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3.xml" ContentType="application/vnd.openxmlformats-officedocument.spreadsheetml.pivotCacheRecords+xml"/>
  <Override PartName="/xl/pivotCache/pivotCacheDefinition14.xml" ContentType="application/vnd.openxmlformats-officedocument.spreadsheetml.pivotCacheDefinition+xml"/>
  <Override PartName="/xl/pivotCache/pivotCacheRecords14.xml" ContentType="application/vnd.openxmlformats-officedocument.spreadsheetml.pivotCacheRecords+xml"/>
  <Override PartName="/xl/pivotCache/pivotCacheDefinition15.xml" ContentType="application/vnd.openxmlformats-officedocument.spreadsheetml.pivotCacheDefinition+xml"/>
  <Override PartName="/xl/pivotCache/pivotCacheRecords15.xml" ContentType="application/vnd.openxmlformats-officedocument.spreadsheetml.pivotCacheRecords+xml"/>
  <Override PartName="/xl/pivotCache/pivotCacheDefinition16.xml" ContentType="application/vnd.openxmlformats-officedocument.spreadsheetml.pivotCacheDefinition+xml"/>
  <Override PartName="/xl/pivotCache/pivotCacheRecords16.xml" ContentType="application/vnd.openxmlformats-officedocument.spreadsheetml.pivotCacheRecords+xml"/>
  <Override PartName="/xl/pivotCache/pivotCacheDefinition17.xml" ContentType="application/vnd.openxmlformats-officedocument.spreadsheetml.pivotCacheDefinition+xml"/>
  <Override PartName="/xl/pivotCache/pivotCacheRecords17.xml" ContentType="application/vnd.openxmlformats-officedocument.spreadsheetml.pivotCacheRecords+xml"/>
  <Override PartName="/xl/pivotCache/pivotCacheDefinition18.xml" ContentType="application/vnd.openxmlformats-officedocument.spreadsheetml.pivotCacheDefinition+xml"/>
  <Override PartName="/xl/pivotCache/pivotCacheRecords18.xml" ContentType="application/vnd.openxmlformats-officedocument.spreadsheetml.pivotCacheRecords+xml"/>
  <Override PartName="/xl/pivotCache/pivotCacheDefinition19.xml" ContentType="application/vnd.openxmlformats-officedocument.spreadsheetml.pivotCacheDefinition+xml"/>
  <Override PartName="/xl/pivotCache/pivotCacheRecords19.xml" ContentType="application/vnd.openxmlformats-officedocument.spreadsheetml.pivotCacheRecords+xml"/>
  <Override PartName="/xl/pivotCache/pivotCacheDefinition20.xml" ContentType="application/vnd.openxmlformats-officedocument.spreadsheetml.pivotCacheDefinition+xml"/>
  <Override PartName="/xl/pivotCache/pivotCacheRecords20.xml" ContentType="application/vnd.openxmlformats-officedocument.spreadsheetml.pivotCacheRecords+xml"/>
  <Override PartName="/xl/pivotCache/pivotCacheDefinition21.xml" ContentType="application/vnd.openxmlformats-officedocument.spreadsheetml.pivotCacheDefinition+xml"/>
  <Override PartName="/xl/pivotCache/pivotCacheRecords21.xml" ContentType="application/vnd.openxmlformats-officedocument.spreadsheetml.pivotCacheRecords+xml"/>
  <Override PartName="/xl/pivotCache/pivotCacheDefinition22.xml" ContentType="application/vnd.openxmlformats-officedocument.spreadsheetml.pivotCacheDefinition+xml"/>
  <Override PartName="/xl/pivotCache/pivotCacheRecords22.xml" ContentType="application/vnd.openxmlformats-officedocument.spreadsheetml.pivotCacheRecords+xml"/>
  <Override PartName="/xl/pivotCache/pivotCacheDefinition23.xml" ContentType="application/vnd.openxmlformats-officedocument.spreadsheetml.pivotCacheDefinition+xml"/>
  <Override PartName="/xl/pivotCache/pivotCacheRecords23.xml" ContentType="application/vnd.openxmlformats-officedocument.spreadsheetml.pivotCacheRecords+xml"/>
  <Override PartName="/xl/pivotCache/pivotCacheDefinition24.xml" ContentType="application/vnd.openxmlformats-officedocument.spreadsheetml.pivotCacheDefinition+xml"/>
  <Override PartName="/xl/pivotCache/pivotCacheRecords24.xml" ContentType="application/vnd.openxmlformats-officedocument.spreadsheetml.pivotCacheRecords+xml"/>
  <Override PartName="/xl/pivotCache/pivotCacheDefinition25.xml" ContentType="application/vnd.openxmlformats-officedocument.spreadsheetml.pivotCacheDefinition+xml"/>
  <Override PartName="/xl/pivotCache/pivotCacheRecords25.xml" ContentType="application/vnd.openxmlformats-officedocument.spreadsheetml.pivotCacheRecords+xml"/>
  <Override PartName="/xl/pivotCache/pivotCacheDefinition26.xml" ContentType="application/vnd.openxmlformats-officedocument.spreadsheetml.pivotCacheDefinition+xml"/>
  <Override PartName="/xl/pivotCache/pivotCacheRecords26.xml" ContentType="application/vnd.openxmlformats-officedocument.spreadsheetml.pivotCacheRecords+xml"/>
  <Override PartName="/xl/pivotCache/pivotCacheDefinition27.xml" ContentType="application/vnd.openxmlformats-officedocument.spreadsheetml.pivotCacheDefinition+xml"/>
  <Override PartName="/xl/pivotCache/pivotCacheRecords27.xml" ContentType="application/vnd.openxmlformats-officedocument.spreadsheetml.pivotCacheRecords+xml"/>
  <Override PartName="/xl/pivotCache/pivotCacheDefinition28.xml" ContentType="application/vnd.openxmlformats-officedocument.spreadsheetml.pivotCacheDefinition+xml"/>
  <Override PartName="/xl/pivotCache/pivotCacheRecords28.xml" ContentType="application/vnd.openxmlformats-officedocument.spreadsheetml.pivotCacheRecords+xml"/>
  <Override PartName="/xl/pivotCache/pivotCacheDefinition29.xml" ContentType="application/vnd.openxmlformats-officedocument.spreadsheetml.pivotCacheDefinition+xml"/>
  <Override PartName="/xl/pivotCache/pivotCacheRecords29.xml" ContentType="application/vnd.openxmlformats-officedocument.spreadsheetml.pivotCacheRecords+xml"/>
  <Override PartName="/xl/pivotCache/pivotCacheDefinition30.xml" ContentType="application/vnd.openxmlformats-officedocument.spreadsheetml.pivotCacheDefinition+xml"/>
  <Override PartName="/xl/pivotCache/pivotCacheRecords30.xml" ContentType="application/vnd.openxmlformats-officedocument.spreadsheetml.pivotCacheRecords+xml"/>
  <Override PartName="/xl/pivotCache/pivotCacheDefinition31.xml" ContentType="application/vnd.openxmlformats-officedocument.spreadsheetml.pivotCacheDefinition+xml"/>
  <Override PartName="/xl/pivotCache/pivotCacheRecords31.xml" ContentType="application/vnd.openxmlformats-officedocument.spreadsheetml.pivotCacheRecords+xml"/>
  <Override PartName="/xl/pivotCache/pivotCacheDefinition32.xml" ContentType="application/vnd.openxmlformats-officedocument.spreadsheetml.pivotCacheDefinition+xml"/>
  <Override PartName="/xl/pivotCache/pivotCacheRecords32.xml" ContentType="application/vnd.openxmlformats-officedocument.spreadsheetml.pivotCacheRecords+xml"/>
  <Override PartName="/xl/pivotCache/pivotCacheDefinition33.xml" ContentType="application/vnd.openxmlformats-officedocument.spreadsheetml.pivotCacheDefinition+xml"/>
  <Override PartName="/xl/pivotCache/pivotCacheRecords33.xml" ContentType="application/vnd.openxmlformats-officedocument.spreadsheetml.pivotCacheRecords+xml"/>
  <Override PartName="/xl/pivotCache/pivotCacheDefinition34.xml" ContentType="application/vnd.openxmlformats-officedocument.spreadsheetml.pivotCacheDefinition+xml"/>
  <Override PartName="/xl/pivotCache/pivotCacheRecords34.xml" ContentType="application/vnd.openxmlformats-officedocument.spreadsheetml.pivotCacheRecords+xml"/>
  <Override PartName="/xl/pivotCache/pivotCacheDefinition35.xml" ContentType="application/vnd.openxmlformats-officedocument.spreadsheetml.pivotCacheDefinition+xml"/>
  <Override PartName="/xl/pivotCache/pivotCacheRecords35.xml" ContentType="application/vnd.openxmlformats-officedocument.spreadsheetml.pivotCacheRecords+xml"/>
  <Override PartName="/xl/pivotCache/pivotCacheDefinition36.xml" ContentType="application/vnd.openxmlformats-officedocument.spreadsheetml.pivotCacheDefinition+xml"/>
  <Override PartName="/xl/pivotCache/pivotCacheRecords36.xml" ContentType="application/vnd.openxmlformats-officedocument.spreadsheetml.pivotCacheRecords+xml"/>
  <Override PartName="/xl/pivotCache/pivotCacheDefinition37.xml" ContentType="application/vnd.openxmlformats-officedocument.spreadsheetml.pivotCacheDefinition+xml"/>
  <Override PartName="/xl/pivotCache/pivotCacheRecords37.xml" ContentType="application/vnd.openxmlformats-officedocument.spreadsheetml.pivotCacheRecords+xml"/>
  <Override PartName="/xl/pivotCache/pivotCacheDefinition38.xml" ContentType="application/vnd.openxmlformats-officedocument.spreadsheetml.pivotCacheDefinition+xml"/>
  <Override PartName="/xl/pivotCache/pivotCacheRecords38.xml" ContentType="application/vnd.openxmlformats-officedocument.spreadsheetml.pivotCacheRecords+xml"/>
  <Override PartName="/xl/pivotCache/pivotCacheDefinition39.xml" ContentType="application/vnd.openxmlformats-officedocument.spreadsheetml.pivotCacheDefinition+xml"/>
  <Override PartName="/xl/pivotCache/pivotCacheRecords39.xml" ContentType="application/vnd.openxmlformats-officedocument.spreadsheetml.pivotCacheRecords+xml"/>
  <Override PartName="/xl/pivotCache/pivotCacheDefinition40.xml" ContentType="application/vnd.openxmlformats-officedocument.spreadsheetml.pivotCacheDefinition+xml"/>
  <Override PartName="/xl/pivotCache/pivotCacheRecords40.xml" ContentType="application/vnd.openxmlformats-officedocument.spreadsheetml.pivotCacheRecords+xml"/>
  <Override PartName="/xl/pivotCache/pivotCacheDefinition41.xml" ContentType="application/vnd.openxmlformats-officedocument.spreadsheetml.pivotCacheDefinition+xml"/>
  <Override PartName="/xl/pivotCache/pivotCacheRecords41.xml" ContentType="application/vnd.openxmlformats-officedocument.spreadsheetml.pivotCacheRecords+xml"/>
  <Override PartName="/xl/pivotCache/pivotCacheDefinition42.xml" ContentType="application/vnd.openxmlformats-officedocument.spreadsheetml.pivotCacheDefinition+xml"/>
  <Override PartName="/xl/pivotCache/pivotCacheRecords42.xml" ContentType="application/vnd.openxmlformats-officedocument.spreadsheetml.pivotCacheRecords+xml"/>
  <Override PartName="/xl/pivotCache/pivotCacheDefinition43.xml" ContentType="application/vnd.openxmlformats-officedocument.spreadsheetml.pivotCacheDefinition+xml"/>
  <Override PartName="/xl/pivotCache/pivotCacheRecords43.xml" ContentType="application/vnd.openxmlformats-officedocument.spreadsheetml.pivotCacheRecords+xml"/>
  <Override PartName="/xl/pivotCache/pivotCacheDefinition44.xml" ContentType="application/vnd.openxmlformats-officedocument.spreadsheetml.pivotCacheDefinition+xml"/>
  <Override PartName="/xl/pivotCache/pivotCacheRecords44.xml" ContentType="application/vnd.openxmlformats-officedocument.spreadsheetml.pivotCacheRecords+xml"/>
  <Override PartName="/xl/pivotCache/pivotCacheDefinition45.xml" ContentType="application/vnd.openxmlformats-officedocument.spreadsheetml.pivotCacheDefinition+xml"/>
  <Override PartName="/xl/pivotCache/pivotCacheRecords45.xml" ContentType="application/vnd.openxmlformats-officedocument.spreadsheetml.pivotCacheRecords+xml"/>
  <Override PartName="/xl/pivotCache/pivotCacheDefinition46.xml" ContentType="application/vnd.openxmlformats-officedocument.spreadsheetml.pivotCacheDefinition+xml"/>
  <Override PartName="/xl/pivotCache/pivotCacheRecords46.xml" ContentType="application/vnd.openxmlformats-officedocument.spreadsheetml.pivotCacheRecords+xml"/>
  <Override PartName="/xl/pivotCache/pivotCacheDefinition47.xml" ContentType="application/vnd.openxmlformats-officedocument.spreadsheetml.pivotCacheDefinition+xml"/>
  <Override PartName="/xl/pivotCache/pivotCacheRecords47.xml" ContentType="application/vnd.openxmlformats-officedocument.spreadsheetml.pivotCacheRecords+xml"/>
  <Override PartName="/xl/pivotCache/pivotCacheDefinition48.xml" ContentType="application/vnd.openxmlformats-officedocument.spreadsheetml.pivotCacheDefinition+xml"/>
  <Override PartName="/xl/pivotCache/pivotCacheRecords48.xml" ContentType="application/vnd.openxmlformats-officedocument.spreadsheetml.pivotCacheRecords+xml"/>
  <Override PartName="/xl/pivotCache/pivotCacheDefinition49.xml" ContentType="application/vnd.openxmlformats-officedocument.spreadsheetml.pivotCacheDefinition+xml"/>
  <Override PartName="/xl/pivotCache/pivotCacheRecords49.xml" ContentType="application/vnd.openxmlformats-officedocument.spreadsheetml.pivotCacheRecords+xml"/>
  <Override PartName="/xl/pivotCache/pivotCacheDefinition50.xml" ContentType="application/vnd.openxmlformats-officedocument.spreadsheetml.pivotCacheDefinition+xml"/>
  <Override PartName="/xl/pivotCache/pivotCacheRecords50.xml" ContentType="application/vnd.openxmlformats-officedocument.spreadsheetml.pivotCacheRecords+xml"/>
  <Override PartName="/xl/pivotCache/pivotCacheDefinition51.xml" ContentType="application/vnd.openxmlformats-officedocument.spreadsheetml.pivotCacheDefinition+xml"/>
  <Override PartName="/xl/pivotCache/pivotCacheRecords51.xml" ContentType="application/vnd.openxmlformats-officedocument.spreadsheetml.pivotCacheRecords+xml"/>
  <Override PartName="/xl/pivotCache/pivotCacheDefinition52.xml" ContentType="application/vnd.openxmlformats-officedocument.spreadsheetml.pivotCacheDefinition+xml"/>
  <Override PartName="/xl/pivotCache/pivotCacheRecords52.xml" ContentType="application/vnd.openxmlformats-officedocument.spreadsheetml.pivotCacheRecords+xml"/>
  <Override PartName="/xl/pivotCache/pivotCacheDefinition53.xml" ContentType="application/vnd.openxmlformats-officedocument.spreadsheetml.pivotCacheDefinition+xml"/>
  <Override PartName="/xl/pivotCache/pivotCacheRecords53.xml" ContentType="application/vnd.openxmlformats-officedocument.spreadsheetml.pivotCacheRecords+xml"/>
  <Override PartName="/xl/pivotCache/pivotCacheDefinition54.xml" ContentType="application/vnd.openxmlformats-officedocument.spreadsheetml.pivotCacheDefinition+xml"/>
  <Override PartName="/xl/pivotCache/pivotCacheRecords54.xml" ContentType="application/vnd.openxmlformats-officedocument.spreadsheetml.pivotCacheRecords+xml"/>
  <Override PartName="/xl/pivotCache/pivotCacheDefinition55.xml" ContentType="application/vnd.openxmlformats-officedocument.spreadsheetml.pivotCacheDefinition+xml"/>
  <Override PartName="/xl/pivotCache/pivotCacheRecords55.xml" ContentType="application/vnd.openxmlformats-officedocument.spreadsheetml.pivotCacheRecords+xml"/>
  <Override PartName="/xl/pivotCache/pivotCacheDefinition56.xml" ContentType="application/vnd.openxmlformats-officedocument.spreadsheetml.pivotCacheDefinition+xml"/>
  <Override PartName="/xl/pivotCache/pivotCacheRecords56.xml" ContentType="application/vnd.openxmlformats-officedocument.spreadsheetml.pivotCacheRecords+xml"/>
  <Override PartName="/xl/pivotCache/pivotCacheDefinition57.xml" ContentType="application/vnd.openxmlformats-officedocument.spreadsheetml.pivotCacheDefinition+xml"/>
  <Override PartName="/xl/pivotCache/pivotCacheRecords57.xml" ContentType="application/vnd.openxmlformats-officedocument.spreadsheetml.pivotCacheRecords+xml"/>
  <Override PartName="/xl/pivotCache/pivotCacheDefinition58.xml" ContentType="application/vnd.openxmlformats-officedocument.spreadsheetml.pivotCacheDefinition+xml"/>
  <Override PartName="/xl/pivotCache/pivotCacheRecords58.xml" ContentType="application/vnd.openxmlformats-officedocument.spreadsheetml.pivotCacheRecords+xml"/>
  <Override PartName="/xl/pivotCache/pivotCacheDefinition59.xml" ContentType="application/vnd.openxmlformats-officedocument.spreadsheetml.pivotCacheDefinition+xml"/>
  <Override PartName="/xl/pivotCache/pivotCacheRecords59.xml" ContentType="application/vnd.openxmlformats-officedocument.spreadsheetml.pivotCacheRecords+xml"/>
  <Override PartName="/xl/pivotCache/pivotCacheDefinition60.xml" ContentType="application/vnd.openxmlformats-officedocument.spreadsheetml.pivotCacheDefinition+xml"/>
  <Override PartName="/xl/pivotCache/pivotCacheRecords60.xml" ContentType="application/vnd.openxmlformats-officedocument.spreadsheetml.pivotCacheRecords+xml"/>
  <Override PartName="/xl/pivotCache/pivotCacheDefinition61.xml" ContentType="application/vnd.openxmlformats-officedocument.spreadsheetml.pivotCacheDefinition+xml"/>
  <Override PartName="/xl/pivotCache/pivotCacheRecords61.xml" ContentType="application/vnd.openxmlformats-officedocument.spreadsheetml.pivotCacheRecords+xml"/>
  <Override PartName="/xl/pivotCache/pivotCacheDefinition62.xml" ContentType="application/vnd.openxmlformats-officedocument.spreadsheetml.pivotCacheDefinition+xml"/>
  <Override PartName="/xl/pivotCache/pivotCacheRecords62.xml" ContentType="application/vnd.openxmlformats-officedocument.spreadsheetml.pivotCacheRecords+xml"/>
  <Override PartName="/xl/pivotCache/pivotCacheDefinition63.xml" ContentType="application/vnd.openxmlformats-officedocument.spreadsheetml.pivotCacheDefinition+xml"/>
  <Override PartName="/xl/pivotCache/pivotCacheRecords63.xml" ContentType="application/vnd.openxmlformats-officedocument.spreadsheetml.pivotCacheRecords+xml"/>
  <Override PartName="/xl/pivotCache/pivotCacheDefinition64.xml" ContentType="application/vnd.openxmlformats-officedocument.spreadsheetml.pivotCacheDefinition+xml"/>
  <Override PartName="/xl/pivotCache/pivotCacheRecords64.xml" ContentType="application/vnd.openxmlformats-officedocument.spreadsheetml.pivotCacheRecords+xml"/>
  <Override PartName="/xl/pivotCache/pivotCacheDefinition65.xml" ContentType="application/vnd.openxmlformats-officedocument.spreadsheetml.pivotCacheDefinition+xml"/>
  <Override PartName="/xl/pivotCache/pivotCacheRecords65.xml" ContentType="application/vnd.openxmlformats-officedocument.spreadsheetml.pivotCacheRecords+xml"/>
  <Override PartName="/xl/pivotCache/pivotCacheDefinition66.xml" ContentType="application/vnd.openxmlformats-officedocument.spreadsheetml.pivotCacheDefinition+xml"/>
  <Override PartName="/xl/pivotCache/pivotCacheRecords66.xml" ContentType="application/vnd.openxmlformats-officedocument.spreadsheetml.pivotCacheRecords+xml"/>
  <Override PartName="/xl/pivotCache/pivotCacheDefinition67.xml" ContentType="application/vnd.openxmlformats-officedocument.spreadsheetml.pivotCacheDefinition+xml"/>
  <Override PartName="/xl/pivotCache/pivotCacheRecords67.xml" ContentType="application/vnd.openxmlformats-officedocument.spreadsheetml.pivotCacheRecords+xml"/>
  <Override PartName="/xl/pivotCache/pivotCacheDefinition68.xml" ContentType="application/vnd.openxmlformats-officedocument.spreadsheetml.pivotCacheDefinition+xml"/>
  <Override PartName="/xl/pivotCache/pivotCacheRecords68.xml" ContentType="application/vnd.openxmlformats-officedocument.spreadsheetml.pivotCacheRecords+xml"/>
  <Override PartName="/xl/pivotCache/pivotCacheDefinition69.xml" ContentType="application/vnd.openxmlformats-officedocument.spreadsheetml.pivotCacheDefinition+xml"/>
  <Override PartName="/xl/pivotCache/pivotCacheRecords69.xml" ContentType="application/vnd.openxmlformats-officedocument.spreadsheetml.pivotCacheRecords+xml"/>
  <Override PartName="/xl/pivotCache/pivotCacheDefinition70.xml" ContentType="application/vnd.openxmlformats-officedocument.spreadsheetml.pivotCacheDefinition+xml"/>
  <Override PartName="/xl/pivotCache/pivotCacheRecords70.xml" ContentType="application/vnd.openxmlformats-officedocument.spreadsheetml.pivotCacheRecords+xml"/>
  <Override PartName="/xl/pivotCache/pivotCacheDefinition71.xml" ContentType="application/vnd.openxmlformats-officedocument.spreadsheetml.pivotCacheDefinition+xml"/>
  <Override PartName="/xl/pivotCache/pivotCacheRecords71.xml" ContentType="application/vnd.openxmlformats-officedocument.spreadsheetml.pivotCacheRecords+xml"/>
  <Override PartName="/xl/pivotCache/pivotCacheDefinition72.xml" ContentType="application/vnd.openxmlformats-officedocument.spreadsheetml.pivotCacheDefinition+xml"/>
  <Override PartName="/xl/pivotCache/pivotCacheRecords72.xml" ContentType="application/vnd.openxmlformats-officedocument.spreadsheetml.pivotCacheRecords+xml"/>
  <Override PartName="/xl/pivotCache/pivotCacheDefinition73.xml" ContentType="application/vnd.openxmlformats-officedocument.spreadsheetml.pivotCacheDefinition+xml"/>
  <Override PartName="/xl/pivotCache/pivotCacheRecords73.xml" ContentType="application/vnd.openxmlformats-officedocument.spreadsheetml.pivotCacheRecords+xml"/>
  <Override PartName="/xl/pivotCache/pivotCacheDefinition74.xml" ContentType="application/vnd.openxmlformats-officedocument.spreadsheetml.pivotCacheDefinition+xml"/>
  <Override PartName="/xl/pivotCache/pivotCacheRecords74.xml" ContentType="application/vnd.openxmlformats-officedocument.spreadsheetml.pivotCacheRecords+xml"/>
  <Override PartName="/xl/pivotCache/pivotCacheDefinition75.xml" ContentType="application/vnd.openxmlformats-officedocument.spreadsheetml.pivotCacheDefinition+xml"/>
  <Override PartName="/xl/pivotCache/pivotCacheRecords75.xml" ContentType="application/vnd.openxmlformats-officedocument.spreadsheetml.pivotCacheRecords+xml"/>
  <Override PartName="/xl/pivotCache/pivotCacheDefinition76.xml" ContentType="application/vnd.openxmlformats-officedocument.spreadsheetml.pivotCacheDefinition+xml"/>
  <Override PartName="/xl/pivotCache/pivotCacheRecords76.xml" ContentType="application/vnd.openxmlformats-officedocument.spreadsheetml.pivotCacheRecords+xml"/>
  <Override PartName="/xl/pivotCache/pivotCacheDefinition77.xml" ContentType="application/vnd.openxmlformats-officedocument.spreadsheetml.pivotCacheDefinition+xml"/>
  <Override PartName="/xl/pivotCache/pivotCacheRecords77.xml" ContentType="application/vnd.openxmlformats-officedocument.spreadsheetml.pivotCacheRecords+xml"/>
  <Override PartName="/xl/pivotCache/pivotCacheDefinition78.xml" ContentType="application/vnd.openxmlformats-officedocument.spreadsheetml.pivotCacheDefinition+xml"/>
  <Override PartName="/xl/pivotCache/pivotCacheRecords78.xml" ContentType="application/vnd.openxmlformats-officedocument.spreadsheetml.pivotCacheRecords+xml"/>
  <Override PartName="/xl/pivotCache/pivotCacheDefinition79.xml" ContentType="application/vnd.openxmlformats-officedocument.spreadsheetml.pivotCacheDefinition+xml"/>
  <Override PartName="/xl/pivotCache/pivotCacheRecords79.xml" ContentType="application/vnd.openxmlformats-officedocument.spreadsheetml.pivotCacheRecords+xml"/>
  <Override PartName="/xl/pivotCache/pivotCacheDefinition80.xml" ContentType="application/vnd.openxmlformats-officedocument.spreadsheetml.pivotCacheDefinition+xml"/>
  <Override PartName="/xl/pivotCache/pivotCacheRecords80.xml" ContentType="application/vnd.openxmlformats-officedocument.spreadsheetml.pivotCacheRecords+xml"/>
  <Override PartName="/xl/pivotCache/pivotCacheDefinition81.xml" ContentType="application/vnd.openxmlformats-officedocument.spreadsheetml.pivotCacheDefinition+xml"/>
  <Override PartName="/xl/pivotCache/pivotCacheRecords81.xml" ContentType="application/vnd.openxmlformats-officedocument.spreadsheetml.pivotCacheRecords+xml"/>
  <Override PartName="/xl/pivotCache/pivotCacheDefinition82.xml" ContentType="application/vnd.openxmlformats-officedocument.spreadsheetml.pivotCacheDefinition+xml"/>
  <Override PartName="/xl/pivotCache/pivotCacheRecords82.xml" ContentType="application/vnd.openxmlformats-officedocument.spreadsheetml.pivotCacheRecords+xml"/>
  <Override PartName="/xl/pivotCache/pivotCacheDefinition83.xml" ContentType="application/vnd.openxmlformats-officedocument.spreadsheetml.pivotCacheDefinition+xml"/>
  <Override PartName="/xl/pivotCache/pivotCacheRecords83.xml" ContentType="application/vnd.openxmlformats-officedocument.spreadsheetml.pivotCacheRecords+xml"/>
  <Override PartName="/xl/pivotCache/pivotCacheDefinition84.xml" ContentType="application/vnd.openxmlformats-officedocument.spreadsheetml.pivotCacheDefinition+xml"/>
  <Override PartName="/xl/pivotCache/pivotCacheRecords84.xml" ContentType="application/vnd.openxmlformats-officedocument.spreadsheetml.pivotCacheRecords+xml"/>
  <Override PartName="/xl/pivotCache/pivotCacheDefinition85.xml" ContentType="application/vnd.openxmlformats-officedocument.spreadsheetml.pivotCacheDefinition+xml"/>
  <Override PartName="/xl/pivotCache/pivotCacheRecords85.xml" ContentType="application/vnd.openxmlformats-officedocument.spreadsheetml.pivotCacheRecords+xml"/>
  <Override PartName="/xl/pivotCache/pivotCacheDefinition86.xml" ContentType="application/vnd.openxmlformats-officedocument.spreadsheetml.pivotCacheDefinition+xml"/>
  <Override PartName="/xl/pivotCache/pivotCacheRecords86.xml" ContentType="application/vnd.openxmlformats-officedocument.spreadsheetml.pivotCacheRecords+xml"/>
  <Override PartName="/xl/pivotCache/pivotCacheDefinition87.xml" ContentType="application/vnd.openxmlformats-officedocument.spreadsheetml.pivotCacheDefinition+xml"/>
  <Override PartName="/xl/pivotCache/pivotCacheRecords87.xml" ContentType="application/vnd.openxmlformats-officedocument.spreadsheetml.pivotCacheRecords+xml"/>
  <Override PartName="/xl/pivotCache/pivotCacheDefinition88.xml" ContentType="application/vnd.openxmlformats-officedocument.spreadsheetml.pivotCacheDefinition+xml"/>
  <Override PartName="/xl/pivotCache/pivotCacheRecords88.xml" ContentType="application/vnd.openxmlformats-officedocument.spreadsheetml.pivotCacheRecords+xml"/>
  <Override PartName="/xl/pivotCache/pivotCacheDefinition89.xml" ContentType="application/vnd.openxmlformats-officedocument.spreadsheetml.pivotCacheDefinition+xml"/>
  <Override PartName="/xl/pivotCache/pivotCacheRecords89.xml" ContentType="application/vnd.openxmlformats-officedocument.spreadsheetml.pivotCacheRecords+xml"/>
  <Override PartName="/xl/pivotCache/pivotCacheDefinition90.xml" ContentType="application/vnd.openxmlformats-officedocument.spreadsheetml.pivotCacheDefinition+xml"/>
  <Override PartName="/xl/pivotCache/pivotCacheRecords90.xml" ContentType="application/vnd.openxmlformats-officedocument.spreadsheetml.pivotCacheRecords+xml"/>
  <Override PartName="/xl/pivotCache/pivotCacheDefinition91.xml" ContentType="application/vnd.openxmlformats-officedocument.spreadsheetml.pivotCacheDefinition+xml"/>
  <Override PartName="/xl/pivotCache/pivotCacheRecords91.xml" ContentType="application/vnd.openxmlformats-officedocument.spreadsheetml.pivotCacheRecords+xml"/>
  <Override PartName="/xl/pivotCache/pivotCacheDefinition92.xml" ContentType="application/vnd.openxmlformats-officedocument.spreadsheetml.pivotCacheDefinition+xml"/>
  <Override PartName="/xl/pivotCache/pivotCacheRecords92.xml" ContentType="application/vnd.openxmlformats-officedocument.spreadsheetml.pivotCacheRecords+xml"/>
  <Override PartName="/xl/pivotCache/pivotCacheDefinition93.xml" ContentType="application/vnd.openxmlformats-officedocument.spreadsheetml.pivotCacheDefinition+xml"/>
  <Override PartName="/xl/pivotCache/pivotCacheRecords93.xml" ContentType="application/vnd.openxmlformats-officedocument.spreadsheetml.pivotCacheRecords+xml"/>
  <Override PartName="/xl/pivotCache/pivotCacheDefinition94.xml" ContentType="application/vnd.openxmlformats-officedocument.spreadsheetml.pivotCacheDefinition+xml"/>
  <Override PartName="/xl/pivotCache/pivotCacheRecords94.xml" ContentType="application/vnd.openxmlformats-officedocument.spreadsheetml.pivotCacheRecords+xml"/>
  <Override PartName="/xl/pivotCache/pivotCacheDefinition95.xml" ContentType="application/vnd.openxmlformats-officedocument.spreadsheetml.pivotCacheDefinition+xml"/>
  <Override PartName="/xl/pivotCache/pivotCacheRecords95.xml" ContentType="application/vnd.openxmlformats-officedocument.spreadsheetml.pivotCacheRecords+xml"/>
  <Override PartName="/xl/pivotCache/pivotCacheDefinition96.xml" ContentType="application/vnd.openxmlformats-officedocument.spreadsheetml.pivotCacheDefinition+xml"/>
  <Override PartName="/xl/pivotCache/pivotCacheRecords96.xml" ContentType="application/vnd.openxmlformats-officedocument.spreadsheetml.pivotCacheRecords+xml"/>
  <Override PartName="/xl/pivotCache/pivotCacheDefinition97.xml" ContentType="application/vnd.openxmlformats-officedocument.spreadsheetml.pivotCacheDefinition+xml"/>
  <Override PartName="/xl/pivotCache/pivotCacheRecords97.xml" ContentType="application/vnd.openxmlformats-officedocument.spreadsheetml.pivotCacheRecords+xml"/>
  <Override PartName="/xl/pivotCache/pivotCacheDefinition98.xml" ContentType="application/vnd.openxmlformats-officedocument.spreadsheetml.pivotCacheDefinition+xml"/>
  <Override PartName="/xl/pivotCache/pivotCacheRecords98.xml" ContentType="application/vnd.openxmlformats-officedocument.spreadsheetml.pivotCacheRecords+xml"/>
  <Override PartName="/xl/pivotCache/pivotCacheDefinition99.xml" ContentType="application/vnd.openxmlformats-officedocument.spreadsheetml.pivotCacheDefinition+xml"/>
  <Override PartName="/xl/pivotCache/pivotCacheRecords99.xml" ContentType="application/vnd.openxmlformats-officedocument.spreadsheetml.pivotCacheRecords+xml"/>
  <Override PartName="/xl/pivotCache/pivotCacheDefinition100.xml" ContentType="application/vnd.openxmlformats-officedocument.spreadsheetml.pivotCacheDefinition+xml"/>
  <Override PartName="/xl/pivotCache/pivotCacheRecords100.xml" ContentType="application/vnd.openxmlformats-officedocument.spreadsheetml.pivotCacheRecords+xml"/>
  <Override PartName="/xl/pivotCache/pivotCacheDefinition101.xml" ContentType="application/vnd.openxmlformats-officedocument.spreadsheetml.pivotCacheDefinition+xml"/>
  <Override PartName="/xl/pivotCache/pivotCacheRecords101.xml" ContentType="application/vnd.openxmlformats-officedocument.spreadsheetml.pivotCacheRecords+xml"/>
  <Override PartName="/xl/pivotCache/pivotCacheDefinition102.xml" ContentType="application/vnd.openxmlformats-officedocument.spreadsheetml.pivotCacheDefinition+xml"/>
  <Override PartName="/xl/pivotCache/pivotCacheRecords102.xml" ContentType="application/vnd.openxmlformats-officedocument.spreadsheetml.pivotCacheRecords+xml"/>
  <Override PartName="/xl/pivotCache/pivotCacheDefinition103.xml" ContentType="application/vnd.openxmlformats-officedocument.spreadsheetml.pivotCacheDefinition+xml"/>
  <Override PartName="/xl/pivotCache/pivotCacheRecords103.xml" ContentType="application/vnd.openxmlformats-officedocument.spreadsheetml.pivotCacheRecords+xml"/>
  <Override PartName="/xl/pivotCache/pivotCacheDefinition104.xml" ContentType="application/vnd.openxmlformats-officedocument.spreadsheetml.pivotCacheDefinition+xml"/>
  <Override PartName="/xl/pivotCache/pivotCacheRecords104.xml" ContentType="application/vnd.openxmlformats-officedocument.spreadsheetml.pivotCacheRecords+xml"/>
  <Override PartName="/xl/pivotCache/pivotCacheDefinition105.xml" ContentType="application/vnd.openxmlformats-officedocument.spreadsheetml.pivotCacheDefinition+xml"/>
  <Override PartName="/xl/pivotCache/pivotCacheRecords105.xml" ContentType="application/vnd.openxmlformats-officedocument.spreadsheetml.pivotCacheRecords+xml"/>
  <Override PartName="/xl/pivotCache/pivotCacheDefinition106.xml" ContentType="application/vnd.openxmlformats-officedocument.spreadsheetml.pivotCacheDefinition+xml"/>
  <Override PartName="/xl/pivotCache/pivotCacheRecords106.xml" ContentType="application/vnd.openxmlformats-officedocument.spreadsheetml.pivotCacheRecords+xml"/>
  <Override PartName="/xl/pivotCache/pivotCacheDefinition107.xml" ContentType="application/vnd.openxmlformats-officedocument.spreadsheetml.pivotCacheDefinition+xml"/>
  <Override PartName="/xl/pivotCache/pivotCacheRecords107.xml" ContentType="application/vnd.openxmlformats-officedocument.spreadsheetml.pivotCacheRecords+xml"/>
  <Override PartName="/xl/pivotCache/pivotCacheDefinition108.xml" ContentType="application/vnd.openxmlformats-officedocument.spreadsheetml.pivotCacheDefinition+xml"/>
  <Override PartName="/xl/pivotCache/pivotCacheRecords108.xml" ContentType="application/vnd.openxmlformats-officedocument.spreadsheetml.pivotCacheRecords+xml"/>
  <Override PartName="/xl/pivotCache/pivotCacheDefinition109.xml" ContentType="application/vnd.openxmlformats-officedocument.spreadsheetml.pivotCacheDefinition+xml"/>
  <Override PartName="/xl/pivotCache/pivotCacheRecords109.xml" ContentType="application/vnd.openxmlformats-officedocument.spreadsheetml.pivotCacheRecords+xml"/>
  <Override PartName="/xl/pivotCache/pivotCacheDefinition110.xml" ContentType="application/vnd.openxmlformats-officedocument.spreadsheetml.pivotCacheDefinition+xml"/>
  <Override PartName="/xl/pivotCache/pivotCacheRecords110.xml" ContentType="application/vnd.openxmlformats-officedocument.spreadsheetml.pivotCacheRecords+xml"/>
  <Override PartName="/xl/pivotCache/pivotCacheDefinition111.xml" ContentType="application/vnd.openxmlformats-officedocument.spreadsheetml.pivotCacheDefinition+xml"/>
  <Override PartName="/xl/pivotCache/pivotCacheRecords111.xml" ContentType="application/vnd.openxmlformats-officedocument.spreadsheetml.pivotCacheRecords+xml"/>
  <Override PartName="/xl/pivotCache/pivotCacheDefinition112.xml" ContentType="application/vnd.openxmlformats-officedocument.spreadsheetml.pivotCacheDefinition+xml"/>
  <Override PartName="/xl/pivotCache/pivotCacheRecords112.xml" ContentType="application/vnd.openxmlformats-officedocument.spreadsheetml.pivotCacheRecords+xml"/>
  <Override PartName="/xl/pivotCache/pivotCacheDefinition113.xml" ContentType="application/vnd.openxmlformats-officedocument.spreadsheetml.pivotCacheDefinition+xml"/>
  <Override PartName="/xl/pivotCache/pivotCacheRecords113.xml" ContentType="application/vnd.openxmlformats-officedocument.spreadsheetml.pivotCacheRecords+xml"/>
  <Override PartName="/xl/pivotCache/pivotCacheDefinition114.xml" ContentType="application/vnd.openxmlformats-officedocument.spreadsheetml.pivotCacheDefinition+xml"/>
  <Override PartName="/xl/pivotCache/pivotCacheRecords114.xml" ContentType="application/vnd.openxmlformats-officedocument.spreadsheetml.pivotCacheRecords+xml"/>
  <Override PartName="/xl/pivotCache/pivotCacheDefinition115.xml" ContentType="application/vnd.openxmlformats-officedocument.spreadsheetml.pivotCacheDefinition+xml"/>
  <Override PartName="/xl/pivotCache/pivotCacheRecords115.xml" ContentType="application/vnd.openxmlformats-officedocument.spreadsheetml.pivotCacheRecords+xml"/>
  <Override PartName="/xl/pivotCache/pivotCacheDefinition116.xml" ContentType="application/vnd.openxmlformats-officedocument.spreadsheetml.pivotCacheDefinition+xml"/>
  <Override PartName="/xl/pivotCache/pivotCacheRecords116.xml" ContentType="application/vnd.openxmlformats-officedocument.spreadsheetml.pivotCacheRecords+xml"/>
  <Override PartName="/xl/pivotCache/pivotCacheDefinition117.xml" ContentType="application/vnd.openxmlformats-officedocument.spreadsheetml.pivotCacheDefinition+xml"/>
  <Override PartName="/xl/pivotCache/pivotCacheRecords117.xml" ContentType="application/vnd.openxmlformats-officedocument.spreadsheetml.pivotCacheRecords+xml"/>
  <Override PartName="/xl/pivotCache/pivotCacheDefinition118.xml" ContentType="application/vnd.openxmlformats-officedocument.spreadsheetml.pivotCacheDefinition+xml"/>
  <Override PartName="/xl/pivotCache/pivotCacheRecords118.xml" ContentType="application/vnd.openxmlformats-officedocument.spreadsheetml.pivotCacheRecords+xml"/>
  <Override PartName="/xl/pivotCache/pivotCacheDefinition119.xml" ContentType="application/vnd.openxmlformats-officedocument.spreadsheetml.pivotCacheDefinition+xml"/>
  <Override PartName="/xl/pivotCache/pivotCacheRecords119.xml" ContentType="application/vnd.openxmlformats-officedocument.spreadsheetml.pivotCacheRecords+xml"/>
  <Override PartName="/xl/pivotCache/pivotCacheDefinition120.xml" ContentType="application/vnd.openxmlformats-officedocument.spreadsheetml.pivotCacheDefinition+xml"/>
  <Override PartName="/xl/pivotCache/pivotCacheRecords120.xml" ContentType="application/vnd.openxmlformats-officedocument.spreadsheetml.pivotCacheRecords+xml"/>
  <Override PartName="/xl/pivotCache/pivotCacheDefinition121.xml" ContentType="application/vnd.openxmlformats-officedocument.spreadsheetml.pivotCacheDefinition+xml"/>
  <Override PartName="/xl/pivotCache/pivotCacheRecords121.xml" ContentType="application/vnd.openxmlformats-officedocument.spreadsheetml.pivotCacheRecords+xml"/>
  <Override PartName="/xl/pivotCache/pivotCacheDefinition122.xml" ContentType="application/vnd.openxmlformats-officedocument.spreadsheetml.pivotCacheDefinition+xml"/>
  <Override PartName="/xl/pivotCache/pivotCacheRecords122.xml" ContentType="application/vnd.openxmlformats-officedocument.spreadsheetml.pivotCacheRecords+xml"/>
  <Override PartName="/xl/pivotCache/pivotCacheDefinition123.xml" ContentType="application/vnd.openxmlformats-officedocument.spreadsheetml.pivotCacheDefinition+xml"/>
  <Override PartName="/xl/pivotCache/pivotCacheRecords123.xml" ContentType="application/vnd.openxmlformats-officedocument.spreadsheetml.pivotCacheRecords+xml"/>
  <Override PartName="/xl/pivotCache/pivotCacheDefinition124.xml" ContentType="application/vnd.openxmlformats-officedocument.spreadsheetml.pivotCacheDefinition+xml"/>
  <Override PartName="/xl/pivotCache/pivotCacheRecords124.xml" ContentType="application/vnd.openxmlformats-officedocument.spreadsheetml.pivotCacheRecords+xml"/>
  <Override PartName="/xl/pivotCache/pivotCacheDefinition125.xml" ContentType="application/vnd.openxmlformats-officedocument.spreadsheetml.pivotCacheDefinition+xml"/>
  <Override PartName="/xl/pivotCache/pivotCacheRecords125.xml" ContentType="application/vnd.openxmlformats-officedocument.spreadsheetml.pivotCacheRecords+xml"/>
  <Override PartName="/xl/pivotCache/pivotCacheDefinition126.xml" ContentType="application/vnd.openxmlformats-officedocument.spreadsheetml.pivotCacheDefinition+xml"/>
  <Override PartName="/xl/pivotCache/pivotCacheRecords126.xml" ContentType="application/vnd.openxmlformats-officedocument.spreadsheetml.pivotCacheRecords+xml"/>
  <Override PartName="/xl/pivotCache/pivotCacheDefinition127.xml" ContentType="application/vnd.openxmlformats-officedocument.spreadsheetml.pivotCacheDefinition+xml"/>
  <Override PartName="/xl/pivotCache/pivotCacheRecords127.xml" ContentType="application/vnd.openxmlformats-officedocument.spreadsheetml.pivotCacheRecords+xml"/>
  <Override PartName="/xl/pivotCache/pivotCacheDefinition128.xml" ContentType="application/vnd.openxmlformats-officedocument.spreadsheetml.pivotCacheDefinition+xml"/>
  <Override PartName="/xl/pivotCache/pivotCacheRecords128.xml" ContentType="application/vnd.openxmlformats-officedocument.spreadsheetml.pivotCacheRecords+xml"/>
  <Override PartName="/xl/pivotCache/pivotCacheDefinition129.xml" ContentType="application/vnd.openxmlformats-officedocument.spreadsheetml.pivotCacheDefinition+xml"/>
  <Override PartName="/xl/pivotCache/pivotCacheRecords129.xml" ContentType="application/vnd.openxmlformats-officedocument.spreadsheetml.pivotCacheRecords+xml"/>
  <Override PartName="/xl/pivotCache/pivotCacheDefinition130.xml" ContentType="application/vnd.openxmlformats-officedocument.spreadsheetml.pivotCacheDefinition+xml"/>
  <Override PartName="/xl/pivotCache/pivotCacheRecords130.xml" ContentType="application/vnd.openxmlformats-officedocument.spreadsheetml.pivotCacheRecords+xml"/>
  <Override PartName="/xl/pivotCache/pivotCacheDefinition131.xml" ContentType="application/vnd.openxmlformats-officedocument.spreadsheetml.pivotCacheDefinition+xml"/>
  <Override PartName="/xl/pivotCache/pivotCacheRecords131.xml" ContentType="application/vnd.openxmlformats-officedocument.spreadsheetml.pivotCacheRecords+xml"/>
  <Override PartName="/xl/pivotCache/pivotCacheDefinition132.xml" ContentType="application/vnd.openxmlformats-officedocument.spreadsheetml.pivotCacheDefinition+xml"/>
  <Override PartName="/xl/pivotCache/pivotCacheRecords132.xml" ContentType="application/vnd.openxmlformats-officedocument.spreadsheetml.pivotCacheRecords+xml"/>
  <Override PartName="/xl/pivotCache/pivotCacheDefinition133.xml" ContentType="application/vnd.openxmlformats-officedocument.spreadsheetml.pivotCacheDefinition+xml"/>
  <Override PartName="/xl/pivotCache/pivotCacheRecords133.xml" ContentType="application/vnd.openxmlformats-officedocument.spreadsheetml.pivotCacheRecords+xml"/>
  <Override PartName="/xl/pivotCache/pivotCacheDefinition134.xml" ContentType="application/vnd.openxmlformats-officedocument.spreadsheetml.pivotCacheDefinition+xml"/>
  <Override PartName="/xl/pivotCache/pivotCacheRecords134.xml" ContentType="application/vnd.openxmlformats-officedocument.spreadsheetml.pivotCacheRecords+xml"/>
  <Override PartName="/xl/pivotCache/pivotCacheDefinition135.xml" ContentType="application/vnd.openxmlformats-officedocument.spreadsheetml.pivotCacheDefinition+xml"/>
  <Override PartName="/xl/pivotCache/pivotCacheRecords135.xml" ContentType="application/vnd.openxmlformats-officedocument.spreadsheetml.pivotCacheRecords+xml"/>
  <Override PartName="/xl/pivotCache/pivotCacheDefinition136.xml" ContentType="application/vnd.openxmlformats-officedocument.spreadsheetml.pivotCacheDefinition+xml"/>
  <Override PartName="/xl/pivotCache/pivotCacheRecords136.xml" ContentType="application/vnd.openxmlformats-officedocument.spreadsheetml.pivotCacheRecords+xml"/>
  <Override PartName="/xl/pivotCache/pivotCacheDefinition137.xml" ContentType="application/vnd.openxmlformats-officedocument.spreadsheetml.pivotCacheDefinition+xml"/>
  <Override PartName="/xl/pivotCache/pivotCacheRecords137.xml" ContentType="application/vnd.openxmlformats-officedocument.spreadsheetml.pivotCacheRecords+xml"/>
  <Override PartName="/xl/pivotCache/pivotCacheDefinition138.xml" ContentType="application/vnd.openxmlformats-officedocument.spreadsheetml.pivotCacheDefinition+xml"/>
  <Override PartName="/xl/pivotCache/pivotCacheRecords138.xml" ContentType="application/vnd.openxmlformats-officedocument.spreadsheetml.pivotCacheRecords+xml"/>
  <Override PartName="/xl/pivotCache/pivotCacheDefinition139.xml" ContentType="application/vnd.openxmlformats-officedocument.spreadsheetml.pivotCacheDefinition+xml"/>
  <Override PartName="/xl/pivotCache/pivotCacheRecords139.xml" ContentType="application/vnd.openxmlformats-officedocument.spreadsheetml.pivotCacheRecords+xml"/>
  <Override PartName="/xl/pivotCache/pivotCacheDefinition140.xml" ContentType="application/vnd.openxmlformats-officedocument.spreadsheetml.pivotCacheDefinition+xml"/>
  <Override PartName="/xl/pivotCache/pivotCacheRecords140.xml" ContentType="application/vnd.openxmlformats-officedocument.spreadsheetml.pivotCacheRecords+xml"/>
  <Override PartName="/xl/pivotCache/pivotCacheDefinition141.xml" ContentType="application/vnd.openxmlformats-officedocument.spreadsheetml.pivotCacheDefinition+xml"/>
  <Override PartName="/xl/pivotCache/pivotCacheRecords141.xml" ContentType="application/vnd.openxmlformats-officedocument.spreadsheetml.pivotCacheRecords+xml"/>
  <Override PartName="/xl/pivotCache/pivotCacheDefinition142.xml" ContentType="application/vnd.openxmlformats-officedocument.spreadsheetml.pivotCacheDefinition+xml"/>
  <Override PartName="/xl/pivotCache/pivotCacheRecords142.xml" ContentType="application/vnd.openxmlformats-officedocument.spreadsheetml.pivotCacheRecords+xml"/>
  <Override PartName="/xl/pivotCache/pivotCacheDefinition143.xml" ContentType="application/vnd.openxmlformats-officedocument.spreadsheetml.pivotCacheDefinition+xml"/>
  <Override PartName="/xl/pivotCache/pivotCacheRecords143.xml" ContentType="application/vnd.openxmlformats-officedocument.spreadsheetml.pivotCacheRecords+xml"/>
  <Override PartName="/xl/pivotCache/pivotCacheDefinition144.xml" ContentType="application/vnd.openxmlformats-officedocument.spreadsheetml.pivotCacheDefinition+xml"/>
  <Override PartName="/xl/pivotCache/pivotCacheRecords144.xml" ContentType="application/vnd.openxmlformats-officedocument.spreadsheetml.pivotCacheRecords+xml"/>
  <Override PartName="/xl/pivotCache/pivotCacheDefinition145.xml" ContentType="application/vnd.openxmlformats-officedocument.spreadsheetml.pivotCacheDefinition+xml"/>
  <Override PartName="/xl/pivotCache/pivotCacheRecords145.xml" ContentType="application/vnd.openxmlformats-officedocument.spreadsheetml.pivotCacheRecords+xml"/>
  <Override PartName="/xl/pivotCache/pivotCacheDefinition146.xml" ContentType="application/vnd.openxmlformats-officedocument.spreadsheetml.pivotCacheDefinition+xml"/>
  <Override PartName="/xl/pivotCache/pivotCacheRecords146.xml" ContentType="application/vnd.openxmlformats-officedocument.spreadsheetml.pivotCacheRecords+xml"/>
  <Override PartName="/xl/pivotCache/pivotCacheDefinition147.xml" ContentType="application/vnd.openxmlformats-officedocument.spreadsheetml.pivotCacheDefinition+xml"/>
  <Override PartName="/xl/pivotCache/pivotCacheRecords147.xml" ContentType="application/vnd.openxmlformats-officedocument.spreadsheetml.pivotCacheRecords+xml"/>
  <Override PartName="/xl/pivotCache/pivotCacheDefinition148.xml" ContentType="application/vnd.openxmlformats-officedocument.spreadsheetml.pivotCacheDefinition+xml"/>
  <Override PartName="/xl/pivotCache/pivotCacheRecords148.xml" ContentType="application/vnd.openxmlformats-officedocument.spreadsheetml.pivotCacheRecords+xml"/>
  <Override PartName="/xl/pivotCache/pivotCacheDefinition149.xml" ContentType="application/vnd.openxmlformats-officedocument.spreadsheetml.pivotCacheDefinition+xml"/>
  <Override PartName="/xl/pivotCache/pivotCacheRecords149.xml" ContentType="application/vnd.openxmlformats-officedocument.spreadsheetml.pivotCacheRecords+xml"/>
  <Override PartName="/xl/pivotCache/pivotCacheDefinition150.xml" ContentType="application/vnd.openxmlformats-officedocument.spreadsheetml.pivotCacheDefinition+xml"/>
  <Override PartName="/xl/pivotCache/pivotCacheRecords150.xml" ContentType="application/vnd.openxmlformats-officedocument.spreadsheetml.pivotCacheRecords+xml"/>
  <Override PartName="/xl/pivotCache/pivotCacheDefinition151.xml" ContentType="application/vnd.openxmlformats-officedocument.spreadsheetml.pivotCacheDefinition+xml"/>
  <Override PartName="/xl/pivotCache/pivotCacheRecords151.xml" ContentType="application/vnd.openxmlformats-officedocument.spreadsheetml.pivotCacheRecords+xml"/>
  <Override PartName="/xl/pivotCache/pivotCacheDefinition152.xml" ContentType="application/vnd.openxmlformats-officedocument.spreadsheetml.pivotCacheDefinition+xml"/>
  <Override PartName="/xl/pivotCache/pivotCacheRecords152.xml" ContentType="application/vnd.openxmlformats-officedocument.spreadsheetml.pivotCacheRecords+xml"/>
  <Override PartName="/xl/pivotCache/pivotCacheDefinition153.xml" ContentType="application/vnd.openxmlformats-officedocument.spreadsheetml.pivotCacheDefinition+xml"/>
  <Override PartName="/xl/pivotCache/pivotCacheRecords153.xml" ContentType="application/vnd.openxmlformats-officedocument.spreadsheetml.pivotCacheRecords+xml"/>
  <Override PartName="/xl/pivotCache/pivotCacheDefinition154.xml" ContentType="application/vnd.openxmlformats-officedocument.spreadsheetml.pivotCacheDefinition+xml"/>
  <Override PartName="/xl/pivotCache/pivotCacheRecords154.xml" ContentType="application/vnd.openxmlformats-officedocument.spreadsheetml.pivotCacheRecords+xml"/>
  <Override PartName="/xl/pivotCache/pivotCacheDefinition155.xml" ContentType="application/vnd.openxmlformats-officedocument.spreadsheetml.pivotCacheDefinition+xml"/>
  <Override PartName="/xl/pivotCache/pivotCacheRecords155.xml" ContentType="application/vnd.openxmlformats-officedocument.spreadsheetml.pivotCacheRecords+xml"/>
  <Override PartName="/xl/pivotCache/pivotCacheDefinition156.xml" ContentType="application/vnd.openxmlformats-officedocument.spreadsheetml.pivotCacheDefinition+xml"/>
  <Override PartName="/xl/pivotCache/pivotCacheRecords156.xml" ContentType="application/vnd.openxmlformats-officedocument.spreadsheetml.pivotCacheRecords+xml"/>
  <Override PartName="/xl/pivotCache/pivotCacheDefinition157.xml" ContentType="application/vnd.openxmlformats-officedocument.spreadsheetml.pivotCacheDefinition+xml"/>
  <Override PartName="/xl/pivotCache/pivotCacheRecords157.xml" ContentType="application/vnd.openxmlformats-officedocument.spreadsheetml.pivotCacheRecords+xml"/>
  <Override PartName="/xl/pivotCache/pivotCacheDefinition158.xml" ContentType="application/vnd.openxmlformats-officedocument.spreadsheetml.pivotCacheDefinition+xml"/>
  <Override PartName="/xl/pivotCache/pivotCacheRecords158.xml" ContentType="application/vnd.openxmlformats-officedocument.spreadsheetml.pivotCacheRecords+xml"/>
  <Override PartName="/xl/pivotCache/pivotCacheDefinition159.xml" ContentType="application/vnd.openxmlformats-officedocument.spreadsheetml.pivotCacheDefinition+xml"/>
  <Override PartName="/xl/pivotCache/pivotCacheRecords159.xml" ContentType="application/vnd.openxmlformats-officedocument.spreadsheetml.pivotCacheRecords+xml"/>
  <Override PartName="/xl/pivotCache/pivotCacheDefinition160.xml" ContentType="application/vnd.openxmlformats-officedocument.spreadsheetml.pivotCacheDefinition+xml"/>
  <Override PartName="/xl/pivotCache/pivotCacheRecords160.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pivotTables/pivotTable2.xml" ContentType="application/vnd.openxmlformats-officedocument.spreadsheetml.pivotTab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pivotTables/pivotTable3.xml" ContentType="application/vnd.openxmlformats-officedocument.spreadsheetml.pivotTab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5.xml" ContentType="application/vnd.openxmlformats-officedocument.spreadsheetml.pivotTable+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ml.chartshapes+xml"/>
  <Override PartName="/xl/pivotTables/pivotTable6.xml" ContentType="application/vnd.openxmlformats-officedocument.spreadsheetml.pivotTable+xml"/>
  <Override PartName="/xl/drawings/drawing9.xml" ContentType="application/vnd.openxmlformats-officedocument.drawing+xml"/>
  <Override PartName="/xl/charts/chart6.xml" ContentType="application/vnd.openxmlformats-officedocument.drawingml.chart+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10.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11.xml" ContentType="application/vnd.openxmlformats-officedocument.drawing+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11.xml" ContentType="application/vnd.openxmlformats-officedocument.spreadsheetml.pivotTable+xml"/>
  <Override PartName="/xl/drawings/drawing12.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xml" ContentType="application/vnd.openxmlformats-officedocument.drawingml.chartshapes+xml"/>
  <Override PartName="/xl/pivotTables/pivotTable12.xml" ContentType="application/vnd.openxmlformats-officedocument.spreadsheetml.pivotTable+xml"/>
  <Override PartName="/xl/drawings/drawing14.xml" ContentType="application/vnd.openxmlformats-officedocument.drawing+xml"/>
  <Override PartName="/xl/charts/chart12.xml" ContentType="application/vnd.openxmlformats-officedocument.drawingml.chart+xml"/>
  <Override PartName="/xl/pivotTables/pivotTable13.xml" ContentType="application/vnd.openxmlformats-officedocument.spreadsheetml.pivotTable+xml"/>
  <Override PartName="/xl/drawings/drawing15.xml" ContentType="application/vnd.openxmlformats-officedocument.drawing+xml"/>
  <Override PartName="/xl/charts/chart13.xml" ContentType="application/vnd.openxmlformats-officedocument.drawingml.chart+xml"/>
  <Override PartName="/xl/drawings/drawing16.xml" ContentType="application/vnd.openxmlformats-officedocument.drawingml.chartshapes+xml"/>
  <Override PartName="/xl/pivotTables/pivotTable14.xml" ContentType="application/vnd.openxmlformats-officedocument.spreadsheetml.pivotTable+xml"/>
  <Override PartName="/xl/drawings/drawing17.xml" ContentType="application/vnd.openxmlformats-officedocument.drawing+xml"/>
  <Override PartName="/xl/charts/chart14.xml" ContentType="application/vnd.openxmlformats-officedocument.drawingml.chart+xml"/>
  <Override PartName="/xl/charts/style10.xml" ContentType="application/vnd.ms-office.chartstyle+xml"/>
  <Override PartName="/xl/charts/colors10.xml" ContentType="application/vnd.ms-office.chartcolorstyle+xml"/>
  <Override PartName="/xl/pivotTables/pivotTable15.xml" ContentType="application/vnd.openxmlformats-officedocument.spreadsheetml.pivotTable+xml"/>
  <Override PartName="/xl/drawings/drawing18.xml" ContentType="application/vnd.openxmlformats-officedocument.drawing+xml"/>
  <Override PartName="/xl/charts/chart15.xml" ContentType="application/vnd.openxmlformats-officedocument.drawingml.chart+xml"/>
  <Override PartName="/xl/drawings/drawing19.xml" ContentType="application/vnd.openxmlformats-officedocument.drawingml.chartshapes+xml"/>
  <Override PartName="/xl/pivotTables/pivotTable16.xml" ContentType="application/vnd.openxmlformats-officedocument.spreadsheetml.pivotTable+xml"/>
  <Override PartName="/xl/drawings/drawing20.xml" ContentType="application/vnd.openxmlformats-officedocument.drawing+xml"/>
  <Override PartName="/xl/charts/chart16.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17.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3.xml" ContentType="application/vnd.openxmlformats-officedocument.drawingml.chartshapes+xml"/>
  <Override PartName="/xl/pivotTables/pivotTable17.xml" ContentType="application/vnd.openxmlformats-officedocument.spreadsheetml.pivotTable+xml"/>
  <Override PartName="/xl/drawings/drawing24.xml" ContentType="application/vnd.openxmlformats-officedocument.drawing+xml"/>
  <Override PartName="/xl/charts/chart18.xml" ContentType="application/vnd.openxmlformats-officedocument.drawingml.chart+xml"/>
  <Override PartName="/xl/charts/style13.xml" ContentType="application/vnd.ms-office.chartstyle+xml"/>
  <Override PartName="/xl/charts/colors13.xml" ContentType="application/vnd.ms-office.chartcolorstyle+xml"/>
  <Override PartName="/xl/pivotTables/pivotTable18.xml" ContentType="application/vnd.openxmlformats-officedocument.spreadsheetml.pivotTable+xml"/>
  <Override PartName="/xl/drawings/drawing25.xml" ContentType="application/vnd.openxmlformats-officedocument.drawing+xml"/>
  <Override PartName="/xl/charts/chart19.xml" ContentType="application/vnd.openxmlformats-officedocument.drawingml.chart+xml"/>
  <Override PartName="/xl/charts/style14.xml" ContentType="application/vnd.ms-office.chartstyle+xml"/>
  <Override PartName="/xl/charts/colors14.xml" ContentType="application/vnd.ms-office.chartcolorstyle+xml"/>
  <Override PartName="/xl/comments1.xml" ContentType="application/vnd.openxmlformats-officedocument.spreadsheetml.comments+xml"/>
  <Override PartName="/xl/pivotTables/pivotTable19.xml" ContentType="application/vnd.openxmlformats-officedocument.spreadsheetml.pivotTable+xml"/>
  <Override PartName="/xl/drawings/drawing26.xml" ContentType="application/vnd.openxmlformats-officedocument.drawing+xml"/>
  <Override PartName="/xl/charts/chart20.xml" ContentType="application/vnd.openxmlformats-officedocument.drawingml.chart+xml"/>
  <Override PartName="/xl/charts/style15.xml" ContentType="application/vnd.ms-office.chartstyle+xml"/>
  <Override PartName="/xl/charts/colors15.xml" ContentType="application/vnd.ms-office.chartcolorstyle+xml"/>
  <Override PartName="/xl/pivotTables/pivotTable20.xml" ContentType="application/vnd.openxmlformats-officedocument.spreadsheetml.pivotTable+xml"/>
  <Override PartName="/xl/drawings/drawing27.xml" ContentType="application/vnd.openxmlformats-officedocument.drawing+xml"/>
  <Override PartName="/xl/charts/chart21.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8.xml" ContentType="application/vnd.openxmlformats-officedocument.drawingml.chartshapes+xml"/>
  <Override PartName="/xl/pivotTables/pivotTable21.xml" ContentType="application/vnd.openxmlformats-officedocument.spreadsheetml.pivotTable+xml"/>
  <Override PartName="/xl/drawings/drawing29.xml" ContentType="application/vnd.openxmlformats-officedocument.drawing+xml"/>
  <Override PartName="/xl/charts/chart22.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0.xml" ContentType="application/vnd.openxmlformats-officedocument.drawingml.chartshapes+xml"/>
  <Override PartName="/xl/pivotTables/pivotTable22.xml" ContentType="application/vnd.openxmlformats-officedocument.spreadsheetml.pivotTable+xml"/>
  <Override PartName="/xl/drawings/drawing31.xml" ContentType="application/vnd.openxmlformats-officedocument.drawing+xml"/>
  <Override PartName="/xl/charts/chart23.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2.xml" ContentType="application/vnd.openxmlformats-officedocument.drawingml.chartshapes+xml"/>
  <Override PartName="/xl/pivotTables/pivotTable23.xml" ContentType="application/vnd.openxmlformats-officedocument.spreadsheetml.pivotTable+xml"/>
  <Override PartName="/xl/drawings/drawing33.xml" ContentType="application/vnd.openxmlformats-officedocument.drawing+xml"/>
  <Override PartName="/xl/charts/chart24.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4.xml" ContentType="application/vnd.openxmlformats-officedocument.drawingml.chartshapes+xml"/>
  <Override PartName="/xl/pivotTables/pivotTable24.xml" ContentType="application/vnd.openxmlformats-officedocument.spreadsheetml.pivotTable+xml"/>
  <Override PartName="/xl/drawings/drawing35.xml" ContentType="application/vnd.openxmlformats-officedocument.drawing+xml"/>
  <Override PartName="/xl/charts/chart25.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6.xml" ContentType="application/vnd.openxmlformats-officedocument.drawingml.chartshapes+xml"/>
  <Override PartName="/xl/pivotTables/pivotTable25.xml" ContentType="application/vnd.openxmlformats-officedocument.spreadsheetml.pivotTable+xml"/>
  <Override PartName="/xl/drawings/drawing37.xml" ContentType="application/vnd.openxmlformats-officedocument.drawing+xml"/>
  <Override PartName="/xl/charts/chart26.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8.xml" ContentType="application/vnd.openxmlformats-officedocument.drawingml.chartshapes+xml"/>
  <Override PartName="/xl/pivotTables/pivotTable26.xml" ContentType="application/vnd.openxmlformats-officedocument.spreadsheetml.pivotTable+xml"/>
  <Override PartName="/xl/drawings/drawing39.xml" ContentType="application/vnd.openxmlformats-officedocument.drawing+xml"/>
  <Override PartName="/xl/charts/chart27.xml" ContentType="application/vnd.openxmlformats-officedocument.drawingml.chart+xml"/>
  <Override PartName="/xl/drawings/drawing40.xml" ContentType="application/vnd.openxmlformats-officedocument.drawingml.chartshapes+xml"/>
  <Override PartName="/xl/pivotTables/pivotTable27.xml" ContentType="application/vnd.openxmlformats-officedocument.spreadsheetml.pivotTable+xml"/>
  <Override PartName="/xl/drawings/drawing41.xml" ContentType="application/vnd.openxmlformats-officedocument.drawing+xml"/>
  <Override PartName="/xl/charts/chart28.xml" ContentType="application/vnd.openxmlformats-officedocument.drawingml.chart+xml"/>
  <Override PartName="/xl/pivotTables/pivotTable28.xml" ContentType="application/vnd.openxmlformats-officedocument.spreadsheetml.pivotTable+xml"/>
  <Override PartName="/xl/drawings/drawing42.xml" ContentType="application/vnd.openxmlformats-officedocument.drawing+xml"/>
  <Override PartName="/xl/charts/chart29.xml" ContentType="application/vnd.openxmlformats-officedocument.drawingml.chart+xml"/>
  <Override PartName="/xl/pivotTables/pivotTable29.xml" ContentType="application/vnd.openxmlformats-officedocument.spreadsheetml.pivotTable+xml"/>
  <Override PartName="/xl/drawings/drawing43.xml" ContentType="application/vnd.openxmlformats-officedocument.drawing+xml"/>
  <Override PartName="/xl/charts/chart30.xml" ContentType="application/vnd.openxmlformats-officedocument.drawingml.chart+xml"/>
  <Override PartName="/xl/drawings/drawing44.xml" ContentType="application/vnd.openxmlformats-officedocument.drawingml.chartshapes+xml"/>
  <Override PartName="/xl/pivotTables/pivotTable30.xml" ContentType="application/vnd.openxmlformats-officedocument.spreadsheetml.pivotTable+xml"/>
  <Override PartName="/xl/drawings/drawing45.xml" ContentType="application/vnd.openxmlformats-officedocument.drawing+xml"/>
  <Override PartName="/xl/charts/chart31.xml" ContentType="application/vnd.openxmlformats-officedocument.drawingml.chart+xml"/>
  <Override PartName="/xl/charts/style22.xml" ContentType="application/vnd.ms-office.chartstyle+xml"/>
  <Override PartName="/xl/charts/colors22.xml" ContentType="application/vnd.ms-office.chartcolorstyle+xml"/>
  <Override PartName="/xl/pivotTables/pivotTable31.xml" ContentType="application/vnd.openxmlformats-officedocument.spreadsheetml.pivotTable+xml"/>
  <Override PartName="/xl/drawings/drawing46.xml" ContentType="application/vnd.openxmlformats-officedocument.drawing+xml"/>
  <Override PartName="/xl/charts/chart32.xml" ContentType="application/vnd.openxmlformats-officedocument.drawingml.chart+xml"/>
  <Override PartName="/xl/charts/style23.xml" ContentType="application/vnd.ms-office.chartstyle+xml"/>
  <Override PartName="/xl/charts/colors23.xml" ContentType="application/vnd.ms-office.chartcolorstyle+xml"/>
  <Override PartName="/xl/pivotTables/pivotTable32.xml" ContentType="application/vnd.openxmlformats-officedocument.spreadsheetml.pivotTable+xml"/>
  <Override PartName="/xl/drawings/drawing47.xml" ContentType="application/vnd.openxmlformats-officedocument.drawing+xml"/>
  <Override PartName="/xl/charts/chart33.xml" ContentType="application/vnd.openxmlformats-officedocument.drawingml.chart+xml"/>
  <Override PartName="/xl/charts/style24.xml" ContentType="application/vnd.ms-office.chartstyle+xml"/>
  <Override PartName="/xl/charts/colors24.xml" ContentType="application/vnd.ms-office.chartcolorstyle+xml"/>
  <Override PartName="/xl/pivotTables/pivotTable33.xml" ContentType="application/vnd.openxmlformats-officedocument.spreadsheetml.pivotTable+xml"/>
  <Override PartName="/xl/drawings/drawing48.xml" ContentType="application/vnd.openxmlformats-officedocument.drawing+xml"/>
  <Override PartName="/xl/charts/chart34.xml" ContentType="application/vnd.openxmlformats-officedocument.drawingml.chart+xml"/>
  <Override PartName="/xl/pivotTables/pivotTable34.xml" ContentType="application/vnd.openxmlformats-officedocument.spreadsheetml.pivotTable+xml"/>
  <Override PartName="/xl/drawings/drawing49.xml" ContentType="application/vnd.openxmlformats-officedocument.drawing+xml"/>
  <Override PartName="/xl/charts/chart35.xml" ContentType="application/vnd.openxmlformats-officedocument.drawingml.chart+xml"/>
  <Override PartName="/xl/charts/style25.xml" ContentType="application/vnd.ms-office.chartstyle+xml"/>
  <Override PartName="/xl/charts/colors25.xml" ContentType="application/vnd.ms-office.chartcolorstyle+xml"/>
  <Override PartName="/xl/pivotTables/pivotTable35.xml" ContentType="application/vnd.openxmlformats-officedocument.spreadsheetml.pivotTable+xml"/>
  <Override PartName="/xl/drawings/drawing50.xml" ContentType="application/vnd.openxmlformats-officedocument.drawing+xml"/>
  <Override PartName="/xl/charts/chart3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1.xml" ContentType="application/vnd.openxmlformats-officedocument.drawingml.chartshapes+xml"/>
  <Override PartName="/xl/pivotTables/pivotTable36.xml" ContentType="application/vnd.openxmlformats-officedocument.spreadsheetml.pivotTable+xml"/>
  <Override PartName="/xl/drawings/drawing52.xml" ContentType="application/vnd.openxmlformats-officedocument.drawing+xml"/>
  <Override PartName="/xl/charts/chart3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3.xml" ContentType="application/vnd.openxmlformats-officedocument.drawingml.chartshapes+xml"/>
  <Override PartName="/xl/pivotTables/pivotTable37.xml" ContentType="application/vnd.openxmlformats-officedocument.spreadsheetml.pivotTable+xml"/>
  <Override PartName="/xl/drawings/drawing54.xml" ContentType="application/vnd.openxmlformats-officedocument.drawing+xml"/>
  <Override PartName="/xl/charts/chart38.xml" ContentType="application/vnd.openxmlformats-officedocument.drawingml.chart+xml"/>
  <Override PartName="/xl/charts/style28.xml" ContentType="application/vnd.ms-office.chartstyle+xml"/>
  <Override PartName="/xl/charts/colors28.xml" ContentType="application/vnd.ms-office.chartcolorstyle+xml"/>
  <Override PartName="/xl/pivotTables/pivotTable38.xml" ContentType="application/vnd.openxmlformats-officedocument.spreadsheetml.pivotTable+xml"/>
  <Override PartName="/xl/drawings/drawing55.xml" ContentType="application/vnd.openxmlformats-officedocument.drawing+xml"/>
  <Override PartName="/xl/charts/chart39.xml" ContentType="application/vnd.openxmlformats-officedocument.drawingml.chart+xml"/>
  <Override PartName="/xl/charts/style29.xml" ContentType="application/vnd.ms-office.chartstyle+xml"/>
  <Override PartName="/xl/charts/colors29.xml" ContentType="application/vnd.ms-office.chartcolorstyle+xml"/>
  <Override PartName="/xl/pivotTables/pivotTable39.xml" ContentType="application/vnd.openxmlformats-officedocument.spreadsheetml.pivotTable+xml"/>
  <Override PartName="/xl/drawings/drawing56.xml" ContentType="application/vnd.openxmlformats-officedocument.drawing+xml"/>
  <Override PartName="/xl/charts/chart4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7.xml" ContentType="application/vnd.openxmlformats-officedocument.drawingml.chartshapes+xml"/>
  <Override PartName="/xl/pivotTables/pivotTable40.xml" ContentType="application/vnd.openxmlformats-officedocument.spreadsheetml.pivotTable+xml"/>
  <Override PartName="/xl/drawings/drawing58.xml" ContentType="application/vnd.openxmlformats-officedocument.drawing+xml"/>
  <Override PartName="/xl/charts/chart4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59.xml" ContentType="application/vnd.openxmlformats-officedocument.drawingml.chartshapes+xml"/>
  <Override PartName="/xl/pivotTables/pivotTable41.xml" ContentType="application/vnd.openxmlformats-officedocument.spreadsheetml.pivotTable+xml"/>
  <Override PartName="/xl/pivotTables/pivotTable42.xml" ContentType="application/vnd.openxmlformats-officedocument.spreadsheetml.pivotTable+xml"/>
  <Override PartName="/xl/drawings/drawing60.xml" ContentType="application/vnd.openxmlformats-officedocument.drawing+xml"/>
  <Override PartName="/xl/charts/chart42.xml" ContentType="application/vnd.openxmlformats-officedocument.drawingml.chart+xml"/>
  <Override PartName="/xl/charts/style32.xml" ContentType="application/vnd.ms-office.chartstyle+xml"/>
  <Override PartName="/xl/charts/colors32.xml" ContentType="application/vnd.ms-office.chartcolorstyle+xml"/>
  <Override PartName="/xl/charts/chart43.xml" ContentType="application/vnd.openxmlformats-officedocument.drawingml.chart+xml"/>
  <Override PartName="/xl/charts/style33.xml" ContentType="application/vnd.ms-office.chartstyle+xml"/>
  <Override PartName="/xl/charts/colors33.xml" ContentType="application/vnd.ms-office.chartcolorstyle+xml"/>
  <Override PartName="/xl/pivotTables/pivotTable43.xml" ContentType="application/vnd.openxmlformats-officedocument.spreadsheetml.pivotTable+xml"/>
  <Override PartName="/xl/drawings/drawing61.xml" ContentType="application/vnd.openxmlformats-officedocument.drawing+xml"/>
  <Override PartName="/xl/charts/chart4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2.xml" ContentType="application/vnd.openxmlformats-officedocument.drawingml.chartshapes+xml"/>
  <Override PartName="/xl/pivotTables/pivotTable44.xml" ContentType="application/vnd.openxmlformats-officedocument.spreadsheetml.pivotTable+xml"/>
  <Override PartName="/xl/drawings/drawing63.xml" ContentType="application/vnd.openxmlformats-officedocument.drawing+xml"/>
  <Override PartName="/xl/charts/chart45.xml" ContentType="application/vnd.openxmlformats-officedocument.drawingml.chart+xml"/>
  <Override PartName="/xl/drawings/drawing64.xml" ContentType="application/vnd.openxmlformats-officedocument.drawingml.chartshapes+xml"/>
  <Override PartName="/xl/pivotTables/pivotTable45.xml" ContentType="application/vnd.openxmlformats-officedocument.spreadsheetml.pivotTable+xml"/>
  <Override PartName="/xl/drawings/drawing65.xml" ContentType="application/vnd.openxmlformats-officedocument.drawing+xml"/>
  <Override PartName="/xl/charts/chart46.xml" ContentType="application/vnd.openxmlformats-officedocument.drawingml.chart+xml"/>
  <Override PartName="/xl/drawings/drawing66.xml" ContentType="application/vnd.openxmlformats-officedocument.drawingml.chartshapes+xml"/>
  <Override PartName="/xl/pivotTables/pivotTable46.xml" ContentType="application/vnd.openxmlformats-officedocument.spreadsheetml.pivotTable+xml"/>
  <Override PartName="/xl/drawings/drawing67.xml" ContentType="application/vnd.openxmlformats-officedocument.drawing+xml"/>
  <Override PartName="/xl/charts/chart47.xml" ContentType="application/vnd.openxmlformats-officedocument.drawingml.chart+xml"/>
  <Override PartName="/xl/drawings/drawing68.xml" ContentType="application/vnd.openxmlformats-officedocument.drawingml.chartshapes+xml"/>
  <Override PartName="/xl/pivotTables/pivotTable47.xml" ContentType="application/vnd.openxmlformats-officedocument.spreadsheetml.pivotTable+xml"/>
  <Override PartName="/xl/drawings/drawing69.xml" ContentType="application/vnd.openxmlformats-officedocument.drawing+xml"/>
  <Override PartName="/xl/charts/chart48.xml" ContentType="application/vnd.openxmlformats-officedocument.drawingml.chart+xml"/>
  <Override PartName="/xl/charts/style35.xml" ContentType="application/vnd.ms-office.chartstyle+xml"/>
  <Override PartName="/xl/charts/colors35.xml" ContentType="application/vnd.ms-office.chartcolorstyle+xml"/>
  <Override PartName="/xl/pivotTables/pivotTable48.xml" ContentType="application/vnd.openxmlformats-officedocument.spreadsheetml.pivotTable+xml"/>
  <Override PartName="/xl/drawings/drawing70.xml" ContentType="application/vnd.openxmlformats-officedocument.drawing+xml"/>
  <Override PartName="/xl/charts/chart49.xml" ContentType="application/vnd.openxmlformats-officedocument.drawingml.chart+xml"/>
  <Override PartName="/xl/charts/style36.xml" ContentType="application/vnd.ms-office.chartstyle+xml"/>
  <Override PartName="/xl/charts/colors36.xml" ContentType="application/vnd.ms-office.chartcolorstyle+xml"/>
  <Override PartName="/xl/pivotTables/pivotTable49.xml" ContentType="application/vnd.openxmlformats-officedocument.spreadsheetml.pivotTable+xml"/>
  <Override PartName="/xl/drawings/drawing71.xml" ContentType="application/vnd.openxmlformats-officedocument.drawing+xml"/>
  <Override PartName="/xl/charts/chart50.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72.xml" ContentType="application/vnd.openxmlformats-officedocument.drawingml.chartshapes+xml"/>
  <Override PartName="/xl/pivotTables/pivotTable50.xml" ContentType="application/vnd.openxmlformats-officedocument.spreadsheetml.pivotTable+xml"/>
  <Override PartName="/xl/drawings/drawing73.xml" ContentType="application/vnd.openxmlformats-officedocument.drawing+xml"/>
  <Override PartName="/xl/charts/chart51.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74.xml" ContentType="application/vnd.openxmlformats-officedocument.drawingml.chartshapes+xml"/>
  <Override PartName="/xl/pivotTables/pivotTable51.xml" ContentType="application/vnd.openxmlformats-officedocument.spreadsheetml.pivotTable+xml"/>
  <Override PartName="/xl/drawings/drawing75.xml" ContentType="application/vnd.openxmlformats-officedocument.drawing+xml"/>
  <Override PartName="/xl/charts/chart52.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76.xml" ContentType="application/vnd.openxmlformats-officedocument.drawingml.chartshapes+xml"/>
  <Override PartName="/xl/pivotTables/pivotTable52.xml" ContentType="application/vnd.openxmlformats-officedocument.spreadsheetml.pivotTable+xml"/>
  <Override PartName="/xl/drawings/drawing77.xml" ContentType="application/vnd.openxmlformats-officedocument.drawing+xml"/>
  <Override PartName="/xl/charts/chart53.xml" ContentType="application/vnd.openxmlformats-officedocument.drawingml.chart+xml"/>
  <Override PartName="/xl/charts/style40.xml" ContentType="application/vnd.ms-office.chartstyle+xml"/>
  <Override PartName="/xl/charts/colors40.xml" ContentType="application/vnd.ms-office.chartcolorstyle+xml"/>
  <Override PartName="/xl/pivotTables/pivotTable53.xml" ContentType="application/vnd.openxmlformats-officedocument.spreadsheetml.pivotTable+xml"/>
  <Override PartName="/xl/drawings/drawing78.xml" ContentType="application/vnd.openxmlformats-officedocument.drawing+xml"/>
  <Override PartName="/xl/charts/chart54.xml" ContentType="application/vnd.openxmlformats-officedocument.drawingml.chart+xml"/>
  <Override PartName="/xl/charts/style41.xml" ContentType="application/vnd.ms-office.chartstyle+xml"/>
  <Override PartName="/xl/charts/colors41.xml" ContentType="application/vnd.ms-office.chartcolorstyle+xml"/>
  <Override PartName="/xl/pivotTables/pivotTable54.xml" ContentType="application/vnd.openxmlformats-officedocument.spreadsheetml.pivotTable+xml"/>
  <Override PartName="/xl/drawings/drawing79.xml" ContentType="application/vnd.openxmlformats-officedocument.drawing+xml"/>
  <Override PartName="/xl/charts/chart55.xml" ContentType="application/vnd.openxmlformats-officedocument.drawingml.chart+xml"/>
  <Override PartName="/xl/charts/style42.xml" ContentType="application/vnd.ms-office.chartstyle+xml"/>
  <Override PartName="/xl/charts/colors42.xml" ContentType="application/vnd.ms-office.chartcolorstyle+xml"/>
  <Override PartName="/xl/pivotTables/pivotTable55.xml" ContentType="application/vnd.openxmlformats-officedocument.spreadsheetml.pivotTable+xml"/>
  <Override PartName="/xl/drawings/drawing80.xml" ContentType="application/vnd.openxmlformats-officedocument.drawing+xml"/>
  <Override PartName="/xl/charts/chart56.xml" ContentType="application/vnd.openxmlformats-officedocument.drawingml.chart+xml"/>
  <Override PartName="/xl/charts/style43.xml" ContentType="application/vnd.ms-office.chartstyle+xml"/>
  <Override PartName="/xl/charts/colors43.xml" ContentType="application/vnd.ms-office.chartcolorstyle+xml"/>
  <Override PartName="/xl/pivotTables/pivotTable56.xml" ContentType="application/vnd.openxmlformats-officedocument.spreadsheetml.pivotTable+xml"/>
  <Override PartName="/xl/drawings/drawing81.xml" ContentType="application/vnd.openxmlformats-officedocument.drawing+xml"/>
  <Override PartName="/xl/charts/chart57.xml" ContentType="application/vnd.openxmlformats-officedocument.drawingml.chart+xml"/>
  <Override PartName="/xl/charts/style44.xml" ContentType="application/vnd.ms-office.chartstyle+xml"/>
  <Override PartName="/xl/charts/colors44.xml" ContentType="application/vnd.ms-office.chartcolorstyle+xml"/>
  <Override PartName="/xl/pivotTables/pivotTable57.xml" ContentType="application/vnd.openxmlformats-officedocument.spreadsheetml.pivotTable+xml"/>
  <Override PartName="/xl/drawings/drawing82.xml" ContentType="application/vnd.openxmlformats-officedocument.drawing+xml"/>
  <Override PartName="/xl/charts/chart58.xml" ContentType="application/vnd.openxmlformats-officedocument.drawingml.chart+xml"/>
  <Override PartName="/xl/charts/style45.xml" ContentType="application/vnd.ms-office.chartstyle+xml"/>
  <Override PartName="/xl/charts/colors45.xml" ContentType="application/vnd.ms-office.chartcolorstyle+xml"/>
  <Override PartName="/xl/pivotTables/pivotTable58.xml" ContentType="application/vnd.openxmlformats-officedocument.spreadsheetml.pivotTable+xml"/>
  <Override PartName="/xl/drawings/drawing83.xml" ContentType="application/vnd.openxmlformats-officedocument.drawing+xml"/>
  <Override PartName="/xl/charts/chart59.xml" ContentType="application/vnd.openxmlformats-officedocument.drawingml.chart+xml"/>
  <Override PartName="/xl/pivotTables/pivotTable59.xml" ContentType="application/vnd.openxmlformats-officedocument.spreadsheetml.pivotTable+xml"/>
  <Override PartName="/xl/drawings/drawing84.xml" ContentType="application/vnd.openxmlformats-officedocument.drawing+xml"/>
  <Override PartName="/xl/charts/chart60.xml" ContentType="application/vnd.openxmlformats-officedocument.drawingml.chart+xml"/>
  <Override PartName="/xl/pivotTables/pivotTable60.xml" ContentType="application/vnd.openxmlformats-officedocument.spreadsheetml.pivotTable+xml"/>
  <Override PartName="/xl/drawings/drawing85.xml" ContentType="application/vnd.openxmlformats-officedocument.drawing+xml"/>
  <Override PartName="/xl/charts/chart61.xml" ContentType="application/vnd.openxmlformats-officedocument.drawingml.chart+xml"/>
  <Override PartName="/xl/drawings/drawing86.xml" ContentType="application/vnd.openxmlformats-officedocument.drawingml.chartshapes+xml"/>
  <Override PartName="/xl/pivotTables/pivotTable61.xml" ContentType="application/vnd.openxmlformats-officedocument.spreadsheetml.pivotTable+xml"/>
  <Override PartName="/xl/drawings/drawing87.xml" ContentType="application/vnd.openxmlformats-officedocument.drawing+xml"/>
  <Override PartName="/xl/charts/chart62.xml" ContentType="application/vnd.openxmlformats-officedocument.drawingml.chart+xml"/>
  <Override PartName="/xl/charts/style46.xml" ContentType="application/vnd.ms-office.chartstyle+xml"/>
  <Override PartName="/xl/charts/colors46.xml" ContentType="application/vnd.ms-office.chartcolorstyle+xml"/>
  <Override PartName="/xl/pivotTables/pivotTable62.xml" ContentType="application/vnd.openxmlformats-officedocument.spreadsheetml.pivotTable+xml"/>
  <Override PartName="/xl/drawings/drawing88.xml" ContentType="application/vnd.openxmlformats-officedocument.drawing+xml"/>
  <Override PartName="/xl/charts/chart63.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89.xml" ContentType="application/vnd.openxmlformats-officedocument.drawingml.chartshapes+xml"/>
  <Override PartName="/xl/pivotTables/pivotTable63.xml" ContentType="application/vnd.openxmlformats-officedocument.spreadsheetml.pivotTable+xml"/>
  <Override PartName="/xl/drawings/drawing90.xml" ContentType="application/vnd.openxmlformats-officedocument.drawing+xml"/>
  <Override PartName="/xl/charts/chart64.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91.xml" ContentType="application/vnd.openxmlformats-officedocument.drawingml.chartshapes+xml"/>
  <Override PartName="/xl/pivotTables/pivotTable64.xml" ContentType="application/vnd.openxmlformats-officedocument.spreadsheetml.pivotTable+xml"/>
  <Override PartName="/xl/drawings/drawing92.xml" ContentType="application/vnd.openxmlformats-officedocument.drawing+xml"/>
  <Override PartName="/xl/charts/chart65.xml" ContentType="application/vnd.openxmlformats-officedocument.drawingml.chart+xml"/>
  <Override PartName="/xl/pivotTables/pivotTable65.xml" ContentType="application/vnd.openxmlformats-officedocument.spreadsheetml.pivotTable+xml"/>
  <Override PartName="/xl/drawings/drawing93.xml" ContentType="application/vnd.openxmlformats-officedocument.drawing+xml"/>
  <Override PartName="/xl/charts/chart66.xml" ContentType="application/vnd.openxmlformats-officedocument.drawingml.chart+xml"/>
  <Override PartName="/xl/charts/style49.xml" ContentType="application/vnd.ms-office.chartstyle+xml"/>
  <Override PartName="/xl/charts/colors49.xml" ContentType="application/vnd.ms-office.chartcolorstyle+xml"/>
  <Override PartName="/xl/pivotTables/pivotTable66.xml" ContentType="application/vnd.openxmlformats-officedocument.spreadsheetml.pivotTable+xml"/>
  <Override PartName="/xl/drawings/drawing94.xml" ContentType="application/vnd.openxmlformats-officedocument.drawing+xml"/>
  <Override PartName="/xl/charts/chart67.xml" ContentType="application/vnd.openxmlformats-officedocument.drawingml.chart+xml"/>
  <Override PartName="/xl/drawings/drawing95.xml" ContentType="application/vnd.openxmlformats-officedocument.drawingml.chartshapes+xml"/>
  <Override PartName="/xl/pivotTables/pivotTable67.xml" ContentType="application/vnd.openxmlformats-officedocument.spreadsheetml.pivotTable+xml"/>
  <Override PartName="/xl/drawings/drawing96.xml" ContentType="application/vnd.openxmlformats-officedocument.drawing+xml"/>
  <Override PartName="/xl/charts/chart68.xml" ContentType="application/vnd.openxmlformats-officedocument.drawingml.chart+xml"/>
  <Override PartName="/xl/charts/style50.xml" ContentType="application/vnd.ms-office.chartstyle+xml"/>
  <Override PartName="/xl/charts/colors50.xml" ContentType="application/vnd.ms-office.chartcolorstyle+xml"/>
  <Override PartName="/xl/pivotTables/pivotTable68.xml" ContentType="application/vnd.openxmlformats-officedocument.spreadsheetml.pivotTable+xml"/>
  <Override PartName="/xl/drawings/drawing97.xml" ContentType="application/vnd.openxmlformats-officedocument.drawing+xml"/>
  <Override PartName="/xl/charts/chart69.xml" ContentType="application/vnd.openxmlformats-officedocument.drawingml.chart+xml"/>
  <Override PartName="/xl/charts/style51.xml" ContentType="application/vnd.ms-office.chartstyle+xml"/>
  <Override PartName="/xl/charts/colors51.xml" ContentType="application/vnd.ms-office.chartcolorstyle+xml"/>
  <Override PartName="/xl/pivotTables/pivotTable69.xml" ContentType="application/vnd.openxmlformats-officedocument.spreadsheetml.pivotTable+xml"/>
  <Override PartName="/xl/drawings/drawing98.xml" ContentType="application/vnd.openxmlformats-officedocument.drawing+xml"/>
  <Override PartName="/xl/charts/chart70.xml" ContentType="application/vnd.openxmlformats-officedocument.drawingml.chart+xml"/>
  <Override PartName="/xl/charts/style52.xml" ContentType="application/vnd.ms-office.chartstyle+xml"/>
  <Override PartName="/xl/charts/colors52.xml" ContentType="application/vnd.ms-office.chartcolorstyle+xml"/>
  <Override PartName="/xl/pivotTables/pivotTable70.xml" ContentType="application/vnd.openxmlformats-officedocument.spreadsheetml.pivotTable+xml"/>
  <Override PartName="/xl/drawings/drawing99.xml" ContentType="application/vnd.openxmlformats-officedocument.drawing+xml"/>
  <Override PartName="/xl/charts/chart71.xml" ContentType="application/vnd.openxmlformats-officedocument.drawingml.chart+xml"/>
  <Override PartName="/xl/charts/style53.xml" ContentType="application/vnd.ms-office.chartstyle+xml"/>
  <Override PartName="/xl/charts/colors53.xml" ContentType="application/vnd.ms-office.chartcolorstyle+xml"/>
  <Override PartName="/xl/pivotTables/pivotTable71.xml" ContentType="application/vnd.openxmlformats-officedocument.spreadsheetml.pivotTable+xml"/>
  <Override PartName="/xl/drawings/drawing100.xml" ContentType="application/vnd.openxmlformats-officedocument.drawing+xml"/>
  <Override PartName="/xl/charts/chart72.xml" ContentType="application/vnd.openxmlformats-officedocument.drawingml.chart+xml"/>
  <Override PartName="/xl/charts/style54.xml" ContentType="application/vnd.ms-office.chartstyle+xml"/>
  <Override PartName="/xl/charts/colors54.xml" ContentType="application/vnd.ms-office.chartcolorstyle+xml"/>
  <Override PartName="/xl/pivotTables/pivotTable72.xml" ContentType="application/vnd.openxmlformats-officedocument.spreadsheetml.pivotTable+xml"/>
  <Override PartName="/xl/drawings/drawing101.xml" ContentType="application/vnd.openxmlformats-officedocument.drawing+xml"/>
  <Override PartName="/xl/charts/chart73.xml" ContentType="application/vnd.openxmlformats-officedocument.drawingml.chart+xml"/>
  <Override PartName="/xl/drawings/drawing102.xml" ContentType="application/vnd.openxmlformats-officedocument.drawingml.chartshapes+xml"/>
  <Override PartName="/xl/pivotTables/pivotTable73.xml" ContentType="application/vnd.openxmlformats-officedocument.spreadsheetml.pivotTable+xml"/>
  <Override PartName="/xl/drawings/drawing103.xml" ContentType="application/vnd.openxmlformats-officedocument.drawing+xml"/>
  <Override PartName="/xl/charts/chart74.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04.xml" ContentType="application/vnd.openxmlformats-officedocument.drawingml.chartshapes+xml"/>
  <Override PartName="/xl/pivotTables/pivotTable74.xml" ContentType="application/vnd.openxmlformats-officedocument.spreadsheetml.pivotTable+xml"/>
  <Override PartName="/xl/drawings/drawing105.xml" ContentType="application/vnd.openxmlformats-officedocument.drawing+xml"/>
  <Override PartName="/xl/charts/chart75.xml" ContentType="application/vnd.openxmlformats-officedocument.drawingml.chart+xml"/>
  <Override PartName="/xl/charts/style56.xml" ContentType="application/vnd.ms-office.chartstyle+xml"/>
  <Override PartName="/xl/charts/colors56.xml" ContentType="application/vnd.ms-office.chartcolorstyle+xml"/>
  <Override PartName="/xl/pivotTables/pivotTable75.xml" ContentType="application/vnd.openxmlformats-officedocument.spreadsheetml.pivotTable+xml"/>
  <Override PartName="/xl/drawings/drawing106.xml" ContentType="application/vnd.openxmlformats-officedocument.drawing+xml"/>
  <Override PartName="/xl/charts/chart76.xml" ContentType="application/vnd.openxmlformats-officedocument.drawingml.chart+xml"/>
  <Override PartName="/xl/charts/style57.xml" ContentType="application/vnd.ms-office.chartstyle+xml"/>
  <Override PartName="/xl/charts/colors57.xml" ContentType="application/vnd.ms-office.chartcolorstyle+xml"/>
  <Override PartName="/xl/pivotTables/pivotTable76.xml" ContentType="application/vnd.openxmlformats-officedocument.spreadsheetml.pivotTable+xml"/>
  <Override PartName="/xl/drawings/drawing107.xml" ContentType="application/vnd.openxmlformats-officedocument.drawing+xml"/>
  <Override PartName="/xl/charts/chart77.xml" ContentType="application/vnd.openxmlformats-officedocument.drawingml.chart+xml"/>
  <Override PartName="/xl/pivotTables/pivotTable77.xml" ContentType="application/vnd.openxmlformats-officedocument.spreadsheetml.pivotTable+xml"/>
  <Override PartName="/xl/drawings/drawing108.xml" ContentType="application/vnd.openxmlformats-officedocument.drawing+xml"/>
  <Override PartName="/xl/charts/chart78.xml" ContentType="application/vnd.openxmlformats-officedocument.drawingml.chart+xml"/>
  <Override PartName="/xl/charts/style58.xml" ContentType="application/vnd.ms-office.chartstyle+xml"/>
  <Override PartName="/xl/charts/colors58.xml" ContentType="application/vnd.ms-office.chartcolorstyle+xml"/>
  <Override PartName="/xl/pivotTables/pivotTable78.xml" ContentType="application/vnd.openxmlformats-officedocument.spreadsheetml.pivotTable+xml"/>
  <Override PartName="/xl/drawings/drawing109.xml" ContentType="application/vnd.openxmlformats-officedocument.drawing+xml"/>
  <Override PartName="/xl/charts/chart79.xml" ContentType="application/vnd.openxmlformats-officedocument.drawingml.chart+xml"/>
  <Override PartName="/xl/pivotTables/pivotTable79.xml" ContentType="application/vnd.openxmlformats-officedocument.spreadsheetml.pivotTable+xml"/>
  <Override PartName="/xl/drawings/drawing110.xml" ContentType="application/vnd.openxmlformats-officedocument.drawing+xml"/>
  <Override PartName="/xl/charts/chart80.xml" ContentType="application/vnd.openxmlformats-officedocument.drawingml.chart+xml"/>
  <Override PartName="/xl/pivotTables/pivotTable80.xml" ContentType="application/vnd.openxmlformats-officedocument.spreadsheetml.pivotTable+xml"/>
  <Override PartName="/xl/drawings/drawing111.xml" ContentType="application/vnd.openxmlformats-officedocument.drawing+xml"/>
  <Override PartName="/xl/charts/chart81.xml" ContentType="application/vnd.openxmlformats-officedocument.drawingml.chart+xml"/>
  <Override PartName="/xl/pivotTables/pivotTable81.xml" ContentType="application/vnd.openxmlformats-officedocument.spreadsheetml.pivotTable+xml"/>
  <Override PartName="/xl/drawings/drawing112.xml" ContentType="application/vnd.openxmlformats-officedocument.drawing+xml"/>
  <Override PartName="/xl/charts/chart82.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82.xml" ContentType="application/vnd.openxmlformats-officedocument.spreadsheetml.pivotTable+xml"/>
  <Override PartName="/xl/drawings/drawing113.xml" ContentType="application/vnd.openxmlformats-officedocument.drawing+xml"/>
  <Override PartName="/xl/charts/chart83.xml" ContentType="application/vnd.openxmlformats-officedocument.drawingml.chart+xml"/>
  <Override PartName="/xl/charts/style60.xml" ContentType="application/vnd.ms-office.chartstyle+xml"/>
  <Override PartName="/xl/charts/colors60.xml" ContentType="application/vnd.ms-office.chartcolorstyle+xml"/>
  <Override PartName="/xl/pivotTables/pivotTable83.xml" ContentType="application/vnd.openxmlformats-officedocument.spreadsheetml.pivotTable+xml"/>
  <Override PartName="/xl/drawings/drawing114.xml" ContentType="application/vnd.openxmlformats-officedocument.drawing+xml"/>
  <Override PartName="/xl/charts/chart84.xml" ContentType="application/vnd.openxmlformats-officedocument.drawingml.chart+xml"/>
  <Override PartName="/xl/charts/style61.xml" ContentType="application/vnd.ms-office.chartstyle+xml"/>
  <Override PartName="/xl/charts/colors61.xml" ContentType="application/vnd.ms-office.chartcolorstyle+xml"/>
  <Override PartName="/xl/pivotTables/pivotTable84.xml" ContentType="application/vnd.openxmlformats-officedocument.spreadsheetml.pivotTable+xml"/>
  <Override PartName="/xl/drawings/drawing115.xml" ContentType="application/vnd.openxmlformats-officedocument.drawing+xml"/>
  <Override PartName="/xl/charts/chart85.xml" ContentType="application/vnd.openxmlformats-officedocument.drawingml.chart+xml"/>
  <Override PartName="/xl/charts/style62.xml" ContentType="application/vnd.ms-office.chartstyle+xml"/>
  <Override PartName="/xl/charts/colors62.xml" ContentType="application/vnd.ms-office.chartcolorstyle+xml"/>
  <Override PartName="/xl/pivotTables/pivotTable85.xml" ContentType="application/vnd.openxmlformats-officedocument.spreadsheetml.pivotTable+xml"/>
  <Override PartName="/xl/drawings/drawing116.xml" ContentType="application/vnd.openxmlformats-officedocument.drawing+xml"/>
  <Override PartName="/xl/charts/chart86.xml" ContentType="application/vnd.openxmlformats-officedocument.drawingml.chart+xml"/>
  <Override PartName="/xl/charts/style63.xml" ContentType="application/vnd.ms-office.chartstyle+xml"/>
  <Override PartName="/xl/charts/colors63.xml" ContentType="application/vnd.ms-office.chartcolorstyle+xml"/>
  <Override PartName="/xl/pivotTables/pivotTable86.xml" ContentType="application/vnd.openxmlformats-officedocument.spreadsheetml.pivotTable+xml"/>
  <Override PartName="/xl/drawings/drawing117.xml" ContentType="application/vnd.openxmlformats-officedocument.drawing+xml"/>
  <Override PartName="/xl/charts/chart87.xml" ContentType="application/vnd.openxmlformats-officedocument.drawingml.chart+xml"/>
  <Override PartName="/xl/pivotTables/pivotTable87.xml" ContentType="application/vnd.openxmlformats-officedocument.spreadsheetml.pivotTable+xml"/>
  <Override PartName="/xl/drawings/drawing118.xml" ContentType="application/vnd.openxmlformats-officedocument.drawing+xml"/>
  <Override PartName="/xl/charts/chart88.xml" ContentType="application/vnd.openxmlformats-officedocument.drawingml.chart+xml"/>
  <Override PartName="/xl/pivotTables/pivotTable88.xml" ContentType="application/vnd.openxmlformats-officedocument.spreadsheetml.pivotTable+xml"/>
  <Override PartName="/xl/drawings/drawing119.xml" ContentType="application/vnd.openxmlformats-officedocument.drawing+xml"/>
  <Override PartName="/xl/charts/chart89.xml" ContentType="application/vnd.openxmlformats-officedocument.drawingml.chart+xml"/>
  <Override PartName="/xl/charts/style64.xml" ContentType="application/vnd.ms-office.chartstyle+xml"/>
  <Override PartName="/xl/charts/colors64.xml" ContentType="application/vnd.ms-office.chartcolorstyle+xml"/>
  <Override PartName="/xl/pivotTables/pivotTable89.xml" ContentType="application/vnd.openxmlformats-officedocument.spreadsheetml.pivotTable+xml"/>
  <Override PartName="/xl/drawings/drawing120.xml" ContentType="application/vnd.openxmlformats-officedocument.drawing+xml"/>
  <Override PartName="/xl/charts/chart90.xml" ContentType="application/vnd.openxmlformats-officedocument.drawingml.chart+xml"/>
  <Override PartName="/xl/charts/style65.xml" ContentType="application/vnd.ms-office.chartstyle+xml"/>
  <Override PartName="/xl/charts/colors65.xml" ContentType="application/vnd.ms-office.chartcolorstyle+xml"/>
  <Override PartName="/xl/pivotTables/pivotTable90.xml" ContentType="application/vnd.openxmlformats-officedocument.spreadsheetml.pivotTable+xml"/>
  <Override PartName="/xl/drawings/drawing121.xml" ContentType="application/vnd.openxmlformats-officedocument.drawing+xml"/>
  <Override PartName="/xl/charts/chart91.xml" ContentType="application/vnd.openxmlformats-officedocument.drawingml.chart+xml"/>
  <Override PartName="/xl/pivotTables/pivotTable91.xml" ContentType="application/vnd.openxmlformats-officedocument.spreadsheetml.pivotTable+xml"/>
  <Override PartName="/xl/drawings/drawing122.xml" ContentType="application/vnd.openxmlformats-officedocument.drawing+xml"/>
  <Override PartName="/xl/charts/chart92.xml" ContentType="application/vnd.openxmlformats-officedocument.drawingml.chart+xml"/>
  <Override PartName="/xl/pivotTables/pivotTable92.xml" ContentType="application/vnd.openxmlformats-officedocument.spreadsheetml.pivotTable+xml"/>
  <Override PartName="/xl/drawings/drawing123.xml" ContentType="application/vnd.openxmlformats-officedocument.drawing+xml"/>
  <Override PartName="/xl/charts/chart93.xml" ContentType="application/vnd.openxmlformats-officedocument.drawingml.chart+xml"/>
  <Override PartName="/xl/charts/style66.xml" ContentType="application/vnd.ms-office.chartstyle+xml"/>
  <Override PartName="/xl/charts/colors66.xml" ContentType="application/vnd.ms-office.chartcolorstyle+xml"/>
  <Override PartName="/xl/pivotTables/pivotTable93.xml" ContentType="application/vnd.openxmlformats-officedocument.spreadsheetml.pivotTable+xml"/>
  <Override PartName="/xl/drawings/drawing124.xml" ContentType="application/vnd.openxmlformats-officedocument.drawing+xml"/>
  <Override PartName="/xl/charts/chart94.xml" ContentType="application/vnd.openxmlformats-officedocument.drawingml.chart+xml"/>
  <Override PartName="/xl/charts/style67.xml" ContentType="application/vnd.ms-office.chartstyle+xml"/>
  <Override PartName="/xl/charts/colors67.xml" ContentType="application/vnd.ms-office.chartcolorstyle+xml"/>
  <Override PartName="/xl/pivotTables/pivotTable94.xml" ContentType="application/vnd.openxmlformats-officedocument.spreadsheetml.pivotTable+xml"/>
  <Override PartName="/xl/drawings/drawing125.xml" ContentType="application/vnd.openxmlformats-officedocument.drawing+xml"/>
  <Override PartName="/xl/charts/chart95.xml" ContentType="application/vnd.openxmlformats-officedocument.drawingml.chart+xml"/>
  <Override PartName="/xl/pivotTables/pivotTable95.xml" ContentType="application/vnd.openxmlformats-officedocument.spreadsheetml.pivotTable+xml"/>
  <Override PartName="/xl/drawings/drawing126.xml" ContentType="application/vnd.openxmlformats-officedocument.drawing+xml"/>
  <Override PartName="/xl/charts/chart96.xml" ContentType="application/vnd.openxmlformats-officedocument.drawingml.chart+xml"/>
  <Override PartName="/xl/charts/style68.xml" ContentType="application/vnd.ms-office.chartstyle+xml"/>
  <Override PartName="/xl/charts/colors68.xml" ContentType="application/vnd.ms-office.chartcolorstyle+xml"/>
  <Override PartName="/xl/pivotTables/pivotTable96.xml" ContentType="application/vnd.openxmlformats-officedocument.spreadsheetml.pivotTable+xml"/>
  <Override PartName="/xl/drawings/drawing127.xml" ContentType="application/vnd.openxmlformats-officedocument.drawing+xml"/>
  <Override PartName="/xl/charts/chart97.xml" ContentType="application/vnd.openxmlformats-officedocument.drawingml.chart+xml"/>
  <Override PartName="/xl/charts/style69.xml" ContentType="application/vnd.ms-office.chartstyle+xml"/>
  <Override PartName="/xl/charts/colors69.xml" ContentType="application/vnd.ms-office.chartcolorstyle+xml"/>
  <Override PartName="/xl/pivotTables/pivotTable97.xml" ContentType="application/vnd.openxmlformats-officedocument.spreadsheetml.pivotTable+xml"/>
  <Override PartName="/xl/drawings/drawing128.xml" ContentType="application/vnd.openxmlformats-officedocument.drawing+xml"/>
  <Override PartName="/xl/charts/chart98.xml" ContentType="application/vnd.openxmlformats-officedocument.drawingml.chart+xml"/>
  <Override PartName="/xl/charts/style70.xml" ContentType="application/vnd.ms-office.chartstyle+xml"/>
  <Override PartName="/xl/charts/colors70.xml" ContentType="application/vnd.ms-office.chartcolorstyle+xml"/>
  <Override PartName="/xl/pivotTables/pivotTable98.xml" ContentType="application/vnd.openxmlformats-officedocument.spreadsheetml.pivotTable+xml"/>
  <Override PartName="/xl/drawings/drawing129.xml" ContentType="application/vnd.openxmlformats-officedocument.drawing+xml"/>
  <Override PartName="/xl/charts/chart99.xml" ContentType="application/vnd.openxmlformats-officedocument.drawingml.chart+xml"/>
  <Override PartName="/xl/charts/style71.xml" ContentType="application/vnd.ms-office.chartstyle+xml"/>
  <Override PartName="/xl/charts/colors71.xml" ContentType="application/vnd.ms-office.chartcolorstyle+xml"/>
  <Override PartName="/xl/pivotTables/pivotTable99.xml" ContentType="application/vnd.openxmlformats-officedocument.spreadsheetml.pivotTable+xml"/>
  <Override PartName="/xl/drawings/drawing130.xml" ContentType="application/vnd.openxmlformats-officedocument.drawing+xml"/>
  <Override PartName="/xl/charts/chart100.xml" ContentType="application/vnd.openxmlformats-officedocument.drawingml.chart+xml"/>
  <Override PartName="/xl/charts/style72.xml" ContentType="application/vnd.ms-office.chartstyle+xml"/>
  <Override PartName="/xl/charts/colors72.xml" ContentType="application/vnd.ms-office.chartcolorstyle+xml"/>
  <Override PartName="/xl/pivotTables/pivotTable100.xml" ContentType="application/vnd.openxmlformats-officedocument.spreadsheetml.pivotTable+xml"/>
  <Override PartName="/xl/drawings/drawing131.xml" ContentType="application/vnd.openxmlformats-officedocument.drawing+xml"/>
  <Override PartName="/xl/charts/chart101.xml" ContentType="application/vnd.openxmlformats-officedocument.drawingml.chart+xml"/>
  <Override PartName="/xl/pivotTables/pivotTable101.xml" ContentType="application/vnd.openxmlformats-officedocument.spreadsheetml.pivotTable+xml"/>
  <Override PartName="/xl/drawings/drawing132.xml" ContentType="application/vnd.openxmlformats-officedocument.drawing+xml"/>
  <Override PartName="/xl/charts/chart102.xml" ContentType="application/vnd.openxmlformats-officedocument.drawingml.chart+xml"/>
  <Override PartName="/xl/pivotTables/pivotTable102.xml" ContentType="application/vnd.openxmlformats-officedocument.spreadsheetml.pivotTable+xml"/>
  <Override PartName="/xl/drawings/drawing133.xml" ContentType="application/vnd.openxmlformats-officedocument.drawing+xml"/>
  <Override PartName="/xl/charts/chart103.xml" ContentType="application/vnd.openxmlformats-officedocument.drawingml.chart+xml"/>
  <Override PartName="/xl/charts/style73.xml" ContentType="application/vnd.ms-office.chartstyle+xml"/>
  <Override PartName="/xl/charts/colors73.xml" ContentType="application/vnd.ms-office.chartcolorstyle+xml"/>
  <Override PartName="/xl/pivotTables/pivotTable103.xml" ContentType="application/vnd.openxmlformats-officedocument.spreadsheetml.pivotTable+xml"/>
  <Override PartName="/xl/drawings/drawing134.xml" ContentType="application/vnd.openxmlformats-officedocument.drawing+xml"/>
  <Override PartName="/xl/charts/chart104.xml" ContentType="application/vnd.openxmlformats-officedocument.drawingml.chart+xml"/>
  <Override PartName="/xl/pivotTables/pivotTable104.xml" ContentType="application/vnd.openxmlformats-officedocument.spreadsheetml.pivotTable+xml"/>
  <Override PartName="/xl/drawings/drawing135.xml" ContentType="application/vnd.openxmlformats-officedocument.drawing+xml"/>
  <Override PartName="/xl/charts/chart105.xml" ContentType="application/vnd.openxmlformats-officedocument.drawingml.chart+xml"/>
  <Override PartName="/xl/pivotTables/pivotTable105.xml" ContentType="application/vnd.openxmlformats-officedocument.spreadsheetml.pivotTable+xml"/>
  <Override PartName="/xl/drawings/drawing136.xml" ContentType="application/vnd.openxmlformats-officedocument.drawing+xml"/>
  <Override PartName="/xl/charts/chart106.xml" ContentType="application/vnd.openxmlformats-officedocument.drawingml.chart+xml"/>
  <Override PartName="/xl/charts/style74.xml" ContentType="application/vnd.ms-office.chartstyle+xml"/>
  <Override PartName="/xl/charts/colors74.xml" ContentType="application/vnd.ms-office.chartcolorstyle+xml"/>
  <Override PartName="/xl/pivotTables/pivotTable106.xml" ContentType="application/vnd.openxmlformats-officedocument.spreadsheetml.pivotTable+xml"/>
  <Override PartName="/xl/drawings/drawing137.xml" ContentType="application/vnd.openxmlformats-officedocument.drawing+xml"/>
  <Override PartName="/xl/charts/chart107.xml" ContentType="application/vnd.openxmlformats-officedocument.drawingml.chart+xml"/>
  <Override PartName="/xl/charts/style75.xml" ContentType="application/vnd.ms-office.chartstyle+xml"/>
  <Override PartName="/xl/charts/colors75.xml" ContentType="application/vnd.ms-office.chartcolorstyle+xml"/>
  <Override PartName="/xl/pivotTables/pivotTable107.xml" ContentType="application/vnd.openxmlformats-officedocument.spreadsheetml.pivotTable+xml"/>
  <Override PartName="/xl/drawings/drawing138.xml" ContentType="application/vnd.openxmlformats-officedocument.drawing+xml"/>
  <Override PartName="/xl/charts/chart108.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139.xml" ContentType="application/vnd.openxmlformats-officedocument.drawingml.chartshapes+xml"/>
  <Override PartName="/xl/pivotTables/pivotTable108.xml" ContentType="application/vnd.openxmlformats-officedocument.spreadsheetml.pivotTable+xml"/>
  <Override PartName="/xl/drawings/drawing140.xml" ContentType="application/vnd.openxmlformats-officedocument.drawing+xml"/>
  <Override PartName="/xl/charts/chart109.xml" ContentType="application/vnd.openxmlformats-officedocument.drawingml.chart+xml"/>
  <Override PartName="/xl/charts/style77.xml" ContentType="application/vnd.ms-office.chartstyle+xml"/>
  <Override PartName="/xl/charts/colors77.xml" ContentType="application/vnd.ms-office.chartcolorstyle+xml"/>
  <Override PartName="/xl/pivotTables/pivotTable109.xml" ContentType="application/vnd.openxmlformats-officedocument.spreadsheetml.pivotTable+xml"/>
  <Override PartName="/xl/drawings/drawing141.xml" ContentType="application/vnd.openxmlformats-officedocument.drawing+xml"/>
  <Override PartName="/xl/charts/chart110.xml" ContentType="application/vnd.openxmlformats-officedocument.drawingml.chart+xml"/>
  <Override PartName="/xl/pivotTables/pivotTable110.xml" ContentType="application/vnd.openxmlformats-officedocument.spreadsheetml.pivotTable+xml"/>
  <Override PartName="/xl/drawings/drawing142.xml" ContentType="application/vnd.openxmlformats-officedocument.drawing+xml"/>
  <Override PartName="/xl/charts/chart111.xml" ContentType="application/vnd.openxmlformats-officedocument.drawingml.chart+xml"/>
  <Override PartName="/xl/charts/style78.xml" ContentType="application/vnd.ms-office.chartstyle+xml"/>
  <Override PartName="/xl/charts/colors78.xml" ContentType="application/vnd.ms-office.chartcolorstyle+xml"/>
  <Override PartName="/xl/pivotTables/pivotTable111.xml" ContentType="application/vnd.openxmlformats-officedocument.spreadsheetml.pivotTable+xml"/>
  <Override PartName="/xl/drawings/drawing143.xml" ContentType="application/vnd.openxmlformats-officedocument.drawing+xml"/>
  <Override PartName="/xl/charts/chart112.xml" ContentType="application/vnd.openxmlformats-officedocument.drawingml.chart+xml"/>
  <Override PartName="/xl/charts/style79.xml" ContentType="application/vnd.ms-office.chartstyle+xml"/>
  <Override PartName="/xl/charts/colors79.xml" ContentType="application/vnd.ms-office.chartcolorstyle+xml"/>
  <Override PartName="/xl/pivotTables/pivotTable112.xml" ContentType="application/vnd.openxmlformats-officedocument.spreadsheetml.pivotTable+xml"/>
  <Override PartName="/xl/drawings/drawing144.xml" ContentType="application/vnd.openxmlformats-officedocument.drawing+xml"/>
  <Override PartName="/xl/charts/chart113.xml" ContentType="application/vnd.openxmlformats-officedocument.drawingml.chart+xml"/>
  <Override PartName="/xl/pivotTables/pivotTable113.xml" ContentType="application/vnd.openxmlformats-officedocument.spreadsheetml.pivotTable+xml"/>
  <Override PartName="/xl/drawings/drawing145.xml" ContentType="application/vnd.openxmlformats-officedocument.drawing+xml"/>
  <Override PartName="/xl/charts/chart114.xml" ContentType="application/vnd.openxmlformats-officedocument.drawingml.chart+xml"/>
  <Override PartName="/xl/pivotTables/pivotTable114.xml" ContentType="application/vnd.openxmlformats-officedocument.spreadsheetml.pivotTable+xml"/>
  <Override PartName="/xl/drawings/drawing146.xml" ContentType="application/vnd.openxmlformats-officedocument.drawing+xml"/>
  <Override PartName="/xl/charts/chart115.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147.xml" ContentType="application/vnd.openxmlformats-officedocument.drawingml.chartshapes+xml"/>
  <Override PartName="/xl/pivotTables/pivotTable115.xml" ContentType="application/vnd.openxmlformats-officedocument.spreadsheetml.pivotTable+xml"/>
  <Override PartName="/xl/drawings/drawing148.xml" ContentType="application/vnd.openxmlformats-officedocument.drawing+xml"/>
  <Override PartName="/xl/charts/chart116.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149.xml" ContentType="application/vnd.openxmlformats-officedocument.drawingml.chartshapes+xml"/>
  <Override PartName="/xl/pivotTables/pivotTable116.xml" ContentType="application/vnd.openxmlformats-officedocument.spreadsheetml.pivotTable+xml"/>
  <Override PartName="/xl/drawings/drawing150.xml" ContentType="application/vnd.openxmlformats-officedocument.drawing+xml"/>
  <Override PartName="/xl/charts/chart117.xml" ContentType="application/vnd.openxmlformats-officedocument.drawingml.chart+xml"/>
  <Override PartName="/xl/pivotTables/pivotTable117.xml" ContentType="application/vnd.openxmlformats-officedocument.spreadsheetml.pivotTable+xml"/>
  <Override PartName="/xl/drawings/drawing151.xml" ContentType="application/vnd.openxmlformats-officedocument.drawing+xml"/>
  <Override PartName="/xl/charts/chart118.xml" ContentType="application/vnd.openxmlformats-officedocument.drawingml.chart+xml"/>
  <Override PartName="/xl/charts/style82.xml" ContentType="application/vnd.ms-office.chartstyle+xml"/>
  <Override PartName="/xl/charts/colors82.xml" ContentType="application/vnd.ms-office.chartcolorstyle+xml"/>
  <Override PartName="/xl/pivotTables/pivotTable118.xml" ContentType="application/vnd.openxmlformats-officedocument.spreadsheetml.pivotTable+xml"/>
  <Override PartName="/xl/drawings/drawing152.xml" ContentType="application/vnd.openxmlformats-officedocument.drawing+xml"/>
  <Override PartName="/xl/charts/chart119.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153.xml" ContentType="application/vnd.openxmlformats-officedocument.drawingml.chartshapes+xml"/>
  <Override PartName="/xl/pivotTables/pivotTable119.xml" ContentType="application/vnd.openxmlformats-officedocument.spreadsheetml.pivotTable+xml"/>
  <Override PartName="/xl/drawings/drawing154.xml" ContentType="application/vnd.openxmlformats-officedocument.drawing+xml"/>
  <Override PartName="/xl/charts/chart120.xml" ContentType="application/vnd.openxmlformats-officedocument.drawingml.chart+xml"/>
  <Override PartName="/xl/charts/style84.xml" ContentType="application/vnd.ms-office.chartstyle+xml"/>
  <Override PartName="/xl/charts/colors84.xml" ContentType="application/vnd.ms-office.chartcolorstyle+xml"/>
  <Override PartName="/xl/pivotTables/pivotTable120.xml" ContentType="application/vnd.openxmlformats-officedocument.spreadsheetml.pivotTable+xml"/>
  <Override PartName="/xl/drawings/drawing155.xml" ContentType="application/vnd.openxmlformats-officedocument.drawing+xml"/>
  <Override PartName="/xl/charts/chart121.xml" ContentType="application/vnd.openxmlformats-officedocument.drawingml.chart+xml"/>
  <Override PartName="/xl/pivotTables/pivotTable121.xml" ContentType="application/vnd.openxmlformats-officedocument.spreadsheetml.pivotTable+xml"/>
  <Override PartName="/xl/drawings/drawing156.xml" ContentType="application/vnd.openxmlformats-officedocument.drawing+xml"/>
  <Override PartName="/xl/charts/chart122.xml" ContentType="application/vnd.openxmlformats-officedocument.drawingml.chart+xml"/>
  <Override PartName="/xl/charts/style85.xml" ContentType="application/vnd.ms-office.chartstyle+xml"/>
  <Override PartName="/xl/charts/colors85.xml" ContentType="application/vnd.ms-office.chartcolorstyle+xml"/>
  <Override PartName="/xl/pivotTables/pivotTable122.xml" ContentType="application/vnd.openxmlformats-officedocument.spreadsheetml.pivotTable+xml"/>
  <Override PartName="/xl/drawings/drawing157.xml" ContentType="application/vnd.openxmlformats-officedocument.drawing+xml"/>
  <Override PartName="/xl/charts/chart123.xml" ContentType="application/vnd.openxmlformats-officedocument.drawingml.chart+xml"/>
  <Override PartName="/xl/charts/style86.xml" ContentType="application/vnd.ms-office.chartstyle+xml"/>
  <Override PartName="/xl/charts/colors86.xml" ContentType="application/vnd.ms-office.chartcolorstyle+xml"/>
  <Override PartName="/xl/pivotTables/pivotTable123.xml" ContentType="application/vnd.openxmlformats-officedocument.spreadsheetml.pivotTable+xml"/>
  <Override PartName="/xl/drawings/drawing158.xml" ContentType="application/vnd.openxmlformats-officedocument.drawing+xml"/>
  <Override PartName="/xl/charts/chart124.xml" ContentType="application/vnd.openxmlformats-officedocument.drawingml.chart+xml"/>
  <Override PartName="/xl/charts/style87.xml" ContentType="application/vnd.ms-office.chartstyle+xml"/>
  <Override PartName="/xl/charts/colors87.xml" ContentType="application/vnd.ms-office.chartcolorstyle+xml"/>
  <Override PartName="/xl/pivotTables/pivotTable124.xml" ContentType="application/vnd.openxmlformats-officedocument.spreadsheetml.pivotTable+xml"/>
  <Override PartName="/xl/drawings/drawing159.xml" ContentType="application/vnd.openxmlformats-officedocument.drawing+xml"/>
  <Override PartName="/xl/charts/chart125.xml" ContentType="application/vnd.openxmlformats-officedocument.drawingml.chart+xml"/>
  <Override PartName="/xl/pivotTables/pivotTable125.xml" ContentType="application/vnd.openxmlformats-officedocument.spreadsheetml.pivotTable+xml"/>
  <Override PartName="/xl/drawings/drawing160.xml" ContentType="application/vnd.openxmlformats-officedocument.drawing+xml"/>
  <Override PartName="/xl/charts/chart126.xml" ContentType="application/vnd.openxmlformats-officedocument.drawingml.chart+xml"/>
  <Override PartName="/xl/charts/style88.xml" ContentType="application/vnd.ms-office.chartstyle+xml"/>
  <Override PartName="/xl/charts/colors88.xml" ContentType="application/vnd.ms-office.chartcolorstyle+xml"/>
  <Override PartName="/xl/pivotTables/pivotTable126.xml" ContentType="application/vnd.openxmlformats-officedocument.spreadsheetml.pivotTable+xml"/>
  <Override PartName="/xl/drawings/drawing161.xml" ContentType="application/vnd.openxmlformats-officedocument.drawing+xml"/>
  <Override PartName="/xl/charts/chart127.xml" ContentType="application/vnd.openxmlformats-officedocument.drawingml.chart+xml"/>
  <Override PartName="/xl/charts/style89.xml" ContentType="application/vnd.ms-office.chartstyle+xml"/>
  <Override PartName="/xl/charts/colors89.xml" ContentType="application/vnd.ms-office.chartcolorstyle+xml"/>
  <Override PartName="/xl/pivotTables/pivotTable127.xml" ContentType="application/vnd.openxmlformats-officedocument.spreadsheetml.pivotTable+xml"/>
  <Override PartName="/xl/drawings/drawing162.xml" ContentType="application/vnd.openxmlformats-officedocument.drawing+xml"/>
  <Override PartName="/xl/charts/chart128.xml" ContentType="application/vnd.openxmlformats-officedocument.drawingml.chart+xml"/>
  <Override PartName="/xl/charts/style90.xml" ContentType="application/vnd.ms-office.chartstyle+xml"/>
  <Override PartName="/xl/charts/colors90.xml" ContentType="application/vnd.ms-office.chartcolorstyle+xml"/>
  <Override PartName="/xl/pivotTables/pivotTable128.xml" ContentType="application/vnd.openxmlformats-officedocument.spreadsheetml.pivotTable+xml"/>
  <Override PartName="/xl/drawings/drawing163.xml" ContentType="application/vnd.openxmlformats-officedocument.drawing+xml"/>
  <Override PartName="/xl/charts/chart129.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164.xml" ContentType="application/vnd.openxmlformats-officedocument.drawingml.chartshapes+xml"/>
  <Override PartName="/xl/pivotTables/pivotTable129.xml" ContentType="application/vnd.openxmlformats-officedocument.spreadsheetml.pivotTable+xml"/>
  <Override PartName="/xl/drawings/drawing165.xml" ContentType="application/vnd.openxmlformats-officedocument.drawing+xml"/>
  <Override PartName="/xl/charts/chart130.xml" ContentType="application/vnd.openxmlformats-officedocument.drawingml.chart+xml"/>
  <Override PartName="/xl/charts/style92.xml" ContentType="application/vnd.ms-office.chartstyle+xml"/>
  <Override PartName="/xl/charts/colors92.xml" ContentType="application/vnd.ms-office.chartcolorstyle+xml"/>
  <Override PartName="/xl/pivotTables/pivotTable130.xml" ContentType="application/vnd.openxmlformats-officedocument.spreadsheetml.pivotTable+xml"/>
  <Override PartName="/xl/drawings/drawing166.xml" ContentType="application/vnd.openxmlformats-officedocument.drawing+xml"/>
  <Override PartName="/xl/charts/chart131.xml" ContentType="application/vnd.openxmlformats-officedocument.drawingml.chart+xml"/>
  <Override PartName="/xl/charts/style93.xml" ContentType="application/vnd.ms-office.chartstyle+xml"/>
  <Override PartName="/xl/charts/colors93.xml" ContentType="application/vnd.ms-office.chartcolorstyle+xml"/>
  <Override PartName="/xl/pivotTables/pivotTable131.xml" ContentType="application/vnd.openxmlformats-officedocument.spreadsheetml.pivotTable+xml"/>
  <Override PartName="/xl/drawings/drawing167.xml" ContentType="application/vnd.openxmlformats-officedocument.drawing+xml"/>
  <Override PartName="/xl/charts/chart132.xml" ContentType="application/vnd.openxmlformats-officedocument.drawingml.chart+xml"/>
  <Override PartName="/xl/charts/style94.xml" ContentType="application/vnd.ms-office.chartstyle+xml"/>
  <Override PartName="/xl/charts/colors94.xml" ContentType="application/vnd.ms-office.chartcolorstyle+xml"/>
  <Override PartName="/xl/pivotTables/pivotTable132.xml" ContentType="application/vnd.openxmlformats-officedocument.spreadsheetml.pivotTable+xml"/>
  <Override PartName="/xl/drawings/drawing168.xml" ContentType="application/vnd.openxmlformats-officedocument.drawing+xml"/>
  <Override PartName="/xl/charts/chart133.xml" ContentType="application/vnd.openxmlformats-officedocument.drawingml.chart+xml"/>
  <Override PartName="/xl/charts/style95.xml" ContentType="application/vnd.ms-office.chartstyle+xml"/>
  <Override PartName="/xl/charts/colors95.xml" ContentType="application/vnd.ms-office.chartcolorstyle+xml"/>
  <Override PartName="/xl/pivotTables/pivotTable133.xml" ContentType="application/vnd.openxmlformats-officedocument.spreadsheetml.pivotTable+xml"/>
  <Override PartName="/xl/drawings/drawing169.xml" ContentType="application/vnd.openxmlformats-officedocument.drawing+xml"/>
  <Override PartName="/xl/charts/chart134.xml" ContentType="application/vnd.openxmlformats-officedocument.drawingml.chart+xml"/>
  <Override PartName="/xl/pivotTables/pivotTable134.xml" ContentType="application/vnd.openxmlformats-officedocument.spreadsheetml.pivotTable+xml"/>
  <Override PartName="/xl/drawings/drawing170.xml" ContentType="application/vnd.openxmlformats-officedocument.drawing+xml"/>
  <Override PartName="/xl/charts/chart135.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171.xml" ContentType="application/vnd.openxmlformats-officedocument.drawingml.chartshapes+xml"/>
  <Override PartName="/xl/pivotTables/pivotTable135.xml" ContentType="application/vnd.openxmlformats-officedocument.spreadsheetml.pivotTable+xml"/>
  <Override PartName="/xl/drawings/drawing172.xml" ContentType="application/vnd.openxmlformats-officedocument.drawing+xml"/>
  <Override PartName="/xl/charts/chart136.xml" ContentType="application/vnd.openxmlformats-officedocument.drawingml.chart+xml"/>
  <Override PartName="/xl/drawings/drawing173.xml" ContentType="application/vnd.openxmlformats-officedocument.drawingml.chartshapes+xml"/>
  <Override PartName="/xl/pivotTables/pivotTable136.xml" ContentType="application/vnd.openxmlformats-officedocument.spreadsheetml.pivotTable+xml"/>
  <Override PartName="/xl/drawings/drawing174.xml" ContentType="application/vnd.openxmlformats-officedocument.drawing+xml"/>
  <Override PartName="/xl/charts/chart137.xml" ContentType="application/vnd.openxmlformats-officedocument.drawingml.chart+xml"/>
  <Override PartName="/xl/charts/style97.xml" ContentType="application/vnd.ms-office.chartstyle+xml"/>
  <Override PartName="/xl/charts/colors97.xml" ContentType="application/vnd.ms-office.chartcolorstyle+xml"/>
  <Override PartName="/xl/pivotTables/pivotTable137.xml" ContentType="application/vnd.openxmlformats-officedocument.spreadsheetml.pivotTable+xml"/>
  <Override PartName="/xl/drawings/drawing175.xml" ContentType="application/vnd.openxmlformats-officedocument.drawing+xml"/>
  <Override PartName="/xl/charts/chart138.xml" ContentType="application/vnd.openxmlformats-officedocument.drawingml.chart+xml"/>
  <Override PartName="/xl/charts/style98.xml" ContentType="application/vnd.ms-office.chartstyle+xml"/>
  <Override PartName="/xl/charts/colors98.xml" ContentType="application/vnd.ms-office.chartcolorstyle+xml"/>
  <Override PartName="/xl/pivotTables/pivotTable138.xml" ContentType="application/vnd.openxmlformats-officedocument.spreadsheetml.pivotTable+xml"/>
  <Override PartName="/xl/drawings/drawing176.xml" ContentType="application/vnd.openxmlformats-officedocument.drawing+xml"/>
  <Override PartName="/xl/charts/chart139.xml" ContentType="application/vnd.openxmlformats-officedocument.drawingml.chart+xml"/>
  <Override PartName="/xl/charts/style99.xml" ContentType="application/vnd.ms-office.chartstyle+xml"/>
  <Override PartName="/xl/charts/colors99.xml" ContentType="application/vnd.ms-office.chartcolorstyle+xml"/>
  <Override PartName="/xl/pivotTables/pivotTable139.xml" ContentType="application/vnd.openxmlformats-officedocument.spreadsheetml.pivotTable+xml"/>
  <Override PartName="/xl/drawings/drawing177.xml" ContentType="application/vnd.openxmlformats-officedocument.drawing+xml"/>
  <Override PartName="/xl/charts/chart140.xml" ContentType="application/vnd.openxmlformats-officedocument.drawingml.chart+xml"/>
  <Override PartName="/xl/charts/style100.xml" ContentType="application/vnd.ms-office.chartstyle+xml"/>
  <Override PartName="/xl/charts/colors100.xml" ContentType="application/vnd.ms-office.chartcolorstyle+xml"/>
  <Override PartName="/xl/pivotTables/pivotTable140.xml" ContentType="application/vnd.openxmlformats-officedocument.spreadsheetml.pivotTable+xml"/>
  <Override PartName="/xl/drawings/drawing178.xml" ContentType="application/vnd.openxmlformats-officedocument.drawing+xml"/>
  <Override PartName="/xl/charts/chart141.xml" ContentType="application/vnd.openxmlformats-officedocument.drawingml.chart+xml"/>
  <Override PartName="/xl/charts/style101.xml" ContentType="application/vnd.ms-office.chartstyle+xml"/>
  <Override PartName="/xl/charts/colors101.xml" ContentType="application/vnd.ms-office.chartcolorstyle+xml"/>
  <Override PartName="/xl/pivotTables/pivotTable141.xml" ContentType="application/vnd.openxmlformats-officedocument.spreadsheetml.pivotTable+xml"/>
  <Override PartName="/xl/pivotTables/pivotTable142.xml" ContentType="application/vnd.openxmlformats-officedocument.spreadsheetml.pivotTable+xml"/>
  <Override PartName="/xl/drawings/drawing179.xml" ContentType="application/vnd.openxmlformats-officedocument.drawing+xml"/>
  <Override PartName="/xl/charts/chart142.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43.xml" ContentType="application/vnd.openxmlformats-officedocument.drawingml.chart+xml"/>
  <Override PartName="/xl/charts/style103.xml" ContentType="application/vnd.ms-office.chartstyle+xml"/>
  <Override PartName="/xl/charts/colors103.xml" ContentType="application/vnd.ms-office.chartcolorstyle+xml"/>
  <Override PartName="/xl/pivotTables/pivotTable143.xml" ContentType="application/vnd.openxmlformats-officedocument.spreadsheetml.pivotTable+xml"/>
  <Override PartName="/xl/drawings/drawing180.xml" ContentType="application/vnd.openxmlformats-officedocument.drawing+xml"/>
  <Override PartName="/xl/charts/chart144.xml" ContentType="application/vnd.openxmlformats-officedocument.drawingml.chart+xml"/>
  <Override PartName="/xl/charts/style104.xml" ContentType="application/vnd.ms-office.chartstyle+xml"/>
  <Override PartName="/xl/charts/colors104.xml" ContentType="application/vnd.ms-office.chartcolorstyle+xml"/>
  <Override PartName="/xl/pivotTables/pivotTable144.xml" ContentType="application/vnd.openxmlformats-officedocument.spreadsheetml.pivotTable+xml"/>
  <Override PartName="/xl/drawings/drawing181.xml" ContentType="application/vnd.openxmlformats-officedocument.drawing+xml"/>
  <Override PartName="/xl/charts/chart145.xml" ContentType="application/vnd.openxmlformats-officedocument.drawingml.chart+xml"/>
  <Override PartName="/xl/pivotTables/pivotTable145.xml" ContentType="application/vnd.openxmlformats-officedocument.spreadsheetml.pivotTable+xml"/>
  <Override PartName="/xl/drawings/drawing182.xml" ContentType="application/vnd.openxmlformats-officedocument.drawing+xml"/>
  <Override PartName="/xl/charts/chart146.xml" ContentType="application/vnd.openxmlformats-officedocument.drawingml.chart+xml"/>
  <Override PartName="/xl/charts/style105.xml" ContentType="application/vnd.ms-office.chartstyle+xml"/>
  <Override PartName="/xl/charts/colors105.xml" ContentType="application/vnd.ms-office.chartcolorstyle+xml"/>
  <Override PartName="/xl/pivotTables/pivotTable146.xml" ContentType="application/vnd.openxmlformats-officedocument.spreadsheetml.pivotTable+xml"/>
  <Override PartName="/xl/drawings/drawing183.xml" ContentType="application/vnd.openxmlformats-officedocument.drawing+xml"/>
  <Override PartName="/xl/charts/chart147.xml" ContentType="application/vnd.openxmlformats-officedocument.drawingml.chart+xml"/>
  <Override PartName="/xl/charts/style106.xml" ContentType="application/vnd.ms-office.chartstyle+xml"/>
  <Override PartName="/xl/charts/colors106.xml" ContentType="application/vnd.ms-office.chartcolorstyle+xml"/>
  <Override PartName="/xl/pivotTables/pivotTable147.xml" ContentType="application/vnd.openxmlformats-officedocument.spreadsheetml.pivotTable+xml"/>
  <Override PartName="/xl/drawings/drawing184.xml" ContentType="application/vnd.openxmlformats-officedocument.drawing+xml"/>
  <Override PartName="/xl/charts/chart148.xml" ContentType="application/vnd.openxmlformats-officedocument.drawingml.chart+xml"/>
  <Override PartName="/xl/charts/style107.xml" ContentType="application/vnd.ms-office.chartstyle+xml"/>
  <Override PartName="/xl/charts/colors107.xml" ContentType="application/vnd.ms-office.chartcolorstyle+xml"/>
  <Override PartName="/xl/pivotTables/pivotTable148.xml" ContentType="application/vnd.openxmlformats-officedocument.spreadsheetml.pivotTable+xml"/>
  <Override PartName="/xl/drawings/drawing185.xml" ContentType="application/vnd.openxmlformats-officedocument.drawing+xml"/>
  <Override PartName="/xl/charts/chart149.xml" ContentType="application/vnd.openxmlformats-officedocument.drawingml.chart+xml"/>
  <Override PartName="/xl/pivotTables/pivotTable149.xml" ContentType="application/vnd.openxmlformats-officedocument.spreadsheetml.pivotTable+xml"/>
  <Override PartName="/xl/drawings/drawing186.xml" ContentType="application/vnd.openxmlformats-officedocument.drawing+xml"/>
  <Override PartName="/xl/charts/chart150.xml" ContentType="application/vnd.openxmlformats-officedocument.drawingml.chart+xml"/>
  <Override PartName="/xl/pivotTables/pivotTable150.xml" ContentType="application/vnd.openxmlformats-officedocument.spreadsheetml.pivotTable+xml"/>
  <Override PartName="/xl/drawings/drawing187.xml" ContentType="application/vnd.openxmlformats-officedocument.drawing+xml"/>
  <Override PartName="/xl/charts/chart151.xml" ContentType="application/vnd.openxmlformats-officedocument.drawingml.chart+xml"/>
  <Override PartName="/xl/charts/style108.xml" ContentType="application/vnd.ms-office.chartstyle+xml"/>
  <Override PartName="/xl/charts/colors108.xml" ContentType="application/vnd.ms-office.chartcolorstyle+xml"/>
  <Override PartName="/xl/pivotTables/pivotTable151.xml" ContentType="application/vnd.openxmlformats-officedocument.spreadsheetml.pivotTable+xml"/>
  <Override PartName="/xl/pivotTables/pivotTable152.xml" ContentType="application/vnd.openxmlformats-officedocument.spreadsheetml.pivotTable+xml"/>
  <Override PartName="/xl/drawings/drawing188.xml" ContentType="application/vnd.openxmlformats-officedocument.drawing+xml"/>
  <Override PartName="/xl/charts/chart152.xml" ContentType="application/vnd.openxmlformats-officedocument.drawingml.chart+xml"/>
  <Override PartName="/xl/charts/chart153.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189.xml" ContentType="application/vnd.openxmlformats-officedocument.drawingml.chartshapes+xml"/>
  <Override PartName="/xl/pivotTables/pivotTable153.xml" ContentType="application/vnd.openxmlformats-officedocument.spreadsheetml.pivotTable+xml"/>
  <Override PartName="/xl/drawings/drawing190.xml" ContentType="application/vnd.openxmlformats-officedocument.drawing+xml"/>
  <Override PartName="/xl/charts/chart154.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191.xml" ContentType="application/vnd.openxmlformats-officedocument.drawingml.chartshapes+xml"/>
  <Override PartName="/xl/pivotTables/pivotTable154.xml" ContentType="application/vnd.openxmlformats-officedocument.spreadsheetml.pivotTable+xml"/>
  <Override PartName="/xl/drawings/drawing192.xml" ContentType="application/vnd.openxmlformats-officedocument.drawing+xml"/>
  <Override PartName="/xl/charts/chart155.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193.xml" ContentType="application/vnd.openxmlformats-officedocument.drawingml.chartshapes+xml"/>
  <Override PartName="/xl/pivotTables/pivotTable155.xml" ContentType="application/vnd.openxmlformats-officedocument.spreadsheetml.pivotTable+xml"/>
  <Override PartName="/xl/drawings/drawing194.xml" ContentType="application/vnd.openxmlformats-officedocument.drawing+xml"/>
  <Override PartName="/xl/charts/chart156.xml" ContentType="application/vnd.openxmlformats-officedocument.drawingml.chart+xml"/>
  <Override PartName="/xl/drawings/drawing195.xml" ContentType="application/vnd.openxmlformats-officedocument.drawingml.chartshapes+xml"/>
  <Override PartName="/xl/pivotTables/pivotTable156.xml" ContentType="application/vnd.openxmlformats-officedocument.spreadsheetml.pivotTable+xml"/>
  <Override PartName="/xl/drawings/drawing196.xml" ContentType="application/vnd.openxmlformats-officedocument.drawing+xml"/>
  <Override PartName="/xl/charts/chart157.xml" ContentType="application/vnd.openxmlformats-officedocument.drawingml.chart+xml"/>
  <Override PartName="/xl/charts/style112.xml" ContentType="application/vnd.ms-office.chartstyle+xml"/>
  <Override PartName="/xl/charts/colors112.xml" ContentType="application/vnd.ms-office.chartcolorstyle+xml"/>
  <Override PartName="/xl/pivotTables/pivotTable157.xml" ContentType="application/vnd.openxmlformats-officedocument.spreadsheetml.pivotTable+xml"/>
  <Override PartName="/xl/drawings/drawing197.xml" ContentType="application/vnd.openxmlformats-officedocument.drawing+xml"/>
  <Override PartName="/xl/charts/chart158.xml" ContentType="application/vnd.openxmlformats-officedocument.drawingml.chart+xml"/>
  <Override PartName="/xl/pivotTables/pivotTable158.xml" ContentType="application/vnd.openxmlformats-officedocument.spreadsheetml.pivotTable+xml"/>
  <Override PartName="/xl/drawings/drawing198.xml" ContentType="application/vnd.openxmlformats-officedocument.drawing+xml"/>
  <Override PartName="/xl/charts/chart159.xml" ContentType="application/vnd.openxmlformats-officedocument.drawingml.chart+xml"/>
  <Override PartName="/xl/pivotTables/pivotTable159.xml" ContentType="application/vnd.openxmlformats-officedocument.spreadsheetml.pivotTable+xml"/>
  <Override PartName="/xl/drawings/drawing199.xml" ContentType="application/vnd.openxmlformats-officedocument.drawing+xml"/>
  <Override PartName="/xl/charts/chart160.xml" ContentType="application/vnd.openxmlformats-officedocument.drawingml.chart+xml"/>
  <Override PartName="/xl/charts/style113.xml" ContentType="application/vnd.ms-office.chartstyle+xml"/>
  <Override PartName="/xl/charts/colors113.xml" ContentType="application/vnd.ms-office.chartcolorstyle+xml"/>
  <Override PartName="/xl/pivotTables/pivotTable160.xml" ContentType="application/vnd.openxmlformats-officedocument.spreadsheetml.pivotTable+xml"/>
  <Override PartName="/xl/drawings/drawing200.xml" ContentType="application/vnd.openxmlformats-officedocument.drawing+xml"/>
  <Override PartName="/xl/charts/chart161.xml" ContentType="application/vnd.openxmlformats-officedocument.drawingml.chart+xml"/>
  <Override PartName="/xl/pivotTables/pivotTable161.xml" ContentType="application/vnd.openxmlformats-officedocument.spreadsheetml.pivotTable+xml"/>
  <Override PartName="/xl/drawings/drawing201.xml" ContentType="application/vnd.openxmlformats-officedocument.drawing+xml"/>
  <Override PartName="/xl/charts/chart162.xml" ContentType="application/vnd.openxmlformats-officedocument.drawingml.chart+xml"/>
  <Override PartName="/xl/pivotTables/pivotTable162.xml" ContentType="application/vnd.openxmlformats-officedocument.spreadsheetml.pivotTable+xml"/>
  <Override PartName="/xl/drawings/drawing202.xml" ContentType="application/vnd.openxmlformats-officedocument.drawing+xml"/>
  <Override PartName="/xl/charts/chart163.xml" ContentType="application/vnd.openxmlformats-officedocument.drawingml.chart+xml"/>
  <Override PartName="/xl/pivotTables/pivotTable163.xml" ContentType="application/vnd.openxmlformats-officedocument.spreadsheetml.pivotTable+xml"/>
  <Override PartName="/xl/drawings/drawing203.xml" ContentType="application/vnd.openxmlformats-officedocument.drawing+xml"/>
  <Override PartName="/xl/charts/chart164.xml" ContentType="application/vnd.openxmlformats-officedocument.drawingml.chart+xml"/>
  <Override PartName="/xl/charts/style114.xml" ContentType="application/vnd.ms-office.chartstyle+xml"/>
  <Override PartName="/xl/charts/colors114.xml" ContentType="application/vnd.ms-office.chartcolorstyle+xml"/>
  <Override PartName="/xl/pivotTables/pivotTable164.xml" ContentType="application/vnd.openxmlformats-officedocument.spreadsheetml.pivotTable+xml"/>
  <Override PartName="/xl/drawings/drawing204.xml" ContentType="application/vnd.openxmlformats-officedocument.drawing+xml"/>
  <Override PartName="/xl/charts/chart165.xml" ContentType="application/vnd.openxmlformats-officedocument.drawingml.chart+xml"/>
  <Override PartName="/xl/pivotTables/pivotTable165.xml" ContentType="application/vnd.openxmlformats-officedocument.spreadsheetml.pivotTable+xml"/>
  <Override PartName="/xl/drawings/drawing205.xml" ContentType="application/vnd.openxmlformats-officedocument.drawing+xml"/>
  <Override PartName="/xl/charts/chart166.xml" ContentType="application/vnd.openxmlformats-officedocument.drawingml.chart+xml"/>
  <Override PartName="/xl/pivotTables/pivotTable166.xml" ContentType="application/vnd.openxmlformats-officedocument.spreadsheetml.pivotTable+xml"/>
  <Override PartName="/xl/drawings/drawing206.xml" ContentType="application/vnd.openxmlformats-officedocument.drawing+xml"/>
  <Override PartName="/xl/charts/chart167.xml" ContentType="application/vnd.openxmlformats-officedocument.drawingml.chart+xml"/>
  <Override PartName="/xl/charts/style115.xml" ContentType="application/vnd.ms-office.chartstyle+xml"/>
  <Override PartName="/xl/charts/colors115.xml" ContentType="application/vnd.ms-office.chartcolorstyle+xml"/>
  <Override PartName="/xl/pivotTables/pivotTable167.xml" ContentType="application/vnd.openxmlformats-officedocument.spreadsheetml.pivotTable+xml"/>
  <Override PartName="/xl/drawings/drawing207.xml" ContentType="application/vnd.openxmlformats-officedocument.drawing+xml"/>
  <Override PartName="/xl/charts/chart168.xml" ContentType="application/vnd.openxmlformats-officedocument.drawingml.chart+xml"/>
  <Override PartName="/xl/pivotTables/pivotTable168.xml" ContentType="application/vnd.openxmlformats-officedocument.spreadsheetml.pivotTable+xml"/>
  <Override PartName="/xl/drawings/drawing208.xml" ContentType="application/vnd.openxmlformats-officedocument.drawing+xml"/>
  <Override PartName="/xl/charts/chart169.xml" ContentType="application/vnd.openxmlformats-officedocument.drawingml.chart+xml"/>
  <Override PartName="/xl/pivotTables/pivotTable169.xml" ContentType="application/vnd.openxmlformats-officedocument.spreadsheetml.pivotTable+xml"/>
  <Override PartName="/xl/drawings/drawing209.xml" ContentType="application/vnd.openxmlformats-officedocument.drawing+xml"/>
  <Override PartName="/xl/charts/chart170.xml" ContentType="application/vnd.openxmlformats-officedocument.drawingml.chart+xml"/>
  <Override PartName="/xl/pivotTables/pivotTable170.xml" ContentType="application/vnd.openxmlformats-officedocument.spreadsheetml.pivotTable+xml"/>
  <Override PartName="/xl/drawings/drawing210.xml" ContentType="application/vnd.openxmlformats-officedocument.drawing+xml"/>
  <Override PartName="/xl/charts/chart171.xml" ContentType="application/vnd.openxmlformats-officedocument.drawingml.chart+xml"/>
  <Override PartName="/xl/pivotTables/pivotTable171.xml" ContentType="application/vnd.openxmlformats-officedocument.spreadsheetml.pivotTable+xml"/>
  <Override PartName="/xl/drawings/drawing211.xml" ContentType="application/vnd.openxmlformats-officedocument.drawing+xml"/>
  <Override PartName="/xl/charts/chart172.xml" ContentType="application/vnd.openxmlformats-officedocument.drawingml.chart+xml"/>
  <Override PartName="/xl/charts/style116.xml" ContentType="application/vnd.ms-office.chartstyle+xml"/>
  <Override PartName="/xl/charts/colors116.xml" ContentType="application/vnd.ms-office.chartcolorstyle+xml"/>
  <Override PartName="/xl/pivotTables/pivotTable172.xml" ContentType="application/vnd.openxmlformats-officedocument.spreadsheetml.pivotTable+xml"/>
  <Override PartName="/xl/drawings/drawing212.xml" ContentType="application/vnd.openxmlformats-officedocument.drawing+xml"/>
  <Override PartName="/xl/charts/chart173.xml" ContentType="application/vnd.openxmlformats-officedocument.drawingml.chart+xml"/>
  <Override PartName="/xl/charts/style117.xml" ContentType="application/vnd.ms-office.chartstyle+xml"/>
  <Override PartName="/xl/charts/colors117.xml" ContentType="application/vnd.ms-office.chartcolorstyle+xml"/>
  <Override PartName="/xl/pivotTables/pivotTable173.xml" ContentType="application/vnd.openxmlformats-officedocument.spreadsheetml.pivotTable+xml"/>
  <Override PartName="/xl/drawings/drawing213.xml" ContentType="application/vnd.openxmlformats-officedocument.drawing+xml"/>
  <Override PartName="/xl/charts/chart174.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214.xml" ContentType="application/vnd.openxmlformats-officedocument.drawingml.chartshapes+xml"/>
  <Override PartName="/xl/pivotTables/pivotTable174.xml" ContentType="application/vnd.openxmlformats-officedocument.spreadsheetml.pivotTable+xml"/>
  <Override PartName="/xl/drawings/drawing215.xml" ContentType="application/vnd.openxmlformats-officedocument.drawing+xml"/>
  <Override PartName="/xl/charts/chart175.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216.xml" ContentType="application/vnd.openxmlformats-officedocument.drawingml.chartshapes+xml"/>
  <Override PartName="/xl/pivotTables/pivotTable175.xml" ContentType="application/vnd.openxmlformats-officedocument.spreadsheetml.pivotTable+xml"/>
  <Override PartName="/xl/drawings/drawing217.xml" ContentType="application/vnd.openxmlformats-officedocument.drawing+xml"/>
  <Override PartName="/xl/charts/chart176.xml" ContentType="application/vnd.openxmlformats-officedocument.drawingml.chart+xml"/>
  <Override PartName="/xl/pivotTables/pivotTable176.xml" ContentType="application/vnd.openxmlformats-officedocument.spreadsheetml.pivotTable+xml"/>
  <Override PartName="/xl/drawings/drawing218.xml" ContentType="application/vnd.openxmlformats-officedocument.drawing+xml"/>
  <Override PartName="/xl/charts/chart177.xml" ContentType="application/vnd.openxmlformats-officedocument.drawingml.chart+xml"/>
  <Override PartName="/xl/charts/style120.xml" ContentType="application/vnd.ms-office.chartstyle+xml"/>
  <Override PartName="/xl/charts/colors120.xml" ContentType="application/vnd.ms-office.chartcolorstyle+xml"/>
  <Override PartName="/xl/pivotTables/pivotTable177.xml" ContentType="application/vnd.openxmlformats-officedocument.spreadsheetml.pivotTable+xml"/>
  <Override PartName="/xl/drawings/drawing219.xml" ContentType="application/vnd.openxmlformats-officedocument.drawing+xml"/>
  <Override PartName="/xl/charts/chart178.xml" ContentType="application/vnd.openxmlformats-officedocument.drawingml.chart+xml"/>
  <Override PartName="/xl/charts/style121.xml" ContentType="application/vnd.ms-office.chartstyle+xml"/>
  <Override PartName="/xl/charts/colors12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filterPrivacy="1" hidePivotFieldList="1"/>
  <xr:revisionPtr revIDLastSave="0" documentId="13_ncr:1_{0AFB4272-6AD4-44F1-8151-85E34AC7B2E2}" xr6:coauthVersionLast="47" xr6:coauthVersionMax="47" xr10:uidLastSave="{00000000-0000-0000-0000-000000000000}"/>
  <bookViews>
    <workbookView xWindow="-120" yWindow="-120" windowWidth="29040" windowHeight="15720" tabRatio="750" xr2:uid="{00000000-000D-0000-FFFF-FFFF00000000}"/>
  </bookViews>
  <sheets>
    <sheet name="目次" sheetId="2" r:id="rId1"/>
    <sheet name="課CD" sheetId="3" r:id="rId2"/>
    <sheet name="1-1" sheetId="4" r:id="rId3"/>
    <sheet name="1-2" sheetId="5" r:id="rId4"/>
    <sheet name="1-3" sheetId="6" r:id="rId5"/>
    <sheet name="1-3g" sheetId="7" r:id="rId6"/>
    <sheet name="1-4" sheetId="8" r:id="rId7"/>
    <sheet name="1-5" sheetId="9" r:id="rId8"/>
    <sheet name="1-5g" sheetId="10" r:id="rId9"/>
    <sheet name="1-5g2" sheetId="11" r:id="rId10"/>
    <sheet name="1-5g3" sheetId="12" r:id="rId11"/>
    <sheet name="1-6" sheetId="13" r:id="rId12"/>
    <sheet name="1-6g" sheetId="14" r:id="rId13"/>
    <sheet name="2-1" sheetId="15" r:id="rId14"/>
    <sheet name="2-1g " sheetId="16" r:id="rId15"/>
    <sheet name="2-2" sheetId="17" r:id="rId16"/>
    <sheet name="2-2g" sheetId="18" r:id="rId17"/>
    <sheet name="2-3" sheetId="19" r:id="rId18"/>
    <sheet name="2-3g" sheetId="322" r:id="rId19"/>
    <sheet name="2-4" sheetId="21" r:id="rId20"/>
    <sheet name="2-4g" sheetId="22" r:id="rId21"/>
    <sheet name="2-5" sheetId="23" r:id="rId22"/>
    <sheet name="2-5g" sheetId="24" r:id="rId23"/>
    <sheet name="2-5g2" sheetId="25" r:id="rId24"/>
    <sheet name="2-6" sheetId="26" r:id="rId25"/>
    <sheet name="2-6g" sheetId="27" r:id="rId26"/>
    <sheet name="2-7" sheetId="28" r:id="rId27"/>
    <sheet name="2-7g" sheetId="29" r:id="rId28"/>
    <sheet name="2-7g2" sheetId="30" r:id="rId29"/>
    <sheet name="2-8" sheetId="31" r:id="rId30"/>
    <sheet name="2-8g" sheetId="316" r:id="rId31"/>
    <sheet name="2-9" sheetId="33" r:id="rId32"/>
    <sheet name="2-9g" sheetId="317" r:id="rId33"/>
    <sheet name="2-9g2" sheetId="319" r:id="rId34"/>
    <sheet name="2-10" sheetId="36" r:id="rId35"/>
    <sheet name="2-10g" sheetId="37" r:id="rId36"/>
    <sheet name="2-11" sheetId="38" r:id="rId37"/>
    <sheet name="2-11g" sheetId="321" r:id="rId38"/>
    <sheet name="2-12" sheetId="41" r:id="rId39"/>
    <sheet name="2-12g" sheetId="42" r:id="rId40"/>
    <sheet name="2-12g2" sheetId="43" r:id="rId41"/>
    <sheet name="3-1" sheetId="44" r:id="rId42"/>
    <sheet name="3-1g" sheetId="45" r:id="rId43"/>
    <sheet name="3-2" sheetId="46" r:id="rId44"/>
    <sheet name="3-2g" sheetId="47" r:id="rId45"/>
    <sheet name="3-3" sheetId="48" r:id="rId46"/>
    <sheet name="3-3g" sheetId="49" r:id="rId47"/>
    <sheet name="3-4" sheetId="50" r:id="rId48"/>
    <sheet name="3-4g" sheetId="51" r:id="rId49"/>
    <sheet name="3-4g2" sheetId="52" r:id="rId50"/>
    <sheet name="4-1" sheetId="53" r:id="rId51"/>
    <sheet name="4-1g" sheetId="54" r:id="rId52"/>
    <sheet name="4-2" sheetId="55" r:id="rId53"/>
    <sheet name="4-2g" sheetId="56" r:id="rId54"/>
    <sheet name="4-3" sheetId="57" r:id="rId55"/>
    <sheet name="4-3g" sheetId="58" r:id="rId56"/>
    <sheet name="4-4" sheetId="59" r:id="rId57"/>
    <sheet name="4-4g" sheetId="60" r:id="rId58"/>
    <sheet name="4-5" sheetId="61" r:id="rId59"/>
    <sheet name="4-5g" sheetId="62" r:id="rId60"/>
    <sheet name="4-6(H22以前)" sheetId="63" r:id="rId61"/>
    <sheet name="4-6(H22以前)g" sheetId="64" r:id="rId62"/>
    <sheet name="4-6" sheetId="65" r:id="rId63"/>
    <sheet name="4-6g" sheetId="66" r:id="rId64"/>
    <sheet name="4-7" sheetId="67" r:id="rId65"/>
    <sheet name="4-7g" sheetId="68" r:id="rId66"/>
    <sheet name="4-8" sheetId="69" r:id="rId67"/>
    <sheet name="4-8g" sheetId="70" r:id="rId68"/>
    <sheet name="5-1" sheetId="71" r:id="rId69"/>
    <sheet name="5-1g" sheetId="72" r:id="rId70"/>
    <sheet name="5-1g2" sheetId="73" r:id="rId71"/>
    <sheet name="5-2" sheetId="74" r:id="rId72"/>
    <sheet name="5-2g" sheetId="75" r:id="rId73"/>
    <sheet name="5-2g 2" sheetId="76" r:id="rId74"/>
    <sheet name="5-3" sheetId="77" r:id="rId75"/>
    <sheet name="5-3g" sheetId="78" r:id="rId76"/>
    <sheet name="5-3g2" sheetId="79" r:id="rId77"/>
    <sheet name="6-1" sheetId="80" r:id="rId78"/>
    <sheet name="6-1g" sheetId="81" r:id="rId79"/>
    <sheet name="6-1g 2" sheetId="82" r:id="rId80"/>
    <sheet name="6-1g 3" sheetId="83" r:id="rId81"/>
    <sheet name="6-2" sheetId="84" r:id="rId82"/>
    <sheet name="6-2g" sheetId="85" r:id="rId83"/>
    <sheet name="6-2g 2" sheetId="86" r:id="rId84"/>
    <sheet name="6-2g3" sheetId="88" r:id="rId85"/>
    <sheet name="6-3" sheetId="87" r:id="rId86"/>
    <sheet name="6-3g" sheetId="89" r:id="rId87"/>
    <sheet name="6-3g2" sheetId="90" r:id="rId88"/>
    <sheet name="6-4" sheetId="91" r:id="rId89"/>
    <sheet name="6-4g" sheetId="92" r:id="rId90"/>
    <sheet name="6-4g2" sheetId="93" r:id="rId91"/>
    <sheet name="6-4g3" sheetId="94" r:id="rId92"/>
    <sheet name="6-4g4" sheetId="95" r:id="rId93"/>
    <sheet name="6-4g5" sheetId="96" r:id="rId94"/>
    <sheet name="6-4g6" sheetId="97" r:id="rId95"/>
    <sheet name="7-1" sheetId="98" r:id="rId96"/>
    <sheet name="7-1g" sheetId="99" r:id="rId97"/>
    <sheet name="7-2" sheetId="100" r:id="rId98"/>
    <sheet name="7-2g" sheetId="101" r:id="rId99"/>
    <sheet name="7-2g2" sheetId="102" r:id="rId100"/>
    <sheet name="8-1" sheetId="103" r:id="rId101"/>
    <sheet name="8-1g" sheetId="104" r:id="rId102"/>
    <sheet name="8-2" sheetId="105" r:id="rId103"/>
    <sheet name="8-2g " sheetId="106" r:id="rId104"/>
    <sheet name="8-2g2" sheetId="107" r:id="rId105"/>
    <sheet name="9-1" sheetId="108" r:id="rId106"/>
    <sheet name="9-1g" sheetId="109" r:id="rId107"/>
    <sheet name="9-2" sheetId="110" r:id="rId108"/>
    <sheet name="9-2g" sheetId="111" r:id="rId109"/>
    <sheet name="9-3" sheetId="112" r:id="rId110"/>
    <sheet name="9-3g" sheetId="113" r:id="rId111"/>
    <sheet name="9-4" sheetId="114" r:id="rId112"/>
    <sheet name="9-4g" sheetId="115" r:id="rId113"/>
    <sheet name="10-1" sheetId="116" r:id="rId114"/>
    <sheet name="10-1g" sheetId="117" r:id="rId115"/>
    <sheet name="10-1g2" sheetId="118" r:id="rId116"/>
    <sheet name="10-2" sheetId="119" r:id="rId117"/>
    <sheet name="10-2g" sheetId="120" r:id="rId118"/>
    <sheet name="10-3" sheetId="121" r:id="rId119"/>
    <sheet name="10-3g" sheetId="122" r:id="rId120"/>
    <sheet name="10-4" sheetId="123" r:id="rId121"/>
    <sheet name="10-4g" sheetId="124" r:id="rId122"/>
    <sheet name="10-5" sheetId="125" r:id="rId123"/>
    <sheet name="10-5g" sheetId="126" r:id="rId124"/>
    <sheet name="10-6" sheetId="127" r:id="rId125"/>
    <sheet name="10-6g" sheetId="128" r:id="rId126"/>
    <sheet name="10-7" sheetId="129" r:id="rId127"/>
    <sheet name="10-7g" sheetId="130" r:id="rId128"/>
    <sheet name="10-8" sheetId="131" r:id="rId129"/>
    <sheet name="10-8g" sheetId="132" r:id="rId130"/>
    <sheet name="10-9" sheetId="133" r:id="rId131"/>
    <sheet name="10-9g" sheetId="134" r:id="rId132"/>
    <sheet name="10-9g2" sheetId="135" r:id="rId133"/>
    <sheet name="10-10" sheetId="136" r:id="rId134"/>
    <sheet name="10-10g" sheetId="137" r:id="rId135"/>
    <sheet name="10-11" sheetId="138" r:id="rId136"/>
    <sheet name="10-11g" sheetId="139" r:id="rId137"/>
    <sheet name="10-12" sheetId="140" r:id="rId138"/>
    <sheet name="10-12g" sheetId="141" r:id="rId139"/>
    <sheet name="11-1" sheetId="142" r:id="rId140"/>
    <sheet name="11-1g" sheetId="143" r:id="rId141"/>
    <sheet name="11-1g2" sheetId="144" r:id="rId142"/>
    <sheet name="11-2" sheetId="145" r:id="rId143"/>
    <sheet name="11-2g" sheetId="146" r:id="rId144"/>
    <sheet name="11-3" sheetId="147" r:id="rId145"/>
    <sheet name="11-3g" sheetId="148" r:id="rId146"/>
    <sheet name="11-4" sheetId="149" r:id="rId147"/>
    <sheet name="11-4g" sheetId="150" r:id="rId148"/>
    <sheet name="11-4g2" sheetId="151" r:id="rId149"/>
    <sheet name="11-5" sheetId="152" r:id="rId150"/>
    <sheet name="11-5g" sheetId="153" r:id="rId151"/>
    <sheet name="11-5g2" sheetId="154" r:id="rId152"/>
    <sheet name="11-6" sheetId="155" r:id="rId153"/>
    <sheet name="11-6g" sheetId="156" r:id="rId154"/>
    <sheet name="11-7" sheetId="157" r:id="rId155"/>
    <sheet name="11-7g" sheetId="158" r:id="rId156"/>
    <sheet name="11-7g2" sheetId="159" r:id="rId157"/>
    <sheet name="11-8" sheetId="160" r:id="rId158"/>
    <sheet name="11-8g " sheetId="161" r:id="rId159"/>
    <sheet name="11-9" sheetId="162" r:id="rId160"/>
    <sheet name="11-9g" sheetId="163" r:id="rId161"/>
    <sheet name="11-10" sheetId="164" r:id="rId162"/>
    <sheet name="11-10g" sheetId="165" r:id="rId163"/>
    <sheet name="11-10g2" sheetId="166" r:id="rId164"/>
    <sheet name="11-11" sheetId="167" r:id="rId165"/>
    <sheet name="11-11g" sheetId="168" r:id="rId166"/>
    <sheet name="11-12" sheetId="169" r:id="rId167"/>
    <sheet name="11-12g" sheetId="170" r:id="rId168"/>
    <sheet name="11-13" sheetId="171" r:id="rId169"/>
    <sheet name="11-13g" sheetId="172" r:id="rId170"/>
    <sheet name="11-14" sheetId="173" r:id="rId171"/>
    <sheet name="11-14g" sheetId="174" r:id="rId172"/>
    <sheet name="11-15" sheetId="175" r:id="rId173"/>
    <sheet name="11-15g" sheetId="176" r:id="rId174"/>
    <sheet name="11-16" sheetId="177" r:id="rId175"/>
    <sheet name="11-16g" sheetId="178" r:id="rId176"/>
    <sheet name="11-17" sheetId="179" r:id="rId177"/>
    <sheet name="11-17g" sheetId="180" r:id="rId178"/>
    <sheet name="11-18" sheetId="181" r:id="rId179"/>
    <sheet name="11-18g" sheetId="182" r:id="rId180"/>
    <sheet name="11-19" sheetId="183" r:id="rId181"/>
    <sheet name="11-19g" sheetId="184" r:id="rId182"/>
    <sheet name="11-20" sheetId="185" r:id="rId183"/>
    <sheet name="11-20g" sheetId="186" r:id="rId184"/>
    <sheet name="12-1" sheetId="187" r:id="rId185"/>
    <sheet name="12-1g" sheetId="188" r:id="rId186"/>
    <sheet name="12-2" sheetId="189" r:id="rId187"/>
    <sheet name="12-2g" sheetId="190" r:id="rId188"/>
    <sheet name="12-3" sheetId="191" r:id="rId189"/>
    <sheet name="12-3g " sheetId="323" r:id="rId190"/>
    <sheet name="12-4" sheetId="193" r:id="rId191"/>
    <sheet name="12-4g" sheetId="194" r:id="rId192"/>
    <sheet name="12-5" sheetId="195" r:id="rId193"/>
    <sheet name="12-5g" sheetId="196" r:id="rId194"/>
    <sheet name="12-6" sheetId="197" r:id="rId195"/>
    <sheet name="12-6g" sheetId="198" r:id="rId196"/>
    <sheet name="12-7" sheetId="199" r:id="rId197"/>
    <sheet name="12-7g" sheetId="200" r:id="rId198"/>
    <sheet name="12-8" sheetId="201" r:id="rId199"/>
    <sheet name="12-8g" sheetId="202" r:id="rId200"/>
    <sheet name="12-9" sheetId="203" r:id="rId201"/>
    <sheet name="12-9g" sheetId="204" r:id="rId202"/>
    <sheet name="12-10" sheetId="205" r:id="rId203"/>
    <sheet name="12-10g" sheetId="206" r:id="rId204"/>
    <sheet name="12-11" sheetId="207" r:id="rId205"/>
    <sheet name="12-11g" sheetId="208" r:id="rId206"/>
    <sheet name="12-12" sheetId="209" r:id="rId207"/>
    <sheet name="12-12g" sheetId="210" r:id="rId208"/>
    <sheet name="12-12g2" sheetId="211" r:id="rId209"/>
    <sheet name="12-13" sheetId="212" r:id="rId210"/>
    <sheet name="12-13g" sheetId="213" r:id="rId211"/>
    <sheet name="12-14" sheetId="214" r:id="rId212"/>
    <sheet name="12-14g" sheetId="215" r:id="rId213"/>
    <sheet name="12-15" sheetId="216" r:id="rId214"/>
    <sheet name="12-15g" sheetId="217" r:id="rId215"/>
    <sheet name="12-16" sheetId="218" r:id="rId216"/>
    <sheet name="12-16g" sheetId="219" r:id="rId217"/>
    <sheet name="12-17" sheetId="220" r:id="rId218"/>
    <sheet name="12-17g" sheetId="221" r:id="rId219"/>
    <sheet name="12-18" sheetId="222" r:id="rId220"/>
    <sheet name="12-18g" sheetId="223" r:id="rId221"/>
    <sheet name="13-1" sheetId="224" r:id="rId222"/>
    <sheet name="13-1g" sheetId="225" r:id="rId223"/>
    <sheet name="13-2" sheetId="226" r:id="rId224"/>
    <sheet name="13-2g" sheetId="227" r:id="rId225"/>
    <sheet name="13-3" sheetId="228" r:id="rId226"/>
    <sheet name="13-3g" sheetId="229" r:id="rId227"/>
    <sheet name="13-4" sheetId="230" r:id="rId228"/>
    <sheet name="13-4g" sheetId="231" r:id="rId229"/>
    <sheet name="13-5" sheetId="232" r:id="rId230"/>
    <sheet name="13-5g" sheetId="233" r:id="rId231"/>
    <sheet name="13-6" sheetId="234" r:id="rId232"/>
    <sheet name="13-6g" sheetId="235" r:id="rId233"/>
    <sheet name="13-6g2" sheetId="236" r:id="rId234"/>
    <sheet name="13-7" sheetId="237" r:id="rId235"/>
    <sheet name="13-7g" sheetId="238" r:id="rId236"/>
    <sheet name="13-7g2" sheetId="239" r:id="rId237"/>
    <sheet name="13-7g3" sheetId="240" r:id="rId238"/>
    <sheet name="13-8" sheetId="241" r:id="rId239"/>
    <sheet name="13-8g" sheetId="242" r:id="rId240"/>
    <sheet name="13-9" sheetId="243" r:id="rId241"/>
    <sheet name="13-9g" sheetId="244" r:id="rId242"/>
    <sheet name="13-10" sheetId="245" r:id="rId243"/>
    <sheet name="13-10g" sheetId="246" r:id="rId244"/>
    <sheet name="13-10g2" sheetId="247" r:id="rId245"/>
    <sheet name="13-10g3" sheetId="248" r:id="rId246"/>
    <sheet name="14-1" sheetId="249" r:id="rId247"/>
    <sheet name="14-1g" sheetId="250" r:id="rId248"/>
    <sheet name="14-2" sheetId="251" r:id="rId249"/>
    <sheet name="14-2g" sheetId="252" r:id="rId250"/>
    <sheet name="14-3（R2以前）" sheetId="253" r:id="rId251"/>
    <sheet name="14-3（R2以前）g" sheetId="254" r:id="rId252"/>
    <sheet name="14-3" sheetId="255" r:id="rId253"/>
    <sheet name="14-3g" sheetId="256" r:id="rId254"/>
    <sheet name="14-4" sheetId="257" r:id="rId255"/>
    <sheet name="14-5" sheetId="259" r:id="rId256"/>
    <sheet name="14-5g" sheetId="260" r:id="rId257"/>
    <sheet name="14-5g2" sheetId="261" r:id="rId258"/>
    <sheet name="15-1" sheetId="262" r:id="rId259"/>
    <sheet name="15-1g" sheetId="263" r:id="rId260"/>
    <sheet name="15-2" sheetId="264" r:id="rId261"/>
    <sheet name="15-2g" sheetId="265" r:id="rId262"/>
    <sheet name="15-3" sheetId="266" r:id="rId263"/>
    <sheet name="15-3g" sheetId="267" r:id="rId264"/>
    <sheet name="15-4" sheetId="268" r:id="rId265"/>
    <sheet name="15-4g" sheetId="269" r:id="rId266"/>
    <sheet name="15-5（R3以前）" sheetId="270" r:id="rId267"/>
    <sheet name="15-5（R3以前）g" sheetId="271" r:id="rId268"/>
    <sheet name="15-5" sheetId="272" r:id="rId269"/>
    <sheet name="15-5g" sheetId="273" r:id="rId270"/>
    <sheet name="15-6（R3年度以前）" sheetId="274" r:id="rId271"/>
    <sheet name="15-6（R3年度以前）g" sheetId="275" r:id="rId272"/>
    <sheet name="15-6" sheetId="276" r:id="rId273"/>
    <sheet name="15-6g" sheetId="277" r:id="rId274"/>
    <sheet name="15-7" sheetId="278" r:id="rId275"/>
    <sheet name="15-7g" sheetId="279" r:id="rId276"/>
    <sheet name="15-8（R3年度以前）" sheetId="280" r:id="rId277"/>
    <sheet name="15-8（R3年度以前）g" sheetId="281" r:id="rId278"/>
    <sheet name="15-8" sheetId="282" r:id="rId279"/>
    <sheet name="15-8g" sheetId="283" r:id="rId280"/>
    <sheet name="15-9" sheetId="284" r:id="rId281"/>
    <sheet name="15-9g" sheetId="285" r:id="rId282"/>
    <sheet name="15-10" sheetId="286" r:id="rId283"/>
    <sheet name="15-10g" sheetId="287" r:id="rId284"/>
    <sheet name="15-11（R3年度以前）" sheetId="288" r:id="rId285"/>
    <sheet name="15-11（R3年度以前）g" sheetId="289" r:id="rId286"/>
    <sheet name="15-11" sheetId="290" r:id="rId287"/>
    <sheet name="15-11g" sheetId="291" r:id="rId288"/>
    <sheet name="16-1" sheetId="292" r:id="rId289"/>
    <sheet name="16-1g" sheetId="293" r:id="rId290"/>
    <sheet name="16-1g2" sheetId="294" r:id="rId291"/>
    <sheet name="16-2" sheetId="295" r:id="rId292"/>
    <sheet name="16-2g" sheetId="296" r:id="rId293"/>
    <sheet name="16-3" sheetId="297" r:id="rId294"/>
    <sheet name="16-3g" sheetId="298" r:id="rId295"/>
    <sheet name="16-3g2" sheetId="299" r:id="rId296"/>
    <sheet name="16-3g3" sheetId="300" r:id="rId297"/>
    <sheet name="16-3g4" sheetId="301" r:id="rId298"/>
    <sheet name="16-4" sheetId="302" r:id="rId299"/>
    <sheet name="16-4g " sheetId="32" r:id="rId300"/>
    <sheet name="16-5" sheetId="304" r:id="rId301"/>
    <sheet name="16-5g" sheetId="305" r:id="rId302"/>
    <sheet name="16-6" sheetId="306" r:id="rId303"/>
    <sheet name="16-6g" sheetId="307" r:id="rId304"/>
    <sheet name="16-7" sheetId="308" r:id="rId305"/>
    <sheet name="16-7g" sheetId="309" r:id="rId306"/>
    <sheet name="16-8" sheetId="310" r:id="rId307"/>
    <sheet name="16-8g" sheetId="311" r:id="rId308"/>
    <sheet name="16-9" sheetId="312" r:id="rId309"/>
    <sheet name="16-9g" sheetId="313" r:id="rId310"/>
    <sheet name="16-10" sheetId="314" r:id="rId311"/>
    <sheet name="16-10g " sheetId="1" r:id="rId312"/>
  </sheets>
  <definedNames>
    <definedName name="_xlnm._FilterDatabase" localSheetId="113" hidden="1">'10-1'!$A$7:$K$63</definedName>
    <definedName name="_xlnm._FilterDatabase" localSheetId="133" hidden="1">'10-10'!$A$4:$D$71</definedName>
    <definedName name="_xlnm._FilterDatabase" localSheetId="135" hidden="1">'10-11'!$A$7:$F$16</definedName>
    <definedName name="_xlnm._FilterDatabase" localSheetId="137" hidden="1">'10-12'!$A$5:$B$16</definedName>
    <definedName name="_xlnm._FilterDatabase" localSheetId="116" hidden="1">'10-2'!$A$9:$AF$57</definedName>
    <definedName name="_xlnm._FilterDatabase" localSheetId="118" hidden="1">'10-3'!$A$9:$W$43</definedName>
    <definedName name="_xlnm._FilterDatabase" localSheetId="120" hidden="1">'10-4'!$A$5:$E$100</definedName>
    <definedName name="_xlnm._FilterDatabase" localSheetId="122" hidden="1">'10-5'!$A$8:$Q$23</definedName>
    <definedName name="_xlnm._FilterDatabase" localSheetId="124" hidden="1">'10-6'!$A$8:$AC$8</definedName>
    <definedName name="_xlnm._FilterDatabase" localSheetId="126" hidden="1">'10-7'!$A$9:$P$19</definedName>
    <definedName name="_xlnm._FilterDatabase" localSheetId="128" hidden="1">'10-8'!$A$4:$C$13</definedName>
    <definedName name="_xlnm._FilterDatabase" localSheetId="130" hidden="1">'10-9'!$A$14:$K$23</definedName>
    <definedName name="_xlnm._FilterDatabase" localSheetId="139" hidden="1">'11-1'!$A$5:$E$14</definedName>
    <definedName name="_xlnm._FilterDatabase" localSheetId="166" hidden="1">'11-12'!$A$6:$C$6</definedName>
    <definedName name="_xlnm._FilterDatabase" localSheetId="168" hidden="1">'11-13'!$A$4:$D$237</definedName>
    <definedName name="_xlnm._FilterDatabase" localSheetId="170" hidden="1">'11-14'!$A$6:$I$6</definedName>
    <definedName name="_xlnm._FilterDatabase" localSheetId="180" hidden="1">'11-19'!$A$8:$M$8</definedName>
    <definedName name="_xlnm._FilterDatabase" localSheetId="142" hidden="1">'11-2'!$A$4:$G$13</definedName>
    <definedName name="_xlnm._FilterDatabase" localSheetId="182" hidden="1">'11-20'!$A$7:$F$16</definedName>
    <definedName name="_xlnm._FilterDatabase" localSheetId="144" hidden="1">'11-3'!$A$7:$G$31</definedName>
    <definedName name="_xlnm._FilterDatabase" localSheetId="146" hidden="1">'11-4'!$A$6:$F$15</definedName>
    <definedName name="_xlnm._FilterDatabase" localSheetId="149" hidden="1">'11-5'!$A$6:$E$15</definedName>
    <definedName name="_xlnm._FilterDatabase" localSheetId="152" hidden="1">'11-6'!$A$7:$P$16</definedName>
    <definedName name="_xlnm._FilterDatabase" localSheetId="154" hidden="1">'11-7'!$A$8:$AB$17</definedName>
    <definedName name="_xlnm._FilterDatabase" localSheetId="157" hidden="1">'11-8'!$A$5:$E$14</definedName>
    <definedName name="_xlnm._FilterDatabase" localSheetId="159" hidden="1">'11-9'!$A$7:$L$16</definedName>
    <definedName name="_xlnm._FilterDatabase" localSheetId="184" hidden="1">'12-1'!$A$6:$G$6</definedName>
    <definedName name="_xlnm._FilterDatabase" localSheetId="204" hidden="1">'12-11'!$A$7:$K$7</definedName>
    <definedName name="_xlnm._FilterDatabase" localSheetId="206" hidden="1">'12-12'!$A$6:$L$36</definedName>
    <definedName name="_xlnm._FilterDatabase" localSheetId="209" hidden="1">'12-13'!$A$6:$J$6</definedName>
    <definedName name="_xlnm._FilterDatabase" localSheetId="211" hidden="1">'12-14'!$A$6:$E$6</definedName>
    <definedName name="_xlnm._FilterDatabase" localSheetId="217" hidden="1">'12-17'!$A$6:$J$6</definedName>
    <definedName name="_xlnm._FilterDatabase" localSheetId="219" hidden="1">'12-18'!$A$6:$E$6</definedName>
    <definedName name="_xlnm._FilterDatabase" localSheetId="186" hidden="1">'12-2'!$A$7:$N$418</definedName>
    <definedName name="_xlnm._FilterDatabase" localSheetId="188" hidden="1">'12-3'!$A$8:$I$8</definedName>
    <definedName name="_xlnm._FilterDatabase" localSheetId="190" hidden="1">'12-4'!$A$10:$K$10</definedName>
    <definedName name="_xlnm._FilterDatabase" localSheetId="192" hidden="1">'12-5'!$A$10:$K$10</definedName>
    <definedName name="_xlnm._FilterDatabase" localSheetId="194" hidden="1">'12-6'!$A$9:$F$9</definedName>
    <definedName name="_xlnm._FilterDatabase" localSheetId="196" hidden="1">'12-7'!$A$9:$F$9</definedName>
    <definedName name="_xlnm._FilterDatabase" localSheetId="198" hidden="1">'12-8'!$A$5:$N$58</definedName>
    <definedName name="_xlnm._FilterDatabase" localSheetId="200" hidden="1">'12-9'!$A$5:$H$58</definedName>
    <definedName name="_xlnm._FilterDatabase" localSheetId="242" hidden="1">'13-10'!$A$6:$K$6</definedName>
    <definedName name="_xlnm._FilterDatabase" localSheetId="225" hidden="1">'13-3'!$A$7:$T$7</definedName>
    <definedName name="_xlnm._FilterDatabase" localSheetId="234" hidden="1">'13-7'!$A$7:$AA$7</definedName>
    <definedName name="_xlnm._FilterDatabase" localSheetId="238" hidden="1">'13-8'!$A$4:$P$4</definedName>
    <definedName name="_xlnm._FilterDatabase" localSheetId="240" hidden="1">'13-9'!$A$7:$L$16</definedName>
    <definedName name="_xlnm._FilterDatabase" localSheetId="6" hidden="1">'1-4'!$A$5:$R$199</definedName>
    <definedName name="_xlnm._FilterDatabase" localSheetId="246" hidden="1">'14-1'!$A$6:$N$6</definedName>
    <definedName name="_xlnm._FilterDatabase" localSheetId="252" hidden="1">'14-3'!$A$7:$O$7</definedName>
    <definedName name="_xlnm._FilterDatabase" localSheetId="255" hidden="1">'14-5'!$A$8:$M$8</definedName>
    <definedName name="_xlnm._FilterDatabase" localSheetId="7" hidden="1">'1-5'!$A$9:$AE$18</definedName>
    <definedName name="_xlnm._FilterDatabase" localSheetId="286" hidden="1">'15-11'!$A$6:$K$6</definedName>
    <definedName name="_xlnm._FilterDatabase" localSheetId="262" hidden="1">'15-3'!$A$6:$M$6</definedName>
    <definedName name="_xlnm._FilterDatabase" localSheetId="264" hidden="1">'15-4'!$A$6:$N$15</definedName>
    <definedName name="_xlnm._FilterDatabase" localSheetId="268" hidden="1">'15-5'!$A$6:$K$6</definedName>
    <definedName name="_xlnm._FilterDatabase" localSheetId="266" hidden="1">'15-5（R3以前）'!$A$7:$I$7</definedName>
    <definedName name="_xlnm._FilterDatabase" localSheetId="11" hidden="1">'1-6'!$A$5:$I$101</definedName>
    <definedName name="_xlnm._FilterDatabase" localSheetId="288" hidden="1">'16-1'!$A$6:$K$6</definedName>
    <definedName name="_xlnm._FilterDatabase" localSheetId="310" hidden="1">'16-10'!$A$7:$K$7</definedName>
    <definedName name="_xlnm._FilterDatabase" localSheetId="293" hidden="1">'16-3'!$A$6:$K$64</definedName>
    <definedName name="_xlnm._FilterDatabase" localSheetId="302" hidden="1">'16-6'!$A$8:$G$8</definedName>
    <definedName name="_xlnm._FilterDatabase" localSheetId="304" hidden="1">'16-7'!$A$6:$D$6</definedName>
    <definedName name="_xlnm._FilterDatabase" localSheetId="306" hidden="1">'16-8'!$A$6:$E$6</definedName>
    <definedName name="_xlnm._FilterDatabase" localSheetId="13" hidden="1">'2-1'!$A$7:$J$51</definedName>
    <definedName name="_xlnm._FilterDatabase" localSheetId="34" hidden="1">'2-10'!$A$7:$M$19</definedName>
    <definedName name="_xlnm._FilterDatabase" localSheetId="36" hidden="1">'2-11'!$A$7:$I$11</definedName>
    <definedName name="_xlnm._FilterDatabase" localSheetId="38" hidden="1">'2-12'!$A$6:$E$64</definedName>
    <definedName name="_xlnm._FilterDatabase" localSheetId="15" hidden="1">'2-2'!$A$6:$I$90</definedName>
    <definedName name="_xlnm._FilterDatabase" localSheetId="17" hidden="1">'2-3'!$A$6:$K$90</definedName>
    <definedName name="_xlnm._FilterDatabase" localSheetId="19" hidden="1">'2-4'!$A$6:$AU$6</definedName>
    <definedName name="_xlnm._FilterDatabase" localSheetId="20" hidden="1">'2-4g'!$B$3:$B$54</definedName>
    <definedName name="_xlnm._FilterDatabase" localSheetId="21" hidden="1">'2-5'!$A$7:$G$16</definedName>
    <definedName name="_xlnm._FilterDatabase" localSheetId="41" hidden="1">'3-1'!$A$7:$H$145</definedName>
    <definedName name="_xlnm._FilterDatabase" localSheetId="43" hidden="1">'3-2'!$A$8:$BM$74</definedName>
    <definedName name="_xlnm._FilterDatabase" localSheetId="45" hidden="1">'3-3'!$A$5:$AV$138</definedName>
    <definedName name="_xlnm._FilterDatabase" localSheetId="47" hidden="1">'3-4'!$A$6:$BJ$1830</definedName>
    <definedName name="_xlnm._FilterDatabase" localSheetId="50" hidden="1">'4-1'!$A$10:$R$48</definedName>
    <definedName name="_xlnm._FilterDatabase" localSheetId="52" hidden="1">'4-2'!$A$6:$P$9</definedName>
    <definedName name="_xlnm._FilterDatabase" localSheetId="54" hidden="1">'4-3'!$A$6:$F$55</definedName>
    <definedName name="_xlnm._FilterDatabase" localSheetId="56" hidden="1">'4-4'!$A$6:$E$15</definedName>
    <definedName name="_xlnm._FilterDatabase" localSheetId="58" hidden="1">'4-5'!$A$6:$I$13</definedName>
    <definedName name="_xlnm._FilterDatabase" localSheetId="62" hidden="1">'4-6'!$A$8:$F$10</definedName>
    <definedName name="_xlnm._FilterDatabase" localSheetId="60" hidden="1">'4-6(H22以前)'!$A$9:$M$16</definedName>
    <definedName name="_xlnm._FilterDatabase" localSheetId="64" hidden="1">'4-7'!$A$5:$N$12</definedName>
    <definedName name="_xlnm._FilterDatabase" localSheetId="66" hidden="1">'4-8'!$A$5:$P$60</definedName>
    <definedName name="_xlnm._FilterDatabase" localSheetId="68" hidden="1">'5-1'!$A$10:$BE$199</definedName>
    <definedName name="_xlnm._FilterDatabase" localSheetId="71" hidden="1">'5-2'!$A$6:$H$116</definedName>
    <definedName name="_xlnm._FilterDatabase" localSheetId="77" hidden="1">'6-1'!$A$6:$F$12</definedName>
    <definedName name="_xlnm._FilterDatabase" localSheetId="81" hidden="1">'6-2'!$A$8:$L$30</definedName>
    <definedName name="_xlnm._FilterDatabase" localSheetId="85" hidden="1">'6-3'!$A$9:$L$31</definedName>
    <definedName name="_xlnm._FilterDatabase" localSheetId="88" hidden="1">'6-4'!$A$9:$H$39</definedName>
    <definedName name="_xlnm._FilterDatabase" localSheetId="95" hidden="1">'7-1'!$A$10:$O$19</definedName>
    <definedName name="_xlnm._FilterDatabase" localSheetId="97" hidden="1">'7-2'!$A$8:$M$17</definedName>
    <definedName name="_xlnm._FilterDatabase" localSheetId="100" hidden="1">'8-1'!$A$3:$E$104</definedName>
    <definedName name="_xlnm._FilterDatabase" localSheetId="102" hidden="1">'8-2'!$A$6:$N$140</definedName>
    <definedName name="_xlnm._FilterDatabase" localSheetId="105" hidden="1">'9-1'!$A$10:$J$19</definedName>
    <definedName name="_xlnm._FilterDatabase" localSheetId="107" hidden="1">'9-2'!$A$5:$K$5</definedName>
    <definedName name="_xlnm._FilterDatabase" localSheetId="109" hidden="1">'9-3'!$A$7:$L$16</definedName>
    <definedName name="_xlnm._FilterDatabase" localSheetId="0" hidden="1">目次!$A$1:$K$149</definedName>
    <definedName name="_xlnm.Print_Area" localSheetId="234">'13-7'!$A$1:$AB$34</definedName>
    <definedName name="Z_176C78DD_3FB1_4D6F_9BFD_4A33E570E2EE_.wvu.Cols" localSheetId="15" hidden="1">'2-2'!$B:$B</definedName>
    <definedName name="Z_176C78DD_3FB1_4D6F_9BFD_4A33E570E2EE_.wvu.Cols" localSheetId="19" hidden="1">'2-4'!$A:$A</definedName>
    <definedName name="Z_176C78DD_3FB1_4D6F_9BFD_4A33E570E2EE_.wvu.Cols" localSheetId="0" hidden="1">目次!$A:$B</definedName>
    <definedName name="Z_176C78DD_3FB1_4D6F_9BFD_4A33E570E2EE_.wvu.FilterData" localSheetId="113" hidden="1">'10-1'!$A$7:$K$63</definedName>
    <definedName name="Z_176C78DD_3FB1_4D6F_9BFD_4A33E570E2EE_.wvu.FilterData" localSheetId="133" hidden="1">'10-10'!$A$4:$D$62</definedName>
    <definedName name="Z_176C78DD_3FB1_4D6F_9BFD_4A33E570E2EE_.wvu.FilterData" localSheetId="135" hidden="1">'10-11'!$A$7:$F$7</definedName>
    <definedName name="Z_176C78DD_3FB1_4D6F_9BFD_4A33E570E2EE_.wvu.FilterData" localSheetId="137" hidden="1">'10-12'!$A$5:$B$5</definedName>
    <definedName name="Z_176C78DD_3FB1_4D6F_9BFD_4A33E570E2EE_.wvu.FilterData" localSheetId="116" hidden="1">'10-2'!$A$9:$AF$9</definedName>
    <definedName name="Z_176C78DD_3FB1_4D6F_9BFD_4A33E570E2EE_.wvu.FilterData" localSheetId="118" hidden="1">'10-3'!$A$9:$W$9</definedName>
    <definedName name="Z_176C78DD_3FB1_4D6F_9BFD_4A33E570E2EE_.wvu.FilterData" localSheetId="120" hidden="1">'10-4'!$A$5:$E$5</definedName>
    <definedName name="Z_176C78DD_3FB1_4D6F_9BFD_4A33E570E2EE_.wvu.FilterData" localSheetId="122" hidden="1">'10-5'!$A$8:$Q$8</definedName>
    <definedName name="Z_176C78DD_3FB1_4D6F_9BFD_4A33E570E2EE_.wvu.FilterData" localSheetId="124" hidden="1">'10-6'!$A$8:$AB$8</definedName>
    <definedName name="Z_176C78DD_3FB1_4D6F_9BFD_4A33E570E2EE_.wvu.FilterData" localSheetId="126" hidden="1">'10-7'!$A$9:$P$9</definedName>
    <definedName name="Z_176C78DD_3FB1_4D6F_9BFD_4A33E570E2EE_.wvu.FilterData" localSheetId="128" hidden="1">'10-8'!$A$4:$C$4</definedName>
    <definedName name="Z_176C78DD_3FB1_4D6F_9BFD_4A33E570E2EE_.wvu.FilterData" localSheetId="130" hidden="1">'10-9'!$A$14:$K$14</definedName>
    <definedName name="Z_176C78DD_3FB1_4D6F_9BFD_4A33E570E2EE_.wvu.FilterData" localSheetId="139" hidden="1">'11-1'!$A$5:$E$5</definedName>
    <definedName name="Z_176C78DD_3FB1_4D6F_9BFD_4A33E570E2EE_.wvu.FilterData" localSheetId="142" hidden="1">'11-2'!$A$4:$G$4</definedName>
    <definedName name="Z_176C78DD_3FB1_4D6F_9BFD_4A33E570E2EE_.wvu.FilterData" localSheetId="182" hidden="1">'11-20'!$A$7:$F$7</definedName>
    <definedName name="Z_176C78DD_3FB1_4D6F_9BFD_4A33E570E2EE_.wvu.FilterData" localSheetId="144" hidden="1">'11-3'!$A$7:$G$7</definedName>
    <definedName name="Z_176C78DD_3FB1_4D6F_9BFD_4A33E570E2EE_.wvu.FilterData" localSheetId="146" hidden="1">'11-4'!$A$6:$F$6</definedName>
    <definedName name="Z_176C78DD_3FB1_4D6F_9BFD_4A33E570E2EE_.wvu.FilterData" localSheetId="149" hidden="1">'11-5'!$A$6:$E$6</definedName>
    <definedName name="Z_176C78DD_3FB1_4D6F_9BFD_4A33E570E2EE_.wvu.FilterData" localSheetId="152" hidden="1">'11-6'!$A$7:$P$7</definedName>
    <definedName name="Z_176C78DD_3FB1_4D6F_9BFD_4A33E570E2EE_.wvu.FilterData" localSheetId="154" hidden="1">'11-7'!$A$8:$AB$8</definedName>
    <definedName name="Z_176C78DD_3FB1_4D6F_9BFD_4A33E570E2EE_.wvu.FilterData" localSheetId="157" hidden="1">'11-8'!$A$5:$E$5</definedName>
    <definedName name="Z_176C78DD_3FB1_4D6F_9BFD_4A33E570E2EE_.wvu.FilterData" localSheetId="159" hidden="1">'11-9'!$A$7:$L$7</definedName>
    <definedName name="Z_176C78DD_3FB1_4D6F_9BFD_4A33E570E2EE_.wvu.FilterData" localSheetId="206" hidden="1">'12-12'!$A$6:$L$6</definedName>
    <definedName name="Z_176C78DD_3FB1_4D6F_9BFD_4A33E570E2EE_.wvu.FilterData" localSheetId="186" hidden="1">'12-2'!$A$7:$N$418</definedName>
    <definedName name="Z_176C78DD_3FB1_4D6F_9BFD_4A33E570E2EE_.wvu.FilterData" localSheetId="238" hidden="1">'13-8'!$A$4:$P$4</definedName>
    <definedName name="Z_176C78DD_3FB1_4D6F_9BFD_4A33E570E2EE_.wvu.FilterData" localSheetId="240" hidden="1">'13-9'!$A$7:$L$7</definedName>
    <definedName name="Z_176C78DD_3FB1_4D6F_9BFD_4A33E570E2EE_.wvu.FilterData" localSheetId="6" hidden="1">'1-4'!$A$5:$R$87</definedName>
    <definedName name="Z_176C78DD_3FB1_4D6F_9BFD_4A33E570E2EE_.wvu.FilterData" localSheetId="7" hidden="1">'1-5'!$A$9:$AE$9</definedName>
    <definedName name="Z_176C78DD_3FB1_4D6F_9BFD_4A33E570E2EE_.wvu.FilterData" localSheetId="264" hidden="1">'15-4'!$A$6:$N$6</definedName>
    <definedName name="Z_176C78DD_3FB1_4D6F_9BFD_4A33E570E2EE_.wvu.FilterData" localSheetId="11" hidden="1">'1-6'!$A$5:$I$5</definedName>
    <definedName name="Z_176C78DD_3FB1_4D6F_9BFD_4A33E570E2EE_.wvu.FilterData" localSheetId="13" hidden="1">'2-1'!$A$7:$J$46</definedName>
    <definedName name="Z_176C78DD_3FB1_4D6F_9BFD_4A33E570E2EE_.wvu.FilterData" localSheetId="34" hidden="1">'2-10'!$A$7:$M$7</definedName>
    <definedName name="Z_176C78DD_3FB1_4D6F_9BFD_4A33E570E2EE_.wvu.FilterData" localSheetId="36" hidden="1">'2-11'!$A$7:$I$7</definedName>
    <definedName name="Z_176C78DD_3FB1_4D6F_9BFD_4A33E570E2EE_.wvu.FilterData" localSheetId="38" hidden="1">'2-12'!$A$6:$E$39</definedName>
    <definedName name="Z_176C78DD_3FB1_4D6F_9BFD_4A33E570E2EE_.wvu.FilterData" localSheetId="15" hidden="1">'2-2'!$A$6:$I$6</definedName>
    <definedName name="Z_176C78DD_3FB1_4D6F_9BFD_4A33E570E2EE_.wvu.FilterData" localSheetId="17" hidden="1">'2-3'!$A$6:$K$6</definedName>
    <definedName name="Z_176C78DD_3FB1_4D6F_9BFD_4A33E570E2EE_.wvu.FilterData" localSheetId="21" hidden="1">'2-5'!$A$7:$G$7</definedName>
    <definedName name="Z_176C78DD_3FB1_4D6F_9BFD_4A33E570E2EE_.wvu.FilterData" localSheetId="41" hidden="1">'3-1'!$A$7:$H$7</definedName>
    <definedName name="Z_176C78DD_3FB1_4D6F_9BFD_4A33E570E2EE_.wvu.FilterData" localSheetId="43" hidden="1">'3-2'!$A$8:$BM$8</definedName>
    <definedName name="Z_176C78DD_3FB1_4D6F_9BFD_4A33E570E2EE_.wvu.FilterData" localSheetId="45" hidden="1">'3-3'!$A$5:$AV$5</definedName>
    <definedName name="Z_176C78DD_3FB1_4D6F_9BFD_4A33E570E2EE_.wvu.FilterData" localSheetId="47" hidden="1">'3-4'!$A$6:$BJ$1374</definedName>
    <definedName name="Z_176C78DD_3FB1_4D6F_9BFD_4A33E570E2EE_.wvu.FilterData" localSheetId="50" hidden="1">'4-1'!$A$10:$R$10</definedName>
    <definedName name="Z_176C78DD_3FB1_4D6F_9BFD_4A33E570E2EE_.wvu.FilterData" localSheetId="52" hidden="1">'4-2'!$A$6:$P$6</definedName>
    <definedName name="Z_176C78DD_3FB1_4D6F_9BFD_4A33E570E2EE_.wvu.FilterData" localSheetId="54" hidden="1">'4-3'!$A$6:$F$6</definedName>
    <definedName name="Z_176C78DD_3FB1_4D6F_9BFD_4A33E570E2EE_.wvu.FilterData" localSheetId="56" hidden="1">'4-4'!$A$6:$E$6</definedName>
    <definedName name="Z_176C78DD_3FB1_4D6F_9BFD_4A33E570E2EE_.wvu.FilterData" localSheetId="58" hidden="1">'4-5'!$A$6:$I$6</definedName>
    <definedName name="Z_176C78DD_3FB1_4D6F_9BFD_4A33E570E2EE_.wvu.FilterData" localSheetId="62" hidden="1">#REF!</definedName>
    <definedName name="Z_176C78DD_3FB1_4D6F_9BFD_4A33E570E2EE_.wvu.FilterData" localSheetId="60" hidden="1">'4-6(H22以前)'!$A$9:$M$9</definedName>
    <definedName name="Z_176C78DD_3FB1_4D6F_9BFD_4A33E570E2EE_.wvu.FilterData" localSheetId="64" hidden="1">'4-7'!$A$5:$N$5</definedName>
    <definedName name="Z_176C78DD_3FB1_4D6F_9BFD_4A33E570E2EE_.wvu.FilterData" localSheetId="66" hidden="1">'4-8'!$A$5:$P$5</definedName>
    <definedName name="Z_176C78DD_3FB1_4D6F_9BFD_4A33E570E2EE_.wvu.FilterData" localSheetId="68" hidden="1">'5-1'!$A$10:$BE$10</definedName>
    <definedName name="Z_176C78DD_3FB1_4D6F_9BFD_4A33E570E2EE_.wvu.FilterData" localSheetId="71" hidden="1">'5-2'!$A$6:$H$6</definedName>
    <definedName name="Z_176C78DD_3FB1_4D6F_9BFD_4A33E570E2EE_.wvu.FilterData" localSheetId="74" hidden="1">'5-3'!$A$6:$I$6</definedName>
    <definedName name="Z_176C78DD_3FB1_4D6F_9BFD_4A33E570E2EE_.wvu.FilterData" localSheetId="77" hidden="1">'6-1'!$A$6:$F$6</definedName>
    <definedName name="Z_176C78DD_3FB1_4D6F_9BFD_4A33E570E2EE_.wvu.FilterData" localSheetId="81" hidden="1">'6-2'!$A$8:$L$30</definedName>
    <definedName name="Z_176C78DD_3FB1_4D6F_9BFD_4A33E570E2EE_.wvu.FilterData" localSheetId="85" hidden="1">'6-3'!$A$9:$L$9</definedName>
    <definedName name="Z_176C78DD_3FB1_4D6F_9BFD_4A33E570E2EE_.wvu.FilterData" localSheetId="88" hidden="1">'6-4'!$A$9:$H$9</definedName>
    <definedName name="Z_176C78DD_3FB1_4D6F_9BFD_4A33E570E2EE_.wvu.FilterData" localSheetId="95" hidden="1">'7-1'!$A$10:$O$10</definedName>
    <definedName name="Z_176C78DD_3FB1_4D6F_9BFD_4A33E570E2EE_.wvu.FilterData" localSheetId="97" hidden="1">'7-2'!$A$8:$M$8</definedName>
    <definedName name="Z_176C78DD_3FB1_4D6F_9BFD_4A33E570E2EE_.wvu.FilterData" localSheetId="105" hidden="1">'9-1'!$A$10:$J$10</definedName>
    <definedName name="Z_176C78DD_3FB1_4D6F_9BFD_4A33E570E2EE_.wvu.FilterData" localSheetId="107" hidden="1">'9-2'!$A$5:$K$5</definedName>
    <definedName name="Z_176C78DD_3FB1_4D6F_9BFD_4A33E570E2EE_.wvu.FilterData" localSheetId="109" hidden="1">'9-3'!$A$7:$L$7</definedName>
    <definedName name="Z_176C78DD_3FB1_4D6F_9BFD_4A33E570E2EE_.wvu.FilterData" localSheetId="0" hidden="1">目次!$A$1:$K$149</definedName>
    <definedName name="Z_176C78DD_3FB1_4D6F_9BFD_4A33E570E2EE_.wvu.Rows" localSheetId="7" hidden="1">'1-5'!$8:$8</definedName>
    <definedName name="Z_313EA1D0_FD72_4AE5_B347_75262F55DE2C_.wvu.Cols" localSheetId="15" hidden="1">'2-2'!$B:$B</definedName>
    <definedName name="Z_313EA1D0_FD72_4AE5_B347_75262F55DE2C_.wvu.Cols" localSheetId="19" hidden="1">'2-4'!$A:$A</definedName>
    <definedName name="Z_313EA1D0_FD72_4AE5_B347_75262F55DE2C_.wvu.Cols" localSheetId="0" hidden="1">目次!$A:$B,目次!$E:$E</definedName>
    <definedName name="Z_313EA1D0_FD72_4AE5_B347_75262F55DE2C_.wvu.FilterData" localSheetId="113" hidden="1">'10-1'!$A$7:$K$7</definedName>
    <definedName name="Z_313EA1D0_FD72_4AE5_B347_75262F55DE2C_.wvu.FilterData" localSheetId="133" hidden="1">'10-10'!$A$4:$D$62</definedName>
    <definedName name="Z_313EA1D0_FD72_4AE5_B347_75262F55DE2C_.wvu.FilterData" localSheetId="135" hidden="1">'10-11'!$A$7:$F$7</definedName>
    <definedName name="Z_313EA1D0_FD72_4AE5_B347_75262F55DE2C_.wvu.FilterData" localSheetId="137" hidden="1">'10-12'!$A$5:$B$5</definedName>
    <definedName name="Z_313EA1D0_FD72_4AE5_B347_75262F55DE2C_.wvu.FilterData" localSheetId="116" hidden="1">'10-2'!$A$9:$AF$9</definedName>
    <definedName name="Z_313EA1D0_FD72_4AE5_B347_75262F55DE2C_.wvu.FilterData" localSheetId="118" hidden="1">'10-3'!$A$9:$W$9</definedName>
    <definedName name="Z_313EA1D0_FD72_4AE5_B347_75262F55DE2C_.wvu.FilterData" localSheetId="120" hidden="1">'10-4'!$A$5:$E$5</definedName>
    <definedName name="Z_313EA1D0_FD72_4AE5_B347_75262F55DE2C_.wvu.FilterData" localSheetId="122" hidden="1">'10-5'!$A$8:$Q$8</definedName>
    <definedName name="Z_313EA1D0_FD72_4AE5_B347_75262F55DE2C_.wvu.FilterData" localSheetId="124" hidden="1">'10-6'!$A$8:$AB$8</definedName>
    <definedName name="Z_313EA1D0_FD72_4AE5_B347_75262F55DE2C_.wvu.FilterData" localSheetId="126" hidden="1">'10-7'!$A$9:$P$9</definedName>
    <definedName name="Z_313EA1D0_FD72_4AE5_B347_75262F55DE2C_.wvu.FilterData" localSheetId="128" hidden="1">'10-8'!$A$4:$C$4</definedName>
    <definedName name="Z_313EA1D0_FD72_4AE5_B347_75262F55DE2C_.wvu.FilterData" localSheetId="130" hidden="1">'10-9'!$A$14:$K$14</definedName>
    <definedName name="Z_313EA1D0_FD72_4AE5_B347_75262F55DE2C_.wvu.FilterData" localSheetId="139" hidden="1">'11-1'!$A$5:$E$5</definedName>
    <definedName name="Z_313EA1D0_FD72_4AE5_B347_75262F55DE2C_.wvu.FilterData" localSheetId="142" hidden="1">'11-2'!$A$4:$G$4</definedName>
    <definedName name="Z_313EA1D0_FD72_4AE5_B347_75262F55DE2C_.wvu.FilterData" localSheetId="182" hidden="1">'11-20'!$A$7:$F$7</definedName>
    <definedName name="Z_313EA1D0_FD72_4AE5_B347_75262F55DE2C_.wvu.FilterData" localSheetId="144" hidden="1">'11-3'!$A$7:$G$7</definedName>
    <definedName name="Z_313EA1D0_FD72_4AE5_B347_75262F55DE2C_.wvu.FilterData" localSheetId="146" hidden="1">'11-4'!$A$6:$F$6</definedName>
    <definedName name="Z_313EA1D0_FD72_4AE5_B347_75262F55DE2C_.wvu.FilterData" localSheetId="149" hidden="1">'11-5'!$A$6:$E$6</definedName>
    <definedName name="Z_313EA1D0_FD72_4AE5_B347_75262F55DE2C_.wvu.FilterData" localSheetId="152" hidden="1">'11-6'!$A$7:$P$7</definedName>
    <definedName name="Z_313EA1D0_FD72_4AE5_B347_75262F55DE2C_.wvu.FilterData" localSheetId="154" hidden="1">'11-7'!$A$8:$AB$8</definedName>
    <definedName name="Z_313EA1D0_FD72_4AE5_B347_75262F55DE2C_.wvu.FilterData" localSheetId="157" hidden="1">'11-8'!$A$5:$E$5</definedName>
    <definedName name="Z_313EA1D0_FD72_4AE5_B347_75262F55DE2C_.wvu.FilterData" localSheetId="159" hidden="1">'11-9'!$A$7:$L$7</definedName>
    <definedName name="Z_313EA1D0_FD72_4AE5_B347_75262F55DE2C_.wvu.FilterData" localSheetId="206" hidden="1">'12-12'!$A$6:$L$6</definedName>
    <definedName name="Z_313EA1D0_FD72_4AE5_B347_75262F55DE2C_.wvu.FilterData" localSheetId="186" hidden="1">'12-2'!$A$7:$N$418</definedName>
    <definedName name="Z_313EA1D0_FD72_4AE5_B347_75262F55DE2C_.wvu.FilterData" localSheetId="238" hidden="1">'13-8'!$A$4:$P$4</definedName>
    <definedName name="Z_313EA1D0_FD72_4AE5_B347_75262F55DE2C_.wvu.FilterData" localSheetId="240" hidden="1">'13-9'!$A$7:$L$7</definedName>
    <definedName name="Z_313EA1D0_FD72_4AE5_B347_75262F55DE2C_.wvu.FilterData" localSheetId="6" hidden="1">'1-4'!$A$5:$R$87</definedName>
    <definedName name="Z_313EA1D0_FD72_4AE5_B347_75262F55DE2C_.wvu.FilterData" localSheetId="7" hidden="1">'1-5'!$A$9:$AE$9</definedName>
    <definedName name="Z_313EA1D0_FD72_4AE5_B347_75262F55DE2C_.wvu.FilterData" localSheetId="264" hidden="1">'15-4'!$A$6:$N$6</definedName>
    <definedName name="Z_313EA1D0_FD72_4AE5_B347_75262F55DE2C_.wvu.FilterData" localSheetId="11" hidden="1">'1-6'!$A$5:$I$5</definedName>
    <definedName name="Z_313EA1D0_FD72_4AE5_B347_75262F55DE2C_.wvu.FilterData" localSheetId="13" hidden="1">'2-1'!$A$7:$J$46</definedName>
    <definedName name="Z_313EA1D0_FD72_4AE5_B347_75262F55DE2C_.wvu.FilterData" localSheetId="34" hidden="1">'2-10'!$A$7:$M$7</definedName>
    <definedName name="Z_313EA1D0_FD72_4AE5_B347_75262F55DE2C_.wvu.FilterData" localSheetId="36" hidden="1">'2-11'!$A$7:$I$7</definedName>
    <definedName name="Z_313EA1D0_FD72_4AE5_B347_75262F55DE2C_.wvu.FilterData" localSheetId="38" hidden="1">'2-12'!$A$6:$E$39</definedName>
    <definedName name="Z_313EA1D0_FD72_4AE5_B347_75262F55DE2C_.wvu.FilterData" localSheetId="15" hidden="1">'2-2'!$A$6:$I$6</definedName>
    <definedName name="Z_313EA1D0_FD72_4AE5_B347_75262F55DE2C_.wvu.FilterData" localSheetId="17" hidden="1">'2-3'!$A$6:$K$6</definedName>
    <definedName name="Z_313EA1D0_FD72_4AE5_B347_75262F55DE2C_.wvu.FilterData" localSheetId="21" hidden="1">'2-5'!$A$7:$G$7</definedName>
    <definedName name="Z_313EA1D0_FD72_4AE5_B347_75262F55DE2C_.wvu.FilterData" localSheetId="41" hidden="1">'3-1'!$A$7:$H$7</definedName>
    <definedName name="Z_313EA1D0_FD72_4AE5_B347_75262F55DE2C_.wvu.FilterData" localSheetId="43" hidden="1">'3-2'!$A$8:$BM$8</definedName>
    <definedName name="Z_313EA1D0_FD72_4AE5_B347_75262F55DE2C_.wvu.FilterData" localSheetId="45" hidden="1">'3-3'!$A$5:$AV$5</definedName>
    <definedName name="Z_313EA1D0_FD72_4AE5_B347_75262F55DE2C_.wvu.FilterData" localSheetId="47" hidden="1">'3-4'!$A$6:$BJ$1374</definedName>
    <definedName name="Z_313EA1D0_FD72_4AE5_B347_75262F55DE2C_.wvu.FilterData" localSheetId="50" hidden="1">'4-1'!$A$10:$R$10</definedName>
    <definedName name="Z_313EA1D0_FD72_4AE5_B347_75262F55DE2C_.wvu.FilterData" localSheetId="52" hidden="1">'4-2'!$A$6:$P$6</definedName>
    <definedName name="Z_313EA1D0_FD72_4AE5_B347_75262F55DE2C_.wvu.FilterData" localSheetId="54" hidden="1">'4-3'!$A$6:$F$6</definedName>
    <definedName name="Z_313EA1D0_FD72_4AE5_B347_75262F55DE2C_.wvu.FilterData" localSheetId="56" hidden="1">'4-4'!$A$6:$E$6</definedName>
    <definedName name="Z_313EA1D0_FD72_4AE5_B347_75262F55DE2C_.wvu.FilterData" localSheetId="58" hidden="1">'4-5'!$A$6:$I$6</definedName>
    <definedName name="Z_313EA1D0_FD72_4AE5_B347_75262F55DE2C_.wvu.FilterData" localSheetId="62" hidden="1">#REF!</definedName>
    <definedName name="Z_313EA1D0_FD72_4AE5_B347_75262F55DE2C_.wvu.FilterData" localSheetId="60" hidden="1">'4-6(H22以前)'!$A$9:$M$9</definedName>
    <definedName name="Z_313EA1D0_FD72_4AE5_B347_75262F55DE2C_.wvu.FilterData" localSheetId="64" hidden="1">'4-7'!$A$5:$N$5</definedName>
    <definedName name="Z_313EA1D0_FD72_4AE5_B347_75262F55DE2C_.wvu.FilterData" localSheetId="66" hidden="1">'4-8'!$A$5:$P$5</definedName>
    <definedName name="Z_313EA1D0_FD72_4AE5_B347_75262F55DE2C_.wvu.FilterData" localSheetId="68" hidden="1">'5-1'!$A$10:$BE$10</definedName>
    <definedName name="Z_313EA1D0_FD72_4AE5_B347_75262F55DE2C_.wvu.FilterData" localSheetId="71" hidden="1">'5-2'!$A$6:$H$6</definedName>
    <definedName name="Z_313EA1D0_FD72_4AE5_B347_75262F55DE2C_.wvu.FilterData" localSheetId="74" hidden="1">'5-3'!$A$6:$I$6</definedName>
    <definedName name="Z_313EA1D0_FD72_4AE5_B347_75262F55DE2C_.wvu.FilterData" localSheetId="77" hidden="1">'6-1'!$A$6:$F$6</definedName>
    <definedName name="Z_313EA1D0_FD72_4AE5_B347_75262F55DE2C_.wvu.FilterData" localSheetId="81" hidden="1">'6-2'!$A$8:$L$30</definedName>
    <definedName name="Z_313EA1D0_FD72_4AE5_B347_75262F55DE2C_.wvu.FilterData" localSheetId="85" hidden="1">'6-3'!$A$9:$L$9</definedName>
    <definedName name="Z_313EA1D0_FD72_4AE5_B347_75262F55DE2C_.wvu.FilterData" localSheetId="88" hidden="1">'6-4'!$A$9:$H$9</definedName>
    <definedName name="Z_313EA1D0_FD72_4AE5_B347_75262F55DE2C_.wvu.FilterData" localSheetId="95" hidden="1">'7-1'!$A$10:$O$10</definedName>
    <definedName name="Z_313EA1D0_FD72_4AE5_B347_75262F55DE2C_.wvu.FilterData" localSheetId="97" hidden="1">'7-2'!$A$8:$M$8</definedName>
    <definedName name="Z_313EA1D0_FD72_4AE5_B347_75262F55DE2C_.wvu.FilterData" localSheetId="105" hidden="1">'9-1'!$A$10:$J$10</definedName>
    <definedName name="Z_313EA1D0_FD72_4AE5_B347_75262F55DE2C_.wvu.FilterData" localSheetId="107" hidden="1">'9-2'!$A$5:$K$5</definedName>
    <definedName name="Z_313EA1D0_FD72_4AE5_B347_75262F55DE2C_.wvu.FilterData" localSheetId="109" hidden="1">'9-3'!$A$7:$L$7</definedName>
    <definedName name="Z_313EA1D0_FD72_4AE5_B347_75262F55DE2C_.wvu.FilterData" localSheetId="0" hidden="1">目次!$A$1:$K$149</definedName>
    <definedName name="Z_313EA1D0_FD72_4AE5_B347_75262F55DE2C_.wvu.Rows" localSheetId="7" hidden="1">'1-5'!$8:$8</definedName>
    <definedName name="Z_3EFFBD77_AF91_4BD7_862B_87360CD52D0C_.wvu.Cols" localSheetId="0" hidden="1">目次!$A:$B,目次!$F:$H</definedName>
    <definedName name="Z_3EFFBD77_AF91_4BD7_862B_87360CD52D0C_.wvu.FilterData" localSheetId="6" hidden="1">'1-4'!$A$5:$R$5</definedName>
    <definedName name="Z_3EFFBD77_AF91_4BD7_862B_87360CD52D0C_.wvu.FilterData" localSheetId="0" hidden="1">目次!$A$1:$K$149</definedName>
    <definedName name="Z_4B5CF6D1_F938_44C9_9A42_EAB7FDFBF651_.wvu.Cols" localSheetId="15" hidden="1">'2-2'!$B:$B</definedName>
    <definedName name="Z_4B5CF6D1_F938_44C9_9A42_EAB7FDFBF651_.wvu.Cols" localSheetId="19" hidden="1">'2-4'!$A:$A</definedName>
    <definedName name="Z_4B5CF6D1_F938_44C9_9A42_EAB7FDFBF651_.wvu.Cols" localSheetId="0" hidden="1">目次!$A:$B</definedName>
    <definedName name="Z_4B5CF6D1_F938_44C9_9A42_EAB7FDFBF651_.wvu.FilterData" localSheetId="113" hidden="1">'10-1'!$A$7:$K$63</definedName>
    <definedName name="Z_4B5CF6D1_F938_44C9_9A42_EAB7FDFBF651_.wvu.FilterData" localSheetId="133" hidden="1">'10-10'!$A$4:$D$62</definedName>
    <definedName name="Z_4B5CF6D1_F938_44C9_9A42_EAB7FDFBF651_.wvu.FilterData" localSheetId="135" hidden="1">'10-11'!$A$7:$F$7</definedName>
    <definedName name="Z_4B5CF6D1_F938_44C9_9A42_EAB7FDFBF651_.wvu.FilterData" localSheetId="137" hidden="1">'10-12'!$A$5:$B$5</definedName>
    <definedName name="Z_4B5CF6D1_F938_44C9_9A42_EAB7FDFBF651_.wvu.FilterData" localSheetId="116" hidden="1">'10-2'!$A$9:$AF$9</definedName>
    <definedName name="Z_4B5CF6D1_F938_44C9_9A42_EAB7FDFBF651_.wvu.FilterData" localSheetId="118" hidden="1">'10-3'!$A$9:$W$9</definedName>
    <definedName name="Z_4B5CF6D1_F938_44C9_9A42_EAB7FDFBF651_.wvu.FilterData" localSheetId="120" hidden="1">'10-4'!$A$5:$E$5</definedName>
    <definedName name="Z_4B5CF6D1_F938_44C9_9A42_EAB7FDFBF651_.wvu.FilterData" localSheetId="122" hidden="1">'10-5'!$A$8:$Q$8</definedName>
    <definedName name="Z_4B5CF6D1_F938_44C9_9A42_EAB7FDFBF651_.wvu.FilterData" localSheetId="124" hidden="1">'10-6'!$A$8:$AB$8</definedName>
    <definedName name="Z_4B5CF6D1_F938_44C9_9A42_EAB7FDFBF651_.wvu.FilterData" localSheetId="126" hidden="1">'10-7'!$A$9:$P$9</definedName>
    <definedName name="Z_4B5CF6D1_F938_44C9_9A42_EAB7FDFBF651_.wvu.FilterData" localSheetId="128" hidden="1">'10-8'!$A$4:$C$4</definedName>
    <definedName name="Z_4B5CF6D1_F938_44C9_9A42_EAB7FDFBF651_.wvu.FilterData" localSheetId="130" hidden="1">'10-9'!$A$14:$K$14</definedName>
    <definedName name="Z_4B5CF6D1_F938_44C9_9A42_EAB7FDFBF651_.wvu.FilterData" localSheetId="139" hidden="1">'11-1'!$A$5:$E$5</definedName>
    <definedName name="Z_4B5CF6D1_F938_44C9_9A42_EAB7FDFBF651_.wvu.FilterData" localSheetId="142" hidden="1">'11-2'!$A$4:$G$4</definedName>
    <definedName name="Z_4B5CF6D1_F938_44C9_9A42_EAB7FDFBF651_.wvu.FilterData" localSheetId="182" hidden="1">'11-20'!$A$7:$F$7</definedName>
    <definedName name="Z_4B5CF6D1_F938_44C9_9A42_EAB7FDFBF651_.wvu.FilterData" localSheetId="144" hidden="1">'11-3'!$A$7:$G$7</definedName>
    <definedName name="Z_4B5CF6D1_F938_44C9_9A42_EAB7FDFBF651_.wvu.FilterData" localSheetId="146" hidden="1">'11-4'!$A$6:$F$6</definedName>
    <definedName name="Z_4B5CF6D1_F938_44C9_9A42_EAB7FDFBF651_.wvu.FilterData" localSheetId="149" hidden="1">'11-5'!$A$6:$E$6</definedName>
    <definedName name="Z_4B5CF6D1_F938_44C9_9A42_EAB7FDFBF651_.wvu.FilterData" localSheetId="152" hidden="1">'11-6'!$A$7:$P$7</definedName>
    <definedName name="Z_4B5CF6D1_F938_44C9_9A42_EAB7FDFBF651_.wvu.FilterData" localSheetId="154" hidden="1">'11-7'!$A$8:$AB$8</definedName>
    <definedName name="Z_4B5CF6D1_F938_44C9_9A42_EAB7FDFBF651_.wvu.FilterData" localSheetId="157" hidden="1">'11-8'!$A$5:$E$14</definedName>
    <definedName name="Z_4B5CF6D1_F938_44C9_9A42_EAB7FDFBF651_.wvu.FilterData" localSheetId="159" hidden="1">'11-9'!$A$7:$L$16</definedName>
    <definedName name="Z_4B5CF6D1_F938_44C9_9A42_EAB7FDFBF651_.wvu.FilterData" localSheetId="206" hidden="1">'12-12'!$A$6:$L$6</definedName>
    <definedName name="Z_4B5CF6D1_F938_44C9_9A42_EAB7FDFBF651_.wvu.FilterData" localSheetId="186" hidden="1">'12-2'!$A$7:$N$418</definedName>
    <definedName name="Z_4B5CF6D1_F938_44C9_9A42_EAB7FDFBF651_.wvu.FilterData" localSheetId="238" hidden="1">'13-8'!$A$4:$P$4</definedName>
    <definedName name="Z_4B5CF6D1_F938_44C9_9A42_EAB7FDFBF651_.wvu.FilterData" localSheetId="240" hidden="1">'13-9'!$A$7:$L$7</definedName>
    <definedName name="Z_4B5CF6D1_F938_44C9_9A42_EAB7FDFBF651_.wvu.FilterData" localSheetId="6" hidden="1">'1-4'!$A$5:$R$87</definedName>
    <definedName name="Z_4B5CF6D1_F938_44C9_9A42_EAB7FDFBF651_.wvu.FilterData" localSheetId="7" hidden="1">'1-5'!$A$9:$AE$9</definedName>
    <definedName name="Z_4B5CF6D1_F938_44C9_9A42_EAB7FDFBF651_.wvu.FilterData" localSheetId="264" hidden="1">'15-4'!$A$6:$N$6</definedName>
    <definedName name="Z_4B5CF6D1_F938_44C9_9A42_EAB7FDFBF651_.wvu.FilterData" localSheetId="11" hidden="1">'1-6'!$A$5:$I$5</definedName>
    <definedName name="Z_4B5CF6D1_F938_44C9_9A42_EAB7FDFBF651_.wvu.FilterData" localSheetId="13" hidden="1">'2-1'!$A$7:$J$46</definedName>
    <definedName name="Z_4B5CF6D1_F938_44C9_9A42_EAB7FDFBF651_.wvu.FilterData" localSheetId="34" hidden="1">'2-10'!$A$7:$M$7</definedName>
    <definedName name="Z_4B5CF6D1_F938_44C9_9A42_EAB7FDFBF651_.wvu.FilterData" localSheetId="36" hidden="1">'2-11'!$A$7:$I$7</definedName>
    <definedName name="Z_4B5CF6D1_F938_44C9_9A42_EAB7FDFBF651_.wvu.FilterData" localSheetId="38" hidden="1">'2-12'!$A$6:$E$39</definedName>
    <definedName name="Z_4B5CF6D1_F938_44C9_9A42_EAB7FDFBF651_.wvu.FilterData" localSheetId="15" hidden="1">'2-2'!$A$6:$I$6</definedName>
    <definedName name="Z_4B5CF6D1_F938_44C9_9A42_EAB7FDFBF651_.wvu.FilterData" localSheetId="17" hidden="1">'2-3'!$A$6:$K$6</definedName>
    <definedName name="Z_4B5CF6D1_F938_44C9_9A42_EAB7FDFBF651_.wvu.FilterData" localSheetId="21" hidden="1">'2-5'!$A$7:$G$7</definedName>
    <definedName name="Z_4B5CF6D1_F938_44C9_9A42_EAB7FDFBF651_.wvu.FilterData" localSheetId="41" hidden="1">'3-1'!$A$7:$H$7</definedName>
    <definedName name="Z_4B5CF6D1_F938_44C9_9A42_EAB7FDFBF651_.wvu.FilterData" localSheetId="43" hidden="1">'3-2'!$A$8:$BM$8</definedName>
    <definedName name="Z_4B5CF6D1_F938_44C9_9A42_EAB7FDFBF651_.wvu.FilterData" localSheetId="45" hidden="1">'3-3'!$A$5:$AV$5</definedName>
    <definedName name="Z_4B5CF6D1_F938_44C9_9A42_EAB7FDFBF651_.wvu.FilterData" localSheetId="47" hidden="1">'3-4'!$A$6:$BJ$1374</definedName>
    <definedName name="Z_4B5CF6D1_F938_44C9_9A42_EAB7FDFBF651_.wvu.FilterData" localSheetId="50" hidden="1">'4-1'!$A$10:$R$10</definedName>
    <definedName name="Z_4B5CF6D1_F938_44C9_9A42_EAB7FDFBF651_.wvu.FilterData" localSheetId="52" hidden="1">'4-2'!$A$6:$P$6</definedName>
    <definedName name="Z_4B5CF6D1_F938_44C9_9A42_EAB7FDFBF651_.wvu.FilterData" localSheetId="54" hidden="1">'4-3'!$A$6:$F$6</definedName>
    <definedName name="Z_4B5CF6D1_F938_44C9_9A42_EAB7FDFBF651_.wvu.FilterData" localSheetId="56" hidden="1">'4-4'!$A$6:$E$6</definedName>
    <definedName name="Z_4B5CF6D1_F938_44C9_9A42_EAB7FDFBF651_.wvu.FilterData" localSheetId="58" hidden="1">'4-5'!$A$6:$I$6</definedName>
    <definedName name="Z_4B5CF6D1_F938_44C9_9A42_EAB7FDFBF651_.wvu.FilterData" localSheetId="62" hidden="1">#REF!</definedName>
    <definedName name="Z_4B5CF6D1_F938_44C9_9A42_EAB7FDFBF651_.wvu.FilterData" localSheetId="60" hidden="1">'4-6(H22以前)'!$A$9:$M$9</definedName>
    <definedName name="Z_4B5CF6D1_F938_44C9_9A42_EAB7FDFBF651_.wvu.FilterData" localSheetId="64" hidden="1">'4-7'!$A$5:$N$5</definedName>
    <definedName name="Z_4B5CF6D1_F938_44C9_9A42_EAB7FDFBF651_.wvu.FilterData" localSheetId="66" hidden="1">'4-8'!$A$5:$P$5</definedName>
    <definedName name="Z_4B5CF6D1_F938_44C9_9A42_EAB7FDFBF651_.wvu.FilterData" localSheetId="68" hidden="1">'5-1'!$A$10:$BE$10</definedName>
    <definedName name="Z_4B5CF6D1_F938_44C9_9A42_EAB7FDFBF651_.wvu.FilterData" localSheetId="71" hidden="1">'5-2'!$A$6:$H$6</definedName>
    <definedName name="Z_4B5CF6D1_F938_44C9_9A42_EAB7FDFBF651_.wvu.FilterData" localSheetId="74" hidden="1">'5-3'!$A$6:$I$6</definedName>
    <definedName name="Z_4B5CF6D1_F938_44C9_9A42_EAB7FDFBF651_.wvu.FilterData" localSheetId="77" hidden="1">'6-1'!$A$6:$F$6</definedName>
    <definedName name="Z_4B5CF6D1_F938_44C9_9A42_EAB7FDFBF651_.wvu.FilterData" localSheetId="81" hidden="1">'6-2'!$A$8:$L$30</definedName>
    <definedName name="Z_4B5CF6D1_F938_44C9_9A42_EAB7FDFBF651_.wvu.FilterData" localSheetId="85" hidden="1">'6-3'!$A$9:$L$9</definedName>
    <definedName name="Z_4B5CF6D1_F938_44C9_9A42_EAB7FDFBF651_.wvu.FilterData" localSheetId="88" hidden="1">'6-4'!$A$9:$H$9</definedName>
    <definedName name="Z_4B5CF6D1_F938_44C9_9A42_EAB7FDFBF651_.wvu.FilterData" localSheetId="95" hidden="1">'7-1'!$A$10:$O$10</definedName>
    <definedName name="Z_4B5CF6D1_F938_44C9_9A42_EAB7FDFBF651_.wvu.FilterData" localSheetId="97" hidden="1">'7-2'!$A$8:$M$8</definedName>
    <definedName name="Z_4B5CF6D1_F938_44C9_9A42_EAB7FDFBF651_.wvu.FilterData" localSheetId="105" hidden="1">'9-1'!$A$10:$J$10</definedName>
    <definedName name="Z_4B5CF6D1_F938_44C9_9A42_EAB7FDFBF651_.wvu.FilterData" localSheetId="107" hidden="1">'9-2'!$A$5:$K$5</definedName>
    <definedName name="Z_4B5CF6D1_F938_44C9_9A42_EAB7FDFBF651_.wvu.FilterData" localSheetId="109" hidden="1">'9-3'!$A$7:$L$7</definedName>
    <definedName name="Z_4B5CF6D1_F938_44C9_9A42_EAB7FDFBF651_.wvu.FilterData" localSheetId="0" hidden="1">目次!$A$1:$K$149</definedName>
    <definedName name="Z_4B5CF6D1_F938_44C9_9A42_EAB7FDFBF651_.wvu.Rows" localSheetId="7" hidden="1">'1-5'!$8:$8</definedName>
    <definedName name="Z_512EB19E_909B_45FB_BAB5_7911EDE33DB1_.wvu.Cols" localSheetId="15" hidden="1">'2-2'!$B:$B</definedName>
    <definedName name="Z_512EB19E_909B_45FB_BAB5_7911EDE33DB1_.wvu.Cols" localSheetId="19" hidden="1">'2-4'!$A:$A</definedName>
    <definedName name="Z_512EB19E_909B_45FB_BAB5_7911EDE33DB1_.wvu.Cols" localSheetId="0" hidden="1">目次!$A:$B,目次!$E:$E</definedName>
    <definedName name="Z_512EB19E_909B_45FB_BAB5_7911EDE33DB1_.wvu.FilterData" localSheetId="113" hidden="1">'10-1'!$A$7:$K$63</definedName>
    <definedName name="Z_512EB19E_909B_45FB_BAB5_7911EDE33DB1_.wvu.FilterData" localSheetId="133" hidden="1">'10-10'!$A$4:$D$62</definedName>
    <definedName name="Z_512EB19E_909B_45FB_BAB5_7911EDE33DB1_.wvu.FilterData" localSheetId="135" hidden="1">'10-11'!$A$7:$F$7</definedName>
    <definedName name="Z_512EB19E_909B_45FB_BAB5_7911EDE33DB1_.wvu.FilterData" localSheetId="137" hidden="1">'10-12'!$A$5:$B$5</definedName>
    <definedName name="Z_512EB19E_909B_45FB_BAB5_7911EDE33DB1_.wvu.FilterData" localSheetId="116" hidden="1">'10-2'!$A$9:$AF$9</definedName>
    <definedName name="Z_512EB19E_909B_45FB_BAB5_7911EDE33DB1_.wvu.FilterData" localSheetId="118" hidden="1">'10-3'!$A$9:$W$9</definedName>
    <definedName name="Z_512EB19E_909B_45FB_BAB5_7911EDE33DB1_.wvu.FilterData" localSheetId="120" hidden="1">'10-4'!$A$5:$E$5</definedName>
    <definedName name="Z_512EB19E_909B_45FB_BAB5_7911EDE33DB1_.wvu.FilterData" localSheetId="122" hidden="1">'10-5'!$A$8:$Q$8</definedName>
    <definedName name="Z_512EB19E_909B_45FB_BAB5_7911EDE33DB1_.wvu.FilterData" localSheetId="124" hidden="1">'10-6'!$A$8:$AB$8</definedName>
    <definedName name="Z_512EB19E_909B_45FB_BAB5_7911EDE33DB1_.wvu.FilterData" localSheetId="126" hidden="1">'10-7'!$A$9:$P$9</definedName>
    <definedName name="Z_512EB19E_909B_45FB_BAB5_7911EDE33DB1_.wvu.FilterData" localSheetId="128" hidden="1">'10-8'!$A$4:$C$4</definedName>
    <definedName name="Z_512EB19E_909B_45FB_BAB5_7911EDE33DB1_.wvu.FilterData" localSheetId="130" hidden="1">'10-9'!$A$14:$K$14</definedName>
    <definedName name="Z_512EB19E_909B_45FB_BAB5_7911EDE33DB1_.wvu.FilterData" localSheetId="139" hidden="1">'11-1'!$A$5:$E$5</definedName>
    <definedName name="Z_512EB19E_909B_45FB_BAB5_7911EDE33DB1_.wvu.FilterData" localSheetId="142" hidden="1">'11-2'!$A$4:$G$4</definedName>
    <definedName name="Z_512EB19E_909B_45FB_BAB5_7911EDE33DB1_.wvu.FilterData" localSheetId="182" hidden="1">'11-20'!$A$7:$F$7</definedName>
    <definedName name="Z_512EB19E_909B_45FB_BAB5_7911EDE33DB1_.wvu.FilterData" localSheetId="144" hidden="1">'11-3'!$A$7:$G$7</definedName>
    <definedName name="Z_512EB19E_909B_45FB_BAB5_7911EDE33DB1_.wvu.FilterData" localSheetId="146" hidden="1">'11-4'!$A$6:$F$6</definedName>
    <definedName name="Z_512EB19E_909B_45FB_BAB5_7911EDE33DB1_.wvu.FilterData" localSheetId="149" hidden="1">'11-5'!$A$6:$E$6</definedName>
    <definedName name="Z_512EB19E_909B_45FB_BAB5_7911EDE33DB1_.wvu.FilterData" localSheetId="152" hidden="1">'11-6'!$A$7:$P$7</definedName>
    <definedName name="Z_512EB19E_909B_45FB_BAB5_7911EDE33DB1_.wvu.FilterData" localSheetId="154" hidden="1">'11-7'!$A$8:$AB$8</definedName>
    <definedName name="Z_512EB19E_909B_45FB_BAB5_7911EDE33DB1_.wvu.FilterData" localSheetId="157" hidden="1">'11-8'!$A$5:$E$5</definedName>
    <definedName name="Z_512EB19E_909B_45FB_BAB5_7911EDE33DB1_.wvu.FilterData" localSheetId="159" hidden="1">'11-9'!$A$7:$L$7</definedName>
    <definedName name="Z_512EB19E_909B_45FB_BAB5_7911EDE33DB1_.wvu.FilterData" localSheetId="206" hidden="1">'12-12'!$A$6:$L$6</definedName>
    <definedName name="Z_512EB19E_909B_45FB_BAB5_7911EDE33DB1_.wvu.FilterData" localSheetId="186" hidden="1">'12-2'!$A$7:$N$418</definedName>
    <definedName name="Z_512EB19E_909B_45FB_BAB5_7911EDE33DB1_.wvu.FilterData" localSheetId="238" hidden="1">'13-8'!$A$4:$P$4</definedName>
    <definedName name="Z_512EB19E_909B_45FB_BAB5_7911EDE33DB1_.wvu.FilterData" localSheetId="240" hidden="1">'13-9'!$A$7:$L$7</definedName>
    <definedName name="Z_512EB19E_909B_45FB_BAB5_7911EDE33DB1_.wvu.FilterData" localSheetId="6" hidden="1">'1-4'!$A$5:$R$87</definedName>
    <definedName name="Z_512EB19E_909B_45FB_BAB5_7911EDE33DB1_.wvu.FilterData" localSheetId="7" hidden="1">'1-5'!$A$9:$AE$9</definedName>
    <definedName name="Z_512EB19E_909B_45FB_BAB5_7911EDE33DB1_.wvu.FilterData" localSheetId="264" hidden="1">'15-4'!$A$6:$N$6</definedName>
    <definedName name="Z_512EB19E_909B_45FB_BAB5_7911EDE33DB1_.wvu.FilterData" localSheetId="11" hidden="1">'1-6'!$A$5:$I$5</definedName>
    <definedName name="Z_512EB19E_909B_45FB_BAB5_7911EDE33DB1_.wvu.FilterData" localSheetId="13" hidden="1">'2-1'!$A$7:$J$46</definedName>
    <definedName name="Z_512EB19E_909B_45FB_BAB5_7911EDE33DB1_.wvu.FilterData" localSheetId="34" hidden="1">'2-10'!$A$7:$M$7</definedName>
    <definedName name="Z_512EB19E_909B_45FB_BAB5_7911EDE33DB1_.wvu.FilterData" localSheetId="36" hidden="1">'2-11'!$A$7:$I$7</definedName>
    <definedName name="Z_512EB19E_909B_45FB_BAB5_7911EDE33DB1_.wvu.FilterData" localSheetId="38" hidden="1">'2-12'!$A$6:$E$39</definedName>
    <definedName name="Z_512EB19E_909B_45FB_BAB5_7911EDE33DB1_.wvu.FilterData" localSheetId="15" hidden="1">'2-2'!$A$6:$I$6</definedName>
    <definedName name="Z_512EB19E_909B_45FB_BAB5_7911EDE33DB1_.wvu.FilterData" localSheetId="17" hidden="1">'2-3'!$A$6:$K$6</definedName>
    <definedName name="Z_512EB19E_909B_45FB_BAB5_7911EDE33DB1_.wvu.FilterData" localSheetId="21" hidden="1">'2-5'!$A$7:$G$7</definedName>
    <definedName name="Z_512EB19E_909B_45FB_BAB5_7911EDE33DB1_.wvu.FilterData" localSheetId="41" hidden="1">'3-1'!$A$7:$H$7</definedName>
    <definedName name="Z_512EB19E_909B_45FB_BAB5_7911EDE33DB1_.wvu.FilterData" localSheetId="43" hidden="1">'3-2'!$A$8:$BM$8</definedName>
    <definedName name="Z_512EB19E_909B_45FB_BAB5_7911EDE33DB1_.wvu.FilterData" localSheetId="45" hidden="1">'3-3'!$A$5:$AV$5</definedName>
    <definedName name="Z_512EB19E_909B_45FB_BAB5_7911EDE33DB1_.wvu.FilterData" localSheetId="47" hidden="1">'3-4'!$A$6:$BJ$1374</definedName>
    <definedName name="Z_512EB19E_909B_45FB_BAB5_7911EDE33DB1_.wvu.FilterData" localSheetId="50" hidden="1">'4-1'!$A$10:$R$10</definedName>
    <definedName name="Z_512EB19E_909B_45FB_BAB5_7911EDE33DB1_.wvu.FilterData" localSheetId="52" hidden="1">'4-2'!$A$6:$P$6</definedName>
    <definedName name="Z_512EB19E_909B_45FB_BAB5_7911EDE33DB1_.wvu.FilterData" localSheetId="54" hidden="1">'4-3'!$A$6:$F$6</definedName>
    <definedName name="Z_512EB19E_909B_45FB_BAB5_7911EDE33DB1_.wvu.FilterData" localSheetId="56" hidden="1">'4-4'!$A$6:$E$6</definedName>
    <definedName name="Z_512EB19E_909B_45FB_BAB5_7911EDE33DB1_.wvu.FilterData" localSheetId="58" hidden="1">'4-5'!$A$6:$I$6</definedName>
    <definedName name="Z_512EB19E_909B_45FB_BAB5_7911EDE33DB1_.wvu.FilterData" localSheetId="62" hidden="1">#REF!</definedName>
    <definedName name="Z_512EB19E_909B_45FB_BAB5_7911EDE33DB1_.wvu.FilterData" localSheetId="60" hidden="1">'4-6(H22以前)'!$A$9:$M$9</definedName>
    <definedName name="Z_512EB19E_909B_45FB_BAB5_7911EDE33DB1_.wvu.FilterData" localSheetId="64" hidden="1">'4-7'!$A$5:$N$5</definedName>
    <definedName name="Z_512EB19E_909B_45FB_BAB5_7911EDE33DB1_.wvu.FilterData" localSheetId="66" hidden="1">'4-8'!$A$5:$P$5</definedName>
    <definedName name="Z_512EB19E_909B_45FB_BAB5_7911EDE33DB1_.wvu.FilterData" localSheetId="68" hidden="1">'5-1'!$A$10:$BE$10</definedName>
    <definedName name="Z_512EB19E_909B_45FB_BAB5_7911EDE33DB1_.wvu.FilterData" localSheetId="71" hidden="1">'5-2'!$A$6:$H$6</definedName>
    <definedName name="Z_512EB19E_909B_45FB_BAB5_7911EDE33DB1_.wvu.FilterData" localSheetId="74" hidden="1">'5-3'!$A$6:$I$6</definedName>
    <definedName name="Z_512EB19E_909B_45FB_BAB5_7911EDE33DB1_.wvu.FilterData" localSheetId="77" hidden="1">'6-1'!$A$6:$F$6</definedName>
    <definedName name="Z_512EB19E_909B_45FB_BAB5_7911EDE33DB1_.wvu.FilterData" localSheetId="81" hidden="1">'6-2'!$A$8:$L$30</definedName>
    <definedName name="Z_512EB19E_909B_45FB_BAB5_7911EDE33DB1_.wvu.FilterData" localSheetId="85" hidden="1">'6-3'!$A$9:$L$9</definedName>
    <definedName name="Z_512EB19E_909B_45FB_BAB5_7911EDE33DB1_.wvu.FilterData" localSheetId="88" hidden="1">'6-4'!$A$9:$H$9</definedName>
    <definedName name="Z_512EB19E_909B_45FB_BAB5_7911EDE33DB1_.wvu.FilterData" localSheetId="95" hidden="1">'7-1'!$A$10:$O$10</definedName>
    <definedName name="Z_512EB19E_909B_45FB_BAB5_7911EDE33DB1_.wvu.FilterData" localSheetId="97" hidden="1">'7-2'!$A$8:$M$8</definedName>
    <definedName name="Z_512EB19E_909B_45FB_BAB5_7911EDE33DB1_.wvu.FilterData" localSheetId="105" hidden="1">'9-1'!$A$10:$J$10</definedName>
    <definedName name="Z_512EB19E_909B_45FB_BAB5_7911EDE33DB1_.wvu.FilterData" localSheetId="107" hidden="1">'9-2'!$A$5:$K$5</definedName>
    <definedName name="Z_512EB19E_909B_45FB_BAB5_7911EDE33DB1_.wvu.FilterData" localSheetId="109" hidden="1">'9-3'!$A$7:$L$7</definedName>
    <definedName name="Z_512EB19E_909B_45FB_BAB5_7911EDE33DB1_.wvu.FilterData" localSheetId="0" hidden="1">目次!$A$1:$K$149</definedName>
    <definedName name="Z_512EB19E_909B_45FB_BAB5_7911EDE33DB1_.wvu.Rows" localSheetId="7" hidden="1">'1-5'!$8:$8</definedName>
    <definedName name="Z_5930CC16_15FF_4D60_ADFD_3CFC3E1C8C10_.wvu.Cols" localSheetId="15" hidden="1">'2-2'!$B:$B</definedName>
    <definedName name="Z_5930CC16_15FF_4D60_ADFD_3CFC3E1C8C10_.wvu.Cols" localSheetId="19" hidden="1">'2-4'!$A:$A</definedName>
    <definedName name="Z_5930CC16_15FF_4D60_ADFD_3CFC3E1C8C10_.wvu.Cols" localSheetId="0" hidden="1">目次!$A:$B,目次!$E:$E</definedName>
    <definedName name="Z_5930CC16_15FF_4D60_ADFD_3CFC3E1C8C10_.wvu.FilterData" localSheetId="113" hidden="1">'10-1'!$A$7:$K$63</definedName>
    <definedName name="Z_5930CC16_15FF_4D60_ADFD_3CFC3E1C8C10_.wvu.FilterData" localSheetId="133" hidden="1">'10-10'!$A$4:$D$62</definedName>
    <definedName name="Z_5930CC16_15FF_4D60_ADFD_3CFC3E1C8C10_.wvu.FilterData" localSheetId="135" hidden="1">'10-11'!$A$7:$F$7</definedName>
    <definedName name="Z_5930CC16_15FF_4D60_ADFD_3CFC3E1C8C10_.wvu.FilterData" localSheetId="137" hidden="1">'10-12'!$A$5:$B$5</definedName>
    <definedName name="Z_5930CC16_15FF_4D60_ADFD_3CFC3E1C8C10_.wvu.FilterData" localSheetId="116" hidden="1">'10-2'!$A$9:$AF$9</definedName>
    <definedName name="Z_5930CC16_15FF_4D60_ADFD_3CFC3E1C8C10_.wvu.FilterData" localSheetId="118" hidden="1">'10-3'!$A$9:$W$9</definedName>
    <definedName name="Z_5930CC16_15FF_4D60_ADFD_3CFC3E1C8C10_.wvu.FilterData" localSheetId="120" hidden="1">'10-4'!$A$5:$E$5</definedName>
    <definedName name="Z_5930CC16_15FF_4D60_ADFD_3CFC3E1C8C10_.wvu.FilterData" localSheetId="122" hidden="1">'10-5'!$A$8:$Q$8</definedName>
    <definedName name="Z_5930CC16_15FF_4D60_ADFD_3CFC3E1C8C10_.wvu.FilterData" localSheetId="124" hidden="1">'10-6'!$A$8:$AB$8</definedName>
    <definedName name="Z_5930CC16_15FF_4D60_ADFD_3CFC3E1C8C10_.wvu.FilterData" localSheetId="126" hidden="1">'10-7'!$A$9:$P$9</definedName>
    <definedName name="Z_5930CC16_15FF_4D60_ADFD_3CFC3E1C8C10_.wvu.FilterData" localSheetId="128" hidden="1">'10-8'!$A$4:$C$4</definedName>
    <definedName name="Z_5930CC16_15FF_4D60_ADFD_3CFC3E1C8C10_.wvu.FilterData" localSheetId="130" hidden="1">'10-9'!$A$14:$K$14</definedName>
    <definedName name="Z_5930CC16_15FF_4D60_ADFD_3CFC3E1C8C10_.wvu.FilterData" localSheetId="139" hidden="1">'11-1'!$A$5:$E$5</definedName>
    <definedName name="Z_5930CC16_15FF_4D60_ADFD_3CFC3E1C8C10_.wvu.FilterData" localSheetId="142" hidden="1">'11-2'!$A$4:$G$4</definedName>
    <definedName name="Z_5930CC16_15FF_4D60_ADFD_3CFC3E1C8C10_.wvu.FilterData" localSheetId="182" hidden="1">'11-20'!$A$7:$F$7</definedName>
    <definedName name="Z_5930CC16_15FF_4D60_ADFD_3CFC3E1C8C10_.wvu.FilterData" localSheetId="144" hidden="1">'11-3'!$A$7:$G$7</definedName>
    <definedName name="Z_5930CC16_15FF_4D60_ADFD_3CFC3E1C8C10_.wvu.FilterData" localSheetId="146" hidden="1">'11-4'!$A$6:$F$6</definedName>
    <definedName name="Z_5930CC16_15FF_4D60_ADFD_3CFC3E1C8C10_.wvu.FilterData" localSheetId="149" hidden="1">'11-5'!$A$6:$E$6</definedName>
    <definedName name="Z_5930CC16_15FF_4D60_ADFD_3CFC3E1C8C10_.wvu.FilterData" localSheetId="152" hidden="1">'11-6'!$A$7:$P$7</definedName>
    <definedName name="Z_5930CC16_15FF_4D60_ADFD_3CFC3E1C8C10_.wvu.FilterData" localSheetId="154" hidden="1">'11-7'!$A$8:$AB$8</definedName>
    <definedName name="Z_5930CC16_15FF_4D60_ADFD_3CFC3E1C8C10_.wvu.FilterData" localSheetId="157" hidden="1">'11-8'!$A$5:$E$5</definedName>
    <definedName name="Z_5930CC16_15FF_4D60_ADFD_3CFC3E1C8C10_.wvu.FilterData" localSheetId="159" hidden="1">'11-9'!$A$7:$L$7</definedName>
    <definedName name="Z_5930CC16_15FF_4D60_ADFD_3CFC3E1C8C10_.wvu.FilterData" localSheetId="206" hidden="1">'12-12'!$A$6:$L$6</definedName>
    <definedName name="Z_5930CC16_15FF_4D60_ADFD_3CFC3E1C8C10_.wvu.FilterData" localSheetId="186" hidden="1">'12-2'!$A$7:$N$418</definedName>
    <definedName name="Z_5930CC16_15FF_4D60_ADFD_3CFC3E1C8C10_.wvu.FilterData" localSheetId="238" hidden="1">'13-8'!$A$4:$P$4</definedName>
    <definedName name="Z_5930CC16_15FF_4D60_ADFD_3CFC3E1C8C10_.wvu.FilterData" localSheetId="240" hidden="1">'13-9'!$A$7:$L$7</definedName>
    <definedName name="Z_5930CC16_15FF_4D60_ADFD_3CFC3E1C8C10_.wvu.FilterData" localSheetId="6" hidden="1">'1-4'!$A$5:$R$87</definedName>
    <definedName name="Z_5930CC16_15FF_4D60_ADFD_3CFC3E1C8C10_.wvu.FilterData" localSheetId="7" hidden="1">'1-5'!$A$9:$AE$9</definedName>
    <definedName name="Z_5930CC16_15FF_4D60_ADFD_3CFC3E1C8C10_.wvu.FilterData" localSheetId="264" hidden="1">'15-4'!$A$6:$N$6</definedName>
    <definedName name="Z_5930CC16_15FF_4D60_ADFD_3CFC3E1C8C10_.wvu.FilterData" localSheetId="11" hidden="1">'1-6'!$A$5:$I$5</definedName>
    <definedName name="Z_5930CC16_15FF_4D60_ADFD_3CFC3E1C8C10_.wvu.FilterData" localSheetId="13" hidden="1">'2-1'!$A$7:$J$46</definedName>
    <definedName name="Z_5930CC16_15FF_4D60_ADFD_3CFC3E1C8C10_.wvu.FilterData" localSheetId="34" hidden="1">'2-10'!$A$7:$M$7</definedName>
    <definedName name="Z_5930CC16_15FF_4D60_ADFD_3CFC3E1C8C10_.wvu.FilterData" localSheetId="36" hidden="1">'2-11'!$A$7:$I$7</definedName>
    <definedName name="Z_5930CC16_15FF_4D60_ADFD_3CFC3E1C8C10_.wvu.FilterData" localSheetId="38" hidden="1">'2-12'!$A$6:$E$39</definedName>
    <definedName name="Z_5930CC16_15FF_4D60_ADFD_3CFC3E1C8C10_.wvu.FilterData" localSheetId="15" hidden="1">'2-2'!$A$6:$I$6</definedName>
    <definedName name="Z_5930CC16_15FF_4D60_ADFD_3CFC3E1C8C10_.wvu.FilterData" localSheetId="17" hidden="1">'2-3'!$A$6:$K$6</definedName>
    <definedName name="Z_5930CC16_15FF_4D60_ADFD_3CFC3E1C8C10_.wvu.FilterData" localSheetId="21" hidden="1">'2-5'!$A$7:$G$7</definedName>
    <definedName name="Z_5930CC16_15FF_4D60_ADFD_3CFC3E1C8C10_.wvu.FilterData" localSheetId="41" hidden="1">'3-1'!$A$7:$H$7</definedName>
    <definedName name="Z_5930CC16_15FF_4D60_ADFD_3CFC3E1C8C10_.wvu.FilterData" localSheetId="43" hidden="1">'3-2'!$A$8:$BM$8</definedName>
    <definedName name="Z_5930CC16_15FF_4D60_ADFD_3CFC3E1C8C10_.wvu.FilterData" localSheetId="45" hidden="1">'3-3'!$A$5:$AV$5</definedName>
    <definedName name="Z_5930CC16_15FF_4D60_ADFD_3CFC3E1C8C10_.wvu.FilterData" localSheetId="47" hidden="1">'3-4'!$A$6:$BJ$1374</definedName>
    <definedName name="Z_5930CC16_15FF_4D60_ADFD_3CFC3E1C8C10_.wvu.FilterData" localSheetId="50" hidden="1">'4-1'!$A$10:$R$10</definedName>
    <definedName name="Z_5930CC16_15FF_4D60_ADFD_3CFC3E1C8C10_.wvu.FilterData" localSheetId="52" hidden="1">'4-2'!$A$6:$P$6</definedName>
    <definedName name="Z_5930CC16_15FF_4D60_ADFD_3CFC3E1C8C10_.wvu.FilterData" localSheetId="54" hidden="1">'4-3'!$A$6:$F$6</definedName>
    <definedName name="Z_5930CC16_15FF_4D60_ADFD_3CFC3E1C8C10_.wvu.FilterData" localSheetId="56" hidden="1">'4-4'!$A$6:$E$6</definedName>
    <definedName name="Z_5930CC16_15FF_4D60_ADFD_3CFC3E1C8C10_.wvu.FilterData" localSheetId="58" hidden="1">'4-5'!$A$6:$I$6</definedName>
    <definedName name="Z_5930CC16_15FF_4D60_ADFD_3CFC3E1C8C10_.wvu.FilterData" localSheetId="62" hidden="1">#REF!</definedName>
    <definedName name="Z_5930CC16_15FF_4D60_ADFD_3CFC3E1C8C10_.wvu.FilterData" localSheetId="60" hidden="1">'4-6(H22以前)'!$A$9:$M$9</definedName>
    <definedName name="Z_5930CC16_15FF_4D60_ADFD_3CFC3E1C8C10_.wvu.FilterData" localSheetId="64" hidden="1">'4-7'!$A$5:$N$5</definedName>
    <definedName name="Z_5930CC16_15FF_4D60_ADFD_3CFC3E1C8C10_.wvu.FilterData" localSheetId="66" hidden="1">'4-8'!$A$5:$P$5</definedName>
    <definedName name="Z_5930CC16_15FF_4D60_ADFD_3CFC3E1C8C10_.wvu.FilterData" localSheetId="68" hidden="1">'5-1'!$A$10:$BE$10</definedName>
    <definedName name="Z_5930CC16_15FF_4D60_ADFD_3CFC3E1C8C10_.wvu.FilterData" localSheetId="71" hidden="1">'5-2'!$A$6:$H$6</definedName>
    <definedName name="Z_5930CC16_15FF_4D60_ADFD_3CFC3E1C8C10_.wvu.FilterData" localSheetId="74" hidden="1">'5-3'!$A$6:$I$6</definedName>
    <definedName name="Z_5930CC16_15FF_4D60_ADFD_3CFC3E1C8C10_.wvu.FilterData" localSheetId="77" hidden="1">'6-1'!$A$6:$F$6</definedName>
    <definedName name="Z_5930CC16_15FF_4D60_ADFD_3CFC3E1C8C10_.wvu.FilterData" localSheetId="81" hidden="1">'6-2'!$A$8:$L$30</definedName>
    <definedName name="Z_5930CC16_15FF_4D60_ADFD_3CFC3E1C8C10_.wvu.FilterData" localSheetId="85" hidden="1">'6-3'!$A$9:$L$9</definedName>
    <definedName name="Z_5930CC16_15FF_4D60_ADFD_3CFC3E1C8C10_.wvu.FilterData" localSheetId="88" hidden="1">'6-4'!$A$9:$H$9</definedName>
    <definedName name="Z_5930CC16_15FF_4D60_ADFD_3CFC3E1C8C10_.wvu.FilterData" localSheetId="95" hidden="1">'7-1'!$A$10:$O$10</definedName>
    <definedName name="Z_5930CC16_15FF_4D60_ADFD_3CFC3E1C8C10_.wvu.FilterData" localSheetId="97" hidden="1">'7-2'!$A$8:$M$8</definedName>
    <definedName name="Z_5930CC16_15FF_4D60_ADFD_3CFC3E1C8C10_.wvu.FilterData" localSheetId="105" hidden="1">'9-1'!$A$10:$J$10</definedName>
    <definedName name="Z_5930CC16_15FF_4D60_ADFD_3CFC3E1C8C10_.wvu.FilterData" localSheetId="107" hidden="1">'9-2'!$A$5:$K$5</definedName>
    <definedName name="Z_5930CC16_15FF_4D60_ADFD_3CFC3E1C8C10_.wvu.FilterData" localSheetId="109" hidden="1">'9-3'!$A$7:$L$7</definedName>
    <definedName name="Z_5930CC16_15FF_4D60_ADFD_3CFC3E1C8C10_.wvu.FilterData" localSheetId="0" hidden="1">目次!$A$1:$K$149</definedName>
    <definedName name="Z_5930CC16_15FF_4D60_ADFD_3CFC3E1C8C10_.wvu.Rows" localSheetId="7" hidden="1">'1-5'!$8:$8</definedName>
    <definedName name="Z_75AF7ECA_6C36_448B_98D6_631C35376795_.wvu.FilterData" localSheetId="157" hidden="1">'11-8'!$A$5:$E$5</definedName>
    <definedName name="Z_75AF7ECA_6C36_448B_98D6_631C35376795_.wvu.FilterData" localSheetId="159" hidden="1">'11-9'!$A$7:$L$7</definedName>
    <definedName name="Z_7DA29B89_C29F_40FA_8A48_494DCA9EFAE5_.wvu.Cols" localSheetId="15" hidden="1">'2-2'!$B:$B</definedName>
    <definedName name="Z_7DA29B89_C29F_40FA_8A48_494DCA9EFAE5_.wvu.Cols" localSheetId="19" hidden="1">'2-4'!$A:$A</definedName>
    <definedName name="Z_7DA29B89_C29F_40FA_8A48_494DCA9EFAE5_.wvu.Cols" localSheetId="0" hidden="1">目次!$A:$B,目次!$E:$E</definedName>
    <definedName name="Z_7DA29B89_C29F_40FA_8A48_494DCA9EFAE5_.wvu.FilterData" localSheetId="113" hidden="1">'10-1'!$A$7:$K$63</definedName>
    <definedName name="Z_7DA29B89_C29F_40FA_8A48_494DCA9EFAE5_.wvu.FilterData" localSheetId="133" hidden="1">'10-10'!$A$4:$D$62</definedName>
    <definedName name="Z_7DA29B89_C29F_40FA_8A48_494DCA9EFAE5_.wvu.FilterData" localSheetId="135" hidden="1">'10-11'!$A$7:$F$7</definedName>
    <definedName name="Z_7DA29B89_C29F_40FA_8A48_494DCA9EFAE5_.wvu.FilterData" localSheetId="137" hidden="1">'10-12'!$A$5:$B$5</definedName>
    <definedName name="Z_7DA29B89_C29F_40FA_8A48_494DCA9EFAE5_.wvu.FilterData" localSheetId="116" hidden="1">'10-2'!$A$9:$AF$9</definedName>
    <definedName name="Z_7DA29B89_C29F_40FA_8A48_494DCA9EFAE5_.wvu.FilterData" localSheetId="118" hidden="1">'10-3'!$A$9:$W$9</definedName>
    <definedName name="Z_7DA29B89_C29F_40FA_8A48_494DCA9EFAE5_.wvu.FilterData" localSheetId="120" hidden="1">'10-4'!$A$5:$E$5</definedName>
    <definedName name="Z_7DA29B89_C29F_40FA_8A48_494DCA9EFAE5_.wvu.FilterData" localSheetId="122" hidden="1">'10-5'!$A$8:$Q$8</definedName>
    <definedName name="Z_7DA29B89_C29F_40FA_8A48_494DCA9EFAE5_.wvu.FilterData" localSheetId="124" hidden="1">'10-6'!$A$8:$AB$8</definedName>
    <definedName name="Z_7DA29B89_C29F_40FA_8A48_494DCA9EFAE5_.wvu.FilterData" localSheetId="126" hidden="1">'10-7'!$A$9:$P$9</definedName>
    <definedName name="Z_7DA29B89_C29F_40FA_8A48_494DCA9EFAE5_.wvu.FilterData" localSheetId="128" hidden="1">'10-8'!$A$4:$C$4</definedName>
    <definedName name="Z_7DA29B89_C29F_40FA_8A48_494DCA9EFAE5_.wvu.FilterData" localSheetId="130" hidden="1">'10-9'!$A$14:$K$14</definedName>
    <definedName name="Z_7DA29B89_C29F_40FA_8A48_494DCA9EFAE5_.wvu.FilterData" localSheetId="139" hidden="1">'11-1'!$A$5:$E$5</definedName>
    <definedName name="Z_7DA29B89_C29F_40FA_8A48_494DCA9EFAE5_.wvu.FilterData" localSheetId="142" hidden="1">'11-2'!$A$4:$G$4</definedName>
    <definedName name="Z_7DA29B89_C29F_40FA_8A48_494DCA9EFAE5_.wvu.FilterData" localSheetId="182" hidden="1">'11-20'!$A$7:$F$7</definedName>
    <definedName name="Z_7DA29B89_C29F_40FA_8A48_494DCA9EFAE5_.wvu.FilterData" localSheetId="144" hidden="1">'11-3'!$A$7:$G$7</definedName>
    <definedName name="Z_7DA29B89_C29F_40FA_8A48_494DCA9EFAE5_.wvu.FilterData" localSheetId="146" hidden="1">'11-4'!$A$6:$F$6</definedName>
    <definedName name="Z_7DA29B89_C29F_40FA_8A48_494DCA9EFAE5_.wvu.FilterData" localSheetId="149" hidden="1">'11-5'!$A$6:$E$6</definedName>
    <definedName name="Z_7DA29B89_C29F_40FA_8A48_494DCA9EFAE5_.wvu.FilterData" localSheetId="152" hidden="1">'11-6'!$A$7:$P$7</definedName>
    <definedName name="Z_7DA29B89_C29F_40FA_8A48_494DCA9EFAE5_.wvu.FilterData" localSheetId="154" hidden="1">'11-7'!$A$8:$AB$8</definedName>
    <definedName name="Z_7DA29B89_C29F_40FA_8A48_494DCA9EFAE5_.wvu.FilterData" localSheetId="157" hidden="1">'11-8'!$A$5:$E$5</definedName>
    <definedName name="Z_7DA29B89_C29F_40FA_8A48_494DCA9EFAE5_.wvu.FilterData" localSheetId="159" hidden="1">'11-9'!$A$7:$L$7</definedName>
    <definedName name="Z_7DA29B89_C29F_40FA_8A48_494DCA9EFAE5_.wvu.FilterData" localSheetId="206" hidden="1">'12-12'!$A$6:$L$6</definedName>
    <definedName name="Z_7DA29B89_C29F_40FA_8A48_494DCA9EFAE5_.wvu.FilterData" localSheetId="186" hidden="1">'12-2'!$A$7:$N$418</definedName>
    <definedName name="Z_7DA29B89_C29F_40FA_8A48_494DCA9EFAE5_.wvu.FilterData" localSheetId="238" hidden="1">'13-8'!$A$4:$P$4</definedName>
    <definedName name="Z_7DA29B89_C29F_40FA_8A48_494DCA9EFAE5_.wvu.FilterData" localSheetId="240" hidden="1">'13-9'!$A$7:$L$7</definedName>
    <definedName name="Z_7DA29B89_C29F_40FA_8A48_494DCA9EFAE5_.wvu.FilterData" localSheetId="6" hidden="1">'1-4'!$A$5:$R$87</definedName>
    <definedName name="Z_7DA29B89_C29F_40FA_8A48_494DCA9EFAE5_.wvu.FilterData" localSheetId="7" hidden="1">'1-5'!$A$9:$AE$9</definedName>
    <definedName name="Z_7DA29B89_C29F_40FA_8A48_494DCA9EFAE5_.wvu.FilterData" localSheetId="264" hidden="1">'15-4'!$A$6:$N$6</definedName>
    <definedName name="Z_7DA29B89_C29F_40FA_8A48_494DCA9EFAE5_.wvu.FilterData" localSheetId="11" hidden="1">'1-6'!$A$5:$I$5</definedName>
    <definedName name="Z_7DA29B89_C29F_40FA_8A48_494DCA9EFAE5_.wvu.FilterData" localSheetId="13" hidden="1">'2-1'!$A$7:$J$46</definedName>
    <definedName name="Z_7DA29B89_C29F_40FA_8A48_494DCA9EFAE5_.wvu.FilterData" localSheetId="34" hidden="1">'2-10'!$A$7:$M$7</definedName>
    <definedName name="Z_7DA29B89_C29F_40FA_8A48_494DCA9EFAE5_.wvu.FilterData" localSheetId="36" hidden="1">'2-11'!$A$7:$I$7</definedName>
    <definedName name="Z_7DA29B89_C29F_40FA_8A48_494DCA9EFAE5_.wvu.FilterData" localSheetId="38" hidden="1">'2-12'!$A$6:$E$39</definedName>
    <definedName name="Z_7DA29B89_C29F_40FA_8A48_494DCA9EFAE5_.wvu.FilterData" localSheetId="15" hidden="1">'2-2'!$A$6:$I$6</definedName>
    <definedName name="Z_7DA29B89_C29F_40FA_8A48_494DCA9EFAE5_.wvu.FilterData" localSheetId="17" hidden="1">'2-3'!$A$6:$K$6</definedName>
    <definedName name="Z_7DA29B89_C29F_40FA_8A48_494DCA9EFAE5_.wvu.FilterData" localSheetId="21" hidden="1">'2-5'!$A$7:$G$7</definedName>
    <definedName name="Z_7DA29B89_C29F_40FA_8A48_494DCA9EFAE5_.wvu.FilterData" localSheetId="41" hidden="1">'3-1'!$A$7:$H$7</definedName>
    <definedName name="Z_7DA29B89_C29F_40FA_8A48_494DCA9EFAE5_.wvu.FilterData" localSheetId="43" hidden="1">'3-2'!$A$8:$BM$8</definedName>
    <definedName name="Z_7DA29B89_C29F_40FA_8A48_494DCA9EFAE5_.wvu.FilterData" localSheetId="45" hidden="1">'3-3'!$A$5:$AV$5</definedName>
    <definedName name="Z_7DA29B89_C29F_40FA_8A48_494DCA9EFAE5_.wvu.FilterData" localSheetId="47" hidden="1">'3-4'!$A$6:$BJ$1374</definedName>
    <definedName name="Z_7DA29B89_C29F_40FA_8A48_494DCA9EFAE5_.wvu.FilterData" localSheetId="50" hidden="1">'4-1'!$A$10:$R$10</definedName>
    <definedName name="Z_7DA29B89_C29F_40FA_8A48_494DCA9EFAE5_.wvu.FilterData" localSheetId="52" hidden="1">'4-2'!$A$6:$P$6</definedName>
    <definedName name="Z_7DA29B89_C29F_40FA_8A48_494DCA9EFAE5_.wvu.FilterData" localSheetId="54" hidden="1">'4-3'!$A$6:$F$6</definedName>
    <definedName name="Z_7DA29B89_C29F_40FA_8A48_494DCA9EFAE5_.wvu.FilterData" localSheetId="56" hidden="1">'4-4'!$A$6:$E$6</definedName>
    <definedName name="Z_7DA29B89_C29F_40FA_8A48_494DCA9EFAE5_.wvu.FilterData" localSheetId="58" hidden="1">'4-5'!$A$6:$I$6</definedName>
    <definedName name="Z_7DA29B89_C29F_40FA_8A48_494DCA9EFAE5_.wvu.FilterData" localSheetId="62" hidden="1">#REF!</definedName>
    <definedName name="Z_7DA29B89_C29F_40FA_8A48_494DCA9EFAE5_.wvu.FilterData" localSheetId="60" hidden="1">'4-6(H22以前)'!$A$9:$M$9</definedName>
    <definedName name="Z_7DA29B89_C29F_40FA_8A48_494DCA9EFAE5_.wvu.FilterData" localSheetId="64" hidden="1">'4-7'!$A$5:$N$5</definedName>
    <definedName name="Z_7DA29B89_C29F_40FA_8A48_494DCA9EFAE5_.wvu.FilterData" localSheetId="66" hidden="1">'4-8'!$A$5:$P$5</definedName>
    <definedName name="Z_7DA29B89_C29F_40FA_8A48_494DCA9EFAE5_.wvu.FilterData" localSheetId="68" hidden="1">'5-1'!$A$10:$BE$10</definedName>
    <definedName name="Z_7DA29B89_C29F_40FA_8A48_494DCA9EFAE5_.wvu.FilterData" localSheetId="71" hidden="1">'5-2'!$A$6:$H$6</definedName>
    <definedName name="Z_7DA29B89_C29F_40FA_8A48_494DCA9EFAE5_.wvu.FilterData" localSheetId="74" hidden="1">'5-3'!$A$6:$I$6</definedName>
    <definedName name="Z_7DA29B89_C29F_40FA_8A48_494DCA9EFAE5_.wvu.FilterData" localSheetId="77" hidden="1">'6-1'!$A$6:$F$6</definedName>
    <definedName name="Z_7DA29B89_C29F_40FA_8A48_494DCA9EFAE5_.wvu.FilterData" localSheetId="81" hidden="1">'6-2'!$A$8:$L$30</definedName>
    <definedName name="Z_7DA29B89_C29F_40FA_8A48_494DCA9EFAE5_.wvu.FilterData" localSheetId="85" hidden="1">'6-3'!$A$9:$L$9</definedName>
    <definedName name="Z_7DA29B89_C29F_40FA_8A48_494DCA9EFAE5_.wvu.FilterData" localSheetId="88" hidden="1">'6-4'!$A$9:$H$9</definedName>
    <definedName name="Z_7DA29B89_C29F_40FA_8A48_494DCA9EFAE5_.wvu.FilterData" localSheetId="95" hidden="1">'7-1'!$A$10:$O$10</definedName>
    <definedName name="Z_7DA29B89_C29F_40FA_8A48_494DCA9EFAE5_.wvu.FilterData" localSheetId="97" hidden="1">'7-2'!$A$8:$M$8</definedName>
    <definedName name="Z_7DA29B89_C29F_40FA_8A48_494DCA9EFAE5_.wvu.FilterData" localSheetId="105" hidden="1">'9-1'!$A$10:$J$10</definedName>
    <definedName name="Z_7DA29B89_C29F_40FA_8A48_494DCA9EFAE5_.wvu.FilterData" localSheetId="107" hidden="1">'9-2'!$A$5:$K$5</definedName>
    <definedName name="Z_7DA29B89_C29F_40FA_8A48_494DCA9EFAE5_.wvu.FilterData" localSheetId="109" hidden="1">'9-3'!$A$7:$L$7</definedName>
    <definedName name="Z_7DA29B89_C29F_40FA_8A48_494DCA9EFAE5_.wvu.FilterData" localSheetId="0" hidden="1">目次!$A$1:$K$149</definedName>
    <definedName name="Z_7DA29B89_C29F_40FA_8A48_494DCA9EFAE5_.wvu.Rows" localSheetId="7" hidden="1">'1-5'!$8:$8</definedName>
    <definedName name="Z_84EB2267_31B0_490F_B04F_4D708682F4AF_.wvu.Cols" localSheetId="15" hidden="1">'2-2'!$B:$B</definedName>
    <definedName name="Z_84EB2267_31B0_490F_B04F_4D708682F4AF_.wvu.Cols" localSheetId="19" hidden="1">'2-4'!$A:$A</definedName>
    <definedName name="Z_84EB2267_31B0_490F_B04F_4D708682F4AF_.wvu.Cols" localSheetId="0" hidden="1">目次!$A:$B</definedName>
    <definedName name="Z_84EB2267_31B0_490F_B04F_4D708682F4AF_.wvu.FilterData" localSheetId="113" hidden="1">'10-1'!$A$7:$K$63</definedName>
    <definedName name="Z_84EB2267_31B0_490F_B04F_4D708682F4AF_.wvu.FilterData" localSheetId="133" hidden="1">'10-10'!$A$4:$D$62</definedName>
    <definedName name="Z_84EB2267_31B0_490F_B04F_4D708682F4AF_.wvu.FilterData" localSheetId="135" hidden="1">'10-11'!$A$7:$F$7</definedName>
    <definedName name="Z_84EB2267_31B0_490F_B04F_4D708682F4AF_.wvu.FilterData" localSheetId="137" hidden="1">'10-12'!$A$5:$B$5</definedName>
    <definedName name="Z_84EB2267_31B0_490F_B04F_4D708682F4AF_.wvu.FilterData" localSheetId="116" hidden="1">'10-2'!$A$9:$AF$9</definedName>
    <definedName name="Z_84EB2267_31B0_490F_B04F_4D708682F4AF_.wvu.FilterData" localSheetId="118" hidden="1">'10-3'!$A$9:$W$9</definedName>
    <definedName name="Z_84EB2267_31B0_490F_B04F_4D708682F4AF_.wvu.FilterData" localSheetId="120" hidden="1">'10-4'!$A$5:$E$5</definedName>
    <definedName name="Z_84EB2267_31B0_490F_B04F_4D708682F4AF_.wvu.FilterData" localSheetId="122" hidden="1">'10-5'!$A$8:$Q$8</definedName>
    <definedName name="Z_84EB2267_31B0_490F_B04F_4D708682F4AF_.wvu.FilterData" localSheetId="124" hidden="1">'10-6'!$A$8:$AB$8</definedName>
    <definedName name="Z_84EB2267_31B0_490F_B04F_4D708682F4AF_.wvu.FilterData" localSheetId="126" hidden="1">'10-7'!$A$9:$P$9</definedName>
    <definedName name="Z_84EB2267_31B0_490F_B04F_4D708682F4AF_.wvu.FilterData" localSheetId="128" hidden="1">'10-8'!$A$4:$C$4</definedName>
    <definedName name="Z_84EB2267_31B0_490F_B04F_4D708682F4AF_.wvu.FilterData" localSheetId="130" hidden="1">'10-9'!$A$14:$K$14</definedName>
    <definedName name="Z_84EB2267_31B0_490F_B04F_4D708682F4AF_.wvu.FilterData" localSheetId="139" hidden="1">'11-1'!$A$5:$E$5</definedName>
    <definedName name="Z_84EB2267_31B0_490F_B04F_4D708682F4AF_.wvu.FilterData" localSheetId="142" hidden="1">'11-2'!$A$4:$G$4</definedName>
    <definedName name="Z_84EB2267_31B0_490F_B04F_4D708682F4AF_.wvu.FilterData" localSheetId="182" hidden="1">'11-20'!$A$7:$F$7</definedName>
    <definedName name="Z_84EB2267_31B0_490F_B04F_4D708682F4AF_.wvu.FilterData" localSheetId="144" hidden="1">'11-3'!$A$7:$G$7</definedName>
    <definedName name="Z_84EB2267_31B0_490F_B04F_4D708682F4AF_.wvu.FilterData" localSheetId="146" hidden="1">'11-4'!$A$6:$F$6</definedName>
    <definedName name="Z_84EB2267_31B0_490F_B04F_4D708682F4AF_.wvu.FilterData" localSheetId="149" hidden="1">'11-5'!$A$6:$E$6</definedName>
    <definedName name="Z_84EB2267_31B0_490F_B04F_4D708682F4AF_.wvu.FilterData" localSheetId="152" hidden="1">'11-6'!$A$7:$P$7</definedName>
    <definedName name="Z_84EB2267_31B0_490F_B04F_4D708682F4AF_.wvu.FilterData" localSheetId="154" hidden="1">'11-7'!$A$8:$AB$8</definedName>
    <definedName name="Z_84EB2267_31B0_490F_B04F_4D708682F4AF_.wvu.FilterData" localSheetId="157" hidden="1">'11-8'!$A$5:$E$5</definedName>
    <definedName name="Z_84EB2267_31B0_490F_B04F_4D708682F4AF_.wvu.FilterData" localSheetId="159" hidden="1">'11-9'!$A$7:$L$7</definedName>
    <definedName name="Z_84EB2267_31B0_490F_B04F_4D708682F4AF_.wvu.FilterData" localSheetId="206" hidden="1">'12-12'!$A$6:$L$6</definedName>
    <definedName name="Z_84EB2267_31B0_490F_B04F_4D708682F4AF_.wvu.FilterData" localSheetId="186" hidden="1">'12-2'!$A$7:$N$418</definedName>
    <definedName name="Z_84EB2267_31B0_490F_B04F_4D708682F4AF_.wvu.FilterData" localSheetId="238" hidden="1">'13-8'!$A$4:$P$4</definedName>
    <definedName name="Z_84EB2267_31B0_490F_B04F_4D708682F4AF_.wvu.FilterData" localSheetId="240" hidden="1">'13-9'!$A$7:$L$7</definedName>
    <definedName name="Z_84EB2267_31B0_490F_B04F_4D708682F4AF_.wvu.FilterData" localSheetId="6" hidden="1">'1-4'!$A$5:$R$87</definedName>
    <definedName name="Z_84EB2267_31B0_490F_B04F_4D708682F4AF_.wvu.FilterData" localSheetId="7" hidden="1">'1-5'!$A$9:$AE$9</definedName>
    <definedName name="Z_84EB2267_31B0_490F_B04F_4D708682F4AF_.wvu.FilterData" localSheetId="264" hidden="1">'15-4'!$A$6:$N$6</definedName>
    <definedName name="Z_84EB2267_31B0_490F_B04F_4D708682F4AF_.wvu.FilterData" localSheetId="11" hidden="1">'1-6'!$A$5:$I$5</definedName>
    <definedName name="Z_84EB2267_31B0_490F_B04F_4D708682F4AF_.wvu.FilterData" localSheetId="13" hidden="1">'2-1'!$A$7:$J$46</definedName>
    <definedName name="Z_84EB2267_31B0_490F_B04F_4D708682F4AF_.wvu.FilterData" localSheetId="34" hidden="1">'2-10'!$A$7:$M$7</definedName>
    <definedName name="Z_84EB2267_31B0_490F_B04F_4D708682F4AF_.wvu.FilterData" localSheetId="36" hidden="1">'2-11'!$A$7:$I$7</definedName>
    <definedName name="Z_84EB2267_31B0_490F_B04F_4D708682F4AF_.wvu.FilterData" localSheetId="38" hidden="1">'2-12'!$A$6:$E$39</definedName>
    <definedName name="Z_84EB2267_31B0_490F_B04F_4D708682F4AF_.wvu.FilterData" localSheetId="15" hidden="1">'2-2'!$A$6:$I$6</definedName>
    <definedName name="Z_84EB2267_31B0_490F_B04F_4D708682F4AF_.wvu.FilterData" localSheetId="17" hidden="1">'2-3'!$A$6:$K$6</definedName>
    <definedName name="Z_84EB2267_31B0_490F_B04F_4D708682F4AF_.wvu.FilterData" localSheetId="21" hidden="1">'2-5'!$A$7:$G$7</definedName>
    <definedName name="Z_84EB2267_31B0_490F_B04F_4D708682F4AF_.wvu.FilterData" localSheetId="41" hidden="1">'3-1'!$A$7:$H$7</definedName>
    <definedName name="Z_84EB2267_31B0_490F_B04F_4D708682F4AF_.wvu.FilterData" localSheetId="43" hidden="1">'3-2'!$A$8:$BM$8</definedName>
    <definedName name="Z_84EB2267_31B0_490F_B04F_4D708682F4AF_.wvu.FilterData" localSheetId="45" hidden="1">'3-3'!$A$5:$AV$5</definedName>
    <definedName name="Z_84EB2267_31B0_490F_B04F_4D708682F4AF_.wvu.FilterData" localSheetId="47" hidden="1">'3-4'!$A$6:$BJ$1374</definedName>
    <definedName name="Z_84EB2267_31B0_490F_B04F_4D708682F4AF_.wvu.FilterData" localSheetId="50" hidden="1">'4-1'!$A$10:$R$10</definedName>
    <definedName name="Z_84EB2267_31B0_490F_B04F_4D708682F4AF_.wvu.FilterData" localSheetId="52" hidden="1">'4-2'!$A$6:$P$6</definedName>
    <definedName name="Z_84EB2267_31B0_490F_B04F_4D708682F4AF_.wvu.FilterData" localSheetId="54" hidden="1">'4-3'!$A$6:$F$6</definedName>
    <definedName name="Z_84EB2267_31B0_490F_B04F_4D708682F4AF_.wvu.FilterData" localSheetId="56" hidden="1">'4-4'!$A$6:$E$6</definedName>
    <definedName name="Z_84EB2267_31B0_490F_B04F_4D708682F4AF_.wvu.FilterData" localSheetId="58" hidden="1">'4-5'!$A$6:$I$6</definedName>
    <definedName name="Z_84EB2267_31B0_490F_B04F_4D708682F4AF_.wvu.FilterData" localSheetId="62" hidden="1">#REF!</definedName>
    <definedName name="Z_84EB2267_31B0_490F_B04F_4D708682F4AF_.wvu.FilterData" localSheetId="60" hidden="1">'4-6(H22以前)'!$A$9:$M$9</definedName>
    <definedName name="Z_84EB2267_31B0_490F_B04F_4D708682F4AF_.wvu.FilterData" localSheetId="64" hidden="1">'4-7'!$A$5:$N$5</definedName>
    <definedName name="Z_84EB2267_31B0_490F_B04F_4D708682F4AF_.wvu.FilterData" localSheetId="66" hidden="1">'4-8'!$A$5:$P$5</definedName>
    <definedName name="Z_84EB2267_31B0_490F_B04F_4D708682F4AF_.wvu.FilterData" localSheetId="68" hidden="1">'5-1'!$A$10:$BE$10</definedName>
    <definedName name="Z_84EB2267_31B0_490F_B04F_4D708682F4AF_.wvu.FilterData" localSheetId="71" hidden="1">'5-2'!$A$6:$H$6</definedName>
    <definedName name="Z_84EB2267_31B0_490F_B04F_4D708682F4AF_.wvu.FilterData" localSheetId="74" hidden="1">'5-3'!$A$6:$I$6</definedName>
    <definedName name="Z_84EB2267_31B0_490F_B04F_4D708682F4AF_.wvu.FilterData" localSheetId="77" hidden="1">'6-1'!$A$6:$F$6</definedName>
    <definedName name="Z_84EB2267_31B0_490F_B04F_4D708682F4AF_.wvu.FilterData" localSheetId="81" hidden="1">'6-2'!$A$8:$L$30</definedName>
    <definedName name="Z_84EB2267_31B0_490F_B04F_4D708682F4AF_.wvu.FilterData" localSheetId="85" hidden="1">'6-3'!$A$9:$L$9</definedName>
    <definedName name="Z_84EB2267_31B0_490F_B04F_4D708682F4AF_.wvu.FilterData" localSheetId="88" hidden="1">'6-4'!$A$9:$H$9</definedName>
    <definedName name="Z_84EB2267_31B0_490F_B04F_4D708682F4AF_.wvu.FilterData" localSheetId="95" hidden="1">'7-1'!$A$10:$O$10</definedName>
    <definedName name="Z_84EB2267_31B0_490F_B04F_4D708682F4AF_.wvu.FilterData" localSheetId="97" hidden="1">'7-2'!$A$8:$M$8</definedName>
    <definedName name="Z_84EB2267_31B0_490F_B04F_4D708682F4AF_.wvu.FilterData" localSheetId="105" hidden="1">'9-1'!$A$10:$J$10</definedName>
    <definedName name="Z_84EB2267_31B0_490F_B04F_4D708682F4AF_.wvu.FilterData" localSheetId="107" hidden="1">'9-2'!$A$5:$K$5</definedName>
    <definedName name="Z_84EB2267_31B0_490F_B04F_4D708682F4AF_.wvu.FilterData" localSheetId="109" hidden="1">'9-3'!$A$7:$L$7</definedName>
    <definedName name="Z_84EB2267_31B0_490F_B04F_4D708682F4AF_.wvu.FilterData" localSheetId="0" hidden="1">目次!$A$1:$K$149</definedName>
    <definedName name="Z_84EB2267_31B0_490F_B04F_4D708682F4AF_.wvu.Rows" localSheetId="7" hidden="1">'1-5'!$8:$8</definedName>
    <definedName name="Z_8F6E878E_DC0A_4B6B_9C5C_CFA5C66EBD2E_.wvu.Cols" localSheetId="15" hidden="1">'2-2'!$B:$B</definedName>
    <definedName name="Z_8F6E878E_DC0A_4B6B_9C5C_CFA5C66EBD2E_.wvu.Cols" localSheetId="19" hidden="1">'2-4'!$A:$A</definedName>
    <definedName name="Z_8F6E878E_DC0A_4B6B_9C5C_CFA5C66EBD2E_.wvu.Cols" localSheetId="0" hidden="1">目次!$A:$B,目次!$E:$E</definedName>
    <definedName name="Z_8F6E878E_DC0A_4B6B_9C5C_CFA5C66EBD2E_.wvu.FilterData" localSheetId="113" hidden="1">'10-1'!$A$7:$K$63</definedName>
    <definedName name="Z_8F6E878E_DC0A_4B6B_9C5C_CFA5C66EBD2E_.wvu.FilterData" localSheetId="133" hidden="1">'10-10'!$A$4:$D$62</definedName>
    <definedName name="Z_8F6E878E_DC0A_4B6B_9C5C_CFA5C66EBD2E_.wvu.FilterData" localSheetId="135" hidden="1">'10-11'!$A$7:$F$7</definedName>
    <definedName name="Z_8F6E878E_DC0A_4B6B_9C5C_CFA5C66EBD2E_.wvu.FilterData" localSheetId="137" hidden="1">'10-12'!$A$5:$B$5</definedName>
    <definedName name="Z_8F6E878E_DC0A_4B6B_9C5C_CFA5C66EBD2E_.wvu.FilterData" localSheetId="116" hidden="1">'10-2'!$A$9:$AF$9</definedName>
    <definedName name="Z_8F6E878E_DC0A_4B6B_9C5C_CFA5C66EBD2E_.wvu.FilterData" localSheetId="118" hidden="1">'10-3'!$A$9:$W$9</definedName>
    <definedName name="Z_8F6E878E_DC0A_4B6B_9C5C_CFA5C66EBD2E_.wvu.FilterData" localSheetId="120" hidden="1">'10-4'!$A$5:$E$5</definedName>
    <definedName name="Z_8F6E878E_DC0A_4B6B_9C5C_CFA5C66EBD2E_.wvu.FilterData" localSheetId="122" hidden="1">'10-5'!$A$8:$Q$8</definedName>
    <definedName name="Z_8F6E878E_DC0A_4B6B_9C5C_CFA5C66EBD2E_.wvu.FilterData" localSheetId="124" hidden="1">'10-6'!$A$8:$AB$8</definedName>
    <definedName name="Z_8F6E878E_DC0A_4B6B_9C5C_CFA5C66EBD2E_.wvu.FilterData" localSheetId="126" hidden="1">'10-7'!$A$9:$P$9</definedName>
    <definedName name="Z_8F6E878E_DC0A_4B6B_9C5C_CFA5C66EBD2E_.wvu.FilterData" localSheetId="128" hidden="1">'10-8'!$A$4:$C$4</definedName>
    <definedName name="Z_8F6E878E_DC0A_4B6B_9C5C_CFA5C66EBD2E_.wvu.FilterData" localSheetId="130" hidden="1">'10-9'!$A$14:$K$14</definedName>
    <definedName name="Z_8F6E878E_DC0A_4B6B_9C5C_CFA5C66EBD2E_.wvu.FilterData" localSheetId="139" hidden="1">'11-1'!$A$5:$E$5</definedName>
    <definedName name="Z_8F6E878E_DC0A_4B6B_9C5C_CFA5C66EBD2E_.wvu.FilterData" localSheetId="142" hidden="1">'11-2'!$A$4:$G$4</definedName>
    <definedName name="Z_8F6E878E_DC0A_4B6B_9C5C_CFA5C66EBD2E_.wvu.FilterData" localSheetId="182" hidden="1">'11-20'!$A$7:$F$7</definedName>
    <definedName name="Z_8F6E878E_DC0A_4B6B_9C5C_CFA5C66EBD2E_.wvu.FilterData" localSheetId="144" hidden="1">'11-3'!$A$7:$G$7</definedName>
    <definedName name="Z_8F6E878E_DC0A_4B6B_9C5C_CFA5C66EBD2E_.wvu.FilterData" localSheetId="146" hidden="1">'11-4'!$A$6:$F$6</definedName>
    <definedName name="Z_8F6E878E_DC0A_4B6B_9C5C_CFA5C66EBD2E_.wvu.FilterData" localSheetId="149" hidden="1">'11-5'!$A$6:$E$6</definedName>
    <definedName name="Z_8F6E878E_DC0A_4B6B_9C5C_CFA5C66EBD2E_.wvu.FilterData" localSheetId="152" hidden="1">'11-6'!$A$7:$P$7</definedName>
    <definedName name="Z_8F6E878E_DC0A_4B6B_9C5C_CFA5C66EBD2E_.wvu.FilterData" localSheetId="154" hidden="1">'11-7'!$A$8:$AB$8</definedName>
    <definedName name="Z_8F6E878E_DC0A_4B6B_9C5C_CFA5C66EBD2E_.wvu.FilterData" localSheetId="157" hidden="1">'11-8'!$A$5:$E$5</definedName>
    <definedName name="Z_8F6E878E_DC0A_4B6B_9C5C_CFA5C66EBD2E_.wvu.FilterData" localSheetId="159" hidden="1">'11-9'!$A$7:$L$7</definedName>
    <definedName name="Z_8F6E878E_DC0A_4B6B_9C5C_CFA5C66EBD2E_.wvu.FilterData" localSheetId="206" hidden="1">'12-12'!$A$6:$L$6</definedName>
    <definedName name="Z_8F6E878E_DC0A_4B6B_9C5C_CFA5C66EBD2E_.wvu.FilterData" localSheetId="186" hidden="1">'12-2'!$A$7:$N$418</definedName>
    <definedName name="Z_8F6E878E_DC0A_4B6B_9C5C_CFA5C66EBD2E_.wvu.FilterData" localSheetId="238" hidden="1">'13-8'!$A$4:$P$4</definedName>
    <definedName name="Z_8F6E878E_DC0A_4B6B_9C5C_CFA5C66EBD2E_.wvu.FilterData" localSheetId="240" hidden="1">'13-9'!$A$7:$L$7</definedName>
    <definedName name="Z_8F6E878E_DC0A_4B6B_9C5C_CFA5C66EBD2E_.wvu.FilterData" localSheetId="6" hidden="1">'1-4'!$A$5:$R$87</definedName>
    <definedName name="Z_8F6E878E_DC0A_4B6B_9C5C_CFA5C66EBD2E_.wvu.FilterData" localSheetId="7" hidden="1">'1-5'!$A$9:$AE$9</definedName>
    <definedName name="Z_8F6E878E_DC0A_4B6B_9C5C_CFA5C66EBD2E_.wvu.FilterData" localSheetId="264" hidden="1">'15-4'!$A$6:$N$6</definedName>
    <definedName name="Z_8F6E878E_DC0A_4B6B_9C5C_CFA5C66EBD2E_.wvu.FilterData" localSheetId="11" hidden="1">'1-6'!$A$5:$I$5</definedName>
    <definedName name="Z_8F6E878E_DC0A_4B6B_9C5C_CFA5C66EBD2E_.wvu.FilterData" localSheetId="13" hidden="1">'2-1'!$A$7:$J$46</definedName>
    <definedName name="Z_8F6E878E_DC0A_4B6B_9C5C_CFA5C66EBD2E_.wvu.FilterData" localSheetId="34" hidden="1">'2-10'!$A$7:$M$7</definedName>
    <definedName name="Z_8F6E878E_DC0A_4B6B_9C5C_CFA5C66EBD2E_.wvu.FilterData" localSheetId="36" hidden="1">'2-11'!$A$7:$I$7</definedName>
    <definedName name="Z_8F6E878E_DC0A_4B6B_9C5C_CFA5C66EBD2E_.wvu.FilterData" localSheetId="38" hidden="1">'2-12'!$A$6:$E$39</definedName>
    <definedName name="Z_8F6E878E_DC0A_4B6B_9C5C_CFA5C66EBD2E_.wvu.FilterData" localSheetId="15" hidden="1">'2-2'!$A$6:$I$6</definedName>
    <definedName name="Z_8F6E878E_DC0A_4B6B_9C5C_CFA5C66EBD2E_.wvu.FilterData" localSheetId="17" hidden="1">'2-3'!$A$6:$K$6</definedName>
    <definedName name="Z_8F6E878E_DC0A_4B6B_9C5C_CFA5C66EBD2E_.wvu.FilterData" localSheetId="21" hidden="1">'2-5'!$A$7:$G$7</definedName>
    <definedName name="Z_8F6E878E_DC0A_4B6B_9C5C_CFA5C66EBD2E_.wvu.FilterData" localSheetId="41" hidden="1">'3-1'!$A$7:$H$7</definedName>
    <definedName name="Z_8F6E878E_DC0A_4B6B_9C5C_CFA5C66EBD2E_.wvu.FilterData" localSheetId="43" hidden="1">'3-2'!$A$8:$BM$8</definedName>
    <definedName name="Z_8F6E878E_DC0A_4B6B_9C5C_CFA5C66EBD2E_.wvu.FilterData" localSheetId="45" hidden="1">'3-3'!$A$5:$AV$5</definedName>
    <definedName name="Z_8F6E878E_DC0A_4B6B_9C5C_CFA5C66EBD2E_.wvu.FilterData" localSheetId="47" hidden="1">'3-4'!$A$6:$BJ$1374</definedName>
    <definedName name="Z_8F6E878E_DC0A_4B6B_9C5C_CFA5C66EBD2E_.wvu.FilterData" localSheetId="50" hidden="1">'4-1'!$A$10:$R$10</definedName>
    <definedName name="Z_8F6E878E_DC0A_4B6B_9C5C_CFA5C66EBD2E_.wvu.FilterData" localSheetId="52" hidden="1">'4-2'!$A$6:$P$6</definedName>
    <definedName name="Z_8F6E878E_DC0A_4B6B_9C5C_CFA5C66EBD2E_.wvu.FilterData" localSheetId="54" hidden="1">'4-3'!$A$6:$F$6</definedName>
    <definedName name="Z_8F6E878E_DC0A_4B6B_9C5C_CFA5C66EBD2E_.wvu.FilterData" localSheetId="56" hidden="1">'4-4'!$A$6:$E$6</definedName>
    <definedName name="Z_8F6E878E_DC0A_4B6B_9C5C_CFA5C66EBD2E_.wvu.FilterData" localSheetId="58" hidden="1">'4-5'!$A$6:$I$6</definedName>
    <definedName name="Z_8F6E878E_DC0A_4B6B_9C5C_CFA5C66EBD2E_.wvu.FilterData" localSheetId="62" hidden="1">#REF!</definedName>
    <definedName name="Z_8F6E878E_DC0A_4B6B_9C5C_CFA5C66EBD2E_.wvu.FilterData" localSheetId="60" hidden="1">'4-6(H22以前)'!$A$9:$M$9</definedName>
    <definedName name="Z_8F6E878E_DC0A_4B6B_9C5C_CFA5C66EBD2E_.wvu.FilterData" localSheetId="64" hidden="1">'4-7'!$A$5:$N$5</definedName>
    <definedName name="Z_8F6E878E_DC0A_4B6B_9C5C_CFA5C66EBD2E_.wvu.FilterData" localSheetId="66" hidden="1">'4-8'!$A$5:$P$5</definedName>
    <definedName name="Z_8F6E878E_DC0A_4B6B_9C5C_CFA5C66EBD2E_.wvu.FilterData" localSheetId="68" hidden="1">'5-1'!$A$10:$BE$10</definedName>
    <definedName name="Z_8F6E878E_DC0A_4B6B_9C5C_CFA5C66EBD2E_.wvu.FilterData" localSheetId="71" hidden="1">'5-2'!$A$6:$H$6</definedName>
    <definedName name="Z_8F6E878E_DC0A_4B6B_9C5C_CFA5C66EBD2E_.wvu.FilterData" localSheetId="74" hidden="1">'5-3'!$A$6:$I$6</definedName>
    <definedName name="Z_8F6E878E_DC0A_4B6B_9C5C_CFA5C66EBD2E_.wvu.FilterData" localSheetId="77" hidden="1">'6-1'!$A$6:$F$6</definedName>
    <definedName name="Z_8F6E878E_DC0A_4B6B_9C5C_CFA5C66EBD2E_.wvu.FilterData" localSheetId="81" hidden="1">'6-2'!$A$8:$L$30</definedName>
    <definedName name="Z_8F6E878E_DC0A_4B6B_9C5C_CFA5C66EBD2E_.wvu.FilterData" localSheetId="85" hidden="1">'6-3'!$A$9:$L$9</definedName>
    <definedName name="Z_8F6E878E_DC0A_4B6B_9C5C_CFA5C66EBD2E_.wvu.FilterData" localSheetId="88" hidden="1">'6-4'!$A$9:$H$9</definedName>
    <definedName name="Z_8F6E878E_DC0A_4B6B_9C5C_CFA5C66EBD2E_.wvu.FilterData" localSheetId="95" hidden="1">'7-1'!$A$10:$O$10</definedName>
    <definedName name="Z_8F6E878E_DC0A_4B6B_9C5C_CFA5C66EBD2E_.wvu.FilterData" localSheetId="97" hidden="1">'7-2'!$A$8:$M$8</definedName>
    <definedName name="Z_8F6E878E_DC0A_4B6B_9C5C_CFA5C66EBD2E_.wvu.FilterData" localSheetId="105" hidden="1">'9-1'!$A$10:$J$10</definedName>
    <definedName name="Z_8F6E878E_DC0A_4B6B_9C5C_CFA5C66EBD2E_.wvu.FilterData" localSheetId="107" hidden="1">'9-2'!$A$5:$K$5</definedName>
    <definedName name="Z_8F6E878E_DC0A_4B6B_9C5C_CFA5C66EBD2E_.wvu.FilterData" localSheetId="109" hidden="1">'9-3'!$A$7:$L$7</definedName>
    <definedName name="Z_8F6E878E_DC0A_4B6B_9C5C_CFA5C66EBD2E_.wvu.FilterData" localSheetId="0" hidden="1">目次!$A$1:$K$149</definedName>
    <definedName name="Z_8F6E878E_DC0A_4B6B_9C5C_CFA5C66EBD2E_.wvu.Rows" localSheetId="7" hidden="1">'1-5'!$8:$8</definedName>
    <definedName name="Z_91EADB61_AA37_4064_B3FA_BB5E73FD0EA6_.wvu.Cols" localSheetId="15" hidden="1">'2-2'!$B:$B</definedName>
    <definedName name="Z_91EADB61_AA37_4064_B3FA_BB5E73FD0EA6_.wvu.Cols" localSheetId="19" hidden="1">'2-4'!$A:$A</definedName>
    <definedName name="Z_91EADB61_AA37_4064_B3FA_BB5E73FD0EA6_.wvu.Cols" localSheetId="0" hidden="1">目次!$A:$B,目次!$E:$E</definedName>
    <definedName name="Z_91EADB61_AA37_4064_B3FA_BB5E73FD0EA6_.wvu.FilterData" localSheetId="113" hidden="1">'10-1'!$A$7:$K$63</definedName>
    <definedName name="Z_91EADB61_AA37_4064_B3FA_BB5E73FD0EA6_.wvu.FilterData" localSheetId="133" hidden="1">'10-10'!$A$4:$D$62</definedName>
    <definedName name="Z_91EADB61_AA37_4064_B3FA_BB5E73FD0EA6_.wvu.FilterData" localSheetId="135" hidden="1">'10-11'!$A$7:$F$7</definedName>
    <definedName name="Z_91EADB61_AA37_4064_B3FA_BB5E73FD0EA6_.wvu.FilterData" localSheetId="137" hidden="1">'10-12'!$A$5:$B$5</definedName>
    <definedName name="Z_91EADB61_AA37_4064_B3FA_BB5E73FD0EA6_.wvu.FilterData" localSheetId="116" hidden="1">'10-2'!$A$9:$AF$9</definedName>
    <definedName name="Z_91EADB61_AA37_4064_B3FA_BB5E73FD0EA6_.wvu.FilterData" localSheetId="118" hidden="1">'10-3'!$A$9:$W$9</definedName>
    <definedName name="Z_91EADB61_AA37_4064_B3FA_BB5E73FD0EA6_.wvu.FilterData" localSheetId="120" hidden="1">'10-4'!$A$5:$E$5</definedName>
    <definedName name="Z_91EADB61_AA37_4064_B3FA_BB5E73FD0EA6_.wvu.FilterData" localSheetId="122" hidden="1">'10-5'!$A$8:$Q$8</definedName>
    <definedName name="Z_91EADB61_AA37_4064_B3FA_BB5E73FD0EA6_.wvu.FilterData" localSheetId="124" hidden="1">'10-6'!$A$8:$AB$8</definedName>
    <definedName name="Z_91EADB61_AA37_4064_B3FA_BB5E73FD0EA6_.wvu.FilterData" localSheetId="126" hidden="1">'10-7'!$A$9:$P$9</definedName>
    <definedName name="Z_91EADB61_AA37_4064_B3FA_BB5E73FD0EA6_.wvu.FilterData" localSheetId="128" hidden="1">'10-8'!$A$4:$C$4</definedName>
    <definedName name="Z_91EADB61_AA37_4064_B3FA_BB5E73FD0EA6_.wvu.FilterData" localSheetId="130" hidden="1">'10-9'!$A$14:$K$14</definedName>
    <definedName name="Z_91EADB61_AA37_4064_B3FA_BB5E73FD0EA6_.wvu.FilterData" localSheetId="139" hidden="1">'11-1'!$A$5:$E$5</definedName>
    <definedName name="Z_91EADB61_AA37_4064_B3FA_BB5E73FD0EA6_.wvu.FilterData" localSheetId="142" hidden="1">'11-2'!$A$4:$G$4</definedName>
    <definedName name="Z_91EADB61_AA37_4064_B3FA_BB5E73FD0EA6_.wvu.FilterData" localSheetId="182" hidden="1">'11-20'!$A$7:$F$7</definedName>
    <definedName name="Z_91EADB61_AA37_4064_B3FA_BB5E73FD0EA6_.wvu.FilterData" localSheetId="144" hidden="1">'11-3'!$A$7:$G$7</definedName>
    <definedName name="Z_91EADB61_AA37_4064_B3FA_BB5E73FD0EA6_.wvu.FilterData" localSheetId="146" hidden="1">'11-4'!$A$6:$F$6</definedName>
    <definedName name="Z_91EADB61_AA37_4064_B3FA_BB5E73FD0EA6_.wvu.FilterData" localSheetId="149" hidden="1">'11-5'!$A$6:$E$6</definedName>
    <definedName name="Z_91EADB61_AA37_4064_B3FA_BB5E73FD0EA6_.wvu.FilterData" localSheetId="152" hidden="1">'11-6'!$A$7:$P$7</definedName>
    <definedName name="Z_91EADB61_AA37_4064_B3FA_BB5E73FD0EA6_.wvu.FilterData" localSheetId="154" hidden="1">'11-7'!$A$8:$AB$8</definedName>
    <definedName name="Z_91EADB61_AA37_4064_B3FA_BB5E73FD0EA6_.wvu.FilterData" localSheetId="157" hidden="1">'11-8'!$A$5:$E$5</definedName>
    <definedName name="Z_91EADB61_AA37_4064_B3FA_BB5E73FD0EA6_.wvu.FilterData" localSheetId="159" hidden="1">'11-9'!$A$7:$L$7</definedName>
    <definedName name="Z_91EADB61_AA37_4064_B3FA_BB5E73FD0EA6_.wvu.FilterData" localSheetId="206" hidden="1">'12-12'!$A$6:$L$6</definedName>
    <definedName name="Z_91EADB61_AA37_4064_B3FA_BB5E73FD0EA6_.wvu.FilterData" localSheetId="186" hidden="1">'12-2'!$A$7:$N$418</definedName>
    <definedName name="Z_91EADB61_AA37_4064_B3FA_BB5E73FD0EA6_.wvu.FilterData" localSheetId="238" hidden="1">'13-8'!$A$4:$P$4</definedName>
    <definedName name="Z_91EADB61_AA37_4064_B3FA_BB5E73FD0EA6_.wvu.FilterData" localSheetId="240" hidden="1">'13-9'!$A$7:$L$7</definedName>
    <definedName name="Z_91EADB61_AA37_4064_B3FA_BB5E73FD0EA6_.wvu.FilterData" localSheetId="6" hidden="1">'1-4'!$A$5:$R$87</definedName>
    <definedName name="Z_91EADB61_AA37_4064_B3FA_BB5E73FD0EA6_.wvu.FilterData" localSheetId="7" hidden="1">'1-5'!$A$9:$AE$9</definedName>
    <definedName name="Z_91EADB61_AA37_4064_B3FA_BB5E73FD0EA6_.wvu.FilterData" localSheetId="264" hidden="1">'15-4'!$A$6:$N$6</definedName>
    <definedName name="Z_91EADB61_AA37_4064_B3FA_BB5E73FD0EA6_.wvu.FilterData" localSheetId="11" hidden="1">'1-6'!$A$5:$I$5</definedName>
    <definedName name="Z_91EADB61_AA37_4064_B3FA_BB5E73FD0EA6_.wvu.FilterData" localSheetId="13" hidden="1">'2-1'!$A$7:$J$46</definedName>
    <definedName name="Z_91EADB61_AA37_4064_B3FA_BB5E73FD0EA6_.wvu.FilterData" localSheetId="34" hidden="1">'2-10'!$A$7:$M$7</definedName>
    <definedName name="Z_91EADB61_AA37_4064_B3FA_BB5E73FD0EA6_.wvu.FilterData" localSheetId="36" hidden="1">'2-11'!$A$7:$I$7</definedName>
    <definedName name="Z_91EADB61_AA37_4064_B3FA_BB5E73FD0EA6_.wvu.FilterData" localSheetId="38" hidden="1">'2-12'!$A$6:$E$39</definedName>
    <definedName name="Z_91EADB61_AA37_4064_B3FA_BB5E73FD0EA6_.wvu.FilterData" localSheetId="15" hidden="1">'2-2'!$A$6:$I$6</definedName>
    <definedName name="Z_91EADB61_AA37_4064_B3FA_BB5E73FD0EA6_.wvu.FilterData" localSheetId="17" hidden="1">'2-3'!$A$6:$K$6</definedName>
    <definedName name="Z_91EADB61_AA37_4064_B3FA_BB5E73FD0EA6_.wvu.FilterData" localSheetId="21" hidden="1">'2-5'!$A$7:$G$7</definedName>
    <definedName name="Z_91EADB61_AA37_4064_B3FA_BB5E73FD0EA6_.wvu.FilterData" localSheetId="41" hidden="1">'3-1'!$A$7:$H$7</definedName>
    <definedName name="Z_91EADB61_AA37_4064_B3FA_BB5E73FD0EA6_.wvu.FilterData" localSheetId="43" hidden="1">'3-2'!$A$8:$BM$8</definedName>
    <definedName name="Z_91EADB61_AA37_4064_B3FA_BB5E73FD0EA6_.wvu.FilterData" localSheetId="45" hidden="1">'3-3'!$A$5:$AV$5</definedName>
    <definedName name="Z_91EADB61_AA37_4064_B3FA_BB5E73FD0EA6_.wvu.FilterData" localSheetId="47" hidden="1">'3-4'!$A$6:$BJ$1374</definedName>
    <definedName name="Z_91EADB61_AA37_4064_B3FA_BB5E73FD0EA6_.wvu.FilterData" localSheetId="50" hidden="1">'4-1'!$A$10:$R$10</definedName>
    <definedName name="Z_91EADB61_AA37_4064_B3FA_BB5E73FD0EA6_.wvu.FilterData" localSheetId="52" hidden="1">'4-2'!$A$6:$P$6</definedName>
    <definedName name="Z_91EADB61_AA37_4064_B3FA_BB5E73FD0EA6_.wvu.FilterData" localSheetId="54" hidden="1">'4-3'!$A$6:$F$6</definedName>
    <definedName name="Z_91EADB61_AA37_4064_B3FA_BB5E73FD0EA6_.wvu.FilterData" localSheetId="56" hidden="1">'4-4'!$A$6:$E$6</definedName>
    <definedName name="Z_91EADB61_AA37_4064_B3FA_BB5E73FD0EA6_.wvu.FilterData" localSheetId="58" hidden="1">'4-5'!$A$6:$I$6</definedName>
    <definedName name="Z_91EADB61_AA37_4064_B3FA_BB5E73FD0EA6_.wvu.FilterData" localSheetId="62" hidden="1">#REF!</definedName>
    <definedName name="Z_91EADB61_AA37_4064_B3FA_BB5E73FD0EA6_.wvu.FilterData" localSheetId="60" hidden="1">'4-6(H22以前)'!$A$9:$M$9</definedName>
    <definedName name="Z_91EADB61_AA37_4064_B3FA_BB5E73FD0EA6_.wvu.FilterData" localSheetId="64" hidden="1">'4-7'!$A$5:$N$5</definedName>
    <definedName name="Z_91EADB61_AA37_4064_B3FA_BB5E73FD0EA6_.wvu.FilterData" localSheetId="66" hidden="1">'4-8'!$A$5:$P$5</definedName>
    <definedName name="Z_91EADB61_AA37_4064_B3FA_BB5E73FD0EA6_.wvu.FilterData" localSheetId="68" hidden="1">'5-1'!$A$10:$BE$10</definedName>
    <definedName name="Z_91EADB61_AA37_4064_B3FA_BB5E73FD0EA6_.wvu.FilterData" localSheetId="71" hidden="1">'5-2'!$A$6:$H$6</definedName>
    <definedName name="Z_91EADB61_AA37_4064_B3FA_BB5E73FD0EA6_.wvu.FilterData" localSheetId="74" hidden="1">'5-3'!$A$6:$I$6</definedName>
    <definedName name="Z_91EADB61_AA37_4064_B3FA_BB5E73FD0EA6_.wvu.FilterData" localSheetId="77" hidden="1">'6-1'!$A$6:$F$6</definedName>
    <definedName name="Z_91EADB61_AA37_4064_B3FA_BB5E73FD0EA6_.wvu.FilterData" localSheetId="81" hidden="1">'6-2'!$A$8:$L$30</definedName>
    <definedName name="Z_91EADB61_AA37_4064_B3FA_BB5E73FD0EA6_.wvu.FilterData" localSheetId="85" hidden="1">'6-3'!$A$9:$L$9</definedName>
    <definedName name="Z_91EADB61_AA37_4064_B3FA_BB5E73FD0EA6_.wvu.FilterData" localSheetId="88" hidden="1">'6-4'!$A$9:$H$9</definedName>
    <definedName name="Z_91EADB61_AA37_4064_B3FA_BB5E73FD0EA6_.wvu.FilterData" localSheetId="95" hidden="1">'7-1'!$A$10:$O$10</definedName>
    <definedName name="Z_91EADB61_AA37_4064_B3FA_BB5E73FD0EA6_.wvu.FilterData" localSheetId="97" hidden="1">'7-2'!$A$8:$M$8</definedName>
    <definedName name="Z_91EADB61_AA37_4064_B3FA_BB5E73FD0EA6_.wvu.FilterData" localSheetId="105" hidden="1">'9-1'!$A$10:$J$10</definedName>
    <definedName name="Z_91EADB61_AA37_4064_B3FA_BB5E73FD0EA6_.wvu.FilterData" localSheetId="107" hidden="1">'9-2'!$A$5:$K$5</definedName>
    <definedName name="Z_91EADB61_AA37_4064_B3FA_BB5E73FD0EA6_.wvu.FilterData" localSheetId="109" hidden="1">'9-3'!$A$7:$L$7</definedName>
    <definedName name="Z_91EADB61_AA37_4064_B3FA_BB5E73FD0EA6_.wvu.FilterData" localSheetId="0" hidden="1">目次!$A$1:$K$149</definedName>
    <definedName name="Z_91EADB61_AA37_4064_B3FA_BB5E73FD0EA6_.wvu.Rows" localSheetId="7" hidden="1">'1-5'!$8:$8</definedName>
    <definedName name="Z_954730E5_91D2_43DE_B647_B560B49B9CB6_.wvu.Cols" localSheetId="15" hidden="1">'2-2'!$B:$B</definedName>
    <definedName name="Z_954730E5_91D2_43DE_B647_B560B49B9CB6_.wvu.Cols" localSheetId="19" hidden="1">'2-4'!$A:$A</definedName>
    <definedName name="Z_954730E5_91D2_43DE_B647_B560B49B9CB6_.wvu.Cols" localSheetId="0" hidden="1">目次!$A:$B</definedName>
    <definedName name="Z_954730E5_91D2_43DE_B647_B560B49B9CB6_.wvu.FilterData" localSheetId="113" hidden="1">'10-1'!$A$7:$K$63</definedName>
    <definedName name="Z_954730E5_91D2_43DE_B647_B560B49B9CB6_.wvu.FilterData" localSheetId="133" hidden="1">'10-10'!$A$4:$D$62</definedName>
    <definedName name="Z_954730E5_91D2_43DE_B647_B560B49B9CB6_.wvu.FilterData" localSheetId="135" hidden="1">'10-11'!$A$7:$F$7</definedName>
    <definedName name="Z_954730E5_91D2_43DE_B647_B560B49B9CB6_.wvu.FilterData" localSheetId="137" hidden="1">'10-12'!$A$5:$B$5</definedName>
    <definedName name="Z_954730E5_91D2_43DE_B647_B560B49B9CB6_.wvu.FilterData" localSheetId="116" hidden="1">'10-2'!$A$9:$AF$9</definedName>
    <definedName name="Z_954730E5_91D2_43DE_B647_B560B49B9CB6_.wvu.FilterData" localSheetId="118" hidden="1">'10-3'!$A$9:$W$9</definedName>
    <definedName name="Z_954730E5_91D2_43DE_B647_B560B49B9CB6_.wvu.FilterData" localSheetId="120" hidden="1">'10-4'!$A$5:$E$5</definedName>
    <definedName name="Z_954730E5_91D2_43DE_B647_B560B49B9CB6_.wvu.FilterData" localSheetId="122" hidden="1">'10-5'!$A$8:$Q$8</definedName>
    <definedName name="Z_954730E5_91D2_43DE_B647_B560B49B9CB6_.wvu.FilterData" localSheetId="124" hidden="1">'10-6'!$A$8:$AB$8</definedName>
    <definedName name="Z_954730E5_91D2_43DE_B647_B560B49B9CB6_.wvu.FilterData" localSheetId="126" hidden="1">'10-7'!$A$9:$P$9</definedName>
    <definedName name="Z_954730E5_91D2_43DE_B647_B560B49B9CB6_.wvu.FilterData" localSheetId="128" hidden="1">'10-8'!$A$4:$C$4</definedName>
    <definedName name="Z_954730E5_91D2_43DE_B647_B560B49B9CB6_.wvu.FilterData" localSheetId="130" hidden="1">'10-9'!$A$14:$K$14</definedName>
    <definedName name="Z_954730E5_91D2_43DE_B647_B560B49B9CB6_.wvu.FilterData" localSheetId="139" hidden="1">'11-1'!$A$5:$E$5</definedName>
    <definedName name="Z_954730E5_91D2_43DE_B647_B560B49B9CB6_.wvu.FilterData" localSheetId="142" hidden="1">'11-2'!$A$4:$G$4</definedName>
    <definedName name="Z_954730E5_91D2_43DE_B647_B560B49B9CB6_.wvu.FilterData" localSheetId="182" hidden="1">'11-20'!$A$7:$F$7</definedName>
    <definedName name="Z_954730E5_91D2_43DE_B647_B560B49B9CB6_.wvu.FilterData" localSheetId="144" hidden="1">'11-3'!$A$7:$G$7</definedName>
    <definedName name="Z_954730E5_91D2_43DE_B647_B560B49B9CB6_.wvu.FilterData" localSheetId="146" hidden="1">'11-4'!$A$6:$F$6</definedName>
    <definedName name="Z_954730E5_91D2_43DE_B647_B560B49B9CB6_.wvu.FilterData" localSheetId="149" hidden="1">'11-5'!$A$6:$E$6</definedName>
    <definedName name="Z_954730E5_91D2_43DE_B647_B560B49B9CB6_.wvu.FilterData" localSheetId="152" hidden="1">'11-6'!$A$7:$P$7</definedName>
    <definedName name="Z_954730E5_91D2_43DE_B647_B560B49B9CB6_.wvu.FilterData" localSheetId="154" hidden="1">'11-7'!$A$8:$AB$8</definedName>
    <definedName name="Z_954730E5_91D2_43DE_B647_B560B49B9CB6_.wvu.FilterData" localSheetId="157" hidden="1">'11-8'!$A$5:$E$14</definedName>
    <definedName name="Z_954730E5_91D2_43DE_B647_B560B49B9CB6_.wvu.FilterData" localSheetId="159" hidden="1">'11-9'!$A$7:$L$16</definedName>
    <definedName name="Z_954730E5_91D2_43DE_B647_B560B49B9CB6_.wvu.FilterData" localSheetId="206" hidden="1">'12-12'!$A$6:$L$6</definedName>
    <definedName name="Z_954730E5_91D2_43DE_B647_B560B49B9CB6_.wvu.FilterData" localSheetId="186" hidden="1">'12-2'!$A$7:$N$418</definedName>
    <definedName name="Z_954730E5_91D2_43DE_B647_B560B49B9CB6_.wvu.FilterData" localSheetId="238" hidden="1">'13-8'!$A$4:$P$4</definedName>
    <definedName name="Z_954730E5_91D2_43DE_B647_B560B49B9CB6_.wvu.FilterData" localSheetId="240" hidden="1">'13-9'!$A$7:$L$7</definedName>
    <definedName name="Z_954730E5_91D2_43DE_B647_B560B49B9CB6_.wvu.FilterData" localSheetId="6" hidden="1">'1-4'!$A$5:$R$87</definedName>
    <definedName name="Z_954730E5_91D2_43DE_B647_B560B49B9CB6_.wvu.FilterData" localSheetId="7" hidden="1">'1-5'!$A$9:$AE$9</definedName>
    <definedName name="Z_954730E5_91D2_43DE_B647_B560B49B9CB6_.wvu.FilterData" localSheetId="264" hidden="1">'15-4'!$A$6:$N$6</definedName>
    <definedName name="Z_954730E5_91D2_43DE_B647_B560B49B9CB6_.wvu.FilterData" localSheetId="11" hidden="1">'1-6'!$A$5:$I$5</definedName>
    <definedName name="Z_954730E5_91D2_43DE_B647_B560B49B9CB6_.wvu.FilterData" localSheetId="13" hidden="1">'2-1'!$A$7:$J$46</definedName>
    <definedName name="Z_954730E5_91D2_43DE_B647_B560B49B9CB6_.wvu.FilterData" localSheetId="34" hidden="1">'2-10'!$A$7:$M$7</definedName>
    <definedName name="Z_954730E5_91D2_43DE_B647_B560B49B9CB6_.wvu.FilterData" localSheetId="36" hidden="1">'2-11'!$A$7:$I$7</definedName>
    <definedName name="Z_954730E5_91D2_43DE_B647_B560B49B9CB6_.wvu.FilterData" localSheetId="38" hidden="1">'2-12'!$A$6:$E$39</definedName>
    <definedName name="Z_954730E5_91D2_43DE_B647_B560B49B9CB6_.wvu.FilterData" localSheetId="15" hidden="1">'2-2'!$A$6:$I$6</definedName>
    <definedName name="Z_954730E5_91D2_43DE_B647_B560B49B9CB6_.wvu.FilterData" localSheetId="17" hidden="1">'2-3'!$A$6:$K$6</definedName>
    <definedName name="Z_954730E5_91D2_43DE_B647_B560B49B9CB6_.wvu.FilterData" localSheetId="21" hidden="1">'2-5'!$A$7:$G$7</definedName>
    <definedName name="Z_954730E5_91D2_43DE_B647_B560B49B9CB6_.wvu.FilterData" localSheetId="41" hidden="1">'3-1'!$A$7:$H$7</definedName>
    <definedName name="Z_954730E5_91D2_43DE_B647_B560B49B9CB6_.wvu.FilterData" localSheetId="43" hidden="1">'3-2'!$A$8:$BM$8</definedName>
    <definedName name="Z_954730E5_91D2_43DE_B647_B560B49B9CB6_.wvu.FilterData" localSheetId="45" hidden="1">'3-3'!$A$5:$AV$5</definedName>
    <definedName name="Z_954730E5_91D2_43DE_B647_B560B49B9CB6_.wvu.FilterData" localSheetId="47" hidden="1">'3-4'!$A$6:$BJ$1374</definedName>
    <definedName name="Z_954730E5_91D2_43DE_B647_B560B49B9CB6_.wvu.FilterData" localSheetId="50" hidden="1">'4-1'!$A$10:$R$10</definedName>
    <definedName name="Z_954730E5_91D2_43DE_B647_B560B49B9CB6_.wvu.FilterData" localSheetId="52" hidden="1">'4-2'!$A$6:$P$6</definedName>
    <definedName name="Z_954730E5_91D2_43DE_B647_B560B49B9CB6_.wvu.FilterData" localSheetId="54" hidden="1">'4-3'!$A$6:$F$6</definedName>
    <definedName name="Z_954730E5_91D2_43DE_B647_B560B49B9CB6_.wvu.FilterData" localSheetId="56" hidden="1">'4-4'!$A$6:$E$6</definedName>
    <definedName name="Z_954730E5_91D2_43DE_B647_B560B49B9CB6_.wvu.FilterData" localSheetId="58" hidden="1">'4-5'!$A$6:$I$6</definedName>
    <definedName name="Z_954730E5_91D2_43DE_B647_B560B49B9CB6_.wvu.FilterData" localSheetId="62" hidden="1">#REF!</definedName>
    <definedName name="Z_954730E5_91D2_43DE_B647_B560B49B9CB6_.wvu.FilterData" localSheetId="60" hidden="1">'4-6(H22以前)'!$A$9:$M$9</definedName>
    <definedName name="Z_954730E5_91D2_43DE_B647_B560B49B9CB6_.wvu.FilterData" localSheetId="64" hidden="1">'4-7'!$A$5:$N$5</definedName>
    <definedName name="Z_954730E5_91D2_43DE_B647_B560B49B9CB6_.wvu.FilterData" localSheetId="66" hidden="1">'4-8'!$A$5:$P$5</definedName>
    <definedName name="Z_954730E5_91D2_43DE_B647_B560B49B9CB6_.wvu.FilterData" localSheetId="68" hidden="1">'5-1'!$A$10:$BE$10</definedName>
    <definedName name="Z_954730E5_91D2_43DE_B647_B560B49B9CB6_.wvu.FilterData" localSheetId="71" hidden="1">'5-2'!$A$6:$H$6</definedName>
    <definedName name="Z_954730E5_91D2_43DE_B647_B560B49B9CB6_.wvu.FilterData" localSheetId="74" hidden="1">'5-3'!$A$6:$I$6</definedName>
    <definedName name="Z_954730E5_91D2_43DE_B647_B560B49B9CB6_.wvu.FilterData" localSheetId="77" hidden="1">'6-1'!$A$6:$F$6</definedName>
    <definedName name="Z_954730E5_91D2_43DE_B647_B560B49B9CB6_.wvu.FilterData" localSheetId="81" hidden="1">'6-2'!$A$8:$L$30</definedName>
    <definedName name="Z_954730E5_91D2_43DE_B647_B560B49B9CB6_.wvu.FilterData" localSheetId="85" hidden="1">'6-3'!$A$9:$L$9</definedName>
    <definedName name="Z_954730E5_91D2_43DE_B647_B560B49B9CB6_.wvu.FilterData" localSheetId="88" hidden="1">'6-4'!$A$9:$H$9</definedName>
    <definedName name="Z_954730E5_91D2_43DE_B647_B560B49B9CB6_.wvu.FilterData" localSheetId="95" hidden="1">'7-1'!$A$10:$O$10</definedName>
    <definedName name="Z_954730E5_91D2_43DE_B647_B560B49B9CB6_.wvu.FilterData" localSheetId="97" hidden="1">'7-2'!$A$8:$M$8</definedName>
    <definedName name="Z_954730E5_91D2_43DE_B647_B560B49B9CB6_.wvu.FilterData" localSheetId="105" hidden="1">'9-1'!$A$10:$J$10</definedName>
    <definedName name="Z_954730E5_91D2_43DE_B647_B560B49B9CB6_.wvu.FilterData" localSheetId="107" hidden="1">'9-2'!$A$5:$K$5</definedName>
    <definedName name="Z_954730E5_91D2_43DE_B647_B560B49B9CB6_.wvu.FilterData" localSheetId="109" hidden="1">'9-3'!$A$7:$L$7</definedName>
    <definedName name="Z_954730E5_91D2_43DE_B647_B560B49B9CB6_.wvu.FilterData" localSheetId="0" hidden="1">目次!$A$1:$K$149</definedName>
    <definedName name="Z_954730E5_91D2_43DE_B647_B560B49B9CB6_.wvu.Rows" localSheetId="7" hidden="1">'1-5'!$8:$8</definedName>
    <definedName name="Z_9BAC3704_1F00_42A7_8AE6_D9CE76D9DDE4_.wvu.Cols" localSheetId="15" hidden="1">'2-2'!$B:$B</definedName>
    <definedName name="Z_9BAC3704_1F00_42A7_8AE6_D9CE76D9DDE4_.wvu.Cols" localSheetId="19" hidden="1">'2-4'!$A:$A</definedName>
    <definedName name="Z_9BAC3704_1F00_42A7_8AE6_D9CE76D9DDE4_.wvu.Cols" localSheetId="0" hidden="1">目次!$A:$B,目次!$E:$E</definedName>
    <definedName name="Z_9BAC3704_1F00_42A7_8AE6_D9CE76D9DDE4_.wvu.FilterData" localSheetId="113" hidden="1">'10-1'!$A$7:$K$63</definedName>
    <definedName name="Z_9BAC3704_1F00_42A7_8AE6_D9CE76D9DDE4_.wvu.FilterData" localSheetId="133" hidden="1">'10-10'!$A$4:$D$62</definedName>
    <definedName name="Z_9BAC3704_1F00_42A7_8AE6_D9CE76D9DDE4_.wvu.FilterData" localSheetId="135" hidden="1">'10-11'!$A$7:$F$7</definedName>
    <definedName name="Z_9BAC3704_1F00_42A7_8AE6_D9CE76D9DDE4_.wvu.FilterData" localSheetId="137" hidden="1">'10-12'!$A$5:$B$5</definedName>
    <definedName name="Z_9BAC3704_1F00_42A7_8AE6_D9CE76D9DDE4_.wvu.FilterData" localSheetId="116" hidden="1">'10-2'!$A$9:$AF$9</definedName>
    <definedName name="Z_9BAC3704_1F00_42A7_8AE6_D9CE76D9DDE4_.wvu.FilterData" localSheetId="118" hidden="1">'10-3'!$A$9:$W$9</definedName>
    <definedName name="Z_9BAC3704_1F00_42A7_8AE6_D9CE76D9DDE4_.wvu.FilterData" localSheetId="120" hidden="1">'10-4'!$A$5:$E$5</definedName>
    <definedName name="Z_9BAC3704_1F00_42A7_8AE6_D9CE76D9DDE4_.wvu.FilterData" localSheetId="122" hidden="1">'10-5'!$A$8:$Q$8</definedName>
    <definedName name="Z_9BAC3704_1F00_42A7_8AE6_D9CE76D9DDE4_.wvu.FilterData" localSheetId="124" hidden="1">'10-6'!$A$8:$AB$8</definedName>
    <definedName name="Z_9BAC3704_1F00_42A7_8AE6_D9CE76D9DDE4_.wvu.FilterData" localSheetId="126" hidden="1">'10-7'!$A$9:$P$9</definedName>
    <definedName name="Z_9BAC3704_1F00_42A7_8AE6_D9CE76D9DDE4_.wvu.FilterData" localSheetId="128" hidden="1">'10-8'!$A$4:$C$4</definedName>
    <definedName name="Z_9BAC3704_1F00_42A7_8AE6_D9CE76D9DDE4_.wvu.FilterData" localSheetId="130" hidden="1">'10-9'!$A$14:$K$14</definedName>
    <definedName name="Z_9BAC3704_1F00_42A7_8AE6_D9CE76D9DDE4_.wvu.FilterData" localSheetId="139" hidden="1">'11-1'!$A$5:$E$5</definedName>
    <definedName name="Z_9BAC3704_1F00_42A7_8AE6_D9CE76D9DDE4_.wvu.FilterData" localSheetId="142" hidden="1">'11-2'!$A$4:$G$4</definedName>
    <definedName name="Z_9BAC3704_1F00_42A7_8AE6_D9CE76D9DDE4_.wvu.FilterData" localSheetId="182" hidden="1">'11-20'!$A$7:$F$7</definedName>
    <definedName name="Z_9BAC3704_1F00_42A7_8AE6_D9CE76D9DDE4_.wvu.FilterData" localSheetId="144" hidden="1">'11-3'!$A$7:$G$7</definedName>
    <definedName name="Z_9BAC3704_1F00_42A7_8AE6_D9CE76D9DDE4_.wvu.FilterData" localSheetId="146" hidden="1">'11-4'!$A$6:$F$6</definedName>
    <definedName name="Z_9BAC3704_1F00_42A7_8AE6_D9CE76D9DDE4_.wvu.FilterData" localSheetId="149" hidden="1">'11-5'!$A$6:$E$6</definedName>
    <definedName name="Z_9BAC3704_1F00_42A7_8AE6_D9CE76D9DDE4_.wvu.FilterData" localSheetId="152" hidden="1">'11-6'!$A$7:$P$7</definedName>
    <definedName name="Z_9BAC3704_1F00_42A7_8AE6_D9CE76D9DDE4_.wvu.FilterData" localSheetId="154" hidden="1">'11-7'!$A$8:$AB$8</definedName>
    <definedName name="Z_9BAC3704_1F00_42A7_8AE6_D9CE76D9DDE4_.wvu.FilterData" localSheetId="157" hidden="1">'11-8'!$A$5:$E$5</definedName>
    <definedName name="Z_9BAC3704_1F00_42A7_8AE6_D9CE76D9DDE4_.wvu.FilterData" localSheetId="159" hidden="1">'11-9'!$A$7:$L$7</definedName>
    <definedName name="Z_9BAC3704_1F00_42A7_8AE6_D9CE76D9DDE4_.wvu.FilterData" localSheetId="206" hidden="1">'12-12'!$A$6:$L$6</definedName>
    <definedName name="Z_9BAC3704_1F00_42A7_8AE6_D9CE76D9DDE4_.wvu.FilterData" localSheetId="186" hidden="1">'12-2'!$A$7:$N$418</definedName>
    <definedName name="Z_9BAC3704_1F00_42A7_8AE6_D9CE76D9DDE4_.wvu.FilterData" localSheetId="238" hidden="1">'13-8'!$A$4:$P$4</definedName>
    <definedName name="Z_9BAC3704_1F00_42A7_8AE6_D9CE76D9DDE4_.wvu.FilterData" localSheetId="240" hidden="1">'13-9'!$A$7:$L$7</definedName>
    <definedName name="Z_9BAC3704_1F00_42A7_8AE6_D9CE76D9DDE4_.wvu.FilterData" localSheetId="6" hidden="1">'1-4'!$A$5:$R$87</definedName>
    <definedName name="Z_9BAC3704_1F00_42A7_8AE6_D9CE76D9DDE4_.wvu.FilterData" localSheetId="7" hidden="1">'1-5'!$A$9:$AE$9</definedName>
    <definedName name="Z_9BAC3704_1F00_42A7_8AE6_D9CE76D9DDE4_.wvu.FilterData" localSheetId="264" hidden="1">'15-4'!$A$6:$N$6</definedName>
    <definedName name="Z_9BAC3704_1F00_42A7_8AE6_D9CE76D9DDE4_.wvu.FilterData" localSheetId="11" hidden="1">'1-6'!$A$5:$I$5</definedName>
    <definedName name="Z_9BAC3704_1F00_42A7_8AE6_D9CE76D9DDE4_.wvu.FilterData" localSheetId="13" hidden="1">'2-1'!$A$7:$J$46</definedName>
    <definedName name="Z_9BAC3704_1F00_42A7_8AE6_D9CE76D9DDE4_.wvu.FilterData" localSheetId="34" hidden="1">'2-10'!$A$7:$M$7</definedName>
    <definedName name="Z_9BAC3704_1F00_42A7_8AE6_D9CE76D9DDE4_.wvu.FilterData" localSheetId="36" hidden="1">'2-11'!$A$7:$I$7</definedName>
    <definedName name="Z_9BAC3704_1F00_42A7_8AE6_D9CE76D9DDE4_.wvu.FilterData" localSheetId="38" hidden="1">'2-12'!$A$6:$E$39</definedName>
    <definedName name="Z_9BAC3704_1F00_42A7_8AE6_D9CE76D9DDE4_.wvu.FilterData" localSheetId="15" hidden="1">'2-2'!$A$6:$I$6</definedName>
    <definedName name="Z_9BAC3704_1F00_42A7_8AE6_D9CE76D9DDE4_.wvu.FilterData" localSheetId="17" hidden="1">'2-3'!$A$6:$K$6</definedName>
    <definedName name="Z_9BAC3704_1F00_42A7_8AE6_D9CE76D9DDE4_.wvu.FilterData" localSheetId="21" hidden="1">'2-5'!$A$7:$G$7</definedName>
    <definedName name="Z_9BAC3704_1F00_42A7_8AE6_D9CE76D9DDE4_.wvu.FilterData" localSheetId="41" hidden="1">'3-1'!$A$7:$H$7</definedName>
    <definedName name="Z_9BAC3704_1F00_42A7_8AE6_D9CE76D9DDE4_.wvu.FilterData" localSheetId="43" hidden="1">'3-2'!$A$8:$BM$8</definedName>
    <definedName name="Z_9BAC3704_1F00_42A7_8AE6_D9CE76D9DDE4_.wvu.FilterData" localSheetId="45" hidden="1">'3-3'!$A$5:$AV$5</definedName>
    <definedName name="Z_9BAC3704_1F00_42A7_8AE6_D9CE76D9DDE4_.wvu.FilterData" localSheetId="47" hidden="1">'3-4'!$A$6:$BJ$1374</definedName>
    <definedName name="Z_9BAC3704_1F00_42A7_8AE6_D9CE76D9DDE4_.wvu.FilterData" localSheetId="50" hidden="1">'4-1'!$A$10:$R$10</definedName>
    <definedName name="Z_9BAC3704_1F00_42A7_8AE6_D9CE76D9DDE4_.wvu.FilterData" localSheetId="52" hidden="1">'4-2'!$A$6:$P$6</definedName>
    <definedName name="Z_9BAC3704_1F00_42A7_8AE6_D9CE76D9DDE4_.wvu.FilterData" localSheetId="54" hidden="1">'4-3'!$A$6:$F$6</definedName>
    <definedName name="Z_9BAC3704_1F00_42A7_8AE6_D9CE76D9DDE4_.wvu.FilterData" localSheetId="56" hidden="1">'4-4'!$A$6:$E$6</definedName>
    <definedName name="Z_9BAC3704_1F00_42A7_8AE6_D9CE76D9DDE4_.wvu.FilterData" localSheetId="58" hidden="1">'4-5'!$A$6:$I$6</definedName>
    <definedName name="Z_9BAC3704_1F00_42A7_8AE6_D9CE76D9DDE4_.wvu.FilterData" localSheetId="62" hidden="1">#REF!</definedName>
    <definedName name="Z_9BAC3704_1F00_42A7_8AE6_D9CE76D9DDE4_.wvu.FilterData" localSheetId="60" hidden="1">'4-6(H22以前)'!$A$9:$M$9</definedName>
    <definedName name="Z_9BAC3704_1F00_42A7_8AE6_D9CE76D9DDE4_.wvu.FilterData" localSheetId="64" hidden="1">'4-7'!$A$5:$N$5</definedName>
    <definedName name="Z_9BAC3704_1F00_42A7_8AE6_D9CE76D9DDE4_.wvu.FilterData" localSheetId="66" hidden="1">'4-8'!$A$5:$P$5</definedName>
    <definedName name="Z_9BAC3704_1F00_42A7_8AE6_D9CE76D9DDE4_.wvu.FilterData" localSheetId="68" hidden="1">'5-1'!$A$10:$BE$10</definedName>
    <definedName name="Z_9BAC3704_1F00_42A7_8AE6_D9CE76D9DDE4_.wvu.FilterData" localSheetId="71" hidden="1">'5-2'!$A$6:$H$6</definedName>
    <definedName name="Z_9BAC3704_1F00_42A7_8AE6_D9CE76D9DDE4_.wvu.FilterData" localSheetId="74" hidden="1">'5-3'!$A$6:$I$6</definedName>
    <definedName name="Z_9BAC3704_1F00_42A7_8AE6_D9CE76D9DDE4_.wvu.FilterData" localSheetId="77" hidden="1">'6-1'!$A$6:$F$6</definedName>
    <definedName name="Z_9BAC3704_1F00_42A7_8AE6_D9CE76D9DDE4_.wvu.FilterData" localSheetId="81" hidden="1">'6-2'!$A$8:$L$30</definedName>
    <definedName name="Z_9BAC3704_1F00_42A7_8AE6_D9CE76D9DDE4_.wvu.FilterData" localSheetId="85" hidden="1">'6-3'!$A$9:$L$9</definedName>
    <definedName name="Z_9BAC3704_1F00_42A7_8AE6_D9CE76D9DDE4_.wvu.FilterData" localSheetId="88" hidden="1">'6-4'!$A$9:$H$9</definedName>
    <definedName name="Z_9BAC3704_1F00_42A7_8AE6_D9CE76D9DDE4_.wvu.FilterData" localSheetId="95" hidden="1">'7-1'!$A$10:$O$10</definedName>
    <definedName name="Z_9BAC3704_1F00_42A7_8AE6_D9CE76D9DDE4_.wvu.FilterData" localSheetId="97" hidden="1">'7-2'!$A$8:$M$8</definedName>
    <definedName name="Z_9BAC3704_1F00_42A7_8AE6_D9CE76D9DDE4_.wvu.FilterData" localSheetId="105" hidden="1">'9-1'!$A$10:$J$10</definedName>
    <definedName name="Z_9BAC3704_1F00_42A7_8AE6_D9CE76D9DDE4_.wvu.FilterData" localSheetId="107" hidden="1">'9-2'!$A$5:$K$5</definedName>
    <definedName name="Z_9BAC3704_1F00_42A7_8AE6_D9CE76D9DDE4_.wvu.FilterData" localSheetId="109" hidden="1">'9-3'!$A$7:$L$7</definedName>
    <definedName name="Z_9BAC3704_1F00_42A7_8AE6_D9CE76D9DDE4_.wvu.FilterData" localSheetId="0" hidden="1">目次!$A$1:$K$149</definedName>
    <definedName name="Z_9BAC3704_1F00_42A7_8AE6_D9CE76D9DDE4_.wvu.Rows" localSheetId="7" hidden="1">'1-5'!$8:$8</definedName>
    <definedName name="Z_C042CF38_1896_4B1F_8541_E4DD510F11F5_.wvu.Cols" localSheetId="15" hidden="1">'2-2'!$B:$B</definedName>
    <definedName name="Z_C042CF38_1896_4B1F_8541_E4DD510F11F5_.wvu.Cols" localSheetId="19" hidden="1">'2-4'!$A:$A</definedName>
    <definedName name="Z_C042CF38_1896_4B1F_8541_E4DD510F11F5_.wvu.Cols" localSheetId="0" hidden="1">目次!$A:$B,目次!$E:$E</definedName>
    <definedName name="Z_C042CF38_1896_4B1F_8541_E4DD510F11F5_.wvu.FilterData" localSheetId="113" hidden="1">'10-1'!$A$7:$K$63</definedName>
    <definedName name="Z_C042CF38_1896_4B1F_8541_E4DD510F11F5_.wvu.FilterData" localSheetId="133" hidden="1">'10-10'!$A$4:$D$62</definedName>
    <definedName name="Z_C042CF38_1896_4B1F_8541_E4DD510F11F5_.wvu.FilterData" localSheetId="135" hidden="1">'10-11'!$A$7:$F$7</definedName>
    <definedName name="Z_C042CF38_1896_4B1F_8541_E4DD510F11F5_.wvu.FilterData" localSheetId="137" hidden="1">'10-12'!$A$5:$B$5</definedName>
    <definedName name="Z_C042CF38_1896_4B1F_8541_E4DD510F11F5_.wvu.FilterData" localSheetId="116" hidden="1">'10-2'!$A$9:$AF$9</definedName>
    <definedName name="Z_C042CF38_1896_4B1F_8541_E4DD510F11F5_.wvu.FilterData" localSheetId="118" hidden="1">'10-3'!$A$9:$W$9</definedName>
    <definedName name="Z_C042CF38_1896_4B1F_8541_E4DD510F11F5_.wvu.FilterData" localSheetId="120" hidden="1">'10-4'!$A$5:$E$5</definedName>
    <definedName name="Z_C042CF38_1896_4B1F_8541_E4DD510F11F5_.wvu.FilterData" localSheetId="122" hidden="1">'10-5'!$A$8:$Q$8</definedName>
    <definedName name="Z_C042CF38_1896_4B1F_8541_E4DD510F11F5_.wvu.FilterData" localSheetId="124" hidden="1">'10-6'!$A$8:$AB$8</definedName>
    <definedName name="Z_C042CF38_1896_4B1F_8541_E4DD510F11F5_.wvu.FilterData" localSheetId="126" hidden="1">'10-7'!$A$9:$P$9</definedName>
    <definedName name="Z_C042CF38_1896_4B1F_8541_E4DD510F11F5_.wvu.FilterData" localSheetId="128" hidden="1">'10-8'!$A$4:$C$4</definedName>
    <definedName name="Z_C042CF38_1896_4B1F_8541_E4DD510F11F5_.wvu.FilterData" localSheetId="130" hidden="1">'10-9'!$A$14:$K$14</definedName>
    <definedName name="Z_C042CF38_1896_4B1F_8541_E4DD510F11F5_.wvu.FilterData" localSheetId="139" hidden="1">'11-1'!$A$5:$E$5</definedName>
    <definedName name="Z_C042CF38_1896_4B1F_8541_E4DD510F11F5_.wvu.FilterData" localSheetId="142" hidden="1">'11-2'!$A$4:$G$4</definedName>
    <definedName name="Z_C042CF38_1896_4B1F_8541_E4DD510F11F5_.wvu.FilterData" localSheetId="182" hidden="1">'11-20'!$A$7:$F$7</definedName>
    <definedName name="Z_C042CF38_1896_4B1F_8541_E4DD510F11F5_.wvu.FilterData" localSheetId="144" hidden="1">'11-3'!$A$7:$G$7</definedName>
    <definedName name="Z_C042CF38_1896_4B1F_8541_E4DD510F11F5_.wvu.FilterData" localSheetId="146" hidden="1">'11-4'!$A$6:$F$6</definedName>
    <definedName name="Z_C042CF38_1896_4B1F_8541_E4DD510F11F5_.wvu.FilterData" localSheetId="149" hidden="1">'11-5'!$A$6:$E$6</definedName>
    <definedName name="Z_C042CF38_1896_4B1F_8541_E4DD510F11F5_.wvu.FilterData" localSheetId="152" hidden="1">'11-6'!$A$7:$P$7</definedName>
    <definedName name="Z_C042CF38_1896_4B1F_8541_E4DD510F11F5_.wvu.FilterData" localSheetId="154" hidden="1">'11-7'!$A$8:$AB$8</definedName>
    <definedName name="Z_C042CF38_1896_4B1F_8541_E4DD510F11F5_.wvu.FilterData" localSheetId="157" hidden="1">'11-8'!$A$5:$E$5</definedName>
    <definedName name="Z_C042CF38_1896_4B1F_8541_E4DD510F11F5_.wvu.FilterData" localSheetId="159" hidden="1">'11-9'!$A$7:$L$7</definedName>
    <definedName name="Z_C042CF38_1896_4B1F_8541_E4DD510F11F5_.wvu.FilterData" localSheetId="206" hidden="1">'12-12'!$A$6:$L$6</definedName>
    <definedName name="Z_C042CF38_1896_4B1F_8541_E4DD510F11F5_.wvu.FilterData" localSheetId="186" hidden="1">'12-2'!$A$7:$N$418</definedName>
    <definedName name="Z_C042CF38_1896_4B1F_8541_E4DD510F11F5_.wvu.FilterData" localSheetId="238" hidden="1">'13-8'!$A$4:$P$4</definedName>
    <definedName name="Z_C042CF38_1896_4B1F_8541_E4DD510F11F5_.wvu.FilterData" localSheetId="240" hidden="1">'13-9'!$A$7:$L$7</definedName>
    <definedName name="Z_C042CF38_1896_4B1F_8541_E4DD510F11F5_.wvu.FilterData" localSheetId="6" hidden="1">'1-4'!$A$5:$R$87</definedName>
    <definedName name="Z_C042CF38_1896_4B1F_8541_E4DD510F11F5_.wvu.FilterData" localSheetId="7" hidden="1">'1-5'!$A$9:$AE$9</definedName>
    <definedName name="Z_C042CF38_1896_4B1F_8541_E4DD510F11F5_.wvu.FilterData" localSheetId="264" hidden="1">'15-4'!$A$6:$N$6</definedName>
    <definedName name="Z_C042CF38_1896_4B1F_8541_E4DD510F11F5_.wvu.FilterData" localSheetId="11" hidden="1">'1-6'!$A$5:$I$5</definedName>
    <definedName name="Z_C042CF38_1896_4B1F_8541_E4DD510F11F5_.wvu.FilterData" localSheetId="13" hidden="1">'2-1'!$A$7:$J$46</definedName>
    <definedName name="Z_C042CF38_1896_4B1F_8541_E4DD510F11F5_.wvu.FilterData" localSheetId="34" hidden="1">'2-10'!$A$7:$M$7</definedName>
    <definedName name="Z_C042CF38_1896_4B1F_8541_E4DD510F11F5_.wvu.FilterData" localSheetId="36" hidden="1">'2-11'!$A$7:$I$7</definedName>
    <definedName name="Z_C042CF38_1896_4B1F_8541_E4DD510F11F5_.wvu.FilterData" localSheetId="38" hidden="1">'2-12'!$A$6:$E$39</definedName>
    <definedName name="Z_C042CF38_1896_4B1F_8541_E4DD510F11F5_.wvu.FilterData" localSheetId="15" hidden="1">'2-2'!$A$6:$I$6</definedName>
    <definedName name="Z_C042CF38_1896_4B1F_8541_E4DD510F11F5_.wvu.FilterData" localSheetId="17" hidden="1">'2-3'!$A$6:$K$6</definedName>
    <definedName name="Z_C042CF38_1896_4B1F_8541_E4DD510F11F5_.wvu.FilterData" localSheetId="21" hidden="1">'2-5'!$A$7:$G$7</definedName>
    <definedName name="Z_C042CF38_1896_4B1F_8541_E4DD510F11F5_.wvu.FilterData" localSheetId="41" hidden="1">'3-1'!$A$7:$H$7</definedName>
    <definedName name="Z_C042CF38_1896_4B1F_8541_E4DD510F11F5_.wvu.FilterData" localSheetId="43" hidden="1">'3-2'!$A$8:$BM$8</definedName>
    <definedName name="Z_C042CF38_1896_4B1F_8541_E4DD510F11F5_.wvu.FilterData" localSheetId="45" hidden="1">'3-3'!$A$5:$AV$5</definedName>
    <definedName name="Z_C042CF38_1896_4B1F_8541_E4DD510F11F5_.wvu.FilterData" localSheetId="47" hidden="1">'3-4'!$A$6:$BJ$1374</definedName>
    <definedName name="Z_C042CF38_1896_4B1F_8541_E4DD510F11F5_.wvu.FilterData" localSheetId="50" hidden="1">'4-1'!$A$10:$R$10</definedName>
    <definedName name="Z_C042CF38_1896_4B1F_8541_E4DD510F11F5_.wvu.FilterData" localSheetId="52" hidden="1">'4-2'!$A$6:$P$6</definedName>
    <definedName name="Z_C042CF38_1896_4B1F_8541_E4DD510F11F5_.wvu.FilterData" localSheetId="54" hidden="1">'4-3'!$A$6:$F$6</definedName>
    <definedName name="Z_C042CF38_1896_4B1F_8541_E4DD510F11F5_.wvu.FilterData" localSheetId="56" hidden="1">'4-4'!$A$6:$E$6</definedName>
    <definedName name="Z_C042CF38_1896_4B1F_8541_E4DD510F11F5_.wvu.FilterData" localSheetId="58" hidden="1">'4-5'!$A$6:$I$6</definedName>
    <definedName name="Z_C042CF38_1896_4B1F_8541_E4DD510F11F5_.wvu.FilterData" localSheetId="62" hidden="1">#REF!</definedName>
    <definedName name="Z_C042CF38_1896_4B1F_8541_E4DD510F11F5_.wvu.FilterData" localSheetId="60" hidden="1">'4-6(H22以前)'!$A$9:$M$9</definedName>
    <definedName name="Z_C042CF38_1896_4B1F_8541_E4DD510F11F5_.wvu.FilterData" localSheetId="64" hidden="1">'4-7'!$A$5:$N$5</definedName>
    <definedName name="Z_C042CF38_1896_4B1F_8541_E4DD510F11F5_.wvu.FilterData" localSheetId="66" hidden="1">'4-8'!$A$5:$P$5</definedName>
    <definedName name="Z_C042CF38_1896_4B1F_8541_E4DD510F11F5_.wvu.FilterData" localSheetId="68" hidden="1">'5-1'!$A$10:$BE$10</definedName>
    <definedName name="Z_C042CF38_1896_4B1F_8541_E4DD510F11F5_.wvu.FilterData" localSheetId="71" hidden="1">'5-2'!$A$6:$H$6</definedName>
    <definedName name="Z_C042CF38_1896_4B1F_8541_E4DD510F11F5_.wvu.FilterData" localSheetId="74" hidden="1">'5-3'!$A$6:$I$6</definedName>
    <definedName name="Z_C042CF38_1896_4B1F_8541_E4DD510F11F5_.wvu.FilterData" localSheetId="77" hidden="1">'6-1'!$A$6:$F$6</definedName>
    <definedName name="Z_C042CF38_1896_4B1F_8541_E4DD510F11F5_.wvu.FilterData" localSheetId="81" hidden="1">'6-2'!$A$8:$L$30</definedName>
    <definedName name="Z_C042CF38_1896_4B1F_8541_E4DD510F11F5_.wvu.FilterData" localSheetId="85" hidden="1">'6-3'!$A$9:$L$9</definedName>
    <definedName name="Z_C042CF38_1896_4B1F_8541_E4DD510F11F5_.wvu.FilterData" localSheetId="88" hidden="1">'6-4'!$A$9:$H$9</definedName>
    <definedName name="Z_C042CF38_1896_4B1F_8541_E4DD510F11F5_.wvu.FilterData" localSheetId="95" hidden="1">'7-1'!$A$10:$O$10</definedName>
    <definedName name="Z_C042CF38_1896_4B1F_8541_E4DD510F11F5_.wvu.FilterData" localSheetId="97" hidden="1">'7-2'!$A$8:$M$8</definedName>
    <definedName name="Z_C042CF38_1896_4B1F_8541_E4DD510F11F5_.wvu.FilterData" localSheetId="105" hidden="1">'9-1'!$A$10:$J$10</definedName>
    <definedName name="Z_C042CF38_1896_4B1F_8541_E4DD510F11F5_.wvu.FilterData" localSheetId="107" hidden="1">'9-2'!$A$5:$K$5</definedName>
    <definedName name="Z_C042CF38_1896_4B1F_8541_E4DD510F11F5_.wvu.FilterData" localSheetId="109" hidden="1">'9-3'!$A$7:$L$7</definedName>
    <definedName name="Z_C042CF38_1896_4B1F_8541_E4DD510F11F5_.wvu.FilterData" localSheetId="0" hidden="1">目次!$A$1:$K$149</definedName>
    <definedName name="Z_C042CF38_1896_4B1F_8541_E4DD510F11F5_.wvu.Rows" localSheetId="7" hidden="1">'1-5'!$8:$8</definedName>
    <definedName name="Z_C3398E8B_2A4C_43C3_8370_90983228B349_.wvu.Cols" localSheetId="15" hidden="1">'2-2'!$B:$B</definedName>
    <definedName name="Z_C3398E8B_2A4C_43C3_8370_90983228B349_.wvu.Cols" localSheetId="19" hidden="1">'2-4'!$A:$A</definedName>
    <definedName name="Z_C3398E8B_2A4C_43C3_8370_90983228B349_.wvu.Cols" localSheetId="0" hidden="1">目次!$A:$B,目次!$E:$E</definedName>
    <definedName name="Z_C3398E8B_2A4C_43C3_8370_90983228B349_.wvu.FilterData" localSheetId="113" hidden="1">'10-1'!$A$7:$K$7</definedName>
    <definedName name="Z_C3398E8B_2A4C_43C3_8370_90983228B349_.wvu.FilterData" localSheetId="133" hidden="1">'10-10'!$A$4:$D$62</definedName>
    <definedName name="Z_C3398E8B_2A4C_43C3_8370_90983228B349_.wvu.FilterData" localSheetId="135" hidden="1">'10-11'!$A$7:$F$7</definedName>
    <definedName name="Z_C3398E8B_2A4C_43C3_8370_90983228B349_.wvu.FilterData" localSheetId="137" hidden="1">'10-12'!$A$5:$B$5</definedName>
    <definedName name="Z_C3398E8B_2A4C_43C3_8370_90983228B349_.wvu.FilterData" localSheetId="116" hidden="1">'10-2'!$A$9:$AF$9</definedName>
    <definedName name="Z_C3398E8B_2A4C_43C3_8370_90983228B349_.wvu.FilterData" localSheetId="118" hidden="1">'10-3'!$A$9:$W$9</definedName>
    <definedName name="Z_C3398E8B_2A4C_43C3_8370_90983228B349_.wvu.FilterData" localSheetId="120" hidden="1">'10-4'!$A$5:$E$5</definedName>
    <definedName name="Z_C3398E8B_2A4C_43C3_8370_90983228B349_.wvu.FilterData" localSheetId="122" hidden="1">'10-5'!$A$8:$Q$8</definedName>
    <definedName name="Z_C3398E8B_2A4C_43C3_8370_90983228B349_.wvu.FilterData" localSheetId="124" hidden="1">'10-6'!$A$8:$AB$8</definedName>
    <definedName name="Z_C3398E8B_2A4C_43C3_8370_90983228B349_.wvu.FilterData" localSheetId="126" hidden="1">'10-7'!$A$9:$P$9</definedName>
    <definedName name="Z_C3398E8B_2A4C_43C3_8370_90983228B349_.wvu.FilterData" localSheetId="128" hidden="1">'10-8'!$A$4:$C$4</definedName>
    <definedName name="Z_C3398E8B_2A4C_43C3_8370_90983228B349_.wvu.FilterData" localSheetId="130" hidden="1">'10-9'!$A$14:$K$14</definedName>
    <definedName name="Z_C3398E8B_2A4C_43C3_8370_90983228B349_.wvu.FilterData" localSheetId="139" hidden="1">'11-1'!$A$5:$E$5</definedName>
    <definedName name="Z_C3398E8B_2A4C_43C3_8370_90983228B349_.wvu.FilterData" localSheetId="142" hidden="1">'11-2'!$A$4:$G$4</definedName>
    <definedName name="Z_C3398E8B_2A4C_43C3_8370_90983228B349_.wvu.FilterData" localSheetId="182" hidden="1">'11-20'!$A$7:$F$7</definedName>
    <definedName name="Z_C3398E8B_2A4C_43C3_8370_90983228B349_.wvu.FilterData" localSheetId="144" hidden="1">'11-3'!$A$7:$G$7</definedName>
    <definedName name="Z_C3398E8B_2A4C_43C3_8370_90983228B349_.wvu.FilterData" localSheetId="146" hidden="1">'11-4'!$A$6:$F$6</definedName>
    <definedName name="Z_C3398E8B_2A4C_43C3_8370_90983228B349_.wvu.FilterData" localSheetId="149" hidden="1">'11-5'!$A$6:$E$6</definedName>
    <definedName name="Z_C3398E8B_2A4C_43C3_8370_90983228B349_.wvu.FilterData" localSheetId="152" hidden="1">'11-6'!$A$7:$P$7</definedName>
    <definedName name="Z_C3398E8B_2A4C_43C3_8370_90983228B349_.wvu.FilterData" localSheetId="154" hidden="1">'11-7'!$A$8:$AB$8</definedName>
    <definedName name="Z_C3398E8B_2A4C_43C3_8370_90983228B349_.wvu.FilterData" localSheetId="157" hidden="1">'11-8'!$A$5:$E$5</definedName>
    <definedName name="Z_C3398E8B_2A4C_43C3_8370_90983228B349_.wvu.FilterData" localSheetId="159" hidden="1">'11-9'!$A$7:$L$7</definedName>
    <definedName name="Z_C3398E8B_2A4C_43C3_8370_90983228B349_.wvu.FilterData" localSheetId="206" hidden="1">'12-12'!$A$6:$L$6</definedName>
    <definedName name="Z_C3398E8B_2A4C_43C3_8370_90983228B349_.wvu.FilterData" localSheetId="186" hidden="1">'12-2'!$A$7:$N$418</definedName>
    <definedName name="Z_C3398E8B_2A4C_43C3_8370_90983228B349_.wvu.FilterData" localSheetId="238" hidden="1">'13-8'!$A$4:$P$4</definedName>
    <definedName name="Z_C3398E8B_2A4C_43C3_8370_90983228B349_.wvu.FilterData" localSheetId="240" hidden="1">'13-9'!$A$7:$L$7</definedName>
    <definedName name="Z_C3398E8B_2A4C_43C3_8370_90983228B349_.wvu.FilterData" localSheetId="6" hidden="1">'1-4'!$A$5:$R$87</definedName>
    <definedName name="Z_C3398E8B_2A4C_43C3_8370_90983228B349_.wvu.FilterData" localSheetId="7" hidden="1">'1-5'!$A$9:$AE$9</definedName>
    <definedName name="Z_C3398E8B_2A4C_43C3_8370_90983228B349_.wvu.FilterData" localSheetId="264" hidden="1">'15-4'!$A$6:$N$6</definedName>
    <definedName name="Z_C3398E8B_2A4C_43C3_8370_90983228B349_.wvu.FilterData" localSheetId="11" hidden="1">'1-6'!$A$5:$I$5</definedName>
    <definedName name="Z_C3398E8B_2A4C_43C3_8370_90983228B349_.wvu.FilterData" localSheetId="13" hidden="1">'2-1'!$A$7:$J$46</definedName>
    <definedName name="Z_C3398E8B_2A4C_43C3_8370_90983228B349_.wvu.FilterData" localSheetId="34" hidden="1">'2-10'!$A$7:$M$7</definedName>
    <definedName name="Z_C3398E8B_2A4C_43C3_8370_90983228B349_.wvu.FilterData" localSheetId="36" hidden="1">'2-11'!$A$7:$I$7</definedName>
    <definedName name="Z_C3398E8B_2A4C_43C3_8370_90983228B349_.wvu.FilterData" localSheetId="38" hidden="1">'2-12'!$A$6:$E$39</definedName>
    <definedName name="Z_C3398E8B_2A4C_43C3_8370_90983228B349_.wvu.FilterData" localSheetId="15" hidden="1">'2-2'!$A$6:$I$6</definedName>
    <definedName name="Z_C3398E8B_2A4C_43C3_8370_90983228B349_.wvu.FilterData" localSheetId="17" hidden="1">'2-3'!$A$6:$K$6</definedName>
    <definedName name="Z_C3398E8B_2A4C_43C3_8370_90983228B349_.wvu.FilterData" localSheetId="21" hidden="1">'2-5'!$A$7:$G$7</definedName>
    <definedName name="Z_C3398E8B_2A4C_43C3_8370_90983228B349_.wvu.FilterData" localSheetId="41" hidden="1">'3-1'!$A$7:$H$7</definedName>
    <definedName name="Z_C3398E8B_2A4C_43C3_8370_90983228B349_.wvu.FilterData" localSheetId="43" hidden="1">'3-2'!$A$8:$BM$8</definedName>
    <definedName name="Z_C3398E8B_2A4C_43C3_8370_90983228B349_.wvu.FilterData" localSheetId="45" hidden="1">'3-3'!$A$5:$AV$5</definedName>
    <definedName name="Z_C3398E8B_2A4C_43C3_8370_90983228B349_.wvu.FilterData" localSheetId="47" hidden="1">'3-4'!$A$6:$BJ$1374</definedName>
    <definedName name="Z_C3398E8B_2A4C_43C3_8370_90983228B349_.wvu.FilterData" localSheetId="50" hidden="1">'4-1'!$A$10:$R$10</definedName>
    <definedName name="Z_C3398E8B_2A4C_43C3_8370_90983228B349_.wvu.FilterData" localSheetId="52" hidden="1">'4-2'!$A$6:$P$6</definedName>
    <definedName name="Z_C3398E8B_2A4C_43C3_8370_90983228B349_.wvu.FilterData" localSheetId="54" hidden="1">'4-3'!$A$6:$F$6</definedName>
    <definedName name="Z_C3398E8B_2A4C_43C3_8370_90983228B349_.wvu.FilterData" localSheetId="56" hidden="1">'4-4'!$A$6:$E$6</definedName>
    <definedName name="Z_C3398E8B_2A4C_43C3_8370_90983228B349_.wvu.FilterData" localSheetId="58" hidden="1">'4-5'!$A$6:$I$6</definedName>
    <definedName name="Z_C3398E8B_2A4C_43C3_8370_90983228B349_.wvu.FilterData" localSheetId="62" hidden="1">#REF!</definedName>
    <definedName name="Z_C3398E8B_2A4C_43C3_8370_90983228B349_.wvu.FilterData" localSheetId="60" hidden="1">'4-6(H22以前)'!$A$9:$M$9</definedName>
    <definedName name="Z_C3398E8B_2A4C_43C3_8370_90983228B349_.wvu.FilterData" localSheetId="64" hidden="1">'4-7'!$A$5:$N$5</definedName>
    <definedName name="Z_C3398E8B_2A4C_43C3_8370_90983228B349_.wvu.FilterData" localSheetId="66" hidden="1">'4-8'!$A$5:$P$5</definedName>
    <definedName name="Z_C3398E8B_2A4C_43C3_8370_90983228B349_.wvu.FilterData" localSheetId="68" hidden="1">'5-1'!$A$10:$BE$10</definedName>
    <definedName name="Z_C3398E8B_2A4C_43C3_8370_90983228B349_.wvu.FilterData" localSheetId="71" hidden="1">'5-2'!$A$6:$H$6</definedName>
    <definedName name="Z_C3398E8B_2A4C_43C3_8370_90983228B349_.wvu.FilterData" localSheetId="74" hidden="1">'5-3'!$A$6:$I$6</definedName>
    <definedName name="Z_C3398E8B_2A4C_43C3_8370_90983228B349_.wvu.FilterData" localSheetId="77" hidden="1">'6-1'!$A$6:$F$6</definedName>
    <definedName name="Z_C3398E8B_2A4C_43C3_8370_90983228B349_.wvu.FilterData" localSheetId="81" hidden="1">'6-2'!$A$8:$L$30</definedName>
    <definedName name="Z_C3398E8B_2A4C_43C3_8370_90983228B349_.wvu.FilterData" localSheetId="85" hidden="1">'6-3'!$A$9:$L$9</definedName>
    <definedName name="Z_C3398E8B_2A4C_43C3_8370_90983228B349_.wvu.FilterData" localSheetId="88" hidden="1">'6-4'!$A$9:$H$9</definedName>
    <definedName name="Z_C3398E8B_2A4C_43C3_8370_90983228B349_.wvu.FilterData" localSheetId="95" hidden="1">'7-1'!$A$10:$O$10</definedName>
    <definedName name="Z_C3398E8B_2A4C_43C3_8370_90983228B349_.wvu.FilterData" localSheetId="97" hidden="1">'7-2'!$A$8:$M$8</definedName>
    <definedName name="Z_C3398E8B_2A4C_43C3_8370_90983228B349_.wvu.FilterData" localSheetId="105" hidden="1">'9-1'!$A$10:$J$10</definedName>
    <definedName name="Z_C3398E8B_2A4C_43C3_8370_90983228B349_.wvu.FilterData" localSheetId="107" hidden="1">'9-2'!$A$5:$K$5</definedName>
    <definedName name="Z_C3398E8B_2A4C_43C3_8370_90983228B349_.wvu.FilterData" localSheetId="109" hidden="1">'9-3'!$A$7:$L$7</definedName>
    <definedName name="Z_C3398E8B_2A4C_43C3_8370_90983228B349_.wvu.FilterData" localSheetId="0" hidden="1">目次!$A$1:$K$149</definedName>
    <definedName name="Z_C3398E8B_2A4C_43C3_8370_90983228B349_.wvu.Rows" localSheetId="7" hidden="1">'1-5'!$8:$8</definedName>
    <definedName name="Z_DA656789_9304_4791_AA8A_23BD4AAD33A2_.wvu.Cols" localSheetId="15" hidden="1">'2-2'!$B:$B</definedName>
    <definedName name="Z_DA656789_9304_4791_AA8A_23BD4AAD33A2_.wvu.Cols" localSheetId="19" hidden="1">'2-4'!$A:$A</definedName>
    <definedName name="Z_DA656789_9304_4791_AA8A_23BD4AAD33A2_.wvu.Cols" localSheetId="0" hidden="1">目次!$A:$B,目次!$E:$E</definedName>
    <definedName name="Z_DA656789_9304_4791_AA8A_23BD4AAD33A2_.wvu.FilterData" localSheetId="113" hidden="1">'10-1'!$A$7:$K$63</definedName>
    <definedName name="Z_DA656789_9304_4791_AA8A_23BD4AAD33A2_.wvu.FilterData" localSheetId="133" hidden="1">'10-10'!$A$4:$D$62</definedName>
    <definedName name="Z_DA656789_9304_4791_AA8A_23BD4AAD33A2_.wvu.FilterData" localSheetId="135" hidden="1">'10-11'!$A$7:$F$7</definedName>
    <definedName name="Z_DA656789_9304_4791_AA8A_23BD4AAD33A2_.wvu.FilterData" localSheetId="137" hidden="1">'10-12'!$A$5:$B$5</definedName>
    <definedName name="Z_DA656789_9304_4791_AA8A_23BD4AAD33A2_.wvu.FilterData" localSheetId="116" hidden="1">'10-2'!$A$9:$AF$9</definedName>
    <definedName name="Z_DA656789_9304_4791_AA8A_23BD4AAD33A2_.wvu.FilterData" localSheetId="118" hidden="1">'10-3'!$A$9:$W$9</definedName>
    <definedName name="Z_DA656789_9304_4791_AA8A_23BD4AAD33A2_.wvu.FilterData" localSheetId="120" hidden="1">'10-4'!$A$5:$E$5</definedName>
    <definedName name="Z_DA656789_9304_4791_AA8A_23BD4AAD33A2_.wvu.FilterData" localSheetId="122" hidden="1">'10-5'!$A$8:$Q$8</definedName>
    <definedName name="Z_DA656789_9304_4791_AA8A_23BD4AAD33A2_.wvu.FilterData" localSheetId="124" hidden="1">'10-6'!$A$8:$AB$8</definedName>
    <definedName name="Z_DA656789_9304_4791_AA8A_23BD4AAD33A2_.wvu.FilterData" localSheetId="126" hidden="1">'10-7'!$A$9:$P$9</definedName>
    <definedName name="Z_DA656789_9304_4791_AA8A_23BD4AAD33A2_.wvu.FilterData" localSheetId="128" hidden="1">'10-8'!$A$4:$C$4</definedName>
    <definedName name="Z_DA656789_9304_4791_AA8A_23BD4AAD33A2_.wvu.FilterData" localSheetId="130" hidden="1">'10-9'!$A$14:$K$14</definedName>
    <definedName name="Z_DA656789_9304_4791_AA8A_23BD4AAD33A2_.wvu.FilterData" localSheetId="139" hidden="1">'11-1'!$A$5:$E$5</definedName>
    <definedName name="Z_DA656789_9304_4791_AA8A_23BD4AAD33A2_.wvu.FilterData" localSheetId="142" hidden="1">'11-2'!$A$4:$G$4</definedName>
    <definedName name="Z_DA656789_9304_4791_AA8A_23BD4AAD33A2_.wvu.FilterData" localSheetId="182" hidden="1">'11-20'!$A$7:$F$7</definedName>
    <definedName name="Z_DA656789_9304_4791_AA8A_23BD4AAD33A2_.wvu.FilterData" localSheetId="144" hidden="1">'11-3'!$A$7:$G$7</definedName>
    <definedName name="Z_DA656789_9304_4791_AA8A_23BD4AAD33A2_.wvu.FilterData" localSheetId="146" hidden="1">'11-4'!$A$6:$F$6</definedName>
    <definedName name="Z_DA656789_9304_4791_AA8A_23BD4AAD33A2_.wvu.FilterData" localSheetId="149" hidden="1">'11-5'!$A$6:$E$6</definedName>
    <definedName name="Z_DA656789_9304_4791_AA8A_23BD4AAD33A2_.wvu.FilterData" localSheetId="152" hidden="1">'11-6'!$A$7:$P$7</definedName>
    <definedName name="Z_DA656789_9304_4791_AA8A_23BD4AAD33A2_.wvu.FilterData" localSheetId="154" hidden="1">'11-7'!$A$8:$AB$8</definedName>
    <definedName name="Z_DA656789_9304_4791_AA8A_23BD4AAD33A2_.wvu.FilterData" localSheetId="157" hidden="1">'11-8'!$A$5:$E$5</definedName>
    <definedName name="Z_DA656789_9304_4791_AA8A_23BD4AAD33A2_.wvu.FilterData" localSheetId="159" hidden="1">'11-9'!$A$7:$L$7</definedName>
    <definedName name="Z_DA656789_9304_4791_AA8A_23BD4AAD33A2_.wvu.FilterData" localSheetId="206" hidden="1">'12-12'!$A$6:$L$6</definedName>
    <definedName name="Z_DA656789_9304_4791_AA8A_23BD4AAD33A2_.wvu.FilterData" localSheetId="186" hidden="1">'12-2'!$A$7:$N$418</definedName>
    <definedName name="Z_DA656789_9304_4791_AA8A_23BD4AAD33A2_.wvu.FilterData" localSheetId="238" hidden="1">'13-8'!$A$4:$P$4</definedName>
    <definedName name="Z_DA656789_9304_4791_AA8A_23BD4AAD33A2_.wvu.FilterData" localSheetId="240" hidden="1">'13-9'!$A$7:$L$7</definedName>
    <definedName name="Z_DA656789_9304_4791_AA8A_23BD4AAD33A2_.wvu.FilterData" localSheetId="6" hidden="1">'1-4'!$A$5:$R$87</definedName>
    <definedName name="Z_DA656789_9304_4791_AA8A_23BD4AAD33A2_.wvu.FilterData" localSheetId="7" hidden="1">'1-5'!$A$9:$AE$9</definedName>
    <definedName name="Z_DA656789_9304_4791_AA8A_23BD4AAD33A2_.wvu.FilterData" localSheetId="264" hidden="1">'15-4'!$A$6:$N$6</definedName>
    <definedName name="Z_DA656789_9304_4791_AA8A_23BD4AAD33A2_.wvu.FilterData" localSheetId="11" hidden="1">'1-6'!$A$5:$I$5</definedName>
    <definedName name="Z_DA656789_9304_4791_AA8A_23BD4AAD33A2_.wvu.FilterData" localSheetId="13" hidden="1">'2-1'!$A$7:$J$46</definedName>
    <definedName name="Z_DA656789_9304_4791_AA8A_23BD4AAD33A2_.wvu.FilterData" localSheetId="34" hidden="1">'2-10'!$A$7:$M$7</definedName>
    <definedName name="Z_DA656789_9304_4791_AA8A_23BD4AAD33A2_.wvu.FilterData" localSheetId="36" hidden="1">'2-11'!$A$7:$I$7</definedName>
    <definedName name="Z_DA656789_9304_4791_AA8A_23BD4AAD33A2_.wvu.FilterData" localSheetId="38" hidden="1">'2-12'!$A$6:$E$39</definedName>
    <definedName name="Z_DA656789_9304_4791_AA8A_23BD4AAD33A2_.wvu.FilterData" localSheetId="15" hidden="1">'2-2'!$A$6:$I$6</definedName>
    <definedName name="Z_DA656789_9304_4791_AA8A_23BD4AAD33A2_.wvu.FilterData" localSheetId="17" hidden="1">'2-3'!$A$6:$K$6</definedName>
    <definedName name="Z_DA656789_9304_4791_AA8A_23BD4AAD33A2_.wvu.FilterData" localSheetId="21" hidden="1">'2-5'!$A$7:$G$7</definedName>
    <definedName name="Z_DA656789_9304_4791_AA8A_23BD4AAD33A2_.wvu.FilterData" localSheetId="41" hidden="1">'3-1'!$A$7:$H$7</definedName>
    <definedName name="Z_DA656789_9304_4791_AA8A_23BD4AAD33A2_.wvu.FilterData" localSheetId="43" hidden="1">'3-2'!$A$8:$BM$8</definedName>
    <definedName name="Z_DA656789_9304_4791_AA8A_23BD4AAD33A2_.wvu.FilterData" localSheetId="45" hidden="1">'3-3'!$A$5:$AV$5</definedName>
    <definedName name="Z_DA656789_9304_4791_AA8A_23BD4AAD33A2_.wvu.FilterData" localSheetId="47" hidden="1">'3-4'!$A$6:$BJ$1374</definedName>
    <definedName name="Z_DA656789_9304_4791_AA8A_23BD4AAD33A2_.wvu.FilterData" localSheetId="50" hidden="1">'4-1'!$A$10:$R$10</definedName>
    <definedName name="Z_DA656789_9304_4791_AA8A_23BD4AAD33A2_.wvu.FilterData" localSheetId="52" hidden="1">'4-2'!$A$6:$P$6</definedName>
    <definedName name="Z_DA656789_9304_4791_AA8A_23BD4AAD33A2_.wvu.FilterData" localSheetId="54" hidden="1">'4-3'!$A$6:$F$6</definedName>
    <definedName name="Z_DA656789_9304_4791_AA8A_23BD4AAD33A2_.wvu.FilterData" localSheetId="56" hidden="1">'4-4'!$A$6:$E$6</definedName>
    <definedName name="Z_DA656789_9304_4791_AA8A_23BD4AAD33A2_.wvu.FilterData" localSheetId="58" hidden="1">'4-5'!$A$6:$I$6</definedName>
    <definedName name="Z_DA656789_9304_4791_AA8A_23BD4AAD33A2_.wvu.FilterData" localSheetId="62" hidden="1">#REF!</definedName>
    <definedName name="Z_DA656789_9304_4791_AA8A_23BD4AAD33A2_.wvu.FilterData" localSheetId="60" hidden="1">'4-6(H22以前)'!$A$9:$M$9</definedName>
    <definedName name="Z_DA656789_9304_4791_AA8A_23BD4AAD33A2_.wvu.FilterData" localSheetId="64" hidden="1">'4-7'!$A$5:$N$5</definedName>
    <definedName name="Z_DA656789_9304_4791_AA8A_23BD4AAD33A2_.wvu.FilterData" localSheetId="66" hidden="1">'4-8'!$A$5:$P$5</definedName>
    <definedName name="Z_DA656789_9304_4791_AA8A_23BD4AAD33A2_.wvu.FilterData" localSheetId="68" hidden="1">'5-1'!$A$10:$BE$10</definedName>
    <definedName name="Z_DA656789_9304_4791_AA8A_23BD4AAD33A2_.wvu.FilterData" localSheetId="71" hidden="1">'5-2'!$A$6:$H$6</definedName>
    <definedName name="Z_DA656789_9304_4791_AA8A_23BD4AAD33A2_.wvu.FilterData" localSheetId="74" hidden="1">'5-3'!$A$6:$I$6</definedName>
    <definedName name="Z_DA656789_9304_4791_AA8A_23BD4AAD33A2_.wvu.FilterData" localSheetId="77" hidden="1">'6-1'!$A$6:$F$6</definedName>
    <definedName name="Z_DA656789_9304_4791_AA8A_23BD4AAD33A2_.wvu.FilterData" localSheetId="81" hidden="1">'6-2'!$A$8:$L$30</definedName>
    <definedName name="Z_DA656789_9304_4791_AA8A_23BD4AAD33A2_.wvu.FilterData" localSheetId="85" hidden="1">'6-3'!$A$9:$L$9</definedName>
    <definedName name="Z_DA656789_9304_4791_AA8A_23BD4AAD33A2_.wvu.FilterData" localSheetId="88" hidden="1">'6-4'!$A$9:$H$9</definedName>
    <definedName name="Z_DA656789_9304_4791_AA8A_23BD4AAD33A2_.wvu.FilterData" localSheetId="95" hidden="1">'7-1'!$A$10:$O$10</definedName>
    <definedName name="Z_DA656789_9304_4791_AA8A_23BD4AAD33A2_.wvu.FilterData" localSheetId="97" hidden="1">'7-2'!$A$8:$M$8</definedName>
    <definedName name="Z_DA656789_9304_4791_AA8A_23BD4AAD33A2_.wvu.FilterData" localSheetId="105" hidden="1">'9-1'!$A$10:$J$10</definedName>
    <definedName name="Z_DA656789_9304_4791_AA8A_23BD4AAD33A2_.wvu.FilterData" localSheetId="107" hidden="1">'9-2'!$A$5:$K$5</definedName>
    <definedName name="Z_DA656789_9304_4791_AA8A_23BD4AAD33A2_.wvu.FilterData" localSheetId="109" hidden="1">'9-3'!$A$7:$L$7</definedName>
    <definedName name="Z_DA656789_9304_4791_AA8A_23BD4AAD33A2_.wvu.FilterData" localSheetId="0" hidden="1">目次!$A$1:$K$149</definedName>
    <definedName name="Z_DA656789_9304_4791_AA8A_23BD4AAD33A2_.wvu.Rows" localSheetId="7" hidden="1">'1-5'!$8:$8</definedName>
    <definedName name="Z_EFE52ECE_5194_43A3_A4F3_7B2AD4203880_.wvu.Cols" localSheetId="15" hidden="1">'2-2'!$B:$B</definedName>
    <definedName name="Z_EFE52ECE_5194_43A3_A4F3_7B2AD4203880_.wvu.Cols" localSheetId="19" hidden="1">'2-4'!$A:$A</definedName>
    <definedName name="Z_EFE52ECE_5194_43A3_A4F3_7B2AD4203880_.wvu.Cols" localSheetId="0" hidden="1">目次!$A:$B,目次!$E:$E</definedName>
    <definedName name="Z_EFE52ECE_5194_43A3_A4F3_7B2AD4203880_.wvu.FilterData" localSheetId="113" hidden="1">'10-1'!$A$7:$K$63</definedName>
    <definedName name="Z_EFE52ECE_5194_43A3_A4F3_7B2AD4203880_.wvu.FilterData" localSheetId="133" hidden="1">'10-10'!$A$4:$D$62</definedName>
    <definedName name="Z_EFE52ECE_5194_43A3_A4F3_7B2AD4203880_.wvu.FilterData" localSheetId="135" hidden="1">'10-11'!$A$7:$F$7</definedName>
    <definedName name="Z_EFE52ECE_5194_43A3_A4F3_7B2AD4203880_.wvu.FilterData" localSheetId="137" hidden="1">'10-12'!$A$5:$B$5</definedName>
    <definedName name="Z_EFE52ECE_5194_43A3_A4F3_7B2AD4203880_.wvu.FilterData" localSheetId="116" hidden="1">'10-2'!$A$9:$AF$9</definedName>
    <definedName name="Z_EFE52ECE_5194_43A3_A4F3_7B2AD4203880_.wvu.FilterData" localSheetId="118" hidden="1">'10-3'!$A$9:$W$9</definedName>
    <definedName name="Z_EFE52ECE_5194_43A3_A4F3_7B2AD4203880_.wvu.FilterData" localSheetId="120" hidden="1">'10-4'!$A$5:$E$5</definedName>
    <definedName name="Z_EFE52ECE_5194_43A3_A4F3_7B2AD4203880_.wvu.FilterData" localSheetId="122" hidden="1">'10-5'!$A$8:$Q$8</definedName>
    <definedName name="Z_EFE52ECE_5194_43A3_A4F3_7B2AD4203880_.wvu.FilterData" localSheetId="124" hidden="1">'10-6'!$A$8:$AB$8</definedName>
    <definedName name="Z_EFE52ECE_5194_43A3_A4F3_7B2AD4203880_.wvu.FilterData" localSheetId="126" hidden="1">'10-7'!$A$9:$P$9</definedName>
    <definedName name="Z_EFE52ECE_5194_43A3_A4F3_7B2AD4203880_.wvu.FilterData" localSheetId="128" hidden="1">'10-8'!$A$4:$C$4</definedName>
    <definedName name="Z_EFE52ECE_5194_43A3_A4F3_7B2AD4203880_.wvu.FilterData" localSheetId="130" hidden="1">'10-9'!$A$14:$K$14</definedName>
    <definedName name="Z_EFE52ECE_5194_43A3_A4F3_7B2AD4203880_.wvu.FilterData" localSheetId="139" hidden="1">'11-1'!$A$5:$E$5</definedName>
    <definedName name="Z_EFE52ECE_5194_43A3_A4F3_7B2AD4203880_.wvu.FilterData" localSheetId="142" hidden="1">'11-2'!$A$4:$G$4</definedName>
    <definedName name="Z_EFE52ECE_5194_43A3_A4F3_7B2AD4203880_.wvu.FilterData" localSheetId="182" hidden="1">'11-20'!$A$7:$F$7</definedName>
    <definedName name="Z_EFE52ECE_5194_43A3_A4F3_7B2AD4203880_.wvu.FilterData" localSheetId="144" hidden="1">'11-3'!$A$7:$G$7</definedName>
    <definedName name="Z_EFE52ECE_5194_43A3_A4F3_7B2AD4203880_.wvu.FilterData" localSheetId="146" hidden="1">'11-4'!$A$6:$F$6</definedName>
    <definedName name="Z_EFE52ECE_5194_43A3_A4F3_7B2AD4203880_.wvu.FilterData" localSheetId="149" hidden="1">'11-5'!$A$6:$E$6</definedName>
    <definedName name="Z_EFE52ECE_5194_43A3_A4F3_7B2AD4203880_.wvu.FilterData" localSheetId="152" hidden="1">'11-6'!$A$7:$P$7</definedName>
    <definedName name="Z_EFE52ECE_5194_43A3_A4F3_7B2AD4203880_.wvu.FilterData" localSheetId="154" hidden="1">'11-7'!$A$8:$AB$8</definedName>
    <definedName name="Z_EFE52ECE_5194_43A3_A4F3_7B2AD4203880_.wvu.FilterData" localSheetId="157" hidden="1">'11-8'!$A$5:$E$5</definedName>
    <definedName name="Z_EFE52ECE_5194_43A3_A4F3_7B2AD4203880_.wvu.FilterData" localSheetId="159" hidden="1">'11-9'!$A$7:$L$7</definedName>
    <definedName name="Z_EFE52ECE_5194_43A3_A4F3_7B2AD4203880_.wvu.FilterData" localSheetId="206" hidden="1">'12-12'!$A$6:$L$6</definedName>
    <definedName name="Z_EFE52ECE_5194_43A3_A4F3_7B2AD4203880_.wvu.FilterData" localSheetId="186" hidden="1">'12-2'!$A$7:$N$418</definedName>
    <definedName name="Z_EFE52ECE_5194_43A3_A4F3_7B2AD4203880_.wvu.FilterData" localSheetId="238" hidden="1">'13-8'!$A$4:$P$4</definedName>
    <definedName name="Z_EFE52ECE_5194_43A3_A4F3_7B2AD4203880_.wvu.FilterData" localSheetId="240" hidden="1">'13-9'!$A$7:$L$7</definedName>
    <definedName name="Z_EFE52ECE_5194_43A3_A4F3_7B2AD4203880_.wvu.FilterData" localSheetId="6" hidden="1">'1-4'!$A$5:$R$87</definedName>
    <definedName name="Z_EFE52ECE_5194_43A3_A4F3_7B2AD4203880_.wvu.FilterData" localSheetId="7" hidden="1">'1-5'!$A$9:$AE$9</definedName>
    <definedName name="Z_EFE52ECE_5194_43A3_A4F3_7B2AD4203880_.wvu.FilterData" localSheetId="264" hidden="1">'15-4'!$A$6:$N$6</definedName>
    <definedName name="Z_EFE52ECE_5194_43A3_A4F3_7B2AD4203880_.wvu.FilterData" localSheetId="11" hidden="1">'1-6'!$A$5:$I$5</definedName>
    <definedName name="Z_EFE52ECE_5194_43A3_A4F3_7B2AD4203880_.wvu.FilterData" localSheetId="13" hidden="1">'2-1'!$A$7:$J$46</definedName>
    <definedName name="Z_EFE52ECE_5194_43A3_A4F3_7B2AD4203880_.wvu.FilterData" localSheetId="34" hidden="1">'2-10'!$A$7:$M$7</definedName>
    <definedName name="Z_EFE52ECE_5194_43A3_A4F3_7B2AD4203880_.wvu.FilterData" localSheetId="36" hidden="1">'2-11'!$A$7:$I$7</definedName>
    <definedName name="Z_EFE52ECE_5194_43A3_A4F3_7B2AD4203880_.wvu.FilterData" localSheetId="38" hidden="1">'2-12'!$A$6:$E$39</definedName>
    <definedName name="Z_EFE52ECE_5194_43A3_A4F3_7B2AD4203880_.wvu.FilterData" localSheetId="15" hidden="1">'2-2'!$A$6:$I$6</definedName>
    <definedName name="Z_EFE52ECE_5194_43A3_A4F3_7B2AD4203880_.wvu.FilterData" localSheetId="17" hidden="1">'2-3'!$A$6:$K$6</definedName>
    <definedName name="Z_EFE52ECE_5194_43A3_A4F3_7B2AD4203880_.wvu.FilterData" localSheetId="21" hidden="1">'2-5'!$A$7:$G$7</definedName>
    <definedName name="Z_EFE52ECE_5194_43A3_A4F3_7B2AD4203880_.wvu.FilterData" localSheetId="41" hidden="1">'3-1'!$A$7:$H$7</definedName>
    <definedName name="Z_EFE52ECE_5194_43A3_A4F3_7B2AD4203880_.wvu.FilterData" localSheetId="43" hidden="1">'3-2'!$A$8:$BM$8</definedName>
    <definedName name="Z_EFE52ECE_5194_43A3_A4F3_7B2AD4203880_.wvu.FilterData" localSheetId="45" hidden="1">'3-3'!$A$5:$AV$5</definedName>
    <definedName name="Z_EFE52ECE_5194_43A3_A4F3_7B2AD4203880_.wvu.FilterData" localSheetId="47" hidden="1">'3-4'!$A$6:$BJ$1374</definedName>
    <definedName name="Z_EFE52ECE_5194_43A3_A4F3_7B2AD4203880_.wvu.FilterData" localSheetId="50" hidden="1">'4-1'!$A$10:$R$10</definedName>
    <definedName name="Z_EFE52ECE_5194_43A3_A4F3_7B2AD4203880_.wvu.FilterData" localSheetId="52" hidden="1">'4-2'!$A$6:$P$6</definedName>
    <definedName name="Z_EFE52ECE_5194_43A3_A4F3_7B2AD4203880_.wvu.FilterData" localSheetId="54" hidden="1">'4-3'!$A$6:$F$6</definedName>
    <definedName name="Z_EFE52ECE_5194_43A3_A4F3_7B2AD4203880_.wvu.FilterData" localSheetId="56" hidden="1">'4-4'!$A$6:$E$6</definedName>
    <definedName name="Z_EFE52ECE_5194_43A3_A4F3_7B2AD4203880_.wvu.FilterData" localSheetId="58" hidden="1">'4-5'!$A$6:$I$6</definedName>
    <definedName name="Z_EFE52ECE_5194_43A3_A4F3_7B2AD4203880_.wvu.FilterData" localSheetId="62" hidden="1">#REF!</definedName>
    <definedName name="Z_EFE52ECE_5194_43A3_A4F3_7B2AD4203880_.wvu.FilterData" localSheetId="60" hidden="1">'4-6(H22以前)'!$A$9:$M$9</definedName>
    <definedName name="Z_EFE52ECE_5194_43A3_A4F3_7B2AD4203880_.wvu.FilterData" localSheetId="64" hidden="1">'4-7'!$A$5:$N$5</definedName>
    <definedName name="Z_EFE52ECE_5194_43A3_A4F3_7B2AD4203880_.wvu.FilterData" localSheetId="66" hidden="1">'4-8'!$A$5:$P$5</definedName>
    <definedName name="Z_EFE52ECE_5194_43A3_A4F3_7B2AD4203880_.wvu.FilterData" localSheetId="68" hidden="1">'5-1'!$A$10:$BE$10</definedName>
    <definedName name="Z_EFE52ECE_5194_43A3_A4F3_7B2AD4203880_.wvu.FilterData" localSheetId="71" hidden="1">'5-2'!$A$6:$H$6</definedName>
    <definedName name="Z_EFE52ECE_5194_43A3_A4F3_7B2AD4203880_.wvu.FilterData" localSheetId="74" hidden="1">'5-3'!$A$6:$I$6</definedName>
    <definedName name="Z_EFE52ECE_5194_43A3_A4F3_7B2AD4203880_.wvu.FilterData" localSheetId="77" hidden="1">'6-1'!$A$6:$F$6</definedName>
    <definedName name="Z_EFE52ECE_5194_43A3_A4F3_7B2AD4203880_.wvu.FilterData" localSheetId="81" hidden="1">'6-2'!$A$8:$L$30</definedName>
    <definedName name="Z_EFE52ECE_5194_43A3_A4F3_7B2AD4203880_.wvu.FilterData" localSheetId="85" hidden="1">'6-3'!$A$9:$L$9</definedName>
    <definedName name="Z_EFE52ECE_5194_43A3_A4F3_7B2AD4203880_.wvu.FilterData" localSheetId="88" hidden="1">'6-4'!$A$9:$H$9</definedName>
    <definedName name="Z_EFE52ECE_5194_43A3_A4F3_7B2AD4203880_.wvu.FilterData" localSheetId="95" hidden="1">'7-1'!$A$10:$O$10</definedName>
    <definedName name="Z_EFE52ECE_5194_43A3_A4F3_7B2AD4203880_.wvu.FilterData" localSheetId="97" hidden="1">'7-2'!$A$8:$M$8</definedName>
    <definedName name="Z_EFE52ECE_5194_43A3_A4F3_7B2AD4203880_.wvu.FilterData" localSheetId="105" hidden="1">'9-1'!$A$10:$J$10</definedName>
    <definedName name="Z_EFE52ECE_5194_43A3_A4F3_7B2AD4203880_.wvu.FilterData" localSheetId="107" hidden="1">'9-2'!$A$5:$K$5</definedName>
    <definedName name="Z_EFE52ECE_5194_43A3_A4F3_7B2AD4203880_.wvu.FilterData" localSheetId="109" hidden="1">'9-3'!$A$7:$L$7</definedName>
    <definedName name="Z_EFE52ECE_5194_43A3_A4F3_7B2AD4203880_.wvu.FilterData" localSheetId="0" hidden="1">目次!$A$1:$K$149</definedName>
    <definedName name="Z_EFE52ECE_5194_43A3_A4F3_7B2AD4203880_.wvu.Rows" localSheetId="7" hidden="1">'1-5'!$8:$8</definedName>
    <definedName name="Z_F142EE86_C6E6_46E5_8FB6_5997584B1F0E_.wvu.Cols" localSheetId="15" hidden="1">'2-2'!$B:$B</definedName>
    <definedName name="Z_F142EE86_C6E6_46E5_8FB6_5997584B1F0E_.wvu.Cols" localSheetId="19" hidden="1">'2-4'!$A:$A</definedName>
    <definedName name="Z_F142EE86_C6E6_46E5_8FB6_5997584B1F0E_.wvu.Cols" localSheetId="0" hidden="1">目次!$A:$B</definedName>
    <definedName name="Z_F142EE86_C6E6_46E5_8FB6_5997584B1F0E_.wvu.FilterData" localSheetId="113" hidden="1">'10-1'!$A$7:$K$63</definedName>
    <definedName name="Z_F142EE86_C6E6_46E5_8FB6_5997584B1F0E_.wvu.FilterData" localSheetId="133" hidden="1">'10-10'!$A$4:$D$62</definedName>
    <definedName name="Z_F142EE86_C6E6_46E5_8FB6_5997584B1F0E_.wvu.FilterData" localSheetId="135" hidden="1">'10-11'!$A$7:$F$7</definedName>
    <definedName name="Z_F142EE86_C6E6_46E5_8FB6_5997584B1F0E_.wvu.FilterData" localSheetId="137" hidden="1">'10-12'!$A$5:$B$5</definedName>
    <definedName name="Z_F142EE86_C6E6_46E5_8FB6_5997584B1F0E_.wvu.FilterData" localSheetId="116" hidden="1">'10-2'!$A$9:$AF$9</definedName>
    <definedName name="Z_F142EE86_C6E6_46E5_8FB6_5997584B1F0E_.wvu.FilterData" localSheetId="118" hidden="1">'10-3'!$A$9:$W$9</definedName>
    <definedName name="Z_F142EE86_C6E6_46E5_8FB6_5997584B1F0E_.wvu.FilterData" localSheetId="120" hidden="1">'10-4'!$A$5:$E$5</definedName>
    <definedName name="Z_F142EE86_C6E6_46E5_8FB6_5997584B1F0E_.wvu.FilterData" localSheetId="122" hidden="1">'10-5'!$A$8:$Q$8</definedName>
    <definedName name="Z_F142EE86_C6E6_46E5_8FB6_5997584B1F0E_.wvu.FilterData" localSheetId="124" hidden="1">'10-6'!$A$8:$AB$8</definedName>
    <definedName name="Z_F142EE86_C6E6_46E5_8FB6_5997584B1F0E_.wvu.FilterData" localSheetId="126" hidden="1">'10-7'!$A$9:$P$9</definedName>
    <definedName name="Z_F142EE86_C6E6_46E5_8FB6_5997584B1F0E_.wvu.FilterData" localSheetId="128" hidden="1">'10-8'!$A$4:$C$4</definedName>
    <definedName name="Z_F142EE86_C6E6_46E5_8FB6_5997584B1F0E_.wvu.FilterData" localSheetId="130" hidden="1">'10-9'!$A$14:$K$14</definedName>
    <definedName name="Z_F142EE86_C6E6_46E5_8FB6_5997584B1F0E_.wvu.FilterData" localSheetId="139" hidden="1">'11-1'!$A$5:$E$5</definedName>
    <definedName name="Z_F142EE86_C6E6_46E5_8FB6_5997584B1F0E_.wvu.FilterData" localSheetId="142" hidden="1">'11-2'!$A$4:$G$4</definedName>
    <definedName name="Z_F142EE86_C6E6_46E5_8FB6_5997584B1F0E_.wvu.FilterData" localSheetId="182" hidden="1">'11-20'!$A$7:$F$7</definedName>
    <definedName name="Z_F142EE86_C6E6_46E5_8FB6_5997584B1F0E_.wvu.FilterData" localSheetId="144" hidden="1">'11-3'!$A$7:$G$7</definedName>
    <definedName name="Z_F142EE86_C6E6_46E5_8FB6_5997584B1F0E_.wvu.FilterData" localSheetId="146" hidden="1">'11-4'!$A$6:$F$6</definedName>
    <definedName name="Z_F142EE86_C6E6_46E5_8FB6_5997584B1F0E_.wvu.FilterData" localSheetId="149" hidden="1">'11-5'!$A$6:$E$6</definedName>
    <definedName name="Z_F142EE86_C6E6_46E5_8FB6_5997584B1F0E_.wvu.FilterData" localSheetId="152" hidden="1">'11-6'!$A$7:$P$7</definedName>
    <definedName name="Z_F142EE86_C6E6_46E5_8FB6_5997584B1F0E_.wvu.FilterData" localSheetId="154" hidden="1">'11-7'!$A$8:$AB$8</definedName>
    <definedName name="Z_F142EE86_C6E6_46E5_8FB6_5997584B1F0E_.wvu.FilterData" localSheetId="157" hidden="1">'11-8'!$A$5:$E$5</definedName>
    <definedName name="Z_F142EE86_C6E6_46E5_8FB6_5997584B1F0E_.wvu.FilterData" localSheetId="159" hidden="1">'11-9'!$A$7:$L$7</definedName>
    <definedName name="Z_F142EE86_C6E6_46E5_8FB6_5997584B1F0E_.wvu.FilterData" localSheetId="206" hidden="1">'12-12'!$A$6:$L$6</definedName>
    <definedName name="Z_F142EE86_C6E6_46E5_8FB6_5997584B1F0E_.wvu.FilterData" localSheetId="186" hidden="1">'12-2'!$A$7:$N$418</definedName>
    <definedName name="Z_F142EE86_C6E6_46E5_8FB6_5997584B1F0E_.wvu.FilterData" localSheetId="238" hidden="1">'13-8'!$A$4:$P$4</definedName>
    <definedName name="Z_F142EE86_C6E6_46E5_8FB6_5997584B1F0E_.wvu.FilterData" localSheetId="240" hidden="1">'13-9'!$A$7:$L$7</definedName>
    <definedName name="Z_F142EE86_C6E6_46E5_8FB6_5997584B1F0E_.wvu.FilterData" localSheetId="6" hidden="1">'1-4'!$A$5:$R$87</definedName>
    <definedName name="Z_F142EE86_C6E6_46E5_8FB6_5997584B1F0E_.wvu.FilterData" localSheetId="7" hidden="1">'1-5'!$A$9:$AE$9</definedName>
    <definedName name="Z_F142EE86_C6E6_46E5_8FB6_5997584B1F0E_.wvu.FilterData" localSheetId="264" hidden="1">'15-4'!$A$6:$N$6</definedName>
    <definedName name="Z_F142EE86_C6E6_46E5_8FB6_5997584B1F0E_.wvu.FilterData" localSheetId="11" hidden="1">'1-6'!$A$5:$I$5</definedName>
    <definedName name="Z_F142EE86_C6E6_46E5_8FB6_5997584B1F0E_.wvu.FilterData" localSheetId="13" hidden="1">'2-1'!$A$7:$J$46</definedName>
    <definedName name="Z_F142EE86_C6E6_46E5_8FB6_5997584B1F0E_.wvu.FilterData" localSheetId="34" hidden="1">'2-10'!$A$7:$M$7</definedName>
    <definedName name="Z_F142EE86_C6E6_46E5_8FB6_5997584B1F0E_.wvu.FilterData" localSheetId="36" hidden="1">'2-11'!$A$7:$I$7</definedName>
    <definedName name="Z_F142EE86_C6E6_46E5_8FB6_5997584B1F0E_.wvu.FilterData" localSheetId="38" hidden="1">'2-12'!$A$6:$E$39</definedName>
    <definedName name="Z_F142EE86_C6E6_46E5_8FB6_5997584B1F0E_.wvu.FilterData" localSheetId="15" hidden="1">'2-2'!$A$6:$I$6</definedName>
    <definedName name="Z_F142EE86_C6E6_46E5_8FB6_5997584B1F0E_.wvu.FilterData" localSheetId="17" hidden="1">'2-3'!$A$6:$K$6</definedName>
    <definedName name="Z_F142EE86_C6E6_46E5_8FB6_5997584B1F0E_.wvu.FilterData" localSheetId="21" hidden="1">'2-5'!$A$7:$G$7</definedName>
    <definedName name="Z_F142EE86_C6E6_46E5_8FB6_5997584B1F0E_.wvu.FilterData" localSheetId="41" hidden="1">'3-1'!$A$7:$H$7</definedName>
    <definedName name="Z_F142EE86_C6E6_46E5_8FB6_5997584B1F0E_.wvu.FilterData" localSheetId="43" hidden="1">'3-2'!$A$8:$BM$8</definedName>
    <definedName name="Z_F142EE86_C6E6_46E5_8FB6_5997584B1F0E_.wvu.FilterData" localSheetId="45" hidden="1">'3-3'!$A$5:$AV$5</definedName>
    <definedName name="Z_F142EE86_C6E6_46E5_8FB6_5997584B1F0E_.wvu.FilterData" localSheetId="47" hidden="1">'3-4'!$A$6:$BJ$1374</definedName>
    <definedName name="Z_F142EE86_C6E6_46E5_8FB6_5997584B1F0E_.wvu.FilterData" localSheetId="50" hidden="1">'4-1'!$A$10:$R$10</definedName>
    <definedName name="Z_F142EE86_C6E6_46E5_8FB6_5997584B1F0E_.wvu.FilterData" localSheetId="52" hidden="1">'4-2'!$A$6:$P$6</definedName>
    <definedName name="Z_F142EE86_C6E6_46E5_8FB6_5997584B1F0E_.wvu.FilterData" localSheetId="54" hidden="1">'4-3'!$A$6:$F$6</definedName>
    <definedName name="Z_F142EE86_C6E6_46E5_8FB6_5997584B1F0E_.wvu.FilterData" localSheetId="56" hidden="1">'4-4'!$A$6:$E$6</definedName>
    <definedName name="Z_F142EE86_C6E6_46E5_8FB6_5997584B1F0E_.wvu.FilterData" localSheetId="58" hidden="1">'4-5'!$A$6:$I$6</definedName>
    <definedName name="Z_F142EE86_C6E6_46E5_8FB6_5997584B1F0E_.wvu.FilterData" localSheetId="62" hidden="1">#REF!</definedName>
    <definedName name="Z_F142EE86_C6E6_46E5_8FB6_5997584B1F0E_.wvu.FilterData" localSheetId="60" hidden="1">'4-6(H22以前)'!$A$9:$M$9</definedName>
    <definedName name="Z_F142EE86_C6E6_46E5_8FB6_5997584B1F0E_.wvu.FilterData" localSheetId="64" hidden="1">'4-7'!$A$5:$N$5</definedName>
    <definedName name="Z_F142EE86_C6E6_46E5_8FB6_5997584B1F0E_.wvu.FilterData" localSheetId="66" hidden="1">'4-8'!$A$5:$P$5</definedName>
    <definedName name="Z_F142EE86_C6E6_46E5_8FB6_5997584B1F0E_.wvu.FilterData" localSheetId="68" hidden="1">'5-1'!$A$10:$BE$10</definedName>
    <definedName name="Z_F142EE86_C6E6_46E5_8FB6_5997584B1F0E_.wvu.FilterData" localSheetId="71" hidden="1">'5-2'!$A$6:$H$6</definedName>
    <definedName name="Z_F142EE86_C6E6_46E5_8FB6_5997584B1F0E_.wvu.FilterData" localSheetId="74" hidden="1">'5-3'!$A$6:$I$6</definedName>
    <definedName name="Z_F142EE86_C6E6_46E5_8FB6_5997584B1F0E_.wvu.FilterData" localSheetId="77" hidden="1">'6-1'!$A$6:$F$6</definedName>
    <definedName name="Z_F142EE86_C6E6_46E5_8FB6_5997584B1F0E_.wvu.FilterData" localSheetId="81" hidden="1">'6-2'!$A$8:$L$30</definedName>
    <definedName name="Z_F142EE86_C6E6_46E5_8FB6_5997584B1F0E_.wvu.FilterData" localSheetId="85" hidden="1">'6-3'!$A$9:$L$9</definedName>
    <definedName name="Z_F142EE86_C6E6_46E5_8FB6_5997584B1F0E_.wvu.FilterData" localSheetId="88" hidden="1">'6-4'!$A$9:$H$9</definedName>
    <definedName name="Z_F142EE86_C6E6_46E5_8FB6_5997584B1F0E_.wvu.FilterData" localSheetId="95" hidden="1">'7-1'!$A$10:$O$10</definedName>
    <definedName name="Z_F142EE86_C6E6_46E5_8FB6_5997584B1F0E_.wvu.FilterData" localSheetId="97" hidden="1">'7-2'!$A$8:$M$8</definedName>
    <definedName name="Z_F142EE86_C6E6_46E5_8FB6_5997584B1F0E_.wvu.FilterData" localSheetId="105" hidden="1">'9-1'!$A$10:$J$10</definedName>
    <definedName name="Z_F142EE86_C6E6_46E5_8FB6_5997584B1F0E_.wvu.FilterData" localSheetId="107" hidden="1">'9-2'!$A$5:$K$5</definedName>
    <definedName name="Z_F142EE86_C6E6_46E5_8FB6_5997584B1F0E_.wvu.FilterData" localSheetId="109" hidden="1">'9-3'!$A$7:$L$7</definedName>
    <definedName name="Z_F142EE86_C6E6_46E5_8FB6_5997584B1F0E_.wvu.FilterData" localSheetId="0" hidden="1">目次!$A$1:$K$149</definedName>
    <definedName name="Z_F142EE86_C6E6_46E5_8FB6_5997584B1F0E_.wvu.Rows" localSheetId="7" hidden="1">'1-5'!$8:$8</definedName>
    <definedName name="Z_F31114F8_2AEC_4763_A825_6718E42AFE17_.wvu.Cols" localSheetId="15" hidden="1">'2-2'!$B:$B</definedName>
    <definedName name="Z_F31114F8_2AEC_4763_A825_6718E42AFE17_.wvu.Cols" localSheetId="19" hidden="1">'2-4'!$A:$A</definedName>
    <definedName name="Z_F31114F8_2AEC_4763_A825_6718E42AFE17_.wvu.Cols" localSheetId="0" hidden="1">目次!$A:$B,目次!$E:$E</definedName>
    <definedName name="Z_F31114F8_2AEC_4763_A825_6718E42AFE17_.wvu.FilterData" localSheetId="113" hidden="1">'10-1'!$A$7:$K$63</definedName>
    <definedName name="Z_F31114F8_2AEC_4763_A825_6718E42AFE17_.wvu.FilterData" localSheetId="133" hidden="1">'10-10'!$A$4:$D$62</definedName>
    <definedName name="Z_F31114F8_2AEC_4763_A825_6718E42AFE17_.wvu.FilterData" localSheetId="135" hidden="1">'10-11'!$A$7:$F$7</definedName>
    <definedName name="Z_F31114F8_2AEC_4763_A825_6718E42AFE17_.wvu.FilterData" localSheetId="137" hidden="1">'10-12'!$A$5:$B$5</definedName>
    <definedName name="Z_F31114F8_2AEC_4763_A825_6718E42AFE17_.wvu.FilterData" localSheetId="116" hidden="1">'10-2'!$A$9:$AF$9</definedName>
    <definedName name="Z_F31114F8_2AEC_4763_A825_6718E42AFE17_.wvu.FilterData" localSheetId="118" hidden="1">'10-3'!$A$9:$W$9</definedName>
    <definedName name="Z_F31114F8_2AEC_4763_A825_6718E42AFE17_.wvu.FilterData" localSheetId="120" hidden="1">'10-4'!$A$5:$E$5</definedName>
    <definedName name="Z_F31114F8_2AEC_4763_A825_6718E42AFE17_.wvu.FilterData" localSheetId="122" hidden="1">'10-5'!$A$8:$Q$8</definedName>
    <definedName name="Z_F31114F8_2AEC_4763_A825_6718E42AFE17_.wvu.FilterData" localSheetId="124" hidden="1">'10-6'!$A$8:$AB$8</definedName>
    <definedName name="Z_F31114F8_2AEC_4763_A825_6718E42AFE17_.wvu.FilterData" localSheetId="126" hidden="1">'10-7'!$A$9:$P$9</definedName>
    <definedName name="Z_F31114F8_2AEC_4763_A825_6718E42AFE17_.wvu.FilterData" localSheetId="128" hidden="1">'10-8'!$A$4:$C$4</definedName>
    <definedName name="Z_F31114F8_2AEC_4763_A825_6718E42AFE17_.wvu.FilterData" localSheetId="130" hidden="1">'10-9'!$A$14:$K$14</definedName>
    <definedName name="Z_F31114F8_2AEC_4763_A825_6718E42AFE17_.wvu.FilterData" localSheetId="139" hidden="1">'11-1'!$A$5:$E$5</definedName>
    <definedName name="Z_F31114F8_2AEC_4763_A825_6718E42AFE17_.wvu.FilterData" localSheetId="142" hidden="1">'11-2'!$A$4:$G$4</definedName>
    <definedName name="Z_F31114F8_2AEC_4763_A825_6718E42AFE17_.wvu.FilterData" localSheetId="182" hidden="1">'11-20'!$A$7:$F$7</definedName>
    <definedName name="Z_F31114F8_2AEC_4763_A825_6718E42AFE17_.wvu.FilterData" localSheetId="144" hidden="1">'11-3'!$A$7:$G$7</definedName>
    <definedName name="Z_F31114F8_2AEC_4763_A825_6718E42AFE17_.wvu.FilterData" localSheetId="146" hidden="1">'11-4'!$A$6:$F$6</definedName>
    <definedName name="Z_F31114F8_2AEC_4763_A825_6718E42AFE17_.wvu.FilterData" localSheetId="149" hidden="1">'11-5'!$A$6:$E$6</definedName>
    <definedName name="Z_F31114F8_2AEC_4763_A825_6718E42AFE17_.wvu.FilterData" localSheetId="152" hidden="1">'11-6'!$A$7:$P$7</definedName>
    <definedName name="Z_F31114F8_2AEC_4763_A825_6718E42AFE17_.wvu.FilterData" localSheetId="154" hidden="1">'11-7'!$A$8:$AB$8</definedName>
    <definedName name="Z_F31114F8_2AEC_4763_A825_6718E42AFE17_.wvu.FilterData" localSheetId="157" hidden="1">'11-8'!$A$5:$E$5</definedName>
    <definedName name="Z_F31114F8_2AEC_4763_A825_6718E42AFE17_.wvu.FilterData" localSheetId="159" hidden="1">'11-9'!$A$7:$L$7</definedName>
    <definedName name="Z_F31114F8_2AEC_4763_A825_6718E42AFE17_.wvu.FilterData" localSheetId="206" hidden="1">'12-12'!$A$6:$L$6</definedName>
    <definedName name="Z_F31114F8_2AEC_4763_A825_6718E42AFE17_.wvu.FilterData" localSheetId="186" hidden="1">'12-2'!$A$7:$N$418</definedName>
    <definedName name="Z_F31114F8_2AEC_4763_A825_6718E42AFE17_.wvu.FilterData" localSheetId="238" hidden="1">'13-8'!$A$4:$P$4</definedName>
    <definedName name="Z_F31114F8_2AEC_4763_A825_6718E42AFE17_.wvu.FilterData" localSheetId="240" hidden="1">'13-9'!$A$7:$L$7</definedName>
    <definedName name="Z_F31114F8_2AEC_4763_A825_6718E42AFE17_.wvu.FilterData" localSheetId="6" hidden="1">'1-4'!$A$5:$R$87</definedName>
    <definedName name="Z_F31114F8_2AEC_4763_A825_6718E42AFE17_.wvu.FilterData" localSheetId="7" hidden="1">'1-5'!$A$9:$AE$9</definedName>
    <definedName name="Z_F31114F8_2AEC_4763_A825_6718E42AFE17_.wvu.FilterData" localSheetId="264" hidden="1">'15-4'!$A$6:$N$6</definedName>
    <definedName name="Z_F31114F8_2AEC_4763_A825_6718E42AFE17_.wvu.FilterData" localSheetId="11" hidden="1">'1-6'!$A$5:$I$5</definedName>
    <definedName name="Z_F31114F8_2AEC_4763_A825_6718E42AFE17_.wvu.FilterData" localSheetId="13" hidden="1">'2-1'!$A$7:$J$46</definedName>
    <definedName name="Z_F31114F8_2AEC_4763_A825_6718E42AFE17_.wvu.FilterData" localSheetId="34" hidden="1">'2-10'!$A$7:$M$7</definedName>
    <definedName name="Z_F31114F8_2AEC_4763_A825_6718E42AFE17_.wvu.FilterData" localSheetId="36" hidden="1">'2-11'!$A$7:$I$7</definedName>
    <definedName name="Z_F31114F8_2AEC_4763_A825_6718E42AFE17_.wvu.FilterData" localSheetId="38" hidden="1">'2-12'!$A$6:$E$39</definedName>
    <definedName name="Z_F31114F8_2AEC_4763_A825_6718E42AFE17_.wvu.FilterData" localSheetId="15" hidden="1">'2-2'!$A$6:$I$6</definedName>
    <definedName name="Z_F31114F8_2AEC_4763_A825_6718E42AFE17_.wvu.FilterData" localSheetId="17" hidden="1">'2-3'!$A$6:$K$6</definedName>
    <definedName name="Z_F31114F8_2AEC_4763_A825_6718E42AFE17_.wvu.FilterData" localSheetId="21" hidden="1">'2-5'!$A$7:$G$7</definedName>
    <definedName name="Z_F31114F8_2AEC_4763_A825_6718E42AFE17_.wvu.FilterData" localSheetId="41" hidden="1">'3-1'!$A$7:$H$7</definedName>
    <definedName name="Z_F31114F8_2AEC_4763_A825_6718E42AFE17_.wvu.FilterData" localSheetId="43" hidden="1">'3-2'!$A$8:$BM$8</definedName>
    <definedName name="Z_F31114F8_2AEC_4763_A825_6718E42AFE17_.wvu.FilterData" localSheetId="45" hidden="1">'3-3'!$A$5:$AV$5</definedName>
    <definedName name="Z_F31114F8_2AEC_4763_A825_6718E42AFE17_.wvu.FilterData" localSheetId="47" hidden="1">'3-4'!$A$6:$BJ$1374</definedName>
    <definedName name="Z_F31114F8_2AEC_4763_A825_6718E42AFE17_.wvu.FilterData" localSheetId="50" hidden="1">'4-1'!$A$10:$R$10</definedName>
    <definedName name="Z_F31114F8_2AEC_4763_A825_6718E42AFE17_.wvu.FilterData" localSheetId="52" hidden="1">'4-2'!$A$6:$P$6</definedName>
    <definedName name="Z_F31114F8_2AEC_4763_A825_6718E42AFE17_.wvu.FilterData" localSheetId="54" hidden="1">'4-3'!$A$6:$F$6</definedName>
    <definedName name="Z_F31114F8_2AEC_4763_A825_6718E42AFE17_.wvu.FilterData" localSheetId="56" hidden="1">'4-4'!$A$6:$E$6</definedName>
    <definedName name="Z_F31114F8_2AEC_4763_A825_6718E42AFE17_.wvu.FilterData" localSheetId="58" hidden="1">'4-5'!$A$6:$I$6</definedName>
    <definedName name="Z_F31114F8_2AEC_4763_A825_6718E42AFE17_.wvu.FilterData" localSheetId="62" hidden="1">#REF!</definedName>
    <definedName name="Z_F31114F8_2AEC_4763_A825_6718E42AFE17_.wvu.FilterData" localSheetId="60" hidden="1">'4-6(H22以前)'!$A$9:$M$9</definedName>
    <definedName name="Z_F31114F8_2AEC_4763_A825_6718E42AFE17_.wvu.FilterData" localSheetId="64" hidden="1">'4-7'!$A$5:$N$5</definedName>
    <definedName name="Z_F31114F8_2AEC_4763_A825_6718E42AFE17_.wvu.FilterData" localSheetId="66" hidden="1">'4-8'!$A$5:$P$5</definedName>
    <definedName name="Z_F31114F8_2AEC_4763_A825_6718E42AFE17_.wvu.FilterData" localSheetId="68" hidden="1">'5-1'!$A$10:$BE$10</definedName>
    <definedName name="Z_F31114F8_2AEC_4763_A825_6718E42AFE17_.wvu.FilterData" localSheetId="71" hidden="1">'5-2'!$A$6:$H$6</definedName>
    <definedName name="Z_F31114F8_2AEC_4763_A825_6718E42AFE17_.wvu.FilterData" localSheetId="74" hidden="1">'5-3'!$A$6:$I$6</definedName>
    <definedName name="Z_F31114F8_2AEC_4763_A825_6718E42AFE17_.wvu.FilterData" localSheetId="77" hidden="1">'6-1'!$A$6:$F$6</definedName>
    <definedName name="Z_F31114F8_2AEC_4763_A825_6718E42AFE17_.wvu.FilterData" localSheetId="81" hidden="1">'6-2'!$A$8:$L$30</definedName>
    <definedName name="Z_F31114F8_2AEC_4763_A825_6718E42AFE17_.wvu.FilterData" localSheetId="85" hidden="1">'6-3'!$A$9:$L$9</definedName>
    <definedName name="Z_F31114F8_2AEC_4763_A825_6718E42AFE17_.wvu.FilterData" localSheetId="88" hidden="1">'6-4'!$A$9:$H$9</definedName>
    <definedName name="Z_F31114F8_2AEC_4763_A825_6718E42AFE17_.wvu.FilterData" localSheetId="95" hidden="1">'7-1'!$A$10:$O$10</definedName>
    <definedName name="Z_F31114F8_2AEC_4763_A825_6718E42AFE17_.wvu.FilterData" localSheetId="97" hidden="1">'7-2'!$A$8:$M$8</definedName>
    <definedName name="Z_F31114F8_2AEC_4763_A825_6718E42AFE17_.wvu.FilterData" localSheetId="105" hidden="1">'9-1'!$A$10:$J$10</definedName>
    <definedName name="Z_F31114F8_2AEC_4763_A825_6718E42AFE17_.wvu.FilterData" localSheetId="107" hidden="1">'9-2'!$A$5:$K$5</definedName>
    <definedName name="Z_F31114F8_2AEC_4763_A825_6718E42AFE17_.wvu.FilterData" localSheetId="109" hidden="1">'9-3'!$A$7:$L$7</definedName>
    <definedName name="Z_F31114F8_2AEC_4763_A825_6718E42AFE17_.wvu.FilterData" localSheetId="0" hidden="1">目次!$A$1:$K$149</definedName>
    <definedName name="Z_F31114F8_2AEC_4763_A825_6718E42AFE17_.wvu.Rows" localSheetId="7" hidden="1">'1-5'!$8:$8</definedName>
    <definedName name="Z_F9286512_CF1F_4319_B45D_389DAFF0772A_.wvu.Cols" localSheetId="15" hidden="1">'2-2'!$B:$B</definedName>
    <definedName name="Z_F9286512_CF1F_4319_B45D_389DAFF0772A_.wvu.Cols" localSheetId="19" hidden="1">'2-4'!$A:$A</definedName>
    <definedName name="Z_F9286512_CF1F_4319_B45D_389DAFF0772A_.wvu.Cols" localSheetId="0" hidden="1">目次!$A:$B</definedName>
    <definedName name="Z_F9286512_CF1F_4319_B45D_389DAFF0772A_.wvu.FilterData" localSheetId="113" hidden="1">'10-1'!$A$7:$K$63</definedName>
    <definedName name="Z_F9286512_CF1F_4319_B45D_389DAFF0772A_.wvu.FilterData" localSheetId="133" hidden="1">'10-10'!$A$4:$D$62</definedName>
    <definedName name="Z_F9286512_CF1F_4319_B45D_389DAFF0772A_.wvu.FilterData" localSheetId="135" hidden="1">'10-11'!$A$7:$F$7</definedName>
    <definedName name="Z_F9286512_CF1F_4319_B45D_389DAFF0772A_.wvu.FilterData" localSheetId="137" hidden="1">'10-12'!$A$5:$B$5</definedName>
    <definedName name="Z_F9286512_CF1F_4319_B45D_389DAFF0772A_.wvu.FilterData" localSheetId="116" hidden="1">'10-2'!$A$9:$AF$9</definedName>
    <definedName name="Z_F9286512_CF1F_4319_B45D_389DAFF0772A_.wvu.FilterData" localSheetId="118" hidden="1">'10-3'!$A$9:$W$9</definedName>
    <definedName name="Z_F9286512_CF1F_4319_B45D_389DAFF0772A_.wvu.FilterData" localSheetId="120" hidden="1">'10-4'!$A$5:$E$5</definedName>
    <definedName name="Z_F9286512_CF1F_4319_B45D_389DAFF0772A_.wvu.FilterData" localSheetId="122" hidden="1">'10-5'!$A$8:$Q$8</definedName>
    <definedName name="Z_F9286512_CF1F_4319_B45D_389DAFF0772A_.wvu.FilterData" localSheetId="124" hidden="1">'10-6'!$A$8:$AB$8</definedName>
    <definedName name="Z_F9286512_CF1F_4319_B45D_389DAFF0772A_.wvu.FilterData" localSheetId="126" hidden="1">'10-7'!$A$9:$P$9</definedName>
    <definedName name="Z_F9286512_CF1F_4319_B45D_389DAFF0772A_.wvu.FilterData" localSheetId="128" hidden="1">'10-8'!$A$4:$C$4</definedName>
    <definedName name="Z_F9286512_CF1F_4319_B45D_389DAFF0772A_.wvu.FilterData" localSheetId="130" hidden="1">'10-9'!$A$14:$K$14</definedName>
    <definedName name="Z_F9286512_CF1F_4319_B45D_389DAFF0772A_.wvu.FilterData" localSheetId="139" hidden="1">'11-1'!$A$5:$E$5</definedName>
    <definedName name="Z_F9286512_CF1F_4319_B45D_389DAFF0772A_.wvu.FilterData" localSheetId="142" hidden="1">'11-2'!$A$4:$G$4</definedName>
    <definedName name="Z_F9286512_CF1F_4319_B45D_389DAFF0772A_.wvu.FilterData" localSheetId="182" hidden="1">'11-20'!$A$7:$F$7</definedName>
    <definedName name="Z_F9286512_CF1F_4319_B45D_389DAFF0772A_.wvu.FilterData" localSheetId="144" hidden="1">'11-3'!$A$7:$G$7</definedName>
    <definedName name="Z_F9286512_CF1F_4319_B45D_389DAFF0772A_.wvu.FilterData" localSheetId="146" hidden="1">'11-4'!$A$6:$F$6</definedName>
    <definedName name="Z_F9286512_CF1F_4319_B45D_389DAFF0772A_.wvu.FilterData" localSheetId="149" hidden="1">'11-5'!$A$6:$E$6</definedName>
    <definedName name="Z_F9286512_CF1F_4319_B45D_389DAFF0772A_.wvu.FilterData" localSheetId="152" hidden="1">'11-6'!$A$7:$P$7</definedName>
    <definedName name="Z_F9286512_CF1F_4319_B45D_389DAFF0772A_.wvu.FilterData" localSheetId="154" hidden="1">'11-7'!$A$8:$AB$8</definedName>
    <definedName name="Z_F9286512_CF1F_4319_B45D_389DAFF0772A_.wvu.FilterData" localSheetId="157" hidden="1">'11-8'!$A$5:$E$5</definedName>
    <definedName name="Z_F9286512_CF1F_4319_B45D_389DAFF0772A_.wvu.FilterData" localSheetId="159" hidden="1">'11-9'!$A$7:$L$7</definedName>
    <definedName name="Z_F9286512_CF1F_4319_B45D_389DAFF0772A_.wvu.FilterData" localSheetId="206" hidden="1">'12-12'!$A$6:$L$6</definedName>
    <definedName name="Z_F9286512_CF1F_4319_B45D_389DAFF0772A_.wvu.FilterData" localSheetId="186" hidden="1">'12-2'!$A$7:$N$418</definedName>
    <definedName name="Z_F9286512_CF1F_4319_B45D_389DAFF0772A_.wvu.FilterData" localSheetId="238" hidden="1">'13-8'!$A$4:$P$4</definedName>
    <definedName name="Z_F9286512_CF1F_4319_B45D_389DAFF0772A_.wvu.FilterData" localSheetId="240" hidden="1">'13-9'!$A$7:$L$7</definedName>
    <definedName name="Z_F9286512_CF1F_4319_B45D_389DAFF0772A_.wvu.FilterData" localSheetId="6" hidden="1">'1-4'!$A$5:$R$87</definedName>
    <definedName name="Z_F9286512_CF1F_4319_B45D_389DAFF0772A_.wvu.FilterData" localSheetId="7" hidden="1">'1-5'!$A$9:$AE$9</definedName>
    <definedName name="Z_F9286512_CF1F_4319_B45D_389DAFF0772A_.wvu.FilterData" localSheetId="264" hidden="1">'15-4'!$A$6:$N$6</definedName>
    <definedName name="Z_F9286512_CF1F_4319_B45D_389DAFF0772A_.wvu.FilterData" localSheetId="11" hidden="1">'1-6'!$A$5:$I$5</definedName>
    <definedName name="Z_F9286512_CF1F_4319_B45D_389DAFF0772A_.wvu.FilterData" localSheetId="13" hidden="1">'2-1'!$A$7:$J$46</definedName>
    <definedName name="Z_F9286512_CF1F_4319_B45D_389DAFF0772A_.wvu.FilterData" localSheetId="34" hidden="1">'2-10'!$A$7:$M$7</definedName>
    <definedName name="Z_F9286512_CF1F_4319_B45D_389DAFF0772A_.wvu.FilterData" localSheetId="36" hidden="1">'2-11'!$A$7:$I$7</definedName>
    <definedName name="Z_F9286512_CF1F_4319_B45D_389DAFF0772A_.wvu.FilterData" localSheetId="38" hidden="1">'2-12'!$A$6:$E$39</definedName>
    <definedName name="Z_F9286512_CF1F_4319_B45D_389DAFF0772A_.wvu.FilterData" localSheetId="15" hidden="1">'2-2'!$A$6:$I$6</definedName>
    <definedName name="Z_F9286512_CF1F_4319_B45D_389DAFF0772A_.wvu.FilterData" localSheetId="17" hidden="1">'2-3'!$A$6:$K$6</definedName>
    <definedName name="Z_F9286512_CF1F_4319_B45D_389DAFF0772A_.wvu.FilterData" localSheetId="21" hidden="1">'2-5'!$A$7:$G$7</definedName>
    <definedName name="Z_F9286512_CF1F_4319_B45D_389DAFF0772A_.wvu.FilterData" localSheetId="41" hidden="1">'3-1'!$A$7:$H$7</definedName>
    <definedName name="Z_F9286512_CF1F_4319_B45D_389DAFF0772A_.wvu.FilterData" localSheetId="43" hidden="1">'3-2'!$A$8:$BM$8</definedName>
    <definedName name="Z_F9286512_CF1F_4319_B45D_389DAFF0772A_.wvu.FilterData" localSheetId="45" hidden="1">'3-3'!$A$5:$AV$5</definedName>
    <definedName name="Z_F9286512_CF1F_4319_B45D_389DAFF0772A_.wvu.FilterData" localSheetId="47" hidden="1">'3-4'!$A$6:$BJ$1374</definedName>
    <definedName name="Z_F9286512_CF1F_4319_B45D_389DAFF0772A_.wvu.FilterData" localSheetId="50" hidden="1">'4-1'!$A$10:$R$10</definedName>
    <definedName name="Z_F9286512_CF1F_4319_B45D_389DAFF0772A_.wvu.FilterData" localSheetId="52" hidden="1">'4-2'!$A$6:$P$6</definedName>
    <definedName name="Z_F9286512_CF1F_4319_B45D_389DAFF0772A_.wvu.FilterData" localSheetId="54" hidden="1">'4-3'!$A$6:$F$6</definedName>
    <definedName name="Z_F9286512_CF1F_4319_B45D_389DAFF0772A_.wvu.FilterData" localSheetId="56" hidden="1">'4-4'!$A$6:$E$6</definedName>
    <definedName name="Z_F9286512_CF1F_4319_B45D_389DAFF0772A_.wvu.FilterData" localSheetId="58" hidden="1">'4-5'!$A$6:$I$6</definedName>
    <definedName name="Z_F9286512_CF1F_4319_B45D_389DAFF0772A_.wvu.FilterData" localSheetId="62" hidden="1">#REF!</definedName>
    <definedName name="Z_F9286512_CF1F_4319_B45D_389DAFF0772A_.wvu.FilterData" localSheetId="60" hidden="1">'4-6(H22以前)'!$A$9:$M$9</definedName>
    <definedName name="Z_F9286512_CF1F_4319_B45D_389DAFF0772A_.wvu.FilterData" localSheetId="64" hidden="1">'4-7'!$A$5:$N$5</definedName>
    <definedName name="Z_F9286512_CF1F_4319_B45D_389DAFF0772A_.wvu.FilterData" localSheetId="66" hidden="1">'4-8'!$A$5:$P$5</definedName>
    <definedName name="Z_F9286512_CF1F_4319_B45D_389DAFF0772A_.wvu.FilterData" localSheetId="68" hidden="1">'5-1'!$A$10:$BE$10</definedName>
    <definedName name="Z_F9286512_CF1F_4319_B45D_389DAFF0772A_.wvu.FilterData" localSheetId="71" hidden="1">'5-2'!$A$6:$H$6</definedName>
    <definedName name="Z_F9286512_CF1F_4319_B45D_389DAFF0772A_.wvu.FilterData" localSheetId="74" hidden="1">'5-3'!$A$6:$I$6</definedName>
    <definedName name="Z_F9286512_CF1F_4319_B45D_389DAFF0772A_.wvu.FilterData" localSheetId="77" hidden="1">'6-1'!$A$6:$F$6</definedName>
    <definedName name="Z_F9286512_CF1F_4319_B45D_389DAFF0772A_.wvu.FilterData" localSheetId="81" hidden="1">'6-2'!$A$8:$L$30</definedName>
    <definedName name="Z_F9286512_CF1F_4319_B45D_389DAFF0772A_.wvu.FilterData" localSheetId="85" hidden="1">'6-3'!$A$9:$L$9</definedName>
    <definedName name="Z_F9286512_CF1F_4319_B45D_389DAFF0772A_.wvu.FilterData" localSheetId="88" hidden="1">'6-4'!$A$9:$H$9</definedName>
    <definedName name="Z_F9286512_CF1F_4319_B45D_389DAFF0772A_.wvu.FilterData" localSheetId="95" hidden="1">'7-1'!$A$10:$O$10</definedName>
    <definedName name="Z_F9286512_CF1F_4319_B45D_389DAFF0772A_.wvu.FilterData" localSheetId="97" hidden="1">'7-2'!$A$8:$M$8</definedName>
    <definedName name="Z_F9286512_CF1F_4319_B45D_389DAFF0772A_.wvu.FilterData" localSheetId="105" hidden="1">'9-1'!$A$10:$J$10</definedName>
    <definedName name="Z_F9286512_CF1F_4319_B45D_389DAFF0772A_.wvu.FilterData" localSheetId="107" hidden="1">'9-2'!$A$5:$K$5</definedName>
    <definedName name="Z_F9286512_CF1F_4319_B45D_389DAFF0772A_.wvu.FilterData" localSheetId="109" hidden="1">'9-3'!$A$7:$L$7</definedName>
    <definedName name="Z_F9286512_CF1F_4319_B45D_389DAFF0772A_.wvu.FilterData" localSheetId="0" hidden="1">目次!$A$1:$K$149</definedName>
    <definedName name="Z_F9286512_CF1F_4319_B45D_389DAFF0772A_.wvu.Rows" localSheetId="7" hidden="1">'1-5'!$8:$8</definedName>
    <definedName name="Z_FC000DD6_B3B0_4776_9C6A_D5FF404C2270_.wvu.FilterData" localSheetId="113" hidden="1">'10-1'!$A$7:$K$7</definedName>
    <definedName name="Z_FC3EB7F7_1441_4872_89E5_F82F94495277_.wvu.Cols" localSheetId="15" hidden="1">'2-2'!$B:$B</definedName>
    <definedName name="Z_FC3EB7F7_1441_4872_89E5_F82F94495277_.wvu.Cols" localSheetId="19" hidden="1">'2-4'!$A:$A</definedName>
    <definedName name="Z_FC3EB7F7_1441_4872_89E5_F82F94495277_.wvu.Cols" localSheetId="0" hidden="1">目次!$A:$B</definedName>
    <definedName name="Z_FC3EB7F7_1441_4872_89E5_F82F94495277_.wvu.FilterData" localSheetId="113" hidden="1">'10-1'!$A$7:$K$63</definedName>
    <definedName name="Z_FC3EB7F7_1441_4872_89E5_F82F94495277_.wvu.FilterData" localSheetId="133" hidden="1">'10-10'!$A$4:$D$62</definedName>
    <definedName name="Z_FC3EB7F7_1441_4872_89E5_F82F94495277_.wvu.FilterData" localSheetId="135" hidden="1">'10-11'!$A$7:$F$7</definedName>
    <definedName name="Z_FC3EB7F7_1441_4872_89E5_F82F94495277_.wvu.FilterData" localSheetId="137" hidden="1">'10-12'!$A$5:$B$5</definedName>
    <definedName name="Z_FC3EB7F7_1441_4872_89E5_F82F94495277_.wvu.FilterData" localSheetId="116" hidden="1">'10-2'!$A$9:$AF$9</definedName>
    <definedName name="Z_FC3EB7F7_1441_4872_89E5_F82F94495277_.wvu.FilterData" localSheetId="118" hidden="1">'10-3'!$A$9:$W$9</definedName>
    <definedName name="Z_FC3EB7F7_1441_4872_89E5_F82F94495277_.wvu.FilterData" localSheetId="120" hidden="1">'10-4'!$A$5:$E$5</definedName>
    <definedName name="Z_FC3EB7F7_1441_4872_89E5_F82F94495277_.wvu.FilterData" localSheetId="122" hidden="1">'10-5'!$A$8:$Q$8</definedName>
    <definedName name="Z_FC3EB7F7_1441_4872_89E5_F82F94495277_.wvu.FilterData" localSheetId="124" hidden="1">'10-6'!$A$8:$AB$8</definedName>
    <definedName name="Z_FC3EB7F7_1441_4872_89E5_F82F94495277_.wvu.FilterData" localSheetId="126" hidden="1">'10-7'!$A$9:$P$9</definedName>
    <definedName name="Z_FC3EB7F7_1441_4872_89E5_F82F94495277_.wvu.FilterData" localSheetId="128" hidden="1">'10-8'!$A$4:$C$4</definedName>
    <definedName name="Z_FC3EB7F7_1441_4872_89E5_F82F94495277_.wvu.FilterData" localSheetId="130" hidden="1">'10-9'!$A$14:$K$14</definedName>
    <definedName name="Z_FC3EB7F7_1441_4872_89E5_F82F94495277_.wvu.FilterData" localSheetId="139" hidden="1">'11-1'!$A$5:$E$5</definedName>
    <definedName name="Z_FC3EB7F7_1441_4872_89E5_F82F94495277_.wvu.FilterData" localSheetId="142" hidden="1">'11-2'!$A$4:$G$4</definedName>
    <definedName name="Z_FC3EB7F7_1441_4872_89E5_F82F94495277_.wvu.FilterData" localSheetId="182" hidden="1">'11-20'!$A$7:$F$7</definedName>
    <definedName name="Z_FC3EB7F7_1441_4872_89E5_F82F94495277_.wvu.FilterData" localSheetId="144" hidden="1">'11-3'!$A$7:$G$7</definedName>
    <definedName name="Z_FC3EB7F7_1441_4872_89E5_F82F94495277_.wvu.FilterData" localSheetId="146" hidden="1">'11-4'!$A$6:$F$6</definedName>
    <definedName name="Z_FC3EB7F7_1441_4872_89E5_F82F94495277_.wvu.FilterData" localSheetId="149" hidden="1">'11-5'!$A$6:$E$6</definedName>
    <definedName name="Z_FC3EB7F7_1441_4872_89E5_F82F94495277_.wvu.FilterData" localSheetId="152" hidden="1">'11-6'!$A$7:$P$7</definedName>
    <definedName name="Z_FC3EB7F7_1441_4872_89E5_F82F94495277_.wvu.FilterData" localSheetId="154" hidden="1">'11-7'!$A$8:$AB$8</definedName>
    <definedName name="Z_FC3EB7F7_1441_4872_89E5_F82F94495277_.wvu.FilterData" localSheetId="157" hidden="1">'11-8'!$A$5:$E$5</definedName>
    <definedName name="Z_FC3EB7F7_1441_4872_89E5_F82F94495277_.wvu.FilterData" localSheetId="159" hidden="1">'11-9'!$A$7:$L$7</definedName>
    <definedName name="Z_FC3EB7F7_1441_4872_89E5_F82F94495277_.wvu.FilterData" localSheetId="206" hidden="1">'12-12'!$A$6:$L$6</definedName>
    <definedName name="Z_FC3EB7F7_1441_4872_89E5_F82F94495277_.wvu.FilterData" localSheetId="186" hidden="1">'12-2'!$A$7:$N$418</definedName>
    <definedName name="Z_FC3EB7F7_1441_4872_89E5_F82F94495277_.wvu.FilterData" localSheetId="238" hidden="1">'13-8'!$A$4:$P$4</definedName>
    <definedName name="Z_FC3EB7F7_1441_4872_89E5_F82F94495277_.wvu.FilterData" localSheetId="240" hidden="1">'13-9'!$A$7:$L$7</definedName>
    <definedName name="Z_FC3EB7F7_1441_4872_89E5_F82F94495277_.wvu.FilterData" localSheetId="6" hidden="1">'1-4'!$A$5:$R$87</definedName>
    <definedName name="Z_FC3EB7F7_1441_4872_89E5_F82F94495277_.wvu.FilterData" localSheetId="7" hidden="1">'1-5'!$A$9:$AE$9</definedName>
    <definedName name="Z_FC3EB7F7_1441_4872_89E5_F82F94495277_.wvu.FilterData" localSheetId="264" hidden="1">'15-4'!$A$6:$N$6</definedName>
    <definedName name="Z_FC3EB7F7_1441_4872_89E5_F82F94495277_.wvu.FilterData" localSheetId="11" hidden="1">'1-6'!$A$5:$I$5</definedName>
    <definedName name="Z_FC3EB7F7_1441_4872_89E5_F82F94495277_.wvu.FilterData" localSheetId="13" hidden="1">'2-1'!$A$7:$J$46</definedName>
    <definedName name="Z_FC3EB7F7_1441_4872_89E5_F82F94495277_.wvu.FilterData" localSheetId="34" hidden="1">'2-10'!$A$7:$M$7</definedName>
    <definedName name="Z_FC3EB7F7_1441_4872_89E5_F82F94495277_.wvu.FilterData" localSheetId="36" hidden="1">'2-11'!$A$7:$I$7</definedName>
    <definedName name="Z_FC3EB7F7_1441_4872_89E5_F82F94495277_.wvu.FilterData" localSheetId="38" hidden="1">'2-12'!$A$6:$E$39</definedName>
    <definedName name="Z_FC3EB7F7_1441_4872_89E5_F82F94495277_.wvu.FilterData" localSheetId="15" hidden="1">'2-2'!$A$6:$I$6</definedName>
    <definedName name="Z_FC3EB7F7_1441_4872_89E5_F82F94495277_.wvu.FilterData" localSheetId="17" hidden="1">'2-3'!$A$6:$K$6</definedName>
    <definedName name="Z_FC3EB7F7_1441_4872_89E5_F82F94495277_.wvu.FilterData" localSheetId="21" hidden="1">'2-5'!$A$7:$G$7</definedName>
    <definedName name="Z_FC3EB7F7_1441_4872_89E5_F82F94495277_.wvu.FilterData" localSheetId="41" hidden="1">'3-1'!$A$7:$H$7</definedName>
    <definedName name="Z_FC3EB7F7_1441_4872_89E5_F82F94495277_.wvu.FilterData" localSheetId="43" hidden="1">'3-2'!$A$8:$BM$8</definedName>
    <definedName name="Z_FC3EB7F7_1441_4872_89E5_F82F94495277_.wvu.FilterData" localSheetId="45" hidden="1">'3-3'!$A$5:$AV$5</definedName>
    <definedName name="Z_FC3EB7F7_1441_4872_89E5_F82F94495277_.wvu.FilterData" localSheetId="47" hidden="1">'3-4'!$A$6:$BJ$1374</definedName>
    <definedName name="Z_FC3EB7F7_1441_4872_89E5_F82F94495277_.wvu.FilterData" localSheetId="50" hidden="1">'4-1'!$A$10:$R$10</definedName>
    <definedName name="Z_FC3EB7F7_1441_4872_89E5_F82F94495277_.wvu.FilterData" localSheetId="52" hidden="1">'4-2'!$A$6:$P$6</definedName>
    <definedName name="Z_FC3EB7F7_1441_4872_89E5_F82F94495277_.wvu.FilterData" localSheetId="54" hidden="1">'4-3'!$A$6:$F$6</definedName>
    <definedName name="Z_FC3EB7F7_1441_4872_89E5_F82F94495277_.wvu.FilterData" localSheetId="56" hidden="1">'4-4'!$A$6:$E$6</definedName>
    <definedName name="Z_FC3EB7F7_1441_4872_89E5_F82F94495277_.wvu.FilterData" localSheetId="58" hidden="1">'4-5'!$A$6:$I$6</definedName>
    <definedName name="Z_FC3EB7F7_1441_4872_89E5_F82F94495277_.wvu.FilterData" localSheetId="62" hidden="1">#REF!</definedName>
    <definedName name="Z_FC3EB7F7_1441_4872_89E5_F82F94495277_.wvu.FilterData" localSheetId="60" hidden="1">'4-6(H22以前)'!$A$9:$M$9</definedName>
    <definedName name="Z_FC3EB7F7_1441_4872_89E5_F82F94495277_.wvu.FilterData" localSheetId="64" hidden="1">'4-7'!$A$5:$N$5</definedName>
    <definedName name="Z_FC3EB7F7_1441_4872_89E5_F82F94495277_.wvu.FilterData" localSheetId="66" hidden="1">'4-8'!$A$5:$P$5</definedName>
    <definedName name="Z_FC3EB7F7_1441_4872_89E5_F82F94495277_.wvu.FilterData" localSheetId="68" hidden="1">'5-1'!$A$10:$BE$10</definedName>
    <definedName name="Z_FC3EB7F7_1441_4872_89E5_F82F94495277_.wvu.FilterData" localSheetId="71" hidden="1">'5-2'!$A$6:$H$6</definedName>
    <definedName name="Z_FC3EB7F7_1441_4872_89E5_F82F94495277_.wvu.FilterData" localSheetId="74" hidden="1">'5-3'!$A$6:$I$6</definedName>
    <definedName name="Z_FC3EB7F7_1441_4872_89E5_F82F94495277_.wvu.FilterData" localSheetId="77" hidden="1">'6-1'!$A$6:$F$6</definedName>
    <definedName name="Z_FC3EB7F7_1441_4872_89E5_F82F94495277_.wvu.FilterData" localSheetId="81" hidden="1">'6-2'!$A$8:$L$30</definedName>
    <definedName name="Z_FC3EB7F7_1441_4872_89E5_F82F94495277_.wvu.FilterData" localSheetId="85" hidden="1">'6-3'!$A$9:$L$9</definedName>
    <definedName name="Z_FC3EB7F7_1441_4872_89E5_F82F94495277_.wvu.FilterData" localSheetId="88" hidden="1">'6-4'!$A$9:$H$9</definedName>
    <definedName name="Z_FC3EB7F7_1441_4872_89E5_F82F94495277_.wvu.FilterData" localSheetId="95" hidden="1">'7-1'!$A$10:$O$10</definedName>
    <definedName name="Z_FC3EB7F7_1441_4872_89E5_F82F94495277_.wvu.FilterData" localSheetId="97" hidden="1">'7-2'!$A$8:$M$8</definedName>
    <definedName name="Z_FC3EB7F7_1441_4872_89E5_F82F94495277_.wvu.FilterData" localSheetId="105" hidden="1">'9-1'!$A$10:$J$10</definedName>
    <definedName name="Z_FC3EB7F7_1441_4872_89E5_F82F94495277_.wvu.FilterData" localSheetId="107" hidden="1">'9-2'!$A$5:$K$5</definedName>
    <definedName name="Z_FC3EB7F7_1441_4872_89E5_F82F94495277_.wvu.FilterData" localSheetId="109" hidden="1">'9-3'!$A$7:$L$7</definedName>
    <definedName name="Z_FC3EB7F7_1441_4872_89E5_F82F94495277_.wvu.FilterData" localSheetId="0" hidden="1">目次!$A$1:$K$149</definedName>
    <definedName name="Z_FC3EB7F7_1441_4872_89E5_F82F94495277_.wvu.Rows" localSheetId="7" hidden="1">'1-5'!$8:$8</definedName>
    <definedName name="Z_FF9AF4F9_616E_469E_968D_6B8E38B29B95_.wvu.Cols" localSheetId="15" hidden="1">'2-2'!$B:$B</definedName>
    <definedName name="Z_FF9AF4F9_616E_469E_968D_6B8E38B29B95_.wvu.Cols" localSheetId="19" hidden="1">'2-4'!$A:$A</definedName>
    <definedName name="Z_FF9AF4F9_616E_469E_968D_6B8E38B29B95_.wvu.Cols" localSheetId="0" hidden="1">目次!$A:$B,目次!$E:$E</definedName>
    <definedName name="Z_FF9AF4F9_616E_469E_968D_6B8E38B29B95_.wvu.FilterData" localSheetId="113" hidden="1">'10-1'!$A$7:$K$63</definedName>
    <definedName name="Z_FF9AF4F9_616E_469E_968D_6B8E38B29B95_.wvu.FilterData" localSheetId="133" hidden="1">'10-10'!$A$4:$D$62</definedName>
    <definedName name="Z_FF9AF4F9_616E_469E_968D_6B8E38B29B95_.wvu.FilterData" localSheetId="135" hidden="1">'10-11'!$A$7:$F$7</definedName>
    <definedName name="Z_FF9AF4F9_616E_469E_968D_6B8E38B29B95_.wvu.FilterData" localSheetId="137" hidden="1">'10-12'!$A$5:$B$5</definedName>
    <definedName name="Z_FF9AF4F9_616E_469E_968D_6B8E38B29B95_.wvu.FilterData" localSheetId="116" hidden="1">'10-2'!$A$9:$AF$9</definedName>
    <definedName name="Z_FF9AF4F9_616E_469E_968D_6B8E38B29B95_.wvu.FilterData" localSheetId="118" hidden="1">'10-3'!$A$9:$W$9</definedName>
    <definedName name="Z_FF9AF4F9_616E_469E_968D_6B8E38B29B95_.wvu.FilterData" localSheetId="120" hidden="1">'10-4'!$A$5:$E$5</definedName>
    <definedName name="Z_FF9AF4F9_616E_469E_968D_6B8E38B29B95_.wvu.FilterData" localSheetId="122" hidden="1">'10-5'!$A$8:$Q$8</definedName>
    <definedName name="Z_FF9AF4F9_616E_469E_968D_6B8E38B29B95_.wvu.FilterData" localSheetId="124" hidden="1">'10-6'!$A$8:$AB$8</definedName>
    <definedName name="Z_FF9AF4F9_616E_469E_968D_6B8E38B29B95_.wvu.FilterData" localSheetId="126" hidden="1">'10-7'!$A$9:$P$9</definedName>
    <definedName name="Z_FF9AF4F9_616E_469E_968D_6B8E38B29B95_.wvu.FilterData" localSheetId="128" hidden="1">'10-8'!$A$4:$C$4</definedName>
    <definedName name="Z_FF9AF4F9_616E_469E_968D_6B8E38B29B95_.wvu.FilterData" localSheetId="130" hidden="1">'10-9'!$A$14:$K$14</definedName>
    <definedName name="Z_FF9AF4F9_616E_469E_968D_6B8E38B29B95_.wvu.FilterData" localSheetId="139" hidden="1">'11-1'!$A$5:$E$5</definedName>
    <definedName name="Z_FF9AF4F9_616E_469E_968D_6B8E38B29B95_.wvu.FilterData" localSheetId="142" hidden="1">'11-2'!$A$4:$G$4</definedName>
    <definedName name="Z_FF9AF4F9_616E_469E_968D_6B8E38B29B95_.wvu.FilterData" localSheetId="182" hidden="1">'11-20'!$A$7:$F$7</definedName>
    <definedName name="Z_FF9AF4F9_616E_469E_968D_6B8E38B29B95_.wvu.FilterData" localSheetId="144" hidden="1">'11-3'!$A$7:$G$7</definedName>
    <definedName name="Z_FF9AF4F9_616E_469E_968D_6B8E38B29B95_.wvu.FilterData" localSheetId="146" hidden="1">'11-4'!$A$6:$F$6</definedName>
    <definedName name="Z_FF9AF4F9_616E_469E_968D_6B8E38B29B95_.wvu.FilterData" localSheetId="149" hidden="1">'11-5'!$A$6:$E$6</definedName>
    <definedName name="Z_FF9AF4F9_616E_469E_968D_6B8E38B29B95_.wvu.FilterData" localSheetId="152" hidden="1">'11-6'!$A$7:$P$7</definedName>
    <definedName name="Z_FF9AF4F9_616E_469E_968D_6B8E38B29B95_.wvu.FilterData" localSheetId="154" hidden="1">'11-7'!$A$8:$AB$8</definedName>
    <definedName name="Z_FF9AF4F9_616E_469E_968D_6B8E38B29B95_.wvu.FilterData" localSheetId="157" hidden="1">'11-8'!$A$5:$E$5</definedName>
    <definedName name="Z_FF9AF4F9_616E_469E_968D_6B8E38B29B95_.wvu.FilterData" localSheetId="159" hidden="1">'11-9'!$A$7:$L$7</definedName>
    <definedName name="Z_FF9AF4F9_616E_469E_968D_6B8E38B29B95_.wvu.FilterData" localSheetId="206" hidden="1">'12-12'!$A$6:$L$6</definedName>
    <definedName name="Z_FF9AF4F9_616E_469E_968D_6B8E38B29B95_.wvu.FilterData" localSheetId="186" hidden="1">'12-2'!$A$7:$N$418</definedName>
    <definedName name="Z_FF9AF4F9_616E_469E_968D_6B8E38B29B95_.wvu.FilterData" localSheetId="238" hidden="1">'13-8'!$A$4:$P$4</definedName>
    <definedName name="Z_FF9AF4F9_616E_469E_968D_6B8E38B29B95_.wvu.FilterData" localSheetId="240" hidden="1">'13-9'!$A$7:$L$7</definedName>
    <definedName name="Z_FF9AF4F9_616E_469E_968D_6B8E38B29B95_.wvu.FilterData" localSheetId="6" hidden="1">'1-4'!$A$5:$R$87</definedName>
    <definedName name="Z_FF9AF4F9_616E_469E_968D_6B8E38B29B95_.wvu.FilterData" localSheetId="7" hidden="1">'1-5'!$A$9:$AE$9</definedName>
    <definedName name="Z_FF9AF4F9_616E_469E_968D_6B8E38B29B95_.wvu.FilterData" localSheetId="264" hidden="1">'15-4'!$A$6:$N$6</definedName>
    <definedName name="Z_FF9AF4F9_616E_469E_968D_6B8E38B29B95_.wvu.FilterData" localSheetId="11" hidden="1">'1-6'!$A$5:$I$5</definedName>
    <definedName name="Z_FF9AF4F9_616E_469E_968D_6B8E38B29B95_.wvu.FilterData" localSheetId="13" hidden="1">'2-1'!$A$7:$J$46</definedName>
    <definedName name="Z_FF9AF4F9_616E_469E_968D_6B8E38B29B95_.wvu.FilterData" localSheetId="34" hidden="1">'2-10'!$A$7:$M$7</definedName>
    <definedName name="Z_FF9AF4F9_616E_469E_968D_6B8E38B29B95_.wvu.FilterData" localSheetId="36" hidden="1">'2-11'!$A$7:$I$7</definedName>
    <definedName name="Z_FF9AF4F9_616E_469E_968D_6B8E38B29B95_.wvu.FilterData" localSheetId="38" hidden="1">'2-12'!$A$6:$E$39</definedName>
    <definedName name="Z_FF9AF4F9_616E_469E_968D_6B8E38B29B95_.wvu.FilterData" localSheetId="15" hidden="1">'2-2'!$A$6:$I$6</definedName>
    <definedName name="Z_FF9AF4F9_616E_469E_968D_6B8E38B29B95_.wvu.FilterData" localSheetId="17" hidden="1">'2-3'!$A$6:$K$6</definedName>
    <definedName name="Z_FF9AF4F9_616E_469E_968D_6B8E38B29B95_.wvu.FilterData" localSheetId="21" hidden="1">'2-5'!$A$7:$G$7</definedName>
    <definedName name="Z_FF9AF4F9_616E_469E_968D_6B8E38B29B95_.wvu.FilterData" localSheetId="41" hidden="1">'3-1'!$A$7:$H$7</definedName>
    <definedName name="Z_FF9AF4F9_616E_469E_968D_6B8E38B29B95_.wvu.FilterData" localSheetId="43" hidden="1">'3-2'!$A$8:$BM$8</definedName>
    <definedName name="Z_FF9AF4F9_616E_469E_968D_6B8E38B29B95_.wvu.FilterData" localSheetId="45" hidden="1">'3-3'!$A$5:$AV$5</definedName>
    <definedName name="Z_FF9AF4F9_616E_469E_968D_6B8E38B29B95_.wvu.FilterData" localSheetId="47" hidden="1">'3-4'!$A$6:$BJ$1374</definedName>
    <definedName name="Z_FF9AF4F9_616E_469E_968D_6B8E38B29B95_.wvu.FilterData" localSheetId="50" hidden="1">'4-1'!$A$10:$R$10</definedName>
    <definedName name="Z_FF9AF4F9_616E_469E_968D_6B8E38B29B95_.wvu.FilterData" localSheetId="52" hidden="1">'4-2'!$A$6:$P$6</definedName>
    <definedName name="Z_FF9AF4F9_616E_469E_968D_6B8E38B29B95_.wvu.FilterData" localSheetId="54" hidden="1">'4-3'!$A$6:$F$6</definedName>
    <definedName name="Z_FF9AF4F9_616E_469E_968D_6B8E38B29B95_.wvu.FilterData" localSheetId="56" hidden="1">'4-4'!$A$6:$E$6</definedName>
    <definedName name="Z_FF9AF4F9_616E_469E_968D_6B8E38B29B95_.wvu.FilterData" localSheetId="58" hidden="1">'4-5'!$A$6:$I$6</definedName>
    <definedName name="Z_FF9AF4F9_616E_469E_968D_6B8E38B29B95_.wvu.FilterData" localSheetId="62" hidden="1">#REF!</definedName>
    <definedName name="Z_FF9AF4F9_616E_469E_968D_6B8E38B29B95_.wvu.FilterData" localSheetId="60" hidden="1">'4-6(H22以前)'!$A$9:$M$9</definedName>
    <definedName name="Z_FF9AF4F9_616E_469E_968D_6B8E38B29B95_.wvu.FilterData" localSheetId="64" hidden="1">'4-7'!$A$5:$N$5</definedName>
    <definedName name="Z_FF9AF4F9_616E_469E_968D_6B8E38B29B95_.wvu.FilterData" localSheetId="66" hidden="1">'4-8'!$A$5:$P$5</definedName>
    <definedName name="Z_FF9AF4F9_616E_469E_968D_6B8E38B29B95_.wvu.FilterData" localSheetId="68" hidden="1">'5-1'!$A$10:$BE$10</definedName>
    <definedName name="Z_FF9AF4F9_616E_469E_968D_6B8E38B29B95_.wvu.FilterData" localSheetId="71" hidden="1">'5-2'!$A$6:$H$6</definedName>
    <definedName name="Z_FF9AF4F9_616E_469E_968D_6B8E38B29B95_.wvu.FilterData" localSheetId="74" hidden="1">'5-3'!$A$6:$I$6</definedName>
    <definedName name="Z_FF9AF4F9_616E_469E_968D_6B8E38B29B95_.wvu.FilterData" localSheetId="77" hidden="1">'6-1'!$A$6:$F$6</definedName>
    <definedName name="Z_FF9AF4F9_616E_469E_968D_6B8E38B29B95_.wvu.FilterData" localSheetId="81" hidden="1">'6-2'!$A$8:$L$30</definedName>
    <definedName name="Z_FF9AF4F9_616E_469E_968D_6B8E38B29B95_.wvu.FilterData" localSheetId="85" hidden="1">'6-3'!$A$9:$L$9</definedName>
    <definedName name="Z_FF9AF4F9_616E_469E_968D_6B8E38B29B95_.wvu.FilterData" localSheetId="88" hidden="1">'6-4'!$A$9:$H$9</definedName>
    <definedName name="Z_FF9AF4F9_616E_469E_968D_6B8E38B29B95_.wvu.FilterData" localSheetId="95" hidden="1">'7-1'!$A$10:$O$10</definedName>
    <definedName name="Z_FF9AF4F9_616E_469E_968D_6B8E38B29B95_.wvu.FilterData" localSheetId="97" hidden="1">'7-2'!$A$8:$M$8</definedName>
    <definedName name="Z_FF9AF4F9_616E_469E_968D_6B8E38B29B95_.wvu.FilterData" localSheetId="105" hidden="1">'9-1'!$A$10:$J$10</definedName>
    <definedName name="Z_FF9AF4F9_616E_469E_968D_6B8E38B29B95_.wvu.FilterData" localSheetId="107" hidden="1">'9-2'!$A$5:$K$5</definedName>
    <definedName name="Z_FF9AF4F9_616E_469E_968D_6B8E38B29B95_.wvu.FilterData" localSheetId="109" hidden="1">'9-3'!$A$7:$L$7</definedName>
    <definedName name="Z_FF9AF4F9_616E_469E_968D_6B8E38B29B95_.wvu.FilterData" localSheetId="0" hidden="1">目次!$A$1:$K$149</definedName>
    <definedName name="Z_FF9AF4F9_616E_469E_968D_6B8E38B29B95_.wvu.Rows" localSheetId="7" hidden="1">'1-5'!$8:$8</definedName>
  </definedNames>
  <calcPr calcId="191029"/>
  <pivotCaches>
    <pivotCache cacheId="0" r:id="rId313"/>
    <pivotCache cacheId="1" r:id="rId314"/>
    <pivotCache cacheId="2" r:id="rId315"/>
    <pivotCache cacheId="3" r:id="rId316"/>
    <pivotCache cacheId="4" r:id="rId317"/>
    <pivotCache cacheId="5" r:id="rId318"/>
    <pivotCache cacheId="6" r:id="rId319"/>
    <pivotCache cacheId="7" r:id="rId320"/>
    <pivotCache cacheId="8" r:id="rId321"/>
    <pivotCache cacheId="9" r:id="rId322"/>
    <pivotCache cacheId="10" r:id="rId323"/>
    <pivotCache cacheId="11" r:id="rId324"/>
    <pivotCache cacheId="12" r:id="rId325"/>
    <pivotCache cacheId="13" r:id="rId326"/>
    <pivotCache cacheId="14" r:id="rId327"/>
    <pivotCache cacheId="15" r:id="rId328"/>
    <pivotCache cacheId="16" r:id="rId329"/>
    <pivotCache cacheId="17" r:id="rId330"/>
    <pivotCache cacheId="18" r:id="rId331"/>
    <pivotCache cacheId="19" r:id="rId332"/>
    <pivotCache cacheId="20" r:id="rId333"/>
    <pivotCache cacheId="21" r:id="rId334"/>
    <pivotCache cacheId="22" r:id="rId335"/>
    <pivotCache cacheId="23" r:id="rId336"/>
    <pivotCache cacheId="24" r:id="rId337"/>
    <pivotCache cacheId="25" r:id="rId338"/>
    <pivotCache cacheId="26" r:id="rId339"/>
    <pivotCache cacheId="27" r:id="rId340"/>
    <pivotCache cacheId="28" r:id="rId341"/>
    <pivotCache cacheId="29" r:id="rId342"/>
    <pivotCache cacheId="30" r:id="rId343"/>
    <pivotCache cacheId="31" r:id="rId344"/>
    <pivotCache cacheId="32" r:id="rId345"/>
    <pivotCache cacheId="33" r:id="rId346"/>
    <pivotCache cacheId="34" r:id="rId347"/>
    <pivotCache cacheId="35" r:id="rId348"/>
    <pivotCache cacheId="36" r:id="rId349"/>
    <pivotCache cacheId="37" r:id="rId350"/>
    <pivotCache cacheId="38" r:id="rId351"/>
    <pivotCache cacheId="39" r:id="rId352"/>
    <pivotCache cacheId="40" r:id="rId353"/>
    <pivotCache cacheId="41" r:id="rId354"/>
    <pivotCache cacheId="42" r:id="rId355"/>
    <pivotCache cacheId="43" r:id="rId356"/>
    <pivotCache cacheId="44" r:id="rId357"/>
    <pivotCache cacheId="45" r:id="rId358"/>
    <pivotCache cacheId="46" r:id="rId359"/>
    <pivotCache cacheId="47" r:id="rId360"/>
    <pivotCache cacheId="48" r:id="rId361"/>
    <pivotCache cacheId="49" r:id="rId362"/>
    <pivotCache cacheId="50" r:id="rId363"/>
    <pivotCache cacheId="51" r:id="rId364"/>
    <pivotCache cacheId="52" r:id="rId365"/>
    <pivotCache cacheId="53" r:id="rId366"/>
    <pivotCache cacheId="54" r:id="rId367"/>
    <pivotCache cacheId="55" r:id="rId368"/>
    <pivotCache cacheId="56" r:id="rId369"/>
    <pivotCache cacheId="57" r:id="rId370"/>
    <pivotCache cacheId="58" r:id="rId371"/>
    <pivotCache cacheId="59" r:id="rId372"/>
    <pivotCache cacheId="60" r:id="rId373"/>
    <pivotCache cacheId="61" r:id="rId374"/>
    <pivotCache cacheId="62" r:id="rId375"/>
    <pivotCache cacheId="63" r:id="rId376"/>
    <pivotCache cacheId="64" r:id="rId377"/>
    <pivotCache cacheId="65" r:id="rId378"/>
    <pivotCache cacheId="66" r:id="rId379"/>
    <pivotCache cacheId="67" r:id="rId380"/>
    <pivotCache cacheId="68" r:id="rId381"/>
    <pivotCache cacheId="69" r:id="rId382"/>
    <pivotCache cacheId="70" r:id="rId383"/>
    <pivotCache cacheId="71" r:id="rId384"/>
    <pivotCache cacheId="72" r:id="rId385"/>
    <pivotCache cacheId="73" r:id="rId386"/>
    <pivotCache cacheId="74" r:id="rId387"/>
    <pivotCache cacheId="75" r:id="rId388"/>
    <pivotCache cacheId="76" r:id="rId389"/>
    <pivotCache cacheId="77" r:id="rId390"/>
    <pivotCache cacheId="78" r:id="rId391"/>
    <pivotCache cacheId="79" r:id="rId392"/>
    <pivotCache cacheId="80" r:id="rId393"/>
    <pivotCache cacheId="81" r:id="rId394"/>
    <pivotCache cacheId="82" r:id="rId395"/>
    <pivotCache cacheId="83" r:id="rId396"/>
    <pivotCache cacheId="84" r:id="rId397"/>
    <pivotCache cacheId="85" r:id="rId398"/>
    <pivotCache cacheId="86" r:id="rId399"/>
    <pivotCache cacheId="87" r:id="rId400"/>
    <pivotCache cacheId="88" r:id="rId401"/>
    <pivotCache cacheId="89" r:id="rId402"/>
    <pivotCache cacheId="90" r:id="rId403"/>
    <pivotCache cacheId="91" r:id="rId404"/>
    <pivotCache cacheId="92" r:id="rId405"/>
    <pivotCache cacheId="93" r:id="rId406"/>
    <pivotCache cacheId="94" r:id="rId407"/>
    <pivotCache cacheId="95" r:id="rId408"/>
    <pivotCache cacheId="96" r:id="rId409"/>
    <pivotCache cacheId="97" r:id="rId410"/>
    <pivotCache cacheId="98" r:id="rId411"/>
    <pivotCache cacheId="99" r:id="rId412"/>
    <pivotCache cacheId="100" r:id="rId413"/>
    <pivotCache cacheId="101" r:id="rId414"/>
    <pivotCache cacheId="102" r:id="rId415"/>
    <pivotCache cacheId="103" r:id="rId416"/>
    <pivotCache cacheId="104" r:id="rId417"/>
    <pivotCache cacheId="105" r:id="rId418"/>
    <pivotCache cacheId="106" r:id="rId419"/>
    <pivotCache cacheId="107" r:id="rId420"/>
    <pivotCache cacheId="108" r:id="rId421"/>
    <pivotCache cacheId="109" r:id="rId422"/>
    <pivotCache cacheId="110" r:id="rId423"/>
    <pivotCache cacheId="111" r:id="rId424"/>
    <pivotCache cacheId="112" r:id="rId425"/>
    <pivotCache cacheId="113" r:id="rId426"/>
    <pivotCache cacheId="114" r:id="rId427"/>
    <pivotCache cacheId="115" r:id="rId428"/>
    <pivotCache cacheId="116" r:id="rId429"/>
    <pivotCache cacheId="117" r:id="rId430"/>
    <pivotCache cacheId="118" r:id="rId431"/>
    <pivotCache cacheId="119" r:id="rId432"/>
    <pivotCache cacheId="120" r:id="rId433"/>
    <pivotCache cacheId="121" r:id="rId434"/>
    <pivotCache cacheId="122" r:id="rId435"/>
    <pivotCache cacheId="123" r:id="rId436"/>
    <pivotCache cacheId="124" r:id="rId437"/>
    <pivotCache cacheId="125" r:id="rId438"/>
    <pivotCache cacheId="126" r:id="rId439"/>
    <pivotCache cacheId="127" r:id="rId440"/>
    <pivotCache cacheId="128" r:id="rId441"/>
    <pivotCache cacheId="129" r:id="rId442"/>
    <pivotCache cacheId="130" r:id="rId443"/>
    <pivotCache cacheId="131" r:id="rId444"/>
    <pivotCache cacheId="132" r:id="rId445"/>
    <pivotCache cacheId="133" r:id="rId446"/>
    <pivotCache cacheId="134" r:id="rId447"/>
    <pivotCache cacheId="135" r:id="rId448"/>
    <pivotCache cacheId="136" r:id="rId449"/>
    <pivotCache cacheId="137" r:id="rId450"/>
    <pivotCache cacheId="138" r:id="rId451"/>
    <pivotCache cacheId="139" r:id="rId452"/>
    <pivotCache cacheId="140" r:id="rId453"/>
    <pivotCache cacheId="141" r:id="rId454"/>
    <pivotCache cacheId="142" r:id="rId455"/>
    <pivotCache cacheId="143" r:id="rId456"/>
    <pivotCache cacheId="144" r:id="rId457"/>
    <pivotCache cacheId="145" r:id="rId458"/>
    <pivotCache cacheId="146" r:id="rId459"/>
    <pivotCache cacheId="147" r:id="rId460"/>
    <pivotCache cacheId="148" r:id="rId461"/>
    <pivotCache cacheId="149" r:id="rId462"/>
    <pivotCache cacheId="150" r:id="rId463"/>
    <pivotCache cacheId="151" r:id="rId464"/>
    <pivotCache cacheId="152" r:id="rId465"/>
    <pivotCache cacheId="153" r:id="rId466"/>
    <pivotCache cacheId="154" r:id="rId467"/>
    <pivotCache cacheId="155" r:id="rId468"/>
    <pivotCache cacheId="156" r:id="rId469"/>
    <pivotCache cacheId="157" r:id="rId470"/>
    <pivotCache cacheId="158" r:id="rId471"/>
    <pivotCache cacheId="159" r:id="rId47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K7" i="314" l="1"/>
  <c r="J7" i="314"/>
  <c r="I7" i="314"/>
  <c r="H7" i="314"/>
  <c r="G7" i="314"/>
  <c r="F7" i="314"/>
  <c r="E7" i="314"/>
  <c r="D7" i="314"/>
  <c r="C7" i="314"/>
  <c r="B7" i="314"/>
  <c r="A7" i="314"/>
  <c r="B23" i="310"/>
  <c r="B22" i="310"/>
  <c r="B21" i="310"/>
  <c r="E20" i="310"/>
  <c r="E21" i="310" s="1"/>
  <c r="B20" i="310"/>
  <c r="B19" i="310"/>
  <c r="B18" i="310"/>
  <c r="B17" i="310"/>
  <c r="B16" i="310"/>
  <c r="E6" i="310"/>
  <c r="D6" i="310"/>
  <c r="C6" i="310"/>
  <c r="B6" i="310"/>
  <c r="A6" i="310"/>
  <c r="B21" i="308"/>
  <c r="B20" i="308"/>
  <c r="B19" i="308"/>
  <c r="B18" i="308"/>
  <c r="B17" i="308"/>
  <c r="B16" i="308"/>
  <c r="D6" i="308"/>
  <c r="C6" i="308"/>
  <c r="B6" i="308"/>
  <c r="A6" i="308"/>
  <c r="E11" i="306"/>
  <c r="B11" i="306"/>
  <c r="E10" i="306"/>
  <c r="B10" i="306"/>
  <c r="E9" i="306"/>
  <c r="B9" i="306"/>
  <c r="G8" i="306"/>
  <c r="F8" i="306"/>
  <c r="E8" i="306"/>
  <c r="D8" i="306"/>
  <c r="C8" i="306"/>
  <c r="B8" i="306"/>
  <c r="A8" i="306"/>
  <c r="B22" i="304"/>
  <c r="B21" i="304"/>
  <c r="B20" i="304"/>
  <c r="B19" i="304"/>
  <c r="F18" i="304"/>
  <c r="D18" i="304"/>
  <c r="C18" i="304"/>
  <c r="B18" i="304" s="1"/>
  <c r="C17" i="304"/>
  <c r="B17" i="304" s="1"/>
  <c r="B16" i="304"/>
  <c r="B15" i="304"/>
  <c r="B19" i="302"/>
  <c r="B18" i="302"/>
  <c r="W17" i="302"/>
  <c r="V17" i="302"/>
  <c r="T17" i="302"/>
  <c r="Q17" i="302"/>
  <c r="P17" i="302"/>
  <c r="M17" i="302"/>
  <c r="K17" i="302"/>
  <c r="J17" i="302"/>
  <c r="I17" i="302"/>
  <c r="G17" i="302"/>
  <c r="F17" i="302"/>
  <c r="E17" i="302"/>
  <c r="C17" i="302"/>
  <c r="V16" i="302"/>
  <c r="M16" i="302"/>
  <c r="I16" i="302"/>
  <c r="C16" i="302"/>
  <c r="B16" i="302" s="1"/>
  <c r="K6" i="297"/>
  <c r="J6" i="297"/>
  <c r="I6" i="297"/>
  <c r="H6" i="297"/>
  <c r="G6" i="297"/>
  <c r="F6" i="297"/>
  <c r="E6" i="297"/>
  <c r="D6" i="297"/>
  <c r="C6" i="297"/>
  <c r="B6" i="297"/>
  <c r="A6" i="297"/>
  <c r="K6" i="292"/>
  <c r="J6" i="292"/>
  <c r="I6" i="292"/>
  <c r="H6" i="292"/>
  <c r="G6" i="292"/>
  <c r="F6" i="292"/>
  <c r="E6" i="292"/>
  <c r="D6" i="292"/>
  <c r="C6" i="292"/>
  <c r="B6" i="292"/>
  <c r="A6" i="292"/>
  <c r="B19" i="286"/>
  <c r="K6" i="272"/>
  <c r="J6" i="272"/>
  <c r="I6" i="272"/>
  <c r="H6" i="272"/>
  <c r="G6" i="272"/>
  <c r="F6" i="272"/>
  <c r="E6" i="272"/>
  <c r="D6" i="272"/>
  <c r="C6" i="272"/>
  <c r="B6" i="272"/>
  <c r="A6" i="272"/>
  <c r="I7" i="270"/>
  <c r="H7" i="270"/>
  <c r="G7" i="270"/>
  <c r="F7" i="270"/>
  <c r="E7" i="270"/>
  <c r="D7" i="270"/>
  <c r="C7" i="270"/>
  <c r="B7" i="270"/>
  <c r="A7" i="270"/>
  <c r="B23" i="268"/>
  <c r="B21" i="268"/>
  <c r="B19" i="268"/>
  <c r="M6" i="266"/>
  <c r="L6" i="266"/>
  <c r="K6" i="266"/>
  <c r="J6" i="266"/>
  <c r="I6" i="266"/>
  <c r="H6" i="266"/>
  <c r="G6" i="266"/>
  <c r="F6" i="266"/>
  <c r="E6" i="266"/>
  <c r="D6" i="266"/>
  <c r="C6" i="266"/>
  <c r="B6" i="266"/>
  <c r="A6" i="266"/>
  <c r="E173" i="264"/>
  <c r="D173" i="264"/>
  <c r="C173" i="264"/>
  <c r="B173" i="264"/>
  <c r="E147" i="264"/>
  <c r="D147" i="264"/>
  <c r="C147" i="264"/>
  <c r="B147" i="264"/>
  <c r="E134" i="264"/>
  <c r="D134" i="264"/>
  <c r="C134" i="264"/>
  <c r="B134" i="264"/>
  <c r="E121" i="264"/>
  <c r="D121" i="264"/>
  <c r="C121" i="264"/>
  <c r="B121" i="264"/>
  <c r="E108" i="264"/>
  <c r="D108" i="264"/>
  <c r="C108" i="264"/>
  <c r="B108" i="264"/>
  <c r="E95" i="264"/>
  <c r="D95" i="264"/>
  <c r="C95" i="264"/>
  <c r="B95" i="264"/>
  <c r="E82" i="264"/>
  <c r="D82" i="264"/>
  <c r="C82" i="264"/>
  <c r="B82" i="264"/>
  <c r="E69" i="264"/>
  <c r="D69" i="264"/>
  <c r="C69" i="264"/>
  <c r="B69" i="264"/>
  <c r="E56" i="264"/>
  <c r="D56" i="264"/>
  <c r="C56" i="264"/>
  <c r="B56" i="264"/>
  <c r="E43" i="264"/>
  <c r="D43" i="264"/>
  <c r="C43" i="264"/>
  <c r="B43" i="264"/>
  <c r="E30" i="264"/>
  <c r="D30" i="264"/>
  <c r="C30" i="264"/>
  <c r="B30" i="264"/>
  <c r="E17" i="264"/>
  <c r="D17" i="264"/>
  <c r="C17" i="264"/>
  <c r="B17" i="264"/>
  <c r="B23" i="262"/>
  <c r="B20" i="262"/>
  <c r="B18" i="262"/>
  <c r="B16" i="262"/>
  <c r="M8" i="259"/>
  <c r="L8" i="259"/>
  <c r="K8" i="259"/>
  <c r="J8" i="259"/>
  <c r="I8" i="259"/>
  <c r="H8" i="259"/>
  <c r="G8" i="259"/>
  <c r="F8" i="259"/>
  <c r="E8" i="259"/>
  <c r="D8" i="259"/>
  <c r="C8" i="259"/>
  <c r="B8" i="259"/>
  <c r="A8" i="259"/>
  <c r="O7" i="255"/>
  <c r="N7" i="255"/>
  <c r="M7" i="255"/>
  <c r="L7" i="255"/>
  <c r="K7" i="255"/>
  <c r="J7" i="255"/>
  <c r="I7" i="255"/>
  <c r="H7" i="255"/>
  <c r="G7" i="255"/>
  <c r="F7" i="255"/>
  <c r="E7" i="255"/>
  <c r="D7" i="255"/>
  <c r="C7" i="255"/>
  <c r="B7" i="255"/>
  <c r="A7" i="255"/>
  <c r="I54" i="249"/>
  <c r="C54" i="249"/>
  <c r="I53" i="249"/>
  <c r="C53" i="249"/>
  <c r="I52" i="249"/>
  <c r="C52" i="249"/>
  <c r="I51" i="249"/>
  <c r="C51" i="249"/>
  <c r="I50" i="249"/>
  <c r="C50" i="249"/>
  <c r="I49" i="249"/>
  <c r="C49" i="249"/>
  <c r="N6" i="249"/>
  <c r="M6" i="249"/>
  <c r="L6" i="249"/>
  <c r="K6" i="249"/>
  <c r="J6" i="249"/>
  <c r="I6" i="249"/>
  <c r="H6" i="249"/>
  <c r="G6" i="249"/>
  <c r="F6" i="249"/>
  <c r="E6" i="249"/>
  <c r="D6" i="249"/>
  <c r="C6" i="249"/>
  <c r="B6" i="249"/>
  <c r="A6" i="249"/>
  <c r="K6" i="245"/>
  <c r="J6" i="245"/>
  <c r="I6" i="245"/>
  <c r="H6" i="245"/>
  <c r="G6" i="245"/>
  <c r="F6" i="245"/>
  <c r="E6" i="245"/>
  <c r="D6" i="245"/>
  <c r="C6" i="245"/>
  <c r="B6" i="245"/>
  <c r="A6" i="245"/>
  <c r="L7" i="243"/>
  <c r="K7" i="243"/>
  <c r="J7" i="243"/>
  <c r="I7" i="243"/>
  <c r="H7" i="243"/>
  <c r="G7" i="243"/>
  <c r="F7" i="243"/>
  <c r="E7" i="243"/>
  <c r="D7" i="243"/>
  <c r="C7" i="243"/>
  <c r="B7" i="243"/>
  <c r="A7" i="243"/>
  <c r="E235" i="241"/>
  <c r="E226" i="241" s="1"/>
  <c r="F231" i="241"/>
  <c r="AA7" i="237"/>
  <c r="Z7" i="237"/>
  <c r="Y7" i="237"/>
  <c r="X7" i="237"/>
  <c r="W7" i="237"/>
  <c r="V7" i="237"/>
  <c r="U7" i="237"/>
  <c r="T7" i="237"/>
  <c r="S7" i="237"/>
  <c r="R7" i="237"/>
  <c r="Q7" i="237"/>
  <c r="P7" i="237"/>
  <c r="O7" i="237"/>
  <c r="N7" i="237"/>
  <c r="M7" i="237"/>
  <c r="L7" i="237"/>
  <c r="K7" i="237"/>
  <c r="J7" i="237"/>
  <c r="I7" i="237"/>
  <c r="H7" i="237"/>
  <c r="G7" i="237"/>
  <c r="F7" i="237"/>
  <c r="E7" i="237"/>
  <c r="D7" i="237"/>
  <c r="C7" i="237"/>
  <c r="B7" i="237"/>
  <c r="A7" i="237"/>
  <c r="B20" i="232"/>
  <c r="B19" i="232"/>
  <c r="B20" i="230"/>
  <c r="B19" i="230"/>
  <c r="O37" i="228"/>
  <c r="N37" i="228"/>
  <c r="T7" i="228"/>
  <c r="S7" i="228"/>
  <c r="R7" i="228"/>
  <c r="Q7" i="228"/>
  <c r="P7" i="228"/>
  <c r="O7" i="228"/>
  <c r="N7" i="228"/>
  <c r="M7" i="228"/>
  <c r="L7" i="228"/>
  <c r="K7" i="228"/>
  <c r="J7" i="228"/>
  <c r="I7" i="228"/>
  <c r="H7" i="228"/>
  <c r="G7" i="228"/>
  <c r="F7" i="228"/>
  <c r="E7" i="228"/>
  <c r="D7" i="228"/>
  <c r="C7" i="228"/>
  <c r="B7" i="228"/>
  <c r="A7" i="228"/>
  <c r="E6" i="222"/>
  <c r="D6" i="222"/>
  <c r="C6" i="222"/>
  <c r="B6" i="222"/>
  <c r="A6" i="222"/>
  <c r="J6" i="220"/>
  <c r="I6" i="220"/>
  <c r="H6" i="220"/>
  <c r="G6" i="220"/>
  <c r="F6" i="220"/>
  <c r="E6" i="220"/>
  <c r="D6" i="220"/>
  <c r="C6" i="220"/>
  <c r="B6" i="220"/>
  <c r="A6" i="220"/>
  <c r="E6" i="214"/>
  <c r="D6" i="214"/>
  <c r="C6" i="214"/>
  <c r="B6" i="214"/>
  <c r="A6" i="214"/>
  <c r="J6" i="212"/>
  <c r="I6" i="212"/>
  <c r="H6" i="212"/>
  <c r="G6" i="212"/>
  <c r="F6" i="212"/>
  <c r="E6" i="212"/>
  <c r="D6" i="212"/>
  <c r="C6" i="212"/>
  <c r="B6" i="212"/>
  <c r="A6" i="212"/>
  <c r="K17" i="207"/>
  <c r="K16" i="207"/>
  <c r="K7" i="207"/>
  <c r="J7" i="207"/>
  <c r="I7" i="207"/>
  <c r="H7" i="207"/>
  <c r="G7" i="207"/>
  <c r="F7" i="207"/>
  <c r="E7" i="207"/>
  <c r="D7" i="207"/>
  <c r="C7" i="207"/>
  <c r="B7" i="207"/>
  <c r="A7" i="207"/>
  <c r="R30" i="205"/>
  <c r="Q30" i="205"/>
  <c r="M30" i="205"/>
  <c r="L30" i="205"/>
  <c r="K30" i="205"/>
  <c r="D24" i="199"/>
  <c r="D23" i="199"/>
  <c r="C22" i="199"/>
  <c r="D22" i="199" s="1"/>
  <c r="F21" i="199"/>
  <c r="E21" i="199"/>
  <c r="C21" i="199"/>
  <c r="D21" i="199" s="1"/>
  <c r="D20" i="199"/>
  <c r="D19" i="199"/>
  <c r="D18" i="199"/>
  <c r="D24" i="197"/>
  <c r="D23" i="197"/>
  <c r="C22" i="197"/>
  <c r="D22" i="197" s="1"/>
  <c r="F21" i="197"/>
  <c r="E21" i="197"/>
  <c r="D20" i="197"/>
  <c r="D19" i="197"/>
  <c r="F9" i="197"/>
  <c r="E9" i="197"/>
  <c r="D9" i="197"/>
  <c r="C9" i="197"/>
  <c r="B9" i="197"/>
  <c r="A9" i="197"/>
  <c r="I25" i="195"/>
  <c r="D25" i="195"/>
  <c r="I24" i="195"/>
  <c r="D24" i="195"/>
  <c r="H23" i="195"/>
  <c r="I23" i="195" s="1"/>
  <c r="C23" i="195"/>
  <c r="D23" i="195" s="1"/>
  <c r="H22" i="195"/>
  <c r="I22" i="195" s="1"/>
  <c r="C22" i="195"/>
  <c r="D22" i="195" s="1"/>
  <c r="I21" i="195"/>
  <c r="D21" i="195"/>
  <c r="G20" i="195"/>
  <c r="I20" i="195" s="1"/>
  <c r="D20" i="195"/>
  <c r="K10" i="195"/>
  <c r="J10" i="195"/>
  <c r="I10" i="195"/>
  <c r="H10" i="195"/>
  <c r="G10" i="195"/>
  <c r="F10" i="195"/>
  <c r="E10" i="195"/>
  <c r="D10" i="195"/>
  <c r="C10" i="195"/>
  <c r="B10" i="195"/>
  <c r="A10" i="195"/>
  <c r="I25" i="193"/>
  <c r="D25" i="193"/>
  <c r="I24" i="193"/>
  <c r="C24" i="193"/>
  <c r="D24" i="193" s="1"/>
  <c r="D23" i="193"/>
  <c r="H22" i="193"/>
  <c r="I22" i="193" s="1"/>
  <c r="F22" i="193"/>
  <c r="E22" i="193"/>
  <c r="C22" i="193" s="1"/>
  <c r="D22" i="193" s="1"/>
  <c r="I21" i="193"/>
  <c r="D21" i="193"/>
  <c r="I20" i="193"/>
  <c r="G20" i="193"/>
  <c r="D20" i="193"/>
  <c r="I19" i="193"/>
  <c r="D19" i="193"/>
  <c r="I18" i="193"/>
  <c r="D18" i="193"/>
  <c r="K10" i="193"/>
  <c r="J10" i="193"/>
  <c r="I10" i="193"/>
  <c r="H10" i="193"/>
  <c r="G10" i="193"/>
  <c r="F10" i="193"/>
  <c r="E10" i="193"/>
  <c r="D10" i="193"/>
  <c r="C10" i="193"/>
  <c r="B10" i="193"/>
  <c r="A10" i="193"/>
  <c r="D25" i="191"/>
  <c r="D23" i="191"/>
  <c r="D22" i="191"/>
  <c r="D21" i="191"/>
  <c r="F20" i="191"/>
  <c r="D20" i="191"/>
  <c r="F19" i="191"/>
  <c r="D19" i="191"/>
  <c r="F18" i="191"/>
  <c r="D18" i="191"/>
  <c r="D17" i="191"/>
  <c r="D16" i="191"/>
  <c r="I8" i="191"/>
  <c r="H8" i="191"/>
  <c r="G8" i="191"/>
  <c r="F8" i="191"/>
  <c r="E8" i="191"/>
  <c r="D8" i="191"/>
  <c r="C8" i="191"/>
  <c r="B8" i="191"/>
  <c r="A8" i="191"/>
  <c r="G6" i="187"/>
  <c r="F6" i="187"/>
  <c r="E6" i="187"/>
  <c r="D6" i="187"/>
  <c r="C6" i="187"/>
  <c r="B6" i="187"/>
  <c r="A6" i="187"/>
  <c r="F7" i="185"/>
  <c r="E7" i="185"/>
  <c r="D7" i="185"/>
  <c r="C7" i="185"/>
  <c r="B7" i="185"/>
  <c r="A7" i="185"/>
  <c r="M8" i="183"/>
  <c r="L8" i="183"/>
  <c r="K8" i="183"/>
  <c r="J8" i="183"/>
  <c r="I8" i="183"/>
  <c r="H8" i="183"/>
  <c r="G8" i="183"/>
  <c r="F8" i="183"/>
  <c r="E8" i="183"/>
  <c r="D8" i="183"/>
  <c r="C8" i="183"/>
  <c r="B8" i="183"/>
  <c r="A8" i="183"/>
  <c r="B21" i="181"/>
  <c r="B20" i="181"/>
  <c r="B19" i="181"/>
  <c r="B17" i="179"/>
  <c r="B14" i="177"/>
  <c r="B18" i="173"/>
  <c r="I6" i="173"/>
  <c r="H6" i="173"/>
  <c r="G6" i="173"/>
  <c r="F6" i="173"/>
  <c r="E6" i="173"/>
  <c r="D6" i="173"/>
  <c r="C6" i="173"/>
  <c r="B6" i="173"/>
  <c r="A6" i="173"/>
  <c r="D14" i="171"/>
  <c r="C14" i="171"/>
  <c r="C6" i="169"/>
  <c r="B6" i="169"/>
  <c r="A6" i="169"/>
  <c r="E17" i="167"/>
  <c r="E16" i="167"/>
  <c r="E15" i="167"/>
  <c r="D14" i="167"/>
  <c r="E14" i="167" s="1"/>
  <c r="C14" i="167"/>
  <c r="E13" i="167"/>
  <c r="E12" i="167"/>
  <c r="E11" i="167"/>
  <c r="E10" i="167"/>
  <c r="E9" i="167"/>
  <c r="E8" i="167"/>
  <c r="E7" i="167"/>
  <c r="E6" i="167"/>
  <c r="E5" i="167"/>
  <c r="L22" i="162"/>
  <c r="H22" i="162" s="1"/>
  <c r="G22" i="162"/>
  <c r="C22" i="162"/>
  <c r="L21" i="162"/>
  <c r="H21" i="162"/>
  <c r="G21" i="162"/>
  <c r="C21" i="162" s="1"/>
  <c r="H20" i="162"/>
  <c r="C20" i="162"/>
  <c r="H19" i="162"/>
  <c r="C19" i="162"/>
  <c r="H18" i="162"/>
  <c r="C18" i="162"/>
  <c r="H17" i="162"/>
  <c r="C17" i="162"/>
  <c r="H16" i="162"/>
  <c r="C16" i="162"/>
  <c r="H15" i="162"/>
  <c r="C15" i="162"/>
  <c r="H14" i="162"/>
  <c r="C14" i="162"/>
  <c r="H13" i="162"/>
  <c r="C13" i="162"/>
  <c r="H12" i="162"/>
  <c r="C12" i="162"/>
  <c r="H11" i="162"/>
  <c r="C11" i="162"/>
  <c r="H10" i="162"/>
  <c r="C10" i="162"/>
  <c r="H9" i="162"/>
  <c r="C9" i="162"/>
  <c r="H8" i="162"/>
  <c r="C8" i="162"/>
  <c r="L7" i="162"/>
  <c r="K7" i="162"/>
  <c r="J7" i="162"/>
  <c r="I7" i="162"/>
  <c r="H7" i="162"/>
  <c r="G7" i="162"/>
  <c r="F7" i="162"/>
  <c r="E7" i="162"/>
  <c r="D7" i="162"/>
  <c r="C7" i="162"/>
  <c r="B7" i="162"/>
  <c r="A7" i="162"/>
  <c r="AB8" i="157"/>
  <c r="AA8" i="157"/>
  <c r="Z8" i="157"/>
  <c r="Y8" i="157"/>
  <c r="X8" i="157"/>
  <c r="W8" i="157"/>
  <c r="V8" i="157"/>
  <c r="U8" i="157"/>
  <c r="T8" i="157"/>
  <c r="S8" i="157"/>
  <c r="R8" i="157"/>
  <c r="Q8" i="157"/>
  <c r="P8" i="157"/>
  <c r="O8" i="157"/>
  <c r="N8" i="157"/>
  <c r="M8" i="157"/>
  <c r="L8" i="157"/>
  <c r="K8" i="157"/>
  <c r="J8" i="157"/>
  <c r="I8" i="157"/>
  <c r="H8" i="157"/>
  <c r="G8" i="157"/>
  <c r="F8" i="157"/>
  <c r="E8" i="157"/>
  <c r="D8" i="157"/>
  <c r="C8" i="157"/>
  <c r="B8" i="157"/>
  <c r="A8" i="157"/>
  <c r="P7" i="155"/>
  <c r="O7" i="155"/>
  <c r="N7" i="155"/>
  <c r="M7" i="155"/>
  <c r="L7" i="155"/>
  <c r="K7" i="155"/>
  <c r="J7" i="155"/>
  <c r="I7" i="155"/>
  <c r="H7" i="155"/>
  <c r="G7" i="155"/>
  <c r="F7" i="155"/>
  <c r="E7" i="155"/>
  <c r="D7" i="155"/>
  <c r="C7" i="155"/>
  <c r="B7" i="155"/>
  <c r="A7" i="155"/>
  <c r="E6" i="152"/>
  <c r="D6" i="152"/>
  <c r="C6" i="152"/>
  <c r="B6" i="152"/>
  <c r="A6" i="152"/>
  <c r="F6" i="149"/>
  <c r="E6" i="149"/>
  <c r="D6" i="149"/>
  <c r="C6" i="149"/>
  <c r="B6" i="149"/>
  <c r="A6" i="149"/>
  <c r="D27" i="147"/>
  <c r="D26" i="147"/>
  <c r="D25" i="147"/>
  <c r="D24" i="147"/>
  <c r="G7" i="147"/>
  <c r="F7" i="147"/>
  <c r="E7" i="147"/>
  <c r="D7" i="147"/>
  <c r="C7" i="147"/>
  <c r="B7" i="147"/>
  <c r="A7" i="147"/>
  <c r="K14" i="133"/>
  <c r="J14" i="133"/>
  <c r="I14" i="133"/>
  <c r="H14" i="133"/>
  <c r="G14" i="133"/>
  <c r="F14" i="133"/>
  <c r="E14" i="133"/>
  <c r="D14" i="133"/>
  <c r="C14" i="133"/>
  <c r="B14" i="133"/>
  <c r="A14" i="133"/>
  <c r="J19" i="129"/>
  <c r="I19" i="129"/>
  <c r="J18" i="129"/>
  <c r="I18" i="129"/>
  <c r="H18" i="129" s="1"/>
  <c r="J17" i="129"/>
  <c r="I17" i="129"/>
  <c r="J16" i="129"/>
  <c r="I16" i="129"/>
  <c r="H16" i="129" s="1"/>
  <c r="J15" i="129"/>
  <c r="I15" i="129"/>
  <c r="H15" i="129" s="1"/>
  <c r="J14" i="129"/>
  <c r="I14" i="129"/>
  <c r="H14" i="129" s="1"/>
  <c r="J13" i="129"/>
  <c r="I13" i="129"/>
  <c r="J12" i="129"/>
  <c r="I12" i="129"/>
  <c r="J11" i="129"/>
  <c r="I11" i="129"/>
  <c r="H11" i="129"/>
  <c r="J10" i="129"/>
  <c r="I10" i="129"/>
  <c r="P9" i="129"/>
  <c r="O9" i="129"/>
  <c r="N9" i="129"/>
  <c r="M9" i="129"/>
  <c r="L9" i="129"/>
  <c r="K9" i="129"/>
  <c r="J9" i="129"/>
  <c r="I9" i="129"/>
  <c r="H9" i="129"/>
  <c r="G9" i="129"/>
  <c r="F9" i="129"/>
  <c r="E9" i="129"/>
  <c r="D9" i="129"/>
  <c r="C9" i="129"/>
  <c r="B9" i="129"/>
  <c r="A9" i="129"/>
  <c r="AC8" i="127"/>
  <c r="AB8" i="127"/>
  <c r="AA8" i="127"/>
  <c r="Z8" i="127"/>
  <c r="Y8" i="127"/>
  <c r="X8" i="127"/>
  <c r="W8" i="127"/>
  <c r="V8" i="127"/>
  <c r="U8" i="127"/>
  <c r="T8" i="127"/>
  <c r="S8" i="127"/>
  <c r="R8" i="127"/>
  <c r="Q8" i="127"/>
  <c r="P8" i="127"/>
  <c r="O8" i="127"/>
  <c r="N8" i="127"/>
  <c r="M8" i="127"/>
  <c r="L8" i="127"/>
  <c r="K8" i="127"/>
  <c r="J8" i="127"/>
  <c r="I8" i="127"/>
  <c r="H8" i="127"/>
  <c r="G8" i="127"/>
  <c r="F8" i="127"/>
  <c r="E8" i="127"/>
  <c r="D8" i="127"/>
  <c r="C8" i="127"/>
  <c r="B8" i="127"/>
  <c r="A8" i="127"/>
  <c r="J22" i="125"/>
  <c r="I22" i="125"/>
  <c r="J21" i="125"/>
  <c r="I21" i="125"/>
  <c r="H21" i="125" s="1"/>
  <c r="J20" i="125"/>
  <c r="I20" i="125"/>
  <c r="J19" i="125"/>
  <c r="I19" i="125"/>
  <c r="H19" i="125" s="1"/>
  <c r="J18" i="125"/>
  <c r="I18" i="125"/>
  <c r="H18" i="125" s="1"/>
  <c r="J17" i="125"/>
  <c r="I17" i="125"/>
  <c r="H17" i="125" s="1"/>
  <c r="J16" i="125"/>
  <c r="I16" i="125"/>
  <c r="J15" i="125"/>
  <c r="I15" i="125"/>
  <c r="H15" i="125" s="1"/>
  <c r="J14" i="125"/>
  <c r="I14" i="125"/>
  <c r="H14" i="125" s="1"/>
  <c r="J13" i="125"/>
  <c r="I13" i="125"/>
  <c r="J12" i="125"/>
  <c r="I12" i="125"/>
  <c r="H12" i="125" s="1"/>
  <c r="J11" i="125"/>
  <c r="I11" i="125"/>
  <c r="J10" i="125"/>
  <c r="I10" i="125"/>
  <c r="H10" i="125"/>
  <c r="J9" i="125"/>
  <c r="I9" i="125"/>
  <c r="H9" i="125" s="1"/>
  <c r="Q8" i="125"/>
  <c r="P8" i="125"/>
  <c r="O8" i="125"/>
  <c r="N8" i="125"/>
  <c r="M8" i="125"/>
  <c r="L8" i="125"/>
  <c r="K8" i="125"/>
  <c r="J8" i="125"/>
  <c r="I8" i="125"/>
  <c r="H8" i="125"/>
  <c r="G8" i="125"/>
  <c r="F8" i="125"/>
  <c r="E8" i="125"/>
  <c r="D8" i="125"/>
  <c r="C8" i="125"/>
  <c r="B8" i="125"/>
  <c r="A8" i="125"/>
  <c r="W9" i="121"/>
  <c r="V9" i="121"/>
  <c r="U9" i="121"/>
  <c r="T9" i="121"/>
  <c r="S9" i="121"/>
  <c r="R9" i="121"/>
  <c r="Q9" i="121"/>
  <c r="P9" i="121"/>
  <c r="O9" i="121"/>
  <c r="N9" i="121"/>
  <c r="M9" i="121"/>
  <c r="L9" i="121"/>
  <c r="K9" i="121"/>
  <c r="J9" i="121"/>
  <c r="I9" i="121"/>
  <c r="H9" i="121"/>
  <c r="G9" i="121"/>
  <c r="F9" i="121"/>
  <c r="E9" i="121"/>
  <c r="D9" i="121"/>
  <c r="C9" i="121"/>
  <c r="B9" i="121"/>
  <c r="A9" i="121"/>
  <c r="AF9" i="119"/>
  <c r="AE9" i="119"/>
  <c r="AD9" i="119"/>
  <c r="AC9" i="119"/>
  <c r="AB9" i="119"/>
  <c r="AA9" i="119"/>
  <c r="Z9" i="119"/>
  <c r="Y9" i="119"/>
  <c r="X9" i="119"/>
  <c r="W9" i="119"/>
  <c r="V9" i="119"/>
  <c r="U9" i="119"/>
  <c r="T9" i="119"/>
  <c r="S9" i="119"/>
  <c r="R9" i="119"/>
  <c r="Q9" i="119"/>
  <c r="P9" i="119"/>
  <c r="O9" i="119"/>
  <c r="N9" i="119"/>
  <c r="M9" i="119"/>
  <c r="L9" i="119"/>
  <c r="K9" i="119"/>
  <c r="J9" i="119"/>
  <c r="I9" i="119"/>
  <c r="H9" i="119"/>
  <c r="G9" i="119"/>
  <c r="F9" i="119"/>
  <c r="E9" i="119"/>
  <c r="D9" i="119"/>
  <c r="C9" i="119"/>
  <c r="B9" i="119"/>
  <c r="A9" i="119"/>
  <c r="K7" i="116"/>
  <c r="J7" i="116"/>
  <c r="I7" i="116"/>
  <c r="H7" i="116"/>
  <c r="G7" i="116"/>
  <c r="F7" i="116"/>
  <c r="E7" i="116"/>
  <c r="D7" i="116"/>
  <c r="C7" i="116"/>
  <c r="B7" i="116"/>
  <c r="A7" i="116"/>
  <c r="O23" i="114"/>
  <c r="R8" i="114"/>
  <c r="Q8" i="114"/>
  <c r="P8" i="114"/>
  <c r="O8" i="114"/>
  <c r="N8" i="114"/>
  <c r="M8" i="114"/>
  <c r="L8" i="114"/>
  <c r="K8" i="114"/>
  <c r="J8" i="114"/>
  <c r="I8" i="114"/>
  <c r="H8" i="114"/>
  <c r="G8" i="114"/>
  <c r="F8" i="114"/>
  <c r="E8" i="114"/>
  <c r="D8" i="114"/>
  <c r="C8" i="114"/>
  <c r="B8" i="114"/>
  <c r="A8" i="114"/>
  <c r="B17" i="112"/>
  <c r="L7" i="112"/>
  <c r="K7" i="112"/>
  <c r="J7" i="112"/>
  <c r="I7" i="112"/>
  <c r="H7" i="112"/>
  <c r="G7" i="112"/>
  <c r="F7" i="112"/>
  <c r="E7" i="112"/>
  <c r="D7" i="112"/>
  <c r="C7" i="112"/>
  <c r="B7" i="112"/>
  <c r="A7" i="112"/>
  <c r="D103" i="110"/>
  <c r="D95" i="110"/>
  <c r="D91" i="110"/>
  <c r="D87" i="110"/>
  <c r="D83" i="110"/>
  <c r="D79" i="110"/>
  <c r="D75" i="110"/>
  <c r="D71" i="110"/>
  <c r="J10" i="108"/>
  <c r="I10" i="108"/>
  <c r="H10" i="108"/>
  <c r="G10" i="108"/>
  <c r="F10" i="108"/>
  <c r="E10" i="108"/>
  <c r="D10" i="108"/>
  <c r="C10" i="108"/>
  <c r="B10" i="108"/>
  <c r="A10" i="108"/>
  <c r="N136" i="105"/>
  <c r="M136" i="105"/>
  <c r="L136" i="105"/>
  <c r="K136" i="105"/>
  <c r="J136" i="105"/>
  <c r="I136" i="105"/>
  <c r="H136" i="105"/>
  <c r="G136" i="105"/>
  <c r="F136" i="105"/>
  <c r="E136" i="105"/>
  <c r="D136" i="105"/>
  <c r="C136" i="105"/>
  <c r="N123" i="105"/>
  <c r="M123" i="105"/>
  <c r="L123" i="105"/>
  <c r="K123" i="105"/>
  <c r="J123" i="105"/>
  <c r="I123" i="105"/>
  <c r="H123" i="105"/>
  <c r="G123" i="105"/>
  <c r="F123" i="105"/>
  <c r="E123" i="105"/>
  <c r="D123" i="105"/>
  <c r="C123" i="105"/>
  <c r="N6" i="105"/>
  <c r="M6" i="105"/>
  <c r="L6" i="105"/>
  <c r="K6" i="105"/>
  <c r="J6" i="105"/>
  <c r="I6" i="105"/>
  <c r="H6" i="105"/>
  <c r="G6" i="105"/>
  <c r="F6" i="105"/>
  <c r="E6" i="105"/>
  <c r="D6" i="105"/>
  <c r="C6" i="105"/>
  <c r="B6" i="105"/>
  <c r="A6" i="105"/>
  <c r="E14" i="100"/>
  <c r="E13" i="100"/>
  <c r="E12" i="100"/>
  <c r="E11" i="100"/>
  <c r="E10" i="100"/>
  <c r="E9" i="100"/>
  <c r="M8" i="100"/>
  <c r="L8" i="100"/>
  <c r="K8" i="100"/>
  <c r="J8" i="100"/>
  <c r="I8" i="100"/>
  <c r="H8" i="100"/>
  <c r="G8" i="100"/>
  <c r="F8" i="100"/>
  <c r="E8" i="100"/>
  <c r="D8" i="100"/>
  <c r="C8" i="100"/>
  <c r="B8" i="100"/>
  <c r="A8" i="100"/>
  <c r="O10" i="98"/>
  <c r="N10" i="98"/>
  <c r="M10" i="98"/>
  <c r="L10" i="98"/>
  <c r="K10" i="98"/>
  <c r="J10" i="98"/>
  <c r="I10" i="98"/>
  <c r="H10" i="98"/>
  <c r="G10" i="98"/>
  <c r="F10" i="98"/>
  <c r="E10" i="98"/>
  <c r="D10" i="98"/>
  <c r="C10" i="98"/>
  <c r="B10" i="98"/>
  <c r="A10" i="98"/>
  <c r="L9" i="87"/>
  <c r="K9" i="87"/>
  <c r="J9" i="87"/>
  <c r="I9" i="87"/>
  <c r="H9" i="87"/>
  <c r="G9" i="87"/>
  <c r="F9" i="87"/>
  <c r="E9" i="87"/>
  <c r="D9" i="87"/>
  <c r="C9" i="87"/>
  <c r="B9" i="87"/>
  <c r="A9" i="87"/>
  <c r="AT10" i="71"/>
  <c r="AS10" i="71"/>
  <c r="AR10" i="71"/>
  <c r="AQ10" i="71"/>
  <c r="AP10" i="71"/>
  <c r="AO10" i="71"/>
  <c r="AN10" i="71"/>
  <c r="AM10" i="71"/>
  <c r="AL10" i="71"/>
  <c r="AK10" i="71"/>
  <c r="AJ10" i="71"/>
  <c r="AI10" i="71"/>
  <c r="AH10" i="71"/>
  <c r="AG10" i="71"/>
  <c r="AF10" i="71"/>
  <c r="AE10" i="71"/>
  <c r="AD10" i="71"/>
  <c r="AC10" i="71"/>
  <c r="AB10" i="71"/>
  <c r="AA10" i="71"/>
  <c r="Z10" i="71"/>
  <c r="Y10" i="71"/>
  <c r="X10" i="71"/>
  <c r="W10" i="71"/>
  <c r="V10" i="71"/>
  <c r="U10" i="71"/>
  <c r="T10" i="71"/>
  <c r="S10" i="71"/>
  <c r="R10" i="71"/>
  <c r="Q10" i="71"/>
  <c r="P10" i="71"/>
  <c r="O10" i="71"/>
  <c r="N10" i="71"/>
  <c r="M10" i="71"/>
  <c r="L10" i="71"/>
  <c r="K10" i="71"/>
  <c r="J10" i="71"/>
  <c r="I10" i="71"/>
  <c r="H10" i="71"/>
  <c r="G10" i="71"/>
  <c r="F10" i="71"/>
  <c r="E10" i="71"/>
  <c r="D10" i="71"/>
  <c r="C10" i="71"/>
  <c r="B10" i="71"/>
  <c r="A10" i="71"/>
  <c r="B15" i="63"/>
  <c r="B14" i="63"/>
  <c r="I13" i="63"/>
  <c r="H13" i="63"/>
  <c r="B13" i="63"/>
  <c r="I12" i="63"/>
  <c r="H12" i="63"/>
  <c r="B12" i="63"/>
  <c r="I11" i="63"/>
  <c r="H11" i="63"/>
  <c r="B11" i="63"/>
  <c r="I10" i="63"/>
  <c r="H10" i="63"/>
  <c r="B10" i="63"/>
  <c r="M9" i="63"/>
  <c r="L9" i="63"/>
  <c r="K9" i="63"/>
  <c r="J9" i="63"/>
  <c r="I9" i="63"/>
  <c r="H9" i="63"/>
  <c r="G9" i="63"/>
  <c r="F9" i="63"/>
  <c r="E9" i="63"/>
  <c r="D9" i="63"/>
  <c r="C9" i="63"/>
  <c r="B9" i="63"/>
  <c r="A9" i="63"/>
  <c r="I6" i="61"/>
  <c r="H6" i="61"/>
  <c r="G6" i="61"/>
  <c r="F6" i="61"/>
  <c r="E6" i="61"/>
  <c r="D6" i="61"/>
  <c r="C6" i="61"/>
  <c r="B6" i="61"/>
  <c r="A6" i="61"/>
  <c r="E6" i="59"/>
  <c r="D6" i="59"/>
  <c r="C6" i="59"/>
  <c r="B6" i="59"/>
  <c r="A6" i="59"/>
  <c r="B9" i="55"/>
  <c r="B8" i="55"/>
  <c r="B7" i="55"/>
  <c r="J37" i="53"/>
  <c r="J36" i="53"/>
  <c r="J35" i="53"/>
  <c r="J34" i="53"/>
  <c r="J33" i="53"/>
  <c r="J32" i="53"/>
  <c r="J31" i="53"/>
  <c r="J30" i="53"/>
  <c r="J29" i="53"/>
  <c r="J28" i="53"/>
  <c r="R10" i="53"/>
  <c r="Q10" i="53"/>
  <c r="P10" i="53"/>
  <c r="O10" i="53"/>
  <c r="N10" i="53"/>
  <c r="M10" i="53"/>
  <c r="L10" i="53"/>
  <c r="K10" i="53"/>
  <c r="J10" i="53"/>
  <c r="I10" i="53"/>
  <c r="H10" i="53"/>
  <c r="G10" i="53"/>
  <c r="F10" i="53"/>
  <c r="E10" i="53"/>
  <c r="D10" i="53"/>
  <c r="C10" i="53"/>
  <c r="B10" i="53"/>
  <c r="A10" i="53"/>
  <c r="AV178" i="48"/>
  <c r="AU178" i="48"/>
  <c r="AT178" i="48"/>
  <c r="AS178" i="48"/>
  <c r="AR178" i="48"/>
  <c r="AQ178" i="48"/>
  <c r="AP178" i="48"/>
  <c r="AO178" i="48"/>
  <c r="AN178" i="48"/>
  <c r="AM178" i="48"/>
  <c r="AV177" i="48"/>
  <c r="AU177" i="48"/>
  <c r="AT177" i="48"/>
  <c r="AS177" i="48"/>
  <c r="AR177" i="48"/>
  <c r="AQ177" i="48"/>
  <c r="AP177" i="48"/>
  <c r="AO177" i="48"/>
  <c r="AN177" i="48"/>
  <c r="AM177" i="48"/>
  <c r="AV176" i="48"/>
  <c r="AU176" i="48"/>
  <c r="AT176" i="48"/>
  <c r="AS176" i="48"/>
  <c r="AR176" i="48"/>
  <c r="AQ176" i="48"/>
  <c r="AP176" i="48"/>
  <c r="AO176" i="48"/>
  <c r="AN176" i="48"/>
  <c r="AM176" i="48"/>
  <c r="AV175" i="48"/>
  <c r="AU175" i="48"/>
  <c r="AT175" i="48"/>
  <c r="AS175" i="48"/>
  <c r="AR175" i="48"/>
  <c r="AQ175" i="48"/>
  <c r="AP175" i="48"/>
  <c r="AO175" i="48"/>
  <c r="AN175" i="48"/>
  <c r="AM175" i="48"/>
  <c r="AV174" i="48"/>
  <c r="AU174" i="48"/>
  <c r="AT174" i="48"/>
  <c r="AS174" i="48"/>
  <c r="AR174" i="48"/>
  <c r="AQ174" i="48"/>
  <c r="AP174" i="48"/>
  <c r="AO174" i="48"/>
  <c r="AN174" i="48"/>
  <c r="AM174" i="48"/>
  <c r="AV173" i="48"/>
  <c r="AU173" i="48"/>
  <c r="AT173" i="48"/>
  <c r="AS173" i="48"/>
  <c r="AR173" i="48"/>
  <c r="AQ173" i="48"/>
  <c r="AP173" i="48"/>
  <c r="AO173" i="48"/>
  <c r="AN173" i="48"/>
  <c r="AM173" i="48"/>
  <c r="AV172" i="48"/>
  <c r="AU172" i="48"/>
  <c r="AT172" i="48"/>
  <c r="AS172" i="48"/>
  <c r="AR172" i="48"/>
  <c r="AQ172" i="48"/>
  <c r="AP172" i="48"/>
  <c r="AO172" i="48"/>
  <c r="AN172" i="48"/>
  <c r="AM172" i="48"/>
  <c r="AV171" i="48"/>
  <c r="AU171" i="48"/>
  <c r="AT171" i="48"/>
  <c r="AS171" i="48"/>
  <c r="AR171" i="48"/>
  <c r="AQ171" i="48"/>
  <c r="AP171" i="48"/>
  <c r="AO171" i="48"/>
  <c r="AN171" i="48"/>
  <c r="AM171" i="48"/>
  <c r="AV170" i="48"/>
  <c r="AU170" i="48"/>
  <c r="AT170" i="48"/>
  <c r="AS170" i="48"/>
  <c r="AR170" i="48"/>
  <c r="AQ170" i="48"/>
  <c r="AP170" i="48"/>
  <c r="AO170" i="48"/>
  <c r="AN170" i="48"/>
  <c r="AM170" i="48"/>
  <c r="AV169" i="48"/>
  <c r="AU169" i="48"/>
  <c r="AT169" i="48"/>
  <c r="AS169" i="48"/>
  <c r="AR169" i="48"/>
  <c r="AQ169" i="48"/>
  <c r="AP169" i="48"/>
  <c r="AO169" i="48"/>
  <c r="AN169" i="48"/>
  <c r="AM169" i="48"/>
  <c r="AV168" i="48"/>
  <c r="AU168" i="48"/>
  <c r="AT168" i="48"/>
  <c r="AS168" i="48"/>
  <c r="AR168" i="48"/>
  <c r="AQ168" i="48"/>
  <c r="AP168" i="48"/>
  <c r="AO168" i="48"/>
  <c r="AN168" i="48"/>
  <c r="AM168" i="48"/>
  <c r="AV167" i="48"/>
  <c r="AU167" i="48"/>
  <c r="AT167" i="48"/>
  <c r="AS167" i="48"/>
  <c r="AR167" i="48"/>
  <c r="AQ167" i="48"/>
  <c r="AP167" i="48"/>
  <c r="AO167" i="48"/>
  <c r="AN167" i="48"/>
  <c r="AM167" i="48"/>
  <c r="AV166" i="48"/>
  <c r="AU166" i="48"/>
  <c r="AT166" i="48"/>
  <c r="AS166" i="48"/>
  <c r="AR166" i="48"/>
  <c r="AQ166" i="48"/>
  <c r="AP166" i="48"/>
  <c r="AO166" i="48"/>
  <c r="AN166" i="48"/>
  <c r="AM166" i="48"/>
  <c r="AV165" i="48"/>
  <c r="AU165" i="48"/>
  <c r="AT165" i="48"/>
  <c r="AS165" i="48"/>
  <c r="AR165" i="48"/>
  <c r="AQ165" i="48"/>
  <c r="AP165" i="48"/>
  <c r="AO165" i="48"/>
  <c r="AN165" i="48"/>
  <c r="AM165" i="48"/>
  <c r="AV164" i="48"/>
  <c r="AU164" i="48"/>
  <c r="AT164" i="48"/>
  <c r="AS164" i="48"/>
  <c r="AR164" i="48"/>
  <c r="AQ164" i="48"/>
  <c r="AP164" i="48"/>
  <c r="AO164" i="48"/>
  <c r="AN164" i="48"/>
  <c r="AM164" i="48"/>
  <c r="AV163" i="48"/>
  <c r="AU163" i="48"/>
  <c r="AT163" i="48"/>
  <c r="AS163" i="48"/>
  <c r="AR163" i="48"/>
  <c r="AQ163" i="48"/>
  <c r="AP163" i="48"/>
  <c r="AO163" i="48"/>
  <c r="AN163" i="48"/>
  <c r="AM163" i="48"/>
  <c r="AV162" i="48"/>
  <c r="AU162" i="48"/>
  <c r="AT162" i="48"/>
  <c r="AS162" i="48"/>
  <c r="AR162" i="48"/>
  <c r="AQ162" i="48"/>
  <c r="AP162" i="48"/>
  <c r="AO162" i="48"/>
  <c r="AN162" i="48"/>
  <c r="AM162" i="48"/>
  <c r="AV161" i="48"/>
  <c r="AU161" i="48"/>
  <c r="AT161" i="48"/>
  <c r="AS161" i="48"/>
  <c r="AR161" i="48"/>
  <c r="AQ161" i="48"/>
  <c r="AP161" i="48"/>
  <c r="AO161" i="48"/>
  <c r="AN161" i="48"/>
  <c r="AM161" i="48"/>
  <c r="AV160" i="48"/>
  <c r="AU160" i="48"/>
  <c r="AT160" i="48"/>
  <c r="AS160" i="48"/>
  <c r="AR160" i="48"/>
  <c r="AQ160" i="48"/>
  <c r="AP160" i="48"/>
  <c r="AO160" i="48"/>
  <c r="AN160" i="48"/>
  <c r="AM160" i="48"/>
  <c r="AV159" i="48"/>
  <c r="AU159" i="48"/>
  <c r="AT159" i="48"/>
  <c r="AS159" i="48"/>
  <c r="AR159" i="48"/>
  <c r="AQ159" i="48"/>
  <c r="AP159" i="48"/>
  <c r="AO159" i="48"/>
  <c r="AN159" i="48"/>
  <c r="AM159" i="48"/>
  <c r="AV158" i="48"/>
  <c r="AU158" i="48"/>
  <c r="AT158" i="48"/>
  <c r="AS158" i="48"/>
  <c r="AR158" i="48"/>
  <c r="AQ158" i="48"/>
  <c r="AP158" i="48"/>
  <c r="AO158" i="48"/>
  <c r="AN158" i="48"/>
  <c r="AM158" i="48"/>
  <c r="AV157" i="48"/>
  <c r="AU157" i="48"/>
  <c r="AT157" i="48"/>
  <c r="AS157" i="48"/>
  <c r="AR157" i="48"/>
  <c r="AQ157" i="48"/>
  <c r="AP157" i="48"/>
  <c r="AO157" i="48"/>
  <c r="AN157" i="48"/>
  <c r="AM157" i="48"/>
  <c r="AV156" i="48"/>
  <c r="AU156" i="48"/>
  <c r="AT156" i="48"/>
  <c r="AS156" i="48"/>
  <c r="AR156" i="48"/>
  <c r="AQ156" i="48"/>
  <c r="AP156" i="48"/>
  <c r="AO156" i="48"/>
  <c r="AN156" i="48"/>
  <c r="AM156" i="48"/>
  <c r="AV155" i="48"/>
  <c r="AU155" i="48"/>
  <c r="AT155" i="48"/>
  <c r="AS155" i="48"/>
  <c r="AR155" i="48"/>
  <c r="AQ155" i="48"/>
  <c r="AP155" i="48"/>
  <c r="AO155" i="48"/>
  <c r="AN155" i="48"/>
  <c r="AM155" i="48"/>
  <c r="AV154" i="48"/>
  <c r="AU154" i="48"/>
  <c r="AT154" i="48"/>
  <c r="AS154" i="48"/>
  <c r="AR154" i="48"/>
  <c r="AQ154" i="48"/>
  <c r="AP154" i="48"/>
  <c r="AO154" i="48"/>
  <c r="AN154" i="48"/>
  <c r="AM154" i="48"/>
  <c r="AV153" i="48"/>
  <c r="AU153" i="48"/>
  <c r="AT153" i="48"/>
  <c r="AS153" i="48"/>
  <c r="AR153" i="48"/>
  <c r="AQ153" i="48"/>
  <c r="AP153" i="48"/>
  <c r="AO153" i="48"/>
  <c r="AN153" i="48"/>
  <c r="AM153" i="48"/>
  <c r="AV152" i="48"/>
  <c r="AU152" i="48"/>
  <c r="AT152" i="48"/>
  <c r="AS152" i="48"/>
  <c r="AR152" i="48"/>
  <c r="AQ152" i="48"/>
  <c r="AP152" i="48"/>
  <c r="AO152" i="48"/>
  <c r="AN152" i="48"/>
  <c r="AM152" i="48"/>
  <c r="AV151" i="48"/>
  <c r="AU151" i="48"/>
  <c r="AT151" i="48"/>
  <c r="AS151" i="48"/>
  <c r="AR151" i="48"/>
  <c r="AQ151" i="48"/>
  <c r="AP151" i="48"/>
  <c r="AO151" i="48"/>
  <c r="AN151" i="48"/>
  <c r="AM151" i="48"/>
  <c r="AV150" i="48"/>
  <c r="AU150" i="48"/>
  <c r="AT150" i="48"/>
  <c r="AS150" i="48"/>
  <c r="AR150" i="48"/>
  <c r="AQ150" i="48"/>
  <c r="AP150" i="48"/>
  <c r="AO150" i="48"/>
  <c r="AN150" i="48"/>
  <c r="AM150" i="48"/>
  <c r="AV149" i="48"/>
  <c r="AU149" i="48"/>
  <c r="AT149" i="48"/>
  <c r="AS149" i="48"/>
  <c r="AR149" i="48"/>
  <c r="AQ149" i="48"/>
  <c r="AP149" i="48"/>
  <c r="AO149" i="48"/>
  <c r="AN149" i="48"/>
  <c r="AM149" i="48"/>
  <c r="AV148" i="48"/>
  <c r="AU148" i="48"/>
  <c r="AT148" i="48"/>
  <c r="AS148" i="48"/>
  <c r="AR148" i="48"/>
  <c r="AQ148" i="48"/>
  <c r="AP148" i="48"/>
  <c r="AO148" i="48"/>
  <c r="AN148" i="48"/>
  <c r="AM148" i="48"/>
  <c r="AV147" i="48"/>
  <c r="AU147" i="48"/>
  <c r="AT147" i="48"/>
  <c r="AS147" i="48"/>
  <c r="AR147" i="48"/>
  <c r="AQ147" i="48"/>
  <c r="AP147" i="48"/>
  <c r="AO147" i="48"/>
  <c r="AN147" i="48"/>
  <c r="AM147" i="48"/>
  <c r="AV146" i="48"/>
  <c r="AU146" i="48"/>
  <c r="AT146" i="48"/>
  <c r="AS146" i="48"/>
  <c r="AR146" i="48"/>
  <c r="AQ146" i="48"/>
  <c r="AP146" i="48"/>
  <c r="AO146" i="48"/>
  <c r="AN146" i="48"/>
  <c r="AM146" i="48"/>
  <c r="AV145" i="48"/>
  <c r="AU145" i="48"/>
  <c r="AT145" i="48"/>
  <c r="AS145" i="48"/>
  <c r="AR145" i="48"/>
  <c r="AQ145" i="48"/>
  <c r="AP145" i="48"/>
  <c r="AO145" i="48"/>
  <c r="AN145" i="48"/>
  <c r="AM145" i="48"/>
  <c r="AV144" i="48"/>
  <c r="AU144" i="48"/>
  <c r="AT144" i="48"/>
  <c r="AS144" i="48"/>
  <c r="AR144" i="48"/>
  <c r="AQ144" i="48"/>
  <c r="AP144" i="48"/>
  <c r="AO144" i="48"/>
  <c r="AN144" i="48"/>
  <c r="AM144" i="48"/>
  <c r="AV143" i="48"/>
  <c r="AU143" i="48"/>
  <c r="AT143" i="48"/>
  <c r="AS143" i="48"/>
  <c r="AR143" i="48"/>
  <c r="AQ143" i="48"/>
  <c r="AP143" i="48"/>
  <c r="AO143" i="48"/>
  <c r="AN143" i="48"/>
  <c r="AM143" i="48"/>
  <c r="AV142" i="48"/>
  <c r="AU142" i="48"/>
  <c r="AT142" i="48"/>
  <c r="AS142" i="48"/>
  <c r="AR142" i="48"/>
  <c r="AQ142" i="48"/>
  <c r="AP142" i="48"/>
  <c r="AO142" i="48"/>
  <c r="AN142" i="48"/>
  <c r="AM142" i="48"/>
  <c r="AV141" i="48"/>
  <c r="AU141" i="48"/>
  <c r="AT141" i="48"/>
  <c r="AS141" i="48"/>
  <c r="AR141" i="48"/>
  <c r="AQ141" i="48"/>
  <c r="AP141" i="48"/>
  <c r="AO141" i="48"/>
  <c r="AN141" i="48"/>
  <c r="AM141" i="48"/>
  <c r="AV140" i="48"/>
  <c r="AU140" i="48"/>
  <c r="AT140" i="48"/>
  <c r="AS140" i="48"/>
  <c r="AR140" i="48"/>
  <c r="AQ140" i="48"/>
  <c r="AP140" i="48"/>
  <c r="AO140" i="48"/>
  <c r="AN140" i="48"/>
  <c r="AM140" i="48"/>
  <c r="AV139" i="48"/>
  <c r="AU139" i="48"/>
  <c r="AT139" i="48"/>
  <c r="AS139" i="48"/>
  <c r="AR139" i="48"/>
  <c r="AQ139" i="48"/>
  <c r="AP139" i="48"/>
  <c r="AO139" i="48"/>
  <c r="AN139" i="48"/>
  <c r="AM139" i="48"/>
  <c r="AV138" i="48"/>
  <c r="AU138" i="48"/>
  <c r="AT138" i="48"/>
  <c r="AS138" i="48"/>
  <c r="AR138" i="48"/>
  <c r="AQ138" i="48"/>
  <c r="AP138" i="48"/>
  <c r="AO138" i="48"/>
  <c r="AN138" i="48"/>
  <c r="AM138" i="48"/>
  <c r="AV137" i="48"/>
  <c r="AU137" i="48"/>
  <c r="AT137" i="48"/>
  <c r="AS137" i="48"/>
  <c r="AR137" i="48"/>
  <c r="AQ137" i="48"/>
  <c r="AP137" i="48"/>
  <c r="AO137" i="48"/>
  <c r="AN137" i="48"/>
  <c r="AM137" i="48"/>
  <c r="AV136" i="48"/>
  <c r="AU136" i="48"/>
  <c r="AT136" i="48"/>
  <c r="AS136" i="48"/>
  <c r="AR136" i="48"/>
  <c r="AQ136" i="48"/>
  <c r="AP136" i="48"/>
  <c r="AO136" i="48"/>
  <c r="AN136" i="48"/>
  <c r="AM136" i="48"/>
  <c r="AV135" i="48"/>
  <c r="AU135" i="48"/>
  <c r="AT135" i="48"/>
  <c r="AS135" i="48"/>
  <c r="AR135" i="48"/>
  <c r="AQ135" i="48"/>
  <c r="AP135" i="48"/>
  <c r="AO135" i="48"/>
  <c r="AN135" i="48"/>
  <c r="AM135" i="48"/>
  <c r="AV134" i="48"/>
  <c r="AU134" i="48"/>
  <c r="AT134" i="48"/>
  <c r="AS134" i="48"/>
  <c r="AR134" i="48"/>
  <c r="AQ134" i="48"/>
  <c r="AP134" i="48"/>
  <c r="AO134" i="48"/>
  <c r="AN134" i="48"/>
  <c r="AM134" i="48"/>
  <c r="AV133" i="48"/>
  <c r="AU133" i="48"/>
  <c r="AT133" i="48"/>
  <c r="AS133" i="48"/>
  <c r="AR133" i="48"/>
  <c r="AQ133" i="48"/>
  <c r="AP133" i="48"/>
  <c r="AO133" i="48"/>
  <c r="AN133" i="48"/>
  <c r="AM133" i="48"/>
  <c r="AV132" i="48"/>
  <c r="AU132" i="48"/>
  <c r="AT132" i="48"/>
  <c r="AS132" i="48"/>
  <c r="AR132" i="48"/>
  <c r="AQ132" i="48"/>
  <c r="AP132" i="48"/>
  <c r="AO132" i="48"/>
  <c r="AN132" i="48"/>
  <c r="AM132" i="48"/>
  <c r="AV131" i="48"/>
  <c r="AU131" i="48"/>
  <c r="AT131" i="48"/>
  <c r="AS131" i="48"/>
  <c r="AR131" i="48"/>
  <c r="AQ131" i="48"/>
  <c r="AP131" i="48"/>
  <c r="AO131" i="48"/>
  <c r="AN131" i="48"/>
  <c r="AM131" i="48"/>
  <c r="AV130" i="48"/>
  <c r="AU130" i="48"/>
  <c r="AT130" i="48"/>
  <c r="AS130" i="48"/>
  <c r="AR130" i="48"/>
  <c r="AQ130" i="48"/>
  <c r="AP130" i="48"/>
  <c r="AO130" i="48"/>
  <c r="AN130" i="48"/>
  <c r="AM130" i="48"/>
  <c r="AV129" i="48"/>
  <c r="AU129" i="48"/>
  <c r="AT129" i="48"/>
  <c r="AS129" i="48"/>
  <c r="AR129" i="48"/>
  <c r="AQ129" i="48"/>
  <c r="AP129" i="48"/>
  <c r="AO129" i="48"/>
  <c r="AN129" i="48"/>
  <c r="AM129" i="48"/>
  <c r="AV128" i="48"/>
  <c r="AU128" i="48"/>
  <c r="AT128" i="48"/>
  <c r="AS128" i="48"/>
  <c r="AR128" i="48"/>
  <c r="AQ128" i="48"/>
  <c r="AP128" i="48"/>
  <c r="AO128" i="48"/>
  <c r="AN128" i="48"/>
  <c r="AM128" i="48"/>
  <c r="AV127" i="48"/>
  <c r="AU127" i="48"/>
  <c r="AT127" i="48"/>
  <c r="AS127" i="48"/>
  <c r="AR127" i="48"/>
  <c r="AQ127" i="48"/>
  <c r="AP127" i="48"/>
  <c r="AO127" i="48"/>
  <c r="AN127" i="48"/>
  <c r="AM127" i="48"/>
  <c r="AV126" i="48"/>
  <c r="AU126" i="48"/>
  <c r="AT126" i="48"/>
  <c r="AS126" i="48"/>
  <c r="AR126" i="48"/>
  <c r="AQ126" i="48"/>
  <c r="AP126" i="48"/>
  <c r="AO126" i="48"/>
  <c r="AN126" i="48"/>
  <c r="AM126" i="48"/>
  <c r="AV125" i="48"/>
  <c r="AU125" i="48"/>
  <c r="AT125" i="48"/>
  <c r="AS125" i="48"/>
  <c r="AR125" i="48"/>
  <c r="AQ125" i="48"/>
  <c r="AP125" i="48"/>
  <c r="AO125" i="48"/>
  <c r="AN125" i="48"/>
  <c r="AM125" i="48"/>
  <c r="AV124" i="48"/>
  <c r="AU124" i="48"/>
  <c r="AT124" i="48"/>
  <c r="AS124" i="48"/>
  <c r="AR124" i="48"/>
  <c r="AQ124" i="48"/>
  <c r="AP124" i="48"/>
  <c r="AO124" i="48"/>
  <c r="AN124" i="48"/>
  <c r="AM124" i="48"/>
  <c r="AV123" i="48"/>
  <c r="AU123" i="48"/>
  <c r="AT123" i="48"/>
  <c r="AS123" i="48"/>
  <c r="AR123" i="48"/>
  <c r="AQ123" i="48"/>
  <c r="AP123" i="48"/>
  <c r="AO123" i="48"/>
  <c r="AN123" i="48"/>
  <c r="AM123" i="48"/>
  <c r="AV122" i="48"/>
  <c r="AU122" i="48"/>
  <c r="AT122" i="48"/>
  <c r="AS122" i="48"/>
  <c r="AR122" i="48"/>
  <c r="AQ122" i="48"/>
  <c r="AP122" i="48"/>
  <c r="AO122" i="48"/>
  <c r="AN122" i="48"/>
  <c r="AM122" i="48"/>
  <c r="AV121" i="48"/>
  <c r="AU121" i="48"/>
  <c r="AT121" i="48"/>
  <c r="AS121" i="48"/>
  <c r="AR121" i="48"/>
  <c r="AQ121" i="48"/>
  <c r="AP121" i="48"/>
  <c r="AO121" i="48"/>
  <c r="AN121" i="48"/>
  <c r="AM121" i="48"/>
  <c r="AV120" i="48"/>
  <c r="AU120" i="48"/>
  <c r="AT120" i="48"/>
  <c r="AS120" i="48"/>
  <c r="AR120" i="48"/>
  <c r="AQ120" i="48"/>
  <c r="AP120" i="48"/>
  <c r="AO120" i="48"/>
  <c r="AN120" i="48"/>
  <c r="AM120" i="48"/>
  <c r="AV119" i="48"/>
  <c r="AU119" i="48"/>
  <c r="AT119" i="48"/>
  <c r="AS119" i="48"/>
  <c r="AR119" i="48"/>
  <c r="AQ119" i="48"/>
  <c r="AP119" i="48"/>
  <c r="AO119" i="48"/>
  <c r="AN119" i="48"/>
  <c r="AM119" i="48"/>
  <c r="AV117" i="48"/>
  <c r="AU117" i="48"/>
  <c r="AT117" i="48"/>
  <c r="AS117" i="48"/>
  <c r="AR117" i="48"/>
  <c r="AQ117" i="48"/>
  <c r="AP117" i="48"/>
  <c r="AO117" i="48"/>
  <c r="AN117" i="48"/>
  <c r="AM117" i="48"/>
  <c r="AV116" i="48"/>
  <c r="AU116" i="48"/>
  <c r="AT116" i="48"/>
  <c r="AS116" i="48"/>
  <c r="AR116" i="48"/>
  <c r="AQ116" i="48"/>
  <c r="AP116" i="48"/>
  <c r="AO116" i="48"/>
  <c r="AN116" i="48"/>
  <c r="AM116" i="48"/>
  <c r="AV115" i="48"/>
  <c r="AU115" i="48"/>
  <c r="AT115" i="48"/>
  <c r="AS115" i="48"/>
  <c r="AR115" i="48"/>
  <c r="AQ115" i="48"/>
  <c r="AP115" i="48"/>
  <c r="AO115" i="48"/>
  <c r="AN115" i="48"/>
  <c r="AM115" i="48"/>
  <c r="AV114" i="48"/>
  <c r="AU114" i="48"/>
  <c r="AT114" i="48"/>
  <c r="AS114" i="48"/>
  <c r="AR114" i="48"/>
  <c r="AQ114" i="48"/>
  <c r="AP114" i="48"/>
  <c r="AO114" i="48"/>
  <c r="AN114" i="48"/>
  <c r="AM114" i="48"/>
  <c r="AV113" i="48"/>
  <c r="AU113" i="48"/>
  <c r="AT113" i="48"/>
  <c r="AS113" i="48"/>
  <c r="AR113" i="48"/>
  <c r="AQ113" i="48"/>
  <c r="AP113" i="48"/>
  <c r="AO113" i="48"/>
  <c r="AN113" i="48"/>
  <c r="AM113" i="48"/>
  <c r="AV112" i="48"/>
  <c r="AU112" i="48"/>
  <c r="AT112" i="48"/>
  <c r="AS112" i="48"/>
  <c r="AR112" i="48"/>
  <c r="AQ112" i="48"/>
  <c r="AP112" i="48"/>
  <c r="AO112" i="48"/>
  <c r="AN112" i="48"/>
  <c r="AM112" i="48"/>
  <c r="AV111" i="48"/>
  <c r="AU111" i="48"/>
  <c r="AT111" i="48"/>
  <c r="AS111" i="48"/>
  <c r="AR111" i="48"/>
  <c r="AQ111" i="48"/>
  <c r="AP111" i="48"/>
  <c r="AO111" i="48"/>
  <c r="AN111" i="48"/>
  <c r="AM111" i="48"/>
  <c r="AV110" i="48"/>
  <c r="AU110" i="48"/>
  <c r="AT110" i="48"/>
  <c r="AS110" i="48"/>
  <c r="AR110" i="48"/>
  <c r="AQ110" i="48"/>
  <c r="AP110" i="48"/>
  <c r="AO110" i="48"/>
  <c r="AN110" i="48"/>
  <c r="AM110" i="48"/>
  <c r="AV109" i="48"/>
  <c r="AU109" i="48"/>
  <c r="AT109" i="48"/>
  <c r="AS109" i="48"/>
  <c r="AR109" i="48"/>
  <c r="AQ109" i="48"/>
  <c r="AP109" i="48"/>
  <c r="AO109" i="48"/>
  <c r="AN109" i="48"/>
  <c r="AM109" i="48"/>
  <c r="AV108" i="48"/>
  <c r="AU108" i="48"/>
  <c r="AT108" i="48"/>
  <c r="AS108" i="48"/>
  <c r="AR108" i="48"/>
  <c r="AQ108" i="48"/>
  <c r="AP108" i="48"/>
  <c r="AO108" i="48"/>
  <c r="AN108" i="48"/>
  <c r="AM108" i="48"/>
  <c r="AV107" i="48"/>
  <c r="AU107" i="48"/>
  <c r="AT107" i="48"/>
  <c r="AS107" i="48"/>
  <c r="AR107" i="48"/>
  <c r="AQ107" i="48"/>
  <c r="AP107" i="48"/>
  <c r="AO107" i="48"/>
  <c r="AN107" i="48"/>
  <c r="AM107" i="48"/>
  <c r="AV106" i="48"/>
  <c r="AU106" i="48"/>
  <c r="AT106" i="48"/>
  <c r="AS106" i="48"/>
  <c r="AR106" i="48"/>
  <c r="AQ106" i="48"/>
  <c r="AP106" i="48"/>
  <c r="AO106" i="48"/>
  <c r="AN106" i="48"/>
  <c r="AM106" i="48"/>
  <c r="AV105" i="48"/>
  <c r="AU105" i="48"/>
  <c r="AT105" i="48"/>
  <c r="AS105" i="48"/>
  <c r="AR105" i="48"/>
  <c r="AQ105" i="48"/>
  <c r="AP105" i="48"/>
  <c r="AO105" i="48"/>
  <c r="AN105" i="48"/>
  <c r="AM105" i="48"/>
  <c r="AV104" i="48"/>
  <c r="AU104" i="48"/>
  <c r="AT104" i="48"/>
  <c r="AS104" i="48"/>
  <c r="AR104" i="48"/>
  <c r="AQ104" i="48"/>
  <c r="AP104" i="48"/>
  <c r="AO104" i="48"/>
  <c r="AN104" i="48"/>
  <c r="AM104" i="48"/>
  <c r="AV103" i="48"/>
  <c r="AU103" i="48"/>
  <c r="AT103" i="48"/>
  <c r="AS103" i="48"/>
  <c r="AR103" i="48"/>
  <c r="AQ103" i="48"/>
  <c r="AP103" i="48"/>
  <c r="AO103" i="48"/>
  <c r="AN103" i="48"/>
  <c r="AM103" i="48"/>
  <c r="AV102" i="48"/>
  <c r="AU102" i="48"/>
  <c r="AT102" i="48"/>
  <c r="AS102" i="48"/>
  <c r="AR102" i="48"/>
  <c r="AQ102" i="48"/>
  <c r="AP102" i="48"/>
  <c r="AO102" i="48"/>
  <c r="AN102" i="48"/>
  <c r="AM102" i="48"/>
  <c r="AV101" i="48"/>
  <c r="AU101" i="48"/>
  <c r="AT101" i="48"/>
  <c r="AS101" i="48"/>
  <c r="AR101" i="48"/>
  <c r="AQ101" i="48"/>
  <c r="AP101" i="48"/>
  <c r="AO101" i="48"/>
  <c r="AN101" i="48"/>
  <c r="AM101" i="48"/>
  <c r="AV100" i="48"/>
  <c r="AU100" i="48"/>
  <c r="AT100" i="48"/>
  <c r="AS100" i="48"/>
  <c r="AR100" i="48"/>
  <c r="AQ100" i="48"/>
  <c r="AP100" i="48"/>
  <c r="AO100" i="48"/>
  <c r="AN100" i="48"/>
  <c r="AM100" i="48"/>
  <c r="AV99" i="48"/>
  <c r="AU99" i="48"/>
  <c r="AT99" i="48"/>
  <c r="AS99" i="48"/>
  <c r="AR99" i="48"/>
  <c r="AQ99" i="48"/>
  <c r="AP99" i="48"/>
  <c r="AO99" i="48"/>
  <c r="AN99" i="48"/>
  <c r="AM99" i="48"/>
  <c r="AV98" i="48"/>
  <c r="AU98" i="48"/>
  <c r="AT98" i="48"/>
  <c r="AS98" i="48"/>
  <c r="AR98" i="48"/>
  <c r="AQ98" i="48"/>
  <c r="AP98" i="48"/>
  <c r="AO98" i="48"/>
  <c r="AN98" i="48"/>
  <c r="AM98" i="48"/>
  <c r="AV97" i="48"/>
  <c r="AU97" i="48"/>
  <c r="AT97" i="48"/>
  <c r="AS97" i="48"/>
  <c r="AR97" i="48"/>
  <c r="AQ97" i="48"/>
  <c r="AP97" i="48"/>
  <c r="AO97" i="48"/>
  <c r="AN97" i="48"/>
  <c r="AM97" i="48"/>
  <c r="AV96" i="48"/>
  <c r="AU96" i="48"/>
  <c r="AT96" i="48"/>
  <c r="AS96" i="48"/>
  <c r="AR96" i="48"/>
  <c r="AQ96" i="48"/>
  <c r="AP96" i="48"/>
  <c r="AO96" i="48"/>
  <c r="AN96" i="48"/>
  <c r="AM96" i="48"/>
  <c r="AV95" i="48"/>
  <c r="AU95" i="48"/>
  <c r="AT95" i="48"/>
  <c r="AS95" i="48"/>
  <c r="AR95" i="48"/>
  <c r="AQ95" i="48"/>
  <c r="AP95" i="48"/>
  <c r="AO95" i="48"/>
  <c r="AN95" i="48"/>
  <c r="AM95" i="48"/>
  <c r="AV94" i="48"/>
  <c r="AU94" i="48"/>
  <c r="AT94" i="48"/>
  <c r="AS94" i="48"/>
  <c r="AR94" i="48"/>
  <c r="AQ94" i="48"/>
  <c r="AP94" i="48"/>
  <c r="AO94" i="48"/>
  <c r="AN94" i="48"/>
  <c r="AM94" i="48"/>
  <c r="AV93" i="48"/>
  <c r="AU93" i="48"/>
  <c r="AT93" i="48"/>
  <c r="AS93" i="48"/>
  <c r="AR93" i="48"/>
  <c r="AQ93" i="48"/>
  <c r="AP93" i="48"/>
  <c r="AO93" i="48"/>
  <c r="AN93" i="48"/>
  <c r="AM93" i="48"/>
  <c r="AV92" i="48"/>
  <c r="AU92" i="48"/>
  <c r="AT92" i="48"/>
  <c r="AS92" i="48"/>
  <c r="AR92" i="48"/>
  <c r="AQ92" i="48"/>
  <c r="AP92" i="48"/>
  <c r="AO92" i="48"/>
  <c r="AN92" i="48"/>
  <c r="AM92" i="48"/>
  <c r="AV91" i="48"/>
  <c r="AU91" i="48"/>
  <c r="AT91" i="48"/>
  <c r="AS91" i="48"/>
  <c r="AR91" i="48"/>
  <c r="AQ91" i="48"/>
  <c r="AP91" i="48"/>
  <c r="AO91" i="48"/>
  <c r="AN91" i="48"/>
  <c r="AM91" i="48"/>
  <c r="AV90" i="48"/>
  <c r="AU90" i="48"/>
  <c r="AT90" i="48"/>
  <c r="AS90" i="48"/>
  <c r="AR90" i="48"/>
  <c r="AQ90" i="48"/>
  <c r="AP90" i="48"/>
  <c r="AO90" i="48"/>
  <c r="AN90" i="48"/>
  <c r="AM90" i="48"/>
  <c r="AV89" i="48"/>
  <c r="AU89" i="48"/>
  <c r="AT89" i="48"/>
  <c r="AS89" i="48"/>
  <c r="AR89" i="48"/>
  <c r="AQ89" i="48"/>
  <c r="AP89" i="48"/>
  <c r="AO89" i="48"/>
  <c r="AN89" i="48"/>
  <c r="AM89" i="48"/>
  <c r="AV88" i="48"/>
  <c r="AU88" i="48"/>
  <c r="AT88" i="48"/>
  <c r="AS88" i="48"/>
  <c r="AR88" i="48"/>
  <c r="AQ88" i="48"/>
  <c r="AP88" i="48"/>
  <c r="AO88" i="48"/>
  <c r="AN88" i="48"/>
  <c r="AM88" i="48"/>
  <c r="AV87" i="48"/>
  <c r="AU87" i="48"/>
  <c r="AT87" i="48"/>
  <c r="AS87" i="48"/>
  <c r="AR87" i="48"/>
  <c r="AQ87" i="48"/>
  <c r="AP87" i="48"/>
  <c r="AO87" i="48"/>
  <c r="AN87" i="48"/>
  <c r="AM87" i="48"/>
  <c r="AV86" i="48"/>
  <c r="AU86" i="48"/>
  <c r="AT86" i="48"/>
  <c r="AS86" i="48"/>
  <c r="AR86" i="48"/>
  <c r="AQ86" i="48"/>
  <c r="AP86" i="48"/>
  <c r="AO86" i="48"/>
  <c r="AN86" i="48"/>
  <c r="AM86" i="48"/>
  <c r="AV85" i="48"/>
  <c r="AU85" i="48"/>
  <c r="AT85" i="48"/>
  <c r="AS85" i="48"/>
  <c r="AR85" i="48"/>
  <c r="AQ85" i="48"/>
  <c r="AP85" i="48"/>
  <c r="AO85" i="48"/>
  <c r="AN85" i="48"/>
  <c r="AM85" i="48"/>
  <c r="AV84" i="48"/>
  <c r="AU84" i="48"/>
  <c r="AT84" i="48"/>
  <c r="AS84" i="48"/>
  <c r="AR84" i="48"/>
  <c r="AQ84" i="48"/>
  <c r="AP84" i="48"/>
  <c r="AO84" i="48"/>
  <c r="AN84" i="48"/>
  <c r="AM84" i="48"/>
  <c r="AV83" i="48"/>
  <c r="AU83" i="48"/>
  <c r="AT83" i="48"/>
  <c r="AS83" i="48"/>
  <c r="AR83" i="48"/>
  <c r="AQ83" i="48"/>
  <c r="AP83" i="48"/>
  <c r="AO83" i="48"/>
  <c r="AN83" i="48"/>
  <c r="AM83" i="48"/>
  <c r="AV82" i="48"/>
  <c r="AU82" i="48"/>
  <c r="AT82" i="48"/>
  <c r="AS82" i="48"/>
  <c r="AR82" i="48"/>
  <c r="AQ82" i="48"/>
  <c r="AP82" i="48"/>
  <c r="AO82" i="48"/>
  <c r="AN82" i="48"/>
  <c r="AM82" i="48"/>
  <c r="AV81" i="48"/>
  <c r="AU81" i="48"/>
  <c r="AT81" i="48"/>
  <c r="AS81" i="48"/>
  <c r="AR81" i="48"/>
  <c r="AQ81" i="48"/>
  <c r="AP81" i="48"/>
  <c r="AO81" i="48"/>
  <c r="AN81" i="48"/>
  <c r="AM81" i="48"/>
  <c r="AV80" i="48"/>
  <c r="AU80" i="48"/>
  <c r="AT80" i="48"/>
  <c r="AS80" i="48"/>
  <c r="AR80" i="48"/>
  <c r="AQ80" i="48"/>
  <c r="AP80" i="48"/>
  <c r="AO80" i="48"/>
  <c r="AN80" i="48"/>
  <c r="AM80" i="48"/>
  <c r="AV79" i="48"/>
  <c r="AU79" i="48"/>
  <c r="AT79" i="48"/>
  <c r="AS79" i="48"/>
  <c r="AR79" i="48"/>
  <c r="AQ79" i="48"/>
  <c r="AP79" i="48"/>
  <c r="AO79" i="48"/>
  <c r="AN79" i="48"/>
  <c r="AM79" i="48"/>
  <c r="AV78" i="48"/>
  <c r="AU78" i="48"/>
  <c r="AT78" i="48"/>
  <c r="AS78" i="48"/>
  <c r="AR78" i="48"/>
  <c r="AQ78" i="48"/>
  <c r="AP78" i="48"/>
  <c r="AO78" i="48"/>
  <c r="AN78" i="48"/>
  <c r="AM78" i="48"/>
  <c r="AV77" i="48"/>
  <c r="AU77" i="48"/>
  <c r="AT77" i="48"/>
  <c r="AS77" i="48"/>
  <c r="AR77" i="48"/>
  <c r="AQ77" i="48"/>
  <c r="AP77" i="48"/>
  <c r="AO77" i="48"/>
  <c r="AN77" i="48"/>
  <c r="AM77" i="48"/>
  <c r="AV76" i="48"/>
  <c r="AU76" i="48"/>
  <c r="AT76" i="48"/>
  <c r="AS76" i="48"/>
  <c r="AR76" i="48"/>
  <c r="AQ76" i="48"/>
  <c r="AP76" i="48"/>
  <c r="AO76" i="48"/>
  <c r="AN76" i="48"/>
  <c r="AM76" i="48"/>
  <c r="AV75" i="48"/>
  <c r="AU75" i="48"/>
  <c r="AT75" i="48"/>
  <c r="AS75" i="48"/>
  <c r="AR75" i="48"/>
  <c r="AQ75" i="48"/>
  <c r="AP75" i="48"/>
  <c r="AO75" i="48"/>
  <c r="AN75" i="48"/>
  <c r="AM75" i="48"/>
  <c r="AV74" i="48"/>
  <c r="AU74" i="48"/>
  <c r="AT74" i="48"/>
  <c r="AS74" i="48"/>
  <c r="AR74" i="48"/>
  <c r="AQ74" i="48"/>
  <c r="AP74" i="48"/>
  <c r="AO74" i="48"/>
  <c r="AN74" i="48"/>
  <c r="AM74" i="48"/>
  <c r="AV73" i="48"/>
  <c r="AU73" i="48"/>
  <c r="AT73" i="48"/>
  <c r="AS73" i="48"/>
  <c r="AR73" i="48"/>
  <c r="AQ73" i="48"/>
  <c r="AP73" i="48"/>
  <c r="AO73" i="48"/>
  <c r="AN73" i="48"/>
  <c r="AM73" i="48"/>
  <c r="AV72" i="48"/>
  <c r="AU72" i="48"/>
  <c r="AT72" i="48"/>
  <c r="AS72" i="48"/>
  <c r="AR72" i="48"/>
  <c r="AQ72" i="48"/>
  <c r="AP72" i="48"/>
  <c r="AO72" i="48"/>
  <c r="AN72" i="48"/>
  <c r="AM72" i="48"/>
  <c r="AV71" i="48"/>
  <c r="AU71" i="48"/>
  <c r="AT71" i="48"/>
  <c r="AS71" i="48"/>
  <c r="AR71" i="48"/>
  <c r="AQ71" i="48"/>
  <c r="AP71" i="48"/>
  <c r="AO71" i="48"/>
  <c r="AN71" i="48"/>
  <c r="AM71" i="48"/>
  <c r="AV70" i="48"/>
  <c r="AU70" i="48"/>
  <c r="AT70" i="48"/>
  <c r="AS70" i="48"/>
  <c r="AR70" i="48"/>
  <c r="AQ70" i="48"/>
  <c r="AP70" i="48"/>
  <c r="AO70" i="48"/>
  <c r="AN70" i="48"/>
  <c r="AM70" i="48"/>
  <c r="AV69" i="48"/>
  <c r="AU69" i="48"/>
  <c r="AT69" i="48"/>
  <c r="AS69" i="48"/>
  <c r="AR69" i="48"/>
  <c r="AQ69" i="48"/>
  <c r="AP69" i="48"/>
  <c r="AO69" i="48"/>
  <c r="AN69" i="48"/>
  <c r="AM69" i="48"/>
  <c r="AV68" i="48"/>
  <c r="AU68" i="48"/>
  <c r="AT68" i="48"/>
  <c r="AS68" i="48"/>
  <c r="AR68" i="48"/>
  <c r="AQ68" i="48"/>
  <c r="AP68" i="48"/>
  <c r="AO68" i="48"/>
  <c r="AN68" i="48"/>
  <c r="AM68" i="48"/>
  <c r="AV67" i="48"/>
  <c r="AU67" i="48"/>
  <c r="AT67" i="48"/>
  <c r="AS67" i="48"/>
  <c r="AR67" i="48"/>
  <c r="AQ67" i="48"/>
  <c r="AP67" i="48"/>
  <c r="AO67" i="48"/>
  <c r="AN67" i="48"/>
  <c r="AM67" i="48"/>
  <c r="AV66" i="48"/>
  <c r="AU66" i="48"/>
  <c r="AT66" i="48"/>
  <c r="AS66" i="48"/>
  <c r="AR66" i="48"/>
  <c r="AQ66" i="48"/>
  <c r="AP66" i="48"/>
  <c r="AO66" i="48"/>
  <c r="AN66" i="48"/>
  <c r="AM66" i="48"/>
  <c r="AV65" i="48"/>
  <c r="AU65" i="48"/>
  <c r="AT65" i="48"/>
  <c r="AS65" i="48"/>
  <c r="AR65" i="48"/>
  <c r="AQ65" i="48"/>
  <c r="AP65" i="48"/>
  <c r="AO65" i="48"/>
  <c r="AN65" i="48"/>
  <c r="AM65" i="48"/>
  <c r="AV64" i="48"/>
  <c r="AU64" i="48"/>
  <c r="AT64" i="48"/>
  <c r="AS64" i="48"/>
  <c r="AR64" i="48"/>
  <c r="AQ64" i="48"/>
  <c r="AP64" i="48"/>
  <c r="AO64" i="48"/>
  <c r="AN64" i="48"/>
  <c r="AM64" i="48"/>
  <c r="AV63" i="48"/>
  <c r="AU63" i="48"/>
  <c r="AT63" i="48"/>
  <c r="AS63" i="48"/>
  <c r="AR63" i="48"/>
  <c r="AQ63" i="48"/>
  <c r="AP63" i="48"/>
  <c r="AO63" i="48"/>
  <c r="AN63" i="48"/>
  <c r="AM63" i="48"/>
  <c r="AV62" i="48"/>
  <c r="AU62" i="48"/>
  <c r="AT62" i="48"/>
  <c r="AS62" i="48"/>
  <c r="AR62" i="48"/>
  <c r="AQ62" i="48"/>
  <c r="AP62" i="48"/>
  <c r="AO62" i="48"/>
  <c r="AN62" i="48"/>
  <c r="AM62" i="48"/>
  <c r="AV61" i="48"/>
  <c r="AU61" i="48"/>
  <c r="AT61" i="48"/>
  <c r="AS61" i="48"/>
  <c r="AR61" i="48"/>
  <c r="AQ61" i="48"/>
  <c r="AP61" i="48"/>
  <c r="AO61" i="48"/>
  <c r="AN61" i="48"/>
  <c r="AM61" i="48"/>
  <c r="AV60" i="48"/>
  <c r="AU60" i="48"/>
  <c r="AT60" i="48"/>
  <c r="AS60" i="48"/>
  <c r="AR60" i="48"/>
  <c r="AQ60" i="48"/>
  <c r="AP60" i="48"/>
  <c r="AO60" i="48"/>
  <c r="AN60" i="48"/>
  <c r="AM60" i="48"/>
  <c r="AV59" i="48"/>
  <c r="AU59" i="48"/>
  <c r="AT59" i="48"/>
  <c r="AS59" i="48"/>
  <c r="AR59" i="48"/>
  <c r="AQ59" i="48"/>
  <c r="AP59" i="48"/>
  <c r="AO59" i="48"/>
  <c r="AN59" i="48"/>
  <c r="AM59" i="48"/>
  <c r="AV58" i="48"/>
  <c r="AU58" i="48"/>
  <c r="AT58" i="48"/>
  <c r="AS58" i="48"/>
  <c r="AR58" i="48"/>
  <c r="AQ58" i="48"/>
  <c r="AP58" i="48"/>
  <c r="AO58" i="48"/>
  <c r="AN58" i="48"/>
  <c r="AM58" i="48"/>
  <c r="AV57" i="48"/>
  <c r="AU57" i="48"/>
  <c r="AT57" i="48"/>
  <c r="AS57" i="48"/>
  <c r="AR57" i="48"/>
  <c r="AQ57" i="48"/>
  <c r="AP57" i="48"/>
  <c r="AO57" i="48"/>
  <c r="AN57" i="48"/>
  <c r="AM57" i="48"/>
  <c r="AV56" i="48"/>
  <c r="AU56" i="48"/>
  <c r="AT56" i="48"/>
  <c r="AS56" i="48"/>
  <c r="AR56" i="48"/>
  <c r="AQ56" i="48"/>
  <c r="AP56" i="48"/>
  <c r="AO56" i="48"/>
  <c r="AN56" i="48"/>
  <c r="AM56" i="48"/>
  <c r="AV55" i="48"/>
  <c r="AU55" i="48"/>
  <c r="AT55" i="48"/>
  <c r="AS55" i="48"/>
  <c r="AR55" i="48"/>
  <c r="AQ55" i="48"/>
  <c r="AP55" i="48"/>
  <c r="AO55" i="48"/>
  <c r="AN55" i="48"/>
  <c r="AM55" i="48"/>
  <c r="AV54" i="48"/>
  <c r="AU54" i="48"/>
  <c r="AT54" i="48"/>
  <c r="AS54" i="48"/>
  <c r="AR54" i="48"/>
  <c r="AQ54" i="48"/>
  <c r="AP54" i="48"/>
  <c r="AO54" i="48"/>
  <c r="AN54" i="48"/>
  <c r="AM54" i="48"/>
  <c r="AV53" i="48"/>
  <c r="AU53" i="48"/>
  <c r="AT53" i="48"/>
  <c r="AS53" i="48"/>
  <c r="AR53" i="48"/>
  <c r="AQ53" i="48"/>
  <c r="AP53" i="48"/>
  <c r="AO53" i="48"/>
  <c r="AN53" i="48"/>
  <c r="AM53" i="48"/>
  <c r="AV52" i="48"/>
  <c r="AU52" i="48"/>
  <c r="AT52" i="48"/>
  <c r="AS52" i="48"/>
  <c r="AR52" i="48"/>
  <c r="AQ52" i="48"/>
  <c r="AP52" i="48"/>
  <c r="AO52" i="48"/>
  <c r="AN52" i="48"/>
  <c r="AM52" i="48"/>
  <c r="AV51" i="48"/>
  <c r="AU51" i="48"/>
  <c r="AT51" i="48"/>
  <c r="AS51" i="48"/>
  <c r="AR51" i="48"/>
  <c r="AQ51" i="48"/>
  <c r="AP51" i="48"/>
  <c r="AO51" i="48"/>
  <c r="AN51" i="48"/>
  <c r="AM51" i="48"/>
  <c r="AV50" i="48"/>
  <c r="AU50" i="48"/>
  <c r="AT50" i="48"/>
  <c r="AS50" i="48"/>
  <c r="AR50" i="48"/>
  <c r="AQ50" i="48"/>
  <c r="AP50" i="48"/>
  <c r="AO50" i="48"/>
  <c r="AN50" i="48"/>
  <c r="AM50" i="48"/>
  <c r="AV49" i="48"/>
  <c r="AU49" i="48"/>
  <c r="AT49" i="48"/>
  <c r="AS49" i="48"/>
  <c r="AR49" i="48"/>
  <c r="AQ49" i="48"/>
  <c r="AP49" i="48"/>
  <c r="AO49" i="48"/>
  <c r="AN49" i="48"/>
  <c r="AM49" i="48"/>
  <c r="AV48" i="48"/>
  <c r="AU48" i="48"/>
  <c r="AT48" i="48"/>
  <c r="AS48" i="48"/>
  <c r="AR48" i="48"/>
  <c r="AQ48" i="48"/>
  <c r="AP48" i="48"/>
  <c r="AO48" i="48"/>
  <c r="AN48" i="48"/>
  <c r="AM48" i="48"/>
  <c r="AV47" i="48"/>
  <c r="AU47" i="48"/>
  <c r="AT47" i="48"/>
  <c r="AS47" i="48"/>
  <c r="AR47" i="48"/>
  <c r="AQ47" i="48"/>
  <c r="AP47" i="48"/>
  <c r="AO47" i="48"/>
  <c r="AN47" i="48"/>
  <c r="AM47" i="48"/>
  <c r="AV46" i="48"/>
  <c r="AU46" i="48"/>
  <c r="AT46" i="48"/>
  <c r="AS46" i="48"/>
  <c r="AR46" i="48"/>
  <c r="AQ46" i="48"/>
  <c r="AP46" i="48"/>
  <c r="AO46" i="48"/>
  <c r="AN46" i="48"/>
  <c r="AM46" i="48"/>
  <c r="AV45" i="48"/>
  <c r="AU45" i="48"/>
  <c r="AT45" i="48"/>
  <c r="AS45" i="48"/>
  <c r="AR45" i="48"/>
  <c r="AQ45" i="48"/>
  <c r="AP45" i="48"/>
  <c r="AO45" i="48"/>
  <c r="AN45" i="48"/>
  <c r="AM45" i="48"/>
  <c r="AV44" i="48"/>
  <c r="AU44" i="48"/>
  <c r="AT44" i="48"/>
  <c r="AS44" i="48"/>
  <c r="AR44" i="48"/>
  <c r="AQ44" i="48"/>
  <c r="AP44" i="48"/>
  <c r="AO44" i="48"/>
  <c r="AN44" i="48"/>
  <c r="AM44" i="48"/>
  <c r="AV43" i="48"/>
  <c r="AU43" i="48"/>
  <c r="AT43" i="48"/>
  <c r="AS43" i="48"/>
  <c r="AR43" i="48"/>
  <c r="AQ43" i="48"/>
  <c r="AP43" i="48"/>
  <c r="AO43" i="48"/>
  <c r="AN43" i="48"/>
  <c r="AM43" i="48"/>
  <c r="AV42" i="48"/>
  <c r="AU42" i="48"/>
  <c r="AT42" i="48"/>
  <c r="AS42" i="48"/>
  <c r="AR42" i="48"/>
  <c r="AQ42" i="48"/>
  <c r="AP42" i="48"/>
  <c r="AO42" i="48"/>
  <c r="AN42" i="48"/>
  <c r="AM42" i="48"/>
  <c r="AV41" i="48"/>
  <c r="AU41" i="48"/>
  <c r="AT41" i="48"/>
  <c r="AS41" i="48"/>
  <c r="AR41" i="48"/>
  <c r="AQ41" i="48"/>
  <c r="AP41" i="48"/>
  <c r="AO41" i="48"/>
  <c r="AN41" i="48"/>
  <c r="AM41" i="48"/>
  <c r="AV40" i="48"/>
  <c r="AU40" i="48"/>
  <c r="AT40" i="48"/>
  <c r="AS40" i="48"/>
  <c r="AR40" i="48"/>
  <c r="AQ40" i="48"/>
  <c r="AP40" i="48"/>
  <c r="AO40" i="48"/>
  <c r="AN40" i="48"/>
  <c r="AM40" i="48"/>
  <c r="AV39" i="48"/>
  <c r="AU39" i="48"/>
  <c r="AT39" i="48"/>
  <c r="AS39" i="48"/>
  <c r="AR39" i="48"/>
  <c r="AQ39" i="48"/>
  <c r="AP39" i="48"/>
  <c r="AO39" i="48"/>
  <c r="AN39" i="48"/>
  <c r="AM39" i="48"/>
  <c r="AV38" i="48"/>
  <c r="AU38" i="48"/>
  <c r="AT38" i="48"/>
  <c r="AS38" i="48"/>
  <c r="AR38" i="48"/>
  <c r="AQ38" i="48"/>
  <c r="AP38" i="48"/>
  <c r="AO38" i="48"/>
  <c r="AN38" i="48"/>
  <c r="AM38" i="48"/>
  <c r="AV37" i="48"/>
  <c r="AU37" i="48"/>
  <c r="AT37" i="48"/>
  <c r="AS37" i="48"/>
  <c r="AR37" i="48"/>
  <c r="AQ37" i="48"/>
  <c r="AP37" i="48"/>
  <c r="AO37" i="48"/>
  <c r="AN37" i="48"/>
  <c r="AM37" i="48"/>
  <c r="AV36" i="48"/>
  <c r="AU36" i="48"/>
  <c r="AT36" i="48"/>
  <c r="AS36" i="48"/>
  <c r="AR36" i="48"/>
  <c r="AQ36" i="48"/>
  <c r="AP36" i="48"/>
  <c r="AO36" i="48"/>
  <c r="AN36" i="48"/>
  <c r="AM36" i="48"/>
  <c r="AV35" i="48"/>
  <c r="AU35" i="48"/>
  <c r="AT35" i="48"/>
  <c r="AS35" i="48"/>
  <c r="AR35" i="48"/>
  <c r="AQ35" i="48"/>
  <c r="AP35" i="48"/>
  <c r="AO35" i="48"/>
  <c r="AN35" i="48"/>
  <c r="AM35" i="48"/>
  <c r="AV34" i="48"/>
  <c r="AU34" i="48"/>
  <c r="AT34" i="48"/>
  <c r="AS34" i="48"/>
  <c r="AR34" i="48"/>
  <c r="AQ34" i="48"/>
  <c r="AP34" i="48"/>
  <c r="AO34" i="48"/>
  <c r="AN34" i="48"/>
  <c r="AM34" i="48"/>
  <c r="AV33" i="48"/>
  <c r="AU33" i="48"/>
  <c r="AT33" i="48"/>
  <c r="AS33" i="48"/>
  <c r="AR33" i="48"/>
  <c r="AQ33" i="48"/>
  <c r="AP33" i="48"/>
  <c r="AO33" i="48"/>
  <c r="AN33" i="48"/>
  <c r="AM33" i="48"/>
  <c r="AV32" i="48"/>
  <c r="AU32" i="48"/>
  <c r="AT32" i="48"/>
  <c r="AS32" i="48"/>
  <c r="AR32" i="48"/>
  <c r="AQ32" i="48"/>
  <c r="AP32" i="48"/>
  <c r="AO32" i="48"/>
  <c r="AN32" i="48"/>
  <c r="AM32" i="48"/>
  <c r="AV31" i="48"/>
  <c r="AU31" i="48"/>
  <c r="AT31" i="48"/>
  <c r="AS31" i="48"/>
  <c r="AR31" i="48"/>
  <c r="AQ31" i="48"/>
  <c r="AP31" i="48"/>
  <c r="AO31" i="48"/>
  <c r="AN31" i="48"/>
  <c r="AM31" i="48"/>
  <c r="AV30" i="48"/>
  <c r="AU30" i="48"/>
  <c r="AT30" i="48"/>
  <c r="AS30" i="48"/>
  <c r="AR30" i="48"/>
  <c r="AQ30" i="48"/>
  <c r="AP30" i="48"/>
  <c r="AO30" i="48"/>
  <c r="AN30" i="48"/>
  <c r="AM30" i="48"/>
  <c r="AV29" i="48"/>
  <c r="AU29" i="48"/>
  <c r="AT29" i="48"/>
  <c r="AS29" i="48"/>
  <c r="AR29" i="48"/>
  <c r="AQ29" i="48"/>
  <c r="AP29" i="48"/>
  <c r="AO29" i="48"/>
  <c r="AN29" i="48"/>
  <c r="AM29" i="48"/>
  <c r="AV28" i="48"/>
  <c r="AU28" i="48"/>
  <c r="AT28" i="48"/>
  <c r="AS28" i="48"/>
  <c r="AR28" i="48"/>
  <c r="AQ28" i="48"/>
  <c r="AP28" i="48"/>
  <c r="AO28" i="48"/>
  <c r="AN28" i="48"/>
  <c r="AM28" i="48"/>
  <c r="AV27" i="48"/>
  <c r="AU27" i="48"/>
  <c r="AT27" i="48"/>
  <c r="AS27" i="48"/>
  <c r="AR27" i="48"/>
  <c r="AQ27" i="48"/>
  <c r="AP27" i="48"/>
  <c r="AO27" i="48"/>
  <c r="AN27" i="48"/>
  <c r="AM27" i="48"/>
  <c r="AV26" i="48"/>
  <c r="AU26" i="48"/>
  <c r="AT26" i="48"/>
  <c r="AS26" i="48"/>
  <c r="AR26" i="48"/>
  <c r="AQ26" i="48"/>
  <c r="AP26" i="48"/>
  <c r="AO26" i="48"/>
  <c r="AN26" i="48"/>
  <c r="AM26" i="48"/>
  <c r="AV25" i="48"/>
  <c r="AU25" i="48"/>
  <c r="AT25" i="48"/>
  <c r="AS25" i="48"/>
  <c r="AR25" i="48"/>
  <c r="AQ25" i="48"/>
  <c r="AP25" i="48"/>
  <c r="AO25" i="48"/>
  <c r="AN25" i="48"/>
  <c r="AM25" i="48"/>
  <c r="AV24" i="48"/>
  <c r="AU24" i="48"/>
  <c r="AT24" i="48"/>
  <c r="AS24" i="48"/>
  <c r="AR24" i="48"/>
  <c r="AQ24" i="48"/>
  <c r="AP24" i="48"/>
  <c r="AO24" i="48"/>
  <c r="AN24" i="48"/>
  <c r="AM24" i="48"/>
  <c r="AV23" i="48"/>
  <c r="AU23" i="48"/>
  <c r="AT23" i="48"/>
  <c r="AS23" i="48"/>
  <c r="AR23" i="48"/>
  <c r="AQ23" i="48"/>
  <c r="AP23" i="48"/>
  <c r="AO23" i="48"/>
  <c r="AN23" i="48"/>
  <c r="AM23" i="48"/>
  <c r="AV22" i="48"/>
  <c r="AU22" i="48"/>
  <c r="AT22" i="48"/>
  <c r="AS22" i="48"/>
  <c r="AR22" i="48"/>
  <c r="AQ22" i="48"/>
  <c r="AP22" i="48"/>
  <c r="AO22" i="48"/>
  <c r="AN22" i="48"/>
  <c r="AM22" i="48"/>
  <c r="AV21" i="48"/>
  <c r="AU21" i="48"/>
  <c r="AT21" i="48"/>
  <c r="AS21" i="48"/>
  <c r="AR21" i="48"/>
  <c r="AQ21" i="48"/>
  <c r="AP21" i="48"/>
  <c r="AO21" i="48"/>
  <c r="AN21" i="48"/>
  <c r="AM21" i="48"/>
  <c r="AV20" i="48"/>
  <c r="AU20" i="48"/>
  <c r="AT20" i="48"/>
  <c r="AS20" i="48"/>
  <c r="AR20" i="48"/>
  <c r="AQ20" i="48"/>
  <c r="AP20" i="48"/>
  <c r="AO20" i="48"/>
  <c r="AN20" i="48"/>
  <c r="AM20" i="48"/>
  <c r="AV19" i="48"/>
  <c r="AU19" i="48"/>
  <c r="AT19" i="48"/>
  <c r="AS19" i="48"/>
  <c r="AR19" i="48"/>
  <c r="AQ19" i="48"/>
  <c r="AP19" i="48"/>
  <c r="AO19" i="48"/>
  <c r="AN19" i="48"/>
  <c r="AM19" i="48"/>
  <c r="AV18" i="48"/>
  <c r="AU18" i="48"/>
  <c r="AT18" i="48"/>
  <c r="AS18" i="48"/>
  <c r="AR18" i="48"/>
  <c r="AQ18" i="48"/>
  <c r="AP18" i="48"/>
  <c r="AO18" i="48"/>
  <c r="AN18" i="48"/>
  <c r="AM18" i="48"/>
  <c r="AV17" i="48"/>
  <c r="AU17" i="48"/>
  <c r="AT17" i="48"/>
  <c r="AS17" i="48"/>
  <c r="AR17" i="48"/>
  <c r="AQ17" i="48"/>
  <c r="AP17" i="48"/>
  <c r="AO17" i="48"/>
  <c r="AN17" i="48"/>
  <c r="AM17" i="48"/>
  <c r="AV16" i="48"/>
  <c r="AU16" i="48"/>
  <c r="AT16" i="48"/>
  <c r="AS16" i="48"/>
  <c r="AR16" i="48"/>
  <c r="AQ16" i="48"/>
  <c r="AP16" i="48"/>
  <c r="AO16" i="48"/>
  <c r="AN16" i="48"/>
  <c r="AM16" i="48"/>
  <c r="AV15" i="48"/>
  <c r="AU15" i="48"/>
  <c r="AT15" i="48"/>
  <c r="AS15" i="48"/>
  <c r="AR15" i="48"/>
  <c r="AQ15" i="48"/>
  <c r="AP15" i="48"/>
  <c r="AO15" i="48"/>
  <c r="AN15" i="48"/>
  <c r="AM15" i="48"/>
  <c r="AV14" i="48"/>
  <c r="AU14" i="48"/>
  <c r="AT14" i="48"/>
  <c r="AS14" i="48"/>
  <c r="AR14" i="48"/>
  <c r="AQ14" i="48"/>
  <c r="AP14" i="48"/>
  <c r="AO14" i="48"/>
  <c r="AN14" i="48"/>
  <c r="AM14" i="48"/>
  <c r="AV13" i="48"/>
  <c r="AU13" i="48"/>
  <c r="AT13" i="48"/>
  <c r="AS13" i="48"/>
  <c r="AR13" i="48"/>
  <c r="AQ13" i="48"/>
  <c r="AP13" i="48"/>
  <c r="AO13" i="48"/>
  <c r="AN13" i="48"/>
  <c r="AM13" i="48"/>
  <c r="AV12" i="48"/>
  <c r="AU12" i="48"/>
  <c r="AT12" i="48"/>
  <c r="AS12" i="48"/>
  <c r="AR12" i="48"/>
  <c r="AQ12" i="48"/>
  <c r="AP12" i="48"/>
  <c r="AO12" i="48"/>
  <c r="AN12" i="48"/>
  <c r="AM12" i="48"/>
  <c r="AV11" i="48"/>
  <c r="AU11" i="48"/>
  <c r="AT11" i="48"/>
  <c r="AS11" i="48"/>
  <c r="AR11" i="48"/>
  <c r="AQ11" i="48"/>
  <c r="AP11" i="48"/>
  <c r="AO11" i="48"/>
  <c r="AN11" i="48"/>
  <c r="AM11" i="48"/>
  <c r="AV10" i="48"/>
  <c r="AU10" i="48"/>
  <c r="AT10" i="48"/>
  <c r="AS10" i="48"/>
  <c r="AR10" i="48"/>
  <c r="AQ10" i="48"/>
  <c r="AP10" i="48"/>
  <c r="AO10" i="48"/>
  <c r="AN10" i="48"/>
  <c r="AM10" i="48"/>
  <c r="AV9" i="48"/>
  <c r="AU9" i="48"/>
  <c r="AT9" i="48"/>
  <c r="AS9" i="48"/>
  <c r="AR9" i="48"/>
  <c r="AQ9" i="48"/>
  <c r="AP9" i="48"/>
  <c r="AO9" i="48"/>
  <c r="AN9" i="48"/>
  <c r="AM9" i="48"/>
  <c r="AV8" i="48"/>
  <c r="AU8" i="48"/>
  <c r="AT8" i="48"/>
  <c r="AS8" i="48"/>
  <c r="AR8" i="48"/>
  <c r="AQ8" i="48"/>
  <c r="AP8" i="48"/>
  <c r="AO8" i="48"/>
  <c r="AN8" i="48"/>
  <c r="AM8" i="48"/>
  <c r="AV7" i="48"/>
  <c r="AU7" i="48"/>
  <c r="AT7" i="48"/>
  <c r="AS7" i="48"/>
  <c r="AR7" i="48"/>
  <c r="AQ7" i="48"/>
  <c r="AP7" i="48"/>
  <c r="AO7" i="48"/>
  <c r="AN7" i="48"/>
  <c r="AM7" i="48"/>
  <c r="AV6" i="48"/>
  <c r="AU6" i="48"/>
  <c r="AT6" i="48"/>
  <c r="AS6" i="48"/>
  <c r="AR6" i="48"/>
  <c r="AQ6" i="48"/>
  <c r="AP6" i="48"/>
  <c r="AO6" i="48"/>
  <c r="AN6" i="48"/>
  <c r="AM6" i="48"/>
  <c r="BM8" i="46"/>
  <c r="BL8" i="46"/>
  <c r="BK8" i="46"/>
  <c r="BJ8" i="46"/>
  <c r="BI8" i="46"/>
  <c r="BH8" i="46"/>
  <c r="BG8" i="46"/>
  <c r="BF8" i="46"/>
  <c r="BE8" i="46"/>
  <c r="BD8" i="46"/>
  <c r="BC8" i="46"/>
  <c r="BB8" i="46"/>
  <c r="BA8" i="46"/>
  <c r="AZ8" i="46"/>
  <c r="AY8" i="46"/>
  <c r="AX8" i="46"/>
  <c r="AW8" i="46"/>
  <c r="AV8" i="46"/>
  <c r="AU8" i="46"/>
  <c r="AT8" i="46"/>
  <c r="AS8" i="46"/>
  <c r="AR8" i="46"/>
  <c r="AQ8" i="46"/>
  <c r="AP8" i="46"/>
  <c r="AO8" i="46"/>
  <c r="AN8" i="46"/>
  <c r="AM8" i="46"/>
  <c r="AL8" i="46"/>
  <c r="AK8" i="46"/>
  <c r="AJ8" i="46"/>
  <c r="AI8" i="46"/>
  <c r="AH8" i="46"/>
  <c r="AG8" i="46"/>
  <c r="AF8" i="46"/>
  <c r="AE8" i="46"/>
  <c r="AD8" i="46"/>
  <c r="AC8" i="46"/>
  <c r="AB8" i="46"/>
  <c r="AA8" i="46"/>
  <c r="Z8" i="46"/>
  <c r="Y8" i="46"/>
  <c r="X8" i="46"/>
  <c r="W8" i="46"/>
  <c r="V8" i="46"/>
  <c r="U8" i="46"/>
  <c r="T8" i="46"/>
  <c r="S8" i="46"/>
  <c r="R8" i="46"/>
  <c r="Q8" i="46"/>
  <c r="P8" i="46"/>
  <c r="O8" i="46"/>
  <c r="N8" i="46"/>
  <c r="M8" i="46"/>
  <c r="L8" i="46"/>
  <c r="K8" i="46"/>
  <c r="J8" i="46"/>
  <c r="I8" i="46"/>
  <c r="H8" i="46"/>
  <c r="G8" i="46"/>
  <c r="F8" i="46"/>
  <c r="E8" i="46"/>
  <c r="D8" i="46"/>
  <c r="C8" i="46"/>
  <c r="C61" i="41"/>
  <c r="I7" i="38"/>
  <c r="H7" i="38"/>
  <c r="G7" i="38"/>
  <c r="F7" i="38"/>
  <c r="E7" i="38"/>
  <c r="D7" i="38"/>
  <c r="C7" i="38"/>
  <c r="B7" i="38"/>
  <c r="A7" i="38"/>
  <c r="F41" i="33"/>
  <c r="E41" i="33"/>
  <c r="D41" i="33"/>
  <c r="F40" i="33"/>
  <c r="E40" i="33"/>
  <c r="D40" i="33"/>
  <c r="F39" i="33"/>
  <c r="E39" i="33"/>
  <c r="D39" i="33"/>
  <c r="F38" i="33"/>
  <c r="E38" i="33"/>
  <c r="D38" i="33"/>
  <c r="F37" i="33"/>
  <c r="E37" i="33"/>
  <c r="D37" i="33"/>
  <c r="F36" i="33"/>
  <c r="E36" i="33"/>
  <c r="D36" i="33"/>
  <c r="F35" i="33"/>
  <c r="E35" i="33"/>
  <c r="D35" i="33"/>
  <c r="F34" i="33"/>
  <c r="E34" i="33"/>
  <c r="D34" i="33"/>
  <c r="J24" i="33"/>
  <c r="I24" i="33"/>
  <c r="H24" i="33"/>
  <c r="G24" i="33"/>
  <c r="J23" i="33"/>
  <c r="I23" i="33"/>
  <c r="H23" i="33"/>
  <c r="G23" i="33"/>
  <c r="J22" i="33"/>
  <c r="I22" i="33"/>
  <c r="H22" i="33"/>
  <c r="G22" i="33"/>
  <c r="J21" i="33"/>
  <c r="I21" i="33"/>
  <c r="H21" i="33"/>
  <c r="G21" i="33"/>
  <c r="J20" i="33"/>
  <c r="I20" i="33"/>
  <c r="H20" i="33"/>
  <c r="G20" i="33"/>
  <c r="J19" i="33"/>
  <c r="I19" i="33"/>
  <c r="H19" i="33"/>
  <c r="G19" i="33"/>
  <c r="J18" i="33"/>
  <c r="I18" i="33"/>
  <c r="H18" i="33"/>
  <c r="G18" i="33"/>
  <c r="J17" i="33"/>
  <c r="I17" i="33"/>
  <c r="H17" i="33"/>
  <c r="G17" i="33"/>
  <c r="J16" i="33"/>
  <c r="I16" i="33"/>
  <c r="H16" i="33"/>
  <c r="G16" i="33"/>
  <c r="J15" i="33"/>
  <c r="I15" i="33"/>
  <c r="H15" i="33"/>
  <c r="G15" i="33"/>
  <c r="J14" i="33"/>
  <c r="I14" i="33"/>
  <c r="H14" i="33"/>
  <c r="G14" i="33"/>
  <c r="J13" i="33"/>
  <c r="I13" i="33"/>
  <c r="H13" i="33"/>
  <c r="G13" i="33"/>
  <c r="J12" i="33"/>
  <c r="I12" i="33"/>
  <c r="H12" i="33"/>
  <c r="G12" i="33"/>
  <c r="J11" i="33"/>
  <c r="I11" i="33"/>
  <c r="H11" i="33"/>
  <c r="G11" i="33"/>
  <c r="J10" i="33"/>
  <c r="I10" i="33"/>
  <c r="H10" i="33"/>
  <c r="G10" i="33"/>
  <c r="J9" i="33"/>
  <c r="I9" i="33"/>
  <c r="H9" i="33"/>
  <c r="G9" i="33"/>
  <c r="J8" i="33"/>
  <c r="I8" i="33"/>
  <c r="H8" i="33"/>
  <c r="G8" i="33"/>
  <c r="J7" i="33"/>
  <c r="I7" i="33"/>
  <c r="H7" i="33"/>
  <c r="G7" i="33"/>
  <c r="F7" i="33"/>
  <c r="E7" i="33"/>
  <c r="D7" i="33"/>
  <c r="C7" i="33"/>
  <c r="B7" i="33"/>
  <c r="A7" i="33"/>
  <c r="DY51" i="31"/>
  <c r="DX51" i="31"/>
  <c r="DW51" i="31"/>
  <c r="DV51" i="31"/>
  <c r="DU51" i="31"/>
  <c r="DT51" i="31"/>
  <c r="DS51" i="31"/>
  <c r="DR51" i="31"/>
  <c r="DQ51" i="31"/>
  <c r="DP51" i="31"/>
  <c r="DO51" i="31"/>
  <c r="DN51" i="31"/>
  <c r="DM51" i="31"/>
  <c r="DL51" i="31"/>
  <c r="DK51" i="31"/>
  <c r="DJ51" i="31"/>
  <c r="DI51" i="31"/>
  <c r="DH51" i="31"/>
  <c r="DG51" i="31"/>
  <c r="DF51" i="31"/>
  <c r="DE51" i="31"/>
  <c r="DD51" i="31"/>
  <c r="DC51" i="31"/>
  <c r="DB51" i="31"/>
  <c r="DY50" i="31"/>
  <c r="DX50" i="31"/>
  <c r="DW50" i="31"/>
  <c r="DV50" i="31"/>
  <c r="DU50" i="31"/>
  <c r="DT50" i="31"/>
  <c r="DS50" i="31"/>
  <c r="DR50" i="31"/>
  <c r="DQ50" i="31"/>
  <c r="DP50" i="31"/>
  <c r="DO50" i="31"/>
  <c r="DN50" i="31"/>
  <c r="DM50" i="31"/>
  <c r="DL50" i="31"/>
  <c r="DK50" i="31"/>
  <c r="DJ50" i="31"/>
  <c r="DI50" i="31"/>
  <c r="DH50" i="31"/>
  <c r="DG50" i="31"/>
  <c r="DF50" i="31"/>
  <c r="DE50" i="31"/>
  <c r="DD50" i="31"/>
  <c r="DC50" i="31"/>
  <c r="DB50" i="31"/>
  <c r="DY49" i="31"/>
  <c r="DX49" i="31"/>
  <c r="DW49" i="31"/>
  <c r="DV49" i="31"/>
  <c r="DU49" i="31"/>
  <c r="DT49" i="31"/>
  <c r="DS49" i="31"/>
  <c r="DR49" i="31"/>
  <c r="DQ49" i="31"/>
  <c r="DP49" i="31"/>
  <c r="DO49" i="31"/>
  <c r="DN49" i="31"/>
  <c r="DM49" i="31"/>
  <c r="DL49" i="31"/>
  <c r="DK49" i="31"/>
  <c r="DJ49" i="31"/>
  <c r="DI49" i="31"/>
  <c r="DH49" i="31"/>
  <c r="DG49" i="31"/>
  <c r="DF49" i="31"/>
  <c r="DE49" i="31"/>
  <c r="DD49" i="31"/>
  <c r="DC49" i="31"/>
  <c r="DB49" i="31"/>
  <c r="DY48" i="31"/>
  <c r="DX48" i="31"/>
  <c r="DW48" i="31"/>
  <c r="DV48" i="31"/>
  <c r="DU48" i="31"/>
  <c r="DT48" i="31"/>
  <c r="DS48" i="31"/>
  <c r="DR48" i="31"/>
  <c r="DQ48" i="31"/>
  <c r="DP48" i="31"/>
  <c r="DO48" i="31"/>
  <c r="DN48" i="31"/>
  <c r="DM48" i="31"/>
  <c r="DL48" i="31"/>
  <c r="DK48" i="31"/>
  <c r="DJ48" i="31"/>
  <c r="DI48" i="31"/>
  <c r="DH48" i="31"/>
  <c r="DG48" i="31"/>
  <c r="DF48" i="31"/>
  <c r="DE48" i="31"/>
  <c r="DD48" i="31"/>
  <c r="DC48" i="31"/>
  <c r="DB48" i="31"/>
  <c r="DY47" i="31"/>
  <c r="DX47" i="31"/>
  <c r="DW47" i="31"/>
  <c r="DV47" i="31"/>
  <c r="DU47" i="31"/>
  <c r="DT47" i="31"/>
  <c r="DS47" i="31"/>
  <c r="DR47" i="31"/>
  <c r="DQ47" i="31"/>
  <c r="DP47" i="31"/>
  <c r="DO47" i="31"/>
  <c r="DN47" i="31"/>
  <c r="DM47" i="31"/>
  <c r="DL47" i="31"/>
  <c r="DK47" i="31"/>
  <c r="DJ47" i="31"/>
  <c r="DI47" i="31"/>
  <c r="DH47" i="31"/>
  <c r="DG47" i="31"/>
  <c r="DF47" i="31"/>
  <c r="DE47" i="31"/>
  <c r="DD47" i="31"/>
  <c r="DC47" i="31"/>
  <c r="DB47" i="31"/>
  <c r="DY46" i="31"/>
  <c r="DX46" i="31"/>
  <c r="DW46" i="31"/>
  <c r="DV46" i="31"/>
  <c r="DU46" i="31"/>
  <c r="DT46" i="31"/>
  <c r="DS46" i="31"/>
  <c r="DR46" i="31"/>
  <c r="DQ46" i="31"/>
  <c r="DP46" i="31"/>
  <c r="DO46" i="31"/>
  <c r="DN46" i="31"/>
  <c r="DM46" i="31"/>
  <c r="DL46" i="31"/>
  <c r="DK46" i="31"/>
  <c r="DJ46" i="31"/>
  <c r="DI46" i="31"/>
  <c r="DH46" i="31"/>
  <c r="DG46" i="31"/>
  <c r="DF46" i="31"/>
  <c r="DE46" i="31"/>
  <c r="DD46" i="31"/>
  <c r="DC46" i="31"/>
  <c r="DB46" i="31"/>
  <c r="DY45" i="31"/>
  <c r="DX45" i="31"/>
  <c r="DW45" i="31"/>
  <c r="DV45" i="31"/>
  <c r="DU45" i="31"/>
  <c r="DT45" i="31"/>
  <c r="DS45" i="31"/>
  <c r="DR45" i="31"/>
  <c r="DQ45" i="31"/>
  <c r="DP45" i="31"/>
  <c r="DO45" i="31"/>
  <c r="DN45" i="31"/>
  <c r="DM45" i="31"/>
  <c r="DL45" i="31"/>
  <c r="DK45" i="31"/>
  <c r="DJ45" i="31"/>
  <c r="DI45" i="31"/>
  <c r="DH45" i="31"/>
  <c r="DG45" i="31"/>
  <c r="DF45" i="31"/>
  <c r="DE45" i="31"/>
  <c r="DD45" i="31"/>
  <c r="DC45" i="31"/>
  <c r="DB45" i="31"/>
  <c r="DY44" i="31"/>
  <c r="DX44" i="31"/>
  <c r="DW44" i="31"/>
  <c r="DV44" i="31"/>
  <c r="DU44" i="31"/>
  <c r="DT44" i="31"/>
  <c r="DS44" i="31"/>
  <c r="DR44" i="31"/>
  <c r="DQ44" i="31"/>
  <c r="DP44" i="31"/>
  <c r="DO44" i="31"/>
  <c r="DN44" i="31"/>
  <c r="DM44" i="31"/>
  <c r="DL44" i="31"/>
  <c r="DK44" i="31"/>
  <c r="DJ44" i="31"/>
  <c r="DI44" i="31"/>
  <c r="DH44" i="31"/>
  <c r="DG44" i="31"/>
  <c r="DF44" i="31"/>
  <c r="DE44" i="31"/>
  <c r="DD44" i="31"/>
  <c r="DC44" i="31"/>
  <c r="DB44" i="31"/>
  <c r="DY43" i="31"/>
  <c r="DX43" i="31"/>
  <c r="DW43" i="31"/>
  <c r="DV43" i="31"/>
  <c r="DU43" i="31"/>
  <c r="DT43" i="31"/>
  <c r="DS43" i="31"/>
  <c r="DR43" i="31"/>
  <c r="DQ43" i="31"/>
  <c r="DP43" i="31"/>
  <c r="DO43" i="31"/>
  <c r="DN43" i="31"/>
  <c r="DM43" i="31"/>
  <c r="DL43" i="31"/>
  <c r="DK43" i="31"/>
  <c r="DJ43" i="31"/>
  <c r="DI43" i="31"/>
  <c r="DH43" i="31"/>
  <c r="DG43" i="31"/>
  <c r="DF43" i="31"/>
  <c r="DE43" i="31"/>
  <c r="DD43" i="31"/>
  <c r="DC43" i="31"/>
  <c r="DB43" i="31"/>
  <c r="DY42" i="31"/>
  <c r="DX42" i="31"/>
  <c r="DW42" i="31"/>
  <c r="DV42" i="31"/>
  <c r="DU42" i="31"/>
  <c r="DT42" i="31"/>
  <c r="DS42" i="31"/>
  <c r="DR42" i="31"/>
  <c r="DQ42" i="31"/>
  <c r="DP42" i="31"/>
  <c r="DO42" i="31"/>
  <c r="DN42" i="31"/>
  <c r="DM42" i="31"/>
  <c r="DL42" i="31"/>
  <c r="DK42" i="31"/>
  <c r="DJ42" i="31"/>
  <c r="DI42" i="31"/>
  <c r="DH42" i="31"/>
  <c r="DG42" i="31"/>
  <c r="DF42" i="31"/>
  <c r="DE42" i="31"/>
  <c r="DD42" i="31"/>
  <c r="DC42" i="31"/>
  <c r="DB42" i="31"/>
  <c r="DY41" i="31"/>
  <c r="DX41" i="31"/>
  <c r="DW41" i="31"/>
  <c r="DV41" i="31"/>
  <c r="DU41" i="31"/>
  <c r="DT41" i="31"/>
  <c r="DS41" i="31"/>
  <c r="DR41" i="31"/>
  <c r="DQ41" i="31"/>
  <c r="DP41" i="31"/>
  <c r="DO41" i="31"/>
  <c r="DN41" i="31"/>
  <c r="DM41" i="31"/>
  <c r="DL41" i="31"/>
  <c r="DK41" i="31"/>
  <c r="DJ41" i="31"/>
  <c r="DI41" i="31"/>
  <c r="DH41" i="31"/>
  <c r="DG41" i="31"/>
  <c r="DF41" i="31"/>
  <c r="DE41" i="31"/>
  <c r="DD41" i="31"/>
  <c r="DC41" i="31"/>
  <c r="DB41" i="31"/>
  <c r="DY40" i="31"/>
  <c r="DX40" i="31"/>
  <c r="DW40" i="31"/>
  <c r="DV40" i="31"/>
  <c r="DU40" i="31"/>
  <c r="DT40" i="31"/>
  <c r="DS40" i="31"/>
  <c r="DR40" i="31"/>
  <c r="DQ40" i="31"/>
  <c r="DP40" i="31"/>
  <c r="DO40" i="31"/>
  <c r="DN40" i="31"/>
  <c r="DM40" i="31"/>
  <c r="DL40" i="31"/>
  <c r="DK40" i="31"/>
  <c r="DJ40" i="31"/>
  <c r="DI40" i="31"/>
  <c r="DH40" i="31"/>
  <c r="DG40" i="31"/>
  <c r="DF40" i="31"/>
  <c r="DE40" i="31"/>
  <c r="DD40" i="31"/>
  <c r="DC40" i="31"/>
  <c r="DB40" i="31"/>
  <c r="DY39" i="31"/>
  <c r="DX39" i="31"/>
  <c r="DW39" i="31"/>
  <c r="DV39" i="31"/>
  <c r="DU39" i="31"/>
  <c r="DT39" i="31"/>
  <c r="DS39" i="31"/>
  <c r="DR39" i="31"/>
  <c r="DQ39" i="31"/>
  <c r="DP39" i="31"/>
  <c r="DO39" i="31"/>
  <c r="DN39" i="31"/>
  <c r="DM39" i="31"/>
  <c r="DL39" i="31"/>
  <c r="DK39" i="31"/>
  <c r="DJ39" i="31"/>
  <c r="DI39" i="31"/>
  <c r="DH39" i="31"/>
  <c r="DG39" i="31"/>
  <c r="DF39" i="31"/>
  <c r="DE39" i="31"/>
  <c r="DD39" i="31"/>
  <c r="DC39" i="31"/>
  <c r="DB39" i="31"/>
  <c r="DY38" i="31"/>
  <c r="DX38" i="31"/>
  <c r="DW38" i="31"/>
  <c r="DV38" i="31"/>
  <c r="DU38" i="31"/>
  <c r="DT38" i="31"/>
  <c r="DS38" i="31"/>
  <c r="DR38" i="31"/>
  <c r="DQ38" i="31"/>
  <c r="DP38" i="31"/>
  <c r="DO38" i="31"/>
  <c r="DN38" i="31"/>
  <c r="DM38" i="31"/>
  <c r="DL38" i="31"/>
  <c r="DK38" i="31"/>
  <c r="DJ38" i="31"/>
  <c r="DI38" i="31"/>
  <c r="DH38" i="31"/>
  <c r="DG38" i="31"/>
  <c r="DF38" i="31"/>
  <c r="DE38" i="31"/>
  <c r="DD38" i="31"/>
  <c r="DC38" i="31"/>
  <c r="DB38" i="31"/>
  <c r="DY37" i="31"/>
  <c r="DX37" i="31"/>
  <c r="DW37" i="31"/>
  <c r="DV37" i="31"/>
  <c r="DU37" i="31"/>
  <c r="DT37" i="31"/>
  <c r="DS37" i="31"/>
  <c r="DR37" i="31"/>
  <c r="DQ37" i="31"/>
  <c r="DP37" i="31"/>
  <c r="DO37" i="31"/>
  <c r="DN37" i="31"/>
  <c r="DM37" i="31"/>
  <c r="DL37" i="31"/>
  <c r="DK37" i="31"/>
  <c r="DJ37" i="31"/>
  <c r="DI37" i="31"/>
  <c r="DH37" i="31"/>
  <c r="DG37" i="31"/>
  <c r="DF37" i="31"/>
  <c r="DE37" i="31"/>
  <c r="DD37" i="31"/>
  <c r="DC37" i="31"/>
  <c r="DB37" i="31"/>
  <c r="DY36" i="31"/>
  <c r="DX36" i="31"/>
  <c r="DW36" i="31"/>
  <c r="DV36" i="31"/>
  <c r="DU36" i="31"/>
  <c r="DT36" i="31"/>
  <c r="DS36" i="31"/>
  <c r="DR36" i="31"/>
  <c r="DQ36" i="31"/>
  <c r="DP36" i="31"/>
  <c r="DO36" i="31"/>
  <c r="DN36" i="31"/>
  <c r="DM36" i="31"/>
  <c r="DL36" i="31"/>
  <c r="DK36" i="31"/>
  <c r="DJ36" i="31"/>
  <c r="DI36" i="31"/>
  <c r="DH36" i="31"/>
  <c r="DG36" i="31"/>
  <c r="DF36" i="31"/>
  <c r="DE36" i="31"/>
  <c r="DD36" i="31"/>
  <c r="DC36" i="31"/>
  <c r="DB36" i="31"/>
  <c r="C36" i="31"/>
  <c r="DY35" i="31"/>
  <c r="DX35" i="31"/>
  <c r="DW35" i="31"/>
  <c r="DV35" i="31"/>
  <c r="DU35" i="31"/>
  <c r="DT35" i="31"/>
  <c r="DS35" i="31"/>
  <c r="DR35" i="31"/>
  <c r="DQ35" i="31"/>
  <c r="DP35" i="31"/>
  <c r="DO35" i="31"/>
  <c r="DN35" i="31"/>
  <c r="DM35" i="31"/>
  <c r="DL35" i="31"/>
  <c r="DK35" i="31"/>
  <c r="DJ35" i="31"/>
  <c r="DI35" i="31"/>
  <c r="DH35" i="31"/>
  <c r="DG35" i="31"/>
  <c r="DF35" i="31"/>
  <c r="DE35" i="31"/>
  <c r="DD35" i="31"/>
  <c r="DC35" i="31"/>
  <c r="DB35" i="31"/>
  <c r="C35" i="31"/>
  <c r="DY34" i="31"/>
  <c r="DX34" i="31"/>
  <c r="DW34" i="31"/>
  <c r="DV34" i="31"/>
  <c r="DU34" i="31"/>
  <c r="DT34" i="31"/>
  <c r="DS34" i="31"/>
  <c r="DR34" i="31"/>
  <c r="DQ34" i="31"/>
  <c r="DP34" i="31"/>
  <c r="DO34" i="31"/>
  <c r="DN34" i="31"/>
  <c r="DM34" i="31"/>
  <c r="DL34" i="31"/>
  <c r="DK34" i="31"/>
  <c r="DJ34" i="31"/>
  <c r="DI34" i="31"/>
  <c r="DH34" i="31"/>
  <c r="DG34" i="31"/>
  <c r="DF34" i="31"/>
  <c r="DE34" i="31"/>
  <c r="DD34" i="31"/>
  <c r="DC34" i="31"/>
  <c r="DB34" i="31"/>
  <c r="C34" i="31"/>
  <c r="DY33" i="31"/>
  <c r="DX33" i="31"/>
  <c r="DW33" i="31"/>
  <c r="DV33" i="31"/>
  <c r="DU33" i="31"/>
  <c r="DT33" i="31"/>
  <c r="DS33" i="31"/>
  <c r="DR33" i="31"/>
  <c r="DQ33" i="31"/>
  <c r="DP33" i="31"/>
  <c r="DO33" i="31"/>
  <c r="DN33" i="31"/>
  <c r="DM33" i="31"/>
  <c r="DL33" i="31"/>
  <c r="DK33" i="31"/>
  <c r="DJ33" i="31"/>
  <c r="DI33" i="31"/>
  <c r="DH33" i="31"/>
  <c r="DG33" i="31"/>
  <c r="DF33" i="31"/>
  <c r="DE33" i="31"/>
  <c r="DD33" i="31"/>
  <c r="DC33" i="31"/>
  <c r="DB33" i="31"/>
  <c r="DY32" i="31"/>
  <c r="DX32" i="31"/>
  <c r="DW32" i="31"/>
  <c r="DV32" i="31"/>
  <c r="DU32" i="31"/>
  <c r="DT32" i="31"/>
  <c r="DS32" i="31"/>
  <c r="DR32" i="31"/>
  <c r="DQ32" i="31"/>
  <c r="DP32" i="31"/>
  <c r="DO32" i="31"/>
  <c r="DN32" i="31"/>
  <c r="DM32" i="31"/>
  <c r="DL32" i="31"/>
  <c r="DK32" i="31"/>
  <c r="DJ32" i="31"/>
  <c r="DI32" i="31"/>
  <c r="DH32" i="31"/>
  <c r="DG32" i="31"/>
  <c r="DF32" i="31"/>
  <c r="DE32" i="31"/>
  <c r="DD32" i="31"/>
  <c r="DC32" i="31"/>
  <c r="DB32" i="31"/>
  <c r="DY31" i="31"/>
  <c r="DX31" i="31"/>
  <c r="DW31" i="31"/>
  <c r="DV31" i="31"/>
  <c r="DU31" i="31"/>
  <c r="DT31" i="31"/>
  <c r="DS31" i="31"/>
  <c r="DR31" i="31"/>
  <c r="DQ31" i="31"/>
  <c r="DP31" i="31"/>
  <c r="DO31" i="31"/>
  <c r="DN31" i="31"/>
  <c r="DM31" i="31"/>
  <c r="DL31" i="31"/>
  <c r="DK31" i="31"/>
  <c r="DJ31" i="31"/>
  <c r="DI31" i="31"/>
  <c r="DH31" i="31"/>
  <c r="DG31" i="31"/>
  <c r="DF31" i="31"/>
  <c r="DE31" i="31"/>
  <c r="DD31" i="31"/>
  <c r="DC31" i="31"/>
  <c r="DB31" i="31"/>
  <c r="DY30" i="31"/>
  <c r="DX30" i="31"/>
  <c r="DW30" i="31"/>
  <c r="DV30" i="31"/>
  <c r="DU30" i="31"/>
  <c r="DT30" i="31"/>
  <c r="DS30" i="31"/>
  <c r="DR30" i="31"/>
  <c r="DQ30" i="31"/>
  <c r="DP30" i="31"/>
  <c r="DO30" i="31"/>
  <c r="DN30" i="31"/>
  <c r="DM30" i="31"/>
  <c r="DL30" i="31"/>
  <c r="DK30" i="31"/>
  <c r="DJ30" i="31"/>
  <c r="DI30" i="31"/>
  <c r="DH30" i="31"/>
  <c r="DG30" i="31"/>
  <c r="DF30" i="31"/>
  <c r="DE30" i="31"/>
  <c r="DD30" i="31"/>
  <c r="DC30" i="31"/>
  <c r="DB30" i="31"/>
  <c r="DY29" i="31"/>
  <c r="DX29" i="31"/>
  <c r="DW29" i="31"/>
  <c r="DV29" i="31"/>
  <c r="DU29" i="31"/>
  <c r="DT29" i="31"/>
  <c r="DS29" i="31"/>
  <c r="DR29" i="31"/>
  <c r="DQ29" i="31"/>
  <c r="DP29" i="31"/>
  <c r="DO29" i="31"/>
  <c r="DN29" i="31"/>
  <c r="DM29" i="31"/>
  <c r="DL29" i="31"/>
  <c r="DK29" i="31"/>
  <c r="DJ29" i="31"/>
  <c r="DI29" i="31"/>
  <c r="DH29" i="31"/>
  <c r="DG29" i="31"/>
  <c r="DF29" i="31"/>
  <c r="DE29" i="31"/>
  <c r="DD29" i="31"/>
  <c r="DC29" i="31"/>
  <c r="DB29" i="31"/>
  <c r="DY28" i="31"/>
  <c r="DX28" i="31"/>
  <c r="DW28" i="31"/>
  <c r="DV28" i="31"/>
  <c r="DU28" i="31"/>
  <c r="DT28" i="31"/>
  <c r="DS28" i="31"/>
  <c r="DR28" i="31"/>
  <c r="DQ28" i="31"/>
  <c r="DP28" i="31"/>
  <c r="DO28" i="31"/>
  <c r="DN28" i="31"/>
  <c r="DM28" i="31"/>
  <c r="DL28" i="31"/>
  <c r="DK28" i="31"/>
  <c r="DJ28" i="31"/>
  <c r="DI28" i="31"/>
  <c r="DH28" i="31"/>
  <c r="DG28" i="31"/>
  <c r="DF28" i="31"/>
  <c r="DE28" i="31"/>
  <c r="DD28" i="31"/>
  <c r="DC28" i="31"/>
  <c r="DB28" i="31"/>
  <c r="DY27" i="31"/>
  <c r="DX27" i="31"/>
  <c r="DW27" i="31"/>
  <c r="DV27" i="31"/>
  <c r="DU27" i="31"/>
  <c r="DT27" i="31"/>
  <c r="DS27" i="31"/>
  <c r="DR27" i="31"/>
  <c r="DQ27" i="31"/>
  <c r="DP27" i="31"/>
  <c r="DO27" i="31"/>
  <c r="DN27" i="31"/>
  <c r="DM27" i="31"/>
  <c r="DL27" i="31"/>
  <c r="DK27" i="31"/>
  <c r="DJ27" i="31"/>
  <c r="DI27" i="31"/>
  <c r="DH27" i="31"/>
  <c r="DG27" i="31"/>
  <c r="DF27" i="31"/>
  <c r="DE27" i="31"/>
  <c r="DD27" i="31"/>
  <c r="DC27" i="31"/>
  <c r="DB27" i="31"/>
  <c r="C27" i="31"/>
  <c r="DY26" i="31"/>
  <c r="DX26" i="31"/>
  <c r="DW26" i="31"/>
  <c r="DV26" i="31"/>
  <c r="DU26" i="31"/>
  <c r="DT26" i="31"/>
  <c r="DS26" i="31"/>
  <c r="DR26" i="31"/>
  <c r="DQ26" i="31"/>
  <c r="DP26" i="31"/>
  <c r="DO26" i="31"/>
  <c r="DN26" i="31"/>
  <c r="DM26" i="31"/>
  <c r="DL26" i="31"/>
  <c r="DK26" i="31"/>
  <c r="DJ26" i="31"/>
  <c r="DI26" i="31"/>
  <c r="DH26" i="31"/>
  <c r="DG26" i="31"/>
  <c r="DF26" i="31"/>
  <c r="DE26" i="31"/>
  <c r="DD26" i="31"/>
  <c r="DC26" i="31"/>
  <c r="DB26" i="31"/>
  <c r="C26" i="31"/>
  <c r="DY25" i="31"/>
  <c r="DX25" i="31"/>
  <c r="DW25" i="31"/>
  <c r="DV25" i="31"/>
  <c r="DU25" i="31"/>
  <c r="DT25" i="31"/>
  <c r="DS25" i="31"/>
  <c r="DR25" i="31"/>
  <c r="DQ25" i="31"/>
  <c r="DP25" i="31"/>
  <c r="DO25" i="31"/>
  <c r="DN25" i="31"/>
  <c r="DM25" i="31"/>
  <c r="DL25" i="31"/>
  <c r="DK25" i="31"/>
  <c r="DJ25" i="31"/>
  <c r="DI25" i="31"/>
  <c r="DH25" i="31"/>
  <c r="DG25" i="31"/>
  <c r="DF25" i="31"/>
  <c r="DE25" i="31"/>
  <c r="DD25" i="31"/>
  <c r="DC25" i="31"/>
  <c r="DB25" i="31"/>
  <c r="C25" i="31"/>
  <c r="DY24" i="31"/>
  <c r="DX24" i="31"/>
  <c r="DW24" i="31"/>
  <c r="DV24" i="31"/>
  <c r="DU24" i="31"/>
  <c r="DT24" i="31"/>
  <c r="DS24" i="31"/>
  <c r="DR24" i="31"/>
  <c r="DQ24" i="31"/>
  <c r="DP24" i="31"/>
  <c r="DO24" i="31"/>
  <c r="DN24" i="31"/>
  <c r="DM24" i="31"/>
  <c r="DL24" i="31"/>
  <c r="DK24" i="31"/>
  <c r="DJ24" i="31"/>
  <c r="DI24" i="31"/>
  <c r="DH24" i="31"/>
  <c r="DG24" i="31"/>
  <c r="DF24" i="31"/>
  <c r="DE24" i="31"/>
  <c r="DD24" i="31"/>
  <c r="DC24" i="31"/>
  <c r="DB24" i="31"/>
  <c r="C24" i="31"/>
  <c r="DY23" i="31"/>
  <c r="DX23" i="31"/>
  <c r="DW23" i="31"/>
  <c r="DV23" i="31"/>
  <c r="DU23" i="31"/>
  <c r="DT23" i="31"/>
  <c r="DS23" i="31"/>
  <c r="DR23" i="31"/>
  <c r="DQ23" i="31"/>
  <c r="DP23" i="31"/>
  <c r="DO23" i="31"/>
  <c r="DN23" i="31"/>
  <c r="DM23" i="31"/>
  <c r="DL23" i="31"/>
  <c r="DK23" i="31"/>
  <c r="DJ23" i="31"/>
  <c r="DI23" i="31"/>
  <c r="DH23" i="31"/>
  <c r="DG23" i="31"/>
  <c r="DF23" i="31"/>
  <c r="DE23" i="31"/>
  <c r="DD23" i="31"/>
  <c r="DC23" i="31"/>
  <c r="DB23" i="31"/>
  <c r="C23" i="31"/>
  <c r="DY22" i="31"/>
  <c r="DX22" i="31"/>
  <c r="DW22" i="31"/>
  <c r="DV22" i="31"/>
  <c r="DU22" i="31"/>
  <c r="DT22" i="31"/>
  <c r="DS22" i="31"/>
  <c r="DR22" i="31"/>
  <c r="DQ22" i="31"/>
  <c r="DP22" i="31"/>
  <c r="DO22" i="31"/>
  <c r="DN22" i="31"/>
  <c r="DM22" i="31"/>
  <c r="DL22" i="31"/>
  <c r="DK22" i="31"/>
  <c r="DJ22" i="31"/>
  <c r="DI22" i="31"/>
  <c r="DH22" i="31"/>
  <c r="DG22" i="31"/>
  <c r="DF22" i="31"/>
  <c r="DE22" i="31"/>
  <c r="DD22" i="31"/>
  <c r="DC22" i="31"/>
  <c r="DB22" i="31"/>
  <c r="C22" i="31"/>
  <c r="DY21" i="31"/>
  <c r="DX21" i="31"/>
  <c r="DW21" i="31"/>
  <c r="DV21" i="31"/>
  <c r="DU21" i="31"/>
  <c r="DT21" i="31"/>
  <c r="DS21" i="31"/>
  <c r="DR21" i="31"/>
  <c r="DQ21" i="31"/>
  <c r="DP21" i="31"/>
  <c r="DO21" i="31"/>
  <c r="DN21" i="31"/>
  <c r="DM21" i="31"/>
  <c r="DL21" i="31"/>
  <c r="DK21" i="31"/>
  <c r="DJ21" i="31"/>
  <c r="DI21" i="31"/>
  <c r="DH21" i="31"/>
  <c r="DG21" i="31"/>
  <c r="DF21" i="31"/>
  <c r="DE21" i="31"/>
  <c r="DD21" i="31"/>
  <c r="DC21" i="31"/>
  <c r="DB21" i="31"/>
  <c r="C21" i="31"/>
  <c r="DY20" i="31"/>
  <c r="DX20" i="31"/>
  <c r="DW20" i="31"/>
  <c r="DV20" i="31"/>
  <c r="DU20" i="31"/>
  <c r="DT20" i="31"/>
  <c r="DS20" i="31"/>
  <c r="DR20" i="31"/>
  <c r="DQ20" i="31"/>
  <c r="DP20" i="31"/>
  <c r="DO20" i="31"/>
  <c r="DN20" i="31"/>
  <c r="DM20" i="31"/>
  <c r="DL20" i="31"/>
  <c r="DK20" i="31"/>
  <c r="DJ20" i="31"/>
  <c r="DI20" i="31"/>
  <c r="DH20" i="31"/>
  <c r="DG20" i="31"/>
  <c r="DF20" i="31"/>
  <c r="DE20" i="31"/>
  <c r="DD20" i="31"/>
  <c r="DC20" i="31"/>
  <c r="DB20" i="31"/>
  <c r="C20" i="31"/>
  <c r="DY19" i="31"/>
  <c r="DX19" i="31"/>
  <c r="DW19" i="31"/>
  <c r="DV19" i="31"/>
  <c r="DU19" i="31"/>
  <c r="DT19" i="31"/>
  <c r="DS19" i="31"/>
  <c r="DR19" i="31"/>
  <c r="DQ19" i="31"/>
  <c r="DP19" i="31"/>
  <c r="DO19" i="31"/>
  <c r="DN19" i="31"/>
  <c r="DM19" i="31"/>
  <c r="DL19" i="31"/>
  <c r="DK19" i="31"/>
  <c r="DJ19" i="31"/>
  <c r="DI19" i="31"/>
  <c r="DH19" i="31"/>
  <c r="DG19" i="31"/>
  <c r="DF19" i="31"/>
  <c r="DE19" i="31"/>
  <c r="DD19" i="31"/>
  <c r="DC19" i="31"/>
  <c r="DB19" i="31"/>
  <c r="C19" i="31"/>
  <c r="DY18" i="31"/>
  <c r="DX18" i="31"/>
  <c r="DW18" i="31"/>
  <c r="DV18" i="31"/>
  <c r="DU18" i="31"/>
  <c r="DT18" i="31"/>
  <c r="DS18" i="31"/>
  <c r="DR18" i="31"/>
  <c r="DQ18" i="31"/>
  <c r="DP18" i="31"/>
  <c r="DO18" i="31"/>
  <c r="DN18" i="31"/>
  <c r="DM18" i="31"/>
  <c r="DL18" i="31"/>
  <c r="DK18" i="31"/>
  <c r="DJ18" i="31"/>
  <c r="DI18" i="31"/>
  <c r="DH18" i="31"/>
  <c r="DG18" i="31"/>
  <c r="DF18" i="31"/>
  <c r="DE18" i="31"/>
  <c r="DD18" i="31"/>
  <c r="DC18" i="31"/>
  <c r="DB18" i="31"/>
  <c r="C18" i="31"/>
  <c r="DY17" i="31"/>
  <c r="DX17" i="31"/>
  <c r="DW17" i="31"/>
  <c r="DV17" i="31"/>
  <c r="DU17" i="31"/>
  <c r="DT17" i="31"/>
  <c r="DS17" i="31"/>
  <c r="DR17" i="31"/>
  <c r="DQ17" i="31"/>
  <c r="DP17" i="31"/>
  <c r="DO17" i="31"/>
  <c r="DN17" i="31"/>
  <c r="DM17" i="31"/>
  <c r="DL17" i="31"/>
  <c r="DK17" i="31"/>
  <c r="DJ17" i="31"/>
  <c r="DI17" i="31"/>
  <c r="DH17" i="31"/>
  <c r="DG17" i="31"/>
  <c r="DF17" i="31"/>
  <c r="DE17" i="31"/>
  <c r="DD17" i="31"/>
  <c r="DC17" i="31"/>
  <c r="DB17" i="31"/>
  <c r="C17" i="31"/>
  <c r="DY16" i="31"/>
  <c r="DX16" i="31"/>
  <c r="DW16" i="31"/>
  <c r="DV16" i="31"/>
  <c r="DU16" i="31"/>
  <c r="DT16" i="31"/>
  <c r="DS16" i="31"/>
  <c r="DR16" i="31"/>
  <c r="DQ16" i="31"/>
  <c r="DP16" i="31"/>
  <c r="DO16" i="31"/>
  <c r="DN16" i="31"/>
  <c r="DM16" i="31"/>
  <c r="DL16" i="31"/>
  <c r="DK16" i="31"/>
  <c r="DJ16" i="31"/>
  <c r="DI16" i="31"/>
  <c r="DH16" i="31"/>
  <c r="DG16" i="31"/>
  <c r="DF16" i="31"/>
  <c r="DE16" i="31"/>
  <c r="DD16" i="31"/>
  <c r="DC16" i="31"/>
  <c r="DB16" i="31"/>
  <c r="C16" i="31"/>
  <c r="DY15" i="31"/>
  <c r="DX15" i="31"/>
  <c r="DW15" i="31"/>
  <c r="DV15" i="31"/>
  <c r="DU15" i="31"/>
  <c r="DT15" i="31"/>
  <c r="DS15" i="31"/>
  <c r="DR15" i="31"/>
  <c r="DQ15" i="31"/>
  <c r="DP15" i="31"/>
  <c r="DO15" i="31"/>
  <c r="DN15" i="31"/>
  <c r="DM15" i="31"/>
  <c r="DL15" i="31"/>
  <c r="DK15" i="31"/>
  <c r="DJ15" i="31"/>
  <c r="DI15" i="31"/>
  <c r="DH15" i="31"/>
  <c r="DG15" i="31"/>
  <c r="DF15" i="31"/>
  <c r="DE15" i="31"/>
  <c r="DD15" i="31"/>
  <c r="DC15" i="31"/>
  <c r="DB15" i="31"/>
  <c r="C15" i="31"/>
  <c r="DY14" i="31"/>
  <c r="DX14" i="31"/>
  <c r="DW14" i="31"/>
  <c r="DV14" i="31"/>
  <c r="DU14" i="31"/>
  <c r="DT14" i="31"/>
  <c r="DS14" i="31"/>
  <c r="DR14" i="31"/>
  <c r="DQ14" i="31"/>
  <c r="DP14" i="31"/>
  <c r="DO14" i="31"/>
  <c r="DN14" i="31"/>
  <c r="DM14" i="31"/>
  <c r="DL14" i="31"/>
  <c r="DK14" i="31"/>
  <c r="DJ14" i="31"/>
  <c r="DI14" i="31"/>
  <c r="DH14" i="31"/>
  <c r="DG14" i="31"/>
  <c r="DF14" i="31"/>
  <c r="DE14" i="31"/>
  <c r="DD14" i="31"/>
  <c r="DC14" i="31"/>
  <c r="DB14" i="31"/>
  <c r="C14" i="31"/>
  <c r="DY13" i="31"/>
  <c r="DX13" i="31"/>
  <c r="DW13" i="31"/>
  <c r="DV13" i="31"/>
  <c r="DU13" i="31"/>
  <c r="DT13" i="31"/>
  <c r="DS13" i="31"/>
  <c r="DR13" i="31"/>
  <c r="DQ13" i="31"/>
  <c r="DP13" i="31"/>
  <c r="DO13" i="31"/>
  <c r="DN13" i="31"/>
  <c r="DM13" i="31"/>
  <c r="DL13" i="31"/>
  <c r="DK13" i="31"/>
  <c r="DJ13" i="31"/>
  <c r="DI13" i="31"/>
  <c r="DH13" i="31"/>
  <c r="DG13" i="31"/>
  <c r="DF13" i="31"/>
  <c r="DE13" i="31"/>
  <c r="DD13" i="31"/>
  <c r="DC13" i="31"/>
  <c r="DB13" i="31"/>
  <c r="C13" i="31"/>
  <c r="DY12" i="31"/>
  <c r="DX12" i="31"/>
  <c r="DW12" i="31"/>
  <c r="DV12" i="31"/>
  <c r="DU12" i="31"/>
  <c r="DT12" i="31"/>
  <c r="DS12" i="31"/>
  <c r="DR12" i="31"/>
  <c r="DQ12" i="31"/>
  <c r="DP12" i="31"/>
  <c r="DO12" i="31"/>
  <c r="DN12" i="31"/>
  <c r="DM12" i="31"/>
  <c r="DL12" i="31"/>
  <c r="DK12" i="31"/>
  <c r="DJ12" i="31"/>
  <c r="DI12" i="31"/>
  <c r="DH12" i="31"/>
  <c r="DG12" i="31"/>
  <c r="DF12" i="31"/>
  <c r="DE12" i="31"/>
  <c r="DD12" i="31"/>
  <c r="DC12" i="31"/>
  <c r="DB12" i="31"/>
  <c r="C12" i="31"/>
  <c r="DY11" i="31"/>
  <c r="DX11" i="31"/>
  <c r="DW11" i="31"/>
  <c r="DV11" i="31"/>
  <c r="DU11" i="31"/>
  <c r="DT11" i="31"/>
  <c r="DS11" i="31"/>
  <c r="DR11" i="31"/>
  <c r="DQ11" i="31"/>
  <c r="DP11" i="31"/>
  <c r="DO11" i="31"/>
  <c r="DN11" i="31"/>
  <c r="DM11" i="31"/>
  <c r="DL11" i="31"/>
  <c r="DK11" i="31"/>
  <c r="DJ11" i="31"/>
  <c r="DI11" i="31"/>
  <c r="DH11" i="31"/>
  <c r="DG11" i="31"/>
  <c r="DF11" i="31"/>
  <c r="DE11" i="31"/>
  <c r="DD11" i="31"/>
  <c r="DC11" i="31"/>
  <c r="DB11" i="31"/>
  <c r="C11" i="31"/>
  <c r="DY10" i="31"/>
  <c r="DX10" i="31"/>
  <c r="DW10" i="31"/>
  <c r="DV10" i="31"/>
  <c r="DU10" i="31"/>
  <c r="DT10" i="31"/>
  <c r="DS10" i="31"/>
  <c r="DR10" i="31"/>
  <c r="DQ10" i="31"/>
  <c r="DP10" i="31"/>
  <c r="DO10" i="31"/>
  <c r="DN10" i="31"/>
  <c r="DM10" i="31"/>
  <c r="DL10" i="31"/>
  <c r="DK10" i="31"/>
  <c r="DJ10" i="31"/>
  <c r="DI10" i="31"/>
  <c r="DH10" i="31"/>
  <c r="DG10" i="31"/>
  <c r="DF10" i="31"/>
  <c r="DE10" i="31"/>
  <c r="DD10" i="31"/>
  <c r="DC10" i="31"/>
  <c r="DB10" i="31"/>
  <c r="C10" i="31"/>
  <c r="DY9" i="31"/>
  <c r="DX9" i="31"/>
  <c r="DW9" i="31"/>
  <c r="DV9" i="31"/>
  <c r="DU9" i="31"/>
  <c r="DT9" i="31"/>
  <c r="DS9" i="31"/>
  <c r="DR9" i="31"/>
  <c r="DQ9" i="31"/>
  <c r="DP9" i="31"/>
  <c r="DO9" i="31"/>
  <c r="DN9" i="31"/>
  <c r="DM9" i="31"/>
  <c r="DL9" i="31"/>
  <c r="DK9" i="31"/>
  <c r="DJ9" i="31"/>
  <c r="DI9" i="31"/>
  <c r="DH9" i="31"/>
  <c r="DG9" i="31"/>
  <c r="DF9" i="31"/>
  <c r="DE9" i="31"/>
  <c r="DD9" i="31"/>
  <c r="DC9" i="31"/>
  <c r="DB9" i="31"/>
  <c r="C9" i="31"/>
  <c r="DY8" i="31"/>
  <c r="DX8" i="31"/>
  <c r="DW8" i="31"/>
  <c r="DV8" i="31"/>
  <c r="DU8" i="31"/>
  <c r="DT8" i="31"/>
  <c r="DS8" i="31"/>
  <c r="DR8" i="31"/>
  <c r="DQ8" i="31"/>
  <c r="DP8" i="31"/>
  <c r="DO8" i="31"/>
  <c r="DN8" i="31"/>
  <c r="DM8" i="31"/>
  <c r="DL8" i="31"/>
  <c r="DK8" i="31"/>
  <c r="DJ8" i="31"/>
  <c r="DI8" i="31"/>
  <c r="DH8" i="31"/>
  <c r="DG8" i="31"/>
  <c r="DF8" i="31"/>
  <c r="DE8" i="31"/>
  <c r="DD8" i="31"/>
  <c r="DC8" i="31"/>
  <c r="DB8" i="31"/>
  <c r="C8" i="31"/>
  <c r="DY7" i="31"/>
  <c r="DX7" i="31"/>
  <c r="DW7" i="31"/>
  <c r="DV7" i="31"/>
  <c r="DU7" i="31"/>
  <c r="DT7" i="31"/>
  <c r="DS7" i="31"/>
  <c r="DR7" i="31"/>
  <c r="DQ7" i="31"/>
  <c r="DP7" i="31"/>
  <c r="DO7" i="31"/>
  <c r="DN7" i="31"/>
  <c r="DM7" i="31"/>
  <c r="DL7" i="31"/>
  <c r="DK7" i="31"/>
  <c r="DJ7" i="31"/>
  <c r="DI7" i="31"/>
  <c r="DH7" i="31"/>
  <c r="DG7" i="31"/>
  <c r="DF7" i="31"/>
  <c r="DE7" i="31"/>
  <c r="DD7" i="31"/>
  <c r="DC7" i="31"/>
  <c r="DB7" i="31"/>
  <c r="C7" i="31"/>
  <c r="P6" i="26"/>
  <c r="O6" i="26"/>
  <c r="N6" i="26"/>
  <c r="M6" i="26"/>
  <c r="L6" i="26"/>
  <c r="K6" i="26"/>
  <c r="J6" i="26"/>
  <c r="I6" i="26"/>
  <c r="H6" i="26"/>
  <c r="G6" i="26"/>
  <c r="E21" i="23"/>
  <c r="E19" i="23"/>
  <c r="G7" i="23"/>
  <c r="F7" i="23"/>
  <c r="E7" i="23"/>
  <c r="D7" i="23"/>
  <c r="C7" i="23"/>
  <c r="B7" i="23"/>
  <c r="A7" i="23"/>
  <c r="AS56" i="21"/>
  <c r="AP56" i="21"/>
  <c r="AM56" i="21"/>
  <c r="AJ56" i="21"/>
  <c r="AG56" i="21"/>
  <c r="AD56" i="21"/>
  <c r="AA56" i="21"/>
  <c r="X56" i="21"/>
  <c r="AS55" i="21"/>
  <c r="AP55" i="21"/>
  <c r="AM55" i="21"/>
  <c r="AJ55" i="21"/>
  <c r="AG55" i="21"/>
  <c r="AD55" i="21"/>
  <c r="AA55" i="21"/>
  <c r="X55" i="21"/>
  <c r="AS54" i="21"/>
  <c r="AP54" i="21"/>
  <c r="AM54" i="21"/>
  <c r="AJ54" i="21"/>
  <c r="AG54" i="21"/>
  <c r="AD54" i="21"/>
  <c r="AA54" i="21"/>
  <c r="X54" i="21"/>
  <c r="AS53" i="21"/>
  <c r="AP53" i="21"/>
  <c r="AM53" i="21"/>
  <c r="AJ53" i="21"/>
  <c r="AG53" i="21"/>
  <c r="AD53" i="21"/>
  <c r="AA53" i="21"/>
  <c r="X53" i="21"/>
  <c r="AS52" i="21"/>
  <c r="AP52" i="21"/>
  <c r="AM52" i="21"/>
  <c r="AJ52" i="21"/>
  <c r="AG52" i="21"/>
  <c r="AD52" i="21"/>
  <c r="AA52" i="21"/>
  <c r="X52" i="21"/>
  <c r="AS51" i="21"/>
  <c r="AP51" i="21"/>
  <c r="AM51" i="21"/>
  <c r="AJ51" i="21"/>
  <c r="AG51" i="21"/>
  <c r="AD51" i="21"/>
  <c r="AA51" i="21"/>
  <c r="X51" i="21"/>
  <c r="AS50" i="21"/>
  <c r="AP50" i="21"/>
  <c r="AM50" i="21"/>
  <c r="AJ50" i="21"/>
  <c r="AG50" i="21"/>
  <c r="AD50" i="21"/>
  <c r="AA50" i="21"/>
  <c r="X50" i="21"/>
  <c r="AS49" i="21"/>
  <c r="AP49" i="21"/>
  <c r="AM49" i="21"/>
  <c r="AJ49" i="21"/>
  <c r="AG49" i="21"/>
  <c r="AD49" i="21"/>
  <c r="AA49" i="21"/>
  <c r="X49" i="21"/>
  <c r="AS48" i="21"/>
  <c r="AP48" i="21"/>
  <c r="AM48" i="21"/>
  <c r="AJ48" i="21"/>
  <c r="AG48" i="21"/>
  <c r="AD48" i="21"/>
  <c r="AA48" i="21"/>
  <c r="X48" i="21"/>
  <c r="AS47" i="21"/>
  <c r="AP47" i="21"/>
  <c r="AM47" i="21"/>
  <c r="AJ47" i="21"/>
  <c r="AG47" i="21"/>
  <c r="AD47" i="21"/>
  <c r="AA47" i="21"/>
  <c r="X47" i="21"/>
  <c r="AS46" i="21"/>
  <c r="AP46" i="21"/>
  <c r="AM46" i="21"/>
  <c r="AJ46" i="21"/>
  <c r="AG46" i="21"/>
  <c r="AD46" i="21"/>
  <c r="AA46" i="21"/>
  <c r="X46" i="21"/>
  <c r="AS45" i="21"/>
  <c r="AP45" i="21"/>
  <c r="AM45" i="21"/>
  <c r="AJ45" i="21"/>
  <c r="AG45" i="21"/>
  <c r="AD45" i="21"/>
  <c r="AA45" i="21"/>
  <c r="X45" i="21"/>
  <c r="AS44" i="21"/>
  <c r="AP44" i="21"/>
  <c r="AM44" i="21"/>
  <c r="AJ44" i="21"/>
  <c r="AG44" i="21"/>
  <c r="AD44" i="21"/>
  <c r="AA44" i="21"/>
  <c r="X44" i="21"/>
  <c r="AS43" i="21"/>
  <c r="AP43" i="21"/>
  <c r="AM43" i="21"/>
  <c r="AJ43" i="21"/>
  <c r="AG43" i="21"/>
  <c r="AD43" i="21"/>
  <c r="AA43" i="21"/>
  <c r="X43" i="21"/>
  <c r="AS42" i="21"/>
  <c r="AP42" i="21"/>
  <c r="AM42" i="21"/>
  <c r="AJ42" i="21"/>
  <c r="AG42" i="21"/>
  <c r="AD42" i="21"/>
  <c r="AA42" i="21"/>
  <c r="X42" i="21"/>
  <c r="AS41" i="21"/>
  <c r="AP41" i="21"/>
  <c r="AM41" i="21"/>
  <c r="AJ41" i="21"/>
  <c r="AG41" i="21"/>
  <c r="AD41" i="21"/>
  <c r="AA41" i="21"/>
  <c r="X41" i="21"/>
  <c r="AS40" i="21"/>
  <c r="AP40" i="21"/>
  <c r="AM40" i="21"/>
  <c r="AJ40" i="21"/>
  <c r="AG40" i="21"/>
  <c r="AD40" i="21"/>
  <c r="AA40" i="21"/>
  <c r="X40" i="21"/>
  <c r="AS39" i="21"/>
  <c r="AP39" i="21"/>
  <c r="AM39" i="21"/>
  <c r="AJ39" i="21"/>
  <c r="AG39" i="21"/>
  <c r="AD39" i="21"/>
  <c r="AA39" i="21"/>
  <c r="X39" i="21"/>
  <c r="AS38" i="21"/>
  <c r="AP38" i="21"/>
  <c r="AM38" i="21"/>
  <c r="AJ38" i="21"/>
  <c r="AG38" i="21"/>
  <c r="AD38" i="21"/>
  <c r="AA38" i="21"/>
  <c r="X38" i="21"/>
  <c r="AS37" i="21"/>
  <c r="AP37" i="21"/>
  <c r="AM37" i="21"/>
  <c r="AJ37" i="21"/>
  <c r="AG37" i="21"/>
  <c r="AD37" i="21"/>
  <c r="AA37" i="21"/>
  <c r="X37" i="21"/>
  <c r="AS36" i="21"/>
  <c r="AP36" i="21"/>
  <c r="AM36" i="21"/>
  <c r="AJ36" i="21"/>
  <c r="AG36" i="21"/>
  <c r="AD36" i="21"/>
  <c r="AA36" i="21"/>
  <c r="X36" i="21"/>
  <c r="AS35" i="21"/>
  <c r="AP35" i="21"/>
  <c r="AM35" i="21"/>
  <c r="AJ35" i="21"/>
  <c r="AG35" i="21"/>
  <c r="AD35" i="21"/>
  <c r="AA35" i="21"/>
  <c r="X35" i="21"/>
  <c r="AS34" i="21"/>
  <c r="AP34" i="21"/>
  <c r="AM34" i="21"/>
  <c r="AJ34" i="21"/>
  <c r="AG34" i="21"/>
  <c r="AD34" i="21"/>
  <c r="AA34" i="21"/>
  <c r="X34" i="21"/>
  <c r="AS33" i="21"/>
  <c r="AP33" i="21"/>
  <c r="AM33" i="21"/>
  <c r="AJ33" i="21"/>
  <c r="AG33" i="21"/>
  <c r="AD33" i="21"/>
  <c r="AA33" i="21"/>
  <c r="X33" i="21"/>
  <c r="AS32" i="21"/>
  <c r="AP32" i="21"/>
  <c r="AM32" i="21"/>
  <c r="AJ32" i="21"/>
  <c r="AG32" i="21"/>
  <c r="AD32" i="21"/>
  <c r="AA32" i="21"/>
  <c r="X32" i="21"/>
  <c r="AS31" i="21"/>
  <c r="AP31" i="21"/>
  <c r="AM31" i="21"/>
  <c r="AJ31" i="21"/>
  <c r="AG31" i="21"/>
  <c r="AD31" i="21"/>
  <c r="AA31" i="21"/>
  <c r="X31" i="21"/>
  <c r="AS30" i="21"/>
  <c r="AP30" i="21"/>
  <c r="AM30" i="21"/>
  <c r="AJ30" i="21"/>
  <c r="AG30" i="21"/>
  <c r="AD30" i="21"/>
  <c r="AA30" i="21"/>
  <c r="X30" i="21"/>
  <c r="AS29" i="21"/>
  <c r="AP29" i="21"/>
  <c r="AM29" i="21"/>
  <c r="AJ29" i="21"/>
  <c r="AG29" i="21"/>
  <c r="AD29" i="21"/>
  <c r="AA29" i="21"/>
  <c r="X29" i="21"/>
  <c r="AS28" i="21"/>
  <c r="AP28" i="21"/>
  <c r="AM28" i="21"/>
  <c r="AJ28" i="21"/>
  <c r="AG28" i="21"/>
  <c r="AD28" i="21"/>
  <c r="AA28" i="21"/>
  <c r="X28" i="21"/>
  <c r="AS27" i="21"/>
  <c r="AP27" i="21"/>
  <c r="AM27" i="21"/>
  <c r="AJ27" i="21"/>
  <c r="AG27" i="21"/>
  <c r="AD27" i="21"/>
  <c r="AA27" i="21"/>
  <c r="X27" i="21"/>
  <c r="AS26" i="21"/>
  <c r="AP26" i="21"/>
  <c r="AM26" i="21"/>
  <c r="AJ26" i="21"/>
  <c r="AG26" i="21"/>
  <c r="AD26" i="21"/>
  <c r="AA26" i="21"/>
  <c r="X26" i="21"/>
  <c r="AS25" i="21"/>
  <c r="AP25" i="21"/>
  <c r="AM25" i="21"/>
  <c r="AJ25" i="21"/>
  <c r="AG25" i="21"/>
  <c r="AD25" i="21"/>
  <c r="AA25" i="21"/>
  <c r="X25" i="21"/>
  <c r="AS24" i="21"/>
  <c r="AP24" i="21"/>
  <c r="AM24" i="21"/>
  <c r="AJ24" i="21"/>
  <c r="AG24" i="21"/>
  <c r="AD24" i="21"/>
  <c r="AA24" i="21"/>
  <c r="X24" i="21"/>
  <c r="AS23" i="21"/>
  <c r="AP23" i="21"/>
  <c r="AM23" i="21"/>
  <c r="AJ23" i="21"/>
  <c r="AG23" i="21"/>
  <c r="AD23" i="21"/>
  <c r="AA23" i="21"/>
  <c r="X23" i="21"/>
  <c r="AS22" i="21"/>
  <c r="AP22" i="21"/>
  <c r="AM22" i="21"/>
  <c r="AJ22" i="21"/>
  <c r="AG22" i="21"/>
  <c r="AD22" i="21"/>
  <c r="AA22" i="21"/>
  <c r="X22" i="21"/>
  <c r="AS21" i="21"/>
  <c r="AP21" i="21"/>
  <c r="AM21" i="21"/>
  <c r="AJ21" i="21"/>
  <c r="AG21" i="21"/>
  <c r="AD21" i="21"/>
  <c r="AA21" i="21"/>
  <c r="X21" i="21"/>
  <c r="AS20" i="21"/>
  <c r="AP20" i="21"/>
  <c r="AM20" i="21"/>
  <c r="AJ20" i="21"/>
  <c r="AG20" i="21"/>
  <c r="AD20" i="21"/>
  <c r="AA20" i="21"/>
  <c r="X20" i="21"/>
  <c r="AS19" i="21"/>
  <c r="AP19" i="21"/>
  <c r="AM19" i="21"/>
  <c r="AJ19" i="21"/>
  <c r="AG19" i="21"/>
  <c r="AD19" i="21"/>
  <c r="AA19" i="21"/>
  <c r="X19" i="21"/>
  <c r="AS18" i="21"/>
  <c r="AP18" i="21"/>
  <c r="AM18" i="21"/>
  <c r="AJ18" i="21"/>
  <c r="AG18" i="21"/>
  <c r="AD18" i="21"/>
  <c r="AA18" i="21"/>
  <c r="X18" i="21"/>
  <c r="AS17" i="21"/>
  <c r="AP17" i="21"/>
  <c r="AM17" i="21"/>
  <c r="AJ17" i="21"/>
  <c r="AG17" i="21"/>
  <c r="AD17" i="21"/>
  <c r="AA17" i="21"/>
  <c r="X17" i="21"/>
  <c r="AS16" i="21"/>
  <c r="AP16" i="21"/>
  <c r="AM16" i="21"/>
  <c r="AJ16" i="21"/>
  <c r="AG16" i="21"/>
  <c r="AD16" i="21"/>
  <c r="AA16" i="21"/>
  <c r="X16" i="21"/>
  <c r="AS15" i="21"/>
  <c r="AP15" i="21"/>
  <c r="AM15" i="21"/>
  <c r="AJ15" i="21"/>
  <c r="AG15" i="21"/>
  <c r="AD15" i="21"/>
  <c r="AA15" i="21"/>
  <c r="X15" i="21"/>
  <c r="AS14" i="21"/>
  <c r="AP14" i="21"/>
  <c r="AM14" i="21"/>
  <c r="AJ14" i="21"/>
  <c r="AG14" i="21"/>
  <c r="AD14" i="21"/>
  <c r="AA14" i="21"/>
  <c r="X14" i="21"/>
  <c r="AS13" i="21"/>
  <c r="AP13" i="21"/>
  <c r="AM13" i="21"/>
  <c r="AJ13" i="21"/>
  <c r="AG13" i="21"/>
  <c r="AD13" i="21"/>
  <c r="AA13" i="21"/>
  <c r="X13" i="21"/>
  <c r="AS12" i="21"/>
  <c r="AP12" i="21"/>
  <c r="AM12" i="21"/>
  <c r="AJ12" i="21"/>
  <c r="AG12" i="21"/>
  <c r="AD12" i="21"/>
  <c r="AA12" i="21"/>
  <c r="X12" i="21"/>
  <c r="AS11" i="21"/>
  <c r="AP11" i="21"/>
  <c r="AM11" i="21"/>
  <c r="AJ11" i="21"/>
  <c r="AG11" i="21"/>
  <c r="AD11" i="21"/>
  <c r="AA11" i="21"/>
  <c r="X11" i="21"/>
  <c r="AS10" i="21"/>
  <c r="AP10" i="21"/>
  <c r="AM10" i="21"/>
  <c r="AJ10" i="21"/>
  <c r="AG10" i="21"/>
  <c r="AD10" i="21"/>
  <c r="AA10" i="21"/>
  <c r="X10" i="21"/>
  <c r="AS9" i="21"/>
  <c r="AP9" i="21"/>
  <c r="AM9" i="21"/>
  <c r="AJ9" i="21"/>
  <c r="AG9" i="21"/>
  <c r="AD9" i="21"/>
  <c r="AA9" i="21"/>
  <c r="X9" i="21"/>
  <c r="AS8" i="21"/>
  <c r="AP8" i="21"/>
  <c r="AM8" i="21"/>
  <c r="AJ8" i="21"/>
  <c r="AG8" i="21"/>
  <c r="AD8" i="21"/>
  <c r="AD7" i="21" s="1"/>
  <c r="AA8" i="21"/>
  <c r="X8" i="21"/>
  <c r="X7" i="21" s="1"/>
  <c r="AS7" i="21"/>
  <c r="AR7" i="21"/>
  <c r="AQ7" i="21"/>
  <c r="AP7" i="21" s="1"/>
  <c r="AO7" i="21"/>
  <c r="AN7" i="21"/>
  <c r="AM7" i="21" s="1"/>
  <c r="AL7" i="21"/>
  <c r="AK7" i="21"/>
  <c r="AJ7" i="21" s="1"/>
  <c r="AI7" i="21"/>
  <c r="AH7" i="21"/>
  <c r="AG7" i="21"/>
  <c r="AF7" i="21"/>
  <c r="AE7" i="21"/>
  <c r="AC7" i="21"/>
  <c r="AB7" i="21"/>
  <c r="AA7" i="21"/>
  <c r="Z7" i="21"/>
  <c r="Y7" i="21"/>
  <c r="A6" i="21"/>
  <c r="K6" i="19"/>
  <c r="J6" i="19"/>
  <c r="I6" i="19"/>
  <c r="H6" i="19"/>
  <c r="G6" i="19"/>
  <c r="F6" i="19"/>
  <c r="E6" i="19"/>
  <c r="D6" i="19"/>
  <c r="G162" i="17"/>
  <c r="D162" i="17"/>
  <c r="G161" i="17"/>
  <c r="D161" i="17"/>
  <c r="C161" i="17"/>
  <c r="G160" i="17"/>
  <c r="D160" i="17"/>
  <c r="G159" i="17"/>
  <c r="D159" i="17"/>
  <c r="C159" i="17" s="1"/>
  <c r="G158" i="17"/>
  <c r="D158" i="17"/>
  <c r="C158" i="17" s="1"/>
  <c r="G157" i="17"/>
  <c r="D157" i="17"/>
  <c r="G156" i="17"/>
  <c r="D156" i="17"/>
  <c r="C156" i="17" s="1"/>
  <c r="G155" i="17"/>
  <c r="D155" i="17"/>
  <c r="G154" i="17"/>
  <c r="D154" i="17"/>
  <c r="C154" i="17" s="1"/>
  <c r="G153" i="17"/>
  <c r="D153" i="17"/>
  <c r="C153" i="17"/>
  <c r="G152" i="17"/>
  <c r="C152" i="17" s="1"/>
  <c r="D152" i="17"/>
  <c r="G151" i="17"/>
  <c r="D151" i="17"/>
  <c r="C151" i="17"/>
  <c r="G150" i="17"/>
  <c r="D150" i="17"/>
  <c r="C150" i="17" s="1"/>
  <c r="G149" i="17"/>
  <c r="D149" i="17"/>
  <c r="G148" i="17"/>
  <c r="D148" i="17"/>
  <c r="C148" i="17"/>
  <c r="G147" i="17"/>
  <c r="D147" i="17"/>
  <c r="G146" i="17"/>
  <c r="D146" i="17"/>
  <c r="C146" i="17" s="1"/>
  <c r="G145" i="17"/>
  <c r="D145" i="17"/>
  <c r="C145" i="17" s="1"/>
  <c r="G144" i="17"/>
  <c r="D144" i="17"/>
  <c r="G143" i="17"/>
  <c r="D143" i="17"/>
  <c r="C143" i="17"/>
  <c r="G142" i="17"/>
  <c r="D142" i="17"/>
  <c r="C142" i="17" s="1"/>
  <c r="G141" i="17"/>
  <c r="D141" i="17"/>
  <c r="C141" i="17"/>
  <c r="G140" i="17"/>
  <c r="D140" i="17"/>
  <c r="C140" i="17"/>
  <c r="G139" i="17"/>
  <c r="D139" i="17"/>
  <c r="C139" i="17" s="1"/>
  <c r="I6" i="17"/>
  <c r="H6" i="17"/>
  <c r="G6" i="17"/>
  <c r="F6" i="17"/>
  <c r="E6" i="17"/>
  <c r="D6" i="17"/>
  <c r="C6" i="17"/>
  <c r="A6" i="17"/>
  <c r="I56" i="15"/>
  <c r="H56" i="15"/>
  <c r="G56" i="15"/>
  <c r="F56" i="15"/>
  <c r="I55" i="15"/>
  <c r="H55" i="15"/>
  <c r="G55" i="15"/>
  <c r="F55" i="15"/>
  <c r="I54" i="15"/>
  <c r="H54" i="15"/>
  <c r="G54" i="15"/>
  <c r="F54" i="15"/>
  <c r="I53" i="15"/>
  <c r="H53" i="15"/>
  <c r="G53" i="15"/>
  <c r="F53" i="15"/>
  <c r="I52" i="15"/>
  <c r="H52" i="15"/>
  <c r="G52" i="15"/>
  <c r="F52" i="15"/>
  <c r="I51" i="15"/>
  <c r="H51" i="15"/>
  <c r="G51" i="15"/>
  <c r="F51" i="15"/>
  <c r="I50" i="15"/>
  <c r="H50" i="15"/>
  <c r="G50" i="15"/>
  <c r="F50" i="15"/>
  <c r="I49" i="15"/>
  <c r="H49" i="15"/>
  <c r="G49" i="15"/>
  <c r="G48" i="15"/>
  <c r="C48" i="15"/>
  <c r="I48" i="15" s="1"/>
  <c r="I47" i="15"/>
  <c r="H47" i="15"/>
  <c r="G47" i="15"/>
  <c r="C47" i="15"/>
  <c r="F47" i="15" s="1"/>
  <c r="G46" i="15"/>
  <c r="C46" i="15"/>
  <c r="H46" i="15" s="1"/>
  <c r="G45" i="15"/>
  <c r="C45" i="15"/>
  <c r="F45" i="15" s="1"/>
  <c r="G44" i="15"/>
  <c r="C44" i="15"/>
  <c r="H44" i="15" s="1"/>
  <c r="G43" i="15"/>
  <c r="C43" i="15"/>
  <c r="F43" i="15" s="1"/>
  <c r="G42" i="15"/>
  <c r="C42" i="15"/>
  <c r="H42" i="15" s="1"/>
  <c r="H41" i="15"/>
  <c r="G41" i="15"/>
  <c r="C41" i="15"/>
  <c r="G40" i="15"/>
  <c r="C40" i="15"/>
  <c r="H40" i="15" s="1"/>
  <c r="G39" i="15"/>
  <c r="C39" i="15"/>
  <c r="G38" i="15"/>
  <c r="C38" i="15"/>
  <c r="H38" i="15" s="1"/>
  <c r="G37" i="15"/>
  <c r="C37" i="15"/>
  <c r="F37" i="15" s="1"/>
  <c r="G36" i="15"/>
  <c r="C36" i="15"/>
  <c r="H36" i="15" s="1"/>
  <c r="G35" i="15"/>
  <c r="C35" i="15"/>
  <c r="F35" i="15" s="1"/>
  <c r="G34" i="15"/>
  <c r="C34" i="15"/>
  <c r="H34" i="15" s="1"/>
  <c r="H33" i="15"/>
  <c r="G33" i="15"/>
  <c r="C33" i="15"/>
  <c r="G32" i="15"/>
  <c r="C32" i="15"/>
  <c r="H32" i="15" s="1"/>
  <c r="H31" i="15"/>
  <c r="G31" i="15"/>
  <c r="C31" i="15"/>
  <c r="F31" i="15" s="1"/>
  <c r="G30" i="15"/>
  <c r="C30" i="15"/>
  <c r="H30" i="15" s="1"/>
  <c r="G29" i="15"/>
  <c r="C29" i="15"/>
  <c r="F29" i="15" s="1"/>
  <c r="G28" i="15"/>
  <c r="C28" i="15"/>
  <c r="H28" i="15" s="1"/>
  <c r="G27" i="15"/>
  <c r="C27" i="15"/>
  <c r="G26" i="15"/>
  <c r="C26" i="15"/>
  <c r="H26" i="15" s="1"/>
  <c r="H25" i="15"/>
  <c r="G25" i="15"/>
  <c r="C25" i="15"/>
  <c r="G24" i="15"/>
  <c r="C24" i="15"/>
  <c r="H24" i="15" s="1"/>
  <c r="G23" i="15"/>
  <c r="C23" i="15"/>
  <c r="G22" i="15"/>
  <c r="C22" i="15"/>
  <c r="H22" i="15" s="1"/>
  <c r="G21" i="15"/>
  <c r="C21" i="15"/>
  <c r="F21" i="15" s="1"/>
  <c r="G20" i="15"/>
  <c r="C20" i="15"/>
  <c r="H20" i="15" s="1"/>
  <c r="G19" i="15"/>
  <c r="C19" i="15"/>
  <c r="F19" i="15" s="1"/>
  <c r="G18" i="15"/>
  <c r="C18" i="15"/>
  <c r="H18" i="15" s="1"/>
  <c r="H17" i="15"/>
  <c r="G17" i="15"/>
  <c r="C17" i="15"/>
  <c r="G16" i="15"/>
  <c r="C16" i="15"/>
  <c r="H16" i="15" s="1"/>
  <c r="H15" i="15"/>
  <c r="G15" i="15"/>
  <c r="C15" i="15"/>
  <c r="G14" i="15"/>
  <c r="C14" i="15"/>
  <c r="H14" i="15" s="1"/>
  <c r="G13" i="15"/>
  <c r="C13" i="15"/>
  <c r="F13" i="15" s="1"/>
  <c r="G12" i="15"/>
  <c r="C12" i="15"/>
  <c r="H12" i="15" s="1"/>
  <c r="G11" i="15"/>
  <c r="C11" i="15"/>
  <c r="F11" i="15" s="1"/>
  <c r="G10" i="15"/>
  <c r="C10" i="15"/>
  <c r="H10" i="15" s="1"/>
  <c r="H9" i="15"/>
  <c r="G9" i="15"/>
  <c r="C9" i="15"/>
  <c r="G8" i="15"/>
  <c r="C8" i="15"/>
  <c r="H8" i="15" s="1"/>
  <c r="AE8" i="9"/>
  <c r="AD8" i="9"/>
  <c r="AC8" i="9"/>
  <c r="AB8" i="9"/>
  <c r="AA8" i="9"/>
  <c r="Z8" i="9"/>
  <c r="Y8" i="9"/>
  <c r="X8" i="9"/>
  <c r="W8" i="9"/>
  <c r="V8" i="9"/>
  <c r="U8" i="9"/>
  <c r="T8" i="9"/>
  <c r="S8" i="9"/>
  <c r="R8" i="9"/>
  <c r="Q8" i="9"/>
  <c r="P8" i="9"/>
  <c r="O8" i="9"/>
  <c r="N8" i="9"/>
  <c r="M8" i="9"/>
  <c r="L8" i="9"/>
  <c r="K8" i="9"/>
  <c r="J8" i="9"/>
  <c r="I8" i="9"/>
  <c r="H8" i="9"/>
  <c r="G8" i="9"/>
  <c r="F8" i="9"/>
  <c r="E8" i="9"/>
  <c r="D8" i="9"/>
  <c r="C8" i="9"/>
  <c r="B8" i="9"/>
  <c r="A8" i="9"/>
  <c r="C7" i="6"/>
  <c r="C6" i="6" s="1"/>
  <c r="K149" i="2"/>
  <c r="J149" i="2"/>
  <c r="I149" i="2"/>
  <c r="K148" i="2"/>
  <c r="J148" i="2"/>
  <c r="I148" i="2"/>
  <c r="C148" i="2"/>
  <c r="K147" i="2"/>
  <c r="J147" i="2"/>
  <c r="I147" i="2"/>
  <c r="C147" i="2"/>
  <c r="K146" i="2"/>
  <c r="J146" i="2"/>
  <c r="I146" i="2"/>
  <c r="C146" i="2"/>
  <c r="K145" i="2"/>
  <c r="J145" i="2"/>
  <c r="I145" i="2"/>
  <c r="C145" i="2"/>
  <c r="K144" i="2"/>
  <c r="J144" i="2"/>
  <c r="I144" i="2"/>
  <c r="C144" i="2"/>
  <c r="K143" i="2"/>
  <c r="J143" i="2"/>
  <c r="I143" i="2"/>
  <c r="C143" i="2"/>
  <c r="K142" i="2"/>
  <c r="J142" i="2"/>
  <c r="I142" i="2"/>
  <c r="C142" i="2"/>
  <c r="K141" i="2"/>
  <c r="J141" i="2"/>
  <c r="I141" i="2"/>
  <c r="C141" i="2"/>
  <c r="K140" i="2"/>
  <c r="J140" i="2"/>
  <c r="I140" i="2"/>
  <c r="C140" i="2"/>
  <c r="K139" i="2"/>
  <c r="J139" i="2"/>
  <c r="I139" i="2"/>
  <c r="C139" i="2"/>
  <c r="K138" i="2"/>
  <c r="J138" i="2"/>
  <c r="I138" i="2"/>
  <c r="C138" i="2"/>
  <c r="K137" i="2"/>
  <c r="J137" i="2"/>
  <c r="I137" i="2"/>
  <c r="C137" i="2"/>
  <c r="K136" i="2"/>
  <c r="J136" i="2"/>
  <c r="I136" i="2"/>
  <c r="C136" i="2"/>
  <c r="K135" i="2"/>
  <c r="J135" i="2"/>
  <c r="I135" i="2"/>
  <c r="C135" i="2"/>
  <c r="K134" i="2"/>
  <c r="J134" i="2"/>
  <c r="I134" i="2"/>
  <c r="C134" i="2"/>
  <c r="K133" i="2"/>
  <c r="J133" i="2"/>
  <c r="I133" i="2"/>
  <c r="C133" i="2"/>
  <c r="K132" i="2"/>
  <c r="J132" i="2"/>
  <c r="I132" i="2"/>
  <c r="C132" i="2"/>
  <c r="K131" i="2"/>
  <c r="J131" i="2"/>
  <c r="I131" i="2"/>
  <c r="C131" i="2"/>
  <c r="K130" i="2"/>
  <c r="J130" i="2"/>
  <c r="I130" i="2"/>
  <c r="C130" i="2"/>
  <c r="K129" i="2"/>
  <c r="J129" i="2"/>
  <c r="I129" i="2"/>
  <c r="C129" i="2"/>
  <c r="K128" i="2"/>
  <c r="J128" i="2"/>
  <c r="I128" i="2"/>
  <c r="C128" i="2"/>
  <c r="K127" i="2"/>
  <c r="J127" i="2"/>
  <c r="I127" i="2"/>
  <c r="C127" i="2"/>
  <c r="K126" i="2"/>
  <c r="J126" i="2"/>
  <c r="I126" i="2"/>
  <c r="C126" i="2"/>
  <c r="K125" i="2"/>
  <c r="J125" i="2"/>
  <c r="I125" i="2"/>
  <c r="C125" i="2"/>
  <c r="K124" i="2"/>
  <c r="J124" i="2"/>
  <c r="I124" i="2"/>
  <c r="C124" i="2"/>
  <c r="K123" i="2"/>
  <c r="J123" i="2"/>
  <c r="I123" i="2"/>
  <c r="C123" i="2"/>
  <c r="K122" i="2"/>
  <c r="J122" i="2"/>
  <c r="I122" i="2"/>
  <c r="C122" i="2"/>
  <c r="K121" i="2"/>
  <c r="J121" i="2"/>
  <c r="I121" i="2"/>
  <c r="C121" i="2"/>
  <c r="K120" i="2"/>
  <c r="J120" i="2"/>
  <c r="I120" i="2"/>
  <c r="C120" i="2"/>
  <c r="K119" i="2"/>
  <c r="J119" i="2"/>
  <c r="I119" i="2"/>
  <c r="C119" i="2"/>
  <c r="K118" i="2"/>
  <c r="J118" i="2"/>
  <c r="I118" i="2"/>
  <c r="C118" i="2"/>
  <c r="K117" i="2"/>
  <c r="J117" i="2"/>
  <c r="I117" i="2"/>
  <c r="C117" i="2"/>
  <c r="K116" i="2"/>
  <c r="J116" i="2"/>
  <c r="I116" i="2"/>
  <c r="C116" i="2"/>
  <c r="K115" i="2"/>
  <c r="J115" i="2"/>
  <c r="I115" i="2"/>
  <c r="C115" i="2"/>
  <c r="K114" i="2"/>
  <c r="J114" i="2"/>
  <c r="I114" i="2"/>
  <c r="C114" i="2"/>
  <c r="K113" i="2"/>
  <c r="J113" i="2"/>
  <c r="I113" i="2"/>
  <c r="C113" i="2"/>
  <c r="K112" i="2"/>
  <c r="J112" i="2"/>
  <c r="I112" i="2"/>
  <c r="C112" i="2"/>
  <c r="K111" i="2"/>
  <c r="J111" i="2"/>
  <c r="I111" i="2"/>
  <c r="C111" i="2"/>
  <c r="K110" i="2"/>
  <c r="J110" i="2"/>
  <c r="I110" i="2"/>
  <c r="C110" i="2"/>
  <c r="K109" i="2"/>
  <c r="J109" i="2"/>
  <c r="I109" i="2"/>
  <c r="C109" i="2"/>
  <c r="K108" i="2"/>
  <c r="J108" i="2"/>
  <c r="I108" i="2"/>
  <c r="C108" i="2"/>
  <c r="K107" i="2"/>
  <c r="J107" i="2"/>
  <c r="I107" i="2"/>
  <c r="C107" i="2"/>
  <c r="K106" i="2"/>
  <c r="J106" i="2"/>
  <c r="I106" i="2"/>
  <c r="C106" i="2"/>
  <c r="K105" i="2"/>
  <c r="J105" i="2"/>
  <c r="I105" i="2"/>
  <c r="C105" i="2"/>
  <c r="K104" i="2"/>
  <c r="J104" i="2"/>
  <c r="I104" i="2"/>
  <c r="C104" i="2"/>
  <c r="K103" i="2"/>
  <c r="J103" i="2"/>
  <c r="I103" i="2"/>
  <c r="C103" i="2"/>
  <c r="K102" i="2"/>
  <c r="J102" i="2"/>
  <c r="I102" i="2"/>
  <c r="C102" i="2"/>
  <c r="K101" i="2"/>
  <c r="J101" i="2"/>
  <c r="I101" i="2"/>
  <c r="C101" i="2"/>
  <c r="K100" i="2"/>
  <c r="J100" i="2"/>
  <c r="I100" i="2"/>
  <c r="C100" i="2"/>
  <c r="K99" i="2"/>
  <c r="J99" i="2"/>
  <c r="I99" i="2"/>
  <c r="C99" i="2"/>
  <c r="K98" i="2"/>
  <c r="J98" i="2"/>
  <c r="I98" i="2"/>
  <c r="C98" i="2"/>
  <c r="K97" i="2"/>
  <c r="J97" i="2"/>
  <c r="I97" i="2"/>
  <c r="C97" i="2"/>
  <c r="K96" i="2"/>
  <c r="J96" i="2"/>
  <c r="I96" i="2"/>
  <c r="C96" i="2"/>
  <c r="K95" i="2"/>
  <c r="J95" i="2"/>
  <c r="I95" i="2"/>
  <c r="C95" i="2"/>
  <c r="K94" i="2"/>
  <c r="J94" i="2"/>
  <c r="I94" i="2"/>
  <c r="C94" i="2"/>
  <c r="K93" i="2"/>
  <c r="J93" i="2"/>
  <c r="I93" i="2"/>
  <c r="C93" i="2"/>
  <c r="K92" i="2"/>
  <c r="J92" i="2"/>
  <c r="I92" i="2"/>
  <c r="C92" i="2"/>
  <c r="K91" i="2"/>
  <c r="J91" i="2"/>
  <c r="I91" i="2"/>
  <c r="C91" i="2"/>
  <c r="K90" i="2"/>
  <c r="J90" i="2"/>
  <c r="I90" i="2"/>
  <c r="C90" i="2"/>
  <c r="K89" i="2"/>
  <c r="J89" i="2"/>
  <c r="I89" i="2"/>
  <c r="C89" i="2"/>
  <c r="K88" i="2"/>
  <c r="J88" i="2"/>
  <c r="I88" i="2"/>
  <c r="C88" i="2"/>
  <c r="K87" i="2"/>
  <c r="J87" i="2"/>
  <c r="I87" i="2"/>
  <c r="C87" i="2"/>
  <c r="K86" i="2"/>
  <c r="J86" i="2"/>
  <c r="I86" i="2"/>
  <c r="C86" i="2"/>
  <c r="K85" i="2"/>
  <c r="J85" i="2"/>
  <c r="I85" i="2"/>
  <c r="C85" i="2"/>
  <c r="K84" i="2"/>
  <c r="J84" i="2"/>
  <c r="I84" i="2"/>
  <c r="C84" i="2"/>
  <c r="K83" i="2"/>
  <c r="J83" i="2"/>
  <c r="I83" i="2"/>
  <c r="C83" i="2"/>
  <c r="K82" i="2"/>
  <c r="J82" i="2"/>
  <c r="I82" i="2"/>
  <c r="C82" i="2"/>
  <c r="K81" i="2"/>
  <c r="J81" i="2"/>
  <c r="I81" i="2"/>
  <c r="C81" i="2"/>
  <c r="K80" i="2"/>
  <c r="J80" i="2"/>
  <c r="I80" i="2"/>
  <c r="C80" i="2"/>
  <c r="K79" i="2"/>
  <c r="J79" i="2"/>
  <c r="I79" i="2"/>
  <c r="C79" i="2"/>
  <c r="K78" i="2"/>
  <c r="J78" i="2"/>
  <c r="I78" i="2"/>
  <c r="C78" i="2"/>
  <c r="K77" i="2"/>
  <c r="J77" i="2"/>
  <c r="I77" i="2"/>
  <c r="C77" i="2"/>
  <c r="K76" i="2"/>
  <c r="J76" i="2"/>
  <c r="I76" i="2"/>
  <c r="C76" i="2"/>
  <c r="K75" i="2"/>
  <c r="J75" i="2"/>
  <c r="I75" i="2"/>
  <c r="C75" i="2"/>
  <c r="K74" i="2"/>
  <c r="J74" i="2"/>
  <c r="I74" i="2"/>
  <c r="C74" i="2"/>
  <c r="K73" i="2"/>
  <c r="J73" i="2"/>
  <c r="I73" i="2"/>
  <c r="C73" i="2"/>
  <c r="K72" i="2"/>
  <c r="J72" i="2"/>
  <c r="I72" i="2"/>
  <c r="C72" i="2"/>
  <c r="K71" i="2"/>
  <c r="J71" i="2"/>
  <c r="I71" i="2"/>
  <c r="C71" i="2"/>
  <c r="K70" i="2"/>
  <c r="J70" i="2"/>
  <c r="I70" i="2"/>
  <c r="C70" i="2"/>
  <c r="K69" i="2"/>
  <c r="J69" i="2"/>
  <c r="I69" i="2"/>
  <c r="C69" i="2"/>
  <c r="K68" i="2"/>
  <c r="J68" i="2"/>
  <c r="I68" i="2"/>
  <c r="C68" i="2"/>
  <c r="K67" i="2"/>
  <c r="J67" i="2"/>
  <c r="I67" i="2"/>
  <c r="C67" i="2"/>
  <c r="K66" i="2"/>
  <c r="J66" i="2"/>
  <c r="I66" i="2"/>
  <c r="C66" i="2"/>
  <c r="K65" i="2"/>
  <c r="J65" i="2"/>
  <c r="I65" i="2"/>
  <c r="C65" i="2"/>
  <c r="K64" i="2"/>
  <c r="J64" i="2"/>
  <c r="I64" i="2"/>
  <c r="C64" i="2"/>
  <c r="K63" i="2"/>
  <c r="J63" i="2"/>
  <c r="I63" i="2"/>
  <c r="C63" i="2"/>
  <c r="C62" i="2"/>
  <c r="K61" i="2"/>
  <c r="J61" i="2"/>
  <c r="I61" i="2"/>
  <c r="C61" i="2"/>
  <c r="K60" i="2"/>
  <c r="J60" i="2"/>
  <c r="I60" i="2"/>
  <c r="C60" i="2"/>
  <c r="K59" i="2"/>
  <c r="J59" i="2"/>
  <c r="I59" i="2"/>
  <c r="C59" i="2"/>
  <c r="K58" i="2"/>
  <c r="J58" i="2"/>
  <c r="I58" i="2"/>
  <c r="C58" i="2"/>
  <c r="K57" i="2"/>
  <c r="J57" i="2"/>
  <c r="I57" i="2"/>
  <c r="C57" i="2"/>
  <c r="K56" i="2"/>
  <c r="I56" i="2"/>
  <c r="C56" i="2"/>
  <c r="K55" i="2"/>
  <c r="I55" i="2"/>
  <c r="C55" i="2"/>
  <c r="K54" i="2"/>
  <c r="I54" i="2"/>
  <c r="C54" i="2"/>
  <c r="K53" i="2"/>
  <c r="I53" i="2"/>
  <c r="C53" i="2"/>
  <c r="K52" i="2"/>
  <c r="I52" i="2"/>
  <c r="C52" i="2"/>
  <c r="K51" i="2"/>
  <c r="I51" i="2"/>
  <c r="C51" i="2"/>
  <c r="K50" i="2"/>
  <c r="I50" i="2"/>
  <c r="C50" i="2"/>
  <c r="K49" i="2"/>
  <c r="I49" i="2"/>
  <c r="C49" i="2"/>
  <c r="K48" i="2"/>
  <c r="I48" i="2"/>
  <c r="C48" i="2"/>
  <c r="K47" i="2"/>
  <c r="I47" i="2"/>
  <c r="C47" i="2"/>
  <c r="K46" i="2"/>
  <c r="I46" i="2"/>
  <c r="C46" i="2"/>
  <c r="K45" i="2"/>
  <c r="J45" i="2"/>
  <c r="I45" i="2"/>
  <c r="C45" i="2"/>
  <c r="K44" i="2"/>
  <c r="J44" i="2"/>
  <c r="I44" i="2"/>
  <c r="C44" i="2"/>
  <c r="K43" i="2"/>
  <c r="J43" i="2"/>
  <c r="I43" i="2"/>
  <c r="C43" i="2"/>
  <c r="K42" i="2"/>
  <c r="J42" i="2"/>
  <c r="I42" i="2"/>
  <c r="C42" i="2"/>
  <c r="K41" i="2"/>
  <c r="J41" i="2"/>
  <c r="I41" i="2"/>
  <c r="C41" i="2"/>
  <c r="K40" i="2"/>
  <c r="J40" i="2"/>
  <c r="I40" i="2"/>
  <c r="C40" i="2"/>
  <c r="I39" i="2"/>
  <c r="C39" i="2"/>
  <c r="K38" i="2"/>
  <c r="J38" i="2"/>
  <c r="I38" i="2"/>
  <c r="C38" i="2"/>
  <c r="K37" i="2"/>
  <c r="J37" i="2"/>
  <c r="I37" i="2"/>
  <c r="C37" i="2"/>
  <c r="K36" i="2"/>
  <c r="J36" i="2"/>
  <c r="I36" i="2"/>
  <c r="C36" i="2"/>
  <c r="K35" i="2"/>
  <c r="J35" i="2"/>
  <c r="I35" i="2"/>
  <c r="C35" i="2"/>
  <c r="K34" i="2"/>
  <c r="J34" i="2"/>
  <c r="I34" i="2"/>
  <c r="C34" i="2"/>
  <c r="K33" i="2"/>
  <c r="J33" i="2"/>
  <c r="I33" i="2"/>
  <c r="C33" i="2"/>
  <c r="K32" i="2"/>
  <c r="J32" i="2"/>
  <c r="I32" i="2"/>
  <c r="C32" i="2"/>
  <c r="K31" i="2"/>
  <c r="J31" i="2"/>
  <c r="I31" i="2"/>
  <c r="C31" i="2"/>
  <c r="K30" i="2"/>
  <c r="J30" i="2"/>
  <c r="I30" i="2"/>
  <c r="C30" i="2"/>
  <c r="K29" i="2"/>
  <c r="J29" i="2"/>
  <c r="I29" i="2"/>
  <c r="C29" i="2"/>
  <c r="K28" i="2"/>
  <c r="J28" i="2"/>
  <c r="I28" i="2"/>
  <c r="C28" i="2"/>
  <c r="K27" i="2"/>
  <c r="J27" i="2"/>
  <c r="I27" i="2"/>
  <c r="C27" i="2"/>
  <c r="K26" i="2"/>
  <c r="J26" i="2"/>
  <c r="I26" i="2"/>
  <c r="C26" i="2"/>
  <c r="K25" i="2"/>
  <c r="J25" i="2"/>
  <c r="I25" i="2"/>
  <c r="C25" i="2"/>
  <c r="K24" i="2"/>
  <c r="J24" i="2"/>
  <c r="I24" i="2"/>
  <c r="C24" i="2"/>
  <c r="K23" i="2"/>
  <c r="J23" i="2"/>
  <c r="I23" i="2"/>
  <c r="C23" i="2"/>
  <c r="K22" i="2"/>
  <c r="J22" i="2"/>
  <c r="I22" i="2"/>
  <c r="C22" i="2"/>
  <c r="K21" i="2"/>
  <c r="J21" i="2"/>
  <c r="I21" i="2"/>
  <c r="C21" i="2"/>
  <c r="K20" i="2"/>
  <c r="J20" i="2"/>
  <c r="I20" i="2"/>
  <c r="C20" i="2"/>
  <c r="K19" i="2"/>
  <c r="J19" i="2"/>
  <c r="I19" i="2"/>
  <c r="C19" i="2"/>
  <c r="K18" i="2"/>
  <c r="J18" i="2"/>
  <c r="I18" i="2"/>
  <c r="C18" i="2"/>
  <c r="K17" i="2"/>
  <c r="J17" i="2"/>
  <c r="I17" i="2"/>
  <c r="C17" i="2"/>
  <c r="K16" i="2"/>
  <c r="J16" i="2"/>
  <c r="I16" i="2"/>
  <c r="C16" i="2"/>
  <c r="K15" i="2"/>
  <c r="J15" i="2"/>
  <c r="I15" i="2"/>
  <c r="C15" i="2"/>
  <c r="K14" i="2"/>
  <c r="J14" i="2"/>
  <c r="I14" i="2"/>
  <c r="C14" i="2"/>
  <c r="K13" i="2"/>
  <c r="J13" i="2"/>
  <c r="I13" i="2"/>
  <c r="C13" i="2"/>
  <c r="K12" i="2"/>
  <c r="J12" i="2"/>
  <c r="I12" i="2"/>
  <c r="C12" i="2"/>
  <c r="K11" i="2"/>
  <c r="J11" i="2"/>
  <c r="I11" i="2"/>
  <c r="C11" i="2"/>
  <c r="K10" i="2"/>
  <c r="J10" i="2"/>
  <c r="I10" i="2"/>
  <c r="C10" i="2"/>
  <c r="K9" i="2"/>
  <c r="J9" i="2"/>
  <c r="I9" i="2"/>
  <c r="C9" i="2"/>
  <c r="K8" i="2"/>
  <c r="J8" i="2"/>
  <c r="I8" i="2"/>
  <c r="C8" i="2"/>
  <c r="K7" i="2"/>
  <c r="J7" i="2"/>
  <c r="I7" i="2"/>
  <c r="C7" i="2"/>
  <c r="K6" i="2"/>
  <c r="J6" i="2"/>
  <c r="I6" i="2"/>
  <c r="C6" i="2"/>
  <c r="K5" i="2"/>
  <c r="J5" i="2"/>
  <c r="I5" i="2"/>
  <c r="C5" i="2"/>
  <c r="K4" i="2"/>
  <c r="J4" i="2"/>
  <c r="I4" i="2"/>
  <c r="C4" i="2"/>
  <c r="K3" i="2"/>
  <c r="J3" i="2"/>
  <c r="I3" i="2"/>
  <c r="C3" i="2"/>
  <c r="K2" i="2"/>
  <c r="J2" i="2"/>
  <c r="I2" i="2"/>
  <c r="C2" i="2"/>
  <c r="H19" i="15" l="1"/>
  <c r="F23" i="15"/>
  <c r="H35" i="15"/>
  <c r="F39" i="15"/>
  <c r="C155" i="17"/>
  <c r="H16" i="125"/>
  <c r="H13" i="15"/>
  <c r="F17" i="15"/>
  <c r="H29" i="15"/>
  <c r="F33" i="15"/>
  <c r="H45" i="15"/>
  <c r="C162" i="17"/>
  <c r="H13" i="125"/>
  <c r="H20" i="125"/>
  <c r="H12" i="129"/>
  <c r="H23" i="15"/>
  <c r="F27" i="15"/>
  <c r="H39" i="15"/>
  <c r="C149" i="17"/>
  <c r="H13" i="129"/>
  <c r="C144" i="17"/>
  <c r="H11" i="15"/>
  <c r="F15" i="15"/>
  <c r="H27" i="15"/>
  <c r="H43" i="15"/>
  <c r="H10" i="129"/>
  <c r="H17" i="129"/>
  <c r="F9" i="15"/>
  <c r="H21" i="15"/>
  <c r="F25" i="15"/>
  <c r="H37" i="15"/>
  <c r="F41" i="15"/>
  <c r="C147" i="17"/>
  <c r="C157" i="17"/>
  <c r="C160" i="17"/>
  <c r="H11" i="125"/>
  <c r="H22" i="125"/>
  <c r="B9" i="162"/>
  <c r="B10" i="162" s="1"/>
  <c r="B11" i="162" s="1"/>
  <c r="B12" i="162" s="1"/>
  <c r="B13" i="162" s="1"/>
  <c r="B14" i="162" s="1"/>
  <c r="B15" i="162" s="1"/>
  <c r="B16" i="162" s="1"/>
  <c r="B17" i="162" s="1"/>
  <c r="B18" i="162" s="1"/>
  <c r="B19" i="162" s="1"/>
  <c r="C21" i="197"/>
  <c r="D21" i="197" s="1"/>
  <c r="D12" i="6"/>
  <c r="D11" i="6"/>
  <c r="D10" i="6"/>
  <c r="D9" i="6"/>
  <c r="D16" i="6"/>
  <c r="D8" i="6"/>
  <c r="D15" i="6"/>
  <c r="D14" i="6"/>
  <c r="D13" i="6"/>
  <c r="F49" i="15"/>
  <c r="F10" i="15"/>
  <c r="F12" i="15"/>
  <c r="F14" i="15"/>
  <c r="F16" i="15"/>
  <c r="F18" i="15"/>
  <c r="F20" i="15"/>
  <c r="F22" i="15"/>
  <c r="F24" i="15"/>
  <c r="F26" i="15"/>
  <c r="F28" i="15"/>
  <c r="F30" i="15"/>
  <c r="F32" i="15"/>
  <c r="F34" i="15"/>
  <c r="F36" i="15"/>
  <c r="F38" i="15"/>
  <c r="F40" i="15"/>
  <c r="F42" i="15"/>
  <c r="F44" i="15"/>
  <c r="F46" i="15"/>
  <c r="F48" i="15"/>
  <c r="H48" i="15"/>
  <c r="D7" i="6" l="1"/>
  <c r="D6"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5" authorId="0" shapeId="0" xr:uid="{00000000-0006-0000-2200-000001000000}">
      <text>
        <r>
          <rPr>
            <b/>
            <sz val="9"/>
            <color indexed="81"/>
            <rFont val="MS P ゴシック"/>
            <family val="3"/>
            <charset val="128"/>
          </rPr>
          <t>作成者:</t>
        </r>
        <r>
          <rPr>
            <sz val="9"/>
            <color indexed="81"/>
            <rFont val="MS P ゴシック"/>
            <family val="3"/>
            <charset val="128"/>
          </rPr>
          <t xml:space="preserve">
一番単純な出生率は普通出生率と呼ばれるもので、1 年間 の出生数を（日本の場合は国勢調査実施日である）10 月 1 日時点での人口総数（男女計、全年齢） で割った率で、通常、人口 1000 人当たりの率「‰」（パーミル）で表示されます。 この方法は計算 が簡単で、しかも分かりやすい点で優れています。</t>
        </r>
      </text>
    </comment>
  </commentList>
</comments>
</file>

<file path=xl/sharedStrings.xml><?xml version="1.0" encoding="utf-8"?>
<sst xmlns="http://schemas.openxmlformats.org/spreadsheetml/2006/main" count="54452" uniqueCount="3202">
  <si>
    <t>中見出し</t>
    <rPh sb="0" eb="1">
      <t>チュウ</t>
    </rPh>
    <rPh sb="1" eb="3">
      <t>ミダ</t>
    </rPh>
    <phoneticPr fontId="14"/>
  </si>
  <si>
    <t>給水人口</t>
  </si>
  <si>
    <t>3歳</t>
  </si>
  <si>
    <t>年度別</t>
    <rPh sb="1" eb="2">
      <t>ド</t>
    </rPh>
    <phoneticPr fontId="14"/>
  </si>
  <si>
    <t>35度22分23秒</t>
  </si>
  <si>
    <t>食事療養差額支給件数</t>
  </si>
  <si>
    <t>平成25年度</t>
    <rPh sb="0" eb="2">
      <t>ヘイセイ</t>
    </rPh>
    <phoneticPr fontId="14"/>
  </si>
  <si>
    <t>中小規模工場、倉庫等が見られる工業地域</t>
    <rPh sb="0" eb="2">
      <t>チュウショウ</t>
    </rPh>
    <rPh sb="2" eb="4">
      <t>キボ</t>
    </rPh>
    <rPh sb="4" eb="6">
      <t>コウジョウ</t>
    </rPh>
    <rPh sb="7" eb="9">
      <t>ソウコ</t>
    </rPh>
    <rPh sb="9" eb="10">
      <t>トウ</t>
    </rPh>
    <rPh sb="11" eb="12">
      <t>ミ</t>
    </rPh>
    <rPh sb="15" eb="17">
      <t>コウギョウ</t>
    </rPh>
    <rPh sb="17" eb="19">
      <t>チイキ</t>
    </rPh>
    <phoneticPr fontId="14"/>
  </si>
  <si>
    <t>合計 / 総所得金額(総数)</t>
  </si>
  <si>
    <t>開発行為規模別用途別内訳（寒川町開発指導要綱に基づく協議）</t>
    <rPh sb="2" eb="4">
      <t>コウイ</t>
    </rPh>
    <rPh sb="4" eb="7">
      <t>キボベツ</t>
    </rPh>
    <rPh sb="7" eb="9">
      <t>ヨウト</t>
    </rPh>
    <rPh sb="9" eb="10">
      <t>ベツ</t>
    </rPh>
    <rPh sb="10" eb="12">
      <t>ウチワケ</t>
    </rPh>
    <phoneticPr fontId="14"/>
  </si>
  <si>
    <t>価格（円）</t>
    <rPh sb="0" eb="2">
      <t>カカク</t>
    </rPh>
    <rPh sb="3" eb="4">
      <t>エン</t>
    </rPh>
    <phoneticPr fontId="14"/>
  </si>
  <si>
    <t>施設野菜</t>
  </si>
  <si>
    <t>単位：戸・a</t>
    <rPh sb="3" eb="4">
      <t>コ</t>
    </rPh>
    <phoneticPr fontId="14"/>
  </si>
  <si>
    <t>人口</t>
    <rPh sb="0" eb="2">
      <t>ジンコウ</t>
    </rPh>
    <phoneticPr fontId="14"/>
  </si>
  <si>
    <t>社会動態</t>
  </si>
  <si>
    <t>越第2公園</t>
  </si>
  <si>
    <t xml:space="preserve"> 強盗</t>
  </si>
  <si>
    <t>神奈川県</t>
  </si>
  <si>
    <t>寒川小学校</t>
  </si>
  <si>
    <t>倉見（再掲）</t>
  </si>
  <si>
    <t>人口密度(1ｋ㎡)</t>
  </si>
  <si>
    <t>10～19人</t>
  </si>
  <si>
    <t>大見出し</t>
    <rPh sb="0" eb="3">
      <t>オオミダ</t>
    </rPh>
    <phoneticPr fontId="14"/>
  </si>
  <si>
    <t>T分類不能の産業</t>
  </si>
  <si>
    <t>宮山</t>
  </si>
  <si>
    <t>シート名</t>
    <rPh sb="3" eb="4">
      <t>メイ</t>
    </rPh>
    <phoneticPr fontId="14"/>
  </si>
  <si>
    <t>平均風速(m/s)</t>
  </si>
  <si>
    <t>気象概要</t>
  </si>
  <si>
    <t>平成21年度</t>
    <rPh sb="0" eb="2">
      <t>ヘイセイ</t>
    </rPh>
    <phoneticPr fontId="15"/>
  </si>
  <si>
    <t>ペット
ボトル</t>
  </si>
  <si>
    <t>準工業地域、準防火地域</t>
    <rPh sb="0" eb="1">
      <t>ジュン</t>
    </rPh>
    <rPh sb="1" eb="3">
      <t>コウギョウ</t>
    </rPh>
    <rPh sb="3" eb="5">
      <t>チイキ</t>
    </rPh>
    <rPh sb="6" eb="7">
      <t>ジュン</t>
    </rPh>
    <rPh sb="7" eb="9">
      <t>ボウカ</t>
    </rPh>
    <rPh sb="9" eb="11">
      <t>チイキ</t>
    </rPh>
    <phoneticPr fontId="14"/>
  </si>
  <si>
    <t>内容</t>
    <rPh sb="0" eb="2">
      <t>ナイヨウ</t>
    </rPh>
    <phoneticPr fontId="14"/>
  </si>
  <si>
    <t>繰入金</t>
  </si>
  <si>
    <t>単位：千円</t>
  </si>
  <si>
    <t>生活保護廃止</t>
  </si>
  <si>
    <t>修了者数</t>
  </si>
  <si>
    <t>ポルトガル</t>
  </si>
  <si>
    <t>平成16年度</t>
    <rPh sb="0" eb="2">
      <t>ヘイセイ</t>
    </rPh>
    <rPh sb="4" eb="5">
      <t>ネン</t>
    </rPh>
    <rPh sb="5" eb="6">
      <t>ド</t>
    </rPh>
    <phoneticPr fontId="14"/>
  </si>
  <si>
    <t>課CD2</t>
    <rPh sb="0" eb="1">
      <t>カ</t>
    </rPh>
    <phoneticPr fontId="14"/>
  </si>
  <si>
    <t>営業等所得</t>
    <rPh sb="0" eb="2">
      <t>エイギョウ</t>
    </rPh>
    <rPh sb="2" eb="3">
      <t>トウ</t>
    </rPh>
    <rPh sb="3" eb="5">
      <t>ショトク</t>
    </rPh>
    <phoneticPr fontId="14"/>
  </si>
  <si>
    <t>59歳</t>
  </si>
  <si>
    <t>東 5.2m
町道</t>
  </si>
  <si>
    <t>昭和59年以前</t>
  </si>
  <si>
    <t>スポーツ課</t>
    <rPh sb="4" eb="5">
      <t>カ</t>
    </rPh>
    <phoneticPr fontId="14"/>
  </si>
  <si>
    <t>建物などの敷地</t>
    <rPh sb="0" eb="2">
      <t>タテモノ</t>
    </rPh>
    <rPh sb="5" eb="7">
      <t>シキチ</t>
    </rPh>
    <phoneticPr fontId="14"/>
  </si>
  <si>
    <t>旧ページ</t>
    <rPh sb="0" eb="1">
      <t>キュウ</t>
    </rPh>
    <phoneticPr fontId="14"/>
  </si>
  <si>
    <t>課CD1</t>
    <rPh sb="0" eb="1">
      <t>カ</t>
    </rPh>
    <phoneticPr fontId="14"/>
  </si>
  <si>
    <t>1日当たりの駅別乗客数</t>
  </si>
  <si>
    <t>女(令和2年)</t>
  </si>
  <si>
    <t>耳及び乳様突起の疾患</t>
  </si>
  <si>
    <t>その他の作物</t>
  </si>
  <si>
    <t>年齢(3区分)別人口・各種指数</t>
    <rPh sb="11" eb="13">
      <t>カクシュ</t>
    </rPh>
    <rPh sb="13" eb="15">
      <t>シスウ</t>
    </rPh>
    <phoneticPr fontId="14"/>
  </si>
  <si>
    <t>25～29歳</t>
  </si>
  <si>
    <t>自動車保有台数</t>
  </si>
  <si>
    <t>アルツハイマー病</t>
  </si>
  <si>
    <t>総数</t>
    <rPh sb="0" eb="2">
      <t>ソウスウ</t>
    </rPh>
    <phoneticPr fontId="5"/>
  </si>
  <si>
    <t>課CD3</t>
    <rPh sb="0" eb="1">
      <t>カ</t>
    </rPh>
    <phoneticPr fontId="14"/>
  </si>
  <si>
    <t>※死因簡単分類コード（5桁）の上2桁が大分類、それ以下が中・小分類となるため、総数は合計と一致しません。</t>
    <rPh sb="1" eb="3">
      <t>シイン</t>
    </rPh>
    <rPh sb="3" eb="5">
      <t>カンタン</t>
    </rPh>
    <rPh sb="5" eb="7">
      <t>ブンルイ</t>
    </rPh>
    <rPh sb="12" eb="13">
      <t>ケタ</t>
    </rPh>
    <rPh sb="15" eb="16">
      <t>ウエ</t>
    </rPh>
    <rPh sb="17" eb="18">
      <t>ケタ</t>
    </rPh>
    <rPh sb="19" eb="22">
      <t>ダイブンルイ</t>
    </rPh>
    <rPh sb="25" eb="27">
      <t>イカ</t>
    </rPh>
    <rPh sb="28" eb="29">
      <t>チュウ</t>
    </rPh>
    <rPh sb="30" eb="31">
      <t>ショウ</t>
    </rPh>
    <rPh sb="31" eb="33">
      <t>ブンルイ</t>
    </rPh>
    <rPh sb="39" eb="41">
      <t>ソウスウ</t>
    </rPh>
    <rPh sb="42" eb="44">
      <t>ゴウケイ</t>
    </rPh>
    <rPh sb="45" eb="47">
      <t>イッチ</t>
    </rPh>
    <phoneticPr fontId="14"/>
  </si>
  <si>
    <t>小谷4丁目</t>
  </si>
  <si>
    <t>資料：農業委員会</t>
  </si>
  <si>
    <t>小区分</t>
    <rPh sb="0" eb="3">
      <t>ショウクブン</t>
    </rPh>
    <phoneticPr fontId="14"/>
  </si>
  <si>
    <t>女(平成26年)</t>
  </si>
  <si>
    <t>長方形(1.0：1.5)</t>
  </si>
  <si>
    <t>担当課名1</t>
    <rPh sb="0" eb="2">
      <t>タントウ</t>
    </rPh>
    <rPh sb="2" eb="4">
      <t>カメイ</t>
    </rPh>
    <phoneticPr fontId="14"/>
  </si>
  <si>
    <t>年度別</t>
    <rPh sb="0" eb="1">
      <t>ネン</t>
    </rPh>
    <rPh sb="1" eb="3">
      <t>ドベツ</t>
    </rPh>
    <phoneticPr fontId="14"/>
  </si>
  <si>
    <t>G情報通信業</t>
  </si>
  <si>
    <t xml:space="preserve"> 昭和60年～平成6年</t>
  </si>
  <si>
    <t>Ｃ型ウイルス肝炎</t>
  </si>
  <si>
    <t>担当課名2</t>
    <rPh sb="0" eb="2">
      <t>タントウ</t>
    </rPh>
    <rPh sb="2" eb="4">
      <t>カメイ</t>
    </rPh>
    <phoneticPr fontId="14"/>
  </si>
  <si>
    <t xml:space="preserve"> 総数(投票率)</t>
  </si>
  <si>
    <t>北西 4.0m 町道</t>
  </si>
  <si>
    <t>担当課名3</t>
    <rPh sb="0" eb="2">
      <t>タントウ</t>
    </rPh>
    <rPh sb="2" eb="4">
      <t>カメイ</t>
    </rPh>
    <phoneticPr fontId="14"/>
  </si>
  <si>
    <t>市街化調整区域　</t>
  </si>
  <si>
    <t>介在田(1㎡あたりの価格（円）)</t>
  </si>
  <si>
    <t>プラスチック製容器包装</t>
  </si>
  <si>
    <t>介在田(価格（円）)</t>
  </si>
  <si>
    <t>宮山3504-12</t>
  </si>
  <si>
    <t>（１１）</t>
  </si>
  <si>
    <t>年齢別人口</t>
  </si>
  <si>
    <t>資料：選挙管理委員会事務局</t>
    <rPh sb="10" eb="13">
      <t>ジムキョク</t>
    </rPh>
    <phoneticPr fontId="14"/>
  </si>
  <si>
    <t>小動</t>
  </si>
  <si>
    <t>福島県</t>
    <rPh sb="0" eb="3">
      <t>フクシマケン</t>
    </rPh>
    <phoneticPr fontId="16"/>
  </si>
  <si>
    <t>土地・気象</t>
  </si>
  <si>
    <t>交通</t>
  </si>
  <si>
    <t>群馬県</t>
    <rPh sb="0" eb="3">
      <t>グンマケン</t>
    </rPh>
    <phoneticPr fontId="16"/>
  </si>
  <si>
    <r>
      <t>販売目的で</t>
    </r>
    <r>
      <rPr>
        <sz val="12"/>
        <rFont val="HGPｺﾞｼｯｸM"/>
        <family val="3"/>
        <charset val="128"/>
      </rPr>
      <t>作付け</t>
    </r>
    <r>
      <rPr>
        <sz val="11"/>
        <color theme="1"/>
        <rFont val="游ゴシック"/>
        <family val="3"/>
        <charset val="128"/>
      </rPr>
      <t>した作物の種類別面積</t>
    </r>
    <r>
      <rPr>
        <sz val="12"/>
        <rFont val="HGPｺﾞｼｯｸM"/>
        <family val="3"/>
        <charset val="128"/>
      </rPr>
      <t>(販売農家)</t>
    </r>
    <rPh sb="13" eb="14">
      <t>シュ</t>
    </rPh>
    <phoneticPr fontId="14"/>
  </si>
  <si>
    <t>家庭用</t>
  </si>
  <si>
    <t xml:space="preserve"> 医院・診療所</t>
  </si>
  <si>
    <t>入院</t>
    <rPh sb="0" eb="2">
      <t>ニュウイン</t>
    </rPh>
    <phoneticPr fontId="14"/>
  </si>
  <si>
    <t>平成17年</t>
    <rPh sb="0" eb="2">
      <t>ヘイセイ</t>
    </rPh>
    <phoneticPr fontId="16"/>
  </si>
  <si>
    <t>世帯数</t>
  </si>
  <si>
    <t>単位：円</t>
  </si>
  <si>
    <t>小谷小学校</t>
  </si>
  <si>
    <t>都市ガス需要状況</t>
  </si>
  <si>
    <t>町民センター　</t>
  </si>
  <si>
    <t xml:space="preserve"> 小出川(※)</t>
  </si>
  <si>
    <t>一般畑(面積（ha）)</t>
  </si>
  <si>
    <t>流出人口</t>
    <rPh sb="0" eb="2">
      <t>リュウシュツ</t>
    </rPh>
    <rPh sb="2" eb="4">
      <t>ジンコウ</t>
    </rPh>
    <phoneticPr fontId="16"/>
  </si>
  <si>
    <t>字別</t>
    <rPh sb="0" eb="1">
      <t>アザ</t>
    </rPh>
    <rPh sb="1" eb="2">
      <t>ベツ</t>
    </rPh>
    <phoneticPr fontId="14"/>
  </si>
  <si>
    <t>-</t>
  </si>
  <si>
    <r>
      <t>中学校</t>
    </r>
    <r>
      <rPr>
        <sz val="12"/>
        <rFont val="HGPｺﾞｼｯｸM"/>
        <family val="3"/>
        <charset val="128"/>
      </rPr>
      <t>（生徒数）の推移</t>
    </r>
    <rPh sb="4" eb="7">
      <t>セイトスウ</t>
    </rPh>
    <rPh sb="9" eb="11">
      <t>スイイ</t>
    </rPh>
    <phoneticPr fontId="14"/>
  </si>
  <si>
    <t>電気機器</t>
  </si>
  <si>
    <t>諸証明</t>
  </si>
  <si>
    <t>小谷2丁目</t>
  </si>
  <si>
    <t>廃止</t>
  </si>
  <si>
    <t>町の変遷</t>
  </si>
  <si>
    <t>宮山3581番4外</t>
  </si>
  <si>
    <t>(注)日赤募金には東日本大震災義援金を含みます。</t>
    <rPh sb="1" eb="2">
      <t>チュウ</t>
    </rPh>
    <rPh sb="3" eb="5">
      <t>ニッセキ</t>
    </rPh>
    <rPh sb="5" eb="7">
      <t>ボキン</t>
    </rPh>
    <rPh sb="9" eb="10">
      <t>ヒガシ</t>
    </rPh>
    <rPh sb="10" eb="12">
      <t>ニホン</t>
    </rPh>
    <rPh sb="12" eb="13">
      <t>ダイ</t>
    </rPh>
    <rPh sb="13" eb="15">
      <t>シンサイ</t>
    </rPh>
    <rPh sb="15" eb="18">
      <t>ギエンキン</t>
    </rPh>
    <rPh sb="19" eb="20">
      <t>フク</t>
    </rPh>
    <phoneticPr fontId="14"/>
  </si>
  <si>
    <t>位置・面積・広がり・標高</t>
  </si>
  <si>
    <t>字別</t>
  </si>
  <si>
    <t>実数</t>
  </si>
  <si>
    <t>都市計画区域面積・用途地域別面積</t>
  </si>
  <si>
    <t>70歳</t>
  </si>
  <si>
    <t>男(平成27年)</t>
  </si>
  <si>
    <t>平成20年</t>
  </si>
  <si>
    <t>取壊証明</t>
  </si>
  <si>
    <t>宮山1303-1</t>
  </si>
  <si>
    <t>単位：件・千円</t>
    <rPh sb="0" eb="2">
      <t>タンイ</t>
    </rPh>
    <rPh sb="3" eb="4">
      <t>ケン</t>
    </rPh>
    <rPh sb="5" eb="6">
      <t>セン</t>
    </rPh>
    <rPh sb="6" eb="7">
      <t>エン</t>
    </rPh>
    <phoneticPr fontId="14"/>
  </si>
  <si>
    <t>主要地点の公示価格</t>
  </si>
  <si>
    <t>課税標準段階別人員・所得額</t>
  </si>
  <si>
    <t>倉見1392-9ほか</t>
  </si>
  <si>
    <t>36歳</t>
  </si>
  <si>
    <t>富山県</t>
    <rPh sb="0" eb="3">
      <t>トヤマケン</t>
    </rPh>
    <phoneticPr fontId="16"/>
  </si>
  <si>
    <t>町民安全課</t>
    <rPh sb="0" eb="2">
      <t>チョウミン</t>
    </rPh>
    <rPh sb="2" eb="5">
      <t>アンゼンカ</t>
    </rPh>
    <phoneticPr fontId="14"/>
  </si>
  <si>
    <t>地目別面積・平均価格</t>
  </si>
  <si>
    <t>全産業(S公務を除く)</t>
    <rPh sb="0" eb="3">
      <t>ゼンサンギョウ</t>
    </rPh>
    <rPh sb="5" eb="7">
      <t>コウム</t>
    </rPh>
    <rPh sb="8" eb="9">
      <t>ノゾ</t>
    </rPh>
    <phoneticPr fontId="14"/>
  </si>
  <si>
    <t>人口の推移</t>
  </si>
  <si>
    <t>自然動態</t>
  </si>
  <si>
    <t>資料：経済センサス-基礎調査、経済センサス-活動調査(総務課)</t>
    <rPh sb="3" eb="5">
      <t>ケイザイ</t>
    </rPh>
    <rPh sb="10" eb="12">
      <t>キソ</t>
    </rPh>
    <rPh sb="12" eb="14">
      <t>チョウサ</t>
    </rPh>
    <rPh sb="27" eb="29">
      <t>ソウム</t>
    </rPh>
    <phoneticPr fontId="14"/>
  </si>
  <si>
    <t>単位：世帯・人・％</t>
    <rPh sb="0" eb="2">
      <t>タンイ</t>
    </rPh>
    <rPh sb="3" eb="5">
      <t>セタイ</t>
    </rPh>
    <rPh sb="6" eb="7">
      <t>ニン</t>
    </rPh>
    <phoneticPr fontId="14"/>
  </si>
  <si>
    <t>前住地別異動人口</t>
  </si>
  <si>
    <t>子宮がん検診（成人病検診の概況）</t>
  </si>
  <si>
    <t>金額（左軸）</t>
  </si>
  <si>
    <t>福岡県</t>
  </si>
  <si>
    <t>K不動産業,物品賃貸業</t>
  </si>
  <si>
    <t>街区公園</t>
  </si>
  <si>
    <t>本籍・住民基本台帳人口</t>
  </si>
  <si>
    <t>交通施設</t>
    <rPh sb="0" eb="2">
      <t>コウツウ</t>
    </rPh>
    <rPh sb="2" eb="4">
      <t>シセツ</t>
    </rPh>
    <phoneticPr fontId="14"/>
  </si>
  <si>
    <t>平成7年～平成1１年</t>
  </si>
  <si>
    <t>朝鮮</t>
  </si>
  <si>
    <t>インドネシア</t>
  </si>
  <si>
    <t>国籍別在留外国人数</t>
    <rPh sb="0" eb="3">
      <t>コクセキベツ</t>
    </rPh>
    <rPh sb="3" eb="5">
      <t>ザイリュウ</t>
    </rPh>
    <rPh sb="8" eb="9">
      <t>スウ</t>
    </rPh>
    <phoneticPr fontId="14"/>
  </si>
  <si>
    <t>大塚公園</t>
    <rPh sb="0" eb="2">
      <t>オオツカ</t>
    </rPh>
    <rPh sb="2" eb="4">
      <t>コウエン</t>
    </rPh>
    <phoneticPr fontId="14"/>
  </si>
  <si>
    <r>
      <t>農家数・</t>
    </r>
    <r>
      <rPr>
        <sz val="12"/>
        <rFont val="HGPｺﾞｼｯｸM"/>
        <family val="3"/>
        <charset val="128"/>
      </rPr>
      <t>農家人口（総農家）・</t>
    </r>
    <r>
      <rPr>
        <sz val="11"/>
        <color theme="1"/>
        <rFont val="游ゴシック"/>
        <family val="3"/>
        <charset val="128"/>
      </rPr>
      <t>農業就業人口</t>
    </r>
    <r>
      <rPr>
        <sz val="12"/>
        <rFont val="HGPｺﾞｼｯｸM"/>
        <family val="3"/>
        <charset val="128"/>
      </rPr>
      <t>（販売農家）</t>
    </r>
    <r>
      <rPr>
        <strike/>
        <sz val="12"/>
        <color rgb="FFFF0000"/>
        <rFont val="HGPｺﾞｼｯｸM"/>
        <family val="3"/>
        <charset val="128"/>
      </rPr>
      <t>　</t>
    </r>
    <r>
      <rPr>
        <sz val="11"/>
        <color theme="1"/>
        <rFont val="游ゴシック"/>
        <family val="3"/>
        <charset val="128"/>
      </rPr>
      <t>　　　　　　　　　　　　　　　　</t>
    </r>
  </si>
  <si>
    <t>地点</t>
  </si>
  <si>
    <t>転売した商品の仕入額</t>
    <rPh sb="4" eb="6">
      <t>ショウヒン</t>
    </rPh>
    <rPh sb="7" eb="9">
      <t>シイ</t>
    </rPh>
    <rPh sb="9" eb="10">
      <t>ガク</t>
    </rPh>
    <phoneticPr fontId="15"/>
  </si>
  <si>
    <t>受診率（右軸）</t>
  </si>
  <si>
    <t>フィリピン</t>
  </si>
  <si>
    <t>令和元年</t>
    <rPh sb="0" eb="2">
      <t>レイワ</t>
    </rPh>
    <rPh sb="2" eb="4">
      <t>ガンネン</t>
    </rPh>
    <phoneticPr fontId="14"/>
  </si>
  <si>
    <t>昼夜間人口（流出・流入人口）の推移</t>
    <rPh sb="6" eb="8">
      <t>リュウシュツ</t>
    </rPh>
    <rPh sb="9" eb="11">
      <t>リュウニュウ</t>
    </rPh>
    <rPh sb="11" eb="13">
      <t>ジンコウ</t>
    </rPh>
    <phoneticPr fontId="14"/>
  </si>
  <si>
    <t>商業</t>
    <rPh sb="0" eb="2">
      <t>ショウギョウ</t>
    </rPh>
    <phoneticPr fontId="14"/>
  </si>
  <si>
    <t>地区別人口・世帯数</t>
    <rPh sb="6" eb="9">
      <t>セタイスウ</t>
    </rPh>
    <phoneticPr fontId="14"/>
  </si>
  <si>
    <t>支給額</t>
  </si>
  <si>
    <t>出生率・死亡率・婚姻率・離婚率</t>
  </si>
  <si>
    <t>5歳</t>
  </si>
  <si>
    <r>
      <t>地区別業態別商店数・従業者数・</t>
    </r>
    <r>
      <rPr>
        <sz val="12"/>
        <rFont val="HGPｺﾞｼｯｸM"/>
        <family val="3"/>
        <charset val="128"/>
      </rPr>
      <t>売場面積・</t>
    </r>
    <r>
      <rPr>
        <sz val="11"/>
        <color theme="1"/>
        <rFont val="游ゴシック"/>
        <family val="3"/>
        <charset val="128"/>
      </rPr>
      <t>年間商品販売額</t>
    </r>
  </si>
  <si>
    <t>5.0～10.0</t>
  </si>
  <si>
    <t>産業大分類別15歳以上就業者</t>
  </si>
  <si>
    <t>第1種
兼業</t>
  </si>
  <si>
    <t>平成10年度</t>
    <rPh sb="0" eb="2">
      <t>ヘイセイ</t>
    </rPh>
    <phoneticPr fontId="14"/>
  </si>
  <si>
    <t>死亡率</t>
  </si>
  <si>
    <t>※電気の自由化のため平成28年度まで。</t>
    <rPh sb="1" eb="3">
      <t>デンキ</t>
    </rPh>
    <rPh sb="4" eb="7">
      <t>ジユウカ</t>
    </rPh>
    <rPh sb="10" eb="12">
      <t>ヘイセイ</t>
    </rPh>
    <rPh sb="14" eb="16">
      <t>ネンド</t>
    </rPh>
    <phoneticPr fontId="14"/>
  </si>
  <si>
    <t>死亡</t>
    <rPh sb="0" eb="2">
      <t>シボウ</t>
    </rPh>
    <phoneticPr fontId="14"/>
  </si>
  <si>
    <t>事業所</t>
    <rPh sb="0" eb="3">
      <t>ジギョウショ</t>
    </rPh>
    <phoneticPr fontId="14"/>
  </si>
  <si>
    <t>産業大分類別経営組織別事業所数</t>
    <rPh sb="6" eb="8">
      <t>ケイエイ</t>
    </rPh>
    <rPh sb="8" eb="10">
      <t>ソシキ</t>
    </rPh>
    <rPh sb="10" eb="11">
      <t>ベツ</t>
    </rPh>
    <phoneticPr fontId="14"/>
  </si>
  <si>
    <t>原野(面積（ha）)</t>
  </si>
  <si>
    <r>
      <t>産業大分類別従業者規模別事業所数・従業者数</t>
    </r>
    <r>
      <rPr>
        <sz val="12"/>
        <rFont val="HGPｺﾞｼｯｸM"/>
        <family val="3"/>
        <charset val="128"/>
      </rPr>
      <t>（民営）</t>
    </r>
    <rPh sb="6" eb="9">
      <t>ジュウギョウシャ</t>
    </rPh>
    <rPh sb="9" eb="12">
      <t>キボベツ</t>
    </rPh>
    <rPh sb="12" eb="15">
      <t>ジギョウショ</t>
    </rPh>
    <rPh sb="15" eb="16">
      <t>スウ</t>
    </rPh>
    <phoneticPr fontId="14"/>
  </si>
  <si>
    <t>公衆電話（右軸）</t>
  </si>
  <si>
    <t>中郡大野町の一部を平塚市より編入</t>
  </si>
  <si>
    <t>資料：税務収納課</t>
    <rPh sb="5" eb="7">
      <t>シュウノウ</t>
    </rPh>
    <phoneticPr fontId="14"/>
  </si>
  <si>
    <t>静岡県</t>
    <rPh sb="0" eb="3">
      <t>シズオカケン</t>
    </rPh>
    <phoneticPr fontId="16"/>
  </si>
  <si>
    <t>寒川総合図書館の概況　　　　　　　　　　　　　　　　　　　　　　　　</t>
  </si>
  <si>
    <t>産業大分分類別地区別事業所数・従業者数</t>
    <rPh sb="0" eb="2">
      <t>サンギョウ</t>
    </rPh>
    <rPh sb="2" eb="4">
      <t>ダイブ</t>
    </rPh>
    <rPh sb="4" eb="6">
      <t>ブンルイ</t>
    </rPh>
    <rPh sb="6" eb="7">
      <t>ベツ</t>
    </rPh>
    <rPh sb="10" eb="13">
      <t>ジギョウショ</t>
    </rPh>
    <rPh sb="13" eb="14">
      <t>スウ</t>
    </rPh>
    <phoneticPr fontId="14"/>
  </si>
  <si>
    <t>雑穀</t>
  </si>
  <si>
    <t>小谷1丁目568番8外</t>
    <rPh sb="10" eb="11">
      <t>ホカ</t>
    </rPh>
    <phoneticPr fontId="14"/>
  </si>
  <si>
    <r>
      <rPr>
        <sz val="12"/>
        <rFont val="HGPｺﾞｼｯｸM"/>
        <family val="3"/>
        <charset val="128"/>
      </rPr>
      <t>産業大分類別</t>
    </r>
    <r>
      <rPr>
        <sz val="11"/>
        <color theme="1"/>
        <rFont val="游ゴシック"/>
        <family val="3"/>
        <charset val="128"/>
      </rPr>
      <t>開設時期別事業所数</t>
    </r>
    <r>
      <rPr>
        <sz val="12"/>
        <rFont val="HGPｺﾞｼｯｸM"/>
        <family val="3"/>
        <charset val="128"/>
      </rPr>
      <t>・従業者数</t>
    </r>
    <r>
      <rPr>
        <sz val="11"/>
        <color theme="1"/>
        <rFont val="游ゴシック"/>
        <family val="3"/>
        <charset val="128"/>
      </rPr>
      <t>(民営)</t>
    </r>
  </si>
  <si>
    <t>平成28年度</t>
  </si>
  <si>
    <t>奈良県</t>
  </si>
  <si>
    <t>農業</t>
    <rPh sb="0" eb="2">
      <t>ノウギョウ</t>
    </rPh>
    <phoneticPr fontId="14"/>
  </si>
  <si>
    <r>
      <t>従業者規模別</t>
    </r>
    <r>
      <rPr>
        <sz val="12"/>
        <rFont val="HGPｺﾞｼｯｸM"/>
        <family val="3"/>
        <charset val="128"/>
      </rPr>
      <t>集計</t>
    </r>
    <r>
      <rPr>
        <sz val="11"/>
        <color theme="1"/>
        <rFont val="游ゴシック"/>
        <family val="3"/>
        <charset val="128"/>
      </rPr>
      <t>(従業者4人以上)</t>
    </r>
  </si>
  <si>
    <t>電話相談件数（右軸）</t>
  </si>
  <si>
    <t>中枢神経系の悪性新生物</t>
  </si>
  <si>
    <t>特別会計決算額（歳入）</t>
  </si>
  <si>
    <r>
      <t>小学校</t>
    </r>
    <r>
      <rPr>
        <sz val="12"/>
        <rFont val="HGPｺﾞｼｯｸM"/>
        <family val="3"/>
        <charset val="128"/>
      </rPr>
      <t>（児童数）の推移</t>
    </r>
    <rPh sb="4" eb="6">
      <t>ジドウ</t>
    </rPh>
    <rPh sb="6" eb="7">
      <t>スウ</t>
    </rPh>
    <rPh sb="9" eb="11">
      <t>スイイ</t>
    </rPh>
    <phoneticPr fontId="14"/>
  </si>
  <si>
    <t xml:space="preserve"> 令和4年度</t>
  </si>
  <si>
    <t>単位：回・組・人・件</t>
    <rPh sb="0" eb="2">
      <t>タンイ</t>
    </rPh>
    <rPh sb="3" eb="4">
      <t>カイ</t>
    </rPh>
    <rPh sb="5" eb="6">
      <t>クミ</t>
    </rPh>
    <rPh sb="7" eb="8">
      <t>ニン</t>
    </rPh>
    <rPh sb="9" eb="10">
      <t>ケン</t>
    </rPh>
    <phoneticPr fontId="14"/>
  </si>
  <si>
    <t>一種住居地域、準防火地域</t>
    <rPh sb="0" eb="2">
      <t>イッシュ</t>
    </rPh>
    <rPh sb="2" eb="4">
      <t>ジュウキョ</t>
    </rPh>
    <rPh sb="4" eb="6">
      <t>チイキ</t>
    </rPh>
    <rPh sb="7" eb="8">
      <t>ジュン</t>
    </rPh>
    <rPh sb="8" eb="10">
      <t>ボウカ</t>
    </rPh>
    <rPh sb="10" eb="12">
      <t>チイキ</t>
    </rPh>
    <phoneticPr fontId="14"/>
  </si>
  <si>
    <r>
      <t>農家数</t>
    </r>
    <r>
      <rPr>
        <sz val="12"/>
        <rFont val="HGPｺﾞｼｯｸM"/>
        <family val="3"/>
        <charset val="128"/>
      </rPr>
      <t>・農家人口(総農家)</t>
    </r>
    <r>
      <rPr>
        <sz val="11"/>
        <color theme="1"/>
        <rFont val="游ゴシック"/>
        <family val="3"/>
        <charset val="128"/>
      </rPr>
      <t>・農業就業人口</t>
    </r>
    <r>
      <rPr>
        <sz val="12"/>
        <rFont val="HGPｺﾞｼｯｸM"/>
        <family val="3"/>
        <charset val="128"/>
      </rPr>
      <t>(販売農家)</t>
    </r>
  </si>
  <si>
    <t>直腸Ｓ状結腸移行部及び直腸の悪性新生物</t>
  </si>
  <si>
    <t>議会・選挙・行政</t>
    <rPh sb="0" eb="2">
      <t>ギカイ</t>
    </rPh>
    <rPh sb="3" eb="5">
      <t>センキョ</t>
    </rPh>
    <phoneticPr fontId="14"/>
  </si>
  <si>
    <t>人口　　　</t>
  </si>
  <si>
    <t>資料：環境課</t>
  </si>
  <si>
    <t>女(平成25年)</t>
  </si>
  <si>
    <t>農地転用件数・面積</t>
  </si>
  <si>
    <t>経営耕地面積規模別農業経営体数(販売農家)</t>
    <rPh sb="9" eb="14">
      <t>ノウギョウケイエイタイ</t>
    </rPh>
    <phoneticPr fontId="14"/>
  </si>
  <si>
    <r>
      <t>産業中分類別商店数・従業者数・</t>
    </r>
    <r>
      <rPr>
        <sz val="12"/>
        <rFont val="HGPｺﾞｼｯｸM"/>
        <family val="3"/>
        <charset val="128"/>
      </rPr>
      <t>売場面積・</t>
    </r>
    <r>
      <rPr>
        <sz val="11"/>
        <color theme="1"/>
        <rFont val="游ゴシック"/>
        <family val="3"/>
        <charset val="128"/>
      </rPr>
      <t>年間商品販売額</t>
    </r>
    <r>
      <rPr>
        <sz val="12"/>
        <rFont val="HGPｺﾞｼｯｸM"/>
        <family val="3"/>
        <charset val="128"/>
      </rPr>
      <t>・商品手持額</t>
    </r>
    <rPh sb="2" eb="3">
      <t>チュウ</t>
    </rPh>
    <phoneticPr fontId="14"/>
  </si>
  <si>
    <t>広島県</t>
  </si>
  <si>
    <t>経営耕地面積(総農家)</t>
  </si>
  <si>
    <t>合計 / 事業所数</t>
  </si>
  <si>
    <t>ガラス</t>
  </si>
  <si>
    <t xml:space="preserve"> 雑穀いも類豆類</t>
  </si>
  <si>
    <t>岡田7丁目</t>
  </si>
  <si>
    <t>介在畑(面積（ha）)</t>
  </si>
  <si>
    <t>2,000万円を越え5,000万円以下</t>
  </si>
  <si>
    <t xml:space="preserve"> 寒川中学校グラウンド(夜間)</t>
  </si>
  <si>
    <t>電話施設状況</t>
  </si>
  <si>
    <t>臨時国勢調査</t>
  </si>
  <si>
    <t>議員等提出議案</t>
  </si>
  <si>
    <t>ガス・水道</t>
  </si>
  <si>
    <t>福祉用具貸与</t>
  </si>
  <si>
    <t>腎不全</t>
  </si>
  <si>
    <t>中小工場の中に住宅、農地等が混在する工業地域</t>
  </si>
  <si>
    <t>商店数（総数）</t>
    <rPh sb="4" eb="6">
      <t>ソウスウ</t>
    </rPh>
    <phoneticPr fontId="14"/>
  </si>
  <si>
    <t xml:space="preserve"> 令和元年度</t>
  </si>
  <si>
    <t>有害物質による不慮の中毒及び有害物質への曝露</t>
    <rPh sb="0" eb="2">
      <t>ユウガイ</t>
    </rPh>
    <rPh sb="2" eb="4">
      <t>ブッシツ</t>
    </rPh>
    <rPh sb="7" eb="9">
      <t>フリョ</t>
    </rPh>
    <rPh sb="10" eb="12">
      <t>チュウドク</t>
    </rPh>
    <rPh sb="12" eb="13">
      <t>オヨ</t>
    </rPh>
    <rPh sb="14" eb="16">
      <t>ユウガイ</t>
    </rPh>
    <rPh sb="16" eb="18">
      <t>ブッシツ</t>
    </rPh>
    <rPh sb="20" eb="22">
      <t>バクロ</t>
    </rPh>
    <phoneticPr fontId="14"/>
  </si>
  <si>
    <t>原野(1㎡あたりの価格（円）)</t>
  </si>
  <si>
    <t>転出</t>
    <rPh sb="0" eb="2">
      <t>テンシュツ</t>
    </rPh>
    <phoneticPr fontId="14"/>
  </si>
  <si>
    <r>
      <t>畜産農家数</t>
    </r>
    <r>
      <rPr>
        <sz val="12"/>
        <rFont val="HGPｺﾞｼｯｸM"/>
        <family val="3"/>
        <charset val="128"/>
      </rPr>
      <t>・頭羽数</t>
    </r>
    <r>
      <rPr>
        <sz val="11"/>
        <color theme="1"/>
        <rFont val="游ゴシック"/>
        <family val="3"/>
        <charset val="128"/>
      </rPr>
      <t>(販売農家)</t>
    </r>
  </si>
  <si>
    <t>平均価格（円）</t>
  </si>
  <si>
    <t>総数(平成28年)</t>
  </si>
  <si>
    <t>町債の現在高(一般会計)</t>
  </si>
  <si>
    <t>施設園芸農家数・施設面積(販売農家)</t>
  </si>
  <si>
    <t xml:space="preserve"> 水難</t>
  </si>
  <si>
    <r>
      <t>販売目的で作付けした作物の</t>
    </r>
    <r>
      <rPr>
        <sz val="12"/>
        <rFont val="HGPｺﾞｼｯｸM"/>
        <family val="3"/>
        <charset val="128"/>
      </rPr>
      <t>種</t>
    </r>
    <r>
      <rPr>
        <sz val="11"/>
        <color theme="1"/>
        <rFont val="游ゴシック"/>
        <family val="3"/>
        <charset val="128"/>
      </rPr>
      <t>類別面積(販売農家)</t>
    </r>
    <rPh sb="13" eb="14">
      <t>シュ</t>
    </rPh>
    <phoneticPr fontId="14"/>
  </si>
  <si>
    <t>岡田1丁目13</t>
    <rPh sb="0" eb="2">
      <t>オカダ</t>
    </rPh>
    <rPh sb="3" eb="5">
      <t>チョウメ</t>
    </rPh>
    <phoneticPr fontId="14"/>
  </si>
  <si>
    <t>各年5月1日現在</t>
  </si>
  <si>
    <t>工業</t>
    <rPh sb="0" eb="2">
      <t>コウギョウ</t>
    </rPh>
    <phoneticPr fontId="14"/>
  </si>
  <si>
    <t>単位：ha・円／㎡</t>
  </si>
  <si>
    <t>山口県</t>
    <rPh sb="0" eb="3">
      <t>ヤマグチケン</t>
    </rPh>
    <phoneticPr fontId="16"/>
  </si>
  <si>
    <t>農産物販売金額1位の部門別農家数（販売農家）</t>
  </si>
  <si>
    <t>和歌山県</t>
    <rPh sb="0" eb="4">
      <t>ワカヤマケン</t>
    </rPh>
    <phoneticPr fontId="16"/>
  </si>
  <si>
    <t>一般住宅のほかアパート等も見られる住宅地域</t>
  </si>
  <si>
    <t>従業者数</t>
    <rPh sb="0" eb="1">
      <t>ジュウ</t>
    </rPh>
    <rPh sb="1" eb="2">
      <t>ギョウ</t>
    </rPh>
    <rPh sb="2" eb="3">
      <t>シャ</t>
    </rPh>
    <rPh sb="3" eb="4">
      <t>スウ</t>
    </rPh>
    <phoneticPr fontId="17"/>
  </si>
  <si>
    <t>合計 / 総数(総数)</t>
  </si>
  <si>
    <t>60～64歳</t>
  </si>
  <si>
    <t>工業従業者数及び工業事業所数、製造品出荷額の推移（従業者4人以上）</t>
    <rPh sb="0" eb="2">
      <t>コウギョウ</t>
    </rPh>
    <rPh sb="2" eb="5">
      <t>ジュウギョウシャ</t>
    </rPh>
    <rPh sb="5" eb="6">
      <t>スウ</t>
    </rPh>
    <rPh sb="6" eb="7">
      <t>オヨ</t>
    </rPh>
    <rPh sb="8" eb="10">
      <t>コウギョウ</t>
    </rPh>
    <rPh sb="10" eb="13">
      <t>ジギョウショ</t>
    </rPh>
    <rPh sb="13" eb="14">
      <t>スウ</t>
    </rPh>
    <rPh sb="15" eb="18">
      <t>セイゾウヒン</t>
    </rPh>
    <rPh sb="18" eb="20">
      <t>シュッカ</t>
    </rPh>
    <rPh sb="20" eb="21">
      <t>ガク</t>
    </rPh>
    <rPh sb="22" eb="24">
      <t>スイイ</t>
    </rPh>
    <rPh sb="25" eb="28">
      <t>ジュウギョウシャ</t>
    </rPh>
    <rPh sb="29" eb="32">
      <t>ニンイジョウ</t>
    </rPh>
    <phoneticPr fontId="14"/>
  </si>
  <si>
    <t>倉見</t>
  </si>
  <si>
    <t>寄宿舎・共同住宅等</t>
  </si>
  <si>
    <t>業態別商店数・従業者数・年間商品販売額</t>
  </si>
  <si>
    <t>中規模住宅の中にアパート等が見られる住宅地域</t>
  </si>
  <si>
    <t>平成28年</t>
    <rPh sb="0" eb="2">
      <t>ヘイセイ</t>
    </rPh>
    <phoneticPr fontId="14"/>
  </si>
  <si>
    <t>モンゴル</t>
  </si>
  <si>
    <t>運動場</t>
  </si>
  <si>
    <t>令和6年</t>
    <rPh sb="0" eb="2">
      <t>レイワ</t>
    </rPh>
    <rPh sb="3" eb="4">
      <t>ネン</t>
    </rPh>
    <phoneticPr fontId="14"/>
  </si>
  <si>
    <r>
      <rPr>
        <sz val="12"/>
        <rFont val="HGPｺﾞｼｯｸM"/>
        <family val="3"/>
        <charset val="128"/>
      </rPr>
      <t>産業中分類別</t>
    </r>
    <r>
      <rPr>
        <sz val="11"/>
        <color theme="1"/>
        <rFont val="游ゴシック"/>
        <family val="3"/>
        <charset val="128"/>
      </rPr>
      <t>従業者規模別商店数</t>
    </r>
    <rPh sb="2" eb="3">
      <t>チュウ</t>
    </rPh>
    <phoneticPr fontId="14"/>
  </si>
  <si>
    <t>南西 5.0m 町道</t>
  </si>
  <si>
    <t>防火水槽</t>
  </si>
  <si>
    <t>メキシコ</t>
  </si>
  <si>
    <t>各年6月1日現在</t>
    <rPh sb="0" eb="2">
      <t>カクネン</t>
    </rPh>
    <rPh sb="3" eb="4">
      <t>ガツ</t>
    </rPh>
    <rPh sb="5" eb="6">
      <t>ニチ</t>
    </rPh>
    <rPh sb="6" eb="8">
      <t>ゲンザイ</t>
    </rPh>
    <phoneticPr fontId="14"/>
  </si>
  <si>
    <t>自動車取得税交付金</t>
  </si>
  <si>
    <t>給水戸数・給水人口・用途別給水量</t>
  </si>
  <si>
    <t>面積　　　</t>
  </si>
  <si>
    <t>単位：千人</t>
    <rPh sb="0" eb="2">
      <t>タンイ</t>
    </rPh>
    <rPh sb="3" eb="4">
      <t>セン</t>
    </rPh>
    <rPh sb="4" eb="5">
      <t>ニン</t>
    </rPh>
    <phoneticPr fontId="14"/>
  </si>
  <si>
    <t>所得</t>
    <rPh sb="0" eb="2">
      <t>ショトク</t>
    </rPh>
    <phoneticPr fontId="14"/>
  </si>
  <si>
    <t>田端スポーツ公園</t>
  </si>
  <si>
    <t>55歳</t>
  </si>
  <si>
    <t>総所得金額</t>
  </si>
  <si>
    <t>岩手県</t>
    <rPh sb="0" eb="2">
      <t>イワテ</t>
    </rPh>
    <rPh sb="2" eb="3">
      <t>ケン</t>
    </rPh>
    <phoneticPr fontId="16"/>
  </si>
  <si>
    <t>第一種住居地域</t>
  </si>
  <si>
    <t>95～99歳</t>
  </si>
  <si>
    <t>東 12.0m
町道</t>
    <rPh sb="8" eb="10">
      <t>チョウドウ</t>
    </rPh>
    <phoneticPr fontId="14"/>
  </si>
  <si>
    <t>兵庫県</t>
    <rPh sb="0" eb="3">
      <t>ヒョウゴケン</t>
    </rPh>
    <phoneticPr fontId="16"/>
  </si>
  <si>
    <t>交通・運輸・通信</t>
  </si>
  <si>
    <t>平成21年度</t>
  </si>
  <si>
    <t>栃木県</t>
    <rPh sb="0" eb="3">
      <t>トチギケン</t>
    </rPh>
    <phoneticPr fontId="16"/>
  </si>
  <si>
    <t>従業者数（女）</t>
    <rPh sb="0" eb="1">
      <t>ジュウ</t>
    </rPh>
    <rPh sb="1" eb="2">
      <t>ギョウ</t>
    </rPh>
    <rPh sb="2" eb="3">
      <t>シャ</t>
    </rPh>
    <rPh sb="3" eb="4">
      <t>スウ</t>
    </rPh>
    <rPh sb="5" eb="6">
      <t>オンナ</t>
    </rPh>
    <phoneticPr fontId="17"/>
  </si>
  <si>
    <t>寒川</t>
    <rPh sb="0" eb="2">
      <t>サムカワ</t>
    </rPh>
    <phoneticPr fontId="14"/>
  </si>
  <si>
    <t>30.0～50.0</t>
  </si>
  <si>
    <t>N生活関連サービス業,娯楽業</t>
  </si>
  <si>
    <t>世帯（右軸）</t>
  </si>
  <si>
    <t xml:space="preserve">             -</t>
  </si>
  <si>
    <t>原動機付自転車・軽自動車・小型特殊自動車・小型自動二輪車登録台数</t>
  </si>
  <si>
    <t>単位：事業所・人・百万円・㎡</t>
    <rPh sb="3" eb="6">
      <t>ジギョウショ</t>
    </rPh>
    <rPh sb="7" eb="8">
      <t>ニン</t>
    </rPh>
    <rPh sb="9" eb="10">
      <t>ヒャク</t>
    </rPh>
    <phoneticPr fontId="14"/>
  </si>
  <si>
    <t>老年化指数=65歳以上人口/14歳以下人口×100</t>
  </si>
  <si>
    <t>教育・文化</t>
  </si>
  <si>
    <t>64歳</t>
  </si>
  <si>
    <t>(注)公衆電話については、寒川町のみの数値。</t>
    <rPh sb="1" eb="2">
      <t>チュウ</t>
    </rPh>
    <phoneticPr fontId="14"/>
  </si>
  <si>
    <t>寒川-4</t>
  </si>
  <si>
    <t>学校施設状況</t>
  </si>
  <si>
    <t>農家数</t>
  </si>
  <si>
    <t>後期高齢者医療加入状況</t>
  </si>
  <si>
    <t>5学年</t>
  </si>
  <si>
    <t>中学校の進路別卒業者数</t>
  </si>
  <si>
    <t>建物火災</t>
    <rPh sb="0" eb="4">
      <t>タテモノカサイ</t>
    </rPh>
    <phoneticPr fontId="14"/>
  </si>
  <si>
    <t>予防接種実施状況</t>
  </si>
  <si>
    <t>X</t>
  </si>
  <si>
    <r>
      <t>開発行為規模別用途別内訳</t>
    </r>
    <r>
      <rPr>
        <sz val="12"/>
        <rFont val="HGPｺﾞｼｯｸM"/>
        <family val="3"/>
        <charset val="128"/>
      </rPr>
      <t>（寒川町開発指導要綱に基づく協議）</t>
    </r>
    <rPh sb="2" eb="4">
      <t>コウイ</t>
    </rPh>
    <rPh sb="4" eb="6">
      <t>キボ</t>
    </rPh>
    <rPh sb="6" eb="7">
      <t>ベツ</t>
    </rPh>
    <rPh sb="7" eb="9">
      <t>ヨウト</t>
    </rPh>
    <rPh sb="9" eb="10">
      <t>ベツ</t>
    </rPh>
    <rPh sb="10" eb="12">
      <t>ウチワケ</t>
    </rPh>
    <rPh sb="13" eb="16">
      <t>サムカワマチ</t>
    </rPh>
    <rPh sb="16" eb="18">
      <t>カイハツ</t>
    </rPh>
    <rPh sb="18" eb="20">
      <t>シドウ</t>
    </rPh>
    <rPh sb="20" eb="22">
      <t>ヨウコウ</t>
    </rPh>
    <rPh sb="23" eb="24">
      <t>モト</t>
    </rPh>
    <rPh sb="26" eb="28">
      <t>キョウギ</t>
    </rPh>
    <phoneticPr fontId="14"/>
  </si>
  <si>
    <t>平成23年</t>
    <rPh sb="0" eb="2">
      <t>ヘイセイ</t>
    </rPh>
    <phoneticPr fontId="16"/>
  </si>
  <si>
    <t>幼稚園の概況の概況</t>
    <rPh sb="4" eb="6">
      <t>ガイキョウ</t>
    </rPh>
    <rPh sb="7" eb="9">
      <t>ガイキョウ</t>
    </rPh>
    <phoneticPr fontId="14"/>
  </si>
  <si>
    <t>面積（㎡）</t>
  </si>
  <si>
    <t>年別　 　　　　　　　　</t>
    <rPh sb="1" eb="2">
      <t>ベツ</t>
    </rPh>
    <phoneticPr fontId="14"/>
  </si>
  <si>
    <t>岡田1丁目</t>
    <rPh sb="3" eb="5">
      <t>チョウメ</t>
    </rPh>
    <phoneticPr fontId="14"/>
  </si>
  <si>
    <t>幼保連携型認定こども園の概況</t>
  </si>
  <si>
    <t>神奈川県人口統計調査</t>
    <rPh sb="0" eb="4">
      <t>カナガワケン</t>
    </rPh>
    <rPh sb="4" eb="6">
      <t>ジンコウ</t>
    </rPh>
    <rPh sb="6" eb="8">
      <t>トウケイ</t>
    </rPh>
    <rPh sb="8" eb="10">
      <t>チョウサ</t>
    </rPh>
    <phoneticPr fontId="14"/>
  </si>
  <si>
    <t>86歳</t>
  </si>
  <si>
    <t>令和5年</t>
    <rPh sb="0" eb="2">
      <t>レイワ</t>
    </rPh>
    <phoneticPr fontId="14"/>
  </si>
  <si>
    <t>高等学校の概況</t>
    <rPh sb="5" eb="7">
      <t>ガイキョウ</t>
    </rPh>
    <phoneticPr fontId="14"/>
  </si>
  <si>
    <t>不明</t>
    <rPh sb="0" eb="2">
      <t>フメイ</t>
    </rPh>
    <phoneticPr fontId="16"/>
  </si>
  <si>
    <t>千葉県</t>
    <rPh sb="0" eb="3">
      <t>チバケン</t>
    </rPh>
    <phoneticPr fontId="16"/>
  </si>
  <si>
    <t>寒川総合体育館利用状況</t>
    <rPh sb="0" eb="2">
      <t>サムカワ</t>
    </rPh>
    <phoneticPr fontId="14"/>
  </si>
  <si>
    <t>修了者数</t>
    <rPh sb="0" eb="4">
      <t>シュウリョウシャスウ</t>
    </rPh>
    <phoneticPr fontId="14"/>
  </si>
  <si>
    <t>野外体育施設等利用状況</t>
  </si>
  <si>
    <t>長方形(1.0：2.0)</t>
  </si>
  <si>
    <t>年別</t>
    <rPh sb="0" eb="2">
      <t>ネンベツ</t>
    </rPh>
    <phoneticPr fontId="14"/>
  </si>
  <si>
    <t>公民館の利用状況</t>
  </si>
  <si>
    <t>各年1月1日現在</t>
    <rPh sb="0" eb="2">
      <t>カクネン</t>
    </rPh>
    <rPh sb="3" eb="4">
      <t>ガツ</t>
    </rPh>
    <rPh sb="5" eb="6">
      <t>ニチ</t>
    </rPh>
    <rPh sb="6" eb="8">
      <t>ゲンザイ</t>
    </rPh>
    <phoneticPr fontId="14"/>
  </si>
  <si>
    <t>繊維</t>
  </si>
  <si>
    <t>課税家屋棟数・床面積</t>
  </si>
  <si>
    <t>令和4年度</t>
    <rPh sb="0" eb="2">
      <t>レイワ</t>
    </rPh>
    <rPh sb="3" eb="5">
      <t>ネンド</t>
    </rPh>
    <phoneticPr fontId="18"/>
  </si>
  <si>
    <t>(注)総数には不詳の産業を含む。</t>
    <rPh sb="1" eb="2">
      <t>チュウ</t>
    </rPh>
    <rPh sb="3" eb="5">
      <t>ソウスウ</t>
    </rPh>
    <rPh sb="7" eb="9">
      <t>フショウ</t>
    </rPh>
    <rPh sb="10" eb="12">
      <t>サンギョウ</t>
    </rPh>
    <rPh sb="13" eb="14">
      <t>フク</t>
    </rPh>
    <phoneticPr fontId="16"/>
  </si>
  <si>
    <t>(注)人口1,000人に対する。</t>
  </si>
  <si>
    <r>
      <t>産業大分類別</t>
    </r>
    <r>
      <rPr>
        <sz val="12"/>
        <rFont val="HGPｺﾞｼｯｸM"/>
        <family val="3"/>
        <charset val="128"/>
      </rPr>
      <t>従業者規模別事業所数・</t>
    </r>
    <r>
      <rPr>
        <sz val="11"/>
        <color theme="1"/>
        <rFont val="游ゴシック"/>
        <family val="3"/>
        <charset val="128"/>
      </rPr>
      <t>従業者数</t>
    </r>
    <r>
      <rPr>
        <sz val="12"/>
        <rFont val="HGPｺﾞｼｯｸM"/>
        <family val="3"/>
        <charset val="128"/>
      </rPr>
      <t>（民営事業所）</t>
    </r>
    <rPh sb="11" eb="12">
      <t>ベツ</t>
    </rPh>
    <rPh sb="22" eb="24">
      <t>ミンエイ</t>
    </rPh>
    <rPh sb="24" eb="27">
      <t>ジギョウショ</t>
    </rPh>
    <phoneticPr fontId="14"/>
  </si>
  <si>
    <t>寒川総合図書館の概況</t>
  </si>
  <si>
    <t>香川</t>
  </si>
  <si>
    <t>観光客数の推移</t>
  </si>
  <si>
    <t>65歳以上</t>
    <rPh sb="2" eb="3">
      <t>サイ</t>
    </rPh>
    <rPh sb="3" eb="5">
      <t>イジョウ</t>
    </rPh>
    <phoneticPr fontId="14"/>
  </si>
  <si>
    <t>参加者</t>
  </si>
  <si>
    <t>社会福祉</t>
  </si>
  <si>
    <t>生活保護世帯数・人員</t>
  </si>
  <si>
    <t>夜間人口</t>
    <rPh sb="0" eb="2">
      <t>ヤカン</t>
    </rPh>
    <rPh sb="2" eb="4">
      <t>ジンコウ</t>
    </rPh>
    <phoneticPr fontId="16"/>
  </si>
  <si>
    <t>消防団員数</t>
  </si>
  <si>
    <t>59機械器具小売業</t>
  </si>
  <si>
    <t>生活保護費の状況</t>
  </si>
  <si>
    <t>大曲3-18-25</t>
  </si>
  <si>
    <t>大曲（再掲）</t>
    <rPh sb="0" eb="2">
      <t>オオマガリ</t>
    </rPh>
    <phoneticPr fontId="14"/>
  </si>
  <si>
    <t>保育所児童数の推移</t>
    <rPh sb="2" eb="3">
      <t>ジョ</t>
    </rPh>
    <rPh sb="3" eb="5">
      <t>ジドウ</t>
    </rPh>
    <rPh sb="5" eb="6">
      <t>スウ</t>
    </rPh>
    <rPh sb="7" eb="9">
      <t>スイイ</t>
    </rPh>
    <phoneticPr fontId="14"/>
  </si>
  <si>
    <t>合計 / 乗車人員</t>
  </si>
  <si>
    <t>平成11年度</t>
    <rPh sb="0" eb="2">
      <t>ヘイセイ</t>
    </rPh>
    <phoneticPr fontId="14"/>
  </si>
  <si>
    <t>岡田2401番4外</t>
  </si>
  <si>
    <t>小動北公園</t>
    <rPh sb="0" eb="2">
      <t>ショウドウ</t>
    </rPh>
    <rPh sb="2" eb="3">
      <t>キタ</t>
    </rPh>
    <rPh sb="3" eb="5">
      <t>コウエン</t>
    </rPh>
    <phoneticPr fontId="14"/>
  </si>
  <si>
    <t>男(平成24年)</t>
  </si>
  <si>
    <t>パーキンソン病</t>
  </si>
  <si>
    <r>
      <t>S（鉄骨</t>
    </r>
    <r>
      <rPr>
        <sz val="12"/>
        <rFont val="HGPｺﾞｼｯｸM"/>
        <family val="3"/>
        <charset val="128"/>
      </rPr>
      <t>造）1F</t>
    </r>
    <rPh sb="4" eb="5">
      <t>ツクリ</t>
    </rPh>
    <phoneticPr fontId="14"/>
  </si>
  <si>
    <t>第1次産業</t>
  </si>
  <si>
    <t>母子年金</t>
  </si>
  <si>
    <t>子育て支援センターの状況（子育て支援状況）</t>
  </si>
  <si>
    <t>南 4.5m 町道</t>
  </si>
  <si>
    <t>ごみ処理状況</t>
  </si>
  <si>
    <t>北東 9.2m 町道</t>
    <rPh sb="0" eb="2">
      <t>ホクトウ</t>
    </rPh>
    <rPh sb="8" eb="10">
      <t>チョウドウ</t>
    </rPh>
    <phoneticPr fontId="14"/>
  </si>
  <si>
    <t xml:space="preserve"> 3～4人(従業者規模別商店数)</t>
  </si>
  <si>
    <t>腎尿路生殖器系の疾患</t>
  </si>
  <si>
    <t>29歳</t>
  </si>
  <si>
    <t>町長提出議案</t>
  </si>
  <si>
    <t>昭和60年～平成6年</t>
  </si>
  <si>
    <t>巡回ひろばの状況（子育て支援状況）</t>
    <rPh sb="6" eb="8">
      <t>ジョウキョウ</t>
    </rPh>
    <phoneticPr fontId="14"/>
  </si>
  <si>
    <t>選挙の投票状況</t>
  </si>
  <si>
    <t>国民健康保険加入状況</t>
  </si>
  <si>
    <t>その他</t>
  </si>
  <si>
    <t>決定価格</t>
  </si>
  <si>
    <t>国民健康保険給付状況</t>
  </si>
  <si>
    <t>教育施設給食課</t>
    <rPh sb="0" eb="4">
      <t>キョウイクシセツ</t>
    </rPh>
    <rPh sb="4" eb="7">
      <t>キュウショクカ</t>
    </rPh>
    <phoneticPr fontId="14"/>
  </si>
  <si>
    <t>国民健康保険収納状況(現年分)</t>
  </si>
  <si>
    <t>胃がん・大腸がん検診（成人病検診の概況）</t>
  </si>
  <si>
    <t>一之宮3-37-18</t>
  </si>
  <si>
    <t>宅地(価格（円）)</t>
  </si>
  <si>
    <t>滋賀県</t>
  </si>
  <si>
    <t xml:space="preserve"> 30～49人(従業者規模別商店数)</t>
  </si>
  <si>
    <t>93歳</t>
  </si>
  <si>
    <t>衆議院議員小選挙区</t>
  </si>
  <si>
    <t>非木造</t>
    <rPh sb="0" eb="1">
      <t>ヒ</t>
    </rPh>
    <phoneticPr fontId="14"/>
  </si>
  <si>
    <t>後期高齢者医療給付状況</t>
  </si>
  <si>
    <t>平成21年度</t>
    <rPh sb="0" eb="2">
      <t>ヘイセイ</t>
    </rPh>
    <rPh sb="4" eb="6">
      <t>ネンド</t>
    </rPh>
    <phoneticPr fontId="14"/>
  </si>
  <si>
    <t>合計 / 総数　　　</t>
  </si>
  <si>
    <t>後期高齢者医療収納状況(現年分)</t>
  </si>
  <si>
    <t>建ぺい率</t>
    <rPh sb="0" eb="1">
      <t>ケン</t>
    </rPh>
    <rPh sb="3" eb="4">
      <t>リツ</t>
    </rPh>
    <phoneticPr fontId="14"/>
  </si>
  <si>
    <t>中層の店舗兼共同住宅等が建ち並ぶ駅前商業地域</t>
  </si>
  <si>
    <t>福祉年金給付状況</t>
  </si>
  <si>
    <t>平成22年</t>
    <rPh sb="0" eb="2">
      <t>ヘイセイ</t>
    </rPh>
    <rPh sb="4" eb="5">
      <t>ネン</t>
    </rPh>
    <phoneticPr fontId="14"/>
  </si>
  <si>
    <t>※地域密着型サービス</t>
  </si>
  <si>
    <t>拠出年金支出状況</t>
  </si>
  <si>
    <t>各年10月1日現在</t>
  </si>
  <si>
    <t>南東 5.2m 町道</t>
    <rPh sb="0" eb="2">
      <t>ナントウ</t>
    </rPh>
    <rPh sb="8" eb="10">
      <t>チョウドウ</t>
    </rPh>
    <phoneticPr fontId="14"/>
  </si>
  <si>
    <t>敬老金贈与該当者数</t>
  </si>
  <si>
    <t>女</t>
    <rPh sb="0" eb="1">
      <t>オンナ</t>
    </rPh>
    <phoneticPr fontId="14"/>
  </si>
  <si>
    <t>プール用</t>
  </si>
  <si>
    <t>千葉県</t>
  </si>
  <si>
    <t>ふれあいセンター利用者数</t>
    <rPh sb="10" eb="11">
      <t>シャ</t>
    </rPh>
    <rPh sb="11" eb="12">
      <t>スウ</t>
    </rPh>
    <phoneticPr fontId="14"/>
  </si>
  <si>
    <t>給水人口（左軸）</t>
  </si>
  <si>
    <t>議会事務局</t>
    <rPh sb="0" eb="5">
      <t>ギカイジムキョク</t>
    </rPh>
    <phoneticPr fontId="14"/>
  </si>
  <si>
    <t>住民票</t>
  </si>
  <si>
    <t>シルバー人材センター登録者数</t>
    <rPh sb="12" eb="13">
      <t>シャ</t>
    </rPh>
    <rPh sb="13" eb="14">
      <t>スウ</t>
    </rPh>
    <phoneticPr fontId="14"/>
  </si>
  <si>
    <t>工業専用地域</t>
    <rPh sb="0" eb="2">
      <t>コウギョウ</t>
    </rPh>
    <rPh sb="2" eb="4">
      <t>センヨウ</t>
    </rPh>
    <rPh sb="4" eb="6">
      <t>チイキ</t>
    </rPh>
    <phoneticPr fontId="14"/>
  </si>
  <si>
    <t>転出数</t>
  </si>
  <si>
    <t>倉見（丁目なし）</t>
  </si>
  <si>
    <t>総面積</t>
  </si>
  <si>
    <t>第3児</t>
  </si>
  <si>
    <t>要介護認定者数</t>
  </si>
  <si>
    <t>工業地域</t>
  </si>
  <si>
    <t>介護保険サービス給付状況</t>
  </si>
  <si>
    <t>総農家数</t>
    <rPh sb="0" eb="1">
      <t>ソウ</t>
    </rPh>
    <rPh sb="1" eb="3">
      <t>ノウカ</t>
    </rPh>
    <rPh sb="3" eb="4">
      <t>スウ</t>
    </rPh>
    <phoneticPr fontId="14"/>
  </si>
  <si>
    <t>乳房の悪性新生物</t>
  </si>
  <si>
    <t>総額(価格（円）)</t>
  </si>
  <si>
    <t>養護老人ホーム入所状況</t>
  </si>
  <si>
    <t>550万円を越え700万円以下</t>
  </si>
  <si>
    <t>印鑑証明</t>
    <rPh sb="0" eb="4">
      <t>インカンショウメイ</t>
    </rPh>
    <phoneticPr fontId="14"/>
  </si>
  <si>
    <t>直接搬入</t>
  </si>
  <si>
    <t>W(木造)1F</t>
  </si>
  <si>
    <t>字</t>
    <rPh sb="0" eb="1">
      <t>アザ</t>
    </rPh>
    <phoneticPr fontId="14"/>
  </si>
  <si>
    <t>65歳以上</t>
  </si>
  <si>
    <t>共同募金・日赤募金の実績</t>
  </si>
  <si>
    <t>0～14歳</t>
    <rPh sb="4" eb="5">
      <t>サイ</t>
    </rPh>
    <phoneticPr fontId="14"/>
  </si>
  <si>
    <t>第一種中高層住居専用地域</t>
  </si>
  <si>
    <t>一之宮4丁目2563番2外</t>
  </si>
  <si>
    <t>保健・衛生</t>
  </si>
  <si>
    <t>‐</t>
  </si>
  <si>
    <t>法人でない団体</t>
  </si>
  <si>
    <t>北西 5.0m 町道</t>
  </si>
  <si>
    <t>母親の年齢階級別出生児数</t>
  </si>
  <si>
    <t>保育幼稚園課</t>
    <rPh sb="0" eb="5">
      <t>ホイクヨウチエン</t>
    </rPh>
    <rPh sb="5" eb="6">
      <t>カ</t>
    </rPh>
    <phoneticPr fontId="14"/>
  </si>
  <si>
    <t>医療施設</t>
  </si>
  <si>
    <t>用途別給水量</t>
    <rPh sb="0" eb="3">
      <t>ヨウトベツ</t>
    </rPh>
    <rPh sb="3" eb="5">
      <t>キュウスイ</t>
    </rPh>
    <rPh sb="5" eb="6">
      <t>リョウ</t>
    </rPh>
    <phoneticPr fontId="14"/>
  </si>
  <si>
    <t>大蔵</t>
  </si>
  <si>
    <t>交通事故発生件数</t>
  </si>
  <si>
    <t>L学術研究,専門･技術サービス業</t>
  </si>
  <si>
    <t>人口（左軸）</t>
  </si>
  <si>
    <t>産業中分類番号</t>
    <rPh sb="0" eb="2">
      <t>サンギョウ</t>
    </rPh>
    <rPh sb="2" eb="5">
      <t>チュウブンルイ</t>
    </rPh>
    <rPh sb="5" eb="7">
      <t>バンゴウ</t>
    </rPh>
    <phoneticPr fontId="14"/>
  </si>
  <si>
    <t>し尿処理量</t>
  </si>
  <si>
    <t>主要死因別死亡数</t>
  </si>
  <si>
    <t>健康診査（成人病検診の概況）</t>
  </si>
  <si>
    <t>献血者数（左軸）</t>
  </si>
  <si>
    <t>小出川(※)</t>
    <rPh sb="0" eb="2">
      <t>コイデ</t>
    </rPh>
    <rPh sb="2" eb="3">
      <t>カワ</t>
    </rPh>
    <phoneticPr fontId="14"/>
  </si>
  <si>
    <t>寒川</t>
  </si>
  <si>
    <t>小谷2丁目1180-29</t>
  </si>
  <si>
    <t>肺がん検診（成人病検診の概況）</t>
  </si>
  <si>
    <t>乗車人員</t>
    <rPh sb="0" eb="2">
      <t>ジョウシャ</t>
    </rPh>
    <rPh sb="2" eb="4">
      <t>ジンイン</t>
    </rPh>
    <phoneticPr fontId="14"/>
  </si>
  <si>
    <t>大型特殊自動車</t>
    <rPh sb="0" eb="2">
      <t>オオガタ</t>
    </rPh>
    <rPh sb="2" eb="4">
      <t>トクシュ</t>
    </rPh>
    <rPh sb="4" eb="7">
      <t>ジドウシャ</t>
    </rPh>
    <phoneticPr fontId="14"/>
  </si>
  <si>
    <t>乳がん検診（成人病検診の概況）</t>
  </si>
  <si>
    <t>職員数(本務者)</t>
  </si>
  <si>
    <t>寒川-7-2</t>
  </si>
  <si>
    <t>大規模工場と中小規模工場が混在する工業地域</t>
    <rPh sb="0" eb="3">
      <t>ダイキボ</t>
    </rPh>
    <rPh sb="3" eb="5">
      <t>コウジョウ</t>
    </rPh>
    <rPh sb="6" eb="8">
      <t>チュウショウ</t>
    </rPh>
    <rPh sb="8" eb="10">
      <t>キボ</t>
    </rPh>
    <rPh sb="10" eb="12">
      <t>コウジョウ</t>
    </rPh>
    <rPh sb="13" eb="15">
      <t>コンザイ</t>
    </rPh>
    <rPh sb="17" eb="19">
      <t>コウギョウ</t>
    </rPh>
    <rPh sb="19" eb="21">
      <t>チイキ</t>
    </rPh>
    <phoneticPr fontId="14"/>
  </si>
  <si>
    <r>
      <t>産業大分類別</t>
    </r>
    <r>
      <rPr>
        <sz val="12"/>
        <rFont val="HGPｺﾞｼｯｸM"/>
        <family val="3"/>
        <charset val="128"/>
      </rPr>
      <t>経営組織別</t>
    </r>
    <r>
      <rPr>
        <sz val="11"/>
        <color theme="1"/>
        <rFont val="游ゴシック"/>
        <family val="3"/>
        <charset val="128"/>
      </rPr>
      <t>事業所数</t>
    </r>
  </si>
  <si>
    <t>第5児以上</t>
  </si>
  <si>
    <t>悪性リンパ腫</t>
  </si>
  <si>
    <t>20歳</t>
  </si>
  <si>
    <t xml:space="preserve"> 10～19人(従業者規模別商店数)</t>
  </si>
  <si>
    <t>1,000㎡未満</t>
  </si>
  <si>
    <t>4歳以上</t>
  </si>
  <si>
    <t>受給権者（右軸）</t>
  </si>
  <si>
    <t>中枢神経系のその他の新生物</t>
  </si>
  <si>
    <t>出生順位別出生児数</t>
  </si>
  <si>
    <t>倉見</t>
    <rPh sb="0" eb="2">
      <t>クラミ</t>
    </rPh>
    <phoneticPr fontId="14"/>
  </si>
  <si>
    <t>路線数（左軸）</t>
  </si>
  <si>
    <t>献血の状況</t>
  </si>
  <si>
    <t>20～29人</t>
    <rPh sb="5" eb="6">
      <t>ニン</t>
    </rPh>
    <phoneticPr fontId="14"/>
  </si>
  <si>
    <t>平成30年度</t>
  </si>
  <si>
    <t>単位：人・千円・％</t>
    <rPh sb="3" eb="4">
      <t>ニン</t>
    </rPh>
    <phoneticPr fontId="14"/>
  </si>
  <si>
    <t>90歳</t>
  </si>
  <si>
    <t>一般畑(価格（円）)</t>
  </si>
  <si>
    <t>カナダ</t>
  </si>
  <si>
    <t>遺児年金</t>
  </si>
  <si>
    <t>令和5年度</t>
    <rPh sb="0" eb="2">
      <t>レイワ</t>
    </rPh>
    <phoneticPr fontId="14"/>
  </si>
  <si>
    <t>資源物処理状況</t>
    <rPh sb="2" eb="3">
      <t>ブツ</t>
    </rPh>
    <rPh sb="3" eb="5">
      <t>ショリ</t>
    </rPh>
    <phoneticPr fontId="14"/>
  </si>
  <si>
    <t>戸籍謄抄本・住民票・印鑑証明等交付状況</t>
  </si>
  <si>
    <t>単位：世帯・人</t>
    <rPh sb="0" eb="2">
      <t>タンイ</t>
    </rPh>
    <rPh sb="3" eb="5">
      <t>セタイ</t>
    </rPh>
    <rPh sb="6" eb="7">
      <t>ニン</t>
    </rPh>
    <phoneticPr fontId="14"/>
  </si>
  <si>
    <t>し尿処理状況</t>
  </si>
  <si>
    <t>平成21年7月1日現在、平成24年2月1日現在、平成28年6月1日現在、令和3年6月1日現在</t>
    <rPh sb="0" eb="2">
      <t>ヘイセイ</t>
    </rPh>
    <rPh sb="4" eb="5">
      <t>ネン</t>
    </rPh>
    <rPh sb="6" eb="7">
      <t>ガツ</t>
    </rPh>
    <rPh sb="8" eb="9">
      <t>ニチ</t>
    </rPh>
    <rPh sb="9" eb="11">
      <t>ゲンザイ</t>
    </rPh>
    <rPh sb="12" eb="14">
      <t>ヘイセイ</t>
    </rPh>
    <rPh sb="16" eb="17">
      <t>ネン</t>
    </rPh>
    <rPh sb="18" eb="19">
      <t>ガツ</t>
    </rPh>
    <rPh sb="20" eb="21">
      <t>ニチ</t>
    </rPh>
    <rPh sb="21" eb="23">
      <t>ゲンザイ</t>
    </rPh>
    <rPh sb="24" eb="26">
      <t>ヘイセイ</t>
    </rPh>
    <rPh sb="28" eb="29">
      <t>ネン</t>
    </rPh>
    <rPh sb="30" eb="31">
      <t>ガツ</t>
    </rPh>
    <rPh sb="32" eb="33">
      <t>ニチ</t>
    </rPh>
    <rPh sb="33" eb="35">
      <t>ゲンザイ</t>
    </rPh>
    <rPh sb="36" eb="38">
      <t>レイワ</t>
    </rPh>
    <rPh sb="39" eb="40">
      <t>ネン</t>
    </rPh>
    <rPh sb="41" eb="42">
      <t>ツキ</t>
    </rPh>
    <rPh sb="43" eb="44">
      <t>ヒ</t>
    </rPh>
    <rPh sb="44" eb="46">
      <t>ゲンザイ</t>
    </rPh>
    <phoneticPr fontId="14"/>
  </si>
  <si>
    <t>89歳</t>
  </si>
  <si>
    <t>最大日量(mm)</t>
  </si>
  <si>
    <r>
      <t>資料：</t>
    </r>
    <r>
      <rPr>
        <sz val="12"/>
        <rFont val="HGPｺﾞｼｯｸM"/>
        <family val="3"/>
        <charset val="128"/>
      </rPr>
      <t>町民安全課</t>
    </r>
    <rPh sb="3" eb="8">
      <t>チョウミンアンゼンカ</t>
    </rPh>
    <phoneticPr fontId="14"/>
  </si>
  <si>
    <t>下水道普及状況</t>
  </si>
  <si>
    <t>水質汚濁状況(BOD年間平均値)</t>
  </si>
  <si>
    <t>三重県</t>
  </si>
  <si>
    <t>印鑑登録の状況</t>
  </si>
  <si>
    <t>令和2年度</t>
    <rPh sb="0" eb="2">
      <t>レイワ</t>
    </rPh>
    <phoneticPr fontId="14"/>
  </si>
  <si>
    <t>肝硬変（アルコール性を除く）</t>
  </si>
  <si>
    <t>公害発生状況</t>
  </si>
  <si>
    <t>中規模一般住宅、アパートが混在する住宅地域</t>
  </si>
  <si>
    <t>光化学スモッグ注意報発令状況・被害状況</t>
  </si>
  <si>
    <t>財政</t>
    <rPh sb="0" eb="2">
      <t>ザイセイ</t>
    </rPh>
    <phoneticPr fontId="14"/>
  </si>
  <si>
    <t xml:space="preserve"> 夜間人口</t>
  </si>
  <si>
    <t>殺人</t>
  </si>
  <si>
    <t>事項　　　</t>
  </si>
  <si>
    <t>水準点</t>
    <rPh sb="0" eb="3">
      <t>スイジュンテン</t>
    </rPh>
    <phoneticPr fontId="14"/>
  </si>
  <si>
    <t>92歳</t>
  </si>
  <si>
    <t>一般会計予算額・決算額（歳入）</t>
  </si>
  <si>
    <t>一種住居地域、
準防火地域</t>
    <rPh sb="0" eb="2">
      <t>イッシュ</t>
    </rPh>
    <rPh sb="2" eb="4">
      <t>ジュウキョ</t>
    </rPh>
    <rPh sb="4" eb="6">
      <t>チイキ</t>
    </rPh>
    <rPh sb="8" eb="9">
      <t>ジュン</t>
    </rPh>
    <rPh sb="9" eb="11">
      <t>ボウカ</t>
    </rPh>
    <rPh sb="11" eb="13">
      <t>チイキ</t>
    </rPh>
    <phoneticPr fontId="14"/>
  </si>
  <si>
    <t>訪問入浴介護</t>
  </si>
  <si>
    <t>準工業地域　　　　　　　　　　　</t>
  </si>
  <si>
    <t>一般会計予算額・決算額（歳出）</t>
  </si>
  <si>
    <t>標準地番号</t>
  </si>
  <si>
    <t>南 18.0m 町道、背面道</t>
    <rPh sb="0" eb="1">
      <t>ミナミ</t>
    </rPh>
    <rPh sb="8" eb="10">
      <t>チョウドウ</t>
    </rPh>
    <rPh sb="11" eb="13">
      <t>ハイメン</t>
    </rPh>
    <rPh sb="13" eb="14">
      <t>ドウ</t>
    </rPh>
    <phoneticPr fontId="14"/>
  </si>
  <si>
    <t xml:space="preserve"> 乗合自動車</t>
  </si>
  <si>
    <t>普通会計性質別経費（決算額）</t>
    <rPh sb="10" eb="12">
      <t>ケッサン</t>
    </rPh>
    <rPh sb="12" eb="13">
      <t>ガク</t>
    </rPh>
    <phoneticPr fontId="14"/>
  </si>
  <si>
    <t>特別会計決算額（歳出）</t>
  </si>
  <si>
    <t>卸売業</t>
    <rPh sb="0" eb="3">
      <t>オロシウリギョウ</t>
    </rPh>
    <phoneticPr fontId="14"/>
  </si>
  <si>
    <t>介在山林</t>
  </si>
  <si>
    <t>介在田(面積（ha）)</t>
  </si>
  <si>
    <t>No.</t>
  </si>
  <si>
    <t>財政状況の推移</t>
  </si>
  <si>
    <t>令和4年度</t>
  </si>
  <si>
    <t>その他</t>
    <rPh sb="2" eb="3">
      <t>タ</t>
    </rPh>
    <phoneticPr fontId="16"/>
  </si>
  <si>
    <t>町税決算額</t>
  </si>
  <si>
    <t>子育て支援課</t>
    <rPh sb="0" eb="2">
      <t>コソダ</t>
    </rPh>
    <rPh sb="3" eb="6">
      <t>シエンカ</t>
    </rPh>
    <phoneticPr fontId="14"/>
  </si>
  <si>
    <t>年間商品販売額</t>
  </si>
  <si>
    <t>体育館</t>
  </si>
  <si>
    <t>町民税・固定資産税の納税義務者数</t>
  </si>
  <si>
    <t xml:space="preserve"> 令和2年</t>
  </si>
  <si>
    <t>事務
職員等</t>
  </si>
  <si>
    <t>タイ</t>
  </si>
  <si>
    <t>土木・建築</t>
  </si>
  <si>
    <t>一之宮9丁目104番2外</t>
  </si>
  <si>
    <t>町道の概況</t>
  </si>
  <si>
    <t>死亡</t>
  </si>
  <si>
    <t>償却資産</t>
    <rPh sb="0" eb="2">
      <t>ショウキャク</t>
    </rPh>
    <rPh sb="2" eb="4">
      <t>シサン</t>
    </rPh>
    <phoneticPr fontId="5"/>
  </si>
  <si>
    <t>4～9人</t>
  </si>
  <si>
    <t>女(令和3年)</t>
  </si>
  <si>
    <t xml:space="preserve"> 積立金</t>
  </si>
  <si>
    <t>年月別</t>
  </si>
  <si>
    <t>建築同意件数（建築基準法第93条第1項に基づく消防長の同意）</t>
  </si>
  <si>
    <t>単位：人・％</t>
    <rPh sb="0" eb="2">
      <t>タンイ</t>
    </rPh>
    <rPh sb="3" eb="4">
      <t>ニン</t>
    </rPh>
    <phoneticPr fontId="14"/>
  </si>
  <si>
    <t>球根類</t>
    <rPh sb="0" eb="3">
      <t>キュウコンルイ</t>
    </rPh>
    <phoneticPr fontId="14"/>
  </si>
  <si>
    <t>寒川-7</t>
  </si>
  <si>
    <t>都市公園一覧</t>
  </si>
  <si>
    <t>B歳出総額</t>
  </si>
  <si>
    <t>都市公園等の状況</t>
  </si>
  <si>
    <t>家事用</t>
  </si>
  <si>
    <t>平成29年</t>
    <rPh sb="0" eb="2">
      <t>ヘイセイ</t>
    </rPh>
    <rPh sb="4" eb="5">
      <t>ネン</t>
    </rPh>
    <phoneticPr fontId="14"/>
  </si>
  <si>
    <t>一般住宅のほか、農地等も見られる住宅地域</t>
  </si>
  <si>
    <t>81歳</t>
  </si>
  <si>
    <t>治安・災害</t>
  </si>
  <si>
    <t>西 5.0m
町道　</t>
  </si>
  <si>
    <t>防犯灯設置状況</t>
  </si>
  <si>
    <t>農業委員会事務局</t>
    <rPh sb="0" eb="8">
      <t>ノウギョウイインカイジムキョク</t>
    </rPh>
    <phoneticPr fontId="14"/>
  </si>
  <si>
    <t>形状(間口：奥行き)</t>
    <rPh sb="3" eb="4">
      <t>アイダ</t>
    </rPh>
    <rPh sb="4" eb="5">
      <t>クチ</t>
    </rPh>
    <rPh sb="6" eb="8">
      <t>オクユ</t>
    </rPh>
    <phoneticPr fontId="14"/>
  </si>
  <si>
    <t>印鑑証明</t>
  </si>
  <si>
    <r>
      <rPr>
        <sz val="11"/>
        <color theme="1"/>
        <rFont val="游ゴシック"/>
        <family val="3"/>
        <charset val="128"/>
      </rPr>
      <t>災害見舞金支給状況</t>
    </r>
  </si>
  <si>
    <t>小谷1-7-27</t>
  </si>
  <si>
    <t>合計 / 年間商品販売額（総数）</t>
  </si>
  <si>
    <t>（注）令和2年10月よりロタウイルスの予防接種が定期化</t>
    <rPh sb="3" eb="5">
      <t>レイワ</t>
    </rPh>
    <phoneticPr fontId="14"/>
  </si>
  <si>
    <t>平成4年度</t>
    <rPh sb="0" eb="2">
      <t>ヘイセイ</t>
    </rPh>
    <phoneticPr fontId="14"/>
  </si>
  <si>
    <t>刑法犯罪の発生件数</t>
  </si>
  <si>
    <t>兵庫県</t>
  </si>
  <si>
    <t>増加</t>
  </si>
  <si>
    <t>火災発生状況</t>
  </si>
  <si>
    <t>宮山（再掲）</t>
  </si>
  <si>
    <t>営業証明</t>
  </si>
  <si>
    <t>輸送機</t>
    <rPh sb="0" eb="3">
      <t>ユソウキ</t>
    </rPh>
    <phoneticPr fontId="19"/>
  </si>
  <si>
    <t>標高</t>
    <rPh sb="0" eb="2">
      <t>ヒョウコウ</t>
    </rPh>
    <phoneticPr fontId="14"/>
  </si>
  <si>
    <t>焼損表面積</t>
    <rPh sb="0" eb="2">
      <t>ショウソン</t>
    </rPh>
    <rPh sb="2" eb="5">
      <t>ヒョウメンセキ</t>
    </rPh>
    <phoneticPr fontId="14"/>
  </si>
  <si>
    <t>原因別火災発生状況</t>
  </si>
  <si>
    <t>高額医療合算介護サービス費</t>
    <rPh sb="0" eb="2">
      <t>コウガク</t>
    </rPh>
    <rPh sb="2" eb="4">
      <t>イリョウ</t>
    </rPh>
    <rPh sb="4" eb="6">
      <t>ガッサン</t>
    </rPh>
    <rPh sb="6" eb="8">
      <t>カイゴ</t>
    </rPh>
    <rPh sb="12" eb="13">
      <t>ヒ</t>
    </rPh>
    <phoneticPr fontId="14"/>
  </si>
  <si>
    <t>消防水利状況</t>
  </si>
  <si>
    <t>救急車出動状況</t>
  </si>
  <si>
    <t>平成25年度</t>
  </si>
  <si>
    <t>50～99人</t>
    <rPh sb="5" eb="6">
      <t>ニン</t>
    </rPh>
    <phoneticPr fontId="14"/>
  </si>
  <si>
    <t>ドクターヘリ出動状況</t>
  </si>
  <si>
    <t>10～20a
未満</t>
  </si>
  <si>
    <t>0～4歳</t>
    <rPh sb="3" eb="4">
      <t>サイ</t>
    </rPh>
    <phoneticPr fontId="14"/>
  </si>
  <si>
    <t>割合</t>
    <rPh sb="0" eb="2">
      <t>ワリアイ</t>
    </rPh>
    <phoneticPr fontId="14"/>
  </si>
  <si>
    <t>値</t>
  </si>
  <si>
    <t>D翌年度へ繰越すべき財源</t>
  </si>
  <si>
    <t>一般住宅のほか、農地等も見られる住宅地域</t>
    <rPh sb="8" eb="10">
      <t>ノウチ</t>
    </rPh>
    <rPh sb="10" eb="11">
      <t>トウ</t>
    </rPh>
    <rPh sb="12" eb="13">
      <t>ミ</t>
    </rPh>
    <phoneticPr fontId="14"/>
  </si>
  <si>
    <t>合計</t>
    <rPh sb="0" eb="2">
      <t>ゴウケイ</t>
    </rPh>
    <phoneticPr fontId="14"/>
  </si>
  <si>
    <t>消防職員数</t>
  </si>
  <si>
    <t>議会の状況</t>
  </si>
  <si>
    <t>交通事故</t>
  </si>
  <si>
    <t>養蚕</t>
    <rPh sb="0" eb="1">
      <t>ヨウ</t>
    </rPh>
    <rPh sb="1" eb="2">
      <t>カイコ</t>
    </rPh>
    <phoneticPr fontId="14"/>
  </si>
  <si>
    <t>店舗兼共同住宅</t>
    <rPh sb="0" eb="2">
      <t>テンポ</t>
    </rPh>
    <rPh sb="2" eb="3">
      <t>ケン</t>
    </rPh>
    <rPh sb="3" eb="5">
      <t>キョウドウ</t>
    </rPh>
    <rPh sb="5" eb="7">
      <t>ジュウタク</t>
    </rPh>
    <phoneticPr fontId="14"/>
  </si>
  <si>
    <t>選挙人名簿登録者数</t>
  </si>
  <si>
    <t>ボリビア</t>
  </si>
  <si>
    <t>78歳</t>
  </si>
  <si>
    <t>戸籍関係届書取扱件数</t>
  </si>
  <si>
    <t>住民票・印鑑証明のコンビニ交付の状況</t>
  </si>
  <si>
    <t xml:space="preserve"> 養子縁組</t>
  </si>
  <si>
    <t>単位：事業所・人・㎡・百万円</t>
    <rPh sb="3" eb="6">
      <t>ジギョウショ</t>
    </rPh>
    <rPh sb="7" eb="8">
      <t>ニン</t>
    </rPh>
    <rPh sb="11" eb="12">
      <t>ヒャク</t>
    </rPh>
    <phoneticPr fontId="14"/>
  </si>
  <si>
    <t>南西 5.0m
町道</t>
  </si>
  <si>
    <t>17歳</t>
  </si>
  <si>
    <t>各年12月31日現在、平成28年から6月1日現在</t>
    <rPh sb="0" eb="2">
      <t>カクネン</t>
    </rPh>
    <rPh sb="4" eb="5">
      <t>ガツ</t>
    </rPh>
    <rPh sb="7" eb="8">
      <t>ニチ</t>
    </rPh>
    <rPh sb="8" eb="10">
      <t>ゲンザイ</t>
    </rPh>
    <rPh sb="11" eb="13">
      <t>ヘイセイ</t>
    </rPh>
    <rPh sb="15" eb="16">
      <t>ネン</t>
    </rPh>
    <rPh sb="19" eb="20">
      <t>ガツ</t>
    </rPh>
    <rPh sb="21" eb="22">
      <t>ニチ</t>
    </rPh>
    <rPh sb="22" eb="24">
      <t>ゲンザイ</t>
    </rPh>
    <phoneticPr fontId="14"/>
  </si>
  <si>
    <t>24歳</t>
  </si>
  <si>
    <t>男(平成30年)</t>
  </si>
  <si>
    <t>住民異動届出状況</t>
  </si>
  <si>
    <t>町税に係る証明・閲覧件数</t>
  </si>
  <si>
    <t>町職員数の推移</t>
  </si>
  <si>
    <t xml:space="preserve"> 貨物車</t>
  </si>
  <si>
    <t>消化器系の疾患</t>
  </si>
  <si>
    <t>単位：基</t>
    <rPh sb="0" eb="2">
      <t>タンイ</t>
    </rPh>
    <rPh sb="3" eb="4">
      <t>キ</t>
    </rPh>
    <phoneticPr fontId="14"/>
  </si>
  <si>
    <t xml:space="preserve"> 平成27年</t>
  </si>
  <si>
    <t>寒川-9-2</t>
  </si>
  <si>
    <t>課CD</t>
    <rPh sb="0" eb="1">
      <t>カ</t>
    </rPh>
    <phoneticPr fontId="14"/>
  </si>
  <si>
    <t>原野(価格（円）)</t>
  </si>
  <si>
    <t>（注）平成26年10月より水痘、高齢者肺炎球菌の予防接種が定期化</t>
    <rPh sb="3" eb="5">
      <t>ヘイセイ</t>
    </rPh>
    <rPh sb="7" eb="8">
      <t>ネン</t>
    </rPh>
    <rPh sb="10" eb="11">
      <t>ガツ</t>
    </rPh>
    <rPh sb="13" eb="15">
      <t>スイトウ</t>
    </rPh>
    <rPh sb="16" eb="19">
      <t>コウレイシャ</t>
    </rPh>
    <rPh sb="19" eb="21">
      <t>ハイエン</t>
    </rPh>
    <rPh sb="21" eb="23">
      <t>キュウキン</t>
    </rPh>
    <rPh sb="24" eb="26">
      <t>ヨボウ</t>
    </rPh>
    <rPh sb="26" eb="28">
      <t>セッシュ</t>
    </rPh>
    <rPh sb="29" eb="31">
      <t>テイキ</t>
    </rPh>
    <rPh sb="31" eb="32">
      <t>カ</t>
    </rPh>
    <phoneticPr fontId="14"/>
  </si>
  <si>
    <t>課名</t>
    <rPh sb="0" eb="2">
      <t>カメイ</t>
    </rPh>
    <phoneticPr fontId="14"/>
  </si>
  <si>
    <t>長野県</t>
    <rPh sb="0" eb="3">
      <t>ナガノケン</t>
    </rPh>
    <phoneticPr fontId="16"/>
  </si>
  <si>
    <t>岡田1151番3</t>
  </si>
  <si>
    <t>法人税割</t>
  </si>
  <si>
    <t>一之宮3丁目2050番32</t>
  </si>
  <si>
    <t>寒川-3</t>
  </si>
  <si>
    <t>60歳</t>
  </si>
  <si>
    <t>従業者数（卸売業）</t>
  </si>
  <si>
    <t>財政課</t>
    <rPh sb="0" eb="3">
      <t>ザイセイカ</t>
    </rPh>
    <phoneticPr fontId="14"/>
  </si>
  <si>
    <t>各年1月1日現在</t>
    <rPh sb="0" eb="1">
      <t>カク</t>
    </rPh>
    <rPh sb="1" eb="2">
      <t>ネン</t>
    </rPh>
    <rPh sb="3" eb="4">
      <t>ガツ</t>
    </rPh>
    <rPh sb="5" eb="6">
      <t>ニチ</t>
    </rPh>
    <rPh sb="6" eb="8">
      <t>ゲンザイ</t>
    </rPh>
    <phoneticPr fontId="16"/>
  </si>
  <si>
    <t>95歳</t>
  </si>
  <si>
    <t>120日以上</t>
  </si>
  <si>
    <t>60その他の小売業</t>
  </si>
  <si>
    <t>介在山林(価格（円）)</t>
  </si>
  <si>
    <t>総務課</t>
    <rPh sb="0" eb="3">
      <t>ソウムカ</t>
    </rPh>
    <phoneticPr fontId="14"/>
  </si>
  <si>
    <t>北 6m
町道</t>
    <rPh sb="0" eb="1">
      <t>キタ</t>
    </rPh>
    <rPh sb="5" eb="7">
      <t>チョウドウ</t>
    </rPh>
    <phoneticPr fontId="14"/>
  </si>
  <si>
    <t>66歳</t>
  </si>
  <si>
    <t>区分</t>
    <rPh sb="0" eb="2">
      <t>クブン</t>
    </rPh>
    <phoneticPr fontId="14"/>
  </si>
  <si>
    <t>人事課</t>
    <rPh sb="0" eb="3">
      <t>ジンジカ</t>
    </rPh>
    <phoneticPr fontId="14"/>
  </si>
  <si>
    <t>障害基礎年金</t>
  </si>
  <si>
    <t>税務収納課</t>
    <rPh sb="0" eb="5">
      <t>ゼイムシュウノウカ</t>
    </rPh>
    <phoneticPr fontId="14"/>
  </si>
  <si>
    <t>職員数</t>
  </si>
  <si>
    <t>町民窓口課</t>
    <rPh sb="0" eb="4">
      <t>チョウミンマドグチ</t>
    </rPh>
    <rPh sb="4" eb="5">
      <t>カ</t>
    </rPh>
    <phoneticPr fontId="14"/>
  </si>
  <si>
    <t>6歳</t>
  </si>
  <si>
    <t>福祉課</t>
    <rPh sb="0" eb="3">
      <t>フクシカ</t>
    </rPh>
    <phoneticPr fontId="14"/>
  </si>
  <si>
    <t>気温 (℃)</t>
  </si>
  <si>
    <t>高齢介護課</t>
    <rPh sb="0" eb="5">
      <t>コウレイカイゴカ</t>
    </rPh>
    <phoneticPr fontId="14"/>
  </si>
  <si>
    <t xml:space="preserve">               -</t>
  </si>
  <si>
    <t>資料：e-stat 学校基本調査、神奈川県学校基本調査（総務課）</t>
    <rPh sb="17" eb="27">
      <t>カナガワケンガッコウキホンチョウサ</t>
    </rPh>
    <rPh sb="28" eb="30">
      <t>ソウム</t>
    </rPh>
    <phoneticPr fontId="14"/>
  </si>
  <si>
    <t>小型特殊自動車</t>
  </si>
  <si>
    <t>保険年金課</t>
    <rPh sb="0" eb="5">
      <t>ホケンネンキンカ</t>
    </rPh>
    <phoneticPr fontId="14"/>
  </si>
  <si>
    <t>薬剤</t>
  </si>
  <si>
    <t>農家数（右軸）</t>
  </si>
  <si>
    <t>健康づくり課</t>
    <rPh sb="0" eb="2">
      <t>ケンコウ</t>
    </rPh>
    <rPh sb="5" eb="6">
      <t>カ</t>
    </rPh>
    <phoneticPr fontId="14"/>
  </si>
  <si>
    <t>令和2年度</t>
    <rPh sb="0" eb="2">
      <t>レイワ</t>
    </rPh>
    <rPh sb="4" eb="5">
      <t>ド</t>
    </rPh>
    <phoneticPr fontId="14"/>
  </si>
  <si>
    <t>転用面積</t>
    <rPh sb="0" eb="2">
      <t>テンヨウ</t>
    </rPh>
    <rPh sb="2" eb="4">
      <t>メンセキ</t>
    </rPh>
    <phoneticPr fontId="14"/>
  </si>
  <si>
    <t>産業振興課</t>
    <rPh sb="0" eb="5">
      <t>サンギョウシンコウカ</t>
    </rPh>
    <phoneticPr fontId="14"/>
  </si>
  <si>
    <t xml:space="preserve"> 決算額</t>
  </si>
  <si>
    <t>139度23分04秒</t>
  </si>
  <si>
    <t>従業者数（男）</t>
    <rPh sb="0" eb="3">
      <t>ジュウギョウシャ</t>
    </rPh>
    <rPh sb="3" eb="4">
      <t>スウ</t>
    </rPh>
    <rPh sb="5" eb="6">
      <t>オトコ</t>
    </rPh>
    <phoneticPr fontId="14"/>
  </si>
  <si>
    <t>資料：人事課</t>
    <rPh sb="3" eb="5">
      <t>ジンジ</t>
    </rPh>
    <phoneticPr fontId="14"/>
  </si>
  <si>
    <t>環境課</t>
    <rPh sb="0" eb="3">
      <t>カンキョウカ</t>
    </rPh>
    <phoneticPr fontId="14"/>
  </si>
  <si>
    <t>※定数外で短時間再任用9人あり</t>
    <rPh sb="1" eb="4">
      <t>テイスウガイ</t>
    </rPh>
    <rPh sb="5" eb="8">
      <t>タンジカン</t>
    </rPh>
    <rPh sb="8" eb="11">
      <t>サイニンヨウ</t>
    </rPh>
    <rPh sb="12" eb="13">
      <t>ニン</t>
    </rPh>
    <phoneticPr fontId="14"/>
  </si>
  <si>
    <t>愛知県</t>
    <rPh sb="0" eb="3">
      <t>アイチケン</t>
    </rPh>
    <phoneticPr fontId="16"/>
  </si>
  <si>
    <t>昭和61年度</t>
    <rPh sb="0" eb="2">
      <t>ショウワ</t>
    </rPh>
    <rPh sb="4" eb="6">
      <t>ネンド</t>
    </rPh>
    <phoneticPr fontId="14"/>
  </si>
  <si>
    <t>※注　件数には記載事項証明、閲覧などは含んでいません。</t>
    <rPh sb="1" eb="2">
      <t>チュウ</t>
    </rPh>
    <rPh sb="3" eb="5">
      <t>ケンスウ</t>
    </rPh>
    <rPh sb="7" eb="13">
      <t>キサイジコウショウメイ</t>
    </rPh>
    <rPh sb="14" eb="16">
      <t>エツラン</t>
    </rPh>
    <rPh sb="19" eb="20">
      <t>フク</t>
    </rPh>
    <phoneticPr fontId="14"/>
  </si>
  <si>
    <t>平成24年</t>
    <rPh sb="0" eb="2">
      <t>ヘイセイ</t>
    </rPh>
    <rPh sb="4" eb="5">
      <t>ネン</t>
    </rPh>
    <phoneticPr fontId="14"/>
  </si>
  <si>
    <t>鉢もの類</t>
    <rPh sb="0" eb="1">
      <t>ハチ</t>
    </rPh>
    <rPh sb="3" eb="4">
      <t>ルイ</t>
    </rPh>
    <phoneticPr fontId="14"/>
  </si>
  <si>
    <t>道路課</t>
    <rPh sb="0" eb="3">
      <t>ドウロカ</t>
    </rPh>
    <phoneticPr fontId="14"/>
  </si>
  <si>
    <t>増改築（建物）</t>
    <rPh sb="0" eb="3">
      <t>ゾウカイチク</t>
    </rPh>
    <rPh sb="4" eb="6">
      <t>タテモノ</t>
    </rPh>
    <phoneticPr fontId="14"/>
  </si>
  <si>
    <t>全国（離婚率）</t>
    <rPh sb="0" eb="2">
      <t>ゼンコク</t>
    </rPh>
    <rPh sb="3" eb="5">
      <t>リコン</t>
    </rPh>
    <rPh sb="5" eb="6">
      <t>リツ</t>
    </rPh>
    <phoneticPr fontId="14"/>
  </si>
  <si>
    <t>下水道課</t>
    <rPh sb="0" eb="4">
      <t>ゲスイドウカ</t>
    </rPh>
    <phoneticPr fontId="14"/>
  </si>
  <si>
    <t xml:space="preserve"> 花壇用苗もの類</t>
  </si>
  <si>
    <t>介在田</t>
  </si>
  <si>
    <t>胃潰瘍及び十二指腸潰瘍</t>
  </si>
  <si>
    <t>ガンビア</t>
  </si>
  <si>
    <t>都市計画課</t>
    <rPh sb="0" eb="5">
      <t>トシケイカクカ</t>
    </rPh>
    <phoneticPr fontId="14"/>
  </si>
  <si>
    <t>寒川町（出生率）</t>
    <rPh sb="0" eb="3">
      <t>サムカワマチ</t>
    </rPh>
    <phoneticPr fontId="14"/>
  </si>
  <si>
    <t>雑穀いも類豆類</t>
  </si>
  <si>
    <t>選挙管理委員会事務局</t>
    <rPh sb="0" eb="10">
      <t>センキョカンリイインカイジムキョク</t>
    </rPh>
    <phoneticPr fontId="14"/>
  </si>
  <si>
    <t>（注）ヒブ感染症、小児用肺炎球菌感染症、ヒトパピローマウイルス感染症（子宮頸がん予防）ワクチンは平成23、24年度は接種緊急促進事業による接種。平成25年度から定期接種で実施。</t>
    <rPh sb="1" eb="2">
      <t>チュウ</t>
    </rPh>
    <rPh sb="5" eb="8">
      <t>カンセンショウ</t>
    </rPh>
    <rPh sb="9" eb="11">
      <t>ショウニ</t>
    </rPh>
    <rPh sb="11" eb="12">
      <t>ヨウ</t>
    </rPh>
    <rPh sb="12" eb="14">
      <t>ハイエン</t>
    </rPh>
    <rPh sb="14" eb="16">
      <t>キュウキン</t>
    </rPh>
    <rPh sb="16" eb="19">
      <t>カンセンショウ</t>
    </rPh>
    <rPh sb="48" eb="50">
      <t>ヘイセイ</t>
    </rPh>
    <rPh sb="55" eb="57">
      <t>ネンド</t>
    </rPh>
    <rPh sb="72" eb="74">
      <t>ヘイセイ</t>
    </rPh>
    <rPh sb="76" eb="78">
      <t>ネンド</t>
    </rPh>
    <rPh sb="80" eb="82">
      <t>テイキ</t>
    </rPh>
    <rPh sb="82" eb="84">
      <t>セッシュ</t>
    </rPh>
    <rPh sb="85" eb="87">
      <t>ジッシ</t>
    </rPh>
    <phoneticPr fontId="20"/>
  </si>
  <si>
    <t>学校教育課</t>
    <rPh sb="0" eb="5">
      <t>ガッコウキョウイクカ</t>
    </rPh>
    <phoneticPr fontId="14"/>
  </si>
  <si>
    <t>単位：km・％</t>
  </si>
  <si>
    <t>年少人口指数=14歳以下人口/15～64歳人口×100</t>
  </si>
  <si>
    <t>その他の小売業</t>
  </si>
  <si>
    <t>販売なし</t>
  </si>
  <si>
    <t>全国（出生率）</t>
    <rPh sb="0" eb="2">
      <t>ゼンコク</t>
    </rPh>
    <rPh sb="3" eb="6">
      <t>シュッショウリツ</t>
    </rPh>
    <phoneticPr fontId="14"/>
  </si>
  <si>
    <t xml:space="preserve"> 事業に従事する者の人件費及び派遣受入者に係る人材派遣会社への支払額</t>
  </si>
  <si>
    <t>山林</t>
    <rPh sb="0" eb="2">
      <t>サンリン</t>
    </rPh>
    <phoneticPr fontId="14"/>
  </si>
  <si>
    <t>岐阜県</t>
    <rPh sb="0" eb="3">
      <t>ギフケン</t>
    </rPh>
    <phoneticPr fontId="16"/>
  </si>
  <si>
    <t>I積立金取崩し額</t>
  </si>
  <si>
    <t>目次</t>
    <rPh sb="0" eb="2">
      <t>モクジ</t>
    </rPh>
    <phoneticPr fontId="14"/>
  </si>
  <si>
    <t>販売目的の花き類の品目別作付（栽培）経営体数</t>
    <rPh sb="0" eb="4">
      <t>ハンバイモクテキ</t>
    </rPh>
    <rPh sb="5" eb="6">
      <t>カ</t>
    </rPh>
    <rPh sb="7" eb="8">
      <t>ルイ</t>
    </rPh>
    <rPh sb="9" eb="12">
      <t>ヒンモクベツ</t>
    </rPh>
    <rPh sb="12" eb="14">
      <t>サクヅ</t>
    </rPh>
    <rPh sb="15" eb="17">
      <t>サイバイ</t>
    </rPh>
    <rPh sb="18" eb="22">
      <t>ケイエイタイスウ</t>
    </rPh>
    <phoneticPr fontId="14"/>
  </si>
  <si>
    <t>単位：k㎡</t>
    <rPh sb="0" eb="2">
      <t>タンイ</t>
    </rPh>
    <phoneticPr fontId="14"/>
  </si>
  <si>
    <t>赤い羽根</t>
  </si>
  <si>
    <t>異常無し</t>
  </si>
  <si>
    <t>年月日　　</t>
  </si>
  <si>
    <r>
      <rPr>
        <sz val="12"/>
        <rFont val="HGPｺﾞｼｯｸM"/>
        <family val="3"/>
        <charset val="128"/>
      </rPr>
      <t>長方形(1.0：1.2)</t>
    </r>
    <rPh sb="0" eb="3">
      <t>チョウホウケイ</t>
    </rPh>
    <phoneticPr fontId="14"/>
  </si>
  <si>
    <t>平成20年</t>
    <rPh sb="0" eb="2">
      <t>ヘイセイ</t>
    </rPh>
    <phoneticPr fontId="16"/>
  </si>
  <si>
    <t xml:space="preserve"> 男</t>
  </si>
  <si>
    <t>岡田4丁目1871番2外</t>
  </si>
  <si>
    <t xml:space="preserve"> 繰出金</t>
  </si>
  <si>
    <t>台形(1.0：1.5)</t>
  </si>
  <si>
    <t>編入面積</t>
  </si>
  <si>
    <t>総数(平成30年)</t>
  </si>
  <si>
    <t>（１９）</t>
  </si>
  <si>
    <t>南 18.0m 区画街路、背面道</t>
    <rPh sb="0" eb="1">
      <t>ミナミ</t>
    </rPh>
    <rPh sb="8" eb="10">
      <t>クカク</t>
    </rPh>
    <rPh sb="10" eb="12">
      <t>ガイロ</t>
    </rPh>
    <rPh sb="13" eb="15">
      <t>ハイメン</t>
    </rPh>
    <rPh sb="15" eb="16">
      <t>ドウ</t>
    </rPh>
    <phoneticPr fontId="14"/>
  </si>
  <si>
    <t>令和3年度</t>
  </si>
  <si>
    <t>北 4.0m 町道</t>
    <rPh sb="0" eb="1">
      <t>キタ</t>
    </rPh>
    <rPh sb="7" eb="9">
      <t>チョウドウ</t>
    </rPh>
    <phoneticPr fontId="14"/>
  </si>
  <si>
    <t>町制施行され、寒川町となる</t>
  </si>
  <si>
    <t>98歳</t>
  </si>
  <si>
    <t>国土地理院の公表面積と整合させる</t>
  </si>
  <si>
    <t>一人当り金額（左軸）</t>
  </si>
  <si>
    <t>列ラベル</t>
  </si>
  <si>
    <t>転入</t>
    <rPh sb="0" eb="2">
      <t>テンニュウ</t>
    </rPh>
    <phoneticPr fontId="16"/>
  </si>
  <si>
    <t>沖縄県</t>
    <rPh sb="0" eb="3">
      <t>オキナワケン</t>
    </rPh>
    <phoneticPr fontId="16"/>
  </si>
  <si>
    <t>総務費</t>
  </si>
  <si>
    <t>位置・面積・広がり・標高</t>
    <rPh sb="10" eb="12">
      <t>ヒョウコウ</t>
    </rPh>
    <phoneticPr fontId="14"/>
  </si>
  <si>
    <t>一般山林(1㎡あたりの価格（円）)</t>
  </si>
  <si>
    <t>位置</t>
  </si>
  <si>
    <t>構成比</t>
    <rPh sb="0" eb="3">
      <t>コウセイヒ</t>
    </rPh>
    <phoneticPr fontId="14"/>
  </si>
  <si>
    <t>一之宮愛児園</t>
  </si>
  <si>
    <t>大曲1丁目</t>
  </si>
  <si>
    <t>面積</t>
  </si>
  <si>
    <t>広がり</t>
  </si>
  <si>
    <t>寒川-9-1</t>
  </si>
  <si>
    <t>東経</t>
  </si>
  <si>
    <t>資料：町民窓口課</t>
    <rPh sb="5" eb="7">
      <t>マドグチ</t>
    </rPh>
    <phoneticPr fontId="16"/>
  </si>
  <si>
    <t>87歳</t>
  </si>
  <si>
    <t>北緯</t>
  </si>
  <si>
    <t>選挙種別</t>
  </si>
  <si>
    <t>年初在庫額（30人以上）</t>
  </si>
  <si>
    <t>10～19人</t>
    <rPh sb="5" eb="6">
      <t>ニン</t>
    </rPh>
    <phoneticPr fontId="15"/>
  </si>
  <si>
    <t>雑種地(面積（ha）)</t>
  </si>
  <si>
    <t>47歳</t>
  </si>
  <si>
    <t>東西</t>
  </si>
  <si>
    <t>女</t>
    <rPh sb="0" eb="1">
      <t>オンナ</t>
    </rPh>
    <phoneticPr fontId="15"/>
  </si>
  <si>
    <t>南北</t>
  </si>
  <si>
    <t>一般田(面積（ha）)</t>
  </si>
  <si>
    <t xml:space="preserve"> 年少人口指数(指数)</t>
  </si>
  <si>
    <t xml:space="preserve"> 不受理申出</t>
  </si>
  <si>
    <t>専修学校等入学者</t>
  </si>
  <si>
    <t>寒川町宮山165(町役場屋上)</t>
  </si>
  <si>
    <t>寒川町宮山934(寒川小学校敷地内)</t>
    <rPh sb="9" eb="11">
      <t>サムカワ</t>
    </rPh>
    <rPh sb="11" eb="14">
      <t>ショウガッコウ</t>
    </rPh>
    <rPh sb="14" eb="17">
      <t>シキチナイ</t>
    </rPh>
    <phoneticPr fontId="14"/>
  </si>
  <si>
    <t>0.3ha未満</t>
    <rPh sb="5" eb="7">
      <t>ミマン</t>
    </rPh>
    <phoneticPr fontId="15"/>
  </si>
  <si>
    <t>資料：都市計画課</t>
    <rPh sb="5" eb="8">
      <t>ケイカクカ</t>
    </rPh>
    <phoneticPr fontId="14"/>
  </si>
  <si>
    <t>現金給与額</t>
  </si>
  <si>
    <t>介在山林(1㎡あたりの価格（円）)</t>
  </si>
  <si>
    <t>マレーシア</t>
  </si>
  <si>
    <t>北西 5.0m
町道</t>
  </si>
  <si>
    <t>岡田5丁目</t>
  </si>
  <si>
    <t>なめし革</t>
  </si>
  <si>
    <t>単位：ha・％</t>
  </si>
  <si>
    <t>岡田3丁目</t>
  </si>
  <si>
    <t>来館者数（右軸）</t>
  </si>
  <si>
    <t>一般山林(価格（円）)</t>
  </si>
  <si>
    <t>65歳</t>
  </si>
  <si>
    <t>産業中分類別</t>
    <rPh sb="2" eb="3">
      <t>チュウ</t>
    </rPh>
    <phoneticPr fontId="14"/>
  </si>
  <si>
    <t>区分　　　　</t>
  </si>
  <si>
    <t>化学</t>
  </si>
  <si>
    <t>加工賃収入額</t>
    <rPh sb="2" eb="3">
      <t>チン</t>
    </rPh>
    <phoneticPr fontId="15"/>
  </si>
  <si>
    <t>ウガンダ</t>
  </si>
  <si>
    <t>平成13年</t>
  </si>
  <si>
    <t>割合　　　</t>
  </si>
  <si>
    <t>貧血</t>
  </si>
  <si>
    <t>M宿泊業,飲食サービス業</t>
  </si>
  <si>
    <t>法人事業税交付金</t>
    <rPh sb="0" eb="2">
      <t>ホウジン</t>
    </rPh>
    <rPh sb="2" eb="5">
      <t>ジギョウゼイ</t>
    </rPh>
    <rPh sb="5" eb="8">
      <t>コウフキン</t>
    </rPh>
    <phoneticPr fontId="14"/>
  </si>
  <si>
    <t>従業者数のうち常用雇用者数（女）</t>
    <rPh sb="7" eb="9">
      <t>ジョウヨウ</t>
    </rPh>
    <rPh sb="9" eb="12">
      <t>コヨウシャ</t>
    </rPh>
    <rPh sb="12" eb="13">
      <t>スウ</t>
    </rPh>
    <rPh sb="14" eb="15">
      <t>オンナ</t>
    </rPh>
    <phoneticPr fontId="14"/>
  </si>
  <si>
    <t>50歳</t>
  </si>
  <si>
    <t>その他の職員数(本務者)</t>
  </si>
  <si>
    <t>平成25年</t>
  </si>
  <si>
    <t>国勢調査</t>
    <rPh sb="0" eb="2">
      <t>コクセイ</t>
    </rPh>
    <rPh sb="2" eb="4">
      <t>チョウサ</t>
    </rPh>
    <phoneticPr fontId="14"/>
  </si>
  <si>
    <t>木材</t>
    <rPh sb="0" eb="2">
      <t>モクザイ</t>
    </rPh>
    <phoneticPr fontId="15"/>
  </si>
  <si>
    <t>総数</t>
    <rPh sb="0" eb="2">
      <t>ソウスウ</t>
    </rPh>
    <phoneticPr fontId="14"/>
  </si>
  <si>
    <t>性別</t>
    <rPh sb="0" eb="2">
      <t>セイベツ</t>
    </rPh>
    <phoneticPr fontId="14"/>
  </si>
  <si>
    <t>慢性リウマチ性心疾患</t>
  </si>
  <si>
    <t xml:space="preserve"> 課税家屋棟数・床面積</t>
  </si>
  <si>
    <t>単位：a</t>
  </si>
  <si>
    <t>雑種地(1㎡あたりの価格（円）)</t>
  </si>
  <si>
    <t>寒川町（婚姻率）</t>
  </si>
  <si>
    <t>市街化区域 　</t>
  </si>
  <si>
    <t>第一種低層住居専用地域</t>
  </si>
  <si>
    <t>糸球体疾患及び腎尿細管間質性疾患</t>
  </si>
  <si>
    <t>資料：経済センサス-活動調査（総務課）、商業統計調査（総務課）</t>
    <rPh sb="3" eb="5">
      <t>ケイザイ</t>
    </rPh>
    <rPh sb="10" eb="12">
      <t>カツドウ</t>
    </rPh>
    <rPh sb="12" eb="14">
      <t>チョウサ</t>
    </rPh>
    <rPh sb="15" eb="17">
      <t>ソウム</t>
    </rPh>
    <rPh sb="17" eb="18">
      <t>カ</t>
    </rPh>
    <rPh sb="20" eb="22">
      <t>ショウギョウ</t>
    </rPh>
    <rPh sb="22" eb="24">
      <t>トウケイ</t>
    </rPh>
    <rPh sb="24" eb="26">
      <t>チョウサ</t>
    </rPh>
    <rPh sb="27" eb="29">
      <t>ソウム</t>
    </rPh>
    <rPh sb="29" eb="30">
      <t>カ</t>
    </rPh>
    <phoneticPr fontId="14"/>
  </si>
  <si>
    <t>大曲3丁目440番3外</t>
  </si>
  <si>
    <t>近隣商業地域</t>
    <rPh sb="0" eb="2">
      <t>キンリン</t>
    </rPh>
    <rPh sb="2" eb="4">
      <t>ショウギョウ</t>
    </rPh>
    <rPh sb="4" eb="6">
      <t>チイキ</t>
    </rPh>
    <phoneticPr fontId="14"/>
  </si>
  <si>
    <t>商業地域</t>
  </si>
  <si>
    <t>工業専用地域</t>
  </si>
  <si>
    <t>単位：㎡</t>
    <rPh sb="0" eb="2">
      <t>タンイ</t>
    </rPh>
    <phoneticPr fontId="14"/>
  </si>
  <si>
    <t xml:space="preserve"> 小型自動二輪車</t>
  </si>
  <si>
    <t>H運輸業,郵便業</t>
  </si>
  <si>
    <t>介在畑</t>
  </si>
  <si>
    <t>合計 / 総数(令和6年)</t>
  </si>
  <si>
    <t>近隣商業地域</t>
  </si>
  <si>
    <t>北 4.0m
町道　</t>
  </si>
  <si>
    <t>総計</t>
  </si>
  <si>
    <t>5年年金</t>
    <rPh sb="1" eb="2">
      <t>ネン</t>
    </rPh>
    <rPh sb="2" eb="4">
      <t>ネンキン</t>
    </rPh>
    <phoneticPr fontId="14"/>
  </si>
  <si>
    <t>総数(平成24年)</t>
  </si>
  <si>
    <t>(注)国土交通省のホームページにも掲載されています(https://www.mlit.go.jp/index.html)</t>
    <rPh sb="1" eb="2">
      <t>チュウ</t>
    </rPh>
    <phoneticPr fontId="14"/>
  </si>
  <si>
    <t>大分県</t>
    <rPh sb="0" eb="3">
      <t>オオイタケン</t>
    </rPh>
    <phoneticPr fontId="16"/>
  </si>
  <si>
    <t>単位：t・千円</t>
  </si>
  <si>
    <t>熊本県</t>
    <rPh sb="0" eb="3">
      <t>クマモトケン</t>
    </rPh>
    <phoneticPr fontId="16"/>
  </si>
  <si>
    <t>年</t>
    <rPh sb="0" eb="1">
      <t>ネン</t>
    </rPh>
    <phoneticPr fontId="14"/>
  </si>
  <si>
    <t>平成27年度</t>
    <rPh sb="5" eb="6">
      <t>ド</t>
    </rPh>
    <phoneticPr fontId="14"/>
  </si>
  <si>
    <t xml:space="preserve"> 国籍選択</t>
  </si>
  <si>
    <t>所在、地番</t>
    <rPh sb="0" eb="2">
      <t>ショザイ</t>
    </rPh>
    <rPh sb="3" eb="5">
      <t>チバン</t>
    </rPh>
    <phoneticPr fontId="14"/>
  </si>
  <si>
    <t>資料：寒川総合図書館（生涯学習課）</t>
    <rPh sb="11" eb="16">
      <t>ショウガイガクシュウカ</t>
    </rPh>
    <phoneticPr fontId="14"/>
  </si>
  <si>
    <t>一之宮6丁目</t>
  </si>
  <si>
    <t>年齢</t>
    <rPh sb="0" eb="2">
      <t>ネンレイ</t>
    </rPh>
    <phoneticPr fontId="14"/>
  </si>
  <si>
    <t>胃の悪性新生物</t>
  </si>
  <si>
    <t>申請状況</t>
  </si>
  <si>
    <t>住居表示</t>
    <rPh sb="0" eb="2">
      <t>ジュウキョ</t>
    </rPh>
    <rPh sb="2" eb="4">
      <t>ヒョウジ</t>
    </rPh>
    <phoneticPr fontId="14"/>
  </si>
  <si>
    <t xml:space="preserve"> 住宅</t>
  </si>
  <si>
    <t>字</t>
  </si>
  <si>
    <t>資料：保険年金課　　　　　　　　</t>
  </si>
  <si>
    <t>脳梗塞</t>
  </si>
  <si>
    <t>価格(円/㎡)</t>
  </si>
  <si>
    <t>東原公園</t>
  </si>
  <si>
    <t>地積(㎡)</t>
  </si>
  <si>
    <t>33歳</t>
  </si>
  <si>
    <t>その他のリンパ組織、造血組織及び関連組織の悪性新生物</t>
  </si>
  <si>
    <t>ガーナ</t>
  </si>
  <si>
    <t>入院</t>
  </si>
  <si>
    <t>一般山林</t>
  </si>
  <si>
    <t>宮城県</t>
    <rPh sb="0" eb="3">
      <t>ミヤギケン</t>
    </rPh>
    <phoneticPr fontId="16"/>
  </si>
  <si>
    <t xml:space="preserve"> 0.3ha未満</t>
  </si>
  <si>
    <t>利用区分</t>
    <rPh sb="0" eb="2">
      <t>リヨウ</t>
    </rPh>
    <rPh sb="2" eb="4">
      <t>クブン</t>
    </rPh>
    <phoneticPr fontId="14"/>
  </si>
  <si>
    <t>一般畑(1㎡あたりの価格（円）)</t>
  </si>
  <si>
    <t>その他の神経系の疾患</t>
  </si>
  <si>
    <t>構造</t>
    <rPh sb="0" eb="2">
      <t>コウゾウ</t>
    </rPh>
    <phoneticPr fontId="14"/>
  </si>
  <si>
    <t>国籍別</t>
    <rPh sb="0" eb="2">
      <t>コクセキ</t>
    </rPh>
    <rPh sb="2" eb="3">
      <t>ベツ</t>
    </rPh>
    <phoneticPr fontId="16"/>
  </si>
  <si>
    <t>老人保健事業</t>
  </si>
  <si>
    <t>都市計画税</t>
  </si>
  <si>
    <t>人数（左軸）</t>
  </si>
  <si>
    <t>金額</t>
  </si>
  <si>
    <t>各年10月1日現在</t>
    <rPh sb="0" eb="1">
      <t>カク</t>
    </rPh>
    <rPh sb="1" eb="2">
      <t>ネン</t>
    </rPh>
    <rPh sb="4" eb="5">
      <t>ガツ</t>
    </rPh>
    <rPh sb="6" eb="7">
      <t>ニチ</t>
    </rPh>
    <rPh sb="7" eb="9">
      <t>ゲンザイ</t>
    </rPh>
    <phoneticPr fontId="16"/>
  </si>
  <si>
    <t>利用現況</t>
    <rPh sb="0" eb="2">
      <t>リヨウ</t>
    </rPh>
    <rPh sb="2" eb="4">
      <t>ゲンキョウ</t>
    </rPh>
    <phoneticPr fontId="14"/>
  </si>
  <si>
    <t>西 4.7m 町道</t>
  </si>
  <si>
    <t>85歳</t>
  </si>
  <si>
    <t>令和3年度</t>
    <rPh sb="0" eb="2">
      <t>レイワ</t>
    </rPh>
    <rPh sb="4" eb="5">
      <t>ガンネン</t>
    </rPh>
    <phoneticPr fontId="14"/>
  </si>
  <si>
    <t>平成26年度</t>
    <rPh sb="0" eb="2">
      <t>ヘイセイ</t>
    </rPh>
    <phoneticPr fontId="15"/>
  </si>
  <si>
    <t>産業大分類</t>
    <rPh sb="0" eb="2">
      <t>サンギョウ</t>
    </rPh>
    <rPh sb="2" eb="5">
      <t>ダイブンルイ</t>
    </rPh>
    <phoneticPr fontId="14"/>
  </si>
  <si>
    <t>各年1月1日現在</t>
  </si>
  <si>
    <t>周辺の土地の利用現況</t>
  </si>
  <si>
    <t>年度別</t>
    <rPh sb="0" eb="2">
      <t>ネンド</t>
    </rPh>
    <rPh sb="2" eb="3">
      <t>ベツ</t>
    </rPh>
    <phoneticPr fontId="14"/>
  </si>
  <si>
    <t>中国又は台湾</t>
  </si>
  <si>
    <t xml:space="preserve">前面道路の状況 </t>
  </si>
  <si>
    <t>介在畑(1㎡あたりの価格（円）)</t>
  </si>
  <si>
    <t>戸籍法第77条の2の届(離婚後の複氏)</t>
  </si>
  <si>
    <t>デジタル</t>
  </si>
  <si>
    <t>給排水等状況</t>
    <rPh sb="0" eb="3">
      <t>キュウハイスイ</t>
    </rPh>
    <rPh sb="3" eb="4">
      <t>トウ</t>
    </rPh>
    <phoneticPr fontId="14"/>
  </si>
  <si>
    <t xml:space="preserve"> 扶助費</t>
  </si>
  <si>
    <t>距離（m）</t>
    <rPh sb="0" eb="2">
      <t>キョリ</t>
    </rPh>
    <phoneticPr fontId="14"/>
  </si>
  <si>
    <t>一般住宅、アパート等が見られる住宅地域</t>
  </si>
  <si>
    <t>用途区分、高度地区、防火・準防火</t>
    <rPh sb="0" eb="2">
      <t>ヨウト</t>
    </rPh>
    <rPh sb="2" eb="4">
      <t>クブン</t>
    </rPh>
    <rPh sb="5" eb="7">
      <t>コウド</t>
    </rPh>
    <rPh sb="7" eb="9">
      <t>チク</t>
    </rPh>
    <rPh sb="10" eb="12">
      <t>ボウカ</t>
    </rPh>
    <rPh sb="13" eb="14">
      <t>ジュン</t>
    </rPh>
    <rPh sb="14" eb="16">
      <t>ボウカ</t>
    </rPh>
    <phoneticPr fontId="14"/>
  </si>
  <si>
    <t xml:space="preserve"> 氏変更</t>
  </si>
  <si>
    <t>宅地</t>
  </si>
  <si>
    <t>転入</t>
  </si>
  <si>
    <t>容積率</t>
    <rPh sb="0" eb="2">
      <t>ヨウセキ</t>
    </rPh>
    <rPh sb="2" eb="3">
      <t>リツ</t>
    </rPh>
    <phoneticPr fontId="14"/>
  </si>
  <si>
    <t>高齢者肺炎球菌</t>
    <rPh sb="0" eb="3">
      <t>コウレイシャ</t>
    </rPh>
    <rPh sb="3" eb="5">
      <t>ハイエン</t>
    </rPh>
    <rPh sb="5" eb="7">
      <t>キュウキン</t>
    </rPh>
    <phoneticPr fontId="14"/>
  </si>
  <si>
    <t>大曲1-4-33</t>
  </si>
  <si>
    <t>国籍別在留外国人者数</t>
    <rPh sb="0" eb="3">
      <t>コクセキベツ</t>
    </rPh>
    <rPh sb="3" eb="10">
      <t>ザイリュウガイコクジンシャスウ</t>
    </rPh>
    <phoneticPr fontId="14"/>
  </si>
  <si>
    <t>ルーマニア</t>
  </si>
  <si>
    <t>10～19人</t>
    <rPh sb="5" eb="6">
      <t>ニン</t>
    </rPh>
    <phoneticPr fontId="14"/>
  </si>
  <si>
    <t>寒川-1</t>
  </si>
  <si>
    <t>台形(1.2：1.0)</t>
  </si>
  <si>
    <t>W(木造)2F</t>
  </si>
  <si>
    <t xml:space="preserve"> 従業者10人～299人</t>
  </si>
  <si>
    <t>5～9人</t>
  </si>
  <si>
    <t>単位：事業所・人・百万円</t>
    <rPh sb="3" eb="6">
      <t>ジギョウショ</t>
    </rPh>
    <rPh sb="7" eb="8">
      <t>ニン</t>
    </rPh>
    <phoneticPr fontId="14"/>
  </si>
  <si>
    <t>51,5</t>
  </si>
  <si>
    <t>各年3月31日現在</t>
  </si>
  <si>
    <t>浄化槽処理量</t>
  </si>
  <si>
    <t>農業所得</t>
    <rPh sb="0" eb="2">
      <t>ノウギョウ</t>
    </rPh>
    <rPh sb="2" eb="4">
      <t>ショトク</t>
    </rPh>
    <phoneticPr fontId="14"/>
  </si>
  <si>
    <t>住宅</t>
    <rPh sb="0" eb="2">
      <t>ジュウタク</t>
    </rPh>
    <phoneticPr fontId="14"/>
  </si>
  <si>
    <t>一般住宅、アパート等が混在する住宅地域</t>
  </si>
  <si>
    <t>南 3.5m
町道</t>
  </si>
  <si>
    <t>根岸公園</t>
  </si>
  <si>
    <t>水道、下水　</t>
  </si>
  <si>
    <t>病床数</t>
  </si>
  <si>
    <t>小規模工場、住宅等が混在する工業地域</t>
    <rPh sb="0" eb="3">
      <t>ショウキボ</t>
    </rPh>
    <rPh sb="3" eb="5">
      <t>コウジョウ</t>
    </rPh>
    <rPh sb="6" eb="9">
      <t>ジュウタクナド</t>
    </rPh>
    <rPh sb="10" eb="12">
      <t>コンザイ</t>
    </rPh>
    <rPh sb="14" eb="16">
      <t>コウギョウ</t>
    </rPh>
    <rPh sb="16" eb="18">
      <t>チイキ</t>
    </rPh>
    <phoneticPr fontId="14"/>
  </si>
  <si>
    <t>寒川-2</t>
  </si>
  <si>
    <t>一之宮4-14-35</t>
  </si>
  <si>
    <t>資料：県入込観光客調査（産業振興課）</t>
    <rPh sb="0" eb="2">
      <t>シリョウ</t>
    </rPh>
    <rPh sb="3" eb="4">
      <t>ケン</t>
    </rPh>
    <rPh sb="4" eb="5">
      <t>イ</t>
    </rPh>
    <rPh sb="5" eb="6">
      <t>コ</t>
    </rPh>
    <rPh sb="6" eb="8">
      <t>カンコウ</t>
    </rPh>
    <rPh sb="8" eb="9">
      <t>キャク</t>
    </rPh>
    <rPh sb="9" eb="11">
      <t>チョウサ</t>
    </rPh>
    <rPh sb="12" eb="14">
      <t>サンギョウ</t>
    </rPh>
    <rPh sb="14" eb="17">
      <t>シンコウカ</t>
    </rPh>
    <phoneticPr fontId="14"/>
  </si>
  <si>
    <t>一之宮9-19-31</t>
  </si>
  <si>
    <t>年月別</t>
    <rPh sb="0" eb="1">
      <t>ネン</t>
    </rPh>
    <rPh sb="1" eb="3">
      <t>ツキベツ</t>
    </rPh>
    <phoneticPr fontId="14"/>
  </si>
  <si>
    <t>一種低層住居専用地域</t>
    <rPh sb="0" eb="2">
      <t>イッシュ</t>
    </rPh>
    <rPh sb="2" eb="4">
      <t>テイソウ</t>
    </rPh>
    <rPh sb="4" eb="6">
      <t>ジュウキョ</t>
    </rPh>
    <rPh sb="6" eb="8">
      <t>センヨウ</t>
    </rPh>
    <rPh sb="8" eb="10">
      <t>チイキ</t>
    </rPh>
    <phoneticPr fontId="14"/>
  </si>
  <si>
    <t>ガス、水道、
下水　　　</t>
    <rPh sb="3" eb="5">
      <t>スイドウ</t>
    </rPh>
    <phoneticPr fontId="14"/>
  </si>
  <si>
    <t>単位：日・組・人・件</t>
    <rPh sb="0" eb="2">
      <t>タンイ</t>
    </rPh>
    <rPh sb="3" eb="4">
      <t>ニチ</t>
    </rPh>
    <rPh sb="5" eb="6">
      <t>クミ</t>
    </rPh>
    <rPh sb="7" eb="8">
      <t>ニン</t>
    </rPh>
    <rPh sb="9" eb="10">
      <t>ケン</t>
    </rPh>
    <phoneticPr fontId="14"/>
  </si>
  <si>
    <t>流入人口</t>
    <rPh sb="0" eb="2">
      <t>リュウニュウ</t>
    </rPh>
    <rPh sb="2" eb="4">
      <t>ジンコウ</t>
    </rPh>
    <phoneticPr fontId="16"/>
  </si>
  <si>
    <t>店舗兼住宅</t>
    <rPh sb="0" eb="2">
      <t>テンポ</t>
    </rPh>
    <rPh sb="2" eb="3">
      <t>ケン</t>
    </rPh>
    <rPh sb="3" eb="5">
      <t>ジュウタク</t>
    </rPh>
    <phoneticPr fontId="14"/>
  </si>
  <si>
    <t>本籍</t>
  </si>
  <si>
    <t>小型自動車</t>
    <rPh sb="0" eb="2">
      <t>コガタ</t>
    </rPh>
    <rPh sb="2" eb="5">
      <t>ジドウシャ</t>
    </rPh>
    <phoneticPr fontId="14"/>
  </si>
  <si>
    <t>岡田4-4-3</t>
  </si>
  <si>
    <t>1,500㎡以上2,000㎡未満</t>
  </si>
  <si>
    <t>南 4.0m 町道</t>
  </si>
  <si>
    <t>住宅とアパートが見られる緩傾斜地の住宅地域</t>
  </si>
  <si>
    <t xml:space="preserve"> 住宅用家屋証明</t>
  </si>
  <si>
    <t>卸売</t>
    <rPh sb="0" eb="2">
      <t>オロシウ</t>
    </rPh>
    <phoneticPr fontId="14"/>
  </si>
  <si>
    <t>岐阜県</t>
  </si>
  <si>
    <t>（再掲）第3次産業</t>
  </si>
  <si>
    <t>南 4.5m
町道</t>
  </si>
  <si>
    <t>52歳</t>
  </si>
  <si>
    <t>※工業統計調査は令和2（2020）年をもって廃止。</t>
  </si>
  <si>
    <t>近隣商業地域、準防火地域</t>
    <rPh sb="0" eb="2">
      <t>キンリン</t>
    </rPh>
    <rPh sb="2" eb="4">
      <t>ショウギョウ</t>
    </rPh>
    <rPh sb="4" eb="6">
      <t>チイキ</t>
    </rPh>
    <rPh sb="7" eb="8">
      <t>ジュン</t>
    </rPh>
    <rPh sb="8" eb="10">
      <t>ボウカ</t>
    </rPh>
    <rPh sb="10" eb="12">
      <t>チイキ</t>
    </rPh>
    <phoneticPr fontId="14"/>
  </si>
  <si>
    <t>一種中高層住居専用地域、準防火地域</t>
    <rPh sb="0" eb="2">
      <t>イッシュ</t>
    </rPh>
    <rPh sb="2" eb="5">
      <t>チュウコウソウ</t>
    </rPh>
    <rPh sb="5" eb="7">
      <t>ジュウキョ</t>
    </rPh>
    <rPh sb="7" eb="9">
      <t>センヨウ</t>
    </rPh>
    <rPh sb="9" eb="11">
      <t>チイキ</t>
    </rPh>
    <rPh sb="12" eb="13">
      <t>ジュン</t>
    </rPh>
    <rPh sb="13" eb="15">
      <t>ボウカ</t>
    </rPh>
    <rPh sb="15" eb="17">
      <t>チイキ</t>
    </rPh>
    <phoneticPr fontId="14"/>
  </si>
  <si>
    <t>その他の高血圧性疾患</t>
  </si>
  <si>
    <t>小谷3丁目851番4外</t>
  </si>
  <si>
    <t>18歳</t>
  </si>
  <si>
    <t>岡田2-8-20</t>
    <rPh sb="0" eb="2">
      <t>オカダ</t>
    </rPh>
    <phoneticPr fontId="14"/>
  </si>
  <si>
    <t>大曲1丁目69番15</t>
  </si>
  <si>
    <t>小谷3-1-55</t>
  </si>
  <si>
    <t>有給役員</t>
  </si>
  <si>
    <t>資料：町民窓口課</t>
    <rPh sb="3" eb="5">
      <t>チョウミン</t>
    </rPh>
    <rPh sb="5" eb="8">
      <t>マドグチカ</t>
    </rPh>
    <phoneticPr fontId="16"/>
  </si>
  <si>
    <t>テニスコート</t>
  </si>
  <si>
    <t>一般住宅の中に農地等が見られる住宅地域</t>
  </si>
  <si>
    <t>平成28年</t>
  </si>
  <si>
    <t>総数(平成23年)</t>
  </si>
  <si>
    <t>宅地(面積（ha）)</t>
  </si>
  <si>
    <t>寒川-5</t>
  </si>
  <si>
    <t>中瀬（丁目なし）</t>
  </si>
  <si>
    <t>長方形(1.0：1.2)</t>
  </si>
  <si>
    <t>中小規模一般住宅の中に農地が見られる住宅地域</t>
  </si>
  <si>
    <t>令和2年</t>
    <rPh sb="0" eb="2">
      <t>レイワ</t>
    </rPh>
    <rPh sb="3" eb="4">
      <t>ネン</t>
    </rPh>
    <phoneticPr fontId="14"/>
  </si>
  <si>
    <t>寒川-6</t>
  </si>
  <si>
    <t>資料：税務収納課　</t>
    <rPh sb="5" eb="7">
      <t>シュウノウ</t>
    </rPh>
    <phoneticPr fontId="14"/>
  </si>
  <si>
    <t>一之宮1丁目</t>
  </si>
  <si>
    <t>売場面積</t>
    <rPh sb="0" eb="2">
      <t>ウリバ</t>
    </rPh>
    <rPh sb="2" eb="4">
      <t>メンセキ</t>
    </rPh>
    <phoneticPr fontId="14"/>
  </si>
  <si>
    <t>中小規模の一般住宅に空地も見られる住宅地域</t>
  </si>
  <si>
    <t>46歳</t>
  </si>
  <si>
    <t>北東 4.0m
町道</t>
  </si>
  <si>
    <t>学校名</t>
  </si>
  <si>
    <t>北 5.0m 町道</t>
    <rPh sb="0" eb="1">
      <t>キタ</t>
    </rPh>
    <phoneticPr fontId="14"/>
  </si>
  <si>
    <t>令和元年</t>
    <rPh sb="0" eb="4">
      <t>レイワガンネン</t>
    </rPh>
    <phoneticPr fontId="14"/>
  </si>
  <si>
    <t>普及率（右軸）</t>
  </si>
  <si>
    <r>
      <t>一種</t>
    </r>
    <r>
      <rPr>
        <sz val="12"/>
        <rFont val="HGPｺﾞｼｯｸM"/>
        <family val="3"/>
        <charset val="128"/>
      </rPr>
      <t>住居地域、準防火地域</t>
    </r>
    <rPh sb="0" eb="2">
      <t>イッシュ</t>
    </rPh>
    <rPh sb="2" eb="4">
      <t>ジュウキョ</t>
    </rPh>
    <rPh sb="4" eb="6">
      <t>チイキ</t>
    </rPh>
    <rPh sb="7" eb="8">
      <t>ジュン</t>
    </rPh>
    <rPh sb="8" eb="10">
      <t>ボウカ</t>
    </rPh>
    <rPh sb="10" eb="12">
      <t>チイキ</t>
    </rPh>
    <phoneticPr fontId="14"/>
  </si>
  <si>
    <t>産業大分類別</t>
    <rPh sb="0" eb="2">
      <t>サンギョウ</t>
    </rPh>
    <rPh sb="2" eb="5">
      <t>ダイブンルイ</t>
    </rPh>
    <rPh sb="5" eb="6">
      <t>ベツ</t>
    </rPh>
    <phoneticPr fontId="14"/>
  </si>
  <si>
    <t>平成28年</t>
    <rPh sb="0" eb="2">
      <t>ヘイセイ</t>
    </rPh>
    <rPh sb="4" eb="5">
      <t>ネン</t>
    </rPh>
    <phoneticPr fontId="14"/>
  </si>
  <si>
    <t>高血圧性心疾患及び心腎疾患</t>
  </si>
  <si>
    <t>0歳児</t>
  </si>
  <si>
    <t>寒川-8</t>
  </si>
  <si>
    <t>寒川町（離婚率）</t>
  </si>
  <si>
    <t>その他収入額</t>
  </si>
  <si>
    <t>住宅</t>
  </si>
  <si>
    <t>需要家数（件）</t>
    <rPh sb="5" eb="6">
      <t>ケン</t>
    </rPh>
    <phoneticPr fontId="14"/>
  </si>
  <si>
    <t>神奈川県（離婚率）</t>
  </si>
  <si>
    <t>一般田</t>
  </si>
  <si>
    <t>倉見1752番12外</t>
  </si>
  <si>
    <t>小規模一般住宅の中に空地も見られる住宅地域</t>
    <rPh sb="0" eb="3">
      <t>ショウキボ</t>
    </rPh>
    <rPh sb="3" eb="5">
      <t>イッパン</t>
    </rPh>
    <rPh sb="5" eb="7">
      <t>ジュウタク</t>
    </rPh>
    <rPh sb="8" eb="9">
      <t>ナカ</t>
    </rPh>
    <rPh sb="10" eb="11">
      <t>ア</t>
    </rPh>
    <rPh sb="11" eb="12">
      <t>チ</t>
    </rPh>
    <rPh sb="13" eb="14">
      <t>ミ</t>
    </rPh>
    <rPh sb="17" eb="19">
      <t>ジュウタク</t>
    </rPh>
    <rPh sb="19" eb="21">
      <t>チイキ</t>
    </rPh>
    <phoneticPr fontId="14"/>
  </si>
  <si>
    <t>南東 4.2m
町道</t>
    <rPh sb="0" eb="2">
      <t>ナントウ</t>
    </rPh>
    <rPh sb="8" eb="10">
      <t>チョウドウ</t>
    </rPh>
    <phoneticPr fontId="14"/>
  </si>
  <si>
    <t>需要家数（右軸）</t>
  </si>
  <si>
    <t>南東 4.2m 町道</t>
    <rPh sb="0" eb="2">
      <t>ナントウ</t>
    </rPh>
    <rPh sb="8" eb="10">
      <t>チョウドウ</t>
    </rPh>
    <phoneticPr fontId="14"/>
  </si>
  <si>
    <t>44歳</t>
  </si>
  <si>
    <t>15～19歳</t>
    <rPh sb="5" eb="6">
      <t>サイ</t>
    </rPh>
    <phoneticPr fontId="14"/>
  </si>
  <si>
    <t>300万円を越え400万円以下</t>
  </si>
  <si>
    <t>寒川-9</t>
  </si>
  <si>
    <t>小谷1丁目639番13</t>
  </si>
  <si>
    <t>在園者数(総数)</t>
  </si>
  <si>
    <t>中小規模一般住宅の中に空地の見られる住宅地域</t>
    <rPh sb="0" eb="2">
      <t>チュウショウ</t>
    </rPh>
    <rPh sb="2" eb="4">
      <t>キボ</t>
    </rPh>
    <rPh sb="4" eb="6">
      <t>イッパン</t>
    </rPh>
    <rPh sb="6" eb="8">
      <t>ジュウタク</t>
    </rPh>
    <rPh sb="9" eb="10">
      <t>ナカ</t>
    </rPh>
    <rPh sb="11" eb="12">
      <t>ア</t>
    </rPh>
    <rPh sb="12" eb="13">
      <t>チ</t>
    </rPh>
    <rPh sb="14" eb="15">
      <t>ミ</t>
    </rPh>
    <rPh sb="18" eb="20">
      <t>ジュウタク</t>
    </rPh>
    <rPh sb="20" eb="22">
      <t>チイキ</t>
    </rPh>
    <phoneticPr fontId="14"/>
  </si>
  <si>
    <t>平均価格（円）</t>
    <rPh sb="0" eb="2">
      <t>ヘイキン</t>
    </rPh>
    <rPh sb="2" eb="4">
      <t>カカク</t>
    </rPh>
    <rPh sb="5" eb="6">
      <t>エン</t>
    </rPh>
    <phoneticPr fontId="14"/>
  </si>
  <si>
    <t>寒川-5-1</t>
    <rPh sb="0" eb="2">
      <t>サムカワ</t>
    </rPh>
    <phoneticPr fontId="14"/>
  </si>
  <si>
    <t>長方形(2.0：1.0)</t>
  </si>
  <si>
    <t>S(鉄骨造)3F</t>
  </si>
  <si>
    <t>低層店舗、店舗兼住宅等が見られる近隣商業地域</t>
  </si>
  <si>
    <t>北東 15.0m
町道</t>
  </si>
  <si>
    <t>資料：神奈川県後期高齢者医療広域連合（保険年金課）</t>
  </si>
  <si>
    <t>ガス、水道、下水　</t>
  </si>
  <si>
    <t>事業所数</t>
    <rPh sb="0" eb="1">
      <t>コト</t>
    </rPh>
    <rPh sb="1" eb="2">
      <t>ギョウ</t>
    </rPh>
    <rPh sb="2" eb="3">
      <t>トコロ</t>
    </rPh>
    <rPh sb="3" eb="4">
      <t>スウ</t>
    </rPh>
    <phoneticPr fontId="17"/>
  </si>
  <si>
    <t>寒川-7-1</t>
  </si>
  <si>
    <t>グラウンド</t>
  </si>
  <si>
    <t>北西 4.0m
町道</t>
  </si>
  <si>
    <t xml:space="preserve"> 30～34歳</t>
  </si>
  <si>
    <t>令和2年度</t>
    <rPh sb="0" eb="2">
      <t>レイワ</t>
    </rPh>
    <rPh sb="3" eb="5">
      <t>ネンド</t>
    </rPh>
    <phoneticPr fontId="14"/>
  </si>
  <si>
    <t>その他(学校開放施設)</t>
  </si>
  <si>
    <t>国民健康保険事業</t>
  </si>
  <si>
    <t>資料：人口動態調査、神奈川県衛生統計年報（総務課）</t>
    <rPh sb="3" eb="5">
      <t>ジンコウ</t>
    </rPh>
    <rPh sb="5" eb="7">
      <t>ドウタイ</t>
    </rPh>
    <rPh sb="7" eb="9">
      <t>チョウサ</t>
    </rPh>
    <rPh sb="10" eb="14">
      <t>カナガワケン</t>
    </rPh>
    <rPh sb="14" eb="16">
      <t>エイセイ</t>
    </rPh>
    <rPh sb="16" eb="18">
      <t>トウケイ</t>
    </rPh>
    <rPh sb="18" eb="20">
      <t>ネンポウ</t>
    </rPh>
    <rPh sb="21" eb="23">
      <t>ソウム</t>
    </rPh>
    <rPh sb="23" eb="24">
      <t>カ</t>
    </rPh>
    <phoneticPr fontId="16"/>
  </si>
  <si>
    <t>工場兼住宅</t>
    <rPh sb="0" eb="2">
      <t>コウジョウ</t>
    </rPh>
    <rPh sb="2" eb="3">
      <t>ケン</t>
    </rPh>
    <rPh sb="3" eb="5">
      <t>ジュウタク</t>
    </rPh>
    <phoneticPr fontId="14"/>
  </si>
  <si>
    <t>男(平成31年・令和元年)</t>
  </si>
  <si>
    <t>96歳</t>
  </si>
  <si>
    <t>平成19年度</t>
  </si>
  <si>
    <t>J金融業,保険業</t>
  </si>
  <si>
    <t>北東 9.2m
町道</t>
    <rPh sb="0" eb="2">
      <t>ホクトウ</t>
    </rPh>
    <rPh sb="8" eb="10">
      <t>チョウドウ</t>
    </rPh>
    <phoneticPr fontId="14"/>
  </si>
  <si>
    <t>従業者（総数）</t>
  </si>
  <si>
    <t>従業者数のうち常用雇用者数（総数）</t>
    <rPh sb="0" eb="3">
      <t>ジュウギョウシャ</t>
    </rPh>
    <rPh sb="3" eb="4">
      <t>スウ</t>
    </rPh>
    <rPh sb="7" eb="9">
      <t>ジョウヨウ</t>
    </rPh>
    <rPh sb="9" eb="12">
      <t>コヨウシャ</t>
    </rPh>
    <rPh sb="12" eb="13">
      <t>スウ</t>
    </rPh>
    <rPh sb="14" eb="16">
      <t>ソウスウ</t>
    </rPh>
    <phoneticPr fontId="14"/>
  </si>
  <si>
    <t>大曲2丁目</t>
  </si>
  <si>
    <t>老齢福祉年金</t>
  </si>
  <si>
    <t>香川</t>
    <rPh sb="0" eb="2">
      <t>カガワ</t>
    </rPh>
    <phoneticPr fontId="14"/>
  </si>
  <si>
    <t>平成9年度</t>
    <rPh sb="0" eb="2">
      <t>ヘイセイ</t>
    </rPh>
    <phoneticPr fontId="14"/>
  </si>
  <si>
    <t>社会増減</t>
    <rPh sb="0" eb="2">
      <t>シャカイ</t>
    </rPh>
    <rPh sb="2" eb="4">
      <t>ゾウゲン</t>
    </rPh>
    <phoneticPr fontId="14"/>
  </si>
  <si>
    <t>街頭公衆</t>
  </si>
  <si>
    <t>岡田1091番1外</t>
    <rPh sb="8" eb="9">
      <t>ホカ</t>
    </rPh>
    <phoneticPr fontId="14"/>
  </si>
  <si>
    <t>田端1590番2</t>
  </si>
  <si>
    <t>工業従業者数及び工業事業所数、製造品出荷額の推移(従業者4人以上)</t>
    <rPh sb="0" eb="2">
      <t>コウギョウ</t>
    </rPh>
    <rPh sb="2" eb="3">
      <t>ジュウ</t>
    </rPh>
    <rPh sb="3" eb="6">
      <t>ギョウシャスウ</t>
    </rPh>
    <rPh sb="6" eb="7">
      <t>オヨ</t>
    </rPh>
    <rPh sb="8" eb="10">
      <t>コウギョウ</t>
    </rPh>
    <rPh sb="10" eb="13">
      <t>ジギョウショ</t>
    </rPh>
    <rPh sb="13" eb="14">
      <t>スウ</t>
    </rPh>
    <rPh sb="15" eb="17">
      <t>セイゾウ</t>
    </rPh>
    <rPh sb="17" eb="18">
      <t>ヒン</t>
    </rPh>
    <rPh sb="18" eb="20">
      <t>シュッカ</t>
    </rPh>
    <rPh sb="20" eb="21">
      <t>ガク</t>
    </rPh>
    <rPh sb="22" eb="24">
      <t>スイイ</t>
    </rPh>
    <phoneticPr fontId="14"/>
  </si>
  <si>
    <t>工場</t>
    <rPh sb="0" eb="2">
      <t>コウジョウ</t>
    </rPh>
    <phoneticPr fontId="14"/>
  </si>
  <si>
    <t>小計</t>
    <rPh sb="0" eb="2">
      <t>ショウケイ</t>
    </rPh>
    <phoneticPr fontId="14"/>
  </si>
  <si>
    <t>倉見1193番1外</t>
  </si>
  <si>
    <t>実数及び割合の別</t>
    <rPh sb="0" eb="2">
      <t>ジッスウ</t>
    </rPh>
    <rPh sb="2" eb="3">
      <t>オヨ</t>
    </rPh>
    <rPh sb="4" eb="6">
      <t>ワリアイ</t>
    </rPh>
    <rPh sb="7" eb="8">
      <t>ベツ</t>
    </rPh>
    <phoneticPr fontId="14"/>
  </si>
  <si>
    <t>長方形(1.0：3.0)</t>
  </si>
  <si>
    <t>佐賀県</t>
    <rPh sb="0" eb="3">
      <t>サガケン</t>
    </rPh>
    <phoneticPr fontId="16"/>
  </si>
  <si>
    <t>平成23年度</t>
    <rPh sb="5" eb="6">
      <t>ド</t>
    </rPh>
    <phoneticPr fontId="14"/>
  </si>
  <si>
    <t>工業地域</t>
    <rPh sb="0" eb="2">
      <t>コウギョウ</t>
    </rPh>
    <rPh sb="2" eb="4">
      <t>チイキ</t>
    </rPh>
    <phoneticPr fontId="14"/>
  </si>
  <si>
    <t>400万円を越え550万円以下</t>
  </si>
  <si>
    <t>一之宮5丁目</t>
  </si>
  <si>
    <t>南 3.5m 町道</t>
  </si>
  <si>
    <t>西 5.0m 町道　</t>
  </si>
  <si>
    <t>一之宮</t>
  </si>
  <si>
    <t>戸籍謄抄本</t>
  </si>
  <si>
    <t>北 4.0m 町道　</t>
  </si>
  <si>
    <t>ガス、水道、下水　　　</t>
    <rPh sb="3" eb="5">
      <t>スイドウ</t>
    </rPh>
    <phoneticPr fontId="14"/>
  </si>
  <si>
    <t>総数</t>
    <rPh sb="0" eb="2">
      <t>ソウスウ</t>
    </rPh>
    <phoneticPr fontId="16"/>
  </si>
  <si>
    <t>北東 4.0m 町道</t>
  </si>
  <si>
    <t>小谷1-2-9</t>
  </si>
  <si>
    <t>いも類</t>
  </si>
  <si>
    <t>長方形(1.0：1.0)</t>
  </si>
  <si>
    <t>77歳</t>
  </si>
  <si>
    <t>総数(平成27年)</t>
  </si>
  <si>
    <t xml:space="preserve"> 1.5～2.0ha</t>
  </si>
  <si>
    <t>（寒川駅北口地区土地区画整理事業10街区1外）</t>
  </si>
  <si>
    <t>臨時雇用者数</t>
    <rPh sb="0" eb="2">
      <t>リンジ</t>
    </rPh>
    <rPh sb="2" eb="5">
      <t>コヨウシャ</t>
    </rPh>
    <rPh sb="5" eb="6">
      <t>スウ</t>
    </rPh>
    <phoneticPr fontId="15"/>
  </si>
  <si>
    <t>自然発火</t>
  </si>
  <si>
    <t>RC（鉄筋ｺﾝｸﾘｰﾄ造）5F</t>
  </si>
  <si>
    <t>青森県</t>
    <rPh sb="0" eb="2">
      <t>アオモリ</t>
    </rPh>
    <rPh sb="2" eb="3">
      <t>ケン</t>
    </rPh>
    <phoneticPr fontId="16"/>
  </si>
  <si>
    <t>平均</t>
  </si>
  <si>
    <t>名変更</t>
  </si>
  <si>
    <t>南 18.0m 区画街路</t>
    <rPh sb="0" eb="1">
      <t>ミナミ</t>
    </rPh>
    <rPh sb="8" eb="10">
      <t>クカク</t>
    </rPh>
    <rPh sb="10" eb="12">
      <t>ガイロ</t>
    </rPh>
    <phoneticPr fontId="14"/>
  </si>
  <si>
    <t>大曲1丁目19番1</t>
  </si>
  <si>
    <t>資料：税務収納課(市町村税課税状況等の調)</t>
    <rPh sb="5" eb="7">
      <t>シュウノウ</t>
    </rPh>
    <phoneticPr fontId="14"/>
  </si>
  <si>
    <t>62歳</t>
  </si>
  <si>
    <t>卸売計</t>
    <rPh sb="0" eb="2">
      <t>オロシウ</t>
    </rPh>
    <rPh sb="2" eb="3">
      <t>ケイ</t>
    </rPh>
    <phoneticPr fontId="14"/>
  </si>
  <si>
    <t>商業地域、防火地域</t>
    <rPh sb="0" eb="2">
      <t>ショウギョウ</t>
    </rPh>
    <rPh sb="2" eb="4">
      <t>チイキ</t>
    </rPh>
    <rPh sb="5" eb="7">
      <t>ボウカ</t>
    </rPh>
    <rPh sb="7" eb="9">
      <t>チイキ</t>
    </rPh>
    <phoneticPr fontId="14"/>
  </si>
  <si>
    <t>最高</t>
  </si>
  <si>
    <t>合計 / 世帯数</t>
  </si>
  <si>
    <t xml:space="preserve"> 名変更</t>
  </si>
  <si>
    <t>畑</t>
    <rPh sb="0" eb="1">
      <t>ハタケ</t>
    </rPh>
    <phoneticPr fontId="14"/>
  </si>
  <si>
    <t>ブラジル</t>
  </si>
  <si>
    <t>平成24年</t>
    <rPh sb="0" eb="2">
      <t>ヘイセイ</t>
    </rPh>
    <phoneticPr fontId="14"/>
  </si>
  <si>
    <t>陣屋公園</t>
  </si>
  <si>
    <t>東 12.0m 町道</t>
    <rPh sb="8" eb="10">
      <t>チョウドウ</t>
    </rPh>
    <phoneticPr fontId="14"/>
  </si>
  <si>
    <t>東 5.2m 町道</t>
  </si>
  <si>
    <t>町税</t>
  </si>
  <si>
    <t>宮山3615番10</t>
  </si>
  <si>
    <t>その他の扶助</t>
  </si>
  <si>
    <t>大曲1-19-5</t>
  </si>
  <si>
    <t>39歳</t>
  </si>
  <si>
    <t>免点未満</t>
  </si>
  <si>
    <t>農家住宅や一般住宅、共同住宅等が混在する地域</t>
    <rPh sb="0" eb="2">
      <t>ノウカ</t>
    </rPh>
    <rPh sb="2" eb="4">
      <t>ジュウタク</t>
    </rPh>
    <rPh sb="5" eb="7">
      <t>イッパン</t>
    </rPh>
    <rPh sb="7" eb="9">
      <t>ジュウタク</t>
    </rPh>
    <rPh sb="10" eb="12">
      <t>キョウドウ</t>
    </rPh>
    <rPh sb="12" eb="14">
      <t>ジュウタク</t>
    </rPh>
    <rPh sb="14" eb="15">
      <t>トウ</t>
    </rPh>
    <rPh sb="16" eb="18">
      <t>コンザイ</t>
    </rPh>
    <phoneticPr fontId="14"/>
  </si>
  <si>
    <t>寒川-10</t>
  </si>
  <si>
    <t>資料：総務課（神奈川県年齢別人口統計調査）</t>
    <rPh sb="3" eb="5">
      <t>ソウム</t>
    </rPh>
    <rPh sb="5" eb="6">
      <t>カ</t>
    </rPh>
    <rPh sb="7" eb="11">
      <t>カナガワケン</t>
    </rPh>
    <rPh sb="11" eb="14">
      <t>ネンレイベツ</t>
    </rPh>
    <rPh sb="14" eb="16">
      <t>ジンコウ</t>
    </rPh>
    <rPh sb="16" eb="18">
      <t>トウケイ</t>
    </rPh>
    <rPh sb="18" eb="20">
      <t>チョウサ</t>
    </rPh>
    <phoneticPr fontId="16"/>
  </si>
  <si>
    <t>運動公園</t>
  </si>
  <si>
    <t>一般田(1㎡あたりの価格（円）)</t>
  </si>
  <si>
    <t>寒川-9-3</t>
  </si>
  <si>
    <t>無収水量</t>
  </si>
  <si>
    <t>大曲3丁目437番</t>
  </si>
  <si>
    <t>消防司令補</t>
  </si>
  <si>
    <t>大曲3-20-1</t>
  </si>
  <si>
    <t>埼玉県</t>
    <rPh sb="0" eb="3">
      <t>サイタマケン</t>
    </rPh>
    <phoneticPr fontId="16"/>
  </si>
  <si>
    <t>令和4年</t>
    <rPh sb="0" eb="2">
      <t>レイワ</t>
    </rPh>
    <phoneticPr fontId="14"/>
  </si>
  <si>
    <t>1㎡あたりの価格（円）</t>
    <rPh sb="6" eb="8">
      <t>カカク</t>
    </rPh>
    <rPh sb="9" eb="10">
      <t>エン</t>
    </rPh>
    <phoneticPr fontId="14"/>
  </si>
  <si>
    <t xml:space="preserve"> 脅迫</t>
  </si>
  <si>
    <t>倉庫</t>
    <rPh sb="0" eb="2">
      <t>ソウコ</t>
    </rPh>
    <phoneticPr fontId="14"/>
  </si>
  <si>
    <t>中小規模工場、倉庫等が多い工業地域</t>
    <rPh sb="0" eb="2">
      <t>チュウショウ</t>
    </rPh>
    <rPh sb="2" eb="4">
      <t>キボ</t>
    </rPh>
    <rPh sb="4" eb="6">
      <t>コウジョウ</t>
    </rPh>
    <rPh sb="7" eb="9">
      <t>ソウコ</t>
    </rPh>
    <rPh sb="9" eb="10">
      <t>トウ</t>
    </rPh>
    <rPh sb="11" eb="12">
      <t>オオ</t>
    </rPh>
    <rPh sb="13" eb="15">
      <t>コウギョウ</t>
    </rPh>
    <rPh sb="15" eb="17">
      <t>チイキ</t>
    </rPh>
    <phoneticPr fontId="14"/>
  </si>
  <si>
    <t>愛媛県</t>
    <rPh sb="0" eb="3">
      <t>エヒメケン</t>
    </rPh>
    <phoneticPr fontId="16"/>
  </si>
  <si>
    <t xml:space="preserve"> 球根類</t>
  </si>
  <si>
    <t>平成27年度</t>
    <rPh sb="0" eb="2">
      <t>ヘイセイ</t>
    </rPh>
    <phoneticPr fontId="15"/>
  </si>
  <si>
    <t>岡田（丁目なし）</t>
  </si>
  <si>
    <t>小谷1丁目</t>
  </si>
  <si>
    <t>(注)民営事業所のみ。令和３年度は「S公務」に分類されるもの以外の国・地方公共団体の事業所を含む。　</t>
    <rPh sb="1" eb="2">
      <t>チュウ</t>
    </rPh>
    <rPh sb="3" eb="5">
      <t>ミンエイ</t>
    </rPh>
    <rPh sb="5" eb="8">
      <t>ジギョウショ</t>
    </rPh>
    <rPh sb="11" eb="13">
      <t>レイワ</t>
    </rPh>
    <rPh sb="14" eb="16">
      <t>ネンド</t>
    </rPh>
    <rPh sb="19" eb="21">
      <t>コウム</t>
    </rPh>
    <rPh sb="23" eb="25">
      <t>ブンルイ</t>
    </rPh>
    <rPh sb="30" eb="32">
      <t>イガイ</t>
    </rPh>
    <rPh sb="33" eb="34">
      <t>クニ</t>
    </rPh>
    <rPh sb="35" eb="41">
      <t>チホウコウキョウダンタイ</t>
    </rPh>
    <rPh sb="42" eb="45">
      <t>ジギョウショ</t>
    </rPh>
    <rPh sb="46" eb="47">
      <t>フク</t>
    </rPh>
    <phoneticPr fontId="14"/>
  </si>
  <si>
    <t>一般畑</t>
  </si>
  <si>
    <t>長方形(1.0：1.2)</t>
    <rPh sb="0" eb="3">
      <t>チョウホウケイ</t>
    </rPh>
    <phoneticPr fontId="14"/>
  </si>
  <si>
    <t>45歳</t>
  </si>
  <si>
    <t>年度別</t>
  </si>
  <si>
    <t>西 5.0m 町道</t>
  </si>
  <si>
    <t>資料：都市計画課　　</t>
  </si>
  <si>
    <t>大阪府</t>
    <rPh sb="0" eb="3">
      <t>オオサカフ</t>
    </rPh>
    <phoneticPr fontId="16"/>
  </si>
  <si>
    <t>病院等</t>
  </si>
  <si>
    <t>北 4.0m 町道</t>
  </si>
  <si>
    <t>ごみの処理状況</t>
  </si>
  <si>
    <t>S（鉄骨造）1F</t>
    <rPh sb="4" eb="5">
      <t>ツクリ</t>
    </rPh>
    <phoneticPr fontId="14"/>
  </si>
  <si>
    <t>男(令和4年)</t>
  </si>
  <si>
    <t>岡山県</t>
  </si>
  <si>
    <t>香川県</t>
  </si>
  <si>
    <t>従業者数（総数）</t>
    <rPh sb="0" eb="3">
      <t>ジュウギョウシャ</t>
    </rPh>
    <rPh sb="3" eb="4">
      <t>スウ</t>
    </rPh>
    <rPh sb="5" eb="7">
      <t>ソウスウ</t>
    </rPh>
    <phoneticPr fontId="14"/>
  </si>
  <si>
    <t>単位：人</t>
    <rPh sb="0" eb="2">
      <t>タンイ</t>
    </rPh>
    <rPh sb="3" eb="4">
      <t>ニン</t>
    </rPh>
    <phoneticPr fontId="16"/>
  </si>
  <si>
    <t>ナイジェリア</t>
  </si>
  <si>
    <t>（寒川駅北口地区10街区1外）</t>
  </si>
  <si>
    <t>（再掲）第1次産業</t>
  </si>
  <si>
    <t>倉見1620番1外</t>
  </si>
  <si>
    <t>南 10m 町道、三方路</t>
    <rPh sb="0" eb="1">
      <t>ミナミ</t>
    </rPh>
    <rPh sb="6" eb="8">
      <t>チョウドウ</t>
    </rPh>
    <rPh sb="9" eb="11">
      <t>サンポウ</t>
    </rPh>
    <rPh sb="11" eb="12">
      <t>ロ</t>
    </rPh>
    <phoneticPr fontId="14"/>
  </si>
  <si>
    <t>令和元年度</t>
  </si>
  <si>
    <t>資料：都市計画課</t>
    <rPh sb="0" eb="2">
      <t>シリョウ</t>
    </rPh>
    <rPh sb="3" eb="5">
      <t>トシ</t>
    </rPh>
    <rPh sb="5" eb="8">
      <t>ケイカクカ</t>
    </rPh>
    <phoneticPr fontId="14"/>
  </si>
  <si>
    <t>実経営体数</t>
    <rPh sb="0" eb="5">
      <t>ジツケイエイタイスウ</t>
    </rPh>
    <phoneticPr fontId="14"/>
  </si>
  <si>
    <t>総数(令和6年)</t>
  </si>
  <si>
    <t>49歳</t>
  </si>
  <si>
    <t>女(平成29年)</t>
  </si>
  <si>
    <t>他殺</t>
  </si>
  <si>
    <r>
      <t>岡田</t>
    </r>
    <r>
      <rPr>
        <sz val="12"/>
        <rFont val="HGPｺﾞｼｯｸM"/>
        <family val="3"/>
        <charset val="128"/>
      </rPr>
      <t>2丁目2401番4外</t>
    </r>
    <rPh sb="3" eb="5">
      <t>チョウメ</t>
    </rPh>
    <rPh sb="9" eb="10">
      <t>バン</t>
    </rPh>
    <rPh sb="11" eb="12">
      <t>ホカ</t>
    </rPh>
    <phoneticPr fontId="14"/>
  </si>
  <si>
    <t>30～49人</t>
    <rPh sb="5" eb="6">
      <t>ニン</t>
    </rPh>
    <phoneticPr fontId="14"/>
  </si>
  <si>
    <t>平成27年度</t>
    <rPh sb="0" eb="2">
      <t>ヘイセイ</t>
    </rPh>
    <rPh sb="5" eb="6">
      <t>ド</t>
    </rPh>
    <phoneticPr fontId="14"/>
  </si>
  <si>
    <t>不整脈及び伝導障害</t>
  </si>
  <si>
    <t>昼夜間人口（流出・流入人口）の推移</t>
    <rPh sb="0" eb="3">
      <t>チュウヤカン</t>
    </rPh>
    <rPh sb="3" eb="5">
      <t>ジンコウ</t>
    </rPh>
    <rPh sb="6" eb="8">
      <t>リュウシュツ</t>
    </rPh>
    <rPh sb="9" eb="11">
      <t>リュウニュウ</t>
    </rPh>
    <rPh sb="11" eb="13">
      <t>ジンコウ</t>
    </rPh>
    <rPh sb="15" eb="17">
      <t>スイイ</t>
    </rPh>
    <phoneticPr fontId="16"/>
  </si>
  <si>
    <t>総数(開設時期)</t>
  </si>
  <si>
    <t>男(平成22年)</t>
  </si>
  <si>
    <t>単位：人</t>
    <rPh sb="0" eb="2">
      <t>タンイ</t>
    </rPh>
    <rPh sb="3" eb="4">
      <t>ニン</t>
    </rPh>
    <phoneticPr fontId="14"/>
  </si>
  <si>
    <t>700万円を越え1,000万円以下</t>
  </si>
  <si>
    <r>
      <t>岡田</t>
    </r>
    <r>
      <rPr>
        <sz val="12"/>
        <rFont val="HGPｺﾞｼｯｸM"/>
        <family val="3"/>
        <charset val="128"/>
      </rPr>
      <t>1丁目11番1</t>
    </r>
    <rPh sb="3" eb="5">
      <t>チョウメ</t>
    </rPh>
    <rPh sb="7" eb="8">
      <t>バン</t>
    </rPh>
    <phoneticPr fontId="14"/>
  </si>
  <si>
    <t>(仮称)健康福祉総合センター用地取得事業</t>
  </si>
  <si>
    <t>建物などの敷地</t>
  </si>
  <si>
    <t>W（木造） 2F</t>
  </si>
  <si>
    <t>平成30年度</t>
    <rPh sb="0" eb="2">
      <t>ヘイセイ</t>
    </rPh>
    <phoneticPr fontId="14"/>
  </si>
  <si>
    <t>寒川町（死亡率）</t>
  </si>
  <si>
    <t>岡田2丁目2401番4外</t>
    <rPh sb="3" eb="5">
      <t>チョウメ</t>
    </rPh>
    <rPh sb="9" eb="10">
      <t>バン</t>
    </rPh>
    <rPh sb="11" eb="12">
      <t>ホカ</t>
    </rPh>
    <phoneticPr fontId="14"/>
  </si>
  <si>
    <t>京都府</t>
  </si>
  <si>
    <t>20～24歳</t>
  </si>
  <si>
    <t>災害見舞金支給状況</t>
  </si>
  <si>
    <t>岡田1丁目11番1</t>
    <rPh sb="3" eb="5">
      <t>チョウメ</t>
    </rPh>
    <rPh sb="7" eb="8">
      <t>バン</t>
    </rPh>
    <phoneticPr fontId="14"/>
  </si>
  <si>
    <t>神奈川県（出生率）</t>
    <rPh sb="0" eb="4">
      <t>カナガワケン</t>
    </rPh>
    <phoneticPr fontId="14"/>
  </si>
  <si>
    <t>整備面積（左軸）</t>
  </si>
  <si>
    <t>面積（ha）</t>
    <rPh sb="0" eb="2">
      <t>メンセキ</t>
    </rPh>
    <phoneticPr fontId="14"/>
  </si>
  <si>
    <t>平成26年</t>
  </si>
  <si>
    <t>令和元年度</t>
    <rPh sb="0" eb="2">
      <t>レイワ</t>
    </rPh>
    <rPh sb="3" eb="5">
      <t>ネンド</t>
    </rPh>
    <phoneticPr fontId="14"/>
  </si>
  <si>
    <t>評価総面積</t>
    <rPh sb="0" eb="2">
      <t>ヒョウカ</t>
    </rPh>
    <rPh sb="2" eb="5">
      <t>ソウメンセキ</t>
    </rPh>
    <phoneticPr fontId="14"/>
  </si>
  <si>
    <t>費用額　</t>
  </si>
  <si>
    <t>田</t>
    <rPh sb="0" eb="1">
      <t>タ</t>
    </rPh>
    <phoneticPr fontId="14"/>
  </si>
  <si>
    <t>年度別　</t>
  </si>
  <si>
    <t xml:space="preserve"> 自然増減数</t>
  </si>
  <si>
    <t>原野</t>
  </si>
  <si>
    <t>年別</t>
    <rPh sb="0" eb="2">
      <t>ネンベツ</t>
    </rPh>
    <phoneticPr fontId="16"/>
  </si>
  <si>
    <t>その他</t>
    <rPh sb="2" eb="3">
      <t>タ</t>
    </rPh>
    <phoneticPr fontId="14"/>
  </si>
  <si>
    <t>雑種地</t>
  </si>
  <si>
    <t>図書購入費</t>
  </si>
  <si>
    <t>総額</t>
    <rPh sb="0" eb="2">
      <t>ソウガク</t>
    </rPh>
    <phoneticPr fontId="14"/>
  </si>
  <si>
    <t>校地面積</t>
  </si>
  <si>
    <t>短期入所療養介護</t>
  </si>
  <si>
    <t>評価総面積(面積（ha）)</t>
  </si>
  <si>
    <t xml:space="preserve"> 製造品出荷額等</t>
  </si>
  <si>
    <t>一般山林(面積（ha）)</t>
  </si>
  <si>
    <t>開催回数</t>
    <rPh sb="0" eb="2">
      <t>カイサイ</t>
    </rPh>
    <phoneticPr fontId="14"/>
  </si>
  <si>
    <t>その他の保険給付</t>
  </si>
  <si>
    <t>介在山林(面積（ha）)</t>
  </si>
  <si>
    <t xml:space="preserve"> 令和4年</t>
  </si>
  <si>
    <t>平成15年</t>
  </si>
  <si>
    <t>54歳</t>
  </si>
  <si>
    <t>宅地(1㎡あたりの価格（円）)</t>
  </si>
  <si>
    <t>スリランカ</t>
  </si>
  <si>
    <t>要介護1</t>
  </si>
  <si>
    <t xml:space="preserve"> 25～29歳</t>
  </si>
  <si>
    <t>F単年度収支</t>
  </si>
  <si>
    <t>一般田(価格（円）)</t>
  </si>
  <si>
    <t>従業者数（総数）</t>
    <rPh sb="5" eb="7">
      <t>ソウスウ</t>
    </rPh>
    <phoneticPr fontId="14"/>
  </si>
  <si>
    <t>紙類</t>
  </si>
  <si>
    <t>介在畑(価格（円）)</t>
  </si>
  <si>
    <t>農産物販売金額１位の部門別農家数（販売農家）</t>
    <rPh sb="17" eb="19">
      <t>ハンバイ</t>
    </rPh>
    <rPh sb="19" eb="21">
      <t>ノウカ</t>
    </rPh>
    <phoneticPr fontId="14"/>
  </si>
  <si>
    <t>雑種地(価格（円）)</t>
  </si>
  <si>
    <t>年別</t>
  </si>
  <si>
    <t>製造業計</t>
    <rPh sb="0" eb="3">
      <t>セイゾウギョウ</t>
    </rPh>
    <rPh sb="3" eb="4">
      <t>ケイ</t>
    </rPh>
    <phoneticPr fontId="14"/>
  </si>
  <si>
    <t>資料：経済センサス-活動調査、商業統計調査（総務課）</t>
    <rPh sb="3" eb="5">
      <t>ケイザイ</t>
    </rPh>
    <rPh sb="10" eb="12">
      <t>カツドウ</t>
    </rPh>
    <rPh sb="12" eb="14">
      <t>チョウサ</t>
    </rPh>
    <rPh sb="15" eb="17">
      <t>ショウギョウ</t>
    </rPh>
    <rPh sb="17" eb="19">
      <t>トウケイ</t>
    </rPh>
    <rPh sb="19" eb="21">
      <t>チョウサ</t>
    </rPh>
    <rPh sb="22" eb="24">
      <t>ソウム</t>
    </rPh>
    <phoneticPr fontId="14"/>
  </si>
  <si>
    <t>資料：町民安全課</t>
    <rPh sb="3" eb="8">
      <t>チョウミンアンゼンカ</t>
    </rPh>
    <phoneticPr fontId="14"/>
  </si>
  <si>
    <t>商業用</t>
  </si>
  <si>
    <t>※コンビニ以外とは、窓口、郵送等による交付の件数。</t>
  </si>
  <si>
    <t>一之宮上河原公園</t>
  </si>
  <si>
    <t>年月別</t>
    <rPh sb="2" eb="3">
      <t>ベツ</t>
    </rPh>
    <phoneticPr fontId="14"/>
  </si>
  <si>
    <t>平均湿度(%)</t>
  </si>
  <si>
    <t>貸出点数</t>
  </si>
  <si>
    <t>降水量　　　　</t>
  </si>
  <si>
    <t>68歳</t>
  </si>
  <si>
    <t>最低</t>
  </si>
  <si>
    <t>小売計</t>
    <rPh sb="0" eb="2">
      <t>コウリ</t>
    </rPh>
    <rPh sb="2" eb="3">
      <t>ケイ</t>
    </rPh>
    <phoneticPr fontId="14"/>
  </si>
  <si>
    <t>総量(mm)</t>
  </si>
  <si>
    <t>起日　</t>
  </si>
  <si>
    <t>資料：スポーツ課</t>
    <rPh sb="0" eb="2">
      <t>シリョウ</t>
    </rPh>
    <rPh sb="7" eb="8">
      <t>カ</t>
    </rPh>
    <phoneticPr fontId="14"/>
  </si>
  <si>
    <t>髄膜炎</t>
  </si>
  <si>
    <t>34歳</t>
  </si>
  <si>
    <t>心筋症</t>
  </si>
  <si>
    <t>（注）※は学校教育法８１条（特別支援学級）</t>
    <rPh sb="1" eb="2">
      <t>チュウ</t>
    </rPh>
    <rPh sb="12" eb="13">
      <t>ジョウ</t>
    </rPh>
    <rPh sb="14" eb="16">
      <t>トクベツ</t>
    </rPh>
    <rPh sb="16" eb="18">
      <t>シエン</t>
    </rPh>
    <rPh sb="18" eb="20">
      <t>ガッキュウ</t>
    </rPh>
    <phoneticPr fontId="14"/>
  </si>
  <si>
    <t>保険給付総数</t>
  </si>
  <si>
    <t>上の山公園</t>
  </si>
  <si>
    <t>資料：総務課</t>
    <rPh sb="3" eb="5">
      <t>ソウム</t>
    </rPh>
    <rPh sb="5" eb="6">
      <t>カ</t>
    </rPh>
    <phoneticPr fontId="16"/>
  </si>
  <si>
    <t>女(平成24年)</t>
  </si>
  <si>
    <t>単位：世帯・人</t>
    <rPh sb="0" eb="2">
      <t>タンイ</t>
    </rPh>
    <rPh sb="3" eb="5">
      <t>セタイ</t>
    </rPh>
    <rPh sb="6" eb="7">
      <t>ニン</t>
    </rPh>
    <phoneticPr fontId="16"/>
  </si>
  <si>
    <t>傍聴人数</t>
  </si>
  <si>
    <t>90～94歳</t>
  </si>
  <si>
    <t>人口増減</t>
    <rPh sb="2" eb="4">
      <t>ゾウゲン</t>
    </rPh>
    <phoneticPr fontId="14"/>
  </si>
  <si>
    <t>ペルー</t>
  </si>
  <si>
    <t>女100人に対する男の数</t>
  </si>
  <si>
    <t>規模別</t>
    <rPh sb="0" eb="3">
      <t>キボベツ</t>
    </rPh>
    <phoneticPr fontId="14"/>
  </si>
  <si>
    <t>ネパール</t>
  </si>
  <si>
    <t>1世帯当たり人口</t>
  </si>
  <si>
    <t>引用元</t>
    <rPh sb="0" eb="3">
      <t>インヨウモト</t>
    </rPh>
    <phoneticPr fontId="14"/>
  </si>
  <si>
    <t>副団長</t>
  </si>
  <si>
    <t>20～29人</t>
  </si>
  <si>
    <t>総数</t>
  </si>
  <si>
    <t>平成24年度</t>
    <rPh sb="0" eb="2">
      <t>ヘイセイ</t>
    </rPh>
    <rPh sb="4" eb="6">
      <t>ネンド</t>
    </rPh>
    <phoneticPr fontId="14"/>
  </si>
  <si>
    <t>未就学児</t>
  </si>
  <si>
    <t>資料：環境課　</t>
  </si>
  <si>
    <t>秋田県</t>
    <rPh sb="0" eb="3">
      <t>アキタケン</t>
    </rPh>
    <phoneticPr fontId="16"/>
  </si>
  <si>
    <t xml:space="preserve"> 戸籍訂正</t>
  </si>
  <si>
    <t>男</t>
  </si>
  <si>
    <t>100歳以上</t>
    <rPh sb="3" eb="4">
      <t>サイ</t>
    </rPh>
    <rPh sb="4" eb="6">
      <t>イジョウ</t>
    </rPh>
    <phoneticPr fontId="14"/>
  </si>
  <si>
    <t>議員等提出議案</t>
    <rPh sb="2" eb="3">
      <t>トウ</t>
    </rPh>
    <phoneticPr fontId="14"/>
  </si>
  <si>
    <t>女</t>
  </si>
  <si>
    <t>平成20年度</t>
  </si>
  <si>
    <t>84歳</t>
  </si>
  <si>
    <t>(すべて)</t>
  </si>
  <si>
    <t>胆のう及びその他の胆道の悪性新生物</t>
  </si>
  <si>
    <t>年別　</t>
  </si>
  <si>
    <t>平成20年度</t>
    <rPh sb="0" eb="2">
      <t>ヘイセイ</t>
    </rPh>
    <rPh sb="4" eb="6">
      <t>ネンド</t>
    </rPh>
    <phoneticPr fontId="14"/>
  </si>
  <si>
    <t>平成21年</t>
    <rPh sb="0" eb="2">
      <t>ヘイセイ</t>
    </rPh>
    <rPh sb="4" eb="5">
      <t>ネン</t>
    </rPh>
    <phoneticPr fontId="14"/>
  </si>
  <si>
    <t>令和元年</t>
  </si>
  <si>
    <t>自然増</t>
  </si>
  <si>
    <t>出生</t>
  </si>
  <si>
    <t>35歳</t>
  </si>
  <si>
    <t>養豚</t>
  </si>
  <si>
    <t>平成23年</t>
    <rPh sb="0" eb="2">
      <t>ヘイセイ</t>
    </rPh>
    <rPh sb="4" eb="5">
      <t>ネン</t>
    </rPh>
    <phoneticPr fontId="14"/>
  </si>
  <si>
    <t>一之宮（丁目なし）</t>
    <rPh sb="4" eb="6">
      <t>チョウメ</t>
    </rPh>
    <phoneticPr fontId="14"/>
  </si>
  <si>
    <t>教員数　　</t>
  </si>
  <si>
    <t>平成25年</t>
    <rPh sb="0" eb="2">
      <t>ヘイセイ</t>
    </rPh>
    <rPh sb="4" eb="5">
      <t>ネン</t>
    </rPh>
    <phoneticPr fontId="14"/>
  </si>
  <si>
    <t>平成26年</t>
    <rPh sb="0" eb="2">
      <t>ヘイセイ</t>
    </rPh>
    <rPh sb="4" eb="5">
      <t>ネン</t>
    </rPh>
    <phoneticPr fontId="14"/>
  </si>
  <si>
    <t>総数(平成22年)</t>
  </si>
  <si>
    <t>平成23年度</t>
    <rPh sb="0" eb="2">
      <t>ヘイセイ</t>
    </rPh>
    <phoneticPr fontId="15"/>
  </si>
  <si>
    <t>男</t>
    <rPh sb="0" eb="1">
      <t>オトコ</t>
    </rPh>
    <phoneticPr fontId="14"/>
  </si>
  <si>
    <t xml:space="preserve"> 物件費</t>
  </si>
  <si>
    <t>対象者数</t>
    <rPh sb="0" eb="3">
      <t>タイショウシャ</t>
    </rPh>
    <rPh sb="3" eb="4">
      <t>スウ</t>
    </rPh>
    <phoneticPr fontId="14"/>
  </si>
  <si>
    <t>食道の悪性新生物</t>
  </si>
  <si>
    <t>平成27年</t>
    <rPh sb="0" eb="2">
      <t>ヘイセイ</t>
    </rPh>
    <rPh sb="4" eb="5">
      <t>ネン</t>
    </rPh>
    <phoneticPr fontId="14"/>
  </si>
  <si>
    <t>平成30年</t>
    <rPh sb="0" eb="2">
      <t>ヘイセイ</t>
    </rPh>
    <rPh sb="4" eb="5">
      <t>ネン</t>
    </rPh>
    <phoneticPr fontId="14"/>
  </si>
  <si>
    <t>令和元年</t>
    <rPh sb="0" eb="2">
      <t>レイワ</t>
    </rPh>
    <rPh sb="2" eb="3">
      <t>ガン</t>
    </rPh>
    <rPh sb="3" eb="4">
      <t>ネン</t>
    </rPh>
    <phoneticPr fontId="14"/>
  </si>
  <si>
    <t>パキスタン</t>
  </si>
  <si>
    <t>令和3年</t>
    <rPh sb="0" eb="2">
      <t>レイワ</t>
    </rPh>
    <rPh sb="3" eb="4">
      <t>ネン</t>
    </rPh>
    <phoneticPr fontId="14"/>
  </si>
  <si>
    <t xml:space="preserve"> 肉用牛</t>
  </si>
  <si>
    <t>ウルグアイ</t>
  </si>
  <si>
    <t>煙、火及び火炎への曝露</t>
  </si>
  <si>
    <t>･</t>
  </si>
  <si>
    <t>令和4年</t>
    <rPh sb="0" eb="2">
      <t>レイワ</t>
    </rPh>
    <rPh sb="3" eb="4">
      <t>ネン</t>
    </rPh>
    <phoneticPr fontId="14"/>
  </si>
  <si>
    <t>令和5年</t>
    <rPh sb="0" eb="2">
      <t>レイワ</t>
    </rPh>
    <rPh sb="3" eb="4">
      <t>ネン</t>
    </rPh>
    <phoneticPr fontId="14"/>
  </si>
  <si>
    <t xml:space="preserve"> 出生数</t>
  </si>
  <si>
    <t>平成21年度</t>
    <rPh sb="0" eb="2">
      <t>ヘイセイ</t>
    </rPh>
    <phoneticPr fontId="14"/>
  </si>
  <si>
    <t>平成27年</t>
  </si>
  <si>
    <t>平成29年</t>
  </si>
  <si>
    <t>平成30年</t>
  </si>
  <si>
    <t>町議会議員</t>
  </si>
  <si>
    <t>令和2年</t>
  </si>
  <si>
    <t>従業者規模別商店数</t>
  </si>
  <si>
    <t>損害額(千円)</t>
    <rPh sb="4" eb="6">
      <t>センエン</t>
    </rPh>
    <phoneticPr fontId="14"/>
  </si>
  <si>
    <t>令和3年</t>
  </si>
  <si>
    <t>令和4年</t>
  </si>
  <si>
    <t>単位：戸・人・㎥</t>
    <rPh sb="0" eb="2">
      <t>タンイ</t>
    </rPh>
    <rPh sb="3" eb="4">
      <t>コ</t>
    </rPh>
    <rPh sb="5" eb="6">
      <t>ニン</t>
    </rPh>
    <phoneticPr fontId="14"/>
  </si>
  <si>
    <t>社会動態</t>
    <rPh sb="0" eb="2">
      <t>シャカイ</t>
    </rPh>
    <phoneticPr fontId="16"/>
  </si>
  <si>
    <t>資料：町民窓口課（住民基本台帳）</t>
    <rPh sb="3" eb="5">
      <t>チョウミン</t>
    </rPh>
    <rPh sb="5" eb="8">
      <t>マドグチカ</t>
    </rPh>
    <phoneticPr fontId="16"/>
  </si>
  <si>
    <t>社会増減</t>
    <rPh sb="0" eb="2">
      <t>シャカイ</t>
    </rPh>
    <rPh sb="2" eb="4">
      <t>ゾウゲン</t>
    </rPh>
    <phoneticPr fontId="16"/>
  </si>
  <si>
    <t>業務用機器</t>
    <rPh sb="0" eb="3">
      <t>ギョウムヨウ</t>
    </rPh>
    <rPh sb="3" eb="5">
      <t>キキ</t>
    </rPh>
    <phoneticPr fontId="19"/>
  </si>
  <si>
    <t>転入</t>
    <rPh sb="0" eb="2">
      <t>テンニュウ</t>
    </rPh>
    <phoneticPr fontId="14"/>
  </si>
  <si>
    <t>男</t>
    <rPh sb="0" eb="1">
      <t>オトコ</t>
    </rPh>
    <phoneticPr fontId="16"/>
  </si>
  <si>
    <t>57歳</t>
  </si>
  <si>
    <t>令和3年</t>
    <rPh sb="0" eb="2">
      <t>レイワ</t>
    </rPh>
    <phoneticPr fontId="14"/>
  </si>
  <si>
    <t>湘南こども園（保育所部分）</t>
  </si>
  <si>
    <t>74歳</t>
  </si>
  <si>
    <t>転出</t>
    <rPh sb="0" eb="2">
      <t>テンシュツ</t>
    </rPh>
    <phoneticPr fontId="16"/>
  </si>
  <si>
    <t>県外</t>
    <rPh sb="0" eb="2">
      <t>ケンガイ</t>
    </rPh>
    <phoneticPr fontId="16"/>
  </si>
  <si>
    <t>通算老齢年金</t>
  </si>
  <si>
    <t>県内</t>
    <rPh sb="0" eb="2">
      <t>ケンナイ</t>
    </rPh>
    <phoneticPr fontId="16"/>
  </si>
  <si>
    <t>99歳</t>
  </si>
  <si>
    <t>送出者数</t>
  </si>
  <si>
    <t>令和元年</t>
    <rPh sb="0" eb="2">
      <t>レイワ</t>
    </rPh>
    <rPh sb="3" eb="4">
      <t>ネン</t>
    </rPh>
    <phoneticPr fontId="14"/>
  </si>
  <si>
    <t>資料：町民窓口課（住民基本台帳）</t>
    <rPh sb="5" eb="7">
      <t>マドグチ</t>
    </rPh>
    <rPh sb="9" eb="11">
      <t>ジュウミン</t>
    </rPh>
    <rPh sb="11" eb="13">
      <t>キホン</t>
    </rPh>
    <rPh sb="13" eb="15">
      <t>ダイチョウ</t>
    </rPh>
    <phoneticPr fontId="16"/>
  </si>
  <si>
    <t>転入前都道府県</t>
    <rPh sb="0" eb="2">
      <t>テンニュウ</t>
    </rPh>
    <rPh sb="2" eb="3">
      <t>マエ</t>
    </rPh>
    <rPh sb="3" eb="7">
      <t>トドウフケン</t>
    </rPh>
    <phoneticPr fontId="14"/>
  </si>
  <si>
    <t>単独事業費</t>
    <rPh sb="0" eb="2">
      <t>タンドク</t>
    </rPh>
    <rPh sb="2" eb="5">
      <t>ジギョウヒ</t>
    </rPh>
    <phoneticPr fontId="14"/>
  </si>
  <si>
    <t>平成31年・令和元年</t>
    <rPh sb="0" eb="2">
      <t>ヘイセイ</t>
    </rPh>
    <rPh sb="4" eb="5">
      <t>ネン</t>
    </rPh>
    <rPh sb="6" eb="8">
      <t>レイワ</t>
    </rPh>
    <rPh sb="8" eb="9">
      <t>ガン</t>
    </rPh>
    <rPh sb="9" eb="10">
      <t>ネン</t>
    </rPh>
    <phoneticPr fontId="14"/>
  </si>
  <si>
    <t>委託生産費</t>
    <rPh sb="0" eb="2">
      <t>イタク</t>
    </rPh>
    <rPh sb="2" eb="4">
      <t>セイサン</t>
    </rPh>
    <rPh sb="4" eb="5">
      <t>ヒ</t>
    </rPh>
    <phoneticPr fontId="15"/>
  </si>
  <si>
    <t>寒川以外から</t>
    <rPh sb="0" eb="2">
      <t>サムカワ</t>
    </rPh>
    <rPh sb="2" eb="4">
      <t>イガイ</t>
    </rPh>
    <phoneticPr fontId="14"/>
  </si>
  <si>
    <t>その他の内分泌、栄養及び代謝疾患</t>
  </si>
  <si>
    <t>男</t>
    <rPh sb="0" eb="1">
      <t>オトコ</t>
    </rPh>
    <phoneticPr fontId="15"/>
  </si>
  <si>
    <t>3学年</t>
  </si>
  <si>
    <t>50.0～100.0</t>
  </si>
  <si>
    <t xml:space="preserve"> 0.5～1.0ha</t>
  </si>
  <si>
    <t>31歳</t>
  </si>
  <si>
    <t>平成27年度</t>
  </si>
  <si>
    <t>療養費</t>
  </si>
  <si>
    <t>（２）</t>
  </si>
  <si>
    <t>布類</t>
  </si>
  <si>
    <t>転入前都道府県</t>
  </si>
  <si>
    <t>寒川中学校</t>
  </si>
  <si>
    <t>女(平成22年)</t>
  </si>
  <si>
    <t>本籍数</t>
  </si>
  <si>
    <t>男(平成23年)</t>
  </si>
  <si>
    <t>平成25年</t>
    <rPh sb="0" eb="2">
      <t>ヘイセイ</t>
    </rPh>
    <phoneticPr fontId="14"/>
  </si>
  <si>
    <t>女(平成31年・令和元年)</t>
  </si>
  <si>
    <t>離婚率</t>
  </si>
  <si>
    <t>老齢基礎年金</t>
  </si>
  <si>
    <t>女(平成23年)</t>
  </si>
  <si>
    <t>合計 / 総額</t>
  </si>
  <si>
    <t>鹿児島県</t>
    <rPh sb="0" eb="4">
      <t>カゴシマケン</t>
    </rPh>
    <phoneticPr fontId="16"/>
  </si>
  <si>
    <t>総数(平成25年)</t>
  </si>
  <si>
    <t>男(平成25年)</t>
  </si>
  <si>
    <t>種別</t>
    <rPh sb="0" eb="1">
      <t>タネ</t>
    </rPh>
    <rPh sb="1" eb="2">
      <t>ベツ</t>
    </rPh>
    <phoneticPr fontId="20"/>
  </si>
  <si>
    <t>総数(平成26年)</t>
  </si>
  <si>
    <t>男(平成26年)</t>
  </si>
  <si>
    <t>平成21年</t>
    <rPh sb="0" eb="2">
      <t>ヘイセイ</t>
    </rPh>
    <phoneticPr fontId="14"/>
  </si>
  <si>
    <t>女(平成27年)</t>
  </si>
  <si>
    <t>野菜類</t>
  </si>
  <si>
    <t>教育扶助</t>
  </si>
  <si>
    <t>男(平成28年)</t>
  </si>
  <si>
    <t xml:space="preserve"> 詐欺</t>
  </si>
  <si>
    <t>57織物・衣服・身の回り品小売業</t>
  </si>
  <si>
    <t>総額(千円)</t>
    <rPh sb="0" eb="2">
      <t>ソウガク</t>
    </rPh>
    <rPh sb="3" eb="5">
      <t>センエン</t>
    </rPh>
    <phoneticPr fontId="14"/>
  </si>
  <si>
    <t>谷戸公園</t>
  </si>
  <si>
    <t>女(平成28年)</t>
  </si>
  <si>
    <t>令和元年度</t>
    <rPh sb="0" eb="2">
      <t>レイワ</t>
    </rPh>
    <rPh sb="2" eb="4">
      <t>ガンネン</t>
    </rPh>
    <rPh sb="4" eb="5">
      <t>ド</t>
    </rPh>
    <phoneticPr fontId="14"/>
  </si>
  <si>
    <t>総数(平成29年)</t>
  </si>
  <si>
    <t>200万円を越え300万円以下</t>
  </si>
  <si>
    <t>収納率</t>
  </si>
  <si>
    <t>ベトナム</t>
  </si>
  <si>
    <t>男(平成29年)</t>
  </si>
  <si>
    <t xml:space="preserve"> 従属人口指数(指数)</t>
  </si>
  <si>
    <t>3歳未満</t>
  </si>
  <si>
    <t>女(平成30年)</t>
  </si>
  <si>
    <t>総数(平成31年・令和元年)</t>
  </si>
  <si>
    <t>総数(令和2年)</t>
  </si>
  <si>
    <t>こんろ</t>
  </si>
  <si>
    <t>男(令和2年)</t>
  </si>
  <si>
    <t>総数(令和3年)</t>
  </si>
  <si>
    <t>収納額</t>
  </si>
  <si>
    <t>男(令和3年)</t>
  </si>
  <si>
    <t>生産額</t>
    <rPh sb="0" eb="2">
      <t>セイサン</t>
    </rPh>
    <rPh sb="2" eb="3">
      <t>ガク</t>
    </rPh>
    <phoneticPr fontId="15"/>
  </si>
  <si>
    <t>総数(令和4年)</t>
  </si>
  <si>
    <t>女(令和4年)</t>
  </si>
  <si>
    <t>北海道</t>
    <rPh sb="0" eb="3">
      <t>ホッカイドウ</t>
    </rPh>
    <phoneticPr fontId="16"/>
  </si>
  <si>
    <t>山形県</t>
    <rPh sb="0" eb="3">
      <t>ヤマガタケン</t>
    </rPh>
    <phoneticPr fontId="16"/>
  </si>
  <si>
    <t>花き類花木</t>
  </si>
  <si>
    <t>長崎県</t>
    <rPh sb="0" eb="3">
      <t>ナガサキケン</t>
    </rPh>
    <phoneticPr fontId="16"/>
  </si>
  <si>
    <t>茨城県</t>
    <rPh sb="0" eb="3">
      <t>イバラキケン</t>
    </rPh>
    <phoneticPr fontId="16"/>
  </si>
  <si>
    <t>財政融資資金</t>
  </si>
  <si>
    <t>親子(組)</t>
    <rPh sb="3" eb="4">
      <t>クミ</t>
    </rPh>
    <phoneticPr fontId="14"/>
  </si>
  <si>
    <t>東京都</t>
    <rPh sb="0" eb="3">
      <t>トウキョウト</t>
    </rPh>
    <phoneticPr fontId="16"/>
  </si>
  <si>
    <t>神奈川県</t>
    <rPh sb="0" eb="4">
      <t>カナガワケン</t>
    </rPh>
    <phoneticPr fontId="16"/>
  </si>
  <si>
    <r>
      <t>単位：千円</t>
    </r>
    <r>
      <rPr>
        <sz val="12"/>
        <rFont val="HGPｺﾞｼｯｸM"/>
        <family val="3"/>
        <charset val="128"/>
      </rPr>
      <t>(千円未満切り捨て)</t>
    </r>
    <rPh sb="6" eb="8">
      <t>センエン</t>
    </rPh>
    <rPh sb="8" eb="10">
      <t>ミマン</t>
    </rPh>
    <rPh sb="10" eb="11">
      <t>キ</t>
    </rPh>
    <rPh sb="12" eb="13">
      <t>ス</t>
    </rPh>
    <phoneticPr fontId="14"/>
  </si>
  <si>
    <t>選挙管理委員会事務局</t>
  </si>
  <si>
    <t>福岡県</t>
    <rPh sb="0" eb="3">
      <t>フクオカケン</t>
    </rPh>
    <phoneticPr fontId="16"/>
  </si>
  <si>
    <t>令和元年度</t>
    <rPh sb="0" eb="2">
      <t>レイワ</t>
    </rPh>
    <rPh sb="2" eb="4">
      <t>ガンネン</t>
    </rPh>
    <phoneticPr fontId="14"/>
  </si>
  <si>
    <t>均等割のみ</t>
  </si>
  <si>
    <t>新潟県</t>
    <rPh sb="0" eb="3">
      <t>ニイガタケン</t>
    </rPh>
    <phoneticPr fontId="16"/>
  </si>
  <si>
    <t>達成率</t>
  </si>
  <si>
    <r>
      <rPr>
        <sz val="12"/>
        <rFont val="HGPｺﾞｼｯｸM"/>
        <family val="3"/>
        <charset val="128"/>
      </rPr>
      <t>産業大分類別</t>
    </r>
    <r>
      <rPr>
        <sz val="12"/>
        <color theme="1"/>
        <rFont val="HGPｺﾞｼｯｸM"/>
        <family val="3"/>
        <charset val="128"/>
      </rPr>
      <t>開設時期別事業所数</t>
    </r>
    <r>
      <rPr>
        <sz val="12"/>
        <rFont val="HGPｺﾞｼｯｸM"/>
        <family val="3"/>
        <charset val="128"/>
      </rPr>
      <t>・従業者数</t>
    </r>
    <r>
      <rPr>
        <sz val="12"/>
        <color theme="1"/>
        <rFont val="HGPｺﾞｼｯｸM"/>
        <family val="3"/>
        <charset val="128"/>
      </rPr>
      <t>（民営）</t>
    </r>
  </si>
  <si>
    <t xml:space="preserve"> 令和3年度</t>
  </si>
  <si>
    <t>石川県</t>
    <rPh sb="0" eb="3">
      <t>イシカワケン</t>
    </rPh>
    <phoneticPr fontId="16"/>
  </si>
  <si>
    <t xml:space="preserve"> 消防井戸</t>
  </si>
  <si>
    <t>福井県</t>
    <rPh sb="0" eb="3">
      <t>フクイケン</t>
    </rPh>
    <phoneticPr fontId="16"/>
  </si>
  <si>
    <t>山梨県</t>
    <rPh sb="0" eb="3">
      <t>ヤマナシケン</t>
    </rPh>
    <phoneticPr fontId="16"/>
  </si>
  <si>
    <t>三重県</t>
    <rPh sb="0" eb="3">
      <t>ミエケン</t>
    </rPh>
    <phoneticPr fontId="16"/>
  </si>
  <si>
    <t>28歳</t>
  </si>
  <si>
    <t>滋賀県</t>
    <rPh sb="0" eb="3">
      <t>シガケン</t>
    </rPh>
    <phoneticPr fontId="16"/>
  </si>
  <si>
    <t xml:space="preserve"> 日赤募金</t>
  </si>
  <si>
    <t>京都府</t>
    <rPh sb="0" eb="3">
      <t>キョウトフ</t>
    </rPh>
    <phoneticPr fontId="16"/>
  </si>
  <si>
    <t>露地野菜</t>
  </si>
  <si>
    <t>扶助費</t>
  </si>
  <si>
    <t>奈良県</t>
    <rPh sb="0" eb="3">
      <t>ナラケン</t>
    </rPh>
    <phoneticPr fontId="16"/>
  </si>
  <si>
    <t>鳥取県</t>
    <rPh sb="0" eb="3">
      <t>トットリケン</t>
    </rPh>
    <phoneticPr fontId="16"/>
  </si>
  <si>
    <t>単式</t>
  </si>
  <si>
    <t>選挙期日</t>
    <rPh sb="0" eb="2">
      <t>センキョ</t>
    </rPh>
    <rPh sb="2" eb="4">
      <t>キジツ</t>
    </rPh>
    <phoneticPr fontId="14"/>
  </si>
  <si>
    <t>大村公園</t>
  </si>
  <si>
    <t>島根県</t>
    <rPh sb="0" eb="3">
      <t>シマネケン</t>
    </rPh>
    <phoneticPr fontId="16"/>
  </si>
  <si>
    <t>令和3年度</t>
    <rPh sb="0" eb="2">
      <t>レイワ</t>
    </rPh>
    <rPh sb="4" eb="5">
      <t>ド</t>
    </rPh>
    <phoneticPr fontId="14"/>
  </si>
  <si>
    <t>0歳</t>
  </si>
  <si>
    <t xml:space="preserve"> 第3児</t>
  </si>
  <si>
    <t>岡田7丁目2826-33ほか</t>
  </si>
  <si>
    <t>令和4年度</t>
    <rPh sb="0" eb="2">
      <t>レイワ</t>
    </rPh>
    <phoneticPr fontId="14"/>
  </si>
  <si>
    <t>岡山県</t>
    <rPh sb="0" eb="3">
      <t>オカヤマケン</t>
    </rPh>
    <phoneticPr fontId="16"/>
  </si>
  <si>
    <t>岡田1丁目28</t>
    <rPh sb="0" eb="2">
      <t>オカダ</t>
    </rPh>
    <rPh sb="3" eb="5">
      <t>チョウメ</t>
    </rPh>
    <phoneticPr fontId="14"/>
  </si>
  <si>
    <t>45～49歳</t>
  </si>
  <si>
    <t>広島県</t>
    <rPh sb="0" eb="3">
      <t>ヒロシマケン</t>
    </rPh>
    <phoneticPr fontId="16"/>
  </si>
  <si>
    <t>合計 / し尿処理量</t>
  </si>
  <si>
    <t>徳島県</t>
    <rPh sb="0" eb="3">
      <t>トクシマケン</t>
    </rPh>
    <phoneticPr fontId="16"/>
  </si>
  <si>
    <t>50各種商品卸売業</t>
  </si>
  <si>
    <t>香川県</t>
    <rPh sb="0" eb="3">
      <t>カガワケン</t>
    </rPh>
    <phoneticPr fontId="16"/>
  </si>
  <si>
    <t>48歳</t>
  </si>
  <si>
    <t>宮崎県</t>
    <rPh sb="0" eb="3">
      <t>ミヤザキケン</t>
    </rPh>
    <phoneticPr fontId="16"/>
  </si>
  <si>
    <t>高知県</t>
    <rPh sb="0" eb="3">
      <t>コウチケン</t>
    </rPh>
    <phoneticPr fontId="16"/>
  </si>
  <si>
    <t>40～44歳</t>
  </si>
  <si>
    <t>生活保護開始</t>
  </si>
  <si>
    <t>不詳</t>
  </si>
  <si>
    <t>国外</t>
    <rPh sb="0" eb="2">
      <t>コクガイ</t>
    </rPh>
    <phoneticPr fontId="16"/>
  </si>
  <si>
    <t>山口県</t>
  </si>
  <si>
    <t>令和5年度</t>
    <rPh sb="0" eb="2">
      <t>レイワ</t>
    </rPh>
    <rPh sb="3" eb="4">
      <t>ネン</t>
    </rPh>
    <rPh sb="4" eb="5">
      <t>ド</t>
    </rPh>
    <phoneticPr fontId="14"/>
  </si>
  <si>
    <t xml:space="preserve"> 令和6年度</t>
  </si>
  <si>
    <t>島根県</t>
  </si>
  <si>
    <t>被けん引車</t>
  </si>
  <si>
    <t>愛媛県</t>
  </si>
  <si>
    <t>献血者数</t>
  </si>
  <si>
    <t xml:space="preserve"> 課税証明</t>
  </si>
  <si>
    <t>石川県</t>
  </si>
  <si>
    <t>平成24年</t>
    <rPh sb="0" eb="2">
      <t>ヘイセイ</t>
    </rPh>
    <phoneticPr fontId="16"/>
  </si>
  <si>
    <t>平成19年</t>
    <rPh sb="0" eb="2">
      <t>ヘイセイ</t>
    </rPh>
    <phoneticPr fontId="16"/>
  </si>
  <si>
    <t>和歌山県</t>
  </si>
  <si>
    <t>新型コロナウイルス感染症</t>
    <rPh sb="0" eb="2">
      <t>シンガタ</t>
    </rPh>
    <rPh sb="9" eb="12">
      <t>カンセンショウ</t>
    </rPh>
    <phoneticPr fontId="5"/>
  </si>
  <si>
    <t>徳島県</t>
  </si>
  <si>
    <t>製造品
出荷額等</t>
  </si>
  <si>
    <t>妊娠期間及び胎児発育に関連する障害</t>
  </si>
  <si>
    <t>売場面積 (㎡)</t>
  </si>
  <si>
    <t xml:space="preserve"> 復氏</t>
  </si>
  <si>
    <t>宮崎県</t>
  </si>
  <si>
    <t xml:space="preserve">30日以上 </t>
  </si>
  <si>
    <t>資料：子育て支援課</t>
    <rPh sb="3" eb="5">
      <t>コソダ</t>
    </rPh>
    <rPh sb="6" eb="8">
      <t>シエン</t>
    </rPh>
    <rPh sb="8" eb="9">
      <t>カ</t>
    </rPh>
    <phoneticPr fontId="14"/>
  </si>
  <si>
    <t>沖縄県</t>
  </si>
  <si>
    <t>食用油の過熱引火</t>
  </si>
  <si>
    <t>越公園</t>
  </si>
  <si>
    <t>在園者数</t>
  </si>
  <si>
    <t>27歳</t>
  </si>
  <si>
    <t>財政力指数（3ヶ年平均）</t>
  </si>
  <si>
    <t>その他の周産期に発生した病態</t>
  </si>
  <si>
    <t>平成13年度</t>
    <rPh sb="0" eb="2">
      <t>ヘイセイ</t>
    </rPh>
    <rPh sb="4" eb="5">
      <t>ネン</t>
    </rPh>
    <rPh sb="5" eb="6">
      <t>ド</t>
    </rPh>
    <phoneticPr fontId="14"/>
  </si>
  <si>
    <t>町民センター分室</t>
    <rPh sb="0" eb="2">
      <t>チョウミン</t>
    </rPh>
    <rPh sb="6" eb="8">
      <t>ブンシツ</t>
    </rPh>
    <phoneticPr fontId="14"/>
  </si>
  <si>
    <t>大分県</t>
  </si>
  <si>
    <t>機関内配線</t>
  </si>
  <si>
    <t>長野県</t>
  </si>
  <si>
    <t>会社以外の法人</t>
  </si>
  <si>
    <t>令和6年度</t>
    <rPh sb="0" eb="2">
      <t>レイワ</t>
    </rPh>
    <phoneticPr fontId="14"/>
  </si>
  <si>
    <t>令和6年</t>
    <rPh sb="0" eb="2">
      <t>レイワ</t>
    </rPh>
    <phoneticPr fontId="14"/>
  </si>
  <si>
    <t>岩手県</t>
  </si>
  <si>
    <t>100歳以上</t>
  </si>
  <si>
    <t xml:space="preserve"> 老年化指数(指数)</t>
  </si>
  <si>
    <t>自然災害</t>
    <rPh sb="0" eb="4">
      <t>シゼンサイガイ</t>
    </rPh>
    <phoneticPr fontId="14"/>
  </si>
  <si>
    <t>資料：町民窓口課</t>
    <rPh sb="5" eb="7">
      <t>マドグチ</t>
    </rPh>
    <phoneticPr fontId="14"/>
  </si>
  <si>
    <t>令和5年度</t>
    <rPh sb="0" eb="2">
      <t>レイワ</t>
    </rPh>
    <rPh sb="3" eb="5">
      <t>ネンド</t>
    </rPh>
    <phoneticPr fontId="14"/>
  </si>
  <si>
    <t>施設栽培</t>
    <rPh sb="0" eb="2">
      <t>シセツ</t>
    </rPh>
    <rPh sb="2" eb="4">
      <t>サイバイ</t>
    </rPh>
    <phoneticPr fontId="14"/>
  </si>
  <si>
    <t>山梨県</t>
  </si>
  <si>
    <t>非常勤</t>
    <rPh sb="0" eb="3">
      <t>ヒジョウキン</t>
    </rPh>
    <phoneticPr fontId="14"/>
  </si>
  <si>
    <t>年齢（3区分）別人口・各種指数</t>
    <rPh sb="11" eb="13">
      <t>カクシュ</t>
    </rPh>
    <rPh sb="13" eb="15">
      <t>シスウ</t>
    </rPh>
    <phoneticPr fontId="14"/>
  </si>
  <si>
    <t>鹿児島県</t>
  </si>
  <si>
    <t>発令状況</t>
  </si>
  <si>
    <t>栃木県</t>
  </si>
  <si>
    <t>特定入所者介護サービス費</t>
  </si>
  <si>
    <t>倉見観音堂緑地</t>
  </si>
  <si>
    <t>集会所・公会堂等</t>
  </si>
  <si>
    <t>1歳児</t>
  </si>
  <si>
    <t>静岡県</t>
  </si>
  <si>
    <t>平成17年～平成26年</t>
  </si>
  <si>
    <t>国外</t>
  </si>
  <si>
    <t>受診率</t>
    <rPh sb="0" eb="3">
      <t>ジュシンリツ</t>
    </rPh>
    <phoneticPr fontId="14"/>
  </si>
  <si>
    <t>世帯数</t>
    <rPh sb="0" eb="2">
      <t>セタイ</t>
    </rPh>
    <rPh sb="2" eb="3">
      <t>スウ</t>
    </rPh>
    <phoneticPr fontId="16"/>
  </si>
  <si>
    <t>果樹類</t>
    <rPh sb="0" eb="2">
      <t>カジュ</t>
    </rPh>
    <rPh sb="2" eb="3">
      <t>ルイ</t>
    </rPh>
    <phoneticPr fontId="14"/>
  </si>
  <si>
    <t>各年12月31日現在</t>
  </si>
  <si>
    <t>（注）平成24年以降、「国・地方公共団体」は集計対象から除く</t>
    <rPh sb="1" eb="2">
      <t>チュウ</t>
    </rPh>
    <rPh sb="3" eb="5">
      <t>ヘイセイ</t>
    </rPh>
    <rPh sb="7" eb="8">
      <t>ネン</t>
    </rPh>
    <rPh sb="8" eb="10">
      <t>イコウ</t>
    </rPh>
    <rPh sb="12" eb="13">
      <t>クニ</t>
    </rPh>
    <rPh sb="14" eb="16">
      <t>チホウ</t>
    </rPh>
    <rPh sb="16" eb="18">
      <t>コウキョウ</t>
    </rPh>
    <rPh sb="18" eb="20">
      <t>ダンタイ</t>
    </rPh>
    <rPh sb="22" eb="24">
      <t>シュウケイ</t>
    </rPh>
    <rPh sb="24" eb="26">
      <t>タイショウ</t>
    </rPh>
    <rPh sb="28" eb="29">
      <t>ノゾ</t>
    </rPh>
    <phoneticPr fontId="14"/>
  </si>
  <si>
    <t>※定数外で短時間再任用11人あり</t>
    <rPh sb="1" eb="4">
      <t>テイスウガイ</t>
    </rPh>
    <rPh sb="5" eb="8">
      <t>タンジカン</t>
    </rPh>
    <rPh sb="8" eb="11">
      <t>サイニンヨウ</t>
    </rPh>
    <rPh sb="13" eb="14">
      <t>ニン</t>
    </rPh>
    <phoneticPr fontId="14"/>
  </si>
  <si>
    <t>放火・放火の疑い</t>
    <rPh sb="0" eb="2">
      <t>ホウカ</t>
    </rPh>
    <rPh sb="3" eb="5">
      <t>ホウカ</t>
    </rPh>
    <rPh sb="6" eb="7">
      <t>ウタガ</t>
    </rPh>
    <phoneticPr fontId="14"/>
  </si>
  <si>
    <t>交通安全対策特別交付金</t>
  </si>
  <si>
    <t>住民登録</t>
  </si>
  <si>
    <t>人口</t>
  </si>
  <si>
    <t xml:space="preserve"> 平成7年～平成16年</t>
  </si>
  <si>
    <t>粗付加価値額</t>
    <rPh sb="0" eb="1">
      <t>アラ</t>
    </rPh>
    <rPh sb="1" eb="5">
      <t>フカカチ</t>
    </rPh>
    <rPh sb="5" eb="6">
      <t>ガク</t>
    </rPh>
    <phoneticPr fontId="17"/>
  </si>
  <si>
    <t>人口</t>
    <rPh sb="0" eb="2">
      <t>ジンコウ</t>
    </rPh>
    <phoneticPr fontId="16"/>
  </si>
  <si>
    <t>本籍数（右軸）</t>
  </si>
  <si>
    <t>年齢到達</t>
  </si>
  <si>
    <t>世帯数（右軸）</t>
  </si>
  <si>
    <t>皮膚及び皮下組織の疾患</t>
  </si>
  <si>
    <t>平成27年</t>
    <rPh sb="0" eb="2">
      <t>ヘイセイ</t>
    </rPh>
    <phoneticPr fontId="14"/>
  </si>
  <si>
    <r>
      <t>うち400㎖採</t>
    </r>
    <r>
      <rPr>
        <sz val="12"/>
        <rFont val="HGPｺﾞｼｯｸM"/>
        <family val="3"/>
        <charset val="128"/>
      </rPr>
      <t>血</t>
    </r>
    <rPh sb="6" eb="8">
      <t>サイケツ</t>
    </rPh>
    <phoneticPr fontId="14"/>
  </si>
  <si>
    <t>21歳</t>
  </si>
  <si>
    <t>寒川町</t>
  </si>
  <si>
    <t>資料：福祉課</t>
  </si>
  <si>
    <t>復氏</t>
  </si>
  <si>
    <t>有権者数</t>
  </si>
  <si>
    <t>昭和62年度</t>
    <rPh sb="0" eb="2">
      <t>ショウワ</t>
    </rPh>
    <rPh sb="4" eb="6">
      <t>ネンド</t>
    </rPh>
    <phoneticPr fontId="14"/>
  </si>
  <si>
    <t>資料：町民窓口課</t>
  </si>
  <si>
    <t>※令和4年度からの消防広域化により令和3年度まで掲載</t>
    <rPh sb="1" eb="3">
      <t>レイワ</t>
    </rPh>
    <rPh sb="4" eb="6">
      <t>ネンド</t>
    </rPh>
    <rPh sb="9" eb="11">
      <t>ショウボウ</t>
    </rPh>
    <rPh sb="11" eb="13">
      <t>コウイキ</t>
    </rPh>
    <rPh sb="13" eb="14">
      <t>カ</t>
    </rPh>
    <rPh sb="17" eb="19">
      <t>レイワ</t>
    </rPh>
    <rPh sb="20" eb="22">
      <t>ネンド</t>
    </rPh>
    <rPh sb="24" eb="26">
      <t>ケイサイ</t>
    </rPh>
    <phoneticPr fontId="14"/>
  </si>
  <si>
    <t>飲料</t>
  </si>
  <si>
    <t xml:space="preserve"> 昭和59年以前</t>
  </si>
  <si>
    <t>従属人口指数</t>
  </si>
  <si>
    <t>平成23年度</t>
    <rPh sb="0" eb="2">
      <t>ヘイセイ</t>
    </rPh>
    <rPh sb="4" eb="6">
      <t>ネンド</t>
    </rPh>
    <phoneticPr fontId="14"/>
  </si>
  <si>
    <t>(注)平成17・22年はハウス・ガラス室の区別はありません。</t>
  </si>
  <si>
    <t>一之宮3丁目2976-2ほか</t>
  </si>
  <si>
    <t>平成21年</t>
  </si>
  <si>
    <t>ガラス室</t>
  </si>
  <si>
    <t>丁目</t>
  </si>
  <si>
    <t>平成22年</t>
  </si>
  <si>
    <t>単位：戸・人</t>
    <rPh sb="0" eb="2">
      <t>タンイ</t>
    </rPh>
    <rPh sb="3" eb="4">
      <t>コ</t>
    </rPh>
    <rPh sb="5" eb="6">
      <t>ニン</t>
    </rPh>
    <phoneticPr fontId="14"/>
  </si>
  <si>
    <t>営業用</t>
  </si>
  <si>
    <t>請願陳情件数（右軸）</t>
  </si>
  <si>
    <t>平成23年</t>
  </si>
  <si>
    <t>平成24年</t>
  </si>
  <si>
    <t>来室</t>
  </si>
  <si>
    <t>平成31年</t>
  </si>
  <si>
    <t>都市緑地</t>
  </si>
  <si>
    <t>無国籍</t>
  </si>
  <si>
    <t>※81条</t>
  </si>
  <si>
    <t>令和2年</t>
    <rPh sb="0" eb="2">
      <t>レイワ</t>
    </rPh>
    <phoneticPr fontId="14"/>
  </si>
  <si>
    <t>教員数</t>
  </si>
  <si>
    <t>平成18年度</t>
    <rPh sb="0" eb="2">
      <t>ヘイセイ</t>
    </rPh>
    <phoneticPr fontId="14"/>
  </si>
  <si>
    <t>中国</t>
  </si>
  <si>
    <t>付加価値額</t>
  </si>
  <si>
    <t>就職者</t>
  </si>
  <si>
    <t>台湾</t>
    <rPh sb="0" eb="2">
      <t>タイワン</t>
    </rPh>
    <phoneticPr fontId="14"/>
  </si>
  <si>
    <t>自給的
農家数</t>
  </si>
  <si>
    <t>総合体育館利用状況</t>
    <rPh sb="0" eb="2">
      <t>ソウゴウ</t>
    </rPh>
    <rPh sb="2" eb="5">
      <t>タイイクカン</t>
    </rPh>
    <rPh sb="5" eb="7">
      <t>リヨウ</t>
    </rPh>
    <rPh sb="7" eb="9">
      <t>ジョウキョウ</t>
    </rPh>
    <phoneticPr fontId="14"/>
  </si>
  <si>
    <t>20～24歳</t>
    <rPh sb="5" eb="6">
      <t>サイ</t>
    </rPh>
    <phoneticPr fontId="14"/>
  </si>
  <si>
    <t>土地評価証明</t>
  </si>
  <si>
    <t>韓国又は朝鮮</t>
  </si>
  <si>
    <t>朝鮮</t>
    <rPh sb="0" eb="2">
      <t>チョウセン</t>
    </rPh>
    <phoneticPr fontId="14"/>
  </si>
  <si>
    <t>軽三輪</t>
  </si>
  <si>
    <t xml:space="preserve"> 町内(発令状況)</t>
  </si>
  <si>
    <t>新築</t>
    <rPh sb="0" eb="2">
      <t>シンチク</t>
    </rPh>
    <phoneticPr fontId="14"/>
  </si>
  <si>
    <t>単位：園・人</t>
    <rPh sb="0" eb="2">
      <t>タンイ</t>
    </rPh>
    <rPh sb="3" eb="4">
      <t>エン</t>
    </rPh>
    <rPh sb="5" eb="6">
      <t>ニン</t>
    </rPh>
    <phoneticPr fontId="14"/>
  </si>
  <si>
    <t>五種混合(ジフテリア.百日せき.破傷風.ポリオ.ヒブ）</t>
    <rPh sb="0" eb="2">
      <t>ゴシュ</t>
    </rPh>
    <rPh sb="2" eb="4">
      <t>コンゴウ</t>
    </rPh>
    <phoneticPr fontId="20"/>
  </si>
  <si>
    <t>67歳</t>
  </si>
  <si>
    <t>令和2年度</t>
    <rPh sb="0" eb="2">
      <t>レイワ</t>
    </rPh>
    <rPh sb="4" eb="5">
      <t>ガンネン</t>
    </rPh>
    <phoneticPr fontId="14"/>
  </si>
  <si>
    <t>たき火</t>
  </si>
  <si>
    <t>韓国</t>
  </si>
  <si>
    <t>米国</t>
  </si>
  <si>
    <t>南部文化福祉会館</t>
  </si>
  <si>
    <t xml:space="preserve"> 戸籍謄抄本</t>
  </si>
  <si>
    <t>オーストラリア</t>
  </si>
  <si>
    <t>単位：千円・冊・点・人</t>
  </si>
  <si>
    <t>林野</t>
  </si>
  <si>
    <t>7日未満</t>
  </si>
  <si>
    <t>フランス</t>
  </si>
  <si>
    <t>産業中分類</t>
    <rPh sb="0" eb="5">
      <t>サンギョウチュウブンルイ</t>
    </rPh>
    <phoneticPr fontId="14"/>
  </si>
  <si>
    <t xml:space="preserve"> 補助費等</t>
  </si>
  <si>
    <t>インド</t>
  </si>
  <si>
    <t>営業所得者</t>
  </si>
  <si>
    <t>イタリア</t>
  </si>
  <si>
    <t>14歳</t>
  </si>
  <si>
    <t>アフガニスタン</t>
  </si>
  <si>
    <t>アルゼンチン</t>
  </si>
  <si>
    <t>平成22年</t>
    <rPh sb="0" eb="2">
      <t>ヘイセイ</t>
    </rPh>
    <phoneticPr fontId="14"/>
  </si>
  <si>
    <t>ミャンマー</t>
  </si>
  <si>
    <t>二種混合(ジフテリア・破傷風)</t>
  </si>
  <si>
    <t>神奈川県（婚姻率）</t>
  </si>
  <si>
    <t>5,000万円を越え1億円以下</t>
    <rPh sb="11" eb="13">
      <t>オクエン</t>
    </rPh>
    <phoneticPr fontId="14"/>
  </si>
  <si>
    <t>バングラデシュ</t>
  </si>
  <si>
    <t>大曲4丁目</t>
  </si>
  <si>
    <r>
      <t>平成24年2月1日現在、平成26年から</t>
    </r>
    <r>
      <rPr>
        <sz val="12"/>
        <rFont val="HGPｺﾞｼｯｸM"/>
        <family val="3"/>
        <charset val="128"/>
      </rPr>
      <t>7</t>
    </r>
    <r>
      <rPr>
        <sz val="11"/>
        <color theme="1"/>
        <rFont val="游ゴシック"/>
        <family val="3"/>
        <charset val="128"/>
      </rPr>
      <t>月1日現在、令和3年6月1日現在</t>
    </r>
    <rPh sb="0" eb="2">
      <t>ヘイセイ</t>
    </rPh>
    <rPh sb="4" eb="5">
      <t>ネン</t>
    </rPh>
    <rPh sb="6" eb="7">
      <t>ガツ</t>
    </rPh>
    <rPh sb="8" eb="9">
      <t>ニチ</t>
    </rPh>
    <rPh sb="9" eb="11">
      <t>ゲンザイ</t>
    </rPh>
    <rPh sb="12" eb="14">
      <t>ヘイセイ</t>
    </rPh>
    <rPh sb="16" eb="17">
      <t>ネン</t>
    </rPh>
    <rPh sb="20" eb="21">
      <t>ガツ</t>
    </rPh>
    <rPh sb="22" eb="23">
      <t>ニチ</t>
    </rPh>
    <rPh sb="23" eb="25">
      <t>ゲンザイ</t>
    </rPh>
    <rPh sb="26" eb="28">
      <t>レイワ</t>
    </rPh>
    <rPh sb="29" eb="30">
      <t>ネン</t>
    </rPh>
    <rPh sb="31" eb="32">
      <t>ツキ</t>
    </rPh>
    <rPh sb="33" eb="34">
      <t>ヒ</t>
    </rPh>
    <rPh sb="34" eb="36">
      <t>ゲンザイ</t>
    </rPh>
    <phoneticPr fontId="14"/>
  </si>
  <si>
    <t>カンボジア</t>
  </si>
  <si>
    <t>コロンビア</t>
  </si>
  <si>
    <t>許可申請</t>
    <rPh sb="0" eb="4">
      <t>キョカシンセイ</t>
    </rPh>
    <phoneticPr fontId="14"/>
  </si>
  <si>
    <t>ドイツ</t>
  </si>
  <si>
    <t>新生物</t>
  </si>
  <si>
    <t>経営組織別</t>
    <rPh sb="0" eb="2">
      <t>ケイエイ</t>
    </rPh>
    <rPh sb="2" eb="4">
      <t>ソシキ</t>
    </rPh>
    <rPh sb="4" eb="5">
      <t>ベツ</t>
    </rPh>
    <phoneticPr fontId="14"/>
  </si>
  <si>
    <t>ギニア</t>
  </si>
  <si>
    <t>イラン</t>
  </si>
  <si>
    <t>E製造業</t>
  </si>
  <si>
    <t>農業就業人口</t>
  </si>
  <si>
    <t>ケニア</t>
  </si>
  <si>
    <t xml:space="preserve"> 老年人口指数(指数)</t>
  </si>
  <si>
    <t>ラオス</t>
  </si>
  <si>
    <t>パラグアイ</t>
  </si>
  <si>
    <t>麻疹</t>
  </si>
  <si>
    <t>ロシア</t>
  </si>
  <si>
    <t>小売業</t>
  </si>
  <si>
    <t>サウジアラビア</t>
  </si>
  <si>
    <t>1歳</t>
  </si>
  <si>
    <t>C鉱業,採石業,砂利採取業</t>
  </si>
  <si>
    <t>トルコ</t>
  </si>
  <si>
    <t>強姦</t>
  </si>
  <si>
    <t>ウクライナ</t>
  </si>
  <si>
    <t xml:space="preserve"> 実人員</t>
  </si>
  <si>
    <t>ハウス</t>
  </si>
  <si>
    <t>実数</t>
    <rPh sb="0" eb="2">
      <t>ジッスウ</t>
    </rPh>
    <phoneticPr fontId="14"/>
  </si>
  <si>
    <t>英国</t>
  </si>
  <si>
    <t>アゼルバイジャン</t>
  </si>
  <si>
    <t>台湾</t>
  </si>
  <si>
    <t>卵巣の悪性新生物</t>
  </si>
  <si>
    <t>平成17年度</t>
    <rPh sb="0" eb="2">
      <t>ヘイセイ</t>
    </rPh>
    <phoneticPr fontId="14"/>
  </si>
  <si>
    <t>実農家数</t>
  </si>
  <si>
    <t>農業所得者</t>
    <rPh sb="0" eb="2">
      <t>ノウギョウ</t>
    </rPh>
    <rPh sb="2" eb="5">
      <t>ショトクシャ</t>
    </rPh>
    <phoneticPr fontId="14"/>
  </si>
  <si>
    <t>各年3月2日現在</t>
  </si>
  <si>
    <t>資料：総務課</t>
    <rPh sb="0" eb="2">
      <t>シリョウ</t>
    </rPh>
    <rPh sb="3" eb="6">
      <t>ソウムカ</t>
    </rPh>
    <phoneticPr fontId="14"/>
  </si>
  <si>
    <t>多目的</t>
  </si>
  <si>
    <t>平成22年</t>
    <rPh sb="0" eb="2">
      <t>ヘイセイ</t>
    </rPh>
    <phoneticPr fontId="16"/>
  </si>
  <si>
    <t>（再掲）</t>
    <rPh sb="1" eb="3">
      <t>サイケイ</t>
    </rPh>
    <phoneticPr fontId="14"/>
  </si>
  <si>
    <t>令和2年度</t>
  </si>
  <si>
    <t>面積（ha）</t>
  </si>
  <si>
    <t>1～4人</t>
    <rPh sb="3" eb="4">
      <t>ニン</t>
    </rPh>
    <phoneticPr fontId="15"/>
  </si>
  <si>
    <t>糖尿病</t>
  </si>
  <si>
    <t>男 　</t>
  </si>
  <si>
    <t>一之宮3丁目</t>
  </si>
  <si>
    <t>女　</t>
  </si>
  <si>
    <t>ポリオ（生ワクチン）集団接種</t>
  </si>
  <si>
    <t>小谷</t>
  </si>
  <si>
    <t>田端</t>
  </si>
  <si>
    <t>給与所得者</t>
  </si>
  <si>
    <t>一之宮2丁目</t>
  </si>
  <si>
    <t>１人当り金額(円)</t>
    <rPh sb="7" eb="8">
      <t>エン</t>
    </rPh>
    <phoneticPr fontId="14"/>
  </si>
  <si>
    <t>一之宮4丁目</t>
  </si>
  <si>
    <t>小動621番3</t>
    <rPh sb="0" eb="2">
      <t>ショウドウ</t>
    </rPh>
    <rPh sb="5" eb="6">
      <t>バン</t>
    </rPh>
    <phoneticPr fontId="14"/>
  </si>
  <si>
    <t>一之宮7丁目</t>
  </si>
  <si>
    <t>燃料使用額</t>
    <rPh sb="0" eb="2">
      <t>ネンリョウ</t>
    </rPh>
    <phoneticPr fontId="14"/>
  </si>
  <si>
    <t>一之宮8丁目</t>
  </si>
  <si>
    <t>(注)令和2年は農業経営体の数。</t>
    <rPh sb="1" eb="2">
      <t>チュウ</t>
    </rPh>
    <rPh sb="3" eb="5">
      <t>レイワ</t>
    </rPh>
    <rPh sb="8" eb="13">
      <t>ノウギョウケイエイタイ</t>
    </rPh>
    <rPh sb="14" eb="15">
      <t>スウ</t>
    </rPh>
    <phoneticPr fontId="14"/>
  </si>
  <si>
    <t>一之宮9丁目</t>
  </si>
  <si>
    <t>中瀬</t>
  </si>
  <si>
    <t>製造品</t>
  </si>
  <si>
    <t xml:space="preserve"> 20～29人(従業者規模別商店数)</t>
  </si>
  <si>
    <t>大曲</t>
  </si>
  <si>
    <t>大曲3丁目</t>
  </si>
  <si>
    <t>岡田</t>
  </si>
  <si>
    <t>1.0～1.5</t>
  </si>
  <si>
    <t>胎児及び新生児の出血性障害及び血液障害</t>
  </si>
  <si>
    <t>ミニカー</t>
  </si>
  <si>
    <t>岡田4丁目</t>
  </si>
  <si>
    <t>蛍光管</t>
  </si>
  <si>
    <t>100人以上</t>
  </si>
  <si>
    <t>岡田1丁目19</t>
    <rPh sb="0" eb="2">
      <t>オカダ</t>
    </rPh>
    <rPh sb="3" eb="5">
      <t>チョウメ</t>
    </rPh>
    <phoneticPr fontId="14"/>
  </si>
  <si>
    <t>8歳</t>
  </si>
  <si>
    <t>各年度末現在</t>
  </si>
  <si>
    <t>岡田6丁目</t>
  </si>
  <si>
    <t>倉見1082ほか</t>
  </si>
  <si>
    <t>有害物質による不慮の中毒及び有害物質への曝露</t>
  </si>
  <si>
    <t>高額介護サービス費</t>
  </si>
  <si>
    <t>岡田8丁目</t>
  </si>
  <si>
    <t>平成20年度</t>
    <rPh sb="0" eb="2">
      <t>ヘイセイ</t>
    </rPh>
    <phoneticPr fontId="15"/>
  </si>
  <si>
    <t>交付金</t>
  </si>
  <si>
    <t>10歳</t>
  </si>
  <si>
    <t>小谷3丁目</t>
  </si>
  <si>
    <t>平成21年</t>
    <rPh sb="0" eb="2">
      <t>ヘイセイ</t>
    </rPh>
    <phoneticPr fontId="16"/>
  </si>
  <si>
    <t>救急出動状況</t>
  </si>
  <si>
    <t>岡田2丁目</t>
    <rPh sb="3" eb="5">
      <t>チョウメ</t>
    </rPh>
    <phoneticPr fontId="14"/>
  </si>
  <si>
    <t xml:space="preserve"> 不詳</t>
  </si>
  <si>
    <t>75～79歳</t>
  </si>
  <si>
    <t>所得者数(人)</t>
  </si>
  <si>
    <t>2歳</t>
  </si>
  <si>
    <t>脊髄性筋萎縮症及び関連症候群</t>
  </si>
  <si>
    <t>4歳</t>
  </si>
  <si>
    <t>7歳</t>
  </si>
  <si>
    <t>要介護5</t>
  </si>
  <si>
    <t>9歳</t>
  </si>
  <si>
    <t>11歳</t>
  </si>
  <si>
    <t>12歳</t>
  </si>
  <si>
    <t>決算額</t>
  </si>
  <si>
    <t>13歳</t>
  </si>
  <si>
    <t>15歳</t>
  </si>
  <si>
    <t>Rサービス業（他に分類されないもの）</t>
  </si>
  <si>
    <t xml:space="preserve"> 旭が丘中学校グラウンド(夜間)</t>
  </si>
  <si>
    <t>車庫等</t>
  </si>
  <si>
    <t>養護施設等</t>
  </si>
  <si>
    <t>16歳</t>
  </si>
  <si>
    <t>19歳</t>
  </si>
  <si>
    <t>湘南こども園（保育所部分）</t>
    <rPh sb="0" eb="2">
      <t>ショウナン</t>
    </rPh>
    <rPh sb="5" eb="6">
      <t>エン</t>
    </rPh>
    <rPh sb="7" eb="9">
      <t>ホイク</t>
    </rPh>
    <rPh sb="9" eb="10">
      <t>ジョ</t>
    </rPh>
    <rPh sb="10" eb="12">
      <t>ブブン</t>
    </rPh>
    <phoneticPr fontId="14"/>
  </si>
  <si>
    <t>学校以外の教育</t>
  </si>
  <si>
    <t>全国（婚姻率）</t>
    <rPh sb="0" eb="2">
      <t>ゼンコク</t>
    </rPh>
    <rPh sb="3" eb="6">
      <t>コンインリツ</t>
    </rPh>
    <phoneticPr fontId="14"/>
  </si>
  <si>
    <t>22歳</t>
  </si>
  <si>
    <t>地方公共団体金融機構</t>
    <rPh sb="0" eb="2">
      <t>チホウ</t>
    </rPh>
    <rPh sb="2" eb="4">
      <t>コウキョウ</t>
    </rPh>
    <rPh sb="4" eb="6">
      <t>ダンタイ</t>
    </rPh>
    <rPh sb="6" eb="8">
      <t>キンユウ</t>
    </rPh>
    <rPh sb="8" eb="10">
      <t>キコウ</t>
    </rPh>
    <phoneticPr fontId="14"/>
  </si>
  <si>
    <t>23歳</t>
  </si>
  <si>
    <t>事業所数
合計</t>
    <rPh sb="0" eb="4">
      <t>ジギョウショスウ</t>
    </rPh>
    <rPh sb="5" eb="7">
      <t>ゴウケイ</t>
    </rPh>
    <phoneticPr fontId="14"/>
  </si>
  <si>
    <t>循環器系の疾患</t>
  </si>
  <si>
    <t>25歳</t>
  </si>
  <si>
    <t>麦類</t>
  </si>
  <si>
    <t>飼料用作物</t>
  </si>
  <si>
    <t>高血圧性疾患</t>
  </si>
  <si>
    <t>26歳</t>
  </si>
  <si>
    <t>30歳</t>
  </si>
  <si>
    <t>粗付加価値額</t>
  </si>
  <si>
    <t>32歳</t>
  </si>
  <si>
    <t xml:space="preserve"> 女</t>
  </si>
  <si>
    <t>37歳</t>
  </si>
  <si>
    <t>(注)BODとは有機物による汚濁の程度を示す指標です。</t>
  </si>
  <si>
    <t>38歳</t>
  </si>
  <si>
    <t>天神下第1公園</t>
  </si>
  <si>
    <t>40歳</t>
  </si>
  <si>
    <t>平成31年</t>
    <rPh sb="0" eb="2">
      <t>ヘイセイ</t>
    </rPh>
    <rPh sb="4" eb="5">
      <t>ネン</t>
    </rPh>
    <phoneticPr fontId="14"/>
  </si>
  <si>
    <t>6～19歳</t>
  </si>
  <si>
    <t>41歳</t>
  </si>
  <si>
    <t>アナログ回線</t>
  </si>
  <si>
    <t>51歳</t>
  </si>
  <si>
    <t>障害年金</t>
  </si>
  <si>
    <t>緑地</t>
  </si>
  <si>
    <t>急性腎不全</t>
  </si>
  <si>
    <t>公衆電話</t>
  </si>
  <si>
    <t>消防
副士長</t>
  </si>
  <si>
    <t>処理区域面積</t>
  </si>
  <si>
    <t>42歳</t>
  </si>
  <si>
    <t>訪問看護</t>
  </si>
  <si>
    <t>可燃粗大ごみ・大型ごみ</t>
    <rPh sb="7" eb="9">
      <t>オオガタ</t>
    </rPh>
    <phoneticPr fontId="14"/>
  </si>
  <si>
    <t>43歳</t>
  </si>
  <si>
    <t>53歳</t>
  </si>
  <si>
    <t>倉見　 　　</t>
  </si>
  <si>
    <t>住宅扶助</t>
  </si>
  <si>
    <t>56歳</t>
  </si>
  <si>
    <t>58歳</t>
  </si>
  <si>
    <t>平成28年度</t>
    <rPh sb="0" eb="2">
      <t>ヘイセイ</t>
    </rPh>
    <rPh sb="5" eb="6">
      <t>ド</t>
    </rPh>
    <phoneticPr fontId="14"/>
  </si>
  <si>
    <t>61歳</t>
  </si>
  <si>
    <t>63歳</t>
  </si>
  <si>
    <t>69歳</t>
  </si>
  <si>
    <t>71歳</t>
  </si>
  <si>
    <t>卸小売の別</t>
    <rPh sb="0" eb="1">
      <t>オロシ</t>
    </rPh>
    <rPh sb="1" eb="3">
      <t>コウリ</t>
    </rPh>
    <rPh sb="4" eb="5">
      <t>ベツ</t>
    </rPh>
    <phoneticPr fontId="14"/>
  </si>
  <si>
    <t>達成率（右軸）</t>
  </si>
  <si>
    <t>72歳</t>
  </si>
  <si>
    <t>73歳</t>
  </si>
  <si>
    <t>従業者数（女）</t>
    <rPh sb="0" eb="3">
      <t>ジュウギョウシャ</t>
    </rPh>
    <rPh sb="3" eb="4">
      <t>スウ</t>
    </rPh>
    <rPh sb="5" eb="6">
      <t>オンナ</t>
    </rPh>
    <phoneticPr fontId="14"/>
  </si>
  <si>
    <t>75歳</t>
  </si>
  <si>
    <t>令和5年度</t>
    <rPh sb="0" eb="2">
      <t>レイワ</t>
    </rPh>
    <rPh sb="3" eb="5">
      <t>ネンド</t>
    </rPh>
    <phoneticPr fontId="18"/>
  </si>
  <si>
    <t>単位：日・人</t>
    <rPh sb="0" eb="2">
      <t>タンイ</t>
    </rPh>
    <rPh sb="3" eb="4">
      <t>ニチ</t>
    </rPh>
    <rPh sb="5" eb="6">
      <t>ニン</t>
    </rPh>
    <phoneticPr fontId="14"/>
  </si>
  <si>
    <t>76歳</t>
  </si>
  <si>
    <t>堰場公園</t>
  </si>
  <si>
    <t>79歳</t>
  </si>
  <si>
    <t>80歳</t>
  </si>
  <si>
    <t>82歳</t>
  </si>
  <si>
    <t>事業所数
従業者10人～299人</t>
    <rPh sb="0" eb="4">
      <t>ジギョウショスウ</t>
    </rPh>
    <phoneticPr fontId="14"/>
  </si>
  <si>
    <t xml:space="preserve"> 0.3～0.5ha</t>
  </si>
  <si>
    <t>83歳</t>
  </si>
  <si>
    <t>88歳</t>
  </si>
  <si>
    <t>肉用牛</t>
  </si>
  <si>
    <t>91歳</t>
  </si>
  <si>
    <t>94歳</t>
  </si>
  <si>
    <t>97歳</t>
  </si>
  <si>
    <t>5～10a
未満</t>
  </si>
  <si>
    <t>トリニダード・トバゴ</t>
  </si>
  <si>
    <t>5～9歳</t>
    <rPh sb="3" eb="4">
      <t>サイ</t>
    </rPh>
    <phoneticPr fontId="14"/>
  </si>
  <si>
    <t>平成29年度</t>
  </si>
  <si>
    <t>許可</t>
  </si>
  <si>
    <t>10～14歳</t>
    <rPh sb="5" eb="6">
      <t>サイ</t>
    </rPh>
    <phoneticPr fontId="14"/>
  </si>
  <si>
    <t>30a以上</t>
  </si>
  <si>
    <t>30～34歳</t>
  </si>
  <si>
    <t>平成28年度</t>
    <rPh sb="0" eb="2">
      <t>ヘイセイ</t>
    </rPh>
    <rPh sb="4" eb="5">
      <t>ネン</t>
    </rPh>
    <rPh sb="5" eb="6">
      <t>ド</t>
    </rPh>
    <phoneticPr fontId="14"/>
  </si>
  <si>
    <t>葬祭給付</t>
  </si>
  <si>
    <t>精神及び行動の障害</t>
  </si>
  <si>
    <t>35～39歳</t>
  </si>
  <si>
    <t>50～54歳</t>
  </si>
  <si>
    <t>55～59歳</t>
  </si>
  <si>
    <t>65～69歳</t>
  </si>
  <si>
    <t xml:space="preserve"> 公債費</t>
  </si>
  <si>
    <t>兼業農家数</t>
  </si>
  <si>
    <t>平成17年度</t>
    <rPh sb="0" eb="2">
      <t>ヘイセイ</t>
    </rPh>
    <rPh sb="4" eb="5">
      <t>ネン</t>
    </rPh>
    <rPh sb="5" eb="6">
      <t>ド</t>
    </rPh>
    <phoneticPr fontId="14"/>
  </si>
  <si>
    <t xml:space="preserve"> 諸証明</t>
  </si>
  <si>
    <t>70～74歳</t>
  </si>
  <si>
    <t>80～84歳</t>
  </si>
  <si>
    <t>85～89歳</t>
  </si>
  <si>
    <t>売場面積</t>
  </si>
  <si>
    <t>令和5年度</t>
    <rPh sb="0" eb="2">
      <t>レイワ</t>
    </rPh>
    <rPh sb="4" eb="5">
      <t>ガンネン</t>
    </rPh>
    <phoneticPr fontId="14"/>
  </si>
  <si>
    <t>15～64歳</t>
    <rPh sb="5" eb="6">
      <t>サイ</t>
    </rPh>
    <phoneticPr fontId="14"/>
  </si>
  <si>
    <t>(注)総数には年齢不詳も含む。</t>
  </si>
  <si>
    <t>資料：神奈川県年齢別人口統計調査（総務課）</t>
    <rPh sb="3" eb="7">
      <t>カナガワケン</t>
    </rPh>
    <rPh sb="7" eb="10">
      <t>ネンレイベツ</t>
    </rPh>
    <rPh sb="10" eb="12">
      <t>ジンコウ</t>
    </rPh>
    <rPh sb="12" eb="14">
      <t>トウケイ</t>
    </rPh>
    <rPh sb="14" eb="16">
      <t>チョウサ</t>
    </rPh>
    <rPh sb="17" eb="19">
      <t>ソウム</t>
    </rPh>
    <rPh sb="19" eb="20">
      <t>カ</t>
    </rPh>
    <phoneticPr fontId="16"/>
  </si>
  <si>
    <t>　在園者総数</t>
  </si>
  <si>
    <t>その他の外因</t>
  </si>
  <si>
    <t>指数</t>
    <rPh sb="0" eb="2">
      <t>シスウ</t>
    </rPh>
    <phoneticPr fontId="14"/>
  </si>
  <si>
    <t>0～14歳</t>
  </si>
  <si>
    <t>産業大分類別15歳以上就業者</t>
    <rPh sb="0" eb="2">
      <t>サンギョウ</t>
    </rPh>
    <rPh sb="2" eb="5">
      <t>ダイブンルイ</t>
    </rPh>
    <rPh sb="5" eb="6">
      <t>ベツ</t>
    </rPh>
    <rPh sb="8" eb="9">
      <t>サイ</t>
    </rPh>
    <rPh sb="9" eb="11">
      <t>イジョウ</t>
    </rPh>
    <rPh sb="11" eb="14">
      <t>シュウギョウシャ</t>
    </rPh>
    <phoneticPr fontId="16"/>
  </si>
  <si>
    <t>15～64歳</t>
  </si>
  <si>
    <t>年少人口指数</t>
  </si>
  <si>
    <t>資料：介護保険事業状況報告（高齢介護課）</t>
  </si>
  <si>
    <t>老年人口指数</t>
  </si>
  <si>
    <t>コンビニ以外</t>
    <rPh sb="4" eb="6">
      <t>イガイ</t>
    </rPh>
    <phoneticPr fontId="14"/>
  </si>
  <si>
    <t>出生率</t>
  </si>
  <si>
    <t>大腸がん</t>
    <rPh sb="0" eb="2">
      <t>ダイチョウ</t>
    </rPh>
    <phoneticPr fontId="14"/>
  </si>
  <si>
    <t>老年化指数</t>
  </si>
  <si>
    <t>従属人口指数=（14歳以下人口＋65歳以上人口）/15～64歳人口×100</t>
  </si>
  <si>
    <t>平成24年2月1日現在、平成26年7月1日、平成28年6月1日現在</t>
    <rPh sb="0" eb="2">
      <t>ヘイセイ</t>
    </rPh>
    <rPh sb="4" eb="5">
      <t>ネン</t>
    </rPh>
    <rPh sb="6" eb="7">
      <t>ガツ</t>
    </rPh>
    <rPh sb="8" eb="9">
      <t>ニチ</t>
    </rPh>
    <rPh sb="9" eb="11">
      <t>ゲンザイ</t>
    </rPh>
    <rPh sb="12" eb="14">
      <t>ヘイセイ</t>
    </rPh>
    <rPh sb="16" eb="17">
      <t>ネン</t>
    </rPh>
    <rPh sb="18" eb="19">
      <t>ガツ</t>
    </rPh>
    <rPh sb="20" eb="21">
      <t>ニチ</t>
    </rPh>
    <rPh sb="22" eb="24">
      <t>ヘイセイ</t>
    </rPh>
    <rPh sb="26" eb="27">
      <t>ネン</t>
    </rPh>
    <rPh sb="28" eb="29">
      <t>ツキ</t>
    </rPh>
    <rPh sb="30" eb="31">
      <t>ヒ</t>
    </rPh>
    <rPh sb="31" eb="33">
      <t>ゲンザイ</t>
    </rPh>
    <phoneticPr fontId="14"/>
  </si>
  <si>
    <t>老年人口指数=65歳以上人口/15～64歳人口×100</t>
  </si>
  <si>
    <t>100歳</t>
  </si>
  <si>
    <t>年少人口</t>
  </si>
  <si>
    <t>個人</t>
  </si>
  <si>
    <t>神経系の先天奇形</t>
  </si>
  <si>
    <t>豚</t>
  </si>
  <si>
    <t>生産年齢人口</t>
  </si>
  <si>
    <t xml:space="preserve"> 養鶏</t>
  </si>
  <si>
    <r>
      <t>※小出川は計測地点の変更により、平成29年度以前は寺尾橋、令和元年度は追出橋、令和2年度</t>
    </r>
    <r>
      <rPr>
        <sz val="12"/>
        <rFont val="HGPｺﾞｼｯｸM"/>
        <family val="3"/>
        <charset val="128"/>
      </rPr>
      <t>以降は一ツ橋で計測しています。</t>
    </r>
    <rPh sb="1" eb="3">
      <t>コイデ</t>
    </rPh>
    <rPh sb="3" eb="4">
      <t>ガワ</t>
    </rPh>
    <rPh sb="5" eb="7">
      <t>ケイソク</t>
    </rPh>
    <rPh sb="7" eb="9">
      <t>チテン</t>
    </rPh>
    <rPh sb="10" eb="12">
      <t>ヘンコウ</t>
    </rPh>
    <rPh sb="16" eb="18">
      <t>ヘイセイ</t>
    </rPh>
    <rPh sb="20" eb="22">
      <t>ネンド</t>
    </rPh>
    <rPh sb="22" eb="24">
      <t>イゼン</t>
    </rPh>
    <rPh sb="25" eb="27">
      <t>テラオ</t>
    </rPh>
    <rPh sb="27" eb="28">
      <t>ハシ</t>
    </rPh>
    <rPh sb="29" eb="31">
      <t>レイワ</t>
    </rPh>
    <rPh sb="31" eb="33">
      <t>ガンネン</t>
    </rPh>
    <rPh sb="33" eb="34">
      <t>ド</t>
    </rPh>
    <rPh sb="35" eb="36">
      <t>オ</t>
    </rPh>
    <rPh sb="36" eb="37">
      <t>デ</t>
    </rPh>
    <rPh sb="37" eb="38">
      <t>ハシ</t>
    </rPh>
    <rPh sb="39" eb="41">
      <t>レイワ</t>
    </rPh>
    <rPh sb="42" eb="44">
      <t>ネンド</t>
    </rPh>
    <rPh sb="44" eb="46">
      <t>イコウ</t>
    </rPh>
    <rPh sb="47" eb="48">
      <t>ヒト</t>
    </rPh>
    <rPh sb="49" eb="50">
      <t>バシ</t>
    </rPh>
    <rPh sb="51" eb="53">
      <t>ケイソク</t>
    </rPh>
    <phoneticPr fontId="14"/>
  </si>
  <si>
    <t>婚姻率</t>
  </si>
  <si>
    <t>全国</t>
    <rPh sb="0" eb="2">
      <t>ゼンコク</t>
    </rPh>
    <phoneticPr fontId="14"/>
  </si>
  <si>
    <t>年度別</t>
    <rPh sb="2" eb="3">
      <t>ベツ</t>
    </rPh>
    <phoneticPr fontId="14"/>
  </si>
  <si>
    <t>火災</t>
  </si>
  <si>
    <t>全国（死亡率）</t>
    <rPh sb="0" eb="2">
      <t>ゼンコク</t>
    </rPh>
    <rPh sb="3" eb="6">
      <t>シボウリツ</t>
    </rPh>
    <phoneticPr fontId="14"/>
  </si>
  <si>
    <t>田端（丁目なし）</t>
  </si>
  <si>
    <t>神奈川県（死亡率）</t>
  </si>
  <si>
    <t>平成14年</t>
  </si>
  <si>
    <t>平成18年</t>
    <rPh sb="0" eb="2">
      <t>ヘイセイ</t>
    </rPh>
    <phoneticPr fontId="16"/>
  </si>
  <si>
    <t>資料：神奈川県企業庁茅ヶ崎水道営業所（総務課）</t>
    <rPh sb="19" eb="21">
      <t>ソウム</t>
    </rPh>
    <rPh sb="21" eb="22">
      <t>カ</t>
    </rPh>
    <phoneticPr fontId="14"/>
  </si>
  <si>
    <t>従業者数（左軸）</t>
  </si>
  <si>
    <t>平成20年</t>
    <rPh sb="0" eb="2">
      <t>ヘイセイ</t>
    </rPh>
    <phoneticPr fontId="14"/>
  </si>
  <si>
    <t>平成23年</t>
    <rPh sb="0" eb="2">
      <t>ヘイセイ</t>
    </rPh>
    <phoneticPr fontId="14"/>
  </si>
  <si>
    <t>平成21年度</t>
    <rPh sb="5" eb="6">
      <t>ド</t>
    </rPh>
    <phoneticPr fontId="14"/>
  </si>
  <si>
    <t>店舗(百貨店含む)</t>
  </si>
  <si>
    <t>平成25年</t>
    <rPh sb="0" eb="2">
      <t>ヘイセイ</t>
    </rPh>
    <phoneticPr fontId="16"/>
  </si>
  <si>
    <t>平成19年度</t>
    <rPh sb="0" eb="2">
      <t>ヘイセイ</t>
    </rPh>
    <phoneticPr fontId="14"/>
  </si>
  <si>
    <t>平成26年</t>
    <rPh sb="0" eb="2">
      <t>ヘイセイ</t>
    </rPh>
    <phoneticPr fontId="14"/>
  </si>
  <si>
    <t>平成26年</t>
    <rPh sb="0" eb="2">
      <t>ヘイセイ</t>
    </rPh>
    <phoneticPr fontId="16"/>
  </si>
  <si>
    <t>平成27年</t>
    <rPh sb="0" eb="2">
      <t>ヘイセイ</t>
    </rPh>
    <phoneticPr fontId="16"/>
  </si>
  <si>
    <t>焼損面積（左軸）</t>
  </si>
  <si>
    <t>資料：国勢調査（総務課）</t>
    <rPh sb="0" eb="2">
      <t>シリョウ</t>
    </rPh>
    <rPh sb="3" eb="5">
      <t>コクセイ</t>
    </rPh>
    <rPh sb="5" eb="7">
      <t>チョウサ</t>
    </rPh>
    <rPh sb="8" eb="10">
      <t>ソウム</t>
    </rPh>
    <rPh sb="10" eb="11">
      <t>カ</t>
    </rPh>
    <phoneticPr fontId="16"/>
  </si>
  <si>
    <t>その他の循環器系の先天奇形</t>
  </si>
  <si>
    <t>平成19年</t>
  </si>
  <si>
    <t>平成26年度</t>
    <rPh sb="0" eb="2">
      <t>ヘイセイ</t>
    </rPh>
    <rPh sb="4" eb="6">
      <t>ネンド</t>
    </rPh>
    <phoneticPr fontId="14"/>
  </si>
  <si>
    <t>重症急性呼吸器症候群[SARS]</t>
  </si>
  <si>
    <t>昼間人口</t>
    <rPh sb="0" eb="2">
      <t>ヒルマ</t>
    </rPh>
    <rPh sb="2" eb="4">
      <t>ジンコウ</t>
    </rPh>
    <phoneticPr fontId="16"/>
  </si>
  <si>
    <t>通勤</t>
    <rPh sb="0" eb="2">
      <t>ツウキン</t>
    </rPh>
    <phoneticPr fontId="16"/>
  </si>
  <si>
    <t xml:space="preserve"> 稲作</t>
  </si>
  <si>
    <t>1～2人</t>
  </si>
  <si>
    <t>通学</t>
    <rPh sb="0" eb="2">
      <t>ツウガク</t>
    </rPh>
    <phoneticPr fontId="16"/>
  </si>
  <si>
    <t>産業大分類別</t>
    <rPh sb="0" eb="2">
      <t>サンギョウ</t>
    </rPh>
    <rPh sb="2" eb="5">
      <t>ダイブンルイ</t>
    </rPh>
    <rPh sb="5" eb="6">
      <t>ベツ</t>
    </rPh>
    <phoneticPr fontId="16"/>
  </si>
  <si>
    <t>女</t>
    <rPh sb="0" eb="1">
      <t>オンナ</t>
    </rPh>
    <phoneticPr fontId="16"/>
  </si>
  <si>
    <t>（再掲）第2次産業</t>
  </si>
  <si>
    <t>介護保険事業</t>
  </si>
  <si>
    <t>平成27年度</t>
    <rPh sb="0" eb="2">
      <t>ヘイセイ</t>
    </rPh>
    <rPh sb="4" eb="6">
      <t>ネンド</t>
    </rPh>
    <phoneticPr fontId="14"/>
  </si>
  <si>
    <t>女(令和6年)</t>
  </si>
  <si>
    <t>A農業,林業</t>
  </si>
  <si>
    <t>所得者1人当り(円)　</t>
  </si>
  <si>
    <t>Aのうち農業</t>
  </si>
  <si>
    <t>年度別</t>
    <rPh sb="0" eb="3">
      <t>ネンドベツ</t>
    </rPh>
    <phoneticPr fontId="14"/>
  </si>
  <si>
    <t>納税者数</t>
  </si>
  <si>
    <t>B漁業</t>
  </si>
  <si>
    <t>D建設業</t>
  </si>
  <si>
    <t>F電気･ガス･熱供給･水道業</t>
  </si>
  <si>
    <t>総数</t>
    <rPh sb="0" eb="2">
      <t>ソウスウ</t>
    </rPh>
    <phoneticPr fontId="17"/>
  </si>
  <si>
    <t>I卸売業,小売業</t>
  </si>
  <si>
    <t>受給権者</t>
  </si>
  <si>
    <t>O教育,学習支援業</t>
  </si>
  <si>
    <t>P医療,福祉</t>
  </si>
  <si>
    <t>Q複合サービス事業</t>
  </si>
  <si>
    <t>S公務（他に分類されるものを除く）</t>
  </si>
  <si>
    <t>農家数(規模別)</t>
  </si>
  <si>
    <t>令和元年度</t>
    <rPh sb="0" eb="2">
      <t>レイワ</t>
    </rPh>
    <rPh sb="2" eb="3">
      <t>ガン</t>
    </rPh>
    <rPh sb="3" eb="5">
      <t>ネンド</t>
    </rPh>
    <phoneticPr fontId="14"/>
  </si>
  <si>
    <t>第3次産業</t>
  </si>
  <si>
    <t>1,000万円を越え2,000万円以下</t>
  </si>
  <si>
    <t>（注）経済センサス-基礎調査については「国・地方公共団体」の集計あり。
　　　経済センサス-活動調査については「国・地方公共団体」は調査対象としていないため集計なし</t>
    <rPh sb="1" eb="2">
      <t>チュウ</t>
    </rPh>
    <rPh sb="20" eb="21">
      <t>クニ</t>
    </rPh>
    <rPh sb="22" eb="24">
      <t>チホウ</t>
    </rPh>
    <rPh sb="24" eb="26">
      <t>コウキョウ</t>
    </rPh>
    <rPh sb="26" eb="28">
      <t>ダンタイ</t>
    </rPh>
    <rPh sb="30" eb="32">
      <t>シュウケイ</t>
    </rPh>
    <rPh sb="56" eb="57">
      <t>クニ</t>
    </rPh>
    <rPh sb="58" eb="60">
      <t>チホウ</t>
    </rPh>
    <rPh sb="60" eb="62">
      <t>コウキョウ</t>
    </rPh>
    <rPh sb="62" eb="64">
      <t>ダンタイ</t>
    </rPh>
    <rPh sb="66" eb="68">
      <t>チョウサ</t>
    </rPh>
    <rPh sb="68" eb="70">
      <t>タイショウ</t>
    </rPh>
    <rPh sb="78" eb="80">
      <t>シュウケイ</t>
    </rPh>
    <phoneticPr fontId="14"/>
  </si>
  <si>
    <t>平成30年度</t>
    <rPh sb="0" eb="2">
      <t>ヘイセイ</t>
    </rPh>
    <rPh sb="5" eb="6">
      <t>ド</t>
    </rPh>
    <phoneticPr fontId="14"/>
  </si>
  <si>
    <t>各年3月1日現在</t>
  </si>
  <si>
    <t>臨時税収補てん債</t>
  </si>
  <si>
    <t>資料：経済センサス-基礎調査（総務課）、経済センサス-活動調査（総務課）</t>
    <rPh sb="3" eb="5">
      <t>ケイザイ</t>
    </rPh>
    <rPh sb="10" eb="12">
      <t>キソ</t>
    </rPh>
    <rPh sb="12" eb="14">
      <t>チョウサ</t>
    </rPh>
    <rPh sb="15" eb="17">
      <t>ソウム</t>
    </rPh>
    <rPh sb="17" eb="18">
      <t>カ</t>
    </rPh>
    <rPh sb="27" eb="29">
      <t>カツドウ</t>
    </rPh>
    <rPh sb="29" eb="31">
      <t>チョウサ</t>
    </rPh>
    <rPh sb="32" eb="34">
      <t>ソウム</t>
    </rPh>
    <rPh sb="34" eb="35">
      <t>カ</t>
    </rPh>
    <phoneticPr fontId="14"/>
  </si>
  <si>
    <t>単位：事業所</t>
    <rPh sb="0" eb="2">
      <t>タンイ</t>
    </rPh>
    <rPh sb="3" eb="6">
      <t>ジギョウショ</t>
    </rPh>
    <phoneticPr fontId="14"/>
  </si>
  <si>
    <t>2) 従業者数とは、「個人業主」、「無給家族従業者」、「有給役員」及び「常用雇用者」の計であり、「臨時雇用者」は含めていない。</t>
  </si>
  <si>
    <t>58飲食料品小売業</t>
  </si>
  <si>
    <t>加入電話（左軸）</t>
  </si>
  <si>
    <t>会社</t>
  </si>
  <si>
    <t>（参考）円単位</t>
    <rPh sb="1" eb="3">
      <t>サンコウ</t>
    </rPh>
    <rPh sb="4" eb="7">
      <t>エンタンイ</t>
    </rPh>
    <phoneticPr fontId="5"/>
  </si>
  <si>
    <t>倉見逸入緑地</t>
  </si>
  <si>
    <t>国・地方公共団体</t>
    <rPh sb="2" eb="4">
      <t>チホウ</t>
    </rPh>
    <phoneticPr fontId="14"/>
  </si>
  <si>
    <t>（３）</t>
  </si>
  <si>
    <t>（１）</t>
  </si>
  <si>
    <t>単位：事業所・人</t>
    <rPh sb="0" eb="2">
      <t>タンイ</t>
    </rPh>
    <rPh sb="3" eb="6">
      <t>ジギョウショ</t>
    </rPh>
    <rPh sb="7" eb="8">
      <t>ニン</t>
    </rPh>
    <phoneticPr fontId="14"/>
  </si>
  <si>
    <t xml:space="preserve"> コンビニ以外(印鑑証明)</t>
  </si>
  <si>
    <t>平成22年度</t>
  </si>
  <si>
    <t>従業者規模別事業所数</t>
    <rPh sb="3" eb="6">
      <t>キボベツ</t>
    </rPh>
    <rPh sb="6" eb="9">
      <t>ジギョウショ</t>
    </rPh>
    <rPh sb="9" eb="10">
      <t>スウ</t>
    </rPh>
    <phoneticPr fontId="14"/>
  </si>
  <si>
    <t>農業集落別</t>
  </si>
  <si>
    <t>旧目久尻川ふるさと緑道</t>
  </si>
  <si>
    <t>従業者数のうち常用雇用者数（男）</t>
    <rPh sb="7" eb="9">
      <t>ジョウヨウ</t>
    </rPh>
    <rPh sb="9" eb="12">
      <t>コヨウシャ</t>
    </rPh>
    <rPh sb="12" eb="13">
      <t>スウ</t>
    </rPh>
    <rPh sb="14" eb="15">
      <t>オトコ</t>
    </rPh>
    <phoneticPr fontId="14"/>
  </si>
  <si>
    <t>1～4人</t>
    <rPh sb="3" eb="4">
      <t>ニン</t>
    </rPh>
    <phoneticPr fontId="21"/>
  </si>
  <si>
    <t>間質性肺疾患</t>
  </si>
  <si>
    <t>その他の卸売業</t>
  </si>
  <si>
    <t>歯科</t>
  </si>
  <si>
    <t>5～9人</t>
    <rPh sb="3" eb="4">
      <t>ニン</t>
    </rPh>
    <phoneticPr fontId="15"/>
  </si>
  <si>
    <t>小型自動二輪車</t>
  </si>
  <si>
    <t>各年度末現在</t>
    <rPh sb="0" eb="3">
      <t>カクネンド</t>
    </rPh>
    <rPh sb="3" eb="4">
      <t>マツ</t>
    </rPh>
    <phoneticPr fontId="14"/>
  </si>
  <si>
    <t>5～9人</t>
    <rPh sb="3" eb="4">
      <t>ニン</t>
    </rPh>
    <phoneticPr fontId="14"/>
  </si>
  <si>
    <t>E=C-D実質収支</t>
  </si>
  <si>
    <t>20～29人</t>
    <rPh sb="5" eb="6">
      <t>ニン</t>
    </rPh>
    <phoneticPr fontId="15"/>
  </si>
  <si>
    <t>G積立金</t>
  </si>
  <si>
    <t>100人以上</t>
    <rPh sb="3" eb="6">
      <t>ニンイジョウ</t>
    </rPh>
    <phoneticPr fontId="14"/>
  </si>
  <si>
    <t>合計 / 総面積</t>
  </si>
  <si>
    <t>派遣従業者のみ</t>
  </si>
  <si>
    <t>全産業</t>
    <rPh sb="0" eb="3">
      <t>ゼンサンギョウ</t>
    </rPh>
    <phoneticPr fontId="14"/>
  </si>
  <si>
    <t>転出</t>
  </si>
  <si>
    <t>産業大分類別地区別事業所数・従業者数</t>
  </si>
  <si>
    <t>産業大分類別</t>
    <rPh sb="0" eb="3">
      <t>サンギョウダイ</t>
    </rPh>
    <rPh sb="3" eb="5">
      <t>ブンルイ</t>
    </rPh>
    <rPh sb="5" eb="6">
      <t>ベツ</t>
    </rPh>
    <phoneticPr fontId="14"/>
  </si>
  <si>
    <t>総農家数</t>
  </si>
  <si>
    <t>岡田1丁目</t>
  </si>
  <si>
    <t>(注)貸出点数は、図書館資料の貸出延べ点数。</t>
  </si>
  <si>
    <t>岡田2丁目</t>
  </si>
  <si>
    <t>宮山（丁目なし）</t>
  </si>
  <si>
    <t>小谷（丁目なし）</t>
  </si>
  <si>
    <t>小動（丁目なし）</t>
  </si>
  <si>
    <t>大蔵（丁目なし）</t>
  </si>
  <si>
    <t>住民票・印鑑証明のコンビニ交付の状況</t>
    <rPh sb="0" eb="3">
      <t>ジュウミンヒョウ</t>
    </rPh>
    <rPh sb="4" eb="8">
      <t>インカンショウメイ</t>
    </rPh>
    <rPh sb="13" eb="15">
      <t>コウフ</t>
    </rPh>
    <rPh sb="16" eb="18">
      <t>ジョウキョウ</t>
    </rPh>
    <phoneticPr fontId="14"/>
  </si>
  <si>
    <t>一之宮（再掲）</t>
  </si>
  <si>
    <t>地方公共団体金融機構</t>
  </si>
  <si>
    <t>岡田（再掲）</t>
  </si>
  <si>
    <t>小谷（再掲）</t>
  </si>
  <si>
    <r>
      <t>(注）町営プールは平成25年7月30日より閉場。</t>
    </r>
    <r>
      <rPr>
        <sz val="12"/>
        <rFont val="HGPｺﾞｼｯｸM"/>
        <family val="3"/>
        <charset val="128"/>
      </rPr>
      <t>平成25年8月より、代替えとして小学校プール開放を実施。</t>
    </r>
    <rPh sb="1" eb="2">
      <t>チュウ</t>
    </rPh>
    <rPh sb="3" eb="5">
      <t>チョウエイ</t>
    </rPh>
    <rPh sb="9" eb="11">
      <t>ヘイセイ</t>
    </rPh>
    <rPh sb="13" eb="14">
      <t>ネン</t>
    </rPh>
    <rPh sb="15" eb="16">
      <t>ガツ</t>
    </rPh>
    <rPh sb="18" eb="19">
      <t>ニチ</t>
    </rPh>
    <phoneticPr fontId="14"/>
  </si>
  <si>
    <t>団員</t>
  </si>
  <si>
    <t>小動（再掲）</t>
  </si>
  <si>
    <t>年間商品販売額（卸売業）</t>
  </si>
  <si>
    <t>気管、気管支及び肺の悪性新生物</t>
  </si>
  <si>
    <t>大蔵（再掲）</t>
  </si>
  <si>
    <t>蔵書数（左軸）</t>
  </si>
  <si>
    <t>土木費</t>
  </si>
  <si>
    <t>中瀬（再掲）</t>
  </si>
  <si>
    <t>田端（再掲）</t>
  </si>
  <si>
    <t>―</t>
  </si>
  <si>
    <t>豆類</t>
  </si>
  <si>
    <t>分団長</t>
  </si>
  <si>
    <t>従業者数（男）</t>
    <rPh sb="0" eb="1">
      <t>ジュウ</t>
    </rPh>
    <rPh sb="1" eb="2">
      <t>ギョウ</t>
    </rPh>
    <rPh sb="2" eb="3">
      <t>シャ</t>
    </rPh>
    <rPh sb="3" eb="4">
      <t>スウ</t>
    </rPh>
    <rPh sb="5" eb="6">
      <t>オトコ</t>
    </rPh>
    <phoneticPr fontId="17"/>
  </si>
  <si>
    <t>（注）商店数には不詳を含む。</t>
    <rPh sb="1" eb="2">
      <t>チュウ</t>
    </rPh>
    <rPh sb="3" eb="6">
      <t>ショウテンスウ</t>
    </rPh>
    <rPh sb="8" eb="10">
      <t>フショウ</t>
    </rPh>
    <rPh sb="11" eb="12">
      <t>フク</t>
    </rPh>
    <phoneticPr fontId="14"/>
  </si>
  <si>
    <t>30人以上</t>
    <rPh sb="2" eb="3">
      <t>ニン</t>
    </rPh>
    <rPh sb="3" eb="5">
      <t>イジョウ</t>
    </rPh>
    <phoneticPr fontId="15"/>
  </si>
  <si>
    <t>実施回数（右軸）</t>
  </si>
  <si>
    <t>合計</t>
    <rPh sb="0" eb="2">
      <t>ゴウケイ</t>
    </rPh>
    <phoneticPr fontId="20"/>
  </si>
  <si>
    <t>派遣従業者</t>
  </si>
  <si>
    <t>敬老金</t>
  </si>
  <si>
    <t>事業所数</t>
  </si>
  <si>
    <t>各年4月1日現在</t>
    <rPh sb="0" eb="1">
      <t>カク</t>
    </rPh>
    <phoneticPr fontId="14"/>
  </si>
  <si>
    <t xml:space="preserve"> 分籍</t>
  </si>
  <si>
    <t>区分</t>
  </si>
  <si>
    <t>所得証明</t>
  </si>
  <si>
    <t>従業者数</t>
  </si>
  <si>
    <t xml:space="preserve"> 目久尻川(宮山橋)</t>
  </si>
  <si>
    <t>（注）従業者（総数）には性別不詳を含む</t>
    <rPh sb="1" eb="2">
      <t>チュウ</t>
    </rPh>
    <rPh sb="3" eb="6">
      <t>ジュウギョウシャ</t>
    </rPh>
    <rPh sb="7" eb="9">
      <t>ソウスウ</t>
    </rPh>
    <rPh sb="12" eb="14">
      <t>セイベツ</t>
    </rPh>
    <rPh sb="14" eb="16">
      <t>フショウ</t>
    </rPh>
    <rPh sb="17" eb="18">
      <t>フク</t>
    </rPh>
    <phoneticPr fontId="14"/>
  </si>
  <si>
    <t>90日以上</t>
  </si>
  <si>
    <t>種別</t>
    <rPh sb="0" eb="2">
      <t>シュベツ</t>
    </rPh>
    <phoneticPr fontId="14"/>
  </si>
  <si>
    <t>平成7年～平成16年</t>
  </si>
  <si>
    <t>2.0～3.0</t>
  </si>
  <si>
    <t>平成12年</t>
  </si>
  <si>
    <t>平成16年</t>
  </si>
  <si>
    <t>平成17年</t>
  </si>
  <si>
    <t>暴行</t>
  </si>
  <si>
    <t>地方特例交付金</t>
  </si>
  <si>
    <t>平成18年</t>
  </si>
  <si>
    <t>従業者（男）</t>
  </si>
  <si>
    <t>従業者（女）</t>
  </si>
  <si>
    <t>個人</t>
    <rPh sb="0" eb="2">
      <t>コジン</t>
    </rPh>
    <phoneticPr fontId="14"/>
  </si>
  <si>
    <t>資料：議会事務局</t>
  </si>
  <si>
    <t>法人</t>
    <rPh sb="0" eb="2">
      <t>ホウジン</t>
    </rPh>
    <phoneticPr fontId="14"/>
  </si>
  <si>
    <t>会社</t>
    <rPh sb="0" eb="2">
      <t>カイシャ</t>
    </rPh>
    <phoneticPr fontId="14"/>
  </si>
  <si>
    <t>経営組織別</t>
  </si>
  <si>
    <t xml:space="preserve"> 所在証明</t>
  </si>
  <si>
    <t>その他の心疾患</t>
  </si>
  <si>
    <t>種別</t>
  </si>
  <si>
    <t xml:space="preserve"> 平成17年～平成26年</t>
  </si>
  <si>
    <t xml:space="preserve"> 家屋評価証明</t>
  </si>
  <si>
    <t xml:space="preserve"> 平成28年</t>
  </si>
  <si>
    <t>県議会議員</t>
  </si>
  <si>
    <t xml:space="preserve"> 平成29年</t>
  </si>
  <si>
    <t>※従業者４人以上の事業所</t>
  </si>
  <si>
    <t xml:space="preserve"> 平成30年</t>
  </si>
  <si>
    <t>合計 / 総額(借入先別)</t>
  </si>
  <si>
    <t xml:space="preserve"> 令和元年</t>
  </si>
  <si>
    <t xml:space="preserve"> 令和3年</t>
  </si>
  <si>
    <t>合計 / 従業者数</t>
  </si>
  <si>
    <t>各年2月1日現在</t>
  </si>
  <si>
    <t>機械器具卸売業</t>
  </si>
  <si>
    <t>要介護2</t>
  </si>
  <si>
    <t>(注)平成22年の農家人口の集計はありません。</t>
    <rPh sb="1" eb="2">
      <t>チュウ</t>
    </rPh>
    <rPh sb="9" eb="11">
      <t>ノウカ</t>
    </rPh>
    <rPh sb="11" eb="13">
      <t>ジンコウ</t>
    </rPh>
    <phoneticPr fontId="14"/>
  </si>
  <si>
    <t>人件費</t>
    <rPh sb="0" eb="3">
      <t>ジンケンヒ</t>
    </rPh>
    <phoneticPr fontId="14"/>
  </si>
  <si>
    <t>パート・アルバイト等</t>
    <rPh sb="9" eb="10">
      <t>トウ</t>
    </rPh>
    <phoneticPr fontId="15"/>
  </si>
  <si>
    <t>資料：農林業センサス（総務課）</t>
    <rPh sb="3" eb="6">
      <t>ノウリンギョウ</t>
    </rPh>
    <rPh sb="11" eb="13">
      <t>ソウム</t>
    </rPh>
    <rPh sb="13" eb="14">
      <t>カ</t>
    </rPh>
    <phoneticPr fontId="14"/>
  </si>
  <si>
    <t>ヘルニア及び腸閉塞</t>
  </si>
  <si>
    <t>農業集落別</t>
    <rPh sb="0" eb="2">
      <t>ノウギョウ</t>
    </rPh>
    <rPh sb="2" eb="4">
      <t>シュウラク</t>
    </rPh>
    <rPh sb="4" eb="5">
      <t>ベツ</t>
    </rPh>
    <phoneticPr fontId="14"/>
  </si>
  <si>
    <t>農家人口</t>
  </si>
  <si>
    <t>(注)令和5年度の寒川町営さむかわテニスコートは、5月1日～4面にてリニューアルオープン。</t>
  </si>
  <si>
    <t>登録者数</t>
  </si>
  <si>
    <t>販売
農家数</t>
  </si>
  <si>
    <t>平成29年度</t>
    <rPh sb="0" eb="2">
      <t>ヘイセイ</t>
    </rPh>
    <rPh sb="4" eb="6">
      <t>ネンド</t>
    </rPh>
    <phoneticPr fontId="14"/>
  </si>
  <si>
    <t>うち仕事を主とするもの</t>
  </si>
  <si>
    <t>専業
農家数</t>
  </si>
  <si>
    <t>第2種
兼業</t>
  </si>
  <si>
    <t>x</t>
  </si>
  <si>
    <t>Ｂ型肝炎</t>
    <rPh sb="1" eb="2">
      <t>ガタ</t>
    </rPh>
    <rPh sb="2" eb="4">
      <t>カンエン</t>
    </rPh>
    <phoneticPr fontId="14"/>
  </si>
  <si>
    <t>特定施設入居者生活介護</t>
    <rPh sb="4" eb="6">
      <t>ニュウキョ</t>
    </rPh>
    <phoneticPr fontId="14"/>
  </si>
  <si>
    <t>経営耕地面積規模別農家数(販売農家)</t>
  </si>
  <si>
    <t>単位：戸</t>
    <rPh sb="0" eb="2">
      <t>タンイ</t>
    </rPh>
    <rPh sb="3" eb="4">
      <t>コ</t>
    </rPh>
    <phoneticPr fontId="14"/>
  </si>
  <si>
    <t xml:space="preserve"> 大型特殊自動車</t>
  </si>
  <si>
    <t>経営耕地なし</t>
    <rPh sb="0" eb="2">
      <t>ケイエイ</t>
    </rPh>
    <rPh sb="2" eb="4">
      <t>コウチ</t>
    </rPh>
    <phoneticPr fontId="15"/>
  </si>
  <si>
    <t>令和元年7月21日</t>
  </si>
  <si>
    <t>0.3～0.5</t>
  </si>
  <si>
    <t>分離譲渡所得</t>
    <rPh sb="0" eb="2">
      <t>ブンリ</t>
    </rPh>
    <rPh sb="2" eb="4">
      <t>ジョウト</t>
    </rPh>
    <rPh sb="4" eb="6">
      <t>ショトク</t>
    </rPh>
    <phoneticPr fontId="14"/>
  </si>
  <si>
    <t>利子割交付金</t>
  </si>
  <si>
    <t>0.5～1.0</t>
  </si>
  <si>
    <t>1.5～2.0</t>
  </si>
  <si>
    <t xml:space="preserve"> プール</t>
  </si>
  <si>
    <t>3.0～5.0</t>
  </si>
  <si>
    <t>その他の悪性新生物</t>
  </si>
  <si>
    <t>10.0～20.0</t>
  </si>
  <si>
    <t>20.0～30.0</t>
  </si>
  <si>
    <t>製造業集計(従業者4人以上)</t>
    <rPh sb="0" eb="3">
      <t>セイゾウギョウ</t>
    </rPh>
    <rPh sb="3" eb="5">
      <t>シュウケイ</t>
    </rPh>
    <phoneticPr fontId="14"/>
  </si>
  <si>
    <t>100.0ha以上</t>
    <rPh sb="7" eb="9">
      <t>イジョウ</t>
    </rPh>
    <phoneticPr fontId="15"/>
  </si>
  <si>
    <t xml:space="preserve"> 3.0～5.0ha</t>
  </si>
  <si>
    <t>慢性非リウマチ性心内膜疾患</t>
  </si>
  <si>
    <t>総所得額（左軸）</t>
  </si>
  <si>
    <t>(注)平成17・22年は田、畑、樹園地の集計はありません。</t>
  </si>
  <si>
    <t>田</t>
  </si>
  <si>
    <t xml:space="preserve"> こんろ</t>
  </si>
  <si>
    <t>施設園芸農家数・施設面積（販売農家）</t>
  </si>
  <si>
    <t>畑</t>
  </si>
  <si>
    <t xml:space="preserve"> 20～24歳</t>
  </si>
  <si>
    <t>樹園地</t>
  </si>
  <si>
    <t>総面積</t>
    <rPh sb="0" eb="3">
      <t>ソウメンセキ</t>
    </rPh>
    <phoneticPr fontId="14"/>
  </si>
  <si>
    <t>実施回数(回)</t>
    <rPh sb="5" eb="6">
      <t>カイ</t>
    </rPh>
    <phoneticPr fontId="14"/>
  </si>
  <si>
    <t>学校等</t>
  </si>
  <si>
    <t>転用件数</t>
  </si>
  <si>
    <t>令和3年度</t>
    <rPh sb="0" eb="2">
      <t>レイワ</t>
    </rPh>
    <rPh sb="3" eb="5">
      <t>ネンド</t>
    </rPh>
    <phoneticPr fontId="18"/>
  </si>
  <si>
    <t>工場敷地</t>
  </si>
  <si>
    <t>副分団長</t>
  </si>
  <si>
    <t>住宅その他</t>
  </si>
  <si>
    <t>平成22年度</t>
    <rPh sb="0" eb="2">
      <t>ヘイセイ</t>
    </rPh>
    <rPh sb="4" eb="6">
      <t>ネンド</t>
    </rPh>
    <phoneticPr fontId="14"/>
  </si>
  <si>
    <t>被保険者数(右軸)</t>
  </si>
  <si>
    <t>平成25年度</t>
    <rPh sb="0" eb="2">
      <t>ヘイセイ</t>
    </rPh>
    <rPh sb="4" eb="6">
      <t>ネンド</t>
    </rPh>
    <phoneticPr fontId="14"/>
  </si>
  <si>
    <t>平成27年度</t>
    <rPh sb="0" eb="2">
      <t>ヘイセイ</t>
    </rPh>
    <rPh sb="4" eb="6">
      <t>ネンド</t>
    </rPh>
    <phoneticPr fontId="22"/>
  </si>
  <si>
    <t>平成28年度</t>
    <rPh sb="0" eb="2">
      <t>ヘイセイ</t>
    </rPh>
    <rPh sb="4" eb="6">
      <t>ネンド</t>
    </rPh>
    <phoneticPr fontId="14"/>
  </si>
  <si>
    <t>平成30年度</t>
    <rPh sb="0" eb="2">
      <t>ヘイセイ</t>
    </rPh>
    <rPh sb="4" eb="6">
      <t>ネンド</t>
    </rPh>
    <phoneticPr fontId="14"/>
  </si>
  <si>
    <t>風水害</t>
  </si>
  <si>
    <t>胃がん</t>
    <rPh sb="0" eb="1">
      <t>イ</t>
    </rPh>
    <phoneticPr fontId="14"/>
  </si>
  <si>
    <t>令和3年度</t>
    <rPh sb="0" eb="2">
      <t>レイワ</t>
    </rPh>
    <rPh sb="3" eb="5">
      <t>ネンド</t>
    </rPh>
    <phoneticPr fontId="14"/>
  </si>
  <si>
    <t>令和4年度</t>
    <rPh sb="0" eb="2">
      <t>レイワ</t>
    </rPh>
    <rPh sb="3" eb="5">
      <t>ネンド</t>
    </rPh>
    <phoneticPr fontId="14"/>
  </si>
  <si>
    <t>転用件数（右軸）</t>
  </si>
  <si>
    <t>災害復旧事業費</t>
    <rPh sb="0" eb="2">
      <t>サイガイ</t>
    </rPh>
    <rPh sb="2" eb="4">
      <t>フッキュウ</t>
    </rPh>
    <rPh sb="4" eb="7">
      <t>ジギョウヒ</t>
    </rPh>
    <phoneticPr fontId="14"/>
  </si>
  <si>
    <t>乳用牛</t>
  </si>
  <si>
    <t>採卵鶏</t>
  </si>
  <si>
    <t>頭数</t>
  </si>
  <si>
    <t>公共用</t>
  </si>
  <si>
    <t>羽数</t>
  </si>
  <si>
    <t>5a未満</t>
  </si>
  <si>
    <t>20～30a
未満</t>
  </si>
  <si>
    <t>(注)調査項目変更により平成27年から掲載</t>
    <rPh sb="3" eb="9">
      <t>チョウサコウモクヘンコウ</t>
    </rPh>
    <rPh sb="19" eb="21">
      <t>ケイサイ</t>
    </rPh>
    <phoneticPr fontId="14"/>
  </si>
  <si>
    <r>
      <t>単位：経営体　</t>
    </r>
    <r>
      <rPr>
        <sz val="12"/>
        <rFont val="HGPｺﾞｼｯｸM"/>
        <family val="3"/>
        <charset val="128"/>
      </rPr>
      <t>※複数の品目を栽培している経農家があるため、栽培経営体数の合計数と実経営体数は一致しない。</t>
    </r>
    <rPh sb="3" eb="6">
      <t>ケイエイタイ</t>
    </rPh>
    <rPh sb="8" eb="10">
      <t>フクスウ</t>
    </rPh>
    <rPh sb="11" eb="13">
      <t>ヒンモク</t>
    </rPh>
    <rPh sb="14" eb="16">
      <t>サイバイ</t>
    </rPh>
    <rPh sb="20" eb="21">
      <t>キョウ</t>
    </rPh>
    <rPh sb="21" eb="23">
      <t>ノウカ</t>
    </rPh>
    <rPh sb="29" eb="31">
      <t>サイバイ</t>
    </rPh>
    <rPh sb="31" eb="34">
      <t>ケイエイタイ</t>
    </rPh>
    <rPh sb="34" eb="35">
      <t>スウ</t>
    </rPh>
    <rPh sb="36" eb="38">
      <t>ゴウケイ</t>
    </rPh>
    <rPh sb="40" eb="45">
      <t>ジツケイエイタイスウ</t>
    </rPh>
    <rPh sb="46" eb="48">
      <t>イッチ</t>
    </rPh>
    <phoneticPr fontId="14"/>
  </si>
  <si>
    <t>花き類の作付（栽培）経営体数</t>
    <rPh sb="0" eb="1">
      <t>カ</t>
    </rPh>
    <rPh sb="2" eb="3">
      <t>ルイ</t>
    </rPh>
    <rPh sb="4" eb="6">
      <t>サクヅ</t>
    </rPh>
    <rPh sb="7" eb="9">
      <t>サイバイ</t>
    </rPh>
    <rPh sb="10" eb="13">
      <t>ケイエイタイ</t>
    </rPh>
    <rPh sb="13" eb="14">
      <t>スウ</t>
    </rPh>
    <phoneticPr fontId="14"/>
  </si>
  <si>
    <t>花き類の品目</t>
  </si>
  <si>
    <t>果樹類</t>
  </si>
  <si>
    <t>1億円を越える金額</t>
    <rPh sb="1" eb="2">
      <t>オク</t>
    </rPh>
    <phoneticPr fontId="14"/>
  </si>
  <si>
    <t>切り花類</t>
    <rPh sb="0" eb="1">
      <t>キ</t>
    </rPh>
    <rPh sb="2" eb="3">
      <t>バナ</t>
    </rPh>
    <rPh sb="3" eb="4">
      <t>ルイ</t>
    </rPh>
    <phoneticPr fontId="14"/>
  </si>
  <si>
    <t>花壇用苗もの類</t>
    <rPh sb="0" eb="1">
      <t>ハナ</t>
    </rPh>
    <rPh sb="1" eb="2">
      <t>ダン</t>
    </rPh>
    <rPh sb="2" eb="3">
      <t>ヨウ</t>
    </rPh>
    <rPh sb="3" eb="4">
      <t>ナエ</t>
    </rPh>
    <rPh sb="6" eb="7">
      <t>ルイ</t>
    </rPh>
    <phoneticPr fontId="14"/>
  </si>
  <si>
    <t>料理飲食店等</t>
  </si>
  <si>
    <t>地区別</t>
  </si>
  <si>
    <t>給水量</t>
  </si>
  <si>
    <t>稲</t>
  </si>
  <si>
    <t>工芸農作物</t>
  </si>
  <si>
    <t>種苗苗木類</t>
  </si>
  <si>
    <t>一般建築物</t>
    <rPh sb="0" eb="5">
      <t>イッパンケンチクブツ</t>
    </rPh>
    <phoneticPr fontId="14"/>
  </si>
  <si>
    <t>稲作</t>
  </si>
  <si>
    <t>印鑑登録者数</t>
  </si>
  <si>
    <t>55歳以上</t>
  </si>
  <si>
    <t>麦類作</t>
  </si>
  <si>
    <t>花き・花木</t>
  </si>
  <si>
    <t>酪農</t>
  </si>
  <si>
    <t>各種商品小売業</t>
  </si>
  <si>
    <t>民生費</t>
  </si>
  <si>
    <t>養鶏</t>
  </si>
  <si>
    <t>介護保険サービス給付状況（決算額）</t>
    <rPh sb="13" eb="16">
      <t>ケッサンガク</t>
    </rPh>
    <phoneticPr fontId="14"/>
  </si>
  <si>
    <t>平成24年度</t>
    <rPh sb="5" eb="6">
      <t>ド</t>
    </rPh>
    <phoneticPr fontId="14"/>
  </si>
  <si>
    <t>その他畜産</t>
    <rPh sb="2" eb="3">
      <t>タ</t>
    </rPh>
    <rPh sb="3" eb="5">
      <t>チクサン</t>
    </rPh>
    <phoneticPr fontId="14"/>
  </si>
  <si>
    <t>施設別</t>
    <rPh sb="0" eb="2">
      <t>シセツ</t>
    </rPh>
    <rPh sb="2" eb="3">
      <t>ベツ</t>
    </rPh>
    <phoneticPr fontId="14"/>
  </si>
  <si>
    <t>←端数調整で繰り上げせず。</t>
    <rPh sb="1" eb="5">
      <t>ハスウチョウセイ</t>
    </rPh>
    <rPh sb="6" eb="7">
      <t>ク</t>
    </rPh>
    <rPh sb="8" eb="9">
      <t>ア</t>
    </rPh>
    <phoneticPr fontId="5"/>
  </si>
  <si>
    <t>事業に従事する者の人件費及び派遣受入者に係る人材派遣会社への支払額</t>
  </si>
  <si>
    <t>資料：高齢介護課</t>
  </si>
  <si>
    <t>資料：工業統計調査、経済センサスー活動調査（総務課）</t>
    <rPh sb="0" eb="2">
      <t>シリョウ</t>
    </rPh>
    <rPh sb="3" eb="5">
      <t>コウギョウ</t>
    </rPh>
    <rPh sb="5" eb="7">
      <t>トウケイ</t>
    </rPh>
    <rPh sb="7" eb="9">
      <t>チョウサ</t>
    </rPh>
    <rPh sb="10" eb="12">
      <t>ケイザイ</t>
    </rPh>
    <rPh sb="17" eb="19">
      <t>カツドウ</t>
    </rPh>
    <rPh sb="19" eb="21">
      <t>チョウサ</t>
    </rPh>
    <rPh sb="22" eb="24">
      <t>ソウム</t>
    </rPh>
    <rPh sb="24" eb="25">
      <t>カ</t>
    </rPh>
    <phoneticPr fontId="14"/>
  </si>
  <si>
    <t>男(令和6年)</t>
  </si>
  <si>
    <t>※工業統計調査は令和2（2020）年をもって廃止。</t>
    <rPh sb="1" eb="5">
      <t>コウギョウトウケイ</t>
    </rPh>
    <rPh sb="5" eb="7">
      <t>チョウサ</t>
    </rPh>
    <rPh sb="8" eb="10">
      <t>レイワ</t>
    </rPh>
    <rPh sb="17" eb="18">
      <t>ネン</t>
    </rPh>
    <rPh sb="22" eb="24">
      <t>ハイシ</t>
    </rPh>
    <phoneticPr fontId="14"/>
  </si>
  <si>
    <t>個人事業主・家族従業者</t>
  </si>
  <si>
    <t xml:space="preserve"> 防火水槽</t>
  </si>
  <si>
    <t>産業中分類</t>
    <rPh sb="0" eb="2">
      <t>サンギョウ</t>
    </rPh>
    <rPh sb="2" eb="5">
      <t>チュウブンルイ</t>
    </rPh>
    <phoneticPr fontId="14"/>
  </si>
  <si>
    <t>従業者数</t>
    <rPh sb="0" eb="1">
      <t>ジュウ</t>
    </rPh>
    <rPh sb="3" eb="4">
      <t>スウ</t>
    </rPh>
    <phoneticPr fontId="15"/>
  </si>
  <si>
    <t>BOX公衆</t>
  </si>
  <si>
    <t>紙製品</t>
  </si>
  <si>
    <t>30～49人</t>
  </si>
  <si>
    <t>年間延従業者数</t>
  </si>
  <si>
    <t>平成20年度</t>
    <rPh sb="0" eb="2">
      <t>ヘイセイ</t>
    </rPh>
    <rPh sb="5" eb="6">
      <t>ド</t>
    </rPh>
    <phoneticPr fontId="14"/>
  </si>
  <si>
    <t>原材料使用額等</t>
    <rPh sb="0" eb="3">
      <t>ゲンザイリョウ</t>
    </rPh>
    <rPh sb="3" eb="6">
      <t>シヨウガク</t>
    </rPh>
    <rPh sb="6" eb="7">
      <t>トウ</t>
    </rPh>
    <phoneticPr fontId="15"/>
  </si>
  <si>
    <t>原材料使用額等</t>
  </si>
  <si>
    <t xml:space="preserve"> 年末在庫額（30人以上）</t>
    <rPh sb="10" eb="12">
      <t>イジョウ</t>
    </rPh>
    <phoneticPr fontId="14"/>
  </si>
  <si>
    <t>菅田公園</t>
  </si>
  <si>
    <t>製造品出荷額等</t>
  </si>
  <si>
    <t>減価償却額(30人以上)</t>
    <rPh sb="0" eb="2">
      <t>ゲンカ</t>
    </rPh>
    <rPh sb="2" eb="5">
      <t>ショウキャクガク</t>
    </rPh>
    <phoneticPr fontId="14"/>
  </si>
  <si>
    <t>被保護世帯数</t>
  </si>
  <si>
    <t>常用労働者</t>
  </si>
  <si>
    <t>正社員・正職員等</t>
    <rPh sb="0" eb="3">
      <t>セイシャイン</t>
    </rPh>
    <rPh sb="4" eb="7">
      <t>セイショクイン</t>
    </rPh>
    <rPh sb="7" eb="8">
      <t>トウ</t>
    </rPh>
    <phoneticPr fontId="15"/>
  </si>
  <si>
    <t>出向・派遣受入者</t>
    <rPh sb="0" eb="2">
      <t>シュッコウ</t>
    </rPh>
    <rPh sb="3" eb="5">
      <t>ハケン</t>
    </rPh>
    <rPh sb="5" eb="7">
      <t>ウケイレ</t>
    </rPh>
    <rPh sb="7" eb="8">
      <t>シャ</t>
    </rPh>
    <phoneticPr fontId="15"/>
  </si>
  <si>
    <t>総額</t>
  </si>
  <si>
    <t>原材料使用額</t>
  </si>
  <si>
    <t>電力使用額</t>
    <rPh sb="0" eb="2">
      <t>デンリョク</t>
    </rPh>
    <phoneticPr fontId="14"/>
  </si>
  <si>
    <t>製造等に関連する外注費</t>
  </si>
  <si>
    <t>喀痰検査</t>
  </si>
  <si>
    <t>半製品、仕掛品</t>
  </si>
  <si>
    <t>原材料、燃料</t>
  </si>
  <si>
    <t>製造品出荷額含むくず廃物</t>
    <rPh sb="0" eb="2">
      <t>セイゾウ</t>
    </rPh>
    <rPh sb="2" eb="3">
      <t>ヒン</t>
    </rPh>
    <phoneticPr fontId="15"/>
  </si>
  <si>
    <t>平成24年度</t>
    <rPh sb="0" eb="2">
      <t>ヘイセイ</t>
    </rPh>
    <rPh sb="5" eb="6">
      <t>ド</t>
    </rPh>
    <phoneticPr fontId="14"/>
  </si>
  <si>
    <t>北部文化福祉会館</t>
  </si>
  <si>
    <t>教育委員会</t>
  </si>
  <si>
    <t>食料</t>
  </si>
  <si>
    <t>平成22年度</t>
    <rPh sb="5" eb="6">
      <t>ド</t>
    </rPh>
    <phoneticPr fontId="14"/>
  </si>
  <si>
    <t>家具</t>
    <rPh sb="0" eb="2">
      <t>カグ</t>
    </rPh>
    <phoneticPr fontId="15"/>
  </si>
  <si>
    <t>印刷</t>
  </si>
  <si>
    <r>
      <t>資料：</t>
    </r>
    <r>
      <rPr>
        <sz val="12"/>
        <rFont val="HGPｺﾞｼｯｸM"/>
        <family val="3"/>
        <charset val="128"/>
      </rPr>
      <t>「消防年報」（茅ヶ崎市消防本部）</t>
    </r>
    <rPh sb="4" eb="8">
      <t>ショウボウネンポウ</t>
    </rPh>
    <rPh sb="10" eb="14">
      <t>チガサキシ</t>
    </rPh>
    <rPh sb="14" eb="16">
      <t>ショウボウ</t>
    </rPh>
    <rPh sb="16" eb="18">
      <t>ホンブ</t>
    </rPh>
    <phoneticPr fontId="14"/>
  </si>
  <si>
    <t>石油</t>
  </si>
  <si>
    <t>プラスチック</t>
  </si>
  <si>
    <t>ゴム</t>
  </si>
  <si>
    <t>窯業</t>
  </si>
  <si>
    <t>さむかわ保育園</t>
  </si>
  <si>
    <t>消防正監</t>
    <rPh sb="0" eb="2">
      <t>ショウボウ</t>
    </rPh>
    <rPh sb="2" eb="3">
      <t>セイ</t>
    </rPh>
    <rPh sb="3" eb="4">
      <t>カン</t>
    </rPh>
    <phoneticPr fontId="14"/>
  </si>
  <si>
    <t>町民税</t>
    <rPh sb="0" eb="3">
      <t>チョウミンゼイ</t>
    </rPh>
    <phoneticPr fontId="14"/>
  </si>
  <si>
    <t>鉄鋼</t>
  </si>
  <si>
    <t>参議院議員比例代表</t>
    <rPh sb="0" eb="3">
      <t>サンギイン</t>
    </rPh>
    <rPh sb="3" eb="5">
      <t>ギイン</t>
    </rPh>
    <rPh sb="5" eb="7">
      <t>ヒレイ</t>
    </rPh>
    <rPh sb="7" eb="9">
      <t>ダイヒョウ</t>
    </rPh>
    <phoneticPr fontId="15"/>
  </si>
  <si>
    <t>非鉄</t>
  </si>
  <si>
    <t>プール専用付属室</t>
  </si>
  <si>
    <t>金属製品</t>
  </si>
  <si>
    <t>はん用機器</t>
    <rPh sb="2" eb="3">
      <t>ヨウ</t>
    </rPh>
    <rPh sb="3" eb="5">
      <t>キキ</t>
    </rPh>
    <phoneticPr fontId="19"/>
  </si>
  <si>
    <t>校舎</t>
  </si>
  <si>
    <t>生産用機器</t>
    <rPh sb="0" eb="3">
      <t>セイサンヨウ</t>
    </rPh>
    <rPh sb="3" eb="5">
      <t>キキ</t>
    </rPh>
    <phoneticPr fontId="19"/>
  </si>
  <si>
    <t xml:space="preserve"> 被保険者世帯数（右軸）</t>
  </si>
  <si>
    <t>電子部品</t>
    <rPh sb="0" eb="2">
      <t>デンシ</t>
    </rPh>
    <rPh sb="2" eb="4">
      <t>ブヒン</t>
    </rPh>
    <phoneticPr fontId="19"/>
  </si>
  <si>
    <t>情報機器</t>
    <rPh sb="0" eb="2">
      <t>ジョウホウ</t>
    </rPh>
    <rPh sb="2" eb="4">
      <t>キキ</t>
    </rPh>
    <phoneticPr fontId="19"/>
  </si>
  <si>
    <t>事業所数（右軸）</t>
  </si>
  <si>
    <r>
      <t>従業者規模別</t>
    </r>
    <r>
      <rPr>
        <sz val="12"/>
        <rFont val="HGPｺﾞｼｯｸM"/>
        <family val="3"/>
        <charset val="128"/>
      </rPr>
      <t>集計</t>
    </r>
    <r>
      <rPr>
        <sz val="12"/>
        <color theme="1"/>
        <rFont val="HGPｺﾞｼｯｸM"/>
        <family val="3"/>
        <charset val="128"/>
      </rPr>
      <t>(従業者4人以上)</t>
    </r>
  </si>
  <si>
    <t>ストーブ</t>
  </si>
  <si>
    <t>各年12月31日現在、平成29年から6月1日現在</t>
    <rPh sb="0" eb="2">
      <t>カクネン</t>
    </rPh>
    <rPh sb="4" eb="5">
      <t>ガツ</t>
    </rPh>
    <rPh sb="7" eb="8">
      <t>ニチ</t>
    </rPh>
    <rPh sb="8" eb="10">
      <t>ゲンザイ</t>
    </rPh>
    <rPh sb="11" eb="13">
      <t>ヘイセイ</t>
    </rPh>
    <rPh sb="15" eb="16">
      <t>ネン</t>
    </rPh>
    <rPh sb="19" eb="20">
      <t>ガツ</t>
    </rPh>
    <rPh sb="21" eb="22">
      <t>ニチ</t>
    </rPh>
    <rPh sb="22" eb="24">
      <t>ゲンザイ</t>
    </rPh>
    <phoneticPr fontId="14"/>
  </si>
  <si>
    <t>令和3年度</t>
    <rPh sb="0" eb="2">
      <t>レイワ</t>
    </rPh>
    <phoneticPr fontId="14"/>
  </si>
  <si>
    <t>資料：工業統計調査（総務課）</t>
    <rPh sb="3" eb="5">
      <t>コウギョウ</t>
    </rPh>
    <rPh sb="5" eb="7">
      <t>トウケイ</t>
    </rPh>
    <rPh sb="7" eb="9">
      <t>チョウサ</t>
    </rPh>
    <rPh sb="10" eb="12">
      <t>ソウム</t>
    </rPh>
    <rPh sb="12" eb="13">
      <t>カ</t>
    </rPh>
    <phoneticPr fontId="14"/>
  </si>
  <si>
    <t>卸売</t>
  </si>
  <si>
    <t>資料：下水道課</t>
  </si>
  <si>
    <t>53建築材料，鉱物・金属材料等卸売業</t>
  </si>
  <si>
    <t>延べ利用人員（左軸）</t>
  </si>
  <si>
    <t>現金給与総額</t>
  </si>
  <si>
    <t>貸出点数（左軸）</t>
  </si>
  <si>
    <t>原材料
使用額等</t>
  </si>
  <si>
    <t>所得者1人当り金額（右軸）</t>
  </si>
  <si>
    <t>付加
価値額</t>
  </si>
  <si>
    <t>50～99人</t>
  </si>
  <si>
    <t>織物・衣服・身の回り品小売業</t>
  </si>
  <si>
    <t>100～199人</t>
  </si>
  <si>
    <t>　　大分類のみ集計した数値と総計が一致します。</t>
    <rPh sb="2" eb="5">
      <t>ダイブンルイ</t>
    </rPh>
    <rPh sb="7" eb="9">
      <t>シュウケイ</t>
    </rPh>
    <rPh sb="11" eb="13">
      <t>スウチ</t>
    </rPh>
    <rPh sb="14" eb="16">
      <t>ソウケイ</t>
    </rPh>
    <rPh sb="17" eb="19">
      <t>イッチ</t>
    </rPh>
    <phoneticPr fontId="14"/>
  </si>
  <si>
    <t>200～299人</t>
  </si>
  <si>
    <t>300～499人</t>
  </si>
  <si>
    <t>500～999人</t>
  </si>
  <si>
    <t>その他の脳血管疾患</t>
  </si>
  <si>
    <t>平成26年度</t>
    <rPh sb="0" eb="2">
      <t>ヘイセイ</t>
    </rPh>
    <rPh sb="5" eb="6">
      <t>ド</t>
    </rPh>
    <phoneticPr fontId="14"/>
  </si>
  <si>
    <t>1,000人以上</t>
  </si>
  <si>
    <t>要介護3</t>
  </si>
  <si>
    <t>資料：経済センサス－活動調査　製造業（地域別統計表データ）（総務課）</t>
    <rPh sb="3" eb="5">
      <t>ケイザイ</t>
    </rPh>
    <rPh sb="10" eb="12">
      <t>カツドウ</t>
    </rPh>
    <rPh sb="12" eb="14">
      <t>チョウサ</t>
    </rPh>
    <rPh sb="15" eb="18">
      <t>セイゾウギョウ</t>
    </rPh>
    <rPh sb="19" eb="21">
      <t>チイキ</t>
    </rPh>
    <rPh sb="21" eb="22">
      <t>ベツ</t>
    </rPh>
    <rPh sb="22" eb="25">
      <t>トウケイヒョウ</t>
    </rPh>
    <rPh sb="30" eb="32">
      <t>ソウム</t>
    </rPh>
    <rPh sb="32" eb="33">
      <t>カ</t>
    </rPh>
    <phoneticPr fontId="14"/>
  </si>
  <si>
    <t>定員</t>
  </si>
  <si>
    <t>単位：事業所・人・万円</t>
    <rPh sb="3" eb="6">
      <t>ジギョウショ</t>
    </rPh>
    <rPh sb="7" eb="8">
      <t>ニン</t>
    </rPh>
    <phoneticPr fontId="14"/>
  </si>
  <si>
    <t>(注)令和4年度の川とのふれあい公園サッカー場は、芝の植替え工事により1年間利用中止。</t>
    <rPh sb="1" eb="2">
      <t>チュウ</t>
    </rPh>
    <rPh sb="3" eb="5">
      <t>レイワ</t>
    </rPh>
    <rPh sb="6" eb="8">
      <t>ネンド</t>
    </rPh>
    <rPh sb="9" eb="10">
      <t>カワ</t>
    </rPh>
    <rPh sb="16" eb="18">
      <t>コウエン</t>
    </rPh>
    <rPh sb="22" eb="23">
      <t>ジョウ</t>
    </rPh>
    <rPh sb="25" eb="26">
      <t>シバ</t>
    </rPh>
    <rPh sb="27" eb="29">
      <t>ウエカ</t>
    </rPh>
    <rPh sb="30" eb="32">
      <t>コウジ</t>
    </rPh>
    <rPh sb="36" eb="38">
      <t>ネンカン</t>
    </rPh>
    <rPh sb="38" eb="40">
      <t>リヨウ</t>
    </rPh>
    <rPh sb="40" eb="42">
      <t>チュウシ</t>
    </rPh>
    <phoneticPr fontId="14"/>
  </si>
  <si>
    <t>事業所数
従業者300人以上</t>
    <rPh sb="0" eb="4">
      <t>ジギョウショスウ</t>
    </rPh>
    <phoneticPr fontId="14"/>
  </si>
  <si>
    <t>従業者数</t>
    <rPh sb="0" eb="4">
      <t>ジュウギョウシャスウ</t>
    </rPh>
    <phoneticPr fontId="14"/>
  </si>
  <si>
    <t>原材料・燃料・電力の使用額等</t>
  </si>
  <si>
    <t>製造品出荷額等</t>
    <rPh sb="0" eb="1">
      <t>セイ</t>
    </rPh>
    <rPh sb="1" eb="2">
      <t>ヅクリ</t>
    </rPh>
    <rPh sb="2" eb="3">
      <t>ヒン</t>
    </rPh>
    <rPh sb="3" eb="4">
      <t>デ</t>
    </rPh>
    <rPh sb="4" eb="5">
      <t>ニ</t>
    </rPh>
    <rPh sb="5" eb="6">
      <t>ガク</t>
    </rPh>
    <rPh sb="6" eb="7">
      <t>トウ</t>
    </rPh>
    <phoneticPr fontId="17"/>
  </si>
  <si>
    <t>住宅改修</t>
  </si>
  <si>
    <t>被保険者数(人)</t>
    <rPh sb="6" eb="7">
      <t>ニン</t>
    </rPh>
    <phoneticPr fontId="14"/>
  </si>
  <si>
    <t>観光客数の推移</t>
    <rPh sb="0" eb="3">
      <t>カンコウキャク</t>
    </rPh>
    <rPh sb="3" eb="4">
      <t>スウ</t>
    </rPh>
    <rPh sb="5" eb="7">
      <t>スイイ</t>
    </rPh>
    <phoneticPr fontId="14"/>
  </si>
  <si>
    <t>　</t>
  </si>
  <si>
    <t>第4児</t>
  </si>
  <si>
    <t>消防監　　　</t>
  </si>
  <si>
    <t>5歳児</t>
  </si>
  <si>
    <t>平成24年2月1日現在、平成26年6月1日、平成28年6月1日、令和3年6月1日現在</t>
    <rPh sb="0" eb="2">
      <t>ヘイセイ</t>
    </rPh>
    <rPh sb="4" eb="5">
      <t>ネン</t>
    </rPh>
    <rPh sb="6" eb="7">
      <t>ガツ</t>
    </rPh>
    <rPh sb="8" eb="9">
      <t>ニチ</t>
    </rPh>
    <rPh sb="9" eb="11">
      <t>ゲンザイ</t>
    </rPh>
    <rPh sb="12" eb="14">
      <t>ヘイセイ</t>
    </rPh>
    <rPh sb="16" eb="17">
      <t>ネン</t>
    </rPh>
    <rPh sb="18" eb="19">
      <t>ガツ</t>
    </rPh>
    <rPh sb="20" eb="21">
      <t>ニチ</t>
    </rPh>
    <rPh sb="22" eb="24">
      <t>ヘイセイ</t>
    </rPh>
    <rPh sb="26" eb="27">
      <t>ネン</t>
    </rPh>
    <rPh sb="28" eb="29">
      <t>ガツ</t>
    </rPh>
    <rPh sb="30" eb="31">
      <t>ニチ</t>
    </rPh>
    <phoneticPr fontId="14"/>
  </si>
  <si>
    <t>（注）平成24年以前は調査の方法が異なり、単純に比較ができないため掲載していません。</t>
    <rPh sb="1" eb="2">
      <t>チュウ</t>
    </rPh>
    <rPh sb="3" eb="5">
      <t>ヘイセイ</t>
    </rPh>
    <rPh sb="7" eb="8">
      <t>ネン</t>
    </rPh>
    <rPh sb="8" eb="10">
      <t>イゼン</t>
    </rPh>
    <rPh sb="11" eb="13">
      <t>チョウサ</t>
    </rPh>
    <rPh sb="14" eb="16">
      <t>ホウホウ</t>
    </rPh>
    <rPh sb="17" eb="18">
      <t>コト</t>
    </rPh>
    <rPh sb="21" eb="23">
      <t>タンジュン</t>
    </rPh>
    <rPh sb="24" eb="26">
      <t>ヒカク</t>
    </rPh>
    <rPh sb="33" eb="35">
      <t>ケイサイ</t>
    </rPh>
    <phoneticPr fontId="14"/>
  </si>
  <si>
    <t>単位：件・㎡</t>
    <rPh sb="3" eb="4">
      <t>ケン</t>
    </rPh>
    <phoneticPr fontId="14"/>
  </si>
  <si>
    <t>業種別</t>
    <rPh sb="0" eb="3">
      <t>ギョウシュベツ</t>
    </rPh>
    <phoneticPr fontId="14"/>
  </si>
  <si>
    <t>商店数</t>
  </si>
  <si>
    <t xml:space="preserve"> 放火</t>
  </si>
  <si>
    <t>単位：校・級・人</t>
    <rPh sb="0" eb="2">
      <t>タンイ</t>
    </rPh>
    <rPh sb="3" eb="4">
      <t>コウ</t>
    </rPh>
    <rPh sb="5" eb="6">
      <t>キュウ</t>
    </rPh>
    <rPh sb="7" eb="8">
      <t>ニン</t>
    </rPh>
    <phoneticPr fontId="14"/>
  </si>
  <si>
    <t>小売業</t>
    <rPh sb="0" eb="3">
      <t>コウリギョウ</t>
    </rPh>
    <phoneticPr fontId="14"/>
  </si>
  <si>
    <t>令和2年度</t>
    <rPh sb="0" eb="2">
      <t>レイワ</t>
    </rPh>
    <rPh sb="3" eb="4">
      <t>ネン</t>
    </rPh>
    <rPh sb="4" eb="5">
      <t>ド</t>
    </rPh>
    <phoneticPr fontId="14"/>
  </si>
  <si>
    <t>卸売業</t>
  </si>
  <si>
    <t>常勤</t>
    <rPh sb="0" eb="2">
      <t>ジョウキン</t>
    </rPh>
    <phoneticPr fontId="14"/>
  </si>
  <si>
    <r>
      <t>地区別業態別商店数・従業者数</t>
    </r>
    <r>
      <rPr>
        <sz val="12"/>
        <rFont val="HGPｺﾞｼｯｸM"/>
        <family val="3"/>
        <charset val="128"/>
      </rPr>
      <t>・売場面積</t>
    </r>
    <r>
      <rPr>
        <sz val="11"/>
        <color theme="1"/>
        <rFont val="游ゴシック"/>
        <family val="3"/>
        <charset val="128"/>
      </rPr>
      <t>・年間商品販売額</t>
    </r>
  </si>
  <si>
    <t>予備費</t>
  </si>
  <si>
    <t>地区別</t>
    <rPh sb="0" eb="3">
      <t>チクベツ</t>
    </rPh>
    <phoneticPr fontId="14"/>
  </si>
  <si>
    <t>コンビニ</t>
  </si>
  <si>
    <t>施設療養費</t>
  </si>
  <si>
    <t>年間商品販売額（総数）</t>
    <rPh sb="8" eb="10">
      <t>ソウスウ</t>
    </rPh>
    <phoneticPr fontId="14"/>
  </si>
  <si>
    <t>商店数（卸売業）</t>
    <rPh sb="4" eb="6">
      <t>オロシウ</t>
    </rPh>
    <rPh sb="6" eb="7">
      <t>ギョウ</t>
    </rPh>
    <phoneticPr fontId="14"/>
  </si>
  <si>
    <t>人数(人)</t>
    <rPh sb="3" eb="4">
      <t>ニン</t>
    </rPh>
    <phoneticPr fontId="14"/>
  </si>
  <si>
    <t>児童数</t>
    <rPh sb="0" eb="2">
      <t>ジドウ</t>
    </rPh>
    <phoneticPr fontId="14"/>
  </si>
  <si>
    <t>商店数（小売業）</t>
    <rPh sb="4" eb="6">
      <t>コウリ</t>
    </rPh>
    <phoneticPr fontId="14"/>
  </si>
  <si>
    <t>宮山</t>
    <rPh sb="0" eb="2">
      <t>ミヤヤマ</t>
    </rPh>
    <phoneticPr fontId="14"/>
  </si>
  <si>
    <t>従業者数（小売業）</t>
  </si>
  <si>
    <t>単位：㎡</t>
  </si>
  <si>
    <t>売場面積 (㎡)（小売業）</t>
  </si>
  <si>
    <t>軽四輪乗用</t>
  </si>
  <si>
    <t>年間商品販売額（小売業）</t>
  </si>
  <si>
    <t>単位：事業所</t>
    <rPh sb="3" eb="6">
      <t>ジギョウショ</t>
    </rPh>
    <phoneticPr fontId="14"/>
  </si>
  <si>
    <t>商店数　　　　　　</t>
  </si>
  <si>
    <t>被保険者数（左軸）</t>
  </si>
  <si>
    <t>3～4人</t>
  </si>
  <si>
    <t>※令和4年度からの消防広域化により茅ヶ崎市及び寒川町全域の値を掲載。（令和4年1月から3月までの寒川消防での発生分は除く）</t>
    <rPh sb="1" eb="3">
      <t>レイワ</t>
    </rPh>
    <rPh sb="4" eb="6">
      <t>ネンド</t>
    </rPh>
    <rPh sb="9" eb="11">
      <t>ショウボウ</t>
    </rPh>
    <rPh sb="11" eb="13">
      <t>コウイキ</t>
    </rPh>
    <rPh sb="13" eb="14">
      <t>カ</t>
    </rPh>
    <rPh sb="17" eb="20">
      <t>チガサキ</t>
    </rPh>
    <rPh sb="20" eb="21">
      <t>シ</t>
    </rPh>
    <rPh sb="21" eb="22">
      <t>オヨ</t>
    </rPh>
    <rPh sb="23" eb="25">
      <t>サムカワ</t>
    </rPh>
    <rPh sb="25" eb="26">
      <t>マチ</t>
    </rPh>
    <rPh sb="26" eb="28">
      <t>ゼンイキ</t>
    </rPh>
    <rPh sb="29" eb="30">
      <t>アタイ</t>
    </rPh>
    <rPh sb="31" eb="33">
      <t>ケイサイ</t>
    </rPh>
    <rPh sb="35" eb="37">
      <t>レイワ</t>
    </rPh>
    <rPh sb="38" eb="39">
      <t>ネン</t>
    </rPh>
    <rPh sb="40" eb="41">
      <t>ツキ</t>
    </rPh>
    <rPh sb="44" eb="45">
      <t>ツキ</t>
    </rPh>
    <rPh sb="48" eb="50">
      <t>サムカワ</t>
    </rPh>
    <rPh sb="50" eb="52">
      <t>ショウボウ</t>
    </rPh>
    <rPh sb="54" eb="56">
      <t>ハッセイ</t>
    </rPh>
    <rPh sb="56" eb="57">
      <t>ブン</t>
    </rPh>
    <rPh sb="58" eb="59">
      <t>ノゾ</t>
    </rPh>
    <phoneticPr fontId="14"/>
  </si>
  <si>
    <t>52飲食料品卸売業</t>
  </si>
  <si>
    <t>対象者数（左軸）</t>
  </si>
  <si>
    <t>54機械器具卸売業</t>
  </si>
  <si>
    <t>55その他の卸売業</t>
  </si>
  <si>
    <t>小売</t>
    <rPh sb="0" eb="2">
      <t>コウ</t>
    </rPh>
    <phoneticPr fontId="14"/>
  </si>
  <si>
    <t xml:space="preserve"> 野球(川とのふれあい公園)</t>
  </si>
  <si>
    <t>61無店舗小売業</t>
  </si>
  <si>
    <t xml:space="preserve"> 被保険者数（左軸）</t>
  </si>
  <si>
    <t>56各種商品小売業</t>
  </si>
  <si>
    <t xml:space="preserve"> 5～9人(従業者規模別商店数)</t>
  </si>
  <si>
    <t xml:space="preserve"> 1～2人(従業者規模別商店数)</t>
  </si>
  <si>
    <t xml:space="preserve"> 第2児</t>
  </si>
  <si>
    <t>審査支払手数料</t>
  </si>
  <si>
    <t>小売</t>
  </si>
  <si>
    <t>産業中分類別商店数・従業者数・売場面積・年間商品販売額・商品手持額</t>
    <rPh sb="2" eb="3">
      <t>チュウ</t>
    </rPh>
    <rPh sb="15" eb="17">
      <t>ウリバ</t>
    </rPh>
    <rPh sb="17" eb="19">
      <t>メンセキ</t>
    </rPh>
    <rPh sb="28" eb="30">
      <t>ショウヒン</t>
    </rPh>
    <rPh sb="30" eb="32">
      <t>テモ</t>
    </rPh>
    <rPh sb="32" eb="33">
      <t>ガク</t>
    </rPh>
    <phoneticPr fontId="14"/>
  </si>
  <si>
    <t>全国防災</t>
    <rPh sb="0" eb="2">
      <t>ゼンコク</t>
    </rPh>
    <rPh sb="2" eb="4">
      <t>ボウサイ</t>
    </rPh>
    <phoneticPr fontId="14"/>
  </si>
  <si>
    <t>1) 管理，補助的経済活動のみを行う事業所、産業細分類が格付不能の法人組織の事業所又は産業小分類が格付不能の個人経営（法人でない団体を含む）の事業所、卸売の商品販売額（仲立手数料を除く）、小売の商品販売額及び仲立手数料のいずれの金額も無い法人組織の事業所は含まない。</t>
  </si>
  <si>
    <t>3) 個人経営の事業所は調査項目に年間商品販売額及び売場面積を含まない。</t>
  </si>
  <si>
    <t>平成17年</t>
    <rPh sb="0" eb="2">
      <t>ヘイセイ</t>
    </rPh>
    <rPh sb="4" eb="5">
      <t>ネン</t>
    </rPh>
    <phoneticPr fontId="14"/>
  </si>
  <si>
    <t>年間商品
販売額</t>
  </si>
  <si>
    <t>商品手持額</t>
  </si>
  <si>
    <t>(注)端数処理のため、各項の合計と計が一致しない場合があります。</t>
  </si>
  <si>
    <t xml:space="preserve"> 軽自動車</t>
  </si>
  <si>
    <t>飲食料品卸売業</t>
  </si>
  <si>
    <t>2歳児</t>
  </si>
  <si>
    <t>建築材料，鉱物・金属材料等卸売業</t>
  </si>
  <si>
    <t xml:space="preserve"> 昼間人口</t>
  </si>
  <si>
    <t>無店舗小売業</t>
  </si>
  <si>
    <t>天神下第2公園</t>
  </si>
  <si>
    <t>機械器具小売業</t>
  </si>
  <si>
    <t>飲食料品小売業</t>
  </si>
  <si>
    <t>平成20年</t>
    <rPh sb="0" eb="2">
      <t>ヘイセイ</t>
    </rPh>
    <rPh sb="4" eb="5">
      <t>ネン</t>
    </rPh>
    <phoneticPr fontId="14"/>
  </si>
  <si>
    <t>(注)標準熱量…45ＭＪ／㎥(10.750kcal／㎥）。</t>
  </si>
  <si>
    <t>寒川さくら幼稚園（保育所部分）</t>
    <rPh sb="0" eb="2">
      <t>サムカワ</t>
    </rPh>
    <rPh sb="5" eb="8">
      <t>ヨウチエン</t>
    </rPh>
    <rPh sb="9" eb="11">
      <t>ホイク</t>
    </rPh>
    <rPh sb="11" eb="12">
      <t>ジョ</t>
    </rPh>
    <rPh sb="12" eb="14">
      <t>ブブン</t>
    </rPh>
    <phoneticPr fontId="14"/>
  </si>
  <si>
    <t xml:space="preserve"> 当初予算額　</t>
  </si>
  <si>
    <t>資料：東京ガス株式会社 神奈川西支店（総務課）</t>
    <rPh sb="19" eb="21">
      <t>ソウム</t>
    </rPh>
    <rPh sb="21" eb="22">
      <t>カ</t>
    </rPh>
    <phoneticPr fontId="14"/>
  </si>
  <si>
    <t>単位：件</t>
    <rPh sb="0" eb="2">
      <t>タンイ</t>
    </rPh>
    <rPh sb="3" eb="4">
      <t>ケン</t>
    </rPh>
    <phoneticPr fontId="14"/>
  </si>
  <si>
    <t>資料：財政課</t>
    <rPh sb="3" eb="6">
      <t>ザイセイカ</t>
    </rPh>
    <phoneticPr fontId="14"/>
  </si>
  <si>
    <t>消防司令</t>
  </si>
  <si>
    <t>消費量（千㎥）</t>
    <rPh sb="4" eb="5">
      <t>セン</t>
    </rPh>
    <phoneticPr fontId="14"/>
  </si>
  <si>
    <t>業務用</t>
  </si>
  <si>
    <t>工業用</t>
  </si>
  <si>
    <t>医療用</t>
  </si>
  <si>
    <t>公用</t>
  </si>
  <si>
    <t>平成20年度</t>
    <rPh sb="0" eb="2">
      <t>ヘイセイ</t>
    </rPh>
    <phoneticPr fontId="14"/>
  </si>
  <si>
    <t>平成22年度</t>
    <rPh sb="0" eb="2">
      <t>ヘイセイ</t>
    </rPh>
    <phoneticPr fontId="15"/>
  </si>
  <si>
    <t>平成22年度</t>
    <rPh sb="0" eb="2">
      <t>ヘイセイ</t>
    </rPh>
    <phoneticPr fontId="14"/>
  </si>
  <si>
    <t>電話相談</t>
  </si>
  <si>
    <t>来館者数</t>
    <rPh sb="0" eb="3">
      <t>ライカンシャ</t>
    </rPh>
    <rPh sb="3" eb="4">
      <t>スウ</t>
    </rPh>
    <phoneticPr fontId="14"/>
  </si>
  <si>
    <t xml:space="preserve"> 15～19歳</t>
  </si>
  <si>
    <t>平成23年度</t>
    <rPh sb="0" eb="2">
      <t>ヘイセイ</t>
    </rPh>
    <phoneticPr fontId="14"/>
  </si>
  <si>
    <t>平成24年度</t>
    <rPh sb="0" eb="2">
      <t>ヘイセイ</t>
    </rPh>
    <phoneticPr fontId="15"/>
  </si>
  <si>
    <t>平成24年度</t>
    <rPh sb="0" eb="2">
      <t>ヘイセイ</t>
    </rPh>
    <phoneticPr fontId="14"/>
  </si>
  <si>
    <t>平成25年度</t>
    <rPh sb="0" eb="2">
      <t>ヘイセイ</t>
    </rPh>
    <phoneticPr fontId="15"/>
  </si>
  <si>
    <t>平成26年度</t>
    <rPh sb="0" eb="2">
      <t>ヘイセイ</t>
    </rPh>
    <phoneticPr fontId="14"/>
  </si>
  <si>
    <t xml:space="preserve"> 社会福祉施設整備事業債(事業別)</t>
  </si>
  <si>
    <t>平成27年度</t>
    <rPh sb="0" eb="2">
      <t>ヘイセイ</t>
    </rPh>
    <phoneticPr fontId="14"/>
  </si>
  <si>
    <t>平成23年度</t>
  </si>
  <si>
    <t xml:space="preserve"> 平成30年度</t>
  </si>
  <si>
    <t>特種用途自動車</t>
    <rPh sb="0" eb="2">
      <t>トクシュ</t>
    </rPh>
    <rPh sb="2" eb="4">
      <t>ヨウト</t>
    </rPh>
    <rPh sb="4" eb="6">
      <t>ジドウ</t>
    </rPh>
    <rPh sb="6" eb="7">
      <t>シャ</t>
    </rPh>
    <phoneticPr fontId="14"/>
  </si>
  <si>
    <t>平成24年度</t>
  </si>
  <si>
    <t xml:space="preserve"> 資産証明</t>
  </si>
  <si>
    <t>平成26年度</t>
  </si>
  <si>
    <t>建物面積</t>
  </si>
  <si>
    <t>緑道</t>
  </si>
  <si>
    <t>給水戸数・給水人口・用途別給水量</t>
    <rPh sb="5" eb="7">
      <t>キュウスイ</t>
    </rPh>
    <phoneticPr fontId="14"/>
  </si>
  <si>
    <t>結核</t>
  </si>
  <si>
    <t>(注)無収水量は推計数値です。</t>
  </si>
  <si>
    <t>病院</t>
  </si>
  <si>
    <t>給水戸数</t>
  </si>
  <si>
    <t>浴場用</t>
  </si>
  <si>
    <t>一時用</t>
  </si>
  <si>
    <t>入院外</t>
  </si>
  <si>
    <t>令和4年度</t>
    <rPh sb="0" eb="2">
      <t>レイワ</t>
    </rPh>
    <rPh sb="4" eb="5">
      <t>ド</t>
    </rPh>
    <phoneticPr fontId="14"/>
  </si>
  <si>
    <t>令和5年度</t>
    <rPh sb="0" eb="2">
      <t>レイワ</t>
    </rPh>
    <rPh sb="4" eb="5">
      <t>ド</t>
    </rPh>
    <phoneticPr fontId="14"/>
  </si>
  <si>
    <t xml:space="preserve">無収水量 </t>
  </si>
  <si>
    <t>衆議院議員比例代表</t>
    <rPh sb="0" eb="3">
      <t>シュウギイン</t>
    </rPh>
    <rPh sb="3" eb="5">
      <t>ギイン</t>
    </rPh>
    <rPh sb="5" eb="7">
      <t>ヒレイ</t>
    </rPh>
    <rPh sb="7" eb="9">
      <t>ダイヒョウ</t>
    </rPh>
    <phoneticPr fontId="15"/>
  </si>
  <si>
    <t>総所得額(千円)</t>
  </si>
  <si>
    <t>給与所得</t>
  </si>
  <si>
    <t>その他の所得</t>
    <rPh sb="2" eb="3">
      <t>タ</t>
    </rPh>
    <rPh sb="4" eb="6">
      <t>ショトク</t>
    </rPh>
    <phoneticPr fontId="14"/>
  </si>
  <si>
    <t>単位：人・千円</t>
    <rPh sb="3" eb="4">
      <t>ニン</t>
    </rPh>
    <phoneticPr fontId="14"/>
  </si>
  <si>
    <t>その他の所得者</t>
    <rPh sb="2" eb="3">
      <t>タ</t>
    </rPh>
    <rPh sb="4" eb="7">
      <t>ショトクシャ</t>
    </rPh>
    <phoneticPr fontId="14"/>
  </si>
  <si>
    <t>分離譲渡所得者</t>
    <rPh sb="0" eb="2">
      <t>ブンリ</t>
    </rPh>
    <rPh sb="2" eb="4">
      <t>ジョウト</t>
    </rPh>
    <rPh sb="4" eb="7">
      <t>ショトクシャ</t>
    </rPh>
    <phoneticPr fontId="14"/>
  </si>
  <si>
    <r>
      <t>Ｘ線撮影</t>
    </r>
    <r>
      <rPr>
        <sz val="12"/>
        <rFont val="HGPｺﾞｼｯｸM"/>
        <family val="3"/>
        <charset val="128"/>
      </rPr>
      <t>のみ</t>
    </r>
    <rPh sb="1" eb="2">
      <t>セン</t>
    </rPh>
    <rPh sb="2" eb="4">
      <t>サツエイ</t>
    </rPh>
    <phoneticPr fontId="14"/>
  </si>
  <si>
    <t>10万円以下の金額</t>
  </si>
  <si>
    <t>10万円を越え100万円以下</t>
  </si>
  <si>
    <t>誤嚥性肺炎</t>
  </si>
  <si>
    <t>100万円を越え200万円以下</t>
  </si>
  <si>
    <t>1,000万円を越える金額</t>
  </si>
  <si>
    <t>人口に対する保護率</t>
  </si>
  <si>
    <t>令和6年度より「その他」に該当していた国籍を細分化。</t>
    <rPh sb="0" eb="2">
      <t>レイワ</t>
    </rPh>
    <rPh sb="3" eb="5">
      <t>ネンド</t>
    </rPh>
    <rPh sb="10" eb="11">
      <t>タ</t>
    </rPh>
    <rPh sb="13" eb="15">
      <t>ガイトウ</t>
    </rPh>
    <rPh sb="19" eb="21">
      <t>コクセキ</t>
    </rPh>
    <rPh sb="22" eb="24">
      <t>サイブン</t>
    </rPh>
    <rPh sb="24" eb="25">
      <t>カ</t>
    </rPh>
    <phoneticPr fontId="14"/>
  </si>
  <si>
    <t>(注)加入電話については、寒川町、藤沢市、鎌倉市、茅ヶ崎市、綾瀬市、逗子市の一部を含む全体の数値。</t>
    <rPh sb="1" eb="2">
      <t>チュウ</t>
    </rPh>
    <phoneticPr fontId="14"/>
  </si>
  <si>
    <t>その他証明</t>
    <rPh sb="2" eb="3">
      <t>タ</t>
    </rPh>
    <rPh sb="3" eb="5">
      <t>ショウメイ</t>
    </rPh>
    <phoneticPr fontId="14"/>
  </si>
  <si>
    <t>神経系の疾患</t>
  </si>
  <si>
    <t>単位：台</t>
    <rPh sb="0" eb="2">
      <t>タンイ</t>
    </rPh>
    <rPh sb="3" eb="4">
      <t>ダイ</t>
    </rPh>
    <phoneticPr fontId="14"/>
  </si>
  <si>
    <t>加入電話</t>
  </si>
  <si>
    <t>デジタル回線</t>
  </si>
  <si>
    <t>INS64</t>
  </si>
  <si>
    <t>アナログ</t>
  </si>
  <si>
    <t>資料：東日本旅客鉄道株式会社（https://www.jreast.co.jp/passenger/index.html）（総務課）</t>
    <rPh sb="62" eb="64">
      <t>ソウム</t>
    </rPh>
    <rPh sb="64" eb="65">
      <t>カ</t>
    </rPh>
    <phoneticPr fontId="14"/>
  </si>
  <si>
    <t>費用額(円)</t>
    <rPh sb="0" eb="2">
      <t>ヒヨウ</t>
    </rPh>
    <rPh sb="2" eb="3">
      <t>ガク</t>
    </rPh>
    <rPh sb="4" eb="5">
      <t>エン</t>
    </rPh>
    <phoneticPr fontId="14"/>
  </si>
  <si>
    <t>※平成27年度からは寒川駅のみ。</t>
    <rPh sb="1" eb="3">
      <t>ヘイセイ</t>
    </rPh>
    <rPh sb="5" eb="7">
      <t>ネンド</t>
    </rPh>
    <rPh sb="10" eb="12">
      <t>サムカワ</t>
    </rPh>
    <rPh sb="12" eb="13">
      <t>エキ</t>
    </rPh>
    <phoneticPr fontId="14"/>
  </si>
  <si>
    <t>特殊目的用コード</t>
  </si>
  <si>
    <t xml:space="preserve"> 田端スポーツ公園</t>
  </si>
  <si>
    <t>※注　件数には記載事項証明、閲覧などの数を含んでいます。</t>
    <rPh sb="1" eb="2">
      <t>チュウ</t>
    </rPh>
    <rPh sb="3" eb="5">
      <t>ケンスウ</t>
    </rPh>
    <rPh sb="7" eb="13">
      <t>キサイジコウショウメイ</t>
    </rPh>
    <rPh sb="14" eb="16">
      <t>エツラン</t>
    </rPh>
    <rPh sb="19" eb="20">
      <t>カズ</t>
    </rPh>
    <rPh sb="21" eb="22">
      <t>フク</t>
    </rPh>
    <phoneticPr fontId="14"/>
  </si>
  <si>
    <t>駅名</t>
    <rPh sb="0" eb="2">
      <t>エキメイ</t>
    </rPh>
    <phoneticPr fontId="14"/>
  </si>
  <si>
    <t xml:space="preserve"> 納税証明</t>
  </si>
  <si>
    <t>前年比</t>
    <rPh sb="0" eb="3">
      <t>ゼンネンヒ</t>
    </rPh>
    <phoneticPr fontId="14"/>
  </si>
  <si>
    <t>平成12年度</t>
    <rPh sb="0" eb="2">
      <t>ヘイセイ</t>
    </rPh>
    <rPh sb="4" eb="5">
      <t>ネン</t>
    </rPh>
    <rPh sb="5" eb="6">
      <t>ド</t>
    </rPh>
    <phoneticPr fontId="14"/>
  </si>
  <si>
    <t>平成14年度</t>
    <rPh sb="0" eb="2">
      <t>ヘイセイ</t>
    </rPh>
    <rPh sb="4" eb="5">
      <t>ネン</t>
    </rPh>
    <rPh sb="5" eb="6">
      <t>ド</t>
    </rPh>
    <phoneticPr fontId="14"/>
  </si>
  <si>
    <t>各年3月31日現在</t>
    <rPh sb="0" eb="2">
      <t>カクネン</t>
    </rPh>
    <rPh sb="3" eb="4">
      <t>ガツ</t>
    </rPh>
    <rPh sb="6" eb="7">
      <t>ニチ</t>
    </rPh>
    <rPh sb="7" eb="9">
      <t>ゲンザイ</t>
    </rPh>
    <phoneticPr fontId="14"/>
  </si>
  <si>
    <t>生徒数</t>
  </si>
  <si>
    <t>平成15年度</t>
    <rPh sb="0" eb="2">
      <t>ヘイセイ</t>
    </rPh>
    <rPh sb="4" eb="5">
      <t>ネン</t>
    </rPh>
    <rPh sb="5" eb="6">
      <t>ド</t>
    </rPh>
    <phoneticPr fontId="14"/>
  </si>
  <si>
    <t>平成18年度</t>
    <rPh sb="0" eb="2">
      <t>ヘイセイ</t>
    </rPh>
    <rPh sb="4" eb="5">
      <t>ネン</t>
    </rPh>
    <rPh sb="5" eb="6">
      <t>ド</t>
    </rPh>
    <phoneticPr fontId="14"/>
  </si>
  <si>
    <t>平成19年度</t>
    <rPh sb="0" eb="2">
      <t>ヘイセイ</t>
    </rPh>
    <rPh sb="4" eb="5">
      <t>ネン</t>
    </rPh>
    <rPh sb="5" eb="6">
      <t>ド</t>
    </rPh>
    <phoneticPr fontId="14"/>
  </si>
  <si>
    <t>資料：湘南自動車検査登録事務所（総務課）</t>
    <rPh sb="16" eb="18">
      <t>ソウム</t>
    </rPh>
    <rPh sb="18" eb="19">
      <t>カ</t>
    </rPh>
    <phoneticPr fontId="14"/>
  </si>
  <si>
    <t>貨物</t>
    <rPh sb="0" eb="2">
      <t>カモツ</t>
    </rPh>
    <phoneticPr fontId="14"/>
  </si>
  <si>
    <t>要支援2</t>
  </si>
  <si>
    <t>焼却炉</t>
  </si>
  <si>
    <t>卒業生総数</t>
  </si>
  <si>
    <t>乗合自動車</t>
    <rPh sb="0" eb="2">
      <t>ノリアイ</t>
    </rPh>
    <rPh sb="2" eb="5">
      <t>ジドウシャ</t>
    </rPh>
    <phoneticPr fontId="14"/>
  </si>
  <si>
    <t>乗用</t>
    <rPh sb="0" eb="2">
      <t>ジョウヨウ</t>
    </rPh>
    <phoneticPr fontId="14"/>
  </si>
  <si>
    <t>搬送人員(人)</t>
    <rPh sb="0" eb="4">
      <t>ハンソウジンイン</t>
    </rPh>
    <rPh sb="5" eb="6">
      <t>ニン</t>
    </rPh>
    <phoneticPr fontId="14"/>
  </si>
  <si>
    <t>普通自動車</t>
    <rPh sb="0" eb="2">
      <t>フツウ</t>
    </rPh>
    <rPh sb="2" eb="5">
      <t>ジドウシャ</t>
    </rPh>
    <phoneticPr fontId="14"/>
  </si>
  <si>
    <t>被けん引自動車</t>
    <rPh sb="0" eb="1">
      <t>ヒ</t>
    </rPh>
    <rPh sb="4" eb="7">
      <t>ジドウシャ</t>
    </rPh>
    <phoneticPr fontId="14"/>
  </si>
  <si>
    <t>各年4月1日現在</t>
  </si>
  <si>
    <t>倉見2179-2ほか</t>
  </si>
  <si>
    <t>南小学校</t>
  </si>
  <si>
    <t>(注)非課税分は除く。</t>
  </si>
  <si>
    <t>原動機付自転車</t>
  </si>
  <si>
    <t>平成23年度</t>
    <rPh sb="0" eb="2">
      <t>ヘイセイ</t>
    </rPh>
    <rPh sb="5" eb="6">
      <t>ド</t>
    </rPh>
    <phoneticPr fontId="14"/>
  </si>
  <si>
    <t>軽自動車</t>
  </si>
  <si>
    <t>外河原公園</t>
  </si>
  <si>
    <t>第1種(50cc以下)</t>
  </si>
  <si>
    <t>第2種(50.1～90cc)</t>
  </si>
  <si>
    <t>第3種(90.1～125cc)</t>
  </si>
  <si>
    <t>軽四輪貨物</t>
  </si>
  <si>
    <t>軽二輪</t>
  </si>
  <si>
    <t>悪性新生物</t>
  </si>
  <si>
    <t>農耕用</t>
  </si>
  <si>
    <t>資料：教育施設給食課</t>
    <rPh sb="5" eb="7">
      <t>シセツ</t>
    </rPh>
    <rPh sb="7" eb="9">
      <t>キュウショク</t>
    </rPh>
    <phoneticPr fontId="14"/>
  </si>
  <si>
    <t>校舎・敷地・その他</t>
  </si>
  <si>
    <t>(注)蔵書数は図書館資料(図書、視聴覚資料、地域資料、雑誌)の総合計。その他に、新聞9紙あり。</t>
  </si>
  <si>
    <t>給食室</t>
  </si>
  <si>
    <t>平成13年度</t>
    <rPh sb="0" eb="2">
      <t>ヘイセイ</t>
    </rPh>
    <phoneticPr fontId="14"/>
  </si>
  <si>
    <t>4歳児</t>
  </si>
  <si>
    <t>家屋</t>
    <rPh sb="0" eb="2">
      <t>カオク</t>
    </rPh>
    <phoneticPr fontId="14"/>
  </si>
  <si>
    <t>一之宮小学校</t>
  </si>
  <si>
    <t>旭小学校</t>
  </si>
  <si>
    <t>寒川駅前公園</t>
    <rPh sb="0" eb="2">
      <t>サムカワ</t>
    </rPh>
    <rPh sb="2" eb="4">
      <t>エキマエ</t>
    </rPh>
    <rPh sb="4" eb="6">
      <t>コウエン</t>
    </rPh>
    <phoneticPr fontId="14"/>
  </si>
  <si>
    <t>旭が丘中学校</t>
  </si>
  <si>
    <t>寒川東中学校</t>
  </si>
  <si>
    <t>1人/日搬出量(g)</t>
  </si>
  <si>
    <t>小学校（児童数）の推移</t>
    <rPh sb="4" eb="6">
      <t>ジドウ</t>
    </rPh>
    <rPh sb="6" eb="7">
      <t>スウ</t>
    </rPh>
    <rPh sb="9" eb="11">
      <t>スイイ</t>
    </rPh>
    <phoneticPr fontId="14"/>
  </si>
  <si>
    <t>（注）※は学校教育法81条（特別支援学級）</t>
    <rPh sb="1" eb="2">
      <t>チュウ</t>
    </rPh>
    <rPh sb="12" eb="13">
      <t>ジョウ</t>
    </rPh>
    <rPh sb="14" eb="16">
      <t>トクベツ</t>
    </rPh>
    <rPh sb="16" eb="18">
      <t>シエン</t>
    </rPh>
    <rPh sb="18" eb="20">
      <t>ガッキュウ</t>
    </rPh>
    <phoneticPr fontId="14"/>
  </si>
  <si>
    <t>資料：教育委員会学校教育課</t>
  </si>
  <si>
    <t>消防士 　　</t>
  </si>
  <si>
    <t>学校</t>
    <rPh sb="0" eb="2">
      <t>ガッコウ</t>
    </rPh>
    <phoneticPr fontId="14"/>
  </si>
  <si>
    <t>学級数</t>
  </si>
  <si>
    <t>児童数</t>
    <rPh sb="0" eb="2">
      <t>ジドウ</t>
    </rPh>
    <rPh sb="2" eb="3">
      <t>スウ</t>
    </rPh>
    <phoneticPr fontId="14"/>
  </si>
  <si>
    <t>蛍光管p</t>
    <rPh sb="0" eb="2">
      <t>ケイコウ</t>
    </rPh>
    <rPh sb="2" eb="3">
      <t>カン</t>
    </rPh>
    <phoneticPr fontId="14"/>
  </si>
  <si>
    <t>1学年</t>
  </si>
  <si>
    <t>2学年</t>
  </si>
  <si>
    <t>4学年</t>
  </si>
  <si>
    <t>出産育児給付</t>
  </si>
  <si>
    <t>6学年</t>
  </si>
  <si>
    <t>学校</t>
  </si>
  <si>
    <t>被保険者数</t>
  </si>
  <si>
    <t>中学校（生徒数）の推移</t>
    <rPh sb="4" eb="7">
      <t>セイトスウ</t>
    </rPh>
    <rPh sb="9" eb="11">
      <t>スイイ</t>
    </rPh>
    <phoneticPr fontId="14"/>
  </si>
  <si>
    <t>療養費等</t>
  </si>
  <si>
    <t>職員数　　</t>
  </si>
  <si>
    <t>高等学校等進学者</t>
  </si>
  <si>
    <t>寒川中学校グラウンド(夜間)</t>
  </si>
  <si>
    <t>ヒブ感染症</t>
    <rPh sb="2" eb="5">
      <t>カンセンショウ</t>
    </rPh>
    <phoneticPr fontId="20"/>
  </si>
  <si>
    <t>就職進学者(再掲)</t>
  </si>
  <si>
    <t>令和6年度</t>
    <rPh sb="0" eb="2">
      <t>レイワ</t>
    </rPh>
    <rPh sb="4" eb="5">
      <t>ガンネン</t>
    </rPh>
    <phoneticPr fontId="14"/>
  </si>
  <si>
    <t>幼稚園の概況</t>
    <rPh sb="4" eb="6">
      <t>ガイキョウ</t>
    </rPh>
    <phoneticPr fontId="14"/>
  </si>
  <si>
    <t>資料：e-stat 学校基本調査、神奈川県学校基本統計（総務課）</t>
    <rPh sb="17" eb="21">
      <t>カナガワケン</t>
    </rPh>
    <rPh sb="21" eb="23">
      <t>ガッコウ</t>
    </rPh>
    <rPh sb="23" eb="27">
      <t>キホントウケイ</t>
    </rPh>
    <rPh sb="28" eb="31">
      <t>ソウムカ</t>
    </rPh>
    <phoneticPr fontId="14"/>
  </si>
  <si>
    <t>寒川湘南保育園</t>
    <rPh sb="0" eb="2">
      <t>サムカワ</t>
    </rPh>
    <rPh sb="2" eb="4">
      <t>ショウナン</t>
    </rPh>
    <rPh sb="4" eb="7">
      <t>ホイクエン</t>
    </rPh>
    <phoneticPr fontId="14"/>
  </si>
  <si>
    <t>教員数(本務者)</t>
  </si>
  <si>
    <t>3歳児</t>
  </si>
  <si>
    <t>幼保連携型認定こども園の概況</t>
    <rPh sb="12" eb="14">
      <t>ガイキョウ</t>
    </rPh>
    <phoneticPr fontId="14"/>
  </si>
  <si>
    <t>普通会計性質別経費（決算額）</t>
    <rPh sb="10" eb="13">
      <t>ケッサンガク</t>
    </rPh>
    <phoneticPr fontId="14"/>
  </si>
  <si>
    <t>中河原公園</t>
  </si>
  <si>
    <t>教育・保育職員数(本務者)</t>
  </si>
  <si>
    <t>高等学校の概況</t>
    <rPh sb="0" eb="2">
      <t>コウトウ</t>
    </rPh>
    <rPh sb="2" eb="4">
      <t>ガッコウ</t>
    </rPh>
    <rPh sb="5" eb="7">
      <t>ガイキョウ</t>
    </rPh>
    <phoneticPr fontId="14"/>
  </si>
  <si>
    <t>単位：校・人</t>
    <rPh sb="0" eb="2">
      <t>タンイ</t>
    </rPh>
    <rPh sb="3" eb="4">
      <t>コウ</t>
    </rPh>
    <rPh sb="5" eb="6">
      <t>ニン</t>
    </rPh>
    <phoneticPr fontId="14"/>
  </si>
  <si>
    <t>単位：件・人</t>
    <rPh sb="0" eb="2">
      <t>タンイ</t>
    </rPh>
    <rPh sb="3" eb="4">
      <t>ケン</t>
    </rPh>
    <rPh sb="5" eb="6">
      <t>ニン</t>
    </rPh>
    <phoneticPr fontId="14"/>
  </si>
  <si>
    <t>延べ利用団体数</t>
  </si>
  <si>
    <t>小谷1丁目596-23</t>
  </si>
  <si>
    <t>年別　 　 　 　　　　　</t>
  </si>
  <si>
    <t>延べ利用人員</t>
  </si>
  <si>
    <t>消火栓</t>
  </si>
  <si>
    <t>(注)町営プールの人数は幼児を含む</t>
    <rPh sb="1" eb="2">
      <t>チュウ</t>
    </rPh>
    <phoneticPr fontId="14"/>
  </si>
  <si>
    <t>平成8年度</t>
    <rPh sb="0" eb="2">
      <t>ヘイセイ</t>
    </rPh>
    <phoneticPr fontId="14"/>
  </si>
  <si>
    <r>
      <t>(注）令和2年度の町営プールの</t>
    </r>
    <r>
      <rPr>
        <sz val="12"/>
        <rFont val="HGPｺﾞｼｯｸM"/>
        <family val="3"/>
        <charset val="128"/>
      </rPr>
      <t>代替えとしての小学校プール開放は、新型コロナウイルス感染拡大のため中止。</t>
    </r>
    <rPh sb="1" eb="2">
      <t>チュウ</t>
    </rPh>
    <rPh sb="3" eb="5">
      <t>レイワ</t>
    </rPh>
    <rPh sb="6" eb="8">
      <t>ネンド</t>
    </rPh>
    <rPh sb="9" eb="11">
      <t>チョウエイ</t>
    </rPh>
    <rPh sb="32" eb="34">
      <t>シンガタ</t>
    </rPh>
    <rPh sb="41" eb="45">
      <t>カンセンカクダイ</t>
    </rPh>
    <rPh sb="48" eb="50">
      <t>チュウシ</t>
    </rPh>
    <phoneticPr fontId="14"/>
  </si>
  <si>
    <t>(注)令和3年度以降の庭球場は、給食センター工事により9月以降D,Eコートが閉鎖。</t>
    <rPh sb="1" eb="2">
      <t>チュウ</t>
    </rPh>
    <rPh sb="3" eb="5">
      <t>レイワ</t>
    </rPh>
    <rPh sb="6" eb="8">
      <t>ネンド</t>
    </rPh>
    <rPh sb="8" eb="10">
      <t>イコウ</t>
    </rPh>
    <rPh sb="11" eb="14">
      <t>テイキュウジョウ</t>
    </rPh>
    <rPh sb="16" eb="18">
      <t>キュウショク</t>
    </rPh>
    <rPh sb="22" eb="24">
      <t>コウジ</t>
    </rPh>
    <rPh sb="28" eb="29">
      <t>ガツ</t>
    </rPh>
    <rPh sb="29" eb="31">
      <t>イコウ</t>
    </rPh>
    <rPh sb="38" eb="40">
      <t>ヘイサ</t>
    </rPh>
    <phoneticPr fontId="14"/>
  </si>
  <si>
    <t>焼損面積(㎡)</t>
    <rPh sb="1" eb="2">
      <t>ソン</t>
    </rPh>
    <phoneticPr fontId="14"/>
  </si>
  <si>
    <t>(注)令和4年度の庭球場は、改修工事により、8月15日以降閉鎖。</t>
    <rPh sb="1" eb="2">
      <t>チュウ</t>
    </rPh>
    <rPh sb="3" eb="5">
      <t>レイワ</t>
    </rPh>
    <rPh sb="6" eb="8">
      <t>ネンド</t>
    </rPh>
    <rPh sb="9" eb="12">
      <t>テイキュウジョウ</t>
    </rPh>
    <rPh sb="14" eb="16">
      <t>カイシュウ</t>
    </rPh>
    <rPh sb="16" eb="18">
      <t>コウジ</t>
    </rPh>
    <rPh sb="23" eb="24">
      <t>ガツ</t>
    </rPh>
    <rPh sb="26" eb="29">
      <t>ニチイコウ</t>
    </rPh>
    <rPh sb="29" eb="31">
      <t>ヘイサ</t>
    </rPh>
    <phoneticPr fontId="14"/>
  </si>
  <si>
    <t>川とのふれあい公園</t>
  </si>
  <si>
    <t>倉見スポーツ公園</t>
  </si>
  <si>
    <t>プール(人)</t>
    <rPh sb="4" eb="5">
      <t>ニン</t>
    </rPh>
    <phoneticPr fontId="14"/>
  </si>
  <si>
    <t>旭が丘中学校グラウンド(夜間)</t>
  </si>
  <si>
    <t>大蔵青少年広場(人)</t>
    <rPh sb="8" eb="9">
      <t>ニン</t>
    </rPh>
    <phoneticPr fontId="14"/>
  </si>
  <si>
    <t>野球</t>
  </si>
  <si>
    <t>サッカー</t>
  </si>
  <si>
    <t xml:space="preserve"> 多目的(大蔵青少年広場)</t>
  </si>
  <si>
    <t>土地所有証明</t>
  </si>
  <si>
    <t>単位：団体・人</t>
    <rPh sb="0" eb="2">
      <t>タンイ</t>
    </rPh>
    <rPh sb="3" eb="5">
      <t>ダンタイ</t>
    </rPh>
    <rPh sb="6" eb="7">
      <t>ニン</t>
    </rPh>
    <phoneticPr fontId="14"/>
  </si>
  <si>
    <t xml:space="preserve"> 親権・後見</t>
  </si>
  <si>
    <t>公民館</t>
    <rPh sb="0" eb="3">
      <t>コウミンカン</t>
    </rPh>
    <phoneticPr fontId="14"/>
  </si>
  <si>
    <t>総数　　　</t>
  </si>
  <si>
    <t>(注)平成24年度より、総合図書館、北部分室、南部分室の合計。</t>
    <rPh sb="3" eb="5">
      <t>ヘイセイ</t>
    </rPh>
    <rPh sb="7" eb="9">
      <t>ネンド</t>
    </rPh>
    <rPh sb="12" eb="14">
      <t>ソウゴウ</t>
    </rPh>
    <rPh sb="14" eb="17">
      <t>トショカン</t>
    </rPh>
    <rPh sb="18" eb="20">
      <t>ホクブ</t>
    </rPh>
    <rPh sb="20" eb="22">
      <t>ブンシツ</t>
    </rPh>
    <rPh sb="23" eb="25">
      <t>ナンブ</t>
    </rPh>
    <rPh sb="25" eb="27">
      <t>ブンシツ</t>
    </rPh>
    <rPh sb="28" eb="30">
      <t>ゴウケイ</t>
    </rPh>
    <phoneticPr fontId="14"/>
  </si>
  <si>
    <t>資料：福祉課(平塚保健福祉事務所茅ケ崎支所)</t>
    <rPh sb="7" eb="9">
      <t>ヒラツカ</t>
    </rPh>
    <rPh sb="16" eb="19">
      <t>チガサキ</t>
    </rPh>
    <rPh sb="19" eb="21">
      <t>シショ</t>
    </rPh>
    <phoneticPr fontId="14"/>
  </si>
  <si>
    <t>蔵書数</t>
  </si>
  <si>
    <t>（注）調査が年ごとなので、1月から12月の調査人数です。</t>
    <rPh sb="1" eb="2">
      <t>チュウ</t>
    </rPh>
    <rPh sb="3" eb="5">
      <t>チョウサ</t>
    </rPh>
    <rPh sb="6" eb="7">
      <t>ネン</t>
    </rPh>
    <rPh sb="14" eb="15">
      <t>ガツ</t>
    </rPh>
    <rPh sb="19" eb="20">
      <t>ガツ</t>
    </rPh>
    <rPh sb="21" eb="23">
      <t>チョウサ</t>
    </rPh>
    <rPh sb="23" eb="25">
      <t>ニンズウ</t>
    </rPh>
    <phoneticPr fontId="14"/>
  </si>
  <si>
    <t>観光客数</t>
    <rPh sb="0" eb="3">
      <t>カンコウキャク</t>
    </rPh>
    <rPh sb="3" eb="4">
      <t>スウ</t>
    </rPh>
    <phoneticPr fontId="14"/>
  </si>
  <si>
    <t>平成19年</t>
    <rPh sb="0" eb="2">
      <t>ヘイセイ</t>
    </rPh>
    <rPh sb="4" eb="5">
      <t>ネン</t>
    </rPh>
    <phoneticPr fontId="14"/>
  </si>
  <si>
    <t>慢性腎不全</t>
  </si>
  <si>
    <t>生活保護世帯数・人員</t>
    <rPh sb="0" eb="2">
      <t>セイカツ</t>
    </rPh>
    <rPh sb="2" eb="4">
      <t>ホゴ</t>
    </rPh>
    <rPh sb="4" eb="7">
      <t>セタイスウ</t>
    </rPh>
    <rPh sb="8" eb="10">
      <t>ジンイン</t>
    </rPh>
    <phoneticPr fontId="14"/>
  </si>
  <si>
    <t>県振興協会</t>
  </si>
  <si>
    <t>※消防広域化により令和3年度まで掲載</t>
    <rPh sb="1" eb="3">
      <t>ショウボウ</t>
    </rPh>
    <rPh sb="3" eb="5">
      <t>コウイキ</t>
    </rPh>
    <rPh sb="5" eb="6">
      <t>カ</t>
    </rPh>
    <rPh sb="9" eb="11">
      <t>レイワ</t>
    </rPh>
    <rPh sb="12" eb="13">
      <t>ネン</t>
    </rPh>
    <rPh sb="13" eb="14">
      <t>ド</t>
    </rPh>
    <rPh sb="16" eb="18">
      <t>ケイサイ</t>
    </rPh>
    <phoneticPr fontId="14"/>
  </si>
  <si>
    <t>世帯数に対する保護率</t>
  </si>
  <si>
    <t>被保護人員</t>
  </si>
  <si>
    <t>生活保護費の状況</t>
    <rPh sb="0" eb="2">
      <t>セイカツ</t>
    </rPh>
    <rPh sb="2" eb="5">
      <t>ホゴヒ</t>
    </rPh>
    <rPh sb="6" eb="8">
      <t>ジョウキョウ</t>
    </rPh>
    <phoneticPr fontId="14"/>
  </si>
  <si>
    <t>年度別　 　 　 　　　　　</t>
  </si>
  <si>
    <t>生活扶助</t>
  </si>
  <si>
    <t>医療扶助</t>
  </si>
  <si>
    <r>
      <t>保育所</t>
    </r>
    <r>
      <rPr>
        <sz val="12"/>
        <rFont val="HGPｺﾞｼｯｸM"/>
        <family val="3"/>
        <charset val="128"/>
      </rPr>
      <t>児童数の推移</t>
    </r>
    <rPh sb="2" eb="3">
      <t>ショ</t>
    </rPh>
    <rPh sb="3" eb="5">
      <t>ジドウ</t>
    </rPh>
    <rPh sb="5" eb="6">
      <t>スウ</t>
    </rPh>
    <rPh sb="7" eb="9">
      <t>スイイ</t>
    </rPh>
    <phoneticPr fontId="14"/>
  </si>
  <si>
    <t>資料：保育幼稚園課</t>
    <rPh sb="3" eb="8">
      <t>ホイクヨウチエン</t>
    </rPh>
    <rPh sb="8" eb="9">
      <t>カ</t>
    </rPh>
    <phoneticPr fontId="14"/>
  </si>
  <si>
    <t>旭保育園</t>
  </si>
  <si>
    <t>寒川さくら幼稚園（保育所部分）</t>
  </si>
  <si>
    <t>町内</t>
  </si>
  <si>
    <t>子育て支援センター状況（子育て支援状況）</t>
    <rPh sb="0" eb="2">
      <t>コソダ</t>
    </rPh>
    <rPh sb="3" eb="5">
      <t>シエン</t>
    </rPh>
    <rPh sb="9" eb="11">
      <t>ジョウキョウ</t>
    </rPh>
    <phoneticPr fontId="14"/>
  </si>
  <si>
    <t>開設日数(日)</t>
    <rPh sb="5" eb="6">
      <t>ニチ</t>
    </rPh>
    <phoneticPr fontId="14"/>
  </si>
  <si>
    <t>相談(件)</t>
    <rPh sb="3" eb="4">
      <t>ケン</t>
    </rPh>
    <phoneticPr fontId="14"/>
  </si>
  <si>
    <t>面接相談</t>
  </si>
  <si>
    <t>親子組数（右軸）</t>
  </si>
  <si>
    <t>その他の呼吸器系の疾患（10601及び10602を除く）</t>
  </si>
  <si>
    <t>資料：保険年金課</t>
  </si>
  <si>
    <t>委託</t>
  </si>
  <si>
    <t>被保険者世帯数</t>
  </si>
  <si>
    <t>減少</t>
  </si>
  <si>
    <t>被害状況</t>
  </si>
  <si>
    <t>社会保険離脱</t>
  </si>
  <si>
    <t>社会保険加入</t>
  </si>
  <si>
    <t>資料：経済センサス-活動調査、商業統計調査（総務課）</t>
    <rPh sb="3" eb="5">
      <t>ケイザイ</t>
    </rPh>
    <rPh sb="10" eb="12">
      <t>カツドウ</t>
    </rPh>
    <rPh sb="12" eb="14">
      <t>チョウサ</t>
    </rPh>
    <rPh sb="15" eb="17">
      <t>ショウギョウ</t>
    </rPh>
    <rPh sb="17" eb="19">
      <t>トウケイ</t>
    </rPh>
    <rPh sb="19" eb="21">
      <t>チョウサ</t>
    </rPh>
    <rPh sb="22" eb="24">
      <t>ソウム</t>
    </rPh>
    <rPh sb="24" eb="25">
      <t>カ</t>
    </rPh>
    <phoneticPr fontId="14"/>
  </si>
  <si>
    <t>後期高齢者加入</t>
  </si>
  <si>
    <t>平成21年度</t>
    <rPh sb="0" eb="2">
      <t>ヘイセイ</t>
    </rPh>
    <rPh sb="5" eb="6">
      <t>ド</t>
    </rPh>
    <phoneticPr fontId="14"/>
  </si>
  <si>
    <t>周産期に特異的な感染症</t>
  </si>
  <si>
    <t>要介護4</t>
  </si>
  <si>
    <t>平成22年度</t>
    <rPh sb="0" eb="2">
      <t>ヘイセイ</t>
    </rPh>
    <rPh sb="5" eb="6">
      <t>ド</t>
    </rPh>
    <phoneticPr fontId="14"/>
  </si>
  <si>
    <t>平成25年度</t>
    <rPh sb="0" eb="2">
      <t>ヘイセイ</t>
    </rPh>
    <rPh sb="5" eb="6">
      <t>ド</t>
    </rPh>
    <phoneticPr fontId="14"/>
  </si>
  <si>
    <t>平成29年度</t>
    <rPh sb="0" eb="2">
      <t>ヘイセイ</t>
    </rPh>
    <rPh sb="5" eb="6">
      <t>ド</t>
    </rPh>
    <phoneticPr fontId="14"/>
  </si>
  <si>
    <t>保険給付</t>
    <rPh sb="0" eb="2">
      <t>ホケン</t>
    </rPh>
    <rPh sb="2" eb="4">
      <t>キュウフ</t>
    </rPh>
    <phoneticPr fontId="14"/>
  </si>
  <si>
    <t>療養の給付等</t>
  </si>
  <si>
    <t>周産期に発生した病態</t>
  </si>
  <si>
    <t>入院時食事療養　　</t>
  </si>
  <si>
    <t>移送費</t>
  </si>
  <si>
    <t>総数（女）</t>
    <rPh sb="0" eb="2">
      <t>ソウスウ</t>
    </rPh>
    <rPh sb="3" eb="4">
      <t>オンナ</t>
    </rPh>
    <phoneticPr fontId="14"/>
  </si>
  <si>
    <t>件数</t>
  </si>
  <si>
    <t>費用額</t>
  </si>
  <si>
    <t>件数（右軸）</t>
  </si>
  <si>
    <t>総数（男）</t>
    <rPh sb="3" eb="4">
      <t>オトコ</t>
    </rPh>
    <phoneticPr fontId="14"/>
  </si>
  <si>
    <t>親権・後見</t>
  </si>
  <si>
    <t>調定額　</t>
  </si>
  <si>
    <t>収納額　</t>
  </si>
  <si>
    <t>障害認定</t>
  </si>
  <si>
    <t>認知</t>
  </si>
  <si>
    <t>障害認定撤回</t>
  </si>
  <si>
    <t>合計 / 総数(敬老金)</t>
  </si>
  <si>
    <t>（注）被保険者数は年度平均（各月末の被保険者数の和を12で除して算出）</t>
    <rPh sb="1" eb="2">
      <t>チュウ</t>
    </rPh>
    <rPh sb="3" eb="7">
      <t>ヒホケンシャ</t>
    </rPh>
    <rPh sb="7" eb="8">
      <t>カズ</t>
    </rPh>
    <rPh sb="9" eb="11">
      <t>ネンド</t>
    </rPh>
    <rPh sb="11" eb="13">
      <t>ヘイキン</t>
    </rPh>
    <rPh sb="14" eb="17">
      <t>カクゲツマツ</t>
    </rPh>
    <rPh sb="18" eb="22">
      <t>ヒホケンシャ</t>
    </rPh>
    <rPh sb="22" eb="23">
      <t>カズ</t>
    </rPh>
    <rPh sb="24" eb="25">
      <t>ワ</t>
    </rPh>
    <rPh sb="29" eb="30">
      <t>ジョ</t>
    </rPh>
    <rPh sb="32" eb="34">
      <t>サンシュツ</t>
    </rPh>
    <phoneticPr fontId="14"/>
  </si>
  <si>
    <t>件数(件)</t>
    <rPh sb="3" eb="4">
      <t>ケン</t>
    </rPh>
    <phoneticPr fontId="14"/>
  </si>
  <si>
    <t>費用額(千円)</t>
    <rPh sb="0" eb="2">
      <t>ヒヨウ</t>
    </rPh>
    <rPh sb="2" eb="3">
      <t>ガク</t>
    </rPh>
    <rPh sb="4" eb="6">
      <t>センエン</t>
    </rPh>
    <phoneticPr fontId="14"/>
  </si>
  <si>
    <t>１件当り金額(円)</t>
    <rPh sb="7" eb="8">
      <t>エン</t>
    </rPh>
    <phoneticPr fontId="14"/>
  </si>
  <si>
    <t>資料：保険年金課　</t>
  </si>
  <si>
    <t>単位：人・円・％</t>
    <rPh sb="3" eb="4">
      <t>ニン</t>
    </rPh>
    <phoneticPr fontId="14"/>
  </si>
  <si>
    <t>遺族基礎年金</t>
  </si>
  <si>
    <t>調定額</t>
  </si>
  <si>
    <t>令和4年度</t>
    <rPh sb="0" eb="2">
      <t>レイワ</t>
    </rPh>
    <rPh sb="4" eb="5">
      <t>ガンネン</t>
    </rPh>
    <phoneticPr fontId="14"/>
  </si>
  <si>
    <t>資源物処理状況</t>
    <rPh sb="2" eb="3">
      <t>モノ</t>
    </rPh>
    <phoneticPr fontId="14"/>
  </si>
  <si>
    <t>支給額（左軸）</t>
  </si>
  <si>
    <t>日本脳炎</t>
  </si>
  <si>
    <t>単位：件・千円</t>
    <rPh sb="3" eb="4">
      <t>ケン</t>
    </rPh>
    <phoneticPr fontId="14"/>
  </si>
  <si>
    <t>老齢年金</t>
  </si>
  <si>
    <t xml:space="preserve"> 婚姻</t>
  </si>
  <si>
    <t>寡婦年金</t>
  </si>
  <si>
    <t>特別一時金</t>
  </si>
  <si>
    <t>不始末</t>
  </si>
  <si>
    <t>死亡一時金</t>
  </si>
  <si>
    <t>財源対策債</t>
  </si>
  <si>
    <t>各年9月15日現在</t>
  </si>
  <si>
    <t>単位：人</t>
  </si>
  <si>
    <t>要支援1</t>
  </si>
  <si>
    <t>(注)地域密着型サービス：認知症対応型共同生活介護・認知症対応型通所介護・小規模多機能型居宅介護。</t>
    <rPh sb="3" eb="5">
      <t>チイキ</t>
    </rPh>
    <rPh sb="37" eb="40">
      <t>ショウキボ</t>
    </rPh>
    <rPh sb="40" eb="44">
      <t>タキノウガタ</t>
    </rPh>
    <rPh sb="44" eb="46">
      <t>キョタク</t>
    </rPh>
    <rPh sb="46" eb="48">
      <t>カイゴ</t>
    </rPh>
    <phoneticPr fontId="14"/>
  </si>
  <si>
    <t>訪問介護</t>
  </si>
  <si>
    <t>訪問リハビリテーション</t>
  </si>
  <si>
    <t>居宅療養管理指導</t>
  </si>
  <si>
    <t xml:space="preserve"> 戸籍法第77条の2の届</t>
  </si>
  <si>
    <t>通所介護</t>
  </si>
  <si>
    <t>通所リハビリテーション</t>
  </si>
  <si>
    <t>短期入所生活介護</t>
  </si>
  <si>
    <t>居宅介護支援</t>
  </si>
  <si>
    <t>基準財政需要額</t>
  </si>
  <si>
    <t>福祉用具購入</t>
  </si>
  <si>
    <t>介護老人福祉施設</t>
  </si>
  <si>
    <t>介護老人保健施設</t>
  </si>
  <si>
    <t>異常
認めず</t>
  </si>
  <si>
    <t>介護療養型医療施設</t>
  </si>
  <si>
    <t>介護医療院</t>
    <rPh sb="0" eb="2">
      <t>カイゴ</t>
    </rPh>
    <rPh sb="2" eb="4">
      <t>イリョウ</t>
    </rPh>
    <rPh sb="4" eb="5">
      <t>イン</t>
    </rPh>
    <phoneticPr fontId="14"/>
  </si>
  <si>
    <t>資料：高齢介護課　</t>
  </si>
  <si>
    <t>四種混合(ジフテリア.百日せき.破傷風.ポリオ）</t>
    <rPh sb="0" eb="1">
      <t>ヨン</t>
    </rPh>
    <rPh sb="1" eb="2">
      <t>シュ</t>
    </rPh>
    <rPh sb="2" eb="4">
      <t>コンゴウ</t>
    </rPh>
    <phoneticPr fontId="20"/>
  </si>
  <si>
    <t>入所人員</t>
  </si>
  <si>
    <t>近隣公園</t>
  </si>
  <si>
    <t>寒川から</t>
    <rPh sb="0" eb="2">
      <t>サムカワ</t>
    </rPh>
    <phoneticPr fontId="14"/>
  </si>
  <si>
    <t>共同募金・日赤募金の実績</t>
    <rPh sb="7" eb="9">
      <t>ボキン</t>
    </rPh>
    <phoneticPr fontId="14"/>
  </si>
  <si>
    <t>共同募金</t>
  </si>
  <si>
    <t>日赤募金</t>
  </si>
  <si>
    <t>年末助け合い</t>
  </si>
  <si>
    <t>資料：茅ヶ崎警察署（町民安全課）</t>
    <rPh sb="10" eb="12">
      <t>チョウミン</t>
    </rPh>
    <rPh sb="12" eb="14">
      <t>アンゼン</t>
    </rPh>
    <rPh sb="14" eb="15">
      <t>カ</t>
    </rPh>
    <phoneticPr fontId="14"/>
  </si>
  <si>
    <t>資料：健康づくり課</t>
  </si>
  <si>
    <t>医院・診療所</t>
  </si>
  <si>
    <t>歯科診療所</t>
  </si>
  <si>
    <t>薬局</t>
  </si>
  <si>
    <t>3,000㎡以上5,000㎡未満</t>
  </si>
  <si>
    <t>施設数</t>
  </si>
  <si>
    <t xml:space="preserve"> 国籍取得</t>
  </si>
  <si>
    <t xml:space="preserve"> 薬局</t>
  </si>
  <si>
    <t xml:space="preserve"> 転籍</t>
  </si>
  <si>
    <t xml:space="preserve"> 歯科診療所</t>
  </si>
  <si>
    <t>資料：神奈川県衛生統計年報統計表_第3章人口動態調査_3死亡_死亡0300死亡数、死因（死因簡単分類）・性×市区町村別（総務課）</t>
    <rPh sb="3" eb="7">
      <t>カナガワケン</t>
    </rPh>
    <rPh sb="7" eb="9">
      <t>エイセイ</t>
    </rPh>
    <rPh sb="9" eb="11">
      <t>トウケイ</t>
    </rPh>
    <rPh sb="11" eb="13">
      <t>ネンポウ</t>
    </rPh>
    <rPh sb="13" eb="16">
      <t>トウケイヒョウ</t>
    </rPh>
    <rPh sb="17" eb="18">
      <t>ダイ</t>
    </rPh>
    <rPh sb="19" eb="20">
      <t>ショウ</t>
    </rPh>
    <rPh sb="20" eb="22">
      <t>ジンコウ</t>
    </rPh>
    <rPh sb="22" eb="24">
      <t>ドウタイ</t>
    </rPh>
    <rPh sb="24" eb="26">
      <t>チョウサ</t>
    </rPh>
    <rPh sb="28" eb="30">
      <t>シボウ</t>
    </rPh>
    <rPh sb="31" eb="33">
      <t>シボウ</t>
    </rPh>
    <rPh sb="37" eb="40">
      <t>シボウスウ</t>
    </rPh>
    <rPh sb="41" eb="43">
      <t>シイン</t>
    </rPh>
    <rPh sb="44" eb="46">
      <t>シイン</t>
    </rPh>
    <rPh sb="46" eb="48">
      <t>カンタン</t>
    </rPh>
    <rPh sb="48" eb="50">
      <t>ブンルイ</t>
    </rPh>
    <rPh sb="52" eb="53">
      <t>セイ</t>
    </rPh>
    <rPh sb="54" eb="59">
      <t>シクチョウソンベツ</t>
    </rPh>
    <phoneticPr fontId="14"/>
  </si>
  <si>
    <t>死因簡単分類コード</t>
    <rPh sb="0" eb="2">
      <t>シイン</t>
    </rPh>
    <rPh sb="2" eb="4">
      <t>カンタン</t>
    </rPh>
    <rPh sb="4" eb="6">
      <t>ブンルイ</t>
    </rPh>
    <phoneticPr fontId="14"/>
  </si>
  <si>
    <t>死因簡単分類</t>
  </si>
  <si>
    <t>平成18年</t>
    <rPh sb="0" eb="2">
      <t>ヘイセイ</t>
    </rPh>
    <rPh sb="4" eb="5">
      <t>ネン</t>
    </rPh>
    <phoneticPr fontId="14"/>
  </si>
  <si>
    <t>感染症及び寄生虫症</t>
  </si>
  <si>
    <t>腸管感染症</t>
  </si>
  <si>
    <t>呼吸器結核</t>
  </si>
  <si>
    <t>工場</t>
  </si>
  <si>
    <t>その他の結核</t>
  </si>
  <si>
    <t>敗血症</t>
  </si>
  <si>
    <t>ウイルス肝炎</t>
  </si>
  <si>
    <t>政府資金</t>
  </si>
  <si>
    <t>Ｂ型ウイルス肝炎</t>
  </si>
  <si>
    <t>その他のウイルス肝炎</t>
  </si>
  <si>
    <t>ヒト免疫不全ウイルス［ＨＩＶ］病</t>
  </si>
  <si>
    <t>地区公園</t>
  </si>
  <si>
    <t xml:space="preserve"> 電気機器</t>
  </si>
  <si>
    <t>その他の感染症及び寄生虫症</t>
  </si>
  <si>
    <t>口唇、口腔及び咽頭の悪性新生物</t>
  </si>
  <si>
    <t>大気汚染</t>
  </si>
  <si>
    <t>結腸の悪性新生物</t>
  </si>
  <si>
    <t>水難</t>
  </si>
  <si>
    <t>肝及び肝内胆管の悪性新生物</t>
  </si>
  <si>
    <t>膵の悪性新生物</t>
  </si>
  <si>
    <t>喉頭の悪性新生物</t>
  </si>
  <si>
    <t>皮膚の悪性新生物</t>
  </si>
  <si>
    <t>子宮の悪性新生物</t>
  </si>
  <si>
    <t>ローソク</t>
  </si>
  <si>
    <t>.</t>
  </si>
  <si>
    <t>・</t>
  </si>
  <si>
    <t>前立腺の悪性新生物</t>
  </si>
  <si>
    <t>振動</t>
  </si>
  <si>
    <t>膀胱の悪性新生物</t>
  </si>
  <si>
    <t>白血病</t>
  </si>
  <si>
    <t>その他の新生物</t>
  </si>
  <si>
    <t>中枢神経系を除くその他の新生物</t>
  </si>
  <si>
    <t>血液及び造血器の疾患並びに免疫機構の障害</t>
  </si>
  <si>
    <t>その他の血液及び造血器の疾患並びに免疫機構の障害</t>
  </si>
  <si>
    <t xml:space="preserve"> 殺人</t>
  </si>
  <si>
    <t>内分泌、栄養及び代謝疾患</t>
  </si>
  <si>
    <t>令和6年度</t>
    <rPh sb="0" eb="2">
      <t>レイワ</t>
    </rPh>
    <rPh sb="3" eb="4">
      <t>ネン</t>
    </rPh>
    <rPh sb="4" eb="5">
      <t>ド</t>
    </rPh>
    <phoneticPr fontId="14"/>
  </si>
  <si>
    <t>血管性及び詳細不明の認知症</t>
  </si>
  <si>
    <t>その他の精神及び行動の障害</t>
  </si>
  <si>
    <t>眼及び付属器の疾患</t>
  </si>
  <si>
    <t>心疾患（高血圧性を除く)</t>
  </si>
  <si>
    <t>急性心筋梗塞</t>
  </si>
  <si>
    <t>その他の虚血性心疾患</t>
  </si>
  <si>
    <t>心不全</t>
  </si>
  <si>
    <t>脳血管疾患</t>
  </si>
  <si>
    <t>くも膜下出血</t>
  </si>
  <si>
    <t>脳内出血</t>
  </si>
  <si>
    <t>大動脈瘤及び解離</t>
  </si>
  <si>
    <t>その他の循環器系の疾患</t>
  </si>
  <si>
    <t>呼吸器系の疾患</t>
  </si>
  <si>
    <t>インフルエンザ</t>
  </si>
  <si>
    <t>単位：棟・㎡・千円</t>
    <rPh sb="0" eb="2">
      <t>タンイ</t>
    </rPh>
    <rPh sb="3" eb="4">
      <t>トウ</t>
    </rPh>
    <rPh sb="7" eb="9">
      <t>センエン</t>
    </rPh>
    <phoneticPr fontId="14"/>
  </si>
  <si>
    <t>肺炎</t>
  </si>
  <si>
    <t>急性気管支炎</t>
  </si>
  <si>
    <t>慢性閉塞性肺疾患</t>
  </si>
  <si>
    <t>喘息</t>
  </si>
  <si>
    <t>公債費</t>
  </si>
  <si>
    <t>その他の呼吸器系の疾患</t>
  </si>
  <si>
    <t>肝疾患</t>
  </si>
  <si>
    <t>肝硬変（アルコール性を除く）</t>
    <rPh sb="0" eb="3">
      <t>カンコウヘン</t>
    </rPh>
    <rPh sb="9" eb="10">
      <t>セイ</t>
    </rPh>
    <rPh sb="11" eb="12">
      <t>ノゾ</t>
    </rPh>
    <phoneticPr fontId="14"/>
  </si>
  <si>
    <t>その他の肝疾患</t>
    <rPh sb="2" eb="3">
      <t>タ</t>
    </rPh>
    <rPh sb="4" eb="7">
      <t>カンシッカン</t>
    </rPh>
    <phoneticPr fontId="14"/>
  </si>
  <si>
    <t>選挙種別</t>
    <rPh sb="0" eb="2">
      <t>センキョ</t>
    </rPh>
    <rPh sb="2" eb="4">
      <t>シュベツ</t>
    </rPh>
    <phoneticPr fontId="14"/>
  </si>
  <si>
    <t>その他の肝疾患</t>
  </si>
  <si>
    <t>その他の消化器系の疾患</t>
  </si>
  <si>
    <t>筋骨格系及び結合組織の疾患</t>
    <rPh sb="0" eb="1">
      <t>キン</t>
    </rPh>
    <rPh sb="1" eb="3">
      <t>コッカク</t>
    </rPh>
    <rPh sb="3" eb="4">
      <t>ケイ</t>
    </rPh>
    <rPh sb="4" eb="5">
      <t>オヨ</t>
    </rPh>
    <rPh sb="6" eb="8">
      <t>ケツゴウ</t>
    </rPh>
    <rPh sb="8" eb="10">
      <t>ソシキ</t>
    </rPh>
    <rPh sb="11" eb="13">
      <t>シッカン</t>
    </rPh>
    <phoneticPr fontId="14"/>
  </si>
  <si>
    <t>法人</t>
  </si>
  <si>
    <t>筋骨格系及び結合組織の疾患</t>
  </si>
  <si>
    <t>慢性腎不全</t>
    <rPh sb="0" eb="2">
      <t>マンセイ</t>
    </rPh>
    <rPh sb="2" eb="5">
      <t>ジンフゼン</t>
    </rPh>
    <phoneticPr fontId="14"/>
  </si>
  <si>
    <t>詳細不明の腎不全</t>
  </si>
  <si>
    <t>その他の腎尿路生殖器系の疾患</t>
  </si>
  <si>
    <t>衛生費</t>
  </si>
  <si>
    <t>https://www.e-stat.go.jp/stat-search/files?page=1&amp;toukei=00400001&amp;tstat=000001011528</t>
  </si>
  <si>
    <t>妊娠、分娩及び産じょく</t>
  </si>
  <si>
    <t>出産外傷</t>
  </si>
  <si>
    <t>周産期に特異的な呼吸障害及び心血管障害</t>
  </si>
  <si>
    <t>先天奇形、変形及び染色体異常</t>
  </si>
  <si>
    <t>循環器系の先天奇形</t>
  </si>
  <si>
    <t>心臓の先天奇形</t>
    <rPh sb="0" eb="2">
      <t>シンゾウ</t>
    </rPh>
    <rPh sb="3" eb="5">
      <t>センテン</t>
    </rPh>
    <rPh sb="5" eb="7">
      <t>キケイ</t>
    </rPh>
    <phoneticPr fontId="14"/>
  </si>
  <si>
    <t>心臓の先天奇形</t>
  </si>
  <si>
    <t>一之宮緑道</t>
  </si>
  <si>
    <t>消化器系の先天奇形</t>
  </si>
  <si>
    <t>その他の先天奇形及び変形</t>
    <rPh sb="2" eb="3">
      <t>タ</t>
    </rPh>
    <rPh sb="4" eb="6">
      <t>センテン</t>
    </rPh>
    <rPh sb="6" eb="8">
      <t>キケイ</t>
    </rPh>
    <rPh sb="8" eb="9">
      <t>オヨ</t>
    </rPh>
    <rPh sb="10" eb="12">
      <t>ヘンケイ</t>
    </rPh>
    <phoneticPr fontId="14"/>
  </si>
  <si>
    <t>その他の先天奇形及び変形</t>
  </si>
  <si>
    <t>染色体異常，他に分類されないもの</t>
    <rPh sb="0" eb="3">
      <t>センショクタイ</t>
    </rPh>
    <rPh sb="3" eb="5">
      <t>イジョウ</t>
    </rPh>
    <rPh sb="6" eb="7">
      <t>タ</t>
    </rPh>
    <rPh sb="8" eb="10">
      <t>ブンルイ</t>
    </rPh>
    <phoneticPr fontId="14"/>
  </si>
  <si>
    <t>染色体異常，他に分類されないもの</t>
  </si>
  <si>
    <t>症状、徴候及び異常臨床所見・異常検査所見で他に分類されないもの</t>
  </si>
  <si>
    <t>老衰</t>
  </si>
  <si>
    <t>町民税（法人）</t>
  </si>
  <si>
    <t>乳幼児突然死症候群</t>
    <rPh sb="0" eb="3">
      <t>ニュウヨウジ</t>
    </rPh>
    <rPh sb="3" eb="6">
      <t>トツゼンシ</t>
    </rPh>
    <rPh sb="6" eb="9">
      <t>ショウコウグン</t>
    </rPh>
    <phoneticPr fontId="14"/>
  </si>
  <si>
    <t>乳幼児突然死症候群</t>
  </si>
  <si>
    <t>閲覧</t>
  </si>
  <si>
    <t>その他の症状、徴候及び異常臨床所見・異常検査所見で他に分類されないもの</t>
  </si>
  <si>
    <t>傷病及び死亡の外因</t>
  </si>
  <si>
    <t>倉庫</t>
  </si>
  <si>
    <t>その他の特殊目的用コード</t>
    <rPh sb="2" eb="3">
      <t>タ</t>
    </rPh>
    <rPh sb="4" eb="9">
      <t>トクシュモクテキヨウ</t>
    </rPh>
    <phoneticPr fontId="5"/>
  </si>
  <si>
    <t>不慮の事故</t>
  </si>
  <si>
    <t>転倒・転落</t>
    <rPh sb="0" eb="2">
      <t>テントウ</t>
    </rPh>
    <rPh sb="3" eb="5">
      <t>テンラク</t>
    </rPh>
    <phoneticPr fontId="14"/>
  </si>
  <si>
    <t>戸籍訂正</t>
  </si>
  <si>
    <t>転倒・転落</t>
  </si>
  <si>
    <t>不慮の溺死及び溺水</t>
    <rPh sb="0" eb="2">
      <t>フリョ</t>
    </rPh>
    <rPh sb="3" eb="5">
      <t>デキシ</t>
    </rPh>
    <rPh sb="7" eb="8">
      <t>オボ</t>
    </rPh>
    <rPh sb="8" eb="9">
      <t>スイ</t>
    </rPh>
    <phoneticPr fontId="14"/>
  </si>
  <si>
    <t>不慮の溺死及び溺水</t>
  </si>
  <si>
    <t>資源物</t>
    <rPh sb="2" eb="3">
      <t>ブツ</t>
    </rPh>
    <phoneticPr fontId="14"/>
  </si>
  <si>
    <t>不慮の窒息</t>
  </si>
  <si>
    <t>消防
司令補</t>
  </si>
  <si>
    <t>その他の不慮の事故</t>
  </si>
  <si>
    <t>自殺</t>
  </si>
  <si>
    <t>総数（男）</t>
    <rPh sb="0" eb="2">
      <t>ソウスウ</t>
    </rPh>
    <rPh sb="3" eb="4">
      <t>オトコ</t>
    </rPh>
    <phoneticPr fontId="14"/>
  </si>
  <si>
    <t>総数（女）</t>
    <rPh sb="3" eb="4">
      <t>オンナ</t>
    </rPh>
    <phoneticPr fontId="14"/>
  </si>
  <si>
    <t>(注)平成20年度は診査結果で区分無しが1人いるため、受診者数と指導区分別実人数が一致しません。</t>
    <rPh sb="1" eb="2">
      <t>チュウ</t>
    </rPh>
    <rPh sb="3" eb="5">
      <t>ヘイセイ</t>
    </rPh>
    <rPh sb="7" eb="9">
      <t>ネンド</t>
    </rPh>
    <rPh sb="10" eb="12">
      <t>シンサ</t>
    </rPh>
    <rPh sb="12" eb="14">
      <t>ケッカ</t>
    </rPh>
    <rPh sb="15" eb="17">
      <t>クブン</t>
    </rPh>
    <rPh sb="17" eb="18">
      <t>ナ</t>
    </rPh>
    <rPh sb="21" eb="22">
      <t>ニン</t>
    </rPh>
    <rPh sb="27" eb="30">
      <t>ジュシンシャ</t>
    </rPh>
    <rPh sb="30" eb="31">
      <t>カズ</t>
    </rPh>
    <rPh sb="32" eb="34">
      <t>シドウ</t>
    </rPh>
    <rPh sb="34" eb="36">
      <t>クブン</t>
    </rPh>
    <rPh sb="36" eb="37">
      <t>ベツ</t>
    </rPh>
    <rPh sb="37" eb="38">
      <t>ジツ</t>
    </rPh>
    <rPh sb="38" eb="40">
      <t>ニンズウ</t>
    </rPh>
    <rPh sb="41" eb="43">
      <t>イッチ</t>
    </rPh>
    <phoneticPr fontId="14"/>
  </si>
  <si>
    <t>(注)平成22年度から視触診・マンモグラフィー併用を含んでいます。</t>
    <rPh sb="1" eb="2">
      <t>チュウ</t>
    </rPh>
    <rPh sb="3" eb="5">
      <t>ヘイセイ</t>
    </rPh>
    <rPh sb="7" eb="9">
      <t>ネンド</t>
    </rPh>
    <rPh sb="11" eb="12">
      <t>シ</t>
    </rPh>
    <rPh sb="12" eb="13">
      <t>ショク</t>
    </rPh>
    <rPh sb="23" eb="25">
      <t>ヘイヨウ</t>
    </rPh>
    <rPh sb="26" eb="27">
      <t>フク</t>
    </rPh>
    <phoneticPr fontId="14"/>
  </si>
  <si>
    <t>受診者数</t>
    <rPh sb="0" eb="4">
      <t>ジュシンシャスウ</t>
    </rPh>
    <phoneticPr fontId="14"/>
  </si>
  <si>
    <t>訪問健康診査</t>
  </si>
  <si>
    <t>指導区分別実人員</t>
  </si>
  <si>
    <t>要指導</t>
  </si>
  <si>
    <t>要医療</t>
  </si>
  <si>
    <t>資料：茅ヶ崎警察署（町民安全課）</t>
    <rPh sb="10" eb="12">
      <t>チョウミン</t>
    </rPh>
    <rPh sb="12" eb="14">
      <t>アンゼン</t>
    </rPh>
    <phoneticPr fontId="14"/>
  </si>
  <si>
    <t>喀痰検査受診率（右軸）</t>
  </si>
  <si>
    <t>(注)平成28年度から対象者数が、対象年齢のうち国民健康保険加入者数から全町民数へ変更になりました。</t>
    <rPh sb="1" eb="2">
      <t>チュウ</t>
    </rPh>
    <rPh sb="3" eb="5">
      <t>ヘイセイ</t>
    </rPh>
    <rPh sb="7" eb="9">
      <t>ネンド</t>
    </rPh>
    <rPh sb="11" eb="14">
      <t>タイショウシャ</t>
    </rPh>
    <rPh sb="14" eb="15">
      <t>スウ</t>
    </rPh>
    <rPh sb="17" eb="19">
      <t>タイショウ</t>
    </rPh>
    <rPh sb="19" eb="21">
      <t>ネンレイ</t>
    </rPh>
    <rPh sb="24" eb="30">
      <t>コクミンケンコウホケン</t>
    </rPh>
    <rPh sb="30" eb="33">
      <t>カニュウシャ</t>
    </rPh>
    <rPh sb="33" eb="34">
      <t>スウ</t>
    </rPh>
    <rPh sb="36" eb="37">
      <t>ゼン</t>
    </rPh>
    <rPh sb="37" eb="39">
      <t>チョウミン</t>
    </rPh>
    <rPh sb="39" eb="40">
      <t>スウ</t>
    </rPh>
    <rPh sb="41" eb="43">
      <t>ヘンコウ</t>
    </rPh>
    <phoneticPr fontId="14"/>
  </si>
  <si>
    <t>国籍選択</t>
  </si>
  <si>
    <t>(注)平成29年度から胃がん検診内視鏡検査、乳がん検診マンモグラフィーのみが開始、乳がん検診視触診のみが廃止になりました。</t>
    <rPh sb="1" eb="2">
      <t>チュウ</t>
    </rPh>
    <rPh sb="3" eb="5">
      <t>ヘイセイ</t>
    </rPh>
    <rPh sb="7" eb="9">
      <t>ネンド</t>
    </rPh>
    <rPh sb="11" eb="12">
      <t>イ</t>
    </rPh>
    <rPh sb="14" eb="16">
      <t>ケンシン</t>
    </rPh>
    <rPh sb="16" eb="19">
      <t>ナイシキョウ</t>
    </rPh>
    <rPh sb="19" eb="21">
      <t>ケンサ</t>
    </rPh>
    <rPh sb="22" eb="23">
      <t>ニュウ</t>
    </rPh>
    <rPh sb="25" eb="27">
      <t>ケンシン</t>
    </rPh>
    <rPh sb="38" eb="40">
      <t>カイシ</t>
    </rPh>
    <rPh sb="41" eb="42">
      <t>ニュウ</t>
    </rPh>
    <rPh sb="44" eb="46">
      <t>ケンシン</t>
    </rPh>
    <rPh sb="46" eb="49">
      <t>シショクシン</t>
    </rPh>
    <rPh sb="52" eb="54">
      <t>ハイシ</t>
    </rPh>
    <phoneticPr fontId="14"/>
  </si>
  <si>
    <t>単位：人・％</t>
  </si>
  <si>
    <t>対象者数</t>
  </si>
  <si>
    <t>受診者数</t>
  </si>
  <si>
    <t>※令和4年度からの消防広域化により、茅ヶ崎市及び寒川町全域の人数</t>
    <rPh sb="1" eb="3">
      <t>レイワ</t>
    </rPh>
    <rPh sb="4" eb="6">
      <t>ネンド</t>
    </rPh>
    <rPh sb="9" eb="11">
      <t>ショウボウ</t>
    </rPh>
    <rPh sb="11" eb="13">
      <t>コウイキ</t>
    </rPh>
    <rPh sb="13" eb="14">
      <t>カ</t>
    </rPh>
    <rPh sb="18" eb="22">
      <t>チガサキシ</t>
    </rPh>
    <rPh sb="22" eb="23">
      <t>オヨ</t>
    </rPh>
    <rPh sb="24" eb="27">
      <t>サムカワマチ</t>
    </rPh>
    <rPh sb="27" eb="29">
      <t>ゼンイキ</t>
    </rPh>
    <rPh sb="30" eb="32">
      <t>ニンズウ</t>
    </rPh>
    <phoneticPr fontId="14"/>
  </si>
  <si>
    <t>受診率</t>
  </si>
  <si>
    <t>検診結果</t>
  </si>
  <si>
    <t>分担金及び負担金</t>
  </si>
  <si>
    <t>要精密検査</t>
  </si>
  <si>
    <t>胃がん受診率（右軸）</t>
  </si>
  <si>
    <t>不燃ごみp</t>
  </si>
  <si>
    <t>異常無し　</t>
  </si>
  <si>
    <t>異常無し(検診結果)</t>
  </si>
  <si>
    <t>要精密検査(検診結果)</t>
  </si>
  <si>
    <t>資料：神奈川県衛生統計年報統計表_第3章人口動態調査_2出生_出生1000出生数、母の年齢（5歳階級）・性×市区町村別（総務課）</t>
    <rPh sb="3" eb="7">
      <t>カナガワケン</t>
    </rPh>
    <rPh sb="7" eb="9">
      <t>エイセイ</t>
    </rPh>
    <rPh sb="9" eb="11">
      <t>トウケイ</t>
    </rPh>
    <rPh sb="11" eb="13">
      <t>ネンポウ</t>
    </rPh>
    <rPh sb="13" eb="16">
      <t>トウケイヒョウ</t>
    </rPh>
    <rPh sb="17" eb="18">
      <t>ダイ</t>
    </rPh>
    <rPh sb="19" eb="20">
      <t>ショウ</t>
    </rPh>
    <rPh sb="20" eb="22">
      <t>ジンコウ</t>
    </rPh>
    <rPh sb="22" eb="24">
      <t>ドウタイ</t>
    </rPh>
    <rPh sb="24" eb="26">
      <t>チョウサ</t>
    </rPh>
    <rPh sb="28" eb="30">
      <t>シュッショウ</t>
    </rPh>
    <rPh sb="31" eb="33">
      <t>シュッショウ</t>
    </rPh>
    <rPh sb="37" eb="40">
      <t>シュッショウスウ</t>
    </rPh>
    <rPh sb="41" eb="42">
      <t>ハハ</t>
    </rPh>
    <rPh sb="43" eb="45">
      <t>ネンレイ</t>
    </rPh>
    <rPh sb="47" eb="48">
      <t>サイ</t>
    </rPh>
    <rPh sb="48" eb="50">
      <t>カイキュウ</t>
    </rPh>
    <rPh sb="52" eb="53">
      <t>セイ</t>
    </rPh>
    <rPh sb="54" eb="59">
      <t>シクチョウソンベツ</t>
    </rPh>
    <phoneticPr fontId="14"/>
  </si>
  <si>
    <t>15歳未満</t>
  </si>
  <si>
    <t>15～19歳</t>
  </si>
  <si>
    <t>一之宮7丁目1460-10</t>
  </si>
  <si>
    <t>年齢不詳</t>
  </si>
  <si>
    <t>性別</t>
  </si>
  <si>
    <t>整備面積</t>
  </si>
  <si>
    <t xml:space="preserve">  </t>
  </si>
  <si>
    <t>資料：神奈川県衛生統計年報統計表_第3章人口動態調査_2出生_出生1300出生数、出生順位、性×市区町村別（総務課）</t>
    <rPh sb="3" eb="7">
      <t>カナガワケン</t>
    </rPh>
    <rPh sb="7" eb="9">
      <t>エイセイ</t>
    </rPh>
    <rPh sb="9" eb="11">
      <t>トウケイ</t>
    </rPh>
    <rPh sb="11" eb="13">
      <t>ネンポウ</t>
    </rPh>
    <rPh sb="13" eb="16">
      <t>トウケイヒョウ</t>
    </rPh>
    <rPh sb="17" eb="18">
      <t>ダイ</t>
    </rPh>
    <rPh sb="19" eb="20">
      <t>ショウ</t>
    </rPh>
    <rPh sb="20" eb="22">
      <t>ジンコウ</t>
    </rPh>
    <rPh sb="22" eb="24">
      <t>ドウタイ</t>
    </rPh>
    <rPh sb="24" eb="26">
      <t>チョウサ</t>
    </rPh>
    <rPh sb="28" eb="30">
      <t>シュッショウ</t>
    </rPh>
    <rPh sb="31" eb="33">
      <t>シュッショウ</t>
    </rPh>
    <rPh sb="37" eb="40">
      <t>シュッショウスウ</t>
    </rPh>
    <rPh sb="41" eb="45">
      <t>シュッショウジュンイ</t>
    </rPh>
    <rPh sb="46" eb="47">
      <t>セイ</t>
    </rPh>
    <rPh sb="48" eb="53">
      <t>シクチョウソンベツ</t>
    </rPh>
    <phoneticPr fontId="14"/>
  </si>
  <si>
    <t>第1児</t>
  </si>
  <si>
    <t>第2児</t>
  </si>
  <si>
    <t xml:space="preserve"> 第5児以上</t>
  </si>
  <si>
    <t>悪臭</t>
  </si>
  <si>
    <t>資料：子育て支援課、健康づくり課</t>
    <rPh sb="3" eb="5">
      <t>コソダ</t>
    </rPh>
    <rPh sb="6" eb="8">
      <t>シエン</t>
    </rPh>
    <rPh sb="8" eb="9">
      <t>カ</t>
    </rPh>
    <phoneticPr fontId="14"/>
  </si>
  <si>
    <t>BCG</t>
  </si>
  <si>
    <t>三種混合(ジフテリア・百日せき・破傷風）</t>
    <rPh sb="0" eb="2">
      <t>サンシュ</t>
    </rPh>
    <rPh sb="2" eb="4">
      <t>コンゴウ</t>
    </rPh>
    <phoneticPr fontId="20"/>
  </si>
  <si>
    <t>ポリオ（不活化）</t>
    <rPh sb="4" eb="7">
      <t>フカツカ</t>
    </rPh>
    <phoneticPr fontId="20"/>
  </si>
  <si>
    <t>風疹</t>
  </si>
  <si>
    <t>麻疹・風疹（MR）混合</t>
    <rPh sb="0" eb="2">
      <t>マシン</t>
    </rPh>
    <rPh sb="3" eb="5">
      <t>フウシン</t>
    </rPh>
    <rPh sb="9" eb="11">
      <t>コンゴウ</t>
    </rPh>
    <phoneticPr fontId="20"/>
  </si>
  <si>
    <t>小児用肺炎球菌感染症</t>
    <rPh sb="0" eb="3">
      <t>ショウニヨウ</t>
    </rPh>
    <rPh sb="3" eb="5">
      <t>ハイエン</t>
    </rPh>
    <rPh sb="5" eb="7">
      <t>キュウキン</t>
    </rPh>
    <rPh sb="7" eb="10">
      <t>カンセンショウ</t>
    </rPh>
    <phoneticPr fontId="20"/>
  </si>
  <si>
    <t>管渠延長(m)</t>
  </si>
  <si>
    <t>ヒトパピローマウイルス感染症</t>
    <rPh sb="11" eb="14">
      <t>カンセンショウ</t>
    </rPh>
    <phoneticPr fontId="20"/>
  </si>
  <si>
    <t>住宅用家屋証明</t>
    <rPh sb="0" eb="3">
      <t>ジュウタクヨウ</t>
    </rPh>
    <rPh sb="3" eb="5">
      <t>カオク</t>
    </rPh>
    <rPh sb="5" eb="7">
      <t>ショウメイ</t>
    </rPh>
    <phoneticPr fontId="14"/>
  </si>
  <si>
    <t>水痘</t>
    <rPh sb="0" eb="2">
      <t>スイトウ</t>
    </rPh>
    <phoneticPr fontId="14"/>
  </si>
  <si>
    <t>ロタウイルス</t>
  </si>
  <si>
    <t>献血希望者数</t>
  </si>
  <si>
    <t>献血
目標数</t>
  </si>
  <si>
    <t>単位：t</t>
  </si>
  <si>
    <t>収集量（排出量）</t>
    <rPh sb="4" eb="6">
      <t>ハイシュツ</t>
    </rPh>
    <rPh sb="6" eb="7">
      <t>リョウ</t>
    </rPh>
    <phoneticPr fontId="14"/>
  </si>
  <si>
    <t>焼却灰
埋立量</t>
  </si>
  <si>
    <t>物件費</t>
  </si>
  <si>
    <t>処理量（排出量）</t>
    <rPh sb="4" eb="6">
      <t>ハイシュツ</t>
    </rPh>
    <rPh sb="6" eb="7">
      <t>リョウ</t>
    </rPh>
    <phoneticPr fontId="14"/>
  </si>
  <si>
    <t>可燃ごみ</t>
  </si>
  <si>
    <t>町たばこ税</t>
  </si>
  <si>
    <t>不燃ごみ</t>
  </si>
  <si>
    <t>廃乾電池</t>
  </si>
  <si>
    <t xml:space="preserve"> 工場</t>
  </si>
  <si>
    <t>蛍光管</t>
    <rPh sb="0" eb="2">
      <t>ケイコウ</t>
    </rPh>
    <rPh sb="2" eb="3">
      <t>カン</t>
    </rPh>
    <phoneticPr fontId="14"/>
  </si>
  <si>
    <t>可燃ごみp</t>
  </si>
  <si>
    <t>可燃粗大ごみp</t>
  </si>
  <si>
    <t>資源物p</t>
  </si>
  <si>
    <t>廃乾電池p</t>
  </si>
  <si>
    <t>資料：「消防年報」（茅ヶ崎市消防本部）</t>
    <rPh sb="4" eb="8">
      <t>ショウボウネンポウ</t>
    </rPh>
    <rPh sb="10" eb="14">
      <t>チガサキシ</t>
    </rPh>
    <rPh sb="14" eb="16">
      <t>ショウボウ</t>
    </rPh>
    <rPh sb="16" eb="18">
      <t>ホンブ</t>
    </rPh>
    <phoneticPr fontId="14"/>
  </si>
  <si>
    <t>昭和59年度</t>
    <rPh sb="0" eb="2">
      <t>ショウワ</t>
    </rPh>
    <rPh sb="4" eb="6">
      <t>ネンド</t>
    </rPh>
    <phoneticPr fontId="14"/>
  </si>
  <si>
    <t>昭和60年度</t>
    <rPh sb="0" eb="2">
      <t>ショウワ</t>
    </rPh>
    <rPh sb="4" eb="6">
      <t>ネンド</t>
    </rPh>
    <phoneticPr fontId="14"/>
  </si>
  <si>
    <t>昭和63年度</t>
    <rPh sb="0" eb="2">
      <t>ショウワ</t>
    </rPh>
    <rPh sb="4" eb="6">
      <t>ネンド</t>
    </rPh>
    <phoneticPr fontId="14"/>
  </si>
  <si>
    <t>平成3年度</t>
    <rPh sb="0" eb="2">
      <t>ヘイセイ</t>
    </rPh>
    <phoneticPr fontId="14"/>
  </si>
  <si>
    <t>平成5年度</t>
    <rPh sb="0" eb="2">
      <t>ヘイセイ</t>
    </rPh>
    <phoneticPr fontId="14"/>
  </si>
  <si>
    <t>平成6年度</t>
    <rPh sb="0" eb="2">
      <t>ヘイセイ</t>
    </rPh>
    <phoneticPr fontId="14"/>
  </si>
  <si>
    <t>労働費</t>
  </si>
  <si>
    <t>平成7年度</t>
    <rPh sb="0" eb="2">
      <t>ヘイセイ</t>
    </rPh>
    <phoneticPr fontId="14"/>
  </si>
  <si>
    <t xml:space="preserve"> 店舗</t>
  </si>
  <si>
    <t>平成12年度</t>
    <rPh sb="0" eb="2">
      <t>ヘイセイ</t>
    </rPh>
    <phoneticPr fontId="14"/>
  </si>
  <si>
    <t>平成14年度</t>
    <rPh sb="0" eb="2">
      <t>ヘイセイ</t>
    </rPh>
    <phoneticPr fontId="14"/>
  </si>
  <si>
    <t>教育費</t>
  </si>
  <si>
    <t>旧郵便貯金資金</t>
    <rPh sb="0" eb="1">
      <t>キュウ</t>
    </rPh>
    <phoneticPr fontId="14"/>
  </si>
  <si>
    <t>平成16年度</t>
    <rPh sb="0" eb="2">
      <t>ヘイセイ</t>
    </rPh>
    <phoneticPr fontId="14"/>
  </si>
  <si>
    <t>処理量（資源化量）</t>
    <rPh sb="4" eb="7">
      <t>シゲンカ</t>
    </rPh>
    <rPh sb="7" eb="8">
      <t>リョウ</t>
    </rPh>
    <phoneticPr fontId="14"/>
  </si>
  <si>
    <t>売上金額</t>
  </si>
  <si>
    <t>金属類</t>
  </si>
  <si>
    <t>廃油</t>
  </si>
  <si>
    <t>単位：kℓ</t>
  </si>
  <si>
    <t>1人／日(ℓ)</t>
  </si>
  <si>
    <t>し尿排出量</t>
  </si>
  <si>
    <t>浄化槽汚泥排水量</t>
  </si>
  <si>
    <t>令和3年度</t>
    <rPh sb="0" eb="2">
      <t>レイワ</t>
    </rPh>
    <rPh sb="3" eb="4">
      <t>ネン</t>
    </rPh>
    <rPh sb="4" eb="5">
      <t>ド</t>
    </rPh>
    <phoneticPr fontId="14"/>
  </si>
  <si>
    <t>令和4年度</t>
    <rPh sb="0" eb="2">
      <t>レイワ</t>
    </rPh>
    <rPh sb="3" eb="4">
      <t>ネン</t>
    </rPh>
    <rPh sb="4" eb="5">
      <t>ド</t>
    </rPh>
    <phoneticPr fontId="14"/>
  </si>
  <si>
    <t>免点以上</t>
  </si>
  <si>
    <t>単位：ha・人</t>
    <rPh sb="0" eb="2">
      <t>タンイ</t>
    </rPh>
    <rPh sb="6" eb="7">
      <t>ニン</t>
    </rPh>
    <phoneticPr fontId="14"/>
  </si>
  <si>
    <t>処理区域戸数(戸)</t>
    <rPh sb="7" eb="8">
      <t>コ</t>
    </rPh>
    <phoneticPr fontId="15"/>
  </si>
  <si>
    <t>処理区域人口</t>
  </si>
  <si>
    <t>行政人口</t>
  </si>
  <si>
    <t>普及率(％)</t>
  </si>
  <si>
    <t xml:space="preserve"> 算出税額証明</t>
  </si>
  <si>
    <t>単位：mg／ℓ</t>
  </si>
  <si>
    <t>目久尻川(宮山橋)</t>
    <rPh sb="0" eb="4">
      <t>メクジリガワ</t>
    </rPh>
    <rPh sb="5" eb="7">
      <t>ミヤヤマ</t>
    </rPh>
    <rPh sb="7" eb="8">
      <t>バシ</t>
    </rPh>
    <phoneticPr fontId="14"/>
  </si>
  <si>
    <t>小出川中流(大曲橋)</t>
    <rPh sb="0" eb="2">
      <t>コイデ</t>
    </rPh>
    <rPh sb="2" eb="3">
      <t>ガワ</t>
    </rPh>
    <rPh sb="3" eb="5">
      <t>チュウリュウ</t>
    </rPh>
    <rPh sb="6" eb="8">
      <t>オオマガリ</t>
    </rPh>
    <rPh sb="8" eb="9">
      <t>バシ</t>
    </rPh>
    <phoneticPr fontId="14"/>
  </si>
  <si>
    <t>一之宮幹線(一之宮第2排水路(弥生橋))</t>
    <rPh sb="0" eb="3">
      <t>イチノミヤ</t>
    </rPh>
    <rPh sb="3" eb="5">
      <t>カンセン</t>
    </rPh>
    <rPh sb="9" eb="10">
      <t>ダイ</t>
    </rPh>
    <rPh sb="11" eb="14">
      <t>ハイスイロ</t>
    </rPh>
    <rPh sb="15" eb="17">
      <t>ヤヨイ</t>
    </rPh>
    <rPh sb="17" eb="18">
      <t>バシ</t>
    </rPh>
    <phoneticPr fontId="14"/>
  </si>
  <si>
    <t>水質汚濁</t>
  </si>
  <si>
    <t>騒音</t>
  </si>
  <si>
    <t>地盤沈下</t>
  </si>
  <si>
    <t>土壌汚染</t>
  </si>
  <si>
    <t>県下</t>
  </si>
  <si>
    <t>補助費等</t>
  </si>
  <si>
    <t>当初予算額　</t>
  </si>
  <si>
    <t>地方譲与税</t>
  </si>
  <si>
    <t>(https://www.pref.kanagawa.jp/docs/cz6/cnt/f6872/documents/reiwa4toukeihyou.html)</t>
  </si>
  <si>
    <t>配当割交付金</t>
  </si>
  <si>
    <t xml:space="preserve"> 離婚</t>
  </si>
  <si>
    <t>株式等譲渡所得割交付金</t>
  </si>
  <si>
    <t>地方消費税交付金</t>
  </si>
  <si>
    <t>地方交付税</t>
  </si>
  <si>
    <t>大曲2丁目96番地のイほか</t>
  </si>
  <si>
    <t>使用料及び手数料</t>
  </si>
  <si>
    <t>国庫支出金</t>
  </si>
  <si>
    <t>県支出金</t>
  </si>
  <si>
    <t>財産収入</t>
  </si>
  <si>
    <t>寄附金</t>
  </si>
  <si>
    <t>繰越金</t>
  </si>
  <si>
    <t>分籍</t>
  </si>
  <si>
    <t>諸収入</t>
  </si>
  <si>
    <t>町債</t>
  </si>
  <si>
    <t>急病</t>
    <rPh sb="0" eb="2">
      <t>キュウビョウ</t>
    </rPh>
    <phoneticPr fontId="14"/>
  </si>
  <si>
    <t>環境性能割交付金</t>
    <rPh sb="0" eb="2">
      <t>カンキョウ</t>
    </rPh>
    <rPh sb="2" eb="4">
      <t>セイノウ</t>
    </rPh>
    <rPh sb="4" eb="5">
      <t>ワリ</t>
    </rPh>
    <rPh sb="5" eb="8">
      <t>コウフキン</t>
    </rPh>
    <phoneticPr fontId="14"/>
  </si>
  <si>
    <t>議会費</t>
  </si>
  <si>
    <t>農林水産業費</t>
  </si>
  <si>
    <t>商工費</t>
  </si>
  <si>
    <t>消防費</t>
  </si>
  <si>
    <t>ガスバーナー</t>
  </si>
  <si>
    <t>（注）県営事業負担金及び同級他団体施行事業負担金を含む。</t>
    <rPh sb="1" eb="2">
      <t>チュウ</t>
    </rPh>
    <rPh sb="3" eb="5">
      <t>ケンエイ</t>
    </rPh>
    <rPh sb="5" eb="7">
      <t>ジギョウ</t>
    </rPh>
    <rPh sb="7" eb="10">
      <t>フタンキン</t>
    </rPh>
    <rPh sb="10" eb="11">
      <t>オヨ</t>
    </rPh>
    <rPh sb="12" eb="14">
      <t>ドウキュウ</t>
    </rPh>
    <rPh sb="14" eb="17">
      <t>タダンタイ</t>
    </rPh>
    <rPh sb="17" eb="19">
      <t>セコウ</t>
    </rPh>
    <rPh sb="19" eb="21">
      <t>ジギョウ</t>
    </rPh>
    <rPh sb="21" eb="24">
      <t>フタンキン</t>
    </rPh>
    <rPh sb="25" eb="26">
      <t>フク</t>
    </rPh>
    <phoneticPr fontId="14"/>
  </si>
  <si>
    <t>単位：千円・％</t>
  </si>
  <si>
    <t>自主財源比率（普通会計）</t>
  </si>
  <si>
    <t>金額及び構成比の別</t>
    <rPh sb="0" eb="2">
      <t>キンガク</t>
    </rPh>
    <rPh sb="2" eb="3">
      <t>オヨ</t>
    </rPh>
    <rPh sb="4" eb="7">
      <t>コウセイヒ</t>
    </rPh>
    <rPh sb="8" eb="9">
      <t>ベツ</t>
    </rPh>
    <phoneticPr fontId="14"/>
  </si>
  <si>
    <t>維持補修費</t>
  </si>
  <si>
    <t>一般補助施設整備等事業債</t>
  </si>
  <si>
    <t>普通建設事業費</t>
  </si>
  <si>
    <t>積立金</t>
  </si>
  <si>
    <t>投資及び出資金貸付金</t>
  </si>
  <si>
    <t>繰出金</t>
  </si>
  <si>
    <t>職員給与</t>
    <rPh sb="0" eb="2">
      <t>ショクイン</t>
    </rPh>
    <rPh sb="2" eb="4">
      <t>キュウヨ</t>
    </rPh>
    <phoneticPr fontId="14"/>
  </si>
  <si>
    <t>補助事業費</t>
  </si>
  <si>
    <t>単独事業費（※）</t>
  </si>
  <si>
    <t>補助事業費</t>
    <rPh sb="0" eb="2">
      <t>ホジョ</t>
    </rPh>
    <rPh sb="2" eb="5">
      <t>ジギョウヒ</t>
    </rPh>
    <phoneticPr fontId="14"/>
  </si>
  <si>
    <t>平成19年度</t>
    <rPh sb="0" eb="2">
      <t>ヘイセイ</t>
    </rPh>
    <rPh sb="4" eb="6">
      <t>ネンド</t>
    </rPh>
    <phoneticPr fontId="14"/>
  </si>
  <si>
    <t>金額</t>
    <rPh sb="0" eb="2">
      <t>キンガク</t>
    </rPh>
    <phoneticPr fontId="14"/>
  </si>
  <si>
    <t>後期高齢者医療事業</t>
  </si>
  <si>
    <t>総数(件)</t>
    <rPh sb="3" eb="4">
      <t>ケン</t>
    </rPh>
    <phoneticPr fontId="14"/>
  </si>
  <si>
    <t>下水道事業 　</t>
  </si>
  <si>
    <t>国民健康保険事業 　 　　 　</t>
  </si>
  <si>
    <r>
      <t>(注)A～J普通会計・地方財政状況調査。</t>
    </r>
    <r>
      <rPr>
        <sz val="12"/>
        <rFont val="HGPｺﾞｼｯｸM"/>
        <family val="3"/>
        <charset val="128"/>
      </rPr>
      <t>公債費比率は平成18年度より前に地方債発行を制限するための指標であり、現在は使用しておりません。</t>
    </r>
    <rPh sb="1" eb="2">
      <t>チュウ</t>
    </rPh>
    <rPh sb="20" eb="23">
      <t>コウサイヒ</t>
    </rPh>
    <rPh sb="23" eb="25">
      <t>ヒリツ</t>
    </rPh>
    <rPh sb="26" eb="28">
      <t>ヘイセイ</t>
    </rPh>
    <rPh sb="30" eb="32">
      <t>ネンド</t>
    </rPh>
    <rPh sb="34" eb="35">
      <t>マエ</t>
    </rPh>
    <rPh sb="36" eb="38">
      <t>チホウ</t>
    </rPh>
    <rPh sb="38" eb="39">
      <t>サイ</t>
    </rPh>
    <rPh sb="39" eb="41">
      <t>ハッコウ</t>
    </rPh>
    <rPh sb="42" eb="44">
      <t>セイゲン</t>
    </rPh>
    <rPh sb="49" eb="51">
      <t>シヒョウ</t>
    </rPh>
    <rPh sb="55" eb="57">
      <t>ゲンザイ</t>
    </rPh>
    <rPh sb="58" eb="60">
      <t>シヨウ</t>
    </rPh>
    <phoneticPr fontId="14"/>
  </si>
  <si>
    <t>衆議院議員小選挙区</t>
    <rPh sb="0" eb="3">
      <t>シュウギイン</t>
    </rPh>
    <rPh sb="3" eb="5">
      <t>ギイン</t>
    </rPh>
    <rPh sb="5" eb="9">
      <t>ショウセンキョク</t>
    </rPh>
    <phoneticPr fontId="15"/>
  </si>
  <si>
    <t>A歳入総額</t>
  </si>
  <si>
    <t>C=A-B差引額</t>
  </si>
  <si>
    <t>H繰上償還金</t>
  </si>
  <si>
    <t>特殊建築物</t>
    <rPh sb="0" eb="5">
      <t>トクシュケンチクブツ</t>
    </rPh>
    <phoneticPr fontId="14"/>
  </si>
  <si>
    <t>Ｊ=F+G+H-I実質単年度収支</t>
  </si>
  <si>
    <t>基準財政収入額</t>
  </si>
  <si>
    <t>経常収支比率</t>
    <rPh sb="4" eb="6">
      <t>ヒリツ</t>
    </rPh>
    <phoneticPr fontId="14"/>
  </si>
  <si>
    <t>公債費比率</t>
    <rPh sb="0" eb="3">
      <t>コウサイヒ</t>
    </rPh>
    <rPh sb="3" eb="5">
      <t>ヒリツ</t>
    </rPh>
    <phoneticPr fontId="14"/>
  </si>
  <si>
    <t>町債現在高（普通会計）</t>
  </si>
  <si>
    <t>借入先別</t>
  </si>
  <si>
    <t>事業別</t>
    <rPh sb="0" eb="3">
      <t>ジギョウベツ</t>
    </rPh>
    <phoneticPr fontId="14"/>
  </si>
  <si>
    <t>市中銀行</t>
  </si>
  <si>
    <t>固定資産税(免点以上)</t>
  </si>
  <si>
    <t>その他の金融機関</t>
  </si>
  <si>
    <t>県貸付金</t>
  </si>
  <si>
    <t>一般公共事業債</t>
  </si>
  <si>
    <t>一般単独事業債</t>
  </si>
  <si>
    <t>学校教育施設等整備事業債</t>
  </si>
  <si>
    <t>社会福祉施設整備事業債</t>
    <rPh sb="0" eb="11">
      <t>シャカイフクシシセツセイビジギョウサイ</t>
    </rPh>
    <phoneticPr fontId="14"/>
  </si>
  <si>
    <t>一般廃棄物処理事業債</t>
  </si>
  <si>
    <t>厚生福祉施設整備事業債</t>
  </si>
  <si>
    <t>緊急防災・減災事業債</t>
    <rPh sb="0" eb="2">
      <t>キンキュウ</t>
    </rPh>
    <rPh sb="2" eb="4">
      <t>ボウサイ</t>
    </rPh>
    <rPh sb="5" eb="7">
      <t>ゲンサイ</t>
    </rPh>
    <rPh sb="7" eb="10">
      <t>ジギョウサイ</t>
    </rPh>
    <phoneticPr fontId="14"/>
  </si>
  <si>
    <t>臨時財政特例債</t>
  </si>
  <si>
    <t>実延長</t>
  </si>
  <si>
    <t>減税補てん債</t>
  </si>
  <si>
    <t>臨時財政対策債</t>
  </si>
  <si>
    <t>旧簡易生命保険資金</t>
    <rPh sb="0" eb="1">
      <t>キュウ</t>
    </rPh>
    <phoneticPr fontId="14"/>
  </si>
  <si>
    <t>資料：税務収納課</t>
    <rPh sb="3" eb="5">
      <t>ゼイム</t>
    </rPh>
    <rPh sb="5" eb="7">
      <t>シュウノウ</t>
    </rPh>
    <rPh sb="7" eb="8">
      <t>カ</t>
    </rPh>
    <phoneticPr fontId="14"/>
  </si>
  <si>
    <t>税区分</t>
    <rPh sb="0" eb="1">
      <t>ゼイ</t>
    </rPh>
    <rPh sb="1" eb="3">
      <t>クブン</t>
    </rPh>
    <phoneticPr fontId="14"/>
  </si>
  <si>
    <t>内訳</t>
    <rPh sb="0" eb="2">
      <t>ウチワケ</t>
    </rPh>
    <phoneticPr fontId="14"/>
  </si>
  <si>
    <t>個人均等割</t>
    <rPh sb="0" eb="2">
      <t>コジン</t>
    </rPh>
    <rPh sb="2" eb="5">
      <t>キントウワ</t>
    </rPh>
    <phoneticPr fontId="14"/>
  </si>
  <si>
    <r>
      <t>建築物確認申請件数</t>
    </r>
    <r>
      <rPr>
        <sz val="12"/>
        <rFont val="HGPｺﾞｼｯｸM"/>
        <family val="3"/>
        <charset val="128"/>
      </rPr>
      <t>（建築基準法第93条第1項に基づく消防長の同意）</t>
    </r>
    <rPh sb="2" eb="3">
      <t>ブツ</t>
    </rPh>
    <rPh sb="3" eb="7">
      <t>カクニンシンセイ</t>
    </rPh>
    <phoneticPr fontId="14"/>
  </si>
  <si>
    <t>所得割</t>
    <rPh sb="0" eb="3">
      <t>ショトクワリ</t>
    </rPh>
    <phoneticPr fontId="14"/>
  </si>
  <si>
    <t>（人口千対）</t>
    <rPh sb="1" eb="3">
      <t>ジンコウ</t>
    </rPh>
    <rPh sb="3" eb="4">
      <t>セン</t>
    </rPh>
    <rPh sb="4" eb="5">
      <t>タイ</t>
    </rPh>
    <phoneticPr fontId="5"/>
  </si>
  <si>
    <t>法人均等割</t>
  </si>
  <si>
    <t>固定資産税</t>
  </si>
  <si>
    <t>土地</t>
  </si>
  <si>
    <t>※※令和4年度からの消防広域化により令和2年度まで掲載</t>
    <rPh sb="2" eb="4">
      <t>レイワ</t>
    </rPh>
    <rPh sb="5" eb="7">
      <t>ネンド</t>
    </rPh>
    <rPh sb="10" eb="12">
      <t>ショウボウ</t>
    </rPh>
    <rPh sb="12" eb="14">
      <t>コウイキ</t>
    </rPh>
    <rPh sb="14" eb="15">
      <t>カ</t>
    </rPh>
    <rPh sb="18" eb="20">
      <t>レイワ</t>
    </rPh>
    <rPh sb="21" eb="23">
      <t>ネンド</t>
    </rPh>
    <rPh sb="25" eb="27">
      <t>ケイサイ</t>
    </rPh>
    <phoneticPr fontId="14"/>
  </si>
  <si>
    <t>家屋</t>
  </si>
  <si>
    <t>償却資産</t>
  </si>
  <si>
    <t>軽自動車税</t>
  </si>
  <si>
    <t>町たばこ税</t>
    <rPh sb="0" eb="1">
      <t>マチ</t>
    </rPh>
    <rPh sb="4" eb="5">
      <t>ゼイ</t>
    </rPh>
    <phoneticPr fontId="14"/>
  </si>
  <si>
    <t>令和元年度</t>
    <rPh sb="0" eb="2">
      <t>レイワ</t>
    </rPh>
    <rPh sb="2" eb="3">
      <t>ガン</t>
    </rPh>
    <phoneticPr fontId="14"/>
  </si>
  <si>
    <t>町民税</t>
  </si>
  <si>
    <t>資料：市町村課税状況等の調（税務収納課）、概要調書（税務収納課）</t>
    <rPh sb="3" eb="6">
      <t>シチョウソン</t>
    </rPh>
    <rPh sb="6" eb="8">
      <t>カゼイ</t>
    </rPh>
    <rPh sb="8" eb="10">
      <t>ジョウキョウ</t>
    </rPh>
    <rPh sb="10" eb="11">
      <t>トウ</t>
    </rPh>
    <rPh sb="12" eb="13">
      <t>シラ</t>
    </rPh>
    <rPh sb="16" eb="18">
      <t>シュウノウ</t>
    </rPh>
    <rPh sb="21" eb="23">
      <t>ガイヨウ</t>
    </rPh>
    <rPh sb="23" eb="25">
      <t>チョウショ</t>
    </rPh>
    <rPh sb="28" eb="30">
      <t>シュウノウ</t>
    </rPh>
    <phoneticPr fontId="14"/>
  </si>
  <si>
    <t xml:space="preserve"> 放火・放火の疑い</t>
  </si>
  <si>
    <t>所得割のみ</t>
  </si>
  <si>
    <t>均等割・所得割</t>
  </si>
  <si>
    <t>法人税割・均等割</t>
  </si>
  <si>
    <t>資料：概要調書（税務収納課）</t>
    <rPh sb="10" eb="12">
      <t>シュウノウ</t>
    </rPh>
    <phoneticPr fontId="14"/>
  </si>
  <si>
    <t>計</t>
    <rPh sb="0" eb="1">
      <t>ケイ</t>
    </rPh>
    <phoneticPr fontId="14"/>
  </si>
  <si>
    <t>木造</t>
  </si>
  <si>
    <t xml:space="preserve"> 恐喝</t>
  </si>
  <si>
    <t>棟数</t>
  </si>
  <si>
    <t>床面積</t>
  </si>
  <si>
    <t>平成28年度</t>
    <rPh sb="0" eb="2">
      <t>ヘイセイ</t>
    </rPh>
    <phoneticPr fontId="14"/>
  </si>
  <si>
    <t>平成29年度</t>
    <rPh sb="0" eb="2">
      <t>ヘイセイ</t>
    </rPh>
    <phoneticPr fontId="14"/>
  </si>
  <si>
    <t>資料：都市計画課</t>
  </si>
  <si>
    <t>面積</t>
    <rPh sb="0" eb="2">
      <t>メンセキ</t>
    </rPh>
    <phoneticPr fontId="14"/>
  </si>
  <si>
    <t>傍聴人数（左軸）</t>
  </si>
  <si>
    <t>店舗</t>
  </si>
  <si>
    <t>1,000㎡以上1,500㎡未満</t>
  </si>
  <si>
    <t>2,000㎡以上3,000㎡未満</t>
  </si>
  <si>
    <t>5,000㎡以上</t>
  </si>
  <si>
    <t xml:space="preserve"> その他</t>
  </si>
  <si>
    <t>資料：道路課</t>
  </si>
  <si>
    <t>路線数</t>
  </si>
  <si>
    <t>舗装延長</t>
  </si>
  <si>
    <t>緑道</t>
    <rPh sb="0" eb="1">
      <t>リョク</t>
    </rPh>
    <rPh sb="1" eb="2">
      <t>ミチ</t>
    </rPh>
    <phoneticPr fontId="14"/>
  </si>
  <si>
    <t>舗装率</t>
  </si>
  <si>
    <t>総数　</t>
  </si>
  <si>
    <t>遊劇場等</t>
  </si>
  <si>
    <t>旅館等</t>
  </si>
  <si>
    <t>社寺等</t>
  </si>
  <si>
    <t>工場・作業場等</t>
  </si>
  <si>
    <t>事務所等</t>
  </si>
  <si>
    <t>専用住宅</t>
  </si>
  <si>
    <t>複合用途</t>
  </si>
  <si>
    <t>工作物</t>
  </si>
  <si>
    <t>平成20年度</t>
    <rPh sb="5" eb="6">
      <t>ド</t>
    </rPh>
    <phoneticPr fontId="14"/>
  </si>
  <si>
    <t>平成25年度</t>
    <rPh sb="5" eb="6">
      <t>ド</t>
    </rPh>
    <phoneticPr fontId="14"/>
  </si>
  <si>
    <t>平成26年度</t>
    <rPh sb="5" eb="6">
      <t>ド</t>
    </rPh>
    <phoneticPr fontId="14"/>
  </si>
  <si>
    <t>※令和4年度からの消防広域化により茅ヶ崎市及び寒川町全域の値を掲載</t>
    <rPh sb="1" eb="3">
      <t>レイワ</t>
    </rPh>
    <rPh sb="4" eb="6">
      <t>ネンド</t>
    </rPh>
    <rPh sb="9" eb="11">
      <t>ショウボウ</t>
    </rPh>
    <rPh sb="11" eb="13">
      <t>コウイキ</t>
    </rPh>
    <rPh sb="13" eb="14">
      <t>カ</t>
    </rPh>
    <rPh sb="17" eb="20">
      <t>チガサキ</t>
    </rPh>
    <rPh sb="20" eb="21">
      <t>シ</t>
    </rPh>
    <rPh sb="21" eb="22">
      <t>オヨ</t>
    </rPh>
    <rPh sb="23" eb="25">
      <t>サムカワ</t>
    </rPh>
    <rPh sb="25" eb="26">
      <t>マチ</t>
    </rPh>
    <rPh sb="26" eb="28">
      <t>ゼンイキ</t>
    </rPh>
    <rPh sb="29" eb="30">
      <t>アタイ</t>
    </rPh>
    <rPh sb="31" eb="33">
      <t>ケイサイ</t>
    </rPh>
    <phoneticPr fontId="14"/>
  </si>
  <si>
    <t>一般建築物　</t>
    <rPh sb="0" eb="2">
      <t>イッパン</t>
    </rPh>
    <rPh sb="2" eb="5">
      <t>ケンチクブツ</t>
    </rPh>
    <phoneticPr fontId="14"/>
  </si>
  <si>
    <t>増築（敷地）</t>
    <rPh sb="0" eb="2">
      <t>ゾウチク</t>
    </rPh>
    <rPh sb="3" eb="5">
      <t>シキチ</t>
    </rPh>
    <phoneticPr fontId="14"/>
  </si>
  <si>
    <t>計画変更</t>
    <rPh sb="0" eb="4">
      <t>ケイカクヘンコウ</t>
    </rPh>
    <phoneticPr fontId="14"/>
  </si>
  <si>
    <t>60日以上</t>
  </si>
  <si>
    <t>特殊建築物</t>
    <rPh sb="0" eb="2">
      <t>トクシュ</t>
    </rPh>
    <rPh sb="2" eb="5">
      <t>ケンチクブツ</t>
    </rPh>
    <phoneticPr fontId="14"/>
  </si>
  <si>
    <t>用途変更</t>
    <rPh sb="0" eb="2">
      <t>ヨウト</t>
    </rPh>
    <rPh sb="2" eb="4">
      <t>ヘンコウ</t>
    </rPh>
    <phoneticPr fontId="14"/>
  </si>
  <si>
    <t>計画通知</t>
    <rPh sb="0" eb="2">
      <t>ケイカク</t>
    </rPh>
    <rPh sb="2" eb="4">
      <t>ツウチ</t>
    </rPh>
    <phoneticPr fontId="14"/>
  </si>
  <si>
    <t>都市公園一覧</t>
    <rPh sb="4" eb="6">
      <t>イチラン</t>
    </rPh>
    <phoneticPr fontId="14"/>
  </si>
  <si>
    <t>名称</t>
  </si>
  <si>
    <t>供用開始年月日</t>
  </si>
  <si>
    <t>ひかりヶ丘公園</t>
  </si>
  <si>
    <t>一之宮9丁目106-16</t>
  </si>
  <si>
    <t>越の山公園</t>
  </si>
  <si>
    <t>岡田8丁目212-4</t>
  </si>
  <si>
    <t>参議院議員選挙区</t>
  </si>
  <si>
    <t>あかね公園</t>
  </si>
  <si>
    <t>岡田8丁目329-2ほか</t>
  </si>
  <si>
    <t>宮山1088-6</t>
  </si>
  <si>
    <t>さいど公園</t>
  </si>
  <si>
    <t>倉見2101-23</t>
  </si>
  <si>
    <t>自損行為</t>
  </si>
  <si>
    <t>一之宮公園</t>
  </si>
  <si>
    <t>一之宮3丁目2172-1</t>
  </si>
  <si>
    <t>一之宮6丁目2027-27</t>
  </si>
  <si>
    <t>宮山緑地</t>
  </si>
  <si>
    <t>堂崎公園</t>
  </si>
  <si>
    <t>宮山500-26</t>
  </si>
  <si>
    <t>一之宮4丁目2179-2ほか</t>
  </si>
  <si>
    <t>岡田7丁目2861-95</t>
  </si>
  <si>
    <t>城ノ下公園</t>
  </si>
  <si>
    <t>一之宮7丁目1460-12</t>
  </si>
  <si>
    <t>一之宮7丁目1460-11</t>
  </si>
  <si>
    <t>議会事務局</t>
  </si>
  <si>
    <t>城ノ下緑地</t>
  </si>
  <si>
    <t>一之宮7丁目1443-8ほか</t>
  </si>
  <si>
    <t>緑地</t>
    <rPh sb="0" eb="2">
      <t>リョクチ</t>
    </rPh>
    <phoneticPr fontId="14"/>
  </si>
  <si>
    <t>中里公園</t>
  </si>
  <si>
    <t>宮山2041-1ほか</t>
  </si>
  <si>
    <t>信玄芝原公園</t>
  </si>
  <si>
    <r>
      <t>宮山</t>
    </r>
    <r>
      <rPr>
        <sz val="12"/>
        <rFont val="HGPｺﾞｼｯｸM"/>
        <family val="3"/>
        <charset val="128"/>
      </rPr>
      <t>1666-1</t>
    </r>
  </si>
  <si>
    <t>一之宮9丁目155-1ほか</t>
  </si>
  <si>
    <t>一之宮3003-1ほか</t>
  </si>
  <si>
    <t xml:space="preserve"> 一般建築物　(一般建築物)</t>
  </si>
  <si>
    <t>運動公園</t>
    <rPh sb="0" eb="2">
      <t>ウンドウ</t>
    </rPh>
    <rPh sb="2" eb="4">
      <t>コウエン</t>
    </rPh>
    <phoneticPr fontId="14"/>
  </si>
  <si>
    <t>宮山台畑公園</t>
  </si>
  <si>
    <t>宮山3615-21</t>
  </si>
  <si>
    <t>令和6年度</t>
    <rPh sb="0" eb="2">
      <t>レイワ</t>
    </rPh>
    <rPh sb="3" eb="5">
      <t>ネンド</t>
    </rPh>
    <phoneticPr fontId="18"/>
  </si>
  <si>
    <t>街区公園</t>
    <rPh sb="0" eb="2">
      <t>ガイク</t>
    </rPh>
    <rPh sb="2" eb="4">
      <t>コウエン</t>
    </rPh>
    <phoneticPr fontId="14"/>
  </si>
  <si>
    <t>一之宮4丁目2693-26</t>
  </si>
  <si>
    <t>さむかわ中央公園</t>
  </si>
  <si>
    <t>宮山275ほか</t>
  </si>
  <si>
    <t>倉見緑道</t>
  </si>
  <si>
    <t>学校教育</t>
  </si>
  <si>
    <t>宮山3030-2ほか</t>
  </si>
  <si>
    <t>倉見2011-30</t>
  </si>
  <si>
    <t>倉見411ほか</t>
  </si>
  <si>
    <t>オリーブの丘公園</t>
  </si>
  <si>
    <t>宮山1305-11ほか</t>
  </si>
  <si>
    <t>与見公園</t>
  </si>
  <si>
    <t>令和6年度</t>
    <rPh sb="0" eb="2">
      <t>レイワ</t>
    </rPh>
    <rPh sb="4" eb="5">
      <t>ド</t>
    </rPh>
    <phoneticPr fontId="14"/>
  </si>
  <si>
    <t>大曲1丁目6-11ほか</t>
  </si>
  <si>
    <t>参議院議員選挙区補欠</t>
    <rPh sb="0" eb="3">
      <t>サンギイン</t>
    </rPh>
    <rPh sb="3" eb="5">
      <t>ギイン</t>
    </rPh>
    <rPh sb="5" eb="8">
      <t>センキョク</t>
    </rPh>
    <rPh sb="8" eb="10">
      <t>ホケツ</t>
    </rPh>
    <phoneticPr fontId="15"/>
  </si>
  <si>
    <t>矢島公園</t>
    <rPh sb="0" eb="2">
      <t>ヤジマ</t>
    </rPh>
    <rPh sb="2" eb="4">
      <t>コウエン</t>
    </rPh>
    <phoneticPr fontId="14"/>
  </si>
  <si>
    <t>田端569ほか</t>
    <rPh sb="0" eb="2">
      <t>タバタ</t>
    </rPh>
    <phoneticPr fontId="14"/>
  </si>
  <si>
    <t>大塚古墳公園</t>
    <rPh sb="0" eb="2">
      <t>オオツカ</t>
    </rPh>
    <rPh sb="2" eb="4">
      <t>コフン</t>
    </rPh>
    <rPh sb="4" eb="6">
      <t>コウエン</t>
    </rPh>
    <phoneticPr fontId="14"/>
  </si>
  <si>
    <t>入町ふれあい公園</t>
    <rPh sb="0" eb="2">
      <t>イリマチ</t>
    </rPh>
    <rPh sb="6" eb="8">
      <t>コウエン</t>
    </rPh>
    <phoneticPr fontId="14"/>
  </si>
  <si>
    <t>小谷2丁目753-94</t>
    <rPh sb="0" eb="2">
      <t>コタニ</t>
    </rPh>
    <rPh sb="3" eb="5">
      <t>チョウメ</t>
    </rPh>
    <phoneticPr fontId="14"/>
  </si>
  <si>
    <t>都市公園等の状況</t>
    <rPh sb="0" eb="2">
      <t>トシ</t>
    </rPh>
    <rPh sb="2" eb="5">
      <t>コウエントウ</t>
    </rPh>
    <rPh sb="6" eb="8">
      <t>ジョウキョウ</t>
    </rPh>
    <phoneticPr fontId="14"/>
  </si>
  <si>
    <t>(注)都市緑地は緑道を含む。</t>
    <rPh sb="1" eb="2">
      <t>チュウ</t>
    </rPh>
    <phoneticPr fontId="14"/>
  </si>
  <si>
    <t>公園数</t>
    <rPh sb="1" eb="2">
      <t>エン</t>
    </rPh>
    <phoneticPr fontId="14"/>
  </si>
  <si>
    <t>(注)倉見設置分には、隣接地である藤沢市宮原地内設置7基を含む。</t>
    <rPh sb="1" eb="2">
      <t>チュウ</t>
    </rPh>
    <phoneticPr fontId="14"/>
  </si>
  <si>
    <t>資料：町民安全課</t>
    <rPh sb="3" eb="5">
      <t>チョウミン</t>
    </rPh>
    <rPh sb="5" eb="7">
      <t>アンゼン</t>
    </rPh>
    <rPh sb="7" eb="8">
      <t>カ</t>
    </rPh>
    <phoneticPr fontId="14"/>
  </si>
  <si>
    <t>年月別</t>
    <rPh sb="0" eb="1">
      <t>ネン</t>
    </rPh>
    <rPh sb="1" eb="2">
      <t>ツキ</t>
    </rPh>
    <rPh sb="2" eb="3">
      <t>ベツ</t>
    </rPh>
    <phoneticPr fontId="14"/>
  </si>
  <si>
    <t>死者</t>
  </si>
  <si>
    <t>重傷</t>
  </si>
  <si>
    <t>軽傷</t>
  </si>
  <si>
    <t>単位：件・円</t>
    <rPh sb="0" eb="2">
      <t>タンイ</t>
    </rPh>
    <rPh sb="3" eb="4">
      <t>ケン</t>
    </rPh>
    <rPh sb="5" eb="6">
      <t>エン</t>
    </rPh>
    <phoneticPr fontId="14"/>
  </si>
  <si>
    <t>20歳以上</t>
  </si>
  <si>
    <t>7日以上</t>
  </si>
  <si>
    <t>総務課</t>
  </si>
  <si>
    <t>150日以上</t>
  </si>
  <si>
    <t>凶悪犯</t>
  </si>
  <si>
    <t>粗暴犯</t>
  </si>
  <si>
    <t>窃盗</t>
  </si>
  <si>
    <t>※令和4年度からの消防広域化により茅ヶ崎市及び寒川町全域の値を掲載（令和4年1月から3月までの寒川消防での発生件数は除く）</t>
    <rPh sb="1" eb="3">
      <t>レイワ</t>
    </rPh>
    <rPh sb="4" eb="6">
      <t>ネンド</t>
    </rPh>
    <rPh sb="9" eb="11">
      <t>ショウボウ</t>
    </rPh>
    <rPh sb="11" eb="13">
      <t>コウイキ</t>
    </rPh>
    <rPh sb="13" eb="14">
      <t>カ</t>
    </rPh>
    <rPh sb="17" eb="20">
      <t>チガサキ</t>
    </rPh>
    <rPh sb="20" eb="21">
      <t>シ</t>
    </rPh>
    <rPh sb="21" eb="22">
      <t>オヨ</t>
    </rPh>
    <rPh sb="23" eb="25">
      <t>サムカワ</t>
    </rPh>
    <rPh sb="25" eb="26">
      <t>マチ</t>
    </rPh>
    <rPh sb="26" eb="28">
      <t>ゼンイキ</t>
    </rPh>
    <rPh sb="29" eb="30">
      <t>アタイ</t>
    </rPh>
    <rPh sb="31" eb="33">
      <t>ケイサイ</t>
    </rPh>
    <rPh sb="34" eb="36">
      <t>レイワ</t>
    </rPh>
    <rPh sb="37" eb="38">
      <t>ネン</t>
    </rPh>
    <rPh sb="39" eb="40">
      <t>ツキ</t>
    </rPh>
    <rPh sb="43" eb="44">
      <t>ツキ</t>
    </rPh>
    <rPh sb="47" eb="49">
      <t>サムカワ</t>
    </rPh>
    <rPh sb="49" eb="51">
      <t>ショウボウ</t>
    </rPh>
    <rPh sb="53" eb="57">
      <t>ハッセイケンスウ</t>
    </rPh>
    <rPh sb="58" eb="59">
      <t>ノゾ</t>
    </rPh>
    <phoneticPr fontId="14"/>
  </si>
  <si>
    <t>知能犯</t>
  </si>
  <si>
    <t>強盗</t>
  </si>
  <si>
    <t>放火</t>
  </si>
  <si>
    <t>傷害</t>
  </si>
  <si>
    <t>脅迫</t>
  </si>
  <si>
    <t>恐喝</t>
  </si>
  <si>
    <t>詐欺</t>
  </si>
  <si>
    <t>横領</t>
  </si>
  <si>
    <t>死傷者(人)</t>
    <rPh sb="4" eb="5">
      <t>ニン</t>
    </rPh>
    <phoneticPr fontId="14"/>
  </si>
  <si>
    <t>負傷者</t>
  </si>
  <si>
    <t>建物</t>
  </si>
  <si>
    <r>
      <t>資料：町民安全課、</t>
    </r>
    <r>
      <rPr>
        <sz val="12"/>
        <rFont val="HGPｺﾞｼｯｸM"/>
        <family val="3"/>
        <charset val="128"/>
      </rPr>
      <t>「消防年報」（茅ヶ崎市消防本部）</t>
    </r>
    <rPh sb="3" eb="8">
      <t>チョウミンアンゼンカ</t>
    </rPh>
    <rPh sb="10" eb="14">
      <t>ショウボウネンポウ</t>
    </rPh>
    <rPh sb="16" eb="20">
      <t>チガサキシ</t>
    </rPh>
    <rPh sb="20" eb="22">
      <t>ショウボウ</t>
    </rPh>
    <rPh sb="22" eb="24">
      <t>ホンブ</t>
    </rPh>
    <phoneticPr fontId="14"/>
  </si>
  <si>
    <t>令和7年3月31日現在</t>
  </si>
  <si>
    <t>火災件数</t>
    <rPh sb="0" eb="4">
      <t>カサイケンスウ</t>
    </rPh>
    <phoneticPr fontId="14"/>
  </si>
  <si>
    <t>火災損害額(千円)</t>
    <rPh sb="0" eb="2">
      <t>カサイ</t>
    </rPh>
    <rPh sb="2" eb="5">
      <t>ソンガイガク</t>
    </rPh>
    <rPh sb="6" eb="8">
      <t>センエン</t>
    </rPh>
    <phoneticPr fontId="14"/>
  </si>
  <si>
    <t>車両火災</t>
    <rPh sb="0" eb="4">
      <t>シャリョウカサイ</t>
    </rPh>
    <phoneticPr fontId="14"/>
  </si>
  <si>
    <t>その他の火災</t>
    <rPh sb="2" eb="3">
      <t>タ</t>
    </rPh>
    <rPh sb="4" eb="6">
      <t>カサイ</t>
    </rPh>
    <phoneticPr fontId="14"/>
  </si>
  <si>
    <t>資料：町民安全課</t>
  </si>
  <si>
    <t>カメルーン</t>
  </si>
  <si>
    <t>こんろ・七厘こんろ</t>
  </si>
  <si>
    <t>風呂・かまど</t>
  </si>
  <si>
    <t>こたつ</t>
  </si>
  <si>
    <t>登録申請（左軸）</t>
  </si>
  <si>
    <t>たばこ</t>
  </si>
  <si>
    <t>定例会</t>
  </si>
  <si>
    <t>マッチ・ライター</t>
  </si>
  <si>
    <t>電気関係</t>
  </si>
  <si>
    <t>火遊び</t>
  </si>
  <si>
    <t>ごみの焼却</t>
  </si>
  <si>
    <t>不審火・不明火</t>
  </si>
  <si>
    <t xml:space="preserve"> たばこ</t>
  </si>
  <si>
    <t>電気機器</t>
    <rPh sb="0" eb="2">
      <t>デンキ</t>
    </rPh>
    <rPh sb="2" eb="4">
      <t>キキ</t>
    </rPh>
    <phoneticPr fontId="14"/>
  </si>
  <si>
    <t>単位：箇所</t>
    <rPh sb="0" eb="2">
      <t>タンイ</t>
    </rPh>
    <rPh sb="3" eb="5">
      <t>カショ</t>
    </rPh>
    <phoneticPr fontId="14"/>
  </si>
  <si>
    <t>消防井戸</t>
  </si>
  <si>
    <t>その他の水利(プール)</t>
  </si>
  <si>
    <t>労働災害</t>
  </si>
  <si>
    <t>加害</t>
  </si>
  <si>
    <t>一般負傷</t>
  </si>
  <si>
    <t>急病</t>
  </si>
  <si>
    <t>運動競技</t>
  </si>
  <si>
    <t>運動競技</t>
    <rPh sb="0" eb="4">
      <t>ウンドウキョウギ</t>
    </rPh>
    <phoneticPr fontId="14"/>
  </si>
  <si>
    <t>加害</t>
    <rPh sb="0" eb="2">
      <t>カガイ</t>
    </rPh>
    <phoneticPr fontId="14"/>
  </si>
  <si>
    <t>団長</t>
  </si>
  <si>
    <t>消防士長</t>
  </si>
  <si>
    <t>部長</t>
  </si>
  <si>
    <t>班長</t>
  </si>
  <si>
    <t>年別 　　　　　　　　　</t>
  </si>
  <si>
    <t>消防
司令長</t>
  </si>
  <si>
    <t>各年度4月1日現在</t>
    <rPh sb="2" eb="3">
      <t>ド</t>
    </rPh>
    <phoneticPr fontId="14"/>
  </si>
  <si>
    <t>定数</t>
    <rPh sb="0" eb="2">
      <t>テイスウ</t>
    </rPh>
    <phoneticPr fontId="14"/>
  </si>
  <si>
    <t>実員</t>
    <rPh sb="0" eb="2">
      <t>ジツイン</t>
    </rPh>
    <phoneticPr fontId="14"/>
  </si>
  <si>
    <t xml:space="preserve"> 実員（左軸）</t>
  </si>
  <si>
    <t>住民異動届出</t>
  </si>
  <si>
    <t>令和5年度</t>
  </si>
  <si>
    <t>単位：回・日・件・人</t>
    <rPh sb="0" eb="2">
      <t>タンイ</t>
    </rPh>
    <rPh sb="3" eb="4">
      <t>カイ</t>
    </rPh>
    <rPh sb="5" eb="6">
      <t>ニチ</t>
    </rPh>
    <rPh sb="7" eb="8">
      <t>ケン</t>
    </rPh>
    <rPh sb="9" eb="10">
      <t>ニン</t>
    </rPh>
    <phoneticPr fontId="14"/>
  </si>
  <si>
    <t>請願陳情件数</t>
  </si>
  <si>
    <t>臨時会</t>
  </si>
  <si>
    <t>会期日数</t>
  </si>
  <si>
    <t>議員提出議案</t>
  </si>
  <si>
    <t>令和5年</t>
  </si>
  <si>
    <t>投票者数</t>
  </si>
  <si>
    <t>投票率</t>
  </si>
  <si>
    <t>参議院議員選挙区</t>
    <rPh sb="0" eb="3">
      <t>サンギイン</t>
    </rPh>
    <rPh sb="3" eb="5">
      <t>ギイン</t>
    </rPh>
    <rPh sb="5" eb="8">
      <t>センキョク</t>
    </rPh>
    <phoneticPr fontId="15"/>
  </si>
  <si>
    <t>令和元年7月21日</t>
    <rPh sb="0" eb="2">
      <t>レイワ</t>
    </rPh>
    <rPh sb="2" eb="4">
      <t>ガンネン</t>
    </rPh>
    <rPh sb="5" eb="6">
      <t>ガツ</t>
    </rPh>
    <rPh sb="8" eb="9">
      <t>ニチ</t>
    </rPh>
    <phoneticPr fontId="14"/>
  </si>
  <si>
    <t>県知事</t>
  </si>
  <si>
    <t>無投票</t>
    <rPh sb="0" eb="3">
      <t>ムトウヒョウ</t>
    </rPh>
    <phoneticPr fontId="15"/>
  </si>
  <si>
    <t>町長</t>
  </si>
  <si>
    <t>令和元年9月1日</t>
    <rPh sb="0" eb="2">
      <t>レイワ</t>
    </rPh>
    <rPh sb="2" eb="4">
      <t>ガンネン</t>
    </rPh>
    <rPh sb="5" eb="6">
      <t>ガツ</t>
    </rPh>
    <rPh sb="7" eb="8">
      <t>ニチ</t>
    </rPh>
    <phoneticPr fontId="14"/>
  </si>
  <si>
    <t>町議会議員</t>
    <rPh sb="0" eb="1">
      <t>マチ</t>
    </rPh>
    <phoneticPr fontId="14"/>
  </si>
  <si>
    <t>養子縁組</t>
  </si>
  <si>
    <t>養子離縁</t>
  </si>
  <si>
    <t>戸籍法第73条の2の届(離縁後の複氏)</t>
  </si>
  <si>
    <t>婚姻</t>
  </si>
  <si>
    <t>離婚</t>
  </si>
  <si>
    <t>失踪</t>
  </si>
  <si>
    <t>入籍</t>
  </si>
  <si>
    <t>帰化</t>
  </si>
  <si>
    <t>国籍喪失</t>
  </si>
  <si>
    <t>氏変更</t>
  </si>
  <si>
    <t>転籍</t>
  </si>
  <si>
    <t>追完</t>
  </si>
  <si>
    <t>不受理申出</t>
  </si>
  <si>
    <t>国籍取得</t>
  </si>
  <si>
    <t xml:space="preserve"> 入籍</t>
  </si>
  <si>
    <t>(注)新町営プールは令和3年7月1日に供用開始</t>
    <rPh sb="1" eb="2">
      <t>チュウ</t>
    </rPh>
    <phoneticPr fontId="5"/>
  </si>
  <si>
    <t>戸籍謄抄本・住民票・印鑑証明等交付状況</t>
    <rPh sb="15" eb="17">
      <t>コウフ</t>
    </rPh>
    <phoneticPr fontId="14"/>
  </si>
  <si>
    <t>住民票</t>
    <rPh sb="0" eb="3">
      <t>ジュウミンヒョウ</t>
    </rPh>
    <phoneticPr fontId="14"/>
  </si>
  <si>
    <t>登録</t>
  </si>
  <si>
    <t>資料：税務収納課、町民窓口課</t>
    <rPh sb="3" eb="5">
      <t>ゼイム</t>
    </rPh>
    <rPh sb="5" eb="7">
      <t>シュウノウ</t>
    </rPh>
    <rPh sb="7" eb="8">
      <t>カ</t>
    </rPh>
    <rPh sb="9" eb="11">
      <t>チョウミン</t>
    </rPh>
    <rPh sb="11" eb="14">
      <t>マドグチカ</t>
    </rPh>
    <phoneticPr fontId="14"/>
  </si>
  <si>
    <t>家屋評価証明</t>
  </si>
  <si>
    <t>納税証明</t>
  </si>
  <si>
    <t>固定評価通知</t>
    <rPh sb="2" eb="4">
      <t>ヒョウカ</t>
    </rPh>
    <phoneticPr fontId="14"/>
  </si>
  <si>
    <t>資産証明</t>
  </si>
  <si>
    <t>課税証明</t>
  </si>
  <si>
    <t>非課税証明</t>
  </si>
  <si>
    <t>所在証明</t>
  </si>
  <si>
    <t>軽自動車証明</t>
  </si>
  <si>
    <t>算出税額証明</t>
  </si>
  <si>
    <t xml:space="preserve"> 閲覧</t>
  </si>
  <si>
    <t xml:space="preserve"> 令和5年度</t>
  </si>
  <si>
    <t>町長部局</t>
  </si>
  <si>
    <t>監査委員事務局</t>
  </si>
  <si>
    <t>農業委員会事務局</t>
  </si>
  <si>
    <t>消防職員</t>
  </si>
  <si>
    <t>定数</t>
  </si>
  <si>
    <t>実人員</t>
  </si>
  <si>
    <t>林野火災</t>
    <rPh sb="0" eb="4">
      <t>リンヤカサイ</t>
    </rPh>
    <phoneticPr fontId="5"/>
  </si>
  <si>
    <t>リトアニア</t>
  </si>
  <si>
    <t>タンザニア</t>
  </si>
  <si>
    <t>製造業集計(従業者4人以上)</t>
  </si>
  <si>
    <t>配線器具</t>
    <rPh sb="0" eb="2">
      <t>ハイセン</t>
    </rPh>
    <rPh sb="2" eb="4">
      <t>キグ</t>
    </rPh>
    <phoneticPr fontId="14"/>
  </si>
  <si>
    <t xml:space="preserve"> 消火栓</t>
  </si>
  <si>
    <t>火災原因別件数</t>
    <rPh sb="0" eb="2">
      <t>カサイ</t>
    </rPh>
    <rPh sb="2" eb="4">
      <t>ゲンイン</t>
    </rPh>
    <rPh sb="5" eb="7">
      <t>ケンスウ</t>
    </rPh>
    <phoneticPr fontId="14"/>
  </si>
  <si>
    <t>火災原因別件数</t>
  </si>
  <si>
    <t>資料：環境課、道路課、都市計画課</t>
  </si>
  <si>
    <t>目次</t>
    <rPh sb="0" eb="2">
      <t>モクジ</t>
    </rPh>
    <phoneticPr fontId="5"/>
  </si>
  <si>
    <t>特定小型原動機付自転車</t>
    <rPh sb="0" eb="4">
      <t>トクテイコガタ</t>
    </rPh>
    <rPh sb="4" eb="8">
      <t>ゲンドウキツ</t>
    </rPh>
    <rPh sb="8" eb="11">
      <t>ジテンシャ</t>
    </rPh>
    <phoneticPr fontId="5"/>
  </si>
  <si>
    <t>※原因項目は件数の多かった項目を表示しているため、各項目の合計と総数とは一致しません。</t>
    <rPh sb="1" eb="3">
      <t>ゲンイン</t>
    </rPh>
    <rPh sb="3" eb="5">
      <t>コウモク</t>
    </rPh>
    <rPh sb="6" eb="8">
      <t>ケンスウ</t>
    </rPh>
    <rPh sb="9" eb="10">
      <t>オオ</t>
    </rPh>
    <rPh sb="13" eb="15">
      <t>コウモク</t>
    </rPh>
    <rPh sb="16" eb="18">
      <t>ヒョウジ</t>
    </rPh>
    <rPh sb="25" eb="28">
      <t>カクコウモク</t>
    </rPh>
    <rPh sb="29" eb="31">
      <t>ゴウケイ</t>
    </rPh>
    <rPh sb="32" eb="34">
      <t>ソウスウ</t>
    </rPh>
    <rPh sb="36" eb="38">
      <t>イッチ</t>
    </rPh>
    <phoneticPr fontId="14"/>
  </si>
  <si>
    <t>令和6年</t>
  </si>
  <si>
    <t>住宅とアパート等が見られる緩傾斜地の住宅地域</t>
    <rPh sb="7" eb="8">
      <t>トウ</t>
    </rPh>
    <phoneticPr fontId="5"/>
  </si>
  <si>
    <t>平成26年集計より韓国と朝鮮及び中国と台湾を分離。※平成24年の外国人登録廃止とともに韓国と朝鮮の別がつくようになったことが判明したため。</t>
    <rPh sb="0" eb="2">
      <t>ヘイセイ</t>
    </rPh>
    <rPh sb="4" eb="7">
      <t>ネンシュウケイ</t>
    </rPh>
    <rPh sb="9" eb="11">
      <t>カンコク</t>
    </rPh>
    <rPh sb="12" eb="14">
      <t>チョウセン</t>
    </rPh>
    <rPh sb="14" eb="15">
      <t>オヨ</t>
    </rPh>
    <phoneticPr fontId="14"/>
  </si>
  <si>
    <t>資料：福祉課(平塚保健福祉事務所茅ケ崎支所)</t>
    <rPh sb="7" eb="9">
      <t>ヒラツカ</t>
    </rPh>
    <phoneticPr fontId="14"/>
  </si>
  <si>
    <t>令和7年1月1日現在</t>
    <rPh sb="0" eb="2">
      <t>レイワ</t>
    </rPh>
    <rPh sb="3" eb="4">
      <t>ネン</t>
    </rPh>
    <rPh sb="4" eb="5">
      <t>ヘイネン</t>
    </rPh>
    <rPh sb="5" eb="6">
      <t>ガツ</t>
    </rPh>
    <rPh sb="7" eb="8">
      <t>ニチ</t>
    </rPh>
    <rPh sb="8" eb="10">
      <t>ゲンザイ</t>
    </rPh>
    <phoneticPr fontId="14"/>
  </si>
  <si>
    <t>資産経営課</t>
    <rPh sb="0" eb="5">
      <t>シサンケイエイカ</t>
    </rPh>
    <phoneticPr fontId="5"/>
  </si>
  <si>
    <t>生涯学習課</t>
    <rPh sb="0" eb="5">
      <t>ショウガイガクシュウカ</t>
    </rPh>
    <phoneticPr fontId="5"/>
  </si>
  <si>
    <t>資料： 国土交通省土地鑑定委員会(資産経営課)</t>
  </si>
  <si>
    <t>令和7年</t>
    <rPh sb="0" eb="2">
      <t>レイワ</t>
    </rPh>
    <phoneticPr fontId="14"/>
  </si>
  <si>
    <t>令和6年度</t>
    <rPh sb="0" eb="2">
      <t>レイワ</t>
    </rPh>
    <rPh sb="3" eb="5">
      <t>ネンド</t>
    </rPh>
    <phoneticPr fontId="14"/>
  </si>
  <si>
    <t>資料：スポーツ課、教育施設給食課、生涯学習課</t>
    <rPh sb="7" eb="8">
      <t>カ</t>
    </rPh>
    <rPh sb="9" eb="11">
      <t>キョウイク</t>
    </rPh>
    <rPh sb="11" eb="13">
      <t>シセツ</t>
    </rPh>
    <rPh sb="13" eb="15">
      <t>キュウショク</t>
    </rPh>
    <rPh sb="15" eb="16">
      <t>カ</t>
    </rPh>
    <rPh sb="17" eb="22">
      <t>ショウガイガクシュウカ</t>
    </rPh>
    <phoneticPr fontId="14"/>
  </si>
  <si>
    <t>資料：町民センター（生涯学習課）</t>
    <rPh sb="3" eb="5">
      <t>チョウミン</t>
    </rPh>
    <rPh sb="10" eb="15">
      <t>ショウガイガクシュウカ</t>
    </rPh>
    <phoneticPr fontId="14"/>
  </si>
  <si>
    <t>土地</t>
    <rPh sb="0" eb="2">
      <t>トチ</t>
    </rPh>
    <phoneticPr fontId="5"/>
  </si>
  <si>
    <t>新規追加分</t>
    <rPh sb="0" eb="5">
      <t>シンキツイカブン</t>
    </rPh>
    <phoneticPr fontId="5"/>
  </si>
  <si>
    <t>家屋</t>
    <rPh sb="0" eb="2">
      <t>カオク</t>
    </rPh>
    <phoneticPr fontId="5"/>
  </si>
  <si>
    <t>交付金</t>
    <rPh sb="0" eb="3">
      <t>コウフキン</t>
    </rPh>
    <phoneticPr fontId="5"/>
  </si>
  <si>
    <t>ジンバブエ</t>
  </si>
  <si>
    <t>国籍留保</t>
    <rPh sb="0" eb="2">
      <t>コクセキ</t>
    </rPh>
    <rPh sb="2" eb="4">
      <t>リュウホ</t>
    </rPh>
    <phoneticPr fontId="5"/>
  </si>
  <si>
    <t>令和6年度</t>
  </si>
  <si>
    <t>第2次産業</t>
  </si>
  <si>
    <t>全産業(S公務を除く)</t>
  </si>
  <si>
    <t xml:space="preserve"> 1.0～1.5ha</t>
  </si>
  <si>
    <t xml:space="preserve"> 2.0～3.0ha</t>
  </si>
  <si>
    <t xml:space="preserve"> 露地野菜</t>
  </si>
  <si>
    <t xml:space="preserve"> 花き・花木</t>
  </si>
  <si>
    <t xml:space="preserve"> その他の作物</t>
  </si>
  <si>
    <t xml:space="preserve"> 施設野菜</t>
  </si>
  <si>
    <t xml:space="preserve"> 果樹類</t>
  </si>
  <si>
    <t xml:space="preserve"> 酪農</t>
  </si>
  <si>
    <t xml:space="preserve"> 不審火・不明火</t>
  </si>
  <si>
    <t xml:space="preserve"> こんろ・七厘こんろ</t>
  </si>
  <si>
    <t xml:space="preserve"> ごみの焼却</t>
  </si>
  <si>
    <t>高知県</t>
  </si>
  <si>
    <t>鳥取県</t>
  </si>
  <si>
    <t>熊本県</t>
  </si>
  <si>
    <t>佐賀県</t>
  </si>
  <si>
    <t>山形県</t>
  </si>
  <si>
    <t>秋田県</t>
  </si>
  <si>
    <t>富山県</t>
  </si>
  <si>
    <t>福井県</t>
  </si>
  <si>
    <t>青森県</t>
  </si>
  <si>
    <t>長崎県</t>
  </si>
  <si>
    <t>群馬県</t>
  </si>
  <si>
    <t>福島県</t>
  </si>
  <si>
    <t>宮城県</t>
  </si>
  <si>
    <t>不明</t>
  </si>
  <si>
    <t>新潟県</t>
  </si>
  <si>
    <t>大阪府</t>
  </si>
  <si>
    <t>北海道</t>
  </si>
  <si>
    <t>茨城県</t>
  </si>
  <si>
    <t>愛知県</t>
  </si>
  <si>
    <t>埼玉県</t>
  </si>
  <si>
    <t>東京都</t>
  </si>
  <si>
    <t>割合</t>
  </si>
  <si>
    <t xml:space="preserve"> 乗用車</t>
  </si>
  <si>
    <t xml:space="preserve"> 特種用途自動車</t>
  </si>
  <si>
    <t>寒川湘南保育園</t>
  </si>
  <si>
    <t xml:space="preserve"> 病院</t>
  </si>
  <si>
    <t xml:space="preserve"> 35～39歳</t>
  </si>
  <si>
    <t xml:space="preserve"> 40～44歳</t>
  </si>
  <si>
    <t xml:space="preserve"> 45～49歳</t>
  </si>
  <si>
    <t xml:space="preserve"> 第1児</t>
  </si>
  <si>
    <t xml:space="preserve"> 第4児</t>
  </si>
  <si>
    <t xml:space="preserve"> 平成29年度</t>
  </si>
  <si>
    <t xml:space="preserve"> 令和2年度</t>
  </si>
  <si>
    <t>合計</t>
  </si>
  <si>
    <t xml:space="preserve"> 人件費</t>
  </si>
  <si>
    <t xml:space="preserve"> 普通建設事業費</t>
  </si>
  <si>
    <t xml:space="preserve"> 投資及び出資金貸付金</t>
  </si>
  <si>
    <t xml:space="preserve"> 維持補修費</t>
  </si>
  <si>
    <t>全国防災</t>
  </si>
  <si>
    <t>緊急防災・減災事業債</t>
  </si>
  <si>
    <t xml:space="preserve"> 窃盗</t>
  </si>
  <si>
    <t xml:space="preserve"> 暴行</t>
  </si>
  <si>
    <t xml:space="preserve"> 傷害</t>
  </si>
  <si>
    <t xml:space="preserve"> 横領</t>
  </si>
  <si>
    <t xml:space="preserve"> 強姦</t>
  </si>
  <si>
    <t xml:space="preserve"> 急病</t>
  </si>
  <si>
    <t xml:space="preserve"> 一般負傷</t>
  </si>
  <si>
    <t xml:space="preserve"> 交通</t>
  </si>
  <si>
    <t xml:space="preserve"> 労働災害</t>
  </si>
  <si>
    <t xml:space="preserve"> 運動競技</t>
  </si>
  <si>
    <t>面接相談件数（左軸）</t>
  </si>
  <si>
    <t xml:space="preserve"> 自損行為</t>
  </si>
  <si>
    <t xml:space="preserve"> 加害</t>
  </si>
  <si>
    <t xml:space="preserve"> 火災</t>
  </si>
  <si>
    <t xml:space="preserve"> 自然災害</t>
  </si>
  <si>
    <t>令和元年9月1日</t>
  </si>
  <si>
    <t xml:space="preserve"> 出生</t>
  </si>
  <si>
    <t xml:space="preserve"> 死亡</t>
  </si>
  <si>
    <t xml:space="preserve"> 養子離縁</t>
  </si>
  <si>
    <t xml:space="preserve"> 認知</t>
  </si>
  <si>
    <t xml:space="preserve"> 帰化</t>
  </si>
  <si>
    <t xml:space="preserve"> 追完</t>
  </si>
  <si>
    <t xml:space="preserve"> 戸籍法第73条の2の届(離縁後の複氏)</t>
  </si>
  <si>
    <t xml:space="preserve"> 失踪</t>
  </si>
  <si>
    <t xml:space="preserve"> 国籍喪失</t>
  </si>
  <si>
    <t xml:space="preserve"> 非課税証明</t>
  </si>
  <si>
    <t xml:space="preserve"> 固定評価通知</t>
  </si>
  <si>
    <t xml:space="preserve"> 所得証明</t>
  </si>
  <si>
    <t xml:space="preserve"> 軽自動車証明</t>
  </si>
  <si>
    <t xml:space="preserve"> 土地評価証明</t>
  </si>
  <si>
    <t xml:space="preserve"> その他証明</t>
  </si>
  <si>
    <t xml:space="preserve"> 取壊証明</t>
  </si>
  <si>
    <t xml:space="preserve"> 営業証明</t>
  </si>
  <si>
    <t xml:space="preserve"> 対象者数（左軸）</t>
  </si>
  <si>
    <t>収納率（右軸）</t>
  </si>
  <si>
    <t>舗装率（右軸）</t>
  </si>
  <si>
    <t>差引額</t>
  </si>
  <si>
    <t>行ラベル</t>
  </si>
  <si>
    <t>合計 / 面積　　　</t>
  </si>
  <si>
    <t>合計 / 平均価格（円）</t>
  </si>
  <si>
    <t>平均気温（右軸）</t>
  </si>
  <si>
    <t>降水量（総量）（左軸）</t>
  </si>
  <si>
    <t>引用元</t>
  </si>
  <si>
    <t>死亡数</t>
  </si>
  <si>
    <t>転入数</t>
  </si>
  <si>
    <t xml:space="preserve">社会増減 </t>
  </si>
  <si>
    <t xml:space="preserve"> コンビニ(住民票)</t>
  </si>
  <si>
    <t>合計 / 総数</t>
  </si>
  <si>
    <t>実数及び割合の別</t>
  </si>
  <si>
    <t>老年人口</t>
  </si>
  <si>
    <t>合計 / 総数(従業者数（総数）)</t>
  </si>
  <si>
    <t>農業就業人口（左軸）</t>
  </si>
  <si>
    <t>総面積（左軸）</t>
  </si>
  <si>
    <t>施設園芸農家数（右軸）</t>
  </si>
  <si>
    <t>施設園芸総面積（左軸）</t>
  </si>
  <si>
    <t xml:space="preserve"> 切り花類</t>
  </si>
  <si>
    <t xml:space="preserve"> 鉢もの類</t>
  </si>
  <si>
    <t xml:space="preserve"> 実経営体数（右軸）</t>
  </si>
  <si>
    <t xml:space="preserve"> 総面積</t>
  </si>
  <si>
    <t xml:space="preserve"> 稲</t>
  </si>
  <si>
    <t xml:space="preserve"> 野菜類</t>
  </si>
  <si>
    <t>産業中分類番号</t>
  </si>
  <si>
    <t>合計 / 総額(製造品出荷額等)</t>
  </si>
  <si>
    <t>従業者300人以上</t>
  </si>
  <si>
    <t xml:space="preserve"> 従業者数</t>
  </si>
  <si>
    <t xml:space="preserve"> 原材料・燃料・電力の使用額等</t>
  </si>
  <si>
    <t>死因簡単分類コード</t>
  </si>
  <si>
    <t>合計 / 商店数</t>
  </si>
  <si>
    <t>合計 / 年間商品販売額</t>
  </si>
  <si>
    <t>卸小売の別</t>
  </si>
  <si>
    <t>合計 / 年間商品</t>
  </si>
  <si>
    <t>消費量（左軸）</t>
  </si>
  <si>
    <t>給水戸数（右軸）</t>
  </si>
  <si>
    <t>合計 / 納税者数(総数)</t>
  </si>
  <si>
    <t xml:space="preserve"> 原動機付自転車</t>
  </si>
  <si>
    <t>その他（学校開放施設）</t>
  </si>
  <si>
    <t>合計 / 総数(児童数)</t>
  </si>
  <si>
    <t>延べ利用団体数（右軸）</t>
  </si>
  <si>
    <t xml:space="preserve"> グラウンド(大蔵青少年広場)</t>
  </si>
  <si>
    <t xml:space="preserve"> サッカー(川とのふれあい公園)</t>
  </si>
  <si>
    <t xml:space="preserve"> 倉見スポーツ公園</t>
  </si>
  <si>
    <t>合計 / 総数(処理量（資源化量）)</t>
  </si>
  <si>
    <t>合計 / 観光客数</t>
  </si>
  <si>
    <t>人口に対する保護率（右軸）</t>
  </si>
  <si>
    <t>被保護人員（左軸）</t>
  </si>
  <si>
    <t>世帯数に対する保護率（右軸）</t>
  </si>
  <si>
    <t>被保護世帯数（左軸）</t>
  </si>
  <si>
    <t>相談件数（左軸）</t>
  </si>
  <si>
    <t>合計 / 被保険者数</t>
  </si>
  <si>
    <t>件数（左軸）</t>
  </si>
  <si>
    <t>1件当り金額（右軸）</t>
  </si>
  <si>
    <t>入所人員（寒川から）</t>
  </si>
  <si>
    <t>入所人員（寒川以外から）</t>
  </si>
  <si>
    <t xml:space="preserve"> 共同募金</t>
  </si>
  <si>
    <t>(複数のアイテム)</t>
  </si>
  <si>
    <t>大腸がん受診率（右軸）</t>
  </si>
  <si>
    <t>Ｘ線撮影のみ受診率（右軸）</t>
  </si>
  <si>
    <t>可燃粗大ごみ</t>
  </si>
  <si>
    <t>資源物</t>
  </si>
  <si>
    <t xml:space="preserve"> 小出川中流(大曲橋)</t>
  </si>
  <si>
    <t xml:space="preserve"> 一之宮幹線(一之宮第2排水路(弥生橋))</t>
  </si>
  <si>
    <t xml:space="preserve"> 町内(被害状況)</t>
  </si>
  <si>
    <t>金額及び構成比の別</t>
  </si>
  <si>
    <t>歳入総額</t>
  </si>
  <si>
    <t>歳出総額</t>
  </si>
  <si>
    <t>経常収支比率（左軸）</t>
  </si>
  <si>
    <t>自主財源比率（左軸）</t>
  </si>
  <si>
    <t>財政力指数（右軸）</t>
  </si>
  <si>
    <t>合計 / 金額</t>
  </si>
  <si>
    <t>町民税（個人）</t>
  </si>
  <si>
    <t>非木造</t>
  </si>
  <si>
    <t>面積（左軸）</t>
  </si>
  <si>
    <t xml:space="preserve"> 倉庫</t>
  </si>
  <si>
    <t>合計 / 総数　</t>
  </si>
  <si>
    <t xml:space="preserve"> 特殊建築物(特殊建築物)</t>
  </si>
  <si>
    <t>合計 / 件数</t>
  </si>
  <si>
    <t xml:space="preserve"> 火災件数(総数)(右軸)</t>
  </si>
  <si>
    <t xml:space="preserve"> 火災損害額(総額)(左軸)</t>
  </si>
  <si>
    <t xml:space="preserve"> その他の水利(プール)</t>
  </si>
  <si>
    <t xml:space="preserve"> 職員定数（右軸）</t>
  </si>
  <si>
    <t xml:space="preserve"> 住民票</t>
  </si>
  <si>
    <t xml:space="preserve"> 印鑑証明</t>
  </si>
  <si>
    <t xml:space="preserve"> コンビニ以外(住民票)</t>
  </si>
  <si>
    <t xml:space="preserve"> コンビニ(印鑑証明)</t>
  </si>
  <si>
    <t>印鑑登録者数（右軸）</t>
  </si>
  <si>
    <t>廃止申請（左軸）</t>
  </si>
  <si>
    <t xml:space="preserve"> 定数</t>
  </si>
  <si>
    <t>（注）新型コロナウイルス感染症の予防接種は令和2年から令和5年までは特例臨時接種。令和6年10月より定期化</t>
    <rPh sb="1" eb="2">
      <t>チュウ</t>
    </rPh>
    <rPh sb="3" eb="5">
      <t>シンガタ</t>
    </rPh>
    <rPh sb="12" eb="15">
      <t>カンセンショウ</t>
    </rPh>
    <rPh sb="16" eb="20">
      <t>ヨボウセッシュ</t>
    </rPh>
    <rPh sb="21" eb="23">
      <t>レイワ</t>
    </rPh>
    <rPh sb="24" eb="25">
      <t>ネン</t>
    </rPh>
    <rPh sb="27" eb="29">
      <t>レイワ</t>
    </rPh>
    <rPh sb="30" eb="31">
      <t>ネン</t>
    </rPh>
    <rPh sb="34" eb="40">
      <t>トクレイリンジセッシュ</t>
    </rPh>
    <rPh sb="50" eb="53">
      <t>テイキカ</t>
    </rPh>
    <phoneticPr fontId="29"/>
  </si>
  <si>
    <t>（注）令和6年4月より五種混合(ジフテリア.百日せき.破傷風.ポリオ.ヒブ）の予防接種が定期化</t>
    <phoneticPr fontId="5"/>
  </si>
  <si>
    <t>資料：NTT東日本株式会社 神奈川事業部</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</si>
</sst>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176" formatCode="[$-411]ggge&quot;年&quot;"/>
    <numFmt numFmtId="177" formatCode="#,##0_ "/>
    <numFmt numFmtId="178" formatCode="[$-411]ggge&quot;年&quot;m&quot;月&quot;"/>
    <numFmt numFmtId="179" formatCode="0.0"/>
    <numFmt numFmtId="180" formatCode="[$-411]ggge&quot;年&quot;m&quot;月&quot;d&quot;日&quot;;@"/>
    <numFmt numFmtId="181" formatCode="###,###,###.###&quot;k㎡&quot;"/>
    <numFmt numFmtId="182" formatCode="###,###,###&quot;m&quot;"/>
    <numFmt numFmtId="183" formatCode="###,###,###.###&quot;m&quot;"/>
    <numFmt numFmtId="184" formatCode="0.00_ "/>
    <numFmt numFmtId="185" formatCode="0_);[Red]\(0\)"/>
    <numFmt numFmtId="186" formatCode="0_ "/>
    <numFmt numFmtId="187" formatCode="[$-411]ggg&quot;元&quot;&quot;年&quot;m&quot;月&quot;"/>
    <numFmt numFmtId="188" formatCode="m&quot;月&quot;d&quot;日&quot;;@"/>
    <numFmt numFmtId="189" formatCode="0.0_ "/>
    <numFmt numFmtId="190" formatCode="[$-411]ggg&quot;元&quot;&quot;年&quot;"/>
    <numFmt numFmtId="191" formatCode="[$-411]ggg&quot;2&quot;&quot;年&quot;"/>
    <numFmt numFmtId="192" formatCode="[$-411]ggg&quot;3&quot;&quot;年&quot;"/>
    <numFmt numFmtId="193" formatCode="[$-411]ggg&quot;4&quot;&quot;年&quot;"/>
    <numFmt numFmtId="194" formatCode="[$-411]ggg&quot;5&quot;&quot;年&quot;"/>
    <numFmt numFmtId="195" formatCode="[$-411]ggg&quot;6&quot;&quot;年&quot;"/>
    <numFmt numFmtId="196" formatCode="[&lt;=999]000;[&lt;=9999]000\-00;000\-0000"/>
    <numFmt numFmtId="197" formatCode="[$-411]ge\.m\.d;@"/>
    <numFmt numFmtId="198" formatCode="#,##0;&quot;△ &quot;#,##0"/>
    <numFmt numFmtId="199" formatCode="0.000E+00"/>
    <numFmt numFmtId="200" formatCode="#,###,###,##0;&quot; -&quot;###,###,##0"/>
    <numFmt numFmtId="201" formatCode="0;&quot;△ &quot;0"/>
    <numFmt numFmtId="202" formatCode="##,###,###,##0;&quot;-&quot;#,###,###,##0"/>
    <numFmt numFmtId="203" formatCode="0.000"/>
    <numFmt numFmtId="204" formatCode="0.0%"/>
    <numFmt numFmtId="205" formatCode="00000"/>
    <numFmt numFmtId="206" formatCode="0.00000000_ "/>
    <numFmt numFmtId="207" formatCode="#,##0.0;[Red]\-#,##0.0"/>
    <numFmt numFmtId="208" formatCode="0.00000"/>
    <numFmt numFmtId="209" formatCode="#,##0.000;[Red]\-#,##0.000"/>
  </numFmts>
  <fonts count="31">
    <font>
      <sz val="11"/>
      <color theme="1"/>
      <name val="游ゴシック"/>
      <family val="3"/>
      <scheme val="minor"/>
    </font>
    <font>
      <u/>
      <sz val="12"/>
      <color theme="10"/>
      <name val="HGPｺﾞｼｯｸM"/>
      <family val="3"/>
    </font>
    <font>
      <sz val="12"/>
      <color theme="1"/>
      <name val="HGPｺﾞｼｯｸM"/>
      <family val="3"/>
    </font>
    <font>
      <sz val="11"/>
      <name val="ＭＳ Ｐゴシック"/>
      <family val="3"/>
    </font>
    <font>
      <sz val="11"/>
      <color theme="1"/>
      <name val="游ゴシック"/>
      <family val="3"/>
      <scheme val="minor"/>
    </font>
    <font>
      <sz val="6"/>
      <name val="游ゴシック"/>
      <family val="3"/>
    </font>
    <font>
      <u/>
      <sz val="12"/>
      <color theme="4"/>
      <name val="HGPｺﾞｼｯｸM"/>
      <family val="3"/>
    </font>
    <font>
      <sz val="12"/>
      <name val="HGPｺﾞｼｯｸM"/>
      <family val="3"/>
    </font>
    <font>
      <sz val="11"/>
      <color theme="1"/>
      <name val="HGPｺﾞｼｯｸM"/>
      <family val="3"/>
    </font>
    <font>
      <sz val="12"/>
      <color theme="0"/>
      <name val="HGPｺﾞｼｯｸM"/>
      <family val="3"/>
    </font>
    <font>
      <sz val="12"/>
      <color rgb="FFFF0000"/>
      <name val="HGPｺﾞｼｯｸM"/>
      <family val="3"/>
    </font>
    <font>
      <sz val="11"/>
      <name val="HGPｺﾞｼｯｸM"/>
      <family val="3"/>
    </font>
    <font>
      <sz val="10"/>
      <color theme="1"/>
      <name val="HGPｺﾞｼｯｸM"/>
      <family val="3"/>
    </font>
    <font>
      <sz val="12"/>
      <color theme="1"/>
      <name val="游ゴシック"/>
      <family val="3"/>
      <scheme val="minor"/>
    </font>
    <font>
      <sz val="6"/>
      <name val="HGPｺﾞｼｯｸM"/>
      <family val="2"/>
    </font>
    <font>
      <sz val="12"/>
      <color theme="1"/>
      <name val="HGPｺﾞｼｯｸM"/>
      <family val="3"/>
    </font>
    <font>
      <u/>
      <sz val="12"/>
      <color theme="11"/>
      <name val="HGPｺﾞｼｯｸM"/>
      <family val="2"/>
    </font>
    <font>
      <b/>
      <sz val="18"/>
      <color theme="3"/>
      <name val="游ゴシック Light"/>
      <family val="2"/>
      <scheme val="major"/>
    </font>
    <font>
      <sz val="12"/>
      <color theme="0"/>
      <name val="HGPｺﾞｼｯｸM"/>
      <family val="3"/>
    </font>
    <font>
      <b/>
      <sz val="12"/>
      <color rgb="FF3F3F3F"/>
      <name val="HGPｺﾞｼｯｸM"/>
      <family val="2"/>
    </font>
    <font>
      <sz val="11"/>
      <name val="游ゴシック"/>
      <family val="3"/>
      <scheme val="minor"/>
    </font>
    <font>
      <u/>
      <sz val="12"/>
      <color theme="10"/>
      <name val="HGPｺﾞｼｯｸM"/>
      <family val="3"/>
    </font>
    <font>
      <b/>
      <sz val="15"/>
      <color theme="3"/>
      <name val="HGPｺﾞｼｯｸM"/>
      <family val="2"/>
    </font>
    <font>
      <sz val="12"/>
      <name val="HGPｺﾞｼｯｸM"/>
      <family val="3"/>
      <charset val="128"/>
    </font>
    <font>
      <sz val="11"/>
      <color theme="1"/>
      <name val="游ゴシック"/>
      <family val="3"/>
      <charset val="128"/>
    </font>
    <font>
      <strike/>
      <sz val="12"/>
      <color rgb="FFFF0000"/>
      <name val="HGPｺﾞｼｯｸM"/>
      <family val="3"/>
      <charset val="128"/>
    </font>
    <font>
      <sz val="12"/>
      <color theme="1"/>
      <name val="HGPｺﾞｼｯｸM"/>
      <family val="3"/>
      <charset val="128"/>
    </font>
    <font>
      <b/>
      <sz val="9"/>
      <color indexed="81"/>
      <name val="MS P ゴシック"/>
      <family val="3"/>
      <charset val="128"/>
    </font>
    <font>
      <sz val="9"/>
      <color indexed="81"/>
      <name val="MS P ゴシック"/>
      <family val="3"/>
      <charset val="128"/>
    </font>
    <font>
      <sz val="6"/>
      <name val="游ゴシック"/>
      <family val="3"/>
      <charset val="128"/>
      <scheme val="minor"/>
    </font>
    <font>
      <sz val="12"/>
      <name val="HGPｺﾞｼｯｸM"/>
      <family val="2"/>
      <charset val="128"/>
    </font>
  </fonts>
  <fills count="10">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indexed="9"/>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6" tint="0.79998168889431442"/>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auto="1"/>
      </right>
      <top style="thin">
        <color auto="1"/>
      </top>
      <bottom style="thin">
        <color auto="1"/>
      </bottom>
      <diagonal/>
    </border>
    <border diagonalUp="1">
      <left style="thin">
        <color indexed="64"/>
      </left>
      <right style="thin">
        <color indexed="64"/>
      </right>
      <top style="thin">
        <color indexed="64"/>
      </top>
      <bottom style="thin">
        <color indexed="64"/>
      </bottom>
      <diagonal style="thin">
        <color indexed="64"/>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diagonal/>
    </border>
  </borders>
  <cellStyleXfs count="11">
    <xf numFmtId="0" fontId="0" fillId="0" borderId="0"/>
    <xf numFmtId="0" fontId="1" fillId="0" borderId="0" applyNumberFormat="0" applyFill="0" applyBorder="0" applyAlignment="0" applyProtection="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3" fillId="0" borderId="0"/>
    <xf numFmtId="0" fontId="2" fillId="0" borderId="0">
      <alignment vertical="center"/>
    </xf>
    <xf numFmtId="0" fontId="4" fillId="0" borderId="0"/>
    <xf numFmtId="0" fontId="2" fillId="0" borderId="0">
      <alignment vertical="center"/>
    </xf>
    <xf numFmtId="0" fontId="1" fillId="0" borderId="0" applyNumberFormat="0" applyFill="0" applyBorder="0" applyAlignment="0" applyProtection="0">
      <alignment vertical="center"/>
    </xf>
    <xf numFmtId="38" fontId="4" fillId="0" borderId="0" applyFont="0" applyFill="0" applyBorder="0" applyAlignment="0" applyProtection="0">
      <alignment vertical="center"/>
    </xf>
  </cellStyleXfs>
  <cellXfs count="263">
    <xf numFmtId="0" fontId="0" fillId="0" borderId="0" xfId="0"/>
    <xf numFmtId="0" fontId="2" fillId="0" borderId="0" xfId="4" applyNumberFormat="1">
      <alignment vertical="center"/>
    </xf>
    <xf numFmtId="0" fontId="2" fillId="0" borderId="0" xfId="4" applyNumberFormat="1" applyAlignment="1">
      <alignment horizontal="right" vertical="center"/>
    </xf>
    <xf numFmtId="0" fontId="1" fillId="0" borderId="0" xfId="9" applyNumberFormat="1" applyAlignment="1">
      <alignment horizontal="right" vertical="center"/>
    </xf>
    <xf numFmtId="0" fontId="6" fillId="0" borderId="0" xfId="9" applyNumberFormat="1" applyFont="1" applyAlignment="1">
      <alignment horizontal="right" vertical="center"/>
    </xf>
    <xf numFmtId="0" fontId="7" fillId="0" borderId="0" xfId="4" applyNumberFormat="1" applyFont="1">
      <alignment vertical="center"/>
    </xf>
    <xf numFmtId="0" fontId="8" fillId="0" borderId="0" xfId="4" applyNumberFormat="1" applyFont="1">
      <alignment vertical="center"/>
    </xf>
    <xf numFmtId="0" fontId="2" fillId="0" borderId="1" xfId="4" applyBorder="1">
      <alignment vertical="center"/>
    </xf>
    <xf numFmtId="180" fontId="2" fillId="0" borderId="1" xfId="4" applyNumberFormat="1" applyBorder="1">
      <alignment vertical="center"/>
    </xf>
    <xf numFmtId="0" fontId="1" fillId="0" borderId="0" xfId="9">
      <alignment vertical="center"/>
    </xf>
    <xf numFmtId="0" fontId="2" fillId="0" borderId="1" xfId="4" applyBorder="1" applyAlignment="1">
      <alignment horizontal="center" vertical="center"/>
    </xf>
    <xf numFmtId="0" fontId="2" fillId="0" borderId="1" xfId="4" applyBorder="1" applyAlignment="1">
      <alignment vertical="center" wrapText="1"/>
    </xf>
    <xf numFmtId="181" fontId="2" fillId="0" borderId="1" xfId="4" applyNumberFormat="1" applyBorder="1">
      <alignment vertical="center"/>
    </xf>
    <xf numFmtId="182" fontId="2" fillId="0" borderId="1" xfId="4" applyNumberFormat="1" applyBorder="1">
      <alignment vertical="center"/>
    </xf>
    <xf numFmtId="183" fontId="2" fillId="0" borderId="1" xfId="4" applyNumberFormat="1" applyBorder="1">
      <alignment vertical="center"/>
    </xf>
    <xf numFmtId="0" fontId="2" fillId="0" borderId="0" xfId="4" applyAlignment="1">
      <alignment vertical="center"/>
    </xf>
    <xf numFmtId="0" fontId="7" fillId="0" borderId="1" xfId="4" applyFont="1" applyBorder="1">
      <alignment vertical="center"/>
    </xf>
    <xf numFmtId="184" fontId="2" fillId="0" borderId="1" xfId="4" applyNumberFormat="1" applyBorder="1">
      <alignment vertical="center"/>
    </xf>
    <xf numFmtId="2" fontId="2" fillId="0" borderId="1" xfId="4" applyNumberFormat="1" applyBorder="1">
      <alignment vertical="center"/>
    </xf>
    <xf numFmtId="0" fontId="0" fillId="0" borderId="0" xfId="0" pivotButton="1"/>
    <xf numFmtId="0" fontId="0" fillId="0" borderId="0" xfId="0" applyNumberFormat="1" applyAlignment="1">
      <alignment horizontal="left"/>
    </xf>
    <xf numFmtId="0" fontId="0" fillId="0" borderId="0" xfId="0"/>
    <xf numFmtId="0" fontId="0" fillId="0" borderId="0" xfId="0" applyNumberFormat="1" applyAlignment="1"/>
    <xf numFmtId="0" fontId="0" fillId="0" borderId="0" xfId="0" applyFill="1" applyAlignment="1">
      <alignment vertical="center"/>
    </xf>
    <xf numFmtId="176" fontId="7" fillId="0" borderId="1" xfId="4" applyNumberFormat="1" applyFont="1" applyBorder="1">
      <alignment vertical="center"/>
    </xf>
    <xf numFmtId="0" fontId="2" fillId="0" borderId="1" xfId="4" applyBorder="1" applyAlignment="1">
      <alignment vertical="center"/>
    </xf>
    <xf numFmtId="0" fontId="9" fillId="0" borderId="1" xfId="4" applyFont="1" applyBorder="1" applyAlignment="1">
      <alignment vertical="center"/>
    </xf>
    <xf numFmtId="176" fontId="2" fillId="0" borderId="1" xfId="4" applyNumberFormat="1" applyBorder="1">
      <alignment vertical="center"/>
    </xf>
    <xf numFmtId="176" fontId="2" fillId="0" borderId="1" xfId="4" applyNumberFormat="1" applyBorder="1" applyAlignment="1">
      <alignment horizontal="right" vertical="center"/>
    </xf>
    <xf numFmtId="0" fontId="9" fillId="0" borderId="1" xfId="4" applyFont="1" applyBorder="1" applyAlignment="1">
      <alignment vertical="center" wrapText="1"/>
    </xf>
    <xf numFmtId="0" fontId="2" fillId="0" borderId="2" xfId="4" applyBorder="1" applyAlignment="1">
      <alignment vertical="center"/>
    </xf>
    <xf numFmtId="0" fontId="2" fillId="0" borderId="3" xfId="4" applyBorder="1" applyAlignment="1">
      <alignment vertical="center"/>
    </xf>
    <xf numFmtId="0" fontId="2" fillId="0" borderId="4" xfId="4" applyBorder="1" applyAlignment="1">
      <alignment vertical="center"/>
    </xf>
    <xf numFmtId="0" fontId="9" fillId="0" borderId="4" xfId="4" applyFont="1" applyBorder="1" applyAlignment="1">
      <alignment vertical="center"/>
    </xf>
    <xf numFmtId="185" fontId="2" fillId="0" borderId="1" xfId="4" applyNumberFormat="1" applyBorder="1">
      <alignment vertical="center"/>
    </xf>
    <xf numFmtId="186" fontId="2" fillId="0" borderId="1" xfId="4" applyNumberFormat="1" applyBorder="1">
      <alignment vertical="center"/>
    </xf>
    <xf numFmtId="186" fontId="7" fillId="0" borderId="1" xfId="4" applyNumberFormat="1" applyFont="1" applyFill="1" applyBorder="1">
      <alignment vertical="center"/>
    </xf>
    <xf numFmtId="0" fontId="2" fillId="0" borderId="5" xfId="4" applyBorder="1" applyAlignment="1">
      <alignment vertical="center"/>
    </xf>
    <xf numFmtId="0" fontId="2" fillId="0" borderId="6" xfId="4" applyBorder="1" applyAlignment="1">
      <alignment vertical="center"/>
    </xf>
    <xf numFmtId="176" fontId="0" fillId="0" borderId="0" xfId="0" applyNumberFormat="1" applyFont="1" applyAlignment="1"/>
    <xf numFmtId="176" fontId="0" fillId="0" borderId="0" xfId="0" applyNumberFormat="1" applyAlignment="1">
      <alignment horizontal="left"/>
    </xf>
    <xf numFmtId="38" fontId="0" fillId="0" borderId="0" xfId="10" applyFont="1" applyAlignment="1"/>
    <xf numFmtId="177" fontId="0" fillId="0" borderId="0" xfId="0" applyNumberFormat="1" applyAlignment="1"/>
    <xf numFmtId="0" fontId="9" fillId="0" borderId="1" xfId="4" applyFont="1" applyBorder="1" applyAlignment="1">
      <alignment horizontal="center" vertical="center"/>
    </xf>
    <xf numFmtId="178" fontId="2" fillId="0" borderId="1" xfId="4" applyNumberFormat="1" applyBorder="1" applyAlignment="1">
      <alignment vertical="center"/>
    </xf>
    <xf numFmtId="178" fontId="2" fillId="0" borderId="1" xfId="4" applyNumberFormat="1" applyBorder="1" applyAlignment="1">
      <alignment horizontal="right" vertical="center"/>
    </xf>
    <xf numFmtId="187" fontId="2" fillId="0" borderId="1" xfId="4" applyNumberFormat="1" applyBorder="1" applyAlignment="1">
      <alignment horizontal="right" vertical="center"/>
    </xf>
    <xf numFmtId="0" fontId="9" fillId="0" borderId="1" xfId="4" applyFont="1" applyBorder="1">
      <alignment vertical="center"/>
    </xf>
    <xf numFmtId="0" fontId="2" fillId="0" borderId="1" xfId="4" applyBorder="1" applyAlignment="1">
      <alignment horizontal="right" vertical="center"/>
    </xf>
    <xf numFmtId="179" fontId="2" fillId="0" borderId="1" xfId="4" applyNumberFormat="1" applyBorder="1">
      <alignment vertical="center"/>
    </xf>
    <xf numFmtId="0" fontId="7" fillId="0" borderId="1" xfId="4" applyFont="1" applyBorder="1" applyAlignment="1">
      <alignment vertical="center"/>
    </xf>
    <xf numFmtId="0" fontId="7" fillId="0" borderId="1" xfId="4" applyFont="1" applyBorder="1" applyAlignment="1">
      <alignment horizontal="right" vertical="center"/>
    </xf>
    <xf numFmtId="188" fontId="2" fillId="0" borderId="1" xfId="4" applyNumberFormat="1" applyBorder="1" applyAlignment="1">
      <alignment vertical="center"/>
    </xf>
    <xf numFmtId="188" fontId="2" fillId="0" borderId="1" xfId="4" applyNumberFormat="1" applyBorder="1">
      <alignment vertical="center"/>
    </xf>
    <xf numFmtId="188" fontId="2" fillId="0" borderId="1" xfId="4" applyNumberFormat="1" applyBorder="1" applyAlignment="1">
      <alignment horizontal="right" vertical="center"/>
    </xf>
    <xf numFmtId="56" fontId="2" fillId="0" borderId="1" xfId="4" applyNumberFormat="1" applyBorder="1">
      <alignment vertical="center"/>
    </xf>
    <xf numFmtId="178" fontId="0" fillId="0" borderId="0" xfId="0" applyNumberFormat="1" applyAlignment="1">
      <alignment horizontal="left"/>
    </xf>
    <xf numFmtId="189" fontId="0" fillId="0" borderId="0" xfId="0" applyNumberFormat="1" applyAlignment="1"/>
    <xf numFmtId="0" fontId="2" fillId="0" borderId="0" xfId="4" applyBorder="1">
      <alignment vertical="center"/>
    </xf>
    <xf numFmtId="190" fontId="2" fillId="0" borderId="1" xfId="4" applyNumberFormat="1" applyBorder="1">
      <alignment vertical="center"/>
    </xf>
    <xf numFmtId="191" fontId="2" fillId="0" borderId="1" xfId="4" applyNumberFormat="1" applyBorder="1">
      <alignment vertical="center"/>
    </xf>
    <xf numFmtId="192" fontId="2" fillId="0" borderId="1" xfId="4" applyNumberFormat="1" applyBorder="1">
      <alignment vertical="center"/>
    </xf>
    <xf numFmtId="193" fontId="2" fillId="0" borderId="1" xfId="4" applyNumberFormat="1" applyBorder="1">
      <alignment vertical="center"/>
    </xf>
    <xf numFmtId="194" fontId="2" fillId="0" borderId="1" xfId="4" applyNumberFormat="1" applyFill="1" applyBorder="1">
      <alignment vertical="center"/>
    </xf>
    <xf numFmtId="195" fontId="2" fillId="0" borderId="1" xfId="4" applyNumberFormat="1" applyFont="1" applyFill="1" applyBorder="1">
      <alignment vertical="center"/>
    </xf>
    <xf numFmtId="196" fontId="2" fillId="0" borderId="7" xfId="4" applyNumberFormat="1" applyBorder="1">
      <alignment vertical="center"/>
    </xf>
    <xf numFmtId="1" fontId="2" fillId="0" borderId="1" xfId="4" applyNumberFormat="1" applyBorder="1">
      <alignment vertical="center"/>
    </xf>
    <xf numFmtId="178" fontId="2" fillId="0" borderId="1" xfId="4" applyNumberFormat="1" applyBorder="1">
      <alignment vertical="center"/>
    </xf>
    <xf numFmtId="190" fontId="2" fillId="0" borderId="1" xfId="4" applyNumberFormat="1" applyBorder="1" applyAlignment="1">
      <alignment horizontal="right" vertical="center"/>
    </xf>
    <xf numFmtId="0" fontId="2" fillId="2" borderId="1" xfId="4" applyFill="1" applyBorder="1">
      <alignment vertical="center"/>
    </xf>
    <xf numFmtId="0" fontId="2" fillId="2" borderId="0" xfId="4" applyFill="1">
      <alignment vertical="center"/>
    </xf>
    <xf numFmtId="0" fontId="10" fillId="0" borderId="7" xfId="4" applyFont="1" applyBorder="1">
      <alignment vertical="center"/>
    </xf>
    <xf numFmtId="0" fontId="2" fillId="0" borderId="7" xfId="4" applyBorder="1">
      <alignment vertical="center"/>
    </xf>
    <xf numFmtId="197" fontId="2" fillId="0" borderId="0" xfId="4" applyNumberFormat="1">
      <alignment vertical="center"/>
    </xf>
    <xf numFmtId="0" fontId="7" fillId="0" borderId="7" xfId="4" applyFont="1" applyFill="1" applyBorder="1">
      <alignment vertical="center"/>
    </xf>
    <xf numFmtId="0" fontId="7" fillId="0" borderId="0" xfId="4" applyFont="1" applyFill="1" applyBorder="1">
      <alignment vertical="center"/>
    </xf>
    <xf numFmtId="38" fontId="7" fillId="0" borderId="1" xfId="5" applyNumberFormat="1" applyFont="1" applyFill="1" applyBorder="1"/>
    <xf numFmtId="198" fontId="7" fillId="0" borderId="6" xfId="4" applyNumberFormat="1" applyFont="1" applyFill="1" applyBorder="1" applyAlignment="1"/>
    <xf numFmtId="198" fontId="7" fillId="0" borderId="1" xfId="4" applyNumberFormat="1" applyFont="1" applyFill="1" applyBorder="1" applyAlignment="1"/>
    <xf numFmtId="0" fontId="7" fillId="0" borderId="1" xfId="4" quotePrefix="1" applyNumberFormat="1" applyFont="1" applyFill="1" applyBorder="1" applyAlignment="1"/>
    <xf numFmtId="0" fontId="2" fillId="0" borderId="1" xfId="4" applyBorder="1" applyAlignment="1">
      <alignment horizontal="left" vertical="center"/>
    </xf>
    <xf numFmtId="3" fontId="7" fillId="0" borderId="1" xfId="4" quotePrefix="1" applyNumberFormat="1" applyFont="1" applyFill="1" applyBorder="1" applyAlignment="1">
      <alignment horizontal="right"/>
    </xf>
    <xf numFmtId="3" fontId="7" fillId="0" borderId="1" xfId="4" applyNumberFormat="1" applyFont="1" applyFill="1" applyBorder="1" applyAlignment="1"/>
    <xf numFmtId="3" fontId="7" fillId="0" borderId="1" xfId="4" quotePrefix="1" applyNumberFormat="1" applyFont="1" applyFill="1" applyBorder="1" applyAlignment="1"/>
    <xf numFmtId="0" fontId="7" fillId="0" borderId="1" xfId="4" quotePrefix="1" applyNumberFormat="1" applyFont="1" applyFill="1" applyBorder="1" applyAlignment="1" applyProtection="1">
      <protection locked="0"/>
    </xf>
    <xf numFmtId="3" fontId="11" fillId="0" borderId="8" xfId="4" quotePrefix="1" applyNumberFormat="1" applyFont="1" applyFill="1" applyBorder="1" applyAlignment="1">
      <alignment horizontal="right"/>
    </xf>
    <xf numFmtId="3" fontId="11" fillId="0" borderId="8" xfId="4" applyNumberFormat="1" applyFont="1" applyFill="1" applyBorder="1" applyAlignment="1"/>
    <xf numFmtId="3" fontId="7" fillId="0" borderId="8" xfId="4" quotePrefix="1" applyNumberFormat="1" applyFont="1" applyFill="1" applyBorder="1" applyAlignment="1"/>
    <xf numFmtId="3" fontId="7" fillId="0" borderId="8" xfId="4" applyNumberFormat="1" applyFont="1" applyFill="1" applyBorder="1" applyAlignment="1"/>
    <xf numFmtId="0" fontId="12" fillId="0" borderId="1" xfId="4" applyFont="1" applyBorder="1">
      <alignment vertical="center"/>
    </xf>
    <xf numFmtId="3" fontId="2" fillId="0" borderId="1" xfId="4" applyNumberFormat="1" applyFill="1" applyBorder="1">
      <alignment vertical="center"/>
    </xf>
    <xf numFmtId="0" fontId="1" fillId="0" borderId="0" xfId="9" applyAlignment="1"/>
    <xf numFmtId="176" fontId="2" fillId="0" borderId="0" xfId="4" applyNumberFormat="1" applyBorder="1">
      <alignment vertical="center"/>
    </xf>
    <xf numFmtId="0" fontId="2" fillId="3" borderId="1" xfId="4" applyFont="1" applyFill="1" applyBorder="1">
      <alignment vertical="center"/>
    </xf>
    <xf numFmtId="2" fontId="2" fillId="0" borderId="0" xfId="4" applyNumberFormat="1" applyBorder="1">
      <alignment vertical="center"/>
    </xf>
    <xf numFmtId="0" fontId="0" fillId="0" borderId="0" xfId="0" pivotButton="1" applyNumberFormat="1" applyFont="1" applyAlignment="1"/>
    <xf numFmtId="2" fontId="0" fillId="0" borderId="0" xfId="0" applyNumberFormat="1" applyAlignment="1"/>
    <xf numFmtId="179" fontId="0" fillId="0" borderId="0" xfId="0" applyNumberFormat="1" applyFont="1" applyAlignment="1"/>
    <xf numFmtId="2" fontId="7" fillId="0" borderId="1" xfId="4" applyNumberFormat="1" applyFont="1" applyFill="1" applyBorder="1">
      <alignment vertical="center"/>
    </xf>
    <xf numFmtId="179" fontId="7" fillId="0" borderId="1" xfId="4" applyNumberFormat="1" applyFont="1" applyFill="1" applyBorder="1">
      <alignment vertical="center"/>
    </xf>
    <xf numFmtId="2" fontId="7" fillId="4" borderId="1" xfId="4" applyNumberFormat="1" applyFont="1" applyFill="1" applyBorder="1" applyAlignment="1">
      <alignment horizontal="right" vertical="center"/>
    </xf>
    <xf numFmtId="2" fontId="2" fillId="0" borderId="1" xfId="4" quotePrefix="1" applyNumberFormat="1" applyFill="1" applyBorder="1">
      <alignment vertical="center"/>
    </xf>
    <xf numFmtId="199" fontId="2" fillId="0" borderId="0" xfId="4" applyNumberFormat="1">
      <alignment vertical="center"/>
    </xf>
    <xf numFmtId="40" fontId="2" fillId="0" borderId="0" xfId="10" applyNumberFormat="1" applyFont="1">
      <alignment vertical="center"/>
    </xf>
    <xf numFmtId="176" fontId="0" fillId="0" borderId="0" xfId="0" pivotButton="1" applyNumberFormat="1" applyFont="1" applyAlignment="1">
      <alignment horizontal="left"/>
    </xf>
    <xf numFmtId="176" fontId="2" fillId="5" borderId="1" xfId="4" applyNumberFormat="1" applyFill="1" applyBorder="1" applyAlignment="1">
      <alignment horizontal="right" vertical="center"/>
    </xf>
    <xf numFmtId="0" fontId="7" fillId="0" borderId="1" xfId="4" quotePrefix="1" applyFont="1" applyFill="1" applyBorder="1">
      <alignment vertical="center"/>
    </xf>
    <xf numFmtId="0" fontId="2" fillId="0" borderId="1" xfId="4" quotePrefix="1" applyNumberFormat="1" applyFont="1" applyFill="1" applyBorder="1" applyAlignment="1">
      <alignment horizontal="right"/>
    </xf>
    <xf numFmtId="200" fontId="2" fillId="0" borderId="1" xfId="4" quotePrefix="1" applyNumberFormat="1" applyFont="1" applyFill="1" applyBorder="1" applyAlignment="1">
      <alignment horizontal="right"/>
    </xf>
    <xf numFmtId="0" fontId="2" fillId="0" borderId="1" xfId="4" applyNumberFormat="1" applyFont="1" applyFill="1" applyBorder="1" applyAlignment="1">
      <alignment horizontal="right"/>
    </xf>
    <xf numFmtId="38" fontId="0" fillId="0" borderId="1" xfId="3" applyFont="1" applyFill="1" applyBorder="1">
      <alignment vertical="center"/>
    </xf>
    <xf numFmtId="0" fontId="2" fillId="0" borderId="1" xfId="4" applyNumberFormat="1" applyFont="1" applyFill="1" applyBorder="1" applyAlignment="1"/>
    <xf numFmtId="38" fontId="0" fillId="0" borderId="1" xfId="3" applyFont="1" applyFill="1" applyBorder="1" applyAlignment="1">
      <alignment horizontal="right"/>
    </xf>
    <xf numFmtId="0" fontId="2" fillId="0" borderId="0" xfId="4" applyNumberFormat="1" applyFont="1" applyFill="1" applyBorder="1" applyAlignment="1">
      <alignment horizontal="right"/>
    </xf>
    <xf numFmtId="1" fontId="2" fillId="0" borderId="1" xfId="4" applyNumberFormat="1" applyFont="1" applyFill="1" applyBorder="1" applyAlignment="1">
      <alignment horizontal="right"/>
    </xf>
    <xf numFmtId="201" fontId="2" fillId="0" borderId="1" xfId="4" applyNumberFormat="1" applyFont="1" applyFill="1" applyBorder="1" applyAlignment="1" applyProtection="1">
      <alignment horizontal="right"/>
      <protection locked="0"/>
    </xf>
    <xf numFmtId="0" fontId="2" fillId="0" borderId="1" xfId="4" applyNumberFormat="1" applyFont="1" applyFill="1" applyBorder="1" applyAlignment="1" applyProtection="1">
      <alignment horizontal="right"/>
      <protection locked="0"/>
    </xf>
    <xf numFmtId="0" fontId="2" fillId="0" borderId="1" xfId="4" applyNumberFormat="1" applyFont="1" applyFill="1" applyBorder="1" applyAlignment="1" applyProtection="1">
      <protection locked="0"/>
    </xf>
    <xf numFmtId="38" fontId="0" fillId="0" borderId="1" xfId="3" applyFont="1" applyFill="1" applyBorder="1" applyAlignment="1" applyProtection="1">
      <alignment horizontal="right"/>
      <protection locked="0"/>
    </xf>
    <xf numFmtId="38" fontId="0" fillId="0" borderId="1" xfId="3" applyFont="1" applyFill="1" applyBorder="1" applyAlignment="1" applyProtection="1">
      <protection locked="0"/>
    </xf>
    <xf numFmtId="201" fontId="2" fillId="0" borderId="0" xfId="4" applyNumberFormat="1" applyFont="1" applyFill="1" applyBorder="1" applyAlignment="1" applyProtection="1">
      <alignment horizontal="left"/>
      <protection locked="0"/>
    </xf>
    <xf numFmtId="0" fontId="2" fillId="0" borderId="0" xfId="4" applyNumberFormat="1" applyFont="1" applyFill="1" applyBorder="1" applyAlignment="1" applyProtection="1">
      <alignment horizontal="right"/>
      <protection locked="0"/>
    </xf>
    <xf numFmtId="201" fontId="2" fillId="0" borderId="1" xfId="4" applyNumberFormat="1" applyFont="1" applyFill="1" applyBorder="1" applyAlignment="1" applyProtection="1">
      <protection locked="0"/>
    </xf>
    <xf numFmtId="38" fontId="0" fillId="0" borderId="1" xfId="3" applyFont="1" applyBorder="1" applyAlignment="1">
      <alignment vertical="center"/>
    </xf>
    <xf numFmtId="200" fontId="2" fillId="0" borderId="1" xfId="4" applyNumberFormat="1" applyFont="1" applyFill="1" applyBorder="1" applyAlignment="1">
      <alignment horizontal="right"/>
    </xf>
    <xf numFmtId="0" fontId="2" fillId="0" borderId="0" xfId="4" applyNumberFormat="1" applyFont="1" applyFill="1" applyBorder="1" applyAlignment="1"/>
    <xf numFmtId="202" fontId="2" fillId="0" borderId="1" xfId="4" quotePrefix="1" applyNumberFormat="1" applyFont="1" applyFill="1" applyBorder="1" applyAlignment="1">
      <alignment horizontal="right"/>
    </xf>
    <xf numFmtId="3" fontId="2" fillId="0" borderId="1" xfId="4" applyNumberFormat="1" applyFont="1" applyFill="1" applyBorder="1" applyAlignment="1">
      <alignment horizontal="right"/>
    </xf>
    <xf numFmtId="3" fontId="2" fillId="0" borderId="1" xfId="4" applyNumberFormat="1" applyFont="1" applyFill="1" applyBorder="1" applyAlignment="1"/>
    <xf numFmtId="38" fontId="0" fillId="0" borderId="1" xfId="3" applyFont="1" applyFill="1" applyBorder="1" applyAlignment="1"/>
    <xf numFmtId="202" fontId="2" fillId="0" borderId="1" xfId="4" applyNumberFormat="1" applyFont="1" applyFill="1" applyBorder="1" applyAlignment="1">
      <alignment horizontal="right"/>
    </xf>
    <xf numFmtId="176" fontId="2" fillId="0" borderId="3" xfId="4" applyNumberFormat="1" applyFont="1" applyBorder="1">
      <alignment vertical="center"/>
    </xf>
    <xf numFmtId="0" fontId="2" fillId="0" borderId="3" xfId="4" applyFont="1" applyBorder="1">
      <alignment vertical="center"/>
    </xf>
    <xf numFmtId="0" fontId="2" fillId="0" borderId="1" xfId="4" applyNumberFormat="1" applyFont="1" applyFill="1" applyBorder="1" applyAlignment="1">
      <alignment horizontal="left"/>
    </xf>
    <xf numFmtId="0" fontId="2" fillId="6" borderId="1" xfId="4" applyFont="1" applyFill="1" applyBorder="1">
      <alignment vertical="center"/>
    </xf>
    <xf numFmtId="176" fontId="2" fillId="0" borderId="1" xfId="4" applyNumberFormat="1" applyBorder="1" applyAlignment="1">
      <alignment vertical="center"/>
    </xf>
    <xf numFmtId="0" fontId="9" fillId="0" borderId="1" xfId="4" applyFont="1" applyBorder="1" applyAlignment="1">
      <alignment horizontal="left" vertical="center"/>
    </xf>
    <xf numFmtId="14" fontId="2" fillId="0" borderId="1" xfId="4" applyNumberFormat="1" applyBorder="1" applyAlignment="1">
      <alignment horizontal="right" vertical="center"/>
    </xf>
    <xf numFmtId="0" fontId="2" fillId="0" borderId="9" xfId="4" applyBorder="1" applyAlignment="1">
      <alignment horizontal="right" vertical="center"/>
    </xf>
    <xf numFmtId="0" fontId="2" fillId="0" borderId="9" xfId="4" applyBorder="1" applyAlignment="1">
      <alignment horizontal="left" vertical="center"/>
    </xf>
    <xf numFmtId="0" fontId="2" fillId="0" borderId="11" xfId="4" applyBorder="1" applyAlignment="1">
      <alignment vertical="center"/>
    </xf>
    <xf numFmtId="0" fontId="2" fillId="7" borderId="1" xfId="4" applyFill="1" applyBorder="1">
      <alignment vertical="center"/>
    </xf>
    <xf numFmtId="0" fontId="10" fillId="0" borderId="0" xfId="4" applyFont="1">
      <alignment vertical="center"/>
    </xf>
    <xf numFmtId="0" fontId="2" fillId="0" borderId="10" xfId="4" applyBorder="1" applyAlignment="1">
      <alignment vertical="center"/>
    </xf>
    <xf numFmtId="0" fontId="2" fillId="8" borderId="1" xfId="4" applyFill="1" applyBorder="1" applyAlignment="1">
      <alignment vertical="center"/>
    </xf>
    <xf numFmtId="0" fontId="0" fillId="0" borderId="0" xfId="0" pivotButton="1" applyNumberFormat="1" applyFont="1" applyAlignment="1">
      <alignment horizontal="left"/>
    </xf>
    <xf numFmtId="0" fontId="10" fillId="0" borderId="0" xfId="4" applyFont="1" applyFill="1" applyBorder="1">
      <alignment vertical="center"/>
    </xf>
    <xf numFmtId="0" fontId="2" fillId="0" borderId="1" xfId="4" applyFont="1" applyBorder="1" applyAlignment="1">
      <alignment horizontal="right" vertical="center" wrapText="1"/>
    </xf>
    <xf numFmtId="0" fontId="2" fillId="0" borderId="3" xfId="4" applyFont="1" applyBorder="1" applyAlignment="1">
      <alignment horizontal="right" vertical="center" wrapText="1"/>
    </xf>
    <xf numFmtId="0" fontId="2" fillId="0" borderId="1" xfId="4" applyFont="1" applyBorder="1" applyAlignment="1">
      <alignment vertical="top" wrapText="1"/>
    </xf>
    <xf numFmtId="0" fontId="0" fillId="0" borderId="0" xfId="0" applyAlignment="1">
      <alignment wrapText="1"/>
    </xf>
    <xf numFmtId="38" fontId="2" fillId="0" borderId="1" xfId="10" applyFont="1" applyBorder="1">
      <alignment vertical="center"/>
    </xf>
    <xf numFmtId="1" fontId="7" fillId="0" borderId="1" xfId="4" applyNumberFormat="1" applyFont="1" applyFill="1" applyBorder="1">
      <alignment vertical="center"/>
    </xf>
    <xf numFmtId="203" fontId="2" fillId="0" borderId="0" xfId="4" applyNumberFormat="1" applyFont="1" applyFill="1">
      <alignment vertical="center"/>
    </xf>
    <xf numFmtId="177" fontId="2" fillId="0" borderId="1" xfId="4" applyNumberFormat="1" applyBorder="1">
      <alignment vertical="center"/>
    </xf>
    <xf numFmtId="177" fontId="7" fillId="0" borderId="1" xfId="4" applyNumberFormat="1" applyFont="1" applyFill="1" applyBorder="1">
      <alignment vertical="center"/>
    </xf>
    <xf numFmtId="204" fontId="0" fillId="0" borderId="0" xfId="2" applyNumberFormat="1" applyFont="1">
      <alignment vertical="center"/>
    </xf>
    <xf numFmtId="38" fontId="8" fillId="0" borderId="1" xfId="3" applyFont="1" applyBorder="1" applyAlignment="1">
      <alignment vertical="center"/>
    </xf>
    <xf numFmtId="38" fontId="8" fillId="0" borderId="1" xfId="3" applyFont="1" applyBorder="1">
      <alignment vertical="center"/>
    </xf>
    <xf numFmtId="38" fontId="7" fillId="0" borderId="1" xfId="3" applyFont="1" applyBorder="1">
      <alignment vertical="center"/>
    </xf>
    <xf numFmtId="0" fontId="9" fillId="0" borderId="4" xfId="4" applyFont="1" applyBorder="1" applyAlignment="1">
      <alignment horizontal="left" vertical="center"/>
    </xf>
    <xf numFmtId="176" fontId="2" fillId="0" borderId="16" xfId="4" applyNumberFormat="1" applyFont="1" applyFill="1" applyBorder="1">
      <alignment vertical="center"/>
    </xf>
    <xf numFmtId="0" fontId="2" fillId="0" borderId="4" xfId="4" applyFont="1" applyFill="1" applyBorder="1">
      <alignment vertical="center"/>
    </xf>
    <xf numFmtId="203" fontId="2" fillId="0" borderId="1" xfId="4" applyNumberFormat="1" applyBorder="1">
      <alignment vertical="center"/>
    </xf>
    <xf numFmtId="38" fontId="0" fillId="7" borderId="1" xfId="3" applyFont="1" applyFill="1" applyBorder="1">
      <alignment vertical="center"/>
    </xf>
    <xf numFmtId="38" fontId="2" fillId="0" borderId="1" xfId="3" applyFont="1" applyBorder="1" applyAlignment="1">
      <alignment vertical="center"/>
    </xf>
    <xf numFmtId="38" fontId="2" fillId="0" borderId="0" xfId="4" applyNumberFormat="1">
      <alignment vertical="center"/>
    </xf>
    <xf numFmtId="3" fontId="8" fillId="0" borderId="1" xfId="4" applyNumberFormat="1" applyFont="1" applyBorder="1">
      <alignment vertical="center"/>
    </xf>
    <xf numFmtId="0" fontId="8" fillId="0" borderId="1" xfId="4" applyFont="1" applyBorder="1">
      <alignment vertical="center"/>
    </xf>
    <xf numFmtId="38" fontId="2" fillId="0" borderId="0" xfId="8" applyNumberFormat="1" applyBorder="1" applyAlignment="1">
      <alignment vertical="center"/>
    </xf>
    <xf numFmtId="176" fontId="2" fillId="0" borderId="1" xfId="4" applyNumberFormat="1" applyBorder="1" applyAlignment="1">
      <alignment horizontal="center" vertical="center"/>
    </xf>
    <xf numFmtId="38" fontId="7" fillId="0" borderId="1" xfId="3" applyFont="1" applyBorder="1" applyAlignment="1">
      <alignment vertical="center"/>
    </xf>
    <xf numFmtId="0" fontId="7" fillId="0" borderId="1" xfId="4" applyFont="1" applyFill="1" applyBorder="1" applyAlignment="1">
      <alignment horizontal="center" vertical="center"/>
    </xf>
    <xf numFmtId="38" fontId="13" fillId="0" borderId="1" xfId="3" applyFont="1" applyBorder="1">
      <alignment vertical="center"/>
    </xf>
    <xf numFmtId="0" fontId="2" fillId="0" borderId="14" xfId="4" applyBorder="1">
      <alignment vertical="center"/>
    </xf>
    <xf numFmtId="38" fontId="2" fillId="3" borderId="1" xfId="10" applyFont="1" applyFill="1" applyBorder="1">
      <alignment vertical="center"/>
    </xf>
    <xf numFmtId="38" fontId="2" fillId="0" borderId="1" xfId="4" applyNumberFormat="1" applyFill="1" applyBorder="1" applyAlignment="1">
      <alignment horizontal="center" vertical="center"/>
    </xf>
    <xf numFmtId="38" fontId="2" fillId="3" borderId="1" xfId="4" applyNumberFormat="1" applyFill="1" applyBorder="1" applyAlignment="1">
      <alignment horizontal="center" vertical="center"/>
    </xf>
    <xf numFmtId="0" fontId="2" fillId="0" borderId="2" xfId="4" applyBorder="1">
      <alignment vertical="center"/>
    </xf>
    <xf numFmtId="176" fontId="0" fillId="0" borderId="0" xfId="0" pivotButton="1" applyNumberFormat="1" applyFont="1" applyAlignment="1"/>
    <xf numFmtId="205" fontId="2" fillId="0" borderId="1" xfId="4" applyNumberFormat="1" applyBorder="1" applyAlignment="1">
      <alignment horizontal="right" vertical="center"/>
    </xf>
    <xf numFmtId="0" fontId="7" fillId="9" borderId="1" xfId="4" applyNumberFormat="1" applyFont="1" applyFill="1" applyBorder="1" applyAlignment="1">
      <alignment horizontal="right" vertical="center"/>
    </xf>
    <xf numFmtId="2" fontId="2" fillId="0" borderId="1" xfId="4" applyNumberFormat="1" applyBorder="1" applyAlignment="1">
      <alignment vertical="center"/>
    </xf>
    <xf numFmtId="184" fontId="2" fillId="0" borderId="1" xfId="4" applyNumberFormat="1" applyFont="1" applyBorder="1" applyAlignment="1">
      <alignment horizontal="right" vertical="center"/>
    </xf>
    <xf numFmtId="206" fontId="0" fillId="0" borderId="0" xfId="0" applyNumberFormat="1" applyAlignment="1"/>
    <xf numFmtId="0" fontId="2" fillId="0" borderId="0" xfId="4" applyAlignment="1">
      <alignment vertical="center" wrapText="1"/>
    </xf>
    <xf numFmtId="9" fontId="0" fillId="0" borderId="0" xfId="2" applyFont="1">
      <alignment vertical="center"/>
    </xf>
    <xf numFmtId="0" fontId="10" fillId="0" borderId="1" xfId="4" applyFont="1" applyBorder="1">
      <alignment vertical="center"/>
    </xf>
    <xf numFmtId="2" fontId="10" fillId="0" borderId="1" xfId="4" applyNumberFormat="1" applyFont="1" applyBorder="1">
      <alignment vertical="center"/>
    </xf>
    <xf numFmtId="0" fontId="2" fillId="0" borderId="5" xfId="4" applyBorder="1">
      <alignment vertical="center"/>
    </xf>
    <xf numFmtId="0" fontId="7" fillId="0" borderId="1" xfId="4" applyFont="1" applyBorder="1" applyAlignment="1">
      <alignment vertical="center" wrapText="1"/>
    </xf>
    <xf numFmtId="207" fontId="2" fillId="0" borderId="1" xfId="10" applyNumberFormat="1" applyFont="1" applyFill="1" applyBorder="1">
      <alignment vertical="center"/>
    </xf>
    <xf numFmtId="208" fontId="2" fillId="0" borderId="1" xfId="4" applyNumberFormat="1" applyBorder="1">
      <alignment vertical="center"/>
    </xf>
    <xf numFmtId="209" fontId="2" fillId="0" borderId="1" xfId="10" applyNumberFormat="1" applyFont="1" applyFill="1" applyBorder="1">
      <alignment vertical="center"/>
    </xf>
    <xf numFmtId="185" fontId="2" fillId="0" borderId="1" xfId="4" applyNumberFormat="1" applyBorder="1" applyAlignment="1">
      <alignment vertical="center"/>
    </xf>
    <xf numFmtId="3" fontId="2" fillId="0" borderId="0" xfId="4" applyNumberFormat="1" applyFont="1" applyFill="1">
      <alignment vertical="center"/>
    </xf>
    <xf numFmtId="0" fontId="2" fillId="0" borderId="0" xfId="4" applyFont="1" applyFill="1" applyAlignment="1">
      <alignment vertical="center" shrinkToFit="1"/>
    </xf>
    <xf numFmtId="3" fontId="2" fillId="0" borderId="0" xfId="4" applyNumberFormat="1" applyFont="1" applyFill="1" applyAlignment="1">
      <alignment vertical="center" shrinkToFit="1"/>
    </xf>
    <xf numFmtId="0" fontId="2" fillId="0" borderId="17" xfId="4" applyFill="1" applyBorder="1">
      <alignment vertical="center"/>
    </xf>
    <xf numFmtId="58" fontId="2" fillId="0" borderId="1" xfId="4" applyNumberFormat="1" applyBorder="1">
      <alignment vertical="center"/>
    </xf>
    <xf numFmtId="38" fontId="11" fillId="0" borderId="1" xfId="3" applyFont="1" applyFill="1" applyBorder="1">
      <alignment vertical="center"/>
    </xf>
    <xf numFmtId="178" fontId="2" fillId="0" borderId="1" xfId="4" applyNumberFormat="1" applyBorder="1" applyAlignment="1">
      <alignment horizontal="left" vertical="center"/>
    </xf>
    <xf numFmtId="3" fontId="7" fillId="0" borderId="1" xfId="4" applyNumberFormat="1" applyFont="1" applyBorder="1" applyAlignment="1">
      <alignment vertical="center"/>
    </xf>
    <xf numFmtId="3" fontId="7" fillId="0" borderId="1" xfId="4" applyNumberFormat="1" applyFont="1" applyBorder="1">
      <alignment vertical="center"/>
    </xf>
    <xf numFmtId="0" fontId="7" fillId="0" borderId="0" xfId="0" applyFont="1" applyFill="1" applyAlignment="1">
      <alignment vertical="center"/>
    </xf>
    <xf numFmtId="176" fontId="2" fillId="0" borderId="1" xfId="4" applyNumberFormat="1" applyBorder="1" applyAlignment="1">
      <alignment horizontal="left" vertical="center"/>
    </xf>
    <xf numFmtId="176" fontId="2" fillId="0" borderId="1" xfId="4" applyNumberFormat="1" applyBorder="1" applyAlignment="1">
      <alignment horizontal="left" vertical="center" wrapText="1"/>
    </xf>
    <xf numFmtId="176" fontId="7" fillId="0" borderId="1" xfId="4" applyNumberFormat="1" applyFont="1" applyFill="1" applyBorder="1" applyAlignment="1">
      <alignment horizontal="right" vertical="center"/>
    </xf>
    <xf numFmtId="58" fontId="2" fillId="3" borderId="1" xfId="4" applyNumberFormat="1" applyFill="1" applyBorder="1">
      <alignment vertical="center"/>
    </xf>
    <xf numFmtId="58" fontId="2" fillId="0" borderId="1" xfId="4" applyNumberFormat="1" applyBorder="1" applyAlignment="1">
      <alignment horizontal="right" vertical="center"/>
    </xf>
    <xf numFmtId="58" fontId="7" fillId="0" borderId="1" xfId="4" applyNumberFormat="1" applyFont="1" applyFill="1" applyBorder="1" applyAlignment="1">
      <alignment horizontal="right" vertical="center"/>
    </xf>
    <xf numFmtId="58" fontId="2" fillId="0" borderId="0" xfId="4" applyNumberFormat="1">
      <alignment vertical="center"/>
    </xf>
    <xf numFmtId="2" fontId="2" fillId="3" borderId="1" xfId="4" applyNumberFormat="1" applyFill="1" applyBorder="1">
      <alignment vertical="center"/>
    </xf>
    <xf numFmtId="58" fontId="0" fillId="0" borderId="0" xfId="0" applyNumberFormat="1" applyAlignment="1">
      <alignment horizontal="left"/>
    </xf>
    <xf numFmtId="58" fontId="2" fillId="0" borderId="0" xfId="4" applyNumberFormat="1" applyBorder="1">
      <alignment vertical="center"/>
    </xf>
    <xf numFmtId="58" fontId="2" fillId="0" borderId="0" xfId="4" applyNumberFormat="1" applyBorder="1" applyAlignment="1">
      <alignment horizontal="right" vertical="center"/>
    </xf>
    <xf numFmtId="0" fontId="9" fillId="0" borderId="3" xfId="4" applyFont="1" applyBorder="1" applyAlignment="1">
      <alignment vertical="center"/>
    </xf>
    <xf numFmtId="0" fontId="8" fillId="0" borderId="4" xfId="4" applyFont="1" applyBorder="1">
      <alignment vertical="center"/>
    </xf>
    <xf numFmtId="0" fontId="0" fillId="0" borderId="0" xfId="0" quotePrefix="1" applyFont="1"/>
    <xf numFmtId="176" fontId="2" fillId="0" borderId="1" xfId="4" applyNumberFormat="1" applyFill="1" applyBorder="1">
      <alignment vertical="center"/>
    </xf>
    <xf numFmtId="0" fontId="2" fillId="0" borderId="1" xfId="4" applyFont="1" applyFill="1" applyBorder="1">
      <alignment vertical="center"/>
    </xf>
    <xf numFmtId="0" fontId="0" fillId="0" borderId="0" xfId="0" applyAlignment="1">
      <alignment horizontal="left"/>
    </xf>
    <xf numFmtId="0" fontId="0" fillId="0" borderId="0" xfId="0" applyNumberFormat="1"/>
    <xf numFmtId="2" fontId="0" fillId="0" borderId="0" xfId="0" applyNumberFormat="1"/>
    <xf numFmtId="0" fontId="2" fillId="0" borderId="0" xfId="4">
      <alignment vertical="center"/>
    </xf>
    <xf numFmtId="0" fontId="30" fillId="0" borderId="0" xfId="4" applyFont="1">
      <alignment vertical="center"/>
    </xf>
    <xf numFmtId="0" fontId="2" fillId="0" borderId="1" xfId="4" applyBorder="1" applyAlignment="1">
      <alignment horizontal="center" vertical="center"/>
    </xf>
    <xf numFmtId="0" fontId="2" fillId="0" borderId="1" xfId="4" applyBorder="1" applyAlignment="1">
      <alignment vertical="center"/>
    </xf>
    <xf numFmtId="0" fontId="2" fillId="0" borderId="1" xfId="4" applyBorder="1" applyAlignment="1">
      <alignment vertical="center" wrapText="1"/>
    </xf>
    <xf numFmtId="0" fontId="2" fillId="0" borderId="3" xfId="4" applyBorder="1" applyAlignment="1">
      <alignment vertical="center"/>
    </xf>
    <xf numFmtId="0" fontId="2" fillId="0" borderId="4" xfId="4" applyBorder="1" applyAlignment="1">
      <alignment vertical="center"/>
    </xf>
    <xf numFmtId="0" fontId="2" fillId="0" borderId="2" xfId="4" applyBorder="1" applyAlignment="1">
      <alignment vertical="center"/>
    </xf>
    <xf numFmtId="0" fontId="2" fillId="0" borderId="5" xfId="4" applyBorder="1" applyAlignment="1">
      <alignment vertical="center"/>
    </xf>
    <xf numFmtId="0" fontId="2" fillId="0" borderId="6" xfId="4" applyBorder="1" applyAlignment="1">
      <alignment vertical="center"/>
    </xf>
    <xf numFmtId="0" fontId="2" fillId="0" borderId="1" xfId="4" applyBorder="1" applyAlignment="1">
      <alignment horizontal="center" vertical="center" wrapText="1"/>
    </xf>
    <xf numFmtId="0" fontId="2" fillId="0" borderId="1" xfId="4" applyBorder="1" applyAlignment="1">
      <alignment horizontal="left" vertical="center"/>
    </xf>
    <xf numFmtId="0" fontId="2" fillId="0" borderId="0" xfId="4" applyAlignment="1">
      <alignment horizontal="left" vertical="center" wrapText="1"/>
    </xf>
    <xf numFmtId="0" fontId="2" fillId="0" borderId="10" xfId="4" applyBorder="1" applyAlignment="1">
      <alignment horizontal="left" vertical="center"/>
    </xf>
    <xf numFmtId="0" fontId="2" fillId="0" borderId="9" xfId="4" applyBorder="1" applyAlignment="1">
      <alignment horizontal="left" vertical="center"/>
    </xf>
    <xf numFmtId="0" fontId="2" fillId="0" borderId="12" xfId="4" applyBorder="1" applyAlignment="1">
      <alignment horizontal="left" vertical="center"/>
    </xf>
    <xf numFmtId="0" fontId="2" fillId="0" borderId="10" xfId="4" applyBorder="1" applyAlignment="1">
      <alignment vertical="center"/>
    </xf>
    <xf numFmtId="0" fontId="2" fillId="0" borderId="12" xfId="4" applyBorder="1" applyAlignment="1">
      <alignment vertical="center"/>
    </xf>
    <xf numFmtId="0" fontId="2" fillId="0" borderId="14" xfId="4" applyBorder="1" applyAlignment="1">
      <alignment vertical="center"/>
    </xf>
    <xf numFmtId="0" fontId="2" fillId="0" borderId="15" xfId="4" applyBorder="1" applyAlignment="1">
      <alignment vertical="center"/>
    </xf>
    <xf numFmtId="0" fontId="2" fillId="0" borderId="11" xfId="4" applyBorder="1" applyAlignment="1">
      <alignment vertical="center"/>
    </xf>
    <xf numFmtId="0" fontId="2" fillId="0" borderId="13" xfId="4" applyBorder="1" applyAlignment="1">
      <alignment vertical="center"/>
    </xf>
    <xf numFmtId="0" fontId="2" fillId="0" borderId="3" xfId="4" applyBorder="1" applyAlignment="1">
      <alignment horizontal="left" vertical="center"/>
    </xf>
    <xf numFmtId="0" fontId="2" fillId="0" borderId="4" xfId="4" applyBorder="1" applyAlignment="1">
      <alignment horizontal="left" vertical="center"/>
    </xf>
    <xf numFmtId="0" fontId="2" fillId="0" borderId="3" xfId="4" applyBorder="1" applyAlignment="1">
      <alignment horizontal="center" vertical="center" wrapText="1"/>
    </xf>
    <xf numFmtId="0" fontId="2" fillId="0" borderId="4" xfId="4" applyBorder="1" applyAlignment="1">
      <alignment horizontal="center" vertical="center" wrapText="1"/>
    </xf>
    <xf numFmtId="0" fontId="2" fillId="0" borderId="2" xfId="4" applyBorder="1" applyAlignment="1">
      <alignment horizontal="left" vertical="center"/>
    </xf>
    <xf numFmtId="0" fontId="2" fillId="0" borderId="5" xfId="4" applyBorder="1" applyAlignment="1">
      <alignment horizontal="left" vertical="center"/>
    </xf>
    <xf numFmtId="0" fontId="2" fillId="0" borderId="6" xfId="4" applyBorder="1" applyAlignment="1">
      <alignment horizontal="left" vertical="center"/>
    </xf>
    <xf numFmtId="0" fontId="2" fillId="0" borderId="3" xfId="4" applyBorder="1" applyAlignment="1">
      <alignment horizontal="left" vertical="center" wrapText="1"/>
    </xf>
    <xf numFmtId="0" fontId="2" fillId="0" borderId="4" xfId="4" applyBorder="1" applyAlignment="1">
      <alignment horizontal="left" vertical="center" wrapText="1"/>
    </xf>
    <xf numFmtId="0" fontId="7" fillId="0" borderId="1" xfId="4" applyFont="1" applyBorder="1" applyAlignment="1">
      <alignment vertical="center"/>
    </xf>
    <xf numFmtId="0" fontId="2" fillId="0" borderId="2" xfId="4" applyBorder="1" applyAlignment="1">
      <alignment horizontal="center" vertical="center"/>
    </xf>
    <xf numFmtId="0" fontId="2" fillId="0" borderId="5" xfId="4" applyBorder="1" applyAlignment="1">
      <alignment horizontal="center" vertical="center"/>
    </xf>
    <xf numFmtId="0" fontId="2" fillId="0" borderId="6" xfId="4" applyBorder="1" applyAlignment="1">
      <alignment horizontal="center" vertical="center"/>
    </xf>
    <xf numFmtId="0" fontId="2" fillId="0" borderId="3" xfId="4" applyBorder="1" applyAlignment="1">
      <alignment vertical="center" wrapText="1"/>
    </xf>
    <xf numFmtId="0" fontId="2" fillId="0" borderId="4" xfId="4" applyBorder="1" applyAlignment="1">
      <alignment vertical="center" wrapText="1"/>
    </xf>
    <xf numFmtId="0" fontId="7" fillId="0" borderId="3" xfId="4" applyFont="1" applyFill="1" applyBorder="1" applyAlignment="1">
      <alignment horizontal="center" vertical="center"/>
    </xf>
    <xf numFmtId="0" fontId="7" fillId="0" borderId="4" xfId="4" applyFont="1" applyFill="1" applyBorder="1" applyAlignment="1">
      <alignment horizontal="center" vertical="center"/>
    </xf>
  </cellXfs>
  <cellStyles count="11">
    <cellStyle name="パーセント 2" xfId="2" xr:uid="{00000000-0005-0000-0000-000001000000}"/>
    <cellStyle name="ハイパーリンク" xfId="9" builtinId="8"/>
    <cellStyle name="ハイパーリンク 2" xfId="1" xr:uid="{00000000-0005-0000-0000-000000000000}"/>
    <cellStyle name="桁区切り" xfId="10" builtinId="6"/>
    <cellStyle name="桁区切り 2" xfId="3" xr:uid="{00000000-0005-0000-0000-000002000000}"/>
    <cellStyle name="標準" xfId="0" builtinId="0"/>
    <cellStyle name="標準 2" xfId="4" xr:uid="{00000000-0005-0000-0000-000004000000}"/>
    <cellStyle name="標準 2 2" xfId="5" xr:uid="{00000000-0005-0000-0000-000005000000}"/>
    <cellStyle name="標準 2 3" xfId="6" xr:uid="{00000000-0005-0000-0000-000006000000}"/>
    <cellStyle name="標準 3" xfId="7" xr:uid="{00000000-0005-0000-0000-000007000000}"/>
    <cellStyle name="標準 4" xfId="8" xr:uid="{00000000-0005-0000-0000-000008000000}"/>
  </cellStyles>
  <dxfs count="173">
    <dxf>
      <numFmt numFmtId="6" formatCode="#,##0;[Red]\-#,##0"/>
    </dxf>
    <dxf>
      <numFmt numFmtId="2" formatCode="0.00"/>
    </dxf>
    <dxf>
      <numFmt numFmtId="203" formatCode="0.000"/>
    </dxf>
    <dxf>
      <numFmt numFmtId="210" formatCode="0.0000"/>
    </dxf>
    <dxf>
      <numFmt numFmtId="208" formatCode="0.00000"/>
    </dxf>
    <dxf>
      <numFmt numFmtId="211" formatCode="0.000000"/>
    </dxf>
    <dxf>
      <numFmt numFmtId="212" formatCode="0.0000000"/>
    </dxf>
    <dxf>
      <numFmt numFmtId="2" formatCode="0.00"/>
    </dxf>
    <dxf>
      <numFmt numFmtId="179" formatCode="0.0"/>
    </dxf>
    <dxf>
      <numFmt numFmtId="2" formatCode="0.00"/>
    </dxf>
    <dxf>
      <numFmt numFmtId="203" formatCode="0.000"/>
    </dxf>
    <dxf>
      <numFmt numFmtId="210" formatCode="0.0000"/>
    </dxf>
    <dxf>
      <numFmt numFmtId="208" formatCode="0.00000"/>
    </dxf>
    <dxf>
      <numFmt numFmtId="211" formatCode="0.000000"/>
    </dxf>
    <dxf>
      <numFmt numFmtId="212" formatCode="0.0000000"/>
    </dxf>
    <dxf>
      <numFmt numFmtId="2" formatCode="0.00"/>
    </dxf>
    <dxf>
      <numFmt numFmtId="203" formatCode="0.000"/>
    </dxf>
    <dxf>
      <numFmt numFmtId="210" formatCode="0.0000"/>
    </dxf>
    <dxf>
      <numFmt numFmtId="208" formatCode="0.00000"/>
    </dxf>
    <dxf>
      <numFmt numFmtId="211" formatCode="0.000000"/>
    </dxf>
    <dxf>
      <numFmt numFmtId="212" formatCode="0.0000000"/>
    </dxf>
    <dxf>
      <numFmt numFmtId="213" formatCode="0.00000000"/>
    </dxf>
    <dxf>
      <numFmt numFmtId="214" formatCode="0.000000000"/>
    </dxf>
    <dxf>
      <numFmt numFmtId="2" formatCode="0.00"/>
    </dxf>
    <dxf>
      <numFmt numFmtId="203" formatCode="0.000"/>
    </dxf>
    <dxf>
      <numFmt numFmtId="210" formatCode="0.0000"/>
    </dxf>
    <dxf>
      <numFmt numFmtId="208" formatCode="0.00000"/>
    </dxf>
    <dxf>
      <numFmt numFmtId="211" formatCode="0.000000"/>
    </dxf>
    <dxf>
      <numFmt numFmtId="212" formatCode="0.0000000"/>
    </dxf>
    <dxf>
      <numFmt numFmtId="213" formatCode="0.00000000"/>
    </dxf>
    <dxf>
      <numFmt numFmtId="2" formatCode="0.00"/>
    </dxf>
    <dxf>
      <numFmt numFmtId="203" formatCode="0.000"/>
    </dxf>
    <dxf>
      <numFmt numFmtId="210" formatCode="0.0000"/>
    </dxf>
    <dxf>
      <numFmt numFmtId="208" formatCode="0.00000"/>
    </dxf>
    <dxf>
      <numFmt numFmtId="211" formatCode="0.000000"/>
    </dxf>
    <dxf>
      <numFmt numFmtId="212" formatCode="0.0000000"/>
    </dxf>
    <dxf>
      <numFmt numFmtId="213" formatCode="0.00000000"/>
    </dxf>
    <dxf>
      <numFmt numFmtId="2" formatCode="0.00"/>
    </dxf>
    <dxf>
      <numFmt numFmtId="189" formatCode="0.0_ "/>
    </dxf>
    <dxf>
      <numFmt numFmtId="189" formatCode="0.0_ "/>
    </dxf>
    <dxf>
      <numFmt numFmtId="2" formatCode="0.00"/>
    </dxf>
    <dxf>
      <numFmt numFmtId="179" formatCode="0.0"/>
    </dxf>
    <dxf>
      <numFmt numFmtId="179" formatCode="0.0"/>
    </dxf>
    <dxf>
      <numFmt numFmtId="2" formatCode="0.00"/>
    </dxf>
    <dxf>
      <numFmt numFmtId="179" formatCode="0.0"/>
    </dxf>
    <dxf>
      <numFmt numFmtId="2" formatCode="0.00"/>
    </dxf>
    <dxf>
      <numFmt numFmtId="179" formatCode="0.0"/>
    </dxf>
    <dxf>
      <numFmt numFmtId="1" formatCode="0"/>
    </dxf>
    <dxf>
      <numFmt numFmtId="2" formatCode="0.00"/>
    </dxf>
    <dxf>
      <numFmt numFmtId="179" formatCode="0.0"/>
    </dxf>
    <dxf>
      <numFmt numFmtId="2" formatCode="0.00"/>
    </dxf>
    <dxf>
      <numFmt numFmtId="203" formatCode="0.000"/>
    </dxf>
    <dxf>
      <numFmt numFmtId="210" formatCode="0.0000"/>
    </dxf>
    <dxf>
      <numFmt numFmtId="208" formatCode="0.00000"/>
    </dxf>
    <dxf>
      <numFmt numFmtId="211" formatCode="0.000000"/>
    </dxf>
    <dxf>
      <numFmt numFmtId="2" formatCode="0.00"/>
    </dxf>
    <dxf>
      <numFmt numFmtId="203" formatCode="0.000"/>
    </dxf>
    <dxf>
      <numFmt numFmtId="210" formatCode="0.0000"/>
    </dxf>
    <dxf>
      <numFmt numFmtId="208" formatCode="0.00000"/>
    </dxf>
    <dxf>
      <numFmt numFmtId="211" formatCode="0.000000"/>
    </dxf>
    <dxf>
      <numFmt numFmtId="212" formatCode="0.0000000"/>
    </dxf>
    <dxf>
      <numFmt numFmtId="2" formatCode="0.00"/>
    </dxf>
    <dxf>
      <numFmt numFmtId="203" formatCode="0.000"/>
    </dxf>
    <dxf>
      <numFmt numFmtId="210" formatCode="0.0000"/>
    </dxf>
    <dxf>
      <numFmt numFmtId="208" formatCode="0.00000"/>
    </dxf>
    <dxf>
      <numFmt numFmtId="211" formatCode="0.000000"/>
    </dxf>
    <dxf>
      <numFmt numFmtId="212" formatCode="0.0000000"/>
    </dxf>
    <dxf>
      <numFmt numFmtId="213" formatCode="0.00000000"/>
    </dxf>
    <dxf>
      <numFmt numFmtId="2" formatCode="0.00"/>
    </dxf>
    <dxf>
      <numFmt numFmtId="179" formatCode="0.0"/>
    </dxf>
    <dxf>
      <numFmt numFmtId="2" formatCode="0.00"/>
    </dxf>
    <dxf>
      <numFmt numFmtId="179" formatCode="0.0"/>
    </dxf>
    <dxf>
      <numFmt numFmtId="1" formatCode="0"/>
    </dxf>
    <dxf>
      <numFmt numFmtId="2" formatCode="0.00"/>
    </dxf>
    <dxf>
      <numFmt numFmtId="203" formatCode="0.000"/>
    </dxf>
    <dxf>
      <numFmt numFmtId="210" formatCode="0.0000"/>
    </dxf>
    <dxf>
      <numFmt numFmtId="208" formatCode="0.00000"/>
    </dxf>
    <dxf>
      <numFmt numFmtId="211" formatCode="0.000000"/>
    </dxf>
    <dxf>
      <numFmt numFmtId="212" formatCode="0.0000000"/>
    </dxf>
    <dxf>
      <numFmt numFmtId="213" formatCode="0.00000000"/>
    </dxf>
    <dxf>
      <numFmt numFmtId="206" formatCode="0.00000000_ "/>
    </dxf>
    <dxf>
      <numFmt numFmtId="215" formatCode="0.000000000_ "/>
    </dxf>
    <dxf>
      <numFmt numFmtId="206" formatCode="0.00000000_ "/>
    </dxf>
    <dxf>
      <numFmt numFmtId="216" formatCode="0.0000000_ "/>
    </dxf>
    <dxf>
      <numFmt numFmtId="217" formatCode="0.000000_ "/>
    </dxf>
    <dxf>
      <numFmt numFmtId="218" formatCode="0.00000_ "/>
    </dxf>
    <dxf>
      <numFmt numFmtId="219" formatCode="0.0000_ "/>
    </dxf>
    <dxf>
      <numFmt numFmtId="220" formatCode="0.000_ "/>
    </dxf>
    <dxf>
      <numFmt numFmtId="184" formatCode="0.00_ "/>
    </dxf>
    <dxf>
      <numFmt numFmtId="220" formatCode="0.000_ "/>
    </dxf>
    <dxf>
      <numFmt numFmtId="219" formatCode="0.0000_ "/>
    </dxf>
    <dxf>
      <numFmt numFmtId="218" formatCode="0.00000_ "/>
    </dxf>
    <dxf>
      <numFmt numFmtId="217" formatCode="0.000000_ "/>
    </dxf>
    <dxf>
      <numFmt numFmtId="218" formatCode="0.00000_ "/>
    </dxf>
    <dxf>
      <numFmt numFmtId="219" formatCode="0.0000_ "/>
    </dxf>
    <dxf>
      <numFmt numFmtId="220" formatCode="0.000_ "/>
    </dxf>
    <dxf>
      <numFmt numFmtId="184" formatCode="0.00_ "/>
    </dxf>
    <dxf>
      <numFmt numFmtId="189" formatCode="0.0_ "/>
    </dxf>
    <dxf>
      <numFmt numFmtId="189" formatCode="0.0_ "/>
    </dxf>
    <dxf>
      <numFmt numFmtId="184" formatCode="0.00_ "/>
    </dxf>
    <dxf>
      <numFmt numFmtId="220" formatCode="0.000_ "/>
    </dxf>
    <dxf>
      <numFmt numFmtId="219" formatCode="0.0000_ "/>
    </dxf>
    <dxf>
      <numFmt numFmtId="218" formatCode="0.00000_ "/>
    </dxf>
    <dxf>
      <numFmt numFmtId="217" formatCode="0.000000_ "/>
    </dxf>
    <dxf>
      <numFmt numFmtId="189" formatCode="0.0_ "/>
    </dxf>
    <dxf>
      <numFmt numFmtId="189" formatCode="0.0_ "/>
    </dxf>
    <dxf>
      <numFmt numFmtId="189" formatCode="0.0_ "/>
    </dxf>
    <dxf>
      <numFmt numFmtId="189" formatCode="0.0_ "/>
    </dxf>
    <dxf>
      <numFmt numFmtId="189" formatCode="0.0_ "/>
    </dxf>
    <dxf>
      <numFmt numFmtId="189" formatCode="0.0_ "/>
    </dxf>
    <dxf>
      <numFmt numFmtId="189" formatCode="0.0_ "/>
    </dxf>
    <dxf>
      <numFmt numFmtId="184" formatCode="0.00_ "/>
    </dxf>
    <dxf>
      <numFmt numFmtId="220" formatCode="0.000_ "/>
    </dxf>
    <dxf>
      <numFmt numFmtId="219" formatCode="0.0000_ "/>
    </dxf>
    <dxf>
      <numFmt numFmtId="218" formatCode="0.00000_ "/>
    </dxf>
    <dxf>
      <numFmt numFmtId="217" formatCode="0.000000_ "/>
    </dxf>
    <dxf>
      <numFmt numFmtId="184" formatCode="0.00_ "/>
    </dxf>
    <dxf>
      <numFmt numFmtId="220" formatCode="0.000_ "/>
    </dxf>
    <dxf>
      <numFmt numFmtId="219" formatCode="0.0000_ "/>
    </dxf>
    <dxf>
      <numFmt numFmtId="218" formatCode="0.00000_ "/>
    </dxf>
    <dxf>
      <numFmt numFmtId="217" formatCode="0.000000_ "/>
    </dxf>
    <dxf>
      <numFmt numFmtId="216" formatCode="0.0000000_ "/>
    </dxf>
    <dxf>
      <numFmt numFmtId="0" formatCode="General"/>
    </dxf>
    <dxf>
      <numFmt numFmtId="6" formatCode="#,##0;[Red]\-#,##0"/>
    </dxf>
    <dxf>
      <numFmt numFmtId="1" formatCode="0"/>
    </dxf>
    <dxf>
      <numFmt numFmtId="179" formatCode="0.0"/>
    </dxf>
    <dxf>
      <numFmt numFmtId="2" formatCode="0.00"/>
    </dxf>
    <dxf>
      <numFmt numFmtId="203" formatCode="0.000"/>
    </dxf>
    <dxf>
      <alignment wrapText="1" readingOrder="0"/>
    </dxf>
    <dxf>
      <alignment wrapText="1" readingOrder="0"/>
    </dxf>
    <dxf>
      <alignment wrapText="1" readingOrder="0"/>
    </dxf>
    <dxf>
      <numFmt numFmtId="6" formatCode="#,##0;[Red]\-#,##0"/>
    </dxf>
    <dxf>
      <numFmt numFmtId="2" formatCode="0.00"/>
    </dxf>
    <dxf>
      <numFmt numFmtId="203" formatCode="0.000"/>
    </dxf>
    <dxf>
      <numFmt numFmtId="210" formatCode="0.0000"/>
    </dxf>
    <dxf>
      <numFmt numFmtId="208" formatCode="0.00000"/>
    </dxf>
    <dxf>
      <numFmt numFmtId="211" formatCode="0.000000"/>
    </dxf>
    <dxf>
      <numFmt numFmtId="212" formatCode="0.0000000"/>
    </dxf>
    <dxf>
      <numFmt numFmtId="2" formatCode="0.00"/>
    </dxf>
    <dxf>
      <numFmt numFmtId="203" formatCode="0.000"/>
    </dxf>
    <dxf>
      <numFmt numFmtId="210" formatCode="0.0000"/>
    </dxf>
    <dxf>
      <numFmt numFmtId="208" formatCode="0.00000"/>
    </dxf>
    <dxf>
      <numFmt numFmtId="211" formatCode="0.000000"/>
    </dxf>
    <dxf>
      <numFmt numFmtId="212" formatCode="0.0000000"/>
    </dxf>
    <dxf>
      <numFmt numFmtId="213" formatCode="0.00000000"/>
    </dxf>
    <dxf>
      <numFmt numFmtId="179" formatCode="0.0"/>
    </dxf>
    <dxf>
      <numFmt numFmtId="2" formatCode="0.00"/>
    </dxf>
    <dxf>
      <numFmt numFmtId="203" formatCode="0.000"/>
    </dxf>
    <dxf>
      <numFmt numFmtId="2" formatCode="0.00"/>
    </dxf>
    <dxf>
      <numFmt numFmtId="203" formatCode="0.000"/>
    </dxf>
    <dxf>
      <numFmt numFmtId="210" formatCode="0.0000"/>
    </dxf>
    <dxf>
      <numFmt numFmtId="208" formatCode="0.00000"/>
    </dxf>
    <dxf>
      <numFmt numFmtId="211" formatCode="0.000000"/>
    </dxf>
    <dxf>
      <numFmt numFmtId="212" formatCode="0.0000000"/>
    </dxf>
    <dxf>
      <numFmt numFmtId="2" formatCode="0.00"/>
    </dxf>
    <dxf>
      <numFmt numFmtId="203" formatCode="0.000"/>
    </dxf>
    <dxf>
      <numFmt numFmtId="210" formatCode="0.0000"/>
    </dxf>
    <dxf>
      <numFmt numFmtId="208" formatCode="0.00000"/>
    </dxf>
    <dxf>
      <numFmt numFmtId="211" formatCode="0.000000"/>
    </dxf>
    <dxf>
      <numFmt numFmtId="212" formatCode="0.0000000"/>
    </dxf>
    <dxf>
      <numFmt numFmtId="213" formatCode="0.00000000"/>
    </dxf>
    <dxf>
      <numFmt numFmtId="214" formatCode="0.000000000"/>
    </dxf>
    <dxf>
      <numFmt numFmtId="221" formatCode="0.0000000000"/>
    </dxf>
    <dxf>
      <numFmt numFmtId="214" formatCode="0.000000000"/>
    </dxf>
    <dxf>
      <font>
        <sz val="8"/>
      </font>
    </dxf>
    <dxf>
      <font>
        <sz val="9"/>
      </font>
    </dxf>
    <dxf>
      <font>
        <sz val="10"/>
      </font>
    </dxf>
    <dxf>
      <numFmt numFmtId="177" formatCode="#,##0_ "/>
    </dxf>
    <dxf>
      <numFmt numFmtId="189" formatCode="0.0_ "/>
    </dxf>
    <dxf>
      <numFmt numFmtId="6" formatCode="#,##0;[Red]\-#,##0"/>
    </dxf>
    <dxf>
      <numFmt numFmtId="0" formatCode="General"/>
    </dxf>
    <dxf>
      <numFmt numFmtId="6" formatCode="#,##0;[Red]\-#,##0"/>
    </dxf>
    <dxf>
      <numFmt numFmtId="6" formatCode="#,##0;[Red]\-#,##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pivotCacheDefinition" Target="pivotCache/pivotCacheDefinition12.xml"/><Relationship Id="rId366" Type="http://schemas.openxmlformats.org/officeDocument/2006/relationships/pivotCacheDefinition" Target="pivotCache/pivotCacheDefinition54.xml"/><Relationship Id="rId170" Type="http://schemas.openxmlformats.org/officeDocument/2006/relationships/worksheet" Target="worksheets/sheet170.xml"/><Relationship Id="rId226" Type="http://schemas.openxmlformats.org/officeDocument/2006/relationships/worksheet" Target="worksheets/sheet226.xml"/><Relationship Id="rId433" Type="http://schemas.openxmlformats.org/officeDocument/2006/relationships/pivotCacheDefinition" Target="pivotCache/pivotCacheDefinition121.xml"/><Relationship Id="rId268" Type="http://schemas.openxmlformats.org/officeDocument/2006/relationships/worksheet" Target="worksheets/sheet268.xml"/><Relationship Id="rId475" Type="http://schemas.openxmlformats.org/officeDocument/2006/relationships/sharedStrings" Target="sharedStrings.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pivotCacheDefinition" Target="pivotCache/pivotCacheDefinition23.xml"/><Relationship Id="rId377" Type="http://schemas.openxmlformats.org/officeDocument/2006/relationships/pivotCacheDefinition" Target="pivotCache/pivotCacheDefinition65.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402" Type="http://schemas.openxmlformats.org/officeDocument/2006/relationships/pivotCacheDefinition" Target="pivotCache/pivotCacheDefinition90.xml"/><Relationship Id="rId279" Type="http://schemas.openxmlformats.org/officeDocument/2006/relationships/worksheet" Target="worksheets/sheet279.xml"/><Relationship Id="rId444" Type="http://schemas.openxmlformats.org/officeDocument/2006/relationships/pivotCacheDefinition" Target="pivotCache/pivotCacheDefinition132.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46" Type="http://schemas.openxmlformats.org/officeDocument/2006/relationships/pivotCacheDefinition" Target="pivotCache/pivotCacheDefinition34.xml"/><Relationship Id="rId388" Type="http://schemas.openxmlformats.org/officeDocument/2006/relationships/pivotCacheDefinition" Target="pivotCache/pivotCacheDefinition76.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413" Type="http://schemas.openxmlformats.org/officeDocument/2006/relationships/pivotCacheDefinition" Target="pivotCache/pivotCacheDefinition101.xml"/><Relationship Id="rId248" Type="http://schemas.openxmlformats.org/officeDocument/2006/relationships/worksheet" Target="worksheets/sheet248.xml"/><Relationship Id="rId455" Type="http://schemas.openxmlformats.org/officeDocument/2006/relationships/pivotCacheDefinition" Target="pivotCache/pivotCacheDefinition143.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pivotCacheDefinition" Target="pivotCache/pivotCacheDefinition3.xml"/><Relationship Id="rId357" Type="http://schemas.openxmlformats.org/officeDocument/2006/relationships/pivotCacheDefinition" Target="pivotCache/pivotCacheDefinition45.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399" Type="http://schemas.openxmlformats.org/officeDocument/2006/relationships/pivotCacheDefinition" Target="pivotCache/pivotCacheDefinition87.xml"/><Relationship Id="rId259" Type="http://schemas.openxmlformats.org/officeDocument/2006/relationships/worksheet" Target="worksheets/sheet259.xml"/><Relationship Id="rId424" Type="http://schemas.openxmlformats.org/officeDocument/2006/relationships/pivotCacheDefinition" Target="pivotCache/pivotCacheDefinition112.xml"/><Relationship Id="rId466" Type="http://schemas.openxmlformats.org/officeDocument/2006/relationships/pivotCacheDefinition" Target="pivotCache/pivotCacheDefinition154.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326" Type="http://schemas.openxmlformats.org/officeDocument/2006/relationships/pivotCacheDefinition" Target="pivotCache/pivotCacheDefinition14.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pivotCacheDefinition" Target="pivotCache/pivotCacheDefinition56.xml"/><Relationship Id="rId172" Type="http://schemas.openxmlformats.org/officeDocument/2006/relationships/worksheet" Target="worksheets/sheet172.xml"/><Relationship Id="rId228" Type="http://schemas.openxmlformats.org/officeDocument/2006/relationships/worksheet" Target="worksheets/sheet228.xml"/><Relationship Id="rId435" Type="http://schemas.openxmlformats.org/officeDocument/2006/relationships/pivotCacheDefinition" Target="pivotCache/pivotCacheDefinition123.xml"/><Relationship Id="rId281" Type="http://schemas.openxmlformats.org/officeDocument/2006/relationships/worksheet" Target="worksheets/sheet281.xml"/><Relationship Id="rId337" Type="http://schemas.openxmlformats.org/officeDocument/2006/relationships/pivotCacheDefinition" Target="pivotCache/pivotCacheDefinition25.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379" Type="http://schemas.openxmlformats.org/officeDocument/2006/relationships/pivotCacheDefinition" Target="pivotCache/pivotCacheDefinition67.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390" Type="http://schemas.openxmlformats.org/officeDocument/2006/relationships/pivotCacheDefinition" Target="pivotCache/pivotCacheDefinition78.xml"/><Relationship Id="rId404" Type="http://schemas.openxmlformats.org/officeDocument/2006/relationships/pivotCacheDefinition" Target="pivotCache/pivotCacheDefinition92.xml"/><Relationship Id="rId446" Type="http://schemas.openxmlformats.org/officeDocument/2006/relationships/pivotCacheDefinition" Target="pivotCache/pivotCacheDefinition134.xml"/><Relationship Id="rId250" Type="http://schemas.openxmlformats.org/officeDocument/2006/relationships/worksheet" Target="worksheets/sheet250.xml"/><Relationship Id="rId292" Type="http://schemas.openxmlformats.org/officeDocument/2006/relationships/worksheet" Target="worksheets/sheet292.xml"/><Relationship Id="rId306" Type="http://schemas.openxmlformats.org/officeDocument/2006/relationships/worksheet" Target="worksheets/sheet306.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348" Type="http://schemas.openxmlformats.org/officeDocument/2006/relationships/pivotCacheDefinition" Target="pivotCache/pivotCacheDefinition36.xml"/><Relationship Id="rId152" Type="http://schemas.openxmlformats.org/officeDocument/2006/relationships/worksheet" Target="worksheets/sheet152.xml"/><Relationship Id="rId194" Type="http://schemas.openxmlformats.org/officeDocument/2006/relationships/worksheet" Target="worksheets/sheet194.xml"/><Relationship Id="rId208" Type="http://schemas.openxmlformats.org/officeDocument/2006/relationships/worksheet" Target="worksheets/sheet208.xml"/><Relationship Id="rId415" Type="http://schemas.openxmlformats.org/officeDocument/2006/relationships/pivotCacheDefinition" Target="pivotCache/pivotCacheDefinition103.xml"/><Relationship Id="rId457" Type="http://schemas.openxmlformats.org/officeDocument/2006/relationships/pivotCacheDefinition" Target="pivotCache/pivotCacheDefinition145.xml"/><Relationship Id="rId261" Type="http://schemas.openxmlformats.org/officeDocument/2006/relationships/worksheet" Target="worksheets/sheet261.xml"/><Relationship Id="rId14" Type="http://schemas.openxmlformats.org/officeDocument/2006/relationships/worksheet" Target="worksheets/sheet14.xml"/><Relationship Id="rId56" Type="http://schemas.openxmlformats.org/officeDocument/2006/relationships/worksheet" Target="worksheets/sheet56.xml"/><Relationship Id="rId317" Type="http://schemas.openxmlformats.org/officeDocument/2006/relationships/pivotCacheDefinition" Target="pivotCache/pivotCacheDefinition5.xml"/><Relationship Id="rId359" Type="http://schemas.openxmlformats.org/officeDocument/2006/relationships/pivotCacheDefinition" Target="pivotCache/pivotCacheDefinition47.xml"/><Relationship Id="rId98" Type="http://schemas.openxmlformats.org/officeDocument/2006/relationships/worksheet" Target="worksheets/sheet98.xml"/><Relationship Id="rId121" Type="http://schemas.openxmlformats.org/officeDocument/2006/relationships/worksheet" Target="worksheets/sheet121.xml"/><Relationship Id="rId163" Type="http://schemas.openxmlformats.org/officeDocument/2006/relationships/worksheet" Target="worksheets/sheet163.xml"/><Relationship Id="rId219" Type="http://schemas.openxmlformats.org/officeDocument/2006/relationships/worksheet" Target="worksheets/sheet219.xml"/><Relationship Id="rId370" Type="http://schemas.openxmlformats.org/officeDocument/2006/relationships/pivotCacheDefinition" Target="pivotCache/pivotCacheDefinition58.xml"/><Relationship Id="rId426" Type="http://schemas.openxmlformats.org/officeDocument/2006/relationships/pivotCacheDefinition" Target="pivotCache/pivotCacheDefinition114.xml"/><Relationship Id="rId230" Type="http://schemas.openxmlformats.org/officeDocument/2006/relationships/worksheet" Target="worksheets/sheet230.xml"/><Relationship Id="rId468" Type="http://schemas.openxmlformats.org/officeDocument/2006/relationships/pivotCacheDefinition" Target="pivotCache/pivotCacheDefinition156.xml"/><Relationship Id="rId25" Type="http://schemas.openxmlformats.org/officeDocument/2006/relationships/worksheet" Target="worksheets/sheet25.xml"/><Relationship Id="rId67" Type="http://schemas.openxmlformats.org/officeDocument/2006/relationships/worksheet" Target="worksheets/sheet67.xml"/><Relationship Id="rId272" Type="http://schemas.openxmlformats.org/officeDocument/2006/relationships/worksheet" Target="worksheets/sheet272.xml"/><Relationship Id="rId328" Type="http://schemas.openxmlformats.org/officeDocument/2006/relationships/pivotCacheDefinition" Target="pivotCache/pivotCacheDefinition16.xml"/><Relationship Id="rId132" Type="http://schemas.openxmlformats.org/officeDocument/2006/relationships/worksheet" Target="worksheets/sheet132.xml"/><Relationship Id="rId174" Type="http://schemas.openxmlformats.org/officeDocument/2006/relationships/worksheet" Target="worksheets/sheet174.xml"/><Relationship Id="rId381" Type="http://schemas.openxmlformats.org/officeDocument/2006/relationships/pivotCacheDefinition" Target="pivotCache/pivotCacheDefinition69.xml"/><Relationship Id="rId241" Type="http://schemas.openxmlformats.org/officeDocument/2006/relationships/worksheet" Target="worksheets/sheet241.xml"/><Relationship Id="rId437" Type="http://schemas.openxmlformats.org/officeDocument/2006/relationships/pivotCacheDefinition" Target="pivotCache/pivotCacheDefinition125.xml"/><Relationship Id="rId36" Type="http://schemas.openxmlformats.org/officeDocument/2006/relationships/worksheet" Target="worksheets/sheet36.xml"/><Relationship Id="rId283" Type="http://schemas.openxmlformats.org/officeDocument/2006/relationships/worksheet" Target="worksheets/sheet283.xml"/><Relationship Id="rId339" Type="http://schemas.openxmlformats.org/officeDocument/2006/relationships/pivotCacheDefinition" Target="pivotCache/pivotCacheDefinition27.xml"/><Relationship Id="rId78" Type="http://schemas.openxmlformats.org/officeDocument/2006/relationships/worksheet" Target="worksheets/sheet78.xml"/><Relationship Id="rId101" Type="http://schemas.openxmlformats.org/officeDocument/2006/relationships/worksheet" Target="worksheets/sheet101.xml"/><Relationship Id="rId143" Type="http://schemas.openxmlformats.org/officeDocument/2006/relationships/worksheet" Target="worksheets/sheet143.xml"/><Relationship Id="rId185" Type="http://schemas.openxmlformats.org/officeDocument/2006/relationships/worksheet" Target="worksheets/sheet185.xml"/><Relationship Id="rId350" Type="http://schemas.openxmlformats.org/officeDocument/2006/relationships/pivotCacheDefinition" Target="pivotCache/pivotCacheDefinition38.xml"/><Relationship Id="rId406" Type="http://schemas.openxmlformats.org/officeDocument/2006/relationships/pivotCacheDefinition" Target="pivotCache/pivotCacheDefinition94.xml"/><Relationship Id="rId9" Type="http://schemas.openxmlformats.org/officeDocument/2006/relationships/worksheet" Target="worksheets/sheet9.xml"/><Relationship Id="rId210" Type="http://schemas.openxmlformats.org/officeDocument/2006/relationships/worksheet" Target="worksheets/sheet210.xml"/><Relationship Id="rId392" Type="http://schemas.openxmlformats.org/officeDocument/2006/relationships/pivotCacheDefinition" Target="pivotCache/pivotCacheDefinition80.xml"/><Relationship Id="rId448" Type="http://schemas.openxmlformats.org/officeDocument/2006/relationships/pivotCacheDefinition" Target="pivotCache/pivotCacheDefinition136.xml"/><Relationship Id="rId252" Type="http://schemas.openxmlformats.org/officeDocument/2006/relationships/worksheet" Target="worksheets/sheet252.xml"/><Relationship Id="rId294" Type="http://schemas.openxmlformats.org/officeDocument/2006/relationships/worksheet" Target="worksheets/sheet294.xml"/><Relationship Id="rId308" Type="http://schemas.openxmlformats.org/officeDocument/2006/relationships/worksheet" Target="worksheets/sheet308.xml"/><Relationship Id="rId47" Type="http://schemas.openxmlformats.org/officeDocument/2006/relationships/worksheet" Target="worksheets/sheet47.xml"/><Relationship Id="rId89" Type="http://schemas.openxmlformats.org/officeDocument/2006/relationships/worksheet" Target="worksheets/sheet89.xml"/><Relationship Id="rId112" Type="http://schemas.openxmlformats.org/officeDocument/2006/relationships/worksheet" Target="worksheets/sheet112.xml"/><Relationship Id="rId154" Type="http://schemas.openxmlformats.org/officeDocument/2006/relationships/worksheet" Target="worksheets/sheet154.xml"/><Relationship Id="rId361" Type="http://schemas.openxmlformats.org/officeDocument/2006/relationships/pivotCacheDefinition" Target="pivotCache/pivotCacheDefinition49.xml"/><Relationship Id="rId196" Type="http://schemas.openxmlformats.org/officeDocument/2006/relationships/worksheet" Target="worksheets/sheet196.xml"/><Relationship Id="rId417" Type="http://schemas.openxmlformats.org/officeDocument/2006/relationships/pivotCacheDefinition" Target="pivotCache/pivotCacheDefinition105.xml"/><Relationship Id="rId459" Type="http://schemas.openxmlformats.org/officeDocument/2006/relationships/pivotCacheDefinition" Target="pivotCache/pivotCacheDefinition147.xml"/><Relationship Id="rId16" Type="http://schemas.openxmlformats.org/officeDocument/2006/relationships/worksheet" Target="worksheets/sheet16.xml"/><Relationship Id="rId221" Type="http://schemas.openxmlformats.org/officeDocument/2006/relationships/worksheet" Target="worksheets/sheet221.xml"/><Relationship Id="rId263" Type="http://schemas.openxmlformats.org/officeDocument/2006/relationships/worksheet" Target="worksheets/sheet263.xml"/><Relationship Id="rId319" Type="http://schemas.openxmlformats.org/officeDocument/2006/relationships/pivotCacheDefinition" Target="pivotCache/pivotCacheDefinition7.xml"/><Relationship Id="rId470" Type="http://schemas.openxmlformats.org/officeDocument/2006/relationships/pivotCacheDefinition" Target="pivotCache/pivotCacheDefinition158.xml"/><Relationship Id="rId58" Type="http://schemas.openxmlformats.org/officeDocument/2006/relationships/worksheet" Target="worksheets/sheet58.xml"/><Relationship Id="rId123" Type="http://schemas.openxmlformats.org/officeDocument/2006/relationships/worksheet" Target="worksheets/sheet123.xml"/><Relationship Id="rId330" Type="http://schemas.openxmlformats.org/officeDocument/2006/relationships/pivotCacheDefinition" Target="pivotCache/pivotCacheDefinition18.xml"/><Relationship Id="rId165" Type="http://schemas.openxmlformats.org/officeDocument/2006/relationships/worksheet" Target="worksheets/sheet165.xml"/><Relationship Id="rId372" Type="http://schemas.openxmlformats.org/officeDocument/2006/relationships/pivotCacheDefinition" Target="pivotCache/pivotCacheDefinition60.xml"/><Relationship Id="rId428" Type="http://schemas.openxmlformats.org/officeDocument/2006/relationships/pivotCacheDefinition" Target="pivotCache/pivotCacheDefinition116.xml"/><Relationship Id="rId232" Type="http://schemas.openxmlformats.org/officeDocument/2006/relationships/worksheet" Target="worksheets/sheet232.xml"/><Relationship Id="rId274" Type="http://schemas.openxmlformats.org/officeDocument/2006/relationships/worksheet" Target="worksheets/sheet274.xml"/><Relationship Id="rId27" Type="http://schemas.openxmlformats.org/officeDocument/2006/relationships/worksheet" Target="worksheets/sheet27.xml"/><Relationship Id="rId69" Type="http://schemas.openxmlformats.org/officeDocument/2006/relationships/worksheet" Target="worksheets/sheet69.xml"/><Relationship Id="rId134" Type="http://schemas.openxmlformats.org/officeDocument/2006/relationships/worksheet" Target="worksheets/sheet134.xml"/><Relationship Id="rId80" Type="http://schemas.openxmlformats.org/officeDocument/2006/relationships/worksheet" Target="worksheets/sheet80.xml"/><Relationship Id="rId176" Type="http://schemas.openxmlformats.org/officeDocument/2006/relationships/worksheet" Target="worksheets/sheet176.xml"/><Relationship Id="rId341" Type="http://schemas.openxmlformats.org/officeDocument/2006/relationships/pivotCacheDefinition" Target="pivotCache/pivotCacheDefinition29.xml"/><Relationship Id="rId383" Type="http://schemas.openxmlformats.org/officeDocument/2006/relationships/pivotCacheDefinition" Target="pivotCache/pivotCacheDefinition71.xml"/><Relationship Id="rId439" Type="http://schemas.openxmlformats.org/officeDocument/2006/relationships/pivotCacheDefinition" Target="pivotCache/pivotCacheDefinition127.xml"/><Relationship Id="rId201" Type="http://schemas.openxmlformats.org/officeDocument/2006/relationships/worksheet" Target="worksheets/sheet201.xml"/><Relationship Id="rId243" Type="http://schemas.openxmlformats.org/officeDocument/2006/relationships/worksheet" Target="worksheets/sheet243.xml"/><Relationship Id="rId285" Type="http://schemas.openxmlformats.org/officeDocument/2006/relationships/worksheet" Target="worksheets/sheet285.xml"/><Relationship Id="rId450" Type="http://schemas.openxmlformats.org/officeDocument/2006/relationships/pivotCacheDefinition" Target="pivotCache/pivotCacheDefinition138.xml"/><Relationship Id="rId38" Type="http://schemas.openxmlformats.org/officeDocument/2006/relationships/worksheet" Target="worksheets/sheet38.xml"/><Relationship Id="rId103" Type="http://schemas.openxmlformats.org/officeDocument/2006/relationships/worksheet" Target="worksheets/sheet103.xml"/><Relationship Id="rId310" Type="http://schemas.openxmlformats.org/officeDocument/2006/relationships/worksheet" Target="worksheets/sheet310.xml"/><Relationship Id="rId91" Type="http://schemas.openxmlformats.org/officeDocument/2006/relationships/worksheet" Target="worksheets/sheet91.xml"/><Relationship Id="rId145" Type="http://schemas.openxmlformats.org/officeDocument/2006/relationships/worksheet" Target="worksheets/sheet145.xml"/><Relationship Id="rId187" Type="http://schemas.openxmlformats.org/officeDocument/2006/relationships/worksheet" Target="worksheets/sheet187.xml"/><Relationship Id="rId352" Type="http://schemas.openxmlformats.org/officeDocument/2006/relationships/pivotCacheDefinition" Target="pivotCache/pivotCacheDefinition40.xml"/><Relationship Id="rId394" Type="http://schemas.openxmlformats.org/officeDocument/2006/relationships/pivotCacheDefinition" Target="pivotCache/pivotCacheDefinition82.xml"/><Relationship Id="rId408" Type="http://schemas.openxmlformats.org/officeDocument/2006/relationships/pivotCacheDefinition" Target="pivotCache/pivotCacheDefinition96.xml"/><Relationship Id="rId212" Type="http://schemas.openxmlformats.org/officeDocument/2006/relationships/worksheet" Target="worksheets/sheet212.xml"/><Relationship Id="rId254" Type="http://schemas.openxmlformats.org/officeDocument/2006/relationships/worksheet" Target="worksheets/sheet254.xml"/><Relationship Id="rId49" Type="http://schemas.openxmlformats.org/officeDocument/2006/relationships/worksheet" Target="worksheets/sheet49.xml"/><Relationship Id="rId114" Type="http://schemas.openxmlformats.org/officeDocument/2006/relationships/worksheet" Target="worksheets/sheet114.xml"/><Relationship Id="rId296" Type="http://schemas.openxmlformats.org/officeDocument/2006/relationships/worksheet" Target="worksheets/sheet296.xml"/><Relationship Id="rId461" Type="http://schemas.openxmlformats.org/officeDocument/2006/relationships/pivotCacheDefinition" Target="pivotCache/pivotCacheDefinition149.xml"/><Relationship Id="rId60" Type="http://schemas.openxmlformats.org/officeDocument/2006/relationships/worksheet" Target="worksheets/sheet60.xml"/><Relationship Id="rId156" Type="http://schemas.openxmlformats.org/officeDocument/2006/relationships/worksheet" Target="worksheets/sheet156.xml"/><Relationship Id="rId198" Type="http://schemas.openxmlformats.org/officeDocument/2006/relationships/worksheet" Target="worksheets/sheet198.xml"/><Relationship Id="rId321" Type="http://schemas.openxmlformats.org/officeDocument/2006/relationships/pivotCacheDefinition" Target="pivotCache/pivotCacheDefinition9.xml"/><Relationship Id="rId363" Type="http://schemas.openxmlformats.org/officeDocument/2006/relationships/pivotCacheDefinition" Target="pivotCache/pivotCacheDefinition51.xml"/><Relationship Id="rId419" Type="http://schemas.openxmlformats.org/officeDocument/2006/relationships/pivotCacheDefinition" Target="pivotCache/pivotCacheDefinition107.xml"/><Relationship Id="rId223" Type="http://schemas.openxmlformats.org/officeDocument/2006/relationships/worksheet" Target="worksheets/sheet223.xml"/><Relationship Id="rId430" Type="http://schemas.openxmlformats.org/officeDocument/2006/relationships/pivotCacheDefinition" Target="pivotCache/pivotCacheDefinition118.xml"/><Relationship Id="rId18" Type="http://schemas.openxmlformats.org/officeDocument/2006/relationships/worksheet" Target="worksheets/sheet18.xml"/><Relationship Id="rId265" Type="http://schemas.openxmlformats.org/officeDocument/2006/relationships/worksheet" Target="worksheets/sheet265.xml"/><Relationship Id="rId472" Type="http://schemas.openxmlformats.org/officeDocument/2006/relationships/pivotCacheDefinition" Target="pivotCache/pivotCacheDefinition160.xml"/><Relationship Id="rId125" Type="http://schemas.openxmlformats.org/officeDocument/2006/relationships/worksheet" Target="worksheets/sheet125.xml"/><Relationship Id="rId167" Type="http://schemas.openxmlformats.org/officeDocument/2006/relationships/worksheet" Target="worksheets/sheet167.xml"/><Relationship Id="rId332" Type="http://schemas.openxmlformats.org/officeDocument/2006/relationships/pivotCacheDefinition" Target="pivotCache/pivotCacheDefinition20.xml"/><Relationship Id="rId374" Type="http://schemas.openxmlformats.org/officeDocument/2006/relationships/pivotCacheDefinition" Target="pivotCache/pivotCacheDefinition62.xml"/><Relationship Id="rId71" Type="http://schemas.openxmlformats.org/officeDocument/2006/relationships/worksheet" Target="worksheets/sheet71.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76" Type="http://schemas.openxmlformats.org/officeDocument/2006/relationships/worksheet" Target="worksheets/sheet276.xml"/><Relationship Id="rId441" Type="http://schemas.openxmlformats.org/officeDocument/2006/relationships/pivotCacheDefinition" Target="pivotCache/pivotCacheDefinition129.xml"/><Relationship Id="rId40" Type="http://schemas.openxmlformats.org/officeDocument/2006/relationships/worksheet" Target="worksheets/sheet40.xml"/><Relationship Id="rId136" Type="http://schemas.openxmlformats.org/officeDocument/2006/relationships/worksheet" Target="worksheets/sheet136.xml"/><Relationship Id="rId178" Type="http://schemas.openxmlformats.org/officeDocument/2006/relationships/worksheet" Target="worksheets/sheet178.xml"/><Relationship Id="rId301" Type="http://schemas.openxmlformats.org/officeDocument/2006/relationships/worksheet" Target="worksheets/sheet301.xml"/><Relationship Id="rId343" Type="http://schemas.openxmlformats.org/officeDocument/2006/relationships/pivotCacheDefinition" Target="pivotCache/pivotCacheDefinition31.xml"/><Relationship Id="rId82" Type="http://schemas.openxmlformats.org/officeDocument/2006/relationships/worksheet" Target="worksheets/sheet82.xml"/><Relationship Id="rId203" Type="http://schemas.openxmlformats.org/officeDocument/2006/relationships/worksheet" Target="worksheets/sheet203.xml"/><Relationship Id="rId385" Type="http://schemas.openxmlformats.org/officeDocument/2006/relationships/pivotCacheDefinition" Target="pivotCache/pivotCacheDefinition73.xml"/><Relationship Id="rId245" Type="http://schemas.openxmlformats.org/officeDocument/2006/relationships/worksheet" Target="worksheets/sheet245.xml"/><Relationship Id="rId287" Type="http://schemas.openxmlformats.org/officeDocument/2006/relationships/worksheet" Target="worksheets/sheet287.xml"/><Relationship Id="rId410" Type="http://schemas.openxmlformats.org/officeDocument/2006/relationships/pivotCacheDefinition" Target="pivotCache/pivotCacheDefinition98.xml"/><Relationship Id="rId452" Type="http://schemas.openxmlformats.org/officeDocument/2006/relationships/pivotCacheDefinition" Target="pivotCache/pivotCacheDefinition140.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pivotCacheDefinition" Target="pivotCache/pivotCacheDefinition21.xml"/><Relationship Id="rId354" Type="http://schemas.openxmlformats.org/officeDocument/2006/relationships/pivotCacheDefinition" Target="pivotCache/pivotCacheDefinition42.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75" Type="http://schemas.openxmlformats.org/officeDocument/2006/relationships/pivotCacheDefinition" Target="pivotCache/pivotCacheDefinition63.xml"/><Relationship Id="rId396" Type="http://schemas.openxmlformats.org/officeDocument/2006/relationships/pivotCacheDefinition" Target="pivotCache/pivotCacheDefinition84.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400" Type="http://schemas.openxmlformats.org/officeDocument/2006/relationships/pivotCacheDefinition" Target="pivotCache/pivotCacheDefinition88.xml"/><Relationship Id="rId421" Type="http://schemas.openxmlformats.org/officeDocument/2006/relationships/pivotCacheDefinition" Target="pivotCache/pivotCacheDefinition109.xml"/><Relationship Id="rId442" Type="http://schemas.openxmlformats.org/officeDocument/2006/relationships/pivotCacheDefinition" Target="pivotCache/pivotCacheDefinition130.xml"/><Relationship Id="rId463" Type="http://schemas.openxmlformats.org/officeDocument/2006/relationships/pivotCacheDefinition" Target="pivotCache/pivotCacheDefinition151.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pivotCacheDefinition" Target="pivotCache/pivotCacheDefinition11.xml"/><Relationship Id="rId344" Type="http://schemas.openxmlformats.org/officeDocument/2006/relationships/pivotCacheDefinition" Target="pivotCache/pivotCacheDefinition3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365" Type="http://schemas.openxmlformats.org/officeDocument/2006/relationships/pivotCacheDefinition" Target="pivotCache/pivotCacheDefinition53.xml"/><Relationship Id="rId386" Type="http://schemas.openxmlformats.org/officeDocument/2006/relationships/pivotCacheDefinition" Target="pivotCache/pivotCacheDefinition74.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411" Type="http://schemas.openxmlformats.org/officeDocument/2006/relationships/pivotCacheDefinition" Target="pivotCache/pivotCacheDefinition99.xml"/><Relationship Id="rId432" Type="http://schemas.openxmlformats.org/officeDocument/2006/relationships/pivotCacheDefinition" Target="pivotCache/pivotCacheDefinition120.xml"/><Relationship Id="rId453" Type="http://schemas.openxmlformats.org/officeDocument/2006/relationships/pivotCacheDefinition" Target="pivotCache/pivotCacheDefinition141.xml"/><Relationship Id="rId474" Type="http://schemas.openxmlformats.org/officeDocument/2006/relationships/styles" Target="styles.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pivotCacheDefinition" Target="pivotCache/pivotCacheDefinition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pivotCacheDefinition" Target="pivotCache/pivotCacheDefinition22.xml"/><Relationship Id="rId355" Type="http://schemas.openxmlformats.org/officeDocument/2006/relationships/pivotCacheDefinition" Target="pivotCache/pivotCacheDefinition43.xml"/><Relationship Id="rId376" Type="http://schemas.openxmlformats.org/officeDocument/2006/relationships/pivotCacheDefinition" Target="pivotCache/pivotCacheDefinition64.xml"/><Relationship Id="rId397" Type="http://schemas.openxmlformats.org/officeDocument/2006/relationships/pivotCacheDefinition" Target="pivotCache/pivotCacheDefinition85.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401" Type="http://schemas.openxmlformats.org/officeDocument/2006/relationships/pivotCacheDefinition" Target="pivotCache/pivotCacheDefinition89.xml"/><Relationship Id="rId422" Type="http://schemas.openxmlformats.org/officeDocument/2006/relationships/pivotCacheDefinition" Target="pivotCache/pivotCacheDefinition110.xml"/><Relationship Id="rId443" Type="http://schemas.openxmlformats.org/officeDocument/2006/relationships/pivotCacheDefinition" Target="pivotCache/pivotCacheDefinition131.xml"/><Relationship Id="rId464" Type="http://schemas.openxmlformats.org/officeDocument/2006/relationships/pivotCacheDefinition" Target="pivotCache/pivotCacheDefinition152.xml"/><Relationship Id="rId303" Type="http://schemas.openxmlformats.org/officeDocument/2006/relationships/worksheet" Target="worksheets/sheet30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pivotCacheDefinition" Target="pivotCache/pivotCacheDefinition33.xml"/><Relationship Id="rId387" Type="http://schemas.openxmlformats.org/officeDocument/2006/relationships/pivotCacheDefinition" Target="pivotCache/pivotCacheDefinition75.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412" Type="http://schemas.openxmlformats.org/officeDocument/2006/relationships/pivotCacheDefinition" Target="pivotCache/pivotCacheDefinition100.xml"/><Relationship Id="rId107" Type="http://schemas.openxmlformats.org/officeDocument/2006/relationships/worksheet" Target="worksheets/sheet107.xml"/><Relationship Id="rId289" Type="http://schemas.openxmlformats.org/officeDocument/2006/relationships/worksheet" Target="worksheets/sheet289.xml"/><Relationship Id="rId454" Type="http://schemas.openxmlformats.org/officeDocument/2006/relationships/pivotCacheDefinition" Target="pivotCache/pivotCacheDefinition142.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pivotCacheDefinition" Target="pivotCache/pivotCacheDefinition2.xml"/><Relationship Id="rId356" Type="http://schemas.openxmlformats.org/officeDocument/2006/relationships/pivotCacheDefinition" Target="pivotCache/pivotCacheDefinition44.xml"/><Relationship Id="rId398" Type="http://schemas.openxmlformats.org/officeDocument/2006/relationships/pivotCacheDefinition" Target="pivotCache/pivotCacheDefinition86.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423" Type="http://schemas.openxmlformats.org/officeDocument/2006/relationships/pivotCacheDefinition" Target="pivotCache/pivotCacheDefinition111.xml"/><Relationship Id="rId258" Type="http://schemas.openxmlformats.org/officeDocument/2006/relationships/worksheet" Target="worksheets/sheet258.xml"/><Relationship Id="rId465" Type="http://schemas.openxmlformats.org/officeDocument/2006/relationships/pivotCacheDefinition" Target="pivotCache/pivotCacheDefinition153.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pivotCacheDefinition" Target="pivotCache/pivotCacheDefinition13.xml"/><Relationship Id="rId367" Type="http://schemas.openxmlformats.org/officeDocument/2006/relationships/pivotCacheDefinition" Target="pivotCache/pivotCacheDefinition55.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434" Type="http://schemas.openxmlformats.org/officeDocument/2006/relationships/pivotCacheDefinition" Target="pivotCache/pivotCacheDefinition122.xml"/><Relationship Id="rId476" Type="http://schemas.openxmlformats.org/officeDocument/2006/relationships/calcChain" Target="calcChain.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pivotCacheDefinition" Target="pivotCache/pivotCacheDefinition24.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378" Type="http://schemas.openxmlformats.org/officeDocument/2006/relationships/pivotCacheDefinition" Target="pivotCache/pivotCacheDefinition66.xml"/><Relationship Id="rId403" Type="http://schemas.openxmlformats.org/officeDocument/2006/relationships/pivotCacheDefinition" Target="pivotCache/pivotCacheDefinition91.xml"/><Relationship Id="rId6" Type="http://schemas.openxmlformats.org/officeDocument/2006/relationships/worksheet" Target="worksheets/sheet6.xml"/><Relationship Id="rId238" Type="http://schemas.openxmlformats.org/officeDocument/2006/relationships/worksheet" Target="worksheets/sheet238.xml"/><Relationship Id="rId445" Type="http://schemas.openxmlformats.org/officeDocument/2006/relationships/pivotCacheDefinition" Target="pivotCache/pivotCacheDefinition133.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pivotCacheDefinition" Target="pivotCache/pivotCacheDefinition35.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389" Type="http://schemas.openxmlformats.org/officeDocument/2006/relationships/pivotCacheDefinition" Target="pivotCache/pivotCacheDefinition77.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414" Type="http://schemas.openxmlformats.org/officeDocument/2006/relationships/pivotCacheDefinition" Target="pivotCache/pivotCacheDefinition102.xml"/><Relationship Id="rId456" Type="http://schemas.openxmlformats.org/officeDocument/2006/relationships/pivotCacheDefinition" Target="pivotCache/pivotCacheDefinition144.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pivotCacheDefinition" Target="pivotCache/pivotCacheDefinition4.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pivotCacheDefinition" Target="pivotCache/pivotCacheDefinition46.xml"/><Relationship Id="rId162" Type="http://schemas.openxmlformats.org/officeDocument/2006/relationships/worksheet" Target="worksheets/sheet162.xml"/><Relationship Id="rId218" Type="http://schemas.openxmlformats.org/officeDocument/2006/relationships/worksheet" Target="worksheets/sheet218.xml"/><Relationship Id="rId425" Type="http://schemas.openxmlformats.org/officeDocument/2006/relationships/pivotCacheDefinition" Target="pivotCache/pivotCacheDefinition113.xml"/><Relationship Id="rId467" Type="http://schemas.openxmlformats.org/officeDocument/2006/relationships/pivotCacheDefinition" Target="pivotCache/pivotCacheDefinition155.xml"/><Relationship Id="rId271" Type="http://schemas.openxmlformats.org/officeDocument/2006/relationships/worksheet" Target="worksheets/sheet271.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pivotCacheDefinition" Target="pivotCache/pivotCacheDefinition15.xml"/><Relationship Id="rId369" Type="http://schemas.openxmlformats.org/officeDocument/2006/relationships/pivotCacheDefinition" Target="pivotCache/pivotCacheDefinition57.xml"/><Relationship Id="rId173" Type="http://schemas.openxmlformats.org/officeDocument/2006/relationships/worksheet" Target="worksheets/sheet173.xml"/><Relationship Id="rId229" Type="http://schemas.openxmlformats.org/officeDocument/2006/relationships/worksheet" Target="worksheets/sheet229.xml"/><Relationship Id="rId380" Type="http://schemas.openxmlformats.org/officeDocument/2006/relationships/pivotCacheDefinition" Target="pivotCache/pivotCacheDefinition68.xml"/><Relationship Id="rId436" Type="http://schemas.openxmlformats.org/officeDocument/2006/relationships/pivotCacheDefinition" Target="pivotCache/pivotCacheDefinition124.xml"/><Relationship Id="rId240" Type="http://schemas.openxmlformats.org/officeDocument/2006/relationships/worksheet" Target="worksheets/sheet240.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pivotCacheDefinition" Target="pivotCache/pivotCacheDefinition26.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 Id="rId391" Type="http://schemas.openxmlformats.org/officeDocument/2006/relationships/pivotCacheDefinition" Target="pivotCache/pivotCacheDefinition79.xml"/><Relationship Id="rId405" Type="http://schemas.openxmlformats.org/officeDocument/2006/relationships/pivotCacheDefinition" Target="pivotCache/pivotCacheDefinition93.xml"/><Relationship Id="rId447" Type="http://schemas.openxmlformats.org/officeDocument/2006/relationships/pivotCacheDefinition" Target="pivotCache/pivotCacheDefinition135.xml"/><Relationship Id="rId251" Type="http://schemas.openxmlformats.org/officeDocument/2006/relationships/worksheet" Target="worksheets/sheet251.xml"/><Relationship Id="rId46" Type="http://schemas.openxmlformats.org/officeDocument/2006/relationships/worksheet" Target="worksheets/sheet46.xml"/><Relationship Id="rId293" Type="http://schemas.openxmlformats.org/officeDocument/2006/relationships/worksheet" Target="worksheets/sheet293.xml"/><Relationship Id="rId307" Type="http://schemas.openxmlformats.org/officeDocument/2006/relationships/worksheet" Target="worksheets/sheet307.xml"/><Relationship Id="rId349" Type="http://schemas.openxmlformats.org/officeDocument/2006/relationships/pivotCacheDefinition" Target="pivotCache/pivotCacheDefinition37.xml"/><Relationship Id="rId88" Type="http://schemas.openxmlformats.org/officeDocument/2006/relationships/worksheet" Target="worksheets/sheet88.xml"/><Relationship Id="rId111" Type="http://schemas.openxmlformats.org/officeDocument/2006/relationships/worksheet" Target="worksheets/sheet111.xml"/><Relationship Id="rId153" Type="http://schemas.openxmlformats.org/officeDocument/2006/relationships/worksheet" Target="worksheets/sheet153.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pivotCacheDefinition" Target="pivotCache/pivotCacheDefinition48.xml"/><Relationship Id="rId416" Type="http://schemas.openxmlformats.org/officeDocument/2006/relationships/pivotCacheDefinition" Target="pivotCache/pivotCacheDefinition104.xml"/><Relationship Id="rId220" Type="http://schemas.openxmlformats.org/officeDocument/2006/relationships/worksheet" Target="worksheets/sheet220.xml"/><Relationship Id="rId458" Type="http://schemas.openxmlformats.org/officeDocument/2006/relationships/pivotCacheDefinition" Target="pivotCache/pivotCacheDefinition146.xml"/><Relationship Id="rId15" Type="http://schemas.openxmlformats.org/officeDocument/2006/relationships/worksheet" Target="worksheets/sheet15.xml"/><Relationship Id="rId57" Type="http://schemas.openxmlformats.org/officeDocument/2006/relationships/worksheet" Target="worksheets/sheet57.xml"/><Relationship Id="rId262" Type="http://schemas.openxmlformats.org/officeDocument/2006/relationships/worksheet" Target="worksheets/sheet262.xml"/><Relationship Id="rId318" Type="http://schemas.openxmlformats.org/officeDocument/2006/relationships/pivotCacheDefinition" Target="pivotCache/pivotCacheDefinition6.xml"/><Relationship Id="rId99" Type="http://schemas.openxmlformats.org/officeDocument/2006/relationships/worksheet" Target="worksheets/sheet99.xml"/><Relationship Id="rId122" Type="http://schemas.openxmlformats.org/officeDocument/2006/relationships/worksheet" Target="worksheets/sheet122.xml"/><Relationship Id="rId164" Type="http://schemas.openxmlformats.org/officeDocument/2006/relationships/worksheet" Target="worksheets/sheet164.xml"/><Relationship Id="rId371" Type="http://schemas.openxmlformats.org/officeDocument/2006/relationships/pivotCacheDefinition" Target="pivotCache/pivotCacheDefinition59.xml"/><Relationship Id="rId427" Type="http://schemas.openxmlformats.org/officeDocument/2006/relationships/pivotCacheDefinition" Target="pivotCache/pivotCacheDefinition115.xml"/><Relationship Id="rId469" Type="http://schemas.openxmlformats.org/officeDocument/2006/relationships/pivotCacheDefinition" Target="pivotCache/pivotCacheDefinition157.xml"/><Relationship Id="rId26" Type="http://schemas.openxmlformats.org/officeDocument/2006/relationships/worksheet" Target="worksheets/sheet26.xml"/><Relationship Id="rId231" Type="http://schemas.openxmlformats.org/officeDocument/2006/relationships/worksheet" Target="worksheets/sheet231.xml"/><Relationship Id="rId273" Type="http://schemas.openxmlformats.org/officeDocument/2006/relationships/worksheet" Target="worksheets/sheet273.xml"/><Relationship Id="rId329" Type="http://schemas.openxmlformats.org/officeDocument/2006/relationships/pivotCacheDefinition" Target="pivotCache/pivotCacheDefinition17.xml"/><Relationship Id="rId68" Type="http://schemas.openxmlformats.org/officeDocument/2006/relationships/worksheet" Target="worksheets/sheet68.xml"/><Relationship Id="rId133" Type="http://schemas.openxmlformats.org/officeDocument/2006/relationships/worksheet" Target="worksheets/sheet133.xml"/><Relationship Id="rId175" Type="http://schemas.openxmlformats.org/officeDocument/2006/relationships/worksheet" Target="worksheets/sheet175.xml"/><Relationship Id="rId340" Type="http://schemas.openxmlformats.org/officeDocument/2006/relationships/pivotCacheDefinition" Target="pivotCache/pivotCacheDefinition28.xml"/><Relationship Id="rId200" Type="http://schemas.openxmlformats.org/officeDocument/2006/relationships/worksheet" Target="worksheets/sheet200.xml"/><Relationship Id="rId382" Type="http://schemas.openxmlformats.org/officeDocument/2006/relationships/pivotCacheDefinition" Target="pivotCache/pivotCacheDefinition70.xml"/><Relationship Id="rId438" Type="http://schemas.openxmlformats.org/officeDocument/2006/relationships/pivotCacheDefinition" Target="pivotCache/pivotCacheDefinition126.xml"/><Relationship Id="rId242" Type="http://schemas.openxmlformats.org/officeDocument/2006/relationships/worksheet" Target="worksheets/sheet242.xml"/><Relationship Id="rId284" Type="http://schemas.openxmlformats.org/officeDocument/2006/relationships/worksheet" Target="worksheets/sheet284.xml"/><Relationship Id="rId37" Type="http://schemas.openxmlformats.org/officeDocument/2006/relationships/worksheet" Target="worksheets/sheet37.xml"/><Relationship Id="rId79" Type="http://schemas.openxmlformats.org/officeDocument/2006/relationships/worksheet" Target="worksheets/sheet79.xml"/><Relationship Id="rId102" Type="http://schemas.openxmlformats.org/officeDocument/2006/relationships/worksheet" Target="worksheets/sheet102.xml"/><Relationship Id="rId144" Type="http://schemas.openxmlformats.org/officeDocument/2006/relationships/worksheet" Target="worksheets/sheet144.xml"/><Relationship Id="rId90" Type="http://schemas.openxmlformats.org/officeDocument/2006/relationships/worksheet" Target="worksheets/sheet90.xml"/><Relationship Id="rId186" Type="http://schemas.openxmlformats.org/officeDocument/2006/relationships/worksheet" Target="worksheets/sheet186.xml"/><Relationship Id="rId351" Type="http://schemas.openxmlformats.org/officeDocument/2006/relationships/pivotCacheDefinition" Target="pivotCache/pivotCacheDefinition39.xml"/><Relationship Id="rId393" Type="http://schemas.openxmlformats.org/officeDocument/2006/relationships/pivotCacheDefinition" Target="pivotCache/pivotCacheDefinition81.xml"/><Relationship Id="rId407" Type="http://schemas.openxmlformats.org/officeDocument/2006/relationships/pivotCacheDefinition" Target="pivotCache/pivotCacheDefinition95.xml"/><Relationship Id="rId449" Type="http://schemas.openxmlformats.org/officeDocument/2006/relationships/pivotCacheDefinition" Target="pivotCache/pivotCacheDefinition137.xml"/><Relationship Id="rId211" Type="http://schemas.openxmlformats.org/officeDocument/2006/relationships/worksheet" Target="worksheets/sheet211.xml"/><Relationship Id="rId253" Type="http://schemas.openxmlformats.org/officeDocument/2006/relationships/worksheet" Target="worksheets/sheet253.xml"/><Relationship Id="rId295" Type="http://schemas.openxmlformats.org/officeDocument/2006/relationships/worksheet" Target="worksheets/sheet295.xml"/><Relationship Id="rId309" Type="http://schemas.openxmlformats.org/officeDocument/2006/relationships/worksheet" Target="worksheets/sheet309.xml"/><Relationship Id="rId460" Type="http://schemas.openxmlformats.org/officeDocument/2006/relationships/pivotCacheDefinition" Target="pivotCache/pivotCacheDefinition148.xml"/><Relationship Id="rId48" Type="http://schemas.openxmlformats.org/officeDocument/2006/relationships/worksheet" Target="worksheets/sheet48.xml"/><Relationship Id="rId113" Type="http://schemas.openxmlformats.org/officeDocument/2006/relationships/worksheet" Target="worksheets/sheet113.xml"/><Relationship Id="rId320" Type="http://schemas.openxmlformats.org/officeDocument/2006/relationships/pivotCacheDefinition" Target="pivotCache/pivotCacheDefinition8.xml"/><Relationship Id="rId155" Type="http://schemas.openxmlformats.org/officeDocument/2006/relationships/worksheet" Target="worksheets/sheet155.xml"/><Relationship Id="rId197" Type="http://schemas.openxmlformats.org/officeDocument/2006/relationships/worksheet" Target="worksheets/sheet197.xml"/><Relationship Id="rId362" Type="http://schemas.openxmlformats.org/officeDocument/2006/relationships/pivotCacheDefinition" Target="pivotCache/pivotCacheDefinition50.xml"/><Relationship Id="rId418" Type="http://schemas.openxmlformats.org/officeDocument/2006/relationships/pivotCacheDefinition" Target="pivotCache/pivotCacheDefinition106.xml"/><Relationship Id="rId222" Type="http://schemas.openxmlformats.org/officeDocument/2006/relationships/worksheet" Target="worksheets/sheet222.xml"/><Relationship Id="rId264" Type="http://schemas.openxmlformats.org/officeDocument/2006/relationships/worksheet" Target="worksheets/sheet264.xml"/><Relationship Id="rId471" Type="http://schemas.openxmlformats.org/officeDocument/2006/relationships/pivotCacheDefinition" Target="pivotCache/pivotCacheDefinition159.xml"/><Relationship Id="rId17" Type="http://schemas.openxmlformats.org/officeDocument/2006/relationships/worksheet" Target="worksheets/sheet17.xml"/><Relationship Id="rId59" Type="http://schemas.openxmlformats.org/officeDocument/2006/relationships/worksheet" Target="worksheets/sheet59.xml"/><Relationship Id="rId124" Type="http://schemas.openxmlformats.org/officeDocument/2006/relationships/worksheet" Target="worksheets/sheet124.xml"/><Relationship Id="rId70" Type="http://schemas.openxmlformats.org/officeDocument/2006/relationships/worksheet" Target="worksheets/sheet70.xml"/><Relationship Id="rId166" Type="http://schemas.openxmlformats.org/officeDocument/2006/relationships/worksheet" Target="worksheets/sheet166.xml"/><Relationship Id="rId331" Type="http://schemas.openxmlformats.org/officeDocument/2006/relationships/pivotCacheDefinition" Target="pivotCache/pivotCacheDefinition19.xml"/><Relationship Id="rId373" Type="http://schemas.openxmlformats.org/officeDocument/2006/relationships/pivotCacheDefinition" Target="pivotCache/pivotCacheDefinition61.xml"/><Relationship Id="rId429" Type="http://schemas.openxmlformats.org/officeDocument/2006/relationships/pivotCacheDefinition" Target="pivotCache/pivotCacheDefinition117.xml"/><Relationship Id="rId1" Type="http://schemas.openxmlformats.org/officeDocument/2006/relationships/worksheet" Target="worksheets/sheet1.xml"/><Relationship Id="rId233" Type="http://schemas.openxmlformats.org/officeDocument/2006/relationships/worksheet" Target="worksheets/sheet233.xml"/><Relationship Id="rId440" Type="http://schemas.openxmlformats.org/officeDocument/2006/relationships/pivotCacheDefinition" Target="pivotCache/pivotCacheDefinition128.xml"/><Relationship Id="rId28" Type="http://schemas.openxmlformats.org/officeDocument/2006/relationships/worksheet" Target="worksheets/sheet28.xml"/><Relationship Id="rId275" Type="http://schemas.openxmlformats.org/officeDocument/2006/relationships/worksheet" Target="worksheets/sheet275.xml"/><Relationship Id="rId300" Type="http://schemas.openxmlformats.org/officeDocument/2006/relationships/worksheet" Target="worksheets/sheet300.xml"/><Relationship Id="rId81" Type="http://schemas.openxmlformats.org/officeDocument/2006/relationships/worksheet" Target="worksheets/sheet81.xml"/><Relationship Id="rId135" Type="http://schemas.openxmlformats.org/officeDocument/2006/relationships/worksheet" Target="worksheets/sheet135.xml"/><Relationship Id="rId177" Type="http://schemas.openxmlformats.org/officeDocument/2006/relationships/worksheet" Target="worksheets/sheet177.xml"/><Relationship Id="rId342" Type="http://schemas.openxmlformats.org/officeDocument/2006/relationships/pivotCacheDefinition" Target="pivotCache/pivotCacheDefinition30.xml"/><Relationship Id="rId384" Type="http://schemas.openxmlformats.org/officeDocument/2006/relationships/pivotCacheDefinition" Target="pivotCache/pivotCacheDefinition72.xml"/><Relationship Id="rId202" Type="http://schemas.openxmlformats.org/officeDocument/2006/relationships/worksheet" Target="worksheets/sheet202.xml"/><Relationship Id="rId244" Type="http://schemas.openxmlformats.org/officeDocument/2006/relationships/worksheet" Target="worksheets/sheet244.xml"/><Relationship Id="rId39" Type="http://schemas.openxmlformats.org/officeDocument/2006/relationships/worksheet" Target="worksheets/sheet39.xml"/><Relationship Id="rId286" Type="http://schemas.openxmlformats.org/officeDocument/2006/relationships/worksheet" Target="worksheets/sheet286.xml"/><Relationship Id="rId451" Type="http://schemas.openxmlformats.org/officeDocument/2006/relationships/pivotCacheDefinition" Target="pivotCache/pivotCacheDefinition139.xml"/><Relationship Id="rId50" Type="http://schemas.openxmlformats.org/officeDocument/2006/relationships/worksheet" Target="worksheets/sheet50.xml"/><Relationship Id="rId104" Type="http://schemas.openxmlformats.org/officeDocument/2006/relationships/worksheet" Target="worksheets/sheet104.xml"/><Relationship Id="rId146" Type="http://schemas.openxmlformats.org/officeDocument/2006/relationships/worksheet" Target="worksheets/sheet146.xml"/><Relationship Id="rId188" Type="http://schemas.openxmlformats.org/officeDocument/2006/relationships/worksheet" Target="worksheets/sheet188.xml"/><Relationship Id="rId311" Type="http://schemas.openxmlformats.org/officeDocument/2006/relationships/worksheet" Target="worksheets/sheet311.xml"/><Relationship Id="rId353" Type="http://schemas.openxmlformats.org/officeDocument/2006/relationships/pivotCacheDefinition" Target="pivotCache/pivotCacheDefinition41.xml"/><Relationship Id="rId395" Type="http://schemas.openxmlformats.org/officeDocument/2006/relationships/pivotCacheDefinition" Target="pivotCache/pivotCacheDefinition83.xml"/><Relationship Id="rId409" Type="http://schemas.openxmlformats.org/officeDocument/2006/relationships/pivotCacheDefinition" Target="pivotCache/pivotCacheDefinition97.xml"/><Relationship Id="rId92" Type="http://schemas.openxmlformats.org/officeDocument/2006/relationships/worksheet" Target="worksheets/sheet92.xml"/><Relationship Id="rId213" Type="http://schemas.openxmlformats.org/officeDocument/2006/relationships/worksheet" Target="worksheets/sheet213.xml"/><Relationship Id="rId420" Type="http://schemas.openxmlformats.org/officeDocument/2006/relationships/pivotCacheDefinition" Target="pivotCache/pivotCacheDefinition108.xml"/><Relationship Id="rId255" Type="http://schemas.openxmlformats.org/officeDocument/2006/relationships/worksheet" Target="worksheets/sheet255.xml"/><Relationship Id="rId297" Type="http://schemas.openxmlformats.org/officeDocument/2006/relationships/worksheet" Target="worksheets/sheet297.xml"/><Relationship Id="rId462" Type="http://schemas.openxmlformats.org/officeDocument/2006/relationships/pivotCacheDefinition" Target="pivotCache/pivotCacheDefinition150.xml"/><Relationship Id="rId115" Type="http://schemas.openxmlformats.org/officeDocument/2006/relationships/worksheet" Target="worksheets/sheet115.xml"/><Relationship Id="rId157" Type="http://schemas.openxmlformats.org/officeDocument/2006/relationships/worksheet" Target="worksheets/sheet157.xml"/><Relationship Id="rId322" Type="http://schemas.openxmlformats.org/officeDocument/2006/relationships/pivotCacheDefinition" Target="pivotCache/pivotCacheDefinition10.xml"/><Relationship Id="rId364" Type="http://schemas.openxmlformats.org/officeDocument/2006/relationships/pivotCacheDefinition" Target="pivotCache/pivotCacheDefinition52.xml"/><Relationship Id="rId61" Type="http://schemas.openxmlformats.org/officeDocument/2006/relationships/worksheet" Target="worksheets/sheet61.xml"/><Relationship Id="rId199" Type="http://schemas.openxmlformats.org/officeDocument/2006/relationships/worksheet" Target="worksheets/sheet199.xml"/><Relationship Id="rId19" Type="http://schemas.openxmlformats.org/officeDocument/2006/relationships/worksheet" Target="worksheets/sheet19.xml"/><Relationship Id="rId224" Type="http://schemas.openxmlformats.org/officeDocument/2006/relationships/worksheet" Target="worksheets/sheet224.xml"/><Relationship Id="rId266" Type="http://schemas.openxmlformats.org/officeDocument/2006/relationships/worksheet" Target="worksheets/sheet266.xml"/><Relationship Id="rId431" Type="http://schemas.openxmlformats.org/officeDocument/2006/relationships/pivotCacheDefinition" Target="pivotCache/pivotCacheDefinition119.xml"/><Relationship Id="rId473"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00.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10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106.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107.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108.xml.rels><?xml version="1.0" encoding="UTF-8" standalone="yes"?>
<Relationships xmlns="http://schemas.openxmlformats.org/package/2006/relationships"><Relationship Id="rId3" Type="http://schemas.openxmlformats.org/officeDocument/2006/relationships/chartUserShapes" Target="../drawings/drawing139.xml"/><Relationship Id="rId2" Type="http://schemas.microsoft.com/office/2011/relationships/chartColorStyle" Target="colors76.xml"/><Relationship Id="rId1" Type="http://schemas.microsoft.com/office/2011/relationships/chartStyle" Target="style76.xml"/></Relationships>
</file>

<file path=xl/charts/_rels/chart109.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9.xml"/><Relationship Id="rId1" Type="http://schemas.microsoft.com/office/2011/relationships/chartStyle" Target="style9.xml"/></Relationships>
</file>

<file path=xl/charts/_rels/chart111.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112.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115.xml.rels><?xml version="1.0" encoding="UTF-8" standalone="yes"?>
<Relationships xmlns="http://schemas.openxmlformats.org/package/2006/relationships"><Relationship Id="rId3" Type="http://schemas.openxmlformats.org/officeDocument/2006/relationships/chartUserShapes" Target="../drawings/drawing147.xml"/><Relationship Id="rId2" Type="http://schemas.microsoft.com/office/2011/relationships/chartColorStyle" Target="colors80.xml"/><Relationship Id="rId1" Type="http://schemas.microsoft.com/office/2011/relationships/chartStyle" Target="style80.xml"/></Relationships>
</file>

<file path=xl/charts/_rels/chart116.xml.rels><?xml version="1.0" encoding="UTF-8" standalone="yes"?>
<Relationships xmlns="http://schemas.openxmlformats.org/package/2006/relationships"><Relationship Id="rId3" Type="http://schemas.openxmlformats.org/officeDocument/2006/relationships/chartUserShapes" Target="../drawings/drawing149.xml"/><Relationship Id="rId2" Type="http://schemas.microsoft.com/office/2011/relationships/chartColorStyle" Target="colors81.xml"/><Relationship Id="rId1" Type="http://schemas.microsoft.com/office/2011/relationships/chartStyle" Target="style81.xml"/></Relationships>
</file>

<file path=xl/charts/_rels/chart118.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119.xml.rels><?xml version="1.0" encoding="UTF-8" standalone="yes"?>
<Relationships xmlns="http://schemas.openxmlformats.org/package/2006/relationships"><Relationship Id="rId3" Type="http://schemas.openxmlformats.org/officeDocument/2006/relationships/chartUserShapes" Target="../drawings/drawing153.xml"/><Relationship Id="rId2" Type="http://schemas.microsoft.com/office/2011/relationships/chartColorStyle" Target="colors83.xml"/><Relationship Id="rId1" Type="http://schemas.microsoft.com/office/2011/relationships/chartStyle" Target="style83.xml"/></Relationships>
</file>

<file path=xl/charts/_rels/chart120.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122.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123.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124.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126.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127.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128.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129.xml.rels><?xml version="1.0" encoding="UTF-8" standalone="yes"?>
<Relationships xmlns="http://schemas.openxmlformats.org/package/2006/relationships"><Relationship Id="rId3" Type="http://schemas.openxmlformats.org/officeDocument/2006/relationships/chartUserShapes" Target="../drawings/drawing164.xml"/><Relationship Id="rId2" Type="http://schemas.microsoft.com/office/2011/relationships/chartColorStyle" Target="colors91.xml"/><Relationship Id="rId1" Type="http://schemas.microsoft.com/office/2011/relationships/chartStyle" Target="style9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30.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131.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132.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133.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135.xml.rels><?xml version="1.0" encoding="UTF-8" standalone="yes"?>
<Relationships xmlns="http://schemas.openxmlformats.org/package/2006/relationships"><Relationship Id="rId3" Type="http://schemas.openxmlformats.org/officeDocument/2006/relationships/chartUserShapes" Target="../drawings/drawing171.xml"/><Relationship Id="rId2" Type="http://schemas.microsoft.com/office/2011/relationships/chartColorStyle" Target="colors96.xml"/><Relationship Id="rId1" Type="http://schemas.microsoft.com/office/2011/relationships/chartStyle" Target="style96.xml"/></Relationships>
</file>

<file path=xl/charts/_rels/chart136.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13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13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13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4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4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4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4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4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46.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47.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48.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51.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53.xml.rels><?xml version="1.0" encoding="UTF-8" standalone="yes"?>
<Relationships xmlns="http://schemas.openxmlformats.org/package/2006/relationships"><Relationship Id="rId3" Type="http://schemas.openxmlformats.org/officeDocument/2006/relationships/chartUserShapes" Target="../drawings/drawing189.xml"/><Relationship Id="rId2" Type="http://schemas.microsoft.com/office/2011/relationships/chartColorStyle" Target="colors109.xml"/><Relationship Id="rId1" Type="http://schemas.microsoft.com/office/2011/relationships/chartStyle" Target="style109.xml"/></Relationships>
</file>

<file path=xl/charts/_rels/chart154.xml.rels><?xml version="1.0" encoding="UTF-8" standalone="yes"?>
<Relationships xmlns="http://schemas.openxmlformats.org/package/2006/relationships"><Relationship Id="rId3" Type="http://schemas.openxmlformats.org/officeDocument/2006/relationships/chartUserShapes" Target="../drawings/drawing191.xml"/><Relationship Id="rId2" Type="http://schemas.microsoft.com/office/2011/relationships/chartColorStyle" Target="colors110.xml"/><Relationship Id="rId1" Type="http://schemas.microsoft.com/office/2011/relationships/chartStyle" Target="style110.xml"/></Relationships>
</file>

<file path=xl/charts/_rels/chart155.xml.rels><?xml version="1.0" encoding="UTF-8" standalone="yes"?>
<Relationships xmlns="http://schemas.openxmlformats.org/package/2006/relationships"><Relationship Id="rId3" Type="http://schemas.openxmlformats.org/officeDocument/2006/relationships/chartUserShapes" Target="../drawings/drawing193.xml"/><Relationship Id="rId2" Type="http://schemas.microsoft.com/office/2011/relationships/chartColorStyle" Target="colors111.xml"/><Relationship Id="rId1" Type="http://schemas.microsoft.com/office/2011/relationships/chartStyle" Target="style111.xml"/></Relationships>
</file>

<file path=xl/charts/_rels/chart156.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157.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1.xml"/><Relationship Id="rId1" Type="http://schemas.microsoft.com/office/2011/relationships/chartStyle" Target="style11.xml"/></Relationships>
</file>

<file path=xl/charts/_rels/chart160.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6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67.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2.xml"/><Relationship Id="rId1" Type="http://schemas.microsoft.com/office/2011/relationships/chartStyle" Target="style12.xml"/></Relationships>
</file>

<file path=xl/charts/_rels/chart172.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73.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74.xml.rels><?xml version="1.0" encoding="UTF-8" standalone="yes"?>
<Relationships xmlns="http://schemas.openxmlformats.org/package/2006/relationships"><Relationship Id="rId3" Type="http://schemas.openxmlformats.org/officeDocument/2006/relationships/chartUserShapes" Target="../drawings/drawing214.xml"/><Relationship Id="rId2" Type="http://schemas.microsoft.com/office/2011/relationships/chartColorStyle" Target="colors118.xml"/><Relationship Id="rId1" Type="http://schemas.microsoft.com/office/2011/relationships/chartStyle" Target="style118.xml"/></Relationships>
</file>

<file path=xl/charts/_rels/chart175.xml.rels><?xml version="1.0" encoding="UTF-8" standalone="yes"?>
<Relationships xmlns="http://schemas.openxmlformats.org/package/2006/relationships"><Relationship Id="rId3" Type="http://schemas.openxmlformats.org/officeDocument/2006/relationships/chartUserShapes" Target="../drawings/drawing216.xml"/><Relationship Id="rId2" Type="http://schemas.microsoft.com/office/2011/relationships/chartColorStyle" Target="colors119.xml"/><Relationship Id="rId1" Type="http://schemas.microsoft.com/office/2011/relationships/chartStyle" Target="style119.xml"/></Relationships>
</file>

<file path=xl/charts/_rels/chart177.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78.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8.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9.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6.xml"/><Relationship Id="rId1" Type="http://schemas.microsoft.com/office/2011/relationships/chartStyle" Target="style16.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7.xml"/><Relationship Id="rId1" Type="http://schemas.microsoft.com/office/2011/relationships/chartStyle" Target="style17.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8.xml"/><Relationship Id="rId1" Type="http://schemas.microsoft.com/office/2011/relationships/chartStyle" Target="style18.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19.xml"/><Relationship Id="rId1" Type="http://schemas.microsoft.com/office/2011/relationships/chartStyle" Target="style19.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0.xml"/><Relationship Id="rId1" Type="http://schemas.microsoft.com/office/2011/relationships/chartStyle" Target="style20.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21.xml"/><Relationship Id="rId1" Type="http://schemas.microsoft.com/office/2011/relationships/chartStyle" Target="style21.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31.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2.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26.xml"/><Relationship Id="rId1" Type="http://schemas.microsoft.com/office/2011/relationships/chartStyle" Target="style2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27.xml"/><Relationship Id="rId1" Type="http://schemas.microsoft.com/office/2011/relationships/chartStyle" Target="style27.xml"/></Relationships>
</file>

<file path=xl/charts/_rels/chart3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30.xml"/><Relationship Id="rId1" Type="http://schemas.microsoft.com/office/2011/relationships/chartStyle" Target="style3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31.xml"/><Relationship Id="rId1" Type="http://schemas.microsoft.com/office/2011/relationships/chartStyle" Target="style31.xml"/></Relationships>
</file>

<file path=xl/charts/_rels/chart4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34.xml"/><Relationship Id="rId1" Type="http://schemas.microsoft.com/office/2011/relationships/chartStyle" Target="style34.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48.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9.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37.xml"/><Relationship Id="rId1" Type="http://schemas.microsoft.com/office/2011/relationships/chartStyle" Target="style37.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38.xml"/><Relationship Id="rId1" Type="http://schemas.microsoft.com/office/2011/relationships/chartStyle" Target="style38.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39.xml"/><Relationship Id="rId1" Type="http://schemas.microsoft.com/office/2011/relationships/chartStyle" Target="style39.xml"/></Relationships>
</file>

<file path=xl/charts/_rels/chart53.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4.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5.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6.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7.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8.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62.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47.xml"/><Relationship Id="rId1" Type="http://schemas.microsoft.com/office/2011/relationships/chartStyle" Target="style47.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48.xml"/><Relationship Id="rId1" Type="http://schemas.microsoft.com/office/2011/relationships/chartStyle" Target="style48.xml"/></Relationships>
</file>

<file path=xl/charts/_rels/chart66.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68.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69.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70.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71.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72.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55.xml"/><Relationship Id="rId1" Type="http://schemas.microsoft.com/office/2011/relationships/chartStyle" Target="style55.xml"/></Relationships>
</file>

<file path=xl/charts/_rels/chart7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7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7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2.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83.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84.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85.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86.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89.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0.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93.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94.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96.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97.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98.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99.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[2024統計さむかわデータベース（完成）.xlsx]1-3g!ﾋﾟﾎﾞｯﾄﾃｰﾌﾞﾙ1</c:name>
    <c:fmtId val="0"/>
  </c:pivotSource>
  <c:chart>
    <c:autoTitleDeleted val="1"/>
    <c:pivotFmts>
      <c:pivotFmt>
        <c:idx val="0"/>
        <c:dLbl>
          <c:idx val="0"/>
          <c:numFmt formatCode="0.0%" sourceLinked="0"/>
          <c:spPr>
            <a:noFill/>
            <a:ln>
              <a:noFill/>
            </a:ln>
            <a:effectLst/>
          </c:spPr>
          <c:txPr>
            <a:bodyPr rot="0" spcFirstLastPara="1" vertOverflow="ellipsis" horzOverflow="overflow" wrap="square" lIns="38100" tIns="19050" rIns="38100" bIns="19050"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dLbl>
          <c:idx val="0"/>
          <c:numFmt formatCode="0.0%" sourceLinked="0"/>
          <c:spPr>
            <a:noFill/>
            <a:ln>
              <a:noFill/>
            </a:ln>
            <a:effectLst/>
          </c:spPr>
          <c:txPr>
            <a:bodyPr rot="0" spcFirstLastPara="1" vertOverflow="ellipsis" horzOverflow="overflow" vert="horz" wrap="square" lIns="38100" tIns="19050" rIns="38100" bIns="19050" anchor="ctr" anchorCtr="1">
              <a:no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8"/>
        <c:spPr>
          <a:solidFill>
            <a:schemeClr val="accent1"/>
          </a:solidFill>
          <a:ln>
            <a:noFill/>
          </a:ln>
          <a:effectLst/>
        </c:spPr>
        <c:dLbl>
          <c:idx val="0"/>
          <c:layout>
            <c:manualLayout>
              <c:x val="-2.0394885659812359E-2"/>
              <c:y val="-1.0122134733158355E-2"/>
            </c:manualLayout>
          </c:layout>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9"/>
        <c:spPr>
          <a:solidFill>
            <a:schemeClr val="accent1"/>
          </a:solidFill>
          <a:ln>
            <a:noFill/>
          </a:ln>
          <a:effectLst/>
        </c:spPr>
      </c:pivotFmt>
      <c:pivotFmt>
        <c:idx val="10"/>
        <c:spPr>
          <a:solidFill>
            <a:schemeClr val="accent1"/>
          </a:solidFill>
          <a:ln>
            <a:noFill/>
          </a:ln>
          <a:effectLst/>
        </c:spPr>
        <c:marker>
          <c:symbol val="none"/>
        </c:marker>
        <c:dLbl>
          <c:idx val="0"/>
          <c:numFmt formatCode="0.0%" sourceLinked="0"/>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numFmt formatCode="0.0%" sourceLinked="0"/>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0.15491023716290331"/>
          <c:y val="0.20750313016317853"/>
          <c:w val="0.49020511506337355"/>
          <c:h val="0.77893178283449649"/>
        </c:manualLayout>
      </c:layout>
      <c:pieChart>
        <c:varyColors val="1"/>
        <c:ser>
          <c:idx val="0"/>
          <c:order val="0"/>
          <c:tx>
            <c:strRef>
              <c:f>'1-3g'!$B$1</c:f>
              <c:strCache>
                <c:ptCount val="1"/>
                <c:pt idx="0">
                  <c:v>集計</c:v>
                </c:pt>
              </c:strCache>
            </c:strRef>
          </c:tx>
          <c:dPt>
            <c:idx val="0"/>
            <c:bubble3D val="0"/>
            <c:spPr>
              <a:solidFill>
                <a:schemeClr val="accent1"/>
              </a:solidFill>
              <a:ln>
                <a:noFill/>
              </a:ln>
              <a:effectLst/>
            </c:spPr>
            <c:extLst>
              <c:ext xmlns:c16="http://schemas.microsoft.com/office/drawing/2014/chart" uri="{C3380CC4-5D6E-409C-BE32-E72D297353CC}">
                <c16:uniqueId val="{00000001-0F6B-4745-A394-9AA9FA31066C}"/>
              </c:ext>
            </c:extLst>
          </c:dPt>
          <c:dPt>
            <c:idx val="1"/>
            <c:bubble3D val="0"/>
            <c:spPr>
              <a:solidFill>
                <a:schemeClr val="accent2"/>
              </a:solidFill>
              <a:ln>
                <a:noFill/>
              </a:ln>
              <a:effectLst/>
            </c:spPr>
            <c:extLst>
              <c:ext xmlns:c16="http://schemas.microsoft.com/office/drawing/2014/chart" uri="{C3380CC4-5D6E-409C-BE32-E72D297353CC}">
                <c16:uniqueId val="{00000003-0F6B-4745-A394-9AA9FA31066C}"/>
              </c:ext>
            </c:extLst>
          </c:dPt>
          <c:dPt>
            <c:idx val="2"/>
            <c:bubble3D val="0"/>
            <c:spPr>
              <a:solidFill>
                <a:schemeClr val="accent3"/>
              </a:solidFill>
              <a:ln>
                <a:noFill/>
              </a:ln>
              <a:effectLst/>
            </c:spPr>
            <c:extLst>
              <c:ext xmlns:c16="http://schemas.microsoft.com/office/drawing/2014/chart" uri="{C3380CC4-5D6E-409C-BE32-E72D297353CC}">
                <c16:uniqueId val="{00000005-0F6B-4745-A394-9AA9FA31066C}"/>
              </c:ext>
            </c:extLst>
          </c:dPt>
          <c:dPt>
            <c:idx val="3"/>
            <c:bubble3D val="0"/>
            <c:spPr>
              <a:solidFill>
                <a:schemeClr val="accent4"/>
              </a:solidFill>
              <a:ln>
                <a:noFill/>
              </a:ln>
              <a:effectLst/>
            </c:spPr>
            <c:extLst>
              <c:ext xmlns:c16="http://schemas.microsoft.com/office/drawing/2014/chart" uri="{C3380CC4-5D6E-409C-BE32-E72D297353CC}">
                <c16:uniqueId val="{00000007-0F6B-4745-A394-9AA9FA31066C}"/>
              </c:ext>
            </c:extLst>
          </c:dPt>
          <c:dPt>
            <c:idx val="4"/>
            <c:bubble3D val="0"/>
            <c:spPr>
              <a:solidFill>
                <a:schemeClr val="accent5"/>
              </a:solidFill>
              <a:ln>
                <a:noFill/>
              </a:ln>
              <a:effectLst/>
            </c:spPr>
            <c:extLst>
              <c:ext xmlns:c16="http://schemas.microsoft.com/office/drawing/2014/chart" uri="{C3380CC4-5D6E-409C-BE32-E72D297353CC}">
                <c16:uniqueId val="{00000009-0F6B-4745-A394-9AA9FA31066C}"/>
              </c:ext>
            </c:extLst>
          </c:dPt>
          <c:dPt>
            <c:idx val="5"/>
            <c:bubble3D val="0"/>
            <c:spPr>
              <a:solidFill>
                <a:schemeClr val="accent6"/>
              </a:solidFill>
              <a:ln>
                <a:noFill/>
              </a:ln>
              <a:effectLst/>
            </c:spPr>
            <c:extLst>
              <c:ext xmlns:c16="http://schemas.microsoft.com/office/drawing/2014/chart" uri="{C3380CC4-5D6E-409C-BE32-E72D297353CC}">
                <c16:uniqueId val="{0000000B-0F6B-4745-A394-9AA9FA31066C}"/>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0F6B-4745-A394-9AA9FA31066C}"/>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0F6B-4745-A394-9AA9FA31066C}"/>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11-0F6B-4745-A394-9AA9FA31066C}"/>
              </c:ext>
            </c:extLst>
          </c:dPt>
          <c:dLbls>
            <c:dLbl>
              <c:idx val="6"/>
              <c:numFmt formatCode="0.0%" sourceLinked="0"/>
              <c:spPr>
                <a:noFill/>
                <a:ln>
                  <a:noFill/>
                </a:ln>
                <a:effectLst/>
              </c:spPr>
              <c:txPr>
                <a:bodyPr rot="0" spcFirstLastPara="1" vertOverflow="ellipsis" horzOverflow="overflow" vert="horz" wrap="square" lIns="38100" tIns="19050" rIns="38100" bIns="19050" anchor="ctr" anchorCtr="1">
                  <a:no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D-0F6B-4745-A394-9AA9FA31066C}"/>
                </c:ext>
              </c:extLst>
            </c:dLbl>
            <c:dLbl>
              <c:idx val="7"/>
              <c:layout>
                <c:manualLayout>
                  <c:x val="-2.0394885659812359E-2"/>
                  <c:y val="-1.0122134733158355E-2"/>
                </c:manualLayout>
              </c:layout>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0F6B-4745-A394-9AA9FA31066C}"/>
                </c:ext>
              </c:extLst>
            </c:dLbl>
            <c:numFmt formatCode="0.0%" sourceLinked="0"/>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'1-3g'!$A$2:$A$11</c:f>
              <c:strCache>
                <c:ptCount val="9"/>
                <c:pt idx="0">
                  <c:v>市街化調整区域　</c:v>
                </c:pt>
                <c:pt idx="1">
                  <c:v>第一種住居地域</c:v>
                </c:pt>
                <c:pt idx="2">
                  <c:v>準工業地域　　　　　　　　　　　</c:v>
                </c:pt>
                <c:pt idx="3">
                  <c:v>工業専用地域</c:v>
                </c:pt>
                <c:pt idx="4">
                  <c:v>工業地域</c:v>
                </c:pt>
                <c:pt idx="5">
                  <c:v>第一種中高層住居専用地域</c:v>
                </c:pt>
                <c:pt idx="6">
                  <c:v>第一種低層住居専用地域</c:v>
                </c:pt>
                <c:pt idx="7">
                  <c:v>近隣商業地域</c:v>
                </c:pt>
                <c:pt idx="8">
                  <c:v>商業地域</c:v>
                </c:pt>
              </c:strCache>
            </c:strRef>
          </c:cat>
          <c:val>
            <c:numRef>
              <c:f>'1-3g'!$B$2:$B$11</c:f>
              <c:numCache>
                <c:formatCode>General</c:formatCode>
                <c:ptCount val="9"/>
                <c:pt idx="0">
                  <c:v>619</c:v>
                </c:pt>
                <c:pt idx="1">
                  <c:v>231</c:v>
                </c:pt>
                <c:pt idx="2">
                  <c:v>110</c:v>
                </c:pt>
                <c:pt idx="3">
                  <c:v>103</c:v>
                </c:pt>
                <c:pt idx="4">
                  <c:v>100</c:v>
                </c:pt>
                <c:pt idx="5">
                  <c:v>92</c:v>
                </c:pt>
                <c:pt idx="6">
                  <c:v>66</c:v>
                </c:pt>
                <c:pt idx="7">
                  <c:v>18.7</c:v>
                </c:pt>
                <c:pt idx="8">
                  <c:v>2.2999999999999998</c:v>
                </c:pt>
              </c:numCache>
            </c:numRef>
          </c:val>
          <c:extLst>
            <c:ext xmlns:c16="http://schemas.microsoft.com/office/drawing/2014/chart" uri="{C3380CC4-5D6E-409C-BE32-E72D297353CC}">
              <c16:uniqueId val="{00000012-0F6B-4745-A394-9AA9FA31066C}"/>
            </c:ext>
          </c:extLst>
        </c:ser>
        <c:dLbls>
          <c:showLegendKey val="0"/>
          <c:showVal val="1"/>
          <c:showCatName val="0"/>
          <c:showSerName val="0"/>
          <c:showPercent val="0"/>
          <c:showBubbleSize val="0"/>
          <c:showLeaderLines val="1"/>
        </c:dLbls>
        <c:firstSliceAng val="0"/>
      </c:pieChart>
      <c:spPr>
        <a:solidFill>
          <a:schemeClr val="bg1"/>
        </a:solidFill>
        <a:ln>
          <a:noFill/>
        </a:ln>
        <a:effectLst/>
      </c:spPr>
    </c:plotArea>
    <c:legend>
      <c:legendPos val="r"/>
      <c:layout>
        <c:manualLayout>
          <c:xMode val="edge"/>
          <c:yMode val="edge"/>
          <c:x val="0.64734970214839782"/>
          <c:y val="0.22477222804696906"/>
          <c:w val="0.34019433553583633"/>
          <c:h val="0.77459815412138089"/>
        </c:manualLayout>
      </c:layou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lumMod val="85000"/>
                  <a:lumOff val="15000"/>
                </a:schemeClr>
              </a:solidFill>
              <a:latin typeface="メイリオ"/>
              <a:ea typeface="メイリオ"/>
              <a:cs typeface="+mn-cs"/>
            </a:defRPr>
          </a:pPr>
          <a:endParaRPr lang="ja-JP"/>
        </a:p>
      </c:txPr>
    </c:legend>
    <c:plotVisOnly val="0"/>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a:latin typeface="メイリオ"/>
          <a:ea typeface="メイリオ"/>
        </a:defRPr>
      </a:pPr>
      <a:endParaRPr lang="ja-JP"/>
    </a:p>
  </c:txPr>
  <c:printSettings>
    <c:headerFooter/>
    <c:pageMargins b="0.75" l="0.7" r="0.7" t="0.75" header="0.3" footer="0.3"/>
    <c:pageSetup orientation="landscape"/>
  </c:printSettings>
  <c:userShapes r:id="rId3"/>
  <c:extLst>
    <c:ext xmlns:c14="http://schemas.microsoft.com/office/drawing/2007/8/2/chart" uri="{781A3756-C4B2-4CAC-9D66-4F8BD8637D16}">
      <c14:pivotOptions>
        <c14:dropZoneCatego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[2024統計さむかわデータベース（完成）.xlsx]2-3g!ピボットテーブル1</c:name>
    <c:fmtId val="0"/>
  </c:pivotSource>
  <c:chart>
    <c:autoTitleDeleted val="1"/>
    <c:pivotFmts>
      <c:pivotFmt>
        <c:idx val="0"/>
        <c:spPr>
          <a:solidFill>
            <a:schemeClr val="accent1"/>
          </a:solidFill>
          <a:ln>
            <a:noFill/>
          </a:ln>
          <a:effectLst/>
        </c:spPr>
        <c:dLbl>
          <c:idx val="0"/>
          <c:spPr>
            <a:noFill/>
            <a:ln>
              <a:noFill/>
            </a:ln>
            <a:effectLst/>
          </c:spPr>
          <c:txPr>
            <a:bodyPr rot="0" spcFirstLastPara="1" vertOverflow="ellipsis" horzOverflow="overflow"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1"/>
          <c:showBubbleSize val="1"/>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1"/>
          <c:showBubbleSize val="1"/>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1"/>
          <c:showBubbleSize val="1"/>
          <c:extLst>
            <c:ext xmlns:c15="http://schemas.microsoft.com/office/drawing/2012/chart" uri="{CE6537A1-D6FC-4f65-9D91-7224C49458BB}"/>
          </c:extLst>
        </c:dLbl>
      </c:pivotFmt>
    </c:pivotFmts>
    <c:plotArea>
      <c:layout/>
      <c:barChart>
        <c:barDir val="col"/>
        <c:grouping val="clustered"/>
        <c:varyColors val="0"/>
        <c:ser>
          <c:idx val="0"/>
          <c:order val="0"/>
          <c:tx>
            <c:strRef>
              <c:f>'2-3g'!$B$37</c:f>
              <c:strCache>
                <c:ptCount val="1"/>
                <c:pt idx="0">
                  <c:v>集計</c:v>
                </c:pt>
              </c:strCache>
            </c:strRef>
          </c:tx>
          <c:spPr>
            <a:solidFill>
              <a:schemeClr val="accent1"/>
            </a:solidFill>
            <a:ln>
              <a:noFill/>
            </a:ln>
            <a:effectLst/>
          </c:spPr>
          <c:invertIfNegative val="0"/>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1"/>
            <c:showBubbleSize val="1"/>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'2-3g'!$A$38:$A$46</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'2-3g'!$B$38:$B$46</c:f>
              <c:numCache>
                <c:formatCode>General</c:formatCode>
                <c:ptCount val="8"/>
                <c:pt idx="0">
                  <c:v>152</c:v>
                </c:pt>
                <c:pt idx="1">
                  <c:v>228</c:v>
                </c:pt>
                <c:pt idx="2">
                  <c:v>214</c:v>
                </c:pt>
                <c:pt idx="3">
                  <c:v>399</c:v>
                </c:pt>
                <c:pt idx="4">
                  <c:v>391</c:v>
                </c:pt>
                <c:pt idx="5">
                  <c:v>261</c:v>
                </c:pt>
                <c:pt idx="6">
                  <c:v>344</c:v>
                </c:pt>
                <c:pt idx="7">
                  <c:v>134</c:v>
                </c:pt>
              </c:numCache>
            </c:numRef>
          </c:val>
          <c:extLst>
            <c:ext xmlns:c16="http://schemas.microsoft.com/office/drawing/2014/chart" uri="{C3380CC4-5D6E-409C-BE32-E72D297353CC}">
              <c16:uniqueId val="{00000000-5828-4710-9074-B15CFE08CCCE}"/>
            </c:ext>
          </c:extLst>
        </c:ser>
        <c:dLbls>
          <c:showLegendKey val="0"/>
          <c:showVal val="0"/>
          <c:showCatName val="0"/>
          <c:showSerName val="0"/>
          <c:showPercent val="0"/>
          <c:showBubbleSize val="0"/>
        </c:dLbls>
        <c:gapWidth val="219"/>
        <c:overlap val="-27"/>
        <c:axId val="1"/>
        <c:axId val="2"/>
      </c:barChart>
      <c:catAx>
        <c:axId val="1"/>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crossAx val="2"/>
        <c:crosses val="autoZero"/>
        <c:auto val="1"/>
        <c:lblAlgn val="ctr"/>
        <c:lblOffset val="100"/>
        <c:noMultiLvlLbl val="0"/>
      </c:catAx>
      <c:valAx>
        <c:axId val="2"/>
        <c:scaling>
          <c:orientation val="minMax"/>
        </c:scaling>
        <c:delete val="0"/>
        <c:axPos val="l"/>
        <c:numFmt formatCode="General" sourceLinked="1"/>
        <c:majorTickMark val="out"/>
        <c:minorTickMark val="none"/>
        <c:tickLblPos val="nextTo"/>
        <c:spPr>
          <a:noFill/>
          <a:ln>
            <a:solidFill>
              <a:schemeClr val="tx1">
                <a:lumMod val="85000"/>
                <a:lumOff val="15000"/>
              </a:schemeClr>
            </a:solidFill>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crossAx val="1"/>
        <c:crosses val="autoZero"/>
        <c:crossBetween val="between"/>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vertOverflow="overflow" horzOverflow="overflow" anchor="ctr" anchorCtr="1"/>
    <a:lstStyle/>
    <a:p>
      <a:pPr algn="ctr" rtl="0">
        <a:defRPr lang="ja-JP" altLang="en-US" sz="900">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[2024統計さむかわデータベース（完成）.xlsx]11-13g!ﾋﾟﾎﾞｯﾄﾃｰﾌﾞﾙ2</c:name>
    <c:fmtId val="0"/>
  </c:pivotSource>
  <c:chart>
    <c:autoTitleDeleted val="1"/>
    <c:pivotFmts>
      <c:pivotFmt>
        <c:idx val="0"/>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1"/>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2"/>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3"/>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4"/>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5"/>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6"/>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7"/>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s>
    <c:plotArea>
      <c:layout>
        <c:manualLayout>
          <c:layoutTarget val="inner"/>
          <c:xMode val="edge"/>
          <c:yMode val="edge"/>
          <c:x val="9.2182123777258429E-2"/>
          <c:y val="0.183005249343832"/>
          <c:w val="0.82581455238935886"/>
          <c:h val="0.64679316127150777"/>
        </c:manualLayout>
      </c:layout>
      <c:barChart>
        <c:barDir val="col"/>
        <c:grouping val="clustered"/>
        <c:varyColors val="0"/>
        <c:ser>
          <c:idx val="1"/>
          <c:order val="1"/>
          <c:tx>
            <c:strRef>
              <c:f>'11-13g'!$C$3</c:f>
              <c:strCache>
                <c:ptCount val="1"/>
                <c:pt idx="0">
                  <c:v>金額（左軸）</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19D-4793-8714-B55E7D2DAD83}"/>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019D-4793-8714-B55E7D2DAD83}"/>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019D-4793-8714-B55E7D2DAD83}"/>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019D-4793-8714-B55E7D2DAD83}"/>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9-019D-4793-8714-B55E7D2DAD83}"/>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B-019D-4793-8714-B55E7D2DAD83}"/>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D-019D-4793-8714-B55E7D2DAD83}"/>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F-019D-4793-8714-B55E7D2DAD83}"/>
              </c:ext>
            </c:extLst>
          </c:dPt>
          <c:dPt>
            <c:idx val="8"/>
            <c:invertIfNegative val="0"/>
            <c:bubble3D val="0"/>
            <c:extLst>
              <c:ext xmlns:c16="http://schemas.microsoft.com/office/drawing/2014/chart" uri="{C3380CC4-5D6E-409C-BE32-E72D297353CC}">
                <c16:uniqueId val="{00000011-019D-4793-8714-B55E7D2DAD83}"/>
              </c:ext>
            </c:extLst>
          </c:dPt>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'11-13g'!$A$4:$A$12</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'11-13g'!$C$4:$C$12</c:f>
              <c:numCache>
                <c:formatCode>General</c:formatCode>
                <c:ptCount val="8"/>
                <c:pt idx="0">
                  <c:v>8707825</c:v>
                </c:pt>
                <c:pt idx="1">
                  <c:v>8892157</c:v>
                </c:pt>
                <c:pt idx="2">
                  <c:v>9075793</c:v>
                </c:pt>
                <c:pt idx="3">
                  <c:v>9225030</c:v>
                </c:pt>
                <c:pt idx="4">
                  <c:v>9343868</c:v>
                </c:pt>
                <c:pt idx="5">
                  <c:v>9350727</c:v>
                </c:pt>
                <c:pt idx="6">
                  <c:v>9636282</c:v>
                </c:pt>
                <c:pt idx="7">
                  <c:v>9950435</c:v>
                </c:pt>
              </c:numCache>
            </c:numRef>
          </c:val>
          <c:extLst>
            <c:ext xmlns:c16="http://schemas.microsoft.com/office/drawing/2014/chart" uri="{C3380CC4-5D6E-409C-BE32-E72D297353CC}">
              <c16:uniqueId val="{00000012-019D-4793-8714-B55E7D2DAD83}"/>
            </c:ext>
          </c:extLst>
        </c:ser>
        <c:dLbls>
          <c:showLegendKey val="0"/>
          <c:showVal val="1"/>
          <c:showCatName val="0"/>
          <c:showSerName val="0"/>
          <c:showPercent val="0"/>
          <c:showBubbleSize val="0"/>
        </c:dLbls>
        <c:gapWidth val="150"/>
        <c:axId val="1"/>
        <c:axId val="2"/>
      </c:barChart>
      <c:lineChart>
        <c:grouping val="standard"/>
        <c:varyColors val="0"/>
        <c:ser>
          <c:idx val="0"/>
          <c:order val="0"/>
          <c:tx>
            <c:strRef>
              <c:f>'11-13g'!$B$3</c:f>
              <c:strCache>
                <c:ptCount val="1"/>
                <c:pt idx="0">
                  <c:v>件数（右軸）</c:v>
                </c:pt>
              </c:strCache>
            </c:strRef>
          </c:tx>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Pt>
            <c:idx val="0"/>
            <c:bubble3D val="0"/>
            <c:spPr>
              <a:ln w="28575" cap="rnd" cmpd="sng" algn="ctr">
                <a:solidFill>
                  <a:schemeClr val="accent2"/>
                </a:solidFill>
                <a:prstDash val="solid"/>
                <a:round/>
              </a:ln>
              <a:effectLst/>
            </c:spPr>
            <c:extLst>
              <c:ext xmlns:c16="http://schemas.microsoft.com/office/drawing/2014/chart" uri="{C3380CC4-5D6E-409C-BE32-E72D297353CC}">
                <c16:uniqueId val="{00000014-019D-4793-8714-B55E7D2DAD83}"/>
              </c:ext>
            </c:extLst>
          </c:dPt>
          <c:dPt>
            <c:idx val="1"/>
            <c:bubble3D val="0"/>
            <c:spPr>
              <a:ln w="28575" cap="rnd" cmpd="sng" algn="ctr">
                <a:solidFill>
                  <a:schemeClr val="accent2"/>
                </a:solidFill>
                <a:prstDash val="solid"/>
                <a:round/>
              </a:ln>
              <a:effectLst/>
            </c:spPr>
            <c:extLst>
              <c:ext xmlns:c16="http://schemas.microsoft.com/office/drawing/2014/chart" uri="{C3380CC4-5D6E-409C-BE32-E72D297353CC}">
                <c16:uniqueId val="{00000016-019D-4793-8714-B55E7D2DAD83}"/>
              </c:ext>
            </c:extLst>
          </c:dPt>
          <c:dPt>
            <c:idx val="2"/>
            <c:bubble3D val="0"/>
            <c:spPr>
              <a:ln w="28575" cap="rnd" cmpd="sng" algn="ctr">
                <a:solidFill>
                  <a:schemeClr val="accent2"/>
                </a:solidFill>
                <a:prstDash val="solid"/>
                <a:round/>
              </a:ln>
              <a:effectLst/>
            </c:spPr>
            <c:extLst>
              <c:ext xmlns:c16="http://schemas.microsoft.com/office/drawing/2014/chart" uri="{C3380CC4-5D6E-409C-BE32-E72D297353CC}">
                <c16:uniqueId val="{00000018-019D-4793-8714-B55E7D2DAD83}"/>
              </c:ext>
            </c:extLst>
          </c:dPt>
          <c:dPt>
            <c:idx val="3"/>
            <c:bubble3D val="0"/>
            <c:spPr>
              <a:ln w="28575" cap="rnd" cmpd="sng" algn="ctr">
                <a:solidFill>
                  <a:schemeClr val="accent2"/>
                </a:solidFill>
                <a:prstDash val="solid"/>
                <a:round/>
              </a:ln>
              <a:effectLst/>
            </c:spPr>
            <c:extLst>
              <c:ext xmlns:c16="http://schemas.microsoft.com/office/drawing/2014/chart" uri="{C3380CC4-5D6E-409C-BE32-E72D297353CC}">
                <c16:uniqueId val="{0000001A-019D-4793-8714-B55E7D2DAD83}"/>
              </c:ext>
            </c:extLst>
          </c:dPt>
          <c:dPt>
            <c:idx val="4"/>
            <c:bubble3D val="0"/>
            <c:spPr>
              <a:ln w="28575" cap="rnd" cmpd="sng" algn="ctr">
                <a:solidFill>
                  <a:schemeClr val="accent2"/>
                </a:solidFill>
                <a:prstDash val="solid"/>
                <a:round/>
              </a:ln>
              <a:effectLst/>
            </c:spPr>
            <c:extLst>
              <c:ext xmlns:c16="http://schemas.microsoft.com/office/drawing/2014/chart" uri="{C3380CC4-5D6E-409C-BE32-E72D297353CC}">
                <c16:uniqueId val="{0000001C-019D-4793-8714-B55E7D2DAD83}"/>
              </c:ext>
            </c:extLst>
          </c:dPt>
          <c:dPt>
            <c:idx val="5"/>
            <c:bubble3D val="0"/>
            <c:spPr>
              <a:ln w="28575" cap="rnd" cmpd="sng" algn="ctr">
                <a:solidFill>
                  <a:schemeClr val="accent2"/>
                </a:solidFill>
                <a:prstDash val="solid"/>
                <a:round/>
              </a:ln>
              <a:effectLst/>
            </c:spPr>
            <c:extLst>
              <c:ext xmlns:c16="http://schemas.microsoft.com/office/drawing/2014/chart" uri="{C3380CC4-5D6E-409C-BE32-E72D297353CC}">
                <c16:uniqueId val="{0000001E-019D-4793-8714-B55E7D2DAD83}"/>
              </c:ext>
            </c:extLst>
          </c:dPt>
          <c:dPt>
            <c:idx val="6"/>
            <c:bubble3D val="0"/>
            <c:spPr>
              <a:ln w="28575" cap="rnd" cmpd="sng" algn="ctr">
                <a:solidFill>
                  <a:schemeClr val="accent2"/>
                </a:solidFill>
                <a:prstDash val="solid"/>
                <a:round/>
              </a:ln>
              <a:effectLst/>
            </c:spPr>
            <c:extLst>
              <c:ext xmlns:c16="http://schemas.microsoft.com/office/drawing/2014/chart" uri="{C3380CC4-5D6E-409C-BE32-E72D297353CC}">
                <c16:uniqueId val="{00000020-019D-4793-8714-B55E7D2DAD83}"/>
              </c:ext>
            </c:extLst>
          </c:dPt>
          <c:dPt>
            <c:idx val="7"/>
            <c:bubble3D val="0"/>
            <c:spPr>
              <a:ln w="28575" cap="rnd" cmpd="sng" algn="ctr">
                <a:solidFill>
                  <a:schemeClr val="accent2"/>
                </a:solidFill>
                <a:prstDash val="solid"/>
                <a:round/>
              </a:ln>
              <a:effectLst/>
            </c:spPr>
            <c:extLst>
              <c:ext xmlns:c16="http://schemas.microsoft.com/office/drawing/2014/chart" uri="{C3380CC4-5D6E-409C-BE32-E72D297353CC}">
                <c16:uniqueId val="{00000022-019D-4793-8714-B55E7D2DAD83}"/>
              </c:ext>
            </c:extLst>
          </c:dPt>
          <c:dPt>
            <c:idx val="8"/>
            <c:bubble3D val="0"/>
            <c:extLst>
              <c:ext xmlns:c16="http://schemas.microsoft.com/office/drawing/2014/chart" uri="{C3380CC4-5D6E-409C-BE32-E72D297353CC}">
                <c16:uniqueId val="{00000024-019D-4793-8714-B55E7D2DAD83}"/>
              </c:ext>
            </c:extLst>
          </c:dPt>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'11-13g'!$A$4:$A$12</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'11-13g'!$B$4:$B$12</c:f>
              <c:numCache>
                <c:formatCode>General</c:formatCode>
                <c:ptCount val="8"/>
                <c:pt idx="0">
                  <c:v>12847</c:v>
                </c:pt>
                <c:pt idx="1">
                  <c:v>13100</c:v>
                </c:pt>
                <c:pt idx="2">
                  <c:v>13328</c:v>
                </c:pt>
                <c:pt idx="3">
                  <c:v>13494</c:v>
                </c:pt>
                <c:pt idx="4">
                  <c:v>13644</c:v>
                </c:pt>
                <c:pt idx="5">
                  <c:v>13683</c:v>
                </c:pt>
                <c:pt idx="6">
                  <c:v>13796</c:v>
                </c:pt>
                <c:pt idx="7">
                  <c:v>13887</c:v>
                </c:pt>
              </c:numCache>
            </c:numRef>
          </c:val>
          <c:smooth val="0"/>
          <c:extLst>
            <c:ext xmlns:c16="http://schemas.microsoft.com/office/drawing/2014/chart" uri="{C3380CC4-5D6E-409C-BE32-E72D297353CC}">
              <c16:uniqueId val="{00000025-019D-4793-8714-B55E7D2DAD83}"/>
            </c:ext>
          </c:extLst>
        </c:ser>
        <c:dLbls>
          <c:showLegendKey val="0"/>
          <c:showVal val="1"/>
          <c:showCatName val="0"/>
          <c:showSerName val="0"/>
          <c:showPercent val="0"/>
          <c:showBubbleSize val="0"/>
        </c:dLbls>
        <c:marker val="1"/>
        <c:smooth val="0"/>
        <c:axId val="11"/>
        <c:axId val="12"/>
      </c:line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min val="0"/>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（千円）</a:t>
                </a:r>
              </a:p>
            </c:rich>
          </c:tx>
          <c:layout>
            <c:manualLayout>
              <c:xMode val="edge"/>
              <c:yMode val="edge"/>
              <c:x val="5.8816917958247922E-2"/>
              <c:y val="9.1405002946060313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majorUnit val="2000000"/>
      </c:valAx>
      <c:catAx>
        <c:axId val="11"/>
        <c:scaling>
          <c:orientation val="minMax"/>
        </c:scaling>
        <c:delete val="1"/>
        <c:axPos val="b"/>
        <c:numFmt formatCode="General" sourceLinked="1"/>
        <c:majorTickMark val="out"/>
        <c:minorTickMark val="none"/>
        <c:tickLblPos val="nextTo"/>
        <c:crossAx val="12"/>
        <c:crosses val="autoZero"/>
        <c:auto val="1"/>
        <c:lblAlgn val="ctr"/>
        <c:lblOffset val="100"/>
        <c:noMultiLvlLbl val="0"/>
      </c:catAx>
      <c:valAx>
        <c:axId val="12"/>
        <c:scaling>
          <c:orientation val="minMax"/>
          <c:min val="0"/>
        </c:scaling>
        <c:delete val="0"/>
        <c:axPos val="r"/>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（件）</a:t>
                </a:r>
              </a:p>
            </c:rich>
          </c:tx>
          <c:layout>
            <c:manualLayout>
              <c:xMode val="edge"/>
              <c:yMode val="edge"/>
              <c:x val="0.90572223180131683"/>
              <c:y val="9.5279875729819483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1"/>
        <c:crosses val="max"/>
        <c:crossBetween val="between"/>
      </c:valAx>
      <c:spPr>
        <a:solidFill>
          <a:schemeClr val="bg1"/>
        </a:solidFill>
        <a:ln>
          <a:noFill/>
        </a:ln>
        <a:effectLst/>
      </c:spPr>
    </c:plotArea>
    <c:legend>
      <c:legendPos val="t"/>
      <c:layout>
        <c:manualLayout>
          <c:xMode val="edge"/>
          <c:yMode val="edge"/>
          <c:x val="0.18906565511427859"/>
          <c:y val="2.7777777777777776E-2"/>
          <c:w val="0.63646703833553653"/>
          <c:h val="8.3717191601049873E-2"/>
        </c:manualLayout>
      </c:layou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b="0">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[2024統計さむかわデータベース（完成）.xlsx]11-14g!ﾋﾟﾎﾞｯﾄﾃｰﾌﾞﾙ3</c:name>
    <c:fmtId val="0"/>
  </c:pivotSource>
  <c:chart>
    <c:autoTitleDeleted val="1"/>
    <c:pivotFmts>
      <c:pivotFmt>
        <c:idx val="0"/>
        <c:spPr>
          <a:solidFill>
            <a:schemeClr val="accent1"/>
          </a:solidFill>
          <a:ln>
            <a:solidFill>
              <a:schemeClr val="accent1"/>
            </a:solidFill>
          </a:ln>
        </c:spPr>
        <c:dLbl>
          <c:idx val="0"/>
          <c:spPr>
            <a:noFill/>
            <a:ln>
              <a:noFill/>
            </a:ln>
            <a:effectLst/>
          </c:spPr>
          <c:txPr>
            <a:bodyPr rot="0" horzOverflow="overflow" anchor="ctr" anchorCtr="1"/>
            <a:lstStyle/>
            <a:p>
              <a:pPr algn="ctr" rtl="0">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solidFill>
              <a:schemeClr val="accent1"/>
            </a:solidFill>
          </a:ln>
        </c:spPr>
        <c:marker>
          <c:symbol val="none"/>
        </c:marker>
        <c:dLbl>
          <c:idx val="0"/>
          <c:spPr>
            <a:noFill/>
            <a:ln>
              <a:noFill/>
            </a:ln>
            <a:effectLst/>
          </c:spPr>
          <c:txPr>
            <a:bodyPr rot="0" horzOverflow="overflow" anchor="ctr" anchorCtr="1"/>
            <a:lstStyle/>
            <a:p>
              <a:pPr algn="ctr" rtl="0">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solidFill>
              <a:schemeClr val="accent1"/>
            </a:solidFill>
          </a:ln>
        </c:spPr>
        <c:marker>
          <c:symbol val="none"/>
        </c:marker>
        <c:dLbl>
          <c:idx val="0"/>
          <c:spPr>
            <a:noFill/>
            <a:ln>
              <a:noFill/>
            </a:ln>
            <a:effectLst/>
          </c:spPr>
          <c:txPr>
            <a:bodyPr rot="0" horzOverflow="overflow" anchor="ctr" anchorCtr="1"/>
            <a:lstStyle/>
            <a:p>
              <a:pPr algn="ctr" rtl="0">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349626751201554"/>
          <c:y val="0.11163789956718988"/>
          <c:w val="0.84472878390201211"/>
          <c:h val="0.62632624280173932"/>
        </c:manualLayout>
      </c:layout>
      <c:barChart>
        <c:barDir val="col"/>
        <c:grouping val="clustered"/>
        <c:varyColors val="0"/>
        <c:ser>
          <c:idx val="0"/>
          <c:order val="0"/>
          <c:tx>
            <c:strRef>
              <c:f>'11-14g'!$B$1</c:f>
              <c:strCache>
                <c:ptCount val="1"/>
                <c:pt idx="0">
                  <c:v>集計</c:v>
                </c:pt>
              </c:strCache>
            </c:strRef>
          </c:tx>
          <c:spPr>
            <a:solidFill>
              <a:schemeClr val="accent1"/>
            </a:solidFill>
            <a:ln>
              <a:solidFill>
                <a:schemeClr val="accent1"/>
              </a:solidFill>
            </a:ln>
          </c:spPr>
          <c:invertIfNegative val="0"/>
          <c:dLbls>
            <c:spPr>
              <a:noFill/>
              <a:ln>
                <a:noFill/>
              </a:ln>
              <a:effectLst/>
            </c:spPr>
            <c:txPr>
              <a:bodyPr rot="0" horzOverflow="overflow" anchor="ctr" anchorCtr="1"/>
              <a:lstStyle/>
              <a:p>
                <a:pPr algn="ctr" rtl="0">
                  <a:defRPr sz="90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'11-14g'!$A$2:$A$10</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'11-14g'!$B$2:$B$10</c:f>
              <c:numCache>
                <c:formatCode>General</c:formatCode>
                <c:ptCount val="8"/>
                <c:pt idx="0">
                  <c:v>162</c:v>
                </c:pt>
                <c:pt idx="1">
                  <c:v>181</c:v>
                </c:pt>
                <c:pt idx="2">
                  <c:v>171</c:v>
                </c:pt>
                <c:pt idx="3">
                  <c:v>178</c:v>
                </c:pt>
                <c:pt idx="4">
                  <c:v>199</c:v>
                </c:pt>
                <c:pt idx="5">
                  <c:v>223</c:v>
                </c:pt>
                <c:pt idx="6">
                  <c:v>243</c:v>
                </c:pt>
                <c:pt idx="7">
                  <c:v>239</c:v>
                </c:pt>
              </c:numCache>
            </c:numRef>
          </c:val>
          <c:extLst>
            <c:ext xmlns:c16="http://schemas.microsoft.com/office/drawing/2014/chart" uri="{C3380CC4-5D6E-409C-BE32-E72D297353CC}">
              <c16:uniqueId val="{00000000-01CF-495E-8941-8DD290A8FA22}"/>
            </c:ext>
          </c:extLst>
        </c:ser>
        <c:dLbls>
          <c:showLegendKey val="0"/>
          <c:showVal val="0"/>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txPr>
          <a:bodyPr rot="-2100000" horzOverflow="overflow" anchor="ctr" anchorCtr="1"/>
          <a:lstStyle/>
          <a:p>
            <a:pPr algn="ctr" rtl="0">
              <a:defRPr sz="900">
                <a:solidFill>
                  <a:schemeClr val="tx1"/>
                </a:solidFill>
              </a:defRPr>
            </a:pPr>
            <a:endParaRPr lang="ja-JP"/>
          </a:p>
        </c:txPr>
        <c:crossAx val="2"/>
        <c:crosses val="autoZero"/>
        <c:auto val="1"/>
        <c:lblAlgn val="ctr"/>
        <c:lblOffset val="50"/>
        <c:noMultiLvlLbl val="0"/>
      </c:catAx>
      <c:valAx>
        <c:axId val="2"/>
        <c:scaling>
          <c:orientation val="minMax"/>
        </c:scaling>
        <c:delete val="0"/>
        <c:axPos val="l"/>
        <c:title>
          <c:tx>
            <c:rich>
              <a:bodyPr rot="0" horzOverflow="overflow" anchor="ctr" anchorCtr="1"/>
              <a:lstStyle/>
              <a:p>
                <a:pPr algn="ctr" rtl="0">
                  <a:defRPr sz="900" i="0" u="none" strike="noStrike" baseline="0">
                    <a:solidFill>
                      <a:schemeClr val="tx1"/>
                    </a:solidFill>
                  </a:defRPr>
                </a:pPr>
                <a:r>
                  <a:rPr lang="ja-JP" altLang="en-US" sz="900" b="0" i="0" u="none" strike="noStrike" baseline="0">
                    <a:solidFill>
                      <a:schemeClr val="tx1"/>
                    </a:solidFill>
                    <a:latin typeface="メイリオ"/>
                    <a:ea typeface="メイリオ"/>
                  </a:rPr>
                  <a:t>（人）</a:t>
                </a:r>
              </a:p>
            </c:rich>
          </c:tx>
          <c:layout>
            <c:manualLayout>
              <c:xMode val="edge"/>
              <c:yMode val="edge"/>
              <c:x val="2.2519806364728293E-2"/>
              <c:y val="1.8672618574193379E-2"/>
            </c:manualLayout>
          </c:layout>
          <c:overlay val="0"/>
        </c:title>
        <c:numFmt formatCode="#,##0_);[Red]\(#,##0\)" sourceLinked="0"/>
        <c:majorTickMark val="out"/>
        <c:minorTickMark val="none"/>
        <c:tickLblPos val="nextTo"/>
        <c:txPr>
          <a:bodyPr horzOverflow="overflow" anchor="ctr" anchorCtr="1"/>
          <a:lstStyle/>
          <a:p>
            <a:pPr algn="ctr" rtl="0">
              <a:defRPr sz="900">
                <a:solidFill>
                  <a:schemeClr val="tx1"/>
                </a:solidFill>
              </a:defRPr>
            </a:pPr>
            <a:endParaRPr lang="ja-JP"/>
          </a:p>
        </c:txPr>
        <c:crossAx val="1"/>
        <c:crosses val="autoZero"/>
        <c:crossBetween val="between"/>
        <c:majorUnit val="50"/>
      </c:valAx>
    </c:plotArea>
    <c:plotVisOnly val="1"/>
    <c:dispBlanksAs val="gap"/>
    <c:showDLblsOverMax val="0"/>
  </c:chart>
  <c:spPr>
    <a:noFill/>
    <a:ln>
      <a:noFill/>
    </a:ln>
  </c:spPr>
  <c:txPr>
    <a:bodyPr horzOverflow="overflow" anchor="ctr" anchorCtr="1"/>
    <a:lstStyle/>
    <a:p>
      <a:pPr algn="ctr" rtl="0">
        <a:defRPr lang="ja-JP" altLang="en-US" sz="900" b="0">
          <a:solidFill>
            <a:schemeClr val="tx1"/>
          </a:solidFill>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[2024統計さむかわデータベース（完成）.xlsx]11-15g!ﾋﾟﾎﾞｯﾄﾃｰﾌﾞﾙ4</c:name>
    <c:fmtId val="0"/>
  </c:pivotSource>
  <c:chart>
    <c:autoTitleDeleted val="1"/>
    <c:pivotFmts>
      <c:pivotFmt>
        <c:idx val="0"/>
        <c:spPr>
          <a:solidFill>
            <a:schemeClr val="accent1"/>
          </a:solidFill>
          <a:ln>
            <a:solidFill>
              <a:schemeClr val="accent1"/>
            </a:solidFill>
          </a:ln>
        </c:spPr>
        <c:dLbl>
          <c:idx val="0"/>
          <c:numFmt formatCode="#,##0_ " sourceLinked="0"/>
          <c:spPr>
            <a:noFill/>
            <a:ln>
              <a:noFill/>
            </a:ln>
            <a:effectLst/>
          </c:spPr>
          <c:txPr>
            <a:bodyPr rot="0" horzOverflow="overflow" anchor="ctr" anchorCtr="1"/>
            <a:lstStyle/>
            <a:p>
              <a:pPr algn="ctr" rtl="0">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solidFill>
              <a:schemeClr val="accent1"/>
            </a:solidFill>
          </a:ln>
        </c:spPr>
        <c:marker>
          <c:symbol val="none"/>
        </c:marker>
        <c:dLbl>
          <c:idx val="0"/>
          <c:numFmt formatCode="#,##0_ " sourceLinked="0"/>
          <c:spPr>
            <a:noFill/>
            <a:ln>
              <a:noFill/>
            </a:ln>
            <a:effectLst/>
          </c:spPr>
          <c:txPr>
            <a:bodyPr rot="0" horzOverflow="overflow" anchor="ctr" anchorCtr="1"/>
            <a:lstStyle/>
            <a:p>
              <a:pPr algn="ctr" rtl="0">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solidFill>
              <a:schemeClr val="accent1"/>
            </a:solidFill>
          </a:ln>
        </c:spPr>
        <c:marker>
          <c:symbol val="none"/>
        </c:marker>
        <c:dLbl>
          <c:idx val="0"/>
          <c:numFmt formatCode="#,##0_ " sourceLinked="0"/>
          <c:spPr>
            <a:noFill/>
            <a:ln>
              <a:noFill/>
            </a:ln>
            <a:effectLst/>
          </c:spPr>
          <c:txPr>
            <a:bodyPr rot="0" horzOverflow="overflow" anchor="ctr" anchorCtr="1"/>
            <a:lstStyle/>
            <a:p>
              <a:pPr algn="ctr" rtl="0">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349626751201554"/>
          <c:y val="0.11163789956718988"/>
          <c:w val="0.84472878390201211"/>
          <c:h val="0.62632624280173932"/>
        </c:manualLayout>
      </c:layout>
      <c:barChart>
        <c:barDir val="col"/>
        <c:grouping val="clustered"/>
        <c:varyColors val="0"/>
        <c:ser>
          <c:idx val="0"/>
          <c:order val="0"/>
          <c:tx>
            <c:strRef>
              <c:f>'11-15g'!$B$1</c:f>
              <c:strCache>
                <c:ptCount val="1"/>
                <c:pt idx="0">
                  <c:v>集計</c:v>
                </c:pt>
              </c:strCache>
            </c:strRef>
          </c:tx>
          <c:spPr>
            <a:solidFill>
              <a:schemeClr val="accent1"/>
            </a:solidFill>
            <a:ln>
              <a:solidFill>
                <a:schemeClr val="accent1"/>
              </a:solidFill>
            </a:ln>
          </c:spPr>
          <c:invertIfNegative val="0"/>
          <c:dLbls>
            <c:numFmt formatCode="#,##0_ " sourceLinked="0"/>
            <c:spPr>
              <a:noFill/>
              <a:ln>
                <a:noFill/>
              </a:ln>
              <a:effectLst/>
            </c:spPr>
            <c:txPr>
              <a:bodyPr rot="0" horzOverflow="overflow" anchor="ctr" anchorCtr="1"/>
              <a:lstStyle/>
              <a:p>
                <a:pPr algn="ctr" rtl="0">
                  <a:defRPr sz="90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'11-15g'!$A$2:$A$10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'11-15g'!$B$2:$B$10</c:f>
              <c:numCache>
                <c:formatCode>General</c:formatCode>
                <c:ptCount val="8"/>
                <c:pt idx="0">
                  <c:v>16345</c:v>
                </c:pt>
                <c:pt idx="1">
                  <c:v>15055</c:v>
                </c:pt>
                <c:pt idx="2">
                  <c:v>11480</c:v>
                </c:pt>
                <c:pt idx="3">
                  <c:v>12967</c:v>
                </c:pt>
                <c:pt idx="4">
                  <c:v>16155</c:v>
                </c:pt>
                <c:pt idx="5">
                  <c:v>16906</c:v>
                </c:pt>
                <c:pt idx="6">
                  <c:v>19551</c:v>
                </c:pt>
                <c:pt idx="7">
                  <c:v>18688</c:v>
                </c:pt>
              </c:numCache>
            </c:numRef>
          </c:val>
          <c:extLst>
            <c:ext xmlns:c16="http://schemas.microsoft.com/office/drawing/2014/chart" uri="{C3380CC4-5D6E-409C-BE32-E72D297353CC}">
              <c16:uniqueId val="{00000000-F30A-4104-97B2-C35B6F84900A}"/>
            </c:ext>
          </c:extLst>
        </c:ser>
        <c:dLbls>
          <c:showLegendKey val="0"/>
          <c:showVal val="0"/>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txPr>
          <a:bodyPr rot="-2100000" horzOverflow="overflow" anchor="ctr" anchorCtr="1"/>
          <a:lstStyle/>
          <a:p>
            <a:pPr algn="ctr" rtl="0">
              <a:defRPr sz="900">
                <a:solidFill>
                  <a:schemeClr val="tx1"/>
                </a:solidFill>
              </a:defRPr>
            </a:pPr>
            <a:endParaRPr lang="ja-JP"/>
          </a:p>
        </c:txPr>
        <c:crossAx val="2"/>
        <c:crosses val="autoZero"/>
        <c:auto val="1"/>
        <c:lblAlgn val="ctr"/>
        <c:lblOffset val="50"/>
        <c:noMultiLvlLbl val="0"/>
      </c:catAx>
      <c:valAx>
        <c:axId val="2"/>
        <c:scaling>
          <c:orientation val="minMax"/>
        </c:scaling>
        <c:delete val="0"/>
        <c:axPos val="l"/>
        <c:title>
          <c:tx>
            <c:rich>
              <a:bodyPr rot="0" horzOverflow="overflow" anchor="ctr" anchorCtr="1"/>
              <a:lstStyle/>
              <a:p>
                <a:pPr algn="ctr" rtl="0">
                  <a:defRPr sz="900" i="0" u="none" strike="noStrike" baseline="0">
                    <a:solidFill>
                      <a:schemeClr val="tx1"/>
                    </a:solidFill>
                  </a:defRPr>
                </a:pPr>
                <a:r>
                  <a:rPr lang="ja-JP" altLang="en-US" sz="900" b="0" i="0" u="none" strike="noStrike" baseline="0">
                    <a:solidFill>
                      <a:schemeClr val="tx1"/>
                    </a:solidFill>
                    <a:latin typeface="メイリオ"/>
                    <a:ea typeface="メイリオ"/>
                  </a:rPr>
                  <a:t>（人）</a:t>
                </a:r>
              </a:p>
            </c:rich>
          </c:tx>
          <c:layout>
            <c:manualLayout>
              <c:xMode val="edge"/>
              <c:yMode val="edge"/>
              <c:x val="3.2752525252525255E-2"/>
              <c:y val="1.8672665916760405E-2"/>
            </c:manualLayout>
          </c:layout>
          <c:overlay val="0"/>
        </c:title>
        <c:numFmt formatCode="#,##0_);[Red]\(#,##0\)" sourceLinked="0"/>
        <c:majorTickMark val="out"/>
        <c:minorTickMark val="none"/>
        <c:tickLblPos val="nextTo"/>
        <c:txPr>
          <a:bodyPr horzOverflow="overflow" anchor="ctr" anchorCtr="1"/>
          <a:lstStyle/>
          <a:p>
            <a:pPr algn="ctr" rtl="0">
              <a:defRPr sz="900">
                <a:solidFill>
                  <a:schemeClr val="tx1"/>
                </a:solidFill>
              </a:defRPr>
            </a:pPr>
            <a:endParaRPr lang="ja-JP"/>
          </a:p>
        </c:txPr>
        <c:crossAx val="1"/>
        <c:crosses val="autoZero"/>
        <c:crossBetween val="between"/>
        <c:majorUnit val="5000"/>
      </c:valAx>
    </c:plotArea>
    <c:plotVisOnly val="1"/>
    <c:dispBlanksAs val="gap"/>
    <c:showDLblsOverMax val="0"/>
  </c:chart>
  <c:spPr>
    <a:noFill/>
    <a:ln>
      <a:noFill/>
    </a:ln>
  </c:spPr>
  <c:txPr>
    <a:bodyPr horzOverflow="overflow" anchor="ctr" anchorCtr="1"/>
    <a:lstStyle/>
    <a:p>
      <a:pPr algn="ctr" rtl="0">
        <a:defRPr lang="ja-JP" altLang="en-US" sz="900" b="0">
          <a:solidFill>
            <a:schemeClr val="tx1"/>
          </a:solidFill>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[2024統計さむかわデータベース（完成）.xlsx]11-16g!ﾋﾟﾎﾞｯﾄﾃｰﾌﾞﾙ5</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022462817147856"/>
          <c:y val="0.16289552347623215"/>
          <c:w val="0.85921981627296584"/>
          <c:h val="0.57093175853018374"/>
        </c:manualLayout>
      </c:layout>
      <c:barChart>
        <c:barDir val="col"/>
        <c:grouping val="stacked"/>
        <c:varyColors val="0"/>
        <c:ser>
          <c:idx val="0"/>
          <c:order val="0"/>
          <c:tx>
            <c:strRef>
              <c:f>'11-16g'!$B$3</c:f>
              <c:strCache>
                <c:ptCount val="1"/>
                <c:pt idx="0">
                  <c:v> 男</c:v>
                </c:pt>
              </c:strCache>
            </c:strRef>
          </c:tx>
          <c:spPr>
            <a:solidFill>
              <a:schemeClr val="accent1"/>
            </a:solidFill>
            <a:ln>
              <a:noFill/>
            </a:ln>
            <a:effectLst/>
          </c:spPr>
          <c:invertIfNegative val="0"/>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'11-16g'!$A$4:$A$12</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'11-16g'!$B$4:$B$12</c:f>
              <c:numCache>
                <c:formatCode>General</c:formatCode>
                <c:ptCount val="8"/>
                <c:pt idx="0">
                  <c:v>225</c:v>
                </c:pt>
                <c:pt idx="1">
                  <c:v>196</c:v>
                </c:pt>
                <c:pt idx="2">
                  <c:v>201</c:v>
                </c:pt>
                <c:pt idx="3">
                  <c:v>190</c:v>
                </c:pt>
                <c:pt idx="4">
                  <c:v>187</c:v>
                </c:pt>
                <c:pt idx="5">
                  <c:v>180</c:v>
                </c:pt>
                <c:pt idx="6">
                  <c:v>171</c:v>
                </c:pt>
                <c:pt idx="7">
                  <c:v>166</c:v>
                </c:pt>
              </c:numCache>
            </c:numRef>
          </c:val>
          <c:extLst>
            <c:ext xmlns:c16="http://schemas.microsoft.com/office/drawing/2014/chart" uri="{C3380CC4-5D6E-409C-BE32-E72D297353CC}">
              <c16:uniqueId val="{00000000-4C75-406F-A880-117CA8714B91}"/>
            </c:ext>
          </c:extLst>
        </c:ser>
        <c:ser>
          <c:idx val="1"/>
          <c:order val="1"/>
          <c:tx>
            <c:strRef>
              <c:f>'11-16g'!$C$3</c:f>
              <c:strCache>
                <c:ptCount val="1"/>
                <c:pt idx="0">
                  <c:v> 女</c:v>
                </c:pt>
              </c:strCache>
            </c:strRef>
          </c:tx>
          <c:spPr>
            <a:solidFill>
              <a:schemeClr val="accent2"/>
            </a:solidFill>
            <a:ln>
              <a:noFill/>
            </a:ln>
            <a:effectLst/>
          </c:spPr>
          <c:invertIfNegative val="0"/>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'11-16g'!$A$4:$A$12</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'11-16g'!$C$4:$C$12</c:f>
              <c:numCache>
                <c:formatCode>General</c:formatCode>
                <c:ptCount val="8"/>
                <c:pt idx="0">
                  <c:v>68</c:v>
                </c:pt>
                <c:pt idx="1">
                  <c:v>71</c:v>
                </c:pt>
                <c:pt idx="2">
                  <c:v>77</c:v>
                </c:pt>
                <c:pt idx="3">
                  <c:v>70</c:v>
                </c:pt>
                <c:pt idx="4">
                  <c:v>72</c:v>
                </c:pt>
                <c:pt idx="5">
                  <c:v>67</c:v>
                </c:pt>
                <c:pt idx="6">
                  <c:v>70</c:v>
                </c:pt>
                <c:pt idx="7">
                  <c:v>66</c:v>
                </c:pt>
              </c:numCache>
            </c:numRef>
          </c:val>
          <c:extLst>
            <c:ext xmlns:c16="http://schemas.microsoft.com/office/drawing/2014/chart" uri="{C3380CC4-5D6E-409C-BE32-E72D297353CC}">
              <c16:uniqueId val="{00000001-4C75-406F-A880-117CA8714B91}"/>
            </c:ext>
          </c:extLst>
        </c:ser>
        <c:dLbls>
          <c:showLegendKey val="0"/>
          <c:showVal val="1"/>
          <c:showCatName val="0"/>
          <c:showSerName val="0"/>
          <c:showPercent val="0"/>
          <c:showBubbleSize val="0"/>
        </c:dLbls>
        <c:gapWidth val="150"/>
        <c:overlap val="100"/>
        <c:axId val="1"/>
        <c:axId val="2"/>
      </c:bar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（人）</a:t>
                </a:r>
              </a:p>
            </c:rich>
          </c:tx>
          <c:layout>
            <c:manualLayout>
              <c:xMode val="edge"/>
              <c:yMode val="edge"/>
              <c:x val="3.611094050061215E-2"/>
              <c:y val="5.9663341262670033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majorUnit val="50"/>
      </c:valAx>
      <c:spPr>
        <a:solidFill>
          <a:schemeClr val="bg1"/>
        </a:solidFill>
        <a:ln>
          <a:noFill/>
        </a:ln>
        <a:effectLst/>
      </c:spPr>
    </c:plotArea>
    <c:legend>
      <c:legendPos val="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b="0">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[2024統計さむかわデータベース（完成）.xlsx]11-17g!ﾋﾟﾎﾞｯﾄﾃｰﾌﾞﾙ6</c:name>
    <c:fmtId val="0"/>
  </c:pivotSource>
  <c:chart>
    <c:autoTitleDeleted val="1"/>
    <c:pivotFmts>
      <c:pivotFmt>
        <c:idx val="0"/>
        <c:spPr>
          <a:solidFill>
            <a:schemeClr val="accent1"/>
          </a:solidFill>
          <a:ln>
            <a:solidFill>
              <a:schemeClr val="accent1"/>
            </a:solidFill>
          </a:ln>
        </c:spPr>
        <c:dLbl>
          <c:idx val="0"/>
          <c:numFmt formatCode="#,##0_ " sourceLinked="0"/>
          <c:spPr>
            <a:noFill/>
            <a:ln>
              <a:noFill/>
            </a:ln>
            <a:effectLst/>
          </c:spPr>
          <c:txPr>
            <a:bodyPr rot="0" horzOverflow="overflow" anchor="ctr" anchorCtr="1"/>
            <a:lstStyle/>
            <a:p>
              <a:pPr algn="ctr" rtl="0">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solidFill>
              <a:schemeClr val="accent1"/>
            </a:solidFill>
          </a:ln>
        </c:spPr>
        <c:marker>
          <c:symbol val="none"/>
        </c:marker>
        <c:dLbl>
          <c:idx val="0"/>
          <c:numFmt formatCode="#,##0_ " sourceLinked="0"/>
          <c:spPr>
            <a:noFill/>
            <a:ln>
              <a:noFill/>
            </a:ln>
            <a:effectLst/>
          </c:spPr>
          <c:txPr>
            <a:bodyPr rot="0" horzOverflow="overflow" anchor="ctr" anchorCtr="1"/>
            <a:lstStyle/>
            <a:p>
              <a:pPr algn="ctr" rtl="0">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solidFill>
              <a:schemeClr val="accent1"/>
            </a:solidFill>
          </a:ln>
        </c:spPr>
        <c:marker>
          <c:symbol val="none"/>
        </c:marker>
        <c:dLbl>
          <c:idx val="0"/>
          <c:numFmt formatCode="#,##0_ " sourceLinked="0"/>
          <c:spPr>
            <a:noFill/>
            <a:ln>
              <a:noFill/>
            </a:ln>
            <a:effectLst/>
          </c:spPr>
          <c:txPr>
            <a:bodyPr rot="0" horzOverflow="overflow" anchor="ctr" anchorCtr="1"/>
            <a:lstStyle/>
            <a:p>
              <a:pPr algn="ctr" rtl="0">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349626751201554"/>
          <c:y val="0.11163789956718988"/>
          <c:w val="0.84472878390201211"/>
          <c:h val="0.62632624280173932"/>
        </c:manualLayout>
      </c:layout>
      <c:barChart>
        <c:barDir val="col"/>
        <c:grouping val="clustered"/>
        <c:varyColors val="0"/>
        <c:ser>
          <c:idx val="0"/>
          <c:order val="0"/>
          <c:tx>
            <c:strRef>
              <c:f>'11-17g'!$B$1</c:f>
              <c:strCache>
                <c:ptCount val="1"/>
                <c:pt idx="0">
                  <c:v>集計</c:v>
                </c:pt>
              </c:strCache>
            </c:strRef>
          </c:tx>
          <c:spPr>
            <a:solidFill>
              <a:schemeClr val="accent1"/>
            </a:solidFill>
            <a:ln>
              <a:solidFill>
                <a:schemeClr val="accent1"/>
              </a:solidFill>
            </a:ln>
          </c:spPr>
          <c:invertIfNegative val="0"/>
          <c:dLbls>
            <c:numFmt formatCode="#,##0_ " sourceLinked="0"/>
            <c:spPr>
              <a:noFill/>
              <a:ln>
                <a:noFill/>
              </a:ln>
              <a:effectLst/>
            </c:spPr>
            <c:txPr>
              <a:bodyPr rot="0" horzOverflow="overflow" anchor="ctr" anchorCtr="1"/>
              <a:lstStyle/>
              <a:p>
                <a:pPr algn="ctr" rtl="0">
                  <a:defRPr sz="90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'11-17g'!$A$2:$A$10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'11-17g'!$B$2:$B$10</c:f>
              <c:numCache>
                <c:formatCode>General</c:formatCode>
                <c:ptCount val="8"/>
                <c:pt idx="0">
                  <c:v>1795</c:v>
                </c:pt>
                <c:pt idx="1">
                  <c:v>1897</c:v>
                </c:pt>
                <c:pt idx="2">
                  <c:v>1948</c:v>
                </c:pt>
                <c:pt idx="3">
                  <c:v>2034</c:v>
                </c:pt>
                <c:pt idx="4">
                  <c:v>2150</c:v>
                </c:pt>
                <c:pt idx="5">
                  <c:v>2201</c:v>
                </c:pt>
                <c:pt idx="6">
                  <c:v>2359</c:v>
                </c:pt>
                <c:pt idx="7">
                  <c:v>2477</c:v>
                </c:pt>
              </c:numCache>
            </c:numRef>
          </c:val>
          <c:extLst>
            <c:ext xmlns:c16="http://schemas.microsoft.com/office/drawing/2014/chart" uri="{C3380CC4-5D6E-409C-BE32-E72D297353CC}">
              <c16:uniqueId val="{00000000-CFEF-4803-BF92-327188C12FA7}"/>
            </c:ext>
          </c:extLst>
        </c:ser>
        <c:dLbls>
          <c:showLegendKey val="0"/>
          <c:showVal val="0"/>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txPr>
          <a:bodyPr rot="-2100000" horzOverflow="overflow" anchor="ctr" anchorCtr="1"/>
          <a:lstStyle/>
          <a:p>
            <a:pPr algn="ctr" rtl="0">
              <a:defRPr sz="900">
                <a:solidFill>
                  <a:schemeClr val="tx1"/>
                </a:solidFill>
              </a:defRPr>
            </a:pPr>
            <a:endParaRPr lang="ja-JP"/>
          </a:p>
        </c:txPr>
        <c:crossAx val="2"/>
        <c:crosses val="autoZero"/>
        <c:auto val="1"/>
        <c:lblAlgn val="ctr"/>
        <c:lblOffset val="50"/>
        <c:noMultiLvlLbl val="0"/>
      </c:catAx>
      <c:valAx>
        <c:axId val="2"/>
        <c:scaling>
          <c:orientation val="minMax"/>
        </c:scaling>
        <c:delete val="0"/>
        <c:axPos val="l"/>
        <c:title>
          <c:tx>
            <c:rich>
              <a:bodyPr rot="0" horzOverflow="overflow" anchor="ctr" anchorCtr="1"/>
              <a:lstStyle/>
              <a:p>
                <a:pPr algn="ctr" rtl="0">
                  <a:defRPr sz="900" i="0" u="none" strike="noStrike" baseline="0">
                    <a:solidFill>
                      <a:schemeClr val="tx1"/>
                    </a:solidFill>
                  </a:defRPr>
                </a:pPr>
                <a:r>
                  <a:rPr lang="ja-JP" altLang="en-US" sz="900" b="0" i="0" u="none" strike="noStrike" baseline="0">
                    <a:solidFill>
                      <a:schemeClr val="tx1"/>
                    </a:solidFill>
                    <a:latin typeface="メイリオ"/>
                    <a:ea typeface="メイリオ"/>
                  </a:rPr>
                  <a:t>（人）</a:t>
                </a:r>
              </a:p>
            </c:rich>
          </c:tx>
          <c:layout>
            <c:manualLayout>
              <c:xMode val="edge"/>
              <c:yMode val="edge"/>
              <c:x val="2.5170647346286372E-2"/>
              <c:y val="9.4131575944311312E-3"/>
            </c:manualLayout>
          </c:layout>
          <c:overlay val="0"/>
        </c:title>
        <c:numFmt formatCode="#,##0_);[Red]\(#,##0\)" sourceLinked="0"/>
        <c:majorTickMark val="out"/>
        <c:minorTickMark val="none"/>
        <c:tickLblPos val="nextTo"/>
        <c:txPr>
          <a:bodyPr horzOverflow="overflow" anchor="ctr" anchorCtr="1"/>
          <a:lstStyle/>
          <a:p>
            <a:pPr algn="ctr" rtl="0">
              <a:defRPr sz="900">
                <a:solidFill>
                  <a:schemeClr val="tx1"/>
                </a:solidFill>
              </a:defRPr>
            </a:pPr>
            <a:endParaRPr lang="ja-JP"/>
          </a:p>
        </c:txPr>
        <c:crossAx val="1"/>
        <c:crosses val="autoZero"/>
        <c:crossBetween val="between"/>
        <c:majorUnit val="500"/>
      </c:valAx>
    </c:plotArea>
    <c:plotVisOnly val="1"/>
    <c:dispBlanksAs val="gap"/>
    <c:showDLblsOverMax val="0"/>
  </c:chart>
  <c:spPr>
    <a:noFill/>
    <a:ln>
      <a:noFill/>
    </a:ln>
  </c:spPr>
  <c:txPr>
    <a:bodyPr horzOverflow="overflow" anchor="ctr" anchorCtr="1"/>
    <a:lstStyle/>
    <a:p>
      <a:pPr algn="ctr" rtl="0">
        <a:defRPr lang="ja-JP" altLang="en-US" sz="900" b="0">
          <a:solidFill>
            <a:schemeClr val="tx1"/>
          </a:solidFill>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[2024統計さむかわデータベース（完成）.xlsx]11-18g!ﾋﾟﾎﾞｯﾄﾃｰﾌﾞﾙ7</c:name>
    <c:fmtId val="0"/>
  </c:pivotSource>
  <c:chart>
    <c:autoTitleDeleted val="1"/>
    <c:pivotFmts>
      <c:pivotFmt>
        <c:idx val="0"/>
        <c:dLbl>
          <c:idx val="0"/>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dLbl>
          <c:idx val="0"/>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349626751201554"/>
          <c:y val="0.11961223913782641"/>
          <c:w val="0.84472878390201211"/>
          <c:h val="0.62958612611440101"/>
        </c:manualLayout>
      </c:layout>
      <c:barChart>
        <c:barDir val="col"/>
        <c:grouping val="clustered"/>
        <c:varyColors val="0"/>
        <c:ser>
          <c:idx val="0"/>
          <c:order val="0"/>
          <c:tx>
            <c:strRef>
              <c:f>'11-18g'!$B$1</c:f>
              <c:strCache>
                <c:ptCount val="1"/>
                <c:pt idx="0">
                  <c:v>集計</c:v>
                </c:pt>
              </c:strCache>
            </c:strRef>
          </c:tx>
          <c:invertIfNegative val="0"/>
          <c:dLbls>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'11-18g'!$A$2:$A$10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'11-18g'!$B$2:$B$10</c:f>
              <c:numCache>
                <c:formatCode>General</c:formatCode>
                <c:ptCount val="8"/>
                <c:pt idx="0">
                  <c:v>2494411</c:v>
                </c:pt>
                <c:pt idx="1">
                  <c:v>2607414</c:v>
                </c:pt>
                <c:pt idx="2">
                  <c:v>2686076</c:v>
                </c:pt>
                <c:pt idx="3">
                  <c:v>2865805</c:v>
                </c:pt>
                <c:pt idx="4">
                  <c:v>2916457</c:v>
                </c:pt>
                <c:pt idx="5">
                  <c:v>2973190</c:v>
                </c:pt>
                <c:pt idx="6">
                  <c:v>3138819</c:v>
                </c:pt>
                <c:pt idx="7">
                  <c:v>3289475</c:v>
                </c:pt>
              </c:numCache>
            </c:numRef>
          </c:val>
          <c:extLst>
            <c:ext xmlns:c16="http://schemas.microsoft.com/office/drawing/2014/chart" uri="{C3380CC4-5D6E-409C-BE32-E72D297353CC}">
              <c16:uniqueId val="{00000000-777E-4B0B-8825-43BA2FD5753C}"/>
            </c:ext>
          </c:extLst>
        </c:ser>
        <c:dLbls>
          <c:showLegendKey val="0"/>
          <c:showVal val="1"/>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txPr>
          <a:bodyPr rot="-2700000" horzOverflow="overflow" anchor="ctr" anchorCtr="1"/>
          <a:lstStyle/>
          <a:p>
            <a:pPr algn="ctr" rtl="0">
              <a:defRPr sz="900">
                <a:solidFill>
                  <a:schemeClr val="tx1"/>
                </a:solidFill>
              </a:defRPr>
            </a:pPr>
            <a:endParaRPr lang="ja-JP"/>
          </a:p>
        </c:txPr>
        <c:crossAx val="2"/>
        <c:crosses val="autoZero"/>
        <c:auto val="1"/>
        <c:lblAlgn val="ctr"/>
        <c:lblOffset val="50"/>
        <c:noMultiLvlLbl val="0"/>
      </c:catAx>
      <c:valAx>
        <c:axId val="2"/>
        <c:scaling>
          <c:orientation val="minMax"/>
        </c:scaling>
        <c:delete val="0"/>
        <c:axPos val="l"/>
        <c:title>
          <c:tx>
            <c:rich>
              <a:bodyPr rot="0" horzOverflow="overflow" anchor="ctr" anchorCtr="1"/>
              <a:lstStyle/>
              <a:p>
                <a:pPr algn="ctr" rtl="0">
                  <a:defRPr sz="900" i="0" u="none" strike="noStrike" baseline="0">
                    <a:solidFill>
                      <a:schemeClr val="tx1"/>
                    </a:solidFill>
                  </a:defRPr>
                </a:pPr>
                <a:r>
                  <a:rPr lang="ja-JP" altLang="en-US" sz="900" b="0" i="0" u="none" strike="noStrike" baseline="0">
                    <a:solidFill>
                      <a:schemeClr val="tx1"/>
                    </a:solidFill>
                    <a:latin typeface="メイリオ"/>
                    <a:ea typeface="メイリオ"/>
                  </a:rPr>
                  <a:t>（千円）</a:t>
                </a:r>
              </a:p>
            </c:rich>
          </c:tx>
          <c:layout>
            <c:manualLayout>
              <c:xMode val="edge"/>
              <c:yMode val="edge"/>
              <c:x val="6.2292032710787183E-2"/>
              <c:y val="3.0454835120918528E-2"/>
            </c:manualLayout>
          </c:layout>
          <c:overlay val="0"/>
        </c:title>
        <c:numFmt formatCode="#,##0_);[Red]\(#,##0\)" sourceLinked="0"/>
        <c:majorTickMark val="out"/>
        <c:minorTickMark val="none"/>
        <c:tickLblPos val="nextTo"/>
        <c:txPr>
          <a:bodyPr horzOverflow="overflow" anchor="ctr" anchorCtr="1"/>
          <a:lstStyle/>
          <a:p>
            <a:pPr algn="ctr" rtl="0">
              <a:defRPr sz="900">
                <a:solidFill>
                  <a:schemeClr val="tx1"/>
                </a:solidFill>
              </a:defRPr>
            </a:pPr>
            <a:endParaRPr lang="ja-JP"/>
          </a:p>
        </c:txPr>
        <c:crossAx val="1"/>
        <c:crosses val="autoZero"/>
        <c:crossBetween val="between"/>
      </c:valAx>
    </c:plotArea>
    <c:plotVisOnly val="1"/>
    <c:dispBlanksAs val="gap"/>
    <c:showDLblsOverMax val="0"/>
  </c:chart>
  <c:spPr>
    <a:noFill/>
    <a:ln>
      <a:noFill/>
    </a:ln>
  </c:spPr>
  <c:txPr>
    <a:bodyPr horzOverflow="overflow" anchor="ctr" anchorCtr="1"/>
    <a:lstStyle/>
    <a:p>
      <a:pPr algn="ctr" rtl="0">
        <a:defRPr lang="ja-JP" altLang="en-US" sz="900" b="0">
          <a:solidFill>
            <a:schemeClr val="tx1"/>
          </a:solidFill>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[2024統計さむかわデータベース（完成）.xlsx]11-19g!ﾋﾟﾎﾞｯﾄﾃｰﾌﾞﾙ8</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772211339727787"/>
          <c:y val="0.23448396131691593"/>
          <c:w val="0.85921981627296584"/>
          <c:h val="0.57327585634074218"/>
        </c:manualLayout>
      </c:layout>
      <c:barChart>
        <c:barDir val="col"/>
        <c:grouping val="clustered"/>
        <c:varyColors val="0"/>
        <c:ser>
          <c:idx val="0"/>
          <c:order val="0"/>
          <c:tx>
            <c:strRef>
              <c:f>'11-19g'!$B$1</c:f>
              <c:strCache>
                <c:ptCount val="1"/>
                <c:pt idx="0">
                  <c:v>職員数</c:v>
                </c:pt>
              </c:strCache>
            </c:strRef>
          </c:tx>
          <c:spPr>
            <a:solidFill>
              <a:schemeClr val="accent1"/>
            </a:solidFill>
            <a:ln>
              <a:noFill/>
            </a:ln>
            <a:effectLst/>
          </c:spPr>
          <c:invertIfNegative val="0"/>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'11-19g'!$A$2:$A$10</c:f>
              <c:strCache>
                <c:ptCount val="8"/>
                <c:pt idx="0">
                  <c:v>平成30年</c:v>
                </c:pt>
                <c:pt idx="1">
                  <c:v>平成31年</c:v>
                </c:pt>
                <c:pt idx="2">
                  <c:v>令和2年</c:v>
                </c:pt>
                <c:pt idx="3">
                  <c:v>令和3年</c:v>
                </c:pt>
                <c:pt idx="4">
                  <c:v>令和4年</c:v>
                </c:pt>
                <c:pt idx="5">
                  <c:v>令和5年</c:v>
                </c:pt>
                <c:pt idx="6">
                  <c:v>令和6年</c:v>
                </c:pt>
                <c:pt idx="7">
                  <c:v>令和7年</c:v>
                </c:pt>
              </c:strCache>
            </c:strRef>
          </c:cat>
          <c:val>
            <c:numRef>
              <c:f>'11-19g'!$B$2:$B$10</c:f>
              <c:numCache>
                <c:formatCode>General</c:formatCode>
                <c:ptCount val="8"/>
                <c:pt idx="0">
                  <c:v>49</c:v>
                </c:pt>
                <c:pt idx="1">
                  <c:v>51</c:v>
                </c:pt>
                <c:pt idx="2">
                  <c:v>48</c:v>
                </c:pt>
                <c:pt idx="3">
                  <c:v>51</c:v>
                </c:pt>
                <c:pt idx="4">
                  <c:v>52</c:v>
                </c:pt>
                <c:pt idx="5">
                  <c:v>51</c:v>
                </c:pt>
                <c:pt idx="6">
                  <c:v>53</c:v>
                </c:pt>
                <c:pt idx="7">
                  <c:v>53</c:v>
                </c:pt>
              </c:numCache>
            </c:numRef>
          </c:val>
          <c:extLst>
            <c:ext xmlns:c16="http://schemas.microsoft.com/office/drawing/2014/chart" uri="{C3380CC4-5D6E-409C-BE32-E72D297353CC}">
              <c16:uniqueId val="{00000000-4CCB-4EED-BBA8-8034D04898DF}"/>
            </c:ext>
          </c:extLst>
        </c:ser>
        <c:ser>
          <c:idx val="1"/>
          <c:order val="1"/>
          <c:tx>
            <c:strRef>
              <c:f>'11-19g'!$C$1</c:f>
              <c:strCache>
                <c:ptCount val="1"/>
                <c:pt idx="0">
                  <c:v>入所人員（寒川から）</c:v>
                </c:pt>
              </c:strCache>
            </c:strRef>
          </c:tx>
          <c:spPr>
            <a:solidFill>
              <a:schemeClr val="accent2"/>
            </a:solidFill>
            <a:ln>
              <a:noFill/>
            </a:ln>
            <a:effectLst/>
          </c:spPr>
          <c:invertIfNegative val="0"/>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'11-19g'!$A$2:$A$10</c:f>
              <c:strCache>
                <c:ptCount val="8"/>
                <c:pt idx="0">
                  <c:v>平成30年</c:v>
                </c:pt>
                <c:pt idx="1">
                  <c:v>平成31年</c:v>
                </c:pt>
                <c:pt idx="2">
                  <c:v>令和2年</c:v>
                </c:pt>
                <c:pt idx="3">
                  <c:v>令和3年</c:v>
                </c:pt>
                <c:pt idx="4">
                  <c:v>令和4年</c:v>
                </c:pt>
                <c:pt idx="5">
                  <c:v>令和5年</c:v>
                </c:pt>
                <c:pt idx="6">
                  <c:v>令和6年</c:v>
                </c:pt>
                <c:pt idx="7">
                  <c:v>令和7年</c:v>
                </c:pt>
              </c:strCache>
            </c:strRef>
          </c:cat>
          <c:val>
            <c:numRef>
              <c:f>'11-19g'!$C$2:$C$10</c:f>
              <c:numCache>
                <c:formatCode>General</c:formatCode>
                <c:ptCount val="8"/>
                <c:pt idx="0">
                  <c:v>8</c:v>
                </c:pt>
                <c:pt idx="1">
                  <c:v>8</c:v>
                </c:pt>
                <c:pt idx="2">
                  <c:v>8</c:v>
                </c:pt>
                <c:pt idx="3">
                  <c:v>8</c:v>
                </c:pt>
                <c:pt idx="4">
                  <c:v>6</c:v>
                </c:pt>
                <c:pt idx="5">
                  <c:v>8</c:v>
                </c:pt>
                <c:pt idx="6">
                  <c:v>7</c:v>
                </c:pt>
                <c:pt idx="7">
                  <c:v>9</c:v>
                </c:pt>
              </c:numCache>
            </c:numRef>
          </c:val>
          <c:extLst>
            <c:ext xmlns:c16="http://schemas.microsoft.com/office/drawing/2014/chart" uri="{C3380CC4-5D6E-409C-BE32-E72D297353CC}">
              <c16:uniqueId val="{00000001-4CCB-4EED-BBA8-8034D04898DF}"/>
            </c:ext>
          </c:extLst>
        </c:ser>
        <c:ser>
          <c:idx val="2"/>
          <c:order val="2"/>
          <c:tx>
            <c:strRef>
              <c:f>'11-19g'!$D$1</c:f>
              <c:strCache>
                <c:ptCount val="1"/>
                <c:pt idx="0">
                  <c:v>入所人員（寒川以外から）</c:v>
                </c:pt>
              </c:strCache>
            </c:strRef>
          </c:tx>
          <c:spPr>
            <a:solidFill>
              <a:schemeClr val="accent3"/>
            </a:solidFill>
            <a:ln>
              <a:noFill/>
            </a:ln>
            <a:effectLst/>
          </c:spPr>
          <c:invertIfNegative val="0"/>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'11-19g'!$A$2:$A$10</c:f>
              <c:strCache>
                <c:ptCount val="8"/>
                <c:pt idx="0">
                  <c:v>平成30年</c:v>
                </c:pt>
                <c:pt idx="1">
                  <c:v>平成31年</c:v>
                </c:pt>
                <c:pt idx="2">
                  <c:v>令和2年</c:v>
                </c:pt>
                <c:pt idx="3">
                  <c:v>令和3年</c:v>
                </c:pt>
                <c:pt idx="4">
                  <c:v>令和4年</c:v>
                </c:pt>
                <c:pt idx="5">
                  <c:v>令和5年</c:v>
                </c:pt>
                <c:pt idx="6">
                  <c:v>令和6年</c:v>
                </c:pt>
                <c:pt idx="7">
                  <c:v>令和7年</c:v>
                </c:pt>
              </c:strCache>
            </c:strRef>
          </c:cat>
          <c:val>
            <c:numRef>
              <c:f>'11-19g'!$D$2:$D$10</c:f>
              <c:numCache>
                <c:formatCode>General</c:formatCode>
                <c:ptCount val="8"/>
                <c:pt idx="0">
                  <c:v>87</c:v>
                </c:pt>
                <c:pt idx="1">
                  <c:v>89</c:v>
                </c:pt>
                <c:pt idx="2">
                  <c:v>80</c:v>
                </c:pt>
                <c:pt idx="3">
                  <c:v>82</c:v>
                </c:pt>
                <c:pt idx="4">
                  <c:v>76</c:v>
                </c:pt>
                <c:pt idx="5">
                  <c:v>73</c:v>
                </c:pt>
                <c:pt idx="6">
                  <c:v>67</c:v>
                </c:pt>
                <c:pt idx="7">
                  <c:v>78</c:v>
                </c:pt>
              </c:numCache>
            </c:numRef>
          </c:val>
          <c:extLst>
            <c:ext xmlns:c16="http://schemas.microsoft.com/office/drawing/2014/chart" uri="{C3380CC4-5D6E-409C-BE32-E72D297353CC}">
              <c16:uniqueId val="{00000002-4CCB-4EED-BBA8-8034D04898DF}"/>
            </c:ext>
          </c:extLst>
        </c:ser>
        <c:dLbls>
          <c:showLegendKey val="0"/>
          <c:showVal val="1"/>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（人）</a:t>
                </a:r>
              </a:p>
            </c:rich>
          </c:tx>
          <c:layout>
            <c:manualLayout>
              <c:xMode val="edge"/>
              <c:yMode val="edge"/>
              <c:x val="3.6111053400646818E-2"/>
              <c:y val="0.11378534579729258"/>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majorUnit val="10"/>
      </c:valAx>
      <c:spPr>
        <a:noFill/>
        <a:ln>
          <a:noFill/>
        </a:ln>
        <a:effectLst/>
      </c:spPr>
    </c:plotArea>
    <c:legend>
      <c:legendPos val="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b="0">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[2024統計さむかわデータベース（完成）.xlsx]11-20g!ﾋﾟﾎﾞｯﾄﾃｰﾌﾞﾙ9</c:name>
    <c:fmtId val="0"/>
  </c:pivotSource>
  <c:chart>
    <c:autoTitleDeleted val="1"/>
    <c:pivotFmts>
      <c:pivotFmt>
        <c:idx val="0"/>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dLbl>
          <c:idx val="0"/>
          <c:layout>
            <c:manualLayout>
              <c:x val="0"/>
              <c:y val="-3.0107526881720508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pivotFmt>
      <c:pivotFmt>
        <c:idx val="3"/>
        <c:spPr>
          <a:solidFill>
            <a:schemeClr val="accent1"/>
          </a:solidFill>
          <a:ln>
            <a:noFill/>
          </a:ln>
          <a:effectLst/>
        </c:spPr>
        <c:dLbl>
          <c:idx val="0"/>
          <c:layout>
            <c:manualLayout>
              <c:x val="0"/>
              <c:y val="-2.5806451612903306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pivotFmt>
      <c:pivotFmt>
        <c:idx val="5"/>
        <c:spPr>
          <a:solidFill>
            <a:schemeClr val="accent1"/>
          </a:solidFill>
          <a:ln>
            <a:noFill/>
          </a:ln>
          <a:effectLst/>
        </c:spPr>
        <c:dLbl>
          <c:idx val="0"/>
          <c:layout>
            <c:manualLayout>
              <c:x val="0"/>
              <c:y val="-2.5542784163473897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2"/>
          </a:solidFill>
          <a:ln>
            <a:noFill/>
          </a:ln>
          <a:effectLst/>
        </c:spPr>
        <c:dLbl>
          <c:idx val="0"/>
          <c:layout>
            <c:manualLayout>
              <c:x val="0"/>
              <c:y val="-2.15053763440861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pivotFmt>
      <c:pivotFmt>
        <c:idx val="12"/>
        <c:spPr>
          <a:solidFill>
            <a:schemeClr val="accent2"/>
          </a:solidFill>
          <a:ln>
            <a:noFill/>
          </a:ln>
          <a:effectLst/>
        </c:spPr>
        <c:dLbl>
          <c:idx val="0"/>
          <c:layout>
            <c:manualLayout>
              <c:x val="0"/>
              <c:y val="-2.15053763440861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2"/>
          </a:solidFill>
          <a:ln>
            <a:noFill/>
          </a:ln>
          <a:effectLst/>
        </c:spPr>
      </c:pivotFmt>
      <c:pivotFmt>
        <c:idx val="14"/>
        <c:spPr>
          <a:solidFill>
            <a:schemeClr val="accent2"/>
          </a:solidFill>
          <a:ln>
            <a:noFill/>
          </a:ln>
          <a:effectLst/>
        </c:spPr>
      </c:pivotFmt>
      <c:pivotFmt>
        <c:idx val="15"/>
        <c:spPr>
          <a:solidFill>
            <a:schemeClr val="accent2"/>
          </a:solidFill>
          <a:ln>
            <a:noFill/>
          </a:ln>
          <a:effectLst/>
        </c:spPr>
      </c:pivotFmt>
      <c:pivotFmt>
        <c:idx val="16"/>
        <c:spPr>
          <a:solidFill>
            <a:schemeClr val="accent2"/>
          </a:solidFill>
          <a:ln>
            <a:noFill/>
          </a:ln>
          <a:effectLst/>
        </c:spPr>
      </c:pivotFmt>
      <c:pivotFmt>
        <c:idx val="17"/>
        <c:spPr>
          <a:solidFill>
            <a:schemeClr val="accent2"/>
          </a:solidFill>
          <a:ln>
            <a:noFill/>
          </a:ln>
          <a:effectLst/>
        </c:spPr>
      </c:pivotFmt>
    </c:pivotFmts>
    <c:plotArea>
      <c:layout>
        <c:manualLayout>
          <c:layoutTarget val="inner"/>
          <c:xMode val="edge"/>
          <c:yMode val="edge"/>
          <c:x val="0.11022462817147856"/>
          <c:y val="0.13185900376325257"/>
          <c:w val="0.85921981627296584"/>
          <c:h val="0.65473067902527382"/>
        </c:manualLayout>
      </c:layout>
      <c:barChart>
        <c:barDir val="col"/>
        <c:grouping val="stacked"/>
        <c:varyColors val="0"/>
        <c:ser>
          <c:idx val="0"/>
          <c:order val="0"/>
          <c:tx>
            <c:strRef>
              <c:f>'11-20g'!$B$1</c:f>
              <c:strCache>
                <c:ptCount val="1"/>
                <c:pt idx="0">
                  <c:v> 共同募金</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A12-4D96-ACBC-48C90BF0C31F}"/>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1A12-4D96-ACBC-48C90BF0C31F}"/>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1A12-4D96-ACBC-48C90BF0C31F}"/>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1A12-4D96-ACBC-48C90BF0C31F}"/>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9-1A12-4D96-ACBC-48C90BF0C31F}"/>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B-1A12-4D96-ACBC-48C90BF0C31F}"/>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D-1A12-4D96-ACBC-48C90BF0C31F}"/>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F-1A12-4D96-ACBC-48C90BF0C31F}"/>
              </c:ext>
            </c:extLst>
          </c:dPt>
          <c:dPt>
            <c:idx val="8"/>
            <c:invertIfNegative val="0"/>
            <c:bubble3D val="0"/>
            <c:extLst>
              <c:ext xmlns:c16="http://schemas.microsoft.com/office/drawing/2014/chart" uri="{C3380CC4-5D6E-409C-BE32-E72D297353CC}">
                <c16:uniqueId val="{00000011-1A12-4D96-ACBC-48C90BF0C31F}"/>
              </c:ext>
            </c:extLst>
          </c:dPt>
          <c:dLbls>
            <c:dLbl>
              <c:idx val="0"/>
              <c:layout>
                <c:manualLayout>
                  <c:x val="0"/>
                  <c:y val="-3.010752688172050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12-4D96-ACBC-48C90BF0C31F}"/>
                </c:ext>
              </c:extLst>
            </c:dLbl>
            <c:dLbl>
              <c:idx val="2"/>
              <c:layout>
                <c:manualLayout>
                  <c:x val="0"/>
                  <c:y val="-2.580645161290330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A12-4D96-ACBC-48C90BF0C31F}"/>
                </c:ext>
              </c:extLst>
            </c:dLbl>
            <c:dLbl>
              <c:idx val="4"/>
              <c:layout>
                <c:manualLayout>
                  <c:x val="0"/>
                  <c:y val="-2.554278416347389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A12-4D96-ACBC-48C90BF0C31F}"/>
                </c:ext>
              </c:extLst>
            </c:dLbl>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'11-20g'!$A$2:$A$10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'11-20g'!$B$2:$B$10</c:f>
              <c:numCache>
                <c:formatCode>General</c:formatCode>
                <c:ptCount val="8"/>
                <c:pt idx="0">
                  <c:v>6565861</c:v>
                </c:pt>
                <c:pt idx="1">
                  <c:v>6562045</c:v>
                </c:pt>
                <c:pt idx="2">
                  <c:v>6318079</c:v>
                </c:pt>
                <c:pt idx="3">
                  <c:v>5990936</c:v>
                </c:pt>
                <c:pt idx="4">
                  <c:v>6088927</c:v>
                </c:pt>
                <c:pt idx="5">
                  <c:v>5741065</c:v>
                </c:pt>
                <c:pt idx="6">
                  <c:v>5656662</c:v>
                </c:pt>
                <c:pt idx="7">
                  <c:v>5475278</c:v>
                </c:pt>
              </c:numCache>
            </c:numRef>
          </c:val>
          <c:extLst>
            <c:ext xmlns:c16="http://schemas.microsoft.com/office/drawing/2014/chart" uri="{C3380CC4-5D6E-409C-BE32-E72D297353CC}">
              <c16:uniqueId val="{00000012-1A12-4D96-ACBC-48C90BF0C31F}"/>
            </c:ext>
          </c:extLst>
        </c:ser>
        <c:ser>
          <c:idx val="1"/>
          <c:order val="1"/>
          <c:tx>
            <c:strRef>
              <c:f>'11-20g'!$C$1</c:f>
              <c:strCache>
                <c:ptCount val="1"/>
                <c:pt idx="0">
                  <c:v> 日赤募金</c:v>
                </c:pt>
              </c:strCache>
            </c:strRef>
          </c:tx>
          <c:spPr>
            <a:solidFill>
              <a:schemeClr val="accent2"/>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14-1A12-4D96-ACBC-48C90BF0C31F}"/>
              </c:ext>
            </c:extLst>
          </c:dPt>
          <c:dPt>
            <c:idx val="1"/>
            <c:invertIfNegative val="0"/>
            <c:bubble3D val="0"/>
            <c:spPr>
              <a:solidFill>
                <a:schemeClr val="accent2"/>
              </a:solidFill>
              <a:ln>
                <a:noFill/>
              </a:ln>
              <a:effectLst/>
            </c:spPr>
            <c:extLst>
              <c:ext xmlns:c16="http://schemas.microsoft.com/office/drawing/2014/chart" uri="{C3380CC4-5D6E-409C-BE32-E72D297353CC}">
                <c16:uniqueId val="{00000016-1A12-4D96-ACBC-48C90BF0C31F}"/>
              </c:ext>
            </c:extLst>
          </c:dPt>
          <c:dPt>
            <c:idx val="2"/>
            <c:invertIfNegative val="0"/>
            <c:bubble3D val="0"/>
            <c:spPr>
              <a:solidFill>
                <a:schemeClr val="accent2"/>
              </a:solidFill>
              <a:ln>
                <a:noFill/>
              </a:ln>
              <a:effectLst/>
            </c:spPr>
            <c:extLst>
              <c:ext xmlns:c16="http://schemas.microsoft.com/office/drawing/2014/chart" uri="{C3380CC4-5D6E-409C-BE32-E72D297353CC}">
                <c16:uniqueId val="{00000018-1A12-4D96-ACBC-48C90BF0C31F}"/>
              </c:ext>
            </c:extLst>
          </c:dPt>
          <c:dPt>
            <c:idx val="3"/>
            <c:invertIfNegative val="0"/>
            <c:bubble3D val="0"/>
            <c:spPr>
              <a:solidFill>
                <a:schemeClr val="accent2"/>
              </a:solidFill>
              <a:ln>
                <a:noFill/>
              </a:ln>
              <a:effectLst/>
            </c:spPr>
            <c:extLst>
              <c:ext xmlns:c16="http://schemas.microsoft.com/office/drawing/2014/chart" uri="{C3380CC4-5D6E-409C-BE32-E72D297353CC}">
                <c16:uniqueId val="{0000001A-1A12-4D96-ACBC-48C90BF0C31F}"/>
              </c:ext>
            </c:extLst>
          </c:dPt>
          <c:dPt>
            <c:idx val="4"/>
            <c:invertIfNegative val="0"/>
            <c:bubble3D val="0"/>
            <c:spPr>
              <a:solidFill>
                <a:schemeClr val="accent2"/>
              </a:solidFill>
              <a:ln>
                <a:noFill/>
              </a:ln>
              <a:effectLst/>
            </c:spPr>
            <c:extLst>
              <c:ext xmlns:c16="http://schemas.microsoft.com/office/drawing/2014/chart" uri="{C3380CC4-5D6E-409C-BE32-E72D297353CC}">
                <c16:uniqueId val="{0000001C-1A12-4D96-ACBC-48C90BF0C31F}"/>
              </c:ext>
            </c:extLst>
          </c:dPt>
          <c:dPt>
            <c:idx val="5"/>
            <c:invertIfNegative val="0"/>
            <c:bubble3D val="0"/>
            <c:spPr>
              <a:solidFill>
                <a:schemeClr val="accent2"/>
              </a:solidFill>
              <a:ln>
                <a:noFill/>
              </a:ln>
              <a:effectLst/>
            </c:spPr>
            <c:extLst>
              <c:ext xmlns:c16="http://schemas.microsoft.com/office/drawing/2014/chart" uri="{C3380CC4-5D6E-409C-BE32-E72D297353CC}">
                <c16:uniqueId val="{0000001E-1A12-4D96-ACBC-48C90BF0C31F}"/>
              </c:ext>
            </c:extLst>
          </c:dPt>
          <c:dPt>
            <c:idx val="6"/>
            <c:invertIfNegative val="0"/>
            <c:bubble3D val="0"/>
            <c:spPr>
              <a:solidFill>
                <a:schemeClr val="accent2"/>
              </a:solidFill>
              <a:ln>
                <a:noFill/>
              </a:ln>
              <a:effectLst/>
            </c:spPr>
            <c:extLst>
              <c:ext xmlns:c16="http://schemas.microsoft.com/office/drawing/2014/chart" uri="{C3380CC4-5D6E-409C-BE32-E72D297353CC}">
                <c16:uniqueId val="{00000020-1A12-4D96-ACBC-48C90BF0C31F}"/>
              </c:ext>
            </c:extLst>
          </c:dPt>
          <c:dPt>
            <c:idx val="7"/>
            <c:invertIfNegative val="0"/>
            <c:bubble3D val="0"/>
            <c:spPr>
              <a:solidFill>
                <a:schemeClr val="accent2"/>
              </a:solidFill>
              <a:ln>
                <a:noFill/>
              </a:ln>
              <a:effectLst/>
            </c:spPr>
            <c:extLst>
              <c:ext xmlns:c16="http://schemas.microsoft.com/office/drawing/2014/chart" uri="{C3380CC4-5D6E-409C-BE32-E72D297353CC}">
                <c16:uniqueId val="{00000022-1A12-4D96-ACBC-48C90BF0C31F}"/>
              </c:ext>
            </c:extLst>
          </c:dPt>
          <c:dPt>
            <c:idx val="8"/>
            <c:invertIfNegative val="0"/>
            <c:bubble3D val="0"/>
            <c:extLst>
              <c:ext xmlns:c16="http://schemas.microsoft.com/office/drawing/2014/chart" uri="{C3380CC4-5D6E-409C-BE32-E72D297353CC}">
                <c16:uniqueId val="{00000024-1A12-4D96-ACBC-48C90BF0C31F}"/>
              </c:ext>
            </c:extLst>
          </c:dPt>
          <c:dLbls>
            <c:dLbl>
              <c:idx val="0"/>
              <c:layout>
                <c:manualLayout>
                  <c:x val="0"/>
                  <c:y val="-2.1505376344086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A12-4D96-ACBC-48C90BF0C31F}"/>
                </c:ext>
              </c:extLst>
            </c:dLbl>
            <c:dLbl>
              <c:idx val="2"/>
              <c:layout>
                <c:manualLayout>
                  <c:x val="0"/>
                  <c:y val="-2.1505376344086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A12-4D96-ACBC-48C90BF0C31F}"/>
                </c:ext>
              </c:extLst>
            </c:dLbl>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'11-20g'!$A$2:$A$10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'11-20g'!$C$2:$C$10</c:f>
              <c:numCache>
                <c:formatCode>General</c:formatCode>
                <c:ptCount val="8"/>
                <c:pt idx="0">
                  <c:v>4538372</c:v>
                </c:pt>
                <c:pt idx="1">
                  <c:v>4358028</c:v>
                </c:pt>
                <c:pt idx="2">
                  <c:v>4091691</c:v>
                </c:pt>
                <c:pt idx="3">
                  <c:v>4065572</c:v>
                </c:pt>
                <c:pt idx="4">
                  <c:v>3938859</c:v>
                </c:pt>
                <c:pt idx="5">
                  <c:v>3941520</c:v>
                </c:pt>
                <c:pt idx="6">
                  <c:v>4583530</c:v>
                </c:pt>
                <c:pt idx="7">
                  <c:v>4090511</c:v>
                </c:pt>
              </c:numCache>
            </c:numRef>
          </c:val>
          <c:extLst>
            <c:ext xmlns:c16="http://schemas.microsoft.com/office/drawing/2014/chart" uri="{C3380CC4-5D6E-409C-BE32-E72D297353CC}">
              <c16:uniqueId val="{00000025-1A12-4D96-ACBC-48C90BF0C31F}"/>
            </c:ext>
          </c:extLst>
        </c:ser>
        <c:dLbls>
          <c:showLegendKey val="0"/>
          <c:showVal val="1"/>
          <c:showCatName val="0"/>
          <c:showSerName val="0"/>
          <c:showPercent val="0"/>
          <c:showBubbleSize val="0"/>
        </c:dLbls>
        <c:gapWidth val="150"/>
        <c:overlap val="100"/>
        <c:axId val="1"/>
        <c:axId val="2"/>
      </c:bar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max val="13000000"/>
          <c:min val="0"/>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（円）</a:t>
                </a:r>
              </a:p>
            </c:rich>
          </c:tx>
          <c:layout>
            <c:manualLayout>
              <c:xMode val="edge"/>
              <c:yMode val="edge"/>
              <c:x val="7.9373156418688764E-2"/>
              <c:y val="0.10246356798683746"/>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majorUnit val="2000000"/>
      </c:valAx>
      <c:spPr>
        <a:solidFill>
          <a:schemeClr val="bg1"/>
        </a:solidFill>
        <a:ln>
          <a:noFill/>
        </a:ln>
        <a:effectLst/>
      </c:spPr>
    </c:plotArea>
    <c:legend>
      <c:legendPos val="t"/>
      <c:layout>
        <c:manualLayout>
          <c:xMode val="edge"/>
          <c:yMode val="edge"/>
          <c:x val="0.36664069335083116"/>
          <c:y val="3.1036630800214765E-2"/>
          <c:w val="0.26671861329833768"/>
          <c:h val="6.0102313353156044E-2"/>
        </c:manualLayout>
      </c:layou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b="0">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[2024統計さむかわデータベース（完成）.xlsx]12-1g!ﾋﾟﾎﾞｯﾄﾃｰﾌﾞﾙ10</c:name>
    <c:fmtId val="0"/>
  </c:pivotSource>
  <c:chart>
    <c:autoTitleDeleted val="1"/>
    <c:pivotFmts>
      <c:pivotFmt>
        <c:idx val="0"/>
        <c:dLbl>
          <c:idx val="0"/>
          <c:numFmt formatCode="0.0%" sourceLinked="0"/>
          <c:spPr>
            <a:noFill/>
            <a:ln>
              <a:noFill/>
            </a:ln>
            <a:effectLst/>
          </c:spPr>
          <c:txPr>
            <a:bodyPr rot="0" spcFirstLastPara="1" vertOverflow="ellipsis" horzOverflow="overflow"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marker>
          <c:symbol val="none"/>
        </c:marker>
        <c:dLbl>
          <c:idx val="0"/>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8.8723689562585889E-2"/>
          <c:y val="0.14497388857320673"/>
          <c:w val="0.62910566619125052"/>
          <c:h val="0.77419884370123837"/>
        </c:manualLayout>
      </c:layout>
      <c:pieChart>
        <c:varyColors val="1"/>
        <c:ser>
          <c:idx val="0"/>
          <c:order val="0"/>
          <c:tx>
            <c:strRef>
              <c:f>'12-1g'!$B$3</c:f>
              <c:strCache>
                <c:ptCount val="1"/>
                <c:pt idx="0">
                  <c:v>集計</c:v>
                </c:pt>
              </c:strCache>
            </c:strRef>
          </c:tx>
          <c:dPt>
            <c:idx val="0"/>
            <c:bubble3D val="0"/>
            <c:spPr>
              <a:solidFill>
                <a:schemeClr val="accent1"/>
              </a:solidFill>
              <a:ln>
                <a:noFill/>
              </a:ln>
              <a:effectLst/>
            </c:spPr>
            <c:extLst>
              <c:ext xmlns:c16="http://schemas.microsoft.com/office/drawing/2014/chart" uri="{C3380CC4-5D6E-409C-BE32-E72D297353CC}">
                <c16:uniqueId val="{00000001-861B-4505-870C-D01CFA5262EF}"/>
              </c:ext>
            </c:extLst>
          </c:dPt>
          <c:dPt>
            <c:idx val="1"/>
            <c:bubble3D val="0"/>
            <c:spPr>
              <a:solidFill>
                <a:schemeClr val="accent2"/>
              </a:solidFill>
              <a:ln>
                <a:noFill/>
              </a:ln>
              <a:effectLst/>
            </c:spPr>
            <c:extLst>
              <c:ext xmlns:c16="http://schemas.microsoft.com/office/drawing/2014/chart" uri="{C3380CC4-5D6E-409C-BE32-E72D297353CC}">
                <c16:uniqueId val="{00000003-861B-4505-870C-D01CFA5262EF}"/>
              </c:ext>
            </c:extLst>
          </c:dPt>
          <c:dPt>
            <c:idx val="2"/>
            <c:bubble3D val="0"/>
            <c:spPr>
              <a:solidFill>
                <a:schemeClr val="accent3"/>
              </a:solidFill>
              <a:ln>
                <a:noFill/>
              </a:ln>
              <a:effectLst/>
            </c:spPr>
            <c:extLst>
              <c:ext xmlns:c16="http://schemas.microsoft.com/office/drawing/2014/chart" uri="{C3380CC4-5D6E-409C-BE32-E72D297353CC}">
                <c16:uniqueId val="{00000005-861B-4505-870C-D01CFA5262EF}"/>
              </c:ext>
            </c:extLst>
          </c:dPt>
          <c:dPt>
            <c:idx val="3"/>
            <c:bubble3D val="0"/>
            <c:spPr>
              <a:solidFill>
                <a:schemeClr val="accent4"/>
              </a:solidFill>
              <a:ln>
                <a:noFill/>
              </a:ln>
              <a:effectLst/>
            </c:spPr>
            <c:extLst>
              <c:ext xmlns:c16="http://schemas.microsoft.com/office/drawing/2014/chart" uri="{C3380CC4-5D6E-409C-BE32-E72D297353CC}">
                <c16:uniqueId val="{00000007-861B-4505-870C-D01CFA5262EF}"/>
              </c:ext>
            </c:extLst>
          </c:dPt>
          <c:dLbls>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'12-1g'!$A$4:$A$7</c:f>
              <c:strCache>
                <c:ptCount val="4"/>
                <c:pt idx="0">
                  <c:v> 薬局</c:v>
                </c:pt>
                <c:pt idx="1">
                  <c:v> 歯科診療所</c:v>
                </c:pt>
                <c:pt idx="2">
                  <c:v> 医院・診療所</c:v>
                </c:pt>
                <c:pt idx="3">
                  <c:v> 病院</c:v>
                </c:pt>
              </c:strCache>
            </c:strRef>
          </c:cat>
          <c:val>
            <c:numRef>
              <c:f>'12-1g'!$B$4:$B$7</c:f>
              <c:numCache>
                <c:formatCode>General</c:formatCode>
                <c:ptCount val="4"/>
                <c:pt idx="0">
                  <c:v>29</c:v>
                </c:pt>
                <c:pt idx="1">
                  <c:v>18</c:v>
                </c:pt>
                <c:pt idx="2">
                  <c:v>16</c:v>
                </c:pt>
                <c:pt idx="3">
                  <c:v>2</c:v>
                </c:pt>
              </c:numCache>
            </c:numRef>
          </c:val>
          <c:extLst>
            <c:ext xmlns:c16="http://schemas.microsoft.com/office/drawing/2014/chart" uri="{C3380CC4-5D6E-409C-BE32-E72D297353CC}">
              <c16:uniqueId val="{00000008-861B-4505-870C-D01CFA5262EF}"/>
            </c:ext>
          </c:extLst>
        </c:ser>
        <c:dLbls>
          <c:showLegendKey val="0"/>
          <c:showVal val="0"/>
          <c:showCatName val="0"/>
          <c:showSerName val="0"/>
          <c:showPercent val="1"/>
          <c:showBubbleSize val="0"/>
          <c:showLeaderLines val="1"/>
        </c:dLbls>
        <c:firstSliceAng val="0"/>
      </c:pieChart>
      <c:spPr>
        <a:solidFill>
          <a:schemeClr val="bg1"/>
        </a:solidFill>
        <a:ln>
          <a:noFill/>
        </a:ln>
        <a:effectLst/>
      </c:spPr>
    </c:plotArea>
    <c:legend>
      <c:legendPos val="r"/>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b="0">
          <a:latin typeface="メイリオ"/>
          <a:ea typeface="メイリオ"/>
        </a:defRPr>
      </a:pPr>
      <a:endParaRPr lang="ja-JP"/>
    </a:p>
  </c:txPr>
  <c:printSettings>
    <c:headerFooter/>
    <c:pageMargins b="0.75" l="0.7" r="0.7" t="0.75" header="0.3" footer="0.3"/>
    <c:pageSetup orientation="landscape"/>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[2024統計さむかわデータベース（完成）.xlsx]12-2g!ﾋﾟﾎﾞｯﾄﾃｰﾌﾞﾙ11</c:name>
    <c:fmtId val="0"/>
  </c:pivotSource>
  <c:chart>
    <c:autoTitleDeleted val="1"/>
    <c:pivotFmts>
      <c:pivotFmt>
        <c:idx val="0"/>
        <c:spPr>
          <a:noFill/>
          <a:ln w="19050" cap="rnd" cmpd="sng" algn="ctr">
            <a:solidFill>
              <a:schemeClr val="accent1"/>
            </a:solidFill>
            <a:prstDash val="solid"/>
            <a:round/>
          </a:ln>
          <a:effectLst/>
        </c:spPr>
        <c:marker>
          <c:spPr>
            <a:solidFill>
              <a:schemeClr val="accent1"/>
            </a:solidFill>
            <a:ln w="6350" cap="flat" cmpd="sng" algn="ctr">
              <a:solidFill>
                <a:schemeClr val="accent1"/>
              </a:solidFill>
              <a:prstDash val="solid"/>
              <a:round/>
            </a:ln>
            <a:effectLst/>
          </c:spPr>
        </c:marker>
        <c:dLbl>
          <c:idx val="0"/>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ln w="19050" cap="rnd" cmpd="sng" algn="ctr">
            <a:solidFill>
              <a:schemeClr val="accent1"/>
            </a:solidFill>
            <a:prstDash val="solid"/>
            <a:round/>
          </a:ln>
          <a:effectLst/>
        </c:spPr>
        <c:marker>
          <c:spPr>
            <a:solidFill>
              <a:schemeClr val="accent1"/>
            </a:solidFill>
            <a:ln w="6350" cap="flat" cmpd="sng" algn="ctr">
              <a:solidFill>
                <a:schemeClr val="accent1"/>
              </a:solidFill>
              <a:prstDash val="solid"/>
              <a:round/>
            </a:ln>
            <a:effectLst/>
          </c:spPr>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19050" cap="rnd" cmpd="sng" algn="ctr">
            <a:solidFill>
              <a:schemeClr val="accent1"/>
            </a:solidFill>
            <a:prstDash val="solid"/>
            <a:round/>
          </a:ln>
          <a:effectLst/>
        </c:spPr>
        <c:marker>
          <c:spPr>
            <a:solidFill>
              <a:schemeClr val="accent1"/>
            </a:solidFill>
            <a:ln w="6350" cap="flat" cmpd="sng" algn="ctr">
              <a:solidFill>
                <a:schemeClr val="accent1"/>
              </a:solidFill>
              <a:prstDash val="solid"/>
              <a:round/>
            </a:ln>
            <a:effectLst/>
          </c:spPr>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ln w="19050" cap="rnd" cmpd="sng" algn="ctr">
            <a:solidFill>
              <a:schemeClr val="accent1"/>
            </a:solidFill>
            <a:prstDash val="solid"/>
            <a:round/>
          </a:ln>
          <a:effectLst/>
        </c:spPr>
        <c:marker>
          <c:spPr>
            <a:solidFill>
              <a:schemeClr val="accent1"/>
            </a:solidFill>
            <a:ln w="6350" cap="flat" cmpd="sng" algn="ctr">
              <a:solidFill>
                <a:schemeClr val="accent1"/>
              </a:solidFill>
              <a:prstDash val="solid"/>
              <a:round/>
            </a:ln>
            <a:effectLst/>
          </c:spPr>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ln w="19050" cap="rnd" cmpd="sng" algn="ctr">
            <a:solidFill>
              <a:schemeClr val="accent1"/>
            </a:solidFill>
            <a:prstDash val="solid"/>
            <a:round/>
          </a:ln>
          <a:effectLst/>
        </c:spPr>
        <c:marker>
          <c:spPr>
            <a:solidFill>
              <a:schemeClr val="accent1"/>
            </a:solidFill>
            <a:ln w="6350" cap="flat" cmpd="sng" algn="ctr">
              <a:solidFill>
                <a:schemeClr val="accent1"/>
              </a:solidFill>
              <a:prstDash val="solid"/>
              <a:round/>
            </a:ln>
            <a:effectLst/>
          </c:spPr>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ln w="19050" cap="rnd" cmpd="sng" algn="ctr">
            <a:solidFill>
              <a:schemeClr val="accent1"/>
            </a:solidFill>
            <a:prstDash val="solid"/>
            <a:round/>
          </a:ln>
          <a:effectLst/>
        </c:spPr>
        <c:marker>
          <c:spPr>
            <a:solidFill>
              <a:schemeClr val="accent1"/>
            </a:solidFill>
            <a:ln w="6350" cap="flat" cmpd="sng" algn="ctr">
              <a:solidFill>
                <a:schemeClr val="accent1"/>
              </a:solidFill>
              <a:prstDash val="solid"/>
              <a:round/>
            </a:ln>
            <a:effectLst/>
          </c:spPr>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
        <c:spPr>
          <a:ln w="19050" cap="rnd" cmpd="sng" algn="ctr">
            <a:solidFill>
              <a:schemeClr val="accent1"/>
            </a:solidFill>
            <a:prstDash val="solid"/>
            <a:round/>
          </a:ln>
          <a:effectLst/>
        </c:spPr>
        <c:marker>
          <c:spPr>
            <a:solidFill>
              <a:schemeClr val="accent1"/>
            </a:solidFill>
            <a:ln w="6350" cap="flat" cmpd="sng" algn="ctr">
              <a:solidFill>
                <a:schemeClr val="accent1"/>
              </a:solidFill>
              <a:prstDash val="solid"/>
              <a:round/>
            </a:ln>
            <a:effectLst/>
          </c:spPr>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ln w="19050" cap="rnd" cmpd="sng" algn="ctr">
            <a:solidFill>
              <a:schemeClr val="accent1"/>
            </a:solidFill>
            <a:prstDash val="solid"/>
            <a:round/>
          </a:ln>
          <a:effectLst/>
        </c:spPr>
        <c:marker>
          <c:spPr>
            <a:solidFill>
              <a:schemeClr val="accent1"/>
            </a:solidFill>
            <a:ln w="6350" cap="flat" cmpd="sng" algn="ctr">
              <a:solidFill>
                <a:schemeClr val="accent1"/>
              </a:solidFill>
              <a:prstDash val="solid"/>
              <a:round/>
            </a:ln>
            <a:effectLst/>
          </c:spPr>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
        <c:spPr>
          <a:ln w="19050" cap="rnd" cmpd="sng" algn="ctr">
            <a:solidFill>
              <a:schemeClr val="accent1"/>
            </a:solidFill>
            <a:prstDash val="solid"/>
            <a:round/>
          </a:ln>
          <a:effectLst/>
        </c:spPr>
        <c:marker>
          <c:spPr>
            <a:solidFill>
              <a:schemeClr val="accent1"/>
            </a:solidFill>
            <a:ln w="6350" cap="flat" cmpd="sng" algn="ctr">
              <a:solidFill>
                <a:schemeClr val="accent1"/>
              </a:solidFill>
              <a:prstDash val="solid"/>
              <a:round/>
            </a:ln>
            <a:effectLst/>
          </c:spPr>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
        <c:spPr>
          <a:noFill/>
          <a:ln w="19050" cap="rnd" cmpd="sng" algn="ctr">
            <a:solidFill>
              <a:schemeClr val="accent2"/>
            </a:solidFill>
            <a:prstDash val="solid"/>
            <a:round/>
          </a:ln>
          <a:effectLst/>
        </c:spPr>
        <c:marker>
          <c:spPr>
            <a:solidFill>
              <a:schemeClr val="accent1"/>
            </a:solidFill>
            <a:ln w="6350" cap="flat" cmpd="sng" algn="ctr">
              <a:solidFill>
                <a:schemeClr val="accent1"/>
              </a:solidFill>
              <a:prstDash val="solid"/>
              <a:round/>
            </a:ln>
            <a:effectLst/>
          </c:spPr>
        </c:marker>
        <c:dLbl>
          <c:idx val="0"/>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
        <c:spPr>
          <a:ln w="19050" cap="rnd" cmpd="sng" algn="ctr">
            <a:solidFill>
              <a:schemeClr val="accent2"/>
            </a:solidFill>
            <a:prstDash val="solid"/>
            <a:round/>
          </a:ln>
          <a:effectLst/>
        </c:spPr>
        <c:marker>
          <c:spPr>
            <a:solidFill>
              <a:schemeClr val="accent2"/>
            </a:solidFill>
            <a:ln w="6350" cap="flat" cmpd="sng" algn="ctr">
              <a:solidFill>
                <a:schemeClr val="accent2"/>
              </a:solidFill>
              <a:prstDash val="solid"/>
              <a:round/>
            </a:ln>
            <a:effectLst/>
          </c:spPr>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
        <c:spPr>
          <a:ln w="19050" cap="rnd" cmpd="sng" algn="ctr">
            <a:solidFill>
              <a:schemeClr val="accent2"/>
            </a:solidFill>
            <a:prstDash val="solid"/>
            <a:round/>
          </a:ln>
          <a:effectLst/>
        </c:spPr>
        <c:marker>
          <c:spPr>
            <a:solidFill>
              <a:schemeClr val="accent2"/>
            </a:solidFill>
            <a:ln w="6350" cap="flat" cmpd="sng" algn="ctr">
              <a:solidFill>
                <a:schemeClr val="accent2"/>
              </a:solidFill>
              <a:prstDash val="solid"/>
              <a:round/>
            </a:ln>
            <a:effectLst/>
          </c:spPr>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
        <c:spPr>
          <a:noFill/>
          <a:ln w="19050" cap="rnd" cmpd="sng" algn="ctr">
            <a:solidFill>
              <a:schemeClr val="accent3"/>
            </a:solidFill>
            <a:prstDash val="solid"/>
            <a:round/>
          </a:ln>
          <a:effectLst/>
        </c:spPr>
        <c:marker>
          <c:spPr>
            <a:solidFill>
              <a:schemeClr val="accent1"/>
            </a:solidFill>
            <a:ln w="6350" cap="flat" cmpd="sng" algn="ctr">
              <a:solidFill>
                <a:schemeClr val="accent1"/>
              </a:solidFill>
              <a:prstDash val="solid"/>
              <a:round/>
            </a:ln>
            <a:effectLst/>
          </c:spPr>
        </c:marker>
        <c:dLbl>
          <c:idx val="0"/>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3"/>
        <c:spPr>
          <a:ln w="19050" cap="rnd" cmpd="sng" algn="ctr">
            <a:solidFill>
              <a:schemeClr val="accent3"/>
            </a:solidFill>
            <a:prstDash val="solid"/>
            <a:round/>
          </a:ln>
          <a:effectLst/>
        </c:spPr>
        <c:marker>
          <c:spPr>
            <a:solidFill>
              <a:schemeClr val="accent3"/>
            </a:solidFill>
            <a:ln w="6350" cap="flat" cmpd="sng" algn="ctr">
              <a:solidFill>
                <a:schemeClr val="accent3"/>
              </a:solidFill>
              <a:prstDash val="solid"/>
              <a:round/>
            </a:ln>
            <a:effectLst/>
          </c:spPr>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4"/>
        <c:spPr>
          <a:ln w="19050" cap="rnd" cmpd="sng" algn="ctr">
            <a:solidFill>
              <a:schemeClr val="accent3"/>
            </a:solidFill>
            <a:prstDash val="solid"/>
            <a:round/>
          </a:ln>
          <a:effectLst/>
        </c:spPr>
        <c:marker>
          <c:spPr>
            <a:solidFill>
              <a:schemeClr val="accent3"/>
            </a:solidFill>
            <a:ln w="6350" cap="flat" cmpd="sng" algn="ctr">
              <a:solidFill>
                <a:schemeClr val="accent3"/>
              </a:solidFill>
              <a:prstDash val="solid"/>
              <a:round/>
            </a:ln>
            <a:effectLst/>
          </c:spPr>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5"/>
        <c:spPr>
          <a:ln w="19050" cap="rnd" cmpd="sng" algn="ctr">
            <a:solidFill>
              <a:schemeClr val="accent3"/>
            </a:solidFill>
            <a:prstDash val="solid"/>
            <a:round/>
          </a:ln>
          <a:effectLst/>
        </c:spPr>
        <c:marker>
          <c:spPr>
            <a:solidFill>
              <a:schemeClr val="accent3"/>
            </a:solidFill>
            <a:ln w="6350" cap="flat" cmpd="sng" algn="ctr">
              <a:solidFill>
                <a:schemeClr val="accent3"/>
              </a:solidFill>
              <a:prstDash val="solid"/>
              <a:round/>
            </a:ln>
            <a:effectLst/>
          </c:spPr>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6"/>
        <c:spPr>
          <a:ln w="19050" cap="rnd" cmpd="sng" algn="ctr">
            <a:solidFill>
              <a:schemeClr val="accent3"/>
            </a:solidFill>
            <a:prstDash val="solid"/>
            <a:round/>
          </a:ln>
          <a:effectLst/>
        </c:spPr>
        <c:marker>
          <c:spPr>
            <a:solidFill>
              <a:schemeClr val="accent3"/>
            </a:solidFill>
            <a:ln w="6350" cap="flat" cmpd="sng" algn="ctr">
              <a:solidFill>
                <a:schemeClr val="accent3"/>
              </a:solidFill>
              <a:prstDash val="solid"/>
              <a:round/>
            </a:ln>
            <a:effectLst/>
          </c:spPr>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7"/>
        <c:spPr>
          <a:ln w="19050" cap="rnd" cmpd="sng" algn="ctr">
            <a:solidFill>
              <a:schemeClr val="accent3"/>
            </a:solidFill>
            <a:prstDash val="solid"/>
            <a:round/>
          </a:ln>
          <a:effectLst/>
        </c:spPr>
        <c:marker>
          <c:spPr>
            <a:solidFill>
              <a:schemeClr val="accent3"/>
            </a:solidFill>
            <a:ln w="6350" cap="flat" cmpd="sng" algn="ctr">
              <a:solidFill>
                <a:schemeClr val="accent3"/>
              </a:solidFill>
              <a:prstDash val="solid"/>
              <a:round/>
            </a:ln>
            <a:effectLst/>
          </c:spPr>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8"/>
        <c:spPr>
          <a:ln w="19050" cap="rnd" cmpd="sng" algn="ctr">
            <a:solidFill>
              <a:schemeClr val="accent3"/>
            </a:solidFill>
            <a:prstDash val="solid"/>
            <a:round/>
          </a:ln>
          <a:effectLst/>
        </c:spPr>
        <c:marker>
          <c:spPr>
            <a:solidFill>
              <a:schemeClr val="accent3"/>
            </a:solidFill>
            <a:ln w="6350" cap="flat" cmpd="sng" algn="ctr">
              <a:solidFill>
                <a:schemeClr val="accent3"/>
              </a:solidFill>
              <a:prstDash val="solid"/>
              <a:round/>
            </a:ln>
            <a:effectLst/>
          </c:spPr>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w="19050" cap="rnd" cmpd="sng" algn="ctr">
            <a:solidFill>
              <a:schemeClr val="accent1"/>
            </a:solidFill>
            <a:prstDash val="solid"/>
            <a:round/>
          </a:ln>
          <a:effectLst/>
        </c:spPr>
        <c:marker>
          <c:spPr>
            <a:solidFill>
              <a:schemeClr val="accent1"/>
            </a:solidFill>
            <a:ln w="6350" cap="flat" cmpd="sng" algn="ctr">
              <a:solidFill>
                <a:schemeClr val="accent1"/>
              </a:solidFill>
              <a:prstDash val="solid"/>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w="19050" cap="rnd" cmpd="sng" algn="ctr">
            <a:solidFill>
              <a:schemeClr val="accent1"/>
            </a:solidFill>
            <a:prstDash val="solid"/>
            <a:round/>
          </a:ln>
          <a:effectLst/>
        </c:spPr>
        <c:marker>
          <c:spPr>
            <a:solidFill>
              <a:schemeClr val="accent2"/>
            </a:solidFill>
            <a:ln w="6350" cap="flat" cmpd="sng" algn="ctr">
              <a:solidFill>
                <a:schemeClr val="accent2"/>
              </a:solidFill>
              <a:prstDash val="solid"/>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w="19050" cap="rnd" cmpd="sng" algn="ctr">
            <a:solidFill>
              <a:schemeClr val="accent1"/>
            </a:solidFill>
            <a:prstDash val="solid"/>
            <a:round/>
          </a:ln>
          <a:effectLst/>
        </c:spPr>
        <c:marker>
          <c:spPr>
            <a:solidFill>
              <a:schemeClr val="accent3"/>
            </a:solidFill>
            <a:ln w="6350" cap="flat" cmpd="sng" algn="ctr">
              <a:solidFill>
                <a:schemeClr val="accent3"/>
              </a:solidFill>
              <a:prstDash val="solid"/>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2"/>
        <c:spPr>
          <a:ln w="19050" cap="rnd" cmpd="sng" algn="ctr">
            <a:solidFill>
              <a:schemeClr val="accent1"/>
            </a:solidFill>
            <a:prstDash val="solid"/>
            <a:round/>
          </a:ln>
          <a:effectLst/>
        </c:spPr>
        <c:marker>
          <c:spPr>
            <a:solidFill>
              <a:schemeClr val="accent1"/>
            </a:solidFill>
            <a:ln w="6350" cap="flat" cmpd="sng" algn="ctr">
              <a:solidFill>
                <a:schemeClr val="accent1"/>
              </a:solidFill>
              <a:prstDash val="solid"/>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3"/>
        <c:spPr>
          <a:ln w="19050" cap="rnd" cmpd="sng" algn="ctr">
            <a:solidFill>
              <a:schemeClr val="accent1"/>
            </a:solidFill>
            <a:prstDash val="solid"/>
            <a:round/>
          </a:ln>
          <a:effectLst/>
        </c:spPr>
        <c:marker>
          <c:spPr>
            <a:solidFill>
              <a:schemeClr val="accent2"/>
            </a:solidFill>
            <a:ln w="6350" cap="flat" cmpd="sng" algn="ctr">
              <a:solidFill>
                <a:schemeClr val="accent2"/>
              </a:solidFill>
              <a:prstDash val="solid"/>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4"/>
        <c:spPr>
          <a:ln w="19050" cap="rnd" cmpd="sng" algn="ctr">
            <a:solidFill>
              <a:schemeClr val="accent1"/>
            </a:solidFill>
            <a:prstDash val="solid"/>
            <a:round/>
          </a:ln>
          <a:effectLst/>
        </c:spPr>
        <c:marker>
          <c:spPr>
            <a:solidFill>
              <a:schemeClr val="accent3"/>
            </a:solidFill>
            <a:ln w="6350" cap="flat" cmpd="sng" algn="ctr">
              <a:solidFill>
                <a:schemeClr val="accent3"/>
              </a:solidFill>
              <a:prstDash val="solid"/>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2176510323557911E-2"/>
          <c:y val="0.12705553517155638"/>
          <c:w val="0.90389385089862029"/>
          <c:h val="0.73360597966398666"/>
        </c:manualLayout>
      </c:layout>
      <c:lineChart>
        <c:grouping val="standard"/>
        <c:varyColors val="0"/>
        <c:ser>
          <c:idx val="0"/>
          <c:order val="0"/>
          <c:tx>
            <c:strRef>
              <c:f>'12-2g'!$B$4:$B$5</c:f>
              <c:strCache>
                <c:ptCount val="1"/>
                <c:pt idx="0">
                  <c:v>新生物</c:v>
                </c:pt>
              </c:strCache>
            </c:strRef>
          </c:tx>
          <c:spPr>
            <a:ln w="19050" cap="rnd" cmpd="sng" algn="ctr">
              <a:solidFill>
                <a:schemeClr val="accent1"/>
              </a:solidFill>
              <a:prstDash val="solid"/>
              <a:round/>
            </a:ln>
            <a:effectLst/>
          </c:spPr>
          <c:marker>
            <c:spPr>
              <a:solidFill>
                <a:schemeClr val="accent1"/>
              </a:solidFill>
              <a:ln w="6350" cap="flat" cmpd="sng" algn="ctr">
                <a:solidFill>
                  <a:schemeClr val="accent1"/>
                </a:solidFill>
                <a:prstDash val="solid"/>
                <a:round/>
              </a:ln>
              <a:effectLst/>
            </c:spPr>
          </c:marker>
          <c:dPt>
            <c:idx val="0"/>
            <c:bubble3D val="0"/>
            <c:spPr>
              <a:ln w="19050" cap="rnd" cmpd="sng" algn="ctr">
                <a:solidFill>
                  <a:schemeClr val="accent1"/>
                </a:solidFill>
                <a:prstDash val="solid"/>
                <a:round/>
              </a:ln>
              <a:effectLst/>
            </c:spPr>
            <c:extLst>
              <c:ext xmlns:c16="http://schemas.microsoft.com/office/drawing/2014/chart" uri="{C3380CC4-5D6E-409C-BE32-E72D297353CC}">
                <c16:uniqueId val="{00000001-3B3E-4A6C-81D1-41C5C70BD00E}"/>
              </c:ext>
            </c:extLst>
          </c:dPt>
          <c:dPt>
            <c:idx val="1"/>
            <c:bubble3D val="0"/>
            <c:spPr>
              <a:ln w="19050" cap="rnd" cmpd="sng" algn="ctr">
                <a:solidFill>
                  <a:schemeClr val="accent1"/>
                </a:solidFill>
                <a:prstDash val="solid"/>
                <a:round/>
              </a:ln>
              <a:effectLst/>
            </c:spPr>
            <c:extLst>
              <c:ext xmlns:c16="http://schemas.microsoft.com/office/drawing/2014/chart" uri="{C3380CC4-5D6E-409C-BE32-E72D297353CC}">
                <c16:uniqueId val="{00000003-3B3E-4A6C-81D1-41C5C70BD00E}"/>
              </c:ext>
            </c:extLst>
          </c:dPt>
          <c:dPt>
            <c:idx val="2"/>
            <c:bubble3D val="0"/>
            <c:spPr>
              <a:ln w="19050" cap="rnd" cmpd="sng" algn="ctr">
                <a:solidFill>
                  <a:schemeClr val="accent1"/>
                </a:solidFill>
                <a:prstDash val="solid"/>
                <a:round/>
              </a:ln>
              <a:effectLst/>
            </c:spPr>
            <c:extLst>
              <c:ext xmlns:c16="http://schemas.microsoft.com/office/drawing/2014/chart" uri="{C3380CC4-5D6E-409C-BE32-E72D297353CC}">
                <c16:uniqueId val="{00000005-3B3E-4A6C-81D1-41C5C70BD00E}"/>
              </c:ext>
            </c:extLst>
          </c:dPt>
          <c:dPt>
            <c:idx val="3"/>
            <c:bubble3D val="0"/>
            <c:spPr>
              <a:ln w="19050" cap="rnd" cmpd="sng" algn="ctr">
                <a:solidFill>
                  <a:schemeClr val="accent1"/>
                </a:solidFill>
                <a:prstDash val="solid"/>
                <a:round/>
              </a:ln>
              <a:effectLst/>
            </c:spPr>
            <c:extLst>
              <c:ext xmlns:c16="http://schemas.microsoft.com/office/drawing/2014/chart" uri="{C3380CC4-5D6E-409C-BE32-E72D297353CC}">
                <c16:uniqueId val="{00000007-3B3E-4A6C-81D1-41C5C70BD00E}"/>
              </c:ext>
            </c:extLst>
          </c:dPt>
          <c:dPt>
            <c:idx val="4"/>
            <c:bubble3D val="0"/>
            <c:spPr>
              <a:ln w="19050" cap="rnd" cmpd="sng" algn="ctr">
                <a:solidFill>
                  <a:schemeClr val="accent1"/>
                </a:solidFill>
                <a:prstDash val="solid"/>
                <a:round/>
              </a:ln>
              <a:effectLst/>
            </c:spPr>
            <c:extLst>
              <c:ext xmlns:c16="http://schemas.microsoft.com/office/drawing/2014/chart" uri="{C3380CC4-5D6E-409C-BE32-E72D297353CC}">
                <c16:uniqueId val="{00000009-3B3E-4A6C-81D1-41C5C70BD00E}"/>
              </c:ext>
            </c:extLst>
          </c:dPt>
          <c:dPt>
            <c:idx val="5"/>
            <c:bubble3D val="0"/>
            <c:spPr>
              <a:ln w="19050" cap="rnd" cmpd="sng" algn="ctr">
                <a:solidFill>
                  <a:schemeClr val="accent1"/>
                </a:solidFill>
                <a:prstDash val="solid"/>
                <a:round/>
              </a:ln>
              <a:effectLst/>
            </c:spPr>
            <c:extLst>
              <c:ext xmlns:c16="http://schemas.microsoft.com/office/drawing/2014/chart" uri="{C3380CC4-5D6E-409C-BE32-E72D297353CC}">
                <c16:uniqueId val="{0000000B-3B3E-4A6C-81D1-41C5C70BD00E}"/>
              </c:ext>
            </c:extLst>
          </c:dPt>
          <c:dPt>
            <c:idx val="6"/>
            <c:bubble3D val="0"/>
            <c:spPr>
              <a:ln w="19050" cap="rnd" cmpd="sng" algn="ctr">
                <a:solidFill>
                  <a:schemeClr val="accent1"/>
                </a:solidFill>
                <a:prstDash val="solid"/>
                <a:round/>
              </a:ln>
              <a:effectLst/>
            </c:spPr>
            <c:extLst>
              <c:ext xmlns:c16="http://schemas.microsoft.com/office/drawing/2014/chart" uri="{C3380CC4-5D6E-409C-BE32-E72D297353CC}">
                <c16:uniqueId val="{0000000D-3B3E-4A6C-81D1-41C5C70BD00E}"/>
              </c:ext>
            </c:extLst>
          </c:dPt>
          <c:dPt>
            <c:idx val="7"/>
            <c:bubble3D val="0"/>
            <c:spPr>
              <a:ln w="19050" cap="rnd" cmpd="sng" algn="ctr">
                <a:solidFill>
                  <a:schemeClr val="accent1"/>
                </a:solidFill>
                <a:prstDash val="solid"/>
                <a:round/>
              </a:ln>
              <a:effectLst/>
            </c:spPr>
            <c:extLst>
              <c:ext xmlns:c16="http://schemas.microsoft.com/office/drawing/2014/chart" uri="{C3380CC4-5D6E-409C-BE32-E72D297353CC}">
                <c16:uniqueId val="{0000000F-3B3E-4A6C-81D1-41C5C70BD00E}"/>
              </c:ext>
            </c:extLst>
          </c:dPt>
          <c:dLbls>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B3E-4A6C-81D1-41C5C70BD00E}"/>
                </c:ext>
              </c:extLst>
            </c:dLbl>
            <c:dLbl>
              <c:idx val="1"/>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B3E-4A6C-81D1-41C5C70BD00E}"/>
                </c:ext>
              </c:extLst>
            </c:dLbl>
            <c:dLbl>
              <c:idx val="2"/>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B3E-4A6C-81D1-41C5C70BD00E}"/>
                </c:ext>
              </c:extLst>
            </c:dLbl>
            <c:dLbl>
              <c:idx val="3"/>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B3E-4A6C-81D1-41C5C70BD00E}"/>
                </c:ext>
              </c:extLst>
            </c:dLbl>
            <c:dLbl>
              <c:idx val="4"/>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B3E-4A6C-81D1-41C5C70BD00E}"/>
                </c:ext>
              </c:extLst>
            </c:dLbl>
            <c:dLbl>
              <c:idx val="5"/>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B3E-4A6C-81D1-41C5C70BD00E}"/>
                </c:ext>
              </c:extLst>
            </c:dLbl>
            <c:dLbl>
              <c:idx val="6"/>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B3E-4A6C-81D1-41C5C70BD00E}"/>
                </c:ext>
              </c:extLst>
            </c:dLbl>
            <c:dLbl>
              <c:idx val="7"/>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B3E-4A6C-81D1-41C5C70BD00E}"/>
                </c:ext>
              </c:extLst>
            </c:dLbl>
            <c:spPr>
              <a:noFill/>
              <a:ln>
                <a:noFill/>
              </a:ln>
              <a:effectLst/>
            </c:spPr>
            <c:txPr>
              <a:bodyPr rot="0" spcFirstLastPara="1" vertOverflow="ellipsis" vert="horz" wrap="square" lIns="38100" tIns="19050" rIns="38100" bIns="19050" anchor="ctr" anchorCtr="1">
                <a:spAutoFit/>
              </a:bodyPr>
              <a:lstStyle/>
              <a:p>
                <a:pPr>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'12-2g'!$A$6:$A$13</c:f>
              <c:strCache>
                <c:ptCount val="8"/>
                <c:pt idx="0">
                  <c:v> 平成27年</c:v>
                </c:pt>
                <c:pt idx="1">
                  <c:v> 平成28年</c:v>
                </c:pt>
                <c:pt idx="2">
                  <c:v> 平成29年</c:v>
                </c:pt>
                <c:pt idx="3">
                  <c:v> 平成30年</c:v>
                </c:pt>
                <c:pt idx="4">
                  <c:v> 令和元年</c:v>
                </c:pt>
                <c:pt idx="5">
                  <c:v> 令和2年</c:v>
                </c:pt>
                <c:pt idx="6">
                  <c:v> 令和3年</c:v>
                </c:pt>
                <c:pt idx="7">
                  <c:v> 令和4年</c:v>
                </c:pt>
              </c:strCache>
            </c:strRef>
          </c:cat>
          <c:val>
            <c:numRef>
              <c:f>'12-2g'!$B$6:$B$13</c:f>
              <c:numCache>
                <c:formatCode>General</c:formatCode>
                <c:ptCount val="8"/>
                <c:pt idx="0">
                  <c:v>117</c:v>
                </c:pt>
                <c:pt idx="1">
                  <c:v>133</c:v>
                </c:pt>
                <c:pt idx="2">
                  <c:v>140</c:v>
                </c:pt>
                <c:pt idx="3">
                  <c:v>137</c:v>
                </c:pt>
                <c:pt idx="4">
                  <c:v>144</c:v>
                </c:pt>
                <c:pt idx="5">
                  <c:v>144</c:v>
                </c:pt>
                <c:pt idx="6">
                  <c:v>159</c:v>
                </c:pt>
                <c:pt idx="7">
                  <c:v>145</c:v>
                </c:pt>
              </c:numCache>
            </c:numRef>
          </c:val>
          <c:smooth val="0"/>
          <c:extLst>
            <c:ext xmlns:c16="http://schemas.microsoft.com/office/drawing/2014/chart" uri="{C3380CC4-5D6E-409C-BE32-E72D297353CC}">
              <c16:uniqueId val="{00000010-3B3E-4A6C-81D1-41C5C70BD00E}"/>
            </c:ext>
          </c:extLst>
        </c:ser>
        <c:ser>
          <c:idx val="1"/>
          <c:order val="1"/>
          <c:tx>
            <c:strRef>
              <c:f>'12-2g'!$C$4:$C$5</c:f>
              <c:strCache>
                <c:ptCount val="1"/>
                <c:pt idx="0">
                  <c:v>循環器系の疾患</c:v>
                </c:pt>
              </c:strCache>
            </c:strRef>
          </c:tx>
          <c:spPr>
            <a:ln w="19050" cap="rnd" cmpd="sng" algn="ctr">
              <a:solidFill>
                <a:schemeClr val="accent2"/>
              </a:solidFill>
              <a:prstDash val="solid"/>
              <a:round/>
            </a:ln>
            <a:effectLst/>
          </c:spPr>
          <c:marker>
            <c:spPr>
              <a:solidFill>
                <a:schemeClr val="accent2"/>
              </a:solidFill>
              <a:ln w="6350" cap="flat" cmpd="sng" algn="ctr">
                <a:solidFill>
                  <a:schemeClr val="accent2"/>
                </a:solidFill>
                <a:prstDash val="solid"/>
                <a:round/>
              </a:ln>
              <a:effectLst/>
            </c:spPr>
          </c:marker>
          <c:dPt>
            <c:idx val="0"/>
            <c:bubble3D val="0"/>
            <c:spPr>
              <a:ln w="19050" cap="rnd" cmpd="sng" algn="ctr">
                <a:solidFill>
                  <a:schemeClr val="accent2"/>
                </a:solidFill>
                <a:prstDash val="solid"/>
                <a:round/>
              </a:ln>
              <a:effectLst/>
            </c:spPr>
            <c:extLst>
              <c:ext xmlns:c16="http://schemas.microsoft.com/office/drawing/2014/chart" uri="{C3380CC4-5D6E-409C-BE32-E72D297353CC}">
                <c16:uniqueId val="{00000012-3B3E-4A6C-81D1-41C5C70BD00E}"/>
              </c:ext>
            </c:extLst>
          </c:dPt>
          <c:dPt>
            <c:idx val="1"/>
            <c:bubble3D val="0"/>
            <c:spPr>
              <a:ln w="19050" cap="rnd" cmpd="sng" algn="ctr">
                <a:solidFill>
                  <a:schemeClr val="accent2"/>
                </a:solidFill>
                <a:prstDash val="solid"/>
                <a:round/>
              </a:ln>
              <a:effectLst/>
            </c:spPr>
            <c:extLst>
              <c:ext xmlns:c16="http://schemas.microsoft.com/office/drawing/2014/chart" uri="{C3380CC4-5D6E-409C-BE32-E72D297353CC}">
                <c16:uniqueId val="{00000014-3B3E-4A6C-81D1-41C5C70BD00E}"/>
              </c:ext>
            </c:extLst>
          </c:dPt>
          <c:dLbls>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B3E-4A6C-81D1-41C5C70BD00E}"/>
                </c:ext>
              </c:extLst>
            </c:dLbl>
            <c:dLbl>
              <c:idx val="1"/>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B3E-4A6C-81D1-41C5C70BD00E}"/>
                </c:ext>
              </c:extLst>
            </c:dLbl>
            <c:spPr>
              <a:noFill/>
              <a:ln>
                <a:noFill/>
              </a:ln>
              <a:effectLst/>
            </c:spPr>
            <c:txPr>
              <a:bodyPr rot="0" spcFirstLastPara="1" vertOverflow="ellipsis" vert="horz" wrap="square" lIns="38100" tIns="19050" rIns="38100" bIns="19050" anchor="ctr" anchorCtr="1">
                <a:spAutoFit/>
              </a:bodyPr>
              <a:lstStyle/>
              <a:p>
                <a:pPr>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'12-2g'!$A$6:$A$13</c:f>
              <c:strCache>
                <c:ptCount val="8"/>
                <c:pt idx="0">
                  <c:v> 平成27年</c:v>
                </c:pt>
                <c:pt idx="1">
                  <c:v> 平成28年</c:v>
                </c:pt>
                <c:pt idx="2">
                  <c:v> 平成29年</c:v>
                </c:pt>
                <c:pt idx="3">
                  <c:v> 平成30年</c:v>
                </c:pt>
                <c:pt idx="4">
                  <c:v> 令和元年</c:v>
                </c:pt>
                <c:pt idx="5">
                  <c:v> 令和2年</c:v>
                </c:pt>
                <c:pt idx="6">
                  <c:v> 令和3年</c:v>
                </c:pt>
                <c:pt idx="7">
                  <c:v> 令和4年</c:v>
                </c:pt>
              </c:strCache>
            </c:strRef>
          </c:cat>
          <c:val>
            <c:numRef>
              <c:f>'12-2g'!$C$6:$C$13</c:f>
              <c:numCache>
                <c:formatCode>General</c:formatCode>
                <c:ptCount val="8"/>
                <c:pt idx="0">
                  <c:v>97</c:v>
                </c:pt>
                <c:pt idx="1">
                  <c:v>108</c:v>
                </c:pt>
                <c:pt idx="2">
                  <c:v>107</c:v>
                </c:pt>
                <c:pt idx="3">
                  <c:v>102</c:v>
                </c:pt>
                <c:pt idx="4">
                  <c:v>92</c:v>
                </c:pt>
                <c:pt idx="5">
                  <c:v>119</c:v>
                </c:pt>
                <c:pt idx="6">
                  <c:v>141</c:v>
                </c:pt>
                <c:pt idx="7">
                  <c:v>117</c:v>
                </c:pt>
              </c:numCache>
            </c:numRef>
          </c:val>
          <c:smooth val="0"/>
          <c:extLst>
            <c:ext xmlns:c16="http://schemas.microsoft.com/office/drawing/2014/chart" uri="{C3380CC4-5D6E-409C-BE32-E72D297353CC}">
              <c16:uniqueId val="{00000015-3B3E-4A6C-81D1-41C5C70BD00E}"/>
            </c:ext>
          </c:extLst>
        </c:ser>
        <c:ser>
          <c:idx val="2"/>
          <c:order val="2"/>
          <c:tx>
            <c:strRef>
              <c:f>'12-2g'!$D$4:$D$5</c:f>
              <c:strCache>
                <c:ptCount val="1"/>
                <c:pt idx="0">
                  <c:v>呼吸器系の疾患</c:v>
                </c:pt>
              </c:strCache>
            </c:strRef>
          </c:tx>
          <c:spPr>
            <a:ln w="19050" cap="rnd" cmpd="sng" algn="ctr">
              <a:solidFill>
                <a:schemeClr val="accent3"/>
              </a:solidFill>
              <a:prstDash val="solid"/>
              <a:round/>
            </a:ln>
            <a:effectLst/>
          </c:spPr>
          <c:marker>
            <c:spPr>
              <a:solidFill>
                <a:schemeClr val="accent3"/>
              </a:solidFill>
              <a:ln w="6350" cap="flat" cmpd="sng" algn="ctr">
                <a:solidFill>
                  <a:schemeClr val="accent3"/>
                </a:solidFill>
                <a:prstDash val="solid"/>
                <a:round/>
              </a:ln>
              <a:effectLst/>
            </c:spPr>
          </c:marker>
          <c:dPt>
            <c:idx val="0"/>
            <c:bubble3D val="0"/>
            <c:spPr>
              <a:ln w="19050" cap="rnd" cmpd="sng" algn="ctr">
                <a:solidFill>
                  <a:schemeClr val="accent3"/>
                </a:solidFill>
                <a:prstDash val="solid"/>
                <a:round/>
              </a:ln>
              <a:effectLst/>
            </c:spPr>
            <c:extLst>
              <c:ext xmlns:c16="http://schemas.microsoft.com/office/drawing/2014/chart" uri="{C3380CC4-5D6E-409C-BE32-E72D297353CC}">
                <c16:uniqueId val="{00000017-3B3E-4A6C-81D1-41C5C70BD00E}"/>
              </c:ext>
            </c:extLst>
          </c:dPt>
          <c:dPt>
            <c:idx val="1"/>
            <c:bubble3D val="0"/>
            <c:spPr>
              <a:ln w="19050" cap="rnd" cmpd="sng" algn="ctr">
                <a:solidFill>
                  <a:schemeClr val="accent3"/>
                </a:solidFill>
                <a:prstDash val="solid"/>
                <a:round/>
              </a:ln>
              <a:effectLst/>
            </c:spPr>
            <c:extLst>
              <c:ext xmlns:c16="http://schemas.microsoft.com/office/drawing/2014/chart" uri="{C3380CC4-5D6E-409C-BE32-E72D297353CC}">
                <c16:uniqueId val="{00000019-3B3E-4A6C-81D1-41C5C70BD00E}"/>
              </c:ext>
            </c:extLst>
          </c:dPt>
          <c:dPt>
            <c:idx val="2"/>
            <c:bubble3D val="0"/>
            <c:spPr>
              <a:ln w="19050" cap="rnd" cmpd="sng" algn="ctr">
                <a:solidFill>
                  <a:schemeClr val="accent3"/>
                </a:solidFill>
                <a:prstDash val="solid"/>
                <a:round/>
              </a:ln>
              <a:effectLst/>
            </c:spPr>
            <c:extLst>
              <c:ext xmlns:c16="http://schemas.microsoft.com/office/drawing/2014/chart" uri="{C3380CC4-5D6E-409C-BE32-E72D297353CC}">
                <c16:uniqueId val="{0000001B-3B3E-4A6C-81D1-41C5C70BD00E}"/>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1D-3B3E-4A6C-81D1-41C5C70BD00E}"/>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1F-3B3E-4A6C-81D1-41C5C70BD00E}"/>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21-3B3E-4A6C-81D1-41C5C70BD00E}"/>
              </c:ext>
            </c:extLst>
          </c:dPt>
          <c:dLbls>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B3E-4A6C-81D1-41C5C70BD00E}"/>
                </c:ext>
              </c:extLst>
            </c:dLbl>
            <c:dLbl>
              <c:idx val="1"/>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B3E-4A6C-81D1-41C5C70BD00E}"/>
                </c:ext>
              </c:extLst>
            </c:dLbl>
            <c:dLbl>
              <c:idx val="2"/>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B3E-4A6C-81D1-41C5C70BD00E}"/>
                </c:ext>
              </c:extLst>
            </c:dLbl>
            <c:dLbl>
              <c:idx val="3"/>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3B3E-4A6C-81D1-41C5C70BD00E}"/>
                </c:ext>
              </c:extLst>
            </c:dLbl>
            <c:dLbl>
              <c:idx val="4"/>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3B3E-4A6C-81D1-41C5C70BD00E}"/>
                </c:ext>
              </c:extLst>
            </c:dLbl>
            <c:dLbl>
              <c:idx val="5"/>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3B3E-4A6C-81D1-41C5C70BD00E}"/>
                </c:ext>
              </c:extLst>
            </c:dLbl>
            <c:spPr>
              <a:noFill/>
              <a:ln>
                <a:noFill/>
              </a:ln>
              <a:effectLst/>
            </c:spPr>
            <c:txPr>
              <a:bodyPr rot="0" spcFirstLastPara="1" vertOverflow="ellipsis" vert="horz" wrap="square" lIns="38100" tIns="19050" rIns="38100" bIns="19050" anchor="ctr" anchorCtr="1">
                <a:spAutoFit/>
              </a:bodyPr>
              <a:lstStyle/>
              <a:p>
                <a:pPr>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'12-2g'!$A$6:$A$13</c:f>
              <c:strCache>
                <c:ptCount val="8"/>
                <c:pt idx="0">
                  <c:v> 平成27年</c:v>
                </c:pt>
                <c:pt idx="1">
                  <c:v> 平成28年</c:v>
                </c:pt>
                <c:pt idx="2">
                  <c:v> 平成29年</c:v>
                </c:pt>
                <c:pt idx="3">
                  <c:v> 平成30年</c:v>
                </c:pt>
                <c:pt idx="4">
                  <c:v> 令和元年</c:v>
                </c:pt>
                <c:pt idx="5">
                  <c:v> 令和2年</c:v>
                </c:pt>
                <c:pt idx="6">
                  <c:v> 令和3年</c:v>
                </c:pt>
                <c:pt idx="7">
                  <c:v> 令和4年</c:v>
                </c:pt>
              </c:strCache>
            </c:strRef>
          </c:cat>
          <c:val>
            <c:numRef>
              <c:f>'12-2g'!$D$6:$D$13</c:f>
              <c:numCache>
                <c:formatCode>General</c:formatCode>
                <c:ptCount val="8"/>
                <c:pt idx="0">
                  <c:v>67</c:v>
                </c:pt>
                <c:pt idx="1">
                  <c:v>70</c:v>
                </c:pt>
                <c:pt idx="2">
                  <c:v>46</c:v>
                </c:pt>
                <c:pt idx="3">
                  <c:v>69</c:v>
                </c:pt>
                <c:pt idx="4">
                  <c:v>53</c:v>
                </c:pt>
                <c:pt idx="5">
                  <c:v>57</c:v>
                </c:pt>
                <c:pt idx="6">
                  <c:v>56</c:v>
                </c:pt>
                <c:pt idx="7">
                  <c:v>58</c:v>
                </c:pt>
              </c:numCache>
            </c:numRef>
          </c:val>
          <c:smooth val="0"/>
          <c:extLst>
            <c:ext xmlns:c16="http://schemas.microsoft.com/office/drawing/2014/chart" uri="{C3380CC4-5D6E-409C-BE32-E72D297353CC}">
              <c16:uniqueId val="{00000022-3B3E-4A6C-81D1-41C5C70BD00E}"/>
            </c:ext>
          </c:extLst>
        </c:ser>
        <c:dLbls>
          <c:showLegendKey val="0"/>
          <c:showVal val="1"/>
          <c:showCatName val="0"/>
          <c:showSerName val="0"/>
          <c:showPercent val="0"/>
          <c:showBubbleSize val="0"/>
        </c:dLbls>
        <c:marker val="1"/>
        <c:smooth val="0"/>
        <c:axId val="1"/>
        <c:axId val="2"/>
      </c:line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1"/>
      </c:catAx>
      <c:valAx>
        <c:axId val="2"/>
        <c:scaling>
          <c:orientation val="minMax"/>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（人）</a:t>
                </a:r>
              </a:p>
            </c:rich>
          </c:tx>
          <c:layout>
            <c:manualLayout>
              <c:xMode val="edge"/>
              <c:yMode val="edge"/>
              <c:x val="1.8764613170251982E-2"/>
              <c:y val="4.9010519601384486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majorUnit val="50"/>
      </c:valAx>
      <c:spPr>
        <a:solidFill>
          <a:schemeClr val="bg1"/>
        </a:solidFill>
        <a:ln>
          <a:noFill/>
        </a:ln>
        <a:effectLst/>
      </c:spPr>
    </c:plotArea>
    <c:legend>
      <c:legendPos val="t"/>
      <c:layout>
        <c:manualLayout>
          <c:xMode val="edge"/>
          <c:yMode val="edge"/>
          <c:x val="0.23992566083052444"/>
          <c:y val="4.1970438907622275E-2"/>
          <c:w val="0.58517555266579979"/>
          <c:h val="5.3791557305336836E-2"/>
        </c:manualLayout>
      </c:layou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b="0">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[2024統計さむかわデータベース（完成）.xlsx]2-4g!ﾋﾟﾎﾞｯﾄﾃｰﾌﾞﾙ1</c:name>
    <c:fmtId val="0"/>
  </c:pivotSource>
  <c:chart>
    <c:autoTitleDeleted val="1"/>
    <c:pivotFmts>
      <c:pivotFmt>
        <c:idx val="0"/>
        <c:spPr>
          <a:solidFill>
            <a:schemeClr val="accent1"/>
          </a:solidFill>
          <a:ln>
            <a:noFill/>
          </a:ln>
          <a:effectLst/>
        </c:spPr>
        <c:dLbl>
          <c:idx val="0"/>
          <c:numFmt formatCode="#,##0_ " sourceLinked="0"/>
          <c:spPr>
            <a:noFill/>
            <a:ln>
              <a:noFill/>
            </a:ln>
            <a:effectLst/>
          </c:spPr>
          <c:txPr>
            <a:bodyPr rot="0" spcFirstLastPara="1" vertOverflow="ellipsis" horzOverflow="overflow"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284810057231418"/>
          <c:y val="1.5221738495964997E-2"/>
          <c:w val="0.88230822624387717"/>
          <c:h val="0.96463738235095609"/>
        </c:manualLayout>
      </c:layout>
      <c:barChart>
        <c:barDir val="bar"/>
        <c:grouping val="clustered"/>
        <c:varyColors val="0"/>
        <c:ser>
          <c:idx val="0"/>
          <c:order val="0"/>
          <c:tx>
            <c:strRef>
              <c:f>'2-4g'!$B$3</c:f>
              <c:strCache>
                <c:ptCount val="1"/>
                <c:pt idx="0">
                  <c:v>集計</c:v>
                </c:pt>
              </c:strCache>
            </c:strRef>
          </c:tx>
          <c:spPr>
            <a:solidFill>
              <a:schemeClr val="accent1"/>
            </a:solidFill>
            <a:ln>
              <a:noFill/>
            </a:ln>
            <a:effectLst/>
          </c:spPr>
          <c:invertIfNegative val="0"/>
          <c:dPt>
            <c:idx val="48"/>
            <c:invertIfNegative val="0"/>
            <c:bubble3D val="0"/>
            <c:spPr>
              <a:solidFill>
                <a:schemeClr val="accent1"/>
              </a:solidFill>
              <a:ln>
                <a:noFill/>
              </a:ln>
              <a:effectLst/>
            </c:spPr>
            <c:extLst>
              <c:ext xmlns:c16="http://schemas.microsoft.com/office/drawing/2014/chart" uri="{C3380CC4-5D6E-409C-BE32-E72D297353CC}">
                <c16:uniqueId val="{00000001-ADFE-41DA-AE86-0C1EFFF0E8A0}"/>
              </c:ext>
            </c:extLst>
          </c:dPt>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'2-4g'!$A$4:$A$53</c:f>
              <c:strCache>
                <c:ptCount val="49"/>
                <c:pt idx="0">
                  <c:v>愛媛県</c:v>
                </c:pt>
                <c:pt idx="1">
                  <c:v>高知県</c:v>
                </c:pt>
                <c:pt idx="2">
                  <c:v>奈良県</c:v>
                </c:pt>
                <c:pt idx="3">
                  <c:v>和歌山県</c:v>
                </c:pt>
                <c:pt idx="4">
                  <c:v>宮崎県</c:v>
                </c:pt>
                <c:pt idx="5">
                  <c:v>山口県</c:v>
                </c:pt>
                <c:pt idx="6">
                  <c:v>鳥取県</c:v>
                </c:pt>
                <c:pt idx="7">
                  <c:v>徳島県</c:v>
                </c:pt>
                <c:pt idx="8">
                  <c:v>熊本県</c:v>
                </c:pt>
                <c:pt idx="9">
                  <c:v>三重県</c:v>
                </c:pt>
                <c:pt idx="10">
                  <c:v>沖縄県</c:v>
                </c:pt>
                <c:pt idx="11">
                  <c:v>香川県</c:v>
                </c:pt>
                <c:pt idx="12">
                  <c:v>佐賀県</c:v>
                </c:pt>
                <c:pt idx="13">
                  <c:v>山形県</c:v>
                </c:pt>
                <c:pt idx="14">
                  <c:v>鹿児島県</c:v>
                </c:pt>
                <c:pt idx="15">
                  <c:v>秋田県</c:v>
                </c:pt>
                <c:pt idx="16">
                  <c:v>島根県</c:v>
                </c:pt>
                <c:pt idx="17">
                  <c:v>滋賀県</c:v>
                </c:pt>
                <c:pt idx="18">
                  <c:v>富山県</c:v>
                </c:pt>
                <c:pt idx="19">
                  <c:v>広島県</c:v>
                </c:pt>
                <c:pt idx="20">
                  <c:v>石川県</c:v>
                </c:pt>
                <c:pt idx="21">
                  <c:v>長野県</c:v>
                </c:pt>
                <c:pt idx="22">
                  <c:v>福井県</c:v>
                </c:pt>
                <c:pt idx="23">
                  <c:v>岡山県</c:v>
                </c:pt>
                <c:pt idx="24">
                  <c:v>山梨県</c:v>
                </c:pt>
                <c:pt idx="25">
                  <c:v>青森県</c:v>
                </c:pt>
                <c:pt idx="26">
                  <c:v>長崎県</c:v>
                </c:pt>
                <c:pt idx="27">
                  <c:v>京都府</c:v>
                </c:pt>
                <c:pt idx="28">
                  <c:v>岐阜県</c:v>
                </c:pt>
                <c:pt idx="29">
                  <c:v>群馬県</c:v>
                </c:pt>
                <c:pt idx="30">
                  <c:v>大分県</c:v>
                </c:pt>
                <c:pt idx="31">
                  <c:v>福島県</c:v>
                </c:pt>
                <c:pt idx="32">
                  <c:v>岩手県</c:v>
                </c:pt>
                <c:pt idx="33">
                  <c:v>宮城県</c:v>
                </c:pt>
                <c:pt idx="34">
                  <c:v>不明</c:v>
                </c:pt>
                <c:pt idx="35">
                  <c:v>兵庫県</c:v>
                </c:pt>
                <c:pt idx="36">
                  <c:v>栃木県</c:v>
                </c:pt>
                <c:pt idx="37">
                  <c:v>新潟県</c:v>
                </c:pt>
                <c:pt idx="38">
                  <c:v>大阪府</c:v>
                </c:pt>
                <c:pt idx="39">
                  <c:v>福岡県</c:v>
                </c:pt>
                <c:pt idx="40">
                  <c:v>北海道</c:v>
                </c:pt>
                <c:pt idx="41">
                  <c:v>茨城県</c:v>
                </c:pt>
                <c:pt idx="42">
                  <c:v>愛知県</c:v>
                </c:pt>
                <c:pt idx="43">
                  <c:v>静岡県</c:v>
                </c:pt>
                <c:pt idx="44">
                  <c:v>埼玉県</c:v>
                </c:pt>
                <c:pt idx="45">
                  <c:v>千葉県</c:v>
                </c:pt>
                <c:pt idx="46">
                  <c:v>東京都</c:v>
                </c:pt>
                <c:pt idx="47">
                  <c:v>国外</c:v>
                </c:pt>
                <c:pt idx="48">
                  <c:v>神奈川県</c:v>
                </c:pt>
              </c:strCache>
            </c:strRef>
          </c:cat>
          <c:val>
            <c:numRef>
              <c:f>'2-4g'!$B$4:$B$53</c:f>
              <c:numCache>
                <c:formatCode>General</c:formatCode>
                <c:ptCount val="49"/>
                <c:pt idx="0">
                  <c:v>0</c:v>
                </c:pt>
                <c:pt idx="1">
                  <c:v>0</c:v>
                </c:pt>
                <c:pt idx="2">
                  <c:v>0</c:v>
                </c:pt>
                <c:pt idx="3">
                  <c:v>0</c:v>
                </c:pt>
                <c:pt idx="4">
                  <c:v>1</c:v>
                </c:pt>
                <c:pt idx="5">
                  <c:v>1</c:v>
                </c:pt>
                <c:pt idx="6">
                  <c:v>1</c:v>
                </c:pt>
                <c:pt idx="7">
                  <c:v>1</c:v>
                </c:pt>
                <c:pt idx="8">
                  <c:v>2</c:v>
                </c:pt>
                <c:pt idx="9">
                  <c:v>2</c:v>
                </c:pt>
                <c:pt idx="10">
                  <c:v>3</c:v>
                </c:pt>
                <c:pt idx="11">
                  <c:v>3</c:v>
                </c:pt>
                <c:pt idx="12">
                  <c:v>3</c:v>
                </c:pt>
                <c:pt idx="13">
                  <c:v>3</c:v>
                </c:pt>
                <c:pt idx="14">
                  <c:v>3</c:v>
                </c:pt>
                <c:pt idx="15">
                  <c:v>3</c:v>
                </c:pt>
                <c:pt idx="16">
                  <c:v>3</c:v>
                </c:pt>
                <c:pt idx="17">
                  <c:v>4</c:v>
                </c:pt>
                <c:pt idx="18">
                  <c:v>4</c:v>
                </c:pt>
                <c:pt idx="19">
                  <c:v>5</c:v>
                </c:pt>
                <c:pt idx="20">
                  <c:v>5</c:v>
                </c:pt>
                <c:pt idx="21">
                  <c:v>5</c:v>
                </c:pt>
                <c:pt idx="22">
                  <c:v>5</c:v>
                </c:pt>
                <c:pt idx="23">
                  <c:v>7</c:v>
                </c:pt>
                <c:pt idx="24">
                  <c:v>8</c:v>
                </c:pt>
                <c:pt idx="25">
                  <c:v>8</c:v>
                </c:pt>
                <c:pt idx="26">
                  <c:v>8</c:v>
                </c:pt>
                <c:pt idx="27">
                  <c:v>9</c:v>
                </c:pt>
                <c:pt idx="28">
                  <c:v>10</c:v>
                </c:pt>
                <c:pt idx="29">
                  <c:v>10</c:v>
                </c:pt>
                <c:pt idx="30">
                  <c:v>10</c:v>
                </c:pt>
                <c:pt idx="31">
                  <c:v>10</c:v>
                </c:pt>
                <c:pt idx="32">
                  <c:v>11</c:v>
                </c:pt>
                <c:pt idx="33">
                  <c:v>11</c:v>
                </c:pt>
                <c:pt idx="34">
                  <c:v>11</c:v>
                </c:pt>
                <c:pt idx="35">
                  <c:v>11</c:v>
                </c:pt>
                <c:pt idx="36">
                  <c:v>12</c:v>
                </c:pt>
                <c:pt idx="37">
                  <c:v>14</c:v>
                </c:pt>
                <c:pt idx="38">
                  <c:v>18</c:v>
                </c:pt>
                <c:pt idx="39">
                  <c:v>18</c:v>
                </c:pt>
                <c:pt idx="40">
                  <c:v>18</c:v>
                </c:pt>
                <c:pt idx="41">
                  <c:v>21</c:v>
                </c:pt>
                <c:pt idx="42">
                  <c:v>26</c:v>
                </c:pt>
                <c:pt idx="43">
                  <c:v>39</c:v>
                </c:pt>
                <c:pt idx="44">
                  <c:v>48</c:v>
                </c:pt>
                <c:pt idx="45">
                  <c:v>71</c:v>
                </c:pt>
                <c:pt idx="46">
                  <c:v>129</c:v>
                </c:pt>
                <c:pt idx="47">
                  <c:v>181</c:v>
                </c:pt>
                <c:pt idx="48">
                  <c:v>1221</c:v>
                </c:pt>
              </c:numCache>
            </c:numRef>
          </c:val>
          <c:extLst>
            <c:ext xmlns:c16="http://schemas.microsoft.com/office/drawing/2014/chart" uri="{C3380CC4-5D6E-409C-BE32-E72D297353CC}">
              <c16:uniqueId val="{00000002-ADFE-41DA-AE86-0C1EFFF0E8A0}"/>
            </c:ext>
          </c:extLst>
        </c:ser>
        <c:dLbls>
          <c:showLegendKey val="0"/>
          <c:showVal val="1"/>
          <c:showCatName val="0"/>
          <c:showSerName val="0"/>
          <c:showPercent val="0"/>
          <c:showBubbleSize val="0"/>
        </c:dLbls>
        <c:gapWidth val="150"/>
        <c:overlap val="-25"/>
        <c:axId val="1"/>
        <c:axId val="2"/>
      </c:barChart>
      <c:catAx>
        <c:axId val="1"/>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1000" b="0" i="0" u="none" strike="noStrike" kern="1200" baseline="0">
                <a:solidFill>
                  <a:schemeClr val="tx1"/>
                </a:solidFill>
                <a:latin typeface="メイリオ"/>
                <a:ea typeface="メイリオ"/>
                <a:cs typeface="+mn-cs"/>
              </a:defRPr>
            </a:pPr>
            <a:endParaRPr lang="ja-JP"/>
          </a:p>
        </c:txPr>
        <c:crossAx val="2"/>
        <c:crosses val="autoZero"/>
        <c:auto val="1"/>
        <c:lblAlgn val="ctr"/>
        <c:lblOffset val="100"/>
        <c:noMultiLvlLbl val="0"/>
      </c:catAx>
      <c:valAx>
        <c:axId val="2"/>
        <c:scaling>
          <c:orientation val="minMax"/>
          <c:max val="1500"/>
          <c:min val="0"/>
        </c:scaling>
        <c:delete val="1"/>
        <c:axPos val="b"/>
        <c:numFmt formatCode="#,##0_);[Red]\(#,##0\)" sourceLinked="0"/>
        <c:majorTickMark val="out"/>
        <c:minorTickMark val="none"/>
        <c:tickLblPos val="nextTo"/>
        <c:crossAx val="1"/>
        <c:crosses val="autoZero"/>
        <c:crossBetween val="between"/>
        <c:majorUnit val="500"/>
      </c:valAx>
      <c:spPr>
        <a:noFill/>
        <a:ln>
          <a:noFill/>
        </a:ln>
        <a:effectLst/>
      </c:spPr>
    </c:plotArea>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a:latin typeface="メイリオ"/>
          <a:ea typeface="メイリオ"/>
        </a:defRPr>
      </a:pPr>
      <a:endParaRPr lang="ja-JP"/>
    </a:p>
  </c:txPr>
  <c:printSettings>
    <c:headerFooter/>
    <c:pageMargins b="0.75" l="0.7" r="0.7" t="0.75" header="0.3" footer="0.3"/>
    <c:pageSetup orientation="landscape"/>
  </c:printSettings>
  <c:userShapes r:id="rId3"/>
  <c:extLst>
    <c:ext xmlns:c14="http://schemas.microsoft.com/office/drawing/2007/8/2/chart" uri="{781A3756-C4B2-4CAC-9D66-4F8BD8637D16}">
      <c14:pivotOptions>
        <c14:dropZoneFilter val="1"/>
        <c14:dropZoneCategories val="1"/>
        <c14:dropZoneData val="1"/>
      </c14:pivotOptions>
    </c:ext>
  </c:extLst>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[2024統計さむかわデータベース（完成）.xlsx]12-3g !ﾋﾟﾎﾞｯﾄﾃｰﾌﾞﾙ1</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horzOverflow="overflow" anchor="ctr" anchorCtr="1"/>
            <a:lstStyle/>
            <a:p>
              <a:pPr algn="ctr" rtl="0">
                <a:defRPr sz="900">
                  <a:solidFill>
                    <a:schemeClr val="tx1"/>
                  </a:solidFill>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
        <c:dLbl>
          <c:idx val="0"/>
          <c:spPr>
            <a:noFill/>
            <a:ln>
              <a:noFill/>
            </a:ln>
            <a:effectLst/>
          </c:spPr>
          <c:txPr>
            <a:bodyPr/>
            <a:lstStyle/>
            <a:p>
              <a:pPr>
                <a:defRPr sz="900">
                  <a:solidFill>
                    <a:schemeClr val="tx1"/>
                  </a:solidFill>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
        <c:dLbl>
          <c:idx val="0"/>
          <c:spPr>
            <a:noFill/>
            <a:ln>
              <a:noFill/>
            </a:ln>
            <a:effectLst/>
          </c:spPr>
          <c:txPr>
            <a:bodyPr/>
            <a:lstStyle/>
            <a:p>
              <a:pPr>
                <a:defRPr sz="900">
                  <a:solidFill>
                    <a:schemeClr val="tx1"/>
                  </a:solidFill>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
        <c:dLbl>
          <c:idx val="0"/>
          <c:spPr>
            <a:noFill/>
            <a:ln>
              <a:noFill/>
            </a:ln>
            <a:effectLst/>
          </c:spPr>
          <c:txPr>
            <a:bodyPr/>
            <a:lstStyle/>
            <a:p>
              <a:pPr>
                <a:defRPr sz="900">
                  <a:solidFill>
                    <a:schemeClr val="tx1"/>
                  </a:solidFill>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
        <c:dLbl>
          <c:idx val="0"/>
          <c:spPr>
            <a:noFill/>
            <a:ln>
              <a:noFill/>
            </a:ln>
            <a:effectLst/>
          </c:spPr>
          <c:txPr>
            <a:bodyPr/>
            <a:lstStyle/>
            <a:p>
              <a:pPr>
                <a:defRPr sz="900">
                  <a:solidFill>
                    <a:schemeClr val="tx1"/>
                  </a:solidFill>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
        <c:dLbl>
          <c:idx val="0"/>
          <c:spPr>
            <a:noFill/>
            <a:ln>
              <a:noFill/>
            </a:ln>
            <a:effectLst/>
          </c:spPr>
          <c:txPr>
            <a:bodyPr/>
            <a:lstStyle/>
            <a:p>
              <a:pPr>
                <a:defRPr sz="900">
                  <a:solidFill>
                    <a:schemeClr val="tx1"/>
                  </a:solidFill>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
        <c:dLbl>
          <c:idx val="0"/>
          <c:spPr>
            <a:noFill/>
            <a:ln>
              <a:noFill/>
            </a:ln>
            <a:effectLst/>
          </c:spPr>
          <c:txPr>
            <a:bodyPr/>
            <a:lstStyle/>
            <a:p>
              <a:pPr>
                <a:defRPr sz="900">
                  <a:solidFill>
                    <a:schemeClr val="tx1"/>
                  </a:solidFill>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numFmt formatCode="###.0" sourceLinked="0"/>
          <c:spPr>
            <a:noFill/>
            <a:ln>
              <a:noFill/>
            </a:ln>
            <a:effectLst/>
          </c:spPr>
          <c:txPr>
            <a:bodyPr rot="0" horzOverflow="overflow" anchor="ctr" anchorCtr="1"/>
            <a:lstStyle/>
            <a:p>
              <a:pPr algn="ctr" rtl="0">
                <a:defRPr sz="9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2182123777258429E-2"/>
          <c:y val="0.16448673082531354"/>
          <c:w val="0.82581455238935886"/>
          <c:h val="0.57734871682706324"/>
        </c:manualLayout>
      </c:layout>
      <c:barChart>
        <c:barDir val="col"/>
        <c:grouping val="clustered"/>
        <c:varyColors val="0"/>
        <c:ser>
          <c:idx val="1"/>
          <c:order val="1"/>
          <c:tx>
            <c:strRef>
              <c:f>'12-3g '!$C$1</c:f>
              <c:strCache>
                <c:ptCount val="1"/>
                <c:pt idx="0">
                  <c:v>対象者数（左軸）</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0-3430-4925-BE56-C786FC406B24}"/>
              </c:ext>
            </c:extLst>
          </c:dPt>
          <c:dPt>
            <c:idx val="2"/>
            <c:invertIfNegative val="0"/>
            <c:bubble3D val="0"/>
            <c:extLst>
              <c:ext xmlns:c16="http://schemas.microsoft.com/office/drawing/2014/chart" uri="{C3380CC4-5D6E-409C-BE32-E72D297353CC}">
                <c16:uniqueId val="{00000001-3430-4925-BE56-C786FC406B24}"/>
              </c:ext>
            </c:extLst>
          </c:dPt>
          <c:dPt>
            <c:idx val="3"/>
            <c:invertIfNegative val="0"/>
            <c:bubble3D val="0"/>
            <c:extLst>
              <c:ext xmlns:c16="http://schemas.microsoft.com/office/drawing/2014/chart" uri="{C3380CC4-5D6E-409C-BE32-E72D297353CC}">
                <c16:uniqueId val="{00000002-3430-4925-BE56-C786FC406B24}"/>
              </c:ext>
            </c:extLst>
          </c:dPt>
          <c:dPt>
            <c:idx val="4"/>
            <c:invertIfNegative val="0"/>
            <c:bubble3D val="0"/>
            <c:extLst>
              <c:ext xmlns:c16="http://schemas.microsoft.com/office/drawing/2014/chart" uri="{C3380CC4-5D6E-409C-BE32-E72D297353CC}">
                <c16:uniqueId val="{00000003-3430-4925-BE56-C786FC406B24}"/>
              </c:ext>
            </c:extLst>
          </c:dPt>
          <c:dPt>
            <c:idx val="5"/>
            <c:invertIfNegative val="0"/>
            <c:bubble3D val="0"/>
            <c:extLst>
              <c:ext xmlns:c16="http://schemas.microsoft.com/office/drawing/2014/chart" uri="{C3380CC4-5D6E-409C-BE32-E72D297353CC}">
                <c16:uniqueId val="{00000004-3430-4925-BE56-C786FC406B24}"/>
              </c:ext>
            </c:extLst>
          </c:dPt>
          <c:dPt>
            <c:idx val="7"/>
            <c:invertIfNegative val="0"/>
            <c:bubble3D val="0"/>
            <c:extLst>
              <c:ext xmlns:c16="http://schemas.microsoft.com/office/drawing/2014/chart" uri="{C3380CC4-5D6E-409C-BE32-E72D297353CC}">
                <c16:uniqueId val="{00000005-3430-4925-BE56-C786FC406B24}"/>
              </c:ext>
            </c:extLst>
          </c:dPt>
          <c:dLbls>
            <c:dLbl>
              <c:idx val="0"/>
              <c:spPr>
                <a:noFill/>
                <a:ln>
                  <a:noFill/>
                </a:ln>
                <a:effectLst/>
              </c:spPr>
              <c:txPr>
                <a:bodyPr/>
                <a:lstStyle/>
                <a:p>
                  <a:pPr>
                    <a:defRPr sz="900">
                      <a:solidFill>
                        <a:schemeClr val="tx1"/>
                      </a:solidFill>
                    </a:defRPr>
                  </a:pPr>
                  <a:endParaRPr lang="ja-JP"/>
                </a:p>
              </c:txPr>
              <c:dLblPos val="inBase"/>
              <c:showLegendKey val="0"/>
              <c:showVal val="1"/>
              <c:showCatName val="0"/>
              <c:showSerName val="0"/>
              <c:showPercent val="0"/>
              <c:showBubbleSize val="0"/>
              <c:extLst>
                <c:ext xmlns:c16="http://schemas.microsoft.com/office/drawing/2014/chart" uri="{C3380CC4-5D6E-409C-BE32-E72D297353CC}">
                  <c16:uniqueId val="{00000000-3430-4925-BE56-C786FC406B24}"/>
                </c:ext>
              </c:extLst>
            </c:dLbl>
            <c:dLbl>
              <c:idx val="2"/>
              <c:spPr>
                <a:noFill/>
                <a:ln>
                  <a:noFill/>
                </a:ln>
                <a:effectLst/>
              </c:spPr>
              <c:txPr>
                <a:bodyPr/>
                <a:lstStyle/>
                <a:p>
                  <a:pPr>
                    <a:defRPr sz="900">
                      <a:solidFill>
                        <a:schemeClr val="tx1"/>
                      </a:solidFill>
                    </a:defRPr>
                  </a:pPr>
                  <a:endParaRPr lang="ja-JP"/>
                </a:p>
              </c:txPr>
              <c:dLblPos val="inBase"/>
              <c:showLegendKey val="0"/>
              <c:showVal val="1"/>
              <c:showCatName val="0"/>
              <c:showSerName val="0"/>
              <c:showPercent val="0"/>
              <c:showBubbleSize val="0"/>
              <c:extLst>
                <c:ext xmlns:c16="http://schemas.microsoft.com/office/drawing/2014/chart" uri="{C3380CC4-5D6E-409C-BE32-E72D297353CC}">
                  <c16:uniqueId val="{00000001-3430-4925-BE56-C786FC406B24}"/>
                </c:ext>
              </c:extLst>
            </c:dLbl>
            <c:dLbl>
              <c:idx val="3"/>
              <c:spPr>
                <a:noFill/>
                <a:ln>
                  <a:noFill/>
                </a:ln>
                <a:effectLst/>
              </c:spPr>
              <c:txPr>
                <a:bodyPr/>
                <a:lstStyle/>
                <a:p>
                  <a:pPr>
                    <a:defRPr sz="900">
                      <a:solidFill>
                        <a:schemeClr val="tx1"/>
                      </a:solidFill>
                    </a:defRPr>
                  </a:pPr>
                  <a:endParaRPr lang="ja-JP"/>
                </a:p>
              </c:txPr>
              <c:dLblPos val="inBase"/>
              <c:showLegendKey val="0"/>
              <c:showVal val="1"/>
              <c:showCatName val="0"/>
              <c:showSerName val="0"/>
              <c:showPercent val="0"/>
              <c:showBubbleSize val="0"/>
              <c:extLst>
                <c:ext xmlns:c16="http://schemas.microsoft.com/office/drawing/2014/chart" uri="{C3380CC4-5D6E-409C-BE32-E72D297353CC}">
                  <c16:uniqueId val="{00000002-3430-4925-BE56-C786FC406B24}"/>
                </c:ext>
              </c:extLst>
            </c:dLbl>
            <c:dLbl>
              <c:idx val="4"/>
              <c:spPr>
                <a:noFill/>
                <a:ln>
                  <a:noFill/>
                </a:ln>
                <a:effectLst/>
              </c:spPr>
              <c:txPr>
                <a:bodyPr/>
                <a:lstStyle/>
                <a:p>
                  <a:pPr>
                    <a:defRPr sz="900">
                      <a:solidFill>
                        <a:schemeClr val="tx1"/>
                      </a:solidFill>
                    </a:defRPr>
                  </a:pPr>
                  <a:endParaRPr lang="ja-JP"/>
                </a:p>
              </c:txPr>
              <c:dLblPos val="inBase"/>
              <c:showLegendKey val="0"/>
              <c:showVal val="1"/>
              <c:showCatName val="0"/>
              <c:showSerName val="0"/>
              <c:showPercent val="0"/>
              <c:showBubbleSize val="0"/>
              <c:extLst>
                <c:ext xmlns:c16="http://schemas.microsoft.com/office/drawing/2014/chart" uri="{C3380CC4-5D6E-409C-BE32-E72D297353CC}">
                  <c16:uniqueId val="{00000003-3430-4925-BE56-C786FC406B24}"/>
                </c:ext>
              </c:extLst>
            </c:dLbl>
            <c:dLbl>
              <c:idx val="5"/>
              <c:spPr>
                <a:noFill/>
                <a:ln>
                  <a:noFill/>
                </a:ln>
                <a:effectLst/>
              </c:spPr>
              <c:txPr>
                <a:bodyPr/>
                <a:lstStyle/>
                <a:p>
                  <a:pPr>
                    <a:defRPr sz="900">
                      <a:solidFill>
                        <a:schemeClr val="tx1"/>
                      </a:solidFill>
                    </a:defRPr>
                  </a:pPr>
                  <a:endParaRPr lang="ja-JP"/>
                </a:p>
              </c:txPr>
              <c:dLblPos val="inBase"/>
              <c:showLegendKey val="0"/>
              <c:showVal val="1"/>
              <c:showCatName val="0"/>
              <c:showSerName val="0"/>
              <c:showPercent val="0"/>
              <c:showBubbleSize val="0"/>
              <c:extLst>
                <c:ext xmlns:c16="http://schemas.microsoft.com/office/drawing/2014/chart" uri="{C3380CC4-5D6E-409C-BE32-E72D297353CC}">
                  <c16:uniqueId val="{00000004-3430-4925-BE56-C786FC406B24}"/>
                </c:ext>
              </c:extLst>
            </c:dLbl>
            <c:dLbl>
              <c:idx val="7"/>
              <c:spPr>
                <a:noFill/>
                <a:ln>
                  <a:noFill/>
                </a:ln>
                <a:effectLst/>
              </c:spPr>
              <c:txPr>
                <a:bodyPr/>
                <a:lstStyle/>
                <a:p>
                  <a:pPr>
                    <a:defRPr sz="900">
                      <a:solidFill>
                        <a:schemeClr val="tx1"/>
                      </a:solidFill>
                    </a:defRPr>
                  </a:pPr>
                  <a:endParaRPr lang="ja-JP"/>
                </a:p>
              </c:txPr>
              <c:dLblPos val="inBase"/>
              <c:showLegendKey val="0"/>
              <c:showVal val="1"/>
              <c:showCatName val="0"/>
              <c:showSerName val="0"/>
              <c:showPercent val="0"/>
              <c:showBubbleSize val="0"/>
              <c:extLst>
                <c:ext xmlns:c16="http://schemas.microsoft.com/office/drawing/2014/chart" uri="{C3380CC4-5D6E-409C-BE32-E72D297353CC}">
                  <c16:uniqueId val="{00000005-3430-4925-BE56-C786FC406B24}"/>
                </c:ext>
              </c:extLst>
            </c:dLbl>
            <c:spPr>
              <a:noFill/>
              <a:ln>
                <a:noFill/>
              </a:ln>
              <a:effectLst/>
            </c:spPr>
            <c:txPr>
              <a:bodyPr rot="0" horzOverflow="overflow" anchor="ctr" anchorCtr="1"/>
              <a:lstStyle/>
              <a:p>
                <a:pPr algn="ctr" rtl="0">
                  <a:defRPr sz="900">
                    <a:solidFill>
                      <a:schemeClr val="tx1"/>
                    </a:solidFill>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'12-3g '!$A$2:$A$10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'12-3g '!$C$2:$C$10</c:f>
              <c:numCache>
                <c:formatCode>General</c:formatCode>
                <c:ptCount val="8"/>
                <c:pt idx="0">
                  <c:v>441</c:v>
                </c:pt>
                <c:pt idx="1">
                  <c:v>438</c:v>
                </c:pt>
                <c:pt idx="2">
                  <c:v>438</c:v>
                </c:pt>
                <c:pt idx="3">
                  <c:v>399</c:v>
                </c:pt>
                <c:pt idx="4">
                  <c:v>416</c:v>
                </c:pt>
                <c:pt idx="5">
                  <c:v>403</c:v>
                </c:pt>
                <c:pt idx="6">
                  <c:v>406</c:v>
                </c:pt>
                <c:pt idx="7">
                  <c:v>403</c:v>
                </c:pt>
              </c:numCache>
            </c:numRef>
          </c:val>
          <c:extLst>
            <c:ext xmlns:c16="http://schemas.microsoft.com/office/drawing/2014/chart" uri="{C3380CC4-5D6E-409C-BE32-E72D297353CC}">
              <c16:uniqueId val="{00000006-3430-4925-BE56-C786FC406B24}"/>
            </c:ext>
          </c:extLst>
        </c:ser>
        <c:dLbls>
          <c:showLegendKey val="0"/>
          <c:showVal val="1"/>
          <c:showCatName val="0"/>
          <c:showSerName val="0"/>
          <c:showPercent val="0"/>
          <c:showBubbleSize val="0"/>
        </c:dLbls>
        <c:gapWidth val="150"/>
        <c:axId val="1"/>
        <c:axId val="2"/>
      </c:barChart>
      <c:lineChart>
        <c:grouping val="standard"/>
        <c:varyColors val="0"/>
        <c:ser>
          <c:idx val="0"/>
          <c:order val="0"/>
          <c:tx>
            <c:strRef>
              <c:f>'12-3g '!$B$1</c:f>
              <c:strCache>
                <c:ptCount val="1"/>
                <c:pt idx="0">
                  <c:v>受診率（右軸）</c:v>
                </c:pt>
              </c:strCache>
            </c:strRef>
          </c:tx>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s>
            <c:numFmt formatCode="###.0" sourceLinked="0"/>
            <c:spPr>
              <a:noFill/>
              <a:ln>
                <a:noFill/>
              </a:ln>
              <a:effectLst/>
            </c:spPr>
            <c:txPr>
              <a:bodyPr rot="0" horzOverflow="overflow" anchor="ctr" anchorCtr="1"/>
              <a:lstStyle/>
              <a:p>
                <a:pPr algn="ctr" rtl="0">
                  <a:defRPr sz="900">
                    <a:solidFill>
                      <a:schemeClr val="tx1"/>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'12-3g '!$A$2:$A$10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'12-3g '!$B$2:$B$10</c:f>
              <c:numCache>
                <c:formatCode>General</c:formatCode>
                <c:ptCount val="8"/>
                <c:pt idx="0">
                  <c:v>8.1632653061224492</c:v>
                </c:pt>
                <c:pt idx="1">
                  <c:v>9.3607305936073057</c:v>
                </c:pt>
                <c:pt idx="2">
                  <c:v>11.187214611872145</c:v>
                </c:pt>
                <c:pt idx="3">
                  <c:v>12.781954887218044</c:v>
                </c:pt>
                <c:pt idx="4">
                  <c:v>7.9326923076923075</c:v>
                </c:pt>
                <c:pt idx="5">
                  <c:v>11.662531017369728</c:v>
                </c:pt>
                <c:pt idx="6">
                  <c:v>9.3596059113300498</c:v>
                </c:pt>
                <c:pt idx="7">
                  <c:v>7.6923076923076925</c:v>
                </c:pt>
              </c:numCache>
            </c:numRef>
          </c:val>
          <c:smooth val="0"/>
          <c:extLst>
            <c:ext xmlns:c16="http://schemas.microsoft.com/office/drawing/2014/chart" uri="{C3380CC4-5D6E-409C-BE32-E72D297353CC}">
              <c16:uniqueId val="{00000007-3430-4925-BE56-C786FC406B24}"/>
            </c:ext>
          </c:extLst>
        </c:ser>
        <c:dLbls>
          <c:showLegendKey val="0"/>
          <c:showVal val="1"/>
          <c:showCatName val="0"/>
          <c:showSerName val="0"/>
          <c:showPercent val="0"/>
          <c:showBubbleSize val="0"/>
        </c:dLbls>
        <c:marker val="1"/>
        <c:smooth val="0"/>
        <c:axId val="11"/>
        <c:axId val="12"/>
      </c:line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horzOverflow="overflow" anchor="ctr" anchorCtr="1"/>
          <a:lstStyle/>
          <a:p>
            <a:pPr algn="ctr" rtl="0">
              <a:defRPr sz="900">
                <a:solidFill>
                  <a:schemeClr val="tx1"/>
                </a:solidFill>
              </a:defRPr>
            </a:pPr>
            <a:endParaRPr lang="ja-JP"/>
          </a:p>
        </c:txPr>
        <c:crossAx val="2"/>
        <c:crosses val="autoZero"/>
        <c:auto val="1"/>
        <c:lblAlgn val="ctr"/>
        <c:lblOffset val="50"/>
        <c:noMultiLvlLbl val="0"/>
      </c:catAx>
      <c:valAx>
        <c:axId val="2"/>
        <c:scaling>
          <c:orientation val="minMax"/>
          <c:min val="0"/>
        </c:scaling>
        <c:delete val="0"/>
        <c:axPos val="l"/>
        <c:title>
          <c:tx>
            <c:rich>
              <a:bodyPr rot="0" horzOverflow="overflow" anchor="ctr" anchorCtr="1"/>
              <a:lstStyle/>
              <a:p>
                <a:pPr algn="ctr" rtl="0">
                  <a:defRPr sz="900" i="0" u="none" strike="noStrike" baseline="0">
                    <a:solidFill>
                      <a:schemeClr val="tx1"/>
                    </a:solidFill>
                  </a:defRPr>
                </a:pPr>
                <a:r>
                  <a:rPr lang="ja-JP" altLang="en-US" sz="900" b="0" i="0" u="none" strike="noStrike" baseline="0">
                    <a:solidFill>
                      <a:schemeClr val="tx1"/>
                    </a:solidFill>
                    <a:latin typeface="メイリオ"/>
                    <a:ea typeface="メイリオ"/>
                  </a:rPr>
                  <a:t>（人）</a:t>
                </a:r>
              </a:p>
            </c:rich>
          </c:tx>
          <c:layout>
            <c:manualLayout>
              <c:xMode val="edge"/>
              <c:yMode val="edge"/>
              <c:x val="1.9501312335958004E-2"/>
              <c:y val="6.6483188416613798E-2"/>
            </c:manualLayout>
          </c:layout>
          <c:overlay val="0"/>
          <c:spPr>
            <a:noFill/>
            <a:ln>
              <a:noFill/>
            </a:ln>
            <a:effectLst/>
          </c:sp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horzOverflow="overflow" anchor="ctr" anchorCtr="1"/>
          <a:lstStyle/>
          <a:p>
            <a:pPr algn="ctr" rtl="0">
              <a:defRPr sz="900">
                <a:solidFill>
                  <a:schemeClr val="tx1"/>
                </a:solidFill>
              </a:defRPr>
            </a:pPr>
            <a:endParaRPr lang="ja-JP"/>
          </a:p>
        </c:txPr>
        <c:crossAx val="1"/>
        <c:crosses val="autoZero"/>
        <c:crossBetween val="between"/>
      </c:valAx>
      <c:catAx>
        <c:axId val="11"/>
        <c:scaling>
          <c:orientation val="minMax"/>
        </c:scaling>
        <c:delete val="1"/>
        <c:axPos val="b"/>
        <c:numFmt formatCode="General" sourceLinked="1"/>
        <c:majorTickMark val="out"/>
        <c:minorTickMark val="none"/>
        <c:tickLblPos val="nextTo"/>
        <c:crossAx val="12"/>
        <c:crosses val="autoZero"/>
        <c:auto val="1"/>
        <c:lblAlgn val="ctr"/>
        <c:lblOffset val="100"/>
        <c:noMultiLvlLbl val="0"/>
      </c:catAx>
      <c:valAx>
        <c:axId val="12"/>
        <c:scaling>
          <c:orientation val="minMax"/>
        </c:scaling>
        <c:delete val="0"/>
        <c:axPos val="r"/>
        <c:title>
          <c:tx>
            <c:rich>
              <a:bodyPr rot="0" horzOverflow="overflow" anchor="ctr" anchorCtr="1"/>
              <a:lstStyle/>
              <a:p>
                <a:pPr algn="ctr" rtl="0">
                  <a:defRPr sz="900" i="0" u="none" strike="noStrike" baseline="0">
                    <a:solidFill>
                      <a:schemeClr val="tx1"/>
                    </a:solidFill>
                  </a:defRPr>
                </a:pPr>
                <a:r>
                  <a:rPr lang="ja-JP" altLang="en-US" sz="900" b="0" i="0" u="none" strike="noStrike" baseline="0">
                    <a:solidFill>
                      <a:schemeClr val="tx1"/>
                    </a:solidFill>
                    <a:latin typeface="メイリオ"/>
                    <a:ea typeface="メイリオ"/>
                  </a:rPr>
                  <a:t>（</a:t>
                </a:r>
                <a:r>
                  <a:rPr lang="en-US" altLang="en-US" sz="900" b="0" i="0" u="none" strike="noStrike" baseline="0">
                    <a:solidFill>
                      <a:schemeClr val="tx1"/>
                    </a:solidFill>
                    <a:latin typeface="メイリオ"/>
                    <a:ea typeface="メイリオ"/>
                  </a:rPr>
                  <a:t>%</a:t>
                </a:r>
                <a:r>
                  <a:rPr lang="ja-JP" altLang="en-US" sz="900" b="0" i="0" u="none" strike="noStrike" baseline="0">
                    <a:solidFill>
                      <a:schemeClr val="tx1"/>
                    </a:solidFill>
                    <a:latin typeface="メイリオ"/>
                    <a:ea typeface="メイリオ"/>
                  </a:rPr>
                  <a:t>）</a:t>
                </a:r>
              </a:p>
            </c:rich>
          </c:tx>
          <c:layout>
            <c:manualLayout>
              <c:xMode val="edge"/>
              <c:yMode val="edge"/>
              <c:x val="0.92362410581030308"/>
              <c:y val="5.441685014491672E-2"/>
            </c:manualLayout>
          </c:layout>
          <c:overlay val="0"/>
          <c:spPr>
            <a:noFill/>
            <a:ln>
              <a:noFill/>
            </a:ln>
            <a:effectLst/>
          </c:sp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horzOverflow="overflow" anchor="ctr" anchorCtr="1"/>
          <a:lstStyle/>
          <a:p>
            <a:pPr algn="ctr" rtl="0">
              <a:defRPr sz="900">
                <a:solidFill>
                  <a:schemeClr val="tx1"/>
                </a:solidFill>
              </a:defRPr>
            </a:pPr>
            <a:endParaRPr lang="ja-JP"/>
          </a:p>
        </c:txPr>
        <c:crossAx val="11"/>
        <c:crosses val="max"/>
        <c:crossBetween val="between"/>
        <c:majorUnit val="2"/>
      </c:valAx>
      <c:spPr>
        <a:solidFill>
          <a:schemeClr val="bg1"/>
        </a:solidFill>
        <a:ln>
          <a:noFill/>
        </a:ln>
        <a:effectLst/>
      </c:spPr>
    </c:plotArea>
    <c:legend>
      <c:legendPos val="t"/>
      <c:layout>
        <c:manualLayout>
          <c:xMode val="edge"/>
          <c:yMode val="edge"/>
          <c:x val="0.18906565511427859"/>
          <c:y val="2.7777777777777776E-2"/>
          <c:w val="0.63646703833553653"/>
          <c:h val="8.3717191601049873E-2"/>
        </c:manualLayout>
      </c:layout>
      <c:overlay val="0"/>
      <c:spPr>
        <a:noFill/>
        <a:ln>
          <a:noFill/>
        </a:ln>
        <a:effectLst/>
      </c:spPr>
      <c:txPr>
        <a:bodyPr rot="0" horzOverflow="overflow" anchor="ctr" anchorCtr="1"/>
        <a:lstStyle/>
        <a:p>
          <a:pPr algn="l" rtl="0">
            <a:defRPr sz="900">
              <a:solidFill>
                <a:schemeClr val="tx1"/>
              </a:solidFill>
            </a:defRPr>
          </a:pPr>
          <a:endParaRPr lang="ja-JP"/>
        </a:p>
      </c:txPr>
    </c:legend>
    <c:plotVisOnly val="1"/>
    <c:dispBlanksAs val="gap"/>
    <c:showDLblsOverMax val="0"/>
  </c:chart>
  <c:spPr>
    <a:noFill/>
    <a:ln w="9525" cap="flat" cmpd="sng" algn="ctr">
      <a:noFill/>
      <a:prstDash val="solid"/>
      <a:round/>
    </a:ln>
    <a:effectLst/>
  </c:spPr>
  <c:txPr>
    <a:bodyPr horzOverflow="overflow" anchor="ctr" anchorCtr="1"/>
    <a:lstStyle/>
    <a:p>
      <a:pPr algn="ctr" rtl="0">
        <a:defRPr lang="ja-JP" altLang="en-US" sz="900" b="0">
          <a:solidFill>
            <a:schemeClr val="tx1"/>
          </a:solidFill>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[2024統計さむかわデータベース（完成）.xlsx]12-4g!ﾋﾟﾎﾞｯﾄﾃｰﾌﾞﾙ2</c:name>
    <c:fmtId val="0"/>
  </c:pivotSource>
  <c:chart>
    <c:autoTitleDeleted val="1"/>
    <c:pivotFmts>
      <c:pivotFmt>
        <c:idx val="0"/>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cmpd="sng" algn="ctr">
            <a:solidFill>
              <a:schemeClr val="accent2">
                <a:shade val="95000"/>
                <a:satMod val="105000"/>
              </a:schemeClr>
            </a:solidFill>
            <a:prstDash val="solid"/>
            <a:round/>
          </a:ln>
          <a:effectLst/>
        </c:spPr>
        <c:marker>
          <c:spPr>
            <a:solidFill>
              <a:schemeClr val="accent2"/>
            </a:solidFill>
            <a:ln w="9525" cap="flat" cmpd="sng" algn="ctr">
              <a:solidFill>
                <a:schemeClr val="accent2">
                  <a:shade val="95000"/>
                  <a:satMod val="105000"/>
                </a:schemeClr>
              </a:solidFill>
              <a:prstDash val="solid"/>
              <a:round/>
            </a:ln>
            <a:effectLst/>
          </c:spPr>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28575" cap="rnd" cmpd="sng" algn="ctr">
            <a:solidFill>
              <a:schemeClr val="accent3">
                <a:shade val="95000"/>
                <a:satMod val="105000"/>
              </a:schemeClr>
            </a:solidFill>
            <a:prstDash val="solid"/>
            <a:round/>
          </a:ln>
          <a:effectLst/>
        </c:spPr>
        <c:marker>
          <c:spPr>
            <a:solidFill>
              <a:schemeClr val="accent3"/>
            </a:solidFill>
            <a:ln w="9525" cap="flat" cmpd="sng" algn="ctr">
              <a:solidFill>
                <a:schemeClr val="accent3">
                  <a:shade val="95000"/>
                  <a:satMod val="105000"/>
                </a:schemeClr>
              </a:solidFill>
              <a:prstDash val="solid"/>
              <a:round/>
            </a:ln>
            <a:effectLst/>
          </c:spPr>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728119652162267"/>
          <c:y val="0.15442104672386772"/>
          <c:w val="0.83895239438789038"/>
          <c:h val="0.66603674593448436"/>
        </c:manualLayout>
      </c:layout>
      <c:barChart>
        <c:barDir val="col"/>
        <c:grouping val="clustered"/>
        <c:varyColors val="0"/>
        <c:ser>
          <c:idx val="0"/>
          <c:order val="0"/>
          <c:tx>
            <c:strRef>
              <c:f>'12-4g'!$B$1</c:f>
              <c:strCache>
                <c:ptCount val="1"/>
                <c:pt idx="0">
                  <c:v> 対象者数（左軸）</c:v>
                </c:pt>
              </c:strCache>
            </c:strRef>
          </c:tx>
          <c:spPr>
            <a:solidFill>
              <a:schemeClr val="accent1"/>
            </a:solidFill>
            <a:ln>
              <a:noFill/>
            </a:ln>
            <a:effectLst/>
          </c:spPr>
          <c:invertIfNegative val="0"/>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'12-4g'!$A$2:$A$10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'12-4g'!$B$2:$B$10</c:f>
              <c:numCache>
                <c:formatCode>General</c:formatCode>
                <c:ptCount val="8"/>
                <c:pt idx="0">
                  <c:v>29385</c:v>
                </c:pt>
                <c:pt idx="1">
                  <c:v>29739</c:v>
                </c:pt>
                <c:pt idx="2">
                  <c:v>29424</c:v>
                </c:pt>
                <c:pt idx="3">
                  <c:v>30384</c:v>
                </c:pt>
                <c:pt idx="4">
                  <c:v>30333</c:v>
                </c:pt>
                <c:pt idx="5">
                  <c:v>30436</c:v>
                </c:pt>
                <c:pt idx="6">
                  <c:v>31084</c:v>
                </c:pt>
                <c:pt idx="7">
                  <c:v>31111</c:v>
                </c:pt>
              </c:numCache>
            </c:numRef>
          </c:val>
          <c:extLst>
            <c:ext xmlns:c16="http://schemas.microsoft.com/office/drawing/2014/chart" uri="{C3380CC4-5D6E-409C-BE32-E72D297353CC}">
              <c16:uniqueId val="{00000000-C3EF-4DB6-A225-3C830DE3A902}"/>
            </c:ext>
          </c:extLst>
        </c:ser>
        <c:dLbls>
          <c:showLegendKey val="0"/>
          <c:showVal val="0"/>
          <c:showCatName val="0"/>
          <c:showSerName val="0"/>
          <c:showPercent val="0"/>
          <c:showBubbleSize val="0"/>
        </c:dLbls>
        <c:gapWidth val="150"/>
        <c:axId val="1"/>
        <c:axId val="2"/>
      </c:barChart>
      <c:lineChart>
        <c:grouping val="standard"/>
        <c:varyColors val="0"/>
        <c:ser>
          <c:idx val="1"/>
          <c:order val="1"/>
          <c:tx>
            <c:strRef>
              <c:f>'12-4g'!$C$1</c:f>
              <c:strCache>
                <c:ptCount val="1"/>
                <c:pt idx="0">
                  <c:v>胃がん受診率（右軸）</c:v>
                </c:pt>
              </c:strCache>
            </c:strRef>
          </c:tx>
          <c:spPr>
            <a:ln w="28575" cap="rnd" cmpd="sng" algn="ctr">
              <a:solidFill>
                <a:schemeClr val="accent2">
                  <a:shade val="95000"/>
                  <a:satMod val="105000"/>
                </a:schemeClr>
              </a:solidFill>
              <a:prstDash val="solid"/>
              <a:round/>
            </a:ln>
            <a:effectLst/>
          </c:spPr>
          <c:marker>
            <c:spPr>
              <a:solidFill>
                <a:schemeClr val="accent2"/>
              </a:solidFill>
              <a:ln w="9525" cap="flat" cmpd="sng" algn="ctr">
                <a:solidFill>
                  <a:schemeClr val="accent2">
                    <a:shade val="95000"/>
                    <a:satMod val="105000"/>
                  </a:schemeClr>
                </a:solidFill>
                <a:prstDash val="solid"/>
                <a:round/>
              </a:ln>
              <a:effectLst/>
            </c:spPr>
          </c:marker>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'12-4g'!$A$2:$A$10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'12-4g'!$C$2:$C$10</c:f>
              <c:numCache>
                <c:formatCode>0.00</c:formatCode>
                <c:ptCount val="8"/>
                <c:pt idx="0">
                  <c:v>4.2776927003573251</c:v>
                </c:pt>
                <c:pt idx="1">
                  <c:v>4.3377383234136992</c:v>
                </c:pt>
                <c:pt idx="2">
                  <c:v>4.7206362153344203</c:v>
                </c:pt>
                <c:pt idx="3">
                  <c:v>3.7519747235387051</c:v>
                </c:pt>
                <c:pt idx="4">
                  <c:v>4.2000461543533447</c:v>
                </c:pt>
                <c:pt idx="5">
                  <c:v>4.3829675384413198</c:v>
                </c:pt>
                <c:pt idx="6">
                  <c:v>5.0218762064084421</c:v>
                </c:pt>
                <c:pt idx="7">
                  <c:v>5.0199999999999996</c:v>
                </c:pt>
              </c:numCache>
            </c:numRef>
          </c:val>
          <c:smooth val="0"/>
          <c:extLst>
            <c:ext xmlns:c16="http://schemas.microsoft.com/office/drawing/2014/chart" uri="{C3380CC4-5D6E-409C-BE32-E72D297353CC}">
              <c16:uniqueId val="{00000001-C3EF-4DB6-A225-3C830DE3A902}"/>
            </c:ext>
          </c:extLst>
        </c:ser>
        <c:ser>
          <c:idx val="2"/>
          <c:order val="2"/>
          <c:tx>
            <c:strRef>
              <c:f>'12-4g'!$D$1</c:f>
              <c:strCache>
                <c:ptCount val="1"/>
                <c:pt idx="0">
                  <c:v>大腸がん受診率（右軸）</c:v>
                </c:pt>
              </c:strCache>
            </c:strRef>
          </c:tx>
          <c:spPr>
            <a:ln w="28575" cap="rnd" cmpd="sng" algn="ctr">
              <a:solidFill>
                <a:schemeClr val="accent3">
                  <a:shade val="95000"/>
                  <a:satMod val="105000"/>
                </a:schemeClr>
              </a:solidFill>
              <a:prstDash val="solid"/>
              <a:round/>
            </a:ln>
            <a:effectLst/>
          </c:spPr>
          <c:marker>
            <c:spPr>
              <a:solidFill>
                <a:schemeClr val="accent3"/>
              </a:solidFill>
              <a:ln w="9525" cap="flat" cmpd="sng" algn="ctr">
                <a:solidFill>
                  <a:schemeClr val="accent3">
                    <a:shade val="95000"/>
                    <a:satMod val="105000"/>
                  </a:schemeClr>
                </a:solidFill>
                <a:prstDash val="solid"/>
                <a:round/>
              </a:ln>
              <a:effectLst/>
            </c:spPr>
          </c:marker>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'12-4g'!$A$2:$A$10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'12-4g'!$D$2:$D$10</c:f>
              <c:numCache>
                <c:formatCode>0.00</c:formatCode>
                <c:ptCount val="8"/>
                <c:pt idx="0">
                  <c:v>14.095627020588736</c:v>
                </c:pt>
                <c:pt idx="1">
                  <c:v>12.932512861898518</c:v>
                </c:pt>
                <c:pt idx="2">
                  <c:v>13.193311582381728</c:v>
                </c:pt>
                <c:pt idx="3">
                  <c:v>12.210373880989994</c:v>
                </c:pt>
                <c:pt idx="4">
                  <c:v>12.191342762008373</c:v>
                </c:pt>
                <c:pt idx="5">
                  <c:v>12.478643711394401</c:v>
                </c:pt>
                <c:pt idx="6">
                  <c:v>12.955218118646251</c:v>
                </c:pt>
                <c:pt idx="7">
                  <c:v>12.93</c:v>
                </c:pt>
              </c:numCache>
            </c:numRef>
          </c:val>
          <c:smooth val="0"/>
          <c:extLst>
            <c:ext xmlns:c16="http://schemas.microsoft.com/office/drawing/2014/chart" uri="{C3380CC4-5D6E-409C-BE32-E72D297353CC}">
              <c16:uniqueId val="{00000002-C3EF-4DB6-A225-3C830DE3A902}"/>
            </c:ext>
          </c:extLst>
        </c:ser>
        <c:dLbls>
          <c:showLegendKey val="0"/>
          <c:showVal val="0"/>
          <c:showCatName val="0"/>
          <c:showSerName val="0"/>
          <c:showPercent val="0"/>
          <c:showBubbleSize val="0"/>
        </c:dLbls>
        <c:marker val="1"/>
        <c:smooth val="0"/>
        <c:axId val="11"/>
        <c:axId val="12"/>
      </c:line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min val="0"/>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（人）</a:t>
                </a:r>
              </a:p>
            </c:rich>
          </c:tx>
          <c:layout>
            <c:manualLayout>
              <c:xMode val="edge"/>
              <c:yMode val="edge"/>
              <c:x val="3.884985530654822E-2"/>
              <c:y val="6.6934159825766462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majorUnit val="5000"/>
      </c:valAx>
      <c:catAx>
        <c:axId val="11"/>
        <c:scaling>
          <c:orientation val="minMax"/>
        </c:scaling>
        <c:delete val="1"/>
        <c:axPos val="b"/>
        <c:numFmt formatCode="General" sourceLinked="1"/>
        <c:majorTickMark val="out"/>
        <c:minorTickMark val="none"/>
        <c:tickLblPos val="nextTo"/>
        <c:crossAx val="12"/>
        <c:crosses val="autoZero"/>
        <c:auto val="1"/>
        <c:lblAlgn val="ctr"/>
        <c:lblOffset val="100"/>
        <c:noMultiLvlLbl val="0"/>
      </c:catAx>
      <c:valAx>
        <c:axId val="12"/>
        <c:scaling>
          <c:orientation val="minMax"/>
        </c:scaling>
        <c:delete val="0"/>
        <c:axPos val="r"/>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a:t>
                </a:r>
              </a:p>
            </c:rich>
          </c:tx>
          <c:layout>
            <c:manualLayout>
              <c:xMode val="edge"/>
              <c:yMode val="edge"/>
              <c:x val="0.925527626354398"/>
              <c:y val="6.9000111688166638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1"/>
        <c:crosses val="max"/>
        <c:crossBetween val="between"/>
      </c:valAx>
      <c:spPr>
        <a:solidFill>
          <a:schemeClr val="bg1"/>
        </a:solidFill>
        <a:ln>
          <a:noFill/>
        </a:ln>
        <a:effectLst/>
      </c:spPr>
    </c:plotArea>
    <c:legend>
      <c:legendPos val="t"/>
      <c:layout>
        <c:manualLayout>
          <c:xMode val="edge"/>
          <c:yMode val="edge"/>
          <c:x val="0.1200152171530571"/>
          <c:y val="2.8998132854638248E-2"/>
          <c:w val="0.76514739447671321"/>
          <c:h val="6.8670015633538029E-2"/>
        </c:manualLayout>
      </c:layou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b="0">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[2024統計さむかわデータベース（完成）.xlsx]12-5g!ﾋﾟﾎﾞｯﾄﾃｰﾌﾞﾙ3</c:name>
    <c:fmtId val="0"/>
  </c:pivotSource>
  <c:chart>
    <c:autoTitleDeleted val="1"/>
    <c:pivotFmts>
      <c:pivotFmt>
        <c:idx val="0"/>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ln w="28575" cap="rnd" cmpd="sng" algn="ctr">
            <a:solidFill>
              <a:schemeClr val="accent2">
                <a:shade val="95000"/>
                <a:satMod val="105000"/>
              </a:schemeClr>
            </a:solidFill>
            <a:prstDash val="solid"/>
            <a:round/>
          </a:ln>
          <a:effectLst/>
        </c:spPr>
        <c:marker>
          <c:symbol val="square"/>
          <c:size val="7"/>
          <c:spPr>
            <a:solidFill>
              <a:schemeClr val="accent2"/>
            </a:solidFill>
            <a:ln w="9525" cap="flat" cmpd="sng" algn="ctr">
              <a:solidFill>
                <a:schemeClr val="accent2">
                  <a:shade val="95000"/>
                  <a:satMod val="105000"/>
                </a:schemeClr>
              </a:solidFill>
              <a:prstDash val="solid"/>
              <a:round/>
            </a:ln>
            <a:effectLst/>
          </c:spPr>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
        <c:spPr>
          <a:ln w="28575" cap="rnd" cmpd="sng" algn="ctr">
            <a:solidFill>
              <a:schemeClr val="accent3">
                <a:shade val="95000"/>
                <a:satMod val="105000"/>
              </a:schemeClr>
            </a:solidFill>
            <a:prstDash val="solid"/>
            <a:round/>
          </a:ln>
          <a:effectLst/>
        </c:spPr>
        <c:marker>
          <c:spPr>
            <a:solidFill>
              <a:schemeClr val="accent3"/>
            </a:solidFill>
            <a:ln w="9525" cap="flat" cmpd="sng" algn="ctr">
              <a:solidFill>
                <a:schemeClr val="accent3">
                  <a:shade val="95000"/>
                  <a:satMod val="105000"/>
                </a:schemeClr>
              </a:solidFill>
              <a:prstDash val="solid"/>
              <a:round/>
            </a:ln>
            <a:effectLst/>
          </c:spPr>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581818390598865"/>
          <c:y val="0.153820657327637"/>
          <c:w val="0.80780855685590847"/>
          <c:h val="0.66435023612877619"/>
        </c:manualLayout>
      </c:layout>
      <c:barChart>
        <c:barDir val="col"/>
        <c:grouping val="clustered"/>
        <c:varyColors val="0"/>
        <c:ser>
          <c:idx val="0"/>
          <c:order val="0"/>
          <c:tx>
            <c:strRef>
              <c:f>'12-5g'!$B$1</c:f>
              <c:strCache>
                <c:ptCount val="1"/>
                <c:pt idx="0">
                  <c:v>対象者数（左軸）</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EC3-4EFD-99E2-058DF555871B}"/>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5EC3-4EFD-99E2-058DF555871B}"/>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5EC3-4EFD-99E2-058DF555871B}"/>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5EC3-4EFD-99E2-058DF555871B}"/>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9-5EC3-4EFD-99E2-058DF555871B}"/>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B-5EC3-4EFD-99E2-058DF555871B}"/>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D-5EC3-4EFD-99E2-058DF555871B}"/>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F-5EC3-4EFD-99E2-058DF555871B}"/>
              </c:ext>
            </c:extLst>
          </c:dPt>
          <c:dPt>
            <c:idx val="8"/>
            <c:invertIfNegative val="0"/>
            <c:bubble3D val="0"/>
            <c:extLst>
              <c:ext xmlns:c16="http://schemas.microsoft.com/office/drawing/2014/chart" uri="{C3380CC4-5D6E-409C-BE32-E72D297353CC}">
                <c16:uniqueId val="{00000011-5EC3-4EFD-99E2-058DF555871B}"/>
              </c:ext>
            </c:extLst>
          </c:dPt>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'12-5g'!$A$2:$A$10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'12-5g'!$B$2:$B$10</c:f>
              <c:numCache>
                <c:formatCode>General</c:formatCode>
                <c:ptCount val="8"/>
                <c:pt idx="0">
                  <c:v>29385</c:v>
                </c:pt>
                <c:pt idx="1">
                  <c:v>29739</c:v>
                </c:pt>
                <c:pt idx="2">
                  <c:v>29424</c:v>
                </c:pt>
                <c:pt idx="3">
                  <c:v>30384</c:v>
                </c:pt>
                <c:pt idx="4">
                  <c:v>30333</c:v>
                </c:pt>
                <c:pt idx="5">
                  <c:v>30436</c:v>
                </c:pt>
                <c:pt idx="6">
                  <c:v>31084</c:v>
                </c:pt>
                <c:pt idx="7">
                  <c:v>31111</c:v>
                </c:pt>
              </c:numCache>
            </c:numRef>
          </c:val>
          <c:extLst>
            <c:ext xmlns:c16="http://schemas.microsoft.com/office/drawing/2014/chart" uri="{C3380CC4-5D6E-409C-BE32-E72D297353CC}">
              <c16:uniqueId val="{00000012-5EC3-4EFD-99E2-058DF555871B}"/>
            </c:ext>
          </c:extLst>
        </c:ser>
        <c:dLbls>
          <c:showLegendKey val="0"/>
          <c:showVal val="1"/>
          <c:showCatName val="0"/>
          <c:showSerName val="0"/>
          <c:showPercent val="0"/>
          <c:showBubbleSize val="0"/>
        </c:dLbls>
        <c:gapWidth val="150"/>
        <c:axId val="1"/>
        <c:axId val="2"/>
      </c:barChart>
      <c:lineChart>
        <c:grouping val="standard"/>
        <c:varyColors val="0"/>
        <c:ser>
          <c:idx val="1"/>
          <c:order val="1"/>
          <c:tx>
            <c:strRef>
              <c:f>'12-5g'!$C$1</c:f>
              <c:strCache>
                <c:ptCount val="1"/>
                <c:pt idx="0">
                  <c:v>Ｘ線撮影のみ受診率（右軸）</c:v>
                </c:pt>
              </c:strCache>
            </c:strRef>
          </c:tx>
          <c:spPr>
            <a:ln w="28575" cap="rnd" cmpd="sng" algn="ctr">
              <a:solidFill>
                <a:schemeClr val="accent2">
                  <a:shade val="95000"/>
                  <a:satMod val="105000"/>
                </a:schemeClr>
              </a:solidFill>
              <a:prstDash val="solid"/>
              <a:round/>
            </a:ln>
            <a:effectLst/>
          </c:spPr>
          <c:marker>
            <c:symbol val="square"/>
            <c:size val="7"/>
            <c:spPr>
              <a:solidFill>
                <a:schemeClr val="accent2"/>
              </a:solidFill>
              <a:ln w="9525" cap="flat" cmpd="sng" algn="ctr">
                <a:solidFill>
                  <a:schemeClr val="accent2">
                    <a:shade val="95000"/>
                    <a:satMod val="105000"/>
                  </a:schemeClr>
                </a:solidFill>
                <a:prstDash val="solid"/>
                <a:round/>
              </a:ln>
              <a:effectLst/>
            </c:spPr>
          </c:marker>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'12-5g'!$A$2:$A$10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'12-5g'!$C$2:$C$10</c:f>
              <c:numCache>
                <c:formatCode>0.00</c:formatCode>
                <c:ptCount val="8"/>
                <c:pt idx="0">
                  <c:v>15.841415688276332</c:v>
                </c:pt>
                <c:pt idx="1">
                  <c:v>15.531793268099129</c:v>
                </c:pt>
                <c:pt idx="2">
                  <c:v>15.487357259380097</c:v>
                </c:pt>
                <c:pt idx="3">
                  <c:v>15.465376513954713</c:v>
                </c:pt>
                <c:pt idx="4">
                  <c:v>14.808953944548842</c:v>
                </c:pt>
                <c:pt idx="5">
                  <c:v>15.435668287554213</c:v>
                </c:pt>
                <c:pt idx="6">
                  <c:v>15.741217346544847</c:v>
                </c:pt>
                <c:pt idx="7">
                  <c:v>15.62</c:v>
                </c:pt>
              </c:numCache>
            </c:numRef>
          </c:val>
          <c:smooth val="0"/>
          <c:extLst>
            <c:ext xmlns:c16="http://schemas.microsoft.com/office/drawing/2014/chart" uri="{C3380CC4-5D6E-409C-BE32-E72D297353CC}">
              <c16:uniqueId val="{00000013-5EC3-4EFD-99E2-058DF555871B}"/>
            </c:ext>
          </c:extLst>
        </c:ser>
        <c:ser>
          <c:idx val="2"/>
          <c:order val="2"/>
          <c:tx>
            <c:strRef>
              <c:f>'12-5g'!$D$1</c:f>
              <c:strCache>
                <c:ptCount val="1"/>
                <c:pt idx="0">
                  <c:v>喀痰検査受診率（右軸）</c:v>
                </c:pt>
              </c:strCache>
            </c:strRef>
          </c:tx>
          <c:spPr>
            <a:ln w="28575" cap="rnd" cmpd="sng" algn="ctr">
              <a:solidFill>
                <a:schemeClr val="accent3">
                  <a:shade val="95000"/>
                  <a:satMod val="105000"/>
                </a:schemeClr>
              </a:solidFill>
              <a:prstDash val="solid"/>
              <a:round/>
            </a:ln>
            <a:effectLst/>
          </c:spPr>
          <c:marker>
            <c:spPr>
              <a:solidFill>
                <a:schemeClr val="accent3"/>
              </a:solidFill>
              <a:ln w="9525" cap="flat" cmpd="sng" algn="ctr">
                <a:solidFill>
                  <a:schemeClr val="accent3">
                    <a:shade val="95000"/>
                    <a:satMod val="105000"/>
                  </a:schemeClr>
                </a:solidFill>
                <a:prstDash val="solid"/>
                <a:round/>
              </a:ln>
              <a:effectLst/>
            </c:spPr>
          </c:marker>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'12-5g'!$A$2:$A$10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'12-5g'!$D$2:$D$10</c:f>
              <c:numCache>
                <c:formatCode>0.00</c:formatCode>
                <c:ptCount val="8"/>
                <c:pt idx="0">
                  <c:v>0.3845499404458057</c:v>
                </c:pt>
                <c:pt idx="1">
                  <c:v>0.29927031843706919</c:v>
                </c:pt>
                <c:pt idx="2">
                  <c:v>0.34325720500271883</c:v>
                </c:pt>
                <c:pt idx="3">
                  <c:v>0.17772511848341233</c:v>
                </c:pt>
                <c:pt idx="4">
                  <c:v>0.14835327860745723</c:v>
                </c:pt>
                <c:pt idx="5">
                  <c:v>0.17413589170718885</c:v>
                </c:pt>
                <c:pt idx="6">
                  <c:v>0.2091107965512804</c:v>
                </c:pt>
                <c:pt idx="7">
                  <c:v>0.33</c:v>
                </c:pt>
              </c:numCache>
            </c:numRef>
          </c:val>
          <c:smooth val="0"/>
          <c:extLst>
            <c:ext xmlns:c16="http://schemas.microsoft.com/office/drawing/2014/chart" uri="{C3380CC4-5D6E-409C-BE32-E72D297353CC}">
              <c16:uniqueId val="{00000014-5EC3-4EFD-99E2-058DF555871B}"/>
            </c:ext>
          </c:extLst>
        </c:ser>
        <c:dLbls>
          <c:showLegendKey val="0"/>
          <c:showVal val="1"/>
          <c:showCatName val="0"/>
          <c:showSerName val="0"/>
          <c:showPercent val="0"/>
          <c:showBubbleSize val="0"/>
        </c:dLbls>
        <c:marker val="1"/>
        <c:smooth val="0"/>
        <c:axId val="11"/>
        <c:axId val="12"/>
      </c:lineChart>
      <c:catAx>
        <c:axId val="1"/>
        <c:scaling>
          <c:orientation val="minMax"/>
        </c:scaling>
        <c:delete val="0"/>
        <c:axPos val="b"/>
        <c:numFmt formatCode="General" sourceLinked="1"/>
        <c:majorTickMark val="out"/>
        <c:minorTickMark val="none"/>
        <c:tickLblPos val="nextTo"/>
        <c:spPr>
          <a:noFill/>
          <a:ln w="9525" cap="flat" cmpd="sng" algn="ctr">
            <a:solidFill>
              <a:srgbClr val="868686">
                <a:alpha val="97647"/>
              </a:srgbClr>
            </a:solidFill>
            <a:prstDash val="solid"/>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min val="0"/>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（人）</a:t>
                </a:r>
              </a:p>
            </c:rich>
          </c:tx>
          <c:layout>
            <c:manualLayout>
              <c:xMode val="edge"/>
              <c:yMode val="edge"/>
              <c:x val="4.0257932764709584E-2"/>
              <c:y val="7.4575974317951294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valAx>
      <c:catAx>
        <c:axId val="11"/>
        <c:scaling>
          <c:orientation val="minMax"/>
        </c:scaling>
        <c:delete val="1"/>
        <c:axPos val="b"/>
        <c:numFmt formatCode="General" sourceLinked="1"/>
        <c:majorTickMark val="out"/>
        <c:minorTickMark val="none"/>
        <c:tickLblPos val="nextTo"/>
        <c:crossAx val="12"/>
        <c:crosses val="autoZero"/>
        <c:auto val="1"/>
        <c:lblAlgn val="ctr"/>
        <c:lblOffset val="100"/>
        <c:noMultiLvlLbl val="0"/>
      </c:catAx>
      <c:valAx>
        <c:axId val="12"/>
        <c:scaling>
          <c:orientation val="minMax"/>
        </c:scaling>
        <c:delete val="0"/>
        <c:axPos val="r"/>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a:t>
                </a:r>
              </a:p>
            </c:rich>
          </c:tx>
          <c:layout>
            <c:manualLayout>
              <c:xMode val="edge"/>
              <c:yMode val="edge"/>
              <c:x val="0.92083337470584148"/>
              <c:y val="7.7525593165396159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1"/>
        <c:crosses val="max"/>
        <c:crossBetween val="between"/>
      </c:valAx>
      <c:spPr>
        <a:solidFill>
          <a:schemeClr val="bg1"/>
        </a:solidFill>
        <a:ln>
          <a:noFill/>
        </a:ln>
        <a:effectLst/>
      </c:spPr>
    </c:plotArea>
    <c:legend>
      <c:legendPos val="t"/>
      <c:layout>
        <c:manualLayout>
          <c:xMode val="edge"/>
          <c:yMode val="edge"/>
          <c:x val="0.1282064868088954"/>
          <c:y val="2.6600159286780611E-2"/>
          <c:w val="0.77596021129914328"/>
          <c:h val="6.4388879667267612E-2"/>
        </c:manualLayout>
      </c:layou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b="0">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[2024統計さむかわデータベース（完成）.xlsx]12-6g!ﾋﾟﾎﾞｯﾄﾃｰﾌﾞﾙ4</c:name>
    <c:fmtId val="0"/>
  </c:pivotSource>
  <c:chart>
    <c:autoTitleDeleted val="1"/>
    <c:pivotFmts>
      <c:pivotFmt>
        <c:idx val="0"/>
        <c:spPr>
          <a:solidFill>
            <a:schemeClr val="accent1"/>
          </a:solidFill>
        </c:spPr>
        <c:marker>
          <c:symbol val="none"/>
        </c:marker>
        <c:dLbl>
          <c:idx val="0"/>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ln>
            <a:solidFill>
              <a:schemeClr val="accent2"/>
            </a:solidFill>
          </a:ln>
        </c:spPr>
        <c:marker>
          <c:symbol val="diamond"/>
          <c:size val="5"/>
          <c:spPr>
            <a:solidFill>
              <a:schemeClr val="accent2"/>
            </a:solidFill>
            <a:ln>
              <a:solidFill>
                <a:schemeClr val="accent2"/>
              </a:solidFill>
            </a:ln>
          </c:spPr>
        </c:marker>
        <c:dLbl>
          <c:idx val="0"/>
          <c:spPr>
            <a:noFill/>
            <a:ln>
              <a:noFill/>
            </a:ln>
            <a:effectLst/>
          </c:spPr>
          <c:txPr>
            <a:bodyPr rot="0" horzOverflow="overflow" anchor="ctr" anchorCtr="1"/>
            <a:lstStyle/>
            <a:p>
              <a:pPr algn="ctr" rtl="0">
                <a:defRPr sz="9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2182123777258429E-2"/>
          <c:y val="0.16448673082531354"/>
          <c:w val="0.82581455238935886"/>
          <c:h val="0.57734871682706324"/>
        </c:manualLayout>
      </c:layout>
      <c:barChart>
        <c:barDir val="col"/>
        <c:grouping val="clustered"/>
        <c:varyColors val="0"/>
        <c:ser>
          <c:idx val="1"/>
          <c:order val="1"/>
          <c:tx>
            <c:strRef>
              <c:f>'12-6g'!$C$1</c:f>
              <c:strCache>
                <c:ptCount val="1"/>
                <c:pt idx="0">
                  <c:v>対象者数（左軸）</c:v>
                </c:pt>
              </c:strCache>
            </c:strRef>
          </c:tx>
          <c:spPr>
            <a:solidFill>
              <a:schemeClr val="accent1"/>
            </a:solidFill>
          </c:spPr>
          <c:invertIfNegative val="0"/>
          <c:dLbls>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'12-6g'!$A$2:$A$10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'12-6g'!$C$2:$C$10</c:f>
              <c:numCache>
                <c:formatCode>General</c:formatCode>
                <c:ptCount val="8"/>
                <c:pt idx="0">
                  <c:v>10107</c:v>
                </c:pt>
                <c:pt idx="1">
                  <c:v>10561</c:v>
                </c:pt>
                <c:pt idx="2">
                  <c:v>10216</c:v>
                </c:pt>
                <c:pt idx="3">
                  <c:v>10307</c:v>
                </c:pt>
                <c:pt idx="4">
                  <c:v>10316</c:v>
                </c:pt>
                <c:pt idx="5">
                  <c:v>10453</c:v>
                </c:pt>
                <c:pt idx="6">
                  <c:v>10354</c:v>
                </c:pt>
                <c:pt idx="7">
                  <c:v>10541</c:v>
                </c:pt>
              </c:numCache>
            </c:numRef>
          </c:val>
          <c:extLst>
            <c:ext xmlns:c16="http://schemas.microsoft.com/office/drawing/2014/chart" uri="{C3380CC4-5D6E-409C-BE32-E72D297353CC}">
              <c16:uniqueId val="{00000000-D6C9-4BF0-9908-501B05A37BD0}"/>
            </c:ext>
          </c:extLst>
        </c:ser>
        <c:dLbls>
          <c:showLegendKey val="0"/>
          <c:showVal val="1"/>
          <c:showCatName val="0"/>
          <c:showSerName val="0"/>
          <c:showPercent val="0"/>
          <c:showBubbleSize val="0"/>
        </c:dLbls>
        <c:gapWidth val="150"/>
        <c:axId val="1"/>
        <c:axId val="2"/>
      </c:barChart>
      <c:lineChart>
        <c:grouping val="standard"/>
        <c:varyColors val="0"/>
        <c:ser>
          <c:idx val="0"/>
          <c:order val="0"/>
          <c:tx>
            <c:strRef>
              <c:f>'12-6g'!$B$1</c:f>
              <c:strCache>
                <c:ptCount val="1"/>
                <c:pt idx="0">
                  <c:v>受診率（右軸）</c:v>
                </c:pt>
              </c:strCache>
            </c:strRef>
          </c:tx>
          <c:spPr>
            <a:ln>
              <a:solidFill>
                <a:schemeClr val="accent2"/>
              </a:solidFill>
            </a:ln>
          </c:spPr>
          <c:marker>
            <c:symbol val="diamond"/>
            <c:size val="5"/>
            <c:spPr>
              <a:solidFill>
                <a:schemeClr val="accent2"/>
              </a:solidFill>
              <a:ln>
                <a:solidFill>
                  <a:schemeClr val="accent2"/>
                </a:solidFill>
              </a:ln>
            </c:spPr>
          </c:marker>
          <c:dLbls>
            <c:spPr>
              <a:noFill/>
              <a:ln>
                <a:noFill/>
              </a:ln>
              <a:effectLst/>
            </c:spPr>
            <c:txPr>
              <a:bodyPr rot="0" horzOverflow="overflow" anchor="ctr" anchorCtr="1"/>
              <a:lstStyle/>
              <a:p>
                <a:pPr algn="ctr" rtl="0">
                  <a:defRPr sz="900">
                    <a:solidFill>
                      <a:schemeClr val="tx1"/>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'12-6g'!$A$2:$A$10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'12-6g'!$B$2:$B$10</c:f>
              <c:numCache>
                <c:formatCode>0.00</c:formatCode>
                <c:ptCount val="8"/>
                <c:pt idx="0">
                  <c:v>4.3435242900959725</c:v>
                </c:pt>
                <c:pt idx="1">
                  <c:v>4.573430546349778</c:v>
                </c:pt>
                <c:pt idx="2">
                  <c:v>4.5810493343774468</c:v>
                </c:pt>
                <c:pt idx="3">
                  <c:v>3.8226448045017949</c:v>
                </c:pt>
                <c:pt idx="4">
                  <c:v>4.6044978673904611</c:v>
                </c:pt>
                <c:pt idx="5">
                  <c:v>5.1085812685353487</c:v>
                </c:pt>
                <c:pt idx="6">
                  <c:v>7.0987058141780954</c:v>
                </c:pt>
                <c:pt idx="7">
                  <c:v>7.24</c:v>
                </c:pt>
              </c:numCache>
            </c:numRef>
          </c:val>
          <c:smooth val="0"/>
          <c:extLst>
            <c:ext xmlns:c16="http://schemas.microsoft.com/office/drawing/2014/chart" uri="{C3380CC4-5D6E-409C-BE32-E72D297353CC}">
              <c16:uniqueId val="{00000001-D6C9-4BF0-9908-501B05A37BD0}"/>
            </c:ext>
          </c:extLst>
        </c:ser>
        <c:dLbls>
          <c:showLegendKey val="0"/>
          <c:showVal val="1"/>
          <c:showCatName val="0"/>
          <c:showSerName val="0"/>
          <c:showPercent val="0"/>
          <c:showBubbleSize val="0"/>
        </c:dLbls>
        <c:marker val="1"/>
        <c:smooth val="0"/>
        <c:axId val="11"/>
        <c:axId val="12"/>
      </c:lineChart>
      <c:catAx>
        <c:axId val="1"/>
        <c:scaling>
          <c:orientation val="minMax"/>
        </c:scaling>
        <c:delete val="0"/>
        <c:axPos val="b"/>
        <c:numFmt formatCode="General" sourceLinked="1"/>
        <c:majorTickMark val="out"/>
        <c:minorTickMark val="none"/>
        <c:tickLblPos val="nextTo"/>
        <c:txPr>
          <a:bodyPr rot="-2100000" horzOverflow="overflow" anchor="ctr" anchorCtr="1"/>
          <a:lstStyle/>
          <a:p>
            <a:pPr algn="ctr" rtl="0">
              <a:defRPr sz="900">
                <a:solidFill>
                  <a:schemeClr val="tx1"/>
                </a:solidFill>
              </a:defRPr>
            </a:pPr>
            <a:endParaRPr lang="ja-JP"/>
          </a:p>
        </c:txPr>
        <c:crossAx val="2"/>
        <c:crosses val="autoZero"/>
        <c:auto val="1"/>
        <c:lblAlgn val="ctr"/>
        <c:lblOffset val="50"/>
        <c:noMultiLvlLbl val="0"/>
      </c:catAx>
      <c:valAx>
        <c:axId val="2"/>
        <c:scaling>
          <c:orientation val="minMax"/>
          <c:max val="11000"/>
          <c:min val="0"/>
        </c:scaling>
        <c:delete val="0"/>
        <c:axPos val="l"/>
        <c:title>
          <c:tx>
            <c:rich>
              <a:bodyPr rot="0" horzOverflow="overflow" anchor="ctr" anchorCtr="1"/>
              <a:lstStyle/>
              <a:p>
                <a:pPr algn="ctr" rtl="0">
                  <a:defRPr sz="900" i="0" u="none" strike="noStrike" baseline="0">
                    <a:solidFill>
                      <a:schemeClr val="tx1"/>
                    </a:solidFill>
                  </a:defRPr>
                </a:pPr>
                <a:r>
                  <a:rPr lang="ja-JP" altLang="en-US" sz="900" b="0" i="0" u="none" strike="noStrike" baseline="0">
                    <a:solidFill>
                      <a:schemeClr val="tx1"/>
                    </a:solidFill>
                    <a:latin typeface="メイリオ"/>
                    <a:ea typeface="メイリオ"/>
                  </a:rPr>
                  <a:t>（人）</a:t>
                </a:r>
              </a:p>
            </c:rich>
          </c:tx>
          <c:layout>
            <c:manualLayout>
              <c:xMode val="edge"/>
              <c:yMode val="edge"/>
              <c:x val="4.3782144054423107E-2"/>
              <c:y val="7.4686633796943611E-2"/>
            </c:manualLayout>
          </c:layout>
          <c:overlay val="0"/>
        </c:title>
        <c:numFmt formatCode="#,##0_);[Red]\(#,##0\)" sourceLinked="0"/>
        <c:majorTickMark val="out"/>
        <c:minorTickMark val="none"/>
        <c:tickLblPos val="nextTo"/>
        <c:txPr>
          <a:bodyPr horzOverflow="overflow" anchor="ctr" anchorCtr="1"/>
          <a:lstStyle/>
          <a:p>
            <a:pPr algn="ctr" rtl="0">
              <a:defRPr sz="900">
                <a:solidFill>
                  <a:schemeClr val="tx1"/>
                </a:solidFill>
              </a:defRPr>
            </a:pPr>
            <a:endParaRPr lang="ja-JP"/>
          </a:p>
        </c:txPr>
        <c:crossAx val="1"/>
        <c:crosses val="autoZero"/>
        <c:crossBetween val="between"/>
      </c:valAx>
      <c:catAx>
        <c:axId val="11"/>
        <c:scaling>
          <c:orientation val="minMax"/>
        </c:scaling>
        <c:delete val="1"/>
        <c:axPos val="b"/>
        <c:numFmt formatCode="General" sourceLinked="1"/>
        <c:majorTickMark val="out"/>
        <c:minorTickMark val="none"/>
        <c:tickLblPos val="nextTo"/>
        <c:crossAx val="12"/>
        <c:crosses val="autoZero"/>
        <c:auto val="1"/>
        <c:lblAlgn val="ctr"/>
        <c:lblOffset val="100"/>
        <c:noMultiLvlLbl val="0"/>
      </c:catAx>
      <c:valAx>
        <c:axId val="12"/>
        <c:scaling>
          <c:orientation val="minMax"/>
          <c:max val="12"/>
        </c:scaling>
        <c:delete val="0"/>
        <c:axPos val="r"/>
        <c:title>
          <c:tx>
            <c:rich>
              <a:bodyPr rot="0" horzOverflow="overflow" anchor="ctr" anchorCtr="1"/>
              <a:lstStyle/>
              <a:p>
                <a:pPr algn="ctr" rtl="0">
                  <a:defRPr sz="900" i="0" u="none" strike="noStrike" baseline="0">
                    <a:solidFill>
                      <a:schemeClr val="tx1"/>
                    </a:solidFill>
                  </a:defRPr>
                </a:pPr>
                <a:r>
                  <a:rPr lang="ja-JP" altLang="en-US" sz="900" b="0" i="0" u="none" strike="noStrike" baseline="0">
                    <a:solidFill>
                      <a:schemeClr val="tx1"/>
                    </a:solidFill>
                    <a:latin typeface="メイリオ"/>
                    <a:ea typeface="メイリオ"/>
                  </a:rPr>
                  <a:t>（</a:t>
                </a:r>
                <a:r>
                  <a:rPr lang="en-US" altLang="en-US" sz="900" b="0" i="0" u="none" strike="noStrike" baseline="0">
                    <a:solidFill>
                      <a:schemeClr val="tx1"/>
                    </a:solidFill>
                    <a:latin typeface="メイリオ"/>
                    <a:ea typeface="メイリオ"/>
                  </a:rPr>
                  <a:t>%</a:t>
                </a:r>
                <a:r>
                  <a:rPr lang="ja-JP" altLang="en-US" sz="900" b="0" i="0" u="none" strike="noStrike" baseline="0">
                    <a:solidFill>
                      <a:schemeClr val="tx1"/>
                    </a:solidFill>
                    <a:latin typeface="メイリオ"/>
                    <a:ea typeface="メイリオ"/>
                  </a:rPr>
                  <a:t>）</a:t>
                </a:r>
              </a:p>
            </c:rich>
          </c:tx>
          <c:layout>
            <c:manualLayout>
              <c:xMode val="edge"/>
              <c:yMode val="edge"/>
              <c:x val="0.90899134103564161"/>
              <c:y val="7.0474280668187506E-2"/>
            </c:manualLayout>
          </c:layout>
          <c:overlay val="0"/>
        </c:title>
        <c:numFmt formatCode="#,##0_);[Red]\(#,##0\)" sourceLinked="0"/>
        <c:majorTickMark val="out"/>
        <c:minorTickMark val="none"/>
        <c:tickLblPos val="nextTo"/>
        <c:txPr>
          <a:bodyPr horzOverflow="overflow" anchor="ctr" anchorCtr="1"/>
          <a:lstStyle/>
          <a:p>
            <a:pPr algn="ctr" rtl="0">
              <a:defRPr sz="900">
                <a:solidFill>
                  <a:schemeClr val="tx1"/>
                </a:solidFill>
              </a:defRPr>
            </a:pPr>
            <a:endParaRPr lang="ja-JP"/>
          </a:p>
        </c:txPr>
        <c:crossAx val="11"/>
        <c:crosses val="max"/>
        <c:crossBetween val="between"/>
      </c:valAx>
    </c:plotArea>
    <c:legend>
      <c:legendPos val="t"/>
      <c:layout>
        <c:manualLayout>
          <c:xMode val="edge"/>
          <c:yMode val="edge"/>
          <c:x val="0.18906565511427859"/>
          <c:y val="2.7777777777777776E-2"/>
          <c:w val="0.63646703833553653"/>
          <c:h val="8.3717191601049873E-2"/>
        </c:manualLayout>
      </c:layout>
      <c:overlay val="0"/>
      <c:txPr>
        <a:bodyPr horzOverflow="overflow" anchor="ctr" anchorCtr="1"/>
        <a:lstStyle/>
        <a:p>
          <a:pPr algn="l" rtl="0">
            <a:defRPr sz="900">
              <a:solidFill>
                <a:schemeClr val="tx1"/>
              </a:solidFill>
            </a:defRPr>
          </a:pPr>
          <a:endParaRPr lang="ja-JP"/>
        </a:p>
      </c:txPr>
    </c:legend>
    <c:plotVisOnly val="1"/>
    <c:dispBlanksAs val="gap"/>
    <c:showDLblsOverMax val="0"/>
  </c:chart>
  <c:spPr>
    <a:noFill/>
    <a:ln>
      <a:noFill/>
    </a:ln>
  </c:spPr>
  <c:txPr>
    <a:bodyPr horzOverflow="overflow" anchor="ctr" anchorCtr="1"/>
    <a:lstStyle/>
    <a:p>
      <a:pPr algn="ctr" rtl="0">
        <a:defRPr lang="ja-JP" altLang="en-US" sz="900" b="0">
          <a:solidFill>
            <a:schemeClr val="tx1"/>
          </a:solidFill>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[2024統計さむかわデータベース（完成）.xlsx]12-7g!ﾋﾟﾎﾞｯﾄﾃｰﾌﾞﾙ5</c:name>
    <c:fmtId val="0"/>
  </c:pivotSource>
  <c:chart>
    <c:autoTitleDeleted val="1"/>
    <c:pivotFmts>
      <c:pivotFmt>
        <c:idx val="0"/>
        <c:spPr>
          <a:solidFill>
            <a:schemeClr val="accent1"/>
          </a:solidFill>
        </c:spPr>
        <c:marker>
          <c:symbol val="none"/>
        </c:marker>
        <c:dLbl>
          <c:idx val="0"/>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
        <c:spPr>
          <a:ln>
            <a:solidFill>
              <a:schemeClr val="accent2"/>
            </a:solidFill>
          </a:ln>
        </c:spPr>
        <c:marker>
          <c:symbol val="diamond"/>
          <c:size val="5"/>
          <c:spPr>
            <a:solidFill>
              <a:schemeClr val="accent2"/>
            </a:solidFill>
            <a:ln>
              <a:solidFill>
                <a:schemeClr val="accent2"/>
              </a:solidFill>
            </a:ln>
          </c:spPr>
        </c:marker>
        <c:dLbl>
          <c:idx val="0"/>
          <c:numFmt formatCode="###.0" sourceLinked="0"/>
          <c:spPr>
            <a:noFill/>
            <a:ln>
              <a:noFill/>
            </a:ln>
            <a:effectLst/>
          </c:spPr>
          <c:txPr>
            <a:bodyPr rot="0" horzOverflow="overflow" anchor="ctr" anchorCtr="1"/>
            <a:lstStyle/>
            <a:p>
              <a:pPr algn="ctr" rtl="0">
                <a:defRPr sz="9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844442498249322"/>
          <c:y val="0.17793662600703467"/>
          <c:w val="0.82581455238935886"/>
          <c:h val="0.60311694557078321"/>
        </c:manualLayout>
      </c:layout>
      <c:barChart>
        <c:barDir val="col"/>
        <c:grouping val="clustered"/>
        <c:varyColors val="0"/>
        <c:ser>
          <c:idx val="1"/>
          <c:order val="1"/>
          <c:tx>
            <c:strRef>
              <c:f>'12-7g'!$C$1</c:f>
              <c:strCache>
                <c:ptCount val="1"/>
                <c:pt idx="0">
                  <c:v>対象者数（左軸）</c:v>
                </c:pt>
              </c:strCache>
            </c:strRef>
          </c:tx>
          <c:spPr>
            <a:solidFill>
              <a:schemeClr val="accent1"/>
            </a:solidFill>
          </c:spPr>
          <c:invertIfNegative val="0"/>
          <c:dLbls>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'12-7g'!$A$2:$A$10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'12-7g'!$C$2:$C$10</c:f>
              <c:numCache>
                <c:formatCode>General</c:formatCode>
                <c:ptCount val="8"/>
                <c:pt idx="0">
                  <c:v>7764</c:v>
                </c:pt>
                <c:pt idx="1">
                  <c:v>8022</c:v>
                </c:pt>
                <c:pt idx="2">
                  <c:v>7900</c:v>
                </c:pt>
                <c:pt idx="3">
                  <c:v>8038</c:v>
                </c:pt>
                <c:pt idx="4">
                  <c:v>8047</c:v>
                </c:pt>
                <c:pt idx="5">
                  <c:v>8159</c:v>
                </c:pt>
                <c:pt idx="6">
                  <c:v>8139</c:v>
                </c:pt>
                <c:pt idx="7">
                  <c:v>8180</c:v>
                </c:pt>
              </c:numCache>
            </c:numRef>
          </c:val>
          <c:extLst>
            <c:ext xmlns:c16="http://schemas.microsoft.com/office/drawing/2014/chart" uri="{C3380CC4-5D6E-409C-BE32-E72D297353CC}">
              <c16:uniqueId val="{00000000-B43F-4A9B-A376-A5CAD60EFA3D}"/>
            </c:ext>
          </c:extLst>
        </c:ser>
        <c:dLbls>
          <c:showLegendKey val="0"/>
          <c:showVal val="1"/>
          <c:showCatName val="0"/>
          <c:showSerName val="0"/>
          <c:showPercent val="0"/>
          <c:showBubbleSize val="0"/>
        </c:dLbls>
        <c:gapWidth val="150"/>
        <c:axId val="1"/>
        <c:axId val="2"/>
      </c:barChart>
      <c:lineChart>
        <c:grouping val="standard"/>
        <c:varyColors val="0"/>
        <c:ser>
          <c:idx val="0"/>
          <c:order val="0"/>
          <c:tx>
            <c:strRef>
              <c:f>'12-7g'!$B$1</c:f>
              <c:strCache>
                <c:ptCount val="1"/>
                <c:pt idx="0">
                  <c:v>受診率（右軸）</c:v>
                </c:pt>
              </c:strCache>
            </c:strRef>
          </c:tx>
          <c:spPr>
            <a:ln>
              <a:solidFill>
                <a:schemeClr val="accent2"/>
              </a:solidFill>
            </a:ln>
          </c:spPr>
          <c:marker>
            <c:symbol val="diamond"/>
            <c:size val="5"/>
            <c:spPr>
              <a:solidFill>
                <a:schemeClr val="accent2"/>
              </a:solidFill>
              <a:ln>
                <a:solidFill>
                  <a:schemeClr val="accent2"/>
                </a:solidFill>
              </a:ln>
            </c:spPr>
          </c:marker>
          <c:dLbls>
            <c:numFmt formatCode="###.0" sourceLinked="0"/>
            <c:spPr>
              <a:noFill/>
              <a:ln>
                <a:noFill/>
              </a:ln>
              <a:effectLst/>
            </c:spPr>
            <c:txPr>
              <a:bodyPr rot="0" horzOverflow="overflow" anchor="ctr" anchorCtr="1"/>
              <a:lstStyle/>
              <a:p>
                <a:pPr algn="ctr" rtl="0">
                  <a:defRPr sz="900">
                    <a:solidFill>
                      <a:schemeClr val="tx1"/>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'12-7g'!$A$2:$A$10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'12-7g'!$B$2:$B$10</c:f>
              <c:numCache>
                <c:formatCode>0.00</c:formatCode>
                <c:ptCount val="8"/>
                <c:pt idx="0">
                  <c:v>7.380216383307574</c:v>
                </c:pt>
                <c:pt idx="1">
                  <c:v>8.0902518075292953</c:v>
                </c:pt>
                <c:pt idx="2">
                  <c:v>7.7215189873417716</c:v>
                </c:pt>
                <c:pt idx="3">
                  <c:v>6.7554117939786007</c:v>
                </c:pt>
                <c:pt idx="4">
                  <c:v>7.0212501553373929</c:v>
                </c:pt>
                <c:pt idx="5">
                  <c:v>8.4691751440127465</c:v>
                </c:pt>
                <c:pt idx="6">
                  <c:v>9.2026047425973694</c:v>
                </c:pt>
                <c:pt idx="7">
                  <c:v>9.74</c:v>
                </c:pt>
              </c:numCache>
            </c:numRef>
          </c:val>
          <c:smooth val="0"/>
          <c:extLst>
            <c:ext xmlns:c16="http://schemas.microsoft.com/office/drawing/2014/chart" uri="{C3380CC4-5D6E-409C-BE32-E72D297353CC}">
              <c16:uniqueId val="{00000001-B43F-4A9B-A376-A5CAD60EFA3D}"/>
            </c:ext>
          </c:extLst>
        </c:ser>
        <c:dLbls>
          <c:showLegendKey val="0"/>
          <c:showVal val="1"/>
          <c:showCatName val="0"/>
          <c:showSerName val="0"/>
          <c:showPercent val="0"/>
          <c:showBubbleSize val="0"/>
        </c:dLbls>
        <c:marker val="1"/>
        <c:smooth val="0"/>
        <c:axId val="11"/>
        <c:axId val="12"/>
      </c:lineChart>
      <c:catAx>
        <c:axId val="1"/>
        <c:scaling>
          <c:orientation val="minMax"/>
        </c:scaling>
        <c:delete val="0"/>
        <c:axPos val="b"/>
        <c:numFmt formatCode="General" sourceLinked="1"/>
        <c:majorTickMark val="out"/>
        <c:minorTickMark val="none"/>
        <c:tickLblPos val="nextTo"/>
        <c:txPr>
          <a:bodyPr rot="-2100000" horzOverflow="overflow" anchor="ctr" anchorCtr="1"/>
          <a:lstStyle/>
          <a:p>
            <a:pPr algn="ctr" rtl="0">
              <a:defRPr sz="900">
                <a:solidFill>
                  <a:schemeClr val="tx1"/>
                </a:solidFill>
              </a:defRPr>
            </a:pPr>
            <a:endParaRPr lang="ja-JP"/>
          </a:p>
        </c:txPr>
        <c:crossAx val="2"/>
        <c:crosses val="autoZero"/>
        <c:auto val="1"/>
        <c:lblAlgn val="ctr"/>
        <c:lblOffset val="50"/>
        <c:noMultiLvlLbl val="0"/>
      </c:catAx>
      <c:valAx>
        <c:axId val="2"/>
        <c:scaling>
          <c:orientation val="minMax"/>
          <c:max val="18000"/>
        </c:scaling>
        <c:delete val="0"/>
        <c:axPos val="l"/>
        <c:title>
          <c:tx>
            <c:rich>
              <a:bodyPr rot="0" horzOverflow="overflow" anchor="ctr" anchorCtr="1"/>
              <a:lstStyle/>
              <a:p>
                <a:pPr algn="ctr" rtl="0">
                  <a:defRPr sz="900" i="0" u="none" strike="noStrike" baseline="0">
                    <a:solidFill>
                      <a:schemeClr val="tx1"/>
                    </a:solidFill>
                  </a:defRPr>
                </a:pPr>
                <a:r>
                  <a:rPr lang="ja-JP" altLang="en-US" sz="900" b="0" i="0" u="none" strike="noStrike" baseline="0">
                    <a:solidFill>
                      <a:schemeClr val="tx1"/>
                    </a:solidFill>
                    <a:latin typeface="メイリオ"/>
                    <a:ea typeface="メイリオ"/>
                  </a:rPr>
                  <a:t>（人）</a:t>
                </a:r>
              </a:p>
            </c:rich>
          </c:tx>
          <c:layout>
            <c:manualLayout>
              <c:xMode val="edge"/>
              <c:yMode val="edge"/>
              <c:x val="1.7421312335958006E-2"/>
              <c:y val="9.1405392507754715E-2"/>
            </c:manualLayout>
          </c:layout>
          <c:overlay val="0"/>
        </c:title>
        <c:numFmt formatCode="#,##0_);[Red]\(#,##0\)" sourceLinked="0"/>
        <c:majorTickMark val="out"/>
        <c:minorTickMark val="none"/>
        <c:tickLblPos val="nextTo"/>
        <c:txPr>
          <a:bodyPr horzOverflow="overflow" anchor="ctr" anchorCtr="1"/>
          <a:lstStyle/>
          <a:p>
            <a:pPr algn="ctr" rtl="0">
              <a:defRPr sz="900">
                <a:solidFill>
                  <a:schemeClr val="tx1"/>
                </a:solidFill>
              </a:defRPr>
            </a:pPr>
            <a:endParaRPr lang="ja-JP"/>
          </a:p>
        </c:txPr>
        <c:crossAx val="1"/>
        <c:crosses val="autoZero"/>
        <c:crossBetween val="between"/>
        <c:majorUnit val="3000"/>
      </c:valAx>
      <c:catAx>
        <c:axId val="11"/>
        <c:scaling>
          <c:orientation val="minMax"/>
        </c:scaling>
        <c:delete val="1"/>
        <c:axPos val="b"/>
        <c:numFmt formatCode="General" sourceLinked="1"/>
        <c:majorTickMark val="out"/>
        <c:minorTickMark val="none"/>
        <c:tickLblPos val="nextTo"/>
        <c:crossAx val="12"/>
        <c:crosses val="autoZero"/>
        <c:auto val="1"/>
        <c:lblAlgn val="ctr"/>
        <c:lblOffset val="100"/>
        <c:noMultiLvlLbl val="0"/>
      </c:catAx>
      <c:valAx>
        <c:axId val="12"/>
        <c:scaling>
          <c:orientation val="minMax"/>
          <c:max val="16"/>
          <c:min val="0"/>
        </c:scaling>
        <c:delete val="0"/>
        <c:axPos val="r"/>
        <c:title>
          <c:tx>
            <c:rich>
              <a:bodyPr rot="0" horzOverflow="overflow" anchor="ctr" anchorCtr="1"/>
              <a:lstStyle/>
              <a:p>
                <a:pPr algn="ctr" rtl="0">
                  <a:defRPr sz="900" i="0" u="none" strike="noStrike" baseline="0">
                    <a:solidFill>
                      <a:schemeClr val="tx1"/>
                    </a:solidFill>
                  </a:defRPr>
                </a:pPr>
                <a:r>
                  <a:rPr lang="ja-JP" altLang="en-US" sz="900" b="0" i="0" u="none" strike="noStrike" baseline="0">
                    <a:solidFill>
                      <a:schemeClr val="tx1"/>
                    </a:solidFill>
                    <a:latin typeface="メイリオ"/>
                    <a:ea typeface="メイリオ"/>
                  </a:rPr>
                  <a:t>（</a:t>
                </a:r>
                <a:r>
                  <a:rPr lang="en-US" altLang="en-US" sz="900" b="0" i="0" u="none" strike="noStrike" baseline="0">
                    <a:solidFill>
                      <a:schemeClr val="tx1"/>
                    </a:solidFill>
                    <a:latin typeface="メイリオ"/>
                    <a:ea typeface="メイリオ"/>
                  </a:rPr>
                  <a:t>%</a:t>
                </a:r>
                <a:r>
                  <a:rPr lang="ja-JP" altLang="en-US" sz="900" b="0" i="0" u="none" strike="noStrike" baseline="0">
                    <a:solidFill>
                      <a:schemeClr val="tx1"/>
                    </a:solidFill>
                    <a:latin typeface="メイリオ"/>
                    <a:ea typeface="メイリオ"/>
                  </a:rPr>
                  <a:t>）</a:t>
                </a:r>
              </a:p>
            </c:rich>
          </c:tx>
          <c:layout>
            <c:manualLayout>
              <c:xMode val="edge"/>
              <c:yMode val="edge"/>
              <c:x val="0.90651590551181105"/>
              <c:y val="8.4267477928895246E-2"/>
            </c:manualLayout>
          </c:layout>
          <c:overlay val="0"/>
        </c:title>
        <c:numFmt formatCode="#,##0_);[Red]\(#,##0\)" sourceLinked="0"/>
        <c:majorTickMark val="out"/>
        <c:minorTickMark val="none"/>
        <c:tickLblPos val="nextTo"/>
        <c:txPr>
          <a:bodyPr horzOverflow="overflow" anchor="ctr" anchorCtr="1"/>
          <a:lstStyle/>
          <a:p>
            <a:pPr algn="ctr" rtl="0">
              <a:defRPr sz="900">
                <a:solidFill>
                  <a:schemeClr val="tx1"/>
                </a:solidFill>
              </a:defRPr>
            </a:pPr>
            <a:endParaRPr lang="ja-JP"/>
          </a:p>
        </c:txPr>
        <c:crossAx val="11"/>
        <c:crosses val="max"/>
        <c:crossBetween val="between"/>
        <c:majorUnit val="4"/>
      </c:valAx>
    </c:plotArea>
    <c:legend>
      <c:legendPos val="t"/>
      <c:layout>
        <c:manualLayout>
          <c:xMode val="edge"/>
          <c:yMode val="edge"/>
          <c:x val="0.18906568787760525"/>
          <c:y val="1.9612866642279032E-2"/>
          <c:w val="0.63646703833553653"/>
          <c:h val="8.3717191601049873E-2"/>
        </c:manualLayout>
      </c:layout>
      <c:overlay val="0"/>
      <c:txPr>
        <a:bodyPr horzOverflow="overflow" anchor="ctr" anchorCtr="1"/>
        <a:lstStyle/>
        <a:p>
          <a:pPr algn="l" rtl="0">
            <a:defRPr sz="900">
              <a:solidFill>
                <a:schemeClr val="tx1"/>
              </a:solidFill>
            </a:defRPr>
          </a:pPr>
          <a:endParaRPr lang="ja-JP"/>
        </a:p>
      </c:txPr>
    </c:legend>
    <c:plotVisOnly val="1"/>
    <c:dispBlanksAs val="gap"/>
    <c:showDLblsOverMax val="0"/>
  </c:chart>
  <c:spPr>
    <a:noFill/>
    <a:ln>
      <a:noFill/>
    </a:ln>
  </c:spPr>
  <c:txPr>
    <a:bodyPr horzOverflow="overflow" anchor="ctr" anchorCtr="1"/>
    <a:lstStyle/>
    <a:p>
      <a:pPr algn="ctr" rtl="0">
        <a:defRPr lang="ja-JP" altLang="en-US" sz="900" b="0">
          <a:solidFill>
            <a:schemeClr val="tx1"/>
          </a:solidFill>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[2024統計さむかわデータベース（完成）.xlsx]12-8g!ﾋﾟﾎﾞｯﾄﾃｰﾌﾞﾙ6</c:name>
    <c:fmtId val="0"/>
  </c:pivotSource>
  <c:chart>
    <c:autoTitleDeleted val="1"/>
    <c:pivotFmts>
      <c:pivotFmt>
        <c:idx val="0"/>
        <c:dLbl>
          <c:idx val="0"/>
          <c:numFmt formatCode="0.0%" sourceLinked="0"/>
          <c:spPr>
            <a:noFill/>
            <a:ln>
              <a:noFill/>
            </a:ln>
            <a:effectLst/>
          </c:spPr>
          <c:txPr>
            <a:bodyPr rot="0" spcFirstLastPara="1" vertOverflow="ellipsis" horzOverflow="overflow"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schemeClr>
              </a:gs>
              <a:gs pos="100000">
                <a:schemeClr val="accent1">
                  <a:lumMod val="99000"/>
                  <a:satMod val="120000"/>
                  <a:shade val="78000"/>
                </a:schemeClr>
              </a:gs>
            </a:gsLst>
            <a:lin ang="5400000" scaled="0"/>
            <a:tileRect/>
          </a:gradFill>
          <a:ln>
            <a:noFill/>
          </a:ln>
          <a:effectLst/>
        </c:spPr>
      </c:pivotFmt>
      <c:pivotFmt>
        <c:idx val="2"/>
        <c:spPr>
          <a:gradFill rotWithShape="1">
            <a:gsLst>
              <a:gs pos="0">
                <a:schemeClr val="accent1">
                  <a:satMod val="103000"/>
                  <a:lumMod val="102000"/>
                  <a:tint val="94000"/>
                </a:schemeClr>
              </a:gs>
              <a:gs pos="50000">
                <a:schemeClr val="accent1">
                  <a:satMod val="110000"/>
                </a:schemeClr>
              </a:gs>
              <a:gs pos="100000">
                <a:schemeClr val="accent1">
                  <a:lumMod val="99000"/>
                  <a:satMod val="120000"/>
                  <a:shade val="78000"/>
                </a:schemeClr>
              </a:gs>
            </a:gsLst>
            <a:lin ang="5400000" scaled="0"/>
            <a:tileRect/>
          </a:gradFill>
          <a:ln>
            <a:noFill/>
          </a:ln>
          <a:effectLst/>
        </c:spPr>
      </c:pivotFmt>
      <c:pivotFmt>
        <c:idx val="3"/>
        <c:spPr>
          <a:gradFill rotWithShape="1">
            <a:gsLst>
              <a:gs pos="0">
                <a:schemeClr val="accent1">
                  <a:satMod val="103000"/>
                  <a:lumMod val="102000"/>
                  <a:tint val="94000"/>
                </a:schemeClr>
              </a:gs>
              <a:gs pos="50000">
                <a:schemeClr val="accent1">
                  <a:satMod val="110000"/>
                </a:schemeClr>
              </a:gs>
              <a:gs pos="100000">
                <a:schemeClr val="accent1">
                  <a:lumMod val="99000"/>
                  <a:satMod val="120000"/>
                  <a:shade val="78000"/>
                </a:schemeClr>
              </a:gs>
            </a:gsLst>
            <a:lin ang="5400000" scaled="0"/>
            <a:tileRect/>
          </a:gradFill>
          <a:ln>
            <a:noFill/>
          </a:ln>
          <a:effectLst/>
        </c:spPr>
      </c:pivotFmt>
      <c:pivotFmt>
        <c:idx val="4"/>
        <c:spPr>
          <a:gradFill rotWithShape="1">
            <a:gsLst>
              <a:gs pos="0">
                <a:schemeClr val="accent1">
                  <a:satMod val="103000"/>
                  <a:lumMod val="102000"/>
                  <a:tint val="94000"/>
                </a:schemeClr>
              </a:gs>
              <a:gs pos="50000">
                <a:schemeClr val="accent1">
                  <a:satMod val="110000"/>
                </a:schemeClr>
              </a:gs>
              <a:gs pos="100000">
                <a:schemeClr val="accent1">
                  <a:lumMod val="99000"/>
                  <a:satMod val="120000"/>
                  <a:shade val="78000"/>
                </a:schemeClr>
              </a:gs>
            </a:gsLst>
            <a:lin ang="5400000" scaled="0"/>
            <a:tileRect/>
          </a:gradFill>
          <a:ln>
            <a:noFill/>
          </a:ln>
          <a:effectLst/>
        </c:spPr>
      </c:pivotFmt>
      <c:pivotFmt>
        <c:idx val="5"/>
        <c:spPr>
          <a:gradFill rotWithShape="1">
            <a:gsLst>
              <a:gs pos="0">
                <a:schemeClr val="accent1">
                  <a:satMod val="103000"/>
                  <a:lumMod val="102000"/>
                  <a:tint val="94000"/>
                </a:schemeClr>
              </a:gs>
              <a:gs pos="50000">
                <a:schemeClr val="accent1">
                  <a:satMod val="110000"/>
                </a:schemeClr>
              </a:gs>
              <a:gs pos="100000">
                <a:schemeClr val="accent1">
                  <a:lumMod val="99000"/>
                  <a:satMod val="120000"/>
                  <a:shade val="78000"/>
                </a:schemeClr>
              </a:gs>
            </a:gsLst>
            <a:lin ang="5400000" scaled="0"/>
            <a:tileRect/>
          </a:gradFill>
          <a:ln>
            <a:noFill/>
          </a:ln>
          <a:effectLst/>
        </c:spPr>
      </c:pivotFmt>
      <c:pivotFmt>
        <c:idx val="6"/>
        <c:spPr>
          <a:gradFill rotWithShape="1">
            <a:gsLst>
              <a:gs pos="0">
                <a:schemeClr val="accent1">
                  <a:satMod val="103000"/>
                  <a:lumMod val="102000"/>
                  <a:tint val="94000"/>
                </a:schemeClr>
              </a:gs>
              <a:gs pos="50000">
                <a:schemeClr val="accent1">
                  <a:satMod val="110000"/>
                </a:schemeClr>
              </a:gs>
              <a:gs pos="100000">
                <a:schemeClr val="accent1">
                  <a:lumMod val="99000"/>
                  <a:satMod val="120000"/>
                  <a:shade val="78000"/>
                </a:schemeClr>
              </a:gs>
            </a:gsLst>
            <a:lin ang="5400000" scaled="0"/>
            <a:tileRect/>
          </a:gradFill>
          <a:ln>
            <a:noFill/>
          </a:ln>
          <a:effectLst/>
        </c:spPr>
      </c:pivotFmt>
      <c:pivotFmt>
        <c:idx val="7"/>
        <c:spPr>
          <a:gradFill rotWithShape="1">
            <a:gsLst>
              <a:gs pos="0">
                <a:schemeClr val="accent1">
                  <a:satMod val="103000"/>
                  <a:lumMod val="102000"/>
                  <a:tint val="94000"/>
                </a:schemeClr>
              </a:gs>
              <a:gs pos="50000">
                <a:schemeClr val="accent1">
                  <a:satMod val="110000"/>
                </a:schemeClr>
              </a:gs>
              <a:gs pos="100000">
                <a:schemeClr val="accent1">
                  <a:lumMod val="99000"/>
                  <a:satMod val="120000"/>
                  <a:shade val="78000"/>
                </a:schemeClr>
              </a:gs>
            </a:gsLst>
            <a:lin ang="5400000" scaled="0"/>
            <a:tileRect/>
          </a:gradFill>
          <a:ln>
            <a:noFill/>
          </a:ln>
          <a:effectLst/>
        </c:spPr>
      </c:pivotFmt>
      <c:pivotFmt>
        <c:idx val="8"/>
        <c:spPr>
          <a:gradFill rotWithShape="1">
            <a:gsLst>
              <a:gs pos="0">
                <a:schemeClr val="accent1">
                  <a:satMod val="103000"/>
                  <a:lumMod val="102000"/>
                  <a:tint val="94000"/>
                </a:schemeClr>
              </a:gs>
              <a:gs pos="50000">
                <a:schemeClr val="accent1">
                  <a:satMod val="110000"/>
                </a:schemeClr>
              </a:gs>
              <a:gs pos="100000">
                <a:schemeClr val="accent1">
                  <a:lumMod val="99000"/>
                  <a:satMod val="120000"/>
                  <a:shade val="78000"/>
                </a:schemeClr>
              </a:gs>
            </a:gsLst>
            <a:lin ang="5400000" scaled="0"/>
            <a:tileRect/>
          </a:gradFill>
          <a:ln>
            <a:noFill/>
          </a:ln>
          <a:effectLst/>
        </c:spPr>
        <c:marker>
          <c:symbol val="none"/>
        </c:marker>
        <c:dLbl>
          <c:idx val="0"/>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schemeClr>
              </a:gs>
              <a:gs pos="100000">
                <a:schemeClr val="accent1">
                  <a:lumMod val="99000"/>
                  <a:satMod val="120000"/>
                  <a:shade val="78000"/>
                </a:schemeClr>
              </a:gs>
            </a:gsLst>
            <a:lin ang="5400000" scaled="0"/>
            <a:tileRect/>
          </a:gradFill>
          <a:ln>
            <a:noFill/>
          </a:ln>
          <a:effectLst/>
        </c:spPr>
        <c:marker>
          <c:symbol val="none"/>
        </c:marker>
        <c:dLbl>
          <c:idx val="0"/>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9.7118701649882067E-2"/>
          <c:y val="0.10965945770386892"/>
          <c:w val="0.70417756044583069"/>
          <c:h val="0.84009087276075967"/>
        </c:manualLayout>
      </c:layout>
      <c:pieChart>
        <c:varyColors val="1"/>
        <c:ser>
          <c:idx val="0"/>
          <c:order val="0"/>
          <c:tx>
            <c:strRef>
              <c:f>'12-8g'!$B$5</c:f>
              <c:strCache>
                <c:ptCount val="1"/>
                <c:pt idx="0">
                  <c:v>集計</c:v>
                </c:pt>
              </c:strCache>
            </c:strRef>
          </c:tx>
          <c:dPt>
            <c:idx val="0"/>
            <c:bubble3D val="0"/>
            <c:spPr>
              <a:gradFill rotWithShape="1">
                <a:gsLst>
                  <a:gs pos="0">
                    <a:schemeClr val="accent1">
                      <a:satMod val="103000"/>
                      <a:lumMod val="102000"/>
                      <a:tint val="94000"/>
                    </a:schemeClr>
                  </a:gs>
                  <a:gs pos="50000">
                    <a:schemeClr val="accent1">
                      <a:satMod val="110000"/>
                    </a:schemeClr>
                  </a:gs>
                  <a:gs pos="100000">
                    <a:schemeClr val="accent1">
                      <a:lumMod val="99000"/>
                      <a:satMod val="120000"/>
                      <a:shade val="78000"/>
                    </a:schemeClr>
                  </a:gs>
                </a:gsLst>
                <a:lin ang="5400000" scaled="0"/>
                <a:tileRect/>
              </a:gradFill>
              <a:ln>
                <a:noFill/>
              </a:ln>
              <a:effectLst/>
            </c:spPr>
            <c:extLst>
              <c:ext xmlns:c16="http://schemas.microsoft.com/office/drawing/2014/chart" uri="{C3380CC4-5D6E-409C-BE32-E72D297353CC}">
                <c16:uniqueId val="{00000001-5FDA-48D5-8AFF-278DB082E0A2}"/>
              </c:ext>
            </c:extLst>
          </c:dPt>
          <c:dPt>
            <c:idx val="1"/>
            <c:bubble3D val="0"/>
            <c:spPr>
              <a:gradFill rotWithShape="1">
                <a:gsLst>
                  <a:gs pos="0">
                    <a:schemeClr val="accent2">
                      <a:satMod val="103000"/>
                      <a:lumMod val="102000"/>
                      <a:tint val="94000"/>
                    </a:schemeClr>
                  </a:gs>
                  <a:gs pos="50000">
                    <a:schemeClr val="accent2">
                      <a:satMod val="110000"/>
                    </a:schemeClr>
                  </a:gs>
                  <a:gs pos="100000">
                    <a:schemeClr val="accent2">
                      <a:lumMod val="99000"/>
                      <a:satMod val="120000"/>
                      <a:shade val="78000"/>
                    </a:schemeClr>
                  </a:gs>
                </a:gsLst>
                <a:lin ang="5400000" scaled="0"/>
                <a:tileRect/>
              </a:gradFill>
              <a:ln>
                <a:noFill/>
              </a:ln>
              <a:effectLst/>
            </c:spPr>
            <c:extLst>
              <c:ext xmlns:c16="http://schemas.microsoft.com/office/drawing/2014/chart" uri="{C3380CC4-5D6E-409C-BE32-E72D297353CC}">
                <c16:uniqueId val="{00000003-5FDA-48D5-8AFF-278DB082E0A2}"/>
              </c:ext>
            </c:extLst>
          </c:dPt>
          <c:dPt>
            <c:idx val="2"/>
            <c:bubble3D val="0"/>
            <c:spPr>
              <a:gradFill rotWithShape="1">
                <a:gsLst>
                  <a:gs pos="0">
                    <a:schemeClr val="accent3">
                      <a:satMod val="103000"/>
                      <a:lumMod val="102000"/>
                      <a:tint val="94000"/>
                    </a:schemeClr>
                  </a:gs>
                  <a:gs pos="50000">
                    <a:schemeClr val="accent3">
                      <a:satMod val="110000"/>
                    </a:schemeClr>
                  </a:gs>
                  <a:gs pos="100000">
                    <a:schemeClr val="accent3">
                      <a:lumMod val="99000"/>
                      <a:satMod val="120000"/>
                      <a:shade val="78000"/>
                    </a:schemeClr>
                  </a:gs>
                </a:gsLst>
                <a:lin ang="5400000" scaled="0"/>
                <a:tileRect/>
              </a:gradFill>
              <a:ln>
                <a:noFill/>
              </a:ln>
              <a:effectLst/>
            </c:spPr>
            <c:extLst>
              <c:ext xmlns:c16="http://schemas.microsoft.com/office/drawing/2014/chart" uri="{C3380CC4-5D6E-409C-BE32-E72D297353CC}">
                <c16:uniqueId val="{00000005-5FDA-48D5-8AFF-278DB082E0A2}"/>
              </c:ext>
            </c:extLst>
          </c:dPt>
          <c:dPt>
            <c:idx val="3"/>
            <c:bubble3D val="0"/>
            <c:spPr>
              <a:gradFill rotWithShape="1">
                <a:gsLst>
                  <a:gs pos="0">
                    <a:schemeClr val="accent4">
                      <a:satMod val="103000"/>
                      <a:lumMod val="102000"/>
                      <a:tint val="94000"/>
                    </a:schemeClr>
                  </a:gs>
                  <a:gs pos="50000">
                    <a:schemeClr val="accent4">
                      <a:satMod val="110000"/>
                    </a:schemeClr>
                  </a:gs>
                  <a:gs pos="100000">
                    <a:schemeClr val="accent4">
                      <a:lumMod val="99000"/>
                      <a:satMod val="120000"/>
                      <a:shade val="78000"/>
                    </a:schemeClr>
                  </a:gs>
                </a:gsLst>
                <a:lin ang="5400000" scaled="0"/>
                <a:tileRect/>
              </a:gradFill>
              <a:ln>
                <a:noFill/>
              </a:ln>
              <a:effectLst/>
            </c:spPr>
            <c:extLst>
              <c:ext xmlns:c16="http://schemas.microsoft.com/office/drawing/2014/chart" uri="{C3380CC4-5D6E-409C-BE32-E72D297353CC}">
                <c16:uniqueId val="{00000007-5FDA-48D5-8AFF-278DB082E0A2}"/>
              </c:ext>
            </c:extLst>
          </c:dPt>
          <c:dPt>
            <c:idx val="4"/>
            <c:bubble3D val="0"/>
            <c:spPr>
              <a:gradFill rotWithShape="1">
                <a:gsLst>
                  <a:gs pos="0">
                    <a:schemeClr val="accent5">
                      <a:satMod val="103000"/>
                      <a:lumMod val="102000"/>
                      <a:tint val="94000"/>
                    </a:schemeClr>
                  </a:gs>
                  <a:gs pos="50000">
                    <a:schemeClr val="accent5">
                      <a:satMod val="110000"/>
                    </a:schemeClr>
                  </a:gs>
                  <a:gs pos="100000">
                    <a:schemeClr val="accent5">
                      <a:lumMod val="99000"/>
                      <a:satMod val="120000"/>
                      <a:shade val="78000"/>
                    </a:schemeClr>
                  </a:gs>
                </a:gsLst>
                <a:lin ang="5400000" scaled="0"/>
                <a:tileRect/>
              </a:gradFill>
              <a:ln>
                <a:noFill/>
              </a:ln>
              <a:effectLst/>
            </c:spPr>
            <c:extLst>
              <c:ext xmlns:c16="http://schemas.microsoft.com/office/drawing/2014/chart" uri="{C3380CC4-5D6E-409C-BE32-E72D297353CC}">
                <c16:uniqueId val="{00000009-5FDA-48D5-8AFF-278DB082E0A2}"/>
              </c:ext>
            </c:extLst>
          </c:dPt>
          <c:dPt>
            <c:idx val="5"/>
            <c:bubble3D val="0"/>
            <c:spPr>
              <a:gradFill rotWithShape="1">
                <a:gsLst>
                  <a:gs pos="0">
                    <a:schemeClr val="accent6">
                      <a:satMod val="103000"/>
                      <a:lumMod val="102000"/>
                      <a:tint val="94000"/>
                    </a:schemeClr>
                  </a:gs>
                  <a:gs pos="50000">
                    <a:schemeClr val="accent6">
                      <a:satMod val="110000"/>
                    </a:schemeClr>
                  </a:gs>
                  <a:gs pos="100000">
                    <a:schemeClr val="accent6">
                      <a:lumMod val="99000"/>
                      <a:satMod val="120000"/>
                      <a:shade val="78000"/>
                    </a:schemeClr>
                  </a:gs>
                </a:gsLst>
                <a:lin ang="5400000" scaled="0"/>
                <a:tileRect/>
              </a:gradFill>
              <a:ln>
                <a:noFill/>
              </a:ln>
              <a:effectLst/>
            </c:spPr>
            <c:extLst>
              <c:ext xmlns:c16="http://schemas.microsoft.com/office/drawing/2014/chart" uri="{C3380CC4-5D6E-409C-BE32-E72D297353CC}">
                <c16:uniqueId val="{0000000B-5FDA-48D5-8AFF-278DB082E0A2}"/>
              </c:ext>
            </c:extLst>
          </c:dPt>
          <c:dPt>
            <c:idx val="6"/>
            <c:bubble3D val="0"/>
            <c:spPr>
              <a:gradFill rotWithShape="1">
                <a:gsLst>
                  <a:gs pos="0">
                    <a:schemeClr val="accent1">
                      <a:lumMod val="60000"/>
                      <a:satMod val="103000"/>
                      <a:lumMod val="102000"/>
                      <a:tint val="94000"/>
                    </a:schemeClr>
                  </a:gs>
                  <a:gs pos="50000">
                    <a:schemeClr val="accent1">
                      <a:lumMod val="60000"/>
                      <a:satMod val="110000"/>
                    </a:schemeClr>
                  </a:gs>
                  <a:gs pos="100000">
                    <a:schemeClr val="accent1">
                      <a:lumMod val="60000"/>
                      <a:lumMod val="99000"/>
                      <a:satMod val="120000"/>
                      <a:shade val="78000"/>
                    </a:schemeClr>
                  </a:gs>
                </a:gsLst>
                <a:lin ang="5400000" scaled="0"/>
                <a:tileRect/>
              </a:gradFill>
              <a:ln>
                <a:noFill/>
              </a:ln>
              <a:effectLst/>
            </c:spPr>
            <c:extLst>
              <c:ext xmlns:c16="http://schemas.microsoft.com/office/drawing/2014/chart" uri="{C3380CC4-5D6E-409C-BE32-E72D297353CC}">
                <c16:uniqueId val="{0000000D-5FDA-48D5-8AFF-278DB082E0A2}"/>
              </c:ext>
            </c:extLst>
          </c:dPt>
          <c:dLbls>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'12-8g'!$A$6:$A$12</c:f>
              <c:strCache>
                <c:ptCount val="7"/>
                <c:pt idx="0">
                  <c:v> 30～34歳</c:v>
                </c:pt>
                <c:pt idx="1">
                  <c:v> 25～29歳</c:v>
                </c:pt>
                <c:pt idx="2">
                  <c:v> 35～39歳</c:v>
                </c:pt>
                <c:pt idx="3">
                  <c:v> 20～24歳</c:v>
                </c:pt>
                <c:pt idx="4">
                  <c:v> 40～44歳</c:v>
                </c:pt>
                <c:pt idx="5">
                  <c:v> 15～19歳</c:v>
                </c:pt>
                <c:pt idx="6">
                  <c:v> 45～49歳</c:v>
                </c:pt>
              </c:strCache>
            </c:strRef>
          </c:cat>
          <c:val>
            <c:numRef>
              <c:f>'12-8g'!$B$6:$B$12</c:f>
              <c:numCache>
                <c:formatCode>General</c:formatCode>
                <c:ptCount val="7"/>
                <c:pt idx="0">
                  <c:v>102</c:v>
                </c:pt>
                <c:pt idx="1">
                  <c:v>89</c:v>
                </c:pt>
                <c:pt idx="2">
                  <c:v>61</c:v>
                </c:pt>
                <c:pt idx="3">
                  <c:v>20</c:v>
                </c:pt>
                <c:pt idx="4">
                  <c:v>17</c:v>
                </c:pt>
                <c:pt idx="5">
                  <c:v>4</c:v>
                </c:pt>
                <c:pt idx="6">
                  <c:v>0</c:v>
                </c:pt>
              </c:numCache>
            </c:numRef>
          </c:val>
          <c:extLst>
            <c:ext xmlns:c16="http://schemas.microsoft.com/office/drawing/2014/chart" uri="{C3380CC4-5D6E-409C-BE32-E72D297353CC}">
              <c16:uniqueId val="{0000000E-5FDA-48D5-8AFF-278DB082E0A2}"/>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74273169431726693"/>
          <c:y val="0.21238116304837415"/>
          <c:w val="0.21013565355202254"/>
          <c:h val="0.57523733976308122"/>
        </c:manualLayout>
      </c:layou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round/>
    </a:ln>
    <a:effectLst/>
  </c:spPr>
  <c:txPr>
    <a:bodyPr vertOverflow="overflow" horzOverflow="overflow" anchor="ctr" anchorCtr="1"/>
    <a:lstStyle/>
    <a:p>
      <a:pPr algn="ctr" rtl="0">
        <a:defRPr lang="ja-JP" altLang="en-US" sz="1000">
          <a:solidFill>
            <a:schemeClr val="tx1"/>
          </a:solidFill>
          <a:latin typeface="メイリオ"/>
          <a:ea typeface="メイリオ"/>
        </a:defRPr>
      </a:pPr>
      <a:endParaRPr lang="ja-JP"/>
    </a:p>
  </c:txPr>
  <c:printSettings>
    <c:headerFooter/>
    <c:pageMargins b="0.75" l="0.7" r="0.7" t="0.75" header="0.3" footer="0.3"/>
    <c:pageSetup orientation="landscape"/>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[2024統計さむかわデータベース（完成）.xlsx]12-9g!ﾋﾟﾎﾞｯﾄﾃｰﾌﾞﾙ7</c:name>
    <c:fmtId val="0"/>
  </c:pivotSource>
  <c:chart>
    <c:autoTitleDeleted val="1"/>
    <c:pivotFmts>
      <c:pivotFmt>
        <c:idx val="0"/>
        <c:dLbl>
          <c:idx val="0"/>
          <c:numFmt formatCode="0.0%" sourceLinked="0"/>
          <c:spPr>
            <a:noFill/>
            <a:ln>
              <a:noFill/>
            </a:ln>
            <a:effectLst/>
          </c:spPr>
          <c:txPr>
            <a:bodyPr rot="0" spcFirstLastPara="1" vertOverflow="ellipsis" horzOverflow="overflow"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marker>
          <c:symbol val="none"/>
        </c:marker>
        <c:dLbl>
          <c:idx val="0"/>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0.22504676910939708"/>
          <c:y val="0.1868452344816118"/>
          <c:w val="0.51467143752428901"/>
          <c:h val="0.72752714084733816"/>
        </c:manualLayout>
      </c:layout>
      <c:pieChart>
        <c:varyColors val="1"/>
        <c:ser>
          <c:idx val="0"/>
          <c:order val="0"/>
          <c:tx>
            <c:strRef>
              <c:f>'12-9g'!$B$3:$B$4</c:f>
              <c:strCache>
                <c:ptCount val="1"/>
                <c:pt idx="0">
                  <c:v>令和4年</c:v>
                </c:pt>
              </c:strCache>
            </c:strRef>
          </c:tx>
          <c:dPt>
            <c:idx val="0"/>
            <c:bubble3D val="0"/>
            <c:spPr>
              <a:solidFill>
                <a:schemeClr val="accent1"/>
              </a:solidFill>
              <a:ln>
                <a:noFill/>
              </a:ln>
              <a:effectLst/>
            </c:spPr>
            <c:extLst>
              <c:ext xmlns:c16="http://schemas.microsoft.com/office/drawing/2014/chart" uri="{C3380CC4-5D6E-409C-BE32-E72D297353CC}">
                <c16:uniqueId val="{00000001-EC7E-4207-9C3F-3C4F8126D337}"/>
              </c:ext>
            </c:extLst>
          </c:dPt>
          <c:dPt>
            <c:idx val="1"/>
            <c:bubble3D val="0"/>
            <c:spPr>
              <a:solidFill>
                <a:schemeClr val="accent2"/>
              </a:solidFill>
              <a:ln>
                <a:noFill/>
              </a:ln>
              <a:effectLst/>
            </c:spPr>
            <c:extLst>
              <c:ext xmlns:c16="http://schemas.microsoft.com/office/drawing/2014/chart" uri="{C3380CC4-5D6E-409C-BE32-E72D297353CC}">
                <c16:uniqueId val="{00000003-EC7E-4207-9C3F-3C4F8126D337}"/>
              </c:ext>
            </c:extLst>
          </c:dPt>
          <c:dPt>
            <c:idx val="2"/>
            <c:bubble3D val="0"/>
            <c:spPr>
              <a:solidFill>
                <a:schemeClr val="accent3"/>
              </a:solidFill>
              <a:ln>
                <a:noFill/>
              </a:ln>
              <a:effectLst/>
            </c:spPr>
            <c:extLst>
              <c:ext xmlns:c16="http://schemas.microsoft.com/office/drawing/2014/chart" uri="{C3380CC4-5D6E-409C-BE32-E72D297353CC}">
                <c16:uniqueId val="{00000005-EC7E-4207-9C3F-3C4F8126D337}"/>
              </c:ext>
            </c:extLst>
          </c:dPt>
          <c:dPt>
            <c:idx val="3"/>
            <c:bubble3D val="0"/>
            <c:spPr>
              <a:solidFill>
                <a:schemeClr val="accent4"/>
              </a:solidFill>
              <a:ln>
                <a:noFill/>
              </a:ln>
              <a:effectLst/>
            </c:spPr>
            <c:extLst>
              <c:ext xmlns:c16="http://schemas.microsoft.com/office/drawing/2014/chart" uri="{C3380CC4-5D6E-409C-BE32-E72D297353CC}">
                <c16:uniqueId val="{00000007-EC7E-4207-9C3F-3C4F8126D337}"/>
              </c:ext>
            </c:extLst>
          </c:dPt>
          <c:dPt>
            <c:idx val="4"/>
            <c:bubble3D val="0"/>
            <c:spPr>
              <a:solidFill>
                <a:schemeClr val="accent5"/>
              </a:solidFill>
              <a:ln>
                <a:noFill/>
              </a:ln>
              <a:effectLst/>
            </c:spPr>
            <c:extLst>
              <c:ext xmlns:c16="http://schemas.microsoft.com/office/drawing/2014/chart" uri="{C3380CC4-5D6E-409C-BE32-E72D297353CC}">
                <c16:uniqueId val="{00000009-EC7E-4207-9C3F-3C4F8126D337}"/>
              </c:ext>
            </c:extLst>
          </c:dPt>
          <c:dLbls>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'12-9g'!$A$5:$A$9</c:f>
              <c:strCache>
                <c:ptCount val="5"/>
                <c:pt idx="0">
                  <c:v> 第1児</c:v>
                </c:pt>
                <c:pt idx="1">
                  <c:v> 第2児</c:v>
                </c:pt>
                <c:pt idx="2">
                  <c:v> 第3児</c:v>
                </c:pt>
                <c:pt idx="3">
                  <c:v> 第4児</c:v>
                </c:pt>
                <c:pt idx="4">
                  <c:v> 第5児以上</c:v>
                </c:pt>
              </c:strCache>
            </c:strRef>
          </c:cat>
          <c:val>
            <c:numRef>
              <c:f>'12-9g'!$B$5:$B$9</c:f>
              <c:numCache>
                <c:formatCode>General</c:formatCode>
                <c:ptCount val="5"/>
                <c:pt idx="0">
                  <c:v>132</c:v>
                </c:pt>
                <c:pt idx="1">
                  <c:v>104</c:v>
                </c:pt>
                <c:pt idx="2">
                  <c:v>34</c:v>
                </c:pt>
                <c:pt idx="3">
                  <c:v>17</c:v>
                </c:pt>
                <c:pt idx="4">
                  <c:v>6</c:v>
                </c:pt>
              </c:numCache>
            </c:numRef>
          </c:val>
          <c:extLst>
            <c:ext xmlns:c16="http://schemas.microsoft.com/office/drawing/2014/chart" uri="{C3380CC4-5D6E-409C-BE32-E72D297353CC}">
              <c16:uniqueId val="{0000000A-EC7E-4207-9C3F-3C4F8126D337}"/>
            </c:ext>
          </c:extLst>
        </c:ser>
        <c:dLbls>
          <c:showLegendKey val="0"/>
          <c:showVal val="0"/>
          <c:showCatName val="0"/>
          <c:showSerName val="0"/>
          <c:showPercent val="1"/>
          <c:showBubbleSize val="0"/>
          <c:showLeaderLines val="1"/>
        </c:dLbls>
        <c:firstSliceAng val="0"/>
      </c:pieChart>
      <c:spPr>
        <a:solidFill>
          <a:schemeClr val="bg1"/>
        </a:solidFill>
        <a:ln>
          <a:noFill/>
        </a:ln>
        <a:effectLst/>
      </c:spPr>
    </c:plotArea>
    <c:legend>
      <c:legendPos val="r"/>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a:latin typeface="メイリオ"/>
          <a:ea typeface="メイリオ"/>
        </a:defRPr>
      </a:pPr>
      <a:endParaRPr lang="ja-JP"/>
    </a:p>
  </c:txPr>
  <c:printSettings>
    <c:headerFooter/>
    <c:pageMargins b="0.75" l="0.7" r="0.7" t="0.75" header="0.3" footer="0.3"/>
    <c:pageSetup orientation="landscape"/>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[2024統計さむかわデータベース（完成）.xlsx]12-10g!ﾋﾟﾎﾞｯﾄﾃｰﾌﾞﾙ8</c:name>
    <c:fmtId val="0"/>
  </c:pivotSource>
  <c:chart>
    <c:autoTitleDeleted val="1"/>
    <c:pivotFmts>
      <c:pivotFmt>
        <c:idx val="0"/>
        <c:dLbl>
          <c:idx val="0"/>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dLbl>
          <c:idx val="0"/>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349619166868755"/>
          <c:y val="0.11806045293554962"/>
          <c:w val="0.84472878390201211"/>
          <c:h val="0.66165062573660882"/>
        </c:manualLayout>
      </c:layout>
      <c:barChart>
        <c:barDir val="col"/>
        <c:grouping val="clustered"/>
        <c:varyColors val="0"/>
        <c:ser>
          <c:idx val="0"/>
          <c:order val="0"/>
          <c:tx>
            <c:strRef>
              <c:f>'12-10g'!$B$1:$B$2</c:f>
              <c:strCache>
                <c:ptCount val="1"/>
                <c:pt idx="0">
                  <c:v>合計</c:v>
                </c:pt>
              </c:strCache>
            </c:strRef>
          </c:tx>
          <c:invertIfNegative val="0"/>
          <c:dLbls>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'12-10g'!$A$3:$A$10</c:f>
              <c:strCache>
                <c:ptCount val="8"/>
                <c:pt idx="0">
                  <c:v> 平成29年度</c:v>
                </c:pt>
                <c:pt idx="1">
                  <c:v> 平成30年度</c:v>
                </c:pt>
                <c:pt idx="2">
                  <c:v> 令和元年度</c:v>
                </c:pt>
                <c:pt idx="3">
                  <c:v> 令和2年度</c:v>
                </c:pt>
                <c:pt idx="4">
                  <c:v> 令和3年度</c:v>
                </c:pt>
                <c:pt idx="5">
                  <c:v> 令和4年度</c:v>
                </c:pt>
                <c:pt idx="6">
                  <c:v> 令和5年度</c:v>
                </c:pt>
                <c:pt idx="7">
                  <c:v> 令和6年度</c:v>
                </c:pt>
              </c:strCache>
            </c:strRef>
          </c:cat>
          <c:val>
            <c:numRef>
              <c:f>'12-10g'!$B$3:$B$10</c:f>
              <c:numCache>
                <c:formatCode>General</c:formatCode>
                <c:ptCount val="8"/>
                <c:pt idx="0">
                  <c:v>14081</c:v>
                </c:pt>
                <c:pt idx="1">
                  <c:v>14090</c:v>
                </c:pt>
                <c:pt idx="2">
                  <c:v>13916</c:v>
                </c:pt>
                <c:pt idx="3">
                  <c:v>16912</c:v>
                </c:pt>
                <c:pt idx="4">
                  <c:v>14595</c:v>
                </c:pt>
                <c:pt idx="5">
                  <c:v>15053</c:v>
                </c:pt>
                <c:pt idx="6">
                  <c:v>14494</c:v>
                </c:pt>
                <c:pt idx="7">
                  <c:v>15258</c:v>
                </c:pt>
              </c:numCache>
            </c:numRef>
          </c:val>
          <c:extLst>
            <c:ext xmlns:c16="http://schemas.microsoft.com/office/drawing/2014/chart" uri="{C3380CC4-5D6E-409C-BE32-E72D297353CC}">
              <c16:uniqueId val="{00000000-6A57-4993-8D25-AE590D4D63E4}"/>
            </c:ext>
          </c:extLst>
        </c:ser>
        <c:dLbls>
          <c:showLegendKey val="0"/>
          <c:showVal val="1"/>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txPr>
          <a:bodyPr rot="-2100000" horzOverflow="overflow" anchor="ctr" anchorCtr="1"/>
          <a:lstStyle/>
          <a:p>
            <a:pPr algn="ctr" rtl="0">
              <a:defRPr sz="900">
                <a:solidFill>
                  <a:schemeClr val="tx1"/>
                </a:solidFill>
              </a:defRPr>
            </a:pPr>
            <a:endParaRPr lang="ja-JP"/>
          </a:p>
        </c:txPr>
        <c:crossAx val="2"/>
        <c:crosses val="autoZero"/>
        <c:auto val="1"/>
        <c:lblAlgn val="ctr"/>
        <c:lblOffset val="50"/>
        <c:noMultiLvlLbl val="0"/>
      </c:catAx>
      <c:valAx>
        <c:axId val="2"/>
        <c:scaling>
          <c:orientation val="minMax"/>
        </c:scaling>
        <c:delete val="0"/>
        <c:axPos val="l"/>
        <c:title>
          <c:tx>
            <c:rich>
              <a:bodyPr rot="0" horzOverflow="overflow" anchor="ctr" anchorCtr="1"/>
              <a:lstStyle/>
              <a:p>
                <a:pPr algn="ctr" rtl="0">
                  <a:defRPr sz="900" i="0" u="none" strike="noStrike" baseline="0">
                    <a:solidFill>
                      <a:schemeClr val="tx1"/>
                    </a:solidFill>
                  </a:defRPr>
                </a:pPr>
                <a:r>
                  <a:rPr lang="ja-JP" altLang="en-US" sz="900" b="0" i="0" u="none" strike="noStrike" baseline="0">
                    <a:solidFill>
                      <a:schemeClr val="tx1"/>
                    </a:solidFill>
                    <a:latin typeface="メイリオ"/>
                    <a:ea typeface="メイリオ"/>
                  </a:rPr>
                  <a:t>（人）</a:t>
                </a:r>
              </a:p>
            </c:rich>
          </c:tx>
          <c:layout>
            <c:manualLayout>
              <c:xMode val="edge"/>
              <c:yMode val="edge"/>
              <c:x val="5.1543924656476767E-2"/>
              <c:y val="2.8890062522672472E-2"/>
            </c:manualLayout>
          </c:layout>
          <c:overlay val="0"/>
        </c:title>
        <c:numFmt formatCode="#,##0_);[Red]\(#,##0\)" sourceLinked="0"/>
        <c:majorTickMark val="out"/>
        <c:minorTickMark val="none"/>
        <c:tickLblPos val="nextTo"/>
        <c:txPr>
          <a:bodyPr horzOverflow="overflow" anchor="ctr" anchorCtr="1"/>
          <a:lstStyle/>
          <a:p>
            <a:pPr algn="ctr" rtl="0">
              <a:defRPr sz="900">
                <a:solidFill>
                  <a:schemeClr val="tx1"/>
                </a:solidFill>
              </a:defRPr>
            </a:pPr>
            <a:endParaRPr lang="ja-JP"/>
          </a:p>
        </c:txPr>
        <c:crossAx val="1"/>
        <c:crosses val="autoZero"/>
        <c:crossBetween val="between"/>
        <c:majorUnit val="2000"/>
      </c:valAx>
    </c:plotArea>
    <c:plotVisOnly val="1"/>
    <c:dispBlanksAs val="gap"/>
    <c:showDLblsOverMax val="0"/>
  </c:chart>
  <c:spPr>
    <a:noFill/>
    <a:ln>
      <a:noFill/>
    </a:ln>
  </c:spPr>
  <c:txPr>
    <a:bodyPr horzOverflow="overflow" anchor="ctr" anchorCtr="1"/>
    <a:lstStyle/>
    <a:p>
      <a:pPr algn="ctr" rtl="0">
        <a:defRPr lang="ja-JP" altLang="en-US" sz="900" b="0">
          <a:solidFill>
            <a:schemeClr val="tx1"/>
          </a:solidFill>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[2024統計さむかわデータベース（完成）.xlsx]12-11g!ﾋﾟﾎﾞｯﾄﾃｰﾌﾞﾙ9</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1"/>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2"/>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3"/>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4"/>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5"/>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6"/>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7"/>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s>
    <c:plotArea>
      <c:layout>
        <c:manualLayout>
          <c:layoutTarget val="inner"/>
          <c:xMode val="edge"/>
          <c:yMode val="edge"/>
          <c:x val="9.2182123777258429E-2"/>
          <c:y val="0.16448673082531354"/>
          <c:w val="0.82581455238935886"/>
          <c:h val="0.57734871682706324"/>
        </c:manualLayout>
      </c:layout>
      <c:barChart>
        <c:barDir val="col"/>
        <c:grouping val="clustered"/>
        <c:varyColors val="0"/>
        <c:ser>
          <c:idx val="1"/>
          <c:order val="1"/>
          <c:tx>
            <c:strRef>
              <c:f>'12-11g'!$C$1</c:f>
              <c:strCache>
                <c:ptCount val="1"/>
                <c:pt idx="0">
                  <c:v>献血者数（左軸）</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0C-4F9C-BEBB-002DDBED2382}"/>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1D0C-4F9C-BEBB-002DDBED2382}"/>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1D0C-4F9C-BEBB-002DDBED2382}"/>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1D0C-4F9C-BEBB-002DDBED2382}"/>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9-1D0C-4F9C-BEBB-002DDBED2382}"/>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B-1D0C-4F9C-BEBB-002DDBED2382}"/>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D-1D0C-4F9C-BEBB-002DDBED2382}"/>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F-1D0C-4F9C-BEBB-002DDBED2382}"/>
              </c:ext>
            </c:extLst>
          </c:dPt>
          <c:dPt>
            <c:idx val="8"/>
            <c:invertIfNegative val="0"/>
            <c:bubble3D val="0"/>
            <c:extLst>
              <c:ext xmlns:c16="http://schemas.microsoft.com/office/drawing/2014/chart" uri="{C3380CC4-5D6E-409C-BE32-E72D297353CC}">
                <c16:uniqueId val="{00000011-1D0C-4F9C-BEBB-002DDBED2382}"/>
              </c:ext>
            </c:extLst>
          </c:dPt>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'12-11g'!$A$2:$A$10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'12-11g'!$C$2:$C$10</c:f>
              <c:numCache>
                <c:formatCode>General</c:formatCode>
                <c:ptCount val="8"/>
                <c:pt idx="0">
                  <c:v>738</c:v>
                </c:pt>
                <c:pt idx="1">
                  <c:v>852</c:v>
                </c:pt>
                <c:pt idx="2">
                  <c:v>805</c:v>
                </c:pt>
                <c:pt idx="3">
                  <c:v>731</c:v>
                </c:pt>
                <c:pt idx="4">
                  <c:v>687</c:v>
                </c:pt>
                <c:pt idx="5">
                  <c:v>845</c:v>
                </c:pt>
                <c:pt idx="6">
                  <c:v>927</c:v>
                </c:pt>
                <c:pt idx="7">
                  <c:v>942</c:v>
                </c:pt>
              </c:numCache>
            </c:numRef>
          </c:val>
          <c:extLst>
            <c:ext xmlns:c16="http://schemas.microsoft.com/office/drawing/2014/chart" uri="{C3380CC4-5D6E-409C-BE32-E72D297353CC}">
              <c16:uniqueId val="{00000012-1D0C-4F9C-BEBB-002DDBED2382}"/>
            </c:ext>
          </c:extLst>
        </c:ser>
        <c:dLbls>
          <c:showLegendKey val="0"/>
          <c:showVal val="1"/>
          <c:showCatName val="0"/>
          <c:showSerName val="0"/>
          <c:showPercent val="0"/>
          <c:showBubbleSize val="0"/>
        </c:dLbls>
        <c:gapWidth val="150"/>
        <c:axId val="1"/>
        <c:axId val="2"/>
      </c:barChart>
      <c:lineChart>
        <c:grouping val="standard"/>
        <c:varyColors val="0"/>
        <c:ser>
          <c:idx val="0"/>
          <c:order val="0"/>
          <c:tx>
            <c:strRef>
              <c:f>'12-11g'!$B$1</c:f>
              <c:strCache>
                <c:ptCount val="1"/>
                <c:pt idx="0">
                  <c:v>達成率（右軸）</c:v>
                </c:pt>
              </c:strCache>
            </c:strRef>
          </c:tx>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Pt>
            <c:idx val="0"/>
            <c:bubble3D val="0"/>
            <c:spPr>
              <a:ln w="28575" cap="rnd" cmpd="sng" algn="ctr">
                <a:solidFill>
                  <a:schemeClr val="accent2"/>
                </a:solidFill>
                <a:prstDash val="solid"/>
                <a:round/>
              </a:ln>
              <a:effectLst/>
            </c:spPr>
            <c:extLst>
              <c:ext xmlns:c16="http://schemas.microsoft.com/office/drawing/2014/chart" uri="{C3380CC4-5D6E-409C-BE32-E72D297353CC}">
                <c16:uniqueId val="{00000014-1D0C-4F9C-BEBB-002DDBED2382}"/>
              </c:ext>
            </c:extLst>
          </c:dPt>
          <c:dPt>
            <c:idx val="1"/>
            <c:bubble3D val="0"/>
            <c:spPr>
              <a:ln w="28575" cap="rnd" cmpd="sng" algn="ctr">
                <a:solidFill>
                  <a:schemeClr val="accent2"/>
                </a:solidFill>
                <a:prstDash val="solid"/>
                <a:round/>
              </a:ln>
              <a:effectLst/>
            </c:spPr>
            <c:extLst>
              <c:ext xmlns:c16="http://schemas.microsoft.com/office/drawing/2014/chart" uri="{C3380CC4-5D6E-409C-BE32-E72D297353CC}">
                <c16:uniqueId val="{00000016-1D0C-4F9C-BEBB-002DDBED2382}"/>
              </c:ext>
            </c:extLst>
          </c:dPt>
          <c:dPt>
            <c:idx val="2"/>
            <c:bubble3D val="0"/>
            <c:spPr>
              <a:ln w="28575" cap="rnd" cmpd="sng" algn="ctr">
                <a:solidFill>
                  <a:schemeClr val="accent2"/>
                </a:solidFill>
                <a:prstDash val="solid"/>
                <a:round/>
              </a:ln>
              <a:effectLst/>
            </c:spPr>
            <c:extLst>
              <c:ext xmlns:c16="http://schemas.microsoft.com/office/drawing/2014/chart" uri="{C3380CC4-5D6E-409C-BE32-E72D297353CC}">
                <c16:uniqueId val="{00000018-1D0C-4F9C-BEBB-002DDBED2382}"/>
              </c:ext>
            </c:extLst>
          </c:dPt>
          <c:dPt>
            <c:idx val="3"/>
            <c:bubble3D val="0"/>
            <c:spPr>
              <a:ln w="28575" cap="rnd" cmpd="sng" algn="ctr">
                <a:solidFill>
                  <a:schemeClr val="accent2"/>
                </a:solidFill>
                <a:prstDash val="solid"/>
                <a:round/>
              </a:ln>
              <a:effectLst/>
            </c:spPr>
            <c:extLst>
              <c:ext xmlns:c16="http://schemas.microsoft.com/office/drawing/2014/chart" uri="{C3380CC4-5D6E-409C-BE32-E72D297353CC}">
                <c16:uniqueId val="{0000001A-1D0C-4F9C-BEBB-002DDBED2382}"/>
              </c:ext>
            </c:extLst>
          </c:dPt>
          <c:dPt>
            <c:idx val="4"/>
            <c:bubble3D val="0"/>
            <c:spPr>
              <a:ln w="28575" cap="rnd" cmpd="sng" algn="ctr">
                <a:solidFill>
                  <a:schemeClr val="accent2"/>
                </a:solidFill>
                <a:prstDash val="solid"/>
                <a:round/>
              </a:ln>
              <a:effectLst/>
            </c:spPr>
            <c:extLst>
              <c:ext xmlns:c16="http://schemas.microsoft.com/office/drawing/2014/chart" uri="{C3380CC4-5D6E-409C-BE32-E72D297353CC}">
                <c16:uniqueId val="{0000001C-1D0C-4F9C-BEBB-002DDBED2382}"/>
              </c:ext>
            </c:extLst>
          </c:dPt>
          <c:dPt>
            <c:idx val="5"/>
            <c:bubble3D val="0"/>
            <c:spPr>
              <a:ln w="28575" cap="rnd" cmpd="sng" algn="ctr">
                <a:solidFill>
                  <a:schemeClr val="accent2"/>
                </a:solidFill>
                <a:prstDash val="solid"/>
                <a:round/>
              </a:ln>
              <a:effectLst/>
            </c:spPr>
            <c:extLst>
              <c:ext xmlns:c16="http://schemas.microsoft.com/office/drawing/2014/chart" uri="{C3380CC4-5D6E-409C-BE32-E72D297353CC}">
                <c16:uniqueId val="{0000001E-1D0C-4F9C-BEBB-002DDBED2382}"/>
              </c:ext>
            </c:extLst>
          </c:dPt>
          <c:dPt>
            <c:idx val="6"/>
            <c:bubble3D val="0"/>
            <c:spPr>
              <a:ln w="28575" cap="rnd" cmpd="sng" algn="ctr">
                <a:solidFill>
                  <a:schemeClr val="accent2"/>
                </a:solidFill>
                <a:prstDash val="solid"/>
                <a:round/>
              </a:ln>
              <a:effectLst/>
            </c:spPr>
            <c:extLst>
              <c:ext xmlns:c16="http://schemas.microsoft.com/office/drawing/2014/chart" uri="{C3380CC4-5D6E-409C-BE32-E72D297353CC}">
                <c16:uniqueId val="{00000020-1D0C-4F9C-BEBB-002DDBED2382}"/>
              </c:ext>
            </c:extLst>
          </c:dPt>
          <c:dPt>
            <c:idx val="7"/>
            <c:bubble3D val="0"/>
            <c:spPr>
              <a:ln w="28575" cap="rnd" cmpd="sng" algn="ctr">
                <a:solidFill>
                  <a:schemeClr val="accent2"/>
                </a:solidFill>
                <a:prstDash val="solid"/>
                <a:round/>
              </a:ln>
              <a:effectLst/>
            </c:spPr>
            <c:extLst>
              <c:ext xmlns:c16="http://schemas.microsoft.com/office/drawing/2014/chart" uri="{C3380CC4-5D6E-409C-BE32-E72D297353CC}">
                <c16:uniqueId val="{00000022-1D0C-4F9C-BEBB-002DDBED2382}"/>
              </c:ext>
            </c:extLst>
          </c:dPt>
          <c:dPt>
            <c:idx val="8"/>
            <c:bubble3D val="0"/>
            <c:extLst>
              <c:ext xmlns:c16="http://schemas.microsoft.com/office/drawing/2014/chart" uri="{C3380CC4-5D6E-409C-BE32-E72D297353CC}">
                <c16:uniqueId val="{00000024-1D0C-4F9C-BEBB-002DDBED2382}"/>
              </c:ext>
            </c:extLst>
          </c:dPt>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'12-11g'!$A$2:$A$10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'12-11g'!$B$2:$B$10</c:f>
              <c:numCache>
                <c:formatCode>0.00</c:formatCode>
                <c:ptCount val="8"/>
                <c:pt idx="0">
                  <c:v>98.138297872340431</c:v>
                </c:pt>
                <c:pt idx="1">
                  <c:v>110.2</c:v>
                </c:pt>
                <c:pt idx="2">
                  <c:v>91.5</c:v>
                </c:pt>
                <c:pt idx="3">
                  <c:v>83.8</c:v>
                </c:pt>
                <c:pt idx="4">
                  <c:v>87.7</c:v>
                </c:pt>
                <c:pt idx="5">
                  <c:v>123.9</c:v>
                </c:pt>
                <c:pt idx="6">
                  <c:v>111.55234657039712</c:v>
                </c:pt>
                <c:pt idx="7">
                  <c:v>102.8</c:v>
                </c:pt>
              </c:numCache>
            </c:numRef>
          </c:val>
          <c:smooth val="0"/>
          <c:extLst>
            <c:ext xmlns:c16="http://schemas.microsoft.com/office/drawing/2014/chart" uri="{C3380CC4-5D6E-409C-BE32-E72D297353CC}">
              <c16:uniqueId val="{00000025-1D0C-4F9C-BEBB-002DDBED2382}"/>
            </c:ext>
          </c:extLst>
        </c:ser>
        <c:dLbls>
          <c:showLegendKey val="0"/>
          <c:showVal val="1"/>
          <c:showCatName val="0"/>
          <c:showSerName val="0"/>
          <c:showPercent val="0"/>
          <c:showBubbleSize val="0"/>
        </c:dLbls>
        <c:marker val="1"/>
        <c:smooth val="0"/>
        <c:axId val="11"/>
        <c:axId val="12"/>
      </c:line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（人）</a:t>
                </a:r>
              </a:p>
            </c:rich>
          </c:tx>
          <c:layout>
            <c:manualLayout>
              <c:xMode val="edge"/>
              <c:yMode val="edge"/>
              <c:x val="1.7421259842519684E-2"/>
              <c:y val="7.3976223560290252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valAx>
      <c:catAx>
        <c:axId val="11"/>
        <c:scaling>
          <c:orientation val="minMax"/>
        </c:scaling>
        <c:delete val="1"/>
        <c:axPos val="b"/>
        <c:numFmt formatCode="General" sourceLinked="1"/>
        <c:majorTickMark val="out"/>
        <c:minorTickMark val="none"/>
        <c:tickLblPos val="nextTo"/>
        <c:crossAx val="12"/>
        <c:crosses val="autoZero"/>
        <c:auto val="1"/>
        <c:lblAlgn val="ctr"/>
        <c:lblOffset val="100"/>
        <c:noMultiLvlLbl val="0"/>
      </c:catAx>
      <c:valAx>
        <c:axId val="12"/>
        <c:scaling>
          <c:orientation val="minMax"/>
        </c:scaling>
        <c:delete val="0"/>
        <c:axPos val="r"/>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a:t>
                </a:r>
                <a:r>
                  <a:rPr lang="en-US" altLang="en-US" sz="900" b="0" i="0" u="none" strike="noStrike" kern="1200" baseline="0">
                    <a:solidFill>
                      <a:schemeClr val="tx1"/>
                    </a:solidFill>
                    <a:latin typeface="メイリオ"/>
                    <a:ea typeface="メイリオ"/>
                    <a:cs typeface="+mn-cs"/>
                  </a:rPr>
                  <a:t>%</a:t>
                </a:r>
                <a:r>
                  <a:rPr lang="ja-JP" altLang="en-US" sz="900" b="0" i="0" u="none" strike="noStrike" kern="1200" baseline="0">
                    <a:solidFill>
                      <a:schemeClr val="tx1"/>
                    </a:solidFill>
                    <a:latin typeface="メイリオ"/>
                    <a:ea typeface="メイリオ"/>
                    <a:cs typeface="+mn-cs"/>
                  </a:rPr>
                  <a:t>）</a:t>
                </a:r>
              </a:p>
            </c:rich>
          </c:tx>
          <c:layout>
            <c:manualLayout>
              <c:xMode val="edge"/>
              <c:yMode val="edge"/>
              <c:x val="0.90983401380383011"/>
              <c:y val="5.8123822757449435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1"/>
        <c:crosses val="max"/>
        <c:crossBetween val="between"/>
        <c:majorUnit val="20"/>
      </c:valAx>
      <c:spPr>
        <a:solidFill>
          <a:schemeClr val="bg1"/>
        </a:solidFill>
        <a:ln>
          <a:noFill/>
        </a:ln>
        <a:effectLst/>
      </c:spPr>
    </c:plotArea>
    <c:legend>
      <c:legendPos val="t"/>
      <c:layout>
        <c:manualLayout>
          <c:xMode val="edge"/>
          <c:yMode val="edge"/>
          <c:x val="0.18906565511427859"/>
          <c:y val="2.7777777777777776E-2"/>
          <c:w val="0.63646703833553653"/>
          <c:h val="8.3717191601049873E-2"/>
        </c:manualLayout>
      </c:layou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b="0">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[2024統計さむかわデータベース（完成）.xlsx]12-12g!ﾋﾟﾎﾞｯﾄﾃｰﾌﾞﾙ7</c:name>
    <c:fmtId val="0"/>
  </c:pivotSource>
  <c:chart>
    <c:autoTitleDeleted val="1"/>
    <c:pivotFmts>
      <c:pivotFmt>
        <c:idx val="0"/>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1616322171992661E-2"/>
          <c:y val="9.0077078123972365E-2"/>
          <c:w val="0.76037922066572039"/>
          <c:h val="0.70119506692607037"/>
        </c:manualLayout>
      </c:layout>
      <c:barChart>
        <c:barDir val="col"/>
        <c:grouping val="stacked"/>
        <c:varyColors val="0"/>
        <c:ser>
          <c:idx val="0"/>
          <c:order val="0"/>
          <c:tx>
            <c:strRef>
              <c:f>'12-12g'!$B$1</c:f>
              <c:strCache>
                <c:ptCount val="1"/>
                <c:pt idx="0">
                  <c:v>可燃ごみ</c:v>
                </c:pt>
              </c:strCache>
            </c:strRef>
          </c:tx>
          <c:spPr>
            <a:solidFill>
              <a:schemeClr val="accent1"/>
            </a:solidFill>
            <a:ln>
              <a:noFill/>
            </a:ln>
            <a:effectLst/>
          </c:spPr>
          <c:invertIfNegative val="0"/>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'12-12g'!$A$2:$A$10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'12-12g'!$B$2:$B$10</c:f>
              <c:numCache>
                <c:formatCode>General</c:formatCode>
                <c:ptCount val="8"/>
                <c:pt idx="0">
                  <c:v>9438</c:v>
                </c:pt>
                <c:pt idx="1">
                  <c:v>9395</c:v>
                </c:pt>
                <c:pt idx="2">
                  <c:v>9520</c:v>
                </c:pt>
                <c:pt idx="3">
                  <c:v>9300</c:v>
                </c:pt>
                <c:pt idx="4">
                  <c:v>9108</c:v>
                </c:pt>
                <c:pt idx="5">
                  <c:v>9129</c:v>
                </c:pt>
                <c:pt idx="6">
                  <c:v>8932</c:v>
                </c:pt>
                <c:pt idx="7">
                  <c:v>8622</c:v>
                </c:pt>
              </c:numCache>
            </c:numRef>
          </c:val>
          <c:extLst>
            <c:ext xmlns:c16="http://schemas.microsoft.com/office/drawing/2014/chart" uri="{C3380CC4-5D6E-409C-BE32-E72D297353CC}">
              <c16:uniqueId val="{00000000-2537-497C-A518-7A669E9D57CA}"/>
            </c:ext>
          </c:extLst>
        </c:ser>
        <c:ser>
          <c:idx val="1"/>
          <c:order val="1"/>
          <c:tx>
            <c:strRef>
              <c:f>'12-12g'!$C$1</c:f>
              <c:strCache>
                <c:ptCount val="1"/>
                <c:pt idx="0">
                  <c:v>可燃粗大ごみ</c:v>
                </c:pt>
              </c:strCache>
            </c:strRef>
          </c:tx>
          <c:spPr>
            <a:solidFill>
              <a:schemeClr val="accent2"/>
            </a:solidFill>
            <a:ln>
              <a:noFill/>
            </a:ln>
            <a:effectLst/>
          </c:spPr>
          <c:invertIfNegative val="0"/>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'12-12g'!$A$2:$A$10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'12-12g'!$C$2:$C$10</c:f>
              <c:numCache>
                <c:formatCode>General</c:formatCode>
                <c:ptCount val="8"/>
                <c:pt idx="0">
                  <c:v>687</c:v>
                </c:pt>
                <c:pt idx="1">
                  <c:v>683</c:v>
                </c:pt>
                <c:pt idx="2">
                  <c:v>711</c:v>
                </c:pt>
                <c:pt idx="3">
                  <c:v>766</c:v>
                </c:pt>
                <c:pt idx="4">
                  <c:v>709</c:v>
                </c:pt>
                <c:pt idx="5">
                  <c:v>652</c:v>
                </c:pt>
                <c:pt idx="6">
                  <c:v>642</c:v>
                </c:pt>
                <c:pt idx="7">
                  <c:v>686</c:v>
                </c:pt>
              </c:numCache>
            </c:numRef>
          </c:val>
          <c:extLst>
            <c:ext xmlns:c16="http://schemas.microsoft.com/office/drawing/2014/chart" uri="{C3380CC4-5D6E-409C-BE32-E72D297353CC}">
              <c16:uniqueId val="{00000001-2537-497C-A518-7A669E9D57CA}"/>
            </c:ext>
          </c:extLst>
        </c:ser>
        <c:ser>
          <c:idx val="2"/>
          <c:order val="2"/>
          <c:tx>
            <c:strRef>
              <c:f>'12-12g'!$D$1</c:f>
              <c:strCache>
                <c:ptCount val="1"/>
                <c:pt idx="0">
                  <c:v>不燃ごみ</c:v>
                </c:pt>
              </c:strCache>
            </c:strRef>
          </c:tx>
          <c:spPr>
            <a:solidFill>
              <a:schemeClr val="accent3"/>
            </a:solidFill>
            <a:ln>
              <a:noFill/>
            </a:ln>
            <a:effectLst/>
          </c:spPr>
          <c:invertIfNegative val="0"/>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'12-12g'!$A$2:$A$10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'12-12g'!$D$2:$D$10</c:f>
              <c:numCache>
                <c:formatCode>General</c:formatCode>
                <c:ptCount val="8"/>
                <c:pt idx="0">
                  <c:v>981</c:v>
                </c:pt>
                <c:pt idx="1">
                  <c:v>956</c:v>
                </c:pt>
                <c:pt idx="2">
                  <c:v>1037</c:v>
                </c:pt>
                <c:pt idx="3">
                  <c:v>1103</c:v>
                </c:pt>
                <c:pt idx="4">
                  <c:v>1035</c:v>
                </c:pt>
                <c:pt idx="5">
                  <c:v>771</c:v>
                </c:pt>
                <c:pt idx="6">
                  <c:v>764</c:v>
                </c:pt>
                <c:pt idx="7">
                  <c:v>495</c:v>
                </c:pt>
              </c:numCache>
            </c:numRef>
          </c:val>
          <c:extLst>
            <c:ext xmlns:c16="http://schemas.microsoft.com/office/drawing/2014/chart" uri="{C3380CC4-5D6E-409C-BE32-E72D297353CC}">
              <c16:uniqueId val="{00000002-2537-497C-A518-7A669E9D57CA}"/>
            </c:ext>
          </c:extLst>
        </c:ser>
        <c:ser>
          <c:idx val="3"/>
          <c:order val="3"/>
          <c:tx>
            <c:strRef>
              <c:f>'12-12g'!$E$1</c:f>
              <c:strCache>
                <c:ptCount val="1"/>
                <c:pt idx="0">
                  <c:v>資源物</c:v>
                </c:pt>
              </c:strCache>
            </c:strRef>
          </c:tx>
          <c:spPr>
            <a:solidFill>
              <a:schemeClr val="accent4"/>
            </a:solidFill>
            <a:ln>
              <a:noFill/>
            </a:ln>
            <a:effectLst/>
          </c:spPr>
          <c:invertIfNegative val="0"/>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'12-12g'!$A$2:$A$10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'12-12g'!$E$2:$E$10</c:f>
              <c:numCache>
                <c:formatCode>General</c:formatCode>
                <c:ptCount val="8"/>
                <c:pt idx="0">
                  <c:v>2714</c:v>
                </c:pt>
                <c:pt idx="1">
                  <c:v>2634</c:v>
                </c:pt>
                <c:pt idx="2">
                  <c:v>2611</c:v>
                </c:pt>
                <c:pt idx="3">
                  <c:v>2589</c:v>
                </c:pt>
                <c:pt idx="4">
                  <c:v>2617</c:v>
                </c:pt>
                <c:pt idx="5">
                  <c:v>2447</c:v>
                </c:pt>
                <c:pt idx="6">
                  <c:v>2323</c:v>
                </c:pt>
                <c:pt idx="7">
                  <c:v>2117</c:v>
                </c:pt>
              </c:numCache>
            </c:numRef>
          </c:val>
          <c:extLst>
            <c:ext xmlns:c16="http://schemas.microsoft.com/office/drawing/2014/chart" uri="{C3380CC4-5D6E-409C-BE32-E72D297353CC}">
              <c16:uniqueId val="{00000003-2537-497C-A518-7A669E9D57CA}"/>
            </c:ext>
          </c:extLst>
        </c:ser>
        <c:ser>
          <c:idx val="4"/>
          <c:order val="4"/>
          <c:tx>
            <c:strRef>
              <c:f>'12-12g'!$F$1</c:f>
              <c:strCache>
                <c:ptCount val="1"/>
                <c:pt idx="0">
                  <c:v>廃乾電池</c:v>
                </c:pt>
              </c:strCache>
            </c:strRef>
          </c:tx>
          <c:spPr>
            <a:solidFill>
              <a:schemeClr val="accent5"/>
            </a:solidFill>
            <a:ln>
              <a:noFill/>
            </a:ln>
            <a:effectLst/>
          </c:spPr>
          <c:invertIfNegative val="0"/>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'12-12g'!$A$2:$A$10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'12-12g'!$F$2:$F$10</c:f>
              <c:numCache>
                <c:formatCode>General</c:formatCode>
                <c:ptCount val="8"/>
                <c:pt idx="0">
                  <c:v>6</c:v>
                </c:pt>
                <c:pt idx="1">
                  <c:v>7</c:v>
                </c:pt>
                <c:pt idx="2">
                  <c:v>7</c:v>
                </c:pt>
                <c:pt idx="3">
                  <c:v>8</c:v>
                </c:pt>
                <c:pt idx="4">
                  <c:v>6</c:v>
                </c:pt>
                <c:pt idx="5">
                  <c:v>7</c:v>
                </c:pt>
                <c:pt idx="6">
                  <c:v>7</c:v>
                </c:pt>
                <c:pt idx="7">
                  <c:v>7</c:v>
                </c:pt>
              </c:numCache>
            </c:numRef>
          </c:val>
          <c:extLst>
            <c:ext xmlns:c16="http://schemas.microsoft.com/office/drawing/2014/chart" uri="{C3380CC4-5D6E-409C-BE32-E72D297353CC}">
              <c16:uniqueId val="{00000004-2537-497C-A518-7A669E9D57CA}"/>
            </c:ext>
          </c:extLst>
        </c:ser>
        <c:ser>
          <c:idx val="5"/>
          <c:order val="5"/>
          <c:tx>
            <c:strRef>
              <c:f>'12-12g'!$G$1</c:f>
              <c:strCache>
                <c:ptCount val="1"/>
                <c:pt idx="0">
                  <c:v>蛍光管</c:v>
                </c:pt>
              </c:strCache>
            </c:strRef>
          </c:tx>
          <c:spPr>
            <a:solidFill>
              <a:schemeClr val="accent6"/>
            </a:solidFill>
            <a:ln>
              <a:noFill/>
            </a:ln>
            <a:effectLst/>
          </c:spPr>
          <c:invertIfNegative val="0"/>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'12-12g'!$A$2:$A$10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'12-12g'!$G$2:$G$10</c:f>
              <c:numCache>
                <c:formatCode>General</c:formatCode>
                <c:ptCount val="8"/>
                <c:pt idx="0">
                  <c:v>2</c:v>
                </c:pt>
                <c:pt idx="1">
                  <c:v>2</c:v>
                </c:pt>
                <c:pt idx="2">
                  <c:v>2</c:v>
                </c:pt>
                <c:pt idx="3">
                  <c:v>2</c:v>
                </c:pt>
                <c:pt idx="4">
                  <c:v>1</c:v>
                </c:pt>
                <c:pt idx="5">
                  <c:v>2</c:v>
                </c:pt>
                <c:pt idx="6">
                  <c:v>1</c:v>
                </c:pt>
                <c:pt idx="7">
                  <c:v>1</c:v>
                </c:pt>
              </c:numCache>
            </c:numRef>
          </c:val>
          <c:extLst>
            <c:ext xmlns:c16="http://schemas.microsoft.com/office/drawing/2014/chart" uri="{C3380CC4-5D6E-409C-BE32-E72D297353CC}">
              <c16:uniqueId val="{00000005-2537-497C-A518-7A669E9D57CA}"/>
            </c:ext>
          </c:extLst>
        </c:ser>
        <c:dLbls>
          <c:showLegendKey val="0"/>
          <c:showVal val="1"/>
          <c:showCatName val="0"/>
          <c:showSerName val="0"/>
          <c:showPercent val="0"/>
          <c:showBubbleSize val="0"/>
        </c:dLbls>
        <c:gapWidth val="150"/>
        <c:overlap val="100"/>
        <c:axId val="1"/>
        <c:axId val="2"/>
      </c:barChart>
      <c:catAx>
        <c:axId val="1"/>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crossAx val="2"/>
        <c:crosses val="autoZero"/>
        <c:auto val="1"/>
        <c:lblAlgn val="ctr"/>
        <c:lblOffset val="100"/>
        <c:noMultiLvlLbl val="0"/>
      </c:catAx>
      <c:valAx>
        <c:axId val="2"/>
        <c:scaling>
          <c:orientation val="minMax"/>
          <c:max val="15000"/>
          <c:min val="0"/>
        </c:scaling>
        <c:delete val="0"/>
        <c:axPos val="l"/>
        <c:numFmt formatCode="General" sourceLinked="1"/>
        <c:majorTickMark val="out"/>
        <c:minorTickMark val="none"/>
        <c:tickLblPos val="nextTo"/>
        <c:spPr>
          <a:noFill/>
          <a:ln>
            <a:solidFill>
              <a:schemeClr val="tx1"/>
            </a:solidFill>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crossAx val="1"/>
        <c:crosses val="autoZero"/>
        <c:crossBetween val="between"/>
        <c:majorUnit val="3000"/>
      </c:valAx>
      <c:spPr>
        <a:noFill/>
        <a:ln>
          <a:noFill/>
        </a:ln>
        <a:effectLst/>
      </c:spPr>
    </c:plotArea>
    <c:legend>
      <c:legendPos val="r"/>
      <c:overlay val="0"/>
      <c:spPr>
        <a:noFill/>
        <a:ln>
          <a:noFill/>
        </a:ln>
        <a:effectLst/>
      </c:spPr>
      <c:txPr>
        <a:bodyPr rot="0" spcFirstLastPara="1" vertOverflow="ellipsis" horzOverflow="overflow" vert="horz" wrap="square" anchor="ctr" anchorCtr="1"/>
        <a:lstStyle/>
        <a:p>
          <a:pPr algn="l" rtl="0">
            <a:defRPr lang="ja-JP" altLang="en-US" sz="800" b="0" i="0" u="none" strike="noStrike" kern="1200" baseline="0">
              <a:solidFill>
                <a:schemeClr val="tx1">
                  <a:lumMod val="65000"/>
                  <a:lumOff val="35000"/>
                </a:schemeClr>
              </a:solidFill>
              <a:latin typeface="メイリオ"/>
              <a:ea typeface="メイリオ"/>
              <a:cs typeface="+mn-cs"/>
            </a:defRPr>
          </a:pPr>
          <a:endParaRPr lang="ja-JP"/>
        </a:p>
      </c:txPr>
    </c:legend>
    <c:plotVisOnly val="1"/>
    <c:dispBlanksAs val="gap"/>
    <c:showDLblsOverMax val="0"/>
  </c:chart>
  <c:spPr>
    <a:noFill/>
    <a:ln w="9525" cap="flat" cmpd="sng" algn="ctr">
      <a:noFill/>
      <a:round/>
    </a:ln>
    <a:effectLst/>
  </c:spPr>
  <c:txPr>
    <a:bodyPr vertOverflow="overflow" horzOverflow="overflow" anchor="ctr" anchorCtr="1"/>
    <a:lstStyle/>
    <a:p>
      <a:pPr algn="ctr" rtl="0">
        <a:defRPr lang="ja-JP" altLang="en-US">
          <a:latin typeface="メイリオ"/>
          <a:ea typeface="メイリオ"/>
        </a:defRPr>
      </a:pPr>
      <a:endParaRPr lang="ja-JP"/>
    </a:p>
  </c:txPr>
  <c:printSettings>
    <c:headerFooter/>
    <c:pageMargins b="0.75" l="0.7" r="0.7" t="0.75" header="0.3" footer="0.3"/>
    <c:pageSetup orientation="landscape"/>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[2024統計さむかわデータベース（完成）.xlsx]2-5g!ﾋﾟﾎﾞｯﾄﾃｰﾌﾞﾙ2</c:name>
    <c:fmtId val="0"/>
  </c:pivotSource>
  <c:chart>
    <c:autoTitleDeleted val="1"/>
    <c:pivotFmts>
      <c:pivotFmt>
        <c:idx val="0"/>
        <c:spPr>
          <a:solidFill>
            <a:schemeClr val="accent1"/>
          </a:solidFill>
          <a:ln>
            <a:solidFill>
              <a:schemeClr val="accent1"/>
            </a:solidFill>
          </a:ln>
        </c:spPr>
        <c:marker>
          <c:symbol val="none"/>
        </c:marker>
        <c:dLbl>
          <c:idx val="0"/>
          <c:numFmt formatCode="#,##0_ " sourceLinked="0"/>
          <c:spPr>
            <a:noFill/>
            <a:ln>
              <a:noFill/>
            </a:ln>
            <a:effectLst/>
          </c:spPr>
          <c:txPr>
            <a:bodyPr rot="0" horzOverflow="overflow" anchor="ctr" anchorCtr="1"/>
            <a:lstStyle/>
            <a:p>
              <a:pPr algn="ctr" rtl="0">
                <a:defRPr sz="10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ln>
            <a:solidFill>
              <a:schemeClr val="accent2"/>
            </a:solidFill>
          </a:ln>
        </c:spPr>
        <c:marker>
          <c:spPr>
            <a:solidFill>
              <a:schemeClr val="accent2"/>
            </a:solidFill>
            <a:ln>
              <a:solidFill>
                <a:schemeClr val="accent2"/>
              </a:solidFill>
            </a:ln>
          </c:spPr>
        </c:marker>
        <c:dLbl>
          <c:idx val="0"/>
          <c:numFmt formatCode="#,##0_ " sourceLinked="0"/>
          <c:spPr>
            <a:noFill/>
            <a:ln>
              <a:noFill/>
            </a:ln>
            <a:effectLst/>
          </c:spPr>
          <c:txPr>
            <a:bodyPr rot="0" horzOverflow="overflow" anchor="ctr" anchorCtr="1"/>
            <a:lstStyle/>
            <a:p>
              <a:pPr algn="ctr" rtl="0">
                <a:defRPr sz="1000">
                  <a:solidFill>
                    <a:schemeClr val="tx1"/>
                  </a:solidFill>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997710102645743"/>
          <c:y val="0.16632199115404211"/>
          <c:w val="0.77252703164860348"/>
          <c:h val="0.65834632638590607"/>
        </c:manualLayout>
      </c:layout>
      <c:barChart>
        <c:barDir val="col"/>
        <c:grouping val="clustered"/>
        <c:varyColors val="0"/>
        <c:ser>
          <c:idx val="1"/>
          <c:order val="1"/>
          <c:tx>
            <c:strRef>
              <c:f>'2-5g'!$C$1</c:f>
              <c:strCache>
                <c:ptCount val="1"/>
                <c:pt idx="0">
                  <c:v>人口（左軸）</c:v>
                </c:pt>
              </c:strCache>
            </c:strRef>
          </c:tx>
          <c:spPr>
            <a:solidFill>
              <a:schemeClr val="accent1"/>
            </a:solidFill>
            <a:ln>
              <a:solidFill>
                <a:schemeClr val="accent1"/>
              </a:solidFill>
            </a:ln>
          </c:spPr>
          <c:invertIfNegative val="0"/>
          <c:dLbls>
            <c:numFmt formatCode="#,##0_ " sourceLinked="0"/>
            <c:spPr>
              <a:noFill/>
              <a:ln>
                <a:noFill/>
              </a:ln>
              <a:effectLst/>
            </c:spPr>
            <c:txPr>
              <a:bodyPr rot="0" horzOverflow="overflow" anchor="ctr" anchorCtr="1"/>
              <a:lstStyle/>
              <a:p>
                <a:pPr algn="ctr" rtl="0">
                  <a:defRPr sz="1000">
                    <a:solidFill>
                      <a:schemeClr val="tx1"/>
                    </a:solidFill>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'2-5g'!$A$2:$A$10</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'2-5g'!$C$2:$C$10</c:f>
              <c:numCache>
                <c:formatCode>General</c:formatCode>
                <c:ptCount val="8"/>
                <c:pt idx="0">
                  <c:v>41125</c:v>
                </c:pt>
                <c:pt idx="1">
                  <c:v>41269</c:v>
                </c:pt>
                <c:pt idx="2">
                  <c:v>41490</c:v>
                </c:pt>
                <c:pt idx="3">
                  <c:v>41603</c:v>
                </c:pt>
                <c:pt idx="4">
                  <c:v>41703</c:v>
                </c:pt>
                <c:pt idx="5">
                  <c:v>41713</c:v>
                </c:pt>
                <c:pt idx="6">
                  <c:v>41717</c:v>
                </c:pt>
                <c:pt idx="7">
                  <c:v>41632</c:v>
                </c:pt>
              </c:numCache>
            </c:numRef>
          </c:val>
          <c:extLst>
            <c:ext xmlns:c16="http://schemas.microsoft.com/office/drawing/2014/chart" uri="{C3380CC4-5D6E-409C-BE32-E72D297353CC}">
              <c16:uniqueId val="{00000000-1346-430E-96BC-90487AFF17F7}"/>
            </c:ext>
          </c:extLst>
        </c:ser>
        <c:dLbls>
          <c:showLegendKey val="0"/>
          <c:showVal val="1"/>
          <c:showCatName val="0"/>
          <c:showSerName val="0"/>
          <c:showPercent val="0"/>
          <c:showBubbleSize val="0"/>
        </c:dLbls>
        <c:gapWidth val="150"/>
        <c:axId val="1"/>
        <c:axId val="2"/>
      </c:barChart>
      <c:lineChart>
        <c:grouping val="standard"/>
        <c:varyColors val="0"/>
        <c:ser>
          <c:idx val="0"/>
          <c:order val="0"/>
          <c:tx>
            <c:strRef>
              <c:f>'2-5g'!$B$1</c:f>
              <c:strCache>
                <c:ptCount val="1"/>
                <c:pt idx="0">
                  <c:v>本籍数（右軸）</c:v>
                </c:pt>
              </c:strCache>
            </c:strRef>
          </c:tx>
          <c:spPr>
            <a:ln>
              <a:solidFill>
                <a:schemeClr val="accent2"/>
              </a:solidFill>
            </a:ln>
          </c:spPr>
          <c:marker>
            <c:spPr>
              <a:solidFill>
                <a:schemeClr val="accent2"/>
              </a:solidFill>
              <a:ln>
                <a:solidFill>
                  <a:schemeClr val="accent2"/>
                </a:solidFill>
              </a:ln>
            </c:spPr>
          </c:marker>
          <c:dLbls>
            <c:numFmt formatCode="#,##0_ " sourceLinked="0"/>
            <c:spPr>
              <a:noFill/>
              <a:ln>
                <a:noFill/>
              </a:ln>
              <a:effectLst/>
            </c:spPr>
            <c:txPr>
              <a:bodyPr rot="0" horzOverflow="overflow" anchor="ctr" anchorCtr="1"/>
              <a:lstStyle/>
              <a:p>
                <a:pPr algn="ctr" rtl="0">
                  <a:defRPr sz="1000">
                    <a:solidFill>
                      <a:schemeClr val="tx1"/>
                    </a:solidFill>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'2-5g'!$A$2:$A$10</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'2-5g'!$B$2:$B$10</c:f>
              <c:numCache>
                <c:formatCode>General</c:formatCode>
                <c:ptCount val="8"/>
                <c:pt idx="0">
                  <c:v>16255</c:v>
                </c:pt>
                <c:pt idx="1">
                  <c:v>16405</c:v>
                </c:pt>
                <c:pt idx="2">
                  <c:v>16632</c:v>
                </c:pt>
                <c:pt idx="3">
                  <c:v>16751</c:v>
                </c:pt>
                <c:pt idx="4">
                  <c:v>16843</c:v>
                </c:pt>
                <c:pt idx="5">
                  <c:v>16895</c:v>
                </c:pt>
                <c:pt idx="6">
                  <c:v>16973</c:v>
                </c:pt>
                <c:pt idx="7">
                  <c:v>17033</c:v>
                </c:pt>
              </c:numCache>
            </c:numRef>
          </c:val>
          <c:smooth val="0"/>
          <c:extLst>
            <c:ext xmlns:c16="http://schemas.microsoft.com/office/drawing/2014/chart" uri="{C3380CC4-5D6E-409C-BE32-E72D297353CC}">
              <c16:uniqueId val="{00000001-1346-430E-96BC-90487AFF17F7}"/>
            </c:ext>
          </c:extLst>
        </c:ser>
        <c:dLbls>
          <c:showLegendKey val="0"/>
          <c:showVal val="1"/>
          <c:showCatName val="0"/>
          <c:showSerName val="0"/>
          <c:showPercent val="0"/>
          <c:showBubbleSize val="0"/>
        </c:dLbls>
        <c:marker val="1"/>
        <c:smooth val="0"/>
        <c:axId val="11"/>
        <c:axId val="12"/>
      </c:lineChart>
      <c:catAx>
        <c:axId val="1"/>
        <c:scaling>
          <c:orientation val="minMax"/>
        </c:scaling>
        <c:delete val="0"/>
        <c:axPos val="b"/>
        <c:numFmt formatCode="General" sourceLinked="1"/>
        <c:majorTickMark val="out"/>
        <c:minorTickMark val="none"/>
        <c:tickLblPos val="nextTo"/>
        <c:txPr>
          <a:bodyPr rot="-2100000" horzOverflow="overflow" anchor="ctr" anchorCtr="1"/>
          <a:lstStyle/>
          <a:p>
            <a:pPr algn="ctr" rtl="0">
              <a:defRPr sz="1000">
                <a:solidFill>
                  <a:schemeClr val="tx1"/>
                </a:solidFill>
              </a:defRPr>
            </a:pPr>
            <a:endParaRPr lang="ja-JP"/>
          </a:p>
        </c:txPr>
        <c:crossAx val="2"/>
        <c:crosses val="autoZero"/>
        <c:auto val="1"/>
        <c:lblAlgn val="ctr"/>
        <c:lblOffset val="50"/>
        <c:noMultiLvlLbl val="0"/>
      </c:catAx>
      <c:valAx>
        <c:axId val="2"/>
        <c:scaling>
          <c:orientation val="minMax"/>
          <c:max val="45000"/>
          <c:min val="0"/>
        </c:scaling>
        <c:delete val="0"/>
        <c:axPos val="l"/>
        <c:title>
          <c:tx>
            <c:rich>
              <a:bodyPr rot="0" horzOverflow="overflow" anchor="ctr" anchorCtr="1"/>
              <a:lstStyle/>
              <a:p>
                <a:pPr algn="ctr" rtl="0">
                  <a:defRPr sz="1000" b="0" i="0" u="none" strike="noStrike" baseline="0">
                    <a:solidFill>
                      <a:schemeClr val="tx1"/>
                    </a:solidFill>
                  </a:defRPr>
                </a:pPr>
                <a:r>
                  <a:rPr lang="ja-JP" altLang="en-US" sz="1000" b="0" i="0" u="none" strike="noStrike" baseline="0">
                    <a:solidFill>
                      <a:schemeClr val="tx1"/>
                    </a:solidFill>
                    <a:latin typeface="メイリオ"/>
                    <a:ea typeface="メイリオ"/>
                  </a:rPr>
                  <a:t>（人）</a:t>
                </a:r>
              </a:p>
            </c:rich>
          </c:tx>
          <c:layout>
            <c:manualLayout>
              <c:xMode val="edge"/>
              <c:yMode val="edge"/>
              <c:x val="4.4907164382229997E-2"/>
              <c:y val="9.6377667465479863E-2"/>
            </c:manualLayout>
          </c:layout>
          <c:overlay val="0"/>
        </c:title>
        <c:numFmt formatCode="#,##0_);[Red]\(#,##0\)" sourceLinked="0"/>
        <c:majorTickMark val="out"/>
        <c:minorTickMark val="none"/>
        <c:tickLblPos val="nextTo"/>
        <c:txPr>
          <a:bodyPr horzOverflow="overflow" anchor="ctr" anchorCtr="1"/>
          <a:lstStyle/>
          <a:p>
            <a:pPr algn="ctr" rtl="0">
              <a:defRPr sz="1000">
                <a:solidFill>
                  <a:schemeClr val="tx1"/>
                </a:solidFill>
              </a:defRPr>
            </a:pPr>
            <a:endParaRPr lang="ja-JP"/>
          </a:p>
        </c:txPr>
        <c:crossAx val="1"/>
        <c:crosses val="autoZero"/>
        <c:crossBetween val="between"/>
        <c:majorUnit val="10000"/>
      </c:valAx>
      <c:catAx>
        <c:axId val="11"/>
        <c:scaling>
          <c:orientation val="minMax"/>
        </c:scaling>
        <c:delete val="1"/>
        <c:axPos val="b"/>
        <c:numFmt formatCode="General" sourceLinked="1"/>
        <c:majorTickMark val="out"/>
        <c:minorTickMark val="none"/>
        <c:tickLblPos val="nextTo"/>
        <c:crossAx val="12"/>
        <c:crossesAt val="14000"/>
        <c:auto val="1"/>
        <c:lblAlgn val="ctr"/>
        <c:lblOffset val="100"/>
        <c:noMultiLvlLbl val="0"/>
      </c:catAx>
      <c:valAx>
        <c:axId val="12"/>
        <c:scaling>
          <c:orientation val="minMax"/>
          <c:max val="25000"/>
          <c:min val="0"/>
        </c:scaling>
        <c:delete val="0"/>
        <c:axPos val="r"/>
        <c:title>
          <c:tx>
            <c:rich>
              <a:bodyPr rot="0" horzOverflow="overflow" anchor="ctr" anchorCtr="1"/>
              <a:lstStyle/>
              <a:p>
                <a:pPr algn="ctr" rtl="0">
                  <a:defRPr sz="1000" b="0" i="0" u="none" strike="noStrike" baseline="0">
                    <a:solidFill>
                      <a:schemeClr val="tx1"/>
                    </a:solidFill>
                  </a:defRPr>
                </a:pPr>
                <a:r>
                  <a:rPr lang="ja-JP" altLang="en-US" sz="1000" b="0" i="0" u="none" strike="noStrike" baseline="0">
                    <a:solidFill>
                      <a:schemeClr val="tx1"/>
                    </a:solidFill>
                    <a:latin typeface="メイリオ"/>
                    <a:ea typeface="メイリオ"/>
                  </a:rPr>
                  <a:t>（本籍数）</a:t>
                </a:r>
              </a:p>
            </c:rich>
          </c:tx>
          <c:layout>
            <c:manualLayout>
              <c:xMode val="edge"/>
              <c:yMode val="edge"/>
              <c:x val="0.86664706263568903"/>
              <c:y val="6.465422800410818E-2"/>
            </c:manualLayout>
          </c:layout>
          <c:overlay val="0"/>
        </c:title>
        <c:numFmt formatCode="#,##0_);[Red]\(#,##0\)" sourceLinked="0"/>
        <c:majorTickMark val="out"/>
        <c:minorTickMark val="none"/>
        <c:tickLblPos val="nextTo"/>
        <c:txPr>
          <a:bodyPr horzOverflow="overflow" anchor="ctr" anchorCtr="1"/>
          <a:lstStyle/>
          <a:p>
            <a:pPr algn="ctr" rtl="0">
              <a:defRPr sz="1000">
                <a:solidFill>
                  <a:schemeClr val="tx1"/>
                </a:solidFill>
              </a:defRPr>
            </a:pPr>
            <a:endParaRPr lang="ja-JP"/>
          </a:p>
        </c:txPr>
        <c:crossAx val="11"/>
        <c:crosses val="max"/>
        <c:crossBetween val="between"/>
        <c:minorUnit val="2000"/>
      </c:valAx>
    </c:plotArea>
    <c:legend>
      <c:legendPos val="t"/>
      <c:overlay val="0"/>
      <c:txPr>
        <a:bodyPr horzOverflow="overflow" anchor="ctr" anchorCtr="1"/>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nchorCtr="1"/>
    <a:lstStyle/>
    <a:p>
      <a:pPr algn="ctr" rtl="0">
        <a:defRPr lang="ja-JP" altLang="en-US" sz="1000">
          <a:solidFill>
            <a:schemeClr val="tx1"/>
          </a:solidFill>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[2024統計さむかわデータベース（完成）.xlsx]12-12g2!ﾋﾟﾎﾞｯﾄﾃｰﾌﾞﾙ7</c:name>
    <c:fmtId val="0"/>
  </c:pivotSource>
  <c:chart>
    <c:autoTitleDeleted val="1"/>
    <c:pivotFmts>
      <c:pivotFmt>
        <c:idx val="0"/>
        <c:spPr>
          <a:solidFill>
            <a:schemeClr val="accent1"/>
          </a:solidFill>
          <a:ln>
            <a:noFill/>
          </a:ln>
          <a:effectLst/>
        </c:spPr>
        <c:dLbl>
          <c:idx val="0"/>
          <c:numFmt formatCode="#,##0_ " sourceLinked="0"/>
          <c:spPr>
            <a:noFill/>
            <a:ln>
              <a:noFill/>
            </a:ln>
            <a:effectLst/>
          </c:spPr>
          <c:txPr>
            <a:bodyPr rot="0" spcFirstLastPara="1" vertOverflow="ellipsis" horzOverflow="overflow"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2737315350032113"/>
          <c:y val="0.10972438472689415"/>
          <c:w val="0.86198210772786354"/>
          <c:h val="0.6789643476576086"/>
        </c:manualLayout>
      </c:layout>
      <c:barChart>
        <c:barDir val="col"/>
        <c:grouping val="clustered"/>
        <c:varyColors val="0"/>
        <c:ser>
          <c:idx val="0"/>
          <c:order val="0"/>
          <c:tx>
            <c:strRef>
              <c:f>'12-12g2'!$B$1</c:f>
              <c:strCache>
                <c:ptCount val="1"/>
                <c:pt idx="0">
                  <c:v>集計</c:v>
                </c:pt>
              </c:strCache>
            </c:strRef>
          </c:tx>
          <c:spPr>
            <a:solidFill>
              <a:schemeClr val="accent1"/>
            </a:solidFill>
            <a:ln>
              <a:noFill/>
            </a:ln>
            <a:effectLst/>
          </c:spPr>
          <c:invertIfNegative val="0"/>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'12-12g2'!$A$2:$A$10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'12-12g2'!$B$2:$B$10</c:f>
              <c:numCache>
                <c:formatCode>General</c:formatCode>
                <c:ptCount val="8"/>
                <c:pt idx="0">
                  <c:v>13828</c:v>
                </c:pt>
                <c:pt idx="1">
                  <c:v>13677</c:v>
                </c:pt>
                <c:pt idx="2">
                  <c:v>13888</c:v>
                </c:pt>
                <c:pt idx="3">
                  <c:v>13768</c:v>
                </c:pt>
                <c:pt idx="4">
                  <c:v>13469</c:v>
                </c:pt>
                <c:pt idx="5">
                  <c:v>12999</c:v>
                </c:pt>
                <c:pt idx="6">
                  <c:v>12661</c:v>
                </c:pt>
                <c:pt idx="7">
                  <c:v>12765</c:v>
                </c:pt>
              </c:numCache>
            </c:numRef>
          </c:val>
          <c:extLst>
            <c:ext xmlns:c16="http://schemas.microsoft.com/office/drawing/2014/chart" uri="{C3380CC4-5D6E-409C-BE32-E72D297353CC}">
              <c16:uniqueId val="{00000000-00CB-4106-90D8-6B72F5E7D79F}"/>
            </c:ext>
          </c:extLst>
        </c:ser>
        <c:dLbls>
          <c:showLegendKey val="0"/>
          <c:showVal val="1"/>
          <c:showCatName val="0"/>
          <c:showSerName val="0"/>
          <c:showPercent val="0"/>
          <c:showBubbleSize val="0"/>
        </c:dLbls>
        <c:gapWidth val="150"/>
        <c:axId val="1"/>
        <c:axId val="2"/>
      </c:barChart>
      <c:catAx>
        <c:axId val="1"/>
        <c:scaling>
          <c:orientation val="minMax"/>
        </c:scaling>
        <c:delete val="0"/>
        <c:axPos val="b"/>
        <c:numFmt formatCode="General" sourceLinked="1"/>
        <c:majorTickMark val="in"/>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min val="0"/>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a:t>
                </a:r>
                <a:r>
                  <a:rPr lang="en-US" altLang="en-US" sz="900" b="0" i="0" u="none" strike="noStrike" kern="1200" baseline="0">
                    <a:solidFill>
                      <a:schemeClr val="tx1"/>
                    </a:solidFill>
                    <a:latin typeface="メイリオ"/>
                    <a:ea typeface="メイリオ"/>
                    <a:cs typeface="+mn-cs"/>
                  </a:rPr>
                  <a:t>t</a:t>
                </a:r>
                <a:r>
                  <a:rPr lang="ja-JP" altLang="en-US" sz="900" b="0" i="0" u="none" strike="noStrike" kern="1200" baseline="0">
                    <a:solidFill>
                      <a:schemeClr val="tx1"/>
                    </a:solidFill>
                    <a:latin typeface="メイリオ"/>
                    <a:ea typeface="メイリオ"/>
                    <a:cs typeface="+mn-cs"/>
                  </a:rPr>
                  <a:t>）</a:t>
                </a:r>
              </a:p>
            </c:rich>
          </c:tx>
          <c:layout>
            <c:manualLayout>
              <c:xMode val="edge"/>
              <c:yMode val="edge"/>
              <c:x val="4.6311589100142971E-2"/>
              <c:y val="8.9985418489355491E-3"/>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in"/>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b="0">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[2024統計さむかわデータベース（完成）.xlsx]12-13g!ﾋﾟﾎﾞｯﾄﾃｰﾌﾞﾙ10</c:name>
    <c:fmtId val="0"/>
  </c:pivotSource>
  <c:chart>
    <c:autoTitleDeleted val="1"/>
    <c:pivotFmts>
      <c:pivotFmt>
        <c:idx val="0"/>
        <c:dLbl>
          <c:idx val="0"/>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dLbl>
          <c:idx val="0"/>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512616120491459"/>
          <c:y val="9.4901458872411276E-2"/>
          <c:w val="0.88253442634739154"/>
          <c:h val="0.65604110440258578"/>
        </c:manualLayout>
      </c:layout>
      <c:barChart>
        <c:barDir val="col"/>
        <c:grouping val="clustered"/>
        <c:varyColors val="0"/>
        <c:ser>
          <c:idx val="0"/>
          <c:order val="0"/>
          <c:tx>
            <c:strRef>
              <c:f>'12-13g'!$B$1</c:f>
              <c:strCache>
                <c:ptCount val="1"/>
                <c:pt idx="0">
                  <c:v>集計</c:v>
                </c:pt>
              </c:strCache>
            </c:strRef>
          </c:tx>
          <c:invertIfNegative val="0"/>
          <c:dLbls>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'12-13g'!$A$2:$A$10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'12-13g'!$B$2:$B$10</c:f>
              <c:numCache>
                <c:formatCode>General</c:formatCode>
                <c:ptCount val="8"/>
                <c:pt idx="0">
                  <c:v>2632</c:v>
                </c:pt>
                <c:pt idx="1">
                  <c:v>2521</c:v>
                </c:pt>
                <c:pt idx="2">
                  <c:v>2508</c:v>
                </c:pt>
                <c:pt idx="3">
                  <c:v>1389</c:v>
                </c:pt>
                <c:pt idx="4">
                  <c:v>1435</c:v>
                </c:pt>
                <c:pt idx="5">
                  <c:v>1334</c:v>
                </c:pt>
                <c:pt idx="6">
                  <c:v>1316</c:v>
                </c:pt>
                <c:pt idx="7">
                  <c:v>1296</c:v>
                </c:pt>
              </c:numCache>
            </c:numRef>
          </c:val>
          <c:extLst>
            <c:ext xmlns:c16="http://schemas.microsoft.com/office/drawing/2014/chart" uri="{C3380CC4-5D6E-409C-BE32-E72D297353CC}">
              <c16:uniqueId val="{00000000-DE83-4902-8BC7-F9FBDFB57138}"/>
            </c:ext>
          </c:extLst>
        </c:ser>
        <c:dLbls>
          <c:showLegendKey val="0"/>
          <c:showVal val="1"/>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txPr>
          <a:bodyPr rot="-2100000" horzOverflow="overflow" anchor="ctr" anchorCtr="1"/>
          <a:lstStyle/>
          <a:p>
            <a:pPr algn="ctr" rtl="0">
              <a:defRPr sz="900">
                <a:solidFill>
                  <a:schemeClr val="tx1"/>
                </a:solidFill>
              </a:defRPr>
            </a:pPr>
            <a:endParaRPr lang="ja-JP"/>
          </a:p>
        </c:txPr>
        <c:crossAx val="2"/>
        <c:crosses val="autoZero"/>
        <c:auto val="1"/>
        <c:lblAlgn val="ctr"/>
        <c:lblOffset val="50"/>
        <c:noMultiLvlLbl val="0"/>
      </c:catAx>
      <c:valAx>
        <c:axId val="2"/>
        <c:scaling>
          <c:orientation val="minMax"/>
        </c:scaling>
        <c:delete val="0"/>
        <c:axPos val="l"/>
        <c:title>
          <c:tx>
            <c:rich>
              <a:bodyPr rot="0" horzOverflow="overflow" anchor="ctr" anchorCtr="1"/>
              <a:lstStyle/>
              <a:p>
                <a:pPr algn="ctr" rtl="0">
                  <a:defRPr sz="900" i="0" u="none" strike="noStrike" baseline="0">
                    <a:solidFill>
                      <a:schemeClr val="tx1"/>
                    </a:solidFill>
                  </a:defRPr>
                </a:pPr>
                <a:r>
                  <a:rPr lang="ja-JP" altLang="en-US" sz="900" b="0" i="0" u="none" strike="noStrike" baseline="0">
                    <a:solidFill>
                      <a:schemeClr val="tx1"/>
                    </a:solidFill>
                    <a:latin typeface="メイリオ"/>
                    <a:ea typeface="メイリオ"/>
                  </a:rPr>
                  <a:t>（</a:t>
                </a:r>
                <a:r>
                  <a:rPr lang="en-US" altLang="en-US" sz="900" b="0" i="0" u="none" strike="noStrike" baseline="0">
                    <a:solidFill>
                      <a:schemeClr val="tx1"/>
                    </a:solidFill>
                    <a:latin typeface="メイリオ"/>
                    <a:ea typeface="メイリオ"/>
                  </a:rPr>
                  <a:t>t</a:t>
                </a:r>
                <a:r>
                  <a:rPr lang="ja-JP" altLang="en-US" sz="900" b="0" i="0" u="none" strike="noStrike" baseline="0">
                    <a:solidFill>
                      <a:schemeClr val="tx1"/>
                    </a:solidFill>
                    <a:latin typeface="メイリオ"/>
                    <a:ea typeface="メイリオ"/>
                  </a:rPr>
                  <a:t>）</a:t>
                </a:r>
              </a:p>
            </c:rich>
          </c:tx>
          <c:layout>
            <c:manualLayout>
              <c:xMode val="edge"/>
              <c:yMode val="edge"/>
              <c:x val="3.0359509827157894E-2"/>
              <c:y val="1.0614482013277752E-4"/>
            </c:manualLayout>
          </c:layout>
          <c:overlay val="0"/>
        </c:title>
        <c:numFmt formatCode="#,##0_);[Red]\(#,##0\)" sourceLinked="0"/>
        <c:majorTickMark val="out"/>
        <c:minorTickMark val="none"/>
        <c:tickLblPos val="nextTo"/>
        <c:txPr>
          <a:bodyPr horzOverflow="overflow" anchor="ctr" anchorCtr="1"/>
          <a:lstStyle/>
          <a:p>
            <a:pPr algn="ctr" rtl="0">
              <a:defRPr sz="900">
                <a:solidFill>
                  <a:schemeClr val="tx1"/>
                </a:solidFill>
              </a:defRPr>
            </a:pPr>
            <a:endParaRPr lang="ja-JP"/>
          </a:p>
        </c:txPr>
        <c:crossAx val="1"/>
        <c:crosses val="autoZero"/>
        <c:crossBetween val="between"/>
      </c:valAx>
    </c:plotArea>
    <c:plotVisOnly val="1"/>
    <c:dispBlanksAs val="gap"/>
    <c:showDLblsOverMax val="0"/>
  </c:chart>
  <c:spPr>
    <a:noFill/>
    <a:ln>
      <a:noFill/>
    </a:ln>
  </c:spPr>
  <c:txPr>
    <a:bodyPr horzOverflow="overflow" anchor="ctr" anchorCtr="1"/>
    <a:lstStyle/>
    <a:p>
      <a:pPr algn="ctr" rtl="0">
        <a:defRPr lang="ja-JP" altLang="en-US" sz="900" b="0">
          <a:solidFill>
            <a:schemeClr val="tx1"/>
          </a:solidFill>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[2024統計さむかわデータベース（完成）.xlsx]12-14g!ﾋﾟﾎﾞｯﾄﾃｰﾌﾞﾙ11</c:name>
    <c:fmtId val="0"/>
  </c:pivotSource>
  <c:chart>
    <c:autoTitleDeleted val="1"/>
    <c:pivotFmts>
      <c:pivotFmt>
        <c:idx val="0"/>
        <c:spPr>
          <a:solidFill>
            <a:schemeClr val="accent1"/>
          </a:solidFill>
          <a:ln>
            <a:noFill/>
          </a:ln>
          <a:effectLst/>
        </c:spPr>
        <c:dLbl>
          <c:idx val="0"/>
          <c:spPr>
            <a:noFill/>
            <a:ln>
              <a:noFill/>
            </a:ln>
            <a:effectLst/>
          </c:spPr>
          <c:txPr>
            <a:bodyPr rot="0" spcFirstLastPara="1" vertOverflow="ellipsis" horzOverflow="overflow"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757815578396213"/>
          <c:y val="9.4901281669688198E-2"/>
          <c:w val="0.88253442634739154"/>
          <c:h val="0.66939812935754162"/>
        </c:manualLayout>
      </c:layout>
      <c:barChart>
        <c:barDir val="col"/>
        <c:grouping val="clustered"/>
        <c:varyColors val="0"/>
        <c:ser>
          <c:idx val="0"/>
          <c:order val="0"/>
          <c:tx>
            <c:strRef>
              <c:f>'12-14g'!$B$1</c:f>
              <c:strCache>
                <c:ptCount val="1"/>
                <c:pt idx="0">
                  <c:v>集計</c:v>
                </c:pt>
              </c:strCache>
            </c:strRef>
          </c:tx>
          <c:spPr>
            <a:solidFill>
              <a:schemeClr val="accent1"/>
            </a:solidFill>
            <a:ln>
              <a:noFill/>
            </a:ln>
            <a:effectLst/>
          </c:spPr>
          <c:invertIfNegative val="0"/>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'12-14g'!$A$2:$A$10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'12-14g'!$B$2:$B$10</c:f>
              <c:numCache>
                <c:formatCode>General</c:formatCode>
                <c:ptCount val="8"/>
                <c:pt idx="0">
                  <c:v>580</c:v>
                </c:pt>
                <c:pt idx="1">
                  <c:v>550</c:v>
                </c:pt>
                <c:pt idx="2">
                  <c:v>571</c:v>
                </c:pt>
                <c:pt idx="3">
                  <c:v>512</c:v>
                </c:pt>
                <c:pt idx="4">
                  <c:v>492</c:v>
                </c:pt>
                <c:pt idx="5">
                  <c:v>481</c:v>
                </c:pt>
                <c:pt idx="6">
                  <c:v>468</c:v>
                </c:pt>
                <c:pt idx="7">
                  <c:v>485</c:v>
                </c:pt>
              </c:numCache>
            </c:numRef>
          </c:val>
          <c:extLst>
            <c:ext xmlns:c16="http://schemas.microsoft.com/office/drawing/2014/chart" uri="{C3380CC4-5D6E-409C-BE32-E72D297353CC}">
              <c16:uniqueId val="{00000000-CD3E-46BD-A6E2-3827D2393A1E}"/>
            </c:ext>
          </c:extLst>
        </c:ser>
        <c:dLbls>
          <c:showLegendKey val="0"/>
          <c:showVal val="1"/>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a:t>
                </a:r>
                <a:r>
                  <a:rPr lang="en-US" altLang="en-US" sz="900" b="0" i="0" u="none" strike="noStrike" kern="1200" baseline="0">
                    <a:solidFill>
                      <a:schemeClr val="tx1"/>
                    </a:solidFill>
                    <a:latin typeface="メイリオ"/>
                    <a:ea typeface="メイリオ"/>
                    <a:cs typeface="+mn-cs"/>
                  </a:rPr>
                  <a:t>kℓ</a:t>
                </a:r>
                <a:r>
                  <a:rPr lang="ja-JP" altLang="en-US" sz="900" b="0" i="0" u="none" strike="noStrike" kern="1200" baseline="0">
                    <a:solidFill>
                      <a:schemeClr val="tx1"/>
                    </a:solidFill>
                    <a:latin typeface="メイリオ"/>
                    <a:ea typeface="メイリオ"/>
                    <a:cs typeface="+mn-cs"/>
                  </a:rPr>
                  <a:t>）</a:t>
                </a:r>
              </a:p>
            </c:rich>
          </c:tx>
          <c:layout>
            <c:manualLayout>
              <c:xMode val="edge"/>
              <c:yMode val="edge"/>
              <c:x val="1.1699248800796452E-2"/>
              <c:y val="1.061037583068074E-4"/>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b="0">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[2024統計さむかわデータベース（完成）.xlsx]12-15g!ﾋﾟﾎﾞｯﾄﾃｰﾌﾞﾙ12</c:name>
    <c:fmtId val="0"/>
  </c:pivotSource>
  <c:chart>
    <c:autoTitleDeleted val="1"/>
    <c:pivotFmts>
      <c:pivotFmt>
        <c:idx val="0"/>
        <c:spPr>
          <a:solidFill>
            <a:schemeClr val="accent1"/>
          </a:solidFill>
          <a:ln>
            <a:noFill/>
          </a:ln>
          <a:effectLst/>
        </c:spPr>
        <c:marker>
          <c:symbol val="none"/>
        </c:marker>
        <c:dLbl>
          <c:idx val="0"/>
          <c:numFmt formatCode="0.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numFmt formatCode="0.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1"/>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2"/>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3"/>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4"/>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5"/>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6"/>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7"/>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s>
    <c:plotArea>
      <c:layout>
        <c:manualLayout>
          <c:layoutTarget val="inner"/>
          <c:xMode val="edge"/>
          <c:yMode val="edge"/>
          <c:x val="9.2182123777258429E-2"/>
          <c:y val="0.16448673082531354"/>
          <c:w val="0.82581455238935886"/>
          <c:h val="0.60854316672982711"/>
        </c:manualLayout>
      </c:layout>
      <c:barChart>
        <c:barDir val="col"/>
        <c:grouping val="clustered"/>
        <c:varyColors val="0"/>
        <c:ser>
          <c:idx val="1"/>
          <c:order val="1"/>
          <c:tx>
            <c:strRef>
              <c:f>'12-15g'!$C$1</c:f>
              <c:strCache>
                <c:ptCount val="1"/>
                <c:pt idx="0">
                  <c:v>整備面積（左軸）</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A83-4862-BE47-AB59677EABD6}"/>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8A83-4862-BE47-AB59677EABD6}"/>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8A83-4862-BE47-AB59677EABD6}"/>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8A83-4862-BE47-AB59677EABD6}"/>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9-8A83-4862-BE47-AB59677EABD6}"/>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B-8A83-4862-BE47-AB59677EABD6}"/>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D-8A83-4862-BE47-AB59677EABD6}"/>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F-8A83-4862-BE47-AB59677EABD6}"/>
              </c:ext>
            </c:extLst>
          </c:dPt>
          <c:dPt>
            <c:idx val="8"/>
            <c:invertIfNegative val="0"/>
            <c:bubble3D val="0"/>
            <c:extLst>
              <c:ext xmlns:c16="http://schemas.microsoft.com/office/drawing/2014/chart" uri="{C3380CC4-5D6E-409C-BE32-E72D297353CC}">
                <c16:uniqueId val="{00000011-8A83-4862-BE47-AB59677EABD6}"/>
              </c:ext>
            </c:extLst>
          </c:dPt>
          <c:dLbls>
            <c:numFmt formatCode="0.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'12-15g'!$A$2:$A$10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'12-15g'!$C$2:$C$10</c:f>
              <c:numCache>
                <c:formatCode>General</c:formatCode>
                <c:ptCount val="8"/>
                <c:pt idx="0">
                  <c:v>765.12</c:v>
                </c:pt>
                <c:pt idx="1">
                  <c:v>765.73</c:v>
                </c:pt>
                <c:pt idx="2">
                  <c:v>768.92</c:v>
                </c:pt>
                <c:pt idx="3">
                  <c:v>769.4</c:v>
                </c:pt>
                <c:pt idx="4">
                  <c:v>769.68</c:v>
                </c:pt>
                <c:pt idx="5">
                  <c:v>769.68</c:v>
                </c:pt>
                <c:pt idx="6">
                  <c:v>769.75</c:v>
                </c:pt>
                <c:pt idx="7">
                  <c:v>770.43</c:v>
                </c:pt>
              </c:numCache>
            </c:numRef>
          </c:val>
          <c:extLst>
            <c:ext xmlns:c16="http://schemas.microsoft.com/office/drawing/2014/chart" uri="{C3380CC4-5D6E-409C-BE32-E72D297353CC}">
              <c16:uniqueId val="{00000012-8A83-4862-BE47-AB59677EABD6}"/>
            </c:ext>
          </c:extLst>
        </c:ser>
        <c:dLbls>
          <c:showLegendKey val="0"/>
          <c:showVal val="1"/>
          <c:showCatName val="0"/>
          <c:showSerName val="0"/>
          <c:showPercent val="0"/>
          <c:showBubbleSize val="0"/>
        </c:dLbls>
        <c:gapWidth val="150"/>
        <c:axId val="1"/>
        <c:axId val="2"/>
      </c:barChart>
      <c:lineChart>
        <c:grouping val="standard"/>
        <c:varyColors val="0"/>
        <c:ser>
          <c:idx val="0"/>
          <c:order val="0"/>
          <c:tx>
            <c:strRef>
              <c:f>'12-15g'!$B$1</c:f>
              <c:strCache>
                <c:ptCount val="1"/>
                <c:pt idx="0">
                  <c:v>普及率（右軸）</c:v>
                </c:pt>
              </c:strCache>
            </c:strRef>
          </c:tx>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Pt>
            <c:idx val="0"/>
            <c:bubble3D val="0"/>
            <c:spPr>
              <a:ln w="28575" cap="rnd" cmpd="sng" algn="ctr">
                <a:solidFill>
                  <a:schemeClr val="accent2"/>
                </a:solidFill>
                <a:prstDash val="solid"/>
                <a:round/>
              </a:ln>
              <a:effectLst/>
            </c:spPr>
            <c:extLst>
              <c:ext xmlns:c16="http://schemas.microsoft.com/office/drawing/2014/chart" uri="{C3380CC4-5D6E-409C-BE32-E72D297353CC}">
                <c16:uniqueId val="{00000014-8A83-4862-BE47-AB59677EABD6}"/>
              </c:ext>
            </c:extLst>
          </c:dPt>
          <c:dPt>
            <c:idx val="1"/>
            <c:bubble3D val="0"/>
            <c:spPr>
              <a:ln w="28575" cap="rnd" cmpd="sng" algn="ctr">
                <a:solidFill>
                  <a:schemeClr val="accent2"/>
                </a:solidFill>
                <a:prstDash val="solid"/>
                <a:round/>
              </a:ln>
              <a:effectLst/>
            </c:spPr>
            <c:extLst>
              <c:ext xmlns:c16="http://schemas.microsoft.com/office/drawing/2014/chart" uri="{C3380CC4-5D6E-409C-BE32-E72D297353CC}">
                <c16:uniqueId val="{00000016-8A83-4862-BE47-AB59677EABD6}"/>
              </c:ext>
            </c:extLst>
          </c:dPt>
          <c:dPt>
            <c:idx val="2"/>
            <c:bubble3D val="0"/>
            <c:spPr>
              <a:ln w="28575" cap="rnd" cmpd="sng" algn="ctr">
                <a:solidFill>
                  <a:schemeClr val="accent2"/>
                </a:solidFill>
                <a:prstDash val="solid"/>
                <a:round/>
              </a:ln>
              <a:effectLst/>
            </c:spPr>
            <c:extLst>
              <c:ext xmlns:c16="http://schemas.microsoft.com/office/drawing/2014/chart" uri="{C3380CC4-5D6E-409C-BE32-E72D297353CC}">
                <c16:uniqueId val="{00000018-8A83-4862-BE47-AB59677EABD6}"/>
              </c:ext>
            </c:extLst>
          </c:dPt>
          <c:dPt>
            <c:idx val="3"/>
            <c:bubble3D val="0"/>
            <c:spPr>
              <a:ln w="28575" cap="rnd" cmpd="sng" algn="ctr">
                <a:solidFill>
                  <a:schemeClr val="accent2"/>
                </a:solidFill>
                <a:prstDash val="solid"/>
                <a:round/>
              </a:ln>
              <a:effectLst/>
            </c:spPr>
            <c:extLst>
              <c:ext xmlns:c16="http://schemas.microsoft.com/office/drawing/2014/chart" uri="{C3380CC4-5D6E-409C-BE32-E72D297353CC}">
                <c16:uniqueId val="{0000001A-8A83-4862-BE47-AB59677EABD6}"/>
              </c:ext>
            </c:extLst>
          </c:dPt>
          <c:dPt>
            <c:idx val="4"/>
            <c:bubble3D val="0"/>
            <c:spPr>
              <a:ln w="28575" cap="rnd" cmpd="sng" algn="ctr">
                <a:solidFill>
                  <a:schemeClr val="accent2"/>
                </a:solidFill>
                <a:prstDash val="solid"/>
                <a:round/>
              </a:ln>
              <a:effectLst/>
            </c:spPr>
            <c:extLst>
              <c:ext xmlns:c16="http://schemas.microsoft.com/office/drawing/2014/chart" uri="{C3380CC4-5D6E-409C-BE32-E72D297353CC}">
                <c16:uniqueId val="{0000001C-8A83-4862-BE47-AB59677EABD6}"/>
              </c:ext>
            </c:extLst>
          </c:dPt>
          <c:dPt>
            <c:idx val="5"/>
            <c:bubble3D val="0"/>
            <c:spPr>
              <a:ln w="28575" cap="rnd" cmpd="sng" algn="ctr">
                <a:solidFill>
                  <a:schemeClr val="accent2"/>
                </a:solidFill>
                <a:prstDash val="solid"/>
                <a:round/>
              </a:ln>
              <a:effectLst/>
            </c:spPr>
            <c:extLst>
              <c:ext xmlns:c16="http://schemas.microsoft.com/office/drawing/2014/chart" uri="{C3380CC4-5D6E-409C-BE32-E72D297353CC}">
                <c16:uniqueId val="{0000001E-8A83-4862-BE47-AB59677EABD6}"/>
              </c:ext>
            </c:extLst>
          </c:dPt>
          <c:dPt>
            <c:idx val="6"/>
            <c:bubble3D val="0"/>
            <c:spPr>
              <a:ln w="28575" cap="rnd" cmpd="sng" algn="ctr">
                <a:solidFill>
                  <a:schemeClr val="accent2"/>
                </a:solidFill>
                <a:prstDash val="solid"/>
                <a:round/>
              </a:ln>
              <a:effectLst/>
            </c:spPr>
            <c:extLst>
              <c:ext xmlns:c16="http://schemas.microsoft.com/office/drawing/2014/chart" uri="{C3380CC4-5D6E-409C-BE32-E72D297353CC}">
                <c16:uniqueId val="{00000020-8A83-4862-BE47-AB59677EABD6}"/>
              </c:ext>
            </c:extLst>
          </c:dPt>
          <c:dPt>
            <c:idx val="7"/>
            <c:bubble3D val="0"/>
            <c:spPr>
              <a:ln w="28575" cap="rnd" cmpd="sng" algn="ctr">
                <a:solidFill>
                  <a:schemeClr val="accent2"/>
                </a:solidFill>
                <a:prstDash val="solid"/>
                <a:round/>
              </a:ln>
              <a:effectLst/>
            </c:spPr>
            <c:extLst>
              <c:ext xmlns:c16="http://schemas.microsoft.com/office/drawing/2014/chart" uri="{C3380CC4-5D6E-409C-BE32-E72D297353CC}">
                <c16:uniqueId val="{00000022-8A83-4862-BE47-AB59677EABD6}"/>
              </c:ext>
            </c:extLst>
          </c:dPt>
          <c:dPt>
            <c:idx val="8"/>
            <c:bubble3D val="0"/>
            <c:extLst>
              <c:ext xmlns:c16="http://schemas.microsoft.com/office/drawing/2014/chart" uri="{C3380CC4-5D6E-409C-BE32-E72D297353CC}">
                <c16:uniqueId val="{00000024-8A83-4862-BE47-AB59677EABD6}"/>
              </c:ext>
            </c:extLst>
          </c:dPt>
          <c:dLbls>
            <c:numFmt formatCode="0.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'12-15g'!$A$2:$A$10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'12-15g'!$B$2:$B$10</c:f>
              <c:numCache>
                <c:formatCode>0.00</c:formatCode>
                <c:ptCount val="8"/>
                <c:pt idx="0">
                  <c:v>93.2</c:v>
                </c:pt>
                <c:pt idx="1">
                  <c:v>93.2</c:v>
                </c:pt>
                <c:pt idx="2">
                  <c:v>93.2</c:v>
                </c:pt>
                <c:pt idx="3">
                  <c:v>93.4</c:v>
                </c:pt>
                <c:pt idx="4">
                  <c:v>93.5</c:v>
                </c:pt>
                <c:pt idx="5">
                  <c:v>93.5</c:v>
                </c:pt>
                <c:pt idx="6">
                  <c:v>93.6</c:v>
                </c:pt>
                <c:pt idx="7">
                  <c:v>93.6</c:v>
                </c:pt>
              </c:numCache>
            </c:numRef>
          </c:val>
          <c:smooth val="0"/>
          <c:extLst>
            <c:ext xmlns:c16="http://schemas.microsoft.com/office/drawing/2014/chart" uri="{C3380CC4-5D6E-409C-BE32-E72D297353CC}">
              <c16:uniqueId val="{00000025-8A83-4862-BE47-AB59677EABD6}"/>
            </c:ext>
          </c:extLst>
        </c:ser>
        <c:dLbls>
          <c:showLegendKey val="0"/>
          <c:showVal val="1"/>
          <c:showCatName val="0"/>
          <c:showSerName val="0"/>
          <c:showPercent val="0"/>
          <c:showBubbleSize val="0"/>
        </c:dLbls>
        <c:marker val="1"/>
        <c:smooth val="0"/>
        <c:axId val="11"/>
        <c:axId val="12"/>
      </c:line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max val="1000"/>
          <c:min val="0"/>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a:t>
                </a:r>
                <a:r>
                  <a:rPr lang="en-US" altLang="en-US" sz="900" b="0" i="0" u="none" strike="noStrike" kern="1200" baseline="0">
                    <a:solidFill>
                      <a:schemeClr val="tx1"/>
                    </a:solidFill>
                    <a:latin typeface="メイリオ"/>
                    <a:ea typeface="メイリオ"/>
                    <a:cs typeface="+mn-cs"/>
                  </a:rPr>
                  <a:t>ha</a:t>
                </a:r>
                <a:r>
                  <a:rPr lang="ja-JP" altLang="en-US" sz="900" b="0" i="0" u="none" strike="noStrike" kern="1200" baseline="0">
                    <a:solidFill>
                      <a:schemeClr val="tx1"/>
                    </a:solidFill>
                    <a:latin typeface="メイリオ"/>
                    <a:ea typeface="メイリオ"/>
                    <a:cs typeface="+mn-cs"/>
                  </a:rPr>
                  <a:t>）</a:t>
                </a:r>
              </a:p>
            </c:rich>
          </c:tx>
          <c:layout>
            <c:manualLayout>
              <c:xMode val="edge"/>
              <c:yMode val="edge"/>
              <c:x val="9.0879265091863524E-3"/>
              <c:y val="6.4378063853129469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majorUnit val="200"/>
      </c:valAx>
      <c:catAx>
        <c:axId val="11"/>
        <c:scaling>
          <c:orientation val="minMax"/>
        </c:scaling>
        <c:delete val="1"/>
        <c:axPos val="b"/>
        <c:numFmt formatCode="General" sourceLinked="1"/>
        <c:majorTickMark val="out"/>
        <c:minorTickMark val="none"/>
        <c:tickLblPos val="nextTo"/>
        <c:crossAx val="12"/>
        <c:crosses val="autoZero"/>
        <c:auto val="1"/>
        <c:lblAlgn val="ctr"/>
        <c:lblOffset val="100"/>
        <c:noMultiLvlLbl val="0"/>
      </c:catAx>
      <c:valAx>
        <c:axId val="12"/>
        <c:scaling>
          <c:orientation val="minMax"/>
          <c:max val="100"/>
          <c:min val="0"/>
        </c:scaling>
        <c:delete val="0"/>
        <c:axPos val="r"/>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a:t>
                </a:r>
                <a:r>
                  <a:rPr lang="en-US" altLang="en-US" sz="900" b="0" i="0" u="none" strike="noStrike" kern="1200" baseline="0">
                    <a:solidFill>
                      <a:schemeClr val="tx1"/>
                    </a:solidFill>
                    <a:latin typeface="メイリオ"/>
                    <a:ea typeface="メイリオ"/>
                    <a:cs typeface="+mn-cs"/>
                  </a:rPr>
                  <a:t>%</a:t>
                </a:r>
                <a:r>
                  <a:rPr lang="ja-JP" altLang="en-US" sz="900" b="0" i="0" u="none" strike="noStrike" kern="1200" baseline="0">
                    <a:solidFill>
                      <a:schemeClr val="tx1"/>
                    </a:solidFill>
                    <a:latin typeface="メイリオ"/>
                    <a:ea typeface="メイリオ"/>
                    <a:cs typeface="+mn-cs"/>
                  </a:rPr>
                  <a:t>）</a:t>
                </a:r>
              </a:p>
            </c:rich>
          </c:tx>
          <c:layout>
            <c:manualLayout>
              <c:xMode val="edge"/>
              <c:yMode val="edge"/>
              <c:x val="0.90983401380383011"/>
              <c:y val="7.0754002971850735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1"/>
        <c:crosses val="max"/>
        <c:crossBetween val="between"/>
        <c:majorUnit val="20"/>
      </c:valAx>
      <c:spPr>
        <a:solidFill>
          <a:schemeClr val="bg1"/>
        </a:solidFill>
        <a:ln>
          <a:noFill/>
        </a:ln>
        <a:effectLst/>
      </c:spPr>
    </c:plotArea>
    <c:legend>
      <c:legendPos val="t"/>
      <c:layout>
        <c:manualLayout>
          <c:xMode val="edge"/>
          <c:yMode val="edge"/>
          <c:x val="0.18906565511427859"/>
          <c:y val="2.7777777777777776E-2"/>
          <c:w val="0.63646703833553653"/>
          <c:h val="8.3717191601049873E-2"/>
        </c:manualLayout>
      </c:layou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b="0">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[2024統計さむかわデータベース（完成）.xlsx]12-16g!ﾋﾟﾎﾞｯﾄﾃｰﾌﾞﾙ13</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3"/>
          </a:solidFill>
          <a:ln>
            <a:noFill/>
          </a:ln>
          <a:effectLst/>
        </c:spPr>
        <c:dLbl>
          <c:idx val="0"/>
          <c:layout>
            <c:manualLayout>
              <c:x val="0"/>
              <c:y val="2.5316455696202531E-2"/>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3"/>
          </a:solidFill>
          <a:ln>
            <a:noFill/>
          </a:ln>
          <a:effectLst/>
        </c:spPr>
      </c:pivotFmt>
      <c:pivotFmt>
        <c:idx val="5"/>
        <c:spPr>
          <a:solidFill>
            <a:schemeClr val="accent3"/>
          </a:solidFill>
          <a:ln>
            <a:noFill/>
          </a:ln>
          <a:effectLst/>
        </c:spPr>
      </c:pivotFmt>
      <c:pivotFmt>
        <c:idx val="6"/>
        <c:spPr>
          <a:solidFill>
            <a:schemeClr val="accent3"/>
          </a:solidFill>
          <a:ln>
            <a:noFill/>
          </a:ln>
          <a:effectLst/>
        </c:spPr>
      </c:pivotFmt>
      <c:pivotFmt>
        <c:idx val="7"/>
        <c:spPr>
          <a:solidFill>
            <a:schemeClr val="accent3"/>
          </a:solidFill>
          <a:ln>
            <a:noFill/>
          </a:ln>
          <a:effectLst/>
        </c:spPr>
      </c:pivotFmt>
      <c:pivotFmt>
        <c:idx val="8"/>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1732737801915905E-2"/>
          <c:y val="0.17217091758332961"/>
          <c:w val="0.92451586860563872"/>
          <c:h val="0.63461016965866124"/>
        </c:manualLayout>
      </c:layout>
      <c:barChart>
        <c:barDir val="col"/>
        <c:grouping val="clustered"/>
        <c:varyColors val="0"/>
        <c:ser>
          <c:idx val="0"/>
          <c:order val="0"/>
          <c:tx>
            <c:strRef>
              <c:f>'12-16g'!$B$1</c:f>
              <c:strCache>
                <c:ptCount val="1"/>
                <c:pt idx="0">
                  <c:v> 目久尻川(宮山橋)</c:v>
                </c:pt>
              </c:strCache>
            </c:strRef>
          </c:tx>
          <c:spPr>
            <a:solidFill>
              <a:schemeClr val="accent1"/>
            </a:solidFill>
            <a:ln>
              <a:noFill/>
            </a:ln>
            <a:effectLst/>
          </c:spPr>
          <c:invertIfNegative val="0"/>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'12-16g'!$A$2:$A$10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'12-16g'!$B$2:$B$10</c:f>
              <c:numCache>
                <c:formatCode>General</c:formatCode>
                <c:ptCount val="8"/>
                <c:pt idx="0">
                  <c:v>1.3</c:v>
                </c:pt>
                <c:pt idx="1">
                  <c:v>1.2</c:v>
                </c:pt>
                <c:pt idx="2">
                  <c:v>1.1000000000000001</c:v>
                </c:pt>
                <c:pt idx="3">
                  <c:v>1.4</c:v>
                </c:pt>
                <c:pt idx="4">
                  <c:v>1.4</c:v>
                </c:pt>
                <c:pt idx="5">
                  <c:v>1.9</c:v>
                </c:pt>
                <c:pt idx="6">
                  <c:v>1.6</c:v>
                </c:pt>
                <c:pt idx="7">
                  <c:v>1.5</c:v>
                </c:pt>
              </c:numCache>
            </c:numRef>
          </c:val>
          <c:extLst>
            <c:ext xmlns:c16="http://schemas.microsoft.com/office/drawing/2014/chart" uri="{C3380CC4-5D6E-409C-BE32-E72D297353CC}">
              <c16:uniqueId val="{00000000-E416-4B5B-8850-D4E054EEC327}"/>
            </c:ext>
          </c:extLst>
        </c:ser>
        <c:ser>
          <c:idx val="1"/>
          <c:order val="1"/>
          <c:tx>
            <c:strRef>
              <c:f>'12-16g'!$C$1</c:f>
              <c:strCache>
                <c:ptCount val="1"/>
                <c:pt idx="0">
                  <c:v> 小出川(※)</c:v>
                </c:pt>
              </c:strCache>
            </c:strRef>
          </c:tx>
          <c:spPr>
            <a:solidFill>
              <a:schemeClr val="accent2"/>
            </a:solidFill>
            <a:ln>
              <a:noFill/>
            </a:ln>
            <a:effectLst/>
          </c:spPr>
          <c:invertIfNegative val="0"/>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'12-16g'!$A$2:$A$10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'12-16g'!$C$2:$C$10</c:f>
              <c:numCache>
                <c:formatCode>General</c:formatCode>
                <c:ptCount val="8"/>
                <c:pt idx="0">
                  <c:v>8.3000000000000007</c:v>
                </c:pt>
                <c:pt idx="1">
                  <c:v>0</c:v>
                </c:pt>
                <c:pt idx="2">
                  <c:v>5.6</c:v>
                </c:pt>
                <c:pt idx="3">
                  <c:v>9.6</c:v>
                </c:pt>
                <c:pt idx="4">
                  <c:v>6.5</c:v>
                </c:pt>
                <c:pt idx="5">
                  <c:v>9.6999999999999993</c:v>
                </c:pt>
                <c:pt idx="6">
                  <c:v>8.3000000000000007</c:v>
                </c:pt>
                <c:pt idx="7">
                  <c:v>11</c:v>
                </c:pt>
              </c:numCache>
            </c:numRef>
          </c:val>
          <c:extLst>
            <c:ext xmlns:c16="http://schemas.microsoft.com/office/drawing/2014/chart" uri="{C3380CC4-5D6E-409C-BE32-E72D297353CC}">
              <c16:uniqueId val="{00000001-E416-4B5B-8850-D4E054EEC327}"/>
            </c:ext>
          </c:extLst>
        </c:ser>
        <c:ser>
          <c:idx val="2"/>
          <c:order val="2"/>
          <c:tx>
            <c:strRef>
              <c:f>'12-16g'!$D$1</c:f>
              <c:strCache>
                <c:ptCount val="1"/>
                <c:pt idx="0">
                  <c:v> 小出川中流(大曲橋)</c:v>
                </c:pt>
              </c:strCache>
            </c:strRef>
          </c:tx>
          <c:spPr>
            <a:solidFill>
              <a:schemeClr val="accent3"/>
            </a:solidFill>
            <a:ln>
              <a:noFill/>
            </a:ln>
            <a:effectLst/>
          </c:spPr>
          <c:invertIfNegative val="0"/>
          <c:dPt>
            <c:idx val="3"/>
            <c:invertIfNegative val="0"/>
            <c:bubble3D val="0"/>
            <c:spPr>
              <a:solidFill>
                <a:schemeClr val="accent3"/>
              </a:solidFill>
              <a:ln>
                <a:noFill/>
              </a:ln>
              <a:effectLst/>
            </c:spPr>
            <c:extLst>
              <c:ext xmlns:c16="http://schemas.microsoft.com/office/drawing/2014/chart" uri="{C3380CC4-5D6E-409C-BE32-E72D297353CC}">
                <c16:uniqueId val="{00000003-E416-4B5B-8850-D4E054EEC327}"/>
              </c:ext>
            </c:extLst>
          </c:dPt>
          <c:dPt>
            <c:idx val="4"/>
            <c:invertIfNegative val="0"/>
            <c:bubble3D val="0"/>
            <c:spPr>
              <a:solidFill>
                <a:schemeClr val="accent3"/>
              </a:solidFill>
              <a:ln>
                <a:noFill/>
              </a:ln>
              <a:effectLst/>
            </c:spPr>
            <c:extLst>
              <c:ext xmlns:c16="http://schemas.microsoft.com/office/drawing/2014/chart" uri="{C3380CC4-5D6E-409C-BE32-E72D297353CC}">
                <c16:uniqueId val="{00000005-E416-4B5B-8850-D4E054EEC327}"/>
              </c:ext>
            </c:extLst>
          </c:dPt>
          <c:dPt>
            <c:idx val="5"/>
            <c:invertIfNegative val="0"/>
            <c:bubble3D val="0"/>
            <c:spPr>
              <a:solidFill>
                <a:schemeClr val="accent3"/>
              </a:solidFill>
              <a:ln>
                <a:noFill/>
              </a:ln>
              <a:effectLst/>
            </c:spPr>
            <c:extLst>
              <c:ext xmlns:c16="http://schemas.microsoft.com/office/drawing/2014/chart" uri="{C3380CC4-5D6E-409C-BE32-E72D297353CC}">
                <c16:uniqueId val="{00000007-E416-4B5B-8850-D4E054EEC327}"/>
              </c:ext>
            </c:extLst>
          </c:dPt>
          <c:dPt>
            <c:idx val="6"/>
            <c:invertIfNegative val="0"/>
            <c:bubble3D val="0"/>
            <c:spPr>
              <a:solidFill>
                <a:schemeClr val="accent3"/>
              </a:solidFill>
              <a:ln>
                <a:noFill/>
              </a:ln>
              <a:effectLst/>
            </c:spPr>
            <c:extLst>
              <c:ext xmlns:c16="http://schemas.microsoft.com/office/drawing/2014/chart" uri="{C3380CC4-5D6E-409C-BE32-E72D297353CC}">
                <c16:uniqueId val="{00000009-E416-4B5B-8850-D4E054EEC327}"/>
              </c:ext>
            </c:extLst>
          </c:dPt>
          <c:dPt>
            <c:idx val="7"/>
            <c:invertIfNegative val="0"/>
            <c:bubble3D val="0"/>
            <c:spPr>
              <a:solidFill>
                <a:schemeClr val="accent3"/>
              </a:solidFill>
              <a:ln>
                <a:noFill/>
              </a:ln>
              <a:effectLst/>
            </c:spPr>
            <c:extLst>
              <c:ext xmlns:c16="http://schemas.microsoft.com/office/drawing/2014/chart" uri="{C3380CC4-5D6E-409C-BE32-E72D297353CC}">
                <c16:uniqueId val="{0000000B-E416-4B5B-8850-D4E054EEC327}"/>
              </c:ext>
            </c:extLst>
          </c:dPt>
          <c:dLbls>
            <c:dLbl>
              <c:idx val="3"/>
              <c:layout>
                <c:manualLayout>
                  <c:x val="0"/>
                  <c:y val="2.531645569620253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416-4B5B-8850-D4E054EEC327}"/>
                </c:ext>
              </c:extLst>
            </c:dLbl>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'12-16g'!$A$2:$A$10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'12-16g'!$D$2:$D$10</c:f>
              <c:numCache>
                <c:formatCode>General</c:formatCode>
                <c:ptCount val="8"/>
                <c:pt idx="0">
                  <c:v>8</c:v>
                </c:pt>
                <c:pt idx="1">
                  <c:v>5</c:v>
                </c:pt>
                <c:pt idx="2">
                  <c:v>6.5</c:v>
                </c:pt>
                <c:pt idx="3">
                  <c:v>9.4</c:v>
                </c:pt>
                <c:pt idx="4">
                  <c:v>9</c:v>
                </c:pt>
                <c:pt idx="5">
                  <c:v>12.5</c:v>
                </c:pt>
                <c:pt idx="6">
                  <c:v>9.5</c:v>
                </c:pt>
                <c:pt idx="7">
                  <c:v>12</c:v>
                </c:pt>
              </c:numCache>
            </c:numRef>
          </c:val>
          <c:extLst>
            <c:ext xmlns:c16="http://schemas.microsoft.com/office/drawing/2014/chart" uri="{C3380CC4-5D6E-409C-BE32-E72D297353CC}">
              <c16:uniqueId val="{0000000C-E416-4B5B-8850-D4E054EEC327}"/>
            </c:ext>
          </c:extLst>
        </c:ser>
        <c:ser>
          <c:idx val="3"/>
          <c:order val="3"/>
          <c:tx>
            <c:strRef>
              <c:f>'12-16g'!$E$1</c:f>
              <c:strCache>
                <c:ptCount val="1"/>
                <c:pt idx="0">
                  <c:v> 一之宮幹線(一之宮第2排水路(弥生橋))</c:v>
                </c:pt>
              </c:strCache>
            </c:strRef>
          </c:tx>
          <c:spPr>
            <a:solidFill>
              <a:schemeClr val="accent4"/>
            </a:solidFill>
            <a:ln>
              <a:noFill/>
            </a:ln>
            <a:effectLst/>
          </c:spPr>
          <c:invertIfNegative val="0"/>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'12-16g'!$A$2:$A$10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'12-16g'!$E$2:$E$10</c:f>
              <c:numCache>
                <c:formatCode>General</c:formatCode>
                <c:ptCount val="8"/>
                <c:pt idx="0">
                  <c:v>1.9</c:v>
                </c:pt>
                <c:pt idx="1">
                  <c:v>1.9</c:v>
                </c:pt>
                <c:pt idx="2">
                  <c:v>2.2999999999999998</c:v>
                </c:pt>
                <c:pt idx="3">
                  <c:v>2.8</c:v>
                </c:pt>
                <c:pt idx="4">
                  <c:v>2.7</c:v>
                </c:pt>
                <c:pt idx="5">
                  <c:v>3.3</c:v>
                </c:pt>
                <c:pt idx="6">
                  <c:v>3.5</c:v>
                </c:pt>
                <c:pt idx="7">
                  <c:v>3.3</c:v>
                </c:pt>
              </c:numCache>
            </c:numRef>
          </c:val>
          <c:extLst>
            <c:ext xmlns:c16="http://schemas.microsoft.com/office/drawing/2014/chart" uri="{C3380CC4-5D6E-409C-BE32-E72D297353CC}">
              <c16:uniqueId val="{0000000D-E416-4B5B-8850-D4E054EEC327}"/>
            </c:ext>
          </c:extLst>
        </c:ser>
        <c:dLbls>
          <c:showLegendKey val="0"/>
          <c:showVal val="1"/>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a:t>
                </a:r>
                <a:r>
                  <a:rPr lang="en-US" altLang="en-US" sz="900" b="0" i="0" u="none" strike="noStrike" kern="1200" baseline="0">
                    <a:solidFill>
                      <a:schemeClr val="tx1"/>
                    </a:solidFill>
                    <a:latin typeface="メイリオ"/>
                    <a:ea typeface="メイリオ"/>
                    <a:cs typeface="+mn-cs"/>
                  </a:rPr>
                  <a:t>mg/ℓ</a:t>
                </a:r>
                <a:r>
                  <a:rPr lang="ja-JP" altLang="en-US" sz="900" b="0" i="0" u="none" strike="noStrike" kern="1200" baseline="0">
                    <a:solidFill>
                      <a:schemeClr val="tx1"/>
                    </a:solidFill>
                    <a:latin typeface="メイリオ"/>
                    <a:ea typeface="メイリオ"/>
                    <a:cs typeface="+mn-cs"/>
                  </a:rPr>
                  <a:t>）</a:t>
                </a:r>
              </a:p>
            </c:rich>
          </c:tx>
          <c:layout>
            <c:manualLayout>
              <c:xMode val="edge"/>
              <c:yMode val="edge"/>
              <c:x val="2.0731760104199868E-3"/>
              <c:y val="7.2491596445181189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majorUnit val="2"/>
      </c:valAx>
      <c:spPr>
        <a:solidFill>
          <a:schemeClr val="bg1"/>
        </a:solidFill>
        <a:ln>
          <a:noFill/>
        </a:ln>
        <a:effectLst/>
      </c:spPr>
    </c:plotArea>
    <c:legend>
      <c:legendPos val="t"/>
      <c:layout>
        <c:manualLayout>
          <c:xMode val="edge"/>
          <c:yMode val="edge"/>
          <c:x val="0.11244377811094453"/>
          <c:y val="1.0025062656641603E-2"/>
          <c:w val="0.8710644677661169"/>
          <c:h val="0.2932330827067669"/>
        </c:manualLayout>
      </c:layout>
      <c:overlay val="0"/>
      <c:spPr>
        <a:noFill/>
        <a:ln>
          <a:noFill/>
        </a:ln>
        <a:effectLst/>
      </c:spPr>
      <c:txPr>
        <a:bodyPr rot="0" spcFirstLastPara="1" vertOverflow="ellipsis" horzOverflow="overflow" vert="horz" wrap="square" anchor="ctr" anchorCtr="1"/>
        <a:lstStyle/>
        <a:p>
          <a:pPr algn="l" rtl="0">
            <a:defRPr kumimoji="0" lang="ja-JP" altLang="en-US" sz="6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b="0">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[2024統計さむかわデータベース（完成）.xlsx]12-17g!ﾋﾟﾎﾞｯﾄﾃｰﾌﾞﾙ14</c:name>
    <c:fmtId val="0"/>
  </c:pivotSource>
  <c:chart>
    <c:autoTitleDeleted val="1"/>
    <c:pivotFmts>
      <c:pivotFmt>
        <c:idx val="0"/>
        <c:spPr>
          <a:solidFill>
            <a:schemeClr val="accent1"/>
          </a:solidFill>
          <a:ln>
            <a:solidFill>
              <a:schemeClr val="accent1"/>
            </a:solidFill>
          </a:ln>
        </c:spPr>
        <c:dLbl>
          <c:idx val="0"/>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solidFill>
              <a:schemeClr val="accent1"/>
            </a:solidFill>
          </a:ln>
        </c:spPr>
        <c:marker>
          <c:symbol val="none"/>
        </c:marker>
        <c:dLbl>
          <c:idx val="0"/>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solidFill>
              <a:schemeClr val="accent1"/>
            </a:solidFill>
          </a:ln>
        </c:spPr>
        <c:marker>
          <c:symbol val="none"/>
        </c:marker>
        <c:dLbl>
          <c:idx val="0"/>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9654057004342364E-2"/>
          <c:y val="9.4901281669688198E-2"/>
          <c:w val="0.88508291394768313"/>
          <c:h val="0.65107052340106975"/>
        </c:manualLayout>
      </c:layout>
      <c:barChart>
        <c:barDir val="col"/>
        <c:grouping val="clustered"/>
        <c:varyColors val="0"/>
        <c:ser>
          <c:idx val="0"/>
          <c:order val="0"/>
          <c:tx>
            <c:strRef>
              <c:f>'12-17g'!$B$1</c:f>
              <c:strCache>
                <c:ptCount val="1"/>
                <c:pt idx="0">
                  <c:v>集計</c:v>
                </c:pt>
              </c:strCache>
            </c:strRef>
          </c:tx>
          <c:spPr>
            <a:solidFill>
              <a:schemeClr val="accent1"/>
            </a:solidFill>
            <a:ln>
              <a:solidFill>
                <a:schemeClr val="accent1"/>
              </a:solidFill>
            </a:ln>
          </c:spPr>
          <c:invertIfNegative val="0"/>
          <c:dLbls>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'12-17g'!$A$2:$A$10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'12-17g'!$B$2:$B$10</c:f>
              <c:numCache>
                <c:formatCode>General</c:formatCode>
                <c:ptCount val="8"/>
                <c:pt idx="0">
                  <c:v>32</c:v>
                </c:pt>
                <c:pt idx="1">
                  <c:v>32</c:v>
                </c:pt>
                <c:pt idx="2">
                  <c:v>38</c:v>
                </c:pt>
                <c:pt idx="3">
                  <c:v>29</c:v>
                </c:pt>
                <c:pt idx="4">
                  <c:v>22</c:v>
                </c:pt>
                <c:pt idx="5">
                  <c:v>18</c:v>
                </c:pt>
                <c:pt idx="6">
                  <c:v>19</c:v>
                </c:pt>
                <c:pt idx="7">
                  <c:v>16</c:v>
                </c:pt>
              </c:numCache>
            </c:numRef>
          </c:val>
          <c:extLst>
            <c:ext xmlns:c16="http://schemas.microsoft.com/office/drawing/2014/chart" uri="{C3380CC4-5D6E-409C-BE32-E72D297353CC}">
              <c16:uniqueId val="{00000000-B5E3-44D9-BF90-F391C8A4F432}"/>
            </c:ext>
          </c:extLst>
        </c:ser>
        <c:dLbls>
          <c:showLegendKey val="0"/>
          <c:showVal val="1"/>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txPr>
          <a:bodyPr rot="-2100000" horzOverflow="overflow" anchor="ctr" anchorCtr="1"/>
          <a:lstStyle/>
          <a:p>
            <a:pPr algn="ctr" rtl="0">
              <a:defRPr sz="900">
                <a:solidFill>
                  <a:schemeClr val="tx1"/>
                </a:solidFill>
              </a:defRPr>
            </a:pPr>
            <a:endParaRPr lang="ja-JP"/>
          </a:p>
        </c:txPr>
        <c:crossAx val="2"/>
        <c:crosses val="autoZero"/>
        <c:auto val="1"/>
        <c:lblAlgn val="ctr"/>
        <c:lblOffset val="50"/>
        <c:noMultiLvlLbl val="0"/>
      </c:catAx>
      <c:valAx>
        <c:axId val="2"/>
        <c:scaling>
          <c:orientation val="minMax"/>
        </c:scaling>
        <c:delete val="0"/>
        <c:axPos val="l"/>
        <c:title>
          <c:tx>
            <c:rich>
              <a:bodyPr rot="0" horzOverflow="overflow" anchor="ctr" anchorCtr="1"/>
              <a:lstStyle/>
              <a:p>
                <a:pPr algn="ctr" rtl="0">
                  <a:defRPr sz="900" i="0" u="none" strike="noStrike" baseline="0">
                    <a:solidFill>
                      <a:schemeClr val="tx1"/>
                    </a:solidFill>
                  </a:defRPr>
                </a:pPr>
                <a:r>
                  <a:rPr lang="ja-JP" altLang="en-US" sz="900" b="0" i="0" u="none" strike="noStrike" baseline="0">
                    <a:solidFill>
                      <a:schemeClr val="tx1"/>
                    </a:solidFill>
                    <a:latin typeface="メイリオ"/>
                    <a:ea typeface="メイリオ"/>
                  </a:rPr>
                  <a:t>（件）</a:t>
                </a:r>
              </a:p>
            </c:rich>
          </c:tx>
          <c:layout>
            <c:manualLayout>
              <c:xMode val="edge"/>
              <c:yMode val="edge"/>
              <c:x val="2.82449182903232E-2"/>
              <c:y val="4.7355859363733379E-3"/>
            </c:manualLayout>
          </c:layout>
          <c:overlay val="0"/>
        </c:title>
        <c:numFmt formatCode="#,##0_);[Red]\(#,##0\)" sourceLinked="0"/>
        <c:majorTickMark val="out"/>
        <c:minorTickMark val="none"/>
        <c:tickLblPos val="nextTo"/>
        <c:txPr>
          <a:bodyPr horzOverflow="overflow" anchor="ctr" anchorCtr="1"/>
          <a:lstStyle/>
          <a:p>
            <a:pPr algn="ctr" rtl="0">
              <a:defRPr sz="900">
                <a:solidFill>
                  <a:schemeClr val="tx1"/>
                </a:solidFill>
              </a:defRPr>
            </a:pPr>
            <a:endParaRPr lang="ja-JP"/>
          </a:p>
        </c:txPr>
        <c:crossAx val="1"/>
        <c:crosses val="autoZero"/>
        <c:crossBetween val="between"/>
      </c:valAx>
    </c:plotArea>
    <c:plotVisOnly val="1"/>
    <c:dispBlanksAs val="gap"/>
    <c:showDLblsOverMax val="0"/>
  </c:chart>
  <c:spPr>
    <a:noFill/>
    <a:ln>
      <a:noFill/>
    </a:ln>
  </c:spPr>
  <c:txPr>
    <a:bodyPr horzOverflow="overflow" anchor="ctr" anchorCtr="1"/>
    <a:lstStyle/>
    <a:p>
      <a:pPr algn="ctr" rtl="0">
        <a:defRPr lang="ja-JP" altLang="en-US" sz="900" b="0">
          <a:solidFill>
            <a:schemeClr val="tx1"/>
          </a:solidFill>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[2024統計さむかわデータベース（完成）.xlsx]12-18g!ﾋﾟﾎﾞｯﾄﾃｰﾌﾞﾙ15</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2744685039370079"/>
          <c:y val="0.12122885680956545"/>
          <c:w val="0.8419975940507437"/>
          <c:h val="0.62569288313992755"/>
        </c:manualLayout>
      </c:layout>
      <c:barChart>
        <c:barDir val="col"/>
        <c:grouping val="clustered"/>
        <c:varyColors val="0"/>
        <c:ser>
          <c:idx val="0"/>
          <c:order val="0"/>
          <c:tx>
            <c:strRef>
              <c:f>'12-18g'!$B$1</c:f>
              <c:strCache>
                <c:ptCount val="1"/>
                <c:pt idx="0">
                  <c:v> 町内(発令状況)</c:v>
                </c:pt>
              </c:strCache>
            </c:strRef>
          </c:tx>
          <c:spPr>
            <a:solidFill>
              <a:schemeClr val="accent1"/>
            </a:solidFill>
            <a:ln>
              <a:noFill/>
            </a:ln>
            <a:effectLst/>
          </c:spPr>
          <c:invertIfNegative val="0"/>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'12-18g'!$A$2:$A$10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'12-18g'!$B$2:$B$10</c:f>
              <c:numCache>
                <c:formatCode>General</c:formatCode>
                <c:ptCount val="8"/>
                <c:pt idx="0">
                  <c:v>4</c:v>
                </c:pt>
                <c:pt idx="1">
                  <c:v>1</c:v>
                </c:pt>
                <c:pt idx="2">
                  <c:v>1</c:v>
                </c:pt>
                <c:pt idx="3">
                  <c:v>0</c:v>
                </c:pt>
                <c:pt idx="4">
                  <c:v>2</c:v>
                </c:pt>
                <c:pt idx="5">
                  <c:v>0</c:v>
                </c:pt>
                <c:pt idx="6">
                  <c:v>1</c:v>
                </c:pt>
                <c:pt idx="7">
                  <c:v>0</c:v>
                </c:pt>
              </c:numCache>
            </c:numRef>
          </c:val>
          <c:extLst>
            <c:ext xmlns:c16="http://schemas.microsoft.com/office/drawing/2014/chart" uri="{C3380CC4-5D6E-409C-BE32-E72D297353CC}">
              <c16:uniqueId val="{00000000-4A7A-44C2-897C-73ECF5FBF268}"/>
            </c:ext>
          </c:extLst>
        </c:ser>
        <c:ser>
          <c:idx val="1"/>
          <c:order val="1"/>
          <c:tx>
            <c:strRef>
              <c:f>'12-18g'!$C$1</c:f>
              <c:strCache>
                <c:ptCount val="1"/>
                <c:pt idx="0">
                  <c:v> 町内(被害状況)</c:v>
                </c:pt>
              </c:strCache>
            </c:strRef>
          </c:tx>
          <c:spPr>
            <a:solidFill>
              <a:schemeClr val="accent2"/>
            </a:solidFill>
            <a:ln>
              <a:noFill/>
            </a:ln>
            <a:effectLst/>
          </c:spPr>
          <c:invertIfNegative val="0"/>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'12-18g'!$A$2:$A$10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'12-18g'!$C$2:$C$10</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4A7A-44C2-897C-73ECF5FBF268}"/>
            </c:ext>
          </c:extLst>
        </c:ser>
        <c:dLbls>
          <c:showLegendKey val="0"/>
          <c:showVal val="0"/>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（件）</a:t>
                </a:r>
              </a:p>
            </c:rich>
          </c:tx>
          <c:layout>
            <c:manualLayout>
              <c:xMode val="edge"/>
              <c:yMode val="edge"/>
              <c:x val="6.1132165722275367E-2"/>
              <c:y val="2.4750656167979002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valAx>
      <c:spPr>
        <a:solidFill>
          <a:schemeClr val="bg1"/>
        </a:solidFill>
        <a:ln>
          <a:noFill/>
        </a:ln>
        <a:effectLst/>
      </c:spPr>
    </c:plotArea>
    <c:legend>
      <c:legendPos val="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b="0">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[2024統計さむかわデータベース（完成）.xlsx]13-1g!ﾋﾟﾎﾞｯﾄﾃｰﾌﾞﾙ1</c:name>
    <c:fmtId val="0"/>
  </c:pivotSource>
  <c:chart>
    <c:autoTitleDeleted val="1"/>
    <c:pivotFmts>
      <c:pivotFmt>
        <c:idx val="0"/>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2"/>
          </a:solidFill>
          <a:ln>
            <a:noFill/>
          </a:ln>
          <a:effectLst/>
        </c:spPr>
      </c:pivotFmt>
      <c:pivotFmt>
        <c:idx val="11"/>
        <c:spPr>
          <a:solidFill>
            <a:schemeClr val="accent2"/>
          </a:solidFill>
          <a:ln>
            <a:noFill/>
          </a:ln>
          <a:effectLst/>
        </c:spPr>
      </c:pivotFmt>
      <c:pivotFmt>
        <c:idx val="12"/>
        <c:spPr>
          <a:solidFill>
            <a:schemeClr val="accent2"/>
          </a:solidFill>
          <a:ln>
            <a:noFill/>
          </a:ln>
          <a:effectLst/>
        </c:spPr>
      </c:pivotFmt>
      <c:pivotFmt>
        <c:idx val="13"/>
        <c:spPr>
          <a:solidFill>
            <a:schemeClr val="accent2"/>
          </a:solidFill>
          <a:ln>
            <a:noFill/>
          </a:ln>
          <a:effectLst/>
        </c:spPr>
      </c:pivotFmt>
      <c:pivotFmt>
        <c:idx val="14"/>
        <c:spPr>
          <a:solidFill>
            <a:schemeClr val="accent2"/>
          </a:solidFill>
          <a:ln>
            <a:noFill/>
          </a:ln>
          <a:effectLst/>
        </c:spPr>
      </c:pivotFmt>
      <c:pivotFmt>
        <c:idx val="15"/>
        <c:spPr>
          <a:solidFill>
            <a:schemeClr val="accent2"/>
          </a:solidFill>
          <a:ln>
            <a:noFill/>
          </a:ln>
          <a:effectLst/>
        </c:spPr>
      </c:pivotFmt>
      <c:pivotFmt>
        <c:idx val="16"/>
        <c:spPr>
          <a:solidFill>
            <a:schemeClr val="accent2"/>
          </a:solidFill>
          <a:ln>
            <a:noFill/>
          </a:ln>
          <a:effectLst/>
        </c:spPr>
      </c:pivotFmt>
      <c:pivotFmt>
        <c:idx val="17"/>
        <c:spPr>
          <a:solidFill>
            <a:schemeClr val="accent2"/>
          </a:solidFill>
          <a:ln>
            <a:noFill/>
          </a:ln>
          <a:effectLst/>
        </c:spPr>
      </c:pivotFmt>
    </c:pivotFmts>
    <c:plotArea>
      <c:layout>
        <c:manualLayout>
          <c:layoutTarget val="inner"/>
          <c:xMode val="edge"/>
          <c:yMode val="edge"/>
          <c:x val="0.14464933983498224"/>
          <c:y val="0.16289540304136041"/>
          <c:w val="0.83865640157434929"/>
          <c:h val="0.62588170454596792"/>
        </c:manualLayout>
      </c:layout>
      <c:barChart>
        <c:barDir val="col"/>
        <c:grouping val="clustered"/>
        <c:varyColors val="0"/>
        <c:ser>
          <c:idx val="0"/>
          <c:order val="0"/>
          <c:tx>
            <c:strRef>
              <c:f>'13-1g'!$B$3</c:f>
              <c:strCache>
                <c:ptCount val="1"/>
                <c:pt idx="0">
                  <c:v> 当初予算額　</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C3A-4868-8ECD-BA204BC38FBC}"/>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1C3A-4868-8ECD-BA204BC38FBC}"/>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1C3A-4868-8ECD-BA204BC38FBC}"/>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1C3A-4868-8ECD-BA204BC38FBC}"/>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9-1C3A-4868-8ECD-BA204BC38FBC}"/>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B-1C3A-4868-8ECD-BA204BC38FBC}"/>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D-1C3A-4868-8ECD-BA204BC38FBC}"/>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F-1C3A-4868-8ECD-BA204BC38FBC}"/>
              </c:ext>
            </c:extLst>
          </c:dPt>
          <c:dPt>
            <c:idx val="8"/>
            <c:invertIfNegative val="0"/>
            <c:bubble3D val="0"/>
            <c:extLst>
              <c:ext xmlns:c16="http://schemas.microsoft.com/office/drawing/2014/chart" uri="{C3380CC4-5D6E-409C-BE32-E72D297353CC}">
                <c16:uniqueId val="{00000011-1C3A-4868-8ECD-BA204BC38FBC}"/>
              </c:ext>
            </c:extLst>
          </c:dPt>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'13-1g'!$A$4:$A$12</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'13-1g'!$B$4:$B$12</c:f>
              <c:numCache>
                <c:formatCode>General</c:formatCode>
                <c:ptCount val="8"/>
                <c:pt idx="0">
                  <c:v>13744000</c:v>
                </c:pt>
                <c:pt idx="1">
                  <c:v>13602000</c:v>
                </c:pt>
                <c:pt idx="2">
                  <c:v>14092000</c:v>
                </c:pt>
                <c:pt idx="3">
                  <c:v>15172000</c:v>
                </c:pt>
                <c:pt idx="4">
                  <c:v>14865000</c:v>
                </c:pt>
                <c:pt idx="5">
                  <c:v>14986000</c:v>
                </c:pt>
                <c:pt idx="6">
                  <c:v>17325000</c:v>
                </c:pt>
                <c:pt idx="7">
                  <c:v>17620000</c:v>
                </c:pt>
              </c:numCache>
            </c:numRef>
          </c:val>
          <c:extLst>
            <c:ext xmlns:c16="http://schemas.microsoft.com/office/drawing/2014/chart" uri="{C3380CC4-5D6E-409C-BE32-E72D297353CC}">
              <c16:uniqueId val="{00000012-1C3A-4868-8ECD-BA204BC38FBC}"/>
            </c:ext>
          </c:extLst>
        </c:ser>
        <c:ser>
          <c:idx val="1"/>
          <c:order val="1"/>
          <c:tx>
            <c:strRef>
              <c:f>'13-1g'!$C$3</c:f>
              <c:strCache>
                <c:ptCount val="1"/>
                <c:pt idx="0">
                  <c:v> 決算額</c:v>
                </c:pt>
              </c:strCache>
            </c:strRef>
          </c:tx>
          <c:spPr>
            <a:solidFill>
              <a:schemeClr val="accent2"/>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14-1C3A-4868-8ECD-BA204BC38FB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16-1C3A-4868-8ECD-BA204BC38FBC}"/>
              </c:ext>
            </c:extLst>
          </c:dPt>
          <c:dPt>
            <c:idx val="2"/>
            <c:invertIfNegative val="0"/>
            <c:bubble3D val="0"/>
            <c:spPr>
              <a:solidFill>
                <a:schemeClr val="accent2"/>
              </a:solidFill>
              <a:ln>
                <a:noFill/>
              </a:ln>
              <a:effectLst/>
            </c:spPr>
            <c:extLst>
              <c:ext xmlns:c16="http://schemas.microsoft.com/office/drawing/2014/chart" uri="{C3380CC4-5D6E-409C-BE32-E72D297353CC}">
                <c16:uniqueId val="{00000018-1C3A-4868-8ECD-BA204BC38FBC}"/>
              </c:ext>
            </c:extLst>
          </c:dPt>
          <c:dPt>
            <c:idx val="3"/>
            <c:invertIfNegative val="0"/>
            <c:bubble3D val="0"/>
            <c:spPr>
              <a:solidFill>
                <a:schemeClr val="accent2"/>
              </a:solidFill>
              <a:ln>
                <a:noFill/>
              </a:ln>
              <a:effectLst/>
            </c:spPr>
            <c:extLst>
              <c:ext xmlns:c16="http://schemas.microsoft.com/office/drawing/2014/chart" uri="{C3380CC4-5D6E-409C-BE32-E72D297353CC}">
                <c16:uniqueId val="{0000001A-1C3A-4868-8ECD-BA204BC38FBC}"/>
              </c:ext>
            </c:extLst>
          </c:dPt>
          <c:dPt>
            <c:idx val="4"/>
            <c:invertIfNegative val="0"/>
            <c:bubble3D val="0"/>
            <c:spPr>
              <a:solidFill>
                <a:schemeClr val="accent2"/>
              </a:solidFill>
              <a:ln>
                <a:noFill/>
              </a:ln>
              <a:effectLst/>
            </c:spPr>
            <c:extLst>
              <c:ext xmlns:c16="http://schemas.microsoft.com/office/drawing/2014/chart" uri="{C3380CC4-5D6E-409C-BE32-E72D297353CC}">
                <c16:uniqueId val="{0000001C-1C3A-4868-8ECD-BA204BC38FBC}"/>
              </c:ext>
            </c:extLst>
          </c:dPt>
          <c:dPt>
            <c:idx val="5"/>
            <c:invertIfNegative val="0"/>
            <c:bubble3D val="0"/>
            <c:spPr>
              <a:solidFill>
                <a:schemeClr val="accent2"/>
              </a:solidFill>
              <a:ln>
                <a:noFill/>
              </a:ln>
              <a:effectLst/>
            </c:spPr>
            <c:extLst>
              <c:ext xmlns:c16="http://schemas.microsoft.com/office/drawing/2014/chart" uri="{C3380CC4-5D6E-409C-BE32-E72D297353CC}">
                <c16:uniqueId val="{0000001E-1C3A-4868-8ECD-BA204BC38FBC}"/>
              </c:ext>
            </c:extLst>
          </c:dPt>
          <c:dPt>
            <c:idx val="6"/>
            <c:invertIfNegative val="0"/>
            <c:bubble3D val="0"/>
            <c:spPr>
              <a:solidFill>
                <a:schemeClr val="accent2"/>
              </a:solidFill>
              <a:ln>
                <a:noFill/>
              </a:ln>
              <a:effectLst/>
            </c:spPr>
            <c:extLst>
              <c:ext xmlns:c16="http://schemas.microsoft.com/office/drawing/2014/chart" uri="{C3380CC4-5D6E-409C-BE32-E72D297353CC}">
                <c16:uniqueId val="{00000020-1C3A-4868-8ECD-BA204BC38FBC}"/>
              </c:ext>
            </c:extLst>
          </c:dPt>
          <c:dPt>
            <c:idx val="7"/>
            <c:invertIfNegative val="0"/>
            <c:bubble3D val="0"/>
            <c:spPr>
              <a:solidFill>
                <a:schemeClr val="accent2"/>
              </a:solidFill>
              <a:ln>
                <a:noFill/>
              </a:ln>
              <a:effectLst/>
            </c:spPr>
            <c:extLst>
              <c:ext xmlns:c16="http://schemas.microsoft.com/office/drawing/2014/chart" uri="{C3380CC4-5D6E-409C-BE32-E72D297353CC}">
                <c16:uniqueId val="{00000022-1C3A-4868-8ECD-BA204BC38FBC}"/>
              </c:ext>
            </c:extLst>
          </c:dPt>
          <c:dPt>
            <c:idx val="8"/>
            <c:invertIfNegative val="0"/>
            <c:bubble3D val="0"/>
            <c:extLst>
              <c:ext xmlns:c16="http://schemas.microsoft.com/office/drawing/2014/chart" uri="{C3380CC4-5D6E-409C-BE32-E72D297353CC}">
                <c16:uniqueId val="{00000024-1C3A-4868-8ECD-BA204BC38FBC}"/>
              </c:ext>
            </c:extLst>
          </c:dPt>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'13-1g'!$A$4:$A$12</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'13-1g'!$C$4:$C$12</c:f>
              <c:numCache>
                <c:formatCode>General</c:formatCode>
                <c:ptCount val="8"/>
                <c:pt idx="0">
                  <c:v>17122510</c:v>
                </c:pt>
                <c:pt idx="1">
                  <c:v>15747568</c:v>
                </c:pt>
                <c:pt idx="2">
                  <c:v>16130370</c:v>
                </c:pt>
                <c:pt idx="3">
                  <c:v>22924854</c:v>
                </c:pt>
                <c:pt idx="4">
                  <c:v>19652888</c:v>
                </c:pt>
                <c:pt idx="5">
                  <c:v>20942329</c:v>
                </c:pt>
                <c:pt idx="6">
                  <c:v>22660164</c:v>
                </c:pt>
                <c:pt idx="7">
                  <c:v>21955261</c:v>
                </c:pt>
              </c:numCache>
            </c:numRef>
          </c:val>
          <c:extLst>
            <c:ext xmlns:c16="http://schemas.microsoft.com/office/drawing/2014/chart" uri="{C3380CC4-5D6E-409C-BE32-E72D297353CC}">
              <c16:uniqueId val="{00000025-1C3A-4868-8ECD-BA204BC38FBC}"/>
            </c:ext>
          </c:extLst>
        </c:ser>
        <c:dLbls>
          <c:showLegendKey val="0"/>
          <c:showVal val="1"/>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max val="26000000"/>
          <c:min val="0"/>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（千円）</a:t>
                </a:r>
              </a:p>
            </c:rich>
          </c:tx>
          <c:layout>
            <c:manualLayout>
              <c:xMode val="edge"/>
              <c:yMode val="edge"/>
              <c:x val="4.9274702888416323E-2"/>
              <c:y val="6.5054621550684547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majorUnit val="4000000"/>
      </c:valAx>
      <c:spPr>
        <a:solidFill>
          <a:schemeClr val="bg1"/>
        </a:solidFill>
        <a:ln>
          <a:noFill/>
        </a:ln>
        <a:effectLst/>
      </c:spPr>
    </c:plotArea>
    <c:legend>
      <c:legendPos val="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b="0">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[2024統計さむかわデータベース（完成）.xlsx]13-2g!ﾋﾟﾎﾞｯﾄﾃｰﾌﾞﾙ2</c:name>
    <c:fmtId val="0"/>
  </c:pivotSource>
  <c:chart>
    <c:autoTitleDeleted val="1"/>
    <c:pivotFmts>
      <c:pivotFmt>
        <c:idx val="0"/>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2"/>
          </a:solidFill>
          <a:ln>
            <a:noFill/>
          </a:ln>
          <a:effectLst/>
        </c:spPr>
      </c:pivotFmt>
      <c:pivotFmt>
        <c:idx val="11"/>
        <c:spPr>
          <a:solidFill>
            <a:schemeClr val="accent2"/>
          </a:solidFill>
          <a:ln>
            <a:noFill/>
          </a:ln>
          <a:effectLst/>
        </c:spPr>
      </c:pivotFmt>
      <c:pivotFmt>
        <c:idx val="12"/>
        <c:spPr>
          <a:solidFill>
            <a:schemeClr val="accent2"/>
          </a:solidFill>
          <a:ln>
            <a:noFill/>
          </a:ln>
          <a:effectLst/>
        </c:spPr>
      </c:pivotFmt>
      <c:pivotFmt>
        <c:idx val="13"/>
        <c:spPr>
          <a:solidFill>
            <a:schemeClr val="accent2"/>
          </a:solidFill>
          <a:ln>
            <a:noFill/>
          </a:ln>
          <a:effectLst/>
        </c:spPr>
      </c:pivotFmt>
      <c:pivotFmt>
        <c:idx val="14"/>
        <c:spPr>
          <a:solidFill>
            <a:schemeClr val="accent2"/>
          </a:solidFill>
          <a:ln>
            <a:noFill/>
          </a:ln>
          <a:effectLst/>
        </c:spPr>
      </c:pivotFmt>
      <c:pivotFmt>
        <c:idx val="15"/>
        <c:spPr>
          <a:solidFill>
            <a:schemeClr val="accent2"/>
          </a:solidFill>
          <a:ln>
            <a:noFill/>
          </a:ln>
          <a:effectLst/>
        </c:spPr>
      </c:pivotFmt>
      <c:pivotFmt>
        <c:idx val="16"/>
        <c:spPr>
          <a:solidFill>
            <a:schemeClr val="accent2"/>
          </a:solidFill>
          <a:ln>
            <a:noFill/>
          </a:ln>
          <a:effectLst/>
        </c:spPr>
        <c:dLbl>
          <c:idx val="0"/>
          <c:layout>
            <c:manualLayout>
              <c:x val="-5.9963914929947611E-4"/>
              <c:y val="-2.9555639606184597E-2"/>
            </c:manualLayout>
          </c:layout>
          <c:numFmt formatCode="#,##0_ " sourceLinked="0"/>
          <c:spPr>
            <a:noFill/>
            <a:ln>
              <a:noFill/>
            </a:ln>
            <a:effectLst/>
          </c:spPr>
          <c:txPr>
            <a:bodyPr rot="0" spcFirstLastPara="1" vertOverflow="ellipsis" horzOverflow="overflow" vert="horz" wrap="square" anchor="ctr" anchorCtr="1">
              <a:no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7"/>
        <c:spPr>
          <a:solidFill>
            <a:schemeClr val="accent2"/>
          </a:solidFill>
          <a:ln>
            <a:noFill/>
          </a:ln>
          <a:effectLst/>
        </c:spPr>
      </c:pivotFmt>
    </c:pivotFmts>
    <c:plotArea>
      <c:layout>
        <c:manualLayout>
          <c:layoutTarget val="inner"/>
          <c:xMode val="edge"/>
          <c:yMode val="edge"/>
          <c:x val="0.11022462817147856"/>
          <c:y val="0.16289552347623215"/>
          <c:w val="0.85921981627296584"/>
          <c:h val="0.64500583260425781"/>
        </c:manualLayout>
      </c:layout>
      <c:barChart>
        <c:barDir val="col"/>
        <c:grouping val="clustered"/>
        <c:varyColors val="0"/>
        <c:ser>
          <c:idx val="0"/>
          <c:order val="0"/>
          <c:tx>
            <c:strRef>
              <c:f>'13-2g'!$B$3</c:f>
              <c:strCache>
                <c:ptCount val="1"/>
                <c:pt idx="0">
                  <c:v> 当初予算額　</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57A-409F-B6D8-D1081AA7DB08}"/>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D57A-409F-B6D8-D1081AA7DB08}"/>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D57A-409F-B6D8-D1081AA7DB08}"/>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D57A-409F-B6D8-D1081AA7DB08}"/>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9-D57A-409F-B6D8-D1081AA7DB08}"/>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B-D57A-409F-B6D8-D1081AA7DB08}"/>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D-D57A-409F-B6D8-D1081AA7DB08}"/>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F-D57A-409F-B6D8-D1081AA7DB08}"/>
              </c:ext>
            </c:extLst>
          </c:dPt>
          <c:dPt>
            <c:idx val="8"/>
            <c:invertIfNegative val="0"/>
            <c:bubble3D val="0"/>
            <c:extLst>
              <c:ext xmlns:c16="http://schemas.microsoft.com/office/drawing/2014/chart" uri="{C3380CC4-5D6E-409C-BE32-E72D297353CC}">
                <c16:uniqueId val="{00000011-D57A-409F-B6D8-D1081AA7DB08}"/>
              </c:ext>
            </c:extLst>
          </c:dPt>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'13-2g'!$A$4:$A$12</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'13-2g'!$B$4:$B$12</c:f>
              <c:numCache>
                <c:formatCode>General</c:formatCode>
                <c:ptCount val="8"/>
                <c:pt idx="0">
                  <c:v>13744000</c:v>
                </c:pt>
                <c:pt idx="1">
                  <c:v>13602000</c:v>
                </c:pt>
                <c:pt idx="2">
                  <c:v>14092000</c:v>
                </c:pt>
                <c:pt idx="3">
                  <c:v>15172000</c:v>
                </c:pt>
                <c:pt idx="4">
                  <c:v>14865000</c:v>
                </c:pt>
                <c:pt idx="5">
                  <c:v>14986000</c:v>
                </c:pt>
                <c:pt idx="6">
                  <c:v>17325000</c:v>
                </c:pt>
                <c:pt idx="7">
                  <c:v>17620000</c:v>
                </c:pt>
              </c:numCache>
            </c:numRef>
          </c:val>
          <c:extLst>
            <c:ext xmlns:c16="http://schemas.microsoft.com/office/drawing/2014/chart" uri="{C3380CC4-5D6E-409C-BE32-E72D297353CC}">
              <c16:uniqueId val="{00000012-D57A-409F-B6D8-D1081AA7DB08}"/>
            </c:ext>
          </c:extLst>
        </c:ser>
        <c:ser>
          <c:idx val="1"/>
          <c:order val="1"/>
          <c:tx>
            <c:strRef>
              <c:f>'13-2g'!$C$3</c:f>
              <c:strCache>
                <c:ptCount val="1"/>
                <c:pt idx="0">
                  <c:v> 決算額</c:v>
                </c:pt>
              </c:strCache>
            </c:strRef>
          </c:tx>
          <c:spPr>
            <a:solidFill>
              <a:schemeClr val="accent2"/>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14-D57A-409F-B6D8-D1081AA7DB08}"/>
              </c:ext>
            </c:extLst>
          </c:dPt>
          <c:dPt>
            <c:idx val="1"/>
            <c:invertIfNegative val="0"/>
            <c:bubble3D val="0"/>
            <c:spPr>
              <a:solidFill>
                <a:schemeClr val="accent2"/>
              </a:solidFill>
              <a:ln>
                <a:noFill/>
              </a:ln>
              <a:effectLst/>
            </c:spPr>
            <c:extLst>
              <c:ext xmlns:c16="http://schemas.microsoft.com/office/drawing/2014/chart" uri="{C3380CC4-5D6E-409C-BE32-E72D297353CC}">
                <c16:uniqueId val="{00000016-D57A-409F-B6D8-D1081AA7DB08}"/>
              </c:ext>
            </c:extLst>
          </c:dPt>
          <c:dPt>
            <c:idx val="2"/>
            <c:invertIfNegative val="0"/>
            <c:bubble3D val="0"/>
            <c:spPr>
              <a:solidFill>
                <a:schemeClr val="accent2"/>
              </a:solidFill>
              <a:ln>
                <a:noFill/>
              </a:ln>
              <a:effectLst/>
            </c:spPr>
            <c:extLst>
              <c:ext xmlns:c16="http://schemas.microsoft.com/office/drawing/2014/chart" uri="{C3380CC4-5D6E-409C-BE32-E72D297353CC}">
                <c16:uniqueId val="{00000018-D57A-409F-B6D8-D1081AA7DB08}"/>
              </c:ext>
            </c:extLst>
          </c:dPt>
          <c:dPt>
            <c:idx val="3"/>
            <c:invertIfNegative val="0"/>
            <c:bubble3D val="0"/>
            <c:spPr>
              <a:solidFill>
                <a:schemeClr val="accent2"/>
              </a:solidFill>
              <a:ln>
                <a:noFill/>
              </a:ln>
              <a:effectLst/>
            </c:spPr>
            <c:extLst>
              <c:ext xmlns:c16="http://schemas.microsoft.com/office/drawing/2014/chart" uri="{C3380CC4-5D6E-409C-BE32-E72D297353CC}">
                <c16:uniqueId val="{0000001A-D57A-409F-B6D8-D1081AA7DB08}"/>
              </c:ext>
            </c:extLst>
          </c:dPt>
          <c:dPt>
            <c:idx val="4"/>
            <c:invertIfNegative val="0"/>
            <c:bubble3D val="0"/>
            <c:spPr>
              <a:solidFill>
                <a:schemeClr val="accent2"/>
              </a:solidFill>
              <a:ln>
                <a:noFill/>
              </a:ln>
              <a:effectLst/>
            </c:spPr>
            <c:extLst>
              <c:ext xmlns:c16="http://schemas.microsoft.com/office/drawing/2014/chart" uri="{C3380CC4-5D6E-409C-BE32-E72D297353CC}">
                <c16:uniqueId val="{0000001C-D57A-409F-B6D8-D1081AA7DB08}"/>
              </c:ext>
            </c:extLst>
          </c:dPt>
          <c:dPt>
            <c:idx val="5"/>
            <c:invertIfNegative val="0"/>
            <c:bubble3D val="0"/>
            <c:spPr>
              <a:solidFill>
                <a:schemeClr val="accent2"/>
              </a:solidFill>
              <a:ln>
                <a:noFill/>
              </a:ln>
              <a:effectLst/>
            </c:spPr>
            <c:extLst>
              <c:ext xmlns:c16="http://schemas.microsoft.com/office/drawing/2014/chart" uri="{C3380CC4-5D6E-409C-BE32-E72D297353CC}">
                <c16:uniqueId val="{0000001E-D57A-409F-B6D8-D1081AA7DB08}"/>
              </c:ext>
            </c:extLst>
          </c:dPt>
          <c:dPt>
            <c:idx val="6"/>
            <c:invertIfNegative val="0"/>
            <c:bubble3D val="0"/>
            <c:spPr>
              <a:solidFill>
                <a:schemeClr val="accent2"/>
              </a:solidFill>
              <a:ln>
                <a:noFill/>
              </a:ln>
              <a:effectLst/>
            </c:spPr>
            <c:extLst>
              <c:ext xmlns:c16="http://schemas.microsoft.com/office/drawing/2014/chart" uri="{C3380CC4-5D6E-409C-BE32-E72D297353CC}">
                <c16:uniqueId val="{00000020-D57A-409F-B6D8-D1081AA7DB08}"/>
              </c:ext>
            </c:extLst>
          </c:dPt>
          <c:dPt>
            <c:idx val="7"/>
            <c:invertIfNegative val="0"/>
            <c:bubble3D val="0"/>
            <c:spPr>
              <a:solidFill>
                <a:schemeClr val="accent2"/>
              </a:solidFill>
              <a:ln>
                <a:noFill/>
              </a:ln>
              <a:effectLst/>
            </c:spPr>
            <c:extLst>
              <c:ext xmlns:c16="http://schemas.microsoft.com/office/drawing/2014/chart" uri="{C3380CC4-5D6E-409C-BE32-E72D297353CC}">
                <c16:uniqueId val="{00000022-D57A-409F-B6D8-D1081AA7DB08}"/>
              </c:ext>
            </c:extLst>
          </c:dPt>
          <c:dPt>
            <c:idx val="8"/>
            <c:invertIfNegative val="0"/>
            <c:bubble3D val="0"/>
            <c:extLst>
              <c:ext xmlns:c16="http://schemas.microsoft.com/office/drawing/2014/chart" uri="{C3380CC4-5D6E-409C-BE32-E72D297353CC}">
                <c16:uniqueId val="{00000024-D57A-409F-B6D8-D1081AA7DB08}"/>
              </c:ext>
            </c:extLst>
          </c:dPt>
          <c:dLbls>
            <c:dLbl>
              <c:idx val="6"/>
              <c:layout>
                <c:manualLayout>
                  <c:x val="-5.9963914929947611E-4"/>
                  <c:y val="-2.9555639606184597E-2"/>
                </c:manualLayout>
              </c:layout>
              <c:numFmt formatCode="#,##0_ " sourceLinked="0"/>
              <c:spPr>
                <a:noFill/>
                <a:ln>
                  <a:noFill/>
                </a:ln>
                <a:effectLst/>
              </c:spPr>
              <c:txPr>
                <a:bodyPr rot="0" spcFirstLastPara="1" vertOverflow="ellipsis" horzOverflow="overflow" vert="horz" wrap="square" anchor="ctr" anchorCtr="1">
                  <a:no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20-D57A-409F-B6D8-D1081AA7DB08}"/>
                </c:ext>
              </c:extLst>
            </c:dLbl>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'13-2g'!$A$4:$A$12</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'13-2g'!$C$4:$C$12</c:f>
              <c:numCache>
                <c:formatCode>General</c:formatCode>
                <c:ptCount val="8"/>
                <c:pt idx="0">
                  <c:v>15888101</c:v>
                </c:pt>
                <c:pt idx="1">
                  <c:v>14625710</c:v>
                </c:pt>
                <c:pt idx="2">
                  <c:v>14861880</c:v>
                </c:pt>
                <c:pt idx="3">
                  <c:v>21666980</c:v>
                </c:pt>
                <c:pt idx="4">
                  <c:v>17396123</c:v>
                </c:pt>
                <c:pt idx="5">
                  <c:v>18891884</c:v>
                </c:pt>
                <c:pt idx="6">
                  <c:v>20700300</c:v>
                </c:pt>
                <c:pt idx="7">
                  <c:v>20417637</c:v>
                </c:pt>
              </c:numCache>
            </c:numRef>
          </c:val>
          <c:extLst>
            <c:ext xmlns:c16="http://schemas.microsoft.com/office/drawing/2014/chart" uri="{C3380CC4-5D6E-409C-BE32-E72D297353CC}">
              <c16:uniqueId val="{00000025-D57A-409F-B6D8-D1081AA7DB08}"/>
            </c:ext>
          </c:extLst>
        </c:ser>
        <c:dLbls>
          <c:showLegendKey val="0"/>
          <c:showVal val="1"/>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min val="0"/>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（千円）</a:t>
                </a:r>
              </a:p>
            </c:rich>
          </c:tx>
          <c:layout>
            <c:manualLayout>
              <c:xMode val="edge"/>
              <c:yMode val="edge"/>
              <c:x val="5.1251471583841093E-2"/>
              <c:y val="5.3481128723538378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majorUnit val="5000000"/>
      </c:valAx>
      <c:spPr>
        <a:solidFill>
          <a:schemeClr val="bg1"/>
        </a:solidFill>
        <a:ln>
          <a:noFill/>
        </a:ln>
        <a:effectLst/>
      </c:spPr>
    </c:plotArea>
    <c:legend>
      <c:legendPos val="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b="0">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[2024統計さむかわデータベース（完成）.xlsx]13-3g!ﾋﾟﾎﾞｯﾄﾃｰﾌﾞﾙ3</c:name>
    <c:fmtId val="0"/>
  </c:pivotSource>
  <c:chart>
    <c:autoTitleDeleted val="1"/>
    <c:pivotFmts>
      <c:pivotFmt>
        <c:idx val="0"/>
        <c:dLbl>
          <c:idx val="0"/>
          <c:numFmt formatCode="0.0%" sourceLinked="0"/>
          <c:spPr>
            <a:noFill/>
            <a:ln>
              <a:noFill/>
            </a:ln>
            <a:effectLst/>
          </c:spPr>
          <c:txPr>
            <a:bodyPr rot="0" spcFirstLastPara="1" vertOverflow="ellipsis" horzOverflow="overflow"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solidFill>
            <a:schemeClr val="accent1"/>
          </a:solidFill>
          <a:ln>
            <a:noFill/>
          </a:ln>
          <a:effectLst/>
        </c:spPr>
      </c:pivotFmt>
      <c:pivotFmt>
        <c:idx val="10"/>
        <c:spPr>
          <a:solidFill>
            <a:schemeClr val="accent1"/>
          </a:solidFill>
          <a:ln>
            <a:noFill/>
          </a:ln>
          <a:effectLst/>
        </c:spPr>
      </c:pivotFmt>
      <c:pivotFmt>
        <c:idx val="11"/>
        <c:spPr>
          <a:solidFill>
            <a:schemeClr val="accent1"/>
          </a:solidFill>
          <a:ln>
            <a:noFill/>
          </a:ln>
          <a:effectLst/>
        </c:spPr>
        <c:marker>
          <c:symbol val="none"/>
        </c:marker>
        <c:dLbl>
          <c:idx val="0"/>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0.17620049287694123"/>
          <c:y val="0.12121977119272305"/>
          <c:w val="0.48204468590207705"/>
          <c:h val="0.7888777408402341"/>
        </c:manualLayout>
      </c:layout>
      <c:pieChart>
        <c:varyColors val="1"/>
        <c:ser>
          <c:idx val="0"/>
          <c:order val="0"/>
          <c:tx>
            <c:strRef>
              <c:f>'13-3g'!$B$3:$B$4</c:f>
              <c:strCache>
                <c:ptCount val="1"/>
                <c:pt idx="0">
                  <c:v>令和6年度</c:v>
                </c:pt>
              </c:strCache>
            </c:strRef>
          </c:tx>
          <c:dPt>
            <c:idx val="0"/>
            <c:bubble3D val="0"/>
            <c:spPr>
              <a:solidFill>
                <a:schemeClr val="accent1"/>
              </a:solidFill>
              <a:ln>
                <a:noFill/>
              </a:ln>
              <a:effectLst/>
            </c:spPr>
            <c:extLst>
              <c:ext xmlns:c16="http://schemas.microsoft.com/office/drawing/2014/chart" uri="{C3380CC4-5D6E-409C-BE32-E72D297353CC}">
                <c16:uniqueId val="{00000001-AE08-4194-837D-296ADC4CBA67}"/>
              </c:ext>
            </c:extLst>
          </c:dPt>
          <c:dPt>
            <c:idx val="1"/>
            <c:bubble3D val="0"/>
            <c:spPr>
              <a:solidFill>
                <a:schemeClr val="accent2"/>
              </a:solidFill>
              <a:ln>
                <a:noFill/>
              </a:ln>
              <a:effectLst/>
            </c:spPr>
            <c:extLst>
              <c:ext xmlns:c16="http://schemas.microsoft.com/office/drawing/2014/chart" uri="{C3380CC4-5D6E-409C-BE32-E72D297353CC}">
                <c16:uniqueId val="{00000003-AE08-4194-837D-296ADC4CBA67}"/>
              </c:ext>
            </c:extLst>
          </c:dPt>
          <c:dPt>
            <c:idx val="2"/>
            <c:bubble3D val="0"/>
            <c:spPr>
              <a:solidFill>
                <a:schemeClr val="accent3"/>
              </a:solidFill>
              <a:ln>
                <a:noFill/>
              </a:ln>
              <a:effectLst/>
            </c:spPr>
            <c:extLst>
              <c:ext xmlns:c16="http://schemas.microsoft.com/office/drawing/2014/chart" uri="{C3380CC4-5D6E-409C-BE32-E72D297353CC}">
                <c16:uniqueId val="{00000005-AE08-4194-837D-296ADC4CBA67}"/>
              </c:ext>
            </c:extLst>
          </c:dPt>
          <c:dPt>
            <c:idx val="3"/>
            <c:bubble3D val="0"/>
            <c:spPr>
              <a:solidFill>
                <a:schemeClr val="accent4"/>
              </a:solidFill>
              <a:ln>
                <a:noFill/>
              </a:ln>
              <a:effectLst/>
            </c:spPr>
            <c:extLst>
              <c:ext xmlns:c16="http://schemas.microsoft.com/office/drawing/2014/chart" uri="{C3380CC4-5D6E-409C-BE32-E72D297353CC}">
                <c16:uniqueId val="{00000007-AE08-4194-837D-296ADC4CBA67}"/>
              </c:ext>
            </c:extLst>
          </c:dPt>
          <c:dPt>
            <c:idx val="4"/>
            <c:bubble3D val="0"/>
            <c:spPr>
              <a:solidFill>
                <a:schemeClr val="accent5"/>
              </a:solidFill>
              <a:ln>
                <a:noFill/>
              </a:ln>
              <a:effectLst/>
            </c:spPr>
            <c:extLst>
              <c:ext xmlns:c16="http://schemas.microsoft.com/office/drawing/2014/chart" uri="{C3380CC4-5D6E-409C-BE32-E72D297353CC}">
                <c16:uniqueId val="{00000009-AE08-4194-837D-296ADC4CBA67}"/>
              </c:ext>
            </c:extLst>
          </c:dPt>
          <c:dPt>
            <c:idx val="5"/>
            <c:bubble3D val="0"/>
            <c:spPr>
              <a:solidFill>
                <a:schemeClr val="accent6"/>
              </a:solidFill>
              <a:ln>
                <a:noFill/>
              </a:ln>
              <a:effectLst/>
            </c:spPr>
            <c:extLst>
              <c:ext xmlns:c16="http://schemas.microsoft.com/office/drawing/2014/chart" uri="{C3380CC4-5D6E-409C-BE32-E72D297353CC}">
                <c16:uniqueId val="{0000000B-AE08-4194-837D-296ADC4CBA67}"/>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AE08-4194-837D-296ADC4CBA67}"/>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AE08-4194-837D-296ADC4CBA67}"/>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11-AE08-4194-837D-296ADC4CBA67}"/>
              </c:ext>
            </c:extLst>
          </c:dPt>
          <c:dPt>
            <c:idx val="9"/>
            <c:bubble3D val="0"/>
            <c:spPr>
              <a:solidFill>
                <a:schemeClr val="accent4">
                  <a:lumMod val="60000"/>
                </a:schemeClr>
              </a:solidFill>
              <a:ln>
                <a:noFill/>
              </a:ln>
              <a:effectLst/>
            </c:spPr>
            <c:extLst>
              <c:ext xmlns:c16="http://schemas.microsoft.com/office/drawing/2014/chart" uri="{C3380CC4-5D6E-409C-BE32-E72D297353CC}">
                <c16:uniqueId val="{00000013-AE08-4194-837D-296ADC4CBA67}"/>
              </c:ext>
            </c:extLst>
          </c:dPt>
          <c:dLbls>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'13-3g'!$A$5:$A$14</c:f>
              <c:strCache>
                <c:ptCount val="10"/>
                <c:pt idx="0">
                  <c:v> 人件費</c:v>
                </c:pt>
                <c:pt idx="1">
                  <c:v> 扶助費</c:v>
                </c:pt>
                <c:pt idx="2">
                  <c:v> 物件費</c:v>
                </c:pt>
                <c:pt idx="3">
                  <c:v> 公債費</c:v>
                </c:pt>
                <c:pt idx="4">
                  <c:v> 補助費等</c:v>
                </c:pt>
                <c:pt idx="5">
                  <c:v> 普通建設事業費</c:v>
                </c:pt>
                <c:pt idx="6">
                  <c:v> 繰出金</c:v>
                </c:pt>
                <c:pt idx="7">
                  <c:v> 積立金</c:v>
                </c:pt>
                <c:pt idx="8">
                  <c:v> 投資及び出資金貸付金</c:v>
                </c:pt>
                <c:pt idx="9">
                  <c:v> 維持補修費</c:v>
                </c:pt>
              </c:strCache>
            </c:strRef>
          </c:cat>
          <c:val>
            <c:numRef>
              <c:f>'13-3g'!$B$5:$B$14</c:f>
              <c:numCache>
                <c:formatCode>General</c:formatCode>
                <c:ptCount val="10"/>
                <c:pt idx="0">
                  <c:v>3166739</c:v>
                </c:pt>
                <c:pt idx="1">
                  <c:v>5099215</c:v>
                </c:pt>
                <c:pt idx="2">
                  <c:v>3751176</c:v>
                </c:pt>
                <c:pt idx="3">
                  <c:v>989087</c:v>
                </c:pt>
                <c:pt idx="4">
                  <c:v>1846744</c:v>
                </c:pt>
                <c:pt idx="5">
                  <c:v>1664960</c:v>
                </c:pt>
                <c:pt idx="6">
                  <c:v>1628199</c:v>
                </c:pt>
                <c:pt idx="7">
                  <c:v>2032456</c:v>
                </c:pt>
                <c:pt idx="8">
                  <c:v>90000</c:v>
                </c:pt>
                <c:pt idx="9">
                  <c:v>102865</c:v>
                </c:pt>
              </c:numCache>
            </c:numRef>
          </c:val>
          <c:extLst>
            <c:ext xmlns:c16="http://schemas.microsoft.com/office/drawing/2014/chart" uri="{C3380CC4-5D6E-409C-BE32-E72D297353CC}">
              <c16:uniqueId val="{00000014-AE08-4194-837D-296ADC4CBA67}"/>
            </c:ext>
          </c:extLst>
        </c:ser>
        <c:dLbls>
          <c:showLegendKey val="0"/>
          <c:showVal val="0"/>
          <c:showCatName val="0"/>
          <c:showSerName val="0"/>
          <c:showPercent val="1"/>
          <c:showBubbleSize val="0"/>
          <c:showLeaderLines val="1"/>
        </c:dLbls>
        <c:firstSliceAng val="0"/>
      </c:pieChart>
      <c:spPr>
        <a:solidFill>
          <a:schemeClr val="bg1"/>
        </a:solidFill>
        <a:ln>
          <a:noFill/>
        </a:ln>
        <a:effectLst/>
      </c:spPr>
    </c:plotArea>
    <c:legend>
      <c:legendPos val="r"/>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b="0">
          <a:latin typeface="メイリオ"/>
          <a:ea typeface="メイリオ"/>
        </a:defRPr>
      </a:pPr>
      <a:endParaRPr lang="ja-JP"/>
    </a:p>
  </c:txPr>
  <c:printSettings>
    <c:headerFooter/>
    <c:pageMargins b="0.75" l="0.7" r="0.7" t="0.75" header="0.3" footer="0.3"/>
    <c:pageSetup orientation="landscape"/>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[2024統計さむかわデータベース（完成）.xlsx]2-5g2!ﾋﾟﾎﾞｯﾄﾃｰﾌﾞﾙ2</c:name>
    <c:fmtId val="0"/>
  </c:pivotSource>
  <c:chart>
    <c:autoTitleDeleted val="1"/>
    <c:pivotFmts>
      <c:pivotFmt>
        <c:idx val="0"/>
        <c:spPr>
          <a:solidFill>
            <a:schemeClr val="accent1"/>
          </a:solidFill>
          <a:ln>
            <a:noFill/>
          </a:ln>
          <a:effectLst/>
        </c:spPr>
        <c:marker>
          <c:symbol val="none"/>
        </c:marker>
        <c:dLbl>
          <c:idx val="0"/>
          <c:numFmt formatCode="#,##0_ " sourceLinked="0"/>
          <c:spPr>
            <a:noFill/>
            <a:ln>
              <a:noFill/>
            </a:ln>
            <a:effectLst/>
          </c:spPr>
          <c:txPr>
            <a:bodyPr rot="0" horzOverflow="overflow" anchor="ctr" anchorCtr="1"/>
            <a:lstStyle/>
            <a:p>
              <a:pPr algn="ctr" rtl="0">
                <a:defRPr sz="1000">
                  <a:solidFill>
                    <a:schemeClr val="tx1"/>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dLbl>
          <c:idx val="0"/>
          <c:numFmt formatCode="#,##0_ " sourceLinked="0"/>
          <c:spPr>
            <a:noFill/>
            <a:ln>
              <a:noFill/>
            </a:ln>
            <a:effectLst/>
          </c:spPr>
          <c:txPr>
            <a:bodyPr/>
            <a:lstStyle/>
            <a:p>
              <a:pPr>
                <a:defRPr sz="1000">
                  <a:solidFill>
                    <a:schemeClr val="tx1"/>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dLbl>
          <c:idx val="0"/>
          <c:numFmt formatCode="#,##0_ " sourceLinked="0"/>
          <c:spPr>
            <a:noFill/>
            <a:ln>
              <a:noFill/>
            </a:ln>
            <a:effectLst/>
          </c:spPr>
          <c:txPr>
            <a:bodyPr/>
            <a:lstStyle/>
            <a:p>
              <a:pPr>
                <a:defRPr sz="1000">
                  <a:solidFill>
                    <a:schemeClr val="tx1"/>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dLbl>
          <c:idx val="0"/>
          <c:numFmt formatCode="#,##0_ " sourceLinked="0"/>
          <c:spPr>
            <a:noFill/>
            <a:ln>
              <a:noFill/>
            </a:ln>
            <a:effectLst/>
          </c:spPr>
          <c:txPr>
            <a:bodyPr/>
            <a:lstStyle/>
            <a:p>
              <a:pPr>
                <a:defRPr sz="1000">
                  <a:solidFill>
                    <a:schemeClr val="tx1"/>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dLbl>
          <c:idx val="0"/>
          <c:numFmt formatCode="#,##0_ " sourceLinked="0"/>
          <c:spPr>
            <a:noFill/>
            <a:ln>
              <a:noFill/>
            </a:ln>
            <a:effectLst/>
          </c:spPr>
          <c:txPr>
            <a:bodyPr/>
            <a:lstStyle/>
            <a:p>
              <a:pPr>
                <a:defRPr sz="1000">
                  <a:solidFill>
                    <a:schemeClr val="tx1"/>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numFmt formatCode="#,##0_ " sourceLinked="0"/>
          <c:spPr>
            <a:noFill/>
            <a:ln>
              <a:noFill/>
            </a:ln>
            <a:effectLst/>
          </c:spPr>
          <c:txPr>
            <a:bodyPr rot="0" horzOverflow="overflow" anchor="ctr" anchorCtr="1"/>
            <a:lstStyle/>
            <a:p>
              <a:pPr algn="ctr" rtl="0">
                <a:defRPr sz="10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
        <c:marker>
          <c:symbol val="circle"/>
          <c:size val="5"/>
          <c:spPr>
            <a:solidFill>
              <a:schemeClr val="accent2"/>
            </a:solidFill>
            <a:ln w="9525" cap="flat" cmpd="sng" algn="ctr">
              <a:solidFill>
                <a:schemeClr val="accent2"/>
              </a:solidFill>
              <a:prstDash val="solid"/>
              <a:round/>
            </a:ln>
            <a:effectLst/>
          </c:spPr>
        </c:marker>
        <c:dLbl>
          <c:idx val="0"/>
          <c:numFmt formatCode="#,##0_ " sourceLinked="0"/>
          <c:spPr>
            <a:noFill/>
            <a:ln>
              <a:noFill/>
            </a:ln>
            <a:effectLst/>
          </c:spPr>
          <c:txPr>
            <a:bodyPr/>
            <a:lstStyle/>
            <a:p>
              <a:pPr>
                <a:defRPr sz="10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marker>
          <c:symbol val="circle"/>
          <c:size val="5"/>
          <c:spPr>
            <a:solidFill>
              <a:schemeClr val="accent2"/>
            </a:solidFill>
            <a:ln w="9525" cap="flat" cmpd="sng" algn="ctr">
              <a:solidFill>
                <a:schemeClr val="accent2"/>
              </a:solidFill>
              <a:prstDash val="solid"/>
              <a:round/>
            </a:ln>
            <a:effectLst/>
          </c:spPr>
        </c:marker>
        <c:dLbl>
          <c:idx val="0"/>
          <c:numFmt formatCode="#,##0_ " sourceLinked="0"/>
          <c:spPr>
            <a:noFill/>
            <a:ln>
              <a:noFill/>
            </a:ln>
            <a:effectLst/>
          </c:spPr>
          <c:txPr>
            <a:bodyPr/>
            <a:lstStyle/>
            <a:p>
              <a:pPr>
                <a:defRPr sz="10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
        <c:marker>
          <c:symbol val="circle"/>
          <c:size val="5"/>
          <c:spPr>
            <a:solidFill>
              <a:schemeClr val="accent2"/>
            </a:solidFill>
            <a:ln w="9525" cap="flat" cmpd="sng" algn="ctr">
              <a:solidFill>
                <a:schemeClr val="accent2"/>
              </a:solidFill>
              <a:prstDash val="solid"/>
              <a:round/>
            </a:ln>
            <a:effectLst/>
          </c:spPr>
        </c:marker>
        <c:dLbl>
          <c:idx val="0"/>
          <c:layout>
            <c:manualLayout>
              <c:x val="-5.7522554408778813E-2"/>
              <c:y val="-3.7190072560770761E-2"/>
            </c:manualLayout>
          </c:layout>
          <c:numFmt formatCode="#,##0_ " sourceLinked="0"/>
          <c:spPr>
            <a:noFill/>
            <a:ln>
              <a:noFill/>
            </a:ln>
            <a:effectLst/>
          </c:spPr>
          <c:txPr>
            <a:bodyPr/>
            <a:lstStyle/>
            <a:p>
              <a:pPr>
                <a:defRPr sz="10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9"/>
        <c:marker>
          <c:symbol val="circle"/>
          <c:size val="5"/>
          <c:spPr>
            <a:solidFill>
              <a:schemeClr val="accent2"/>
            </a:solidFill>
            <a:ln w="9525" cap="flat" cmpd="sng" algn="ctr">
              <a:solidFill>
                <a:schemeClr val="accent2"/>
              </a:solidFill>
              <a:prstDash val="solid"/>
              <a:round/>
            </a:ln>
            <a:effectLst/>
          </c:spPr>
        </c:marker>
        <c:dLbl>
          <c:idx val="0"/>
          <c:numFmt formatCode="#,##0_ " sourceLinked="0"/>
          <c:spPr>
            <a:noFill/>
            <a:ln>
              <a:noFill/>
            </a:ln>
            <a:effectLst/>
          </c:spPr>
          <c:txPr>
            <a:bodyPr/>
            <a:lstStyle/>
            <a:p>
              <a:pPr>
                <a:defRPr sz="10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48846960167715"/>
          <c:y val="0.16069874821079039"/>
          <c:w val="0.77252703164860348"/>
          <c:h val="0.68287383059103091"/>
        </c:manualLayout>
      </c:layout>
      <c:barChart>
        <c:barDir val="col"/>
        <c:grouping val="clustered"/>
        <c:varyColors val="0"/>
        <c:ser>
          <c:idx val="1"/>
          <c:order val="1"/>
          <c:tx>
            <c:strRef>
              <c:f>'2-5g2'!$C$1</c:f>
              <c:strCache>
                <c:ptCount val="1"/>
                <c:pt idx="0">
                  <c:v>人口（左軸）</c:v>
                </c:pt>
              </c:strCache>
            </c:strRef>
          </c:tx>
          <c:spPr>
            <a:solidFill>
              <a:schemeClr val="accent1"/>
            </a:solidFill>
            <a:ln>
              <a:noFill/>
            </a:ln>
            <a:effectLst/>
          </c:spPr>
          <c:invertIfNegative val="0"/>
          <c:dPt>
            <c:idx val="2"/>
            <c:invertIfNegative val="0"/>
            <c:bubble3D val="0"/>
            <c:extLst>
              <c:ext xmlns:c16="http://schemas.microsoft.com/office/drawing/2014/chart" uri="{C3380CC4-5D6E-409C-BE32-E72D297353CC}">
                <c16:uniqueId val="{00000000-04F6-40A5-8BEA-B2C755AF5B41}"/>
              </c:ext>
            </c:extLst>
          </c:dPt>
          <c:dPt>
            <c:idx val="3"/>
            <c:invertIfNegative val="0"/>
            <c:bubble3D val="0"/>
            <c:extLst>
              <c:ext xmlns:c16="http://schemas.microsoft.com/office/drawing/2014/chart" uri="{C3380CC4-5D6E-409C-BE32-E72D297353CC}">
                <c16:uniqueId val="{00000001-04F6-40A5-8BEA-B2C755AF5B41}"/>
              </c:ext>
            </c:extLst>
          </c:dPt>
          <c:dPt>
            <c:idx val="6"/>
            <c:invertIfNegative val="0"/>
            <c:bubble3D val="0"/>
            <c:extLst>
              <c:ext xmlns:c16="http://schemas.microsoft.com/office/drawing/2014/chart" uri="{C3380CC4-5D6E-409C-BE32-E72D297353CC}">
                <c16:uniqueId val="{00000002-04F6-40A5-8BEA-B2C755AF5B41}"/>
              </c:ext>
            </c:extLst>
          </c:dPt>
          <c:dPt>
            <c:idx val="7"/>
            <c:invertIfNegative val="0"/>
            <c:bubble3D val="0"/>
            <c:extLst>
              <c:ext xmlns:c16="http://schemas.microsoft.com/office/drawing/2014/chart" uri="{C3380CC4-5D6E-409C-BE32-E72D297353CC}">
                <c16:uniqueId val="{00000003-04F6-40A5-8BEA-B2C755AF5B41}"/>
              </c:ext>
            </c:extLst>
          </c:dPt>
          <c:dPt>
            <c:idx val="8"/>
            <c:invertIfNegative val="0"/>
            <c:bubble3D val="0"/>
            <c:extLst>
              <c:ext xmlns:c16="http://schemas.microsoft.com/office/drawing/2014/chart" uri="{C3380CC4-5D6E-409C-BE32-E72D297353CC}">
                <c16:uniqueId val="{00000004-04F6-40A5-8BEA-B2C755AF5B41}"/>
              </c:ext>
            </c:extLst>
          </c:dPt>
          <c:dLbls>
            <c:dLbl>
              <c:idx val="2"/>
              <c:numFmt formatCode="#,##0_ " sourceLinked="0"/>
              <c:spPr>
                <a:noFill/>
                <a:ln>
                  <a:noFill/>
                </a:ln>
                <a:effectLst/>
              </c:spPr>
              <c:txPr>
                <a:bodyPr/>
                <a:lstStyle/>
                <a:p>
                  <a:pPr>
                    <a:defRPr sz="1000">
                      <a:solidFill>
                        <a:schemeClr val="tx1"/>
                      </a:solidFill>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0-04F6-40A5-8BEA-B2C755AF5B41}"/>
                </c:ext>
              </c:extLst>
            </c:dLbl>
            <c:dLbl>
              <c:idx val="3"/>
              <c:numFmt formatCode="#,##0_ " sourceLinked="0"/>
              <c:spPr>
                <a:noFill/>
                <a:ln>
                  <a:noFill/>
                </a:ln>
                <a:effectLst/>
              </c:spPr>
              <c:txPr>
                <a:bodyPr/>
                <a:lstStyle/>
                <a:p>
                  <a:pPr>
                    <a:defRPr sz="1000">
                      <a:solidFill>
                        <a:schemeClr val="tx1"/>
                      </a:solidFill>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1-04F6-40A5-8BEA-B2C755AF5B41}"/>
                </c:ext>
              </c:extLst>
            </c:dLbl>
            <c:dLbl>
              <c:idx val="6"/>
              <c:numFmt formatCode="#,##0_ " sourceLinked="0"/>
              <c:spPr>
                <a:noFill/>
                <a:ln>
                  <a:noFill/>
                </a:ln>
                <a:effectLst/>
              </c:spPr>
              <c:txPr>
                <a:bodyPr/>
                <a:lstStyle/>
                <a:p>
                  <a:pPr>
                    <a:defRPr sz="1000">
                      <a:solidFill>
                        <a:schemeClr val="tx1"/>
                      </a:solidFill>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2-04F6-40A5-8BEA-B2C755AF5B41}"/>
                </c:ext>
              </c:extLst>
            </c:dLbl>
            <c:dLbl>
              <c:idx val="7"/>
              <c:numFmt formatCode="#,##0_ " sourceLinked="0"/>
              <c:spPr>
                <a:noFill/>
                <a:ln>
                  <a:noFill/>
                </a:ln>
                <a:effectLst/>
              </c:spPr>
              <c:txPr>
                <a:bodyPr/>
                <a:lstStyle/>
                <a:p>
                  <a:pPr>
                    <a:defRPr sz="1000">
                      <a:solidFill>
                        <a:schemeClr val="tx1"/>
                      </a:solidFill>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3-04F6-40A5-8BEA-B2C755AF5B41}"/>
                </c:ext>
              </c:extLst>
            </c:dLbl>
            <c:numFmt formatCode="#,##0_ " sourceLinked="0"/>
            <c:spPr>
              <a:noFill/>
              <a:ln>
                <a:noFill/>
              </a:ln>
              <a:effectLst/>
            </c:spPr>
            <c:txPr>
              <a:bodyPr rot="0" horzOverflow="overflow" anchor="ctr" anchorCtr="1"/>
              <a:lstStyle/>
              <a:p>
                <a:pPr algn="ctr" rtl="0">
                  <a:defRPr sz="1000">
                    <a:solidFill>
                      <a:schemeClr val="tx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'2-5g2'!$A$2:$A$10</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'2-5g2'!$C$2:$C$10</c:f>
              <c:numCache>
                <c:formatCode>General</c:formatCode>
                <c:ptCount val="8"/>
                <c:pt idx="0">
                  <c:v>48372</c:v>
                </c:pt>
                <c:pt idx="1">
                  <c:v>48446</c:v>
                </c:pt>
                <c:pt idx="2">
                  <c:v>48695</c:v>
                </c:pt>
                <c:pt idx="3">
                  <c:v>48933</c:v>
                </c:pt>
                <c:pt idx="4">
                  <c:v>49064</c:v>
                </c:pt>
                <c:pt idx="5">
                  <c:v>49063</c:v>
                </c:pt>
                <c:pt idx="6">
                  <c:v>49134</c:v>
                </c:pt>
                <c:pt idx="7">
                  <c:v>48997</c:v>
                </c:pt>
              </c:numCache>
            </c:numRef>
          </c:val>
          <c:extLst>
            <c:ext xmlns:c16="http://schemas.microsoft.com/office/drawing/2014/chart" uri="{C3380CC4-5D6E-409C-BE32-E72D297353CC}">
              <c16:uniqueId val="{00000005-04F6-40A5-8BEA-B2C755AF5B41}"/>
            </c:ext>
          </c:extLst>
        </c:ser>
        <c:dLbls>
          <c:showLegendKey val="0"/>
          <c:showVal val="1"/>
          <c:showCatName val="0"/>
          <c:showSerName val="0"/>
          <c:showPercent val="0"/>
          <c:showBubbleSize val="0"/>
        </c:dLbls>
        <c:gapWidth val="150"/>
        <c:axId val="1"/>
        <c:axId val="2"/>
      </c:barChart>
      <c:lineChart>
        <c:grouping val="standard"/>
        <c:varyColors val="0"/>
        <c:ser>
          <c:idx val="0"/>
          <c:order val="0"/>
          <c:tx>
            <c:strRef>
              <c:f>'2-5g2'!$B$1</c:f>
              <c:strCache>
                <c:ptCount val="1"/>
                <c:pt idx="0">
                  <c:v>世帯数（右軸）</c:v>
                </c:pt>
              </c:strCache>
            </c:strRef>
          </c:tx>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Pt>
            <c:idx val="2"/>
            <c:bubble3D val="0"/>
            <c:extLst>
              <c:ext xmlns:c16="http://schemas.microsoft.com/office/drawing/2014/chart" uri="{C3380CC4-5D6E-409C-BE32-E72D297353CC}">
                <c16:uniqueId val="{00000006-04F6-40A5-8BEA-B2C755AF5B41}"/>
              </c:ext>
            </c:extLst>
          </c:dPt>
          <c:dPt>
            <c:idx val="3"/>
            <c:bubble3D val="0"/>
            <c:extLst>
              <c:ext xmlns:c16="http://schemas.microsoft.com/office/drawing/2014/chart" uri="{C3380CC4-5D6E-409C-BE32-E72D297353CC}">
                <c16:uniqueId val="{00000007-04F6-40A5-8BEA-B2C755AF5B41}"/>
              </c:ext>
            </c:extLst>
          </c:dPt>
          <c:dPt>
            <c:idx val="4"/>
            <c:bubble3D val="0"/>
            <c:extLst>
              <c:ext xmlns:c16="http://schemas.microsoft.com/office/drawing/2014/chart" uri="{C3380CC4-5D6E-409C-BE32-E72D297353CC}">
                <c16:uniqueId val="{00000008-04F6-40A5-8BEA-B2C755AF5B41}"/>
              </c:ext>
            </c:extLst>
          </c:dPt>
          <c:dPt>
            <c:idx val="5"/>
            <c:bubble3D val="0"/>
            <c:extLst>
              <c:ext xmlns:c16="http://schemas.microsoft.com/office/drawing/2014/chart" uri="{C3380CC4-5D6E-409C-BE32-E72D297353CC}">
                <c16:uniqueId val="{00000009-04F6-40A5-8BEA-B2C755AF5B41}"/>
              </c:ext>
            </c:extLst>
          </c:dPt>
          <c:dLbls>
            <c:dLbl>
              <c:idx val="2"/>
              <c:numFmt formatCode="#,##0_ " sourceLinked="0"/>
              <c:spPr>
                <a:noFill/>
                <a:ln>
                  <a:noFill/>
                </a:ln>
                <a:effectLst/>
              </c:spPr>
              <c:txPr>
                <a:bodyPr/>
                <a:lstStyle/>
                <a:p>
                  <a:pPr>
                    <a:defRPr sz="1000">
                      <a:solidFill>
                        <a:schemeClr val="tx1"/>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6-04F6-40A5-8BEA-B2C755AF5B41}"/>
                </c:ext>
              </c:extLst>
            </c:dLbl>
            <c:dLbl>
              <c:idx val="3"/>
              <c:numFmt formatCode="#,##0_ " sourceLinked="0"/>
              <c:spPr>
                <a:noFill/>
                <a:ln>
                  <a:noFill/>
                </a:ln>
                <a:effectLst/>
              </c:spPr>
              <c:txPr>
                <a:bodyPr/>
                <a:lstStyle/>
                <a:p>
                  <a:pPr>
                    <a:defRPr sz="1000">
                      <a:solidFill>
                        <a:schemeClr val="tx1"/>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7-04F6-40A5-8BEA-B2C755AF5B41}"/>
                </c:ext>
              </c:extLst>
            </c:dLbl>
            <c:dLbl>
              <c:idx val="4"/>
              <c:layout>
                <c:manualLayout>
                  <c:x val="-5.7522554408778813E-2"/>
                  <c:y val="-3.7190072560770761E-2"/>
                </c:manualLayout>
              </c:layout>
              <c:numFmt formatCode="#,##0_ " sourceLinked="0"/>
              <c:spPr>
                <a:noFill/>
                <a:ln>
                  <a:noFill/>
                </a:ln>
                <a:effectLst/>
              </c:spPr>
              <c:txPr>
                <a:bodyPr/>
                <a:lstStyle/>
                <a:p>
                  <a:pPr>
                    <a:defRPr sz="10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4F6-40A5-8BEA-B2C755AF5B41}"/>
                </c:ext>
              </c:extLst>
            </c:dLbl>
            <c:dLbl>
              <c:idx val="5"/>
              <c:numFmt formatCode="#,##0_ " sourceLinked="0"/>
              <c:spPr>
                <a:noFill/>
                <a:ln>
                  <a:noFill/>
                </a:ln>
                <a:effectLst/>
              </c:spPr>
              <c:txPr>
                <a:bodyPr/>
                <a:lstStyle/>
                <a:p>
                  <a:pPr>
                    <a:defRPr sz="1000">
                      <a:solidFill>
                        <a:schemeClr val="tx1"/>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9-04F6-40A5-8BEA-B2C755AF5B41}"/>
                </c:ext>
              </c:extLst>
            </c:dLbl>
            <c:numFmt formatCode="#,##0_ " sourceLinked="0"/>
            <c:spPr>
              <a:noFill/>
              <a:ln>
                <a:noFill/>
              </a:ln>
              <a:effectLst/>
            </c:spPr>
            <c:txPr>
              <a:bodyPr rot="0" horzOverflow="overflow" anchor="ctr" anchorCtr="1"/>
              <a:lstStyle/>
              <a:p>
                <a:pPr algn="ctr" rtl="0">
                  <a:defRPr sz="1000">
                    <a:solidFill>
                      <a:schemeClr val="tx1"/>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'2-5g2'!$A$2:$A$10</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'2-5g2'!$B$2:$B$10</c:f>
              <c:numCache>
                <c:formatCode>General</c:formatCode>
                <c:ptCount val="8"/>
                <c:pt idx="0">
                  <c:v>20668</c:v>
                </c:pt>
                <c:pt idx="1">
                  <c:v>20908</c:v>
                </c:pt>
                <c:pt idx="2">
                  <c:v>21457</c:v>
                </c:pt>
                <c:pt idx="3">
                  <c:v>21831</c:v>
                </c:pt>
                <c:pt idx="4">
                  <c:v>22083</c:v>
                </c:pt>
                <c:pt idx="5">
                  <c:v>22350</c:v>
                </c:pt>
                <c:pt idx="6">
                  <c:v>22581</c:v>
                </c:pt>
                <c:pt idx="7">
                  <c:v>22695</c:v>
                </c:pt>
              </c:numCache>
            </c:numRef>
          </c:val>
          <c:smooth val="0"/>
          <c:extLst>
            <c:ext xmlns:c16="http://schemas.microsoft.com/office/drawing/2014/chart" uri="{C3380CC4-5D6E-409C-BE32-E72D297353CC}">
              <c16:uniqueId val="{0000000A-04F6-40A5-8BEA-B2C755AF5B41}"/>
            </c:ext>
          </c:extLst>
        </c:ser>
        <c:dLbls>
          <c:showLegendKey val="0"/>
          <c:showVal val="1"/>
          <c:showCatName val="0"/>
          <c:showSerName val="0"/>
          <c:showPercent val="0"/>
          <c:showBubbleSize val="0"/>
        </c:dLbls>
        <c:marker val="1"/>
        <c:smooth val="0"/>
        <c:axId val="11"/>
        <c:axId val="12"/>
      </c:line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horzOverflow="overflow" anchor="ctr" anchorCtr="1"/>
          <a:lstStyle/>
          <a:p>
            <a:pPr algn="ctr" rtl="0">
              <a:defRPr sz="1000">
                <a:solidFill>
                  <a:schemeClr val="tx1"/>
                </a:solidFill>
              </a:defRPr>
            </a:pPr>
            <a:endParaRPr lang="ja-JP"/>
          </a:p>
        </c:txPr>
        <c:crossAx val="2"/>
        <c:crosses val="autoZero"/>
        <c:auto val="1"/>
        <c:lblAlgn val="ctr"/>
        <c:lblOffset val="50"/>
        <c:noMultiLvlLbl val="0"/>
      </c:catAx>
      <c:valAx>
        <c:axId val="2"/>
        <c:scaling>
          <c:orientation val="minMax"/>
          <c:max val="55000"/>
          <c:min val="0"/>
        </c:scaling>
        <c:delete val="0"/>
        <c:axPos val="l"/>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horzOverflow="overflow" anchor="ctr" anchorCtr="1"/>
          <a:lstStyle/>
          <a:p>
            <a:pPr algn="ctr" rtl="0">
              <a:defRPr sz="1000">
                <a:solidFill>
                  <a:schemeClr val="tx1"/>
                </a:solidFill>
              </a:defRPr>
            </a:pPr>
            <a:endParaRPr lang="ja-JP"/>
          </a:p>
        </c:txPr>
        <c:crossAx val="1"/>
        <c:crosses val="autoZero"/>
        <c:crossBetween val="between"/>
        <c:majorUnit val="10000"/>
      </c:valAx>
      <c:catAx>
        <c:axId val="11"/>
        <c:scaling>
          <c:orientation val="minMax"/>
        </c:scaling>
        <c:delete val="1"/>
        <c:axPos val="b"/>
        <c:numFmt formatCode="General" sourceLinked="1"/>
        <c:majorTickMark val="out"/>
        <c:minorTickMark val="none"/>
        <c:tickLblPos val="nextTo"/>
        <c:crossAx val="12"/>
        <c:crosses val="autoZero"/>
        <c:auto val="1"/>
        <c:lblAlgn val="ctr"/>
        <c:lblOffset val="100"/>
        <c:noMultiLvlLbl val="0"/>
      </c:catAx>
      <c:valAx>
        <c:axId val="12"/>
        <c:scaling>
          <c:orientation val="minMax"/>
          <c:max val="30000"/>
          <c:min val="0"/>
        </c:scaling>
        <c:delete val="0"/>
        <c:axPos val="r"/>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horzOverflow="overflow" anchor="ctr" anchorCtr="1"/>
          <a:lstStyle/>
          <a:p>
            <a:pPr algn="ctr" rtl="0">
              <a:defRPr sz="1000">
                <a:solidFill>
                  <a:schemeClr val="tx1"/>
                </a:solidFill>
              </a:defRPr>
            </a:pPr>
            <a:endParaRPr lang="ja-JP"/>
          </a:p>
        </c:txPr>
        <c:crossAx val="11"/>
        <c:crosses val="max"/>
        <c:crossBetween val="between"/>
      </c:valAx>
      <c:spPr>
        <a:solidFill>
          <a:schemeClr val="bg1"/>
        </a:solidFill>
        <a:ln>
          <a:noFill/>
        </a:ln>
        <a:effectLst/>
      </c:spPr>
    </c:plotArea>
    <c:legend>
      <c:legendPos val="t"/>
      <c:overlay val="0"/>
      <c:spPr>
        <a:noFill/>
        <a:ln>
          <a:noFill/>
        </a:ln>
        <a:effectLst/>
      </c:spPr>
      <c:txPr>
        <a:bodyPr rot="0" horzOverflow="overflow" anchor="ctr" anchorCtr="1"/>
        <a:lstStyle/>
        <a:p>
          <a:pPr algn="l" rtl="0">
            <a:defRPr sz="1000">
              <a:solidFill>
                <a:schemeClr val="tx1"/>
              </a:solidFill>
            </a:defRPr>
          </a:pPr>
          <a:endParaRPr lang="ja-JP"/>
        </a:p>
      </c:txPr>
    </c:legend>
    <c:plotVisOnly val="1"/>
    <c:dispBlanksAs val="gap"/>
    <c:showDLblsOverMax val="0"/>
  </c:chart>
  <c:spPr>
    <a:noFill/>
    <a:ln w="9525" cap="flat" cmpd="sng" algn="ctr">
      <a:noFill/>
      <a:prstDash val="solid"/>
      <a:round/>
    </a:ln>
    <a:effectLst/>
  </c:spPr>
  <c:txPr>
    <a:bodyPr horzOverflow="overflow" anchor="ctr" anchorCtr="1"/>
    <a:lstStyle/>
    <a:p>
      <a:pPr algn="ctr" rtl="0">
        <a:defRPr lang="ja-JP" altLang="en-US" sz="1000">
          <a:solidFill>
            <a:schemeClr val="tx1"/>
          </a:solidFill>
          <a:latin typeface="メイリオ"/>
          <a:ea typeface="メイリオ"/>
        </a:defRPr>
      </a:pPr>
      <a:endParaRPr lang="ja-JP"/>
    </a:p>
  </c:txPr>
  <c:printSettings>
    <c:headerFooter/>
    <c:pageMargins b="0.75" l="0.7" r="0.7" t="0.75" header="0.3" footer="0.3"/>
    <c:pageSetup paperSize="9" orientation="landscape"/>
  </c:printSettings>
  <c:userShapes r:id="rId1"/>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[2024統計さむかわデータベース（完成）.xlsx]13-4g!ﾋﾟﾎﾞｯﾄﾃｰﾌﾞﾙ4</c:name>
    <c:fmtId val="0"/>
  </c:pivotSource>
  <c:chart>
    <c:autoTitleDeleted val="1"/>
    <c:pivotFmts>
      <c:pivotFmt>
        <c:idx val="0"/>
        <c:spPr>
          <a:solidFill>
            <a:schemeClr val="accent1"/>
          </a:solidFill>
          <a:ln>
            <a:noFill/>
          </a:ln>
          <a:effectLst/>
        </c:spPr>
        <c:dLbl>
          <c:idx val="0"/>
          <c:numFmt formatCode="#,##0_ " sourceLinked="0"/>
          <c:spPr>
            <a:noFill/>
            <a:ln>
              <a:noFill/>
            </a:ln>
            <a:effectLst/>
          </c:spPr>
          <c:txPr>
            <a:bodyPr rot="0" spcFirstLastPara="1" vertOverflow="ellipsis" horzOverflow="overflow"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475083594002804"/>
          <c:y val="9.4901295978229355E-2"/>
          <c:w val="0.88253442634739154"/>
          <c:h val="0.64190671633467911"/>
        </c:manualLayout>
      </c:layout>
      <c:barChart>
        <c:barDir val="col"/>
        <c:grouping val="clustered"/>
        <c:varyColors val="0"/>
        <c:ser>
          <c:idx val="0"/>
          <c:order val="0"/>
          <c:tx>
            <c:strRef>
              <c:f>'13-4g'!$B$1</c:f>
              <c:strCache>
                <c:ptCount val="1"/>
                <c:pt idx="0">
                  <c:v>集計</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10F-4E96-94CC-832F8896D715}"/>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810F-4E96-94CC-832F8896D715}"/>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810F-4E96-94CC-832F8896D715}"/>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810F-4E96-94CC-832F8896D715}"/>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9-810F-4E96-94CC-832F8896D715}"/>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B-810F-4E96-94CC-832F8896D715}"/>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D-810F-4E96-94CC-832F8896D715}"/>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F-810F-4E96-94CC-832F8896D715}"/>
              </c:ext>
            </c:extLst>
          </c:dPt>
          <c:dPt>
            <c:idx val="8"/>
            <c:invertIfNegative val="0"/>
            <c:bubble3D val="0"/>
            <c:extLst>
              <c:ext xmlns:c16="http://schemas.microsoft.com/office/drawing/2014/chart" uri="{C3380CC4-5D6E-409C-BE32-E72D297353CC}">
                <c16:uniqueId val="{00000011-810F-4E96-94CC-832F8896D715}"/>
              </c:ext>
            </c:extLst>
          </c:dPt>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'13-4g'!$A$2:$A$10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'13-4g'!$B$2:$B$10</c:f>
              <c:numCache>
                <c:formatCode>General</c:formatCode>
                <c:ptCount val="8"/>
                <c:pt idx="0">
                  <c:v>11700626</c:v>
                </c:pt>
                <c:pt idx="1">
                  <c:v>10765165</c:v>
                </c:pt>
                <c:pt idx="2">
                  <c:v>10737955</c:v>
                </c:pt>
                <c:pt idx="3">
                  <c:v>11037962</c:v>
                </c:pt>
                <c:pt idx="4">
                  <c:v>11253222</c:v>
                </c:pt>
                <c:pt idx="5">
                  <c:v>11153459</c:v>
                </c:pt>
                <c:pt idx="6">
                  <c:v>11243735</c:v>
                </c:pt>
                <c:pt idx="7">
                  <c:v>11431386</c:v>
                </c:pt>
              </c:numCache>
            </c:numRef>
          </c:val>
          <c:extLst>
            <c:ext xmlns:c16="http://schemas.microsoft.com/office/drawing/2014/chart" uri="{C3380CC4-5D6E-409C-BE32-E72D297353CC}">
              <c16:uniqueId val="{00000012-810F-4E96-94CC-832F8896D715}"/>
            </c:ext>
          </c:extLst>
        </c:ser>
        <c:dLbls>
          <c:showLegendKey val="0"/>
          <c:showVal val="1"/>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min val="0"/>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（千円）</a:t>
                </a:r>
              </a:p>
            </c:rich>
          </c:tx>
          <c:layout>
            <c:manualLayout>
              <c:xMode val="edge"/>
              <c:yMode val="edge"/>
              <c:x val="6.1731537819136241E-2"/>
              <c:y val="1.0636512901640719E-4"/>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b="0">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[2024統計さむかわデータベース（完成）.xlsx]13-5g!ﾋﾟﾎﾞｯﾄﾃｰﾌﾞﾙ5</c:name>
    <c:fmtId val="0"/>
  </c:pivotSource>
  <c:chart>
    <c:autoTitleDeleted val="1"/>
    <c:pivotFmts>
      <c:pivotFmt>
        <c:idx val="0"/>
        <c:spPr>
          <a:solidFill>
            <a:schemeClr val="accent1"/>
          </a:solidFill>
          <a:ln>
            <a:noFill/>
          </a:ln>
          <a:effectLst/>
        </c:spPr>
        <c:dLbl>
          <c:idx val="0"/>
          <c:numFmt formatCode="#,##0_ " sourceLinked="0"/>
          <c:spPr>
            <a:noFill/>
            <a:ln>
              <a:noFill/>
            </a:ln>
            <a:effectLst/>
          </c:spPr>
          <c:txPr>
            <a:bodyPr rot="0" spcFirstLastPara="1" vertOverflow="ellipsis" horzOverflow="overflow"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dLbl>
          <c:idx val="0"/>
          <c:layout>
            <c:manualLayout>
              <c:x val="0"/>
              <c:y val="0"/>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dLbl>
          <c:idx val="0"/>
          <c:layout>
            <c:manualLayout>
              <c:x val="-7.8046468293561457E-17"/>
              <c:y val="1.1248593925759279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dLbl>
          <c:idx val="0"/>
          <c:layout>
            <c:manualLayout>
              <c:x val="-2.1285646334460858E-3"/>
              <c:y val="1.4998125234345707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pivotFmt>
      <c:pivotFmt>
        <c:idx val="8"/>
        <c:spPr>
          <a:solidFill>
            <a:schemeClr val="accent1"/>
          </a:solidFill>
          <a:ln>
            <a:noFill/>
          </a:ln>
          <a:effectLst/>
        </c:spPr>
      </c:pivotFmt>
      <c:pivotFmt>
        <c:idx val="9"/>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4791395637816848"/>
          <c:y val="9.4901227897693896E-2"/>
          <c:w val="0.84782891435493934"/>
          <c:h val="0.71314786439096689"/>
        </c:manualLayout>
      </c:layout>
      <c:barChart>
        <c:barDir val="col"/>
        <c:grouping val="clustered"/>
        <c:varyColors val="0"/>
        <c:ser>
          <c:idx val="0"/>
          <c:order val="0"/>
          <c:tx>
            <c:strRef>
              <c:f>'13-5g'!$B$1</c:f>
              <c:strCache>
                <c:ptCount val="1"/>
                <c:pt idx="0">
                  <c:v>集計</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5D0-4D5E-9B59-02724D07703B}"/>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A5D0-4D5E-9B59-02724D07703B}"/>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A5D0-4D5E-9B59-02724D07703B}"/>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A5D0-4D5E-9B59-02724D07703B}"/>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9-A5D0-4D5E-9B59-02724D07703B}"/>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B-A5D0-4D5E-9B59-02724D07703B}"/>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D-A5D0-4D5E-9B59-02724D07703B}"/>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F-A5D0-4D5E-9B59-02724D07703B}"/>
              </c:ext>
            </c:extLst>
          </c:dPt>
          <c:dPt>
            <c:idx val="8"/>
            <c:invertIfNegative val="0"/>
            <c:bubble3D val="0"/>
            <c:extLst>
              <c:ext xmlns:c16="http://schemas.microsoft.com/office/drawing/2014/chart" uri="{C3380CC4-5D6E-409C-BE32-E72D297353CC}">
                <c16:uniqueId val="{00000011-A5D0-4D5E-9B59-02724D07703B}"/>
              </c:ext>
            </c:extLst>
          </c:dPt>
          <c:dLbls>
            <c:dLbl>
              <c:idx val="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5D0-4D5E-9B59-02724D07703B}"/>
                </c:ext>
              </c:extLst>
            </c:dLbl>
            <c:dLbl>
              <c:idx val="2"/>
              <c:layout>
                <c:manualLayout>
                  <c:x val="-7.8046468293561457E-17"/>
                  <c:y val="1.124859392575927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5D0-4D5E-9B59-02724D07703B}"/>
                </c:ext>
              </c:extLst>
            </c:dLbl>
            <c:dLbl>
              <c:idx val="5"/>
              <c:layout>
                <c:manualLayout>
                  <c:x val="-2.1285646334460858E-3"/>
                  <c:y val="1.499812523434570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5D0-4D5E-9B59-02724D07703B}"/>
                </c:ext>
              </c:extLst>
            </c:dLbl>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'13-5g'!$A$2:$A$10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'13-5g'!$B$2:$B$10</c:f>
              <c:numCache>
                <c:formatCode>General</c:formatCode>
                <c:ptCount val="8"/>
                <c:pt idx="0">
                  <c:v>11334003</c:v>
                </c:pt>
                <c:pt idx="1">
                  <c:v>10347510</c:v>
                </c:pt>
                <c:pt idx="2">
                  <c:v>10328650</c:v>
                </c:pt>
                <c:pt idx="3">
                  <c:v>10784942</c:v>
                </c:pt>
                <c:pt idx="4">
                  <c:v>10741166</c:v>
                </c:pt>
                <c:pt idx="5">
                  <c:v>10735561</c:v>
                </c:pt>
                <c:pt idx="6">
                  <c:v>10979902</c:v>
                </c:pt>
                <c:pt idx="7">
                  <c:v>11063643</c:v>
                </c:pt>
              </c:numCache>
            </c:numRef>
          </c:val>
          <c:extLst>
            <c:ext xmlns:c16="http://schemas.microsoft.com/office/drawing/2014/chart" uri="{C3380CC4-5D6E-409C-BE32-E72D297353CC}">
              <c16:uniqueId val="{00000012-A5D0-4D5E-9B59-02724D07703B}"/>
            </c:ext>
          </c:extLst>
        </c:ser>
        <c:dLbls>
          <c:showLegendKey val="0"/>
          <c:showVal val="1"/>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max val="13000000"/>
          <c:min val="0"/>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（千円）</a:t>
                </a:r>
              </a:p>
            </c:rich>
          </c:tx>
          <c:layout>
            <c:manualLayout>
              <c:xMode val="edge"/>
              <c:yMode val="edge"/>
              <c:x val="5.710355869547927E-2"/>
              <c:y val="3.8553186469668819E-3"/>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b="0">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[2024統計さむかわデータベース（完成）.xlsx]13-6g!ﾋﾟﾎﾞｯﾄﾃｰﾌﾞﾙ1</c:name>
    <c:fmtId val="0"/>
  </c:pivotSource>
  <c:chart>
    <c:autoTitleDeleted val="1"/>
    <c:pivotFmts>
      <c:pivotFmt>
        <c:idx val="0"/>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4323259505664077"/>
          <c:y val="0.12128408615630865"/>
          <c:w val="0.8329965075273208"/>
          <c:h val="0.65263808199088802"/>
        </c:manualLayout>
      </c:layout>
      <c:barChart>
        <c:barDir val="col"/>
        <c:grouping val="clustered"/>
        <c:varyColors val="0"/>
        <c:ser>
          <c:idx val="0"/>
          <c:order val="0"/>
          <c:tx>
            <c:strRef>
              <c:f>'13-6g'!$B$1</c:f>
              <c:strCache>
                <c:ptCount val="1"/>
                <c:pt idx="0">
                  <c:v>歳入総額</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A7A-4528-A64A-5F95A655A55D}"/>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CA7A-4528-A64A-5F95A655A55D}"/>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CA7A-4528-A64A-5F95A655A55D}"/>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CA7A-4528-A64A-5F95A655A55D}"/>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9-CA7A-4528-A64A-5F95A655A55D}"/>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B-CA7A-4528-A64A-5F95A655A55D}"/>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D-CA7A-4528-A64A-5F95A655A55D}"/>
              </c:ext>
            </c:extLst>
          </c:dPt>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'13-6g'!$A$2:$A$9</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'13-6g'!$B$2:$B$9</c:f>
              <c:numCache>
                <c:formatCode>General</c:formatCode>
                <c:ptCount val="8"/>
                <c:pt idx="0">
                  <c:v>17096304</c:v>
                </c:pt>
                <c:pt idx="1">
                  <c:v>15721825</c:v>
                </c:pt>
                <c:pt idx="2">
                  <c:v>16103492</c:v>
                </c:pt>
                <c:pt idx="3">
                  <c:v>22897605</c:v>
                </c:pt>
                <c:pt idx="4">
                  <c:v>19626002</c:v>
                </c:pt>
                <c:pt idx="5">
                  <c:v>20901741</c:v>
                </c:pt>
                <c:pt idx="6">
                  <c:v>22619511</c:v>
                </c:pt>
                <c:pt idx="7">
                  <c:v>21909065</c:v>
                </c:pt>
              </c:numCache>
            </c:numRef>
          </c:val>
          <c:extLst>
            <c:ext xmlns:c16="http://schemas.microsoft.com/office/drawing/2014/chart" uri="{C3380CC4-5D6E-409C-BE32-E72D297353CC}">
              <c16:uniqueId val="{0000000E-CA7A-4528-A64A-5F95A655A55D}"/>
            </c:ext>
          </c:extLst>
        </c:ser>
        <c:ser>
          <c:idx val="1"/>
          <c:order val="1"/>
          <c:tx>
            <c:strRef>
              <c:f>'13-6g'!$C$1</c:f>
              <c:strCache>
                <c:ptCount val="1"/>
                <c:pt idx="0">
                  <c:v>歳出総額</c:v>
                </c:pt>
              </c:strCache>
            </c:strRef>
          </c:tx>
          <c:spPr>
            <a:solidFill>
              <a:schemeClr val="accent2"/>
            </a:solidFill>
            <a:ln>
              <a:noFill/>
            </a:ln>
            <a:effectLst/>
          </c:spPr>
          <c:invertIfNegative val="0"/>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'13-6g'!$A$2:$A$9</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'13-6g'!$C$2:$C$9</c:f>
              <c:numCache>
                <c:formatCode>General</c:formatCode>
                <c:ptCount val="8"/>
                <c:pt idx="0">
                  <c:v>15861895</c:v>
                </c:pt>
                <c:pt idx="1">
                  <c:v>14599967</c:v>
                </c:pt>
                <c:pt idx="2">
                  <c:v>14835003</c:v>
                </c:pt>
                <c:pt idx="3">
                  <c:v>21639731</c:v>
                </c:pt>
                <c:pt idx="4">
                  <c:v>17369237</c:v>
                </c:pt>
                <c:pt idx="5">
                  <c:v>18851296</c:v>
                </c:pt>
                <c:pt idx="6">
                  <c:v>20659647</c:v>
                </c:pt>
                <c:pt idx="7">
                  <c:v>20371441</c:v>
                </c:pt>
              </c:numCache>
            </c:numRef>
          </c:val>
          <c:extLst>
            <c:ext xmlns:c16="http://schemas.microsoft.com/office/drawing/2014/chart" uri="{C3380CC4-5D6E-409C-BE32-E72D297353CC}">
              <c16:uniqueId val="{0000000F-CA7A-4528-A64A-5F95A655A55D}"/>
            </c:ext>
          </c:extLst>
        </c:ser>
        <c:ser>
          <c:idx val="2"/>
          <c:order val="2"/>
          <c:tx>
            <c:strRef>
              <c:f>'13-6g'!$D$1</c:f>
              <c:strCache>
                <c:ptCount val="1"/>
                <c:pt idx="0">
                  <c:v>差引額</c:v>
                </c:pt>
              </c:strCache>
            </c:strRef>
          </c:tx>
          <c:spPr>
            <a:solidFill>
              <a:schemeClr val="accent3"/>
            </a:solidFill>
            <a:ln>
              <a:noFill/>
            </a:ln>
            <a:effectLst/>
          </c:spPr>
          <c:invertIfNegative val="0"/>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'13-6g'!$A$2:$A$9</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'13-6g'!$D$2:$D$9</c:f>
              <c:numCache>
                <c:formatCode>General</c:formatCode>
                <c:ptCount val="8"/>
                <c:pt idx="0">
                  <c:v>1234409</c:v>
                </c:pt>
                <c:pt idx="1">
                  <c:v>1121858</c:v>
                </c:pt>
                <c:pt idx="2">
                  <c:v>1268489</c:v>
                </c:pt>
                <c:pt idx="3">
                  <c:v>1257874</c:v>
                </c:pt>
                <c:pt idx="4">
                  <c:v>2256765</c:v>
                </c:pt>
                <c:pt idx="5">
                  <c:v>2050445</c:v>
                </c:pt>
                <c:pt idx="6">
                  <c:v>1959864</c:v>
                </c:pt>
                <c:pt idx="7">
                  <c:v>1537624</c:v>
                </c:pt>
              </c:numCache>
            </c:numRef>
          </c:val>
          <c:extLst>
            <c:ext xmlns:c16="http://schemas.microsoft.com/office/drawing/2014/chart" uri="{C3380CC4-5D6E-409C-BE32-E72D297353CC}">
              <c16:uniqueId val="{00000010-CA7A-4528-A64A-5F95A655A55D}"/>
            </c:ext>
          </c:extLst>
        </c:ser>
        <c:dLbls>
          <c:showLegendKey val="0"/>
          <c:showVal val="0"/>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（千円）</a:t>
                </a:r>
              </a:p>
            </c:rich>
          </c:tx>
          <c:layout>
            <c:manualLayout>
              <c:xMode val="edge"/>
              <c:yMode val="edge"/>
              <c:x val="7.0901787073157058E-2"/>
              <c:y val="5.058642517555488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majorUnit val="5000000"/>
      </c:valAx>
      <c:spPr>
        <a:solidFill>
          <a:schemeClr val="bg1"/>
        </a:solidFill>
        <a:ln>
          <a:noFill/>
        </a:ln>
        <a:effectLst/>
      </c:spPr>
    </c:plotArea>
    <c:legend>
      <c:legendPos val="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b="0">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[2024統計さむかわデータベース（完成）.xlsx]13-6g2!ﾋﾟﾎﾞｯﾄﾃｰﾌﾞﾙ1</c:name>
    <c:fmtId val="0"/>
  </c:pivotSource>
  <c:chart>
    <c:autoTitleDeleted val="1"/>
    <c:pivotFmts>
      <c:pivotFmt>
        <c:idx val="0"/>
        <c:spPr>
          <a:solidFill>
            <a:schemeClr val="accent1"/>
          </a:solidFill>
          <a:ln>
            <a:solidFill>
              <a:schemeClr val="accent1"/>
            </a:solid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solidFill>
              <a:schemeClr val="accent1"/>
            </a:solidFill>
          </a:ln>
          <a:effectLst/>
        </c:spPr>
      </c:pivotFmt>
      <c:pivotFmt>
        <c:idx val="2"/>
        <c:spPr>
          <a:solidFill>
            <a:schemeClr val="accent1"/>
          </a:solidFill>
          <a:ln>
            <a:solidFill>
              <a:schemeClr val="accent1"/>
            </a:solidFill>
          </a:ln>
          <a:effectLst/>
        </c:spPr>
      </c:pivotFmt>
      <c:pivotFmt>
        <c:idx val="3"/>
        <c:spPr>
          <a:solidFill>
            <a:schemeClr val="accent1"/>
          </a:solidFill>
          <a:ln>
            <a:solidFill>
              <a:schemeClr val="accent1"/>
            </a:solidFill>
          </a:ln>
          <a:effectLst/>
        </c:spPr>
      </c:pivotFmt>
      <c:pivotFmt>
        <c:idx val="4"/>
        <c:spPr>
          <a:solidFill>
            <a:schemeClr val="accent1"/>
          </a:solidFill>
          <a:ln>
            <a:solidFill>
              <a:schemeClr val="accent1"/>
            </a:solidFill>
          </a:ln>
          <a:effectLst/>
        </c:spPr>
      </c:pivotFmt>
      <c:pivotFmt>
        <c:idx val="5"/>
        <c:spPr>
          <a:solidFill>
            <a:schemeClr val="accent1"/>
          </a:solidFill>
          <a:ln>
            <a:solidFill>
              <a:schemeClr val="accent1"/>
            </a:solidFill>
          </a:ln>
          <a:effectLst/>
        </c:spPr>
      </c:pivotFmt>
      <c:pivotFmt>
        <c:idx val="6"/>
        <c:spPr>
          <a:solidFill>
            <a:schemeClr val="accent1"/>
          </a:solidFill>
          <a:ln>
            <a:solidFill>
              <a:schemeClr val="accent1"/>
            </a:solidFill>
          </a:ln>
          <a:effectLst/>
        </c:spPr>
      </c:pivotFmt>
      <c:pivotFmt>
        <c:idx val="7"/>
        <c:spPr>
          <a:solidFill>
            <a:schemeClr val="accent1"/>
          </a:solidFill>
          <a:ln>
            <a:solidFill>
              <a:schemeClr val="accent1"/>
            </a:solidFill>
          </a:ln>
          <a:effectLst/>
        </c:spPr>
      </c:pivotFmt>
      <c:pivotFmt>
        <c:idx val="8"/>
        <c:spPr>
          <a:solidFill>
            <a:schemeClr val="accent1"/>
          </a:solidFill>
          <a:ln>
            <a:solidFill>
              <a:schemeClr val="accent1"/>
            </a:solidFill>
          </a:ln>
          <a:effectLst/>
        </c:spPr>
      </c:pivotFmt>
      <c:pivotFmt>
        <c:idx val="9"/>
        <c:spPr>
          <a:ln w="28575" cap="rnd" cmpd="sng" algn="ctr">
            <a:solidFill>
              <a:schemeClr val="accent2"/>
            </a:solidFill>
            <a:prstDash val="solid"/>
            <a:round/>
          </a:ln>
          <a:effectLst/>
        </c:spPr>
        <c:marker>
          <c:symbol val="diamond"/>
          <c:size val="6"/>
          <c:spPr>
            <a:solidFill>
              <a:schemeClr val="accent2"/>
            </a:solidFill>
            <a:ln w="9525" cap="flat" cmpd="sng" algn="ctr">
              <a:solidFill>
                <a:schemeClr val="accent2"/>
              </a:solidFill>
              <a:prstDash val="solid"/>
              <a:round/>
            </a:ln>
            <a:effectLst/>
          </c:spPr>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
        <c:spPr>
          <a:ln w="28575" cap="rnd" cmpd="sng" algn="ctr">
            <a:solidFill>
              <a:schemeClr val="accent2"/>
            </a:solidFill>
            <a:prstDash val="solid"/>
            <a:round/>
          </a:ln>
          <a:effectLst/>
        </c:spPr>
        <c:marker>
          <c:symbol val="diamond"/>
          <c:size val="6"/>
          <c:spPr>
            <a:solidFill>
              <a:schemeClr val="accent2"/>
            </a:solidFill>
            <a:ln w="9525" cap="flat" cmpd="sng" algn="ctr">
              <a:solidFill>
                <a:schemeClr val="accent2"/>
              </a:solidFill>
              <a:prstDash val="solid"/>
              <a:round/>
            </a:ln>
            <a:effectLst/>
          </c:spPr>
        </c:marker>
      </c:pivotFmt>
      <c:pivotFmt>
        <c:idx val="11"/>
        <c:spPr>
          <a:ln w="28575" cap="rnd" cmpd="sng" algn="ctr">
            <a:solidFill>
              <a:schemeClr val="accent2"/>
            </a:solidFill>
            <a:prstDash val="solid"/>
            <a:round/>
          </a:ln>
          <a:effectLst/>
        </c:spPr>
        <c:marker>
          <c:symbol val="diamond"/>
          <c:size val="6"/>
          <c:spPr>
            <a:solidFill>
              <a:schemeClr val="accent2"/>
            </a:solidFill>
            <a:ln w="9525" cap="flat" cmpd="sng" algn="ctr">
              <a:solidFill>
                <a:schemeClr val="accent2"/>
              </a:solidFill>
              <a:prstDash val="solid"/>
              <a:round/>
            </a:ln>
            <a:effectLst/>
          </c:spPr>
        </c:marker>
      </c:pivotFmt>
      <c:pivotFmt>
        <c:idx val="12"/>
        <c:spPr>
          <a:ln w="28575" cap="rnd" cmpd="sng" algn="ctr">
            <a:solidFill>
              <a:schemeClr val="accent2"/>
            </a:solidFill>
            <a:prstDash val="solid"/>
            <a:round/>
          </a:ln>
          <a:effectLst/>
        </c:spPr>
        <c:marker>
          <c:symbol val="diamond"/>
          <c:size val="6"/>
          <c:spPr>
            <a:solidFill>
              <a:schemeClr val="accent2"/>
            </a:solidFill>
            <a:ln w="9525" cap="flat" cmpd="sng" algn="ctr">
              <a:solidFill>
                <a:schemeClr val="accent2"/>
              </a:solidFill>
              <a:prstDash val="solid"/>
              <a:round/>
            </a:ln>
            <a:effectLst/>
          </c:spPr>
        </c:marker>
      </c:pivotFmt>
      <c:pivotFmt>
        <c:idx val="13"/>
        <c:spPr>
          <a:ln w="28575" cap="rnd" cmpd="sng" algn="ctr">
            <a:solidFill>
              <a:schemeClr val="accent2"/>
            </a:solidFill>
            <a:prstDash val="solid"/>
            <a:round/>
          </a:ln>
          <a:effectLst/>
        </c:spPr>
        <c:marker>
          <c:symbol val="diamond"/>
          <c:size val="6"/>
          <c:spPr>
            <a:solidFill>
              <a:schemeClr val="accent2"/>
            </a:solidFill>
            <a:ln w="9525" cap="flat" cmpd="sng" algn="ctr">
              <a:solidFill>
                <a:schemeClr val="accent2"/>
              </a:solidFill>
              <a:prstDash val="solid"/>
              <a:round/>
            </a:ln>
            <a:effectLst/>
          </c:spPr>
        </c:marker>
      </c:pivotFmt>
      <c:pivotFmt>
        <c:idx val="14"/>
        <c:spPr>
          <a:ln w="28575" cap="rnd" cmpd="sng" algn="ctr">
            <a:solidFill>
              <a:schemeClr val="accent2"/>
            </a:solidFill>
            <a:prstDash val="solid"/>
            <a:round/>
          </a:ln>
          <a:effectLst/>
        </c:spPr>
        <c:marker>
          <c:symbol val="diamond"/>
          <c:size val="6"/>
          <c:spPr>
            <a:solidFill>
              <a:schemeClr val="accent2"/>
            </a:solidFill>
            <a:ln w="9525" cap="flat" cmpd="sng" algn="ctr">
              <a:solidFill>
                <a:schemeClr val="accent2"/>
              </a:solidFill>
              <a:prstDash val="solid"/>
              <a:round/>
            </a:ln>
            <a:effectLst/>
          </c:spPr>
        </c:marker>
      </c:pivotFmt>
      <c:pivotFmt>
        <c:idx val="15"/>
        <c:spPr>
          <a:ln w="28575" cap="rnd" cmpd="sng" algn="ctr">
            <a:solidFill>
              <a:schemeClr val="accent2"/>
            </a:solidFill>
            <a:prstDash val="solid"/>
            <a:round/>
          </a:ln>
          <a:effectLst/>
        </c:spPr>
        <c:marker>
          <c:symbol val="diamond"/>
          <c:size val="6"/>
          <c:spPr>
            <a:solidFill>
              <a:schemeClr val="accent2"/>
            </a:solidFill>
            <a:ln w="9525" cap="flat" cmpd="sng" algn="ctr">
              <a:solidFill>
                <a:schemeClr val="accent2"/>
              </a:solidFill>
              <a:prstDash val="solid"/>
              <a:round/>
            </a:ln>
            <a:effectLst/>
          </c:spPr>
        </c:marker>
      </c:pivotFmt>
      <c:pivotFmt>
        <c:idx val="16"/>
        <c:spPr>
          <a:ln w="28575" cap="rnd" cmpd="sng" algn="ctr">
            <a:solidFill>
              <a:schemeClr val="accent2"/>
            </a:solidFill>
            <a:prstDash val="solid"/>
            <a:round/>
          </a:ln>
          <a:effectLst/>
        </c:spPr>
        <c:marker>
          <c:symbol val="diamond"/>
          <c:size val="6"/>
          <c:spPr>
            <a:solidFill>
              <a:schemeClr val="accent2"/>
            </a:solidFill>
            <a:ln w="9525" cap="flat" cmpd="sng" algn="ctr">
              <a:solidFill>
                <a:schemeClr val="accent2"/>
              </a:solidFill>
              <a:prstDash val="solid"/>
              <a:round/>
            </a:ln>
            <a:effectLst/>
          </c:spPr>
        </c:marker>
      </c:pivotFmt>
      <c:pivotFmt>
        <c:idx val="17"/>
        <c:spPr>
          <a:ln w="28575" cap="rnd" cmpd="sng" algn="ctr">
            <a:solidFill>
              <a:schemeClr val="accent2"/>
            </a:solidFill>
            <a:prstDash val="solid"/>
            <a:round/>
          </a:ln>
          <a:effectLst/>
        </c:spPr>
        <c:marker>
          <c:symbol val="diamond"/>
          <c:size val="6"/>
          <c:spPr>
            <a:solidFill>
              <a:schemeClr val="accent2"/>
            </a:solidFill>
            <a:ln w="9525" cap="flat" cmpd="sng" algn="ctr">
              <a:solidFill>
                <a:schemeClr val="accent2"/>
              </a:solidFill>
              <a:prstDash val="solid"/>
              <a:round/>
            </a:ln>
            <a:effectLst/>
          </c:spPr>
        </c:marker>
      </c:pivotFmt>
      <c:pivotFmt>
        <c:idx val="18"/>
        <c:spPr>
          <a:ln w="28575" cap="rnd" cmpd="sng" algn="ctr">
            <a:solidFill>
              <a:schemeClr val="accent3"/>
            </a:solidFill>
            <a:prstDash val="solid"/>
            <a:round/>
          </a:ln>
          <a:effectLst/>
        </c:spPr>
        <c:marker>
          <c:symbol val="triangle"/>
          <c:size val="5"/>
          <c:spPr>
            <a:solidFill>
              <a:schemeClr val="accent3"/>
            </a:solidFill>
            <a:ln w="9525" cap="flat" cmpd="sng" algn="ctr">
              <a:solidFill>
                <a:srgbClr val="F2881E"/>
              </a:solidFill>
              <a:prstDash val="solid"/>
              <a:round/>
            </a:ln>
            <a:effectLst/>
          </c:spPr>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9"/>
        <c:spPr>
          <a:ln w="28575" cap="rnd" cmpd="sng" algn="ctr">
            <a:solidFill>
              <a:schemeClr val="accent3"/>
            </a:solidFill>
            <a:prstDash val="solid"/>
            <a:round/>
          </a:ln>
          <a:effectLst/>
        </c:spPr>
        <c:marker>
          <c:symbol val="triangle"/>
          <c:size val="5"/>
          <c:spPr>
            <a:solidFill>
              <a:schemeClr val="accent3"/>
            </a:solidFill>
            <a:ln w="9525" cap="flat" cmpd="sng" algn="ctr">
              <a:solidFill>
                <a:srgbClr val="F2881E"/>
              </a:solidFill>
              <a:prstDash val="solid"/>
              <a:round/>
            </a:ln>
            <a:effectLst/>
          </c:spPr>
        </c:marker>
      </c:pivotFmt>
      <c:pivotFmt>
        <c:idx val="20"/>
        <c:spPr>
          <a:ln w="28575" cap="rnd" cmpd="sng" algn="ctr">
            <a:solidFill>
              <a:schemeClr val="accent3"/>
            </a:solidFill>
            <a:prstDash val="solid"/>
            <a:round/>
          </a:ln>
          <a:effectLst/>
        </c:spPr>
        <c:marker>
          <c:symbol val="triangle"/>
          <c:size val="5"/>
          <c:spPr>
            <a:solidFill>
              <a:schemeClr val="accent3"/>
            </a:solidFill>
            <a:ln w="9525" cap="flat" cmpd="sng" algn="ctr">
              <a:solidFill>
                <a:srgbClr val="F2881E"/>
              </a:solidFill>
              <a:prstDash val="solid"/>
              <a:round/>
            </a:ln>
            <a:effectLst/>
          </c:spPr>
        </c:marker>
      </c:pivotFmt>
      <c:pivotFmt>
        <c:idx val="21"/>
        <c:spPr>
          <a:ln w="28575" cap="rnd" cmpd="sng" algn="ctr">
            <a:solidFill>
              <a:schemeClr val="accent3"/>
            </a:solidFill>
            <a:prstDash val="solid"/>
            <a:round/>
          </a:ln>
          <a:effectLst/>
        </c:spPr>
        <c:marker>
          <c:symbol val="triangle"/>
          <c:size val="5"/>
          <c:spPr>
            <a:solidFill>
              <a:schemeClr val="accent3"/>
            </a:solidFill>
            <a:ln w="9525" cap="flat" cmpd="sng" algn="ctr">
              <a:solidFill>
                <a:srgbClr val="F2881E"/>
              </a:solidFill>
              <a:prstDash val="solid"/>
              <a:round/>
            </a:ln>
            <a:effectLst/>
          </c:spPr>
        </c:marker>
      </c:pivotFmt>
      <c:pivotFmt>
        <c:idx val="22"/>
        <c:spPr>
          <a:ln w="28575" cap="rnd" cmpd="sng" algn="ctr">
            <a:solidFill>
              <a:schemeClr val="accent3"/>
            </a:solidFill>
            <a:prstDash val="solid"/>
            <a:round/>
          </a:ln>
          <a:effectLst/>
        </c:spPr>
        <c:marker>
          <c:symbol val="triangle"/>
          <c:size val="5"/>
          <c:spPr>
            <a:solidFill>
              <a:schemeClr val="accent3"/>
            </a:solidFill>
            <a:ln w="9525" cap="flat" cmpd="sng" algn="ctr">
              <a:solidFill>
                <a:srgbClr val="F2881E"/>
              </a:solidFill>
              <a:prstDash val="solid"/>
              <a:round/>
            </a:ln>
            <a:effectLst/>
          </c:spPr>
        </c:marker>
      </c:pivotFmt>
      <c:pivotFmt>
        <c:idx val="23"/>
        <c:spPr>
          <a:ln w="28575" cap="rnd" cmpd="sng" algn="ctr">
            <a:solidFill>
              <a:schemeClr val="accent3"/>
            </a:solidFill>
            <a:prstDash val="solid"/>
            <a:round/>
          </a:ln>
          <a:effectLst/>
        </c:spPr>
        <c:marker>
          <c:symbol val="triangle"/>
          <c:size val="5"/>
          <c:spPr>
            <a:solidFill>
              <a:schemeClr val="accent3"/>
            </a:solidFill>
            <a:ln w="9525" cap="flat" cmpd="sng" algn="ctr">
              <a:solidFill>
                <a:srgbClr val="F2881E"/>
              </a:solidFill>
              <a:prstDash val="solid"/>
              <a:round/>
            </a:ln>
            <a:effectLst/>
          </c:spPr>
        </c:marker>
      </c:pivotFmt>
      <c:pivotFmt>
        <c:idx val="24"/>
        <c:spPr>
          <a:ln w="28575" cap="rnd" cmpd="sng" algn="ctr">
            <a:solidFill>
              <a:schemeClr val="accent3"/>
            </a:solidFill>
            <a:prstDash val="solid"/>
            <a:round/>
          </a:ln>
          <a:effectLst/>
        </c:spPr>
        <c:marker>
          <c:symbol val="triangle"/>
          <c:size val="5"/>
          <c:spPr>
            <a:solidFill>
              <a:schemeClr val="accent3"/>
            </a:solidFill>
            <a:ln w="9525" cap="flat" cmpd="sng" algn="ctr">
              <a:solidFill>
                <a:srgbClr val="F2881E"/>
              </a:solidFill>
              <a:prstDash val="solid"/>
              <a:round/>
            </a:ln>
            <a:effectLst/>
          </c:spPr>
        </c:marker>
      </c:pivotFmt>
      <c:pivotFmt>
        <c:idx val="25"/>
        <c:spPr>
          <a:ln w="28575" cap="rnd" cmpd="sng" algn="ctr">
            <a:solidFill>
              <a:schemeClr val="accent3"/>
            </a:solidFill>
            <a:prstDash val="solid"/>
            <a:round/>
          </a:ln>
          <a:effectLst/>
        </c:spPr>
        <c:marker>
          <c:symbol val="triangle"/>
          <c:size val="5"/>
          <c:spPr>
            <a:solidFill>
              <a:schemeClr val="accent3"/>
            </a:solidFill>
            <a:ln w="9525" cap="flat" cmpd="sng" algn="ctr">
              <a:solidFill>
                <a:srgbClr val="F2881E"/>
              </a:solidFill>
              <a:prstDash val="solid"/>
              <a:round/>
            </a:ln>
            <a:effectLst/>
          </c:spPr>
        </c:marker>
      </c:pivotFmt>
      <c:pivotFmt>
        <c:idx val="26"/>
        <c:spPr>
          <a:ln w="28575" cap="rnd" cmpd="sng" algn="ctr">
            <a:solidFill>
              <a:schemeClr val="accent3"/>
            </a:solidFill>
            <a:prstDash val="solid"/>
            <a:round/>
          </a:ln>
          <a:effectLst/>
        </c:spPr>
        <c:marker>
          <c:symbol val="triangle"/>
          <c:size val="5"/>
          <c:spPr>
            <a:solidFill>
              <a:schemeClr val="accent3"/>
            </a:solidFill>
            <a:ln w="9525" cap="flat" cmpd="sng" algn="ctr">
              <a:solidFill>
                <a:srgbClr val="F2881E"/>
              </a:solidFill>
              <a:prstDash val="solid"/>
              <a:round/>
            </a:ln>
            <a:effectLst/>
          </c:spPr>
        </c:marker>
      </c:pivotFmt>
    </c:pivotFmts>
    <c:plotArea>
      <c:layout>
        <c:manualLayout>
          <c:layoutTarget val="inner"/>
          <c:xMode val="edge"/>
          <c:yMode val="edge"/>
          <c:x val="8.3271815337259095E-2"/>
          <c:y val="0.18156351423813955"/>
          <c:w val="0.84198623909151749"/>
          <c:h val="0.63275985663082435"/>
        </c:manualLayout>
      </c:layout>
      <c:barChart>
        <c:barDir val="col"/>
        <c:grouping val="clustered"/>
        <c:varyColors val="0"/>
        <c:ser>
          <c:idx val="2"/>
          <c:order val="2"/>
          <c:tx>
            <c:strRef>
              <c:f>'13-6g2'!$D$1</c:f>
              <c:strCache>
                <c:ptCount val="1"/>
                <c:pt idx="0">
                  <c:v>財政力指数（右軸）</c:v>
                </c:pt>
              </c:strCache>
            </c:strRef>
          </c:tx>
          <c:spPr>
            <a:solidFill>
              <a:schemeClr val="accent1"/>
            </a:solidFill>
            <a:ln>
              <a:solidFill>
                <a:schemeClr val="accent1"/>
              </a:solidFill>
            </a:ln>
            <a:effectLst/>
          </c:spPr>
          <c:invertIfNegative val="0"/>
          <c:dPt>
            <c:idx val="0"/>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1-CD3C-4721-B2EB-AD4E5585241A}"/>
              </c:ext>
            </c:extLst>
          </c:dPt>
          <c:dPt>
            <c:idx val="1"/>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3-CD3C-4721-B2EB-AD4E5585241A}"/>
              </c:ext>
            </c:extLst>
          </c:dPt>
          <c:dPt>
            <c:idx val="2"/>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5-CD3C-4721-B2EB-AD4E5585241A}"/>
              </c:ext>
            </c:extLst>
          </c:dPt>
          <c:dPt>
            <c:idx val="3"/>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7-CD3C-4721-B2EB-AD4E5585241A}"/>
              </c:ext>
            </c:extLst>
          </c:dPt>
          <c:dPt>
            <c:idx val="4"/>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9-CD3C-4721-B2EB-AD4E5585241A}"/>
              </c:ext>
            </c:extLst>
          </c:dPt>
          <c:dPt>
            <c:idx val="5"/>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B-CD3C-4721-B2EB-AD4E5585241A}"/>
              </c:ext>
            </c:extLst>
          </c:dPt>
          <c:dPt>
            <c:idx val="6"/>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D-CD3C-4721-B2EB-AD4E5585241A}"/>
              </c:ext>
            </c:extLst>
          </c:dPt>
          <c:dPt>
            <c:idx val="7"/>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F-CD3C-4721-B2EB-AD4E5585241A}"/>
              </c:ext>
            </c:extLst>
          </c:dPt>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'13-6g2'!$A$2:$A$10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'13-6g2'!$D$2:$D$10</c:f>
              <c:numCache>
                <c:formatCode>0.00</c:formatCode>
                <c:ptCount val="8"/>
                <c:pt idx="0">
                  <c:v>1.0489999999999999</c:v>
                </c:pt>
                <c:pt idx="1">
                  <c:v>1.0620000000000001</c:v>
                </c:pt>
                <c:pt idx="2">
                  <c:v>1.071</c:v>
                </c:pt>
                <c:pt idx="3">
                  <c:v>1.0860000000000001</c:v>
                </c:pt>
                <c:pt idx="4">
                  <c:v>1.0620000000000001</c:v>
                </c:pt>
                <c:pt idx="5">
                  <c:v>1.0740000000000001</c:v>
                </c:pt>
                <c:pt idx="6">
                  <c:v>1.0780000000000001</c:v>
                </c:pt>
                <c:pt idx="7">
                  <c:v>1.115</c:v>
                </c:pt>
              </c:numCache>
            </c:numRef>
          </c:val>
          <c:extLst>
            <c:ext xmlns:c16="http://schemas.microsoft.com/office/drawing/2014/chart" uri="{C3380CC4-5D6E-409C-BE32-E72D297353CC}">
              <c16:uniqueId val="{00000010-CD3C-4721-B2EB-AD4E5585241A}"/>
            </c:ext>
          </c:extLst>
        </c:ser>
        <c:dLbls>
          <c:showLegendKey val="0"/>
          <c:showVal val="0"/>
          <c:showCatName val="0"/>
          <c:showSerName val="0"/>
          <c:showPercent val="0"/>
          <c:showBubbleSize val="0"/>
        </c:dLbls>
        <c:gapWidth val="150"/>
        <c:axId val="1"/>
        <c:axId val="2"/>
      </c:barChart>
      <c:lineChart>
        <c:grouping val="standard"/>
        <c:varyColors val="0"/>
        <c:ser>
          <c:idx val="0"/>
          <c:order val="0"/>
          <c:tx>
            <c:strRef>
              <c:f>'13-6g2'!$B$1</c:f>
              <c:strCache>
                <c:ptCount val="1"/>
                <c:pt idx="0">
                  <c:v>経常収支比率（左軸）</c:v>
                </c:pt>
              </c:strCache>
            </c:strRef>
          </c:tx>
          <c:spPr>
            <a:ln w="28575" cap="rnd" cmpd="sng" algn="ctr">
              <a:solidFill>
                <a:schemeClr val="accent2"/>
              </a:solidFill>
              <a:prstDash val="solid"/>
              <a:round/>
            </a:ln>
            <a:effectLst/>
          </c:spPr>
          <c:marker>
            <c:symbol val="diamond"/>
            <c:size val="6"/>
            <c:spPr>
              <a:solidFill>
                <a:schemeClr val="accent2"/>
              </a:solidFill>
              <a:ln w="9525" cap="flat" cmpd="sng" algn="ctr">
                <a:solidFill>
                  <a:schemeClr val="accent2"/>
                </a:solidFill>
                <a:prstDash val="solid"/>
                <a:round/>
              </a:ln>
              <a:effectLst/>
            </c:spPr>
          </c:marker>
          <c:dPt>
            <c:idx val="0"/>
            <c:bubble3D val="0"/>
            <c:spPr>
              <a:ln w="28575" cap="rnd" cmpd="sng" algn="ctr">
                <a:solidFill>
                  <a:schemeClr val="accent2"/>
                </a:solidFill>
                <a:prstDash val="solid"/>
                <a:round/>
              </a:ln>
              <a:effectLst/>
            </c:spPr>
            <c:extLst>
              <c:ext xmlns:c16="http://schemas.microsoft.com/office/drawing/2014/chart" uri="{C3380CC4-5D6E-409C-BE32-E72D297353CC}">
                <c16:uniqueId val="{00000012-CD3C-4721-B2EB-AD4E5585241A}"/>
              </c:ext>
            </c:extLst>
          </c:dPt>
          <c:dPt>
            <c:idx val="1"/>
            <c:bubble3D val="0"/>
            <c:spPr>
              <a:ln w="28575" cap="rnd" cmpd="sng" algn="ctr">
                <a:solidFill>
                  <a:schemeClr val="accent2"/>
                </a:solidFill>
                <a:prstDash val="solid"/>
                <a:round/>
              </a:ln>
              <a:effectLst/>
            </c:spPr>
            <c:extLst>
              <c:ext xmlns:c16="http://schemas.microsoft.com/office/drawing/2014/chart" uri="{C3380CC4-5D6E-409C-BE32-E72D297353CC}">
                <c16:uniqueId val="{00000014-CD3C-4721-B2EB-AD4E5585241A}"/>
              </c:ext>
            </c:extLst>
          </c:dPt>
          <c:dPt>
            <c:idx val="2"/>
            <c:bubble3D val="0"/>
            <c:spPr>
              <a:ln w="28575" cap="rnd" cmpd="sng" algn="ctr">
                <a:solidFill>
                  <a:schemeClr val="accent2"/>
                </a:solidFill>
                <a:prstDash val="solid"/>
                <a:round/>
              </a:ln>
              <a:effectLst/>
            </c:spPr>
            <c:extLst>
              <c:ext xmlns:c16="http://schemas.microsoft.com/office/drawing/2014/chart" uri="{C3380CC4-5D6E-409C-BE32-E72D297353CC}">
                <c16:uniqueId val="{00000016-CD3C-4721-B2EB-AD4E5585241A}"/>
              </c:ext>
            </c:extLst>
          </c:dPt>
          <c:dPt>
            <c:idx val="3"/>
            <c:bubble3D val="0"/>
            <c:spPr>
              <a:ln w="28575" cap="rnd" cmpd="sng" algn="ctr">
                <a:solidFill>
                  <a:schemeClr val="accent2"/>
                </a:solidFill>
                <a:prstDash val="solid"/>
                <a:round/>
              </a:ln>
              <a:effectLst/>
            </c:spPr>
            <c:extLst>
              <c:ext xmlns:c16="http://schemas.microsoft.com/office/drawing/2014/chart" uri="{C3380CC4-5D6E-409C-BE32-E72D297353CC}">
                <c16:uniqueId val="{00000018-CD3C-4721-B2EB-AD4E5585241A}"/>
              </c:ext>
            </c:extLst>
          </c:dPt>
          <c:dPt>
            <c:idx val="4"/>
            <c:bubble3D val="0"/>
            <c:spPr>
              <a:ln w="28575" cap="rnd" cmpd="sng" algn="ctr">
                <a:solidFill>
                  <a:schemeClr val="accent2"/>
                </a:solidFill>
                <a:prstDash val="solid"/>
                <a:round/>
              </a:ln>
              <a:effectLst/>
            </c:spPr>
            <c:extLst>
              <c:ext xmlns:c16="http://schemas.microsoft.com/office/drawing/2014/chart" uri="{C3380CC4-5D6E-409C-BE32-E72D297353CC}">
                <c16:uniqueId val="{0000001A-CD3C-4721-B2EB-AD4E5585241A}"/>
              </c:ext>
            </c:extLst>
          </c:dPt>
          <c:dPt>
            <c:idx val="5"/>
            <c:bubble3D val="0"/>
            <c:spPr>
              <a:ln w="28575" cap="rnd" cmpd="sng" algn="ctr">
                <a:solidFill>
                  <a:schemeClr val="accent2"/>
                </a:solidFill>
                <a:prstDash val="solid"/>
                <a:round/>
              </a:ln>
              <a:effectLst/>
            </c:spPr>
            <c:extLst>
              <c:ext xmlns:c16="http://schemas.microsoft.com/office/drawing/2014/chart" uri="{C3380CC4-5D6E-409C-BE32-E72D297353CC}">
                <c16:uniqueId val="{0000001C-CD3C-4721-B2EB-AD4E5585241A}"/>
              </c:ext>
            </c:extLst>
          </c:dPt>
          <c:dPt>
            <c:idx val="6"/>
            <c:bubble3D val="0"/>
            <c:spPr>
              <a:ln w="28575" cap="rnd" cmpd="sng" algn="ctr">
                <a:solidFill>
                  <a:schemeClr val="accent2"/>
                </a:solidFill>
                <a:prstDash val="solid"/>
                <a:round/>
              </a:ln>
              <a:effectLst/>
            </c:spPr>
            <c:extLst>
              <c:ext xmlns:c16="http://schemas.microsoft.com/office/drawing/2014/chart" uri="{C3380CC4-5D6E-409C-BE32-E72D297353CC}">
                <c16:uniqueId val="{0000001E-CD3C-4721-B2EB-AD4E5585241A}"/>
              </c:ext>
            </c:extLst>
          </c:dPt>
          <c:dPt>
            <c:idx val="7"/>
            <c:bubble3D val="0"/>
            <c:spPr>
              <a:ln w="28575" cap="rnd" cmpd="sng" algn="ctr">
                <a:solidFill>
                  <a:schemeClr val="accent2"/>
                </a:solidFill>
                <a:prstDash val="solid"/>
                <a:round/>
              </a:ln>
              <a:effectLst/>
            </c:spPr>
            <c:extLst>
              <c:ext xmlns:c16="http://schemas.microsoft.com/office/drawing/2014/chart" uri="{C3380CC4-5D6E-409C-BE32-E72D297353CC}">
                <c16:uniqueId val="{00000020-CD3C-4721-B2EB-AD4E5585241A}"/>
              </c:ext>
            </c:extLst>
          </c:dPt>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'13-6g2'!$A$2:$A$10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'13-6g2'!$B$2:$B$10</c:f>
              <c:numCache>
                <c:formatCode>0.00</c:formatCode>
                <c:ptCount val="8"/>
                <c:pt idx="0">
                  <c:v>93.5</c:v>
                </c:pt>
                <c:pt idx="1">
                  <c:v>95</c:v>
                </c:pt>
                <c:pt idx="2">
                  <c:v>94.7</c:v>
                </c:pt>
                <c:pt idx="3">
                  <c:v>94.4</c:v>
                </c:pt>
                <c:pt idx="4">
                  <c:v>91</c:v>
                </c:pt>
                <c:pt idx="5">
                  <c:v>90.8</c:v>
                </c:pt>
                <c:pt idx="6">
                  <c:v>92.6</c:v>
                </c:pt>
                <c:pt idx="7">
                  <c:v>97</c:v>
                </c:pt>
              </c:numCache>
            </c:numRef>
          </c:val>
          <c:smooth val="0"/>
          <c:extLst>
            <c:ext xmlns:c16="http://schemas.microsoft.com/office/drawing/2014/chart" uri="{C3380CC4-5D6E-409C-BE32-E72D297353CC}">
              <c16:uniqueId val="{00000021-CD3C-4721-B2EB-AD4E5585241A}"/>
            </c:ext>
          </c:extLst>
        </c:ser>
        <c:ser>
          <c:idx val="1"/>
          <c:order val="1"/>
          <c:tx>
            <c:strRef>
              <c:f>'13-6g2'!$C$1</c:f>
              <c:strCache>
                <c:ptCount val="1"/>
                <c:pt idx="0">
                  <c:v>自主財源比率（左軸）</c:v>
                </c:pt>
              </c:strCache>
            </c:strRef>
          </c:tx>
          <c:spPr>
            <a:ln w="28575" cap="rnd" cmpd="sng" algn="ctr">
              <a:solidFill>
                <a:schemeClr val="accent3"/>
              </a:solidFill>
              <a:prstDash val="solid"/>
              <a:round/>
            </a:ln>
            <a:effectLst/>
          </c:spPr>
          <c:marker>
            <c:symbol val="triangle"/>
            <c:size val="5"/>
            <c:spPr>
              <a:solidFill>
                <a:schemeClr val="accent3"/>
              </a:solidFill>
              <a:ln w="9525" cap="flat" cmpd="sng" algn="ctr">
                <a:solidFill>
                  <a:srgbClr val="F2881E"/>
                </a:solidFill>
                <a:prstDash val="solid"/>
                <a:round/>
              </a:ln>
              <a:effectLst/>
            </c:spPr>
          </c:marker>
          <c:dPt>
            <c:idx val="0"/>
            <c:bubble3D val="0"/>
            <c:spPr>
              <a:ln w="28575" cap="rnd" cmpd="sng" algn="ctr">
                <a:solidFill>
                  <a:schemeClr val="accent3"/>
                </a:solidFill>
                <a:prstDash val="solid"/>
                <a:round/>
              </a:ln>
              <a:effectLst/>
            </c:spPr>
            <c:extLst>
              <c:ext xmlns:c16="http://schemas.microsoft.com/office/drawing/2014/chart" uri="{C3380CC4-5D6E-409C-BE32-E72D297353CC}">
                <c16:uniqueId val="{00000023-CD3C-4721-B2EB-AD4E5585241A}"/>
              </c:ext>
            </c:extLst>
          </c:dPt>
          <c:dPt>
            <c:idx val="1"/>
            <c:bubble3D val="0"/>
            <c:spPr>
              <a:ln w="28575" cap="rnd" cmpd="sng" algn="ctr">
                <a:solidFill>
                  <a:schemeClr val="accent3"/>
                </a:solidFill>
                <a:prstDash val="solid"/>
                <a:round/>
              </a:ln>
              <a:effectLst/>
            </c:spPr>
            <c:extLst>
              <c:ext xmlns:c16="http://schemas.microsoft.com/office/drawing/2014/chart" uri="{C3380CC4-5D6E-409C-BE32-E72D297353CC}">
                <c16:uniqueId val="{00000025-CD3C-4721-B2EB-AD4E5585241A}"/>
              </c:ext>
            </c:extLst>
          </c:dPt>
          <c:dPt>
            <c:idx val="2"/>
            <c:bubble3D val="0"/>
            <c:spPr>
              <a:ln w="28575" cap="rnd" cmpd="sng" algn="ctr">
                <a:solidFill>
                  <a:schemeClr val="accent3"/>
                </a:solidFill>
                <a:prstDash val="solid"/>
                <a:round/>
              </a:ln>
              <a:effectLst/>
            </c:spPr>
            <c:extLst>
              <c:ext xmlns:c16="http://schemas.microsoft.com/office/drawing/2014/chart" uri="{C3380CC4-5D6E-409C-BE32-E72D297353CC}">
                <c16:uniqueId val="{00000027-CD3C-4721-B2EB-AD4E5585241A}"/>
              </c:ext>
            </c:extLst>
          </c:dPt>
          <c:dPt>
            <c:idx val="3"/>
            <c:bubble3D val="0"/>
            <c:spPr>
              <a:ln w="28575" cap="rnd" cmpd="sng" algn="ctr">
                <a:solidFill>
                  <a:schemeClr val="accent3"/>
                </a:solidFill>
                <a:prstDash val="solid"/>
                <a:round/>
              </a:ln>
              <a:effectLst/>
            </c:spPr>
            <c:extLst>
              <c:ext xmlns:c16="http://schemas.microsoft.com/office/drawing/2014/chart" uri="{C3380CC4-5D6E-409C-BE32-E72D297353CC}">
                <c16:uniqueId val="{00000029-CD3C-4721-B2EB-AD4E5585241A}"/>
              </c:ext>
            </c:extLst>
          </c:dPt>
          <c:dPt>
            <c:idx val="4"/>
            <c:bubble3D val="0"/>
            <c:spPr>
              <a:ln w="28575" cap="rnd" cmpd="sng" algn="ctr">
                <a:solidFill>
                  <a:schemeClr val="accent3"/>
                </a:solidFill>
                <a:prstDash val="solid"/>
                <a:round/>
              </a:ln>
              <a:effectLst/>
            </c:spPr>
            <c:extLst>
              <c:ext xmlns:c16="http://schemas.microsoft.com/office/drawing/2014/chart" uri="{C3380CC4-5D6E-409C-BE32-E72D297353CC}">
                <c16:uniqueId val="{0000002B-CD3C-4721-B2EB-AD4E5585241A}"/>
              </c:ext>
            </c:extLst>
          </c:dPt>
          <c:dPt>
            <c:idx val="5"/>
            <c:bubble3D val="0"/>
            <c:spPr>
              <a:ln w="28575" cap="rnd" cmpd="sng" algn="ctr">
                <a:solidFill>
                  <a:schemeClr val="accent3"/>
                </a:solidFill>
                <a:prstDash val="solid"/>
                <a:round/>
              </a:ln>
              <a:effectLst/>
            </c:spPr>
            <c:extLst>
              <c:ext xmlns:c16="http://schemas.microsoft.com/office/drawing/2014/chart" uri="{C3380CC4-5D6E-409C-BE32-E72D297353CC}">
                <c16:uniqueId val="{0000002D-CD3C-4721-B2EB-AD4E5585241A}"/>
              </c:ext>
            </c:extLst>
          </c:dPt>
          <c:dPt>
            <c:idx val="6"/>
            <c:bubble3D val="0"/>
            <c:spPr>
              <a:ln w="28575" cap="rnd" cmpd="sng" algn="ctr">
                <a:solidFill>
                  <a:schemeClr val="accent3"/>
                </a:solidFill>
                <a:prstDash val="solid"/>
                <a:round/>
              </a:ln>
              <a:effectLst/>
            </c:spPr>
            <c:extLst>
              <c:ext xmlns:c16="http://schemas.microsoft.com/office/drawing/2014/chart" uri="{C3380CC4-5D6E-409C-BE32-E72D297353CC}">
                <c16:uniqueId val="{0000002F-CD3C-4721-B2EB-AD4E5585241A}"/>
              </c:ext>
            </c:extLst>
          </c:dPt>
          <c:dPt>
            <c:idx val="7"/>
            <c:bubble3D val="0"/>
            <c:spPr>
              <a:ln w="28575" cap="rnd" cmpd="sng" algn="ctr">
                <a:solidFill>
                  <a:schemeClr val="accent3"/>
                </a:solidFill>
                <a:prstDash val="solid"/>
                <a:round/>
              </a:ln>
              <a:effectLst/>
            </c:spPr>
            <c:extLst>
              <c:ext xmlns:c16="http://schemas.microsoft.com/office/drawing/2014/chart" uri="{C3380CC4-5D6E-409C-BE32-E72D297353CC}">
                <c16:uniqueId val="{00000031-CD3C-4721-B2EB-AD4E5585241A}"/>
              </c:ext>
            </c:extLst>
          </c:dPt>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'13-6g2'!$A$2:$A$10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'13-6g2'!$C$2:$C$10</c:f>
              <c:numCache>
                <c:formatCode>0.00</c:formatCode>
                <c:ptCount val="8"/>
                <c:pt idx="0">
                  <c:v>74</c:v>
                </c:pt>
                <c:pt idx="1">
                  <c:v>72.900000000000006</c:v>
                </c:pt>
                <c:pt idx="2">
                  <c:v>68</c:v>
                </c:pt>
                <c:pt idx="3">
                  <c:v>51</c:v>
                </c:pt>
                <c:pt idx="4">
                  <c:v>61.2</c:v>
                </c:pt>
                <c:pt idx="5">
                  <c:v>66.099999999999994</c:v>
                </c:pt>
                <c:pt idx="6">
                  <c:v>65.099999999999994</c:v>
                </c:pt>
                <c:pt idx="7">
                  <c:v>65.5</c:v>
                </c:pt>
              </c:numCache>
            </c:numRef>
          </c:val>
          <c:smooth val="0"/>
          <c:extLst>
            <c:ext xmlns:c16="http://schemas.microsoft.com/office/drawing/2014/chart" uri="{C3380CC4-5D6E-409C-BE32-E72D297353CC}">
              <c16:uniqueId val="{00000032-CD3C-4721-B2EB-AD4E5585241A}"/>
            </c:ext>
          </c:extLst>
        </c:ser>
        <c:dLbls>
          <c:showLegendKey val="0"/>
          <c:showVal val="0"/>
          <c:showCatName val="0"/>
          <c:showSerName val="0"/>
          <c:showPercent val="0"/>
          <c:showBubbleSize val="0"/>
        </c:dLbls>
        <c:marker val="1"/>
        <c:smooth val="0"/>
        <c:axId val="11"/>
        <c:axId val="12"/>
      </c:line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max val="2"/>
          <c:min val="0"/>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max"/>
        <c:crossBetween val="between"/>
        <c:majorUnit val="0.5"/>
      </c:valAx>
      <c:catAx>
        <c:axId val="11"/>
        <c:scaling>
          <c:orientation val="minMax"/>
        </c:scaling>
        <c:delete val="1"/>
        <c:axPos val="b"/>
        <c:numFmt formatCode="General" sourceLinked="1"/>
        <c:majorTickMark val="out"/>
        <c:minorTickMark val="none"/>
        <c:tickLblPos val="nextTo"/>
        <c:crossAx val="12"/>
        <c:crosses val="autoZero"/>
        <c:auto val="1"/>
        <c:lblAlgn val="ctr"/>
        <c:lblOffset val="100"/>
        <c:noMultiLvlLbl val="0"/>
      </c:catAx>
      <c:valAx>
        <c:axId val="12"/>
        <c:scaling>
          <c:orientation val="minMax"/>
          <c:max val="100"/>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a:t>
                </a:r>
              </a:p>
            </c:rich>
          </c:tx>
          <c:layout>
            <c:manualLayout>
              <c:xMode val="edge"/>
              <c:yMode val="edge"/>
              <c:x val="2.2348900239414868E-2"/>
              <c:y val="8.9887659516698346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1"/>
        <c:crosses val="autoZero"/>
        <c:crossBetween val="between"/>
        <c:majorUnit val="20"/>
      </c:valAx>
      <c:spPr>
        <a:solidFill>
          <a:schemeClr val="bg1"/>
        </a:solidFill>
        <a:ln>
          <a:noFill/>
        </a:ln>
        <a:effectLst/>
      </c:spPr>
    </c:plotArea>
    <c:legend>
      <c:legendPos val="t"/>
      <c:layout>
        <c:manualLayout>
          <c:xMode val="edge"/>
          <c:yMode val="edge"/>
          <c:x val="4.3767368389628226E-2"/>
          <c:y val="2.5206445968447493E-2"/>
          <c:w val="0.93089895734498729"/>
          <c:h val="6.9408461039144304E-2"/>
        </c:manualLayout>
      </c:layou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b="0">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[2024統計さむかわデータベース（完成）.xlsx]13-7g!ﾋﾟﾎﾞｯﾄﾃｰﾌﾞﾙ1</c:name>
    <c:fmtId val="0"/>
  </c:pivotSource>
  <c:chart>
    <c:autoTitleDeleted val="1"/>
    <c:pivotFmts>
      <c:pivotFmt>
        <c:idx val="0"/>
        <c:spPr>
          <a:solidFill>
            <a:schemeClr val="accent1"/>
          </a:solidFill>
          <a:ln>
            <a:solidFill>
              <a:schemeClr val="accent1"/>
            </a:solidFill>
          </a:ln>
        </c:spPr>
        <c:dLbl>
          <c:idx val="0"/>
          <c:numFmt formatCode="#,##0_ " sourceLinked="0"/>
          <c:spPr>
            <a:noFill/>
            <a:ln>
              <a:noFill/>
            </a:ln>
            <a:effectLst/>
          </c:spPr>
          <c:txPr>
            <a:bodyPr rot="0" horzOverflow="overflow" anchor="ctr" anchorCtr="1"/>
            <a:lstStyle/>
            <a:p>
              <a:pPr algn="ctr" rtl="0">
                <a:defRPr sz="8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solidFill>
              <a:schemeClr val="accent1"/>
            </a:solidFill>
          </a:ln>
        </c:spPr>
        <c:marker>
          <c:symbol val="none"/>
        </c:marker>
        <c:dLbl>
          <c:idx val="0"/>
          <c:numFmt formatCode="#,##0_ " sourceLinked="0"/>
          <c:spPr>
            <a:noFill/>
            <a:ln>
              <a:noFill/>
            </a:ln>
            <a:effectLst/>
          </c:spPr>
          <c:txPr>
            <a:bodyPr rot="0" horzOverflow="overflow" anchor="ctr" anchorCtr="1"/>
            <a:lstStyle/>
            <a:p>
              <a:pPr algn="ctr" rtl="0">
                <a:defRPr sz="8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solidFill>
              <a:schemeClr val="accent1"/>
            </a:solidFill>
          </a:ln>
        </c:spPr>
        <c:marker>
          <c:symbol val="none"/>
        </c:marker>
        <c:dLbl>
          <c:idx val="0"/>
          <c:numFmt formatCode="#,##0_ " sourceLinked="0"/>
          <c:spPr>
            <a:noFill/>
            <a:ln>
              <a:noFill/>
            </a:ln>
            <a:effectLst/>
          </c:spPr>
          <c:txPr>
            <a:bodyPr rot="0" horzOverflow="overflow" anchor="ctr" anchorCtr="1"/>
            <a:lstStyle/>
            <a:p>
              <a:pPr algn="ctr" rtl="0">
                <a:defRPr sz="8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261131474211982"/>
          <c:y val="9.1032149120296404E-2"/>
          <c:w val="0.86164569564858817"/>
          <c:h val="0.69994132707488788"/>
        </c:manualLayout>
      </c:layout>
      <c:barChart>
        <c:barDir val="col"/>
        <c:grouping val="clustered"/>
        <c:varyColors val="0"/>
        <c:ser>
          <c:idx val="0"/>
          <c:order val="0"/>
          <c:tx>
            <c:strRef>
              <c:f>'13-7g'!$B$1</c:f>
              <c:strCache>
                <c:ptCount val="1"/>
                <c:pt idx="0">
                  <c:v>集計</c:v>
                </c:pt>
              </c:strCache>
            </c:strRef>
          </c:tx>
          <c:spPr>
            <a:solidFill>
              <a:schemeClr val="accent1"/>
            </a:solidFill>
            <a:ln>
              <a:solidFill>
                <a:schemeClr val="accent1"/>
              </a:solidFill>
            </a:ln>
          </c:spPr>
          <c:invertIfNegative val="0"/>
          <c:dLbls>
            <c:numFmt formatCode="#,##0_ " sourceLinked="0"/>
            <c:spPr>
              <a:noFill/>
              <a:ln>
                <a:noFill/>
              </a:ln>
              <a:effectLst/>
            </c:spPr>
            <c:txPr>
              <a:bodyPr rot="0" horzOverflow="overflow" anchor="ctr" anchorCtr="1"/>
              <a:lstStyle/>
              <a:p>
                <a:pPr algn="ctr" rtl="0">
                  <a:defRPr sz="800">
                    <a:solidFill>
                      <a:schemeClr val="tx1"/>
                    </a:solidFill>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'13-7g'!$A$2:$A$10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'13-7g'!$B$2:$B$10</c:f>
              <c:numCache>
                <c:formatCode>General</c:formatCode>
                <c:ptCount val="8"/>
                <c:pt idx="0">
                  <c:v>8448350</c:v>
                </c:pt>
                <c:pt idx="1">
                  <c:v>7900845</c:v>
                </c:pt>
                <c:pt idx="2">
                  <c:v>7490285</c:v>
                </c:pt>
                <c:pt idx="3">
                  <c:v>7523405</c:v>
                </c:pt>
                <c:pt idx="4">
                  <c:v>6989125</c:v>
                </c:pt>
                <c:pt idx="5">
                  <c:v>6858989</c:v>
                </c:pt>
                <c:pt idx="6">
                  <c:v>7262706</c:v>
                </c:pt>
                <c:pt idx="7">
                  <c:v>7187909</c:v>
                </c:pt>
              </c:numCache>
            </c:numRef>
          </c:val>
          <c:extLst>
            <c:ext xmlns:c16="http://schemas.microsoft.com/office/drawing/2014/chart" uri="{C3380CC4-5D6E-409C-BE32-E72D297353CC}">
              <c16:uniqueId val="{00000000-C254-430C-B653-872B851956A6}"/>
            </c:ext>
          </c:extLst>
        </c:ser>
        <c:dLbls>
          <c:showLegendKey val="0"/>
          <c:showVal val="1"/>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txPr>
          <a:bodyPr rot="-2100000" horzOverflow="overflow" anchor="ctr" anchorCtr="1"/>
          <a:lstStyle/>
          <a:p>
            <a:pPr algn="ctr" rtl="0">
              <a:defRPr sz="900">
                <a:solidFill>
                  <a:schemeClr val="tx1"/>
                </a:solidFill>
              </a:defRPr>
            </a:pPr>
            <a:endParaRPr lang="ja-JP"/>
          </a:p>
        </c:txPr>
        <c:crossAx val="2"/>
        <c:crosses val="autoZero"/>
        <c:auto val="1"/>
        <c:lblAlgn val="ctr"/>
        <c:lblOffset val="50"/>
        <c:noMultiLvlLbl val="0"/>
      </c:catAx>
      <c:valAx>
        <c:axId val="2"/>
        <c:scaling>
          <c:orientation val="minMax"/>
        </c:scaling>
        <c:delete val="0"/>
        <c:axPos val="l"/>
        <c:title>
          <c:tx>
            <c:rich>
              <a:bodyPr rot="0" horzOverflow="overflow" anchor="ctr" anchorCtr="1"/>
              <a:lstStyle/>
              <a:p>
                <a:pPr algn="ctr" rtl="0">
                  <a:defRPr sz="900" i="0" u="none" strike="noStrike" baseline="0">
                    <a:solidFill>
                      <a:schemeClr val="tx1"/>
                    </a:solidFill>
                  </a:defRPr>
                </a:pPr>
                <a:r>
                  <a:rPr lang="ja-JP" altLang="en-US" sz="900" b="0" i="0" u="none" strike="noStrike" baseline="0">
                    <a:solidFill>
                      <a:schemeClr val="tx1"/>
                    </a:solidFill>
                    <a:latin typeface="メイリオ"/>
                    <a:ea typeface="メイリオ"/>
                  </a:rPr>
                  <a:t>（千円）</a:t>
                </a:r>
              </a:p>
            </c:rich>
          </c:tx>
          <c:layout>
            <c:manualLayout>
              <c:xMode val="edge"/>
              <c:yMode val="edge"/>
              <c:x val="6.0583161825187977E-2"/>
              <c:y val="8.9971538917436814E-3"/>
            </c:manualLayout>
          </c:layout>
          <c:overlay val="0"/>
        </c:title>
        <c:numFmt formatCode="#,##0_);[Red]\(#,##0\)" sourceLinked="0"/>
        <c:majorTickMark val="out"/>
        <c:minorTickMark val="none"/>
        <c:tickLblPos val="nextTo"/>
        <c:txPr>
          <a:bodyPr horzOverflow="overflow" anchor="ctr" anchorCtr="1"/>
          <a:lstStyle/>
          <a:p>
            <a:pPr algn="ctr" rtl="0">
              <a:defRPr sz="800">
                <a:solidFill>
                  <a:schemeClr val="tx1"/>
                </a:solidFill>
              </a:defRPr>
            </a:pPr>
            <a:endParaRPr lang="ja-JP"/>
          </a:p>
        </c:txPr>
        <c:crossAx val="1"/>
        <c:crosses val="autoZero"/>
        <c:crossBetween val="between"/>
        <c:majorUnit val="2000000"/>
      </c:valAx>
    </c:plotArea>
    <c:plotVisOnly val="1"/>
    <c:dispBlanksAs val="gap"/>
    <c:showDLblsOverMax val="0"/>
  </c:chart>
  <c:spPr>
    <a:noFill/>
    <a:ln>
      <a:noFill/>
    </a:ln>
  </c:spPr>
  <c:txPr>
    <a:bodyPr horzOverflow="overflow" anchor="ctr" anchorCtr="1"/>
    <a:lstStyle/>
    <a:p>
      <a:pPr algn="ctr" rtl="0">
        <a:defRPr lang="ja-JP" altLang="en-US" sz="900" b="0">
          <a:solidFill>
            <a:schemeClr val="tx1"/>
          </a:solidFill>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[2024統計さむかわデータベース（完成）.xlsx]13-7g2!ﾋﾟﾎﾞｯﾄﾃｰﾌﾞﾙ1</c:name>
    <c:fmtId val="0"/>
  </c:pivotSource>
  <c:chart>
    <c:autoTitleDeleted val="1"/>
    <c:pivotFmts>
      <c:pivotFmt>
        <c:idx val="0"/>
        <c:spPr>
          <a:solidFill>
            <a:schemeClr val="accent1"/>
          </a:solidFill>
          <a:ln>
            <a:noFill/>
          </a:ln>
          <a:effectLst/>
        </c:spPr>
        <c:marker>
          <c:symbol val="none"/>
        </c:marker>
        <c:dLbl>
          <c:idx val="0"/>
          <c:numFmt formatCode="0.0%" sourceLinked="0"/>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ja-JP" altLang="en-US" sz="9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7"/>
        <c:spPr>
          <a:solidFill>
            <a:schemeClr val="accent1"/>
          </a:solidFill>
          <a:ln>
            <a:noFill/>
          </a:ln>
          <a:effectLst/>
        </c:spPr>
      </c:pivotFmt>
      <c:pivotFmt>
        <c:idx val="8"/>
        <c:spPr>
          <a:solidFill>
            <a:schemeClr val="accent1"/>
          </a:solidFill>
          <a:ln>
            <a:noFill/>
          </a:ln>
          <a:effectLst/>
        </c:spPr>
      </c:pivotFmt>
      <c:pivotFmt>
        <c:idx val="9"/>
        <c:spPr>
          <a:solidFill>
            <a:schemeClr val="accent1"/>
          </a:solidFill>
          <a:ln>
            <a:noFill/>
          </a:ln>
          <a:effectLst/>
        </c:spPr>
      </c:pivotFmt>
      <c:pivotFmt>
        <c:idx val="10"/>
        <c:spPr>
          <a:solidFill>
            <a:schemeClr val="accent1"/>
          </a:solidFill>
          <a:ln>
            <a:noFill/>
          </a:ln>
          <a:effectLst/>
        </c:spPr>
      </c:pivotFmt>
    </c:pivotFmts>
    <c:plotArea>
      <c:layout>
        <c:manualLayout>
          <c:layoutTarget val="inner"/>
          <c:xMode val="edge"/>
          <c:yMode val="edge"/>
          <c:x val="0.10465706847088596"/>
          <c:y val="0.11564745234660935"/>
          <c:w val="0.64835902128452338"/>
          <c:h val="0.88261163574482837"/>
        </c:manualLayout>
      </c:layout>
      <c:pieChart>
        <c:varyColors val="1"/>
        <c:ser>
          <c:idx val="0"/>
          <c:order val="0"/>
          <c:tx>
            <c:strRef>
              <c:f>'13-7g2'!$B$1:$B$2</c:f>
              <c:strCache>
                <c:ptCount val="1"/>
                <c:pt idx="0">
                  <c:v>令和6年度</c:v>
                </c:pt>
              </c:strCache>
            </c:strRef>
          </c:tx>
          <c:dPt>
            <c:idx val="0"/>
            <c:bubble3D val="0"/>
            <c:spPr>
              <a:solidFill>
                <a:schemeClr val="accent1"/>
              </a:solidFill>
              <a:ln>
                <a:noFill/>
              </a:ln>
              <a:effectLst/>
            </c:spPr>
            <c:extLst>
              <c:ext xmlns:c16="http://schemas.microsoft.com/office/drawing/2014/chart" uri="{C3380CC4-5D6E-409C-BE32-E72D297353CC}">
                <c16:uniqueId val="{00000001-3C54-4164-A787-640487C25603}"/>
              </c:ext>
            </c:extLst>
          </c:dPt>
          <c:dPt>
            <c:idx val="1"/>
            <c:bubble3D val="0"/>
            <c:spPr>
              <a:solidFill>
                <a:schemeClr val="accent2"/>
              </a:solidFill>
              <a:ln>
                <a:noFill/>
              </a:ln>
              <a:effectLst/>
            </c:spPr>
            <c:extLst>
              <c:ext xmlns:c16="http://schemas.microsoft.com/office/drawing/2014/chart" uri="{C3380CC4-5D6E-409C-BE32-E72D297353CC}">
                <c16:uniqueId val="{00000003-3C54-4164-A787-640487C25603}"/>
              </c:ext>
            </c:extLst>
          </c:dPt>
          <c:dPt>
            <c:idx val="2"/>
            <c:bubble3D val="0"/>
            <c:spPr>
              <a:solidFill>
                <a:schemeClr val="accent3"/>
              </a:solidFill>
              <a:ln>
                <a:noFill/>
              </a:ln>
              <a:effectLst/>
            </c:spPr>
            <c:extLst>
              <c:ext xmlns:c16="http://schemas.microsoft.com/office/drawing/2014/chart" uri="{C3380CC4-5D6E-409C-BE32-E72D297353CC}">
                <c16:uniqueId val="{00000005-3C54-4164-A787-640487C25603}"/>
              </c:ext>
            </c:extLst>
          </c:dPt>
          <c:dPt>
            <c:idx val="3"/>
            <c:bubble3D val="0"/>
            <c:spPr>
              <a:solidFill>
                <a:schemeClr val="accent4"/>
              </a:solidFill>
              <a:ln>
                <a:noFill/>
              </a:ln>
              <a:effectLst/>
            </c:spPr>
            <c:extLst>
              <c:ext xmlns:c16="http://schemas.microsoft.com/office/drawing/2014/chart" uri="{C3380CC4-5D6E-409C-BE32-E72D297353CC}">
                <c16:uniqueId val="{00000007-3C54-4164-A787-640487C25603}"/>
              </c:ext>
            </c:extLst>
          </c:dPt>
          <c:dPt>
            <c:idx val="4"/>
            <c:bubble3D val="0"/>
            <c:spPr>
              <a:solidFill>
                <a:schemeClr val="accent5"/>
              </a:solidFill>
              <a:ln>
                <a:noFill/>
              </a:ln>
              <a:effectLst/>
            </c:spPr>
            <c:extLst>
              <c:ext xmlns:c16="http://schemas.microsoft.com/office/drawing/2014/chart" uri="{C3380CC4-5D6E-409C-BE32-E72D297353CC}">
                <c16:uniqueId val="{00000009-3C54-4164-A787-640487C25603}"/>
              </c:ext>
            </c:extLst>
          </c:dPt>
          <c:dLbls>
            <c:spPr>
              <a:noFill/>
              <a:ln>
                <a:noFill/>
              </a:ln>
              <a:effectLst/>
            </c:spPr>
            <c:txPr>
              <a:bodyPr rot="0" spcFirstLastPara="1" vertOverflow="ellipsis" vert="horz" wrap="square" lIns="38100" tIns="19050" rIns="38100" bIns="19050" anchor="ctr" anchorCtr="1">
                <a:spAutoFit/>
              </a:bodyPr>
              <a:lstStyle/>
              <a:p>
                <a:pPr>
                  <a:defRPr lang="ja-JP" altLang="en-US" sz="9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'13-7g2'!$A$3:$A$7</c:f>
              <c:strCache>
                <c:ptCount val="5"/>
                <c:pt idx="0">
                  <c:v>政府資金</c:v>
                </c:pt>
                <c:pt idx="1">
                  <c:v>県振興協会</c:v>
                </c:pt>
                <c:pt idx="2">
                  <c:v>県貸付金</c:v>
                </c:pt>
                <c:pt idx="3">
                  <c:v>地方公共団体金融機構</c:v>
                </c:pt>
                <c:pt idx="4">
                  <c:v>その他の金融機関</c:v>
                </c:pt>
              </c:strCache>
            </c:strRef>
          </c:cat>
          <c:val>
            <c:numRef>
              <c:f>'13-7g2'!$B$3:$B$7</c:f>
              <c:numCache>
                <c:formatCode>General</c:formatCode>
                <c:ptCount val="5"/>
                <c:pt idx="0">
                  <c:v>1538530</c:v>
                </c:pt>
                <c:pt idx="1">
                  <c:v>1561715</c:v>
                </c:pt>
                <c:pt idx="2">
                  <c:v>1085883</c:v>
                </c:pt>
                <c:pt idx="3">
                  <c:v>1917730</c:v>
                </c:pt>
                <c:pt idx="4">
                  <c:v>1084051</c:v>
                </c:pt>
              </c:numCache>
            </c:numRef>
          </c:val>
          <c:extLst>
            <c:ext xmlns:c16="http://schemas.microsoft.com/office/drawing/2014/chart" uri="{C3380CC4-5D6E-409C-BE32-E72D297353CC}">
              <c16:uniqueId val="{0000000A-3C54-4164-A787-640487C25603}"/>
            </c:ext>
          </c:extLst>
        </c:ser>
        <c:dLbls>
          <c:showLegendKey val="0"/>
          <c:showVal val="0"/>
          <c:showCatName val="0"/>
          <c:showSerName val="0"/>
          <c:showPercent val="1"/>
          <c:showBubbleSize val="0"/>
          <c:showLeaderLines val="1"/>
        </c:dLbls>
        <c:firstSliceAng val="0"/>
      </c:pieChart>
      <c:spPr>
        <a:solidFill>
          <a:schemeClr val="bg1"/>
        </a:solidFill>
        <a:ln>
          <a:noFill/>
        </a:ln>
        <a:effectLst/>
      </c:spPr>
    </c:plotArea>
    <c:legend>
      <c:legendPos val="r"/>
      <c:layout>
        <c:manualLayout>
          <c:xMode val="edge"/>
          <c:yMode val="edge"/>
          <c:x val="0.732079906678332"/>
          <c:y val="0.26842736916065302"/>
          <c:w val="0.26232837561971423"/>
          <c:h val="0.55847547597579528"/>
        </c:manualLayout>
      </c:layou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b="0">
          <a:latin typeface="メイリオ"/>
          <a:ea typeface="メイリオ"/>
        </a:defRPr>
      </a:pPr>
      <a:endParaRPr lang="ja-JP"/>
    </a:p>
  </c:txPr>
  <c:printSettings>
    <c:headerFooter/>
    <c:pageMargins b="0.75" l="0.7" r="0.7" t="0.75" header="0.3" footer="0.3"/>
    <c:pageSetup paperSize="9" orientation="landscape"/>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[2024統計さむかわデータベース（完成）.xlsx]13-7g3!ﾋﾟﾎﾞｯﾄﾃｰﾌﾞﾙ1</c:name>
    <c:fmtId val="0"/>
  </c:pivotSource>
  <c:chart>
    <c:autoTitleDeleted val="1"/>
    <c:pivotFmts>
      <c:pivotFmt>
        <c:idx val="0"/>
        <c:marker>
          <c:symbol val="none"/>
        </c:marker>
        <c:dLbl>
          <c:idx val="0"/>
          <c:numFmt formatCode="0.0%" sourceLinked="0"/>
          <c:spPr>
            <a:noFill/>
            <a:ln>
              <a:noFill/>
            </a:ln>
            <a:effectLst/>
          </c:spPr>
          <c:txPr>
            <a:bodyPr rot="0" horzOverflow="overflow" anchor="ctr" anchorCtr="1"/>
            <a:lstStyle/>
            <a:p>
              <a:pPr algn="ctr" rtl="0">
                <a:defRPr sz="900">
                  <a:solidFill>
                    <a:schemeClr val="tx1">
                      <a:lumMod val="85000"/>
                      <a:lumOff val="15000"/>
                    </a:schemeClr>
                  </a:solidFill>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
        <c:dLbl>
          <c:idx val="0"/>
          <c:numFmt formatCode="0.0%" sourceLinked="0"/>
          <c:spPr>
            <a:noFill/>
            <a:ln>
              <a:noFill/>
            </a:ln>
            <a:effectLst/>
          </c:spPr>
          <c:txPr>
            <a:bodyPr/>
            <a:lstStyle/>
            <a:p>
              <a:pPr>
                <a:defRPr sz="900">
                  <a:solidFill>
                    <a:schemeClr val="tx1">
                      <a:lumMod val="85000"/>
                      <a:lumOff val="15000"/>
                    </a:schemeClr>
                  </a:solidFill>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2"/>
        <c:dLbl>
          <c:idx val="0"/>
          <c:numFmt formatCode="0.0%" sourceLinked="0"/>
          <c:spPr>
            <a:noFill/>
            <a:ln>
              <a:noFill/>
            </a:ln>
            <a:effectLst/>
          </c:spPr>
          <c:txPr>
            <a:bodyPr/>
            <a:lstStyle/>
            <a:p>
              <a:pPr>
                <a:defRPr sz="900">
                  <a:solidFill>
                    <a:schemeClr val="tx1">
                      <a:lumMod val="85000"/>
                      <a:lumOff val="15000"/>
                    </a:schemeClr>
                  </a:solidFill>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3"/>
        <c:dLbl>
          <c:idx val="0"/>
          <c:layout>
            <c:manualLayout>
              <c:x val="2.2345437952331432E-2"/>
              <c:y val="-1.3468798138267981E-2"/>
            </c:manualLayout>
          </c:layout>
          <c:numFmt formatCode="0.0%" sourceLinked="0"/>
          <c:spPr>
            <a:noFill/>
            <a:ln>
              <a:noFill/>
            </a:ln>
            <a:effectLst/>
          </c:spPr>
          <c:txPr>
            <a:bodyPr>
              <a:noAutofit/>
            </a:bodyPr>
            <a:lstStyle/>
            <a:p>
              <a:pPr>
                <a:defRPr sz="900">
                  <a:solidFill>
                    <a:schemeClr val="tx1">
                      <a:lumMod val="85000"/>
                      <a:lumOff val="15000"/>
                    </a:schemeClr>
                  </a:solidFill>
                </a:defRPr>
              </a:pPr>
              <a:endParaRPr lang="ja-JP"/>
            </a:p>
          </c:txPr>
          <c:showLegendKey val="0"/>
          <c:showVal val="0"/>
          <c:showCatName val="0"/>
          <c:showSerName val="0"/>
          <c:showPercent val="1"/>
          <c:showBubbleSize val="0"/>
          <c:extLst>
            <c:ext xmlns:c15="http://schemas.microsoft.com/office/drawing/2012/chart" uri="{CE6537A1-D6FC-4f65-9D91-7224C49458BB}">
              <c15:layout>
                <c:manualLayout>
                  <c:w val="7.0080862533692723E-2"/>
                  <c:h val="8.5642317380352648E-2"/>
                </c:manualLayout>
              </c15:layout>
            </c:ext>
          </c:extLst>
        </c:dLbl>
      </c:pivotFmt>
      <c:pivotFmt>
        <c:idx val="4"/>
        <c:dLbl>
          <c:idx val="0"/>
          <c:numFmt formatCode="0.0%" sourceLinked="0"/>
          <c:spPr>
            <a:noFill/>
            <a:ln>
              <a:noFill/>
            </a:ln>
            <a:effectLst/>
          </c:spPr>
          <c:txPr>
            <a:bodyPr/>
            <a:lstStyle/>
            <a:p>
              <a:pPr>
                <a:defRPr sz="900">
                  <a:solidFill>
                    <a:schemeClr val="tx1">
                      <a:lumMod val="85000"/>
                      <a:lumOff val="15000"/>
                    </a:schemeClr>
                  </a:solidFill>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5"/>
      </c:pivotFmt>
      <c:pivotFmt>
        <c:idx val="6"/>
      </c:pivotFmt>
      <c:pivotFmt>
        <c:idx val="7"/>
      </c:pivotFmt>
      <c:pivotFmt>
        <c:idx val="8"/>
      </c:pivotFmt>
    </c:pivotFmts>
    <c:plotArea>
      <c:layout>
        <c:manualLayout>
          <c:layoutTarget val="inner"/>
          <c:xMode val="edge"/>
          <c:yMode val="edge"/>
          <c:x val="0.12355277794553397"/>
          <c:y val="0.17011206408752644"/>
          <c:w val="0.58080440358639807"/>
          <c:h val="0.79940577823749404"/>
        </c:manualLayout>
      </c:layout>
      <c:pieChart>
        <c:varyColors val="1"/>
        <c:ser>
          <c:idx val="0"/>
          <c:order val="0"/>
          <c:tx>
            <c:strRef>
              <c:f>'13-7g3'!$B$1:$B$2</c:f>
              <c:strCache>
                <c:ptCount val="1"/>
                <c:pt idx="0">
                  <c:v>令和6年度</c:v>
                </c:pt>
              </c:strCache>
            </c:strRef>
          </c:tx>
          <c:dPt>
            <c:idx val="0"/>
            <c:bubble3D val="0"/>
            <c:extLst>
              <c:ext xmlns:c16="http://schemas.microsoft.com/office/drawing/2014/chart" uri="{C3380CC4-5D6E-409C-BE32-E72D297353CC}">
                <c16:uniqueId val="{00000000-9EA4-4BE5-B15A-D51C9F178AB8}"/>
              </c:ext>
            </c:extLst>
          </c:dPt>
          <c:dPt>
            <c:idx val="5"/>
            <c:bubble3D val="0"/>
            <c:extLst>
              <c:ext xmlns:c16="http://schemas.microsoft.com/office/drawing/2014/chart" uri="{C3380CC4-5D6E-409C-BE32-E72D297353CC}">
                <c16:uniqueId val="{00000001-9EA4-4BE5-B15A-D51C9F178AB8}"/>
              </c:ext>
            </c:extLst>
          </c:dPt>
          <c:dPt>
            <c:idx val="6"/>
            <c:bubble3D val="0"/>
            <c:extLst>
              <c:ext xmlns:c16="http://schemas.microsoft.com/office/drawing/2014/chart" uri="{C3380CC4-5D6E-409C-BE32-E72D297353CC}">
                <c16:uniqueId val="{00000002-9EA4-4BE5-B15A-D51C9F178AB8}"/>
              </c:ext>
            </c:extLst>
          </c:dPt>
          <c:dPt>
            <c:idx val="9"/>
            <c:bubble3D val="0"/>
            <c:extLst>
              <c:ext xmlns:c16="http://schemas.microsoft.com/office/drawing/2014/chart" uri="{C3380CC4-5D6E-409C-BE32-E72D297353CC}">
                <c16:uniqueId val="{00000003-9EA4-4BE5-B15A-D51C9F178AB8}"/>
              </c:ext>
            </c:extLst>
          </c:dPt>
          <c:dLbls>
            <c:numFmt formatCode="0.0%" sourceLinked="0"/>
            <c:spPr>
              <a:noFill/>
              <a:ln>
                <a:noFill/>
              </a:ln>
              <a:effectLst/>
            </c:spPr>
            <c:txPr>
              <a:bodyPr rot="0" horzOverflow="overflow" anchor="ctr" anchorCtr="1"/>
              <a:lstStyle/>
              <a:p>
                <a:pPr algn="ctr" rtl="0">
                  <a:defRPr sz="900">
                    <a:solidFill>
                      <a:schemeClr val="tx1">
                        <a:lumMod val="85000"/>
                        <a:lumOff val="15000"/>
                      </a:schemeClr>
                    </a:solidFill>
                  </a:defRPr>
                </a:pPr>
                <a:endParaRPr lang="ja-JP"/>
              </a:p>
            </c:txPr>
            <c:showLegendKey val="0"/>
            <c:showVal val="0"/>
            <c:showCatName val="0"/>
            <c:showSerName val="0"/>
            <c:showPercent val="1"/>
            <c:showBubbleSize val="0"/>
            <c:showLeaderLines val="1"/>
            <c:extLst>
              <c:ext xmlns:c15="http://schemas.microsoft.com/office/drawing/2012/chart" uri="{CE6537A1-D6FC-4f65-9D91-7224C49458BB}"/>
            </c:extLst>
          </c:dLbls>
          <c:cat>
            <c:strRef>
              <c:f>'13-7g3'!$A$3:$A$13</c:f>
              <c:strCache>
                <c:ptCount val="11"/>
                <c:pt idx="0">
                  <c:v>臨時財政対策債</c:v>
                </c:pt>
                <c:pt idx="1">
                  <c:v>一般単独事業債</c:v>
                </c:pt>
                <c:pt idx="2">
                  <c:v>一般補助施設整備等事業債</c:v>
                </c:pt>
                <c:pt idx="3">
                  <c:v>学校教育施設等整備事業債</c:v>
                </c:pt>
                <c:pt idx="4">
                  <c:v>県貸付金</c:v>
                </c:pt>
                <c:pt idx="5">
                  <c:v>一般公共事業債</c:v>
                </c:pt>
                <c:pt idx="6">
                  <c:v>減税補てん債</c:v>
                </c:pt>
                <c:pt idx="7">
                  <c:v>一般廃棄物処理事業債</c:v>
                </c:pt>
                <c:pt idx="8">
                  <c:v>全国防災</c:v>
                </c:pt>
                <c:pt idx="9">
                  <c:v>緊急防災・減災事業債</c:v>
                </c:pt>
                <c:pt idx="10">
                  <c:v> 社会福祉施設整備事業債(事業別)</c:v>
                </c:pt>
              </c:strCache>
            </c:strRef>
          </c:cat>
          <c:val>
            <c:numRef>
              <c:f>'13-7g3'!$B$3:$B$13</c:f>
              <c:numCache>
                <c:formatCode>General</c:formatCode>
                <c:ptCount val="11"/>
                <c:pt idx="0">
                  <c:v>1064786</c:v>
                </c:pt>
                <c:pt idx="1">
                  <c:v>3562364</c:v>
                </c:pt>
                <c:pt idx="2">
                  <c:v>328422</c:v>
                </c:pt>
                <c:pt idx="3">
                  <c:v>770011</c:v>
                </c:pt>
                <c:pt idx="4">
                  <c:v>782283</c:v>
                </c:pt>
                <c:pt idx="5">
                  <c:v>274970</c:v>
                </c:pt>
                <c:pt idx="6">
                  <c:v>17618</c:v>
                </c:pt>
                <c:pt idx="7">
                  <c:v>295274</c:v>
                </c:pt>
                <c:pt idx="8">
                  <c:v>38291</c:v>
                </c:pt>
                <c:pt idx="9">
                  <c:v>0</c:v>
                </c:pt>
                <c:pt idx="10">
                  <c:v>53890</c:v>
                </c:pt>
              </c:numCache>
            </c:numRef>
          </c:val>
          <c:extLst>
            <c:ext xmlns:c16="http://schemas.microsoft.com/office/drawing/2014/chart" uri="{C3380CC4-5D6E-409C-BE32-E72D297353CC}">
              <c16:uniqueId val="{00000004-9EA4-4BE5-B15A-D51C9F178AB8}"/>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66173768956161083"/>
          <c:y val="9.8200012867656165E-3"/>
          <c:w val="0.31162837485904782"/>
          <c:h val="0.97917452336056987"/>
        </c:manualLayout>
      </c:layout>
      <c:overlay val="0"/>
      <c:txPr>
        <a:bodyPr horzOverflow="overflow" anchor="ctr" anchorCtr="1"/>
        <a:lstStyle/>
        <a:p>
          <a:pPr algn="l" rtl="0">
            <a:defRPr sz="800">
              <a:solidFill>
                <a:schemeClr val="tx1">
                  <a:lumMod val="85000"/>
                  <a:lumOff val="15000"/>
                </a:schemeClr>
              </a:solidFill>
            </a:defRPr>
          </a:pPr>
          <a:endParaRPr lang="ja-JP"/>
        </a:p>
      </c:txPr>
    </c:legend>
    <c:plotVisOnly val="1"/>
    <c:dispBlanksAs val="gap"/>
    <c:showDLblsOverMax val="0"/>
  </c:chart>
  <c:spPr>
    <a:noFill/>
    <a:ln>
      <a:noFill/>
    </a:ln>
  </c:spPr>
  <c:txPr>
    <a:bodyPr horzOverflow="overflow" anchor="ctr" anchorCtr="1"/>
    <a:lstStyle/>
    <a:p>
      <a:pPr algn="ctr" rtl="0">
        <a:defRPr lang="ja-JP" altLang="en-US" sz="900">
          <a:solidFill>
            <a:schemeClr val="tx1">
              <a:lumMod val="85000"/>
              <a:lumOff val="15000"/>
            </a:schemeClr>
          </a:solidFill>
          <a:latin typeface="メイリオ"/>
          <a:ea typeface="メイリオ"/>
        </a:defRPr>
      </a:pPr>
      <a:endParaRPr lang="ja-JP"/>
    </a:p>
  </c:txPr>
  <c:printSettings>
    <c:headerFooter/>
    <c:pageMargins b="0.75" l="0.7" r="0.7" t="0.75" header="0.3" footer="0.3"/>
    <c:pageSetup paperSize="9" orientation="landscape"/>
  </c:printSettings>
  <c:userShapes r:id="rId1"/>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[2024統計さむかわデータベース（完成）.xlsx]13-8g!ﾋﾟﾎﾞｯﾄﾃｰﾌﾞﾙ2</c:name>
    <c:fmtId val="0"/>
  </c:pivotSource>
  <c:chart>
    <c:autoTitleDeleted val="1"/>
    <c:pivotFmts>
      <c:pivotFmt>
        <c:idx val="0"/>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3"/>
          </a:solidFill>
          <a:ln>
            <a:noFill/>
          </a:ln>
          <a:effectLst/>
        </c:spPr>
        <c:dLbl>
          <c:idx val="0"/>
          <c:layout>
            <c:manualLayout>
              <c:x val="5.5325034578146614E-3"/>
              <c:y val="5.0385753527374691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3"/>
          </a:solidFill>
          <a:ln>
            <a:noFill/>
          </a:ln>
          <a:effectLst/>
        </c:spPr>
        <c:dLbl>
          <c:idx val="0"/>
          <c:layout>
            <c:manualLayout>
              <c:x val="5.5325034578145261E-3"/>
              <c:y val="5.0385753527374691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dLbl>
          <c:idx val="0"/>
          <c:layout>
            <c:manualLayout>
              <c:x val="1.8441678192715537E-3"/>
              <c:y val="5.3534863122835605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3"/>
          </a:solidFill>
          <a:ln>
            <a:noFill/>
          </a:ln>
          <a:effectLst/>
        </c:spPr>
        <c:dLbl>
          <c:idx val="0"/>
          <c:layout>
            <c:manualLayout>
              <c:x val="5.5325034578146614E-3"/>
              <c:y val="5.3534863122835605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3"/>
          </a:solidFill>
          <a:ln>
            <a:noFill/>
          </a:ln>
          <a:effectLst/>
        </c:spPr>
        <c:dLbl>
          <c:idx val="0"/>
          <c:layout>
            <c:manualLayout>
              <c:x val="1.8441678192715537E-3"/>
              <c:y val="5.0385753527374691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3"/>
          </a:solidFill>
          <a:ln>
            <a:noFill/>
          </a:ln>
          <a:effectLst/>
        </c:spPr>
        <c:dLbl>
          <c:idx val="0"/>
          <c:layout>
            <c:manualLayout>
              <c:x val="5.5325034578146614E-3"/>
              <c:y val="4.723664393191377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3"/>
          </a:solidFill>
          <a:ln>
            <a:noFill/>
          </a:ln>
          <a:effectLst/>
        </c:spPr>
        <c:dLbl>
          <c:idx val="0"/>
          <c:layout>
            <c:manualLayout>
              <c:x val="0"/>
              <c:y val="2.5192876763687345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pivotFmt>
      <c:pivotFmt>
        <c:idx val="11"/>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4"/>
          </a:solidFill>
          <a:ln>
            <a:noFill/>
          </a:ln>
          <a:effectLst/>
        </c:spPr>
        <c:dLbl>
          <c:idx val="0"/>
          <c:layout>
            <c:manualLayout>
              <c:x val="0"/>
              <c:y val="-1.2728715983258259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4"/>
          </a:solidFill>
          <a:ln>
            <a:noFill/>
          </a:ln>
          <a:effectLst/>
        </c:spPr>
        <c:dLbl>
          <c:idx val="0"/>
          <c:layout>
            <c:manualLayout>
              <c:x val="0"/>
              <c:y val="-1.591089497907279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4"/>
          </a:solidFill>
          <a:ln>
            <a:noFill/>
          </a:ln>
          <a:effectLst/>
        </c:spPr>
        <c:dLbl>
          <c:idx val="0"/>
          <c:layout>
            <c:manualLayout>
              <c:x val="0"/>
              <c:y val="-1.272871598325823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4"/>
          </a:solidFill>
          <a:ln>
            <a:noFill/>
          </a:ln>
          <a:effectLst/>
        </c:spPr>
        <c:dLbl>
          <c:idx val="0"/>
          <c:layout>
            <c:manualLayout>
              <c:x val="-1.3375738475183795E-16"/>
              <c:y val="-9.5465369874437028E-3"/>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4"/>
          </a:solidFill>
          <a:ln>
            <a:noFill/>
          </a:ln>
          <a:effectLst/>
        </c:spPr>
      </c:pivotFmt>
      <c:pivotFmt>
        <c:idx val="17"/>
        <c:spPr>
          <a:solidFill>
            <a:schemeClr val="accent4"/>
          </a:solidFill>
          <a:ln>
            <a:noFill/>
          </a:ln>
          <a:effectLst/>
        </c:spPr>
      </c:pivotFmt>
      <c:pivotFmt>
        <c:idx val="18"/>
        <c:spPr>
          <a:solidFill>
            <a:schemeClr val="accent4"/>
          </a:solidFill>
          <a:ln>
            <a:noFill/>
          </a:ln>
          <a:effectLst/>
        </c:spPr>
      </c:pivotFmt>
      <c:pivotFmt>
        <c:idx val="19"/>
        <c:spPr>
          <a:solidFill>
            <a:schemeClr val="accent4"/>
          </a:solidFill>
          <a:ln>
            <a:noFill/>
          </a:ln>
          <a:effectLst/>
        </c:spPr>
      </c:pivotFmt>
      <c:pivotFmt>
        <c:idx val="20"/>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5"/>
          </a:solidFill>
          <a:ln>
            <a:noFill/>
          </a:ln>
          <a:effectLst/>
        </c:spPr>
        <c:dLbl>
          <c:idx val="0"/>
          <c:layout>
            <c:manualLayout>
              <c:x val="0"/>
              <c:y val="-3.7789315145531015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5"/>
          </a:solidFill>
          <a:ln>
            <a:noFill/>
          </a:ln>
          <a:effectLst/>
        </c:spPr>
        <c:dLbl>
          <c:idx val="0"/>
          <c:layout>
            <c:manualLayout>
              <c:x val="-1.3523741113913354E-16"/>
              <c:y val="-3.7789315145531042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5"/>
          </a:solidFill>
          <a:ln>
            <a:noFill/>
          </a:ln>
          <a:effectLst/>
        </c:spPr>
        <c:dLbl>
          <c:idx val="0"/>
          <c:layout>
            <c:manualLayout>
              <c:x val="5.5325034578146614E-3"/>
              <c:y val="-4.4087534336452884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5"/>
          </a:solidFill>
          <a:ln>
            <a:noFill/>
          </a:ln>
          <a:effectLst/>
        </c:spPr>
        <c:dLbl>
          <c:idx val="0"/>
          <c:layout>
            <c:manualLayout>
              <c:x val="-1.3523741113913354E-16"/>
              <c:y val="-5.6683972718296526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5"/>
          </a:solidFill>
          <a:ln>
            <a:noFill/>
          </a:ln>
          <a:effectLst/>
        </c:spPr>
        <c:dLbl>
          <c:idx val="0"/>
          <c:layout>
            <c:manualLayout>
              <c:x val="3.688335638542972E-3"/>
              <c:y val="-5.0385753527374719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5"/>
          </a:solidFill>
          <a:ln>
            <a:noFill/>
          </a:ln>
          <a:effectLst/>
        </c:spPr>
        <c:dLbl>
          <c:idx val="0"/>
          <c:layout>
            <c:manualLayout>
              <c:x val="0"/>
              <c:y val="-4.0938424740991949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5"/>
          </a:solidFill>
          <a:ln>
            <a:noFill/>
          </a:ln>
          <a:effectLst/>
        </c:spPr>
        <c:dLbl>
          <c:idx val="0"/>
          <c:layout>
            <c:manualLayout>
              <c:x val="0"/>
              <c:y val="-2.8341986359148263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5"/>
          </a:solidFill>
          <a:ln>
            <a:noFill/>
          </a:ln>
          <a:effectLst/>
        </c:spPr>
      </c:pivotFmt>
    </c:pivotFmts>
    <c:plotArea>
      <c:layout>
        <c:manualLayout>
          <c:layoutTarget val="inner"/>
          <c:xMode val="edge"/>
          <c:yMode val="edge"/>
          <c:x val="0.14153581424728548"/>
          <c:y val="0.11190075791877083"/>
          <c:w val="0.84864275782954512"/>
          <c:h val="0.73187216301179847"/>
        </c:manualLayout>
      </c:layout>
      <c:barChart>
        <c:barDir val="col"/>
        <c:grouping val="stacked"/>
        <c:varyColors val="0"/>
        <c:ser>
          <c:idx val="0"/>
          <c:order val="0"/>
          <c:tx>
            <c:strRef>
              <c:f>'13-8g'!$B$1:$B$2</c:f>
              <c:strCache>
                <c:ptCount val="1"/>
                <c:pt idx="0">
                  <c:v>町民税</c:v>
                </c:pt>
              </c:strCache>
            </c:strRef>
          </c:tx>
          <c:spPr>
            <a:solidFill>
              <a:schemeClr val="accent1"/>
            </a:solidFill>
            <a:ln>
              <a:noFill/>
            </a:ln>
            <a:effectLst/>
          </c:spPr>
          <c:invertIfNegative val="0"/>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'13-8g'!$A$3:$A$11</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'13-8g'!$B$3:$B$11</c:f>
              <c:numCache>
                <c:formatCode>General</c:formatCode>
                <c:ptCount val="8"/>
                <c:pt idx="0">
                  <c:v>3395761</c:v>
                </c:pt>
                <c:pt idx="1">
                  <c:v>3364698</c:v>
                </c:pt>
                <c:pt idx="2">
                  <c:v>3494187</c:v>
                </c:pt>
                <c:pt idx="3">
                  <c:v>3246031</c:v>
                </c:pt>
                <c:pt idx="4">
                  <c:v>3437528</c:v>
                </c:pt>
                <c:pt idx="5">
                  <c:v>3560452</c:v>
                </c:pt>
                <c:pt idx="6">
                  <c:v>3592579</c:v>
                </c:pt>
                <c:pt idx="7">
                  <c:v>3349219</c:v>
                </c:pt>
              </c:numCache>
            </c:numRef>
          </c:val>
          <c:extLst>
            <c:ext xmlns:c16="http://schemas.microsoft.com/office/drawing/2014/chart" uri="{C3380CC4-5D6E-409C-BE32-E72D297353CC}">
              <c16:uniqueId val="{00000000-0357-48E3-BCD9-7E3E23BF9061}"/>
            </c:ext>
          </c:extLst>
        </c:ser>
        <c:ser>
          <c:idx val="1"/>
          <c:order val="1"/>
          <c:tx>
            <c:strRef>
              <c:f>'13-8g'!$C$1:$C$2</c:f>
              <c:strCache>
                <c:ptCount val="1"/>
                <c:pt idx="0">
                  <c:v>固定資産税</c:v>
                </c:pt>
              </c:strCache>
            </c:strRef>
          </c:tx>
          <c:spPr>
            <a:solidFill>
              <a:schemeClr val="accent2"/>
            </a:solidFill>
            <a:ln>
              <a:noFill/>
            </a:ln>
            <a:effectLst/>
          </c:spPr>
          <c:invertIfNegative val="0"/>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'13-8g'!$A$3:$A$11</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'13-8g'!$C$3:$C$11</c:f>
              <c:numCache>
                <c:formatCode>General</c:formatCode>
                <c:ptCount val="8"/>
                <c:pt idx="0">
                  <c:v>4311534</c:v>
                </c:pt>
                <c:pt idx="1">
                  <c:v>4374670</c:v>
                </c:pt>
                <c:pt idx="2">
                  <c:v>4446204</c:v>
                </c:pt>
                <c:pt idx="3">
                  <c:v>4594824</c:v>
                </c:pt>
                <c:pt idx="4">
                  <c:v>4534441</c:v>
                </c:pt>
                <c:pt idx="5">
                  <c:v>4753293</c:v>
                </c:pt>
                <c:pt idx="6">
                  <c:v>4797091</c:v>
                </c:pt>
                <c:pt idx="7">
                  <c:v>4920691</c:v>
                </c:pt>
              </c:numCache>
            </c:numRef>
          </c:val>
          <c:extLst>
            <c:ext xmlns:c16="http://schemas.microsoft.com/office/drawing/2014/chart" uri="{C3380CC4-5D6E-409C-BE32-E72D297353CC}">
              <c16:uniqueId val="{00000001-0357-48E3-BCD9-7E3E23BF9061}"/>
            </c:ext>
          </c:extLst>
        </c:ser>
        <c:ser>
          <c:idx val="2"/>
          <c:order val="2"/>
          <c:tx>
            <c:strRef>
              <c:f>'13-8g'!$D$1:$D$2</c:f>
              <c:strCache>
                <c:ptCount val="1"/>
                <c:pt idx="0">
                  <c:v>軽自動車税</c:v>
                </c:pt>
              </c:strCache>
            </c:strRef>
          </c:tx>
          <c:spPr>
            <a:solidFill>
              <a:schemeClr val="accent3"/>
            </a:solidFill>
            <a:ln>
              <a:noFill/>
            </a:ln>
            <a:effectLst/>
          </c:spPr>
          <c:invertIfNegative val="0"/>
          <c:dPt>
            <c:idx val="0"/>
            <c:invertIfNegative val="0"/>
            <c:bubble3D val="0"/>
            <c:spPr>
              <a:solidFill>
                <a:schemeClr val="accent3"/>
              </a:solidFill>
              <a:ln>
                <a:noFill/>
              </a:ln>
              <a:effectLst/>
            </c:spPr>
            <c:extLst>
              <c:ext xmlns:c16="http://schemas.microsoft.com/office/drawing/2014/chart" uri="{C3380CC4-5D6E-409C-BE32-E72D297353CC}">
                <c16:uniqueId val="{00000003-0357-48E3-BCD9-7E3E23BF9061}"/>
              </c:ext>
            </c:extLst>
          </c:dPt>
          <c:dPt>
            <c:idx val="1"/>
            <c:invertIfNegative val="0"/>
            <c:bubble3D val="0"/>
            <c:spPr>
              <a:solidFill>
                <a:schemeClr val="accent3"/>
              </a:solidFill>
              <a:ln>
                <a:noFill/>
              </a:ln>
              <a:effectLst/>
            </c:spPr>
            <c:extLst>
              <c:ext xmlns:c16="http://schemas.microsoft.com/office/drawing/2014/chart" uri="{C3380CC4-5D6E-409C-BE32-E72D297353CC}">
                <c16:uniqueId val="{00000005-0357-48E3-BCD9-7E3E23BF906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7-0357-48E3-BCD9-7E3E23BF9061}"/>
              </c:ext>
            </c:extLst>
          </c:dPt>
          <c:dPt>
            <c:idx val="3"/>
            <c:invertIfNegative val="0"/>
            <c:bubble3D val="0"/>
            <c:spPr>
              <a:solidFill>
                <a:schemeClr val="accent3"/>
              </a:solidFill>
              <a:ln>
                <a:noFill/>
              </a:ln>
              <a:effectLst/>
            </c:spPr>
            <c:extLst>
              <c:ext xmlns:c16="http://schemas.microsoft.com/office/drawing/2014/chart" uri="{C3380CC4-5D6E-409C-BE32-E72D297353CC}">
                <c16:uniqueId val="{00000009-0357-48E3-BCD9-7E3E23BF9061}"/>
              </c:ext>
            </c:extLst>
          </c:dPt>
          <c:dPt>
            <c:idx val="4"/>
            <c:invertIfNegative val="0"/>
            <c:bubble3D val="0"/>
            <c:spPr>
              <a:solidFill>
                <a:schemeClr val="accent3"/>
              </a:solidFill>
              <a:ln>
                <a:noFill/>
              </a:ln>
              <a:effectLst/>
            </c:spPr>
            <c:extLst>
              <c:ext xmlns:c16="http://schemas.microsoft.com/office/drawing/2014/chart" uri="{C3380CC4-5D6E-409C-BE32-E72D297353CC}">
                <c16:uniqueId val="{0000000B-0357-48E3-BCD9-7E3E23BF9061}"/>
              </c:ext>
            </c:extLst>
          </c:dPt>
          <c:dPt>
            <c:idx val="5"/>
            <c:invertIfNegative val="0"/>
            <c:bubble3D val="0"/>
            <c:spPr>
              <a:solidFill>
                <a:schemeClr val="accent3"/>
              </a:solidFill>
              <a:ln>
                <a:noFill/>
              </a:ln>
              <a:effectLst/>
            </c:spPr>
            <c:extLst>
              <c:ext xmlns:c16="http://schemas.microsoft.com/office/drawing/2014/chart" uri="{C3380CC4-5D6E-409C-BE32-E72D297353CC}">
                <c16:uniqueId val="{0000000D-0357-48E3-BCD9-7E3E23BF9061}"/>
              </c:ext>
            </c:extLst>
          </c:dPt>
          <c:dPt>
            <c:idx val="6"/>
            <c:invertIfNegative val="0"/>
            <c:bubble3D val="0"/>
            <c:spPr>
              <a:solidFill>
                <a:schemeClr val="accent3"/>
              </a:solidFill>
              <a:ln>
                <a:noFill/>
              </a:ln>
              <a:effectLst/>
            </c:spPr>
            <c:extLst>
              <c:ext xmlns:c16="http://schemas.microsoft.com/office/drawing/2014/chart" uri="{C3380CC4-5D6E-409C-BE32-E72D297353CC}">
                <c16:uniqueId val="{0000000F-0357-48E3-BCD9-7E3E23BF9061}"/>
              </c:ext>
            </c:extLst>
          </c:dPt>
          <c:dPt>
            <c:idx val="7"/>
            <c:invertIfNegative val="0"/>
            <c:bubble3D val="0"/>
            <c:spPr>
              <a:solidFill>
                <a:schemeClr val="accent3"/>
              </a:solidFill>
              <a:ln>
                <a:noFill/>
              </a:ln>
              <a:effectLst/>
            </c:spPr>
            <c:extLst>
              <c:ext xmlns:c16="http://schemas.microsoft.com/office/drawing/2014/chart" uri="{C3380CC4-5D6E-409C-BE32-E72D297353CC}">
                <c16:uniqueId val="{00000011-0357-48E3-BCD9-7E3E23BF9061}"/>
              </c:ext>
            </c:extLst>
          </c:dPt>
          <c:dLbls>
            <c:dLbl>
              <c:idx val="0"/>
              <c:layout>
                <c:manualLayout>
                  <c:x val="5.5325034578146614E-3"/>
                  <c:y val="5.03857535273746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57-48E3-BCD9-7E3E23BF9061}"/>
                </c:ext>
              </c:extLst>
            </c:dLbl>
            <c:dLbl>
              <c:idx val="1"/>
              <c:layout>
                <c:manualLayout>
                  <c:x val="5.5325034578145261E-3"/>
                  <c:y val="5.03857535273746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357-48E3-BCD9-7E3E23BF9061}"/>
                </c:ext>
              </c:extLst>
            </c:dLbl>
            <c:dLbl>
              <c:idx val="2"/>
              <c:layout>
                <c:manualLayout>
                  <c:x val="1.8441678192715537E-3"/>
                  <c:y val="5.353486312283560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57-48E3-BCD9-7E3E23BF9061}"/>
                </c:ext>
              </c:extLst>
            </c:dLbl>
            <c:dLbl>
              <c:idx val="3"/>
              <c:layout>
                <c:manualLayout>
                  <c:x val="5.5325034578146614E-3"/>
                  <c:y val="5.353486312283560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57-48E3-BCD9-7E3E23BF9061}"/>
                </c:ext>
              </c:extLst>
            </c:dLbl>
            <c:dLbl>
              <c:idx val="4"/>
              <c:layout>
                <c:manualLayout>
                  <c:x val="1.8441678192715537E-3"/>
                  <c:y val="5.03857535273746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357-48E3-BCD9-7E3E23BF9061}"/>
                </c:ext>
              </c:extLst>
            </c:dLbl>
            <c:dLbl>
              <c:idx val="5"/>
              <c:layout>
                <c:manualLayout>
                  <c:x val="5.5325034578146614E-3"/>
                  <c:y val="4.72366439319137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357-48E3-BCD9-7E3E23BF9061}"/>
                </c:ext>
              </c:extLst>
            </c:dLbl>
            <c:dLbl>
              <c:idx val="6"/>
              <c:layout>
                <c:manualLayout>
                  <c:x val="0"/>
                  <c:y val="2.51928767636873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357-48E3-BCD9-7E3E23BF9061}"/>
                </c:ext>
              </c:extLst>
            </c:dLbl>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'13-8g'!$A$3:$A$11</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'13-8g'!$D$3:$D$11</c:f>
              <c:numCache>
                <c:formatCode>General</c:formatCode>
                <c:ptCount val="8"/>
                <c:pt idx="0">
                  <c:v>91672</c:v>
                </c:pt>
                <c:pt idx="1">
                  <c:v>96538</c:v>
                </c:pt>
                <c:pt idx="2">
                  <c:v>102271</c:v>
                </c:pt>
                <c:pt idx="3">
                  <c:v>112515</c:v>
                </c:pt>
                <c:pt idx="4">
                  <c:v>108609</c:v>
                </c:pt>
                <c:pt idx="5">
                  <c:v>126823</c:v>
                </c:pt>
                <c:pt idx="6">
                  <c:v>129080</c:v>
                </c:pt>
                <c:pt idx="7">
                  <c:v>134955</c:v>
                </c:pt>
              </c:numCache>
            </c:numRef>
          </c:val>
          <c:extLst>
            <c:ext xmlns:c16="http://schemas.microsoft.com/office/drawing/2014/chart" uri="{C3380CC4-5D6E-409C-BE32-E72D297353CC}">
              <c16:uniqueId val="{00000012-0357-48E3-BCD9-7E3E23BF9061}"/>
            </c:ext>
          </c:extLst>
        </c:ser>
        <c:ser>
          <c:idx val="3"/>
          <c:order val="3"/>
          <c:tx>
            <c:strRef>
              <c:f>'13-8g'!$E$1:$E$2</c:f>
              <c:strCache>
                <c:ptCount val="1"/>
                <c:pt idx="0">
                  <c:v>町たばこ税</c:v>
                </c:pt>
              </c:strCache>
            </c:strRef>
          </c:tx>
          <c:spPr>
            <a:solidFill>
              <a:schemeClr val="accent4"/>
            </a:solidFill>
            <a:ln>
              <a:noFill/>
            </a:ln>
            <a:effectLst/>
          </c:spPr>
          <c:invertIfNegative val="0"/>
          <c:dPt>
            <c:idx val="0"/>
            <c:invertIfNegative val="0"/>
            <c:bubble3D val="0"/>
            <c:spPr>
              <a:solidFill>
                <a:schemeClr val="accent4"/>
              </a:solidFill>
              <a:ln>
                <a:noFill/>
              </a:ln>
              <a:effectLst/>
            </c:spPr>
            <c:extLst>
              <c:ext xmlns:c16="http://schemas.microsoft.com/office/drawing/2014/chart" uri="{C3380CC4-5D6E-409C-BE32-E72D297353CC}">
                <c16:uniqueId val="{00000014-0357-48E3-BCD9-7E3E23BF9061}"/>
              </c:ext>
            </c:extLst>
          </c:dPt>
          <c:dPt>
            <c:idx val="1"/>
            <c:invertIfNegative val="0"/>
            <c:bubble3D val="0"/>
            <c:spPr>
              <a:solidFill>
                <a:schemeClr val="accent4"/>
              </a:solidFill>
              <a:ln>
                <a:noFill/>
              </a:ln>
              <a:effectLst/>
            </c:spPr>
            <c:extLst>
              <c:ext xmlns:c16="http://schemas.microsoft.com/office/drawing/2014/chart" uri="{C3380CC4-5D6E-409C-BE32-E72D297353CC}">
                <c16:uniqueId val="{00000016-0357-48E3-BCD9-7E3E23BF9061}"/>
              </c:ext>
            </c:extLst>
          </c:dPt>
          <c:dPt>
            <c:idx val="2"/>
            <c:invertIfNegative val="0"/>
            <c:bubble3D val="0"/>
            <c:spPr>
              <a:solidFill>
                <a:schemeClr val="accent4"/>
              </a:solidFill>
              <a:ln>
                <a:noFill/>
              </a:ln>
              <a:effectLst/>
            </c:spPr>
            <c:extLst>
              <c:ext xmlns:c16="http://schemas.microsoft.com/office/drawing/2014/chart" uri="{C3380CC4-5D6E-409C-BE32-E72D297353CC}">
                <c16:uniqueId val="{00000018-0357-48E3-BCD9-7E3E23BF906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1A-0357-48E3-BCD9-7E3E23BF9061}"/>
              </c:ext>
            </c:extLst>
          </c:dPt>
          <c:dPt>
            <c:idx val="4"/>
            <c:invertIfNegative val="0"/>
            <c:bubble3D val="0"/>
            <c:spPr>
              <a:solidFill>
                <a:schemeClr val="accent4"/>
              </a:solidFill>
              <a:ln>
                <a:noFill/>
              </a:ln>
              <a:effectLst/>
            </c:spPr>
            <c:extLst>
              <c:ext xmlns:c16="http://schemas.microsoft.com/office/drawing/2014/chart" uri="{C3380CC4-5D6E-409C-BE32-E72D297353CC}">
                <c16:uniqueId val="{0000001C-0357-48E3-BCD9-7E3E23BF9061}"/>
              </c:ext>
            </c:extLst>
          </c:dPt>
          <c:dPt>
            <c:idx val="5"/>
            <c:invertIfNegative val="0"/>
            <c:bubble3D val="0"/>
            <c:spPr>
              <a:solidFill>
                <a:schemeClr val="accent4"/>
              </a:solidFill>
              <a:ln>
                <a:noFill/>
              </a:ln>
              <a:effectLst/>
            </c:spPr>
            <c:extLst>
              <c:ext xmlns:c16="http://schemas.microsoft.com/office/drawing/2014/chart" uri="{C3380CC4-5D6E-409C-BE32-E72D297353CC}">
                <c16:uniqueId val="{0000001E-0357-48E3-BCD9-7E3E23BF9061}"/>
              </c:ext>
            </c:extLst>
          </c:dPt>
          <c:dPt>
            <c:idx val="6"/>
            <c:invertIfNegative val="0"/>
            <c:bubble3D val="0"/>
            <c:spPr>
              <a:solidFill>
                <a:schemeClr val="accent4"/>
              </a:solidFill>
              <a:ln>
                <a:noFill/>
              </a:ln>
              <a:effectLst/>
            </c:spPr>
            <c:extLst>
              <c:ext xmlns:c16="http://schemas.microsoft.com/office/drawing/2014/chart" uri="{C3380CC4-5D6E-409C-BE32-E72D297353CC}">
                <c16:uniqueId val="{00000020-0357-48E3-BCD9-7E3E23BF9061}"/>
              </c:ext>
            </c:extLst>
          </c:dPt>
          <c:dPt>
            <c:idx val="7"/>
            <c:invertIfNegative val="0"/>
            <c:bubble3D val="0"/>
            <c:spPr>
              <a:solidFill>
                <a:schemeClr val="accent4"/>
              </a:solidFill>
              <a:ln>
                <a:noFill/>
              </a:ln>
              <a:effectLst/>
            </c:spPr>
            <c:extLst>
              <c:ext xmlns:c16="http://schemas.microsoft.com/office/drawing/2014/chart" uri="{C3380CC4-5D6E-409C-BE32-E72D297353CC}">
                <c16:uniqueId val="{00000022-0357-48E3-BCD9-7E3E23BF9061}"/>
              </c:ext>
            </c:extLst>
          </c:dPt>
          <c:dLbls>
            <c:dLbl>
              <c:idx val="0"/>
              <c:layout>
                <c:manualLayout>
                  <c:x val="0"/>
                  <c:y val="-1.272871598325825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357-48E3-BCD9-7E3E23BF9061}"/>
                </c:ext>
              </c:extLst>
            </c:dLbl>
            <c:dLbl>
              <c:idx val="1"/>
              <c:layout>
                <c:manualLayout>
                  <c:x val="0"/>
                  <c:y val="-1.59108949790727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357-48E3-BCD9-7E3E23BF9061}"/>
                </c:ext>
              </c:extLst>
            </c:dLbl>
            <c:dLbl>
              <c:idx val="2"/>
              <c:layout>
                <c:manualLayout>
                  <c:x val="0"/>
                  <c:y val="-1.27287159832582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357-48E3-BCD9-7E3E23BF9061}"/>
                </c:ext>
              </c:extLst>
            </c:dLbl>
            <c:dLbl>
              <c:idx val="3"/>
              <c:layout>
                <c:manualLayout>
                  <c:x val="-1.3375738475183795E-16"/>
                  <c:y val="-9.54653698744370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357-48E3-BCD9-7E3E23BF9061}"/>
                </c:ext>
              </c:extLst>
            </c:dLbl>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'13-8g'!$A$3:$A$11</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'13-8g'!$E$3:$E$11</c:f>
              <c:numCache>
                <c:formatCode>General</c:formatCode>
                <c:ptCount val="8"/>
                <c:pt idx="0">
                  <c:v>372387</c:v>
                </c:pt>
                <c:pt idx="1">
                  <c:v>362650</c:v>
                </c:pt>
                <c:pt idx="2">
                  <c:v>368900</c:v>
                </c:pt>
                <c:pt idx="3">
                  <c:v>370950</c:v>
                </c:pt>
                <c:pt idx="4">
                  <c:v>403451</c:v>
                </c:pt>
                <c:pt idx="5">
                  <c:v>431996</c:v>
                </c:pt>
                <c:pt idx="6">
                  <c:v>438485</c:v>
                </c:pt>
                <c:pt idx="7">
                  <c:v>437291</c:v>
                </c:pt>
              </c:numCache>
            </c:numRef>
          </c:val>
          <c:extLst>
            <c:ext xmlns:c16="http://schemas.microsoft.com/office/drawing/2014/chart" uri="{C3380CC4-5D6E-409C-BE32-E72D297353CC}">
              <c16:uniqueId val="{00000023-0357-48E3-BCD9-7E3E23BF9061}"/>
            </c:ext>
          </c:extLst>
        </c:ser>
        <c:ser>
          <c:idx val="4"/>
          <c:order val="4"/>
          <c:tx>
            <c:strRef>
              <c:f>'13-8g'!$F$1:$F$2</c:f>
              <c:strCache>
                <c:ptCount val="1"/>
                <c:pt idx="0">
                  <c:v>都市計画税</c:v>
                </c:pt>
              </c:strCache>
            </c:strRef>
          </c:tx>
          <c:spPr>
            <a:solidFill>
              <a:schemeClr val="accent5"/>
            </a:solidFill>
            <a:ln>
              <a:noFill/>
            </a:ln>
            <a:effectLst/>
          </c:spPr>
          <c:invertIfNegative val="0"/>
          <c:dPt>
            <c:idx val="0"/>
            <c:invertIfNegative val="0"/>
            <c:bubble3D val="0"/>
            <c:spPr>
              <a:solidFill>
                <a:schemeClr val="accent5"/>
              </a:solidFill>
              <a:ln>
                <a:noFill/>
              </a:ln>
              <a:effectLst/>
            </c:spPr>
            <c:extLst>
              <c:ext xmlns:c16="http://schemas.microsoft.com/office/drawing/2014/chart" uri="{C3380CC4-5D6E-409C-BE32-E72D297353CC}">
                <c16:uniqueId val="{00000025-0357-48E3-BCD9-7E3E23BF9061}"/>
              </c:ext>
            </c:extLst>
          </c:dPt>
          <c:dPt>
            <c:idx val="1"/>
            <c:invertIfNegative val="0"/>
            <c:bubble3D val="0"/>
            <c:spPr>
              <a:solidFill>
                <a:schemeClr val="accent5"/>
              </a:solidFill>
              <a:ln>
                <a:noFill/>
              </a:ln>
              <a:effectLst/>
            </c:spPr>
            <c:extLst>
              <c:ext xmlns:c16="http://schemas.microsoft.com/office/drawing/2014/chart" uri="{C3380CC4-5D6E-409C-BE32-E72D297353CC}">
                <c16:uniqueId val="{00000027-0357-48E3-BCD9-7E3E23BF9061}"/>
              </c:ext>
            </c:extLst>
          </c:dPt>
          <c:dPt>
            <c:idx val="2"/>
            <c:invertIfNegative val="0"/>
            <c:bubble3D val="0"/>
            <c:spPr>
              <a:solidFill>
                <a:schemeClr val="accent5"/>
              </a:solidFill>
              <a:ln>
                <a:noFill/>
              </a:ln>
              <a:effectLst/>
            </c:spPr>
            <c:extLst>
              <c:ext xmlns:c16="http://schemas.microsoft.com/office/drawing/2014/chart" uri="{C3380CC4-5D6E-409C-BE32-E72D297353CC}">
                <c16:uniqueId val="{00000029-0357-48E3-BCD9-7E3E23BF9061}"/>
              </c:ext>
            </c:extLst>
          </c:dPt>
          <c:dPt>
            <c:idx val="3"/>
            <c:invertIfNegative val="0"/>
            <c:bubble3D val="0"/>
            <c:spPr>
              <a:solidFill>
                <a:schemeClr val="accent5"/>
              </a:solidFill>
              <a:ln>
                <a:noFill/>
              </a:ln>
              <a:effectLst/>
            </c:spPr>
            <c:extLst>
              <c:ext xmlns:c16="http://schemas.microsoft.com/office/drawing/2014/chart" uri="{C3380CC4-5D6E-409C-BE32-E72D297353CC}">
                <c16:uniqueId val="{0000002B-0357-48E3-BCD9-7E3E23BF9061}"/>
              </c:ext>
            </c:extLst>
          </c:dPt>
          <c:dPt>
            <c:idx val="4"/>
            <c:invertIfNegative val="0"/>
            <c:bubble3D val="0"/>
            <c:spPr>
              <a:solidFill>
                <a:schemeClr val="accent5"/>
              </a:solidFill>
              <a:ln>
                <a:noFill/>
              </a:ln>
              <a:effectLst/>
            </c:spPr>
            <c:extLst>
              <c:ext xmlns:c16="http://schemas.microsoft.com/office/drawing/2014/chart" uri="{C3380CC4-5D6E-409C-BE32-E72D297353CC}">
                <c16:uniqueId val="{0000002D-0357-48E3-BCD9-7E3E23BF9061}"/>
              </c:ext>
            </c:extLst>
          </c:dPt>
          <c:dPt>
            <c:idx val="5"/>
            <c:invertIfNegative val="0"/>
            <c:bubble3D val="0"/>
            <c:spPr>
              <a:solidFill>
                <a:schemeClr val="accent5"/>
              </a:solidFill>
              <a:ln>
                <a:noFill/>
              </a:ln>
              <a:effectLst/>
            </c:spPr>
            <c:extLst>
              <c:ext xmlns:c16="http://schemas.microsoft.com/office/drawing/2014/chart" uri="{C3380CC4-5D6E-409C-BE32-E72D297353CC}">
                <c16:uniqueId val="{0000002F-0357-48E3-BCD9-7E3E23BF9061}"/>
              </c:ext>
            </c:extLst>
          </c:dPt>
          <c:dPt>
            <c:idx val="6"/>
            <c:invertIfNegative val="0"/>
            <c:bubble3D val="0"/>
            <c:spPr>
              <a:solidFill>
                <a:schemeClr val="accent5"/>
              </a:solidFill>
              <a:ln>
                <a:noFill/>
              </a:ln>
              <a:effectLst/>
            </c:spPr>
            <c:extLst>
              <c:ext xmlns:c16="http://schemas.microsoft.com/office/drawing/2014/chart" uri="{C3380CC4-5D6E-409C-BE32-E72D297353CC}">
                <c16:uniqueId val="{00000031-0357-48E3-BCD9-7E3E23BF9061}"/>
              </c:ext>
            </c:extLst>
          </c:dPt>
          <c:dPt>
            <c:idx val="7"/>
            <c:invertIfNegative val="0"/>
            <c:bubble3D val="0"/>
            <c:spPr>
              <a:solidFill>
                <a:schemeClr val="accent5"/>
              </a:solidFill>
              <a:ln>
                <a:noFill/>
              </a:ln>
              <a:effectLst/>
            </c:spPr>
            <c:extLst>
              <c:ext xmlns:c16="http://schemas.microsoft.com/office/drawing/2014/chart" uri="{C3380CC4-5D6E-409C-BE32-E72D297353CC}">
                <c16:uniqueId val="{00000033-0357-48E3-BCD9-7E3E23BF9061}"/>
              </c:ext>
            </c:extLst>
          </c:dPt>
          <c:dLbls>
            <c:dLbl>
              <c:idx val="0"/>
              <c:layout>
                <c:manualLayout>
                  <c:x val="0"/>
                  <c:y val="-3.778931514553101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0357-48E3-BCD9-7E3E23BF9061}"/>
                </c:ext>
              </c:extLst>
            </c:dLbl>
            <c:dLbl>
              <c:idx val="1"/>
              <c:layout>
                <c:manualLayout>
                  <c:x val="-1.3523741113913354E-16"/>
                  <c:y val="-3.778931514553104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0357-48E3-BCD9-7E3E23BF9061}"/>
                </c:ext>
              </c:extLst>
            </c:dLbl>
            <c:dLbl>
              <c:idx val="2"/>
              <c:layout>
                <c:manualLayout>
                  <c:x val="5.5325034578146614E-3"/>
                  <c:y val="-4.408753433645288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0357-48E3-BCD9-7E3E23BF9061}"/>
                </c:ext>
              </c:extLst>
            </c:dLbl>
            <c:dLbl>
              <c:idx val="3"/>
              <c:layout>
                <c:manualLayout>
                  <c:x val="-1.3523741113913354E-16"/>
                  <c:y val="-5.668397271829652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0357-48E3-BCD9-7E3E23BF9061}"/>
                </c:ext>
              </c:extLst>
            </c:dLbl>
            <c:dLbl>
              <c:idx val="4"/>
              <c:layout>
                <c:manualLayout>
                  <c:x val="3.688335638542972E-3"/>
                  <c:y val="-5.038575352737471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0357-48E3-BCD9-7E3E23BF9061}"/>
                </c:ext>
              </c:extLst>
            </c:dLbl>
            <c:dLbl>
              <c:idx val="5"/>
              <c:layout>
                <c:manualLayout>
                  <c:x val="0"/>
                  <c:y val="-4.093842474099194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0357-48E3-BCD9-7E3E23BF9061}"/>
                </c:ext>
              </c:extLst>
            </c:dLbl>
            <c:dLbl>
              <c:idx val="6"/>
              <c:layout>
                <c:manualLayout>
                  <c:x val="0"/>
                  <c:y val="-2.834198635914826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0357-48E3-BCD9-7E3E23BF9061}"/>
                </c:ext>
              </c:extLst>
            </c:dLbl>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'13-8g'!$A$3:$A$11</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'13-8g'!$F$3:$F$11</c:f>
              <c:numCache>
                <c:formatCode>General</c:formatCode>
                <c:ptCount val="8"/>
                <c:pt idx="0">
                  <c:v>503048</c:v>
                </c:pt>
                <c:pt idx="1">
                  <c:v>508302</c:v>
                </c:pt>
                <c:pt idx="2">
                  <c:v>512411</c:v>
                </c:pt>
                <c:pt idx="3">
                  <c:v>524666</c:v>
                </c:pt>
                <c:pt idx="4">
                  <c:v>514247</c:v>
                </c:pt>
                <c:pt idx="5">
                  <c:v>524798</c:v>
                </c:pt>
                <c:pt idx="6">
                  <c:v>532844</c:v>
                </c:pt>
                <c:pt idx="7">
                  <c:v>550825</c:v>
                </c:pt>
              </c:numCache>
            </c:numRef>
          </c:val>
          <c:extLst>
            <c:ext xmlns:c16="http://schemas.microsoft.com/office/drawing/2014/chart" uri="{C3380CC4-5D6E-409C-BE32-E72D297353CC}">
              <c16:uniqueId val="{00000034-0357-48E3-BCD9-7E3E23BF9061}"/>
            </c:ext>
          </c:extLst>
        </c:ser>
        <c:dLbls>
          <c:showLegendKey val="0"/>
          <c:showVal val="0"/>
          <c:showCatName val="0"/>
          <c:showSerName val="0"/>
          <c:showPercent val="0"/>
          <c:showBubbleSize val="0"/>
        </c:dLbls>
        <c:gapWidth val="150"/>
        <c:overlap val="100"/>
        <c:axId val="1"/>
        <c:axId val="2"/>
      </c:bar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max val="10000000"/>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（千円）</a:t>
                </a:r>
              </a:p>
            </c:rich>
          </c:tx>
          <c:layout>
            <c:manualLayout>
              <c:xMode val="edge"/>
              <c:yMode val="edge"/>
              <c:x val="6.9194185626914151E-2"/>
              <c:y val="3.6545951604820666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majorUnit val="2000000"/>
      </c:valAx>
      <c:spPr>
        <a:solidFill>
          <a:schemeClr val="bg1"/>
        </a:solidFill>
        <a:ln>
          <a:noFill/>
        </a:ln>
        <a:effectLst/>
      </c:spPr>
    </c:plotArea>
    <c:legend>
      <c:legendPos val="t"/>
      <c:layout>
        <c:manualLayout>
          <c:xMode val="edge"/>
          <c:yMode val="edge"/>
          <c:x val="0.21848770978316506"/>
          <c:y val="9.4473287863827537E-3"/>
          <c:w val="0.59253112033195021"/>
          <c:h val="6.0982383335407946E-2"/>
        </c:manualLayout>
      </c:layou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b="0">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[2024統計さむかわデータベース（完成）.xlsx]13-9g!ﾋﾟﾎﾞｯﾄﾃｰﾌﾞﾙ4</c:name>
    <c:fmtId val="0"/>
  </c:pivotSource>
  <c:chart>
    <c:autoTitleDeleted val="1"/>
    <c:pivotFmts>
      <c:pivotFmt>
        <c:idx val="0"/>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309635310956995"/>
          <c:y val="0.16568224644158097"/>
          <c:w val="0.8727554119457045"/>
          <c:h val="0.61282466818859838"/>
        </c:manualLayout>
      </c:layout>
      <c:barChart>
        <c:barDir val="col"/>
        <c:grouping val="clustered"/>
        <c:varyColors val="0"/>
        <c:ser>
          <c:idx val="0"/>
          <c:order val="0"/>
          <c:tx>
            <c:strRef>
              <c:f>'13-9g'!$B$1</c:f>
              <c:strCache>
                <c:ptCount val="1"/>
                <c:pt idx="0">
                  <c:v>町民税（個人）</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03E-42DF-871A-AEBE503860B8}"/>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803E-42DF-871A-AEBE503860B8}"/>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803E-42DF-871A-AEBE503860B8}"/>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803E-42DF-871A-AEBE503860B8}"/>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9-803E-42DF-871A-AEBE503860B8}"/>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B-803E-42DF-871A-AEBE503860B8}"/>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D-803E-42DF-871A-AEBE503860B8}"/>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F-803E-42DF-871A-AEBE503860B8}"/>
              </c:ext>
            </c:extLst>
          </c:dPt>
          <c:dPt>
            <c:idx val="8"/>
            <c:invertIfNegative val="0"/>
            <c:bubble3D val="0"/>
            <c:extLst>
              <c:ext xmlns:c16="http://schemas.microsoft.com/office/drawing/2014/chart" uri="{C3380CC4-5D6E-409C-BE32-E72D297353CC}">
                <c16:uniqueId val="{00000011-803E-42DF-871A-AEBE503860B8}"/>
              </c:ext>
            </c:extLst>
          </c:dPt>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'13-9g'!$A$2:$A$9</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'13-9g'!$B$2:$B$9</c:f>
              <c:numCache>
                <c:formatCode>General</c:formatCode>
                <c:ptCount val="8"/>
                <c:pt idx="0">
                  <c:v>24080</c:v>
                </c:pt>
                <c:pt idx="1">
                  <c:v>24337</c:v>
                </c:pt>
                <c:pt idx="2">
                  <c:v>24644</c:v>
                </c:pt>
                <c:pt idx="3">
                  <c:v>24901</c:v>
                </c:pt>
                <c:pt idx="4">
                  <c:v>25028</c:v>
                </c:pt>
                <c:pt idx="5">
                  <c:v>25423</c:v>
                </c:pt>
                <c:pt idx="6">
                  <c:v>25522</c:v>
                </c:pt>
                <c:pt idx="7">
                  <c:v>25935</c:v>
                </c:pt>
              </c:numCache>
            </c:numRef>
          </c:val>
          <c:extLst>
            <c:ext xmlns:c16="http://schemas.microsoft.com/office/drawing/2014/chart" uri="{C3380CC4-5D6E-409C-BE32-E72D297353CC}">
              <c16:uniqueId val="{00000012-803E-42DF-871A-AEBE503860B8}"/>
            </c:ext>
          </c:extLst>
        </c:ser>
        <c:ser>
          <c:idx val="1"/>
          <c:order val="1"/>
          <c:tx>
            <c:strRef>
              <c:f>'13-9g'!$C$1</c:f>
              <c:strCache>
                <c:ptCount val="1"/>
                <c:pt idx="0">
                  <c:v>町民税（法人）</c:v>
                </c:pt>
              </c:strCache>
            </c:strRef>
          </c:tx>
          <c:spPr>
            <a:solidFill>
              <a:schemeClr val="accent2"/>
            </a:solidFill>
            <a:ln>
              <a:noFill/>
            </a:ln>
            <a:effectLst/>
          </c:spPr>
          <c:invertIfNegative val="0"/>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'13-9g'!$A$2:$A$9</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'13-9g'!$C$2:$C$9</c:f>
              <c:numCache>
                <c:formatCode>General</c:formatCode>
                <c:ptCount val="8"/>
                <c:pt idx="0">
                  <c:v>1156</c:v>
                </c:pt>
                <c:pt idx="1">
                  <c:v>1158</c:v>
                </c:pt>
                <c:pt idx="2">
                  <c:v>1170</c:v>
                </c:pt>
                <c:pt idx="3">
                  <c:v>1208</c:v>
                </c:pt>
                <c:pt idx="4">
                  <c:v>1237</c:v>
                </c:pt>
                <c:pt idx="5">
                  <c:v>1264</c:v>
                </c:pt>
                <c:pt idx="6">
                  <c:v>1280</c:v>
                </c:pt>
                <c:pt idx="7">
                  <c:v>1292</c:v>
                </c:pt>
              </c:numCache>
            </c:numRef>
          </c:val>
          <c:extLst>
            <c:ext xmlns:c16="http://schemas.microsoft.com/office/drawing/2014/chart" uri="{C3380CC4-5D6E-409C-BE32-E72D297353CC}">
              <c16:uniqueId val="{00000013-803E-42DF-871A-AEBE503860B8}"/>
            </c:ext>
          </c:extLst>
        </c:ser>
        <c:ser>
          <c:idx val="2"/>
          <c:order val="2"/>
          <c:tx>
            <c:strRef>
              <c:f>'13-9g'!$D$1</c:f>
              <c:strCache>
                <c:ptCount val="1"/>
                <c:pt idx="0">
                  <c:v>固定資産税(免点以上)</c:v>
                </c:pt>
              </c:strCache>
            </c:strRef>
          </c:tx>
          <c:spPr>
            <a:solidFill>
              <a:schemeClr val="accent3"/>
            </a:solidFill>
            <a:ln>
              <a:noFill/>
            </a:ln>
            <a:effectLst/>
          </c:spPr>
          <c:invertIfNegative val="0"/>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'13-9g'!$A$2:$A$9</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'13-9g'!$D$2:$D$9</c:f>
              <c:numCache>
                <c:formatCode>General</c:formatCode>
                <c:ptCount val="8"/>
                <c:pt idx="0">
                  <c:v>26459</c:v>
                </c:pt>
                <c:pt idx="1">
                  <c:v>26808</c:v>
                </c:pt>
                <c:pt idx="2">
                  <c:v>27183</c:v>
                </c:pt>
                <c:pt idx="3">
                  <c:v>27710</c:v>
                </c:pt>
                <c:pt idx="4">
                  <c:v>28031</c:v>
                </c:pt>
                <c:pt idx="5">
                  <c:v>28444</c:v>
                </c:pt>
                <c:pt idx="6">
                  <c:v>28740</c:v>
                </c:pt>
                <c:pt idx="7">
                  <c:v>29085</c:v>
                </c:pt>
              </c:numCache>
            </c:numRef>
          </c:val>
          <c:extLst>
            <c:ext xmlns:c16="http://schemas.microsoft.com/office/drawing/2014/chart" uri="{C3380CC4-5D6E-409C-BE32-E72D297353CC}">
              <c16:uniqueId val="{00000014-803E-42DF-871A-AEBE503860B8}"/>
            </c:ext>
          </c:extLst>
        </c:ser>
        <c:dLbls>
          <c:showLegendKey val="0"/>
          <c:showVal val="0"/>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（人）</a:t>
                </a:r>
              </a:p>
            </c:rich>
          </c:tx>
          <c:layout>
            <c:manualLayout>
              <c:xMode val="edge"/>
              <c:yMode val="edge"/>
              <c:x val="3.668629407522303E-2"/>
              <c:y val="6.8289990426134692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majorUnit val="5000"/>
      </c:valAx>
      <c:spPr>
        <a:solidFill>
          <a:schemeClr val="bg1"/>
        </a:solidFill>
        <a:ln>
          <a:noFill/>
        </a:ln>
        <a:effectLst/>
      </c:spPr>
    </c:plotArea>
    <c:legend>
      <c:legendPos val="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b="0">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[2024統計さむかわデータベース（完成）.xlsx]13-10g!ﾋﾟﾎﾞｯﾄﾃｰﾌﾞﾙ6</c:name>
    <c:fmtId val="0"/>
  </c:pivotSource>
  <c:chart>
    <c:autoTitleDeleted val="1"/>
    <c:pivotFmts>
      <c:pivotFmt>
        <c:idx val="0"/>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022462817147856"/>
          <c:y val="0.16289552347623215"/>
          <c:w val="0.85921981627296584"/>
          <c:h val="0.58945027704870223"/>
        </c:manualLayout>
      </c:layout>
      <c:barChart>
        <c:barDir val="col"/>
        <c:grouping val="stacked"/>
        <c:varyColors val="0"/>
        <c:ser>
          <c:idx val="0"/>
          <c:order val="0"/>
          <c:tx>
            <c:strRef>
              <c:f>'13-10g'!$B$3</c:f>
              <c:strCache>
                <c:ptCount val="1"/>
                <c:pt idx="0">
                  <c:v>木造</c:v>
                </c:pt>
              </c:strCache>
            </c:strRef>
          </c:tx>
          <c:spPr>
            <a:solidFill>
              <a:schemeClr val="accent1"/>
            </a:solidFill>
            <a:ln>
              <a:noFill/>
            </a:ln>
            <a:effectLst/>
          </c:spPr>
          <c:invertIfNegative val="0"/>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'13-10g'!$A$4:$A$11</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'13-10g'!$B$4:$B$11</c:f>
              <c:numCache>
                <c:formatCode>General</c:formatCode>
                <c:ptCount val="8"/>
                <c:pt idx="0">
                  <c:v>12794</c:v>
                </c:pt>
                <c:pt idx="1">
                  <c:v>12901</c:v>
                </c:pt>
                <c:pt idx="2">
                  <c:v>13018</c:v>
                </c:pt>
                <c:pt idx="3">
                  <c:v>13183</c:v>
                </c:pt>
                <c:pt idx="4">
                  <c:v>13313</c:v>
                </c:pt>
                <c:pt idx="5">
                  <c:v>13453</c:v>
                </c:pt>
                <c:pt idx="6">
                  <c:v>13544</c:v>
                </c:pt>
                <c:pt idx="7">
                  <c:v>13660</c:v>
                </c:pt>
              </c:numCache>
            </c:numRef>
          </c:val>
          <c:extLst>
            <c:ext xmlns:c16="http://schemas.microsoft.com/office/drawing/2014/chart" uri="{C3380CC4-5D6E-409C-BE32-E72D297353CC}">
              <c16:uniqueId val="{00000000-70F1-47CB-9B4B-BFFB367E379E}"/>
            </c:ext>
          </c:extLst>
        </c:ser>
        <c:ser>
          <c:idx val="1"/>
          <c:order val="1"/>
          <c:tx>
            <c:strRef>
              <c:f>'13-10g'!$C$3</c:f>
              <c:strCache>
                <c:ptCount val="1"/>
                <c:pt idx="0">
                  <c:v>非木造</c:v>
                </c:pt>
              </c:strCache>
            </c:strRef>
          </c:tx>
          <c:spPr>
            <a:solidFill>
              <a:schemeClr val="accent2"/>
            </a:solidFill>
            <a:ln>
              <a:noFill/>
            </a:ln>
            <a:effectLst/>
          </c:spPr>
          <c:invertIfNegative val="0"/>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'13-10g'!$A$4:$A$11</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'13-10g'!$C$4:$C$11</c:f>
              <c:numCache>
                <c:formatCode>General</c:formatCode>
                <c:ptCount val="8"/>
                <c:pt idx="0">
                  <c:v>3632</c:v>
                </c:pt>
                <c:pt idx="1">
                  <c:v>3666</c:v>
                </c:pt>
                <c:pt idx="2">
                  <c:v>3675</c:v>
                </c:pt>
                <c:pt idx="3">
                  <c:v>3695</c:v>
                </c:pt>
                <c:pt idx="4">
                  <c:v>3706</c:v>
                </c:pt>
                <c:pt idx="5">
                  <c:v>3725</c:v>
                </c:pt>
                <c:pt idx="6">
                  <c:v>3727</c:v>
                </c:pt>
                <c:pt idx="7">
                  <c:v>3755</c:v>
                </c:pt>
              </c:numCache>
            </c:numRef>
          </c:val>
          <c:extLst>
            <c:ext xmlns:c16="http://schemas.microsoft.com/office/drawing/2014/chart" uri="{C3380CC4-5D6E-409C-BE32-E72D297353CC}">
              <c16:uniqueId val="{00000001-70F1-47CB-9B4B-BFFB367E379E}"/>
            </c:ext>
          </c:extLst>
        </c:ser>
        <c:dLbls>
          <c:showLegendKey val="0"/>
          <c:showVal val="0"/>
          <c:showCatName val="0"/>
          <c:showSerName val="0"/>
          <c:showPercent val="0"/>
          <c:showBubbleSize val="0"/>
        </c:dLbls>
        <c:gapWidth val="150"/>
        <c:overlap val="100"/>
        <c:axId val="1"/>
        <c:axId val="2"/>
      </c:bar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（棟）</a:t>
                </a:r>
              </a:p>
            </c:rich>
          </c:tx>
          <c:layout>
            <c:manualLayout>
              <c:xMode val="edge"/>
              <c:yMode val="edge"/>
              <c:x val="3.7843492406899618E-2"/>
              <c:y val="6.5137407309947437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majorUnit val="5000"/>
      </c:valAx>
      <c:spPr>
        <a:solidFill>
          <a:schemeClr val="bg1"/>
        </a:solidFill>
        <a:ln>
          <a:noFill/>
        </a:ln>
        <a:effectLst/>
      </c:spPr>
    </c:plotArea>
    <c:legend>
      <c:legendPos val="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b="0">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[2024統計さむかわデータベース（完成）.xlsx]2-6g!ﾋﾟﾎﾞｯﾄﾃｰﾌﾞﾙ3</c:name>
    <c:fmtId val="0"/>
  </c:pivotSource>
  <c:chart>
    <c:autoTitleDeleted val="1"/>
    <c:pivotFmts>
      <c:pivotFmt>
        <c:idx val="0"/>
        <c:spPr>
          <a:solidFill>
            <a:schemeClr val="accent1"/>
          </a:solidFill>
          <a:ln>
            <a:noFill/>
          </a:ln>
          <a:effectLst/>
        </c:spPr>
        <c:dLbl>
          <c:idx val="0"/>
          <c:spPr>
            <a:noFill/>
            <a:ln>
              <a:noFill/>
            </a:ln>
            <a:effectLst/>
          </c:spPr>
          <c:txPr>
            <a:bodyPr rot="0" spcFirstLastPara="1" vertOverflow="overflow" horzOverflow="overflow" wrap="square" anchor="ctr" anchorCtr="1">
              <a:spAutoFit/>
            </a:bodyPr>
            <a:lstStyle/>
            <a:p>
              <a:pPr algn="ctr" rtl="0">
                <a:defRPr lang="ja-JP" altLang="en-US"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overflow"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overflow"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5493285214348207"/>
          <c:y val="1.8424049241339703E-2"/>
          <c:w val="0.73356714785651789"/>
          <c:h val="0.94843884634849329"/>
        </c:manualLayout>
      </c:layout>
      <c:barChart>
        <c:barDir val="bar"/>
        <c:grouping val="clustered"/>
        <c:varyColors val="0"/>
        <c:ser>
          <c:idx val="0"/>
          <c:order val="0"/>
          <c:tx>
            <c:strRef>
              <c:f>'2-6g'!$B$3</c:f>
              <c:strCache>
                <c:ptCount val="1"/>
                <c:pt idx="0">
                  <c:v>集計</c:v>
                </c:pt>
              </c:strCache>
            </c:strRef>
          </c:tx>
          <c:spPr>
            <a:solidFill>
              <a:schemeClr val="accent1"/>
            </a:solidFill>
            <a:ln>
              <a:noFill/>
            </a:ln>
            <a:effectLst/>
          </c:spPr>
          <c:invertIfNegative val="0"/>
          <c:dLbls>
            <c:spPr>
              <a:noFill/>
              <a:ln>
                <a:noFill/>
              </a:ln>
              <a:effectLst/>
            </c:spPr>
            <c:txPr>
              <a:bodyPr rot="0" spcFirstLastPara="1" vertOverflow="overflow"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'2-6g'!$A$4:$A$48</c:f>
              <c:strCache>
                <c:ptCount val="44"/>
                <c:pt idx="0">
                  <c:v>トルコ</c:v>
                </c:pt>
                <c:pt idx="1">
                  <c:v>ジンバブエ</c:v>
                </c:pt>
                <c:pt idx="2">
                  <c:v>ナイジェリア</c:v>
                </c:pt>
                <c:pt idx="3">
                  <c:v>英国</c:v>
                </c:pt>
                <c:pt idx="4">
                  <c:v>アゼルバイジャン</c:v>
                </c:pt>
                <c:pt idx="5">
                  <c:v>オーストラリア</c:v>
                </c:pt>
                <c:pt idx="6">
                  <c:v>フランス</c:v>
                </c:pt>
                <c:pt idx="7">
                  <c:v>カメルーン</c:v>
                </c:pt>
                <c:pt idx="8">
                  <c:v>ポルトガル</c:v>
                </c:pt>
                <c:pt idx="9">
                  <c:v>ウルグアイ</c:v>
                </c:pt>
                <c:pt idx="10">
                  <c:v>メキシコ</c:v>
                </c:pt>
                <c:pt idx="11">
                  <c:v>コロンビア</c:v>
                </c:pt>
                <c:pt idx="12">
                  <c:v>ルーマニア</c:v>
                </c:pt>
                <c:pt idx="13">
                  <c:v>ガーナ</c:v>
                </c:pt>
                <c:pt idx="14">
                  <c:v>ロシア</c:v>
                </c:pt>
                <c:pt idx="15">
                  <c:v>タンザニア</c:v>
                </c:pt>
                <c:pt idx="16">
                  <c:v>イラン</c:v>
                </c:pt>
                <c:pt idx="17">
                  <c:v>ギニア</c:v>
                </c:pt>
                <c:pt idx="18">
                  <c:v>イタリア</c:v>
                </c:pt>
                <c:pt idx="19">
                  <c:v>ラオス</c:v>
                </c:pt>
                <c:pt idx="20">
                  <c:v>ウガンダ</c:v>
                </c:pt>
                <c:pt idx="21">
                  <c:v>インド</c:v>
                </c:pt>
                <c:pt idx="22">
                  <c:v>朝鮮</c:v>
                </c:pt>
                <c:pt idx="23">
                  <c:v>米国</c:v>
                </c:pt>
                <c:pt idx="24">
                  <c:v>マレーシア</c:v>
                </c:pt>
                <c:pt idx="25">
                  <c:v>バングラデシュ</c:v>
                </c:pt>
                <c:pt idx="26">
                  <c:v>ボリビア</c:v>
                </c:pt>
                <c:pt idx="27">
                  <c:v>パキスタン</c:v>
                </c:pt>
                <c:pt idx="28">
                  <c:v>台湾</c:v>
                </c:pt>
                <c:pt idx="29">
                  <c:v>アルゼンチン</c:v>
                </c:pt>
                <c:pt idx="30">
                  <c:v>カンボジア</c:v>
                </c:pt>
                <c:pt idx="31">
                  <c:v>モンゴル</c:v>
                </c:pt>
                <c:pt idx="32">
                  <c:v>ネパール</c:v>
                </c:pt>
                <c:pt idx="33">
                  <c:v>タイ</c:v>
                </c:pt>
                <c:pt idx="34">
                  <c:v>ミャンマー</c:v>
                </c:pt>
                <c:pt idx="35">
                  <c:v>ペルー</c:v>
                </c:pt>
                <c:pt idx="36">
                  <c:v>韓国</c:v>
                </c:pt>
                <c:pt idx="37">
                  <c:v>中国</c:v>
                </c:pt>
                <c:pt idx="38">
                  <c:v>ブラジル</c:v>
                </c:pt>
                <c:pt idx="39">
                  <c:v>フィリピン</c:v>
                </c:pt>
                <c:pt idx="40">
                  <c:v>インドネシア</c:v>
                </c:pt>
                <c:pt idx="41">
                  <c:v>スリランカ</c:v>
                </c:pt>
                <c:pt idx="42">
                  <c:v>ベトナム</c:v>
                </c:pt>
                <c:pt idx="43">
                  <c:v>総数</c:v>
                </c:pt>
              </c:strCache>
            </c:strRef>
          </c:cat>
          <c:val>
            <c:numRef>
              <c:f>'2-6g'!$B$4:$B$48</c:f>
              <c:numCache>
                <c:formatCode>General</c:formatCode>
                <c:ptCount val="44"/>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2</c:v>
                </c:pt>
                <c:pt idx="16">
                  <c:v>2</c:v>
                </c:pt>
                <c:pt idx="17">
                  <c:v>2</c:v>
                </c:pt>
                <c:pt idx="18">
                  <c:v>2</c:v>
                </c:pt>
                <c:pt idx="19">
                  <c:v>3</c:v>
                </c:pt>
                <c:pt idx="20">
                  <c:v>3</c:v>
                </c:pt>
                <c:pt idx="21">
                  <c:v>4</c:v>
                </c:pt>
                <c:pt idx="22">
                  <c:v>5</c:v>
                </c:pt>
                <c:pt idx="23">
                  <c:v>9</c:v>
                </c:pt>
                <c:pt idx="24">
                  <c:v>9</c:v>
                </c:pt>
                <c:pt idx="25">
                  <c:v>10</c:v>
                </c:pt>
                <c:pt idx="26">
                  <c:v>10</c:v>
                </c:pt>
                <c:pt idx="27">
                  <c:v>12</c:v>
                </c:pt>
                <c:pt idx="28">
                  <c:v>14</c:v>
                </c:pt>
                <c:pt idx="29">
                  <c:v>17</c:v>
                </c:pt>
                <c:pt idx="30">
                  <c:v>20</c:v>
                </c:pt>
                <c:pt idx="31">
                  <c:v>26</c:v>
                </c:pt>
                <c:pt idx="32">
                  <c:v>30</c:v>
                </c:pt>
                <c:pt idx="33">
                  <c:v>37</c:v>
                </c:pt>
                <c:pt idx="34">
                  <c:v>38</c:v>
                </c:pt>
                <c:pt idx="35">
                  <c:v>41</c:v>
                </c:pt>
                <c:pt idx="36">
                  <c:v>51</c:v>
                </c:pt>
                <c:pt idx="37">
                  <c:v>83</c:v>
                </c:pt>
                <c:pt idx="38">
                  <c:v>115</c:v>
                </c:pt>
                <c:pt idx="39">
                  <c:v>117</c:v>
                </c:pt>
                <c:pt idx="40">
                  <c:v>136</c:v>
                </c:pt>
                <c:pt idx="41">
                  <c:v>144</c:v>
                </c:pt>
                <c:pt idx="42">
                  <c:v>371</c:v>
                </c:pt>
                <c:pt idx="43">
                  <c:v>1328</c:v>
                </c:pt>
              </c:numCache>
            </c:numRef>
          </c:val>
          <c:extLst>
            <c:ext xmlns:c16="http://schemas.microsoft.com/office/drawing/2014/chart" uri="{C3380CC4-5D6E-409C-BE32-E72D297353CC}">
              <c16:uniqueId val="{00000000-C8A7-42D4-879C-204A026FFDAD}"/>
            </c:ext>
          </c:extLst>
        </c:ser>
        <c:dLbls>
          <c:showLegendKey val="0"/>
          <c:showVal val="0"/>
          <c:showCatName val="0"/>
          <c:showSerName val="0"/>
          <c:showPercent val="0"/>
          <c:showBubbleSize val="0"/>
        </c:dLbls>
        <c:gapWidth val="150"/>
        <c:axId val="1"/>
        <c:axId val="2"/>
      </c:barChart>
      <c:catAx>
        <c:axId val="1"/>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overflow" horzOverflow="overflow" vert="horz" wrap="square" anchor="ctr" anchorCtr="1"/>
          <a:lstStyle/>
          <a:p>
            <a:pPr algn="ctr" rtl="0">
              <a:defRPr kumimoji="0" lang="ja-JP" altLang="en-US" sz="900" b="0" i="0" u="none" strike="noStrike" kern="1200" cap="none" spc="0" normalizeH="0" baseline="0">
                <a:solidFill>
                  <a:schemeClr val="tx1"/>
                </a:solidFill>
                <a:latin typeface="+mn-lt"/>
                <a:ea typeface="+mn-ea"/>
                <a:cs typeface="+mn-cs"/>
              </a:defRPr>
            </a:pPr>
            <a:endParaRPr lang="ja-JP"/>
          </a:p>
        </c:txPr>
        <c:crossAx val="2"/>
        <c:crosses val="autoZero"/>
        <c:auto val="1"/>
        <c:lblAlgn val="ctr"/>
        <c:lblOffset val="100"/>
        <c:noMultiLvlLbl val="0"/>
      </c:catAx>
      <c:valAx>
        <c:axId val="2"/>
        <c:scaling>
          <c:orientation val="minMax"/>
        </c:scaling>
        <c:delete val="0"/>
        <c:axPos val="b"/>
        <c:title>
          <c:tx>
            <c:rich>
              <a:bodyPr rot="0" spcFirstLastPara="1" vertOverflow="overflow" horzOverflow="overflow" vert="horz" wrap="square" anchor="ctr" anchorCtr="1"/>
              <a:lstStyle/>
              <a:p>
                <a:pPr algn="ctr" rtl="0">
                  <a:defRPr lang="ja-JP" altLang="en-US" sz="900" b="0" i="0" u="none" strike="noStrike" kern="1200" cap="all" baseline="0">
                    <a:solidFill>
                      <a:schemeClr val="tx1">
                        <a:lumMod val="65000"/>
                        <a:lumOff val="35000"/>
                      </a:schemeClr>
                    </a:solidFill>
                    <a:latin typeface="+mn-lt"/>
                    <a:ea typeface="+mn-ea"/>
                    <a:cs typeface="+mn-cs"/>
                  </a:defRPr>
                </a:pPr>
                <a:r>
                  <a:rPr lang="ja-JP" altLang="en-US" sz="900" b="0" i="0" u="none" strike="noStrike" kern="1200" cap="all" baseline="0">
                    <a:solidFill>
                      <a:schemeClr val="tx1">
                        <a:lumMod val="65000"/>
                        <a:lumOff val="35000"/>
                      </a:schemeClr>
                    </a:solidFill>
                    <a:latin typeface="+mn-lt"/>
                    <a:ea typeface="+mn-ea"/>
                    <a:cs typeface="+mn-cs"/>
                  </a:rPr>
                  <a:t>（人）</a:t>
                </a:r>
              </a:p>
            </c:rich>
          </c:tx>
          <c:layout>
            <c:manualLayout>
              <c:xMode val="edge"/>
              <c:yMode val="edge"/>
              <c:x val="0.90116884501112493"/>
              <c:y val="0.96581120242360452"/>
            </c:manualLayout>
          </c:layout>
          <c:overlay val="0"/>
          <c:spPr>
            <a:noFill/>
            <a:ln>
              <a:noFill/>
            </a:ln>
            <a:effectLst/>
          </c:spPr>
          <c:txPr>
            <a:bodyPr rot="0" spcFirstLastPara="1" vertOverflow="overflow" horzOverflow="overflow" vert="horz" wrap="square" anchor="ctr" anchorCtr="1"/>
            <a:lstStyle/>
            <a:p>
              <a:pPr algn="ctr" rtl="0">
                <a:defRPr lang="ja-JP" altLang="en-US" sz="900" b="0" i="0" u="none" strike="noStrike" kern="1200" cap="all" baseline="0">
                  <a:solidFill>
                    <a:schemeClr val="tx1">
                      <a:lumMod val="65000"/>
                      <a:lumOff val="35000"/>
                    </a:schemeClr>
                  </a:solidFill>
                  <a:latin typeface="+mn-lt"/>
                  <a:ea typeface="+mn-ea"/>
                  <a:cs typeface="+mn-cs"/>
                </a:defRPr>
              </a:pPr>
              <a:endParaRPr lang="ja-JP"/>
            </a:p>
          </c:txPr>
        </c:title>
        <c:numFmt formatCode="#,##0_);[Red]\(#,##0\)" sourceLinked="0"/>
        <c:majorTickMark val="out"/>
        <c:minorTickMark val="none"/>
        <c:tickLblPos val="nextTo"/>
        <c:spPr>
          <a:noFill/>
          <a:ln>
            <a:noFill/>
          </a:ln>
          <a:effectLst/>
        </c:spPr>
        <c:txPr>
          <a:bodyPr rot="-60000000" spcFirstLastPara="1" vertOverflow="overflow" horzOverflow="overflow" vert="horz" wrap="square" anchor="ctr" anchorCtr="1"/>
          <a:lstStyle/>
          <a:p>
            <a:pPr algn="ctr" rtl="0">
              <a:defRPr lang="ja-JP" altLang="en-US" sz="900" b="0" i="0" u="none" strike="noStrike" kern="1200" baseline="0">
                <a:solidFill>
                  <a:schemeClr val="tx1">
                    <a:lumMod val="65000"/>
                    <a:lumOff val="35000"/>
                  </a:schemeClr>
                </a:solidFill>
                <a:latin typeface="+mn-lt"/>
                <a:ea typeface="+mn-ea"/>
                <a:cs typeface="+mn-cs"/>
              </a:defRPr>
            </a:pPr>
            <a:endParaRPr lang="ja-JP"/>
          </a:p>
        </c:txPr>
        <c:crossAx val="1"/>
        <c:crosses val="autoZero"/>
        <c:crossBetween val="between"/>
      </c:valAx>
      <c:spPr>
        <a:noFill/>
        <a:ln w="25400">
          <a:no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000">
          <a:solidFill>
            <a:schemeClr val="tx1"/>
          </a:solidFill>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[2024統計さむかわデータベース（完成）.xlsx]13-10g2!ﾋﾟﾎﾞｯﾄﾃｰﾌﾞﾙ6</c:name>
    <c:fmtId val="0"/>
  </c:pivotSource>
  <c:chart>
    <c:autoTitleDeleted val="1"/>
    <c:pivotFmts>
      <c:pivotFmt>
        <c:idx val="0"/>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dLbl>
          <c:idx val="0"/>
          <c:layout>
            <c:manualLayout>
              <c:x val="0"/>
              <c:y val="-1.3513513513513431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pivotFmt>
      <c:pivotFmt>
        <c:idx val="3"/>
        <c:spPr>
          <a:solidFill>
            <a:schemeClr val="accent1"/>
          </a:solidFill>
          <a:ln>
            <a:noFill/>
          </a:ln>
          <a:effectLst/>
        </c:spPr>
        <c:dLbl>
          <c:idx val="0"/>
          <c:layout>
            <c:manualLayout>
              <c:x val="0"/>
              <c:y val="5.4054054054053974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dLbl>
          <c:idx val="0"/>
          <c:layout>
            <c:manualLayout>
              <c:x val="-2.4810817516437165E-3"/>
              <c:y val="-2.3569908491168332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dLbl>
          <c:idx val="0"/>
          <c:layout>
            <c:manualLayout>
              <c:x val="-2.4810817516446266E-4"/>
              <c:y val="-8.820174505213875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dLbl>
          <c:idx val="0"/>
          <c:layout>
            <c:manualLayout>
              <c:x val="-9.0971946644579039E-17"/>
              <c:y val="4.528481237142646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dLbl>
          <c:idx val="0"/>
          <c:layout>
            <c:manualLayout>
              <c:x val="-2.6892564205998029E-3"/>
              <c:y val="-2.1194935092572888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pivotFmt>
      <c:pivotFmt>
        <c:idx val="9"/>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2"/>
          </a:solidFill>
          <a:ln>
            <a:noFill/>
          </a:ln>
          <a:effectLst/>
        </c:spPr>
        <c:dLbl>
          <c:idx val="0"/>
          <c:layout>
            <c:manualLayout>
              <c:x val="0"/>
              <c:y val="1.3513513513513473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dLbl>
          <c:idx val="0"/>
          <c:layout>
            <c:manualLayout>
              <c:x val="-4.9302464831380366E-17"/>
              <c:y val="-6.3100659714832946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2"/>
          </a:solidFill>
          <a:ln>
            <a:noFill/>
          </a:ln>
          <a:effectLst/>
        </c:spPr>
        <c:dLbl>
          <c:idx val="0"/>
          <c:layout>
            <c:manualLayout>
              <c:x val="0"/>
              <c:y val="7.657657657657653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2"/>
          </a:solidFill>
          <a:ln>
            <a:noFill/>
          </a:ln>
          <a:effectLst/>
        </c:spPr>
        <c:dLbl>
          <c:idx val="0"/>
          <c:layout>
            <c:manualLayout>
              <c:x val="-2.689256420599704E-3"/>
              <c:y val="-1.401929488543666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2"/>
          </a:solidFill>
          <a:ln>
            <a:noFill/>
          </a:ln>
          <a:effectLst/>
        </c:spPr>
        <c:dLbl>
          <c:idx val="0"/>
          <c:layout>
            <c:manualLayout>
              <c:x val="0"/>
              <c:y val="-9.4594594594594614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2"/>
          </a:solidFill>
          <a:ln>
            <a:noFill/>
          </a:ln>
          <a:effectLst/>
        </c:spPr>
        <c:dLbl>
          <c:idx val="0"/>
          <c:layout>
            <c:manualLayout>
              <c:x val="-9.8604929662760733E-17"/>
              <c:y val="8.1081081081081127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2"/>
          </a:solidFill>
          <a:ln>
            <a:noFill/>
          </a:ln>
          <a:effectLst/>
        </c:spPr>
      </c:pivotFmt>
      <c:pivotFmt>
        <c:idx val="17"/>
        <c:spPr>
          <a:solidFill>
            <a:schemeClr val="accent2"/>
          </a:solidFill>
          <a:ln>
            <a:noFill/>
          </a:ln>
          <a:effectLst/>
        </c:spPr>
        <c:dLbl>
          <c:idx val="0"/>
          <c:layout>
            <c:manualLayout>
              <c:x val="0"/>
              <c:y val="-5.9144676979071886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6108645959392229"/>
          <c:y val="0.15839114705256438"/>
          <c:w val="0.84157207372146958"/>
          <c:h val="0.60590373838405331"/>
        </c:manualLayout>
      </c:layout>
      <c:barChart>
        <c:barDir val="col"/>
        <c:grouping val="stacked"/>
        <c:varyColors val="0"/>
        <c:ser>
          <c:idx val="0"/>
          <c:order val="0"/>
          <c:tx>
            <c:strRef>
              <c:f>'13-10g2'!$B$3</c:f>
              <c:strCache>
                <c:ptCount val="1"/>
                <c:pt idx="0">
                  <c:v>木造</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2C-461C-A5F2-BA40428F96F8}"/>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A02C-461C-A5F2-BA40428F96F8}"/>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A02C-461C-A5F2-BA40428F96F8}"/>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A02C-461C-A5F2-BA40428F96F8}"/>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9-A02C-461C-A5F2-BA40428F96F8}"/>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B-A02C-461C-A5F2-BA40428F96F8}"/>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D-A02C-461C-A5F2-BA40428F96F8}"/>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F-A02C-461C-A5F2-BA40428F96F8}"/>
              </c:ext>
            </c:extLst>
          </c:dPt>
          <c:dLbls>
            <c:dLbl>
              <c:idx val="0"/>
              <c:layout>
                <c:manualLayout>
                  <c:x val="0"/>
                  <c:y val="-1.351351351351343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02C-461C-A5F2-BA40428F96F8}"/>
                </c:ext>
              </c:extLst>
            </c:dLbl>
            <c:dLbl>
              <c:idx val="2"/>
              <c:layout>
                <c:manualLayout>
                  <c:x val="0"/>
                  <c:y val="5.40540540540539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02C-461C-A5F2-BA40428F96F8}"/>
                </c:ext>
              </c:extLst>
            </c:dLbl>
            <c:dLbl>
              <c:idx val="3"/>
              <c:layout>
                <c:manualLayout>
                  <c:x val="-2.4810817516437165E-3"/>
                  <c:y val="-2.356990849116833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02C-461C-A5F2-BA40428F96F8}"/>
                </c:ext>
              </c:extLst>
            </c:dLbl>
            <c:dLbl>
              <c:idx val="4"/>
              <c:layout>
                <c:manualLayout>
                  <c:x val="-2.4810817516446266E-4"/>
                  <c:y val="-8.82017450521387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02C-461C-A5F2-BA40428F96F8}"/>
                </c:ext>
              </c:extLst>
            </c:dLbl>
            <c:dLbl>
              <c:idx val="5"/>
              <c:layout>
                <c:manualLayout>
                  <c:x val="-9.0971946644579039E-17"/>
                  <c:y val="4.52848123714264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02C-461C-A5F2-BA40428F96F8}"/>
                </c:ext>
              </c:extLst>
            </c:dLbl>
            <c:dLbl>
              <c:idx val="6"/>
              <c:layout>
                <c:manualLayout>
                  <c:x val="-2.6892564205998029E-3"/>
                  <c:y val="-2.119493509257288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02C-461C-A5F2-BA40428F96F8}"/>
                </c:ext>
              </c:extLst>
            </c:dLbl>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'13-10g2'!$A$4:$A$12</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'13-10g2'!$B$4:$B$12</c:f>
              <c:numCache>
                <c:formatCode>General</c:formatCode>
                <c:ptCount val="8"/>
                <c:pt idx="0">
                  <c:v>1308040</c:v>
                </c:pt>
                <c:pt idx="1">
                  <c:v>1322981</c:v>
                </c:pt>
                <c:pt idx="2">
                  <c:v>1339579</c:v>
                </c:pt>
                <c:pt idx="3">
                  <c:v>1360822</c:v>
                </c:pt>
                <c:pt idx="4">
                  <c:v>1376689</c:v>
                </c:pt>
                <c:pt idx="5">
                  <c:v>1392685</c:v>
                </c:pt>
                <c:pt idx="6">
                  <c:v>1405370</c:v>
                </c:pt>
                <c:pt idx="7">
                  <c:v>1420544</c:v>
                </c:pt>
              </c:numCache>
            </c:numRef>
          </c:val>
          <c:extLst>
            <c:ext xmlns:c16="http://schemas.microsoft.com/office/drawing/2014/chart" uri="{C3380CC4-5D6E-409C-BE32-E72D297353CC}">
              <c16:uniqueId val="{00000010-A02C-461C-A5F2-BA40428F96F8}"/>
            </c:ext>
          </c:extLst>
        </c:ser>
        <c:ser>
          <c:idx val="1"/>
          <c:order val="1"/>
          <c:tx>
            <c:strRef>
              <c:f>'13-10g2'!$C$3</c:f>
              <c:strCache>
                <c:ptCount val="1"/>
                <c:pt idx="0">
                  <c:v>非木造</c:v>
                </c:pt>
              </c:strCache>
            </c:strRef>
          </c:tx>
          <c:spPr>
            <a:solidFill>
              <a:schemeClr val="accent2"/>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12-A02C-461C-A5F2-BA40428F96F8}"/>
              </c:ext>
            </c:extLst>
          </c:dPt>
          <c:dPt>
            <c:idx val="1"/>
            <c:invertIfNegative val="0"/>
            <c:bubble3D val="0"/>
            <c:spPr>
              <a:solidFill>
                <a:schemeClr val="accent2"/>
              </a:solidFill>
              <a:ln>
                <a:noFill/>
              </a:ln>
              <a:effectLst/>
            </c:spPr>
            <c:extLst>
              <c:ext xmlns:c16="http://schemas.microsoft.com/office/drawing/2014/chart" uri="{C3380CC4-5D6E-409C-BE32-E72D297353CC}">
                <c16:uniqueId val="{00000014-A02C-461C-A5F2-BA40428F96F8}"/>
              </c:ext>
            </c:extLst>
          </c:dPt>
          <c:dPt>
            <c:idx val="2"/>
            <c:invertIfNegative val="0"/>
            <c:bubble3D val="0"/>
            <c:spPr>
              <a:solidFill>
                <a:schemeClr val="accent2"/>
              </a:solidFill>
              <a:ln>
                <a:noFill/>
              </a:ln>
              <a:effectLst/>
            </c:spPr>
            <c:extLst>
              <c:ext xmlns:c16="http://schemas.microsoft.com/office/drawing/2014/chart" uri="{C3380CC4-5D6E-409C-BE32-E72D297353CC}">
                <c16:uniqueId val="{00000016-A02C-461C-A5F2-BA40428F96F8}"/>
              </c:ext>
            </c:extLst>
          </c:dPt>
          <c:dPt>
            <c:idx val="3"/>
            <c:invertIfNegative val="0"/>
            <c:bubble3D val="0"/>
            <c:spPr>
              <a:solidFill>
                <a:schemeClr val="accent2"/>
              </a:solidFill>
              <a:ln>
                <a:noFill/>
              </a:ln>
              <a:effectLst/>
            </c:spPr>
            <c:extLst>
              <c:ext xmlns:c16="http://schemas.microsoft.com/office/drawing/2014/chart" uri="{C3380CC4-5D6E-409C-BE32-E72D297353CC}">
                <c16:uniqueId val="{00000018-A02C-461C-A5F2-BA40428F96F8}"/>
              </c:ext>
            </c:extLst>
          </c:dPt>
          <c:dPt>
            <c:idx val="4"/>
            <c:invertIfNegative val="0"/>
            <c:bubble3D val="0"/>
            <c:spPr>
              <a:solidFill>
                <a:schemeClr val="accent2"/>
              </a:solidFill>
              <a:ln>
                <a:noFill/>
              </a:ln>
              <a:effectLst/>
            </c:spPr>
            <c:extLst>
              <c:ext xmlns:c16="http://schemas.microsoft.com/office/drawing/2014/chart" uri="{C3380CC4-5D6E-409C-BE32-E72D297353CC}">
                <c16:uniqueId val="{0000001A-A02C-461C-A5F2-BA40428F96F8}"/>
              </c:ext>
            </c:extLst>
          </c:dPt>
          <c:dPt>
            <c:idx val="5"/>
            <c:invertIfNegative val="0"/>
            <c:bubble3D val="0"/>
            <c:spPr>
              <a:solidFill>
                <a:schemeClr val="accent2"/>
              </a:solidFill>
              <a:ln>
                <a:noFill/>
              </a:ln>
              <a:effectLst/>
            </c:spPr>
            <c:extLst>
              <c:ext xmlns:c16="http://schemas.microsoft.com/office/drawing/2014/chart" uri="{C3380CC4-5D6E-409C-BE32-E72D297353CC}">
                <c16:uniqueId val="{0000001C-A02C-461C-A5F2-BA40428F96F8}"/>
              </c:ext>
            </c:extLst>
          </c:dPt>
          <c:dPt>
            <c:idx val="6"/>
            <c:invertIfNegative val="0"/>
            <c:bubble3D val="0"/>
            <c:spPr>
              <a:solidFill>
                <a:schemeClr val="accent2"/>
              </a:solidFill>
              <a:ln>
                <a:noFill/>
              </a:ln>
              <a:effectLst/>
            </c:spPr>
            <c:extLst>
              <c:ext xmlns:c16="http://schemas.microsoft.com/office/drawing/2014/chart" uri="{C3380CC4-5D6E-409C-BE32-E72D297353CC}">
                <c16:uniqueId val="{0000001E-A02C-461C-A5F2-BA40428F96F8}"/>
              </c:ext>
            </c:extLst>
          </c:dPt>
          <c:dPt>
            <c:idx val="7"/>
            <c:invertIfNegative val="0"/>
            <c:bubble3D val="0"/>
            <c:spPr>
              <a:solidFill>
                <a:schemeClr val="accent2"/>
              </a:solidFill>
              <a:ln>
                <a:noFill/>
              </a:ln>
              <a:effectLst/>
            </c:spPr>
            <c:extLst>
              <c:ext xmlns:c16="http://schemas.microsoft.com/office/drawing/2014/chart" uri="{C3380CC4-5D6E-409C-BE32-E72D297353CC}">
                <c16:uniqueId val="{00000020-A02C-461C-A5F2-BA40428F96F8}"/>
              </c:ext>
            </c:extLst>
          </c:dPt>
          <c:dPt>
            <c:idx val="8"/>
            <c:invertIfNegative val="0"/>
            <c:bubble3D val="0"/>
            <c:extLst>
              <c:ext xmlns:c16="http://schemas.microsoft.com/office/drawing/2014/chart" uri="{C3380CC4-5D6E-409C-BE32-E72D297353CC}">
                <c16:uniqueId val="{00000022-A02C-461C-A5F2-BA40428F96F8}"/>
              </c:ext>
            </c:extLst>
          </c:dPt>
          <c:dLbls>
            <c:dLbl>
              <c:idx val="0"/>
              <c:layout>
                <c:manualLayout>
                  <c:x val="0"/>
                  <c:y val="1.351351351351347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02C-461C-A5F2-BA40428F96F8}"/>
                </c:ext>
              </c:extLst>
            </c:dLbl>
            <c:dLbl>
              <c:idx val="1"/>
              <c:layout>
                <c:manualLayout>
                  <c:x val="-4.9302464831380366E-17"/>
                  <c:y val="-6.310065971483294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02C-461C-A5F2-BA40428F96F8}"/>
                </c:ext>
              </c:extLst>
            </c:dLbl>
            <c:dLbl>
              <c:idx val="2"/>
              <c:layout>
                <c:manualLayout>
                  <c:x val="0"/>
                  <c:y val="7.65765765765765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02C-461C-A5F2-BA40428F96F8}"/>
                </c:ext>
              </c:extLst>
            </c:dLbl>
            <c:dLbl>
              <c:idx val="3"/>
              <c:layout>
                <c:manualLayout>
                  <c:x val="-2.689256420599704E-3"/>
                  <c:y val="-1.40192948854366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02C-461C-A5F2-BA40428F96F8}"/>
                </c:ext>
              </c:extLst>
            </c:dLbl>
            <c:dLbl>
              <c:idx val="4"/>
              <c:layout>
                <c:manualLayout>
                  <c:x val="0"/>
                  <c:y val="-9.4594594594594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02C-461C-A5F2-BA40428F96F8}"/>
                </c:ext>
              </c:extLst>
            </c:dLbl>
            <c:dLbl>
              <c:idx val="5"/>
              <c:layout>
                <c:manualLayout>
                  <c:x val="-9.8604929662760733E-17"/>
                  <c:y val="8.1081081081081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02C-461C-A5F2-BA40428F96F8}"/>
                </c:ext>
              </c:extLst>
            </c:dLbl>
            <c:dLbl>
              <c:idx val="7"/>
              <c:layout>
                <c:manualLayout>
                  <c:x val="0"/>
                  <c:y val="-5.9144676979071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A02C-461C-A5F2-BA40428F96F8}"/>
                </c:ext>
              </c:extLst>
            </c:dLbl>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'13-10g2'!$A$4:$A$12</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'13-10g2'!$C$4:$C$12</c:f>
              <c:numCache>
                <c:formatCode>General</c:formatCode>
                <c:ptCount val="8"/>
                <c:pt idx="0">
                  <c:v>1560649</c:v>
                </c:pt>
                <c:pt idx="1">
                  <c:v>1574969</c:v>
                </c:pt>
                <c:pt idx="2">
                  <c:v>1605016</c:v>
                </c:pt>
                <c:pt idx="3">
                  <c:v>1624213</c:v>
                </c:pt>
                <c:pt idx="4">
                  <c:v>1627418</c:v>
                </c:pt>
                <c:pt idx="5">
                  <c:v>1625783</c:v>
                </c:pt>
                <c:pt idx="6">
                  <c:v>1615939</c:v>
                </c:pt>
                <c:pt idx="7">
                  <c:v>1634418</c:v>
                </c:pt>
              </c:numCache>
            </c:numRef>
          </c:val>
          <c:extLst>
            <c:ext xmlns:c16="http://schemas.microsoft.com/office/drawing/2014/chart" uri="{C3380CC4-5D6E-409C-BE32-E72D297353CC}">
              <c16:uniqueId val="{00000023-A02C-461C-A5F2-BA40428F96F8}"/>
            </c:ext>
          </c:extLst>
        </c:ser>
        <c:dLbls>
          <c:showLegendKey val="0"/>
          <c:showVal val="0"/>
          <c:showCatName val="0"/>
          <c:showSerName val="0"/>
          <c:showPercent val="0"/>
          <c:showBubbleSize val="0"/>
        </c:dLbls>
        <c:gapWidth val="150"/>
        <c:overlap val="100"/>
        <c:axId val="1"/>
        <c:axId val="2"/>
      </c:bar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max val="3000000"/>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a:t>
                </a:r>
              </a:p>
            </c:rich>
          </c:tx>
          <c:layout>
            <c:manualLayout>
              <c:xMode val="edge"/>
              <c:yMode val="edge"/>
              <c:x val="6.3168142557847931E-2"/>
              <c:y val="4.1955025892033766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majorUnit val="1000000"/>
      </c:valAx>
      <c:spPr>
        <a:solidFill>
          <a:schemeClr val="bg1"/>
        </a:solidFill>
        <a:ln>
          <a:noFill/>
        </a:ln>
        <a:effectLst/>
      </c:spPr>
    </c:plotArea>
    <c:legend>
      <c:legendPos val="t"/>
      <c:layout>
        <c:manualLayout>
          <c:xMode val="edge"/>
          <c:yMode val="edge"/>
          <c:x val="0.4082630553641432"/>
          <c:y val="2.7027027027027029E-2"/>
          <c:w val="0.20300256316367632"/>
          <c:h val="8.7229552387032699E-2"/>
        </c:manualLayout>
      </c:layou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b="0">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[2024統計さむかわデータベース（完成）.xlsx]13-10g3!ﾋﾟﾎﾞｯﾄﾃｰﾌﾞﾙ6</c:name>
    <c:fmtId val="0"/>
  </c:pivotSource>
  <c:chart>
    <c:autoTitleDeleted val="1"/>
    <c:pivotFmts>
      <c:pivotFmt>
        <c:idx val="0"/>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pivotFmt>
      <c:pivotFmt>
        <c:idx val="3"/>
        <c:spPr>
          <a:solidFill>
            <a:schemeClr val="accent1"/>
          </a:solidFill>
          <a:ln>
            <a:noFill/>
          </a:ln>
          <a:effectLst/>
        </c:spPr>
        <c:dLbl>
          <c:idx val="0"/>
          <c:layout>
            <c:manualLayout>
              <c:x val="0"/>
              <c:y val="3.523193276896483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dLbl>
          <c:idx val="0"/>
          <c:layout>
            <c:manualLayout>
              <c:x val="0"/>
              <c:y val="-1.1018378554325678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dLbl>
          <c:idx val="0"/>
          <c:layout>
            <c:manualLayout>
              <c:x val="2.4959431097917291E-3"/>
              <c:y val="-6.340021749476607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dLbl>
          <c:idx val="0"/>
          <c:layout>
            <c:manualLayout>
              <c:x val="-2.4959431097918206E-3"/>
              <c:y val="6.5966631075119533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dLbl>
          <c:idx val="0"/>
          <c:layout>
            <c:manualLayout>
              <c:x val="0"/>
              <c:y val="1.8020070180283856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pivotFmt>
      <c:pivotFmt>
        <c:idx val="9"/>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2"/>
          </a:solidFill>
          <a:ln>
            <a:noFill/>
          </a:ln>
          <a:effectLst/>
        </c:spP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2"/>
          </a:solidFill>
          <a:ln>
            <a:noFill/>
          </a:ln>
          <a:effectLst/>
        </c:spPr>
        <c:dLbl>
          <c:idx val="0"/>
          <c:layout>
            <c:manualLayout>
              <c:x val="0"/>
              <c:y val="8.612250232413618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2"/>
          </a:solidFill>
          <a:ln>
            <a:noFill/>
          </a:ln>
          <a:effectLst/>
        </c:spPr>
        <c:dLbl>
          <c:idx val="0"/>
          <c:layout>
            <c:manualLayout>
              <c:x val="0"/>
              <c:y val="4.0151457239591942E-3"/>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2"/>
          </a:solidFill>
          <a:ln>
            <a:noFill/>
          </a:ln>
          <a:effectLst/>
        </c:spPr>
        <c:dLbl>
          <c:idx val="0"/>
          <c:layout>
            <c:manualLayout>
              <c:x val="-9.1516856815160727E-17"/>
              <c:y val="-8.6122502324136277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2"/>
          </a:solidFill>
          <a:ln>
            <a:noFill/>
          </a:ln>
          <a:effectLst/>
        </c:spPr>
        <c:dLbl>
          <c:idx val="0"/>
          <c:layout>
            <c:manualLayout>
              <c:x val="2.4959431097918206E-3"/>
              <c:y val="0.10178113911034284"/>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2"/>
          </a:solidFill>
          <a:ln>
            <a:noFill/>
          </a:ln>
          <a:effectLst/>
        </c:spPr>
      </c:pivotFmt>
      <c:pivotFmt>
        <c:idx val="17"/>
        <c:spPr>
          <a:solidFill>
            <a:schemeClr val="accent2"/>
          </a:solidFill>
          <a:ln>
            <a:noFill/>
          </a:ln>
          <a:effectLst/>
        </c:spPr>
        <c:dLbl>
          <c:idx val="0"/>
          <c:layout>
            <c:manualLayout>
              <c:x val="0"/>
              <c:y val="-8.3102493074792241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7436935310543908"/>
          <c:y val="0.12766350945806321"/>
          <c:w val="0.82336846016511844"/>
          <c:h val="0.66238961894029247"/>
        </c:manualLayout>
      </c:layout>
      <c:barChart>
        <c:barDir val="col"/>
        <c:grouping val="stacked"/>
        <c:varyColors val="0"/>
        <c:ser>
          <c:idx val="0"/>
          <c:order val="0"/>
          <c:tx>
            <c:strRef>
              <c:f>'13-10g3'!$B$3</c:f>
              <c:strCache>
                <c:ptCount val="1"/>
                <c:pt idx="0">
                  <c:v>木造</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3A7-4A42-ABE5-E584BED48922}"/>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53A7-4A42-ABE5-E584BED48922}"/>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53A7-4A42-ABE5-E584BED48922}"/>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53A7-4A42-ABE5-E584BED48922}"/>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9-53A7-4A42-ABE5-E584BED48922}"/>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B-53A7-4A42-ABE5-E584BED48922}"/>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D-53A7-4A42-ABE5-E584BED48922}"/>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F-53A7-4A42-ABE5-E584BED48922}"/>
              </c:ext>
            </c:extLst>
          </c:dPt>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A7-4A42-ABE5-E584BED48922}"/>
                </c:ext>
              </c:extLst>
            </c:dLbl>
            <c:dLbl>
              <c:idx val="2"/>
              <c:layout>
                <c:manualLayout>
                  <c:x val="0"/>
                  <c:y val="3.52319327689648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3A7-4A42-ABE5-E584BED48922}"/>
                </c:ext>
              </c:extLst>
            </c:dLbl>
            <c:dLbl>
              <c:idx val="3"/>
              <c:layout>
                <c:manualLayout>
                  <c:x val="0"/>
                  <c:y val="-1.101837855432567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3A7-4A42-ABE5-E584BED48922}"/>
                </c:ext>
              </c:extLst>
            </c:dLbl>
            <c:dLbl>
              <c:idx val="4"/>
              <c:layout>
                <c:manualLayout>
                  <c:x val="2.4959431097917291E-3"/>
                  <c:y val="-6.34002174947660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3A7-4A42-ABE5-E584BED48922}"/>
                </c:ext>
              </c:extLst>
            </c:dLbl>
            <c:dLbl>
              <c:idx val="5"/>
              <c:layout>
                <c:manualLayout>
                  <c:x val="-2.4959431097918206E-3"/>
                  <c:y val="6.596663107511953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3A7-4A42-ABE5-E584BED48922}"/>
                </c:ext>
              </c:extLst>
            </c:dLbl>
            <c:dLbl>
              <c:idx val="6"/>
              <c:layout>
                <c:manualLayout>
                  <c:x val="0"/>
                  <c:y val="1.802007018028385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3A7-4A42-ABE5-E584BED48922}"/>
                </c:ext>
              </c:extLst>
            </c:dLbl>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'13-10g3'!$A$4:$A$12</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'13-10g3'!$B$4:$B$12</c:f>
              <c:numCache>
                <c:formatCode>General</c:formatCode>
                <c:ptCount val="8"/>
                <c:pt idx="0">
                  <c:v>40665346</c:v>
                </c:pt>
                <c:pt idx="1">
                  <c:v>39592964</c:v>
                </c:pt>
                <c:pt idx="2">
                  <c:v>41710704</c:v>
                </c:pt>
                <c:pt idx="3">
                  <c:v>44132357</c:v>
                </c:pt>
                <c:pt idx="4">
                  <c:v>42688048</c:v>
                </c:pt>
                <c:pt idx="5">
                  <c:v>44606295</c:v>
                </c:pt>
                <c:pt idx="6">
                  <c:v>46376369</c:v>
                </c:pt>
                <c:pt idx="7">
                  <c:v>47084148</c:v>
                </c:pt>
              </c:numCache>
            </c:numRef>
          </c:val>
          <c:extLst>
            <c:ext xmlns:c16="http://schemas.microsoft.com/office/drawing/2014/chart" uri="{C3380CC4-5D6E-409C-BE32-E72D297353CC}">
              <c16:uniqueId val="{00000010-53A7-4A42-ABE5-E584BED48922}"/>
            </c:ext>
          </c:extLst>
        </c:ser>
        <c:ser>
          <c:idx val="1"/>
          <c:order val="1"/>
          <c:tx>
            <c:strRef>
              <c:f>'13-10g3'!$C$3</c:f>
              <c:strCache>
                <c:ptCount val="1"/>
                <c:pt idx="0">
                  <c:v>非木造</c:v>
                </c:pt>
              </c:strCache>
            </c:strRef>
          </c:tx>
          <c:spPr>
            <a:solidFill>
              <a:schemeClr val="accent2"/>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12-53A7-4A42-ABE5-E584BED48922}"/>
              </c:ext>
            </c:extLst>
          </c:dPt>
          <c:dPt>
            <c:idx val="1"/>
            <c:invertIfNegative val="0"/>
            <c:bubble3D val="0"/>
            <c:spPr>
              <a:solidFill>
                <a:schemeClr val="accent2"/>
              </a:solidFill>
              <a:ln>
                <a:noFill/>
              </a:ln>
              <a:effectLst/>
            </c:spPr>
            <c:extLst>
              <c:ext xmlns:c16="http://schemas.microsoft.com/office/drawing/2014/chart" uri="{C3380CC4-5D6E-409C-BE32-E72D297353CC}">
                <c16:uniqueId val="{00000014-53A7-4A42-ABE5-E584BED48922}"/>
              </c:ext>
            </c:extLst>
          </c:dPt>
          <c:dPt>
            <c:idx val="2"/>
            <c:invertIfNegative val="0"/>
            <c:bubble3D val="0"/>
            <c:spPr>
              <a:solidFill>
                <a:schemeClr val="accent2"/>
              </a:solidFill>
              <a:ln>
                <a:noFill/>
              </a:ln>
              <a:effectLst/>
            </c:spPr>
            <c:extLst>
              <c:ext xmlns:c16="http://schemas.microsoft.com/office/drawing/2014/chart" uri="{C3380CC4-5D6E-409C-BE32-E72D297353CC}">
                <c16:uniqueId val="{00000016-53A7-4A42-ABE5-E584BED48922}"/>
              </c:ext>
            </c:extLst>
          </c:dPt>
          <c:dPt>
            <c:idx val="3"/>
            <c:invertIfNegative val="0"/>
            <c:bubble3D val="0"/>
            <c:spPr>
              <a:solidFill>
                <a:schemeClr val="accent2"/>
              </a:solidFill>
              <a:ln>
                <a:noFill/>
              </a:ln>
              <a:effectLst/>
            </c:spPr>
            <c:extLst>
              <c:ext xmlns:c16="http://schemas.microsoft.com/office/drawing/2014/chart" uri="{C3380CC4-5D6E-409C-BE32-E72D297353CC}">
                <c16:uniqueId val="{00000018-53A7-4A42-ABE5-E584BED48922}"/>
              </c:ext>
            </c:extLst>
          </c:dPt>
          <c:dPt>
            <c:idx val="4"/>
            <c:invertIfNegative val="0"/>
            <c:bubble3D val="0"/>
            <c:spPr>
              <a:solidFill>
                <a:schemeClr val="accent2"/>
              </a:solidFill>
              <a:ln>
                <a:noFill/>
              </a:ln>
              <a:effectLst/>
            </c:spPr>
            <c:extLst>
              <c:ext xmlns:c16="http://schemas.microsoft.com/office/drawing/2014/chart" uri="{C3380CC4-5D6E-409C-BE32-E72D297353CC}">
                <c16:uniqueId val="{0000001A-53A7-4A42-ABE5-E584BED48922}"/>
              </c:ext>
            </c:extLst>
          </c:dPt>
          <c:dPt>
            <c:idx val="5"/>
            <c:invertIfNegative val="0"/>
            <c:bubble3D val="0"/>
            <c:spPr>
              <a:solidFill>
                <a:schemeClr val="accent2"/>
              </a:solidFill>
              <a:ln>
                <a:noFill/>
              </a:ln>
              <a:effectLst/>
            </c:spPr>
            <c:extLst>
              <c:ext xmlns:c16="http://schemas.microsoft.com/office/drawing/2014/chart" uri="{C3380CC4-5D6E-409C-BE32-E72D297353CC}">
                <c16:uniqueId val="{0000001C-53A7-4A42-ABE5-E584BED48922}"/>
              </c:ext>
            </c:extLst>
          </c:dPt>
          <c:dPt>
            <c:idx val="6"/>
            <c:invertIfNegative val="0"/>
            <c:bubble3D val="0"/>
            <c:spPr>
              <a:solidFill>
                <a:schemeClr val="accent2"/>
              </a:solidFill>
              <a:ln>
                <a:noFill/>
              </a:ln>
              <a:effectLst/>
            </c:spPr>
            <c:extLst>
              <c:ext xmlns:c16="http://schemas.microsoft.com/office/drawing/2014/chart" uri="{C3380CC4-5D6E-409C-BE32-E72D297353CC}">
                <c16:uniqueId val="{0000001E-53A7-4A42-ABE5-E584BED48922}"/>
              </c:ext>
            </c:extLst>
          </c:dPt>
          <c:dPt>
            <c:idx val="7"/>
            <c:invertIfNegative val="0"/>
            <c:bubble3D val="0"/>
            <c:spPr>
              <a:solidFill>
                <a:schemeClr val="accent2"/>
              </a:solidFill>
              <a:ln>
                <a:noFill/>
              </a:ln>
              <a:effectLst/>
            </c:spPr>
            <c:extLst>
              <c:ext xmlns:c16="http://schemas.microsoft.com/office/drawing/2014/chart" uri="{C3380CC4-5D6E-409C-BE32-E72D297353CC}">
                <c16:uniqueId val="{00000020-53A7-4A42-ABE5-E584BED48922}"/>
              </c:ext>
            </c:extLst>
          </c:dPt>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3A7-4A42-ABE5-E584BED48922}"/>
                </c:ext>
              </c:extLst>
            </c:dLbl>
            <c:dLbl>
              <c:idx val="1"/>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3A7-4A42-ABE5-E584BED48922}"/>
                </c:ext>
              </c:extLst>
            </c:dLbl>
            <c:dLbl>
              <c:idx val="2"/>
              <c:layout>
                <c:manualLayout>
                  <c:x val="0"/>
                  <c:y val="8.61225023241361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3A7-4A42-ABE5-E584BED48922}"/>
                </c:ext>
              </c:extLst>
            </c:dLbl>
            <c:dLbl>
              <c:idx val="3"/>
              <c:layout>
                <c:manualLayout>
                  <c:x val="0"/>
                  <c:y val="4.015145723959194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3A7-4A42-ABE5-E584BED48922}"/>
                </c:ext>
              </c:extLst>
            </c:dLbl>
            <c:dLbl>
              <c:idx val="4"/>
              <c:layout>
                <c:manualLayout>
                  <c:x val="-9.1516856815160727E-17"/>
                  <c:y val="-8.61225023241362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3A7-4A42-ABE5-E584BED48922}"/>
                </c:ext>
              </c:extLst>
            </c:dLbl>
            <c:dLbl>
              <c:idx val="5"/>
              <c:layout>
                <c:manualLayout>
                  <c:x val="2.4959431097918206E-3"/>
                  <c:y val="0.101781139110342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53A7-4A42-ABE5-E584BED48922}"/>
                </c:ext>
              </c:extLst>
            </c:dLbl>
            <c:dLbl>
              <c:idx val="7"/>
              <c:layout>
                <c:manualLayout>
                  <c:x val="0"/>
                  <c:y val="-8.31024930747922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53A7-4A42-ABE5-E584BED48922}"/>
                </c:ext>
              </c:extLst>
            </c:dLbl>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'13-10g3'!$A$4:$A$12</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'13-10g3'!$C$4:$C$12</c:f>
              <c:numCache>
                <c:formatCode>General</c:formatCode>
                <c:ptCount val="8"/>
                <c:pt idx="0">
                  <c:v>56933854</c:v>
                </c:pt>
                <c:pt idx="1">
                  <c:v>56995235</c:v>
                </c:pt>
                <c:pt idx="2">
                  <c:v>60764145</c:v>
                </c:pt>
                <c:pt idx="3">
                  <c:v>64216070</c:v>
                </c:pt>
                <c:pt idx="4">
                  <c:v>63487453</c:v>
                </c:pt>
                <c:pt idx="5">
                  <c:v>64143223</c:v>
                </c:pt>
                <c:pt idx="6">
                  <c:v>64180321</c:v>
                </c:pt>
                <c:pt idx="7">
                  <c:v>64540424</c:v>
                </c:pt>
              </c:numCache>
            </c:numRef>
          </c:val>
          <c:extLst>
            <c:ext xmlns:c16="http://schemas.microsoft.com/office/drawing/2014/chart" uri="{C3380CC4-5D6E-409C-BE32-E72D297353CC}">
              <c16:uniqueId val="{00000021-53A7-4A42-ABE5-E584BED48922}"/>
            </c:ext>
          </c:extLst>
        </c:ser>
        <c:dLbls>
          <c:showLegendKey val="0"/>
          <c:showVal val="0"/>
          <c:showCatName val="0"/>
          <c:showSerName val="0"/>
          <c:showPercent val="0"/>
          <c:showBubbleSize val="0"/>
        </c:dLbls>
        <c:gapWidth val="150"/>
        <c:overlap val="100"/>
        <c:axId val="1"/>
        <c:axId val="2"/>
      </c:bar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（千円）</a:t>
                </a:r>
              </a:p>
            </c:rich>
          </c:tx>
          <c:layout>
            <c:manualLayout>
              <c:xMode val="edge"/>
              <c:yMode val="edge"/>
              <c:x val="8.6028127081129779E-2"/>
              <c:y val="3.8844528236787301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800" b="0" i="0" u="none" strike="noStrike" kern="1200" baseline="0">
                <a:solidFill>
                  <a:schemeClr val="tx1"/>
                </a:solidFill>
                <a:latin typeface="メイリオ"/>
                <a:ea typeface="メイリオ"/>
                <a:cs typeface="+mn-cs"/>
              </a:defRPr>
            </a:pPr>
            <a:endParaRPr lang="ja-JP"/>
          </a:p>
        </c:txPr>
        <c:crossAx val="1"/>
        <c:crosses val="autoZero"/>
        <c:crossBetween val="between"/>
      </c:valAx>
      <c:spPr>
        <a:solidFill>
          <a:schemeClr val="bg1"/>
        </a:solidFill>
        <a:ln>
          <a:noFill/>
        </a:ln>
        <a:effectLst/>
      </c:spPr>
    </c:plotArea>
    <c:legend>
      <c:legendPos val="t"/>
      <c:layout>
        <c:manualLayout>
          <c:xMode val="edge"/>
          <c:yMode val="edge"/>
          <c:x val="0.42177349383340368"/>
          <c:y val="2.3487955179309884E-2"/>
          <c:w val="0.1881234484204504"/>
          <c:h val="7.5807221220781845E-2"/>
        </c:manualLayout>
      </c:layou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b="0">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[2024統計さむかわデータベース（完成）.xlsx]14-1g!ﾋﾟﾎﾞｯﾄﾃｰﾌﾞﾙ7</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cmpd="sng" algn="ctr">
            <a:solidFill>
              <a:schemeClr val="accent2"/>
            </a:solidFill>
            <a:prstDash val="solid"/>
            <a:round/>
          </a:ln>
          <a:effectLst/>
        </c:spPr>
        <c:marker>
          <c:symbol val="circle"/>
          <c:size val="5"/>
          <c:spPr>
            <a:solidFill>
              <a:schemeClr val="accent2"/>
            </a:solidFill>
            <a:ln w="9525" cap="flat" cmpd="sng" algn="ctr">
              <a:noFill/>
              <a:prstDash val="solid"/>
              <a:round/>
            </a:ln>
            <a:effectLst/>
          </c:spPr>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28575" cap="rnd" cmpd="sng" algn="ctr">
            <a:solidFill>
              <a:schemeClr val="accent2"/>
            </a:solidFill>
            <a:prstDash val="solid"/>
            <a:round/>
          </a:ln>
          <a:effectLst/>
        </c:spPr>
        <c:marker>
          <c:symbol val="circle"/>
          <c:size val="5"/>
          <c:spPr>
            <a:solidFill>
              <a:schemeClr val="accent2"/>
            </a:solidFill>
            <a:ln w="9525" cap="flat" cmpd="sng" algn="ctr">
              <a:noFill/>
              <a:prstDash val="solid"/>
              <a:round/>
            </a:ln>
            <a:effectLst/>
          </c:spPr>
        </c:marker>
      </c:pivotFmt>
      <c:pivotFmt>
        <c:idx val="3"/>
        <c:spPr>
          <a:ln w="28575" cap="rnd" cmpd="sng" algn="ctr">
            <a:solidFill>
              <a:schemeClr val="accent2"/>
            </a:solidFill>
            <a:prstDash val="solid"/>
            <a:round/>
          </a:ln>
          <a:effectLst/>
        </c:spPr>
        <c:marker>
          <c:symbol val="circle"/>
          <c:size val="5"/>
          <c:spPr>
            <a:solidFill>
              <a:schemeClr val="accent2"/>
            </a:solidFill>
            <a:ln w="9525" cap="flat" cmpd="sng" algn="ctr">
              <a:noFill/>
              <a:prstDash val="solid"/>
              <a:round/>
            </a:ln>
            <a:effectLst/>
          </c:spPr>
        </c:marker>
      </c:pivotFmt>
      <c:pivotFmt>
        <c:idx val="4"/>
        <c:spPr>
          <a:ln w="28575" cap="rnd" cmpd="sng" algn="ctr">
            <a:solidFill>
              <a:schemeClr val="accent2"/>
            </a:solidFill>
            <a:prstDash val="solid"/>
            <a:round/>
          </a:ln>
          <a:effectLst/>
        </c:spPr>
        <c:marker>
          <c:symbol val="circle"/>
          <c:size val="5"/>
          <c:spPr>
            <a:solidFill>
              <a:schemeClr val="accent2"/>
            </a:solidFill>
            <a:ln w="9525" cap="flat" cmpd="sng" algn="ctr">
              <a:noFill/>
              <a:prstDash val="solid"/>
              <a:round/>
            </a:ln>
            <a:effectLst/>
          </c:spPr>
        </c:marker>
      </c:pivotFmt>
      <c:pivotFmt>
        <c:idx val="5"/>
        <c:spPr>
          <a:ln w="28575" cap="rnd" cmpd="sng" algn="ctr">
            <a:solidFill>
              <a:schemeClr val="accent2"/>
            </a:solidFill>
            <a:prstDash val="solid"/>
            <a:round/>
          </a:ln>
          <a:effectLst/>
        </c:spPr>
        <c:marker>
          <c:symbol val="circle"/>
          <c:size val="5"/>
          <c:spPr>
            <a:solidFill>
              <a:schemeClr val="accent2"/>
            </a:solidFill>
            <a:ln w="9525" cap="flat" cmpd="sng" algn="ctr">
              <a:noFill/>
              <a:prstDash val="solid"/>
              <a:round/>
            </a:ln>
            <a:effectLst/>
          </c:spPr>
        </c:marker>
      </c:pivotFmt>
      <c:pivotFmt>
        <c:idx val="6"/>
        <c:spPr>
          <a:ln w="28575" cap="rnd" cmpd="sng" algn="ctr">
            <a:solidFill>
              <a:schemeClr val="accent2"/>
            </a:solidFill>
            <a:prstDash val="solid"/>
            <a:round/>
          </a:ln>
          <a:effectLst/>
        </c:spPr>
        <c:marker>
          <c:symbol val="circle"/>
          <c:size val="5"/>
          <c:spPr>
            <a:solidFill>
              <a:schemeClr val="accent2"/>
            </a:solidFill>
            <a:ln w="9525" cap="flat" cmpd="sng" algn="ctr">
              <a:noFill/>
              <a:prstDash val="solid"/>
              <a:round/>
            </a:ln>
            <a:effectLst/>
          </c:spPr>
        </c:marker>
      </c:pivotFmt>
      <c:pivotFmt>
        <c:idx val="7"/>
        <c:spPr>
          <a:ln w="28575" cap="rnd" cmpd="sng" algn="ctr">
            <a:solidFill>
              <a:schemeClr val="accent2"/>
            </a:solidFill>
            <a:prstDash val="solid"/>
            <a:round/>
          </a:ln>
          <a:effectLst/>
        </c:spPr>
        <c:marker>
          <c:symbol val="circle"/>
          <c:size val="5"/>
          <c:spPr>
            <a:solidFill>
              <a:schemeClr val="accent2"/>
            </a:solidFill>
            <a:ln w="9525" cap="flat" cmpd="sng" algn="ctr">
              <a:noFill/>
              <a:prstDash val="solid"/>
              <a:round/>
            </a:ln>
            <a:effectLst/>
          </c:spPr>
        </c:marker>
      </c:pivotFmt>
      <c:pivotFmt>
        <c:idx val="8"/>
        <c:spPr>
          <a:ln w="28575" cap="rnd" cmpd="sng" algn="ctr">
            <a:solidFill>
              <a:schemeClr val="accent2"/>
            </a:solidFill>
            <a:prstDash val="solid"/>
            <a:round/>
          </a:ln>
          <a:effectLst/>
        </c:spPr>
        <c:marker>
          <c:symbol val="circle"/>
          <c:size val="5"/>
          <c:spPr>
            <a:solidFill>
              <a:schemeClr val="accent2"/>
            </a:solidFill>
            <a:ln w="9525" cap="flat" cmpd="sng" algn="ctr">
              <a:noFill/>
              <a:prstDash val="solid"/>
              <a:round/>
            </a:ln>
            <a:effectLst/>
          </c:spPr>
        </c:marker>
      </c:pivotFmt>
      <c:pivotFmt>
        <c:idx val="9"/>
        <c:spPr>
          <a:ln w="28575" cap="rnd" cmpd="sng" algn="ctr">
            <a:solidFill>
              <a:schemeClr val="accent2"/>
            </a:solidFill>
            <a:prstDash val="solid"/>
            <a:round/>
          </a:ln>
          <a:effectLst/>
        </c:spPr>
        <c:marker>
          <c:symbol val="circle"/>
          <c:size val="5"/>
          <c:spPr>
            <a:solidFill>
              <a:schemeClr val="accent2"/>
            </a:solidFill>
            <a:ln w="9525" cap="flat" cmpd="sng" algn="ctr">
              <a:noFill/>
              <a:prstDash val="solid"/>
              <a:round/>
            </a:ln>
            <a:effectLst/>
          </c:spPr>
        </c:marker>
      </c:pivotFmt>
    </c:pivotFmts>
    <c:plotArea>
      <c:layout>
        <c:manualLayout>
          <c:layoutTarget val="inner"/>
          <c:xMode val="edge"/>
          <c:yMode val="edge"/>
          <c:x val="0.11292837749728744"/>
          <c:y val="0.13965341257630154"/>
          <c:w val="0.82383920305796399"/>
          <c:h val="0.70761682806890502"/>
        </c:manualLayout>
      </c:layout>
      <c:barChart>
        <c:barDir val="col"/>
        <c:grouping val="clustered"/>
        <c:varyColors val="0"/>
        <c:ser>
          <c:idx val="1"/>
          <c:order val="1"/>
          <c:tx>
            <c:strRef>
              <c:f>'14-1g'!$C$3</c:f>
              <c:strCache>
                <c:ptCount val="1"/>
                <c:pt idx="0">
                  <c:v>面積（左軸）</c:v>
                </c:pt>
              </c:strCache>
            </c:strRef>
          </c:tx>
          <c:spPr>
            <a:solidFill>
              <a:schemeClr val="accent1"/>
            </a:solidFill>
            <a:ln>
              <a:noFill/>
            </a:ln>
            <a:effectLst/>
          </c:spPr>
          <c:invertIfNegative val="0"/>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'14-1g'!$A$4:$A$12</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'14-1g'!$C$4:$C$12</c:f>
              <c:numCache>
                <c:formatCode>General</c:formatCode>
                <c:ptCount val="8"/>
                <c:pt idx="0">
                  <c:v>40200.249999999993</c:v>
                </c:pt>
                <c:pt idx="1">
                  <c:v>28926.74</c:v>
                </c:pt>
                <c:pt idx="2">
                  <c:v>18507.080000000002</c:v>
                </c:pt>
                <c:pt idx="3">
                  <c:v>23916.53</c:v>
                </c:pt>
                <c:pt idx="4">
                  <c:v>28377.38</c:v>
                </c:pt>
                <c:pt idx="5">
                  <c:v>62679.26</c:v>
                </c:pt>
                <c:pt idx="6">
                  <c:v>27439.35</c:v>
                </c:pt>
                <c:pt idx="7">
                  <c:v>37353.56</c:v>
                </c:pt>
              </c:numCache>
            </c:numRef>
          </c:val>
          <c:extLst>
            <c:ext xmlns:c16="http://schemas.microsoft.com/office/drawing/2014/chart" uri="{C3380CC4-5D6E-409C-BE32-E72D297353CC}">
              <c16:uniqueId val="{00000000-6852-483A-B80E-D2A3AC6B214B}"/>
            </c:ext>
          </c:extLst>
        </c:ser>
        <c:dLbls>
          <c:showLegendKey val="0"/>
          <c:showVal val="1"/>
          <c:showCatName val="0"/>
          <c:showSerName val="0"/>
          <c:showPercent val="0"/>
          <c:showBubbleSize val="0"/>
        </c:dLbls>
        <c:gapWidth val="150"/>
        <c:axId val="1"/>
        <c:axId val="2"/>
      </c:barChart>
      <c:lineChart>
        <c:grouping val="standard"/>
        <c:varyColors val="0"/>
        <c:ser>
          <c:idx val="0"/>
          <c:order val="0"/>
          <c:tx>
            <c:strRef>
              <c:f>'14-1g'!$B$3</c:f>
              <c:strCache>
                <c:ptCount val="1"/>
                <c:pt idx="0">
                  <c:v>件数（右軸）</c:v>
                </c:pt>
              </c:strCache>
            </c:strRef>
          </c:tx>
          <c:spPr>
            <a:ln w="28575" cap="rnd" cmpd="sng" algn="ctr">
              <a:solidFill>
                <a:schemeClr val="accent2"/>
              </a:solidFill>
              <a:prstDash val="solid"/>
              <a:round/>
            </a:ln>
            <a:effectLst/>
          </c:spPr>
          <c:marker>
            <c:symbol val="circle"/>
            <c:size val="5"/>
            <c:spPr>
              <a:solidFill>
                <a:schemeClr val="accent2"/>
              </a:solidFill>
              <a:ln w="9525" cap="flat" cmpd="sng" algn="ctr">
                <a:noFill/>
                <a:prstDash val="solid"/>
                <a:round/>
              </a:ln>
              <a:effectLst/>
            </c:spPr>
          </c:marker>
          <c:dPt>
            <c:idx val="0"/>
            <c:bubble3D val="0"/>
            <c:spPr>
              <a:ln w="28575" cap="rnd" cmpd="sng" algn="ctr">
                <a:solidFill>
                  <a:schemeClr val="accent2"/>
                </a:solidFill>
                <a:prstDash val="solid"/>
                <a:round/>
              </a:ln>
              <a:effectLst/>
            </c:spPr>
            <c:extLst>
              <c:ext xmlns:c16="http://schemas.microsoft.com/office/drawing/2014/chart" uri="{C3380CC4-5D6E-409C-BE32-E72D297353CC}">
                <c16:uniqueId val="{00000002-6852-483A-B80E-D2A3AC6B214B}"/>
              </c:ext>
            </c:extLst>
          </c:dPt>
          <c:dPt>
            <c:idx val="1"/>
            <c:bubble3D val="0"/>
            <c:spPr>
              <a:ln w="28575" cap="rnd" cmpd="sng" algn="ctr">
                <a:solidFill>
                  <a:schemeClr val="accent2"/>
                </a:solidFill>
                <a:prstDash val="solid"/>
                <a:round/>
              </a:ln>
              <a:effectLst/>
            </c:spPr>
            <c:extLst>
              <c:ext xmlns:c16="http://schemas.microsoft.com/office/drawing/2014/chart" uri="{C3380CC4-5D6E-409C-BE32-E72D297353CC}">
                <c16:uniqueId val="{00000004-6852-483A-B80E-D2A3AC6B214B}"/>
              </c:ext>
            </c:extLst>
          </c:dPt>
          <c:dPt>
            <c:idx val="2"/>
            <c:bubble3D val="0"/>
            <c:spPr>
              <a:ln w="28575" cap="rnd" cmpd="sng" algn="ctr">
                <a:solidFill>
                  <a:schemeClr val="accent2"/>
                </a:solidFill>
                <a:prstDash val="solid"/>
                <a:round/>
              </a:ln>
              <a:effectLst/>
            </c:spPr>
            <c:extLst>
              <c:ext xmlns:c16="http://schemas.microsoft.com/office/drawing/2014/chart" uri="{C3380CC4-5D6E-409C-BE32-E72D297353CC}">
                <c16:uniqueId val="{00000006-6852-483A-B80E-D2A3AC6B214B}"/>
              </c:ext>
            </c:extLst>
          </c:dPt>
          <c:dPt>
            <c:idx val="3"/>
            <c:bubble3D val="0"/>
            <c:spPr>
              <a:ln w="28575" cap="rnd" cmpd="sng" algn="ctr">
                <a:solidFill>
                  <a:schemeClr val="accent2"/>
                </a:solidFill>
                <a:prstDash val="solid"/>
                <a:round/>
              </a:ln>
              <a:effectLst/>
            </c:spPr>
            <c:extLst>
              <c:ext xmlns:c16="http://schemas.microsoft.com/office/drawing/2014/chart" uri="{C3380CC4-5D6E-409C-BE32-E72D297353CC}">
                <c16:uniqueId val="{00000008-6852-483A-B80E-D2A3AC6B214B}"/>
              </c:ext>
            </c:extLst>
          </c:dPt>
          <c:dPt>
            <c:idx val="4"/>
            <c:bubble3D val="0"/>
            <c:spPr>
              <a:ln w="28575" cap="rnd" cmpd="sng" algn="ctr">
                <a:solidFill>
                  <a:schemeClr val="accent2"/>
                </a:solidFill>
                <a:prstDash val="solid"/>
                <a:round/>
              </a:ln>
              <a:effectLst/>
            </c:spPr>
            <c:extLst>
              <c:ext xmlns:c16="http://schemas.microsoft.com/office/drawing/2014/chart" uri="{C3380CC4-5D6E-409C-BE32-E72D297353CC}">
                <c16:uniqueId val="{0000000A-6852-483A-B80E-D2A3AC6B214B}"/>
              </c:ext>
            </c:extLst>
          </c:dPt>
          <c:dPt>
            <c:idx val="5"/>
            <c:bubble3D val="0"/>
            <c:spPr>
              <a:ln w="28575" cap="rnd" cmpd="sng" algn="ctr">
                <a:solidFill>
                  <a:schemeClr val="accent2"/>
                </a:solidFill>
                <a:prstDash val="solid"/>
                <a:round/>
              </a:ln>
              <a:effectLst/>
            </c:spPr>
            <c:extLst>
              <c:ext xmlns:c16="http://schemas.microsoft.com/office/drawing/2014/chart" uri="{C3380CC4-5D6E-409C-BE32-E72D297353CC}">
                <c16:uniqueId val="{0000000C-6852-483A-B80E-D2A3AC6B214B}"/>
              </c:ext>
            </c:extLst>
          </c:dPt>
          <c:dPt>
            <c:idx val="6"/>
            <c:bubble3D val="0"/>
            <c:spPr>
              <a:ln w="28575" cap="rnd" cmpd="sng" algn="ctr">
                <a:solidFill>
                  <a:schemeClr val="accent2"/>
                </a:solidFill>
                <a:prstDash val="solid"/>
                <a:round/>
              </a:ln>
              <a:effectLst/>
            </c:spPr>
            <c:extLst>
              <c:ext xmlns:c16="http://schemas.microsoft.com/office/drawing/2014/chart" uri="{C3380CC4-5D6E-409C-BE32-E72D297353CC}">
                <c16:uniqueId val="{0000000E-6852-483A-B80E-D2A3AC6B214B}"/>
              </c:ext>
            </c:extLst>
          </c:dPt>
          <c:dPt>
            <c:idx val="7"/>
            <c:bubble3D val="0"/>
            <c:spPr>
              <a:ln w="28575" cap="rnd" cmpd="sng" algn="ctr">
                <a:solidFill>
                  <a:schemeClr val="accent2"/>
                </a:solidFill>
                <a:prstDash val="solid"/>
                <a:round/>
              </a:ln>
              <a:effectLst/>
            </c:spPr>
            <c:extLst>
              <c:ext xmlns:c16="http://schemas.microsoft.com/office/drawing/2014/chart" uri="{C3380CC4-5D6E-409C-BE32-E72D297353CC}">
                <c16:uniqueId val="{00000010-6852-483A-B80E-D2A3AC6B214B}"/>
              </c:ext>
            </c:extLst>
          </c:dPt>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'14-1g'!$A$4:$A$12</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'14-1g'!$B$4:$B$12</c:f>
              <c:numCache>
                <c:formatCode>General</c:formatCode>
                <c:ptCount val="8"/>
                <c:pt idx="0">
                  <c:v>35</c:v>
                </c:pt>
                <c:pt idx="1">
                  <c:v>36</c:v>
                </c:pt>
                <c:pt idx="2">
                  <c:v>21</c:v>
                </c:pt>
                <c:pt idx="3">
                  <c:v>22</c:v>
                </c:pt>
                <c:pt idx="4">
                  <c:v>21</c:v>
                </c:pt>
                <c:pt idx="5">
                  <c:v>38</c:v>
                </c:pt>
                <c:pt idx="6">
                  <c:v>29</c:v>
                </c:pt>
                <c:pt idx="7">
                  <c:v>22</c:v>
                </c:pt>
              </c:numCache>
            </c:numRef>
          </c:val>
          <c:smooth val="0"/>
          <c:extLst>
            <c:ext xmlns:c16="http://schemas.microsoft.com/office/drawing/2014/chart" uri="{C3380CC4-5D6E-409C-BE32-E72D297353CC}">
              <c16:uniqueId val="{00000011-6852-483A-B80E-D2A3AC6B214B}"/>
            </c:ext>
          </c:extLst>
        </c:ser>
        <c:dLbls>
          <c:showLegendKey val="0"/>
          <c:showVal val="1"/>
          <c:showCatName val="0"/>
          <c:showSerName val="0"/>
          <c:showPercent val="0"/>
          <c:showBubbleSize val="0"/>
        </c:dLbls>
        <c:marker val="1"/>
        <c:smooth val="0"/>
        <c:axId val="11"/>
        <c:axId val="12"/>
      </c:line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a:t>
                </a:r>
              </a:p>
            </c:rich>
          </c:tx>
          <c:layout>
            <c:manualLayout>
              <c:xMode val="edge"/>
              <c:yMode val="edge"/>
              <c:x val="4.4705323719780928E-2"/>
              <c:y val="5.9476890255028281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majorUnit val="20000"/>
      </c:valAx>
      <c:catAx>
        <c:axId val="11"/>
        <c:scaling>
          <c:orientation val="minMax"/>
        </c:scaling>
        <c:delete val="1"/>
        <c:axPos val="b"/>
        <c:numFmt formatCode="General" sourceLinked="1"/>
        <c:majorTickMark val="out"/>
        <c:minorTickMark val="none"/>
        <c:tickLblPos val="nextTo"/>
        <c:crossAx val="12"/>
        <c:crosses val="autoZero"/>
        <c:auto val="1"/>
        <c:lblAlgn val="ctr"/>
        <c:lblOffset val="100"/>
        <c:noMultiLvlLbl val="0"/>
      </c:catAx>
      <c:valAx>
        <c:axId val="12"/>
        <c:scaling>
          <c:orientation val="minMax"/>
        </c:scaling>
        <c:delete val="0"/>
        <c:axPos val="r"/>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（件）</a:t>
                </a:r>
              </a:p>
            </c:rich>
          </c:tx>
          <c:layout>
            <c:manualLayout>
              <c:xMode val="edge"/>
              <c:yMode val="edge"/>
              <c:x val="0.92487030309735874"/>
              <c:y val="5.5531928829751893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1"/>
        <c:crosses val="max"/>
        <c:crossBetween val="between"/>
        <c:majorUnit val="5"/>
      </c:valAx>
      <c:spPr>
        <a:solidFill>
          <a:schemeClr val="bg1"/>
        </a:solidFill>
        <a:ln>
          <a:noFill/>
        </a:ln>
        <a:effectLst/>
      </c:spPr>
    </c:plotArea>
    <c:legend>
      <c:legendPos val="t"/>
      <c:layout>
        <c:manualLayout>
          <c:xMode val="edge"/>
          <c:yMode val="edge"/>
          <c:x val="0.34760573965498365"/>
          <c:y val="1.9039933226737464E-2"/>
          <c:w val="0.31440596351624545"/>
          <c:h val="8.3717191601049873E-2"/>
        </c:manualLayout>
      </c:layou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b="0">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[2024統計さむかわデータベース（完成）.xlsx]14-1g!ピボットテーブル1</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dLbl>
          <c:idx val="0"/>
          <c:layout>
            <c:manualLayout>
              <c:x val="5.2476910159529731E-2"/>
              <c:y val="7.8875171467764002E-2"/>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pivotFmt>
      <c:pivotFmt>
        <c:idx val="4"/>
        <c:spPr>
          <a:solidFill>
            <a:schemeClr val="accent2"/>
          </a:solidFill>
          <a:ln>
            <a:noFill/>
          </a:ln>
          <a:effectLst/>
        </c:spPr>
        <c:dLbl>
          <c:idx val="0"/>
          <c:layout>
            <c:manualLayout>
              <c:x val="5.4575986565910922E-2"/>
              <c:y val="7.201646090534973E-2"/>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solidFill>
          <a:ln>
            <a:noFill/>
          </a:ln>
          <a:effectLst/>
        </c:spPr>
        <c:dLbl>
          <c:idx val="0"/>
          <c:layout>
            <c:manualLayout>
              <c:x val="5.2476910159529808E-2"/>
              <c:y val="7.2016460905349799E-2"/>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solidFill>
          <a:ln>
            <a:noFill/>
          </a:ln>
          <a:effectLst/>
        </c:spPr>
      </c:pivotFmt>
      <c:pivotFmt>
        <c:idx val="7"/>
        <c:spPr>
          <a:solidFill>
            <a:schemeClr val="accent2"/>
          </a:solidFill>
          <a:ln>
            <a:noFill/>
          </a:ln>
          <a:effectLst/>
        </c:spPr>
      </c:pivotFmt>
      <c:pivotFmt>
        <c:idx val="8"/>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3"/>
          </a:solidFill>
          <a:ln>
            <a:noFill/>
          </a:ln>
          <a:effectLst/>
        </c:spPr>
        <c:dLbl>
          <c:idx val="0"/>
          <c:layout>
            <c:manualLayout>
              <c:x val="5.2476910159529731E-2"/>
              <c:y val="-3.4293552812071329E-3"/>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dLbl>
          <c:idx val="0"/>
          <c:layout>
            <c:manualLayout>
              <c:x val="5.2476910159529731E-2"/>
              <c:y val="-1.0288065843621399E-2"/>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3"/>
          </a:solidFill>
          <a:ln>
            <a:noFill/>
          </a:ln>
          <a:effectLst/>
        </c:spPr>
        <c:dLbl>
          <c:idx val="0"/>
          <c:layout>
            <c:manualLayout>
              <c:x val="5.2476910159529808E-2"/>
              <c:y val="1.3717421124828532E-2"/>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3"/>
          </a:solidFill>
          <a:ln>
            <a:noFill/>
          </a:ln>
          <a:effectLst/>
        </c:spPr>
        <c:dLbl>
          <c:idx val="0"/>
          <c:layout>
            <c:manualLayout>
              <c:x val="5.4575986565910999E-2"/>
              <c:y val="1.7146776406035666E-2"/>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3"/>
          </a:solidFill>
          <a:ln>
            <a:noFill/>
          </a:ln>
          <a:effectLst/>
        </c:spPr>
        <c:dLbl>
          <c:idx val="0"/>
          <c:layout>
            <c:manualLayout>
              <c:x val="5.2476910159529808E-2"/>
              <c:y val="0"/>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3"/>
          </a:solidFill>
          <a:ln>
            <a:noFill/>
          </a:ln>
          <a:effectLst/>
        </c:spPr>
      </c:pivotFmt>
      <c:pivotFmt>
        <c:idx val="15"/>
        <c:spPr>
          <a:solidFill>
            <a:schemeClr val="accent3"/>
          </a:solidFill>
          <a:ln>
            <a:noFill/>
          </a:ln>
          <a:effectLst/>
        </c:spPr>
      </c:pivotFmt>
      <c:pivotFmt>
        <c:idx val="16"/>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4"/>
          </a:solidFill>
          <a:ln>
            <a:noFill/>
          </a:ln>
          <a:effectLst/>
        </c:spPr>
        <c:dLbl>
          <c:idx val="0"/>
          <c:layout>
            <c:manualLayout>
              <c:x val="2.0990764063811922E-3"/>
              <c:y val="-3.4293552812071329E-3"/>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4"/>
          </a:solidFill>
          <a:ln>
            <a:noFill/>
          </a:ln>
          <a:effectLst/>
        </c:spPr>
      </c:pivotFmt>
      <c:pivotFmt>
        <c:idx val="19"/>
        <c:spPr>
          <a:solidFill>
            <a:schemeClr val="accent4"/>
          </a:solidFill>
          <a:ln>
            <a:noFill/>
          </a:ln>
          <a:effectLst/>
        </c:spPr>
        <c:dLbl>
          <c:idx val="0"/>
          <c:layout>
            <c:manualLayout>
              <c:x val="5.2476910159529808E-2"/>
              <c:y val="-4.1152263374485597E-2"/>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4"/>
          </a:solidFill>
          <a:ln>
            <a:noFill/>
          </a:ln>
          <a:effectLst/>
        </c:spPr>
        <c:dLbl>
          <c:idx val="0"/>
          <c:layout>
            <c:manualLayout>
              <c:x val="5.2476910159529808E-2"/>
              <c:y val="-3.7722908093278461E-2"/>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4"/>
          </a:solidFill>
          <a:ln>
            <a:noFill/>
          </a:ln>
          <a:effectLst/>
        </c:spPr>
      </c:pivotFmt>
      <c:pivotFmt>
        <c:idx val="22"/>
        <c:spPr>
          <a:solidFill>
            <a:schemeClr val="accent4"/>
          </a:solidFill>
          <a:ln>
            <a:noFill/>
          </a:ln>
          <a:effectLst/>
        </c:spPr>
      </c:pivotFmt>
      <c:pivotFmt>
        <c:idx val="23"/>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5"/>
          </a:solidFill>
          <a:ln>
            <a:noFill/>
          </a:ln>
          <a:effectLst/>
        </c:spPr>
        <c:dLbl>
          <c:idx val="0"/>
          <c:layout>
            <c:manualLayout>
              <c:x val="3.7783375314861464E-2"/>
              <c:y val="-0.13374485596707819"/>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5"/>
          </a:solidFill>
          <a:ln>
            <a:noFill/>
          </a:ln>
          <a:effectLst/>
        </c:spPr>
      </c:pivotFmt>
      <c:pivotFmt>
        <c:idx val="26"/>
        <c:spPr>
          <a:solidFill>
            <a:schemeClr val="accent5"/>
          </a:solidFill>
          <a:ln>
            <a:noFill/>
          </a:ln>
          <a:effectLst/>
        </c:spPr>
      </c:pivotFmt>
    </c:pivotFmts>
    <c:plotArea>
      <c:layout>
        <c:manualLayout>
          <c:layoutTarget val="inner"/>
          <c:xMode val="edge"/>
          <c:yMode val="edge"/>
          <c:x val="7.8852263912355086E-2"/>
          <c:y val="0.10845376581013794"/>
          <c:w val="0.89842342342342341"/>
          <c:h val="0.73080209109663763"/>
        </c:manualLayout>
      </c:layout>
      <c:barChart>
        <c:barDir val="col"/>
        <c:grouping val="stacked"/>
        <c:varyColors val="0"/>
        <c:ser>
          <c:idx val="0"/>
          <c:order val="0"/>
          <c:tx>
            <c:strRef>
              <c:f>'14-1g'!$B$29</c:f>
              <c:strCache>
                <c:ptCount val="1"/>
                <c:pt idx="0">
                  <c:v> 住宅</c:v>
                </c:pt>
              </c:strCache>
            </c:strRef>
          </c:tx>
          <c:spPr>
            <a:solidFill>
              <a:schemeClr val="accent1"/>
            </a:solidFill>
            <a:ln>
              <a:noFill/>
            </a:ln>
            <a:effectLst/>
          </c:spPr>
          <c:invertIfNegative val="0"/>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'14-1g'!$A$30:$A$38</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'14-1g'!$B$30:$B$38</c:f>
              <c:numCache>
                <c:formatCode>General</c:formatCode>
                <c:ptCount val="8"/>
                <c:pt idx="0">
                  <c:v>32</c:v>
                </c:pt>
                <c:pt idx="1">
                  <c:v>29</c:v>
                </c:pt>
                <c:pt idx="2">
                  <c:v>21</c:v>
                </c:pt>
                <c:pt idx="3">
                  <c:v>19</c:v>
                </c:pt>
                <c:pt idx="4">
                  <c:v>14</c:v>
                </c:pt>
                <c:pt idx="5">
                  <c:v>27</c:v>
                </c:pt>
                <c:pt idx="6">
                  <c:v>23</c:v>
                </c:pt>
                <c:pt idx="7">
                  <c:v>17</c:v>
                </c:pt>
              </c:numCache>
            </c:numRef>
          </c:val>
          <c:extLst>
            <c:ext xmlns:c16="http://schemas.microsoft.com/office/drawing/2014/chart" uri="{C3380CC4-5D6E-409C-BE32-E72D297353CC}">
              <c16:uniqueId val="{00000000-0866-4816-A921-90B8523ACAD1}"/>
            </c:ext>
          </c:extLst>
        </c:ser>
        <c:ser>
          <c:idx val="1"/>
          <c:order val="1"/>
          <c:tx>
            <c:strRef>
              <c:f>'14-1g'!$C$29</c:f>
              <c:strCache>
                <c:ptCount val="1"/>
                <c:pt idx="0">
                  <c:v> 工場</c:v>
                </c:pt>
              </c:strCache>
            </c:strRef>
          </c:tx>
          <c:spPr>
            <a:solidFill>
              <a:schemeClr val="accent2"/>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2-0866-4816-A921-90B8523ACAD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4-0866-4816-A921-90B8523ACAD1}"/>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6-0866-4816-A921-90B8523ACAD1}"/>
              </c:ext>
            </c:extLst>
          </c:dPt>
          <c:dPt>
            <c:idx val="3"/>
            <c:invertIfNegative val="0"/>
            <c:bubble3D val="0"/>
            <c:spPr>
              <a:solidFill>
                <a:schemeClr val="accent2"/>
              </a:solidFill>
              <a:ln>
                <a:noFill/>
              </a:ln>
              <a:effectLst/>
            </c:spPr>
            <c:extLst>
              <c:ext xmlns:c16="http://schemas.microsoft.com/office/drawing/2014/chart" uri="{C3380CC4-5D6E-409C-BE32-E72D297353CC}">
                <c16:uniqueId val="{00000008-0866-4816-A921-90B8523ACAD1}"/>
              </c:ext>
            </c:extLst>
          </c:dPt>
          <c:dPt>
            <c:idx val="4"/>
            <c:invertIfNegative val="0"/>
            <c:bubble3D val="0"/>
            <c:spPr>
              <a:solidFill>
                <a:schemeClr val="accent2"/>
              </a:solidFill>
              <a:ln>
                <a:noFill/>
              </a:ln>
              <a:effectLst/>
            </c:spPr>
            <c:extLst>
              <c:ext xmlns:c16="http://schemas.microsoft.com/office/drawing/2014/chart" uri="{C3380CC4-5D6E-409C-BE32-E72D297353CC}">
                <c16:uniqueId val="{0000000A-0866-4816-A921-90B8523ACAD1}"/>
              </c:ext>
            </c:extLst>
          </c:dPt>
          <c:dPt>
            <c:idx val="5"/>
            <c:invertIfNegative val="0"/>
            <c:bubble3D val="0"/>
            <c:spPr>
              <a:solidFill>
                <a:schemeClr val="accent2"/>
              </a:solidFill>
              <a:ln>
                <a:noFill/>
              </a:ln>
              <a:effectLst/>
            </c:spPr>
            <c:extLst>
              <c:ext xmlns:c16="http://schemas.microsoft.com/office/drawing/2014/chart" uri="{C3380CC4-5D6E-409C-BE32-E72D297353CC}">
                <c16:uniqueId val="{0000000C-0866-4816-A921-90B8523ACAD1}"/>
              </c:ext>
            </c:extLst>
          </c:dPt>
          <c:dLbls>
            <c:dLbl>
              <c:idx val="0"/>
              <c:layout>
                <c:manualLayout>
                  <c:x val="5.2476910159529731E-2"/>
                  <c:y val="7.88751714677640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66-4816-A921-90B8523ACAD1}"/>
                </c:ext>
              </c:extLst>
            </c:dLbl>
            <c:dLbl>
              <c:idx val="2"/>
              <c:layout>
                <c:manualLayout>
                  <c:x val="5.4575986565910922E-2"/>
                  <c:y val="7.2016460905349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866-4816-A921-90B8523ACAD1}"/>
                </c:ext>
              </c:extLst>
            </c:dLbl>
            <c:dLbl>
              <c:idx val="3"/>
              <c:layout>
                <c:manualLayout>
                  <c:x val="5.2476910159529808E-2"/>
                  <c:y val="7.2016460905349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866-4816-A921-90B8523ACAD1}"/>
                </c:ext>
              </c:extLst>
            </c:dLbl>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'14-1g'!$A$30:$A$38</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'14-1g'!$C$30:$C$38</c:f>
              <c:numCache>
                <c:formatCode>General</c:formatCode>
                <c:ptCount val="8"/>
                <c:pt idx="0">
                  <c:v>0</c:v>
                </c:pt>
                <c:pt idx="1">
                  <c:v>2</c:v>
                </c:pt>
                <c:pt idx="2">
                  <c:v>0</c:v>
                </c:pt>
                <c:pt idx="3">
                  <c:v>1</c:v>
                </c:pt>
                <c:pt idx="4">
                  <c:v>2</c:v>
                </c:pt>
                <c:pt idx="5">
                  <c:v>2</c:v>
                </c:pt>
                <c:pt idx="6">
                  <c:v>1</c:v>
                </c:pt>
                <c:pt idx="7">
                  <c:v>0</c:v>
                </c:pt>
              </c:numCache>
            </c:numRef>
          </c:val>
          <c:extLst>
            <c:ext xmlns:c16="http://schemas.microsoft.com/office/drawing/2014/chart" uri="{C3380CC4-5D6E-409C-BE32-E72D297353CC}">
              <c16:uniqueId val="{0000000D-0866-4816-A921-90B8523ACAD1}"/>
            </c:ext>
          </c:extLst>
        </c:ser>
        <c:ser>
          <c:idx val="2"/>
          <c:order val="2"/>
          <c:tx>
            <c:strRef>
              <c:f>'14-1g'!$D$29</c:f>
              <c:strCache>
                <c:ptCount val="1"/>
                <c:pt idx="0">
                  <c:v> 倉庫</c:v>
                </c:pt>
              </c:strCache>
            </c:strRef>
          </c:tx>
          <c:spPr>
            <a:solidFill>
              <a:schemeClr val="accent3"/>
            </a:solidFill>
            <a:ln>
              <a:noFill/>
            </a:ln>
            <a:effectLst/>
          </c:spPr>
          <c:invertIfNegative val="0"/>
          <c:dPt>
            <c:idx val="0"/>
            <c:invertIfNegative val="0"/>
            <c:bubble3D val="0"/>
            <c:spPr>
              <a:solidFill>
                <a:schemeClr val="accent3"/>
              </a:solidFill>
              <a:ln>
                <a:noFill/>
              </a:ln>
              <a:effectLst/>
            </c:spPr>
            <c:extLst>
              <c:ext xmlns:c16="http://schemas.microsoft.com/office/drawing/2014/chart" uri="{C3380CC4-5D6E-409C-BE32-E72D297353CC}">
                <c16:uniqueId val="{0000000F-0866-4816-A921-90B8523ACAD1}"/>
              </c:ext>
            </c:extLst>
          </c:dPt>
          <c:dPt>
            <c:idx val="1"/>
            <c:invertIfNegative val="0"/>
            <c:bubble3D val="0"/>
            <c:spPr>
              <a:solidFill>
                <a:schemeClr val="accent3"/>
              </a:solidFill>
              <a:ln>
                <a:noFill/>
              </a:ln>
              <a:effectLst/>
            </c:spPr>
            <c:extLst>
              <c:ext xmlns:c16="http://schemas.microsoft.com/office/drawing/2014/chart" uri="{C3380CC4-5D6E-409C-BE32-E72D297353CC}">
                <c16:uniqueId val="{00000011-0866-4816-A921-90B8523ACAD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13-0866-4816-A921-90B8523ACAD1}"/>
              </c:ext>
            </c:extLst>
          </c:dPt>
          <c:dPt>
            <c:idx val="3"/>
            <c:invertIfNegative val="0"/>
            <c:bubble3D val="0"/>
            <c:spPr>
              <a:solidFill>
                <a:schemeClr val="accent3"/>
              </a:solidFill>
              <a:ln>
                <a:noFill/>
              </a:ln>
              <a:effectLst/>
            </c:spPr>
            <c:extLst>
              <c:ext xmlns:c16="http://schemas.microsoft.com/office/drawing/2014/chart" uri="{C3380CC4-5D6E-409C-BE32-E72D297353CC}">
                <c16:uniqueId val="{00000015-0866-4816-A921-90B8523ACAD1}"/>
              </c:ext>
            </c:extLst>
          </c:dPt>
          <c:dPt>
            <c:idx val="4"/>
            <c:invertIfNegative val="0"/>
            <c:bubble3D val="0"/>
            <c:spPr>
              <a:solidFill>
                <a:schemeClr val="accent3"/>
              </a:solidFill>
              <a:ln>
                <a:noFill/>
              </a:ln>
              <a:effectLst/>
            </c:spPr>
            <c:extLst>
              <c:ext xmlns:c16="http://schemas.microsoft.com/office/drawing/2014/chart" uri="{C3380CC4-5D6E-409C-BE32-E72D297353CC}">
                <c16:uniqueId val="{00000017-0866-4816-A921-90B8523ACAD1}"/>
              </c:ext>
            </c:extLst>
          </c:dPt>
          <c:dPt>
            <c:idx val="5"/>
            <c:invertIfNegative val="0"/>
            <c:bubble3D val="0"/>
            <c:spPr>
              <a:solidFill>
                <a:schemeClr val="accent3"/>
              </a:solidFill>
              <a:ln>
                <a:noFill/>
              </a:ln>
              <a:effectLst/>
            </c:spPr>
            <c:extLst>
              <c:ext xmlns:c16="http://schemas.microsoft.com/office/drawing/2014/chart" uri="{C3380CC4-5D6E-409C-BE32-E72D297353CC}">
                <c16:uniqueId val="{00000019-0866-4816-A921-90B8523ACAD1}"/>
              </c:ext>
            </c:extLst>
          </c:dPt>
          <c:dPt>
            <c:idx val="6"/>
            <c:invertIfNegative val="0"/>
            <c:bubble3D val="0"/>
            <c:spPr>
              <a:solidFill>
                <a:schemeClr val="accent3"/>
              </a:solidFill>
              <a:ln>
                <a:noFill/>
              </a:ln>
              <a:effectLst/>
            </c:spPr>
            <c:extLst>
              <c:ext xmlns:c16="http://schemas.microsoft.com/office/drawing/2014/chart" uri="{C3380CC4-5D6E-409C-BE32-E72D297353CC}">
                <c16:uniqueId val="{0000001B-0866-4816-A921-90B8523ACAD1}"/>
              </c:ext>
            </c:extLst>
          </c:dPt>
          <c:dLbls>
            <c:dLbl>
              <c:idx val="0"/>
              <c:layout>
                <c:manualLayout>
                  <c:x val="5.2476910159529731E-2"/>
                  <c:y val="-3.42935528120713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866-4816-A921-90B8523ACAD1}"/>
                </c:ext>
              </c:extLst>
            </c:dLbl>
            <c:dLbl>
              <c:idx val="1"/>
              <c:layout>
                <c:manualLayout>
                  <c:x val="5.2476910159529731E-2"/>
                  <c:y val="-1.02880658436213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866-4816-A921-90B8523ACAD1}"/>
                </c:ext>
              </c:extLst>
            </c:dLbl>
            <c:dLbl>
              <c:idx val="2"/>
              <c:layout>
                <c:manualLayout>
                  <c:x val="5.2476910159529808E-2"/>
                  <c:y val="1.37174211248285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866-4816-A921-90B8523ACAD1}"/>
                </c:ext>
              </c:extLst>
            </c:dLbl>
            <c:dLbl>
              <c:idx val="3"/>
              <c:layout>
                <c:manualLayout>
                  <c:x val="5.4575986565910999E-2"/>
                  <c:y val="1.71467764060356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866-4816-A921-90B8523ACAD1}"/>
                </c:ext>
              </c:extLst>
            </c:dLbl>
            <c:dLbl>
              <c:idx val="4"/>
              <c:layout>
                <c:manualLayout>
                  <c:x val="5.247691015952980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866-4816-A921-90B8523ACAD1}"/>
                </c:ext>
              </c:extLst>
            </c:dLbl>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'14-1g'!$A$30:$A$38</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'14-1g'!$D$30:$D$38</c:f>
              <c:numCache>
                <c:formatCode>General</c:formatCode>
                <c:ptCount val="8"/>
                <c:pt idx="0">
                  <c:v>0</c:v>
                </c:pt>
                <c:pt idx="1">
                  <c:v>0</c:v>
                </c:pt>
                <c:pt idx="2">
                  <c:v>0</c:v>
                </c:pt>
                <c:pt idx="3">
                  <c:v>0</c:v>
                </c:pt>
                <c:pt idx="4">
                  <c:v>1</c:v>
                </c:pt>
                <c:pt idx="5">
                  <c:v>2</c:v>
                </c:pt>
                <c:pt idx="6">
                  <c:v>1</c:v>
                </c:pt>
                <c:pt idx="7">
                  <c:v>0</c:v>
                </c:pt>
              </c:numCache>
            </c:numRef>
          </c:val>
          <c:extLst>
            <c:ext xmlns:c16="http://schemas.microsoft.com/office/drawing/2014/chart" uri="{C3380CC4-5D6E-409C-BE32-E72D297353CC}">
              <c16:uniqueId val="{0000001C-0866-4816-A921-90B8523ACAD1}"/>
            </c:ext>
          </c:extLst>
        </c:ser>
        <c:ser>
          <c:idx val="3"/>
          <c:order val="3"/>
          <c:tx>
            <c:strRef>
              <c:f>'14-1g'!$E$29</c:f>
              <c:strCache>
                <c:ptCount val="1"/>
                <c:pt idx="0">
                  <c:v> 店舗</c:v>
                </c:pt>
              </c:strCache>
            </c:strRef>
          </c:tx>
          <c:spPr>
            <a:solidFill>
              <a:schemeClr val="accent4"/>
            </a:solidFill>
            <a:ln>
              <a:noFill/>
            </a:ln>
            <a:effectLst/>
          </c:spPr>
          <c:invertIfNegative val="0"/>
          <c:dPt>
            <c:idx val="0"/>
            <c:invertIfNegative val="0"/>
            <c:bubble3D val="0"/>
            <c:spPr>
              <a:solidFill>
                <a:schemeClr val="accent4"/>
              </a:solidFill>
              <a:ln>
                <a:noFill/>
              </a:ln>
              <a:effectLst/>
            </c:spPr>
            <c:extLst>
              <c:ext xmlns:c16="http://schemas.microsoft.com/office/drawing/2014/chart" uri="{C3380CC4-5D6E-409C-BE32-E72D297353CC}">
                <c16:uniqueId val="{0000001E-0866-4816-A921-90B8523ACAD1}"/>
              </c:ext>
            </c:extLst>
          </c:dPt>
          <c:dPt>
            <c:idx val="1"/>
            <c:invertIfNegative val="0"/>
            <c:bubble3D val="0"/>
            <c:spPr>
              <a:solidFill>
                <a:schemeClr val="accent4"/>
              </a:solidFill>
              <a:ln>
                <a:noFill/>
              </a:ln>
              <a:effectLst/>
            </c:spPr>
            <c:extLst>
              <c:ext xmlns:c16="http://schemas.microsoft.com/office/drawing/2014/chart" uri="{C3380CC4-5D6E-409C-BE32-E72D297353CC}">
                <c16:uniqueId val="{00000020-0866-4816-A921-90B8523ACAD1}"/>
              </c:ext>
            </c:extLst>
          </c:dPt>
          <c:dPt>
            <c:idx val="2"/>
            <c:invertIfNegative val="0"/>
            <c:bubble3D val="0"/>
            <c:spPr>
              <a:solidFill>
                <a:schemeClr val="accent4"/>
              </a:solidFill>
              <a:ln>
                <a:noFill/>
              </a:ln>
              <a:effectLst/>
            </c:spPr>
            <c:extLst>
              <c:ext xmlns:c16="http://schemas.microsoft.com/office/drawing/2014/chart" uri="{C3380CC4-5D6E-409C-BE32-E72D297353CC}">
                <c16:uniqueId val="{00000022-0866-4816-A921-90B8523ACAD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24-0866-4816-A921-90B8523ACAD1}"/>
              </c:ext>
            </c:extLst>
          </c:dPt>
          <c:dPt>
            <c:idx val="4"/>
            <c:invertIfNegative val="0"/>
            <c:bubble3D val="0"/>
            <c:spPr>
              <a:solidFill>
                <a:schemeClr val="accent4"/>
              </a:solidFill>
              <a:ln>
                <a:noFill/>
              </a:ln>
              <a:effectLst/>
            </c:spPr>
            <c:extLst>
              <c:ext xmlns:c16="http://schemas.microsoft.com/office/drawing/2014/chart" uri="{C3380CC4-5D6E-409C-BE32-E72D297353CC}">
                <c16:uniqueId val="{00000026-0866-4816-A921-90B8523ACAD1}"/>
              </c:ext>
            </c:extLst>
          </c:dPt>
          <c:dPt>
            <c:idx val="5"/>
            <c:invertIfNegative val="0"/>
            <c:bubble3D val="0"/>
            <c:spPr>
              <a:solidFill>
                <a:schemeClr val="accent4"/>
              </a:solidFill>
              <a:ln>
                <a:noFill/>
              </a:ln>
              <a:effectLst/>
            </c:spPr>
            <c:extLst>
              <c:ext xmlns:c16="http://schemas.microsoft.com/office/drawing/2014/chart" uri="{C3380CC4-5D6E-409C-BE32-E72D297353CC}">
                <c16:uniqueId val="{00000028-0866-4816-A921-90B8523ACAD1}"/>
              </c:ext>
            </c:extLst>
          </c:dPt>
          <c:dLbls>
            <c:dLbl>
              <c:idx val="0"/>
              <c:layout>
                <c:manualLayout>
                  <c:x val="2.0990764063811922E-3"/>
                  <c:y val="-3.42935528120713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0866-4816-A921-90B8523ACAD1}"/>
                </c:ext>
              </c:extLst>
            </c:dLbl>
            <c:dLbl>
              <c:idx val="2"/>
              <c:layout>
                <c:manualLayout>
                  <c:x val="5.2476910159529808E-2"/>
                  <c:y val="-4.11522633744855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0866-4816-A921-90B8523ACAD1}"/>
                </c:ext>
              </c:extLst>
            </c:dLbl>
            <c:dLbl>
              <c:idx val="3"/>
              <c:layout>
                <c:manualLayout>
                  <c:x val="5.2476910159529808E-2"/>
                  <c:y val="-3.7722908093278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0866-4816-A921-90B8523ACAD1}"/>
                </c:ext>
              </c:extLst>
            </c:dLbl>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'14-1g'!$A$30:$A$38</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'14-1g'!$E$30:$E$38</c:f>
              <c:numCache>
                <c:formatCode>General</c:formatCode>
                <c:ptCount val="8"/>
                <c:pt idx="0">
                  <c:v>2</c:v>
                </c:pt>
                <c:pt idx="1">
                  <c:v>2</c:v>
                </c:pt>
                <c:pt idx="2">
                  <c:v>0</c:v>
                </c:pt>
                <c:pt idx="3">
                  <c:v>1</c:v>
                </c:pt>
                <c:pt idx="4">
                  <c:v>1</c:v>
                </c:pt>
                <c:pt idx="5">
                  <c:v>3</c:v>
                </c:pt>
                <c:pt idx="6">
                  <c:v>3</c:v>
                </c:pt>
                <c:pt idx="7">
                  <c:v>1</c:v>
                </c:pt>
              </c:numCache>
            </c:numRef>
          </c:val>
          <c:extLst>
            <c:ext xmlns:c16="http://schemas.microsoft.com/office/drawing/2014/chart" uri="{C3380CC4-5D6E-409C-BE32-E72D297353CC}">
              <c16:uniqueId val="{00000029-0866-4816-A921-90B8523ACAD1}"/>
            </c:ext>
          </c:extLst>
        </c:ser>
        <c:ser>
          <c:idx val="4"/>
          <c:order val="4"/>
          <c:tx>
            <c:strRef>
              <c:f>'14-1g'!$F$29</c:f>
              <c:strCache>
                <c:ptCount val="1"/>
                <c:pt idx="0">
                  <c:v> その他</c:v>
                </c:pt>
              </c:strCache>
            </c:strRef>
          </c:tx>
          <c:spPr>
            <a:solidFill>
              <a:schemeClr val="accent5"/>
            </a:solidFill>
            <a:ln>
              <a:noFill/>
            </a:ln>
            <a:effectLst/>
          </c:spPr>
          <c:invertIfNegative val="0"/>
          <c:dPt>
            <c:idx val="2"/>
            <c:invertIfNegative val="0"/>
            <c:bubble3D val="0"/>
            <c:spPr>
              <a:solidFill>
                <a:schemeClr val="accent5"/>
              </a:solidFill>
              <a:ln>
                <a:noFill/>
              </a:ln>
              <a:effectLst/>
            </c:spPr>
            <c:extLst>
              <c:ext xmlns:c16="http://schemas.microsoft.com/office/drawing/2014/chart" uri="{C3380CC4-5D6E-409C-BE32-E72D297353CC}">
                <c16:uniqueId val="{0000002B-0866-4816-A921-90B8523ACAD1}"/>
              </c:ext>
            </c:extLst>
          </c:dPt>
          <c:dPt>
            <c:idx val="3"/>
            <c:invertIfNegative val="0"/>
            <c:bubble3D val="0"/>
            <c:spPr>
              <a:solidFill>
                <a:schemeClr val="accent5"/>
              </a:solidFill>
              <a:ln>
                <a:noFill/>
              </a:ln>
              <a:effectLst/>
            </c:spPr>
            <c:extLst>
              <c:ext xmlns:c16="http://schemas.microsoft.com/office/drawing/2014/chart" uri="{C3380CC4-5D6E-409C-BE32-E72D297353CC}">
                <c16:uniqueId val="{0000002D-0866-4816-A921-90B8523ACAD1}"/>
              </c:ext>
            </c:extLst>
          </c:dPt>
          <c:dPt>
            <c:idx val="4"/>
            <c:invertIfNegative val="0"/>
            <c:bubble3D val="0"/>
            <c:spPr>
              <a:solidFill>
                <a:schemeClr val="accent5"/>
              </a:solidFill>
              <a:ln>
                <a:noFill/>
              </a:ln>
              <a:effectLst/>
            </c:spPr>
            <c:extLst>
              <c:ext xmlns:c16="http://schemas.microsoft.com/office/drawing/2014/chart" uri="{C3380CC4-5D6E-409C-BE32-E72D297353CC}">
                <c16:uniqueId val="{0000002F-0866-4816-A921-90B8523ACAD1}"/>
              </c:ext>
            </c:extLst>
          </c:dPt>
          <c:dLbls>
            <c:dLbl>
              <c:idx val="2"/>
              <c:layout>
                <c:manualLayout>
                  <c:x val="3.7783375314861464E-2"/>
                  <c:y val="-0.133744855967078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0866-4816-A921-90B8523ACAD1}"/>
                </c:ext>
              </c:extLst>
            </c:dLbl>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'14-1g'!$A$30:$A$38</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'14-1g'!$F$30:$F$38</c:f>
              <c:numCache>
                <c:formatCode>General</c:formatCode>
                <c:ptCount val="8"/>
                <c:pt idx="0">
                  <c:v>1</c:v>
                </c:pt>
                <c:pt idx="1">
                  <c:v>3</c:v>
                </c:pt>
                <c:pt idx="2">
                  <c:v>0</c:v>
                </c:pt>
                <c:pt idx="3">
                  <c:v>1</c:v>
                </c:pt>
                <c:pt idx="4">
                  <c:v>3</c:v>
                </c:pt>
                <c:pt idx="5">
                  <c:v>4</c:v>
                </c:pt>
                <c:pt idx="6">
                  <c:v>1</c:v>
                </c:pt>
                <c:pt idx="7">
                  <c:v>4</c:v>
                </c:pt>
              </c:numCache>
            </c:numRef>
          </c:val>
          <c:extLst>
            <c:ext xmlns:c16="http://schemas.microsoft.com/office/drawing/2014/chart" uri="{C3380CC4-5D6E-409C-BE32-E72D297353CC}">
              <c16:uniqueId val="{00000030-0866-4816-A921-90B8523ACAD1}"/>
            </c:ext>
          </c:extLst>
        </c:ser>
        <c:dLbls>
          <c:showLegendKey val="0"/>
          <c:showVal val="0"/>
          <c:showCatName val="0"/>
          <c:showSerName val="0"/>
          <c:showPercent val="0"/>
          <c:showBubbleSize val="0"/>
        </c:dLbls>
        <c:gapWidth val="150"/>
        <c:overlap val="100"/>
        <c:axId val="1"/>
        <c:axId val="2"/>
      </c:barChart>
      <c:catAx>
        <c:axId val="1"/>
        <c:scaling>
          <c:orientation val="minMax"/>
        </c:scaling>
        <c:delete val="0"/>
        <c:axPos val="b"/>
        <c:numFmt formatCode="General" sourceLinked="1"/>
        <c:majorTickMark val="out"/>
        <c:minorTickMark val="none"/>
        <c:tickLblPos val="nextTo"/>
        <c:spPr>
          <a:noFill/>
          <a:ln w="9525" cap="flat" cmpd="sng" algn="ctr">
            <a:solidFill>
              <a:schemeClr val="tx1">
                <a:lumMod val="85000"/>
                <a:lumOff val="15000"/>
              </a:schemeClr>
            </a:solidFill>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r>
                  <a:rPr lang="ja-JP" altLang="en-US" sz="900" b="0" i="0" u="none" strike="noStrike" kern="1200" baseline="0">
                    <a:solidFill>
                      <a:schemeClr val="tx1">
                        <a:lumMod val="65000"/>
                        <a:lumOff val="35000"/>
                      </a:schemeClr>
                    </a:solidFill>
                    <a:latin typeface="メイリオ"/>
                    <a:ea typeface="メイリオ"/>
                    <a:cs typeface="+mn-cs"/>
                  </a:rPr>
                  <a:t>（件）</a:t>
                </a:r>
              </a:p>
            </c:rich>
          </c:tx>
          <c:layout>
            <c:manualLayout>
              <c:xMode val="edge"/>
              <c:yMode val="edge"/>
              <c:x val="2.8906827538030616E-2"/>
              <c:y val="3.2697041975592464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title>
        <c:numFmt formatCode="General" sourceLinked="1"/>
        <c:majorTickMark val="out"/>
        <c:minorTickMark val="none"/>
        <c:tickLblPos val="nextTo"/>
        <c:spPr>
          <a:noFill/>
          <a:ln>
            <a:solidFill>
              <a:schemeClr val="tx1">
                <a:lumMod val="85000"/>
                <a:lumOff val="15000"/>
              </a:schemeClr>
            </a:solidFill>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crossAx val="1"/>
        <c:crosses val="autoZero"/>
        <c:crossBetween val="between"/>
      </c:valAx>
      <c:spPr>
        <a:noFill/>
        <a:ln>
          <a:noFill/>
        </a:ln>
        <a:effectLst/>
      </c:spPr>
    </c:plotArea>
    <c:legend>
      <c:legendPos val="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legend>
    <c:plotVisOnly val="1"/>
    <c:dispBlanksAs val="gap"/>
    <c:showDLblsOverMax val="0"/>
  </c:chart>
  <c:spPr>
    <a:noFill/>
    <a:ln w="9525" cap="flat" cmpd="sng" algn="ctr">
      <a:noFill/>
      <a:round/>
    </a:ln>
    <a:effectLst/>
  </c:spPr>
  <c:txPr>
    <a:bodyPr vertOverflow="overflow" horzOverflow="overflow" anchor="ctr" anchorCtr="1"/>
    <a:lstStyle/>
    <a:p>
      <a:pPr algn="ctr" rtl="0">
        <a:defRPr lang="ja-JP" altLang="en-US" sz="900" b="0">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Categories val="1"/>
      </c14:pivotOptions>
    </c:ext>
  </c:extLst>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[2024統計さむかわデータベース（完成）.xlsx]14-2g!ﾋﾟﾎﾞｯﾄﾃｰﾌﾞﾙ8</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1"/>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2"/>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3"/>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4"/>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5"/>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6"/>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7"/>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s>
    <c:plotArea>
      <c:layout>
        <c:manualLayout>
          <c:layoutTarget val="inner"/>
          <c:xMode val="edge"/>
          <c:yMode val="edge"/>
          <c:x val="8.9830606390755519E-2"/>
          <c:y val="0.15539225520103717"/>
          <c:w val="0.82581455238935886"/>
          <c:h val="0.69094777355402537"/>
        </c:manualLayout>
      </c:layout>
      <c:barChart>
        <c:barDir val="col"/>
        <c:grouping val="clustered"/>
        <c:varyColors val="0"/>
        <c:ser>
          <c:idx val="1"/>
          <c:order val="1"/>
          <c:tx>
            <c:strRef>
              <c:f>'14-2g'!$C$1</c:f>
              <c:strCache>
                <c:ptCount val="1"/>
                <c:pt idx="0">
                  <c:v>路線数（左軸）</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534-406B-90F0-D14F29FA350F}"/>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A534-406B-90F0-D14F29FA350F}"/>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A534-406B-90F0-D14F29FA350F}"/>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A534-406B-90F0-D14F29FA350F}"/>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9-A534-406B-90F0-D14F29FA350F}"/>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B-A534-406B-90F0-D14F29FA350F}"/>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D-A534-406B-90F0-D14F29FA350F}"/>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F-A534-406B-90F0-D14F29FA350F}"/>
              </c:ext>
            </c:extLst>
          </c:dPt>
          <c:dPt>
            <c:idx val="8"/>
            <c:invertIfNegative val="0"/>
            <c:bubble3D val="0"/>
            <c:extLst>
              <c:ext xmlns:c16="http://schemas.microsoft.com/office/drawing/2014/chart" uri="{C3380CC4-5D6E-409C-BE32-E72D297353CC}">
                <c16:uniqueId val="{00000011-A534-406B-90F0-D14F29FA350F}"/>
              </c:ext>
            </c:extLst>
          </c:dPt>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'14-2g'!$A$2:$A$9</c:f>
              <c:strCache>
                <c:ptCount val="8"/>
                <c:pt idx="0">
                  <c:v>平成29年</c:v>
                </c:pt>
                <c:pt idx="1">
                  <c:v>平成30年</c:v>
                </c:pt>
                <c:pt idx="2">
                  <c:v>平成31年</c:v>
                </c:pt>
                <c:pt idx="3">
                  <c:v>令和2年</c:v>
                </c:pt>
                <c:pt idx="4">
                  <c:v>令和3年</c:v>
                </c:pt>
                <c:pt idx="5">
                  <c:v>令和4年</c:v>
                </c:pt>
                <c:pt idx="6">
                  <c:v>令和5年</c:v>
                </c:pt>
                <c:pt idx="7">
                  <c:v>令和6年</c:v>
                </c:pt>
              </c:strCache>
            </c:strRef>
          </c:cat>
          <c:val>
            <c:numRef>
              <c:f>'14-2g'!$C$2:$C$9</c:f>
              <c:numCache>
                <c:formatCode>General</c:formatCode>
                <c:ptCount val="8"/>
                <c:pt idx="0">
                  <c:v>752</c:v>
                </c:pt>
                <c:pt idx="1">
                  <c:v>759</c:v>
                </c:pt>
                <c:pt idx="2">
                  <c:v>764</c:v>
                </c:pt>
                <c:pt idx="3">
                  <c:v>770</c:v>
                </c:pt>
                <c:pt idx="4">
                  <c:v>775</c:v>
                </c:pt>
                <c:pt idx="5">
                  <c:v>779</c:v>
                </c:pt>
                <c:pt idx="6">
                  <c:v>784</c:v>
                </c:pt>
                <c:pt idx="7">
                  <c:v>791</c:v>
                </c:pt>
              </c:numCache>
            </c:numRef>
          </c:val>
          <c:extLst>
            <c:ext xmlns:c16="http://schemas.microsoft.com/office/drawing/2014/chart" uri="{C3380CC4-5D6E-409C-BE32-E72D297353CC}">
              <c16:uniqueId val="{00000012-A534-406B-90F0-D14F29FA350F}"/>
            </c:ext>
          </c:extLst>
        </c:ser>
        <c:dLbls>
          <c:showLegendKey val="0"/>
          <c:showVal val="1"/>
          <c:showCatName val="0"/>
          <c:showSerName val="0"/>
          <c:showPercent val="0"/>
          <c:showBubbleSize val="0"/>
        </c:dLbls>
        <c:gapWidth val="150"/>
        <c:axId val="1"/>
        <c:axId val="2"/>
      </c:barChart>
      <c:lineChart>
        <c:grouping val="standard"/>
        <c:varyColors val="0"/>
        <c:ser>
          <c:idx val="0"/>
          <c:order val="0"/>
          <c:tx>
            <c:strRef>
              <c:f>'14-2g'!$B$1</c:f>
              <c:strCache>
                <c:ptCount val="1"/>
                <c:pt idx="0">
                  <c:v>舗装率（右軸）</c:v>
                </c:pt>
              </c:strCache>
            </c:strRef>
          </c:tx>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Pt>
            <c:idx val="0"/>
            <c:bubble3D val="0"/>
            <c:spPr>
              <a:ln w="28575" cap="rnd" cmpd="sng" algn="ctr">
                <a:solidFill>
                  <a:schemeClr val="accent2"/>
                </a:solidFill>
                <a:prstDash val="solid"/>
                <a:round/>
              </a:ln>
              <a:effectLst/>
            </c:spPr>
            <c:extLst>
              <c:ext xmlns:c16="http://schemas.microsoft.com/office/drawing/2014/chart" uri="{C3380CC4-5D6E-409C-BE32-E72D297353CC}">
                <c16:uniqueId val="{00000014-A534-406B-90F0-D14F29FA350F}"/>
              </c:ext>
            </c:extLst>
          </c:dPt>
          <c:dPt>
            <c:idx val="1"/>
            <c:bubble3D val="0"/>
            <c:spPr>
              <a:ln w="28575" cap="rnd" cmpd="sng" algn="ctr">
                <a:solidFill>
                  <a:schemeClr val="accent2"/>
                </a:solidFill>
                <a:prstDash val="solid"/>
                <a:round/>
              </a:ln>
              <a:effectLst/>
            </c:spPr>
            <c:extLst>
              <c:ext xmlns:c16="http://schemas.microsoft.com/office/drawing/2014/chart" uri="{C3380CC4-5D6E-409C-BE32-E72D297353CC}">
                <c16:uniqueId val="{00000016-A534-406B-90F0-D14F29FA350F}"/>
              </c:ext>
            </c:extLst>
          </c:dPt>
          <c:dPt>
            <c:idx val="2"/>
            <c:bubble3D val="0"/>
            <c:spPr>
              <a:ln w="28575" cap="rnd" cmpd="sng" algn="ctr">
                <a:solidFill>
                  <a:schemeClr val="accent2"/>
                </a:solidFill>
                <a:prstDash val="solid"/>
                <a:round/>
              </a:ln>
              <a:effectLst/>
            </c:spPr>
            <c:extLst>
              <c:ext xmlns:c16="http://schemas.microsoft.com/office/drawing/2014/chart" uri="{C3380CC4-5D6E-409C-BE32-E72D297353CC}">
                <c16:uniqueId val="{00000018-A534-406B-90F0-D14F29FA350F}"/>
              </c:ext>
            </c:extLst>
          </c:dPt>
          <c:dPt>
            <c:idx val="3"/>
            <c:bubble3D val="0"/>
            <c:spPr>
              <a:ln w="28575" cap="rnd" cmpd="sng" algn="ctr">
                <a:solidFill>
                  <a:schemeClr val="accent2"/>
                </a:solidFill>
                <a:prstDash val="solid"/>
                <a:round/>
              </a:ln>
              <a:effectLst/>
            </c:spPr>
            <c:extLst>
              <c:ext xmlns:c16="http://schemas.microsoft.com/office/drawing/2014/chart" uri="{C3380CC4-5D6E-409C-BE32-E72D297353CC}">
                <c16:uniqueId val="{0000001A-A534-406B-90F0-D14F29FA350F}"/>
              </c:ext>
            </c:extLst>
          </c:dPt>
          <c:dPt>
            <c:idx val="4"/>
            <c:bubble3D val="0"/>
            <c:spPr>
              <a:ln w="28575" cap="rnd" cmpd="sng" algn="ctr">
                <a:solidFill>
                  <a:schemeClr val="accent2"/>
                </a:solidFill>
                <a:prstDash val="solid"/>
                <a:round/>
              </a:ln>
              <a:effectLst/>
            </c:spPr>
            <c:extLst>
              <c:ext xmlns:c16="http://schemas.microsoft.com/office/drawing/2014/chart" uri="{C3380CC4-5D6E-409C-BE32-E72D297353CC}">
                <c16:uniqueId val="{0000001C-A534-406B-90F0-D14F29FA350F}"/>
              </c:ext>
            </c:extLst>
          </c:dPt>
          <c:dPt>
            <c:idx val="5"/>
            <c:bubble3D val="0"/>
            <c:spPr>
              <a:ln w="28575" cap="rnd" cmpd="sng" algn="ctr">
                <a:solidFill>
                  <a:schemeClr val="accent2"/>
                </a:solidFill>
                <a:prstDash val="solid"/>
                <a:round/>
              </a:ln>
              <a:effectLst/>
            </c:spPr>
            <c:extLst>
              <c:ext xmlns:c16="http://schemas.microsoft.com/office/drawing/2014/chart" uri="{C3380CC4-5D6E-409C-BE32-E72D297353CC}">
                <c16:uniqueId val="{0000001E-A534-406B-90F0-D14F29FA350F}"/>
              </c:ext>
            </c:extLst>
          </c:dPt>
          <c:dPt>
            <c:idx val="6"/>
            <c:bubble3D val="0"/>
            <c:spPr>
              <a:ln w="28575" cap="rnd" cmpd="sng" algn="ctr">
                <a:solidFill>
                  <a:schemeClr val="accent2"/>
                </a:solidFill>
                <a:prstDash val="solid"/>
                <a:round/>
              </a:ln>
              <a:effectLst/>
            </c:spPr>
            <c:extLst>
              <c:ext xmlns:c16="http://schemas.microsoft.com/office/drawing/2014/chart" uri="{C3380CC4-5D6E-409C-BE32-E72D297353CC}">
                <c16:uniqueId val="{00000020-A534-406B-90F0-D14F29FA350F}"/>
              </c:ext>
            </c:extLst>
          </c:dPt>
          <c:dPt>
            <c:idx val="7"/>
            <c:bubble3D val="0"/>
            <c:spPr>
              <a:ln w="28575" cap="rnd" cmpd="sng" algn="ctr">
                <a:solidFill>
                  <a:schemeClr val="accent2"/>
                </a:solidFill>
                <a:prstDash val="solid"/>
                <a:round/>
              </a:ln>
              <a:effectLst/>
            </c:spPr>
            <c:extLst>
              <c:ext xmlns:c16="http://schemas.microsoft.com/office/drawing/2014/chart" uri="{C3380CC4-5D6E-409C-BE32-E72D297353CC}">
                <c16:uniqueId val="{00000022-A534-406B-90F0-D14F29FA350F}"/>
              </c:ext>
            </c:extLst>
          </c:dPt>
          <c:dPt>
            <c:idx val="8"/>
            <c:bubble3D val="0"/>
            <c:extLst>
              <c:ext xmlns:c16="http://schemas.microsoft.com/office/drawing/2014/chart" uri="{C3380CC4-5D6E-409C-BE32-E72D297353CC}">
                <c16:uniqueId val="{00000024-A534-406B-90F0-D14F29FA350F}"/>
              </c:ext>
            </c:extLst>
          </c:dPt>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'14-2g'!$A$2:$A$9</c:f>
              <c:strCache>
                <c:ptCount val="8"/>
                <c:pt idx="0">
                  <c:v>平成29年</c:v>
                </c:pt>
                <c:pt idx="1">
                  <c:v>平成30年</c:v>
                </c:pt>
                <c:pt idx="2">
                  <c:v>平成31年</c:v>
                </c:pt>
                <c:pt idx="3">
                  <c:v>令和2年</c:v>
                </c:pt>
                <c:pt idx="4">
                  <c:v>令和3年</c:v>
                </c:pt>
                <c:pt idx="5">
                  <c:v>令和4年</c:v>
                </c:pt>
                <c:pt idx="6">
                  <c:v>令和5年</c:v>
                </c:pt>
                <c:pt idx="7">
                  <c:v>令和6年</c:v>
                </c:pt>
              </c:strCache>
            </c:strRef>
          </c:cat>
          <c:val>
            <c:numRef>
              <c:f>'14-2g'!$B$2:$B$9</c:f>
              <c:numCache>
                <c:formatCode>General</c:formatCode>
                <c:ptCount val="8"/>
                <c:pt idx="0">
                  <c:v>86</c:v>
                </c:pt>
                <c:pt idx="1">
                  <c:v>86</c:v>
                </c:pt>
                <c:pt idx="2">
                  <c:v>86</c:v>
                </c:pt>
                <c:pt idx="3">
                  <c:v>86</c:v>
                </c:pt>
                <c:pt idx="4">
                  <c:v>86</c:v>
                </c:pt>
                <c:pt idx="5">
                  <c:v>87</c:v>
                </c:pt>
                <c:pt idx="6">
                  <c:v>87</c:v>
                </c:pt>
                <c:pt idx="7">
                  <c:v>87</c:v>
                </c:pt>
              </c:numCache>
            </c:numRef>
          </c:val>
          <c:smooth val="0"/>
          <c:extLst>
            <c:ext xmlns:c16="http://schemas.microsoft.com/office/drawing/2014/chart" uri="{C3380CC4-5D6E-409C-BE32-E72D297353CC}">
              <c16:uniqueId val="{00000025-A534-406B-90F0-D14F29FA350F}"/>
            </c:ext>
          </c:extLst>
        </c:ser>
        <c:dLbls>
          <c:showLegendKey val="0"/>
          <c:showVal val="1"/>
          <c:showCatName val="0"/>
          <c:showSerName val="0"/>
          <c:showPercent val="0"/>
          <c:showBubbleSize val="0"/>
        </c:dLbls>
        <c:marker val="1"/>
        <c:smooth val="0"/>
        <c:axId val="11"/>
        <c:axId val="12"/>
      </c:line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max val="1000"/>
          <c:min val="0"/>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（路線）</a:t>
                </a:r>
              </a:p>
            </c:rich>
          </c:tx>
          <c:layout>
            <c:manualLayout>
              <c:xMode val="edge"/>
              <c:yMode val="edge"/>
              <c:x val="6.7278955307782211E-3"/>
              <c:y val="7.6490479186861901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majorUnit val="200"/>
      </c:valAx>
      <c:catAx>
        <c:axId val="11"/>
        <c:scaling>
          <c:orientation val="minMax"/>
        </c:scaling>
        <c:delete val="1"/>
        <c:axPos val="b"/>
        <c:numFmt formatCode="General" sourceLinked="1"/>
        <c:majorTickMark val="out"/>
        <c:minorTickMark val="none"/>
        <c:tickLblPos val="nextTo"/>
        <c:crossAx val="12"/>
        <c:crosses val="autoZero"/>
        <c:auto val="1"/>
        <c:lblAlgn val="ctr"/>
        <c:lblOffset val="100"/>
        <c:noMultiLvlLbl val="0"/>
      </c:catAx>
      <c:valAx>
        <c:axId val="12"/>
        <c:scaling>
          <c:orientation val="minMax"/>
          <c:min val="0"/>
        </c:scaling>
        <c:delete val="0"/>
        <c:axPos val="r"/>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a:t>
                </a:r>
                <a:r>
                  <a:rPr lang="en-US" altLang="en-US" sz="900" b="0" i="0" u="none" strike="noStrike" kern="1200" baseline="0">
                    <a:solidFill>
                      <a:schemeClr val="tx1"/>
                    </a:solidFill>
                    <a:latin typeface="メイリオ"/>
                    <a:ea typeface="メイリオ"/>
                    <a:cs typeface="+mn-cs"/>
                  </a:rPr>
                  <a:t>%</a:t>
                </a:r>
                <a:r>
                  <a:rPr lang="ja-JP" altLang="en-US" sz="900" b="0" i="0" u="none" strike="noStrike" kern="1200" baseline="0">
                    <a:solidFill>
                      <a:schemeClr val="tx1"/>
                    </a:solidFill>
                    <a:latin typeface="メイリオ"/>
                    <a:ea typeface="メイリオ"/>
                    <a:cs typeface="+mn-cs"/>
                  </a:rPr>
                  <a:t>）</a:t>
                </a:r>
              </a:p>
            </c:rich>
          </c:tx>
          <c:layout>
            <c:manualLayout>
              <c:xMode val="edge"/>
              <c:yMode val="edge"/>
              <c:x val="0.9098340269099644"/>
              <c:y val="7.8445377913074044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0_);[Red]\(#,##0.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1"/>
        <c:crosses val="max"/>
        <c:crossBetween val="between"/>
        <c:majorUnit val="20"/>
      </c:valAx>
      <c:spPr>
        <a:solidFill>
          <a:schemeClr val="bg1"/>
        </a:solidFill>
        <a:ln>
          <a:noFill/>
        </a:ln>
        <a:effectLst/>
      </c:spPr>
    </c:plotArea>
    <c:legend>
      <c:legendPos val="t"/>
      <c:layout>
        <c:manualLayout>
          <c:xMode val="edge"/>
          <c:yMode val="edge"/>
          <c:x val="0.25768903744642335"/>
          <c:y val="1.8969431501576647E-2"/>
          <c:w val="0.48165690388226923"/>
          <c:h val="8.3717191601049873E-2"/>
        </c:manualLayout>
      </c:layou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b="0">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[2024統計さむかわデータベース（完成）.xlsx]14-3（R2以前）g!ﾋﾟﾎﾞｯﾄﾃｰﾌﾞﾙ9</c:name>
    <c:fmtId val="0"/>
  </c:pivotSource>
  <c:chart>
    <c:autoTitleDeleted val="1"/>
    <c:pivotFmts>
      <c:pivotFmt>
        <c:idx val="0"/>
        <c:dLbl>
          <c:idx val="0"/>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dLbl>
          <c:idx val="0"/>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4830316617154974E-2"/>
          <c:y val="9.6456692913385822E-2"/>
          <c:w val="0.90871486786451838"/>
          <c:h val="0.74479549853565596"/>
        </c:manualLayout>
      </c:layout>
      <c:barChart>
        <c:barDir val="col"/>
        <c:grouping val="clustered"/>
        <c:varyColors val="0"/>
        <c:ser>
          <c:idx val="0"/>
          <c:order val="0"/>
          <c:tx>
            <c:strRef>
              <c:f>'14-3（R2以前）g'!$B$1</c:f>
              <c:strCache>
                <c:ptCount val="1"/>
                <c:pt idx="0">
                  <c:v>集計</c:v>
                </c:pt>
              </c:strCache>
            </c:strRef>
          </c:tx>
          <c:invertIfNegative val="0"/>
          <c:dLbls>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'14-3（R2以前）g'!$A$2:$A$10</c:f>
              <c:strCache>
                <c:ptCount val="8"/>
                <c:pt idx="0">
                  <c:v>平成25年度</c:v>
                </c:pt>
                <c:pt idx="1">
                  <c:v>平成26年度</c:v>
                </c:pt>
                <c:pt idx="2">
                  <c:v>平成27年度</c:v>
                </c:pt>
                <c:pt idx="3">
                  <c:v>平成28年度</c:v>
                </c:pt>
                <c:pt idx="4">
                  <c:v>平成29年度</c:v>
                </c:pt>
                <c:pt idx="5">
                  <c:v>平成30年度</c:v>
                </c:pt>
                <c:pt idx="6">
                  <c:v>令和元年度</c:v>
                </c:pt>
                <c:pt idx="7">
                  <c:v>令和2年度</c:v>
                </c:pt>
              </c:strCache>
            </c:strRef>
          </c:cat>
          <c:val>
            <c:numRef>
              <c:f>'14-3（R2以前）g'!$B$2:$B$10</c:f>
              <c:numCache>
                <c:formatCode>General</c:formatCode>
                <c:ptCount val="8"/>
                <c:pt idx="0">
                  <c:v>294</c:v>
                </c:pt>
                <c:pt idx="1">
                  <c:v>245</c:v>
                </c:pt>
                <c:pt idx="2">
                  <c:v>238</c:v>
                </c:pt>
                <c:pt idx="3">
                  <c:v>253</c:v>
                </c:pt>
                <c:pt idx="4">
                  <c:v>268</c:v>
                </c:pt>
                <c:pt idx="5">
                  <c:v>266</c:v>
                </c:pt>
                <c:pt idx="6">
                  <c:v>240</c:v>
                </c:pt>
                <c:pt idx="7">
                  <c:v>210</c:v>
                </c:pt>
              </c:numCache>
            </c:numRef>
          </c:val>
          <c:extLst>
            <c:ext xmlns:c16="http://schemas.microsoft.com/office/drawing/2014/chart" uri="{C3380CC4-5D6E-409C-BE32-E72D297353CC}">
              <c16:uniqueId val="{00000000-ADBE-4A4C-AA9E-02D487DB2FD0}"/>
            </c:ext>
          </c:extLst>
        </c:ser>
        <c:dLbls>
          <c:showLegendKey val="0"/>
          <c:showVal val="1"/>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txPr>
          <a:bodyPr rot="-2100000" horzOverflow="overflow" anchor="ctr" anchorCtr="1"/>
          <a:lstStyle/>
          <a:p>
            <a:pPr algn="ctr" rtl="0">
              <a:defRPr sz="900">
                <a:solidFill>
                  <a:schemeClr val="tx1"/>
                </a:solidFill>
              </a:defRPr>
            </a:pPr>
            <a:endParaRPr lang="ja-JP"/>
          </a:p>
        </c:txPr>
        <c:crossAx val="2"/>
        <c:crosses val="autoZero"/>
        <c:auto val="1"/>
        <c:lblAlgn val="ctr"/>
        <c:lblOffset val="50"/>
        <c:noMultiLvlLbl val="0"/>
      </c:catAx>
      <c:valAx>
        <c:axId val="2"/>
        <c:scaling>
          <c:orientation val="minMax"/>
        </c:scaling>
        <c:delete val="0"/>
        <c:axPos val="l"/>
        <c:title>
          <c:tx>
            <c:rich>
              <a:bodyPr rot="0" horzOverflow="overflow" anchor="ctr" anchorCtr="1"/>
              <a:lstStyle/>
              <a:p>
                <a:pPr algn="ctr" rtl="0">
                  <a:defRPr sz="900" i="0" u="none" strike="noStrike" baseline="0">
                    <a:solidFill>
                      <a:schemeClr val="tx1"/>
                    </a:solidFill>
                  </a:defRPr>
                </a:pPr>
                <a:r>
                  <a:rPr lang="ja-JP" altLang="en-US" sz="900" b="0" i="0" u="none" strike="noStrike" baseline="0">
                    <a:solidFill>
                      <a:schemeClr val="tx1"/>
                    </a:solidFill>
                    <a:latin typeface="メイリオ"/>
                    <a:ea typeface="メイリオ"/>
                  </a:rPr>
                  <a:t>（件）</a:t>
                </a:r>
              </a:p>
            </c:rich>
          </c:tx>
          <c:layout>
            <c:manualLayout>
              <c:xMode val="edge"/>
              <c:yMode val="edge"/>
              <c:x val="3.3250213192377504E-2"/>
              <c:y val="2.1054885031262984E-2"/>
            </c:manualLayout>
          </c:layout>
          <c:overlay val="0"/>
        </c:title>
        <c:numFmt formatCode="#,##0_);[Red]\(#,##0\)" sourceLinked="0"/>
        <c:majorTickMark val="out"/>
        <c:minorTickMark val="none"/>
        <c:tickLblPos val="nextTo"/>
        <c:txPr>
          <a:bodyPr horzOverflow="overflow" anchor="ctr" anchorCtr="1"/>
          <a:lstStyle/>
          <a:p>
            <a:pPr algn="ctr" rtl="0">
              <a:defRPr sz="900">
                <a:solidFill>
                  <a:schemeClr val="tx1"/>
                </a:solidFill>
              </a:defRPr>
            </a:pPr>
            <a:endParaRPr lang="ja-JP"/>
          </a:p>
        </c:txPr>
        <c:crossAx val="1"/>
        <c:crosses val="autoZero"/>
        <c:crossBetween val="between"/>
      </c:valAx>
    </c:plotArea>
    <c:plotVisOnly val="1"/>
    <c:dispBlanksAs val="gap"/>
    <c:showDLblsOverMax val="0"/>
  </c:chart>
  <c:spPr>
    <a:noFill/>
    <a:ln>
      <a:noFill/>
    </a:ln>
  </c:spPr>
  <c:txPr>
    <a:bodyPr horzOverflow="overflow" anchor="ctr" anchorCtr="1"/>
    <a:lstStyle/>
    <a:p>
      <a:pPr algn="ctr" rtl="0">
        <a:defRPr lang="ja-JP" altLang="en-US" sz="900" b="0">
          <a:solidFill>
            <a:schemeClr val="tx1"/>
          </a:solidFill>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[2024統計さむかわデータベース（完成）.xlsx]14-3g!ﾋﾟﾎﾞｯﾄﾃｰﾌﾞﾙ9</c:name>
    <c:fmtId val="0"/>
  </c:pivotSource>
  <c:chart>
    <c:autoTitleDeleted val="1"/>
    <c:pivotFmts>
      <c:pivotFmt>
        <c:idx val="0"/>
        <c:spPr>
          <a:solidFill>
            <a:schemeClr val="accent1"/>
          </a:solidFill>
          <a:ln>
            <a:noFill/>
          </a:ln>
          <a:effectLst/>
        </c:spPr>
        <c:marker>
          <c:symbol val="none"/>
        </c:marker>
        <c:dLbl>
          <c:idx val="0"/>
          <c:numFmt formatCode="#,##0_ ;[Red]\-#,##0\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'14-3g'!$B$1</c:f>
              <c:strCache>
                <c:ptCount val="1"/>
                <c:pt idx="0">
                  <c:v> 一般建築物　(一般建築物)</c:v>
                </c:pt>
              </c:strCache>
            </c:strRef>
          </c:tx>
          <c:spPr>
            <a:solidFill>
              <a:schemeClr val="accent1"/>
            </a:solidFill>
            <a:ln>
              <a:noFill/>
            </a:ln>
            <a:effectLst/>
          </c:spPr>
          <c:invertIfNegative val="0"/>
          <c:dLbls>
            <c:numFmt formatCode="#,##0_ ;[Red]\-#,##0\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'14-3g'!$A$2:$A$5</c:f>
              <c:strCache>
                <c:ptCount val="3"/>
                <c:pt idx="0">
                  <c:v>令和4年度</c:v>
                </c:pt>
                <c:pt idx="1">
                  <c:v>令和5年度</c:v>
                </c:pt>
                <c:pt idx="2">
                  <c:v>令和6年度</c:v>
                </c:pt>
              </c:strCache>
            </c:strRef>
          </c:cat>
          <c:val>
            <c:numRef>
              <c:f>'14-3g'!$B$2:$B$5</c:f>
              <c:numCache>
                <c:formatCode>General</c:formatCode>
                <c:ptCount val="3"/>
                <c:pt idx="0">
                  <c:v>1495</c:v>
                </c:pt>
                <c:pt idx="1">
                  <c:v>1364</c:v>
                </c:pt>
                <c:pt idx="2">
                  <c:v>1224</c:v>
                </c:pt>
              </c:numCache>
            </c:numRef>
          </c:val>
          <c:extLst>
            <c:ext xmlns:c16="http://schemas.microsoft.com/office/drawing/2014/chart" uri="{C3380CC4-5D6E-409C-BE32-E72D297353CC}">
              <c16:uniqueId val="{00000000-CC41-43F1-B910-81397E644518}"/>
            </c:ext>
          </c:extLst>
        </c:ser>
        <c:ser>
          <c:idx val="1"/>
          <c:order val="1"/>
          <c:tx>
            <c:strRef>
              <c:f>'14-3g'!$C$1</c:f>
              <c:strCache>
                <c:ptCount val="1"/>
                <c:pt idx="0">
                  <c:v> 特殊建築物(特殊建築物)</c:v>
                </c:pt>
              </c:strCache>
            </c:strRef>
          </c:tx>
          <c:spPr>
            <a:solidFill>
              <a:schemeClr val="accent2"/>
            </a:solidFill>
            <a:ln>
              <a:noFill/>
            </a:ln>
            <a:effectLst/>
          </c:spPr>
          <c:invertIfNegative val="0"/>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'14-3g'!$A$2:$A$5</c:f>
              <c:strCache>
                <c:ptCount val="3"/>
                <c:pt idx="0">
                  <c:v>令和4年度</c:v>
                </c:pt>
                <c:pt idx="1">
                  <c:v>令和5年度</c:v>
                </c:pt>
                <c:pt idx="2">
                  <c:v>令和6年度</c:v>
                </c:pt>
              </c:strCache>
            </c:strRef>
          </c:cat>
          <c:val>
            <c:numRef>
              <c:f>'14-3g'!$C$2:$C$5</c:f>
              <c:numCache>
                <c:formatCode>General</c:formatCode>
                <c:ptCount val="3"/>
                <c:pt idx="0">
                  <c:v>148</c:v>
                </c:pt>
                <c:pt idx="1">
                  <c:v>140</c:v>
                </c:pt>
                <c:pt idx="2">
                  <c:v>139</c:v>
                </c:pt>
              </c:numCache>
            </c:numRef>
          </c:val>
          <c:extLst>
            <c:ext xmlns:c16="http://schemas.microsoft.com/office/drawing/2014/chart" uri="{C3380CC4-5D6E-409C-BE32-E72D297353CC}">
              <c16:uniqueId val="{00000001-CC41-43F1-B910-81397E644518}"/>
            </c:ext>
          </c:extLst>
        </c:ser>
        <c:dLbls>
          <c:showLegendKey val="0"/>
          <c:showVal val="1"/>
          <c:showCatName val="0"/>
          <c:showSerName val="0"/>
          <c:showPercent val="0"/>
          <c:showBubbleSize val="0"/>
        </c:dLbls>
        <c:gapWidth val="200"/>
        <c:overlap val="100"/>
        <c:axId val="1"/>
        <c:axId val="2"/>
      </c:barChart>
      <c:catAx>
        <c:axId val="1"/>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crossAx val="2"/>
        <c:crosses val="autoZero"/>
        <c:auto val="1"/>
        <c:lblAlgn val="ctr"/>
        <c:lblOffset val="100"/>
        <c:noMultiLvlLbl val="0"/>
      </c:catAx>
      <c:valAx>
        <c:axId val="2"/>
        <c:scaling>
          <c:orientation val="minMax"/>
        </c:scaling>
        <c:delete val="0"/>
        <c:axPos val="l"/>
        <c:numFmt formatCode="General" sourceLinked="1"/>
        <c:majorTickMark val="out"/>
        <c:minorTickMark val="none"/>
        <c:tickLblPos val="nextTo"/>
        <c:spPr>
          <a:noFill/>
          <a:ln>
            <a:solidFill>
              <a:schemeClr val="tx1"/>
            </a:solidFill>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crossAx val="1"/>
        <c:crosses val="autoZero"/>
        <c:crossBetween val="between"/>
      </c:valAx>
      <c:spPr>
        <a:noFill/>
        <a:ln>
          <a:noFill/>
        </a:ln>
        <a:effectLst/>
      </c:spPr>
    </c:plotArea>
    <c:legend>
      <c:legendPos val="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vertOverflow="overflow" horzOverflow="overflow" anchor="ctr" anchorCtr="1"/>
    <a:lstStyle/>
    <a:p>
      <a:pPr algn="ctr" rtl="0">
        <a:defRPr lang="ja-JP" altLang="en-US" sz="900" b="0">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[2024統計さむかわデータベース（完成）.xlsx]14-5g!ﾋﾟﾎﾞｯﾄﾃｰﾌﾞﾙ10</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pivotFmt>
      <c:pivotFmt>
        <c:idx val="3"/>
        <c:spPr>
          <a:solidFill>
            <a:schemeClr val="accent2"/>
          </a:solidFill>
          <a:ln>
            <a:noFill/>
          </a:ln>
          <a:effectLst/>
        </c:spPr>
      </c:pivotFmt>
      <c:pivotFmt>
        <c:idx val="4"/>
        <c:spPr>
          <a:solidFill>
            <a:schemeClr val="accent2"/>
          </a:solidFill>
          <a:ln>
            <a:noFill/>
          </a:ln>
          <a:effectLst/>
        </c:spPr>
      </c:pivotFmt>
      <c:pivotFmt>
        <c:idx val="5"/>
        <c:spPr>
          <a:solidFill>
            <a:schemeClr val="accent2"/>
          </a:solidFill>
          <a:ln>
            <a:noFill/>
          </a:ln>
          <a:effectLst/>
        </c:spPr>
      </c:pivotFmt>
      <c:pivotFmt>
        <c:idx val="6"/>
        <c:spPr>
          <a:solidFill>
            <a:schemeClr val="accent2"/>
          </a:solidFill>
          <a:ln>
            <a:noFill/>
          </a:ln>
          <a:effectLst/>
        </c:spPr>
      </c:pivotFmt>
      <c:pivotFmt>
        <c:idx val="7"/>
        <c:spPr>
          <a:solidFill>
            <a:schemeClr val="accent2"/>
          </a:solidFill>
          <a:ln>
            <a:noFill/>
          </a:ln>
          <a:effectLst/>
        </c:spPr>
      </c:pivotFmt>
      <c:pivotFmt>
        <c:idx val="8"/>
        <c:spPr>
          <a:solidFill>
            <a:schemeClr val="accent2"/>
          </a:solidFill>
          <a:ln>
            <a:noFill/>
          </a:ln>
          <a:effectLst/>
        </c:spPr>
      </c:pivotFmt>
      <c:pivotFmt>
        <c:idx val="9"/>
        <c:spPr>
          <a:solidFill>
            <a:schemeClr val="accent2"/>
          </a:solidFill>
          <a:ln>
            <a:noFill/>
          </a:ln>
          <a:effectLst/>
        </c:spPr>
      </c:pivotFmt>
      <c:pivotFmt>
        <c:idx val="10"/>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4"/>
          </a:solidFill>
          <a:ln>
            <a:noFill/>
          </a:ln>
          <a:effectLst/>
        </c:spPr>
      </c:pivotFmt>
      <c:pivotFmt>
        <c:idx val="13"/>
        <c:spPr>
          <a:solidFill>
            <a:schemeClr val="accent4"/>
          </a:solidFill>
          <a:ln>
            <a:noFill/>
          </a:ln>
          <a:effectLst/>
        </c:spPr>
      </c:pivotFmt>
      <c:pivotFmt>
        <c:idx val="14"/>
        <c:spPr>
          <a:solidFill>
            <a:schemeClr val="accent4"/>
          </a:solidFill>
          <a:ln>
            <a:noFill/>
          </a:ln>
          <a:effectLst/>
        </c:spPr>
      </c:pivotFmt>
      <c:pivotFmt>
        <c:idx val="15"/>
        <c:spPr>
          <a:solidFill>
            <a:schemeClr val="accent4"/>
          </a:solidFill>
          <a:ln>
            <a:noFill/>
          </a:ln>
          <a:effectLst/>
        </c:spPr>
      </c:pivotFmt>
      <c:pivotFmt>
        <c:idx val="16"/>
        <c:spPr>
          <a:solidFill>
            <a:schemeClr val="accent4"/>
          </a:solidFill>
          <a:ln>
            <a:noFill/>
          </a:ln>
          <a:effectLst/>
        </c:spPr>
      </c:pivotFmt>
      <c:pivotFmt>
        <c:idx val="17"/>
        <c:spPr>
          <a:solidFill>
            <a:schemeClr val="accent4"/>
          </a:solidFill>
          <a:ln>
            <a:noFill/>
          </a:ln>
          <a:effectLst/>
        </c:spPr>
      </c:pivotFmt>
      <c:pivotFmt>
        <c:idx val="18"/>
        <c:spPr>
          <a:solidFill>
            <a:schemeClr val="accent4"/>
          </a:solidFill>
          <a:ln>
            <a:noFill/>
          </a:ln>
          <a:effectLst/>
        </c:spPr>
      </c:pivotFmt>
      <c:pivotFmt>
        <c:idx val="19"/>
        <c:spPr>
          <a:solidFill>
            <a:schemeClr val="accent4"/>
          </a:solidFill>
          <a:ln>
            <a:noFill/>
          </a:ln>
          <a:effectLst/>
        </c:spPr>
      </c:pivotFmt>
      <c:pivotFmt>
        <c:idx val="20"/>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137279026461181E-2"/>
          <c:y val="0.10843707062692937"/>
          <c:w val="0.91636594589515963"/>
          <c:h val="0.75103241469038595"/>
        </c:manualLayout>
      </c:layout>
      <c:barChart>
        <c:barDir val="col"/>
        <c:grouping val="stacked"/>
        <c:varyColors val="0"/>
        <c:ser>
          <c:idx val="0"/>
          <c:order val="0"/>
          <c:tx>
            <c:strRef>
              <c:f>'14-5g'!$B$1</c:f>
              <c:strCache>
                <c:ptCount val="1"/>
                <c:pt idx="0">
                  <c:v>街区公園</c:v>
                </c:pt>
              </c:strCache>
            </c:strRef>
          </c:tx>
          <c:spPr>
            <a:solidFill>
              <a:schemeClr val="accent1"/>
            </a:solidFill>
            <a:ln>
              <a:noFill/>
            </a:ln>
            <a:effectLst/>
          </c:spPr>
          <c:invertIfNegative val="0"/>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'14-5g'!$A$2:$A$9</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'14-5g'!$B$2:$B$9</c:f>
              <c:numCache>
                <c:formatCode>General</c:formatCode>
                <c:ptCount val="8"/>
                <c:pt idx="0">
                  <c:v>31</c:v>
                </c:pt>
                <c:pt idx="1">
                  <c:v>32</c:v>
                </c:pt>
                <c:pt idx="2">
                  <c:v>32</c:v>
                </c:pt>
                <c:pt idx="3">
                  <c:v>32</c:v>
                </c:pt>
                <c:pt idx="4">
                  <c:v>32</c:v>
                </c:pt>
                <c:pt idx="5">
                  <c:v>32</c:v>
                </c:pt>
                <c:pt idx="6">
                  <c:v>32</c:v>
                </c:pt>
                <c:pt idx="7">
                  <c:v>32</c:v>
                </c:pt>
              </c:numCache>
            </c:numRef>
          </c:val>
          <c:extLst>
            <c:ext xmlns:c16="http://schemas.microsoft.com/office/drawing/2014/chart" uri="{C3380CC4-5D6E-409C-BE32-E72D297353CC}">
              <c16:uniqueId val="{00000000-CCEE-4381-8877-7034BF5C1EEF}"/>
            </c:ext>
          </c:extLst>
        </c:ser>
        <c:ser>
          <c:idx val="1"/>
          <c:order val="1"/>
          <c:tx>
            <c:strRef>
              <c:f>'14-5g'!$C$1</c:f>
              <c:strCache>
                <c:ptCount val="1"/>
                <c:pt idx="0">
                  <c:v>近隣公園</c:v>
                </c:pt>
              </c:strCache>
            </c:strRef>
          </c:tx>
          <c:spPr>
            <a:solidFill>
              <a:schemeClr val="accent2"/>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2-CCEE-4381-8877-7034BF5C1EEF}"/>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4-CCEE-4381-8877-7034BF5C1EEF}"/>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6-CCEE-4381-8877-7034BF5C1EEF}"/>
              </c:ext>
            </c:extLst>
          </c:dPt>
          <c:dPt>
            <c:idx val="3"/>
            <c:invertIfNegative val="0"/>
            <c:bubble3D val="0"/>
            <c:spPr>
              <a:solidFill>
                <a:schemeClr val="accent2"/>
              </a:solidFill>
              <a:ln>
                <a:noFill/>
              </a:ln>
              <a:effectLst/>
            </c:spPr>
            <c:extLst>
              <c:ext xmlns:c16="http://schemas.microsoft.com/office/drawing/2014/chart" uri="{C3380CC4-5D6E-409C-BE32-E72D297353CC}">
                <c16:uniqueId val="{00000008-CCEE-4381-8877-7034BF5C1EEF}"/>
              </c:ext>
            </c:extLst>
          </c:dPt>
          <c:dPt>
            <c:idx val="4"/>
            <c:invertIfNegative val="0"/>
            <c:bubble3D val="0"/>
            <c:spPr>
              <a:solidFill>
                <a:schemeClr val="accent2"/>
              </a:solidFill>
              <a:ln>
                <a:noFill/>
              </a:ln>
              <a:effectLst/>
            </c:spPr>
            <c:extLst>
              <c:ext xmlns:c16="http://schemas.microsoft.com/office/drawing/2014/chart" uri="{C3380CC4-5D6E-409C-BE32-E72D297353CC}">
                <c16:uniqueId val="{0000000A-CCEE-4381-8877-7034BF5C1EEF}"/>
              </c:ext>
            </c:extLst>
          </c:dPt>
          <c:dPt>
            <c:idx val="5"/>
            <c:invertIfNegative val="0"/>
            <c:bubble3D val="0"/>
            <c:spPr>
              <a:solidFill>
                <a:schemeClr val="accent2"/>
              </a:solidFill>
              <a:ln>
                <a:noFill/>
              </a:ln>
              <a:effectLst/>
            </c:spPr>
            <c:extLst>
              <c:ext xmlns:c16="http://schemas.microsoft.com/office/drawing/2014/chart" uri="{C3380CC4-5D6E-409C-BE32-E72D297353CC}">
                <c16:uniqueId val="{0000000C-CCEE-4381-8877-7034BF5C1EEF}"/>
              </c:ext>
            </c:extLst>
          </c:dPt>
          <c:dPt>
            <c:idx val="6"/>
            <c:invertIfNegative val="0"/>
            <c:bubble3D val="0"/>
            <c:spPr>
              <a:solidFill>
                <a:schemeClr val="accent2"/>
              </a:solidFill>
              <a:ln>
                <a:noFill/>
              </a:ln>
              <a:effectLst/>
            </c:spPr>
            <c:extLst>
              <c:ext xmlns:c16="http://schemas.microsoft.com/office/drawing/2014/chart" uri="{C3380CC4-5D6E-409C-BE32-E72D297353CC}">
                <c16:uniqueId val="{0000000E-CCEE-4381-8877-7034BF5C1EEF}"/>
              </c:ext>
            </c:extLst>
          </c:dPt>
          <c:dPt>
            <c:idx val="7"/>
            <c:invertIfNegative val="0"/>
            <c:bubble3D val="0"/>
            <c:spPr>
              <a:solidFill>
                <a:schemeClr val="accent2"/>
              </a:solidFill>
              <a:ln>
                <a:noFill/>
              </a:ln>
              <a:effectLst/>
            </c:spPr>
            <c:extLst>
              <c:ext xmlns:c16="http://schemas.microsoft.com/office/drawing/2014/chart" uri="{C3380CC4-5D6E-409C-BE32-E72D297353CC}">
                <c16:uniqueId val="{00000010-CCEE-4381-8877-7034BF5C1EEF}"/>
              </c:ext>
            </c:extLst>
          </c:dPt>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'14-5g'!$A$2:$A$9</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'14-5g'!$C$2:$C$9</c:f>
              <c:numCache>
                <c:formatCode>General</c:formatCode>
                <c:ptCount val="8"/>
                <c:pt idx="0">
                  <c:v>1</c:v>
                </c:pt>
                <c:pt idx="1">
                  <c:v>1</c:v>
                </c:pt>
                <c:pt idx="2">
                  <c:v>1</c:v>
                </c:pt>
                <c:pt idx="3">
                  <c:v>1</c:v>
                </c:pt>
                <c:pt idx="4">
                  <c:v>1</c:v>
                </c:pt>
                <c:pt idx="5">
                  <c:v>1</c:v>
                </c:pt>
                <c:pt idx="6">
                  <c:v>1</c:v>
                </c:pt>
                <c:pt idx="7">
                  <c:v>1</c:v>
                </c:pt>
              </c:numCache>
            </c:numRef>
          </c:val>
          <c:extLst>
            <c:ext xmlns:c16="http://schemas.microsoft.com/office/drawing/2014/chart" uri="{C3380CC4-5D6E-409C-BE32-E72D297353CC}">
              <c16:uniqueId val="{00000011-CCEE-4381-8877-7034BF5C1EEF}"/>
            </c:ext>
          </c:extLst>
        </c:ser>
        <c:ser>
          <c:idx val="2"/>
          <c:order val="2"/>
          <c:tx>
            <c:strRef>
              <c:f>'14-5g'!$D$1</c:f>
              <c:strCache>
                <c:ptCount val="1"/>
                <c:pt idx="0">
                  <c:v>地区公園</c:v>
                </c:pt>
              </c:strCache>
            </c:strRef>
          </c:tx>
          <c:spPr>
            <a:solidFill>
              <a:schemeClr val="accent3"/>
            </a:solidFill>
            <a:ln>
              <a:noFill/>
            </a:ln>
            <a:effectLst/>
          </c:spPr>
          <c:invertIfNegative val="0"/>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'14-5g'!$A$2:$A$9</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'14-5g'!$D$2:$D$9</c:f>
              <c:numCache>
                <c:formatCode>General</c:formatCode>
                <c:ptCount val="8"/>
                <c:pt idx="0">
                  <c:v>1</c:v>
                </c:pt>
                <c:pt idx="1">
                  <c:v>1</c:v>
                </c:pt>
                <c:pt idx="2">
                  <c:v>1</c:v>
                </c:pt>
                <c:pt idx="3">
                  <c:v>1</c:v>
                </c:pt>
                <c:pt idx="4">
                  <c:v>1</c:v>
                </c:pt>
                <c:pt idx="5">
                  <c:v>1</c:v>
                </c:pt>
                <c:pt idx="6">
                  <c:v>1</c:v>
                </c:pt>
                <c:pt idx="7">
                  <c:v>1</c:v>
                </c:pt>
              </c:numCache>
            </c:numRef>
          </c:val>
          <c:extLst>
            <c:ext xmlns:c16="http://schemas.microsoft.com/office/drawing/2014/chart" uri="{C3380CC4-5D6E-409C-BE32-E72D297353CC}">
              <c16:uniqueId val="{00000012-CCEE-4381-8877-7034BF5C1EEF}"/>
            </c:ext>
          </c:extLst>
        </c:ser>
        <c:ser>
          <c:idx val="3"/>
          <c:order val="3"/>
          <c:tx>
            <c:strRef>
              <c:f>'14-5g'!$E$1</c:f>
              <c:strCache>
                <c:ptCount val="1"/>
                <c:pt idx="0">
                  <c:v>運動公園</c:v>
                </c:pt>
              </c:strCache>
            </c:strRef>
          </c:tx>
          <c:spPr>
            <a:solidFill>
              <a:schemeClr val="accent4"/>
            </a:solidFill>
            <a:ln>
              <a:noFill/>
            </a:ln>
            <a:effectLst/>
          </c:spPr>
          <c:invertIfNegative val="0"/>
          <c:dPt>
            <c:idx val="0"/>
            <c:invertIfNegative val="0"/>
            <c:bubble3D val="0"/>
            <c:spPr>
              <a:solidFill>
                <a:schemeClr val="accent4"/>
              </a:solidFill>
              <a:ln>
                <a:noFill/>
              </a:ln>
              <a:effectLst/>
            </c:spPr>
            <c:extLst>
              <c:ext xmlns:c16="http://schemas.microsoft.com/office/drawing/2014/chart" uri="{C3380CC4-5D6E-409C-BE32-E72D297353CC}">
                <c16:uniqueId val="{00000014-CCEE-4381-8877-7034BF5C1EEF}"/>
              </c:ext>
            </c:extLst>
          </c:dPt>
          <c:dPt>
            <c:idx val="1"/>
            <c:invertIfNegative val="0"/>
            <c:bubble3D val="0"/>
            <c:spPr>
              <a:solidFill>
                <a:schemeClr val="accent4"/>
              </a:solidFill>
              <a:ln>
                <a:noFill/>
              </a:ln>
              <a:effectLst/>
            </c:spPr>
            <c:extLst>
              <c:ext xmlns:c16="http://schemas.microsoft.com/office/drawing/2014/chart" uri="{C3380CC4-5D6E-409C-BE32-E72D297353CC}">
                <c16:uniqueId val="{00000016-CCEE-4381-8877-7034BF5C1EEF}"/>
              </c:ext>
            </c:extLst>
          </c:dPt>
          <c:dPt>
            <c:idx val="2"/>
            <c:invertIfNegative val="0"/>
            <c:bubble3D val="0"/>
            <c:spPr>
              <a:solidFill>
                <a:schemeClr val="accent4"/>
              </a:solidFill>
              <a:ln>
                <a:noFill/>
              </a:ln>
              <a:effectLst/>
            </c:spPr>
            <c:extLst>
              <c:ext xmlns:c16="http://schemas.microsoft.com/office/drawing/2014/chart" uri="{C3380CC4-5D6E-409C-BE32-E72D297353CC}">
                <c16:uniqueId val="{00000018-CCEE-4381-8877-7034BF5C1EEF}"/>
              </c:ext>
            </c:extLst>
          </c:dPt>
          <c:dPt>
            <c:idx val="3"/>
            <c:invertIfNegative val="0"/>
            <c:bubble3D val="0"/>
            <c:spPr>
              <a:solidFill>
                <a:schemeClr val="accent4"/>
              </a:solidFill>
              <a:ln>
                <a:noFill/>
              </a:ln>
              <a:effectLst/>
            </c:spPr>
            <c:extLst>
              <c:ext xmlns:c16="http://schemas.microsoft.com/office/drawing/2014/chart" uri="{C3380CC4-5D6E-409C-BE32-E72D297353CC}">
                <c16:uniqueId val="{0000001A-CCEE-4381-8877-7034BF5C1EEF}"/>
              </c:ext>
            </c:extLst>
          </c:dPt>
          <c:dPt>
            <c:idx val="4"/>
            <c:invertIfNegative val="0"/>
            <c:bubble3D val="0"/>
            <c:spPr>
              <a:solidFill>
                <a:schemeClr val="accent4"/>
              </a:solidFill>
              <a:ln>
                <a:noFill/>
              </a:ln>
              <a:effectLst/>
            </c:spPr>
            <c:extLst>
              <c:ext xmlns:c16="http://schemas.microsoft.com/office/drawing/2014/chart" uri="{C3380CC4-5D6E-409C-BE32-E72D297353CC}">
                <c16:uniqueId val="{0000001C-CCEE-4381-8877-7034BF5C1EEF}"/>
              </c:ext>
            </c:extLst>
          </c:dPt>
          <c:dPt>
            <c:idx val="5"/>
            <c:invertIfNegative val="0"/>
            <c:bubble3D val="0"/>
            <c:spPr>
              <a:solidFill>
                <a:schemeClr val="accent4"/>
              </a:solidFill>
              <a:ln>
                <a:noFill/>
              </a:ln>
              <a:effectLst/>
            </c:spPr>
            <c:extLst>
              <c:ext xmlns:c16="http://schemas.microsoft.com/office/drawing/2014/chart" uri="{C3380CC4-5D6E-409C-BE32-E72D297353CC}">
                <c16:uniqueId val="{0000001E-CCEE-4381-8877-7034BF5C1EEF}"/>
              </c:ext>
            </c:extLst>
          </c:dPt>
          <c:dPt>
            <c:idx val="6"/>
            <c:invertIfNegative val="0"/>
            <c:bubble3D val="0"/>
            <c:spPr>
              <a:solidFill>
                <a:schemeClr val="accent4"/>
              </a:solidFill>
              <a:ln>
                <a:noFill/>
              </a:ln>
              <a:effectLst/>
            </c:spPr>
            <c:extLst>
              <c:ext xmlns:c16="http://schemas.microsoft.com/office/drawing/2014/chart" uri="{C3380CC4-5D6E-409C-BE32-E72D297353CC}">
                <c16:uniqueId val="{00000020-CCEE-4381-8877-7034BF5C1EEF}"/>
              </c:ext>
            </c:extLst>
          </c:dPt>
          <c:dPt>
            <c:idx val="7"/>
            <c:invertIfNegative val="0"/>
            <c:bubble3D val="0"/>
            <c:spPr>
              <a:solidFill>
                <a:schemeClr val="accent4"/>
              </a:solidFill>
              <a:ln>
                <a:noFill/>
              </a:ln>
              <a:effectLst/>
            </c:spPr>
            <c:extLst>
              <c:ext xmlns:c16="http://schemas.microsoft.com/office/drawing/2014/chart" uri="{C3380CC4-5D6E-409C-BE32-E72D297353CC}">
                <c16:uniqueId val="{00000022-CCEE-4381-8877-7034BF5C1EEF}"/>
              </c:ext>
            </c:extLst>
          </c:dPt>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'14-5g'!$A$2:$A$9</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'14-5g'!$E$2:$E$9</c:f>
              <c:numCache>
                <c:formatCode>General</c:formatCode>
                <c:ptCount val="8"/>
                <c:pt idx="0">
                  <c:v>1</c:v>
                </c:pt>
                <c:pt idx="1">
                  <c:v>1</c:v>
                </c:pt>
                <c:pt idx="2">
                  <c:v>1</c:v>
                </c:pt>
                <c:pt idx="3">
                  <c:v>1</c:v>
                </c:pt>
                <c:pt idx="4">
                  <c:v>1</c:v>
                </c:pt>
                <c:pt idx="5">
                  <c:v>1</c:v>
                </c:pt>
                <c:pt idx="6">
                  <c:v>1</c:v>
                </c:pt>
                <c:pt idx="7">
                  <c:v>1</c:v>
                </c:pt>
              </c:numCache>
            </c:numRef>
          </c:val>
          <c:extLst>
            <c:ext xmlns:c16="http://schemas.microsoft.com/office/drawing/2014/chart" uri="{C3380CC4-5D6E-409C-BE32-E72D297353CC}">
              <c16:uniqueId val="{00000023-CCEE-4381-8877-7034BF5C1EEF}"/>
            </c:ext>
          </c:extLst>
        </c:ser>
        <c:ser>
          <c:idx val="4"/>
          <c:order val="4"/>
          <c:tx>
            <c:strRef>
              <c:f>'14-5g'!$F$1</c:f>
              <c:strCache>
                <c:ptCount val="1"/>
                <c:pt idx="0">
                  <c:v>都市緑地</c:v>
                </c:pt>
              </c:strCache>
            </c:strRef>
          </c:tx>
          <c:spPr>
            <a:solidFill>
              <a:schemeClr val="accent5"/>
            </a:solidFill>
            <a:ln>
              <a:noFill/>
            </a:ln>
            <a:effectLst/>
          </c:spPr>
          <c:invertIfNegative val="0"/>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'14-5g'!$A$2:$A$9</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'14-5g'!$F$2:$F$9</c:f>
              <c:numCache>
                <c:formatCode>General</c:formatCode>
                <c:ptCount val="8"/>
                <c:pt idx="0">
                  <c:v>7</c:v>
                </c:pt>
                <c:pt idx="1">
                  <c:v>7</c:v>
                </c:pt>
                <c:pt idx="2">
                  <c:v>7</c:v>
                </c:pt>
                <c:pt idx="3">
                  <c:v>7</c:v>
                </c:pt>
                <c:pt idx="4">
                  <c:v>7</c:v>
                </c:pt>
                <c:pt idx="5">
                  <c:v>7</c:v>
                </c:pt>
                <c:pt idx="6">
                  <c:v>7</c:v>
                </c:pt>
                <c:pt idx="7">
                  <c:v>7</c:v>
                </c:pt>
              </c:numCache>
            </c:numRef>
          </c:val>
          <c:extLst>
            <c:ext xmlns:c16="http://schemas.microsoft.com/office/drawing/2014/chart" uri="{C3380CC4-5D6E-409C-BE32-E72D297353CC}">
              <c16:uniqueId val="{00000024-CCEE-4381-8877-7034BF5C1EEF}"/>
            </c:ext>
          </c:extLst>
        </c:ser>
        <c:dLbls>
          <c:showLegendKey val="0"/>
          <c:showVal val="0"/>
          <c:showCatName val="0"/>
          <c:showSerName val="0"/>
          <c:showPercent val="0"/>
          <c:showBubbleSize val="0"/>
        </c:dLbls>
        <c:gapWidth val="150"/>
        <c:overlap val="100"/>
        <c:axId val="1"/>
        <c:axId val="2"/>
      </c:bar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max val="45"/>
          <c:min val="0"/>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（公園数）</a:t>
                </a:r>
              </a:p>
            </c:rich>
          </c:tx>
          <c:layout>
            <c:manualLayout>
              <c:xMode val="edge"/>
              <c:yMode val="edge"/>
              <c:x val="1.3220696346605963E-2"/>
              <c:y val="3.1553162801633346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valAx>
      <c:spPr>
        <a:solidFill>
          <a:schemeClr val="bg1"/>
        </a:solidFill>
        <a:ln>
          <a:noFill/>
        </a:ln>
        <a:effectLst/>
      </c:spPr>
    </c:plotArea>
    <c:legend>
      <c:legendPos val="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b="0">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[2024統計さむかわデータベース（完成）.xlsx]14-5g2!ﾋﾟﾎﾞｯﾄﾃｰﾌﾞﾙ10</c:name>
    <c:fmtId val="0"/>
  </c:pivotSource>
  <c:chart>
    <c:autoTitleDeleted val="1"/>
    <c:pivotFmts>
      <c:pivotFmt>
        <c:idx val="0"/>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9325315223231778E-2"/>
          <c:y val="0.10959823786766765"/>
          <c:w val="0.87443724763632713"/>
          <c:h val="0.77272287664762951"/>
        </c:manualLayout>
      </c:layout>
      <c:barChart>
        <c:barDir val="col"/>
        <c:grouping val="stacked"/>
        <c:varyColors val="0"/>
        <c:ser>
          <c:idx val="0"/>
          <c:order val="0"/>
          <c:tx>
            <c:strRef>
              <c:f>'14-5g2'!$B$1</c:f>
              <c:strCache>
                <c:ptCount val="1"/>
                <c:pt idx="0">
                  <c:v>街区公園</c:v>
                </c:pt>
              </c:strCache>
            </c:strRef>
          </c:tx>
          <c:spPr>
            <a:solidFill>
              <a:schemeClr val="accent1"/>
            </a:solidFill>
            <a:ln>
              <a:noFill/>
            </a:ln>
            <a:effectLst/>
          </c:spPr>
          <c:invertIfNegative val="0"/>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'14-5g2'!$A$2:$A$9</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'14-5g2'!$B$2:$B$9</c:f>
              <c:numCache>
                <c:formatCode>General</c:formatCode>
                <c:ptCount val="8"/>
                <c:pt idx="0">
                  <c:v>24545</c:v>
                </c:pt>
                <c:pt idx="1">
                  <c:v>24806</c:v>
                </c:pt>
                <c:pt idx="2">
                  <c:v>24806</c:v>
                </c:pt>
                <c:pt idx="3">
                  <c:v>24806</c:v>
                </c:pt>
                <c:pt idx="4">
                  <c:v>24806</c:v>
                </c:pt>
                <c:pt idx="5">
                  <c:v>24806</c:v>
                </c:pt>
                <c:pt idx="6">
                  <c:v>24806</c:v>
                </c:pt>
                <c:pt idx="7">
                  <c:v>24806</c:v>
                </c:pt>
              </c:numCache>
            </c:numRef>
          </c:val>
          <c:extLst>
            <c:ext xmlns:c16="http://schemas.microsoft.com/office/drawing/2014/chart" uri="{C3380CC4-5D6E-409C-BE32-E72D297353CC}">
              <c16:uniqueId val="{00000000-C7F9-4627-963B-45DC8D753D1D}"/>
            </c:ext>
          </c:extLst>
        </c:ser>
        <c:ser>
          <c:idx val="1"/>
          <c:order val="1"/>
          <c:tx>
            <c:strRef>
              <c:f>'14-5g2'!$C$1</c:f>
              <c:strCache>
                <c:ptCount val="1"/>
                <c:pt idx="0">
                  <c:v>近隣公園</c:v>
                </c:pt>
              </c:strCache>
            </c:strRef>
          </c:tx>
          <c:spPr>
            <a:solidFill>
              <a:schemeClr val="accent2"/>
            </a:solidFill>
            <a:ln>
              <a:noFill/>
            </a:ln>
            <a:effectLst/>
          </c:spPr>
          <c:invertIfNegative val="0"/>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'14-5g2'!$A$2:$A$9</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'14-5g2'!$C$2:$C$9</c:f>
              <c:numCache>
                <c:formatCode>General</c:formatCode>
                <c:ptCount val="8"/>
                <c:pt idx="0">
                  <c:v>15049</c:v>
                </c:pt>
                <c:pt idx="1">
                  <c:v>15049</c:v>
                </c:pt>
                <c:pt idx="2">
                  <c:v>15049</c:v>
                </c:pt>
                <c:pt idx="3">
                  <c:v>15049</c:v>
                </c:pt>
                <c:pt idx="4">
                  <c:v>15049</c:v>
                </c:pt>
                <c:pt idx="5">
                  <c:v>15049</c:v>
                </c:pt>
                <c:pt idx="6">
                  <c:v>15049</c:v>
                </c:pt>
                <c:pt idx="7">
                  <c:v>15049</c:v>
                </c:pt>
              </c:numCache>
            </c:numRef>
          </c:val>
          <c:extLst>
            <c:ext xmlns:c16="http://schemas.microsoft.com/office/drawing/2014/chart" uri="{C3380CC4-5D6E-409C-BE32-E72D297353CC}">
              <c16:uniqueId val="{00000001-C7F9-4627-963B-45DC8D753D1D}"/>
            </c:ext>
          </c:extLst>
        </c:ser>
        <c:ser>
          <c:idx val="2"/>
          <c:order val="2"/>
          <c:tx>
            <c:strRef>
              <c:f>'14-5g2'!$D$1</c:f>
              <c:strCache>
                <c:ptCount val="1"/>
                <c:pt idx="0">
                  <c:v>地区公園</c:v>
                </c:pt>
              </c:strCache>
            </c:strRef>
          </c:tx>
          <c:spPr>
            <a:solidFill>
              <a:schemeClr val="accent3"/>
            </a:solidFill>
            <a:ln>
              <a:noFill/>
            </a:ln>
            <a:effectLst/>
          </c:spPr>
          <c:invertIfNegative val="0"/>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'14-5g2'!$A$2:$A$9</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'14-5g2'!$D$2:$D$9</c:f>
              <c:numCache>
                <c:formatCode>General</c:formatCode>
                <c:ptCount val="8"/>
                <c:pt idx="0">
                  <c:v>47655</c:v>
                </c:pt>
                <c:pt idx="1">
                  <c:v>47655</c:v>
                </c:pt>
                <c:pt idx="2">
                  <c:v>47655</c:v>
                </c:pt>
                <c:pt idx="3">
                  <c:v>47655</c:v>
                </c:pt>
                <c:pt idx="4">
                  <c:v>47655</c:v>
                </c:pt>
                <c:pt idx="5">
                  <c:v>47655</c:v>
                </c:pt>
                <c:pt idx="6">
                  <c:v>47655</c:v>
                </c:pt>
                <c:pt idx="7">
                  <c:v>47655</c:v>
                </c:pt>
              </c:numCache>
            </c:numRef>
          </c:val>
          <c:extLst>
            <c:ext xmlns:c16="http://schemas.microsoft.com/office/drawing/2014/chart" uri="{C3380CC4-5D6E-409C-BE32-E72D297353CC}">
              <c16:uniqueId val="{00000002-C7F9-4627-963B-45DC8D753D1D}"/>
            </c:ext>
          </c:extLst>
        </c:ser>
        <c:ser>
          <c:idx val="3"/>
          <c:order val="3"/>
          <c:tx>
            <c:strRef>
              <c:f>'14-5g2'!$E$1</c:f>
              <c:strCache>
                <c:ptCount val="1"/>
                <c:pt idx="0">
                  <c:v>運動公園</c:v>
                </c:pt>
              </c:strCache>
            </c:strRef>
          </c:tx>
          <c:spPr>
            <a:solidFill>
              <a:schemeClr val="accent4"/>
            </a:solidFill>
            <a:ln>
              <a:noFill/>
            </a:ln>
            <a:effectLst/>
          </c:spPr>
          <c:invertIfNegative val="0"/>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'14-5g2'!$A$2:$A$9</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'14-5g2'!$E$2:$E$9</c:f>
              <c:numCache>
                <c:formatCode>General</c:formatCode>
                <c:ptCount val="8"/>
                <c:pt idx="0">
                  <c:v>72196</c:v>
                </c:pt>
                <c:pt idx="1">
                  <c:v>72196</c:v>
                </c:pt>
                <c:pt idx="2">
                  <c:v>72196</c:v>
                </c:pt>
                <c:pt idx="3">
                  <c:v>72196</c:v>
                </c:pt>
                <c:pt idx="4">
                  <c:v>72196</c:v>
                </c:pt>
                <c:pt idx="5">
                  <c:v>72196</c:v>
                </c:pt>
                <c:pt idx="6">
                  <c:v>72196</c:v>
                </c:pt>
                <c:pt idx="7">
                  <c:v>72196</c:v>
                </c:pt>
              </c:numCache>
            </c:numRef>
          </c:val>
          <c:extLst>
            <c:ext xmlns:c16="http://schemas.microsoft.com/office/drawing/2014/chart" uri="{C3380CC4-5D6E-409C-BE32-E72D297353CC}">
              <c16:uniqueId val="{00000003-C7F9-4627-963B-45DC8D753D1D}"/>
            </c:ext>
          </c:extLst>
        </c:ser>
        <c:ser>
          <c:idx val="4"/>
          <c:order val="4"/>
          <c:tx>
            <c:strRef>
              <c:f>'14-5g2'!$F$1</c:f>
              <c:strCache>
                <c:ptCount val="1"/>
                <c:pt idx="0">
                  <c:v>都市緑地</c:v>
                </c:pt>
              </c:strCache>
            </c:strRef>
          </c:tx>
          <c:spPr>
            <a:solidFill>
              <a:schemeClr val="accent5"/>
            </a:solidFill>
            <a:ln>
              <a:noFill/>
            </a:ln>
            <a:effectLst/>
          </c:spPr>
          <c:invertIfNegative val="0"/>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'14-5g2'!$A$2:$A$9</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'14-5g2'!$F$2:$F$9</c:f>
              <c:numCache>
                <c:formatCode>General</c:formatCode>
                <c:ptCount val="8"/>
                <c:pt idx="0">
                  <c:v>23338</c:v>
                </c:pt>
                <c:pt idx="1">
                  <c:v>23338</c:v>
                </c:pt>
                <c:pt idx="2">
                  <c:v>23338</c:v>
                </c:pt>
                <c:pt idx="3">
                  <c:v>23338</c:v>
                </c:pt>
                <c:pt idx="4">
                  <c:v>23338</c:v>
                </c:pt>
                <c:pt idx="5">
                  <c:v>23338</c:v>
                </c:pt>
                <c:pt idx="6">
                  <c:v>23338</c:v>
                </c:pt>
                <c:pt idx="7">
                  <c:v>23338</c:v>
                </c:pt>
              </c:numCache>
            </c:numRef>
          </c:val>
          <c:extLst>
            <c:ext xmlns:c16="http://schemas.microsoft.com/office/drawing/2014/chart" uri="{C3380CC4-5D6E-409C-BE32-E72D297353CC}">
              <c16:uniqueId val="{00000004-C7F9-4627-963B-45DC8D753D1D}"/>
            </c:ext>
          </c:extLst>
        </c:ser>
        <c:dLbls>
          <c:showLegendKey val="0"/>
          <c:showVal val="0"/>
          <c:showCatName val="0"/>
          <c:showSerName val="0"/>
          <c:showPercent val="0"/>
          <c:showBubbleSize val="0"/>
        </c:dLbls>
        <c:gapWidth val="150"/>
        <c:overlap val="100"/>
        <c:axId val="1"/>
        <c:axId val="2"/>
      </c:bar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a:t>
                </a:r>
              </a:p>
            </c:rich>
          </c:tx>
          <c:layout>
            <c:manualLayout>
              <c:xMode val="edge"/>
              <c:yMode val="edge"/>
              <c:x val="4.4899572687044406E-2"/>
              <c:y val="5.7516617745267049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valAx>
      <c:spPr>
        <a:solidFill>
          <a:schemeClr val="bg1"/>
        </a:solidFill>
        <a:ln>
          <a:noFill/>
        </a:ln>
        <a:effectLst/>
      </c:spPr>
    </c:plotArea>
    <c:legend>
      <c:legendPos val="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b="0">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[2024統計さむかわデータベース（完成）.xlsx]15-1g!ﾋﾟﾎﾞｯﾄﾃｰﾌﾞﾙ1</c:name>
    <c:fmtId val="0"/>
  </c:pivotSource>
  <c:chart>
    <c:autoTitleDeleted val="1"/>
    <c:pivotFmts>
      <c:pivotFmt>
        <c:idx val="0"/>
        <c:spPr>
          <a:solidFill>
            <a:schemeClr val="accent1"/>
          </a:solidFill>
          <a:ln>
            <a:solidFill>
              <a:schemeClr val="accent1"/>
            </a:solidFill>
          </a:ln>
        </c:spPr>
        <c:dLbl>
          <c:idx val="0"/>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solidFill>
              <a:schemeClr val="accent1"/>
            </a:solidFill>
          </a:ln>
        </c:spPr>
        <c:marker>
          <c:symbol val="none"/>
        </c:marker>
        <c:dLbl>
          <c:idx val="0"/>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solidFill>
              <a:schemeClr val="accent1"/>
            </a:solidFill>
          </a:ln>
        </c:spPr>
        <c:marker>
          <c:symbol val="none"/>
        </c:marker>
        <c:dLbl>
          <c:idx val="0"/>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475082228645471"/>
          <c:y val="0.10406508464792416"/>
          <c:w val="0.88253442634739154"/>
          <c:h val="0.6777909462348134"/>
        </c:manualLayout>
      </c:layout>
      <c:barChart>
        <c:barDir val="col"/>
        <c:grouping val="clustered"/>
        <c:varyColors val="0"/>
        <c:ser>
          <c:idx val="0"/>
          <c:order val="0"/>
          <c:tx>
            <c:strRef>
              <c:f>'15-1g'!$B$1</c:f>
              <c:strCache>
                <c:ptCount val="1"/>
                <c:pt idx="0">
                  <c:v>集計</c:v>
                </c:pt>
              </c:strCache>
            </c:strRef>
          </c:tx>
          <c:spPr>
            <a:solidFill>
              <a:schemeClr val="accent1"/>
            </a:solidFill>
            <a:ln>
              <a:solidFill>
                <a:schemeClr val="accent1"/>
              </a:solidFill>
            </a:ln>
          </c:spPr>
          <c:invertIfNegative val="0"/>
          <c:dLbls>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'15-1g'!$A$2:$A$9</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'15-1g'!$B$2:$B$9</c:f>
              <c:numCache>
                <c:formatCode>General</c:formatCode>
                <c:ptCount val="8"/>
                <c:pt idx="0">
                  <c:v>3447</c:v>
                </c:pt>
                <c:pt idx="1">
                  <c:v>3480</c:v>
                </c:pt>
                <c:pt idx="2">
                  <c:v>3580</c:v>
                </c:pt>
                <c:pt idx="3">
                  <c:v>3627</c:v>
                </c:pt>
                <c:pt idx="4">
                  <c:v>3650</c:v>
                </c:pt>
                <c:pt idx="5">
                  <c:v>3688</c:v>
                </c:pt>
                <c:pt idx="6">
                  <c:v>3735</c:v>
                </c:pt>
                <c:pt idx="7">
                  <c:v>3743</c:v>
                </c:pt>
              </c:numCache>
            </c:numRef>
          </c:val>
          <c:extLst>
            <c:ext xmlns:c16="http://schemas.microsoft.com/office/drawing/2014/chart" uri="{C3380CC4-5D6E-409C-BE32-E72D297353CC}">
              <c16:uniqueId val="{00000000-5D50-4A2D-B50A-69E6994EBB8D}"/>
            </c:ext>
          </c:extLst>
        </c:ser>
        <c:dLbls>
          <c:showLegendKey val="0"/>
          <c:showVal val="1"/>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txPr>
          <a:bodyPr rot="-2100000" horzOverflow="overflow" anchor="ctr" anchorCtr="1"/>
          <a:lstStyle/>
          <a:p>
            <a:pPr algn="ctr" rtl="0">
              <a:defRPr sz="900">
                <a:solidFill>
                  <a:schemeClr val="tx1"/>
                </a:solidFill>
              </a:defRPr>
            </a:pPr>
            <a:endParaRPr lang="ja-JP"/>
          </a:p>
        </c:txPr>
        <c:crossAx val="2"/>
        <c:crosses val="autoZero"/>
        <c:auto val="1"/>
        <c:lblAlgn val="ctr"/>
        <c:lblOffset val="50"/>
        <c:noMultiLvlLbl val="0"/>
      </c:catAx>
      <c:valAx>
        <c:axId val="2"/>
        <c:scaling>
          <c:orientation val="minMax"/>
          <c:max val="4000"/>
          <c:min val="0"/>
        </c:scaling>
        <c:delete val="0"/>
        <c:axPos val="l"/>
        <c:title>
          <c:tx>
            <c:rich>
              <a:bodyPr rot="0" horzOverflow="overflow" anchor="ctr" anchorCtr="1"/>
              <a:lstStyle/>
              <a:p>
                <a:pPr algn="ctr" rtl="0">
                  <a:defRPr sz="900" i="0" u="none" strike="noStrike" baseline="0">
                    <a:solidFill>
                      <a:schemeClr val="tx1"/>
                    </a:solidFill>
                  </a:defRPr>
                </a:pPr>
                <a:r>
                  <a:rPr lang="ja-JP" altLang="en-US" sz="900" b="0" i="0" u="none" strike="noStrike" baseline="0">
                    <a:solidFill>
                      <a:schemeClr val="tx1"/>
                    </a:solidFill>
                    <a:latin typeface="メイリオ"/>
                    <a:ea typeface="メイリオ"/>
                  </a:rPr>
                  <a:t>（基）</a:t>
                </a:r>
              </a:p>
            </c:rich>
          </c:tx>
          <c:layout>
            <c:manualLayout>
              <c:xMode val="edge"/>
              <c:yMode val="edge"/>
              <c:x val="3.5810538585806434E-2"/>
              <c:y val="1.3899584667301203E-2"/>
            </c:manualLayout>
          </c:layout>
          <c:overlay val="0"/>
        </c:title>
        <c:numFmt formatCode="#,##0_);[Red]\(#,##0\)" sourceLinked="0"/>
        <c:majorTickMark val="out"/>
        <c:minorTickMark val="none"/>
        <c:tickLblPos val="nextTo"/>
        <c:txPr>
          <a:bodyPr horzOverflow="overflow" anchor="ctr" anchorCtr="1"/>
          <a:lstStyle/>
          <a:p>
            <a:pPr algn="ctr" rtl="0">
              <a:defRPr sz="900">
                <a:solidFill>
                  <a:schemeClr val="tx1"/>
                </a:solidFill>
              </a:defRPr>
            </a:pPr>
            <a:endParaRPr lang="ja-JP"/>
          </a:p>
        </c:txPr>
        <c:crossAx val="1"/>
        <c:crosses val="autoZero"/>
        <c:crossBetween val="between"/>
        <c:majorUnit val="500"/>
      </c:valAx>
    </c:plotArea>
    <c:plotVisOnly val="1"/>
    <c:dispBlanksAs val="gap"/>
    <c:showDLblsOverMax val="0"/>
  </c:chart>
  <c:spPr>
    <a:noFill/>
    <a:ln>
      <a:noFill/>
    </a:ln>
  </c:spPr>
  <c:txPr>
    <a:bodyPr horzOverflow="overflow" anchor="ctr" anchorCtr="1"/>
    <a:lstStyle/>
    <a:p>
      <a:pPr algn="ctr" rtl="0">
        <a:defRPr lang="ja-JP" altLang="en-US" sz="900" b="0">
          <a:solidFill>
            <a:schemeClr val="tx1"/>
          </a:solidFill>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[2024統計さむかわデータベース（完成）.xlsx]2-7g!ﾋﾟﾎﾞｯﾄﾃｰﾌﾞﾙ1</c:name>
    <c:fmtId val="0"/>
  </c:pivotSource>
  <c:chart>
    <c:autoTitleDeleted val="1"/>
    <c:pivotFmts>
      <c:pivotFmt>
        <c:idx val="0"/>
        <c:spPr>
          <a:ln w="28575" cap="rnd" cmpd="sng" algn="ctr">
            <a:solidFill>
              <a:schemeClr val="accent1"/>
            </a:solidFill>
            <a:prstDash val="solid"/>
            <a:round/>
          </a:ln>
          <a:effectLst/>
        </c:spPr>
        <c:marker>
          <c:symbol val="circle"/>
          <c:size val="7"/>
          <c:spPr>
            <a:solidFill>
              <a:schemeClr val="accent1"/>
            </a:solidFill>
            <a:ln w="9525" cap="flat" cmpd="sng" algn="ctr">
              <a:solidFill>
                <a:schemeClr val="accent1"/>
              </a:solidFill>
              <a:prstDash val="solid"/>
              <a:round/>
            </a:ln>
            <a:effectLst/>
          </c:spPr>
        </c:marker>
        <c:dLbl>
          <c:idx val="0"/>
          <c:numFmt formatCode="#,##0_ " sourceLinked="0"/>
          <c:spPr>
            <a:noFill/>
            <a:ln>
              <a:noFill/>
            </a:ln>
            <a:effectLst/>
          </c:spPr>
          <c:txPr>
            <a:bodyPr rot="0" horzOverflow="overflow" anchor="ctr" anchorCtr="1"/>
            <a:lstStyle/>
            <a:p>
              <a:pPr algn="ctr" rtl="0">
                <a:defRPr sz="10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1"/>
        <c:marker>
          <c:symbol val="circle"/>
          <c:size val="7"/>
          <c:spPr>
            <a:solidFill>
              <a:schemeClr val="accent1"/>
            </a:solidFill>
            <a:ln w="9525" cap="flat" cmpd="sng" algn="ctr">
              <a:solidFill>
                <a:schemeClr val="accent1"/>
              </a:solidFill>
              <a:prstDash val="solid"/>
              <a:round/>
            </a:ln>
            <a:effectLst/>
          </c:spPr>
        </c:marker>
        <c:dLbl>
          <c:idx val="0"/>
          <c:layout>
            <c:manualLayout>
              <c:x val="-3.8969320870648735E-2"/>
              <c:y val="1.3408229309935045E-2"/>
            </c:manualLayout>
          </c:layout>
          <c:numFmt formatCode="#,##0_ " sourceLinked="0"/>
          <c:spPr>
            <a:noFill/>
            <a:ln>
              <a:noFill/>
            </a:ln>
            <a:effectLst/>
          </c:spPr>
          <c:txPr>
            <a:bodyPr/>
            <a:lstStyle/>
            <a:p>
              <a:pPr>
                <a:defRPr sz="10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2"/>
        <c:marker>
          <c:symbol val="circle"/>
          <c:size val="7"/>
          <c:spPr>
            <a:solidFill>
              <a:schemeClr val="accent1"/>
            </a:solidFill>
            <a:ln w="9525" cap="flat" cmpd="sng" algn="ctr">
              <a:solidFill>
                <a:schemeClr val="accent1"/>
              </a:solidFill>
              <a:prstDash val="solid"/>
              <a:round/>
            </a:ln>
            <a:effectLst/>
          </c:spPr>
        </c:marker>
        <c:dLbl>
          <c:idx val="0"/>
          <c:layout>
            <c:manualLayout>
              <c:x val="-3.8969320870648735E-2"/>
              <c:y val="1.3408229309934934E-2"/>
            </c:manualLayout>
          </c:layout>
          <c:numFmt formatCode="#,##0_ " sourceLinked="0"/>
          <c:spPr>
            <a:noFill/>
            <a:ln>
              <a:noFill/>
            </a:ln>
            <a:effectLst/>
          </c:spPr>
          <c:txPr>
            <a:bodyPr/>
            <a:lstStyle/>
            <a:p>
              <a:pPr>
                <a:defRPr sz="10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3"/>
        <c:marker>
          <c:symbol val="circle"/>
          <c:size val="7"/>
          <c:spPr>
            <a:solidFill>
              <a:schemeClr val="accent1"/>
            </a:solidFill>
            <a:ln w="9525" cap="flat" cmpd="sng" algn="ctr">
              <a:solidFill>
                <a:schemeClr val="accent1"/>
              </a:solidFill>
              <a:prstDash val="solid"/>
              <a:round/>
            </a:ln>
            <a:effectLst/>
          </c:spPr>
        </c:marker>
        <c:dLbl>
          <c:idx val="0"/>
          <c:layout>
            <c:manualLayout>
              <c:x val="-3.5447755986638269E-2"/>
              <c:y val="1.506969258183099E-2"/>
            </c:manualLayout>
          </c:layout>
          <c:numFmt formatCode="#,##0_ " sourceLinked="0"/>
          <c:spPr>
            <a:noFill/>
            <a:ln>
              <a:noFill/>
            </a:ln>
            <a:effectLst/>
          </c:spPr>
          <c:txPr>
            <a:bodyPr/>
            <a:lstStyle/>
            <a:p>
              <a:pPr>
                <a:defRPr sz="10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4"/>
        <c:marker>
          <c:symbol val="circle"/>
          <c:size val="7"/>
          <c:spPr>
            <a:solidFill>
              <a:schemeClr val="accent1"/>
            </a:solidFill>
            <a:ln w="9525" cap="flat" cmpd="sng" algn="ctr">
              <a:solidFill>
                <a:schemeClr val="accent1"/>
              </a:solidFill>
              <a:prstDash val="solid"/>
              <a:round/>
            </a:ln>
            <a:effectLst/>
          </c:spPr>
        </c:marker>
        <c:dLbl>
          <c:idx val="0"/>
          <c:layout>
            <c:manualLayout>
              <c:x val="-3.5447755986638269E-2"/>
              <c:y val="1.506969258183099E-2"/>
            </c:manualLayout>
          </c:layout>
          <c:numFmt formatCode="#,##0_ " sourceLinked="0"/>
          <c:spPr>
            <a:noFill/>
            <a:ln>
              <a:noFill/>
            </a:ln>
            <a:effectLst/>
          </c:spPr>
          <c:txPr>
            <a:bodyPr/>
            <a:lstStyle/>
            <a:p>
              <a:pPr>
                <a:defRPr sz="10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5"/>
        <c:marker>
          <c:symbol val="circle"/>
          <c:size val="7"/>
          <c:spPr>
            <a:solidFill>
              <a:schemeClr val="accent1"/>
            </a:solidFill>
            <a:ln w="9525" cap="flat" cmpd="sng" algn="ctr">
              <a:solidFill>
                <a:schemeClr val="accent1"/>
              </a:solidFill>
              <a:prstDash val="solid"/>
              <a:round/>
            </a:ln>
            <a:effectLst/>
          </c:spPr>
        </c:marker>
        <c:dLbl>
          <c:idx val="0"/>
          <c:numFmt formatCode="#,##0_ " sourceLinked="0"/>
          <c:spPr>
            <a:noFill/>
            <a:ln>
              <a:noFill/>
            </a:ln>
            <a:effectLst/>
          </c:spPr>
          <c:txPr>
            <a:bodyPr/>
            <a:lstStyle/>
            <a:p>
              <a:pPr>
                <a:defRPr sz="1000">
                  <a:solidFill>
                    <a:schemeClr val="tx1"/>
                  </a:solidFill>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6"/>
        <c:marker>
          <c:symbol val="circle"/>
          <c:size val="7"/>
          <c:spPr>
            <a:solidFill>
              <a:schemeClr val="accent1"/>
            </a:solidFill>
            <a:ln w="9525" cap="flat" cmpd="sng" algn="ctr">
              <a:solidFill>
                <a:schemeClr val="accent1"/>
              </a:solidFill>
              <a:prstDash val="solid"/>
              <a:round/>
            </a:ln>
            <a:effectLst/>
          </c:spPr>
        </c:marker>
        <c:dLbl>
          <c:idx val="0"/>
          <c:layout>
            <c:manualLayout>
              <c:x val="-3.9931539942544697E-2"/>
              <c:y val="1.9272102831551556E-2"/>
            </c:manualLayout>
          </c:layout>
          <c:numFmt formatCode="#,##0_ " sourceLinked="0"/>
          <c:spPr>
            <a:noFill/>
            <a:ln>
              <a:noFill/>
            </a:ln>
            <a:effectLst/>
          </c:spPr>
          <c:txPr>
            <a:bodyPr/>
            <a:lstStyle/>
            <a:p>
              <a:pPr>
                <a:defRPr sz="10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7"/>
        <c:marker>
          <c:symbol val="circle"/>
          <c:size val="7"/>
          <c:spPr>
            <a:solidFill>
              <a:schemeClr val="accent1"/>
            </a:solidFill>
            <a:ln w="9525" cap="flat" cmpd="sng" algn="ctr">
              <a:solidFill>
                <a:schemeClr val="accent1"/>
              </a:solidFill>
              <a:prstDash val="solid"/>
              <a:round/>
            </a:ln>
            <a:effectLst/>
          </c:spPr>
        </c:marker>
        <c:dLbl>
          <c:idx val="0"/>
          <c:layout>
            <c:manualLayout>
              <c:x val="-5.4498612964453179E-2"/>
              <c:y val="1.4248940036341612E-2"/>
            </c:manualLayout>
          </c:layout>
          <c:numFmt formatCode="#,##0_ " sourceLinked="0"/>
          <c:spPr>
            <a:noFill/>
            <a:ln>
              <a:noFill/>
            </a:ln>
            <a:effectLst/>
          </c:spPr>
          <c:txPr>
            <a:bodyPr/>
            <a:lstStyle/>
            <a:p>
              <a:pPr>
                <a:defRPr sz="10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
        <c:marker>
          <c:symbol val="circle"/>
          <c:size val="7"/>
          <c:spPr>
            <a:solidFill>
              <a:schemeClr val="accent1"/>
            </a:solidFill>
            <a:ln w="9525" cap="flat" cmpd="sng" algn="ctr">
              <a:solidFill>
                <a:schemeClr val="accent1"/>
              </a:solidFill>
              <a:prstDash val="solid"/>
              <a:round/>
            </a:ln>
            <a:effectLst/>
          </c:spPr>
        </c:marker>
        <c:dLbl>
          <c:idx val="0"/>
          <c:layout>
            <c:manualLayout>
              <c:x val="-7.3514921242865336E-2"/>
              <c:y val="2.9070650478130792E-2"/>
            </c:manualLayout>
          </c:layout>
          <c:numFmt formatCode="#,##0_ " sourceLinked="0"/>
          <c:spPr>
            <a:noFill/>
            <a:ln>
              <a:noFill/>
            </a:ln>
            <a:effectLst/>
          </c:spPr>
          <c:txPr>
            <a:bodyPr>
              <a:noAutofit/>
            </a:bodyPr>
            <a:lstStyle/>
            <a:p>
              <a:pPr>
                <a:defRPr sz="10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9"/>
        <c:spPr>
          <a:ln w="28575" cap="rnd" cmpd="sng" algn="ctr">
            <a:solidFill>
              <a:schemeClr val="accent2">
                <a:shade val="95000"/>
                <a:satMod val="105000"/>
              </a:schemeClr>
            </a:solidFill>
            <a:prstDash val="solid"/>
            <a:round/>
          </a:ln>
          <a:effectLst/>
        </c:spPr>
        <c:marker>
          <c:symbol val="circle"/>
          <c:size val="7"/>
          <c:spPr>
            <a:solidFill>
              <a:schemeClr val="accent2"/>
            </a:solidFill>
            <a:ln w="9525" cap="flat" cmpd="sng" algn="ctr">
              <a:solidFill>
                <a:schemeClr val="accent2">
                  <a:shade val="95000"/>
                  <a:satMod val="105000"/>
                </a:schemeClr>
              </a:solidFill>
              <a:prstDash val="solid"/>
              <a:round/>
            </a:ln>
            <a:effectLst/>
          </c:spPr>
        </c:marker>
        <c:dLbl>
          <c:idx val="0"/>
          <c:numFmt formatCode="#,##0_ " sourceLinked="0"/>
          <c:spPr>
            <a:noFill/>
            <a:ln>
              <a:noFill/>
            </a:ln>
            <a:effectLst/>
          </c:spPr>
          <c:txPr>
            <a:bodyPr rot="0" horzOverflow="overflow" anchor="ctr" anchorCtr="1"/>
            <a:lstStyle/>
            <a:p>
              <a:pPr algn="ctr" rtl="0">
                <a:defRPr sz="10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
        <c:spPr>
          <a:ln w="28575" cap="rnd" cmpd="sng" algn="ctr">
            <a:solidFill>
              <a:srgbClr val="F3902D"/>
            </a:solidFill>
            <a:prstDash val="solid"/>
            <a:round/>
          </a:ln>
          <a:effectLst/>
        </c:spPr>
        <c:marker>
          <c:symbol val="circle"/>
          <c:size val="7"/>
          <c:spPr>
            <a:solidFill>
              <a:schemeClr val="accent3"/>
            </a:solidFill>
            <a:ln w="9525" cap="flat" cmpd="sng" algn="ctr">
              <a:solidFill>
                <a:srgbClr val="F3902D"/>
              </a:solidFill>
              <a:prstDash val="solid"/>
              <a:round/>
            </a:ln>
            <a:effectLst/>
          </c:spPr>
        </c:marker>
        <c:dLbl>
          <c:idx val="0"/>
          <c:numFmt formatCode="#,##0_ " sourceLinked="0"/>
          <c:spPr>
            <a:noFill/>
            <a:ln>
              <a:noFill/>
            </a:ln>
            <a:effectLst/>
          </c:spPr>
          <c:txPr>
            <a:bodyPr rot="0" horzOverflow="overflow" anchor="ctr" anchorCtr="1"/>
            <a:lstStyle/>
            <a:p>
              <a:pPr algn="ctr" rtl="0">
                <a:defRPr sz="1000">
                  <a:solidFill>
                    <a:schemeClr val="tx1"/>
                  </a:solidFill>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11"/>
        <c:marker>
          <c:symbol val="circle"/>
          <c:size val="7"/>
          <c:spPr>
            <a:solidFill>
              <a:schemeClr val="accent3"/>
            </a:solidFill>
            <a:ln w="9525" cap="flat" cmpd="sng" algn="ctr">
              <a:solidFill>
                <a:srgbClr val="F3902D"/>
              </a:solidFill>
              <a:prstDash val="solid"/>
              <a:round/>
            </a:ln>
            <a:effectLst/>
          </c:spPr>
        </c:marker>
        <c:dLbl>
          <c:idx val="0"/>
          <c:numFmt formatCode="#,##0_ " sourceLinked="0"/>
          <c:spPr>
            <a:noFill/>
            <a:ln>
              <a:noFill/>
            </a:ln>
            <a:effectLst/>
          </c:spPr>
          <c:txPr>
            <a:bodyPr/>
            <a:lstStyle/>
            <a:p>
              <a:pPr>
                <a:defRPr sz="1000">
                  <a:solidFill>
                    <a:schemeClr val="tx1"/>
                  </a:solidFill>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12"/>
        <c:marker>
          <c:symbol val="circle"/>
          <c:size val="7"/>
          <c:spPr>
            <a:solidFill>
              <a:schemeClr val="accent3"/>
            </a:solidFill>
            <a:ln w="9525" cap="flat" cmpd="sng" algn="ctr">
              <a:solidFill>
                <a:srgbClr val="F3902D"/>
              </a:solidFill>
              <a:prstDash val="solid"/>
              <a:round/>
            </a:ln>
            <a:effectLst/>
          </c:spPr>
        </c:marker>
        <c:dLbl>
          <c:idx val="0"/>
          <c:numFmt formatCode="#,##0_ " sourceLinked="0"/>
          <c:spPr>
            <a:noFill/>
            <a:ln>
              <a:noFill/>
            </a:ln>
            <a:effectLst/>
          </c:spPr>
          <c:txPr>
            <a:bodyPr/>
            <a:lstStyle/>
            <a:p>
              <a:pPr>
                <a:defRPr sz="1000">
                  <a:solidFill>
                    <a:schemeClr val="tx1"/>
                  </a:solidFill>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13"/>
        <c:marker>
          <c:symbol val="circle"/>
          <c:size val="7"/>
          <c:spPr>
            <a:solidFill>
              <a:schemeClr val="accent3"/>
            </a:solidFill>
            <a:ln w="9525" cap="flat" cmpd="sng" algn="ctr">
              <a:solidFill>
                <a:srgbClr val="F3902D"/>
              </a:solidFill>
              <a:prstDash val="solid"/>
              <a:round/>
            </a:ln>
            <a:effectLst/>
          </c:spPr>
        </c:marker>
        <c:dLbl>
          <c:idx val="0"/>
          <c:numFmt formatCode="#,##0_ " sourceLinked="0"/>
          <c:spPr>
            <a:noFill/>
            <a:ln>
              <a:noFill/>
            </a:ln>
            <a:effectLst/>
          </c:spPr>
          <c:txPr>
            <a:bodyPr/>
            <a:lstStyle/>
            <a:p>
              <a:pPr>
                <a:defRPr sz="1000">
                  <a:solidFill>
                    <a:schemeClr val="tx1"/>
                  </a:solidFill>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14"/>
        <c:marker>
          <c:symbol val="circle"/>
          <c:size val="7"/>
          <c:spPr>
            <a:solidFill>
              <a:schemeClr val="accent3"/>
            </a:solidFill>
            <a:ln w="9525" cap="flat" cmpd="sng" algn="ctr">
              <a:solidFill>
                <a:srgbClr val="F3902D"/>
              </a:solidFill>
              <a:prstDash val="solid"/>
              <a:round/>
            </a:ln>
            <a:effectLst/>
          </c:spPr>
        </c:marker>
        <c:dLbl>
          <c:idx val="0"/>
          <c:numFmt formatCode="#,##0_ " sourceLinked="0"/>
          <c:spPr>
            <a:noFill/>
            <a:ln>
              <a:noFill/>
            </a:ln>
            <a:effectLst/>
          </c:spPr>
          <c:txPr>
            <a:bodyPr/>
            <a:lstStyle/>
            <a:p>
              <a:pPr>
                <a:defRPr sz="1000">
                  <a:solidFill>
                    <a:schemeClr val="tx1"/>
                  </a:solidFill>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15"/>
        <c:marker>
          <c:symbol val="circle"/>
          <c:size val="7"/>
          <c:spPr>
            <a:solidFill>
              <a:schemeClr val="accent3"/>
            </a:solidFill>
            <a:ln w="9525" cap="flat" cmpd="sng" algn="ctr">
              <a:solidFill>
                <a:srgbClr val="F3902D"/>
              </a:solidFill>
              <a:prstDash val="solid"/>
              <a:round/>
            </a:ln>
            <a:effectLst/>
          </c:spPr>
        </c:marker>
        <c:dLbl>
          <c:idx val="0"/>
          <c:numFmt formatCode="#,##0_ " sourceLinked="0"/>
          <c:spPr>
            <a:noFill/>
            <a:ln>
              <a:noFill/>
            </a:ln>
            <a:effectLst/>
          </c:spPr>
          <c:txPr>
            <a:bodyPr/>
            <a:lstStyle/>
            <a:p>
              <a:pPr>
                <a:defRPr sz="1000">
                  <a:solidFill>
                    <a:schemeClr val="tx1"/>
                  </a:solidFill>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16"/>
        <c:marker>
          <c:symbol val="circle"/>
          <c:size val="7"/>
          <c:spPr>
            <a:solidFill>
              <a:schemeClr val="accent3"/>
            </a:solidFill>
            <a:ln w="9525" cap="flat" cmpd="sng" algn="ctr">
              <a:solidFill>
                <a:srgbClr val="F3902D"/>
              </a:solidFill>
              <a:prstDash val="solid"/>
              <a:round/>
            </a:ln>
            <a:effectLst/>
          </c:spPr>
        </c:marker>
        <c:dLbl>
          <c:idx val="0"/>
          <c:numFmt formatCode="#,##0_ " sourceLinked="0"/>
          <c:spPr>
            <a:noFill/>
            <a:ln>
              <a:noFill/>
            </a:ln>
            <a:effectLst/>
          </c:spPr>
          <c:txPr>
            <a:bodyPr/>
            <a:lstStyle/>
            <a:p>
              <a:pPr>
                <a:defRPr sz="1000">
                  <a:solidFill>
                    <a:schemeClr val="tx1"/>
                  </a:solidFill>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17"/>
        <c:marker>
          <c:symbol val="circle"/>
          <c:size val="7"/>
          <c:spPr>
            <a:solidFill>
              <a:schemeClr val="accent3"/>
            </a:solidFill>
            <a:ln w="9525" cap="flat" cmpd="sng" algn="ctr">
              <a:solidFill>
                <a:srgbClr val="F3902D"/>
              </a:solidFill>
              <a:prstDash val="solid"/>
              <a:round/>
            </a:ln>
            <a:effectLst/>
          </c:spPr>
        </c:marker>
        <c:dLbl>
          <c:idx val="0"/>
          <c:numFmt formatCode="#,##0_ " sourceLinked="0"/>
          <c:spPr>
            <a:noFill/>
            <a:ln>
              <a:noFill/>
            </a:ln>
            <a:effectLst/>
          </c:spPr>
          <c:txPr>
            <a:bodyPr/>
            <a:lstStyle/>
            <a:p>
              <a:pPr>
                <a:defRPr sz="1000">
                  <a:solidFill>
                    <a:schemeClr val="tx1"/>
                  </a:solidFill>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18"/>
        <c:marker>
          <c:symbol val="circle"/>
          <c:size val="7"/>
          <c:spPr>
            <a:solidFill>
              <a:schemeClr val="accent3"/>
            </a:solidFill>
            <a:ln w="9525" cap="flat" cmpd="sng" algn="ctr">
              <a:solidFill>
                <a:srgbClr val="F3902D"/>
              </a:solidFill>
              <a:prstDash val="solid"/>
              <a:round/>
            </a:ln>
            <a:effectLst/>
          </c:spPr>
        </c:marker>
        <c:dLbl>
          <c:idx val="0"/>
          <c:numFmt formatCode="#,##0_ " sourceLinked="0"/>
          <c:spPr>
            <a:noFill/>
            <a:ln>
              <a:noFill/>
            </a:ln>
            <a:effectLst/>
          </c:spPr>
          <c:txPr>
            <a:bodyPr/>
            <a:lstStyle/>
            <a:p>
              <a:pPr>
                <a:defRPr sz="1000">
                  <a:solidFill>
                    <a:schemeClr val="tx1"/>
                  </a:solidFill>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19"/>
        <c:marker>
          <c:symbol val="circle"/>
          <c:size val="7"/>
        </c:marker>
        <c:dLbl>
          <c:idx val="0"/>
          <c:numFmt formatCode="#,##0_ " sourceLinked="0"/>
          <c:spPr>
            <a:noFill/>
            <a:ln>
              <a:noFill/>
            </a:ln>
            <a:effectLst/>
          </c:spPr>
          <c:txPr>
            <a:bodyPr rot="0" horzOverflow="overflow" anchor="ctr" anchorCtr="1"/>
            <a:lstStyle/>
            <a:p>
              <a:pPr algn="ctr" rtl="0">
                <a:defRPr sz="10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20"/>
        <c:marker>
          <c:symbol val="circle"/>
          <c:size val="7"/>
        </c:marker>
        <c:dLbl>
          <c:idx val="0"/>
          <c:layout>
            <c:manualLayout>
              <c:x val="-3.9717733271986189E-2"/>
              <c:y val="1.9120120530602663E-2"/>
            </c:manualLayout>
          </c:layout>
          <c:numFmt formatCode="#,##0_ " sourceLinked="0"/>
          <c:spPr>
            <a:noFill/>
            <a:ln>
              <a:noFill/>
            </a:ln>
            <a:effectLst/>
          </c:spPr>
          <c:txPr>
            <a:bodyPr/>
            <a:lstStyle/>
            <a:p>
              <a:pPr>
                <a:defRPr sz="10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21"/>
        <c:marker>
          <c:symbol val="circle"/>
          <c:size val="7"/>
        </c:marker>
        <c:dLbl>
          <c:idx val="0"/>
          <c:layout>
            <c:manualLayout>
              <c:x val="-3.7816231369960256E-2"/>
              <c:y val="2.208505942776446E-2"/>
            </c:manualLayout>
          </c:layout>
          <c:numFmt formatCode="#,##0_ " sourceLinked="0"/>
          <c:spPr>
            <a:noFill/>
            <a:ln>
              <a:noFill/>
            </a:ln>
            <a:effectLst/>
          </c:spPr>
          <c:txPr>
            <a:bodyPr/>
            <a:lstStyle/>
            <a:p>
              <a:pPr>
                <a:defRPr sz="10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22"/>
        <c:marker>
          <c:symbol val="circle"/>
          <c:size val="7"/>
        </c:marker>
        <c:dLbl>
          <c:idx val="0"/>
          <c:layout>
            <c:manualLayout>
              <c:x val="-3.5914729467934246E-2"/>
              <c:y val="1.9120120530602663E-2"/>
            </c:manualLayout>
          </c:layout>
          <c:numFmt formatCode="#,##0_ " sourceLinked="0"/>
          <c:spPr>
            <a:noFill/>
            <a:ln>
              <a:noFill/>
            </a:ln>
            <a:effectLst/>
          </c:spPr>
          <c:txPr>
            <a:bodyPr/>
            <a:lstStyle/>
            <a:p>
              <a:pPr>
                <a:defRPr sz="10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23"/>
        <c:marker>
          <c:symbol val="circle"/>
          <c:size val="7"/>
        </c:marker>
        <c:dLbl>
          <c:idx val="0"/>
          <c:layout>
            <c:manualLayout>
              <c:x val="-3.4013227565908376E-2"/>
              <c:y val="1.9120120530602663E-2"/>
            </c:manualLayout>
          </c:layout>
          <c:numFmt formatCode="#,##0_ " sourceLinked="0"/>
          <c:spPr>
            <a:noFill/>
            <a:ln>
              <a:noFill/>
            </a:ln>
            <a:effectLst/>
          </c:spPr>
          <c:txPr>
            <a:bodyPr/>
            <a:lstStyle/>
            <a:p>
              <a:pPr>
                <a:defRPr sz="10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24"/>
        <c:marker>
          <c:symbol val="circle"/>
          <c:size val="7"/>
        </c:marker>
        <c:dLbl>
          <c:idx val="0"/>
          <c:layout>
            <c:manualLayout>
              <c:x val="-4.1619235174012129E-2"/>
              <c:y val="2.3567528876345247E-2"/>
            </c:manualLayout>
          </c:layout>
          <c:numFmt formatCode="#,##0_ " sourceLinked="0"/>
          <c:spPr>
            <a:noFill/>
            <a:ln>
              <a:noFill/>
            </a:ln>
            <a:effectLst/>
          </c:spPr>
          <c:txPr>
            <a:bodyPr/>
            <a:lstStyle/>
            <a:p>
              <a:pPr>
                <a:defRPr sz="10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25"/>
        <c:marker>
          <c:symbol val="circle"/>
          <c:size val="7"/>
        </c:marker>
        <c:dLbl>
          <c:idx val="0"/>
          <c:layout>
            <c:manualLayout>
              <c:x val="-3.9717733271986189E-2"/>
              <c:y val="1.9120120530602556E-2"/>
            </c:manualLayout>
          </c:layout>
          <c:numFmt formatCode="#,##0_ " sourceLinked="0"/>
          <c:spPr>
            <a:noFill/>
            <a:ln>
              <a:noFill/>
            </a:ln>
            <a:effectLst/>
          </c:spPr>
          <c:txPr>
            <a:bodyPr/>
            <a:lstStyle/>
            <a:p>
              <a:pPr>
                <a:defRPr sz="10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26"/>
        <c:marker>
          <c:symbol val="circle"/>
          <c:size val="7"/>
        </c:marker>
        <c:dLbl>
          <c:idx val="0"/>
          <c:layout>
            <c:manualLayout>
              <c:x val="-7.1963037285281126E-2"/>
              <c:y val="1.3561569663931869E-2"/>
            </c:manualLayout>
          </c:layout>
          <c:numFmt formatCode="#,##0_ " sourceLinked="0"/>
          <c:spPr>
            <a:noFill/>
            <a:ln>
              <a:noFill/>
            </a:ln>
            <a:effectLst/>
          </c:spPr>
          <c:txPr>
            <a:bodyPr/>
            <a:lstStyle/>
            <a:p>
              <a:pPr>
                <a:defRPr sz="10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7"/>
        <c:marker>
          <c:symbol val="circle"/>
          <c:size val="7"/>
        </c:marker>
        <c:dLbl>
          <c:idx val="0"/>
          <c:layout>
            <c:manualLayout>
              <c:x val="-6.3165462984656029E-2"/>
              <c:y val="1.910871280950021E-2"/>
            </c:manualLayout>
          </c:layout>
          <c:numFmt formatCode="#,##0_ " sourceLinked="0"/>
          <c:spPr>
            <a:noFill/>
            <a:ln>
              <a:noFill/>
            </a:ln>
            <a:effectLst/>
          </c:spPr>
          <c:txPr>
            <a:bodyPr>
              <a:noAutofit/>
            </a:bodyPr>
            <a:lstStyle/>
            <a:p>
              <a:pPr>
                <a:defRPr sz="10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28"/>
        <c:spPr>
          <a:ln w="28575" cap="rnd" cmpd="sng" algn="ctr">
            <a:solidFill>
              <a:schemeClr val="accent5">
                <a:shade val="95000"/>
                <a:satMod val="105000"/>
              </a:schemeClr>
            </a:solidFill>
            <a:prstDash val="solid"/>
            <a:round/>
          </a:ln>
          <a:effectLst/>
        </c:spPr>
        <c:marker>
          <c:symbol val="circle"/>
          <c:size val="7"/>
          <c:spPr>
            <a:solidFill>
              <a:schemeClr val="accent5"/>
            </a:solidFill>
            <a:ln w="9525" cap="flat" cmpd="sng" algn="ctr">
              <a:solidFill>
                <a:schemeClr val="accent5">
                  <a:shade val="95000"/>
                  <a:satMod val="105000"/>
                </a:schemeClr>
              </a:solidFill>
              <a:prstDash val="solid"/>
              <a:round/>
            </a:ln>
            <a:effectLst/>
          </c:spPr>
        </c:marker>
        <c:dLbl>
          <c:idx val="0"/>
          <c:numFmt formatCode="#,##0_ " sourceLinked="0"/>
          <c:spPr>
            <a:noFill/>
            <a:ln>
              <a:noFill/>
            </a:ln>
            <a:effectLst/>
          </c:spPr>
          <c:txPr>
            <a:bodyPr rot="0" horzOverflow="overflow" anchor="ctr" anchorCtr="1"/>
            <a:lstStyle/>
            <a:p>
              <a:pPr algn="ctr" rtl="0">
                <a:defRPr sz="10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29"/>
        <c:marker>
          <c:symbol val="circle"/>
          <c:size val="7"/>
          <c:spPr>
            <a:solidFill>
              <a:schemeClr val="accent5"/>
            </a:solidFill>
            <a:ln w="9525" cap="flat" cmpd="sng" algn="ctr">
              <a:solidFill>
                <a:schemeClr val="accent5">
                  <a:shade val="95000"/>
                  <a:satMod val="105000"/>
                </a:schemeClr>
              </a:solidFill>
              <a:prstDash val="solid"/>
              <a:round/>
            </a:ln>
            <a:effectLst/>
          </c:spPr>
        </c:marker>
        <c:dLbl>
          <c:idx val="0"/>
          <c:numFmt formatCode="#,##0_ " sourceLinked="0"/>
          <c:spPr>
            <a:noFill/>
            <a:ln>
              <a:noFill/>
            </a:ln>
            <a:effectLst/>
          </c:spPr>
          <c:txPr>
            <a:bodyPr/>
            <a:lstStyle/>
            <a:p>
              <a:pPr>
                <a:defRPr sz="10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30"/>
        <c:marker>
          <c:symbol val="circle"/>
          <c:size val="7"/>
          <c:spPr>
            <a:solidFill>
              <a:schemeClr val="accent5"/>
            </a:solidFill>
            <a:ln w="9525" cap="flat" cmpd="sng" algn="ctr">
              <a:solidFill>
                <a:schemeClr val="accent5">
                  <a:shade val="95000"/>
                  <a:satMod val="105000"/>
                </a:schemeClr>
              </a:solidFill>
              <a:prstDash val="solid"/>
              <a:round/>
            </a:ln>
            <a:effectLst/>
          </c:spPr>
        </c:marker>
        <c:dLbl>
          <c:idx val="0"/>
          <c:numFmt formatCode="#,##0_ " sourceLinked="0"/>
          <c:spPr>
            <a:noFill/>
            <a:ln>
              <a:noFill/>
            </a:ln>
            <a:effectLst/>
          </c:spPr>
          <c:txPr>
            <a:bodyPr/>
            <a:lstStyle/>
            <a:p>
              <a:pPr>
                <a:defRPr sz="10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31"/>
        <c:marker>
          <c:symbol val="circle"/>
          <c:size val="7"/>
          <c:spPr>
            <a:solidFill>
              <a:schemeClr val="accent5"/>
            </a:solidFill>
            <a:ln w="9525" cap="flat" cmpd="sng" algn="ctr">
              <a:solidFill>
                <a:schemeClr val="accent5">
                  <a:shade val="95000"/>
                  <a:satMod val="105000"/>
                </a:schemeClr>
              </a:solidFill>
              <a:prstDash val="solid"/>
              <a:round/>
            </a:ln>
            <a:effectLst/>
          </c:spPr>
        </c:marker>
        <c:dLbl>
          <c:idx val="0"/>
          <c:numFmt formatCode="#,##0_ " sourceLinked="0"/>
          <c:spPr>
            <a:noFill/>
            <a:ln>
              <a:noFill/>
            </a:ln>
            <a:effectLst/>
          </c:spPr>
          <c:txPr>
            <a:bodyPr/>
            <a:lstStyle/>
            <a:p>
              <a:pPr>
                <a:defRPr sz="10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32"/>
        <c:marker>
          <c:symbol val="circle"/>
          <c:size val="7"/>
          <c:spPr>
            <a:solidFill>
              <a:schemeClr val="accent5"/>
            </a:solidFill>
            <a:ln w="9525" cap="flat" cmpd="sng" algn="ctr">
              <a:solidFill>
                <a:schemeClr val="accent5">
                  <a:shade val="95000"/>
                  <a:satMod val="105000"/>
                </a:schemeClr>
              </a:solidFill>
              <a:prstDash val="solid"/>
              <a:round/>
            </a:ln>
            <a:effectLst/>
          </c:spPr>
        </c:marker>
        <c:dLbl>
          <c:idx val="0"/>
          <c:numFmt formatCode="#,##0_ " sourceLinked="0"/>
          <c:spPr>
            <a:noFill/>
            <a:ln>
              <a:noFill/>
            </a:ln>
            <a:effectLst/>
          </c:spPr>
          <c:txPr>
            <a:bodyPr/>
            <a:lstStyle/>
            <a:p>
              <a:pPr>
                <a:defRPr sz="10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33"/>
        <c:marker>
          <c:symbol val="circle"/>
          <c:size val="7"/>
          <c:spPr>
            <a:solidFill>
              <a:schemeClr val="accent5"/>
            </a:solidFill>
            <a:ln w="9525" cap="flat" cmpd="sng" algn="ctr">
              <a:solidFill>
                <a:schemeClr val="accent5">
                  <a:shade val="95000"/>
                  <a:satMod val="105000"/>
                </a:schemeClr>
              </a:solidFill>
              <a:prstDash val="solid"/>
              <a:round/>
            </a:ln>
            <a:effectLst/>
          </c:spPr>
        </c:marker>
        <c:dLbl>
          <c:idx val="0"/>
          <c:numFmt formatCode="#,##0_ " sourceLinked="0"/>
          <c:spPr>
            <a:noFill/>
            <a:ln>
              <a:noFill/>
            </a:ln>
            <a:effectLst/>
          </c:spPr>
          <c:txPr>
            <a:bodyPr/>
            <a:lstStyle/>
            <a:p>
              <a:pPr>
                <a:defRPr sz="10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34"/>
        <c:spPr>
          <a:ln w="28575" cap="rnd" cmpd="sng" algn="ctr">
            <a:solidFill>
              <a:schemeClr val="accent6"/>
            </a:solidFill>
            <a:prstDash val="solid"/>
            <a:round/>
          </a:ln>
          <a:effectLst/>
        </c:spPr>
        <c:marker>
          <c:spPr>
            <a:solidFill>
              <a:schemeClr val="accent6"/>
            </a:solidFill>
            <a:ln w="9525" cap="flat" cmpd="sng" algn="ctr">
              <a:solidFill>
                <a:schemeClr val="accent6">
                  <a:shade val="95000"/>
                  <a:satMod val="105000"/>
                </a:schemeClr>
              </a:solidFill>
              <a:prstDash val="solid"/>
              <a:round/>
            </a:ln>
            <a:effectLst/>
          </c:spPr>
        </c:marker>
        <c:dLbl>
          <c:idx val="0"/>
          <c:spPr>
            <a:noFill/>
            <a:ln>
              <a:noFill/>
            </a:ln>
            <a:effectLst/>
          </c:spPr>
          <c:txPr>
            <a:bodyPr rot="0" horzOverflow="overflow" anchor="ctr" anchorCtr="1"/>
            <a:lstStyle/>
            <a:p>
              <a:pPr algn="ctr" rtl="0">
                <a:defRPr sz="1000">
                  <a:solidFill>
                    <a:schemeClr val="tx1"/>
                  </a:solidFill>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35"/>
        <c:dLbl>
          <c:idx val="0"/>
          <c:spPr>
            <a:noFill/>
            <a:ln>
              <a:noFill/>
            </a:ln>
            <a:effectLst/>
          </c:spPr>
          <c:txPr>
            <a:bodyPr/>
            <a:lstStyle/>
            <a:p>
              <a:pPr>
                <a:defRPr sz="1000">
                  <a:solidFill>
                    <a:schemeClr val="tx1"/>
                  </a:solidFill>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36"/>
        <c:dLbl>
          <c:idx val="0"/>
          <c:spPr>
            <a:noFill/>
            <a:ln>
              <a:noFill/>
            </a:ln>
            <a:effectLst/>
          </c:spPr>
          <c:txPr>
            <a:bodyPr/>
            <a:lstStyle/>
            <a:p>
              <a:pPr>
                <a:defRPr sz="1000">
                  <a:solidFill>
                    <a:schemeClr val="tx1"/>
                  </a:solidFill>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37"/>
        <c:dLbl>
          <c:idx val="0"/>
          <c:spPr>
            <a:noFill/>
            <a:ln>
              <a:noFill/>
            </a:ln>
            <a:effectLst/>
          </c:spPr>
          <c:txPr>
            <a:bodyPr/>
            <a:lstStyle/>
            <a:p>
              <a:pPr>
                <a:defRPr sz="1000">
                  <a:solidFill>
                    <a:schemeClr val="tx1"/>
                  </a:solidFill>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38"/>
        <c:dLbl>
          <c:idx val="0"/>
          <c:spPr>
            <a:noFill/>
            <a:ln>
              <a:noFill/>
            </a:ln>
            <a:effectLst/>
          </c:spPr>
          <c:txPr>
            <a:bodyPr/>
            <a:lstStyle/>
            <a:p>
              <a:pPr>
                <a:defRPr sz="1000">
                  <a:solidFill>
                    <a:schemeClr val="tx1"/>
                  </a:solidFill>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39"/>
        <c:dLbl>
          <c:idx val="0"/>
          <c:spPr>
            <a:noFill/>
            <a:ln>
              <a:noFill/>
            </a:ln>
            <a:effectLst/>
          </c:spPr>
          <c:txPr>
            <a:bodyPr/>
            <a:lstStyle/>
            <a:p>
              <a:pPr>
                <a:defRPr sz="1000">
                  <a:solidFill>
                    <a:schemeClr val="tx1"/>
                  </a:solidFill>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0"/>
        <c:dLbl>
          <c:idx val="0"/>
          <c:spPr>
            <a:noFill/>
            <a:ln>
              <a:noFill/>
            </a:ln>
            <a:effectLst/>
          </c:spPr>
          <c:txPr>
            <a:bodyPr/>
            <a:lstStyle/>
            <a:p>
              <a:pPr>
                <a:defRPr sz="1000">
                  <a:solidFill>
                    <a:schemeClr val="tx1"/>
                  </a:solidFill>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1"/>
        <c:dLbl>
          <c:idx val="0"/>
          <c:spPr>
            <a:noFill/>
            <a:ln>
              <a:noFill/>
            </a:ln>
            <a:effectLst/>
          </c:spPr>
          <c:txPr>
            <a:bodyPr/>
            <a:lstStyle/>
            <a:p>
              <a:pPr>
                <a:defRPr sz="1000">
                  <a:solidFill>
                    <a:schemeClr val="tx1"/>
                  </a:solidFill>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2"/>
        <c:dLbl>
          <c:idx val="0"/>
          <c:spPr>
            <a:noFill/>
            <a:ln>
              <a:noFill/>
            </a:ln>
            <a:effectLst/>
          </c:spPr>
          <c:txPr>
            <a:bodyPr/>
            <a:lstStyle/>
            <a:p>
              <a:pPr>
                <a:defRPr sz="1000">
                  <a:solidFill>
                    <a:schemeClr val="tx1"/>
                  </a:solidFill>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3"/>
        <c:spPr>
          <a:ln w="28575" cap="rnd" cmpd="sng" algn="ctr">
            <a:solidFill>
              <a:schemeClr val="accent1">
                <a:lumMod val="60000"/>
                <a:shade val="95000"/>
                <a:satMod val="105000"/>
              </a:schemeClr>
            </a:solidFill>
            <a:prstDash val="solid"/>
            <a:round/>
          </a:ln>
          <a:effectLst/>
        </c:spPr>
        <c:marker>
          <c:symbol val="circle"/>
          <c:size val="7"/>
          <c:spPr>
            <a:solidFill>
              <a:schemeClr val="accent1">
                <a:lumMod val="60000"/>
              </a:schemeClr>
            </a:solidFill>
            <a:ln w="9525" cap="flat" cmpd="sng" algn="ctr">
              <a:solidFill>
                <a:schemeClr val="accent1">
                  <a:lumMod val="60000"/>
                  <a:shade val="95000"/>
                  <a:satMod val="105000"/>
                </a:schemeClr>
              </a:solidFill>
              <a:prstDash val="solid"/>
              <a:round/>
            </a:ln>
            <a:effectLst/>
          </c:spPr>
        </c:marker>
        <c:dLbl>
          <c:idx val="0"/>
          <c:numFmt formatCode="#,##0_ " sourceLinked="0"/>
          <c:spPr>
            <a:noFill/>
            <a:ln>
              <a:noFill/>
            </a:ln>
            <a:effectLst/>
          </c:spPr>
          <c:txPr>
            <a:bodyPr rot="0" horzOverflow="overflow" anchor="ctr" anchorCtr="1"/>
            <a:lstStyle/>
            <a:p>
              <a:pPr algn="ctr" rtl="0">
                <a:defRPr sz="10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44"/>
        <c:marker>
          <c:symbol val="circle"/>
          <c:size val="7"/>
          <c:spPr>
            <a:solidFill>
              <a:schemeClr val="accent1">
                <a:lumMod val="60000"/>
              </a:schemeClr>
            </a:solidFill>
            <a:ln w="9525" cap="flat" cmpd="sng" algn="ctr">
              <a:solidFill>
                <a:schemeClr val="accent1">
                  <a:lumMod val="60000"/>
                  <a:shade val="95000"/>
                  <a:satMod val="105000"/>
                </a:schemeClr>
              </a:solidFill>
              <a:prstDash val="solid"/>
              <a:round/>
            </a:ln>
            <a:effectLst/>
          </c:spPr>
        </c:marker>
        <c:dLbl>
          <c:idx val="0"/>
          <c:numFmt formatCode="#,##0_ " sourceLinked="0"/>
          <c:spPr>
            <a:noFill/>
            <a:ln>
              <a:noFill/>
            </a:ln>
            <a:effectLst/>
          </c:spPr>
          <c:txPr>
            <a:bodyPr/>
            <a:lstStyle/>
            <a:p>
              <a:pPr>
                <a:defRPr sz="10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45"/>
        <c:marker>
          <c:symbol val="circle"/>
          <c:size val="7"/>
          <c:spPr>
            <a:solidFill>
              <a:schemeClr val="accent1">
                <a:lumMod val="60000"/>
              </a:schemeClr>
            </a:solidFill>
            <a:ln w="9525" cap="flat" cmpd="sng" algn="ctr">
              <a:solidFill>
                <a:schemeClr val="accent1">
                  <a:lumMod val="60000"/>
                  <a:shade val="95000"/>
                  <a:satMod val="105000"/>
                </a:schemeClr>
              </a:solidFill>
              <a:prstDash val="solid"/>
              <a:round/>
            </a:ln>
            <a:effectLst/>
          </c:spPr>
        </c:marker>
        <c:dLbl>
          <c:idx val="0"/>
          <c:numFmt formatCode="#,##0_ " sourceLinked="0"/>
          <c:spPr>
            <a:noFill/>
            <a:ln>
              <a:noFill/>
            </a:ln>
            <a:effectLst/>
          </c:spPr>
          <c:txPr>
            <a:bodyPr/>
            <a:lstStyle/>
            <a:p>
              <a:pPr>
                <a:defRPr sz="10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46"/>
        <c:marker>
          <c:symbol val="circle"/>
          <c:size val="7"/>
          <c:spPr>
            <a:solidFill>
              <a:schemeClr val="accent1">
                <a:lumMod val="60000"/>
              </a:schemeClr>
            </a:solidFill>
            <a:ln w="9525" cap="flat" cmpd="sng" algn="ctr">
              <a:solidFill>
                <a:schemeClr val="accent1">
                  <a:lumMod val="60000"/>
                  <a:shade val="95000"/>
                  <a:satMod val="105000"/>
                </a:schemeClr>
              </a:solidFill>
              <a:prstDash val="solid"/>
              <a:round/>
            </a:ln>
            <a:effectLst/>
          </c:spPr>
        </c:marker>
        <c:dLbl>
          <c:idx val="0"/>
          <c:layout>
            <c:manualLayout>
              <c:x val="-4.4566334973802142E-2"/>
              <c:y val="-1.8238125111910267E-2"/>
            </c:manualLayout>
          </c:layout>
          <c:numFmt formatCode="#,##0_ " sourceLinked="0"/>
          <c:spPr>
            <a:noFill/>
            <a:ln>
              <a:noFill/>
            </a:ln>
            <a:effectLst/>
          </c:spPr>
          <c:txPr>
            <a:bodyPr/>
            <a:lstStyle/>
            <a:p>
              <a:pPr>
                <a:defRPr sz="10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47"/>
        <c:marker>
          <c:symbol val="circle"/>
          <c:size val="7"/>
          <c:spPr>
            <a:solidFill>
              <a:schemeClr val="accent1">
                <a:lumMod val="60000"/>
              </a:schemeClr>
            </a:solidFill>
            <a:ln w="9525" cap="flat" cmpd="sng" algn="ctr">
              <a:solidFill>
                <a:schemeClr val="accent1">
                  <a:lumMod val="60000"/>
                  <a:shade val="95000"/>
                  <a:satMod val="105000"/>
                </a:schemeClr>
              </a:solidFill>
              <a:prstDash val="solid"/>
              <a:round/>
            </a:ln>
            <a:effectLst/>
          </c:spPr>
        </c:marker>
        <c:dLbl>
          <c:idx val="0"/>
          <c:numFmt formatCode="#,##0_ " sourceLinked="0"/>
          <c:spPr>
            <a:noFill/>
            <a:ln>
              <a:noFill/>
            </a:ln>
            <a:effectLst/>
          </c:spPr>
          <c:txPr>
            <a:bodyPr/>
            <a:lstStyle/>
            <a:p>
              <a:pPr>
                <a:defRPr sz="10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48"/>
        <c:marker>
          <c:symbol val="circle"/>
          <c:size val="7"/>
          <c:spPr>
            <a:solidFill>
              <a:schemeClr val="accent1">
                <a:lumMod val="60000"/>
              </a:schemeClr>
            </a:solidFill>
            <a:ln w="9525" cap="flat" cmpd="sng" algn="ctr">
              <a:solidFill>
                <a:schemeClr val="accent1">
                  <a:lumMod val="60000"/>
                  <a:shade val="95000"/>
                  <a:satMod val="105000"/>
                </a:schemeClr>
              </a:solidFill>
              <a:prstDash val="solid"/>
              <a:round/>
            </a:ln>
            <a:effectLst/>
          </c:spPr>
        </c:marker>
        <c:dLbl>
          <c:idx val="0"/>
          <c:numFmt formatCode="#,##0_ " sourceLinked="0"/>
          <c:spPr>
            <a:noFill/>
            <a:ln>
              <a:noFill/>
            </a:ln>
            <a:effectLst/>
          </c:spPr>
          <c:txPr>
            <a:bodyPr/>
            <a:lstStyle/>
            <a:p>
              <a:pPr>
                <a:defRPr sz="10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49"/>
        <c:spPr>
          <a:ln w="28575" cap="rnd" cmpd="sng" algn="ctr">
            <a:solidFill>
              <a:schemeClr val="accent2">
                <a:lumMod val="60000"/>
                <a:shade val="95000"/>
                <a:satMod val="105000"/>
              </a:schemeClr>
            </a:solidFill>
            <a:prstDash val="solid"/>
            <a:round/>
          </a:ln>
          <a:effectLst/>
        </c:spPr>
        <c:marker>
          <c:symbol val="circle"/>
          <c:size val="7"/>
          <c:spPr>
            <a:solidFill>
              <a:schemeClr val="accent2">
                <a:lumMod val="60000"/>
              </a:schemeClr>
            </a:solidFill>
            <a:ln w="9525" cap="flat" cmpd="sng" algn="ctr">
              <a:solidFill>
                <a:schemeClr val="accent2">
                  <a:lumMod val="60000"/>
                  <a:shade val="95000"/>
                  <a:satMod val="105000"/>
                </a:schemeClr>
              </a:solidFill>
              <a:prstDash val="solid"/>
              <a:round/>
            </a:ln>
            <a:effectLst/>
          </c:spPr>
        </c:marker>
        <c:dLbl>
          <c:idx val="0"/>
          <c:numFmt formatCode="#,##0_ " sourceLinked="0"/>
          <c:spPr>
            <a:noFill/>
            <a:ln>
              <a:noFill/>
            </a:ln>
            <a:effectLst/>
          </c:spPr>
          <c:txPr>
            <a:bodyPr rot="0" horzOverflow="overflow" anchor="ctr" anchorCtr="1"/>
            <a:lstStyle/>
            <a:p>
              <a:pPr algn="ctr" rtl="0">
                <a:defRPr sz="10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0"/>
        <c:marker>
          <c:symbol val="circle"/>
          <c:size val="7"/>
          <c:spPr>
            <a:solidFill>
              <a:schemeClr val="accent2">
                <a:lumMod val="60000"/>
              </a:schemeClr>
            </a:solidFill>
            <a:ln w="9525" cap="flat" cmpd="sng" algn="ctr">
              <a:solidFill>
                <a:schemeClr val="accent2">
                  <a:lumMod val="60000"/>
                  <a:shade val="95000"/>
                  <a:satMod val="105000"/>
                </a:schemeClr>
              </a:solidFill>
              <a:prstDash val="solid"/>
              <a:round/>
            </a:ln>
            <a:effectLst/>
          </c:spPr>
        </c:marker>
        <c:dLbl>
          <c:idx val="0"/>
          <c:layout>
            <c:manualLayout>
              <c:x val="-3.8969320870648735E-2"/>
              <c:y val="-1.8238125111910267E-2"/>
            </c:manualLayout>
          </c:layout>
          <c:numFmt formatCode="#,##0_ " sourceLinked="0"/>
          <c:spPr>
            <a:noFill/>
            <a:ln>
              <a:noFill/>
            </a:ln>
            <a:effectLst/>
          </c:spPr>
          <c:txPr>
            <a:bodyPr/>
            <a:lstStyle/>
            <a:p>
              <a:pPr>
                <a:defRPr sz="10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51"/>
        <c:marker>
          <c:symbol val="circle"/>
          <c:size val="7"/>
          <c:spPr>
            <a:solidFill>
              <a:schemeClr val="accent2">
                <a:lumMod val="60000"/>
              </a:schemeClr>
            </a:solidFill>
            <a:ln w="9525" cap="flat" cmpd="sng" algn="ctr">
              <a:solidFill>
                <a:schemeClr val="accent2">
                  <a:lumMod val="60000"/>
                  <a:shade val="95000"/>
                  <a:satMod val="105000"/>
                </a:schemeClr>
              </a:solidFill>
              <a:prstDash val="solid"/>
              <a:round/>
            </a:ln>
            <a:effectLst/>
          </c:spPr>
        </c:marker>
        <c:dLbl>
          <c:idx val="0"/>
          <c:numFmt formatCode="#,##0_ " sourceLinked="0"/>
          <c:spPr>
            <a:noFill/>
            <a:ln>
              <a:noFill/>
            </a:ln>
            <a:effectLst/>
          </c:spPr>
          <c:txPr>
            <a:bodyPr/>
            <a:lstStyle/>
            <a:p>
              <a:pPr>
                <a:defRPr sz="10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2"/>
        <c:marker>
          <c:symbol val="circle"/>
          <c:size val="7"/>
          <c:spPr>
            <a:solidFill>
              <a:schemeClr val="accent2">
                <a:lumMod val="60000"/>
              </a:schemeClr>
            </a:solidFill>
            <a:ln w="9525" cap="flat" cmpd="sng" algn="ctr">
              <a:solidFill>
                <a:schemeClr val="accent2">
                  <a:lumMod val="60000"/>
                  <a:shade val="95000"/>
                  <a:satMod val="105000"/>
                </a:schemeClr>
              </a:solidFill>
              <a:prstDash val="solid"/>
              <a:round/>
            </a:ln>
            <a:effectLst/>
          </c:spPr>
        </c:marker>
        <c:dLbl>
          <c:idx val="0"/>
          <c:numFmt formatCode="#,##0_ " sourceLinked="0"/>
          <c:spPr>
            <a:noFill/>
            <a:ln>
              <a:noFill/>
            </a:ln>
            <a:effectLst/>
          </c:spPr>
          <c:txPr>
            <a:bodyPr/>
            <a:lstStyle/>
            <a:p>
              <a:pPr>
                <a:defRPr sz="10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3"/>
        <c:marker>
          <c:symbol val="circle"/>
          <c:size val="7"/>
          <c:spPr>
            <a:solidFill>
              <a:schemeClr val="accent2">
                <a:lumMod val="60000"/>
              </a:schemeClr>
            </a:solidFill>
            <a:ln w="9525" cap="flat" cmpd="sng" algn="ctr">
              <a:solidFill>
                <a:schemeClr val="accent2">
                  <a:lumMod val="60000"/>
                  <a:shade val="95000"/>
                  <a:satMod val="105000"/>
                </a:schemeClr>
              </a:solidFill>
              <a:prstDash val="solid"/>
              <a:round/>
            </a:ln>
            <a:effectLst/>
          </c:spPr>
        </c:marker>
        <c:dLbl>
          <c:idx val="0"/>
          <c:numFmt formatCode="#,##0_ " sourceLinked="0"/>
          <c:spPr>
            <a:noFill/>
            <a:ln>
              <a:noFill/>
            </a:ln>
            <a:effectLst/>
          </c:spPr>
          <c:txPr>
            <a:bodyPr/>
            <a:lstStyle/>
            <a:p>
              <a:pPr>
                <a:defRPr sz="10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4"/>
        <c:marker>
          <c:symbol val="circle"/>
          <c:size val="7"/>
          <c:spPr>
            <a:solidFill>
              <a:schemeClr val="accent2">
                <a:lumMod val="60000"/>
              </a:schemeClr>
            </a:solidFill>
            <a:ln w="9525" cap="flat" cmpd="sng" algn="ctr">
              <a:solidFill>
                <a:schemeClr val="accent2">
                  <a:lumMod val="60000"/>
                  <a:shade val="95000"/>
                  <a:satMod val="105000"/>
                </a:schemeClr>
              </a:solidFill>
              <a:prstDash val="solid"/>
              <a:round/>
            </a:ln>
            <a:effectLst/>
          </c:spPr>
        </c:marker>
        <c:dLbl>
          <c:idx val="0"/>
          <c:numFmt formatCode="#,##0_ " sourceLinked="0"/>
          <c:spPr>
            <a:noFill/>
            <a:ln>
              <a:noFill/>
            </a:ln>
            <a:effectLst/>
          </c:spPr>
          <c:txPr>
            <a:bodyPr/>
            <a:lstStyle/>
            <a:p>
              <a:pPr>
                <a:defRPr sz="10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5"/>
        <c:marker>
          <c:symbol val="circle"/>
          <c:size val="7"/>
          <c:spPr>
            <a:solidFill>
              <a:schemeClr val="accent2">
                <a:lumMod val="60000"/>
              </a:schemeClr>
            </a:solidFill>
            <a:ln w="9525" cap="flat" cmpd="sng" algn="ctr">
              <a:solidFill>
                <a:schemeClr val="accent2">
                  <a:lumMod val="60000"/>
                  <a:shade val="95000"/>
                  <a:satMod val="105000"/>
                </a:schemeClr>
              </a:solidFill>
              <a:prstDash val="solid"/>
              <a:round/>
            </a:ln>
            <a:effectLst/>
          </c:spPr>
        </c:marker>
        <c:dLbl>
          <c:idx val="0"/>
          <c:numFmt formatCode="#,##0_ " sourceLinked="0"/>
          <c:spPr>
            <a:noFill/>
            <a:ln>
              <a:noFill/>
            </a:ln>
            <a:effectLst/>
          </c:spPr>
          <c:txPr>
            <a:bodyPr/>
            <a:lstStyle/>
            <a:p>
              <a:pPr>
                <a:defRPr sz="10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6"/>
        <c:marker>
          <c:symbol val="circle"/>
          <c:size val="7"/>
          <c:spPr>
            <a:solidFill>
              <a:schemeClr val="accent2">
                <a:lumMod val="60000"/>
              </a:schemeClr>
            </a:solidFill>
            <a:ln w="9525" cap="flat" cmpd="sng" algn="ctr">
              <a:solidFill>
                <a:schemeClr val="accent2">
                  <a:lumMod val="60000"/>
                  <a:shade val="95000"/>
                  <a:satMod val="105000"/>
                </a:schemeClr>
              </a:solidFill>
              <a:prstDash val="solid"/>
              <a:round/>
            </a:ln>
            <a:effectLst/>
          </c:spPr>
        </c:marker>
        <c:dLbl>
          <c:idx val="0"/>
          <c:layout>
            <c:manualLayout>
              <c:x val="-5.3578110304129192E-2"/>
              <c:y val="-1.2351444487271259E-2"/>
            </c:manualLayout>
          </c:layout>
          <c:numFmt formatCode="#,##0_ " sourceLinked="0"/>
          <c:spPr>
            <a:noFill/>
            <a:ln>
              <a:noFill/>
            </a:ln>
            <a:effectLst/>
          </c:spPr>
          <c:txPr>
            <a:bodyPr/>
            <a:lstStyle/>
            <a:p>
              <a:pPr>
                <a:defRPr sz="10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7"/>
        <c:spPr>
          <a:ln w="28575" cap="rnd" cmpd="sng" algn="ctr">
            <a:solidFill>
              <a:schemeClr val="accent3">
                <a:lumMod val="60000"/>
                <a:shade val="95000"/>
                <a:satMod val="105000"/>
              </a:schemeClr>
            </a:solidFill>
            <a:prstDash val="solid"/>
            <a:round/>
          </a:ln>
          <a:effectLst/>
        </c:spPr>
        <c:marker>
          <c:symbol val="circle"/>
          <c:size val="7"/>
          <c:spPr>
            <a:solidFill>
              <a:schemeClr val="accent3">
                <a:lumMod val="60000"/>
              </a:schemeClr>
            </a:solidFill>
            <a:ln w="9525" cap="flat" cmpd="sng" algn="ctr">
              <a:solidFill>
                <a:schemeClr val="accent3">
                  <a:lumMod val="60000"/>
                  <a:shade val="95000"/>
                  <a:satMod val="105000"/>
                </a:schemeClr>
              </a:solidFill>
              <a:prstDash val="solid"/>
              <a:round/>
            </a:ln>
            <a:effectLst/>
          </c:spPr>
        </c:marker>
        <c:dLbl>
          <c:idx val="0"/>
          <c:numFmt formatCode="#,##0_ " sourceLinked="0"/>
          <c:spPr>
            <a:noFill/>
            <a:ln>
              <a:noFill/>
            </a:ln>
            <a:effectLst/>
          </c:spPr>
          <c:txPr>
            <a:bodyPr rot="0" horzOverflow="overflow" anchor="ctr" anchorCtr="1"/>
            <a:lstStyle/>
            <a:p>
              <a:pPr algn="ctr" rtl="0">
                <a:defRPr sz="10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8"/>
        <c:spPr>
          <a:ln w="28575" cap="rnd" cmpd="sng" algn="ctr">
            <a:solidFill>
              <a:schemeClr val="accent4">
                <a:lumMod val="60000"/>
                <a:shade val="95000"/>
                <a:satMod val="105000"/>
              </a:schemeClr>
            </a:solidFill>
            <a:prstDash val="solid"/>
            <a:round/>
          </a:ln>
          <a:effectLst/>
        </c:spPr>
        <c:marker>
          <c:symbol val="circle"/>
          <c:size val="7"/>
          <c:spPr>
            <a:solidFill>
              <a:schemeClr val="accent4">
                <a:lumMod val="60000"/>
              </a:schemeClr>
            </a:solidFill>
            <a:ln w="9525" cap="flat" cmpd="sng" algn="ctr">
              <a:solidFill>
                <a:schemeClr val="accent4">
                  <a:lumMod val="60000"/>
                  <a:shade val="95000"/>
                  <a:satMod val="105000"/>
                </a:schemeClr>
              </a:solidFill>
              <a:prstDash val="solid"/>
              <a:round/>
            </a:ln>
            <a:effectLst/>
          </c:spPr>
        </c:marker>
        <c:dLbl>
          <c:idx val="0"/>
          <c:numFmt formatCode="#,##0_ " sourceLinked="0"/>
          <c:spPr>
            <a:noFill/>
            <a:ln>
              <a:noFill/>
            </a:ln>
            <a:effectLst/>
          </c:spPr>
          <c:txPr>
            <a:bodyPr rot="0" horzOverflow="overflow" anchor="ctr" anchorCtr="1"/>
            <a:lstStyle/>
            <a:p>
              <a:pPr algn="ctr" rtl="0">
                <a:defRPr sz="10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9"/>
        <c:marker>
          <c:symbol val="circle"/>
          <c:size val="7"/>
          <c:spPr>
            <a:solidFill>
              <a:schemeClr val="accent4">
                <a:lumMod val="60000"/>
              </a:schemeClr>
            </a:solidFill>
            <a:ln w="9525" cap="flat" cmpd="sng" algn="ctr">
              <a:solidFill>
                <a:schemeClr val="accent4">
                  <a:lumMod val="60000"/>
                  <a:shade val="95000"/>
                  <a:satMod val="105000"/>
                </a:schemeClr>
              </a:solidFill>
              <a:prstDash val="solid"/>
              <a:round/>
            </a:ln>
            <a:effectLst/>
          </c:spPr>
        </c:marker>
        <c:dLbl>
          <c:idx val="0"/>
          <c:numFmt formatCode="#,##0_ " sourceLinked="0"/>
          <c:spPr>
            <a:noFill/>
            <a:ln>
              <a:noFill/>
            </a:ln>
            <a:effectLst/>
          </c:spPr>
          <c:txPr>
            <a:bodyPr/>
            <a:lstStyle/>
            <a:p>
              <a:pPr>
                <a:defRPr sz="10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0"/>
        <c:marker>
          <c:symbol val="circle"/>
          <c:size val="7"/>
          <c:spPr>
            <a:solidFill>
              <a:schemeClr val="accent4">
                <a:lumMod val="60000"/>
              </a:schemeClr>
            </a:solidFill>
            <a:ln w="9525" cap="flat" cmpd="sng" algn="ctr">
              <a:solidFill>
                <a:schemeClr val="accent4">
                  <a:lumMod val="60000"/>
                  <a:shade val="95000"/>
                  <a:satMod val="105000"/>
                </a:schemeClr>
              </a:solidFill>
              <a:prstDash val="solid"/>
              <a:round/>
            </a:ln>
            <a:effectLst/>
          </c:spPr>
        </c:marker>
        <c:dLbl>
          <c:idx val="0"/>
          <c:numFmt formatCode="#,##0_ " sourceLinked="0"/>
          <c:spPr>
            <a:noFill/>
            <a:ln>
              <a:noFill/>
            </a:ln>
            <a:effectLst/>
          </c:spPr>
          <c:txPr>
            <a:bodyPr/>
            <a:lstStyle/>
            <a:p>
              <a:pPr>
                <a:defRPr sz="10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731722037553614E-2"/>
          <c:y val="7.851944175785619E-2"/>
          <c:w val="0.8775008328124263"/>
          <c:h val="0.85686488432637087"/>
        </c:manualLayout>
      </c:layout>
      <c:lineChart>
        <c:grouping val="standard"/>
        <c:varyColors val="0"/>
        <c:ser>
          <c:idx val="0"/>
          <c:order val="0"/>
          <c:tx>
            <c:strRef>
              <c:f>'2-7g'!$B$1:$B$2</c:f>
              <c:strCache>
                <c:ptCount val="1"/>
                <c:pt idx="0">
                  <c:v>田端</c:v>
                </c:pt>
              </c:strCache>
            </c:strRef>
          </c:tx>
          <c:spPr>
            <a:ln w="28575" cap="rnd" cmpd="sng" algn="ctr">
              <a:solidFill>
                <a:schemeClr val="accent1"/>
              </a:solidFill>
              <a:prstDash val="solid"/>
              <a:round/>
            </a:ln>
            <a:effectLst/>
          </c:spPr>
          <c:marker>
            <c:symbol val="circle"/>
            <c:size val="7"/>
            <c:spPr>
              <a:solidFill>
                <a:schemeClr val="accent1"/>
              </a:solidFill>
              <a:ln w="9525" cap="flat" cmpd="sng" algn="ctr">
                <a:solidFill>
                  <a:schemeClr val="accent1"/>
                </a:solidFill>
                <a:prstDash val="solid"/>
                <a:round/>
              </a:ln>
              <a:effectLst/>
            </c:spPr>
          </c:marker>
          <c:dPt>
            <c:idx val="0"/>
            <c:bubble3D val="0"/>
            <c:extLst>
              <c:ext xmlns:c16="http://schemas.microsoft.com/office/drawing/2014/chart" uri="{C3380CC4-5D6E-409C-BE32-E72D297353CC}">
                <c16:uniqueId val="{00000000-0E23-4CAA-8452-0C03932484CD}"/>
              </c:ext>
            </c:extLst>
          </c:dPt>
          <c:dPt>
            <c:idx val="1"/>
            <c:bubble3D val="0"/>
            <c:extLst>
              <c:ext xmlns:c16="http://schemas.microsoft.com/office/drawing/2014/chart" uri="{C3380CC4-5D6E-409C-BE32-E72D297353CC}">
                <c16:uniqueId val="{00000001-0E23-4CAA-8452-0C03932484CD}"/>
              </c:ext>
            </c:extLst>
          </c:dPt>
          <c:dPt>
            <c:idx val="2"/>
            <c:bubble3D val="0"/>
            <c:extLst>
              <c:ext xmlns:c16="http://schemas.microsoft.com/office/drawing/2014/chart" uri="{C3380CC4-5D6E-409C-BE32-E72D297353CC}">
                <c16:uniqueId val="{00000002-0E23-4CAA-8452-0C03932484CD}"/>
              </c:ext>
            </c:extLst>
          </c:dPt>
          <c:dPt>
            <c:idx val="3"/>
            <c:bubble3D val="0"/>
            <c:extLst>
              <c:ext xmlns:c16="http://schemas.microsoft.com/office/drawing/2014/chart" uri="{C3380CC4-5D6E-409C-BE32-E72D297353CC}">
                <c16:uniqueId val="{00000003-0E23-4CAA-8452-0C03932484CD}"/>
              </c:ext>
            </c:extLst>
          </c:dPt>
          <c:dPt>
            <c:idx val="4"/>
            <c:bubble3D val="0"/>
            <c:extLst>
              <c:ext xmlns:c16="http://schemas.microsoft.com/office/drawing/2014/chart" uri="{C3380CC4-5D6E-409C-BE32-E72D297353CC}">
                <c16:uniqueId val="{00000004-0E23-4CAA-8452-0C03932484CD}"/>
              </c:ext>
            </c:extLst>
          </c:dPt>
          <c:dPt>
            <c:idx val="5"/>
            <c:bubble3D val="0"/>
            <c:extLst>
              <c:ext xmlns:c16="http://schemas.microsoft.com/office/drawing/2014/chart" uri="{C3380CC4-5D6E-409C-BE32-E72D297353CC}">
                <c16:uniqueId val="{00000005-0E23-4CAA-8452-0C03932484CD}"/>
              </c:ext>
            </c:extLst>
          </c:dPt>
          <c:dPt>
            <c:idx val="6"/>
            <c:bubble3D val="0"/>
            <c:extLst>
              <c:ext xmlns:c16="http://schemas.microsoft.com/office/drawing/2014/chart" uri="{C3380CC4-5D6E-409C-BE32-E72D297353CC}">
                <c16:uniqueId val="{00000006-0E23-4CAA-8452-0C03932484CD}"/>
              </c:ext>
            </c:extLst>
          </c:dPt>
          <c:dPt>
            <c:idx val="7"/>
            <c:bubble3D val="0"/>
            <c:extLst>
              <c:ext xmlns:c16="http://schemas.microsoft.com/office/drawing/2014/chart" uri="{C3380CC4-5D6E-409C-BE32-E72D297353CC}">
                <c16:uniqueId val="{00000007-0E23-4CAA-8452-0C03932484CD}"/>
              </c:ext>
            </c:extLst>
          </c:dPt>
          <c:dLbls>
            <c:dLbl>
              <c:idx val="0"/>
              <c:layout>
                <c:manualLayout>
                  <c:x val="-3.8969320870648735E-2"/>
                  <c:y val="1.3408229309935045E-2"/>
                </c:manualLayout>
              </c:layout>
              <c:numFmt formatCode="#,##0_ " sourceLinked="0"/>
              <c:spPr>
                <a:noFill/>
                <a:ln>
                  <a:noFill/>
                </a:ln>
                <a:effectLst/>
              </c:spPr>
              <c:txPr>
                <a:bodyPr/>
                <a:lstStyle/>
                <a:p>
                  <a:pPr>
                    <a:defRPr sz="10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23-4CAA-8452-0C03932484CD}"/>
                </c:ext>
              </c:extLst>
            </c:dLbl>
            <c:dLbl>
              <c:idx val="1"/>
              <c:layout>
                <c:manualLayout>
                  <c:x val="-3.8969320870648735E-2"/>
                  <c:y val="1.3408229309934934E-2"/>
                </c:manualLayout>
              </c:layout>
              <c:numFmt formatCode="#,##0_ " sourceLinked="0"/>
              <c:spPr>
                <a:noFill/>
                <a:ln>
                  <a:noFill/>
                </a:ln>
                <a:effectLst/>
              </c:spPr>
              <c:txPr>
                <a:bodyPr/>
                <a:lstStyle/>
                <a:p>
                  <a:pPr>
                    <a:defRPr sz="10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23-4CAA-8452-0C03932484CD}"/>
                </c:ext>
              </c:extLst>
            </c:dLbl>
            <c:dLbl>
              <c:idx val="2"/>
              <c:layout>
                <c:manualLayout>
                  <c:x val="-3.5447755986638269E-2"/>
                  <c:y val="1.506969258183099E-2"/>
                </c:manualLayout>
              </c:layout>
              <c:numFmt formatCode="#,##0_ " sourceLinked="0"/>
              <c:spPr>
                <a:noFill/>
                <a:ln>
                  <a:noFill/>
                </a:ln>
                <a:effectLst/>
              </c:spPr>
              <c:txPr>
                <a:bodyPr/>
                <a:lstStyle/>
                <a:p>
                  <a:pPr>
                    <a:defRPr sz="10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E23-4CAA-8452-0C03932484CD}"/>
                </c:ext>
              </c:extLst>
            </c:dLbl>
            <c:dLbl>
              <c:idx val="3"/>
              <c:layout>
                <c:manualLayout>
                  <c:x val="-3.5447755986638269E-2"/>
                  <c:y val="1.506969258183099E-2"/>
                </c:manualLayout>
              </c:layout>
              <c:numFmt formatCode="#,##0_ " sourceLinked="0"/>
              <c:spPr>
                <a:noFill/>
                <a:ln>
                  <a:noFill/>
                </a:ln>
                <a:effectLst/>
              </c:spPr>
              <c:txPr>
                <a:bodyPr/>
                <a:lstStyle/>
                <a:p>
                  <a:pPr>
                    <a:defRPr sz="10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23-4CAA-8452-0C03932484CD}"/>
                </c:ext>
              </c:extLst>
            </c:dLbl>
            <c:dLbl>
              <c:idx val="4"/>
              <c:numFmt formatCode="#,##0_ " sourceLinked="0"/>
              <c:spPr>
                <a:noFill/>
                <a:ln>
                  <a:noFill/>
                </a:ln>
                <a:effectLst/>
              </c:spPr>
              <c:txPr>
                <a:bodyPr/>
                <a:lstStyle/>
                <a:p>
                  <a:pPr>
                    <a:defRPr sz="1000">
                      <a:solidFill>
                        <a:schemeClr val="tx1"/>
                      </a:solidFill>
                    </a:defRPr>
                  </a:pPr>
                  <a:endParaRPr lang="ja-JP"/>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E23-4CAA-8452-0C03932484CD}"/>
                </c:ext>
              </c:extLst>
            </c:dLbl>
            <c:dLbl>
              <c:idx val="5"/>
              <c:layout>
                <c:manualLayout>
                  <c:x val="-3.9931539942544697E-2"/>
                  <c:y val="1.9272102831551556E-2"/>
                </c:manualLayout>
              </c:layout>
              <c:numFmt formatCode="#,##0_ " sourceLinked="0"/>
              <c:spPr>
                <a:noFill/>
                <a:ln>
                  <a:noFill/>
                </a:ln>
                <a:effectLst/>
              </c:spPr>
              <c:txPr>
                <a:bodyPr/>
                <a:lstStyle/>
                <a:p>
                  <a:pPr>
                    <a:defRPr sz="10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23-4CAA-8452-0C03932484CD}"/>
                </c:ext>
              </c:extLst>
            </c:dLbl>
            <c:dLbl>
              <c:idx val="6"/>
              <c:layout>
                <c:manualLayout>
                  <c:x val="-5.4498612964453179E-2"/>
                  <c:y val="1.4248940036341612E-2"/>
                </c:manualLayout>
              </c:layout>
              <c:numFmt formatCode="#,##0_ " sourceLinked="0"/>
              <c:spPr>
                <a:noFill/>
                <a:ln>
                  <a:noFill/>
                </a:ln>
                <a:effectLst/>
              </c:spPr>
              <c:txPr>
                <a:bodyPr/>
                <a:lstStyle/>
                <a:p>
                  <a:pPr>
                    <a:defRPr sz="10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E23-4CAA-8452-0C03932484CD}"/>
                </c:ext>
              </c:extLst>
            </c:dLbl>
            <c:dLbl>
              <c:idx val="7"/>
              <c:layout>
                <c:manualLayout>
                  <c:x val="-7.3514921242865336E-2"/>
                  <c:y val="2.9070650478130792E-2"/>
                </c:manualLayout>
              </c:layout>
              <c:numFmt formatCode="#,##0_ " sourceLinked="0"/>
              <c:spPr>
                <a:noFill/>
                <a:ln>
                  <a:noFill/>
                </a:ln>
                <a:effectLst/>
              </c:spPr>
              <c:txPr>
                <a:bodyPr>
                  <a:noAutofit/>
                </a:bodyPr>
                <a:lstStyle/>
                <a:p>
                  <a:pPr>
                    <a:defRPr sz="10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7-0E23-4CAA-8452-0C03932484CD}"/>
                </c:ext>
              </c:extLst>
            </c:dLbl>
            <c:numFmt formatCode="#,##0_ " sourceLinked="0"/>
            <c:spPr>
              <a:noFill/>
              <a:ln>
                <a:noFill/>
              </a:ln>
              <a:effectLst/>
            </c:spPr>
            <c:txPr>
              <a:bodyPr rot="0" horzOverflow="overflow" anchor="ctr" anchorCtr="1"/>
              <a:lstStyle/>
              <a:p>
                <a:pPr algn="ctr" rtl="0">
                  <a:defRPr sz="1000">
                    <a:solidFill>
                      <a:schemeClr val="tx1"/>
                    </a:solidFill>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'2-7g'!$A$3:$A$11</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'2-7g'!$B$3:$B$11</c:f>
              <c:numCache>
                <c:formatCode>General</c:formatCode>
                <c:ptCount val="8"/>
                <c:pt idx="0">
                  <c:v>1197</c:v>
                </c:pt>
                <c:pt idx="1">
                  <c:v>1226</c:v>
                </c:pt>
                <c:pt idx="2">
                  <c:v>1243</c:v>
                </c:pt>
                <c:pt idx="3">
                  <c:v>1239</c:v>
                </c:pt>
                <c:pt idx="4">
                  <c:v>1199</c:v>
                </c:pt>
                <c:pt idx="5">
                  <c:v>1167</c:v>
                </c:pt>
                <c:pt idx="6">
                  <c:v>1191</c:v>
                </c:pt>
                <c:pt idx="7">
                  <c:v>1209</c:v>
                </c:pt>
              </c:numCache>
            </c:numRef>
          </c:val>
          <c:smooth val="0"/>
          <c:extLst>
            <c:ext xmlns:c16="http://schemas.microsoft.com/office/drawing/2014/chart" uri="{C3380CC4-5D6E-409C-BE32-E72D297353CC}">
              <c16:uniqueId val="{00000008-0E23-4CAA-8452-0C03932484CD}"/>
            </c:ext>
          </c:extLst>
        </c:ser>
        <c:ser>
          <c:idx val="1"/>
          <c:order val="1"/>
          <c:tx>
            <c:strRef>
              <c:f>'2-7g'!$C$1:$C$2</c:f>
              <c:strCache>
                <c:ptCount val="1"/>
                <c:pt idx="0">
                  <c:v>一之宮</c:v>
                </c:pt>
              </c:strCache>
            </c:strRef>
          </c:tx>
          <c:spPr>
            <a:ln w="28575" cap="rnd" cmpd="sng" algn="ctr">
              <a:solidFill>
                <a:schemeClr val="accent2">
                  <a:shade val="95000"/>
                  <a:satMod val="105000"/>
                </a:schemeClr>
              </a:solidFill>
              <a:prstDash val="solid"/>
              <a:round/>
            </a:ln>
            <a:effectLst/>
          </c:spPr>
          <c:marker>
            <c:symbol val="circle"/>
            <c:size val="7"/>
            <c:spPr>
              <a:solidFill>
                <a:schemeClr val="accent2"/>
              </a:solidFill>
              <a:ln w="9525" cap="flat" cmpd="sng" algn="ctr">
                <a:solidFill>
                  <a:schemeClr val="accent2">
                    <a:shade val="95000"/>
                    <a:satMod val="105000"/>
                  </a:schemeClr>
                </a:solidFill>
                <a:prstDash val="solid"/>
                <a:round/>
              </a:ln>
              <a:effectLst/>
            </c:spPr>
          </c:marker>
          <c:dLbls>
            <c:numFmt formatCode="#,##0_ " sourceLinked="0"/>
            <c:spPr>
              <a:noFill/>
              <a:ln>
                <a:noFill/>
              </a:ln>
              <a:effectLst/>
            </c:spPr>
            <c:txPr>
              <a:bodyPr rot="0" horzOverflow="overflow" anchor="ctr" anchorCtr="1"/>
              <a:lstStyle/>
              <a:p>
                <a:pPr algn="ctr" rtl="0">
                  <a:defRPr sz="1000">
                    <a:solidFill>
                      <a:schemeClr val="tx1"/>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'2-7g'!$A$3:$A$11</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'2-7g'!$C$3:$C$11</c:f>
              <c:numCache>
                <c:formatCode>General</c:formatCode>
                <c:ptCount val="8"/>
                <c:pt idx="0">
                  <c:v>10674</c:v>
                </c:pt>
                <c:pt idx="1">
                  <c:v>10685</c:v>
                </c:pt>
                <c:pt idx="2">
                  <c:v>10806</c:v>
                </c:pt>
                <c:pt idx="3">
                  <c:v>10854</c:v>
                </c:pt>
                <c:pt idx="4">
                  <c:v>10980</c:v>
                </c:pt>
                <c:pt idx="5">
                  <c:v>11036</c:v>
                </c:pt>
                <c:pt idx="6">
                  <c:v>10980</c:v>
                </c:pt>
                <c:pt idx="7">
                  <c:v>10976</c:v>
                </c:pt>
              </c:numCache>
            </c:numRef>
          </c:val>
          <c:smooth val="0"/>
          <c:extLst>
            <c:ext xmlns:c16="http://schemas.microsoft.com/office/drawing/2014/chart" uri="{C3380CC4-5D6E-409C-BE32-E72D297353CC}">
              <c16:uniqueId val="{00000009-0E23-4CAA-8452-0C03932484CD}"/>
            </c:ext>
          </c:extLst>
        </c:ser>
        <c:ser>
          <c:idx val="2"/>
          <c:order val="2"/>
          <c:tx>
            <c:strRef>
              <c:f>'2-7g'!$D$1:$D$2</c:f>
              <c:strCache>
                <c:ptCount val="1"/>
                <c:pt idx="0">
                  <c:v>中瀬</c:v>
                </c:pt>
              </c:strCache>
            </c:strRef>
          </c:tx>
          <c:spPr>
            <a:ln w="28575" cap="rnd" cmpd="sng" algn="ctr">
              <a:solidFill>
                <a:srgbClr val="F3902D"/>
              </a:solidFill>
              <a:prstDash val="solid"/>
              <a:round/>
            </a:ln>
            <a:effectLst/>
          </c:spPr>
          <c:marker>
            <c:symbol val="circle"/>
            <c:size val="7"/>
            <c:spPr>
              <a:solidFill>
                <a:schemeClr val="accent3"/>
              </a:solidFill>
              <a:ln w="9525" cap="flat" cmpd="sng" algn="ctr">
                <a:solidFill>
                  <a:srgbClr val="F3902D"/>
                </a:solidFill>
                <a:prstDash val="solid"/>
                <a:round/>
              </a:ln>
              <a:effectLst/>
            </c:spPr>
          </c:marker>
          <c:dPt>
            <c:idx val="0"/>
            <c:bubble3D val="0"/>
            <c:extLst>
              <c:ext xmlns:c16="http://schemas.microsoft.com/office/drawing/2014/chart" uri="{C3380CC4-5D6E-409C-BE32-E72D297353CC}">
                <c16:uniqueId val="{0000000A-0E23-4CAA-8452-0C03932484CD}"/>
              </c:ext>
            </c:extLst>
          </c:dPt>
          <c:dPt>
            <c:idx val="1"/>
            <c:bubble3D val="0"/>
            <c:extLst>
              <c:ext xmlns:c16="http://schemas.microsoft.com/office/drawing/2014/chart" uri="{C3380CC4-5D6E-409C-BE32-E72D297353CC}">
                <c16:uniqueId val="{0000000B-0E23-4CAA-8452-0C03932484CD}"/>
              </c:ext>
            </c:extLst>
          </c:dPt>
          <c:dPt>
            <c:idx val="2"/>
            <c:bubble3D val="0"/>
            <c:extLst>
              <c:ext xmlns:c16="http://schemas.microsoft.com/office/drawing/2014/chart" uri="{C3380CC4-5D6E-409C-BE32-E72D297353CC}">
                <c16:uniqueId val="{0000000C-0E23-4CAA-8452-0C03932484CD}"/>
              </c:ext>
            </c:extLst>
          </c:dPt>
          <c:dPt>
            <c:idx val="3"/>
            <c:bubble3D val="0"/>
            <c:extLst>
              <c:ext xmlns:c16="http://schemas.microsoft.com/office/drawing/2014/chart" uri="{C3380CC4-5D6E-409C-BE32-E72D297353CC}">
                <c16:uniqueId val="{0000000D-0E23-4CAA-8452-0C03932484CD}"/>
              </c:ext>
            </c:extLst>
          </c:dPt>
          <c:dPt>
            <c:idx val="4"/>
            <c:bubble3D val="0"/>
            <c:extLst>
              <c:ext xmlns:c16="http://schemas.microsoft.com/office/drawing/2014/chart" uri="{C3380CC4-5D6E-409C-BE32-E72D297353CC}">
                <c16:uniqueId val="{0000000E-0E23-4CAA-8452-0C03932484CD}"/>
              </c:ext>
            </c:extLst>
          </c:dPt>
          <c:dPt>
            <c:idx val="5"/>
            <c:bubble3D val="0"/>
            <c:extLst>
              <c:ext xmlns:c16="http://schemas.microsoft.com/office/drawing/2014/chart" uri="{C3380CC4-5D6E-409C-BE32-E72D297353CC}">
                <c16:uniqueId val="{0000000F-0E23-4CAA-8452-0C03932484CD}"/>
              </c:ext>
            </c:extLst>
          </c:dPt>
          <c:dPt>
            <c:idx val="6"/>
            <c:bubble3D val="0"/>
            <c:extLst>
              <c:ext xmlns:c16="http://schemas.microsoft.com/office/drawing/2014/chart" uri="{C3380CC4-5D6E-409C-BE32-E72D297353CC}">
                <c16:uniqueId val="{00000010-0E23-4CAA-8452-0C03932484CD}"/>
              </c:ext>
            </c:extLst>
          </c:dPt>
          <c:dPt>
            <c:idx val="7"/>
            <c:bubble3D val="0"/>
            <c:extLst>
              <c:ext xmlns:c16="http://schemas.microsoft.com/office/drawing/2014/chart" uri="{C3380CC4-5D6E-409C-BE32-E72D297353CC}">
                <c16:uniqueId val="{00000011-0E23-4CAA-8452-0C03932484CD}"/>
              </c:ext>
            </c:extLst>
          </c:dPt>
          <c:dLbls>
            <c:dLbl>
              <c:idx val="0"/>
              <c:numFmt formatCode="#,##0_ " sourceLinked="0"/>
              <c:spPr>
                <a:noFill/>
                <a:ln>
                  <a:noFill/>
                </a:ln>
                <a:effectLst/>
              </c:spPr>
              <c:txPr>
                <a:bodyPr/>
                <a:lstStyle/>
                <a:p>
                  <a:pPr>
                    <a:defRPr sz="1000">
                      <a:solidFill>
                        <a:schemeClr val="tx1"/>
                      </a:solidFill>
                    </a:defRPr>
                  </a:pPr>
                  <a:endParaRPr lang="ja-JP"/>
                </a:p>
              </c:txPr>
              <c:dLblPos val="b"/>
              <c:showLegendKey val="0"/>
              <c:showVal val="1"/>
              <c:showCatName val="0"/>
              <c:showSerName val="0"/>
              <c:showPercent val="0"/>
              <c:showBubbleSize val="0"/>
              <c:extLst>
                <c:ext xmlns:c16="http://schemas.microsoft.com/office/drawing/2014/chart" uri="{C3380CC4-5D6E-409C-BE32-E72D297353CC}">
                  <c16:uniqueId val="{0000000A-0E23-4CAA-8452-0C03932484CD}"/>
                </c:ext>
              </c:extLst>
            </c:dLbl>
            <c:dLbl>
              <c:idx val="1"/>
              <c:numFmt formatCode="#,##0_ " sourceLinked="0"/>
              <c:spPr>
                <a:noFill/>
                <a:ln>
                  <a:noFill/>
                </a:ln>
                <a:effectLst/>
              </c:spPr>
              <c:txPr>
                <a:bodyPr/>
                <a:lstStyle/>
                <a:p>
                  <a:pPr>
                    <a:defRPr sz="1000">
                      <a:solidFill>
                        <a:schemeClr val="tx1"/>
                      </a:solidFill>
                    </a:defRPr>
                  </a:pPr>
                  <a:endParaRPr lang="ja-JP"/>
                </a:p>
              </c:txPr>
              <c:dLblPos val="b"/>
              <c:showLegendKey val="0"/>
              <c:showVal val="1"/>
              <c:showCatName val="0"/>
              <c:showSerName val="0"/>
              <c:showPercent val="0"/>
              <c:showBubbleSize val="0"/>
              <c:extLst>
                <c:ext xmlns:c16="http://schemas.microsoft.com/office/drawing/2014/chart" uri="{C3380CC4-5D6E-409C-BE32-E72D297353CC}">
                  <c16:uniqueId val="{0000000B-0E23-4CAA-8452-0C03932484CD}"/>
                </c:ext>
              </c:extLst>
            </c:dLbl>
            <c:dLbl>
              <c:idx val="2"/>
              <c:numFmt formatCode="#,##0_ " sourceLinked="0"/>
              <c:spPr>
                <a:noFill/>
                <a:ln>
                  <a:noFill/>
                </a:ln>
                <a:effectLst/>
              </c:spPr>
              <c:txPr>
                <a:bodyPr/>
                <a:lstStyle/>
                <a:p>
                  <a:pPr>
                    <a:defRPr sz="1000">
                      <a:solidFill>
                        <a:schemeClr val="tx1"/>
                      </a:solidFill>
                    </a:defRPr>
                  </a:pPr>
                  <a:endParaRPr lang="ja-JP"/>
                </a:p>
              </c:txPr>
              <c:dLblPos val="b"/>
              <c:showLegendKey val="0"/>
              <c:showVal val="1"/>
              <c:showCatName val="0"/>
              <c:showSerName val="0"/>
              <c:showPercent val="0"/>
              <c:showBubbleSize val="0"/>
              <c:extLst>
                <c:ext xmlns:c16="http://schemas.microsoft.com/office/drawing/2014/chart" uri="{C3380CC4-5D6E-409C-BE32-E72D297353CC}">
                  <c16:uniqueId val="{0000000C-0E23-4CAA-8452-0C03932484CD}"/>
                </c:ext>
              </c:extLst>
            </c:dLbl>
            <c:dLbl>
              <c:idx val="3"/>
              <c:numFmt formatCode="#,##0_ " sourceLinked="0"/>
              <c:spPr>
                <a:noFill/>
                <a:ln>
                  <a:noFill/>
                </a:ln>
                <a:effectLst/>
              </c:spPr>
              <c:txPr>
                <a:bodyPr/>
                <a:lstStyle/>
                <a:p>
                  <a:pPr>
                    <a:defRPr sz="1000">
                      <a:solidFill>
                        <a:schemeClr val="tx1"/>
                      </a:solidFill>
                    </a:defRPr>
                  </a:pPr>
                  <a:endParaRPr lang="ja-JP"/>
                </a:p>
              </c:txPr>
              <c:dLblPos val="b"/>
              <c:showLegendKey val="0"/>
              <c:showVal val="1"/>
              <c:showCatName val="0"/>
              <c:showSerName val="0"/>
              <c:showPercent val="0"/>
              <c:showBubbleSize val="0"/>
              <c:extLst>
                <c:ext xmlns:c16="http://schemas.microsoft.com/office/drawing/2014/chart" uri="{C3380CC4-5D6E-409C-BE32-E72D297353CC}">
                  <c16:uniqueId val="{0000000D-0E23-4CAA-8452-0C03932484CD}"/>
                </c:ext>
              </c:extLst>
            </c:dLbl>
            <c:dLbl>
              <c:idx val="4"/>
              <c:numFmt formatCode="#,##0_ " sourceLinked="0"/>
              <c:spPr>
                <a:noFill/>
                <a:ln>
                  <a:noFill/>
                </a:ln>
                <a:effectLst/>
              </c:spPr>
              <c:txPr>
                <a:bodyPr/>
                <a:lstStyle/>
                <a:p>
                  <a:pPr>
                    <a:defRPr sz="1000">
                      <a:solidFill>
                        <a:schemeClr val="tx1"/>
                      </a:solidFill>
                    </a:defRPr>
                  </a:pPr>
                  <a:endParaRPr lang="ja-JP"/>
                </a:p>
              </c:txPr>
              <c:dLblPos val="b"/>
              <c:showLegendKey val="0"/>
              <c:showVal val="1"/>
              <c:showCatName val="0"/>
              <c:showSerName val="0"/>
              <c:showPercent val="0"/>
              <c:showBubbleSize val="0"/>
              <c:extLst>
                <c:ext xmlns:c16="http://schemas.microsoft.com/office/drawing/2014/chart" uri="{C3380CC4-5D6E-409C-BE32-E72D297353CC}">
                  <c16:uniqueId val="{0000000E-0E23-4CAA-8452-0C03932484CD}"/>
                </c:ext>
              </c:extLst>
            </c:dLbl>
            <c:dLbl>
              <c:idx val="5"/>
              <c:numFmt formatCode="#,##0_ " sourceLinked="0"/>
              <c:spPr>
                <a:noFill/>
                <a:ln>
                  <a:noFill/>
                </a:ln>
                <a:effectLst/>
              </c:spPr>
              <c:txPr>
                <a:bodyPr/>
                <a:lstStyle/>
                <a:p>
                  <a:pPr>
                    <a:defRPr sz="1000">
                      <a:solidFill>
                        <a:schemeClr val="tx1"/>
                      </a:solidFill>
                    </a:defRPr>
                  </a:pPr>
                  <a:endParaRPr lang="ja-JP"/>
                </a:p>
              </c:txPr>
              <c:dLblPos val="b"/>
              <c:showLegendKey val="0"/>
              <c:showVal val="1"/>
              <c:showCatName val="0"/>
              <c:showSerName val="0"/>
              <c:showPercent val="0"/>
              <c:showBubbleSize val="0"/>
              <c:extLst>
                <c:ext xmlns:c16="http://schemas.microsoft.com/office/drawing/2014/chart" uri="{C3380CC4-5D6E-409C-BE32-E72D297353CC}">
                  <c16:uniqueId val="{0000000F-0E23-4CAA-8452-0C03932484CD}"/>
                </c:ext>
              </c:extLst>
            </c:dLbl>
            <c:dLbl>
              <c:idx val="6"/>
              <c:numFmt formatCode="#,##0_ " sourceLinked="0"/>
              <c:spPr>
                <a:noFill/>
                <a:ln>
                  <a:noFill/>
                </a:ln>
                <a:effectLst/>
              </c:spPr>
              <c:txPr>
                <a:bodyPr/>
                <a:lstStyle/>
                <a:p>
                  <a:pPr>
                    <a:defRPr sz="1000">
                      <a:solidFill>
                        <a:schemeClr val="tx1"/>
                      </a:solidFill>
                    </a:defRPr>
                  </a:pPr>
                  <a:endParaRPr lang="ja-JP"/>
                </a:p>
              </c:txPr>
              <c:dLblPos val="b"/>
              <c:showLegendKey val="0"/>
              <c:showVal val="1"/>
              <c:showCatName val="0"/>
              <c:showSerName val="0"/>
              <c:showPercent val="0"/>
              <c:showBubbleSize val="0"/>
              <c:extLst>
                <c:ext xmlns:c16="http://schemas.microsoft.com/office/drawing/2014/chart" uri="{C3380CC4-5D6E-409C-BE32-E72D297353CC}">
                  <c16:uniqueId val="{00000010-0E23-4CAA-8452-0C03932484CD}"/>
                </c:ext>
              </c:extLst>
            </c:dLbl>
            <c:dLbl>
              <c:idx val="7"/>
              <c:numFmt formatCode="#,##0_ " sourceLinked="0"/>
              <c:spPr>
                <a:noFill/>
                <a:ln>
                  <a:noFill/>
                </a:ln>
                <a:effectLst/>
              </c:spPr>
              <c:txPr>
                <a:bodyPr/>
                <a:lstStyle/>
                <a:p>
                  <a:pPr>
                    <a:defRPr sz="1000">
                      <a:solidFill>
                        <a:schemeClr val="tx1"/>
                      </a:solidFill>
                    </a:defRPr>
                  </a:pPr>
                  <a:endParaRPr lang="ja-JP"/>
                </a:p>
              </c:txPr>
              <c:dLblPos val="b"/>
              <c:showLegendKey val="0"/>
              <c:showVal val="1"/>
              <c:showCatName val="0"/>
              <c:showSerName val="0"/>
              <c:showPercent val="0"/>
              <c:showBubbleSize val="0"/>
              <c:extLst>
                <c:ext xmlns:c16="http://schemas.microsoft.com/office/drawing/2014/chart" uri="{C3380CC4-5D6E-409C-BE32-E72D297353CC}">
                  <c16:uniqueId val="{00000011-0E23-4CAA-8452-0C03932484CD}"/>
                </c:ext>
              </c:extLst>
            </c:dLbl>
            <c:numFmt formatCode="#,##0_ " sourceLinked="0"/>
            <c:spPr>
              <a:noFill/>
              <a:ln>
                <a:noFill/>
              </a:ln>
              <a:effectLst/>
            </c:spPr>
            <c:txPr>
              <a:bodyPr rot="0" horzOverflow="overflow" anchor="ctr" anchorCtr="1"/>
              <a:lstStyle/>
              <a:p>
                <a:pPr algn="ctr" rtl="0">
                  <a:defRPr sz="1000">
                    <a:solidFill>
                      <a:schemeClr val="tx1"/>
                    </a:solidFill>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'2-7g'!$A$3:$A$11</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'2-7g'!$D$3:$D$11</c:f>
              <c:numCache>
                <c:formatCode>General</c:formatCode>
                <c:ptCount val="8"/>
                <c:pt idx="0">
                  <c:v>2322</c:v>
                </c:pt>
                <c:pt idx="1">
                  <c:v>2332</c:v>
                </c:pt>
                <c:pt idx="2">
                  <c:v>2305</c:v>
                </c:pt>
                <c:pt idx="3">
                  <c:v>2345</c:v>
                </c:pt>
                <c:pt idx="4">
                  <c:v>2360</c:v>
                </c:pt>
                <c:pt idx="5">
                  <c:v>2367</c:v>
                </c:pt>
                <c:pt idx="6">
                  <c:v>2365</c:v>
                </c:pt>
                <c:pt idx="7">
                  <c:v>2321</c:v>
                </c:pt>
              </c:numCache>
            </c:numRef>
          </c:val>
          <c:smooth val="0"/>
          <c:extLst>
            <c:ext xmlns:c16="http://schemas.microsoft.com/office/drawing/2014/chart" uri="{C3380CC4-5D6E-409C-BE32-E72D297353CC}">
              <c16:uniqueId val="{00000012-0E23-4CAA-8452-0C03932484CD}"/>
            </c:ext>
          </c:extLst>
        </c:ser>
        <c:ser>
          <c:idx val="3"/>
          <c:order val="3"/>
          <c:tx>
            <c:strRef>
              <c:f>'2-7g'!$E$1:$E$2</c:f>
              <c:strCache>
                <c:ptCount val="1"/>
                <c:pt idx="0">
                  <c:v>大曲</c:v>
                </c:pt>
              </c:strCache>
            </c:strRef>
          </c:tx>
          <c:marker>
            <c:symbol val="circle"/>
            <c:size val="7"/>
          </c:marker>
          <c:dPt>
            <c:idx val="0"/>
            <c:bubble3D val="0"/>
            <c:extLst>
              <c:ext xmlns:c16="http://schemas.microsoft.com/office/drawing/2014/chart" uri="{C3380CC4-5D6E-409C-BE32-E72D297353CC}">
                <c16:uniqueId val="{00000013-0E23-4CAA-8452-0C03932484CD}"/>
              </c:ext>
            </c:extLst>
          </c:dPt>
          <c:dPt>
            <c:idx val="1"/>
            <c:bubble3D val="0"/>
            <c:extLst>
              <c:ext xmlns:c16="http://schemas.microsoft.com/office/drawing/2014/chart" uri="{C3380CC4-5D6E-409C-BE32-E72D297353CC}">
                <c16:uniqueId val="{00000014-0E23-4CAA-8452-0C03932484CD}"/>
              </c:ext>
            </c:extLst>
          </c:dPt>
          <c:dPt>
            <c:idx val="2"/>
            <c:bubble3D val="0"/>
            <c:extLst>
              <c:ext xmlns:c16="http://schemas.microsoft.com/office/drawing/2014/chart" uri="{C3380CC4-5D6E-409C-BE32-E72D297353CC}">
                <c16:uniqueId val="{00000015-0E23-4CAA-8452-0C03932484CD}"/>
              </c:ext>
            </c:extLst>
          </c:dPt>
          <c:dPt>
            <c:idx val="3"/>
            <c:bubble3D val="0"/>
            <c:extLst>
              <c:ext xmlns:c16="http://schemas.microsoft.com/office/drawing/2014/chart" uri="{C3380CC4-5D6E-409C-BE32-E72D297353CC}">
                <c16:uniqueId val="{00000016-0E23-4CAA-8452-0C03932484CD}"/>
              </c:ext>
            </c:extLst>
          </c:dPt>
          <c:dPt>
            <c:idx val="4"/>
            <c:bubble3D val="0"/>
            <c:extLst>
              <c:ext xmlns:c16="http://schemas.microsoft.com/office/drawing/2014/chart" uri="{C3380CC4-5D6E-409C-BE32-E72D297353CC}">
                <c16:uniqueId val="{00000017-0E23-4CAA-8452-0C03932484CD}"/>
              </c:ext>
            </c:extLst>
          </c:dPt>
          <c:dPt>
            <c:idx val="5"/>
            <c:bubble3D val="0"/>
            <c:extLst>
              <c:ext xmlns:c16="http://schemas.microsoft.com/office/drawing/2014/chart" uri="{C3380CC4-5D6E-409C-BE32-E72D297353CC}">
                <c16:uniqueId val="{00000018-0E23-4CAA-8452-0C03932484CD}"/>
              </c:ext>
            </c:extLst>
          </c:dPt>
          <c:dPt>
            <c:idx val="6"/>
            <c:bubble3D val="0"/>
            <c:extLst>
              <c:ext xmlns:c16="http://schemas.microsoft.com/office/drawing/2014/chart" uri="{C3380CC4-5D6E-409C-BE32-E72D297353CC}">
                <c16:uniqueId val="{00000019-0E23-4CAA-8452-0C03932484CD}"/>
              </c:ext>
            </c:extLst>
          </c:dPt>
          <c:dPt>
            <c:idx val="7"/>
            <c:bubble3D val="0"/>
            <c:extLst>
              <c:ext xmlns:c16="http://schemas.microsoft.com/office/drawing/2014/chart" uri="{C3380CC4-5D6E-409C-BE32-E72D297353CC}">
                <c16:uniqueId val="{0000001A-0E23-4CAA-8452-0C03932484CD}"/>
              </c:ext>
            </c:extLst>
          </c:dPt>
          <c:dLbls>
            <c:dLbl>
              <c:idx val="0"/>
              <c:layout>
                <c:manualLayout>
                  <c:x val="-3.9717733271986189E-2"/>
                  <c:y val="1.9120120530602663E-2"/>
                </c:manualLayout>
              </c:layout>
              <c:numFmt formatCode="#,##0_ " sourceLinked="0"/>
              <c:spPr>
                <a:noFill/>
                <a:ln>
                  <a:noFill/>
                </a:ln>
                <a:effectLst/>
              </c:spPr>
              <c:txPr>
                <a:bodyPr/>
                <a:lstStyle/>
                <a:p>
                  <a:pPr>
                    <a:defRPr sz="10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E23-4CAA-8452-0C03932484CD}"/>
                </c:ext>
              </c:extLst>
            </c:dLbl>
            <c:dLbl>
              <c:idx val="1"/>
              <c:layout>
                <c:manualLayout>
                  <c:x val="-3.7816231369960256E-2"/>
                  <c:y val="2.208505942776446E-2"/>
                </c:manualLayout>
              </c:layout>
              <c:numFmt formatCode="#,##0_ " sourceLinked="0"/>
              <c:spPr>
                <a:noFill/>
                <a:ln>
                  <a:noFill/>
                </a:ln>
                <a:effectLst/>
              </c:spPr>
              <c:txPr>
                <a:bodyPr/>
                <a:lstStyle/>
                <a:p>
                  <a:pPr>
                    <a:defRPr sz="10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E23-4CAA-8452-0C03932484CD}"/>
                </c:ext>
              </c:extLst>
            </c:dLbl>
            <c:dLbl>
              <c:idx val="2"/>
              <c:layout>
                <c:manualLayout>
                  <c:x val="-3.5914729467934246E-2"/>
                  <c:y val="1.9120120530602663E-2"/>
                </c:manualLayout>
              </c:layout>
              <c:numFmt formatCode="#,##0_ " sourceLinked="0"/>
              <c:spPr>
                <a:noFill/>
                <a:ln>
                  <a:noFill/>
                </a:ln>
                <a:effectLst/>
              </c:spPr>
              <c:txPr>
                <a:bodyPr/>
                <a:lstStyle/>
                <a:p>
                  <a:pPr>
                    <a:defRPr sz="10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E23-4CAA-8452-0C03932484CD}"/>
                </c:ext>
              </c:extLst>
            </c:dLbl>
            <c:dLbl>
              <c:idx val="3"/>
              <c:layout>
                <c:manualLayout>
                  <c:x val="-3.4013227565908376E-2"/>
                  <c:y val="1.9120120530602663E-2"/>
                </c:manualLayout>
              </c:layout>
              <c:numFmt formatCode="#,##0_ " sourceLinked="0"/>
              <c:spPr>
                <a:noFill/>
                <a:ln>
                  <a:noFill/>
                </a:ln>
                <a:effectLst/>
              </c:spPr>
              <c:txPr>
                <a:bodyPr/>
                <a:lstStyle/>
                <a:p>
                  <a:pPr>
                    <a:defRPr sz="10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E23-4CAA-8452-0C03932484CD}"/>
                </c:ext>
              </c:extLst>
            </c:dLbl>
            <c:dLbl>
              <c:idx val="4"/>
              <c:layout>
                <c:manualLayout>
                  <c:x val="-4.1619235174012129E-2"/>
                  <c:y val="2.3567528876345247E-2"/>
                </c:manualLayout>
              </c:layout>
              <c:numFmt formatCode="#,##0_ " sourceLinked="0"/>
              <c:spPr>
                <a:noFill/>
                <a:ln>
                  <a:noFill/>
                </a:ln>
                <a:effectLst/>
              </c:spPr>
              <c:txPr>
                <a:bodyPr/>
                <a:lstStyle/>
                <a:p>
                  <a:pPr>
                    <a:defRPr sz="10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E23-4CAA-8452-0C03932484CD}"/>
                </c:ext>
              </c:extLst>
            </c:dLbl>
            <c:dLbl>
              <c:idx val="5"/>
              <c:layout>
                <c:manualLayout>
                  <c:x val="-3.9717733271986189E-2"/>
                  <c:y val="1.9120120530602556E-2"/>
                </c:manualLayout>
              </c:layout>
              <c:numFmt formatCode="#,##0_ " sourceLinked="0"/>
              <c:spPr>
                <a:noFill/>
                <a:ln>
                  <a:noFill/>
                </a:ln>
                <a:effectLst/>
              </c:spPr>
              <c:txPr>
                <a:bodyPr/>
                <a:lstStyle/>
                <a:p>
                  <a:pPr>
                    <a:defRPr sz="10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E23-4CAA-8452-0C03932484CD}"/>
                </c:ext>
              </c:extLst>
            </c:dLbl>
            <c:dLbl>
              <c:idx val="6"/>
              <c:layout>
                <c:manualLayout>
                  <c:x val="-7.1963037285281126E-2"/>
                  <c:y val="1.3561569663931869E-2"/>
                </c:manualLayout>
              </c:layout>
              <c:numFmt formatCode="#,##0_ " sourceLinked="0"/>
              <c:spPr>
                <a:noFill/>
                <a:ln>
                  <a:noFill/>
                </a:ln>
                <a:effectLst/>
              </c:spPr>
              <c:txPr>
                <a:bodyPr/>
                <a:lstStyle/>
                <a:p>
                  <a:pPr>
                    <a:defRPr sz="10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E23-4CAA-8452-0C03932484CD}"/>
                </c:ext>
              </c:extLst>
            </c:dLbl>
            <c:dLbl>
              <c:idx val="7"/>
              <c:layout>
                <c:manualLayout>
                  <c:x val="-6.3165462984656029E-2"/>
                  <c:y val="1.910871280950021E-2"/>
                </c:manualLayout>
              </c:layout>
              <c:numFmt formatCode="#,##0_ " sourceLinked="0"/>
              <c:spPr>
                <a:noFill/>
                <a:ln>
                  <a:noFill/>
                </a:ln>
                <a:effectLst/>
              </c:spPr>
              <c:txPr>
                <a:bodyPr>
                  <a:noAutofit/>
                </a:bodyPr>
                <a:lstStyle/>
                <a:p>
                  <a:pPr>
                    <a:defRPr sz="10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A-0E23-4CAA-8452-0C03932484CD}"/>
                </c:ext>
              </c:extLst>
            </c:dLbl>
            <c:numFmt formatCode="#,##0_ " sourceLinked="0"/>
            <c:spPr>
              <a:noFill/>
              <a:ln>
                <a:noFill/>
              </a:ln>
              <a:effectLst/>
            </c:spPr>
            <c:txPr>
              <a:bodyPr rot="0" horzOverflow="overflow" anchor="ctr" anchorCtr="1"/>
              <a:lstStyle/>
              <a:p>
                <a:pPr algn="ctr" rtl="0">
                  <a:defRPr sz="1000">
                    <a:solidFill>
                      <a:schemeClr val="tx1"/>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'2-7g'!$A$3:$A$11</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'2-7g'!$E$3:$E$11</c:f>
              <c:numCache>
                <c:formatCode>General</c:formatCode>
                <c:ptCount val="8"/>
                <c:pt idx="0">
                  <c:v>3106</c:v>
                </c:pt>
                <c:pt idx="1">
                  <c:v>3183</c:v>
                </c:pt>
                <c:pt idx="2">
                  <c:v>3161</c:v>
                </c:pt>
                <c:pt idx="3">
                  <c:v>3189</c:v>
                </c:pt>
                <c:pt idx="4">
                  <c:v>3306</c:v>
                </c:pt>
                <c:pt idx="5">
                  <c:v>3329</c:v>
                </c:pt>
                <c:pt idx="6">
                  <c:v>3289</c:v>
                </c:pt>
                <c:pt idx="7">
                  <c:v>3318</c:v>
                </c:pt>
              </c:numCache>
            </c:numRef>
          </c:val>
          <c:smooth val="0"/>
          <c:extLst>
            <c:ext xmlns:c16="http://schemas.microsoft.com/office/drawing/2014/chart" uri="{C3380CC4-5D6E-409C-BE32-E72D297353CC}">
              <c16:uniqueId val="{0000001B-0E23-4CAA-8452-0C03932484CD}"/>
            </c:ext>
          </c:extLst>
        </c:ser>
        <c:ser>
          <c:idx val="4"/>
          <c:order val="4"/>
          <c:tx>
            <c:strRef>
              <c:f>'2-7g'!$F$1:$F$2</c:f>
              <c:strCache>
                <c:ptCount val="1"/>
                <c:pt idx="0">
                  <c:v>岡田</c:v>
                </c:pt>
              </c:strCache>
            </c:strRef>
          </c:tx>
          <c:spPr>
            <a:ln w="28575" cap="rnd" cmpd="sng" algn="ctr">
              <a:solidFill>
                <a:schemeClr val="accent5">
                  <a:shade val="95000"/>
                  <a:satMod val="105000"/>
                </a:schemeClr>
              </a:solidFill>
              <a:prstDash val="solid"/>
              <a:round/>
            </a:ln>
            <a:effectLst/>
          </c:spPr>
          <c:marker>
            <c:symbol val="circle"/>
            <c:size val="7"/>
            <c:spPr>
              <a:solidFill>
                <a:schemeClr val="accent5"/>
              </a:solidFill>
              <a:ln w="9525" cap="flat" cmpd="sng" algn="ctr">
                <a:solidFill>
                  <a:schemeClr val="accent5">
                    <a:shade val="95000"/>
                    <a:satMod val="105000"/>
                  </a:schemeClr>
                </a:solidFill>
                <a:prstDash val="solid"/>
                <a:round/>
              </a:ln>
              <a:effectLst/>
            </c:spPr>
          </c:marker>
          <c:dPt>
            <c:idx val="0"/>
            <c:bubble3D val="0"/>
            <c:extLst>
              <c:ext xmlns:c16="http://schemas.microsoft.com/office/drawing/2014/chart" uri="{C3380CC4-5D6E-409C-BE32-E72D297353CC}">
                <c16:uniqueId val="{0000001C-0E23-4CAA-8452-0C03932484CD}"/>
              </c:ext>
            </c:extLst>
          </c:dPt>
          <c:dPt>
            <c:idx val="1"/>
            <c:bubble3D val="0"/>
            <c:extLst>
              <c:ext xmlns:c16="http://schemas.microsoft.com/office/drawing/2014/chart" uri="{C3380CC4-5D6E-409C-BE32-E72D297353CC}">
                <c16:uniqueId val="{0000001D-0E23-4CAA-8452-0C03932484CD}"/>
              </c:ext>
            </c:extLst>
          </c:dPt>
          <c:dPt>
            <c:idx val="2"/>
            <c:bubble3D val="0"/>
            <c:extLst>
              <c:ext xmlns:c16="http://schemas.microsoft.com/office/drawing/2014/chart" uri="{C3380CC4-5D6E-409C-BE32-E72D297353CC}">
                <c16:uniqueId val="{0000001E-0E23-4CAA-8452-0C03932484CD}"/>
              </c:ext>
            </c:extLst>
          </c:dPt>
          <c:dPt>
            <c:idx val="3"/>
            <c:bubble3D val="0"/>
            <c:extLst>
              <c:ext xmlns:c16="http://schemas.microsoft.com/office/drawing/2014/chart" uri="{C3380CC4-5D6E-409C-BE32-E72D297353CC}">
                <c16:uniqueId val="{0000001F-0E23-4CAA-8452-0C03932484CD}"/>
              </c:ext>
            </c:extLst>
          </c:dPt>
          <c:dPt>
            <c:idx val="4"/>
            <c:bubble3D val="0"/>
            <c:extLst>
              <c:ext xmlns:c16="http://schemas.microsoft.com/office/drawing/2014/chart" uri="{C3380CC4-5D6E-409C-BE32-E72D297353CC}">
                <c16:uniqueId val="{00000020-0E23-4CAA-8452-0C03932484CD}"/>
              </c:ext>
            </c:extLst>
          </c:dPt>
          <c:dLbls>
            <c:dLbl>
              <c:idx val="0"/>
              <c:numFmt formatCode="#,##0_ " sourceLinked="0"/>
              <c:spPr>
                <a:noFill/>
                <a:ln>
                  <a:noFill/>
                </a:ln>
                <a:effectLst/>
              </c:spPr>
              <c:txPr>
                <a:bodyPr/>
                <a:lstStyle/>
                <a:p>
                  <a:pPr>
                    <a:defRPr sz="1000">
                      <a:solidFill>
                        <a:schemeClr val="tx1"/>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1C-0E23-4CAA-8452-0C03932484CD}"/>
                </c:ext>
              </c:extLst>
            </c:dLbl>
            <c:dLbl>
              <c:idx val="1"/>
              <c:numFmt formatCode="#,##0_ " sourceLinked="0"/>
              <c:spPr>
                <a:noFill/>
                <a:ln>
                  <a:noFill/>
                </a:ln>
                <a:effectLst/>
              </c:spPr>
              <c:txPr>
                <a:bodyPr/>
                <a:lstStyle/>
                <a:p>
                  <a:pPr>
                    <a:defRPr sz="1000">
                      <a:solidFill>
                        <a:schemeClr val="tx1"/>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1D-0E23-4CAA-8452-0C03932484CD}"/>
                </c:ext>
              </c:extLst>
            </c:dLbl>
            <c:dLbl>
              <c:idx val="2"/>
              <c:numFmt formatCode="#,##0_ " sourceLinked="0"/>
              <c:spPr>
                <a:noFill/>
                <a:ln>
                  <a:noFill/>
                </a:ln>
                <a:effectLst/>
              </c:spPr>
              <c:txPr>
                <a:bodyPr/>
                <a:lstStyle/>
                <a:p>
                  <a:pPr>
                    <a:defRPr sz="1000">
                      <a:solidFill>
                        <a:schemeClr val="tx1"/>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1E-0E23-4CAA-8452-0C03932484CD}"/>
                </c:ext>
              </c:extLst>
            </c:dLbl>
            <c:dLbl>
              <c:idx val="3"/>
              <c:numFmt formatCode="#,##0_ " sourceLinked="0"/>
              <c:spPr>
                <a:noFill/>
                <a:ln>
                  <a:noFill/>
                </a:ln>
                <a:effectLst/>
              </c:spPr>
              <c:txPr>
                <a:bodyPr/>
                <a:lstStyle/>
                <a:p>
                  <a:pPr>
                    <a:defRPr sz="1000">
                      <a:solidFill>
                        <a:schemeClr val="tx1"/>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1F-0E23-4CAA-8452-0C03932484CD}"/>
                </c:ext>
              </c:extLst>
            </c:dLbl>
            <c:dLbl>
              <c:idx val="4"/>
              <c:numFmt formatCode="#,##0_ " sourceLinked="0"/>
              <c:spPr>
                <a:noFill/>
                <a:ln>
                  <a:noFill/>
                </a:ln>
                <a:effectLst/>
              </c:spPr>
              <c:txPr>
                <a:bodyPr/>
                <a:lstStyle/>
                <a:p>
                  <a:pPr>
                    <a:defRPr sz="1000">
                      <a:solidFill>
                        <a:schemeClr val="tx1"/>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20-0E23-4CAA-8452-0C03932484CD}"/>
                </c:ext>
              </c:extLst>
            </c:dLbl>
            <c:numFmt formatCode="#,##0_ " sourceLinked="0"/>
            <c:spPr>
              <a:noFill/>
              <a:ln>
                <a:noFill/>
              </a:ln>
              <a:effectLst/>
            </c:spPr>
            <c:txPr>
              <a:bodyPr rot="0" horzOverflow="overflow" anchor="ctr" anchorCtr="1"/>
              <a:lstStyle/>
              <a:p>
                <a:pPr algn="ctr" rtl="0">
                  <a:defRPr sz="1000">
                    <a:solidFill>
                      <a:schemeClr val="tx1"/>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'2-7g'!$A$3:$A$11</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'2-7g'!$F$3:$F$11</c:f>
              <c:numCache>
                <c:formatCode>General</c:formatCode>
                <c:ptCount val="8"/>
                <c:pt idx="0">
                  <c:v>8488</c:v>
                </c:pt>
                <c:pt idx="1">
                  <c:v>8459</c:v>
                </c:pt>
                <c:pt idx="2">
                  <c:v>8393</c:v>
                </c:pt>
                <c:pt idx="3">
                  <c:v>8245</c:v>
                </c:pt>
                <c:pt idx="4">
                  <c:v>8165</c:v>
                </c:pt>
                <c:pt idx="5">
                  <c:v>8133</c:v>
                </c:pt>
                <c:pt idx="6">
                  <c:v>8176</c:v>
                </c:pt>
                <c:pt idx="7">
                  <c:v>8184</c:v>
                </c:pt>
              </c:numCache>
            </c:numRef>
          </c:val>
          <c:smooth val="0"/>
          <c:extLst>
            <c:ext xmlns:c16="http://schemas.microsoft.com/office/drawing/2014/chart" uri="{C3380CC4-5D6E-409C-BE32-E72D297353CC}">
              <c16:uniqueId val="{00000021-0E23-4CAA-8452-0C03932484CD}"/>
            </c:ext>
          </c:extLst>
        </c:ser>
        <c:ser>
          <c:idx val="5"/>
          <c:order val="5"/>
          <c:tx>
            <c:strRef>
              <c:f>'2-7g'!$G$1:$G$2</c:f>
              <c:strCache>
                <c:ptCount val="1"/>
                <c:pt idx="0">
                  <c:v>大蔵</c:v>
                </c:pt>
              </c:strCache>
            </c:strRef>
          </c:tx>
          <c:spPr>
            <a:ln w="28575" cap="rnd" cmpd="sng" algn="ctr">
              <a:solidFill>
                <a:schemeClr val="accent6"/>
              </a:solidFill>
              <a:prstDash val="solid"/>
              <a:round/>
            </a:ln>
            <a:effectLst/>
          </c:spPr>
          <c:marker>
            <c:spPr>
              <a:solidFill>
                <a:schemeClr val="accent6"/>
              </a:solidFill>
              <a:ln w="9525" cap="flat" cmpd="sng" algn="ctr">
                <a:solidFill>
                  <a:schemeClr val="accent6">
                    <a:shade val="95000"/>
                    <a:satMod val="105000"/>
                  </a:schemeClr>
                </a:solidFill>
                <a:prstDash val="solid"/>
                <a:round/>
              </a:ln>
              <a:effectLst/>
            </c:spPr>
          </c:marker>
          <c:dPt>
            <c:idx val="0"/>
            <c:bubble3D val="0"/>
            <c:extLst>
              <c:ext xmlns:c16="http://schemas.microsoft.com/office/drawing/2014/chart" uri="{C3380CC4-5D6E-409C-BE32-E72D297353CC}">
                <c16:uniqueId val="{00000022-0E23-4CAA-8452-0C03932484CD}"/>
              </c:ext>
            </c:extLst>
          </c:dPt>
          <c:dPt>
            <c:idx val="1"/>
            <c:bubble3D val="0"/>
            <c:extLst>
              <c:ext xmlns:c16="http://schemas.microsoft.com/office/drawing/2014/chart" uri="{C3380CC4-5D6E-409C-BE32-E72D297353CC}">
                <c16:uniqueId val="{00000023-0E23-4CAA-8452-0C03932484CD}"/>
              </c:ext>
            </c:extLst>
          </c:dPt>
          <c:dPt>
            <c:idx val="2"/>
            <c:bubble3D val="0"/>
            <c:extLst>
              <c:ext xmlns:c16="http://schemas.microsoft.com/office/drawing/2014/chart" uri="{C3380CC4-5D6E-409C-BE32-E72D297353CC}">
                <c16:uniqueId val="{00000024-0E23-4CAA-8452-0C03932484CD}"/>
              </c:ext>
            </c:extLst>
          </c:dPt>
          <c:dPt>
            <c:idx val="3"/>
            <c:bubble3D val="0"/>
            <c:extLst>
              <c:ext xmlns:c16="http://schemas.microsoft.com/office/drawing/2014/chart" uri="{C3380CC4-5D6E-409C-BE32-E72D297353CC}">
                <c16:uniqueId val="{00000025-0E23-4CAA-8452-0C03932484CD}"/>
              </c:ext>
            </c:extLst>
          </c:dPt>
          <c:dPt>
            <c:idx val="4"/>
            <c:bubble3D val="0"/>
            <c:extLst>
              <c:ext xmlns:c16="http://schemas.microsoft.com/office/drawing/2014/chart" uri="{C3380CC4-5D6E-409C-BE32-E72D297353CC}">
                <c16:uniqueId val="{00000026-0E23-4CAA-8452-0C03932484CD}"/>
              </c:ext>
            </c:extLst>
          </c:dPt>
          <c:dPt>
            <c:idx val="5"/>
            <c:bubble3D val="0"/>
            <c:extLst>
              <c:ext xmlns:c16="http://schemas.microsoft.com/office/drawing/2014/chart" uri="{C3380CC4-5D6E-409C-BE32-E72D297353CC}">
                <c16:uniqueId val="{00000027-0E23-4CAA-8452-0C03932484CD}"/>
              </c:ext>
            </c:extLst>
          </c:dPt>
          <c:dPt>
            <c:idx val="6"/>
            <c:bubble3D val="0"/>
            <c:extLst>
              <c:ext xmlns:c16="http://schemas.microsoft.com/office/drawing/2014/chart" uri="{C3380CC4-5D6E-409C-BE32-E72D297353CC}">
                <c16:uniqueId val="{00000028-0E23-4CAA-8452-0C03932484CD}"/>
              </c:ext>
            </c:extLst>
          </c:dPt>
          <c:dPt>
            <c:idx val="7"/>
            <c:bubble3D val="0"/>
            <c:extLst>
              <c:ext xmlns:c16="http://schemas.microsoft.com/office/drawing/2014/chart" uri="{C3380CC4-5D6E-409C-BE32-E72D297353CC}">
                <c16:uniqueId val="{00000029-0E23-4CAA-8452-0C03932484CD}"/>
              </c:ext>
            </c:extLst>
          </c:dPt>
          <c:dLbls>
            <c:dLbl>
              <c:idx val="0"/>
              <c:spPr>
                <a:noFill/>
                <a:ln>
                  <a:noFill/>
                </a:ln>
                <a:effectLst/>
              </c:spPr>
              <c:txPr>
                <a:bodyPr/>
                <a:lstStyle/>
                <a:p>
                  <a:pPr>
                    <a:defRPr sz="1000">
                      <a:solidFill>
                        <a:schemeClr val="tx1"/>
                      </a:solidFill>
                    </a:defRPr>
                  </a:pPr>
                  <a:endParaRPr lang="ja-JP"/>
                </a:p>
              </c:txPr>
              <c:dLblPos val="b"/>
              <c:showLegendKey val="0"/>
              <c:showVal val="1"/>
              <c:showCatName val="0"/>
              <c:showSerName val="0"/>
              <c:showPercent val="0"/>
              <c:showBubbleSize val="0"/>
              <c:extLst>
                <c:ext xmlns:c16="http://schemas.microsoft.com/office/drawing/2014/chart" uri="{C3380CC4-5D6E-409C-BE32-E72D297353CC}">
                  <c16:uniqueId val="{00000022-0E23-4CAA-8452-0C03932484CD}"/>
                </c:ext>
              </c:extLst>
            </c:dLbl>
            <c:dLbl>
              <c:idx val="1"/>
              <c:spPr>
                <a:noFill/>
                <a:ln>
                  <a:noFill/>
                </a:ln>
                <a:effectLst/>
              </c:spPr>
              <c:txPr>
                <a:bodyPr/>
                <a:lstStyle/>
                <a:p>
                  <a:pPr>
                    <a:defRPr sz="1000">
                      <a:solidFill>
                        <a:schemeClr val="tx1"/>
                      </a:solidFill>
                    </a:defRPr>
                  </a:pPr>
                  <a:endParaRPr lang="ja-JP"/>
                </a:p>
              </c:txPr>
              <c:dLblPos val="b"/>
              <c:showLegendKey val="0"/>
              <c:showVal val="1"/>
              <c:showCatName val="0"/>
              <c:showSerName val="0"/>
              <c:showPercent val="0"/>
              <c:showBubbleSize val="0"/>
              <c:extLst>
                <c:ext xmlns:c16="http://schemas.microsoft.com/office/drawing/2014/chart" uri="{C3380CC4-5D6E-409C-BE32-E72D297353CC}">
                  <c16:uniqueId val="{00000023-0E23-4CAA-8452-0C03932484CD}"/>
                </c:ext>
              </c:extLst>
            </c:dLbl>
            <c:dLbl>
              <c:idx val="2"/>
              <c:spPr>
                <a:noFill/>
                <a:ln>
                  <a:noFill/>
                </a:ln>
                <a:effectLst/>
              </c:spPr>
              <c:txPr>
                <a:bodyPr/>
                <a:lstStyle/>
                <a:p>
                  <a:pPr>
                    <a:defRPr sz="1000">
                      <a:solidFill>
                        <a:schemeClr val="tx1"/>
                      </a:solidFill>
                    </a:defRPr>
                  </a:pPr>
                  <a:endParaRPr lang="ja-JP"/>
                </a:p>
              </c:txPr>
              <c:dLblPos val="b"/>
              <c:showLegendKey val="0"/>
              <c:showVal val="1"/>
              <c:showCatName val="0"/>
              <c:showSerName val="0"/>
              <c:showPercent val="0"/>
              <c:showBubbleSize val="0"/>
              <c:extLst>
                <c:ext xmlns:c16="http://schemas.microsoft.com/office/drawing/2014/chart" uri="{C3380CC4-5D6E-409C-BE32-E72D297353CC}">
                  <c16:uniqueId val="{00000024-0E23-4CAA-8452-0C03932484CD}"/>
                </c:ext>
              </c:extLst>
            </c:dLbl>
            <c:dLbl>
              <c:idx val="3"/>
              <c:spPr>
                <a:noFill/>
                <a:ln>
                  <a:noFill/>
                </a:ln>
                <a:effectLst/>
              </c:spPr>
              <c:txPr>
                <a:bodyPr/>
                <a:lstStyle/>
                <a:p>
                  <a:pPr>
                    <a:defRPr sz="1000">
                      <a:solidFill>
                        <a:schemeClr val="tx1"/>
                      </a:solidFill>
                    </a:defRPr>
                  </a:pPr>
                  <a:endParaRPr lang="ja-JP"/>
                </a:p>
              </c:txPr>
              <c:dLblPos val="b"/>
              <c:showLegendKey val="0"/>
              <c:showVal val="1"/>
              <c:showCatName val="0"/>
              <c:showSerName val="0"/>
              <c:showPercent val="0"/>
              <c:showBubbleSize val="0"/>
              <c:extLst>
                <c:ext xmlns:c16="http://schemas.microsoft.com/office/drawing/2014/chart" uri="{C3380CC4-5D6E-409C-BE32-E72D297353CC}">
                  <c16:uniqueId val="{00000025-0E23-4CAA-8452-0C03932484CD}"/>
                </c:ext>
              </c:extLst>
            </c:dLbl>
            <c:dLbl>
              <c:idx val="4"/>
              <c:spPr>
                <a:noFill/>
                <a:ln>
                  <a:noFill/>
                </a:ln>
                <a:effectLst/>
              </c:spPr>
              <c:txPr>
                <a:bodyPr/>
                <a:lstStyle/>
                <a:p>
                  <a:pPr>
                    <a:defRPr sz="1000">
                      <a:solidFill>
                        <a:schemeClr val="tx1"/>
                      </a:solidFill>
                    </a:defRPr>
                  </a:pPr>
                  <a:endParaRPr lang="ja-JP"/>
                </a:p>
              </c:txPr>
              <c:dLblPos val="b"/>
              <c:showLegendKey val="0"/>
              <c:showVal val="1"/>
              <c:showCatName val="0"/>
              <c:showSerName val="0"/>
              <c:showPercent val="0"/>
              <c:showBubbleSize val="0"/>
              <c:extLst>
                <c:ext xmlns:c16="http://schemas.microsoft.com/office/drawing/2014/chart" uri="{C3380CC4-5D6E-409C-BE32-E72D297353CC}">
                  <c16:uniqueId val="{00000026-0E23-4CAA-8452-0C03932484CD}"/>
                </c:ext>
              </c:extLst>
            </c:dLbl>
            <c:dLbl>
              <c:idx val="5"/>
              <c:spPr>
                <a:noFill/>
                <a:ln>
                  <a:noFill/>
                </a:ln>
                <a:effectLst/>
              </c:spPr>
              <c:txPr>
                <a:bodyPr/>
                <a:lstStyle/>
                <a:p>
                  <a:pPr>
                    <a:defRPr sz="1000">
                      <a:solidFill>
                        <a:schemeClr val="tx1"/>
                      </a:solidFill>
                    </a:defRPr>
                  </a:pPr>
                  <a:endParaRPr lang="ja-JP"/>
                </a:p>
              </c:txPr>
              <c:dLblPos val="b"/>
              <c:showLegendKey val="0"/>
              <c:showVal val="1"/>
              <c:showCatName val="0"/>
              <c:showSerName val="0"/>
              <c:showPercent val="0"/>
              <c:showBubbleSize val="0"/>
              <c:extLst>
                <c:ext xmlns:c16="http://schemas.microsoft.com/office/drawing/2014/chart" uri="{C3380CC4-5D6E-409C-BE32-E72D297353CC}">
                  <c16:uniqueId val="{00000027-0E23-4CAA-8452-0C03932484CD}"/>
                </c:ext>
              </c:extLst>
            </c:dLbl>
            <c:dLbl>
              <c:idx val="6"/>
              <c:spPr>
                <a:noFill/>
                <a:ln>
                  <a:noFill/>
                </a:ln>
                <a:effectLst/>
              </c:spPr>
              <c:txPr>
                <a:bodyPr/>
                <a:lstStyle/>
                <a:p>
                  <a:pPr>
                    <a:defRPr sz="1000">
                      <a:solidFill>
                        <a:schemeClr val="tx1"/>
                      </a:solidFill>
                    </a:defRPr>
                  </a:pPr>
                  <a:endParaRPr lang="ja-JP"/>
                </a:p>
              </c:txPr>
              <c:dLblPos val="b"/>
              <c:showLegendKey val="0"/>
              <c:showVal val="1"/>
              <c:showCatName val="0"/>
              <c:showSerName val="0"/>
              <c:showPercent val="0"/>
              <c:showBubbleSize val="0"/>
              <c:extLst>
                <c:ext xmlns:c16="http://schemas.microsoft.com/office/drawing/2014/chart" uri="{C3380CC4-5D6E-409C-BE32-E72D297353CC}">
                  <c16:uniqueId val="{00000028-0E23-4CAA-8452-0C03932484CD}"/>
                </c:ext>
              </c:extLst>
            </c:dLbl>
            <c:dLbl>
              <c:idx val="7"/>
              <c:spPr>
                <a:noFill/>
                <a:ln>
                  <a:noFill/>
                </a:ln>
                <a:effectLst/>
              </c:spPr>
              <c:txPr>
                <a:bodyPr/>
                <a:lstStyle/>
                <a:p>
                  <a:pPr>
                    <a:defRPr sz="1000">
                      <a:solidFill>
                        <a:schemeClr val="tx1"/>
                      </a:solidFill>
                    </a:defRPr>
                  </a:pPr>
                  <a:endParaRPr lang="ja-JP"/>
                </a:p>
              </c:txPr>
              <c:dLblPos val="b"/>
              <c:showLegendKey val="0"/>
              <c:showVal val="1"/>
              <c:showCatName val="0"/>
              <c:showSerName val="0"/>
              <c:showPercent val="0"/>
              <c:showBubbleSize val="0"/>
              <c:extLst>
                <c:ext xmlns:c16="http://schemas.microsoft.com/office/drawing/2014/chart" uri="{C3380CC4-5D6E-409C-BE32-E72D297353CC}">
                  <c16:uniqueId val="{00000029-0E23-4CAA-8452-0C03932484CD}"/>
                </c:ext>
              </c:extLst>
            </c:dLbl>
            <c:spPr>
              <a:noFill/>
              <a:ln>
                <a:noFill/>
              </a:ln>
              <a:effectLst/>
            </c:spPr>
            <c:txPr>
              <a:bodyPr rot="0" horzOverflow="overflow" anchor="ctr" anchorCtr="1"/>
              <a:lstStyle/>
              <a:p>
                <a:pPr algn="ctr" rtl="0">
                  <a:defRPr sz="1000">
                    <a:solidFill>
                      <a:schemeClr val="tx1"/>
                    </a:solidFill>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'2-7g'!$A$3:$A$11</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'2-7g'!$G$3:$G$11</c:f>
              <c:numCache>
                <c:formatCode>General</c:formatCode>
                <c:ptCount val="8"/>
                <c:pt idx="0">
                  <c:v>608</c:v>
                </c:pt>
                <c:pt idx="1">
                  <c:v>580</c:v>
                </c:pt>
                <c:pt idx="2">
                  <c:v>567</c:v>
                </c:pt>
                <c:pt idx="3">
                  <c:v>574</c:v>
                </c:pt>
                <c:pt idx="4">
                  <c:v>564</c:v>
                </c:pt>
                <c:pt idx="5">
                  <c:v>563</c:v>
                </c:pt>
                <c:pt idx="6">
                  <c:v>555</c:v>
                </c:pt>
                <c:pt idx="7">
                  <c:v>564</c:v>
                </c:pt>
              </c:numCache>
            </c:numRef>
          </c:val>
          <c:smooth val="0"/>
          <c:extLst>
            <c:ext xmlns:c16="http://schemas.microsoft.com/office/drawing/2014/chart" uri="{C3380CC4-5D6E-409C-BE32-E72D297353CC}">
              <c16:uniqueId val="{0000002A-0E23-4CAA-8452-0C03932484CD}"/>
            </c:ext>
          </c:extLst>
        </c:ser>
        <c:ser>
          <c:idx val="6"/>
          <c:order val="6"/>
          <c:tx>
            <c:strRef>
              <c:f>'2-7g'!$H$1:$H$2</c:f>
              <c:strCache>
                <c:ptCount val="1"/>
                <c:pt idx="0">
                  <c:v>小谷</c:v>
                </c:pt>
              </c:strCache>
            </c:strRef>
          </c:tx>
          <c:spPr>
            <a:ln w="28575" cap="rnd" cmpd="sng" algn="ctr">
              <a:solidFill>
                <a:schemeClr val="accent1">
                  <a:lumMod val="60000"/>
                  <a:shade val="95000"/>
                  <a:satMod val="105000"/>
                </a:schemeClr>
              </a:solidFill>
              <a:prstDash val="solid"/>
              <a:round/>
            </a:ln>
            <a:effectLst/>
          </c:spPr>
          <c:marker>
            <c:symbol val="circle"/>
            <c:size val="7"/>
            <c:spPr>
              <a:solidFill>
                <a:schemeClr val="accent1">
                  <a:lumMod val="60000"/>
                </a:schemeClr>
              </a:solidFill>
              <a:ln w="9525" cap="flat" cmpd="sng" algn="ctr">
                <a:solidFill>
                  <a:schemeClr val="accent1">
                    <a:lumMod val="60000"/>
                    <a:shade val="95000"/>
                    <a:satMod val="105000"/>
                  </a:schemeClr>
                </a:solidFill>
                <a:prstDash val="solid"/>
                <a:round/>
              </a:ln>
              <a:effectLst/>
            </c:spPr>
          </c:marker>
          <c:dPt>
            <c:idx val="0"/>
            <c:bubble3D val="0"/>
            <c:extLst>
              <c:ext xmlns:c16="http://schemas.microsoft.com/office/drawing/2014/chart" uri="{C3380CC4-5D6E-409C-BE32-E72D297353CC}">
                <c16:uniqueId val="{0000002B-0E23-4CAA-8452-0C03932484CD}"/>
              </c:ext>
            </c:extLst>
          </c:dPt>
          <c:dPt>
            <c:idx val="1"/>
            <c:bubble3D val="0"/>
            <c:extLst>
              <c:ext xmlns:c16="http://schemas.microsoft.com/office/drawing/2014/chart" uri="{C3380CC4-5D6E-409C-BE32-E72D297353CC}">
                <c16:uniqueId val="{0000002C-0E23-4CAA-8452-0C03932484CD}"/>
              </c:ext>
            </c:extLst>
          </c:dPt>
          <c:dPt>
            <c:idx val="2"/>
            <c:bubble3D val="0"/>
            <c:extLst>
              <c:ext xmlns:c16="http://schemas.microsoft.com/office/drawing/2014/chart" uri="{C3380CC4-5D6E-409C-BE32-E72D297353CC}">
                <c16:uniqueId val="{0000002D-0E23-4CAA-8452-0C03932484CD}"/>
              </c:ext>
            </c:extLst>
          </c:dPt>
          <c:dPt>
            <c:idx val="3"/>
            <c:bubble3D val="0"/>
            <c:extLst>
              <c:ext xmlns:c16="http://schemas.microsoft.com/office/drawing/2014/chart" uri="{C3380CC4-5D6E-409C-BE32-E72D297353CC}">
                <c16:uniqueId val="{0000002E-0E23-4CAA-8452-0C03932484CD}"/>
              </c:ext>
            </c:extLst>
          </c:dPt>
          <c:dPt>
            <c:idx val="4"/>
            <c:bubble3D val="0"/>
            <c:extLst>
              <c:ext xmlns:c16="http://schemas.microsoft.com/office/drawing/2014/chart" uri="{C3380CC4-5D6E-409C-BE32-E72D297353CC}">
                <c16:uniqueId val="{0000002F-0E23-4CAA-8452-0C03932484CD}"/>
              </c:ext>
            </c:extLst>
          </c:dPt>
          <c:dLbls>
            <c:dLbl>
              <c:idx val="0"/>
              <c:numFmt formatCode="#,##0_ " sourceLinked="0"/>
              <c:spPr>
                <a:noFill/>
                <a:ln>
                  <a:noFill/>
                </a:ln>
                <a:effectLst/>
              </c:spPr>
              <c:txPr>
                <a:bodyPr/>
                <a:lstStyle/>
                <a:p>
                  <a:pPr>
                    <a:defRPr sz="1000">
                      <a:solidFill>
                        <a:schemeClr val="tx1"/>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2B-0E23-4CAA-8452-0C03932484CD}"/>
                </c:ext>
              </c:extLst>
            </c:dLbl>
            <c:dLbl>
              <c:idx val="1"/>
              <c:numFmt formatCode="#,##0_ " sourceLinked="0"/>
              <c:spPr>
                <a:noFill/>
                <a:ln>
                  <a:noFill/>
                </a:ln>
                <a:effectLst/>
              </c:spPr>
              <c:txPr>
                <a:bodyPr/>
                <a:lstStyle/>
                <a:p>
                  <a:pPr>
                    <a:defRPr sz="1000">
                      <a:solidFill>
                        <a:schemeClr val="tx1"/>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2C-0E23-4CAA-8452-0C03932484CD}"/>
                </c:ext>
              </c:extLst>
            </c:dLbl>
            <c:dLbl>
              <c:idx val="2"/>
              <c:layout>
                <c:manualLayout>
                  <c:x val="-4.4566334973802142E-2"/>
                  <c:y val="-1.8238125111910267E-2"/>
                </c:manualLayout>
              </c:layout>
              <c:numFmt formatCode="#,##0_ " sourceLinked="0"/>
              <c:spPr>
                <a:noFill/>
                <a:ln>
                  <a:noFill/>
                </a:ln>
                <a:effectLst/>
              </c:spPr>
              <c:txPr>
                <a:bodyPr/>
                <a:lstStyle/>
                <a:p>
                  <a:pPr>
                    <a:defRPr sz="10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0E23-4CAA-8452-0C03932484CD}"/>
                </c:ext>
              </c:extLst>
            </c:dLbl>
            <c:dLbl>
              <c:idx val="3"/>
              <c:numFmt formatCode="#,##0_ " sourceLinked="0"/>
              <c:spPr>
                <a:noFill/>
                <a:ln>
                  <a:noFill/>
                </a:ln>
                <a:effectLst/>
              </c:spPr>
              <c:txPr>
                <a:bodyPr/>
                <a:lstStyle/>
                <a:p>
                  <a:pPr>
                    <a:defRPr sz="1000">
                      <a:solidFill>
                        <a:schemeClr val="tx1"/>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2E-0E23-4CAA-8452-0C03932484CD}"/>
                </c:ext>
              </c:extLst>
            </c:dLbl>
            <c:dLbl>
              <c:idx val="4"/>
              <c:numFmt formatCode="#,##0_ " sourceLinked="0"/>
              <c:spPr>
                <a:noFill/>
                <a:ln>
                  <a:noFill/>
                </a:ln>
                <a:effectLst/>
              </c:spPr>
              <c:txPr>
                <a:bodyPr/>
                <a:lstStyle/>
                <a:p>
                  <a:pPr>
                    <a:defRPr sz="1000">
                      <a:solidFill>
                        <a:schemeClr val="tx1"/>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2F-0E23-4CAA-8452-0C03932484CD}"/>
                </c:ext>
              </c:extLst>
            </c:dLbl>
            <c:numFmt formatCode="#,##0_ " sourceLinked="0"/>
            <c:spPr>
              <a:noFill/>
              <a:ln>
                <a:noFill/>
              </a:ln>
              <a:effectLst/>
            </c:spPr>
            <c:txPr>
              <a:bodyPr rot="0" horzOverflow="overflow" anchor="ctr" anchorCtr="1"/>
              <a:lstStyle/>
              <a:p>
                <a:pPr algn="ctr" rtl="0">
                  <a:defRPr sz="1000">
                    <a:solidFill>
                      <a:schemeClr val="tx1"/>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'2-7g'!$A$3:$A$11</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'2-7g'!$H$3:$H$11</c:f>
              <c:numCache>
                <c:formatCode>General</c:formatCode>
                <c:ptCount val="8"/>
                <c:pt idx="0">
                  <c:v>3440</c:v>
                </c:pt>
                <c:pt idx="1">
                  <c:v>3472</c:v>
                </c:pt>
                <c:pt idx="2">
                  <c:v>3647</c:v>
                </c:pt>
                <c:pt idx="3">
                  <c:v>3700</c:v>
                </c:pt>
                <c:pt idx="4">
                  <c:v>3726</c:v>
                </c:pt>
                <c:pt idx="5">
                  <c:v>3752</c:v>
                </c:pt>
                <c:pt idx="6">
                  <c:v>3747</c:v>
                </c:pt>
                <c:pt idx="7">
                  <c:v>3765</c:v>
                </c:pt>
              </c:numCache>
            </c:numRef>
          </c:val>
          <c:smooth val="0"/>
          <c:extLst>
            <c:ext xmlns:c16="http://schemas.microsoft.com/office/drawing/2014/chart" uri="{C3380CC4-5D6E-409C-BE32-E72D297353CC}">
              <c16:uniqueId val="{00000030-0E23-4CAA-8452-0C03932484CD}"/>
            </c:ext>
          </c:extLst>
        </c:ser>
        <c:ser>
          <c:idx val="7"/>
          <c:order val="7"/>
          <c:tx>
            <c:strRef>
              <c:f>'2-7g'!$I$1:$I$2</c:f>
              <c:strCache>
                <c:ptCount val="1"/>
                <c:pt idx="0">
                  <c:v>小動</c:v>
                </c:pt>
              </c:strCache>
            </c:strRef>
          </c:tx>
          <c:spPr>
            <a:ln w="28575" cap="rnd" cmpd="sng" algn="ctr">
              <a:solidFill>
                <a:schemeClr val="accent2">
                  <a:lumMod val="60000"/>
                  <a:shade val="95000"/>
                  <a:satMod val="105000"/>
                </a:schemeClr>
              </a:solidFill>
              <a:prstDash val="solid"/>
              <a:round/>
            </a:ln>
            <a:effectLst/>
          </c:spPr>
          <c:marker>
            <c:symbol val="circle"/>
            <c:size val="7"/>
            <c:spPr>
              <a:solidFill>
                <a:schemeClr val="accent2">
                  <a:lumMod val="60000"/>
                </a:schemeClr>
              </a:solidFill>
              <a:ln w="9525" cap="flat" cmpd="sng" algn="ctr">
                <a:solidFill>
                  <a:schemeClr val="accent2">
                    <a:lumMod val="60000"/>
                    <a:shade val="95000"/>
                    <a:satMod val="105000"/>
                  </a:schemeClr>
                </a:solidFill>
                <a:prstDash val="solid"/>
                <a:round/>
              </a:ln>
              <a:effectLst/>
            </c:spPr>
          </c:marker>
          <c:dPt>
            <c:idx val="1"/>
            <c:bubble3D val="0"/>
            <c:extLst>
              <c:ext xmlns:c16="http://schemas.microsoft.com/office/drawing/2014/chart" uri="{C3380CC4-5D6E-409C-BE32-E72D297353CC}">
                <c16:uniqueId val="{00000031-0E23-4CAA-8452-0C03932484CD}"/>
              </c:ext>
            </c:extLst>
          </c:dPt>
          <c:dPt>
            <c:idx val="2"/>
            <c:bubble3D val="0"/>
            <c:extLst>
              <c:ext xmlns:c16="http://schemas.microsoft.com/office/drawing/2014/chart" uri="{C3380CC4-5D6E-409C-BE32-E72D297353CC}">
                <c16:uniqueId val="{00000032-0E23-4CAA-8452-0C03932484CD}"/>
              </c:ext>
            </c:extLst>
          </c:dPt>
          <c:dPt>
            <c:idx val="3"/>
            <c:bubble3D val="0"/>
            <c:extLst>
              <c:ext xmlns:c16="http://schemas.microsoft.com/office/drawing/2014/chart" uri="{C3380CC4-5D6E-409C-BE32-E72D297353CC}">
                <c16:uniqueId val="{00000033-0E23-4CAA-8452-0C03932484CD}"/>
              </c:ext>
            </c:extLst>
          </c:dPt>
          <c:dPt>
            <c:idx val="4"/>
            <c:bubble3D val="0"/>
            <c:extLst>
              <c:ext xmlns:c16="http://schemas.microsoft.com/office/drawing/2014/chart" uri="{C3380CC4-5D6E-409C-BE32-E72D297353CC}">
                <c16:uniqueId val="{00000034-0E23-4CAA-8452-0C03932484CD}"/>
              </c:ext>
            </c:extLst>
          </c:dPt>
          <c:dPt>
            <c:idx val="5"/>
            <c:bubble3D val="0"/>
            <c:extLst>
              <c:ext xmlns:c16="http://schemas.microsoft.com/office/drawing/2014/chart" uri="{C3380CC4-5D6E-409C-BE32-E72D297353CC}">
                <c16:uniqueId val="{00000035-0E23-4CAA-8452-0C03932484CD}"/>
              </c:ext>
            </c:extLst>
          </c:dPt>
          <c:dPt>
            <c:idx val="6"/>
            <c:bubble3D val="0"/>
            <c:extLst>
              <c:ext xmlns:c16="http://schemas.microsoft.com/office/drawing/2014/chart" uri="{C3380CC4-5D6E-409C-BE32-E72D297353CC}">
                <c16:uniqueId val="{00000036-0E23-4CAA-8452-0C03932484CD}"/>
              </c:ext>
            </c:extLst>
          </c:dPt>
          <c:dPt>
            <c:idx val="7"/>
            <c:bubble3D val="0"/>
            <c:extLst>
              <c:ext xmlns:c16="http://schemas.microsoft.com/office/drawing/2014/chart" uri="{C3380CC4-5D6E-409C-BE32-E72D297353CC}">
                <c16:uniqueId val="{00000037-0E23-4CAA-8452-0C03932484CD}"/>
              </c:ext>
            </c:extLst>
          </c:dPt>
          <c:dLbls>
            <c:dLbl>
              <c:idx val="1"/>
              <c:layout>
                <c:manualLayout>
                  <c:x val="-3.8969320870648735E-2"/>
                  <c:y val="-1.8238125111910267E-2"/>
                </c:manualLayout>
              </c:layout>
              <c:numFmt formatCode="#,##0_ " sourceLinked="0"/>
              <c:spPr>
                <a:noFill/>
                <a:ln>
                  <a:noFill/>
                </a:ln>
                <a:effectLst/>
              </c:spPr>
              <c:txPr>
                <a:bodyPr/>
                <a:lstStyle/>
                <a:p>
                  <a:pPr>
                    <a:defRPr sz="10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0E23-4CAA-8452-0C03932484CD}"/>
                </c:ext>
              </c:extLst>
            </c:dLbl>
            <c:dLbl>
              <c:idx val="2"/>
              <c:numFmt formatCode="#,##0_ " sourceLinked="0"/>
              <c:spPr>
                <a:noFill/>
                <a:ln>
                  <a:noFill/>
                </a:ln>
                <a:effectLst/>
              </c:spPr>
              <c:txPr>
                <a:bodyPr/>
                <a:lstStyle/>
                <a:p>
                  <a:pPr>
                    <a:defRPr sz="1000">
                      <a:solidFill>
                        <a:schemeClr val="tx1"/>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32-0E23-4CAA-8452-0C03932484CD}"/>
                </c:ext>
              </c:extLst>
            </c:dLbl>
            <c:dLbl>
              <c:idx val="3"/>
              <c:numFmt formatCode="#,##0_ " sourceLinked="0"/>
              <c:spPr>
                <a:noFill/>
                <a:ln>
                  <a:noFill/>
                </a:ln>
                <a:effectLst/>
              </c:spPr>
              <c:txPr>
                <a:bodyPr/>
                <a:lstStyle/>
                <a:p>
                  <a:pPr>
                    <a:defRPr sz="1000">
                      <a:solidFill>
                        <a:schemeClr val="tx1"/>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33-0E23-4CAA-8452-0C03932484CD}"/>
                </c:ext>
              </c:extLst>
            </c:dLbl>
            <c:dLbl>
              <c:idx val="4"/>
              <c:numFmt formatCode="#,##0_ " sourceLinked="0"/>
              <c:spPr>
                <a:noFill/>
                <a:ln>
                  <a:noFill/>
                </a:ln>
                <a:effectLst/>
              </c:spPr>
              <c:txPr>
                <a:bodyPr/>
                <a:lstStyle/>
                <a:p>
                  <a:pPr>
                    <a:defRPr sz="1000">
                      <a:solidFill>
                        <a:schemeClr val="tx1"/>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34-0E23-4CAA-8452-0C03932484CD}"/>
                </c:ext>
              </c:extLst>
            </c:dLbl>
            <c:dLbl>
              <c:idx val="5"/>
              <c:numFmt formatCode="#,##0_ " sourceLinked="0"/>
              <c:spPr>
                <a:noFill/>
                <a:ln>
                  <a:noFill/>
                </a:ln>
                <a:effectLst/>
              </c:spPr>
              <c:txPr>
                <a:bodyPr/>
                <a:lstStyle/>
                <a:p>
                  <a:pPr>
                    <a:defRPr sz="1000">
                      <a:solidFill>
                        <a:schemeClr val="tx1"/>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35-0E23-4CAA-8452-0C03932484CD}"/>
                </c:ext>
              </c:extLst>
            </c:dLbl>
            <c:dLbl>
              <c:idx val="6"/>
              <c:numFmt formatCode="#,##0_ " sourceLinked="0"/>
              <c:spPr>
                <a:noFill/>
                <a:ln>
                  <a:noFill/>
                </a:ln>
                <a:effectLst/>
              </c:spPr>
              <c:txPr>
                <a:bodyPr/>
                <a:lstStyle/>
                <a:p>
                  <a:pPr>
                    <a:defRPr sz="1000">
                      <a:solidFill>
                        <a:schemeClr val="tx1"/>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36-0E23-4CAA-8452-0C03932484CD}"/>
                </c:ext>
              </c:extLst>
            </c:dLbl>
            <c:dLbl>
              <c:idx val="7"/>
              <c:layout>
                <c:manualLayout>
                  <c:x val="-5.3578110304129192E-2"/>
                  <c:y val="-1.2351444487271259E-2"/>
                </c:manualLayout>
              </c:layout>
              <c:numFmt formatCode="#,##0_ " sourceLinked="0"/>
              <c:spPr>
                <a:noFill/>
                <a:ln>
                  <a:noFill/>
                </a:ln>
                <a:effectLst/>
              </c:spPr>
              <c:txPr>
                <a:bodyPr/>
                <a:lstStyle/>
                <a:p>
                  <a:pPr>
                    <a:defRPr sz="10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0E23-4CAA-8452-0C03932484CD}"/>
                </c:ext>
              </c:extLst>
            </c:dLbl>
            <c:numFmt formatCode="#,##0_ " sourceLinked="0"/>
            <c:spPr>
              <a:noFill/>
              <a:ln>
                <a:noFill/>
              </a:ln>
              <a:effectLst/>
            </c:spPr>
            <c:txPr>
              <a:bodyPr rot="0" horzOverflow="overflow" anchor="ctr" anchorCtr="1"/>
              <a:lstStyle/>
              <a:p>
                <a:pPr algn="ctr" rtl="0">
                  <a:defRPr sz="1000">
                    <a:solidFill>
                      <a:schemeClr val="tx1"/>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'2-7g'!$A$3:$A$11</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'2-7g'!$I$3:$I$11</c:f>
              <c:numCache>
                <c:formatCode>General</c:formatCode>
                <c:ptCount val="8"/>
                <c:pt idx="0">
                  <c:v>1340</c:v>
                </c:pt>
                <c:pt idx="1">
                  <c:v>1300</c:v>
                </c:pt>
                <c:pt idx="2">
                  <c:v>1314</c:v>
                </c:pt>
                <c:pt idx="3">
                  <c:v>1349</c:v>
                </c:pt>
                <c:pt idx="4">
                  <c:v>1383</c:v>
                </c:pt>
                <c:pt idx="5">
                  <c:v>1389</c:v>
                </c:pt>
                <c:pt idx="6">
                  <c:v>1433</c:v>
                </c:pt>
                <c:pt idx="7">
                  <c:v>1470</c:v>
                </c:pt>
              </c:numCache>
            </c:numRef>
          </c:val>
          <c:smooth val="0"/>
          <c:extLst>
            <c:ext xmlns:c16="http://schemas.microsoft.com/office/drawing/2014/chart" uri="{C3380CC4-5D6E-409C-BE32-E72D297353CC}">
              <c16:uniqueId val="{00000038-0E23-4CAA-8452-0C03932484CD}"/>
            </c:ext>
          </c:extLst>
        </c:ser>
        <c:ser>
          <c:idx val="8"/>
          <c:order val="8"/>
          <c:tx>
            <c:strRef>
              <c:f>'2-7g'!$J$1:$J$2</c:f>
              <c:strCache>
                <c:ptCount val="1"/>
                <c:pt idx="0">
                  <c:v>宮山</c:v>
                </c:pt>
              </c:strCache>
            </c:strRef>
          </c:tx>
          <c:spPr>
            <a:ln w="28575" cap="rnd" cmpd="sng" algn="ctr">
              <a:solidFill>
                <a:schemeClr val="accent3">
                  <a:lumMod val="60000"/>
                  <a:shade val="95000"/>
                  <a:satMod val="105000"/>
                </a:schemeClr>
              </a:solidFill>
              <a:prstDash val="solid"/>
              <a:round/>
            </a:ln>
            <a:effectLst/>
          </c:spPr>
          <c:marker>
            <c:symbol val="circle"/>
            <c:size val="7"/>
            <c:spPr>
              <a:solidFill>
                <a:schemeClr val="accent3">
                  <a:lumMod val="60000"/>
                </a:schemeClr>
              </a:solidFill>
              <a:ln w="9525" cap="flat" cmpd="sng" algn="ctr">
                <a:solidFill>
                  <a:schemeClr val="accent3">
                    <a:lumMod val="60000"/>
                    <a:shade val="95000"/>
                    <a:satMod val="105000"/>
                  </a:schemeClr>
                </a:solidFill>
                <a:prstDash val="solid"/>
                <a:round/>
              </a:ln>
              <a:effectLst/>
            </c:spPr>
          </c:marker>
          <c:dLbls>
            <c:numFmt formatCode="#,##0_ " sourceLinked="0"/>
            <c:spPr>
              <a:noFill/>
              <a:ln>
                <a:noFill/>
              </a:ln>
              <a:effectLst/>
            </c:spPr>
            <c:txPr>
              <a:bodyPr rot="0" horzOverflow="overflow" anchor="ctr" anchorCtr="1"/>
              <a:lstStyle/>
              <a:p>
                <a:pPr algn="ctr" rtl="0">
                  <a:defRPr sz="1000">
                    <a:solidFill>
                      <a:schemeClr val="tx1"/>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'2-7g'!$A$3:$A$11</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'2-7g'!$J$3:$J$11</c:f>
              <c:numCache>
                <c:formatCode>General</c:formatCode>
                <c:ptCount val="8"/>
                <c:pt idx="0">
                  <c:v>7647</c:v>
                </c:pt>
                <c:pt idx="1">
                  <c:v>7618</c:v>
                </c:pt>
                <c:pt idx="2">
                  <c:v>7622</c:v>
                </c:pt>
                <c:pt idx="3">
                  <c:v>7550</c:v>
                </c:pt>
                <c:pt idx="4">
                  <c:v>7511</c:v>
                </c:pt>
                <c:pt idx="5">
                  <c:v>7545</c:v>
                </c:pt>
                <c:pt idx="6">
                  <c:v>7557</c:v>
                </c:pt>
                <c:pt idx="7">
                  <c:v>7433</c:v>
                </c:pt>
              </c:numCache>
            </c:numRef>
          </c:val>
          <c:smooth val="0"/>
          <c:extLst>
            <c:ext xmlns:c16="http://schemas.microsoft.com/office/drawing/2014/chart" uri="{C3380CC4-5D6E-409C-BE32-E72D297353CC}">
              <c16:uniqueId val="{00000039-0E23-4CAA-8452-0C03932484CD}"/>
            </c:ext>
          </c:extLst>
        </c:ser>
        <c:ser>
          <c:idx val="9"/>
          <c:order val="9"/>
          <c:tx>
            <c:strRef>
              <c:f>'2-7g'!$K$1:$K$2</c:f>
              <c:strCache>
                <c:ptCount val="1"/>
                <c:pt idx="0">
                  <c:v>倉見</c:v>
                </c:pt>
              </c:strCache>
            </c:strRef>
          </c:tx>
          <c:spPr>
            <a:ln w="28575" cap="rnd" cmpd="sng" algn="ctr">
              <a:solidFill>
                <a:schemeClr val="accent4">
                  <a:lumMod val="60000"/>
                  <a:shade val="95000"/>
                  <a:satMod val="105000"/>
                </a:schemeClr>
              </a:solidFill>
              <a:prstDash val="solid"/>
              <a:round/>
            </a:ln>
            <a:effectLst/>
          </c:spPr>
          <c:marker>
            <c:symbol val="circle"/>
            <c:size val="7"/>
            <c:spPr>
              <a:solidFill>
                <a:schemeClr val="accent4">
                  <a:lumMod val="60000"/>
                </a:schemeClr>
              </a:solidFill>
              <a:ln w="9525" cap="flat" cmpd="sng" algn="ctr">
                <a:solidFill>
                  <a:schemeClr val="accent4">
                    <a:lumMod val="60000"/>
                    <a:shade val="95000"/>
                    <a:satMod val="105000"/>
                  </a:schemeClr>
                </a:solidFill>
                <a:prstDash val="solid"/>
                <a:round/>
              </a:ln>
              <a:effectLst/>
            </c:spPr>
          </c:marker>
          <c:dPt>
            <c:idx val="0"/>
            <c:bubble3D val="0"/>
            <c:extLst>
              <c:ext xmlns:c16="http://schemas.microsoft.com/office/drawing/2014/chart" uri="{C3380CC4-5D6E-409C-BE32-E72D297353CC}">
                <c16:uniqueId val="{0000003A-0E23-4CAA-8452-0C03932484CD}"/>
              </c:ext>
            </c:extLst>
          </c:dPt>
          <c:dPt>
            <c:idx val="1"/>
            <c:bubble3D val="0"/>
            <c:extLst>
              <c:ext xmlns:c16="http://schemas.microsoft.com/office/drawing/2014/chart" uri="{C3380CC4-5D6E-409C-BE32-E72D297353CC}">
                <c16:uniqueId val="{0000003B-0E23-4CAA-8452-0C03932484CD}"/>
              </c:ext>
            </c:extLst>
          </c:dPt>
          <c:dLbls>
            <c:dLbl>
              <c:idx val="0"/>
              <c:numFmt formatCode="#,##0_ " sourceLinked="0"/>
              <c:spPr>
                <a:noFill/>
                <a:ln>
                  <a:noFill/>
                </a:ln>
                <a:effectLst/>
              </c:spPr>
              <c:txPr>
                <a:bodyPr/>
                <a:lstStyle/>
                <a:p>
                  <a:pPr>
                    <a:defRPr sz="1000">
                      <a:solidFill>
                        <a:schemeClr val="tx1"/>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3A-0E23-4CAA-8452-0C03932484CD}"/>
                </c:ext>
              </c:extLst>
            </c:dLbl>
            <c:dLbl>
              <c:idx val="1"/>
              <c:numFmt formatCode="#,##0_ " sourceLinked="0"/>
              <c:spPr>
                <a:noFill/>
                <a:ln>
                  <a:noFill/>
                </a:ln>
                <a:effectLst/>
              </c:spPr>
              <c:txPr>
                <a:bodyPr/>
                <a:lstStyle/>
                <a:p>
                  <a:pPr>
                    <a:defRPr sz="1000">
                      <a:solidFill>
                        <a:schemeClr val="tx1"/>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3B-0E23-4CAA-8452-0C03932484CD}"/>
                </c:ext>
              </c:extLst>
            </c:dLbl>
            <c:numFmt formatCode="#,##0_ " sourceLinked="0"/>
            <c:spPr>
              <a:noFill/>
              <a:ln>
                <a:noFill/>
              </a:ln>
              <a:effectLst/>
            </c:spPr>
            <c:txPr>
              <a:bodyPr rot="0" horzOverflow="overflow" anchor="ctr" anchorCtr="1"/>
              <a:lstStyle/>
              <a:p>
                <a:pPr algn="ctr" rtl="0">
                  <a:defRPr sz="1000">
                    <a:solidFill>
                      <a:schemeClr val="tx1"/>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'2-7g'!$A$3:$A$11</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'2-7g'!$K$3:$K$11</c:f>
              <c:numCache>
                <c:formatCode>General</c:formatCode>
                <c:ptCount val="8"/>
                <c:pt idx="0">
                  <c:v>9299</c:v>
                </c:pt>
                <c:pt idx="1">
                  <c:v>9377</c:v>
                </c:pt>
                <c:pt idx="2">
                  <c:v>9321</c:v>
                </c:pt>
                <c:pt idx="3">
                  <c:v>9303</c:v>
                </c:pt>
                <c:pt idx="4">
                  <c:v>9301</c:v>
                </c:pt>
                <c:pt idx="5">
                  <c:v>9350</c:v>
                </c:pt>
                <c:pt idx="6">
                  <c:v>9323</c:v>
                </c:pt>
                <c:pt idx="7">
                  <c:v>9280</c:v>
                </c:pt>
              </c:numCache>
            </c:numRef>
          </c:val>
          <c:smooth val="0"/>
          <c:extLst>
            <c:ext xmlns:c16="http://schemas.microsoft.com/office/drawing/2014/chart" uri="{C3380CC4-5D6E-409C-BE32-E72D297353CC}">
              <c16:uniqueId val="{0000003C-0E23-4CAA-8452-0C03932484CD}"/>
            </c:ext>
          </c:extLst>
        </c:ser>
        <c:dLbls>
          <c:showLegendKey val="0"/>
          <c:showVal val="1"/>
          <c:showCatName val="0"/>
          <c:showSerName val="0"/>
          <c:showPercent val="0"/>
          <c:showBubbleSize val="0"/>
        </c:dLbls>
        <c:marker val="1"/>
        <c:smooth val="0"/>
        <c:axId val="1"/>
        <c:axId val="2"/>
      </c:line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horzOverflow="overflow" anchor="ctr" anchorCtr="1"/>
          <a:lstStyle/>
          <a:p>
            <a:pPr algn="ctr" rtl="0">
              <a:defRPr sz="1000">
                <a:solidFill>
                  <a:schemeClr val="tx1"/>
                </a:solidFill>
              </a:defRPr>
            </a:pPr>
            <a:endParaRPr lang="ja-JP"/>
          </a:p>
        </c:txPr>
        <c:crossAx val="2"/>
        <c:crosses val="autoZero"/>
        <c:auto val="1"/>
        <c:lblAlgn val="ctr"/>
        <c:lblOffset val="50"/>
        <c:noMultiLvlLbl val="0"/>
      </c:catAx>
      <c:valAx>
        <c:axId val="2"/>
        <c:scaling>
          <c:orientation val="minMax"/>
        </c:scaling>
        <c:delete val="0"/>
        <c:axPos val="l"/>
        <c:title>
          <c:tx>
            <c:rich>
              <a:bodyPr rot="0" horzOverflow="overflow" anchor="ctr" anchorCtr="1"/>
              <a:lstStyle/>
              <a:p>
                <a:pPr algn="ctr" rtl="0">
                  <a:defRPr sz="1000" b="0" i="0" u="none" strike="noStrike" baseline="0">
                    <a:solidFill>
                      <a:schemeClr val="tx1"/>
                    </a:solidFill>
                  </a:defRPr>
                </a:pPr>
                <a:r>
                  <a:rPr lang="ja-JP" altLang="en-US" sz="1000" b="0" i="0" u="none" strike="noStrike" baseline="0">
                    <a:solidFill>
                      <a:schemeClr val="tx1"/>
                    </a:solidFill>
                    <a:latin typeface="メイリオ"/>
                    <a:ea typeface="メイリオ"/>
                  </a:rPr>
                  <a:t>（人）</a:t>
                </a:r>
              </a:p>
            </c:rich>
          </c:tx>
          <c:layout>
            <c:manualLayout>
              <c:xMode val="edge"/>
              <c:yMode val="edge"/>
              <c:x val="4.1879984924264806E-2"/>
              <c:y val="3.7454572986069051E-2"/>
            </c:manualLayout>
          </c:layout>
          <c:overlay val="0"/>
          <c:spPr>
            <a:noFill/>
            <a:ln>
              <a:noFill/>
            </a:ln>
            <a:effectLst/>
          </c:sp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horzOverflow="overflow" anchor="ctr" anchorCtr="1"/>
          <a:lstStyle/>
          <a:p>
            <a:pPr algn="ctr" rtl="0">
              <a:defRPr sz="1000">
                <a:solidFill>
                  <a:schemeClr val="tx1"/>
                </a:solidFill>
              </a:defRPr>
            </a:pPr>
            <a:endParaRPr lang="ja-JP"/>
          </a:p>
        </c:txPr>
        <c:crossAx val="1"/>
        <c:crosses val="autoZero"/>
        <c:crossBetween val="between"/>
      </c:valAx>
      <c:spPr>
        <a:solidFill>
          <a:schemeClr val="bg1"/>
        </a:solidFill>
        <a:ln>
          <a:noFill/>
        </a:ln>
        <a:effectLst/>
      </c:spPr>
    </c:plotArea>
    <c:legend>
      <c:legendPos val="t"/>
      <c:layout>
        <c:manualLayout>
          <c:xMode val="edge"/>
          <c:yMode val="edge"/>
          <c:x val="0"/>
          <c:y val="1.3111888111888112E-2"/>
          <c:w val="0.99223803363518759"/>
          <c:h val="5.0699300699300696E-2"/>
        </c:manualLayout>
      </c:layout>
      <c:overlay val="0"/>
      <c:spPr>
        <a:noFill/>
        <a:ln>
          <a:noFill/>
        </a:ln>
        <a:effectLst/>
      </c:spPr>
      <c:txPr>
        <a:bodyPr rot="0" horzOverflow="overflow" anchor="ctr" anchorCtr="1"/>
        <a:lstStyle/>
        <a:p>
          <a:pPr algn="l" rtl="0">
            <a:defRPr sz="1000">
              <a:solidFill>
                <a:schemeClr val="tx1"/>
              </a:solidFill>
            </a:defRPr>
          </a:pPr>
          <a:endParaRPr lang="ja-JP"/>
        </a:p>
      </c:txPr>
    </c:legend>
    <c:plotVisOnly val="1"/>
    <c:dispBlanksAs val="gap"/>
    <c:showDLblsOverMax val="0"/>
  </c:chart>
  <c:spPr>
    <a:noFill/>
    <a:ln w="9525" cap="flat" cmpd="sng" algn="ctr">
      <a:noFill/>
      <a:prstDash val="solid"/>
      <a:round/>
    </a:ln>
    <a:effectLst/>
  </c:spPr>
  <c:txPr>
    <a:bodyPr horzOverflow="overflow" anchor="ctr" anchorCtr="1"/>
    <a:lstStyle/>
    <a:p>
      <a:pPr algn="ctr" rtl="0">
        <a:defRPr lang="ja-JP" altLang="en-US" sz="1000">
          <a:solidFill>
            <a:schemeClr val="tx1"/>
          </a:solidFill>
          <a:latin typeface="メイリオ"/>
          <a:ea typeface="メイリオ"/>
        </a:defRPr>
      </a:pPr>
      <a:endParaRPr lang="ja-JP"/>
    </a:p>
  </c:txPr>
  <c:printSettings>
    <c:headerFooter/>
    <c:pageMargins b="0.75" l="0.7" r="0.7" t="0.75" header="0.3" footer="0.3"/>
    <c:pageSetup orientation="landscape"/>
  </c:printSettings>
  <c:userShapes r:id="rId1"/>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[2024統計さむかわデータベース（完成）.xlsx]15-2g!ﾋﾟﾎﾞｯﾄﾃｰﾌﾞﾙ2</c:name>
    <c:fmtId val="0"/>
  </c:pivotSource>
  <c:chart>
    <c:autoTitleDeleted val="1"/>
    <c:pivotFmts>
      <c:pivotFmt>
        <c:idx val="0"/>
        <c:spPr>
          <a:solidFill>
            <a:schemeClr val="accent1"/>
          </a:solidFill>
          <a:ln>
            <a:solidFill>
              <a:schemeClr val="accent1"/>
            </a:solidFill>
          </a:ln>
        </c:spPr>
        <c:dLbl>
          <c:idx val="0"/>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solidFill>
              <a:schemeClr val="accent1"/>
            </a:solidFill>
          </a:ln>
        </c:spPr>
        <c:marker>
          <c:symbol val="none"/>
        </c:marker>
        <c:dLbl>
          <c:idx val="0"/>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solidFill>
              <a:schemeClr val="accent1"/>
            </a:solidFill>
          </a:ln>
        </c:spPr>
        <c:marker>
          <c:symbol val="none"/>
        </c:marker>
        <c:dLbl>
          <c:idx val="0"/>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2506823219908025"/>
          <c:y val="0.13033418209283287"/>
          <c:w val="0.82158210223722028"/>
          <c:h val="0.6945599491045813"/>
        </c:manualLayout>
      </c:layout>
      <c:barChart>
        <c:barDir val="col"/>
        <c:grouping val="clustered"/>
        <c:varyColors val="0"/>
        <c:ser>
          <c:idx val="0"/>
          <c:order val="0"/>
          <c:tx>
            <c:strRef>
              <c:f>'15-2g'!$B$1</c:f>
              <c:strCache>
                <c:ptCount val="1"/>
                <c:pt idx="0">
                  <c:v>集計</c:v>
                </c:pt>
              </c:strCache>
            </c:strRef>
          </c:tx>
          <c:spPr>
            <a:solidFill>
              <a:schemeClr val="accent1"/>
            </a:solidFill>
            <a:ln>
              <a:solidFill>
                <a:schemeClr val="accent1"/>
              </a:solidFill>
            </a:ln>
          </c:spPr>
          <c:invertIfNegative val="0"/>
          <c:dLbls>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'15-2g'!$A$2:$A$10</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'15-2g'!$B$2:$B$10</c:f>
              <c:numCache>
                <c:formatCode>General</c:formatCode>
                <c:ptCount val="8"/>
                <c:pt idx="0">
                  <c:v>186</c:v>
                </c:pt>
                <c:pt idx="1">
                  <c:v>153</c:v>
                </c:pt>
                <c:pt idx="2">
                  <c:v>158</c:v>
                </c:pt>
                <c:pt idx="3">
                  <c:v>132</c:v>
                </c:pt>
                <c:pt idx="4">
                  <c:v>143</c:v>
                </c:pt>
                <c:pt idx="5">
                  <c:v>149</c:v>
                </c:pt>
                <c:pt idx="6">
                  <c:v>158</c:v>
                </c:pt>
                <c:pt idx="7">
                  <c:v>156</c:v>
                </c:pt>
              </c:numCache>
            </c:numRef>
          </c:val>
          <c:extLst>
            <c:ext xmlns:c16="http://schemas.microsoft.com/office/drawing/2014/chart" uri="{C3380CC4-5D6E-409C-BE32-E72D297353CC}">
              <c16:uniqueId val="{00000000-05C1-4B90-8D98-7E0C16837F8C}"/>
            </c:ext>
          </c:extLst>
        </c:ser>
        <c:dLbls>
          <c:showLegendKey val="0"/>
          <c:showVal val="1"/>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txPr>
          <a:bodyPr rot="-2100000" horzOverflow="overflow" anchor="ctr" anchorCtr="1"/>
          <a:lstStyle/>
          <a:p>
            <a:pPr algn="ctr" rtl="0">
              <a:defRPr sz="900">
                <a:solidFill>
                  <a:schemeClr val="tx1"/>
                </a:solidFill>
              </a:defRPr>
            </a:pPr>
            <a:endParaRPr lang="ja-JP"/>
          </a:p>
        </c:txPr>
        <c:crossAx val="2"/>
        <c:crosses val="autoZero"/>
        <c:auto val="1"/>
        <c:lblAlgn val="ctr"/>
        <c:lblOffset val="50"/>
        <c:noMultiLvlLbl val="0"/>
      </c:catAx>
      <c:valAx>
        <c:axId val="2"/>
        <c:scaling>
          <c:orientation val="minMax"/>
        </c:scaling>
        <c:delete val="0"/>
        <c:axPos val="l"/>
        <c:title>
          <c:tx>
            <c:rich>
              <a:bodyPr rot="0" horzOverflow="overflow" anchor="ctr" anchorCtr="1"/>
              <a:lstStyle/>
              <a:p>
                <a:pPr algn="ctr" rtl="0">
                  <a:defRPr sz="900" i="0" u="none" strike="noStrike" baseline="0">
                    <a:solidFill>
                      <a:schemeClr val="tx1"/>
                    </a:solidFill>
                  </a:defRPr>
                </a:pPr>
                <a:r>
                  <a:rPr lang="ja-JP" altLang="en-US" sz="900" b="0" i="0" u="none" strike="noStrike" baseline="0">
                    <a:solidFill>
                      <a:schemeClr val="tx1"/>
                    </a:solidFill>
                    <a:latin typeface="メイリオ"/>
                    <a:ea typeface="メイリオ"/>
                  </a:rPr>
                  <a:t>（件）</a:t>
                </a:r>
              </a:p>
            </c:rich>
          </c:tx>
          <c:layout>
            <c:manualLayout>
              <c:xMode val="edge"/>
              <c:yMode val="edge"/>
              <c:x val="4.9157989708523274E-2"/>
              <c:y val="1.8985730231996862E-2"/>
            </c:manualLayout>
          </c:layout>
          <c:overlay val="0"/>
        </c:title>
        <c:numFmt formatCode="#,##0_);[Red]\(#,##0\)" sourceLinked="0"/>
        <c:majorTickMark val="out"/>
        <c:minorTickMark val="none"/>
        <c:tickLblPos val="nextTo"/>
        <c:txPr>
          <a:bodyPr horzOverflow="overflow" anchor="ctr" anchorCtr="1"/>
          <a:lstStyle/>
          <a:p>
            <a:pPr algn="ctr" rtl="0">
              <a:defRPr sz="900">
                <a:solidFill>
                  <a:schemeClr val="tx1"/>
                </a:solidFill>
              </a:defRPr>
            </a:pPr>
            <a:endParaRPr lang="ja-JP"/>
          </a:p>
        </c:txPr>
        <c:crossAx val="1"/>
        <c:crosses val="autoZero"/>
        <c:crossBetween val="between"/>
      </c:valAx>
    </c:plotArea>
    <c:plotVisOnly val="1"/>
    <c:dispBlanksAs val="gap"/>
    <c:showDLblsOverMax val="0"/>
  </c:chart>
  <c:spPr>
    <a:noFill/>
    <a:ln>
      <a:noFill/>
    </a:ln>
  </c:spPr>
  <c:txPr>
    <a:bodyPr horzOverflow="overflow" anchor="ctr" anchorCtr="1"/>
    <a:lstStyle/>
    <a:p>
      <a:pPr algn="ctr" rtl="0">
        <a:defRPr lang="ja-JP" altLang="en-US" sz="900" b="0">
          <a:solidFill>
            <a:schemeClr val="tx1"/>
          </a:solidFill>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[2024統計さむかわデータベース（完成）.xlsx]15-3g!ﾋﾟﾎﾞｯﾄﾃｰﾌﾞﾙ3</c:name>
    <c:fmtId val="0"/>
  </c:pivotSource>
  <c:chart>
    <c:autoTitleDeleted val="1"/>
    <c:pivotFmts>
      <c:pivotFmt>
        <c:idx val="0"/>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layout>
            <c:manualLayout>
              <c:x val="-2.4122807017544021E-2"/>
              <c:y val="-3.7453183520599322E-2"/>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1"/>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layout>
            <c:manualLayout>
              <c:x val="-2.6315789473684209E-2"/>
              <c:y val="-4.49438202247191E-2"/>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3"/>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4"/>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5"/>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6"/>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7"/>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s>
    <c:plotArea>
      <c:layout>
        <c:manualLayout>
          <c:layoutTarget val="inner"/>
          <c:xMode val="edge"/>
          <c:yMode val="edge"/>
          <c:x val="0.13951200314836679"/>
          <c:y val="0.13854649491770726"/>
          <c:w val="0.80683917609472366"/>
          <c:h val="0.67587154718500653"/>
        </c:manualLayout>
      </c:layout>
      <c:barChart>
        <c:barDir val="col"/>
        <c:grouping val="clustered"/>
        <c:varyColors val="0"/>
        <c:ser>
          <c:idx val="1"/>
          <c:order val="1"/>
          <c:tx>
            <c:strRef>
              <c:f>'15-3g'!$C$3:$C$4</c:f>
              <c:strCache>
                <c:ptCount val="1"/>
                <c:pt idx="0">
                  <c:v>金額（左軸）</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42B7-4A8B-9690-7B513DF85261}"/>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42B7-4A8B-9690-7B513DF85261}"/>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42B7-4A8B-9690-7B513DF85261}"/>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42B7-4A8B-9690-7B513DF85261}"/>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9-42B7-4A8B-9690-7B513DF85261}"/>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B-42B7-4A8B-9690-7B513DF85261}"/>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D-42B7-4A8B-9690-7B513DF85261}"/>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F-42B7-4A8B-9690-7B513DF85261}"/>
              </c:ext>
            </c:extLst>
          </c:dPt>
          <c:dPt>
            <c:idx val="8"/>
            <c:invertIfNegative val="0"/>
            <c:bubble3D val="0"/>
            <c:extLst>
              <c:ext xmlns:c16="http://schemas.microsoft.com/office/drawing/2014/chart" uri="{C3380CC4-5D6E-409C-BE32-E72D297353CC}">
                <c16:uniqueId val="{00000011-42B7-4A8B-9690-7B513DF85261}"/>
              </c:ext>
            </c:extLst>
          </c:dPt>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'15-3g'!$A$5:$A$13</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'15-3g'!$C$5:$C$13</c:f>
              <c:numCache>
                <c:formatCode>General</c:formatCode>
                <c:ptCount val="8"/>
                <c:pt idx="0">
                  <c:v>810000</c:v>
                </c:pt>
                <c:pt idx="1">
                  <c:v>9000</c:v>
                </c:pt>
                <c:pt idx="2">
                  <c:v>0</c:v>
                </c:pt>
                <c:pt idx="3">
                  <c:v>0</c:v>
                </c:pt>
                <c:pt idx="4">
                  <c:v>0</c:v>
                </c:pt>
                <c:pt idx="5">
                  <c:v>0</c:v>
                </c:pt>
                <c:pt idx="6">
                  <c:v>0</c:v>
                </c:pt>
                <c:pt idx="7">
                  <c:v>0</c:v>
                </c:pt>
              </c:numCache>
            </c:numRef>
          </c:val>
          <c:extLst>
            <c:ext xmlns:c16="http://schemas.microsoft.com/office/drawing/2014/chart" uri="{C3380CC4-5D6E-409C-BE32-E72D297353CC}">
              <c16:uniqueId val="{00000012-42B7-4A8B-9690-7B513DF85261}"/>
            </c:ext>
          </c:extLst>
        </c:ser>
        <c:dLbls>
          <c:showLegendKey val="0"/>
          <c:showVal val="1"/>
          <c:showCatName val="0"/>
          <c:showSerName val="0"/>
          <c:showPercent val="0"/>
          <c:showBubbleSize val="0"/>
        </c:dLbls>
        <c:gapWidth val="150"/>
        <c:axId val="1"/>
        <c:axId val="2"/>
      </c:barChart>
      <c:lineChart>
        <c:grouping val="standard"/>
        <c:varyColors val="0"/>
        <c:ser>
          <c:idx val="0"/>
          <c:order val="0"/>
          <c:tx>
            <c:strRef>
              <c:f>'15-3g'!$B$3:$B$4</c:f>
              <c:strCache>
                <c:ptCount val="1"/>
                <c:pt idx="0">
                  <c:v>件数（右軸）</c:v>
                </c:pt>
              </c:strCache>
            </c:strRef>
          </c:tx>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Pt>
            <c:idx val="0"/>
            <c:bubble3D val="0"/>
            <c:spPr>
              <a:ln w="28575" cap="rnd" cmpd="sng" algn="ctr">
                <a:solidFill>
                  <a:schemeClr val="accent2"/>
                </a:solidFill>
                <a:prstDash val="solid"/>
                <a:round/>
              </a:ln>
              <a:effectLst/>
            </c:spPr>
            <c:extLst>
              <c:ext xmlns:c16="http://schemas.microsoft.com/office/drawing/2014/chart" uri="{C3380CC4-5D6E-409C-BE32-E72D297353CC}">
                <c16:uniqueId val="{00000014-42B7-4A8B-9690-7B513DF85261}"/>
              </c:ext>
            </c:extLst>
          </c:dPt>
          <c:dPt>
            <c:idx val="1"/>
            <c:bubble3D val="0"/>
            <c:spPr>
              <a:ln w="28575" cap="rnd" cmpd="sng" algn="ctr">
                <a:solidFill>
                  <a:schemeClr val="accent2"/>
                </a:solidFill>
                <a:prstDash val="solid"/>
                <a:round/>
              </a:ln>
              <a:effectLst/>
            </c:spPr>
            <c:extLst>
              <c:ext xmlns:c16="http://schemas.microsoft.com/office/drawing/2014/chart" uri="{C3380CC4-5D6E-409C-BE32-E72D297353CC}">
                <c16:uniqueId val="{00000016-42B7-4A8B-9690-7B513DF85261}"/>
              </c:ext>
            </c:extLst>
          </c:dPt>
          <c:dPt>
            <c:idx val="2"/>
            <c:bubble3D val="0"/>
            <c:spPr>
              <a:ln w="28575" cap="rnd" cmpd="sng" algn="ctr">
                <a:solidFill>
                  <a:schemeClr val="accent2"/>
                </a:solidFill>
                <a:prstDash val="solid"/>
                <a:round/>
              </a:ln>
              <a:effectLst/>
            </c:spPr>
            <c:extLst>
              <c:ext xmlns:c16="http://schemas.microsoft.com/office/drawing/2014/chart" uri="{C3380CC4-5D6E-409C-BE32-E72D297353CC}">
                <c16:uniqueId val="{00000018-42B7-4A8B-9690-7B513DF85261}"/>
              </c:ext>
            </c:extLst>
          </c:dPt>
          <c:dPt>
            <c:idx val="3"/>
            <c:bubble3D val="0"/>
            <c:spPr>
              <a:ln w="28575" cap="rnd" cmpd="sng" algn="ctr">
                <a:solidFill>
                  <a:schemeClr val="accent2"/>
                </a:solidFill>
                <a:prstDash val="solid"/>
                <a:round/>
              </a:ln>
              <a:effectLst/>
            </c:spPr>
            <c:extLst>
              <c:ext xmlns:c16="http://schemas.microsoft.com/office/drawing/2014/chart" uri="{C3380CC4-5D6E-409C-BE32-E72D297353CC}">
                <c16:uniqueId val="{0000001A-42B7-4A8B-9690-7B513DF85261}"/>
              </c:ext>
            </c:extLst>
          </c:dPt>
          <c:dPt>
            <c:idx val="4"/>
            <c:bubble3D val="0"/>
            <c:spPr>
              <a:ln w="28575" cap="rnd" cmpd="sng" algn="ctr">
                <a:solidFill>
                  <a:schemeClr val="accent2"/>
                </a:solidFill>
                <a:prstDash val="solid"/>
                <a:round/>
              </a:ln>
              <a:effectLst/>
            </c:spPr>
            <c:extLst>
              <c:ext xmlns:c16="http://schemas.microsoft.com/office/drawing/2014/chart" uri="{C3380CC4-5D6E-409C-BE32-E72D297353CC}">
                <c16:uniqueId val="{0000001C-42B7-4A8B-9690-7B513DF85261}"/>
              </c:ext>
            </c:extLst>
          </c:dPt>
          <c:dPt>
            <c:idx val="5"/>
            <c:bubble3D val="0"/>
            <c:spPr>
              <a:ln w="28575" cap="rnd" cmpd="sng" algn="ctr">
                <a:solidFill>
                  <a:schemeClr val="accent2"/>
                </a:solidFill>
                <a:prstDash val="solid"/>
                <a:round/>
              </a:ln>
              <a:effectLst/>
            </c:spPr>
            <c:extLst>
              <c:ext xmlns:c16="http://schemas.microsoft.com/office/drawing/2014/chart" uri="{C3380CC4-5D6E-409C-BE32-E72D297353CC}">
                <c16:uniqueId val="{0000001E-42B7-4A8B-9690-7B513DF85261}"/>
              </c:ext>
            </c:extLst>
          </c:dPt>
          <c:dPt>
            <c:idx val="6"/>
            <c:bubble3D val="0"/>
            <c:spPr>
              <a:ln w="28575" cap="rnd" cmpd="sng" algn="ctr">
                <a:solidFill>
                  <a:schemeClr val="accent2"/>
                </a:solidFill>
                <a:prstDash val="solid"/>
                <a:round/>
              </a:ln>
              <a:effectLst/>
            </c:spPr>
            <c:extLst>
              <c:ext xmlns:c16="http://schemas.microsoft.com/office/drawing/2014/chart" uri="{C3380CC4-5D6E-409C-BE32-E72D297353CC}">
                <c16:uniqueId val="{00000020-42B7-4A8B-9690-7B513DF85261}"/>
              </c:ext>
            </c:extLst>
          </c:dPt>
          <c:dPt>
            <c:idx val="7"/>
            <c:bubble3D val="0"/>
            <c:spPr>
              <a:ln w="28575" cap="rnd" cmpd="sng" algn="ctr">
                <a:solidFill>
                  <a:schemeClr val="accent2"/>
                </a:solidFill>
                <a:prstDash val="solid"/>
                <a:round/>
              </a:ln>
              <a:effectLst/>
            </c:spPr>
            <c:extLst>
              <c:ext xmlns:c16="http://schemas.microsoft.com/office/drawing/2014/chart" uri="{C3380CC4-5D6E-409C-BE32-E72D297353CC}">
                <c16:uniqueId val="{00000022-42B7-4A8B-9690-7B513DF85261}"/>
              </c:ext>
            </c:extLst>
          </c:dPt>
          <c:dPt>
            <c:idx val="8"/>
            <c:bubble3D val="0"/>
            <c:extLst>
              <c:ext xmlns:c16="http://schemas.microsoft.com/office/drawing/2014/chart" uri="{C3380CC4-5D6E-409C-BE32-E72D297353CC}">
                <c16:uniqueId val="{00000024-42B7-4A8B-9690-7B513DF85261}"/>
              </c:ext>
            </c:extLst>
          </c:dPt>
          <c:dLbls>
            <c:dLbl>
              <c:idx val="0"/>
              <c:layout>
                <c:manualLayout>
                  <c:x val="-2.4122807017544021E-2"/>
                  <c:y val="-3.74531835205993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2B7-4A8B-9690-7B513DF85261}"/>
                </c:ext>
              </c:extLst>
            </c:dLbl>
            <c:dLbl>
              <c:idx val="1"/>
              <c:layout>
                <c:manualLayout>
                  <c:x val="-2.6315789473684209E-2"/>
                  <c:y val="-4.49438202247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2B7-4A8B-9690-7B513DF85261}"/>
                </c:ext>
              </c:extLst>
            </c:dLbl>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'15-3g'!$A$5:$A$13</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'15-3g'!$B$5:$B$13</c:f>
              <c:numCache>
                <c:formatCode>General</c:formatCode>
                <c:ptCount val="8"/>
                <c:pt idx="0">
                  <c:v>3</c:v>
                </c:pt>
                <c:pt idx="1">
                  <c:v>1</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25-42B7-4A8B-9690-7B513DF85261}"/>
            </c:ext>
          </c:extLst>
        </c:ser>
        <c:dLbls>
          <c:showLegendKey val="0"/>
          <c:showVal val="1"/>
          <c:showCatName val="0"/>
          <c:showSerName val="0"/>
          <c:showPercent val="0"/>
          <c:showBubbleSize val="0"/>
        </c:dLbls>
        <c:marker val="1"/>
        <c:smooth val="0"/>
        <c:axId val="11"/>
        <c:axId val="12"/>
      </c:line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（円）</a:t>
                </a:r>
              </a:p>
            </c:rich>
          </c:tx>
          <c:layout>
            <c:manualLayout>
              <c:xMode val="edge"/>
              <c:yMode val="edge"/>
              <c:x val="7.4201867527953103E-2"/>
              <c:y val="5.7129483814523187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majorUnit val="200000"/>
      </c:valAx>
      <c:catAx>
        <c:axId val="11"/>
        <c:scaling>
          <c:orientation val="minMax"/>
        </c:scaling>
        <c:delete val="1"/>
        <c:axPos val="b"/>
        <c:numFmt formatCode="General" sourceLinked="1"/>
        <c:majorTickMark val="out"/>
        <c:minorTickMark val="none"/>
        <c:tickLblPos val="nextTo"/>
        <c:crossAx val="12"/>
        <c:crosses val="autoZero"/>
        <c:auto val="1"/>
        <c:lblAlgn val="ctr"/>
        <c:lblOffset val="100"/>
        <c:noMultiLvlLbl val="0"/>
      </c:catAx>
      <c:valAx>
        <c:axId val="12"/>
        <c:scaling>
          <c:orientation val="minMax"/>
          <c:max val="5"/>
        </c:scaling>
        <c:delete val="0"/>
        <c:axPos val="r"/>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（件）</a:t>
                </a:r>
              </a:p>
            </c:rich>
          </c:tx>
          <c:layout>
            <c:manualLayout>
              <c:xMode val="edge"/>
              <c:yMode val="edge"/>
              <c:x val="0.9220194493114634"/>
              <c:y val="6.2032954214056579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1"/>
        <c:crosses val="max"/>
        <c:crossBetween val="between"/>
        <c:majorUnit val="1"/>
      </c:valAx>
      <c:spPr>
        <a:solidFill>
          <a:schemeClr val="bg1"/>
        </a:solidFill>
        <a:ln>
          <a:noFill/>
        </a:ln>
        <a:effectLst/>
      </c:spPr>
    </c:plotArea>
    <c:legend>
      <c:legendPos val="t"/>
      <c:layout>
        <c:manualLayout>
          <c:xMode val="edge"/>
          <c:yMode val="edge"/>
          <c:x val="0.19890426919775525"/>
          <c:y val="2.0366228540498587E-2"/>
          <c:w val="0.58530602063171844"/>
          <c:h val="8.3717191601049873E-2"/>
        </c:manualLayout>
      </c:layou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b="0">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[2024統計さむかわデータベース（完成）.xlsx]15-4g!ﾋﾟﾎﾞｯﾄﾃｰﾌﾞﾙ5</c:name>
    <c:fmtId val="0"/>
  </c:pivotSource>
  <c:chart>
    <c:autoTitleDeleted val="1"/>
    <c:pivotFmts>
      <c:pivotFmt>
        <c:idx val="0"/>
        <c:spPr>
          <a:solidFill>
            <a:schemeClr val="accent1"/>
          </a:solidFill>
          <a:ln>
            <a:solidFill>
              <a:schemeClr val="accent1"/>
            </a:solidFill>
          </a:ln>
        </c:spPr>
        <c:dLbl>
          <c:idx val="0"/>
          <c:spPr>
            <a:noFill/>
            <a:ln>
              <a:noFill/>
            </a:ln>
            <a:effectLst/>
          </c:spPr>
          <c:txPr>
            <a:bodyPr rot="0" horzOverflow="overflow" anchor="ctr" anchorCtr="1"/>
            <a:lstStyle/>
            <a:p>
              <a:pPr algn="ctr" rtl="0">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solidFill>
              <a:schemeClr val="accent1"/>
            </a:solidFill>
          </a:ln>
        </c:spPr>
        <c:marker>
          <c:symbol val="none"/>
        </c:marker>
        <c:dLbl>
          <c:idx val="0"/>
          <c:spPr>
            <a:noFill/>
            <a:ln>
              <a:noFill/>
            </a:ln>
            <a:effectLst/>
          </c:spPr>
          <c:txPr>
            <a:bodyPr rot="0" horzOverflow="overflow" anchor="ctr" anchorCtr="1"/>
            <a:lstStyle/>
            <a:p>
              <a:pPr algn="ctr" rtl="0">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solidFill>
              <a:schemeClr val="accent1"/>
            </a:solidFill>
          </a:ln>
        </c:spPr>
        <c:marker>
          <c:symbol val="none"/>
        </c:marker>
        <c:dLbl>
          <c:idx val="0"/>
          <c:spPr>
            <a:noFill/>
            <a:ln>
              <a:noFill/>
            </a:ln>
            <a:effectLst/>
          </c:spPr>
          <c:txPr>
            <a:bodyPr rot="0" horzOverflow="overflow" anchor="ctr" anchorCtr="1"/>
            <a:lstStyle/>
            <a:p>
              <a:pPr algn="ctr" rtl="0">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3343957005374331E-2"/>
          <c:y val="9.0730455607794316E-2"/>
          <c:w val="0.89869703787026622"/>
          <c:h val="0.73914237777946845"/>
        </c:manualLayout>
      </c:layout>
      <c:barChart>
        <c:barDir val="col"/>
        <c:grouping val="clustered"/>
        <c:varyColors val="0"/>
        <c:ser>
          <c:idx val="0"/>
          <c:order val="0"/>
          <c:tx>
            <c:strRef>
              <c:f>'15-4g'!$B$1</c:f>
              <c:strCache>
                <c:ptCount val="1"/>
                <c:pt idx="0">
                  <c:v>集計</c:v>
                </c:pt>
              </c:strCache>
            </c:strRef>
          </c:tx>
          <c:spPr>
            <a:solidFill>
              <a:schemeClr val="accent1"/>
            </a:solidFill>
            <a:ln>
              <a:solidFill>
                <a:schemeClr val="accent1"/>
              </a:solidFill>
            </a:ln>
          </c:spPr>
          <c:invertIfNegative val="0"/>
          <c:dLbls>
            <c:spPr>
              <a:noFill/>
              <a:ln>
                <a:noFill/>
              </a:ln>
              <a:effectLst/>
            </c:spPr>
            <c:txPr>
              <a:bodyPr rot="0" horzOverflow="overflow" anchor="ctr" anchorCtr="1"/>
              <a:lstStyle/>
              <a:p>
                <a:pPr algn="ctr" rtl="0">
                  <a:defRPr sz="90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'15-4g'!$A$2:$A$9</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'15-4g'!$B$2:$B$9</c:f>
              <c:numCache>
                <c:formatCode>General</c:formatCode>
                <c:ptCount val="8"/>
                <c:pt idx="0">
                  <c:v>383</c:v>
                </c:pt>
                <c:pt idx="1">
                  <c:v>322</c:v>
                </c:pt>
                <c:pt idx="2">
                  <c:v>247</c:v>
                </c:pt>
                <c:pt idx="3">
                  <c:v>203</c:v>
                </c:pt>
                <c:pt idx="4">
                  <c:v>143</c:v>
                </c:pt>
                <c:pt idx="5">
                  <c:v>178</c:v>
                </c:pt>
                <c:pt idx="6">
                  <c:v>302</c:v>
                </c:pt>
                <c:pt idx="7">
                  <c:v>212</c:v>
                </c:pt>
              </c:numCache>
            </c:numRef>
          </c:val>
          <c:extLst>
            <c:ext xmlns:c16="http://schemas.microsoft.com/office/drawing/2014/chart" uri="{C3380CC4-5D6E-409C-BE32-E72D297353CC}">
              <c16:uniqueId val="{00000000-1B2A-42C0-9504-42DC1CD533DE}"/>
            </c:ext>
          </c:extLst>
        </c:ser>
        <c:dLbls>
          <c:showLegendKey val="0"/>
          <c:showVal val="0"/>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txPr>
          <a:bodyPr rot="-2100000" horzOverflow="overflow" anchor="ctr" anchorCtr="1"/>
          <a:lstStyle/>
          <a:p>
            <a:pPr algn="ctr" rtl="0">
              <a:defRPr sz="900">
                <a:solidFill>
                  <a:schemeClr val="tx1"/>
                </a:solidFill>
              </a:defRPr>
            </a:pPr>
            <a:endParaRPr lang="ja-JP"/>
          </a:p>
        </c:txPr>
        <c:crossAx val="2"/>
        <c:crosses val="autoZero"/>
        <c:auto val="1"/>
        <c:lblAlgn val="ctr"/>
        <c:lblOffset val="50"/>
        <c:noMultiLvlLbl val="0"/>
      </c:catAx>
      <c:valAx>
        <c:axId val="2"/>
        <c:scaling>
          <c:orientation val="minMax"/>
        </c:scaling>
        <c:delete val="0"/>
        <c:axPos val="l"/>
        <c:title>
          <c:tx>
            <c:rich>
              <a:bodyPr rot="0" horzOverflow="overflow" anchor="ctr" anchorCtr="1"/>
              <a:lstStyle/>
              <a:p>
                <a:pPr algn="ctr" rtl="0">
                  <a:defRPr sz="900" i="0" u="none" strike="noStrike" baseline="0">
                    <a:solidFill>
                      <a:schemeClr val="tx1"/>
                    </a:solidFill>
                  </a:defRPr>
                </a:pPr>
                <a:r>
                  <a:rPr lang="ja-JP" altLang="en-US" sz="900" b="0" i="0" u="none" strike="noStrike" baseline="0">
                    <a:solidFill>
                      <a:schemeClr val="tx1"/>
                    </a:solidFill>
                    <a:latin typeface="メイリオ"/>
                    <a:ea typeface="メイリオ"/>
                  </a:rPr>
                  <a:t>（件）</a:t>
                </a:r>
              </a:p>
            </c:rich>
          </c:tx>
          <c:layout>
            <c:manualLayout>
              <c:xMode val="edge"/>
              <c:yMode val="edge"/>
              <c:x val="3.5438571675546544E-2"/>
              <c:y val="6.9594477343224662E-3"/>
            </c:manualLayout>
          </c:layout>
          <c:overlay val="0"/>
        </c:title>
        <c:numFmt formatCode="#,##0_);[Red]\(#,##0\)" sourceLinked="0"/>
        <c:majorTickMark val="out"/>
        <c:minorTickMark val="none"/>
        <c:tickLblPos val="nextTo"/>
        <c:txPr>
          <a:bodyPr horzOverflow="overflow" anchor="ctr" anchorCtr="1"/>
          <a:lstStyle/>
          <a:p>
            <a:pPr algn="ctr" rtl="0">
              <a:defRPr sz="900">
                <a:solidFill>
                  <a:schemeClr val="tx1"/>
                </a:solidFill>
              </a:defRPr>
            </a:pPr>
            <a:endParaRPr lang="ja-JP"/>
          </a:p>
        </c:txPr>
        <c:crossAx val="1"/>
        <c:crosses val="autoZero"/>
        <c:crossBetween val="between"/>
      </c:valAx>
    </c:plotArea>
    <c:plotVisOnly val="1"/>
    <c:dispBlanksAs val="gap"/>
    <c:showDLblsOverMax val="0"/>
  </c:chart>
  <c:spPr>
    <a:noFill/>
    <a:ln>
      <a:noFill/>
    </a:ln>
  </c:spPr>
  <c:txPr>
    <a:bodyPr horzOverflow="overflow" anchor="ctr" anchorCtr="1"/>
    <a:lstStyle/>
    <a:p>
      <a:pPr algn="ctr" rtl="0">
        <a:defRPr lang="ja-JP" altLang="en-US" sz="900" b="0">
          <a:solidFill>
            <a:schemeClr val="tx1"/>
          </a:solidFill>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[2024統計さむかわデータベース（完成）.xlsx]15-4g!ピボットテーブル2</c:name>
    <c:fmtId val="0"/>
  </c:pivotSource>
  <c:chart>
    <c:autoTitleDeleted val="1"/>
    <c:pivotFmts>
      <c:pivotFmt>
        <c:idx val="0"/>
        <c:dLbl>
          <c:idx val="0"/>
          <c:numFmt formatCode="0.0%" sourceLinked="0"/>
          <c:spPr>
            <a:noFill/>
            <a:ln>
              <a:noFill/>
            </a:ln>
            <a:effectLst/>
          </c:spPr>
          <c:txPr>
            <a:bodyPr rot="0" spcFirstLastPara="1" vertOverflow="ellipsis" horzOverflow="overflow" wrap="square" anchor="ctr" anchorCtr="1">
              <a:spAutoFit/>
            </a:bodyPr>
            <a:lstStyle/>
            <a:p>
              <a:pPr algn="ctr" rtl="0">
                <a:defRPr lang="ja-JP" altLang="en-US" sz="800" b="0" i="0" u="none" strike="noStrike" kern="1200" baseline="0">
                  <a:solidFill>
                    <a:sysClr val="windowText" lastClr="000000"/>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schemeClr>
              </a:gs>
              <a:gs pos="100000">
                <a:schemeClr val="accent1">
                  <a:lumMod val="99000"/>
                  <a:satMod val="120000"/>
                  <a:shade val="78000"/>
                </a:schemeClr>
              </a:gs>
            </a:gsLst>
            <a:lin ang="5400000" scaled="0"/>
            <a:tileRect/>
          </a:gradFill>
          <a:ln>
            <a:noFill/>
          </a:ln>
          <a:effectLst/>
        </c:spPr>
      </c:pivotFmt>
      <c:pivotFmt>
        <c:idx val="2"/>
        <c:spPr>
          <a:gradFill rotWithShape="1">
            <a:gsLst>
              <a:gs pos="0">
                <a:schemeClr val="accent1">
                  <a:satMod val="103000"/>
                  <a:lumMod val="102000"/>
                  <a:tint val="94000"/>
                </a:schemeClr>
              </a:gs>
              <a:gs pos="50000">
                <a:schemeClr val="accent1">
                  <a:satMod val="110000"/>
                </a:schemeClr>
              </a:gs>
              <a:gs pos="100000">
                <a:schemeClr val="accent1">
                  <a:lumMod val="99000"/>
                  <a:satMod val="120000"/>
                  <a:shade val="78000"/>
                </a:schemeClr>
              </a:gs>
            </a:gsLst>
            <a:lin ang="5400000" scaled="0"/>
            <a:tileRect/>
          </a:gradFill>
          <a:ln>
            <a:noFill/>
          </a:ln>
          <a:effectLst/>
        </c:spPr>
      </c:pivotFmt>
      <c:pivotFmt>
        <c:idx val="3"/>
        <c:spPr>
          <a:gradFill rotWithShape="1">
            <a:gsLst>
              <a:gs pos="0">
                <a:schemeClr val="accent1">
                  <a:satMod val="103000"/>
                  <a:lumMod val="102000"/>
                  <a:tint val="94000"/>
                </a:schemeClr>
              </a:gs>
              <a:gs pos="50000">
                <a:schemeClr val="accent1">
                  <a:satMod val="110000"/>
                </a:schemeClr>
              </a:gs>
              <a:gs pos="100000">
                <a:schemeClr val="accent1">
                  <a:lumMod val="99000"/>
                  <a:satMod val="120000"/>
                  <a:shade val="78000"/>
                </a:schemeClr>
              </a:gs>
            </a:gsLst>
            <a:lin ang="5400000" scaled="0"/>
            <a:tileRect/>
          </a:gradFill>
          <a:ln>
            <a:noFill/>
          </a:ln>
          <a:effectLst/>
        </c:spPr>
      </c:pivotFmt>
      <c:pivotFmt>
        <c:idx val="4"/>
        <c:spPr>
          <a:gradFill rotWithShape="1">
            <a:gsLst>
              <a:gs pos="0">
                <a:schemeClr val="accent1">
                  <a:satMod val="103000"/>
                  <a:lumMod val="102000"/>
                  <a:tint val="94000"/>
                </a:schemeClr>
              </a:gs>
              <a:gs pos="50000">
                <a:schemeClr val="accent1">
                  <a:satMod val="110000"/>
                </a:schemeClr>
              </a:gs>
              <a:gs pos="100000">
                <a:schemeClr val="accent1">
                  <a:lumMod val="99000"/>
                  <a:satMod val="120000"/>
                  <a:shade val="78000"/>
                </a:schemeClr>
              </a:gs>
            </a:gsLst>
            <a:lin ang="5400000" scaled="0"/>
            <a:tileRect/>
          </a:gradFill>
          <a:ln>
            <a:noFill/>
          </a:ln>
          <a:effectLst/>
        </c:spPr>
      </c:pivotFmt>
      <c:pivotFmt>
        <c:idx val="5"/>
        <c:spPr>
          <a:gradFill rotWithShape="1">
            <a:gsLst>
              <a:gs pos="0">
                <a:schemeClr val="accent1">
                  <a:satMod val="103000"/>
                  <a:lumMod val="102000"/>
                  <a:tint val="94000"/>
                </a:schemeClr>
              </a:gs>
              <a:gs pos="50000">
                <a:schemeClr val="accent1">
                  <a:satMod val="110000"/>
                </a:schemeClr>
              </a:gs>
              <a:gs pos="100000">
                <a:schemeClr val="accent1">
                  <a:lumMod val="99000"/>
                  <a:satMod val="120000"/>
                  <a:shade val="78000"/>
                </a:schemeClr>
              </a:gs>
            </a:gsLst>
            <a:lin ang="5400000" scaled="0"/>
            <a:tileRect/>
          </a:gradFill>
          <a:ln>
            <a:noFill/>
          </a:ln>
          <a:effectLst/>
        </c:spPr>
      </c:pivotFmt>
      <c:pivotFmt>
        <c:idx val="6"/>
        <c:spPr>
          <a:gradFill rotWithShape="1">
            <a:gsLst>
              <a:gs pos="0">
                <a:schemeClr val="accent1">
                  <a:satMod val="103000"/>
                  <a:lumMod val="102000"/>
                  <a:tint val="94000"/>
                </a:schemeClr>
              </a:gs>
              <a:gs pos="50000">
                <a:schemeClr val="accent1">
                  <a:satMod val="110000"/>
                </a:schemeClr>
              </a:gs>
              <a:gs pos="100000">
                <a:schemeClr val="accent1">
                  <a:lumMod val="99000"/>
                  <a:satMod val="120000"/>
                  <a:shade val="78000"/>
                </a:schemeClr>
              </a:gs>
            </a:gsLst>
            <a:lin ang="5400000" scaled="0"/>
            <a:tileRect/>
          </a:gradFill>
          <a:ln>
            <a:noFill/>
          </a:ln>
          <a:effectLst/>
        </c:spPr>
      </c:pivotFmt>
      <c:pivotFmt>
        <c:idx val="7"/>
        <c:spPr>
          <a:gradFill rotWithShape="1">
            <a:gsLst>
              <a:gs pos="0">
                <a:schemeClr val="accent1">
                  <a:satMod val="103000"/>
                  <a:lumMod val="102000"/>
                  <a:tint val="94000"/>
                </a:schemeClr>
              </a:gs>
              <a:gs pos="50000">
                <a:schemeClr val="accent1">
                  <a:satMod val="110000"/>
                </a:schemeClr>
              </a:gs>
              <a:gs pos="100000">
                <a:schemeClr val="accent1">
                  <a:lumMod val="99000"/>
                  <a:satMod val="120000"/>
                  <a:shade val="78000"/>
                </a:schemeClr>
              </a:gs>
            </a:gsLst>
            <a:lin ang="5400000" scaled="0"/>
            <a:tileRect/>
          </a:gradFill>
          <a:ln>
            <a:noFill/>
          </a:ln>
          <a:effectLst/>
        </c:spPr>
      </c:pivotFmt>
      <c:pivotFmt>
        <c:idx val="8"/>
        <c:spPr>
          <a:gradFill rotWithShape="1">
            <a:gsLst>
              <a:gs pos="0">
                <a:schemeClr val="accent1">
                  <a:satMod val="103000"/>
                  <a:lumMod val="102000"/>
                  <a:tint val="94000"/>
                </a:schemeClr>
              </a:gs>
              <a:gs pos="50000">
                <a:schemeClr val="accent1">
                  <a:satMod val="110000"/>
                </a:schemeClr>
              </a:gs>
              <a:gs pos="100000">
                <a:schemeClr val="accent1">
                  <a:lumMod val="99000"/>
                  <a:satMod val="120000"/>
                  <a:shade val="78000"/>
                </a:schemeClr>
              </a:gs>
            </a:gsLst>
            <a:lin ang="5400000" scaled="0"/>
            <a:tileRect/>
          </a:gradFill>
          <a:ln>
            <a:noFill/>
          </a:ln>
          <a:effectLst/>
        </c:spPr>
      </c:pivotFmt>
      <c:pivotFmt>
        <c:idx val="9"/>
        <c:spPr>
          <a:gradFill rotWithShape="1">
            <a:gsLst>
              <a:gs pos="0">
                <a:schemeClr val="accent1">
                  <a:satMod val="103000"/>
                  <a:lumMod val="102000"/>
                  <a:tint val="94000"/>
                </a:schemeClr>
              </a:gs>
              <a:gs pos="50000">
                <a:schemeClr val="accent1">
                  <a:satMod val="110000"/>
                </a:schemeClr>
              </a:gs>
              <a:gs pos="100000">
                <a:schemeClr val="accent1">
                  <a:lumMod val="99000"/>
                  <a:satMod val="120000"/>
                  <a:shade val="78000"/>
                </a:schemeClr>
              </a:gs>
            </a:gsLst>
            <a:lin ang="5400000" scaled="0"/>
            <a:tileRect/>
          </a:gradFill>
          <a:ln>
            <a:noFill/>
          </a:ln>
          <a:effectLst/>
        </c:spPr>
      </c:pivotFmt>
      <c:pivotFmt>
        <c:idx val="10"/>
        <c:spPr>
          <a:gradFill rotWithShape="1">
            <a:gsLst>
              <a:gs pos="0">
                <a:schemeClr val="accent1">
                  <a:satMod val="103000"/>
                  <a:lumMod val="102000"/>
                  <a:tint val="94000"/>
                </a:schemeClr>
              </a:gs>
              <a:gs pos="50000">
                <a:schemeClr val="accent1">
                  <a:satMod val="110000"/>
                </a:schemeClr>
              </a:gs>
              <a:gs pos="100000">
                <a:schemeClr val="accent1">
                  <a:lumMod val="99000"/>
                  <a:satMod val="120000"/>
                  <a:shade val="78000"/>
                </a:schemeClr>
              </a:gs>
            </a:gsLst>
            <a:lin ang="5400000" scaled="0"/>
            <a:tileRect/>
          </a:gradFill>
          <a:ln>
            <a:noFill/>
          </a:ln>
          <a:effectLst/>
        </c:spPr>
      </c:pivotFmt>
      <c:pivotFmt>
        <c:idx val="11"/>
        <c:spPr>
          <a:gradFill rotWithShape="1">
            <a:gsLst>
              <a:gs pos="0">
                <a:schemeClr val="accent1">
                  <a:satMod val="103000"/>
                  <a:lumMod val="102000"/>
                  <a:tint val="94000"/>
                </a:schemeClr>
              </a:gs>
              <a:gs pos="50000">
                <a:schemeClr val="accent1">
                  <a:satMod val="110000"/>
                </a:schemeClr>
              </a:gs>
              <a:gs pos="100000">
                <a:schemeClr val="accent1">
                  <a:lumMod val="99000"/>
                  <a:satMod val="120000"/>
                  <a:shade val="78000"/>
                </a:schemeClr>
              </a:gs>
            </a:gsLst>
            <a:lin ang="5400000" scaled="0"/>
            <a:tileRect/>
          </a:gradFill>
          <a:ln>
            <a:noFill/>
          </a:ln>
          <a:effectLst/>
        </c:spPr>
      </c:pivotFmt>
      <c:pivotFmt>
        <c:idx val="12"/>
        <c:spPr>
          <a:gradFill rotWithShape="1">
            <a:gsLst>
              <a:gs pos="0">
                <a:schemeClr val="accent1">
                  <a:satMod val="103000"/>
                  <a:lumMod val="102000"/>
                  <a:tint val="94000"/>
                </a:schemeClr>
              </a:gs>
              <a:gs pos="50000">
                <a:schemeClr val="accent1">
                  <a:satMod val="110000"/>
                </a:schemeClr>
              </a:gs>
              <a:gs pos="100000">
                <a:schemeClr val="accent1">
                  <a:lumMod val="99000"/>
                  <a:satMod val="120000"/>
                  <a:shade val="78000"/>
                </a:schemeClr>
              </a:gs>
            </a:gsLst>
            <a:lin ang="5400000" scaled="0"/>
            <a:tileRect/>
          </a:gradFill>
          <a:ln>
            <a:noFill/>
          </a:ln>
          <a:effectLst/>
        </c:spPr>
      </c:pivotFmt>
      <c:pivotFmt>
        <c:idx val="13"/>
        <c:spPr>
          <a:gradFill rotWithShape="1">
            <a:gsLst>
              <a:gs pos="0">
                <a:schemeClr val="accent1">
                  <a:satMod val="103000"/>
                  <a:lumMod val="102000"/>
                  <a:tint val="94000"/>
                </a:schemeClr>
              </a:gs>
              <a:gs pos="50000">
                <a:schemeClr val="accent1">
                  <a:satMod val="110000"/>
                </a:schemeClr>
              </a:gs>
              <a:gs pos="100000">
                <a:schemeClr val="accent1">
                  <a:lumMod val="99000"/>
                  <a:satMod val="120000"/>
                  <a:shade val="78000"/>
                </a:schemeClr>
              </a:gs>
            </a:gsLst>
            <a:lin ang="5400000" scaled="0"/>
            <a:tileRect/>
          </a:gradFill>
          <a:ln>
            <a:noFill/>
          </a:ln>
          <a:effectLst/>
        </c:spPr>
        <c:marker>
          <c:symbol val="none"/>
        </c:marker>
        <c:dLbl>
          <c:idx val="0"/>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ysClr val="windowText" lastClr="000000"/>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4"/>
        <c:spPr>
          <a:gradFill rotWithShape="1">
            <a:gsLst>
              <a:gs pos="0">
                <a:schemeClr val="accent1">
                  <a:satMod val="103000"/>
                  <a:lumMod val="102000"/>
                  <a:tint val="94000"/>
                </a:schemeClr>
              </a:gs>
              <a:gs pos="50000">
                <a:schemeClr val="accent1">
                  <a:satMod val="110000"/>
                </a:schemeClr>
              </a:gs>
              <a:gs pos="100000">
                <a:schemeClr val="accent1">
                  <a:lumMod val="99000"/>
                  <a:satMod val="120000"/>
                  <a:shade val="78000"/>
                </a:schemeClr>
              </a:gs>
            </a:gsLst>
            <a:lin ang="5400000" scaled="0"/>
            <a:tileRect/>
          </a:gradFill>
          <a:ln>
            <a:noFill/>
          </a:ln>
          <a:effectLst/>
        </c:spPr>
        <c:marker>
          <c:symbol val="none"/>
        </c:marker>
        <c:dLbl>
          <c:idx val="0"/>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ysClr val="windowText" lastClr="000000"/>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8.2798132030552724E-2"/>
          <c:y val="8.9237792468454813E-2"/>
          <c:w val="0.72281960107426546"/>
          <c:h val="0.79924277513439146"/>
        </c:manualLayout>
      </c:layout>
      <c:pieChart>
        <c:varyColors val="1"/>
        <c:ser>
          <c:idx val="0"/>
          <c:order val="0"/>
          <c:tx>
            <c:strRef>
              <c:f>'15-4g'!$B$23</c:f>
              <c:strCache>
                <c:ptCount val="1"/>
                <c:pt idx="0">
                  <c:v>集計</c:v>
                </c:pt>
              </c:strCache>
            </c:strRef>
          </c:tx>
          <c:dPt>
            <c:idx val="0"/>
            <c:bubble3D val="0"/>
            <c:spPr>
              <a:gradFill rotWithShape="1">
                <a:gsLst>
                  <a:gs pos="0">
                    <a:schemeClr val="accent1">
                      <a:satMod val="103000"/>
                      <a:lumMod val="102000"/>
                      <a:tint val="94000"/>
                    </a:schemeClr>
                  </a:gs>
                  <a:gs pos="50000">
                    <a:schemeClr val="accent1">
                      <a:satMod val="110000"/>
                    </a:schemeClr>
                  </a:gs>
                  <a:gs pos="100000">
                    <a:schemeClr val="accent1">
                      <a:lumMod val="99000"/>
                      <a:satMod val="120000"/>
                      <a:shade val="78000"/>
                    </a:schemeClr>
                  </a:gs>
                </a:gsLst>
                <a:lin ang="5400000" scaled="0"/>
                <a:tileRect/>
              </a:gradFill>
              <a:ln>
                <a:noFill/>
              </a:ln>
              <a:effectLst/>
            </c:spPr>
            <c:extLst>
              <c:ext xmlns:c16="http://schemas.microsoft.com/office/drawing/2014/chart" uri="{C3380CC4-5D6E-409C-BE32-E72D297353CC}">
                <c16:uniqueId val="{00000001-51B9-4116-8B61-553C73383FE2}"/>
              </c:ext>
            </c:extLst>
          </c:dPt>
          <c:dPt>
            <c:idx val="1"/>
            <c:bubble3D val="0"/>
            <c:spPr>
              <a:gradFill rotWithShape="1">
                <a:gsLst>
                  <a:gs pos="0">
                    <a:schemeClr val="accent2">
                      <a:satMod val="103000"/>
                      <a:lumMod val="102000"/>
                      <a:tint val="94000"/>
                    </a:schemeClr>
                  </a:gs>
                  <a:gs pos="50000">
                    <a:schemeClr val="accent2">
                      <a:satMod val="110000"/>
                    </a:schemeClr>
                  </a:gs>
                  <a:gs pos="100000">
                    <a:schemeClr val="accent2">
                      <a:lumMod val="99000"/>
                      <a:satMod val="120000"/>
                      <a:shade val="78000"/>
                    </a:schemeClr>
                  </a:gs>
                </a:gsLst>
                <a:lin ang="5400000" scaled="0"/>
                <a:tileRect/>
              </a:gradFill>
              <a:ln>
                <a:noFill/>
              </a:ln>
              <a:effectLst/>
            </c:spPr>
            <c:extLst>
              <c:ext xmlns:c16="http://schemas.microsoft.com/office/drawing/2014/chart" uri="{C3380CC4-5D6E-409C-BE32-E72D297353CC}">
                <c16:uniqueId val="{00000003-51B9-4116-8B61-553C73383FE2}"/>
              </c:ext>
            </c:extLst>
          </c:dPt>
          <c:dPt>
            <c:idx val="2"/>
            <c:bubble3D val="0"/>
            <c:spPr>
              <a:gradFill rotWithShape="1">
                <a:gsLst>
                  <a:gs pos="0">
                    <a:schemeClr val="accent3">
                      <a:satMod val="103000"/>
                      <a:lumMod val="102000"/>
                      <a:tint val="94000"/>
                    </a:schemeClr>
                  </a:gs>
                  <a:gs pos="50000">
                    <a:schemeClr val="accent3">
                      <a:satMod val="110000"/>
                    </a:schemeClr>
                  </a:gs>
                  <a:gs pos="100000">
                    <a:schemeClr val="accent3">
                      <a:lumMod val="99000"/>
                      <a:satMod val="120000"/>
                      <a:shade val="78000"/>
                    </a:schemeClr>
                  </a:gs>
                </a:gsLst>
                <a:lin ang="5400000" scaled="0"/>
                <a:tileRect/>
              </a:gradFill>
              <a:ln>
                <a:noFill/>
              </a:ln>
              <a:effectLst/>
            </c:spPr>
            <c:extLst>
              <c:ext xmlns:c16="http://schemas.microsoft.com/office/drawing/2014/chart" uri="{C3380CC4-5D6E-409C-BE32-E72D297353CC}">
                <c16:uniqueId val="{00000005-51B9-4116-8B61-553C73383FE2}"/>
              </c:ext>
            </c:extLst>
          </c:dPt>
          <c:dPt>
            <c:idx val="3"/>
            <c:bubble3D val="0"/>
            <c:spPr>
              <a:gradFill rotWithShape="1">
                <a:gsLst>
                  <a:gs pos="0">
                    <a:schemeClr val="accent4">
                      <a:satMod val="103000"/>
                      <a:lumMod val="102000"/>
                      <a:tint val="94000"/>
                    </a:schemeClr>
                  </a:gs>
                  <a:gs pos="50000">
                    <a:schemeClr val="accent4">
                      <a:satMod val="110000"/>
                    </a:schemeClr>
                  </a:gs>
                  <a:gs pos="100000">
                    <a:schemeClr val="accent4">
                      <a:lumMod val="99000"/>
                      <a:satMod val="120000"/>
                      <a:shade val="78000"/>
                    </a:schemeClr>
                  </a:gs>
                </a:gsLst>
                <a:lin ang="5400000" scaled="0"/>
                <a:tileRect/>
              </a:gradFill>
              <a:ln>
                <a:noFill/>
              </a:ln>
              <a:effectLst/>
            </c:spPr>
            <c:extLst>
              <c:ext xmlns:c16="http://schemas.microsoft.com/office/drawing/2014/chart" uri="{C3380CC4-5D6E-409C-BE32-E72D297353CC}">
                <c16:uniqueId val="{00000007-51B9-4116-8B61-553C73383FE2}"/>
              </c:ext>
            </c:extLst>
          </c:dPt>
          <c:dPt>
            <c:idx val="4"/>
            <c:bubble3D val="0"/>
            <c:spPr>
              <a:gradFill rotWithShape="1">
                <a:gsLst>
                  <a:gs pos="0">
                    <a:schemeClr val="accent5">
                      <a:satMod val="103000"/>
                      <a:lumMod val="102000"/>
                      <a:tint val="94000"/>
                    </a:schemeClr>
                  </a:gs>
                  <a:gs pos="50000">
                    <a:schemeClr val="accent5">
                      <a:satMod val="110000"/>
                    </a:schemeClr>
                  </a:gs>
                  <a:gs pos="100000">
                    <a:schemeClr val="accent5">
                      <a:lumMod val="99000"/>
                      <a:satMod val="120000"/>
                      <a:shade val="78000"/>
                    </a:schemeClr>
                  </a:gs>
                </a:gsLst>
                <a:lin ang="5400000" scaled="0"/>
                <a:tileRect/>
              </a:gradFill>
              <a:ln>
                <a:noFill/>
              </a:ln>
              <a:effectLst/>
            </c:spPr>
            <c:extLst>
              <c:ext xmlns:c16="http://schemas.microsoft.com/office/drawing/2014/chart" uri="{C3380CC4-5D6E-409C-BE32-E72D297353CC}">
                <c16:uniqueId val="{00000009-51B9-4116-8B61-553C73383FE2}"/>
              </c:ext>
            </c:extLst>
          </c:dPt>
          <c:dPt>
            <c:idx val="5"/>
            <c:bubble3D val="0"/>
            <c:spPr>
              <a:gradFill rotWithShape="1">
                <a:gsLst>
                  <a:gs pos="0">
                    <a:schemeClr val="accent6">
                      <a:satMod val="103000"/>
                      <a:lumMod val="102000"/>
                      <a:tint val="94000"/>
                    </a:schemeClr>
                  </a:gs>
                  <a:gs pos="50000">
                    <a:schemeClr val="accent6">
                      <a:satMod val="110000"/>
                    </a:schemeClr>
                  </a:gs>
                  <a:gs pos="100000">
                    <a:schemeClr val="accent6">
                      <a:lumMod val="99000"/>
                      <a:satMod val="120000"/>
                      <a:shade val="78000"/>
                    </a:schemeClr>
                  </a:gs>
                </a:gsLst>
                <a:lin ang="5400000" scaled="0"/>
                <a:tileRect/>
              </a:gradFill>
              <a:ln>
                <a:noFill/>
              </a:ln>
              <a:effectLst/>
            </c:spPr>
            <c:extLst>
              <c:ext xmlns:c16="http://schemas.microsoft.com/office/drawing/2014/chart" uri="{C3380CC4-5D6E-409C-BE32-E72D297353CC}">
                <c16:uniqueId val="{0000000B-51B9-4116-8B61-553C73383FE2}"/>
              </c:ext>
            </c:extLst>
          </c:dPt>
          <c:dPt>
            <c:idx val="6"/>
            <c:bubble3D val="0"/>
            <c:spPr>
              <a:gradFill rotWithShape="1">
                <a:gsLst>
                  <a:gs pos="0">
                    <a:schemeClr val="accent1">
                      <a:lumMod val="60000"/>
                      <a:satMod val="103000"/>
                      <a:lumMod val="102000"/>
                      <a:tint val="94000"/>
                    </a:schemeClr>
                  </a:gs>
                  <a:gs pos="50000">
                    <a:schemeClr val="accent1">
                      <a:lumMod val="60000"/>
                      <a:satMod val="110000"/>
                    </a:schemeClr>
                  </a:gs>
                  <a:gs pos="100000">
                    <a:schemeClr val="accent1">
                      <a:lumMod val="60000"/>
                      <a:lumMod val="99000"/>
                      <a:satMod val="120000"/>
                      <a:shade val="78000"/>
                    </a:schemeClr>
                  </a:gs>
                </a:gsLst>
                <a:lin ang="5400000" scaled="0"/>
                <a:tileRect/>
              </a:gradFill>
              <a:ln>
                <a:noFill/>
              </a:ln>
              <a:effectLst/>
            </c:spPr>
            <c:extLst>
              <c:ext xmlns:c16="http://schemas.microsoft.com/office/drawing/2014/chart" uri="{C3380CC4-5D6E-409C-BE32-E72D297353CC}">
                <c16:uniqueId val="{0000000D-51B9-4116-8B61-553C73383FE2}"/>
              </c:ext>
            </c:extLst>
          </c:dPt>
          <c:dPt>
            <c:idx val="7"/>
            <c:bubble3D val="0"/>
            <c:spPr>
              <a:gradFill rotWithShape="1">
                <a:gsLst>
                  <a:gs pos="0">
                    <a:schemeClr val="accent2">
                      <a:lumMod val="60000"/>
                      <a:satMod val="103000"/>
                      <a:lumMod val="102000"/>
                      <a:tint val="94000"/>
                    </a:schemeClr>
                  </a:gs>
                  <a:gs pos="50000">
                    <a:schemeClr val="accent2">
                      <a:lumMod val="60000"/>
                      <a:satMod val="110000"/>
                    </a:schemeClr>
                  </a:gs>
                  <a:gs pos="100000">
                    <a:schemeClr val="accent2">
                      <a:lumMod val="60000"/>
                      <a:lumMod val="99000"/>
                      <a:satMod val="120000"/>
                      <a:shade val="78000"/>
                    </a:schemeClr>
                  </a:gs>
                </a:gsLst>
                <a:lin ang="5400000" scaled="0"/>
                <a:tileRect/>
              </a:gradFill>
              <a:ln>
                <a:noFill/>
              </a:ln>
              <a:effectLst/>
            </c:spPr>
            <c:extLst>
              <c:ext xmlns:c16="http://schemas.microsoft.com/office/drawing/2014/chart" uri="{C3380CC4-5D6E-409C-BE32-E72D297353CC}">
                <c16:uniqueId val="{0000000F-51B9-4116-8B61-553C73383FE2}"/>
              </c:ext>
            </c:extLst>
          </c:dPt>
          <c:dPt>
            <c:idx val="8"/>
            <c:bubble3D val="0"/>
            <c:spPr>
              <a:gradFill rotWithShape="1">
                <a:gsLst>
                  <a:gs pos="0">
                    <a:schemeClr val="accent3">
                      <a:lumMod val="60000"/>
                      <a:satMod val="103000"/>
                      <a:lumMod val="102000"/>
                      <a:tint val="94000"/>
                    </a:schemeClr>
                  </a:gs>
                  <a:gs pos="50000">
                    <a:schemeClr val="accent3">
                      <a:lumMod val="60000"/>
                      <a:satMod val="110000"/>
                    </a:schemeClr>
                  </a:gs>
                  <a:gs pos="100000">
                    <a:schemeClr val="accent3">
                      <a:lumMod val="60000"/>
                      <a:lumMod val="99000"/>
                      <a:satMod val="120000"/>
                      <a:shade val="78000"/>
                    </a:schemeClr>
                  </a:gs>
                </a:gsLst>
                <a:lin ang="5400000" scaled="0"/>
                <a:tileRect/>
              </a:gradFill>
              <a:ln>
                <a:noFill/>
              </a:ln>
              <a:effectLst/>
            </c:spPr>
            <c:extLst>
              <c:ext xmlns:c16="http://schemas.microsoft.com/office/drawing/2014/chart" uri="{C3380CC4-5D6E-409C-BE32-E72D297353CC}">
                <c16:uniqueId val="{00000011-51B9-4116-8B61-553C73383FE2}"/>
              </c:ext>
            </c:extLst>
          </c:dPt>
          <c:dPt>
            <c:idx val="9"/>
            <c:bubble3D val="0"/>
            <c:spPr>
              <a:gradFill rotWithShape="1">
                <a:gsLst>
                  <a:gs pos="0">
                    <a:schemeClr val="accent4">
                      <a:lumMod val="60000"/>
                      <a:satMod val="103000"/>
                      <a:lumMod val="102000"/>
                      <a:tint val="94000"/>
                    </a:schemeClr>
                  </a:gs>
                  <a:gs pos="50000">
                    <a:schemeClr val="accent4">
                      <a:lumMod val="60000"/>
                      <a:satMod val="110000"/>
                    </a:schemeClr>
                  </a:gs>
                  <a:gs pos="100000">
                    <a:schemeClr val="accent4">
                      <a:lumMod val="60000"/>
                      <a:lumMod val="99000"/>
                      <a:satMod val="120000"/>
                      <a:shade val="78000"/>
                    </a:schemeClr>
                  </a:gs>
                </a:gsLst>
                <a:lin ang="5400000" scaled="0"/>
                <a:tileRect/>
              </a:gradFill>
              <a:ln>
                <a:noFill/>
              </a:ln>
              <a:effectLst/>
            </c:spPr>
            <c:extLst>
              <c:ext xmlns:c16="http://schemas.microsoft.com/office/drawing/2014/chart" uri="{C3380CC4-5D6E-409C-BE32-E72D297353CC}">
                <c16:uniqueId val="{00000013-51B9-4116-8B61-553C73383FE2}"/>
              </c:ext>
            </c:extLst>
          </c:dPt>
          <c:dPt>
            <c:idx val="10"/>
            <c:bubble3D val="0"/>
            <c:spPr>
              <a:gradFill rotWithShape="1">
                <a:gsLst>
                  <a:gs pos="0">
                    <a:schemeClr val="accent5">
                      <a:lumMod val="60000"/>
                      <a:satMod val="103000"/>
                      <a:lumMod val="102000"/>
                      <a:tint val="94000"/>
                    </a:schemeClr>
                  </a:gs>
                  <a:gs pos="50000">
                    <a:schemeClr val="accent5">
                      <a:lumMod val="60000"/>
                      <a:satMod val="110000"/>
                    </a:schemeClr>
                  </a:gs>
                  <a:gs pos="100000">
                    <a:schemeClr val="accent5">
                      <a:lumMod val="60000"/>
                      <a:lumMod val="99000"/>
                      <a:satMod val="120000"/>
                      <a:shade val="78000"/>
                    </a:schemeClr>
                  </a:gs>
                </a:gsLst>
                <a:lin ang="5400000" scaled="0"/>
                <a:tileRect/>
              </a:gradFill>
              <a:ln>
                <a:noFill/>
              </a:ln>
              <a:effectLst/>
            </c:spPr>
            <c:extLst>
              <c:ext xmlns:c16="http://schemas.microsoft.com/office/drawing/2014/chart" uri="{C3380CC4-5D6E-409C-BE32-E72D297353CC}">
                <c16:uniqueId val="{00000015-51B9-4116-8B61-553C73383FE2}"/>
              </c:ext>
            </c:extLst>
          </c:dPt>
          <c:dPt>
            <c:idx val="11"/>
            <c:bubble3D val="0"/>
            <c:spPr>
              <a:gradFill rotWithShape="1">
                <a:gsLst>
                  <a:gs pos="0">
                    <a:schemeClr val="accent6">
                      <a:lumMod val="60000"/>
                      <a:satMod val="103000"/>
                      <a:lumMod val="102000"/>
                      <a:tint val="94000"/>
                    </a:schemeClr>
                  </a:gs>
                  <a:gs pos="50000">
                    <a:schemeClr val="accent6">
                      <a:lumMod val="60000"/>
                      <a:satMod val="110000"/>
                    </a:schemeClr>
                  </a:gs>
                  <a:gs pos="100000">
                    <a:schemeClr val="accent6">
                      <a:lumMod val="60000"/>
                      <a:lumMod val="99000"/>
                      <a:satMod val="120000"/>
                      <a:shade val="78000"/>
                    </a:schemeClr>
                  </a:gs>
                </a:gsLst>
                <a:lin ang="5400000" scaled="0"/>
                <a:tileRect/>
              </a:gradFill>
              <a:ln>
                <a:noFill/>
              </a:ln>
              <a:effectLst/>
            </c:spPr>
            <c:extLst>
              <c:ext xmlns:c16="http://schemas.microsoft.com/office/drawing/2014/chart" uri="{C3380CC4-5D6E-409C-BE32-E72D297353CC}">
                <c16:uniqueId val="{00000017-51B9-4116-8B61-553C73383FE2}"/>
              </c:ext>
            </c:extLst>
          </c:dPt>
          <c:dLbls>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ysClr val="windowText" lastClr="000000"/>
                    </a:solidFill>
                    <a:latin typeface="メイリオ"/>
                    <a:ea typeface="メイリオ"/>
                    <a:cs typeface="+mn-cs"/>
                  </a:defRPr>
                </a:pPr>
                <a:endParaRPr lang="ja-JP"/>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'15-4g'!$A$24:$A$35</c:f>
              <c:strCache>
                <c:ptCount val="12"/>
                <c:pt idx="0">
                  <c:v> 窃盗</c:v>
                </c:pt>
                <c:pt idx="1">
                  <c:v> 詐欺</c:v>
                </c:pt>
                <c:pt idx="2">
                  <c:v> 暴行</c:v>
                </c:pt>
                <c:pt idx="3">
                  <c:v> 傷害</c:v>
                </c:pt>
                <c:pt idx="4">
                  <c:v> 横領</c:v>
                </c:pt>
                <c:pt idx="5">
                  <c:v> 殺人</c:v>
                </c:pt>
                <c:pt idx="6">
                  <c:v> 強盗</c:v>
                </c:pt>
                <c:pt idx="7">
                  <c:v> 強姦</c:v>
                </c:pt>
                <c:pt idx="8">
                  <c:v> 脅迫</c:v>
                </c:pt>
                <c:pt idx="9">
                  <c:v> 恐喝</c:v>
                </c:pt>
                <c:pt idx="10">
                  <c:v> 放火</c:v>
                </c:pt>
                <c:pt idx="11">
                  <c:v> その他</c:v>
                </c:pt>
              </c:strCache>
            </c:strRef>
          </c:cat>
          <c:val>
            <c:numRef>
              <c:f>'15-4g'!$B$24:$B$35</c:f>
              <c:numCache>
                <c:formatCode>General</c:formatCode>
                <c:ptCount val="12"/>
                <c:pt idx="0">
                  <c:v>153</c:v>
                </c:pt>
                <c:pt idx="1">
                  <c:v>14</c:v>
                </c:pt>
                <c:pt idx="2">
                  <c:v>6</c:v>
                </c:pt>
                <c:pt idx="3">
                  <c:v>6</c:v>
                </c:pt>
                <c:pt idx="4">
                  <c:v>2</c:v>
                </c:pt>
                <c:pt idx="5">
                  <c:v>0</c:v>
                </c:pt>
                <c:pt idx="6">
                  <c:v>0</c:v>
                </c:pt>
                <c:pt idx="7">
                  <c:v>1</c:v>
                </c:pt>
                <c:pt idx="8">
                  <c:v>1</c:v>
                </c:pt>
                <c:pt idx="9">
                  <c:v>0</c:v>
                </c:pt>
                <c:pt idx="10">
                  <c:v>0</c:v>
                </c:pt>
                <c:pt idx="11">
                  <c:v>29</c:v>
                </c:pt>
              </c:numCache>
            </c:numRef>
          </c:val>
          <c:extLst>
            <c:ext xmlns:c16="http://schemas.microsoft.com/office/drawing/2014/chart" uri="{C3380CC4-5D6E-409C-BE32-E72D297353CC}">
              <c16:uniqueId val="{00000018-51B9-4116-8B61-553C73383FE2}"/>
            </c:ext>
          </c:extLst>
        </c:ser>
        <c:dLbls>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86084461169696935"/>
          <c:y val="5.6996589194466631E-2"/>
          <c:w val="0.11378311753583993"/>
          <c:h val="0.68598041098521223"/>
        </c:manualLayout>
      </c:layout>
      <c:overlay val="0"/>
      <c:spPr>
        <a:noFill/>
        <a:ln>
          <a:noFill/>
        </a:ln>
        <a:effectLst/>
      </c:spPr>
      <c:txPr>
        <a:bodyPr rot="0" spcFirstLastPara="1" vertOverflow="ellipsis" horzOverflow="overflow" vert="horz" wrap="square" anchor="ctr" anchorCtr="1"/>
        <a:lstStyle/>
        <a:p>
          <a:pPr algn="l" rtl="0">
            <a:defRPr lang="ja-JP" altLang="en-US" sz="800" b="0" i="0" u="none" strike="noStrike" kern="1200" baseline="0">
              <a:solidFill>
                <a:sysClr val="windowText" lastClr="000000"/>
              </a:solidFill>
              <a:latin typeface="メイリオ"/>
              <a:ea typeface="メイリオ"/>
              <a:cs typeface="+mn-cs"/>
            </a:defRPr>
          </a:pPr>
          <a:endParaRPr lang="ja-JP"/>
        </a:p>
      </c:txPr>
    </c:legend>
    <c:plotVisOnly val="1"/>
    <c:dispBlanksAs val="gap"/>
    <c:showDLblsOverMax val="0"/>
  </c:chart>
  <c:spPr>
    <a:noFill/>
    <a:ln w="9525" cap="flat" cmpd="sng" algn="ctr">
      <a:noFill/>
      <a:round/>
    </a:ln>
    <a:effectLst/>
  </c:spPr>
  <c:txPr>
    <a:bodyPr vertOverflow="overflow" horzOverflow="overflow" anchor="ctr" anchorCtr="1"/>
    <a:lstStyle/>
    <a:p>
      <a:pPr algn="ctr" rtl="0">
        <a:defRPr lang="ja-JP" altLang="en-US" sz="800">
          <a:solidFill>
            <a:sysClr val="windowText" lastClr="000000"/>
          </a:solidFill>
          <a:latin typeface="メイリオ"/>
          <a:ea typeface="メイリオ"/>
        </a:defRPr>
      </a:pPr>
      <a:endParaRPr lang="ja-JP"/>
    </a:p>
  </c:txPr>
  <c:printSettings>
    <c:headerFooter/>
    <c:pageMargins b="0.75" l="0.7" r="0.7" t="0.75" header="0.3" footer="0.3"/>
    <c:pageSetup orientation="landscape"/>
  </c:printSettings>
  <c:userShapes r:id="rId3"/>
  <c:extLst>
    <c:ext xmlns:c14="http://schemas.microsoft.com/office/drawing/2007/8/2/chart" uri="{781A3756-C4B2-4CAC-9D66-4F8BD8637D16}">
      <c14:pivotOptions>
        <c14:dropZoneSeries val="1"/>
        <c14:dropZonesVisible val="1"/>
      </c14:pivotOptions>
    </c:ext>
  </c:extLst>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[2024統計さむかわデータベース（完成）.xlsx]15-5（R3以前）g!ﾋﾟﾎﾞｯﾄﾃｰﾌﾞﾙ4</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a:solidFill>
              <a:schemeClr val="accent2"/>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4904234655477164E-2"/>
          <c:y val="0.12198737094202747"/>
          <c:w val="0.83495304237412804"/>
          <c:h val="0.68611847922192748"/>
        </c:manualLayout>
      </c:layout>
      <c:barChart>
        <c:barDir val="col"/>
        <c:grouping val="clustered"/>
        <c:varyColors val="0"/>
        <c:ser>
          <c:idx val="1"/>
          <c:order val="1"/>
          <c:tx>
            <c:strRef>
              <c:f>'15-5（R3以前）g'!$C$1</c:f>
              <c:strCache>
                <c:ptCount val="1"/>
                <c:pt idx="0">
                  <c:v>焼損面積（左軸）</c:v>
                </c:pt>
              </c:strCache>
            </c:strRef>
          </c:tx>
          <c:spPr>
            <a:solidFill>
              <a:schemeClr val="accent1"/>
            </a:solidFill>
            <a:ln>
              <a:noFill/>
            </a:ln>
            <a:effectLst/>
          </c:spPr>
          <c:invertIfNegative val="0"/>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'15-5（R3以前）g'!$A$2:$A$10</c:f>
              <c:strCache>
                <c:ptCount val="8"/>
                <c:pt idx="0">
                  <c:v>平成26年</c:v>
                </c:pt>
                <c:pt idx="1">
                  <c:v>平成27年</c:v>
                </c:pt>
                <c:pt idx="2">
                  <c:v>平成28年</c:v>
                </c:pt>
                <c:pt idx="3">
                  <c:v>平成29年</c:v>
                </c:pt>
                <c:pt idx="4">
                  <c:v>平成30年</c:v>
                </c:pt>
                <c:pt idx="5">
                  <c:v>令和元年</c:v>
                </c:pt>
                <c:pt idx="6">
                  <c:v>令和2年</c:v>
                </c:pt>
                <c:pt idx="7">
                  <c:v>令和3年</c:v>
                </c:pt>
              </c:strCache>
            </c:strRef>
          </c:cat>
          <c:val>
            <c:numRef>
              <c:f>'15-5（R3以前）g'!$C$2:$C$10</c:f>
              <c:numCache>
                <c:formatCode>General</c:formatCode>
                <c:ptCount val="8"/>
                <c:pt idx="0">
                  <c:v>6</c:v>
                </c:pt>
                <c:pt idx="1">
                  <c:v>74</c:v>
                </c:pt>
                <c:pt idx="2">
                  <c:v>108</c:v>
                </c:pt>
                <c:pt idx="3">
                  <c:v>279</c:v>
                </c:pt>
                <c:pt idx="4">
                  <c:v>353</c:v>
                </c:pt>
                <c:pt idx="5">
                  <c:v>226</c:v>
                </c:pt>
                <c:pt idx="6">
                  <c:v>407</c:v>
                </c:pt>
                <c:pt idx="7">
                  <c:v>60</c:v>
                </c:pt>
              </c:numCache>
            </c:numRef>
          </c:val>
          <c:extLst>
            <c:ext xmlns:c16="http://schemas.microsoft.com/office/drawing/2014/chart" uri="{C3380CC4-5D6E-409C-BE32-E72D297353CC}">
              <c16:uniqueId val="{00000000-91C7-4B2C-9B34-A847A89A9E41}"/>
            </c:ext>
          </c:extLst>
        </c:ser>
        <c:dLbls>
          <c:showLegendKey val="0"/>
          <c:showVal val="1"/>
          <c:showCatName val="0"/>
          <c:showSerName val="0"/>
          <c:showPercent val="0"/>
          <c:showBubbleSize val="0"/>
        </c:dLbls>
        <c:gapWidth val="219"/>
        <c:axId val="11"/>
        <c:axId val="12"/>
      </c:barChart>
      <c:lineChart>
        <c:grouping val="standard"/>
        <c:varyColors val="0"/>
        <c:ser>
          <c:idx val="0"/>
          <c:order val="0"/>
          <c:tx>
            <c:strRef>
              <c:f>'15-5（R3以前）g'!$B$1</c:f>
              <c:strCache>
                <c:ptCount val="1"/>
                <c:pt idx="0">
                  <c:v>件数（右軸）</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'15-5（R3以前）g'!$A$2:$A$10</c:f>
              <c:strCache>
                <c:ptCount val="8"/>
                <c:pt idx="0">
                  <c:v>平成26年</c:v>
                </c:pt>
                <c:pt idx="1">
                  <c:v>平成27年</c:v>
                </c:pt>
                <c:pt idx="2">
                  <c:v>平成28年</c:v>
                </c:pt>
                <c:pt idx="3">
                  <c:v>平成29年</c:v>
                </c:pt>
                <c:pt idx="4">
                  <c:v>平成30年</c:v>
                </c:pt>
                <c:pt idx="5">
                  <c:v>令和元年</c:v>
                </c:pt>
                <c:pt idx="6">
                  <c:v>令和2年</c:v>
                </c:pt>
                <c:pt idx="7">
                  <c:v>令和3年</c:v>
                </c:pt>
              </c:strCache>
            </c:strRef>
          </c:cat>
          <c:val>
            <c:numRef>
              <c:f>'15-5（R3以前）g'!$B$2:$B$10</c:f>
              <c:numCache>
                <c:formatCode>General</c:formatCode>
                <c:ptCount val="8"/>
                <c:pt idx="0">
                  <c:v>11</c:v>
                </c:pt>
                <c:pt idx="1">
                  <c:v>16</c:v>
                </c:pt>
                <c:pt idx="2">
                  <c:v>15</c:v>
                </c:pt>
                <c:pt idx="3">
                  <c:v>16</c:v>
                </c:pt>
                <c:pt idx="4">
                  <c:v>14</c:v>
                </c:pt>
                <c:pt idx="5">
                  <c:v>16</c:v>
                </c:pt>
                <c:pt idx="6">
                  <c:v>17</c:v>
                </c:pt>
                <c:pt idx="7">
                  <c:v>10</c:v>
                </c:pt>
              </c:numCache>
            </c:numRef>
          </c:val>
          <c:smooth val="0"/>
          <c:extLst>
            <c:ext xmlns:c16="http://schemas.microsoft.com/office/drawing/2014/chart" uri="{C3380CC4-5D6E-409C-BE32-E72D297353CC}">
              <c16:uniqueId val="{00000001-91C7-4B2C-9B34-A847A89A9E41}"/>
            </c:ext>
          </c:extLst>
        </c:ser>
        <c:dLbls>
          <c:showLegendKey val="0"/>
          <c:showVal val="1"/>
          <c:showCatName val="0"/>
          <c:showSerName val="0"/>
          <c:showPercent val="0"/>
          <c:showBubbleSize val="0"/>
        </c:dLbls>
        <c:marker val="1"/>
        <c:smooth val="0"/>
        <c:axId val="1"/>
        <c:axId val="2"/>
      </c:lineChart>
      <c:catAx>
        <c:axId val="1"/>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crossAx val="2"/>
        <c:crosses val="autoZero"/>
        <c:auto val="1"/>
        <c:lblAlgn val="ctr"/>
        <c:lblOffset val="100"/>
        <c:noMultiLvlLbl val="0"/>
      </c:catAx>
      <c:valAx>
        <c:axId val="2"/>
        <c:scaling>
          <c:orientation val="minMax"/>
          <c:max val="18"/>
        </c:scaling>
        <c:delete val="0"/>
        <c:axPos val="l"/>
        <c:numFmt formatCode="General" sourceLinked="1"/>
        <c:majorTickMark val="out"/>
        <c:minorTickMark val="none"/>
        <c:tickLblPos val="nextTo"/>
        <c:spPr>
          <a:noFill/>
          <a:ln>
            <a:solidFill>
              <a:schemeClr val="tx1"/>
            </a:solidFill>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crossAx val="1"/>
        <c:crosses val="autoZero"/>
        <c:crossBetween val="between"/>
      </c:valAx>
      <c:catAx>
        <c:axId val="11"/>
        <c:scaling>
          <c:orientation val="minMax"/>
        </c:scaling>
        <c:delete val="1"/>
        <c:axPos val="b"/>
        <c:numFmt formatCode="General" sourceLinked="1"/>
        <c:majorTickMark val="none"/>
        <c:minorTickMark val="none"/>
        <c:tickLblPos val="nextTo"/>
        <c:crossAx val="12"/>
        <c:crosses val="autoZero"/>
        <c:auto val="1"/>
        <c:lblAlgn val="ctr"/>
        <c:lblOffset val="100"/>
        <c:noMultiLvlLbl val="0"/>
      </c:catAx>
      <c:valAx>
        <c:axId val="12"/>
        <c:scaling>
          <c:orientation val="minMax"/>
        </c:scaling>
        <c:delete val="0"/>
        <c:axPos val="r"/>
        <c:numFmt formatCode="General" sourceLinked="1"/>
        <c:majorTickMark val="out"/>
        <c:minorTickMark val="none"/>
        <c:tickLblPos val="nextTo"/>
        <c:spPr>
          <a:noFill/>
          <a:ln>
            <a:solidFill>
              <a:schemeClr val="tx1"/>
            </a:solidFill>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crossAx val="11"/>
        <c:crosses val="max"/>
        <c:crossBetween val="between"/>
        <c:majorUnit val="100"/>
      </c:valAx>
      <c:spPr>
        <a:noFill/>
        <a:ln>
          <a:noFill/>
        </a:ln>
        <a:effectLst/>
      </c:spPr>
    </c:plotArea>
    <c:legend>
      <c:legendPos val="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vertOverflow="overflow" horzOverflow="overflow" anchor="ctr" anchorCtr="1"/>
    <a:lstStyle/>
    <a:p>
      <a:pPr algn="ctr" rtl="0">
        <a:defRPr lang="ja-JP" altLang="en-US" sz="900" b="0">
          <a:latin typeface="メイリオ"/>
          <a:ea typeface="メイリオ"/>
        </a:defRPr>
      </a:pPr>
      <a:endParaRPr lang="ja-JP"/>
    </a:p>
  </c:txPr>
  <c:printSettings>
    <c:headerFooter/>
    <c:pageMargins b="0.75" l="0.7" r="0.7" t="0.75" header="0.3" footer="0.3"/>
    <c:pageSetup orientation="landscape"/>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[2024統計さむかわデータベース（完成）.xlsx]15-5g!ﾋﾟﾎﾞｯﾄﾃｰﾌﾞﾙ4</c:name>
    <c:fmtId val="0"/>
  </c:pivotSource>
  <c:chart>
    <c:autoTitleDeleted val="1"/>
    <c:pivotFmts>
      <c:pivotFmt>
        <c:idx val="0"/>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ln w="28575" cap="rnd">
            <a:solidFill>
              <a:schemeClr val="accent2"/>
            </a:solidFill>
            <a:round/>
          </a:ln>
          <a:effectLst/>
        </c:spPr>
        <c:marker>
          <c:symbol val="circle"/>
          <c:size val="5"/>
          <c:spPr>
            <a:solidFill>
              <a:schemeClr val="accent2"/>
            </a:solidFill>
            <a:ln w="9525">
              <a:noFill/>
            </a:ln>
            <a:effectLst/>
          </c:spPr>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
        <c:spPr>
          <a:ln w="28575" cap="rnd">
            <a:solidFill>
              <a:schemeClr val="accent2"/>
            </a:solidFill>
            <a:round/>
          </a:ln>
          <a:effectLst/>
        </c:spPr>
        <c:marker>
          <c:symbol val="circle"/>
          <c:size val="5"/>
          <c:spPr>
            <a:solidFill>
              <a:schemeClr val="accent2"/>
            </a:solidFill>
            <a:ln w="9525">
              <a:noFill/>
            </a:ln>
            <a:effectLst/>
          </c:spPr>
        </c:marker>
        <c:dLbl>
          <c:idx val="0"/>
          <c:layout>
            <c:manualLayout>
              <c:x val="0"/>
              <c:y val="-3.6231884057971016E-2"/>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300972920553605"/>
          <c:y val="0.13637326131335031"/>
          <c:w val="0.75052672632788364"/>
          <c:h val="0.75381084610800464"/>
        </c:manualLayout>
      </c:layout>
      <c:barChart>
        <c:barDir val="col"/>
        <c:grouping val="clustered"/>
        <c:varyColors val="0"/>
        <c:ser>
          <c:idx val="1"/>
          <c:order val="1"/>
          <c:tx>
            <c:strRef>
              <c:f>'15-5g'!$C$1</c:f>
              <c:strCache>
                <c:ptCount val="1"/>
                <c:pt idx="0">
                  <c:v> 火災損害額(総額)(左軸)</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184-414D-9651-ECBCE53D639B}"/>
              </c:ext>
            </c:extLst>
          </c:dPt>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'15-5g'!$A$2:$A$5</c:f>
              <c:strCache>
                <c:ptCount val="3"/>
                <c:pt idx="0">
                  <c:v>令和4年</c:v>
                </c:pt>
                <c:pt idx="1">
                  <c:v>令和5年</c:v>
                </c:pt>
                <c:pt idx="2">
                  <c:v>令和6年</c:v>
                </c:pt>
              </c:strCache>
            </c:strRef>
          </c:cat>
          <c:val>
            <c:numRef>
              <c:f>'15-5g'!$C$2:$C$5</c:f>
              <c:numCache>
                <c:formatCode>General</c:formatCode>
                <c:ptCount val="3"/>
                <c:pt idx="0">
                  <c:v>94586</c:v>
                </c:pt>
                <c:pt idx="1">
                  <c:v>108652</c:v>
                </c:pt>
                <c:pt idx="2">
                  <c:v>195693</c:v>
                </c:pt>
              </c:numCache>
            </c:numRef>
          </c:val>
          <c:extLst>
            <c:ext xmlns:c16="http://schemas.microsoft.com/office/drawing/2014/chart" uri="{C3380CC4-5D6E-409C-BE32-E72D297353CC}">
              <c16:uniqueId val="{00000002-B184-414D-9651-ECBCE53D639B}"/>
            </c:ext>
          </c:extLst>
        </c:ser>
        <c:dLbls>
          <c:showLegendKey val="0"/>
          <c:showVal val="1"/>
          <c:showCatName val="0"/>
          <c:showSerName val="0"/>
          <c:showPercent val="0"/>
          <c:showBubbleSize val="0"/>
        </c:dLbls>
        <c:gapWidth val="400"/>
        <c:axId val="1"/>
        <c:axId val="2"/>
      </c:barChart>
      <c:lineChart>
        <c:grouping val="standard"/>
        <c:varyColors val="0"/>
        <c:ser>
          <c:idx val="0"/>
          <c:order val="0"/>
          <c:tx>
            <c:strRef>
              <c:f>'15-5g'!$B$1</c:f>
              <c:strCache>
                <c:ptCount val="1"/>
                <c:pt idx="0">
                  <c:v> 火災件数(総数)(右軸)</c:v>
                </c:pt>
              </c:strCache>
            </c:strRef>
          </c:tx>
          <c:spPr>
            <a:ln w="28575" cap="rnd">
              <a:solidFill>
                <a:schemeClr val="accent2"/>
              </a:solidFill>
              <a:round/>
            </a:ln>
            <a:effectLst/>
          </c:spPr>
          <c:marker>
            <c:symbol val="circle"/>
            <c:size val="5"/>
            <c:spPr>
              <a:solidFill>
                <a:schemeClr val="accent2"/>
              </a:solidFill>
              <a:ln w="9525">
                <a:noFill/>
              </a:ln>
              <a:effectLst/>
            </c:spPr>
          </c:marker>
          <c:dPt>
            <c:idx val="0"/>
            <c:marker>
              <c:symbol val="circle"/>
              <c:size val="5"/>
              <c:spPr>
                <a:solidFill>
                  <a:schemeClr val="accent2"/>
                </a:solidFill>
                <a:ln w="9525">
                  <a:noFill/>
                </a:ln>
                <a:effectLst/>
              </c:spPr>
            </c:marker>
            <c:bubble3D val="0"/>
            <c:spPr>
              <a:ln w="28575" cap="rnd">
                <a:solidFill>
                  <a:schemeClr val="accent2"/>
                </a:solidFill>
                <a:round/>
              </a:ln>
              <a:effectLst/>
            </c:spPr>
            <c:extLst>
              <c:ext xmlns:c16="http://schemas.microsoft.com/office/drawing/2014/chart" uri="{C3380CC4-5D6E-409C-BE32-E72D297353CC}">
                <c16:uniqueId val="{00000004-B184-414D-9651-ECBCE53D639B}"/>
              </c:ext>
            </c:extLst>
          </c:dPt>
          <c:dLbls>
            <c:dLbl>
              <c:idx val="0"/>
              <c:layout>
                <c:manualLayout>
                  <c:x val="0"/>
                  <c:y val="-3.62318840579710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184-414D-9651-ECBCE53D639B}"/>
                </c:ext>
              </c:extLst>
            </c:dLbl>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'15-5g'!$A$2:$A$5</c:f>
              <c:strCache>
                <c:ptCount val="3"/>
                <c:pt idx="0">
                  <c:v>令和4年</c:v>
                </c:pt>
                <c:pt idx="1">
                  <c:v>令和5年</c:v>
                </c:pt>
                <c:pt idx="2">
                  <c:v>令和6年</c:v>
                </c:pt>
              </c:strCache>
            </c:strRef>
          </c:cat>
          <c:val>
            <c:numRef>
              <c:f>'15-5g'!$B$2:$B$5</c:f>
              <c:numCache>
                <c:formatCode>General</c:formatCode>
                <c:ptCount val="3"/>
                <c:pt idx="0">
                  <c:v>68</c:v>
                </c:pt>
                <c:pt idx="1">
                  <c:v>56</c:v>
                </c:pt>
                <c:pt idx="2">
                  <c:v>71</c:v>
                </c:pt>
              </c:numCache>
            </c:numRef>
          </c:val>
          <c:smooth val="0"/>
          <c:extLst>
            <c:ext xmlns:c16="http://schemas.microsoft.com/office/drawing/2014/chart" uri="{C3380CC4-5D6E-409C-BE32-E72D297353CC}">
              <c16:uniqueId val="{00000005-B184-414D-9651-ECBCE53D639B}"/>
            </c:ext>
          </c:extLst>
        </c:ser>
        <c:dLbls>
          <c:showLegendKey val="0"/>
          <c:showVal val="1"/>
          <c:showCatName val="0"/>
          <c:showSerName val="0"/>
          <c:showPercent val="0"/>
          <c:showBubbleSize val="0"/>
        </c:dLbls>
        <c:marker val="1"/>
        <c:smooth val="0"/>
        <c:axId val="11"/>
        <c:axId val="12"/>
      </c:lineChart>
      <c:catAx>
        <c:axId val="1"/>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crossAx val="2"/>
        <c:crosses val="autoZero"/>
        <c:auto val="1"/>
        <c:lblAlgn val="ctr"/>
        <c:lblOffset val="100"/>
        <c:noMultiLvlLbl val="0"/>
      </c:catAx>
      <c:valAx>
        <c:axId val="2"/>
        <c:scaling>
          <c:orientation val="minMax"/>
          <c:min val="0"/>
        </c:scaling>
        <c:delete val="0"/>
        <c:axPos val="l"/>
        <c:numFmt formatCode="General" sourceLinked="1"/>
        <c:majorTickMark val="out"/>
        <c:minorTickMark val="none"/>
        <c:tickLblPos val="nextTo"/>
        <c:spPr>
          <a:noFill/>
          <a:ln>
            <a:solidFill>
              <a:schemeClr val="tx1"/>
            </a:solidFill>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crossAx val="1"/>
        <c:crosses val="autoZero"/>
        <c:crossBetween val="between"/>
      </c:valAx>
      <c:catAx>
        <c:axId val="11"/>
        <c:scaling>
          <c:orientation val="minMax"/>
        </c:scaling>
        <c:delete val="1"/>
        <c:axPos val="b"/>
        <c:numFmt formatCode="General" sourceLinked="1"/>
        <c:majorTickMark val="out"/>
        <c:minorTickMark val="none"/>
        <c:tickLblPos val="nextTo"/>
        <c:crossAx val="12"/>
        <c:crosses val="autoZero"/>
        <c:auto val="1"/>
        <c:lblAlgn val="ctr"/>
        <c:lblOffset val="100"/>
        <c:noMultiLvlLbl val="0"/>
      </c:catAx>
      <c:valAx>
        <c:axId val="12"/>
        <c:scaling>
          <c:orientation val="minMax"/>
        </c:scaling>
        <c:delete val="0"/>
        <c:axPos val="r"/>
        <c:numFmt formatCode="General" sourceLinked="1"/>
        <c:majorTickMark val="out"/>
        <c:minorTickMark val="none"/>
        <c:tickLblPos val="nextTo"/>
        <c:spPr>
          <a:noFill/>
          <a:ln>
            <a:solidFill>
              <a:schemeClr val="tx1"/>
            </a:solidFill>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crossAx val="11"/>
        <c:crosses val="max"/>
        <c:crossBetween val="between"/>
      </c:valAx>
      <c:spPr>
        <a:noFill/>
        <a:ln>
          <a:noFill/>
        </a:ln>
        <a:effectLst/>
      </c:spPr>
    </c:plotArea>
    <c:legend>
      <c:legendPos val="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legend>
    <c:plotVisOnly val="1"/>
    <c:dispBlanksAs val="gap"/>
    <c:showDLblsOverMax val="0"/>
  </c:chart>
  <c:spPr>
    <a:noFill/>
    <a:ln w="9525" cap="flat" cmpd="sng" algn="ctr">
      <a:noFill/>
      <a:round/>
    </a:ln>
    <a:effectLst/>
  </c:spPr>
  <c:txPr>
    <a:bodyPr vertOverflow="overflow" horzOverflow="overflow" anchor="ctr" anchorCtr="1"/>
    <a:lstStyle/>
    <a:p>
      <a:pPr algn="ctr" rtl="0">
        <a:defRPr lang="ja-JP" altLang="en-US" sz="900" b="0">
          <a:latin typeface="メイリオ"/>
          <a:ea typeface="メイリオ"/>
        </a:defRPr>
      </a:pPr>
      <a:endParaRPr lang="ja-JP"/>
    </a:p>
  </c:txPr>
  <c:printSettings>
    <c:headerFooter/>
    <c:pageMargins b="0.75" l="0.7" r="0.7" t="0.75" header="0.3" footer="0.3"/>
    <c:pageSetup orientation="landscape"/>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[2024統計さむかわデータベース（完成）.xlsx]15-6（R3年度以前）g!ﾋﾟﾎﾞｯﾄﾃｰﾌﾞﾙ5</c:name>
    <c:fmtId val="0"/>
  </c:pivotSource>
  <c:chart>
    <c:autoTitleDeleted val="1"/>
    <c:pivotFmts>
      <c:pivotFmt>
        <c:idx val="0"/>
        <c:marker>
          <c:symbol val="none"/>
        </c:marker>
        <c:dLbl>
          <c:idx val="0"/>
          <c:numFmt formatCode="0.0%" sourceLinked="0"/>
          <c:spPr>
            <a:noFill/>
            <a:ln>
              <a:noFill/>
            </a:ln>
            <a:effectLst/>
          </c:spPr>
          <c:txPr>
            <a:bodyPr rot="0" horzOverflow="overflow" wrap="square" lIns="38100" tIns="19050" rIns="38100" bIns="19050" anchor="ctr" anchorCtr="1">
              <a:spAutoFit/>
            </a:bodyPr>
            <a:lstStyle/>
            <a:p>
              <a:pPr algn="ctr" rtl="0">
                <a:defRPr sz="900" b="0" i="0" u="none" strike="noStrike" kern="1200" baseline="0">
                  <a:solidFill>
                    <a:schemeClr val="tx1"/>
                  </a:solidFill>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
        <c:dLbl>
          <c:idx val="0"/>
          <c:numFmt formatCode="0.0%" sourceLinked="0"/>
          <c:spPr>
            <a:noFill/>
            <a:ln>
              <a:noFill/>
            </a:ln>
            <a:effectLst/>
          </c:spPr>
          <c:txPr>
            <a:bodyPr wrap="square" lIns="38100" tIns="19050" rIns="38100" bIns="19050">
              <a:spAutoFit/>
            </a:bodyPr>
            <a:lstStyle/>
            <a:p>
              <a:pPr>
                <a:defRPr sz="900" b="0" i="0" u="none" strike="noStrike" kern="1200" baseline="0">
                  <a:solidFill>
                    <a:schemeClr val="tx1"/>
                  </a:solidFill>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2"/>
        <c:dLbl>
          <c:idx val="0"/>
          <c:numFmt formatCode="0.0%" sourceLinked="0"/>
          <c:spPr>
            <a:noFill/>
            <a:ln>
              <a:noFill/>
            </a:ln>
            <a:effectLst/>
          </c:spPr>
          <c:txPr>
            <a:bodyPr wrap="square" lIns="38100" tIns="19050" rIns="38100" bIns="19050">
              <a:spAutoFit/>
            </a:bodyPr>
            <a:lstStyle/>
            <a:p>
              <a:pPr>
                <a:defRPr sz="900" b="0" i="0" u="none" strike="noStrike" kern="1200" baseline="0">
                  <a:solidFill>
                    <a:schemeClr val="tx1"/>
                  </a:solidFill>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3"/>
        <c:dLbl>
          <c:idx val="0"/>
          <c:numFmt formatCode="0.0%" sourceLinked="0"/>
          <c:spPr>
            <a:noFill/>
            <a:ln>
              <a:noFill/>
            </a:ln>
            <a:effectLst/>
          </c:spPr>
          <c:txPr>
            <a:bodyPr wrap="square" lIns="38100" tIns="19050" rIns="38100" bIns="19050">
              <a:spAutoFit/>
            </a:bodyPr>
            <a:lstStyle/>
            <a:p>
              <a:pPr>
                <a:defRPr sz="900" b="0" i="0" u="none" strike="noStrike" kern="1200" baseline="0">
                  <a:solidFill>
                    <a:schemeClr val="tx1"/>
                  </a:solidFill>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4"/>
        <c:dLbl>
          <c:idx val="0"/>
          <c:numFmt formatCode="0.0%" sourceLinked="0"/>
          <c:spPr>
            <a:noFill/>
            <a:ln>
              <a:noFill/>
            </a:ln>
            <a:effectLst/>
          </c:spPr>
          <c:txPr>
            <a:bodyPr wrap="square" lIns="38100" tIns="19050" rIns="38100" bIns="19050">
              <a:spAutoFit/>
            </a:bodyPr>
            <a:lstStyle/>
            <a:p>
              <a:pPr>
                <a:defRPr sz="900" b="0" i="0" u="none" strike="noStrike" kern="1200" baseline="0">
                  <a:solidFill>
                    <a:schemeClr val="tx1"/>
                  </a:solidFill>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5"/>
        <c:dLbl>
          <c:idx val="0"/>
          <c:numFmt formatCode="0.0%" sourceLinked="0"/>
          <c:spPr>
            <a:noFill/>
            <a:ln>
              <a:noFill/>
            </a:ln>
            <a:effectLst/>
          </c:spPr>
          <c:txPr>
            <a:bodyPr wrap="square" lIns="38100" tIns="19050" rIns="38100" bIns="19050">
              <a:spAutoFit/>
            </a:bodyPr>
            <a:lstStyle/>
            <a:p>
              <a:pPr>
                <a:defRPr sz="900" b="0" i="0" u="none" strike="noStrike" kern="1200" baseline="0">
                  <a:solidFill>
                    <a:schemeClr val="tx1"/>
                  </a:solidFill>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6"/>
      </c:pivotFmt>
      <c:pivotFmt>
        <c:idx val="7"/>
      </c:pivotFmt>
      <c:pivotFmt>
        <c:idx val="8"/>
      </c:pivotFmt>
      <c:pivotFmt>
        <c:idx val="9"/>
      </c:pivotFmt>
      <c:pivotFmt>
        <c:idx val="10"/>
      </c:pivotFmt>
    </c:pivotFmts>
    <c:plotArea>
      <c:layout>
        <c:manualLayout>
          <c:layoutTarget val="inner"/>
          <c:xMode val="edge"/>
          <c:yMode val="edge"/>
          <c:x val="0.11188429526538408"/>
          <c:y val="0.12530864197530864"/>
          <c:w val="0.58463637604038754"/>
          <c:h val="0.82654320987654317"/>
        </c:manualLayout>
      </c:layout>
      <c:pieChart>
        <c:varyColors val="1"/>
        <c:ser>
          <c:idx val="0"/>
          <c:order val="0"/>
          <c:tx>
            <c:strRef>
              <c:f>'15-6（R3年度以前）g'!$B$1:$B$2</c:f>
              <c:strCache>
                <c:ptCount val="1"/>
                <c:pt idx="0">
                  <c:v>令和3年</c:v>
                </c:pt>
              </c:strCache>
            </c:strRef>
          </c:tx>
          <c:dPt>
            <c:idx val="0"/>
            <c:bubble3D val="0"/>
            <c:extLst>
              <c:ext xmlns:c16="http://schemas.microsoft.com/office/drawing/2014/chart" uri="{C3380CC4-5D6E-409C-BE32-E72D297353CC}">
                <c16:uniqueId val="{00000000-D1BC-41E8-BD07-61E3C0FD9161}"/>
              </c:ext>
            </c:extLst>
          </c:dPt>
          <c:dPt>
            <c:idx val="1"/>
            <c:bubble3D val="0"/>
            <c:extLst>
              <c:ext xmlns:c16="http://schemas.microsoft.com/office/drawing/2014/chart" uri="{C3380CC4-5D6E-409C-BE32-E72D297353CC}">
                <c16:uniqueId val="{00000001-D1BC-41E8-BD07-61E3C0FD9161}"/>
              </c:ext>
            </c:extLst>
          </c:dPt>
          <c:dPt>
            <c:idx val="2"/>
            <c:bubble3D val="0"/>
            <c:extLst>
              <c:ext xmlns:c16="http://schemas.microsoft.com/office/drawing/2014/chart" uri="{C3380CC4-5D6E-409C-BE32-E72D297353CC}">
                <c16:uniqueId val="{00000002-D1BC-41E8-BD07-61E3C0FD9161}"/>
              </c:ext>
            </c:extLst>
          </c:dPt>
          <c:dPt>
            <c:idx val="3"/>
            <c:bubble3D val="0"/>
            <c:extLst>
              <c:ext xmlns:c16="http://schemas.microsoft.com/office/drawing/2014/chart" uri="{C3380CC4-5D6E-409C-BE32-E72D297353CC}">
                <c16:uniqueId val="{00000003-D1BC-41E8-BD07-61E3C0FD9161}"/>
              </c:ext>
            </c:extLst>
          </c:dPt>
          <c:dPt>
            <c:idx val="4"/>
            <c:bubble3D val="0"/>
            <c:extLst>
              <c:ext xmlns:c16="http://schemas.microsoft.com/office/drawing/2014/chart" uri="{C3380CC4-5D6E-409C-BE32-E72D297353CC}">
                <c16:uniqueId val="{00000004-D1BC-41E8-BD07-61E3C0FD9161}"/>
              </c:ext>
            </c:extLst>
          </c:dPt>
          <c:dPt>
            <c:idx val="5"/>
            <c:bubble3D val="0"/>
            <c:extLst>
              <c:ext xmlns:c16="http://schemas.microsoft.com/office/drawing/2014/chart" uri="{C3380CC4-5D6E-409C-BE32-E72D297353CC}">
                <c16:uniqueId val="{00000005-D1BC-41E8-BD07-61E3C0FD9161}"/>
              </c:ext>
            </c:extLst>
          </c:dPt>
          <c:dLbls>
            <c:numFmt formatCode="0.0%" sourceLinked="0"/>
            <c:spPr>
              <a:noFill/>
              <a:ln>
                <a:noFill/>
              </a:ln>
              <a:effectLst/>
            </c:spPr>
            <c:txPr>
              <a:bodyPr rot="0" horzOverflow="overflow" wrap="square" lIns="38100" tIns="19050" rIns="38100" bIns="19050" anchor="ctr" anchorCtr="1">
                <a:spAutoFit/>
              </a:bodyPr>
              <a:lstStyle/>
              <a:p>
                <a:pPr algn="ctr" rtl="0">
                  <a:defRPr sz="900" b="0" i="0" u="none" strike="noStrike" kern="1200" baseline="0">
                    <a:solidFill>
                      <a:schemeClr val="tx1"/>
                    </a:solidFill>
                    <a:cs typeface="+mn-cs"/>
                  </a:defRPr>
                </a:pPr>
                <a:endParaRPr lang="ja-JP"/>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'15-6（R3年度以前）g'!$A$3:$A$7</c:f>
              <c:strCache>
                <c:ptCount val="5"/>
                <c:pt idx="0">
                  <c:v> 不審火・不明火</c:v>
                </c:pt>
                <c:pt idx="1">
                  <c:v> こんろ・七厘こんろ</c:v>
                </c:pt>
                <c:pt idx="2">
                  <c:v> その他</c:v>
                </c:pt>
                <c:pt idx="3">
                  <c:v> たばこ</c:v>
                </c:pt>
                <c:pt idx="4">
                  <c:v> ごみの焼却</c:v>
                </c:pt>
              </c:strCache>
            </c:strRef>
          </c:cat>
          <c:val>
            <c:numRef>
              <c:f>'15-6（R3年度以前）g'!$B$3:$B$7</c:f>
              <c:numCache>
                <c:formatCode>General</c:formatCode>
                <c:ptCount val="5"/>
                <c:pt idx="0">
                  <c:v>4</c:v>
                </c:pt>
                <c:pt idx="1">
                  <c:v>2</c:v>
                </c:pt>
                <c:pt idx="2">
                  <c:v>2</c:v>
                </c:pt>
                <c:pt idx="3">
                  <c:v>1</c:v>
                </c:pt>
                <c:pt idx="4">
                  <c:v>1</c:v>
                </c:pt>
              </c:numCache>
            </c:numRef>
          </c:val>
          <c:extLst>
            <c:ext xmlns:c16="http://schemas.microsoft.com/office/drawing/2014/chart" uri="{C3380CC4-5D6E-409C-BE32-E72D297353CC}">
              <c16:uniqueId val="{00000006-D1BC-41E8-BD07-61E3C0FD9161}"/>
            </c:ext>
          </c:extLst>
        </c:ser>
        <c:dLbls>
          <c:showLegendKey val="0"/>
          <c:showVal val="0"/>
          <c:showCatName val="0"/>
          <c:showSerName val="0"/>
          <c:showPercent val="1"/>
          <c:showBubbleSize val="0"/>
          <c:showLeaderLines val="1"/>
        </c:dLbls>
        <c:firstSliceAng val="0"/>
      </c:pieChart>
      <c:spPr>
        <a:solidFill>
          <a:schemeClr val="bg1"/>
        </a:solidFill>
        <a:ln>
          <a:noFill/>
        </a:ln>
        <a:effectLst/>
      </c:spPr>
    </c:plotArea>
    <c:legend>
      <c:legendPos val="r"/>
      <c:overlay val="0"/>
      <c:spPr>
        <a:noFill/>
        <a:ln>
          <a:noFill/>
        </a:ln>
        <a:effectLst/>
      </c:spPr>
      <c:txPr>
        <a:bodyPr rot="0" horzOverflow="overflow" wrap="square" anchor="ctr" anchorCtr="1"/>
        <a:lstStyle/>
        <a:p>
          <a:pPr algn="l" rtl="0">
            <a:defRPr sz="900" b="0" i="0" u="none" strike="noStrike" kern="1200" baseline="0">
              <a:solidFill>
                <a:schemeClr val="tx1"/>
              </a:solidFill>
              <a:cs typeface="+mn-cs"/>
            </a:defRPr>
          </a:pPr>
          <a:endParaRPr lang="ja-JP"/>
        </a:p>
      </c:txPr>
    </c:legend>
    <c:plotVisOnly val="1"/>
    <c:dispBlanksAs val="gap"/>
    <c:showDLblsOverMax val="0"/>
  </c:chart>
  <c:spPr>
    <a:noFill/>
    <a:ln w="9525" cap="flat" cmpd="sng" algn="ctr">
      <a:noFill/>
      <a:prstDash val="solid"/>
      <a:round/>
    </a:ln>
    <a:effectLst/>
  </c:spPr>
  <c:txPr>
    <a:bodyPr horzOverflow="overflow" anchor="ctr" anchorCtr="1"/>
    <a:lstStyle/>
    <a:p>
      <a:pPr algn="ctr" rtl="0">
        <a:defRPr lang="ja-JP" altLang="en-US" sz="900">
          <a:solidFill>
            <a:schemeClr val="tx1"/>
          </a:solidFill>
          <a:latin typeface="メイリオ"/>
          <a:ea typeface="メイリオ"/>
        </a:defRPr>
      </a:pPr>
      <a:endParaRPr lang="ja-JP"/>
    </a:p>
  </c:txPr>
  <c:printSettings>
    <c:headerFooter/>
    <c:pageMargins b="0.75" l="0.7" r="0.7" t="0.75" header="0.3" footer="0.3"/>
    <c:pageSetup paperSize="9" orientation="landscape"/>
  </c:printSettings>
  <c:userShapes r:id="rId1"/>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[2024統計さむかわデータベース（完成）.xlsx]15-6g!ﾋﾟﾎﾞｯﾄﾃｰﾌﾞﾙ5</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marker>
          <c:symbol val="none"/>
        </c:marker>
        <c:dLbl>
          <c:idx val="0"/>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8473463145071726E-2"/>
          <c:y val="0.16122372372372373"/>
          <c:w val="0.64033098534718302"/>
          <c:h val="0.73963963963963952"/>
        </c:manualLayout>
      </c:layout>
      <c:barChart>
        <c:barDir val="col"/>
        <c:grouping val="stacked"/>
        <c:varyColors val="0"/>
        <c:ser>
          <c:idx val="0"/>
          <c:order val="0"/>
          <c:tx>
            <c:strRef>
              <c:f>'15-6g'!$B$1</c:f>
              <c:strCache>
                <c:ptCount val="1"/>
                <c:pt idx="0">
                  <c:v> 放火・放火の疑い</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E1F6-4D58-9E4E-70DD8BDFE3EA}"/>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3-E1F6-4D58-9E4E-70DD8BDFE3EA}"/>
              </c:ext>
            </c:extLst>
          </c:dPt>
          <c:dLbls>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'15-6g'!$A$2:$A$4</c:f>
              <c:strCache>
                <c:ptCount val="3"/>
                <c:pt idx="0">
                  <c:v>令和4年</c:v>
                </c:pt>
                <c:pt idx="1">
                  <c:v>令和5年</c:v>
                </c:pt>
                <c:pt idx="2">
                  <c:v>令和6年</c:v>
                </c:pt>
              </c:strCache>
            </c:strRef>
          </c:cat>
          <c:val>
            <c:numRef>
              <c:f>'15-6g'!$B$2:$B$4</c:f>
              <c:numCache>
                <c:formatCode>General</c:formatCode>
                <c:ptCount val="3"/>
                <c:pt idx="0">
                  <c:v>13</c:v>
                </c:pt>
                <c:pt idx="1">
                  <c:v>5</c:v>
                </c:pt>
                <c:pt idx="2">
                  <c:v>7</c:v>
                </c:pt>
              </c:numCache>
            </c:numRef>
          </c:val>
          <c:extLst>
            <c:ext xmlns:c16="http://schemas.microsoft.com/office/drawing/2014/chart" uri="{C3380CC4-5D6E-409C-BE32-E72D297353CC}">
              <c16:uniqueId val="{00000004-E1F6-4D58-9E4E-70DD8BDFE3EA}"/>
            </c:ext>
          </c:extLst>
        </c:ser>
        <c:ser>
          <c:idx val="1"/>
          <c:order val="1"/>
          <c:tx>
            <c:strRef>
              <c:f>'15-6g'!$C$1</c:f>
              <c:strCache>
                <c:ptCount val="1"/>
                <c:pt idx="0">
                  <c:v> こんろ</c:v>
                </c:pt>
              </c:strCache>
            </c:strRef>
          </c:tx>
          <c:spPr>
            <a:solidFill>
              <a:schemeClr val="accent2"/>
            </a:solidFill>
            <a:ln>
              <a:noFill/>
            </a:ln>
            <a:effectLst/>
          </c:spPr>
          <c:invertIfNegative val="0"/>
          <c:dLbls>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'15-6g'!$A$2:$A$4</c:f>
              <c:strCache>
                <c:ptCount val="3"/>
                <c:pt idx="0">
                  <c:v>令和4年</c:v>
                </c:pt>
                <c:pt idx="1">
                  <c:v>令和5年</c:v>
                </c:pt>
                <c:pt idx="2">
                  <c:v>令和6年</c:v>
                </c:pt>
              </c:strCache>
            </c:strRef>
          </c:cat>
          <c:val>
            <c:numRef>
              <c:f>'15-6g'!$C$2:$C$4</c:f>
              <c:numCache>
                <c:formatCode>General</c:formatCode>
                <c:ptCount val="3"/>
                <c:pt idx="0">
                  <c:v>5</c:v>
                </c:pt>
                <c:pt idx="1">
                  <c:v>8</c:v>
                </c:pt>
                <c:pt idx="2">
                  <c:v>9</c:v>
                </c:pt>
              </c:numCache>
            </c:numRef>
          </c:val>
          <c:extLst>
            <c:ext xmlns:c16="http://schemas.microsoft.com/office/drawing/2014/chart" uri="{C3380CC4-5D6E-409C-BE32-E72D297353CC}">
              <c16:uniqueId val="{00000005-E1F6-4D58-9E4E-70DD8BDFE3EA}"/>
            </c:ext>
          </c:extLst>
        </c:ser>
        <c:ser>
          <c:idx val="2"/>
          <c:order val="2"/>
          <c:tx>
            <c:strRef>
              <c:f>'15-6g'!$D$1</c:f>
              <c:strCache>
                <c:ptCount val="1"/>
                <c:pt idx="0">
                  <c:v> 電気機器</c:v>
                </c:pt>
              </c:strCache>
            </c:strRef>
          </c:tx>
          <c:spPr>
            <a:solidFill>
              <a:schemeClr val="accent3"/>
            </a:solidFill>
            <a:ln>
              <a:noFill/>
            </a:ln>
            <a:effectLst/>
          </c:spPr>
          <c:invertIfNegative val="0"/>
          <c:dLbls>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'15-6g'!$A$2:$A$4</c:f>
              <c:strCache>
                <c:ptCount val="3"/>
                <c:pt idx="0">
                  <c:v>令和4年</c:v>
                </c:pt>
                <c:pt idx="1">
                  <c:v>令和5年</c:v>
                </c:pt>
                <c:pt idx="2">
                  <c:v>令和6年</c:v>
                </c:pt>
              </c:strCache>
            </c:strRef>
          </c:cat>
          <c:val>
            <c:numRef>
              <c:f>'15-6g'!$D$2:$D$4</c:f>
              <c:numCache>
                <c:formatCode>General</c:formatCode>
                <c:ptCount val="3"/>
                <c:pt idx="0">
                  <c:v>6</c:v>
                </c:pt>
                <c:pt idx="1">
                  <c:v>5</c:v>
                </c:pt>
                <c:pt idx="2">
                  <c:v>5</c:v>
                </c:pt>
              </c:numCache>
            </c:numRef>
          </c:val>
          <c:extLst>
            <c:ext xmlns:c16="http://schemas.microsoft.com/office/drawing/2014/chart" uri="{C3380CC4-5D6E-409C-BE32-E72D297353CC}">
              <c16:uniqueId val="{00000006-E1F6-4D58-9E4E-70DD8BDFE3EA}"/>
            </c:ext>
          </c:extLst>
        </c:ser>
        <c:ser>
          <c:idx val="3"/>
          <c:order val="3"/>
          <c:tx>
            <c:strRef>
              <c:f>'15-6g'!$E$1</c:f>
              <c:strCache>
                <c:ptCount val="1"/>
                <c:pt idx="0">
                  <c:v> たばこ</c:v>
                </c:pt>
              </c:strCache>
            </c:strRef>
          </c:tx>
          <c:spPr>
            <a:solidFill>
              <a:schemeClr val="accent4"/>
            </a:solidFill>
            <a:ln>
              <a:noFill/>
            </a:ln>
            <a:effectLst/>
          </c:spPr>
          <c:invertIfNegative val="0"/>
          <c:dLbls>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'15-6g'!$A$2:$A$4</c:f>
              <c:strCache>
                <c:ptCount val="3"/>
                <c:pt idx="0">
                  <c:v>令和4年</c:v>
                </c:pt>
                <c:pt idx="1">
                  <c:v>令和5年</c:v>
                </c:pt>
                <c:pt idx="2">
                  <c:v>令和6年</c:v>
                </c:pt>
              </c:strCache>
            </c:strRef>
          </c:cat>
          <c:val>
            <c:numRef>
              <c:f>'15-6g'!$E$2:$E$4</c:f>
              <c:numCache>
                <c:formatCode>General</c:formatCode>
                <c:ptCount val="3"/>
                <c:pt idx="0">
                  <c:v>0</c:v>
                </c:pt>
                <c:pt idx="1">
                  <c:v>4</c:v>
                </c:pt>
                <c:pt idx="2">
                  <c:v>1</c:v>
                </c:pt>
              </c:numCache>
            </c:numRef>
          </c:val>
          <c:extLst>
            <c:ext xmlns:c16="http://schemas.microsoft.com/office/drawing/2014/chart" uri="{C3380CC4-5D6E-409C-BE32-E72D297353CC}">
              <c16:uniqueId val="{00000007-E1F6-4D58-9E4E-70DD8BDFE3EA}"/>
            </c:ext>
          </c:extLst>
        </c:ser>
        <c:dLbls>
          <c:showLegendKey val="0"/>
          <c:showVal val="1"/>
          <c:showCatName val="0"/>
          <c:showSerName val="0"/>
          <c:showPercent val="0"/>
          <c:showBubbleSize val="0"/>
        </c:dLbls>
        <c:gapWidth val="200"/>
        <c:overlap val="100"/>
        <c:axId val="1"/>
        <c:axId val="2"/>
      </c:barChart>
      <c:catAx>
        <c:axId val="1"/>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crossAx val="2"/>
        <c:crosses val="autoZero"/>
        <c:auto val="1"/>
        <c:lblAlgn val="ctr"/>
        <c:lblOffset val="100"/>
        <c:noMultiLvlLbl val="0"/>
      </c:catAx>
      <c:valAx>
        <c:axId val="2"/>
        <c:scaling>
          <c:orientation val="minMax"/>
        </c:scaling>
        <c:delete val="0"/>
        <c:axPos val="l"/>
        <c:title>
          <c:tx>
            <c:rich>
              <a:bodyPr rot="0" spcFirstLastPara="1" vertOverflow="ellipsis" horzOverflow="overflow" wrap="square" anchor="ctr" anchorCtr="1"/>
              <a:lstStyle/>
              <a:p>
                <a:pPr algn="ctr" rtl="0">
                  <a:defRPr lang="ja-JP" altLang="en-US" sz="1000" b="0" i="0" u="none" strike="noStrike" kern="1200" baseline="0">
                    <a:solidFill>
                      <a:schemeClr val="tx1">
                        <a:lumMod val="65000"/>
                        <a:lumOff val="35000"/>
                      </a:schemeClr>
                    </a:solidFill>
                    <a:latin typeface="+mn-lt"/>
                    <a:ea typeface="+mn-ea"/>
                    <a:cs typeface="+mn-cs"/>
                  </a:defRPr>
                </a:pPr>
                <a:r>
                  <a:rPr lang="ja-JP" altLang="en-US" sz="800" b="0" i="0" u="none" strike="noStrike" kern="1200" baseline="0">
                    <a:solidFill>
                      <a:schemeClr val="tx1">
                        <a:lumMod val="65000"/>
                        <a:lumOff val="35000"/>
                      </a:schemeClr>
                    </a:solidFill>
                    <a:latin typeface="メイリオ"/>
                    <a:ea typeface="メイリオ"/>
                    <a:cs typeface="+mn-cs"/>
                  </a:rPr>
                  <a:t>（件）</a:t>
                </a:r>
                <a:endParaRPr lang="ja-JP" altLang="en-US" sz="1000" b="0" i="0" u="none" strike="noStrike" kern="1200" baseline="0">
                  <a:solidFill>
                    <a:schemeClr val="tx1">
                      <a:lumMod val="65000"/>
                      <a:lumOff val="35000"/>
                    </a:schemeClr>
                  </a:solidFill>
                  <a:latin typeface="+mn-lt"/>
                  <a:ea typeface="+mn-ea"/>
                  <a:cs typeface="+mn-cs"/>
                </a:endParaRPr>
              </a:p>
            </c:rich>
          </c:tx>
          <c:layout>
            <c:manualLayout>
              <c:xMode val="edge"/>
              <c:yMode val="edge"/>
              <c:x val="1.5347788271334118E-2"/>
              <c:y val="5.5172668023238669E-2"/>
            </c:manualLayout>
          </c:layout>
          <c:overlay val="0"/>
          <c:spPr>
            <a:noFill/>
            <a:ln>
              <a:noFill/>
            </a:ln>
            <a:effectLst/>
          </c:spPr>
          <c:txPr>
            <a:bodyPr rot="0" spcFirstLastPara="1" vertOverflow="ellipsis" horzOverflow="overflow" wrap="square" anchor="ctr" anchorCtr="1"/>
            <a:lstStyle/>
            <a:p>
              <a:pPr algn="ctr" rtl="0">
                <a:defRPr lang="ja-JP" altLang="en-US"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out"/>
        <c:minorTickMark val="none"/>
        <c:tickLblPos val="nextTo"/>
        <c:spPr>
          <a:noFill/>
          <a:ln>
            <a:solidFill>
              <a:schemeClr val="tx1"/>
            </a:solidFill>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crossAx val="1"/>
        <c:crosses val="autoZero"/>
        <c:crossBetween val="between"/>
      </c:valAx>
      <c:spPr>
        <a:solidFill>
          <a:schemeClr val="bg1"/>
        </a:solidFill>
        <a:ln>
          <a:noFill/>
        </a:ln>
        <a:effectLst/>
      </c:spPr>
    </c:plotArea>
    <c:legend>
      <c:legendPos val="r"/>
      <c:layout>
        <c:manualLayout>
          <c:xMode val="edge"/>
          <c:yMode val="edge"/>
          <c:x val="0.72417023091732857"/>
          <c:y val="0.37330992409732566"/>
          <c:w val="0.21942795217947683"/>
          <c:h val="0.25338015180534867"/>
        </c:manualLayout>
      </c:layou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vertOverflow="overflow" horzOverflow="overflow" anchor="ctr" anchorCtr="1"/>
    <a:lstStyle/>
    <a:p>
      <a:pPr algn="ctr" rtl="0">
        <a:defRPr lang="ja-JP" altLang="en-US"/>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Series val="1"/>
      </c14:pivotOptions>
    </c:ext>
  </c:extLst>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[2024統計さむかわデータベース（完成）.xlsx]15-7g!ﾋﾟﾎﾞｯﾄﾃｰﾌﾞﾙ6</c:name>
    <c:fmtId val="0"/>
  </c:pivotSource>
  <c:chart>
    <c:autoTitleDeleted val="1"/>
    <c:pivotFmts>
      <c:pivotFmt>
        <c:idx val="0"/>
        <c:marker>
          <c:symbol val="none"/>
        </c:marker>
        <c:dLbl>
          <c:idx val="0"/>
          <c:spPr>
            <a:noFill/>
            <a:ln>
              <a:noFill/>
            </a:ln>
            <a:effectLst/>
          </c:spPr>
          <c:txPr>
            <a:bodyPr rot="0" horzOverflow="overflow" wrap="square" lIns="38100" tIns="19050" rIns="38100" bIns="19050" anchor="ctr" anchorCtr="1">
              <a:spAutoFit/>
            </a:bodyPr>
            <a:lstStyle/>
            <a:p>
              <a:pPr algn="ctr" rtl="0">
                <a:defRPr sz="900">
                  <a:solidFill>
                    <a:schemeClr val="tx1"/>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a:noFill/>
            <a:ln>
              <a:noFill/>
            </a:ln>
            <a:effectLst/>
          </c:spPr>
          <c:txPr>
            <a:bodyPr rot="0" horzOverflow="overflow" wrap="square" lIns="38100" tIns="19050" rIns="38100" bIns="19050" anchor="ctr" anchorCtr="1">
              <a:spAutoFit/>
            </a:bodyPr>
            <a:lstStyle/>
            <a:p>
              <a:pPr algn="ctr" rtl="0">
                <a:defRPr sz="900">
                  <a:solidFill>
                    <a:schemeClr val="tx1"/>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dLbl>
          <c:idx val="0"/>
          <c:spPr>
            <a:noFill/>
            <a:ln>
              <a:noFill/>
            </a:ln>
            <a:effectLst/>
          </c:spPr>
          <c:txPr>
            <a:bodyPr rot="0" horzOverflow="overflow" wrap="square" lIns="38100" tIns="19050" rIns="38100" bIns="19050" anchor="ctr" anchorCtr="1">
              <a:spAutoFit/>
            </a:bodyPr>
            <a:lstStyle/>
            <a:p>
              <a:pPr algn="ctr" rtl="0">
                <a:defRPr sz="900">
                  <a:solidFill>
                    <a:schemeClr val="tx1"/>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dLbl>
          <c:idx val="0"/>
          <c:spPr>
            <a:noFill/>
            <a:ln>
              <a:noFill/>
            </a:ln>
            <a:effectLst/>
          </c:spPr>
          <c:txPr>
            <a:bodyPr rot="0" horzOverflow="overflow" wrap="square" lIns="38100" tIns="19050" rIns="38100" bIns="19050" anchor="ctr" anchorCtr="1">
              <a:spAutoFit/>
            </a:bodyPr>
            <a:lstStyle/>
            <a:p>
              <a:pPr algn="ctr" rtl="0">
                <a:defRPr sz="900">
                  <a:solidFill>
                    <a:schemeClr val="tx1"/>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263636847459892"/>
          <c:y val="0.11208439632199445"/>
          <c:w val="0.85692533855567776"/>
          <c:h val="0.75590012832472397"/>
        </c:manualLayout>
      </c:layout>
      <c:barChart>
        <c:barDir val="col"/>
        <c:grouping val="stacked"/>
        <c:varyColors val="0"/>
        <c:ser>
          <c:idx val="0"/>
          <c:order val="0"/>
          <c:tx>
            <c:strRef>
              <c:f>'15-7g'!$B$1</c:f>
              <c:strCache>
                <c:ptCount val="1"/>
                <c:pt idx="0">
                  <c:v> 消火栓</c:v>
                </c:pt>
              </c:strCache>
            </c:strRef>
          </c:tx>
          <c:invertIfNegative val="0"/>
          <c:dLbls>
            <c:spPr>
              <a:noFill/>
              <a:ln>
                <a:noFill/>
              </a:ln>
              <a:effectLst/>
            </c:spPr>
            <c:txPr>
              <a:bodyPr rot="0" horzOverflow="overflow" wrap="square" lIns="38100" tIns="19050" rIns="38100" bIns="19050" anchor="ctr" anchorCtr="1">
                <a:spAutoFit/>
              </a:bodyPr>
              <a:lstStyle/>
              <a:p>
                <a:pPr algn="ctr" rtl="0">
                  <a:defRPr sz="900">
                    <a:solidFill>
                      <a:schemeClr val="tx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'15-7g'!$A$2:$A$9</c:f>
              <c:strCache>
                <c:ptCount val="8"/>
                <c:pt idx="0">
                  <c:v>平成29年</c:v>
                </c:pt>
                <c:pt idx="1">
                  <c:v>平成30年</c:v>
                </c:pt>
                <c:pt idx="2">
                  <c:v>平成31年</c:v>
                </c:pt>
                <c:pt idx="3">
                  <c:v>令和2年</c:v>
                </c:pt>
                <c:pt idx="4">
                  <c:v>令和3年</c:v>
                </c:pt>
                <c:pt idx="5">
                  <c:v>令和4年</c:v>
                </c:pt>
                <c:pt idx="6">
                  <c:v>令和5年</c:v>
                </c:pt>
                <c:pt idx="7">
                  <c:v>令和6年</c:v>
                </c:pt>
              </c:strCache>
            </c:strRef>
          </c:cat>
          <c:val>
            <c:numRef>
              <c:f>'15-7g'!$B$2:$B$9</c:f>
              <c:numCache>
                <c:formatCode>General</c:formatCode>
                <c:ptCount val="8"/>
                <c:pt idx="0">
                  <c:v>576</c:v>
                </c:pt>
                <c:pt idx="1">
                  <c:v>579</c:v>
                </c:pt>
                <c:pt idx="2">
                  <c:v>579</c:v>
                </c:pt>
                <c:pt idx="3">
                  <c:v>580</c:v>
                </c:pt>
                <c:pt idx="4">
                  <c:v>582</c:v>
                </c:pt>
                <c:pt idx="5">
                  <c:v>582</c:v>
                </c:pt>
                <c:pt idx="6">
                  <c:v>583</c:v>
                </c:pt>
                <c:pt idx="7">
                  <c:v>583</c:v>
                </c:pt>
              </c:numCache>
            </c:numRef>
          </c:val>
          <c:extLst>
            <c:ext xmlns:c16="http://schemas.microsoft.com/office/drawing/2014/chart" uri="{C3380CC4-5D6E-409C-BE32-E72D297353CC}">
              <c16:uniqueId val="{00000000-B929-4539-9E2C-975E74D0EC05}"/>
            </c:ext>
          </c:extLst>
        </c:ser>
        <c:ser>
          <c:idx val="1"/>
          <c:order val="1"/>
          <c:tx>
            <c:strRef>
              <c:f>'15-7g'!$C$1</c:f>
              <c:strCache>
                <c:ptCount val="1"/>
                <c:pt idx="0">
                  <c:v> 消防井戸</c:v>
                </c:pt>
              </c:strCache>
            </c:strRef>
          </c:tx>
          <c:invertIfNegative val="0"/>
          <c:dLbls>
            <c:spPr>
              <a:noFill/>
              <a:ln>
                <a:noFill/>
              </a:ln>
              <a:effectLst/>
            </c:spPr>
            <c:txPr>
              <a:bodyPr rot="0" horzOverflow="overflow" wrap="square" lIns="38100" tIns="19050" rIns="38100" bIns="19050" anchor="ctr" anchorCtr="1">
                <a:spAutoFit/>
              </a:bodyPr>
              <a:lstStyle/>
              <a:p>
                <a:pPr algn="ctr" rtl="0">
                  <a:defRPr sz="900">
                    <a:solidFill>
                      <a:schemeClr val="tx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'15-7g'!$A$2:$A$9</c:f>
              <c:strCache>
                <c:ptCount val="8"/>
                <c:pt idx="0">
                  <c:v>平成29年</c:v>
                </c:pt>
                <c:pt idx="1">
                  <c:v>平成30年</c:v>
                </c:pt>
                <c:pt idx="2">
                  <c:v>平成31年</c:v>
                </c:pt>
                <c:pt idx="3">
                  <c:v>令和2年</c:v>
                </c:pt>
                <c:pt idx="4">
                  <c:v>令和3年</c:v>
                </c:pt>
                <c:pt idx="5">
                  <c:v>令和4年</c:v>
                </c:pt>
                <c:pt idx="6">
                  <c:v>令和5年</c:v>
                </c:pt>
                <c:pt idx="7">
                  <c:v>令和6年</c:v>
                </c:pt>
              </c:strCache>
            </c:strRef>
          </c:cat>
          <c:val>
            <c:numRef>
              <c:f>'15-7g'!$C$2:$C$9</c:f>
              <c:numCache>
                <c:formatCode>General</c:formatCode>
                <c:ptCount val="8"/>
                <c:pt idx="0">
                  <c:v>30</c:v>
                </c:pt>
                <c:pt idx="1">
                  <c:v>26</c:v>
                </c:pt>
                <c:pt idx="2">
                  <c:v>26</c:v>
                </c:pt>
                <c:pt idx="3">
                  <c:v>26</c:v>
                </c:pt>
                <c:pt idx="4">
                  <c:v>26</c:v>
                </c:pt>
                <c:pt idx="5">
                  <c:v>28</c:v>
                </c:pt>
                <c:pt idx="6">
                  <c:v>25</c:v>
                </c:pt>
                <c:pt idx="7">
                  <c:v>0</c:v>
                </c:pt>
              </c:numCache>
            </c:numRef>
          </c:val>
          <c:extLst>
            <c:ext xmlns:c16="http://schemas.microsoft.com/office/drawing/2014/chart" uri="{C3380CC4-5D6E-409C-BE32-E72D297353CC}">
              <c16:uniqueId val="{00000001-B929-4539-9E2C-975E74D0EC05}"/>
            </c:ext>
          </c:extLst>
        </c:ser>
        <c:ser>
          <c:idx val="2"/>
          <c:order val="2"/>
          <c:tx>
            <c:strRef>
              <c:f>'15-7g'!$D$1</c:f>
              <c:strCache>
                <c:ptCount val="1"/>
                <c:pt idx="0">
                  <c:v> 防火水槽</c:v>
                </c:pt>
              </c:strCache>
            </c:strRef>
          </c:tx>
          <c:invertIfNegative val="0"/>
          <c:dLbls>
            <c:spPr>
              <a:noFill/>
              <a:ln>
                <a:noFill/>
              </a:ln>
              <a:effectLst/>
            </c:spPr>
            <c:txPr>
              <a:bodyPr rot="0" horzOverflow="overflow" wrap="square" lIns="38100" tIns="19050" rIns="38100" bIns="19050" anchor="ctr" anchorCtr="1">
                <a:spAutoFit/>
              </a:bodyPr>
              <a:lstStyle/>
              <a:p>
                <a:pPr algn="ctr" rtl="0">
                  <a:defRPr sz="900">
                    <a:solidFill>
                      <a:schemeClr val="tx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'15-7g'!$A$2:$A$9</c:f>
              <c:strCache>
                <c:ptCount val="8"/>
                <c:pt idx="0">
                  <c:v>平成29年</c:v>
                </c:pt>
                <c:pt idx="1">
                  <c:v>平成30年</c:v>
                </c:pt>
                <c:pt idx="2">
                  <c:v>平成31年</c:v>
                </c:pt>
                <c:pt idx="3">
                  <c:v>令和2年</c:v>
                </c:pt>
                <c:pt idx="4">
                  <c:v>令和3年</c:v>
                </c:pt>
                <c:pt idx="5">
                  <c:v>令和4年</c:v>
                </c:pt>
                <c:pt idx="6">
                  <c:v>令和5年</c:v>
                </c:pt>
                <c:pt idx="7">
                  <c:v>令和6年</c:v>
                </c:pt>
              </c:strCache>
            </c:strRef>
          </c:cat>
          <c:val>
            <c:numRef>
              <c:f>'15-7g'!$D$2:$D$9</c:f>
              <c:numCache>
                <c:formatCode>General</c:formatCode>
                <c:ptCount val="8"/>
                <c:pt idx="0">
                  <c:v>116</c:v>
                </c:pt>
                <c:pt idx="1">
                  <c:v>116</c:v>
                </c:pt>
                <c:pt idx="2">
                  <c:v>116</c:v>
                </c:pt>
                <c:pt idx="3">
                  <c:v>116</c:v>
                </c:pt>
                <c:pt idx="4">
                  <c:v>116</c:v>
                </c:pt>
                <c:pt idx="5">
                  <c:v>114</c:v>
                </c:pt>
                <c:pt idx="6">
                  <c:v>113</c:v>
                </c:pt>
                <c:pt idx="7">
                  <c:v>113</c:v>
                </c:pt>
              </c:numCache>
            </c:numRef>
          </c:val>
          <c:extLst>
            <c:ext xmlns:c16="http://schemas.microsoft.com/office/drawing/2014/chart" uri="{C3380CC4-5D6E-409C-BE32-E72D297353CC}">
              <c16:uniqueId val="{00000002-B929-4539-9E2C-975E74D0EC05}"/>
            </c:ext>
          </c:extLst>
        </c:ser>
        <c:ser>
          <c:idx val="3"/>
          <c:order val="3"/>
          <c:tx>
            <c:strRef>
              <c:f>'15-7g'!$E$1</c:f>
              <c:strCache>
                <c:ptCount val="1"/>
                <c:pt idx="0">
                  <c:v> その他の水利(プール)</c:v>
                </c:pt>
              </c:strCache>
            </c:strRef>
          </c:tx>
          <c:invertIfNegative val="0"/>
          <c:dLbls>
            <c:spPr>
              <a:noFill/>
              <a:ln>
                <a:noFill/>
              </a:ln>
              <a:effectLst/>
            </c:spPr>
            <c:txPr>
              <a:bodyPr rot="0" horzOverflow="overflow" wrap="square" lIns="38100" tIns="19050" rIns="38100" bIns="19050" anchor="ctr" anchorCtr="1">
                <a:spAutoFit/>
              </a:bodyPr>
              <a:lstStyle/>
              <a:p>
                <a:pPr algn="ctr" rtl="0">
                  <a:defRPr sz="900">
                    <a:solidFill>
                      <a:schemeClr val="tx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'15-7g'!$A$2:$A$9</c:f>
              <c:strCache>
                <c:ptCount val="8"/>
                <c:pt idx="0">
                  <c:v>平成29年</c:v>
                </c:pt>
                <c:pt idx="1">
                  <c:v>平成30年</c:v>
                </c:pt>
                <c:pt idx="2">
                  <c:v>平成31年</c:v>
                </c:pt>
                <c:pt idx="3">
                  <c:v>令和2年</c:v>
                </c:pt>
                <c:pt idx="4">
                  <c:v>令和3年</c:v>
                </c:pt>
                <c:pt idx="5">
                  <c:v>令和4年</c:v>
                </c:pt>
                <c:pt idx="6">
                  <c:v>令和5年</c:v>
                </c:pt>
                <c:pt idx="7">
                  <c:v>令和6年</c:v>
                </c:pt>
              </c:strCache>
            </c:strRef>
          </c:cat>
          <c:val>
            <c:numRef>
              <c:f>'15-7g'!$E$2:$E$9</c:f>
              <c:numCache>
                <c:formatCode>General</c:formatCode>
                <c:ptCount val="8"/>
                <c:pt idx="0">
                  <c:v>6</c:v>
                </c:pt>
                <c:pt idx="1">
                  <c:v>6</c:v>
                </c:pt>
                <c:pt idx="2">
                  <c:v>6</c:v>
                </c:pt>
                <c:pt idx="3">
                  <c:v>6</c:v>
                </c:pt>
                <c:pt idx="4">
                  <c:v>6</c:v>
                </c:pt>
                <c:pt idx="5">
                  <c:v>6</c:v>
                </c:pt>
                <c:pt idx="6">
                  <c:v>6</c:v>
                </c:pt>
                <c:pt idx="7">
                  <c:v>6</c:v>
                </c:pt>
              </c:numCache>
            </c:numRef>
          </c:val>
          <c:extLst>
            <c:ext xmlns:c16="http://schemas.microsoft.com/office/drawing/2014/chart" uri="{C3380CC4-5D6E-409C-BE32-E72D297353CC}">
              <c16:uniqueId val="{00000003-B929-4539-9E2C-975E74D0EC05}"/>
            </c:ext>
          </c:extLst>
        </c:ser>
        <c:dLbls>
          <c:showLegendKey val="0"/>
          <c:showVal val="1"/>
          <c:showCatName val="0"/>
          <c:showSerName val="0"/>
          <c:showPercent val="0"/>
          <c:showBubbleSize val="0"/>
        </c:dLbls>
        <c:gapWidth val="150"/>
        <c:overlap val="100"/>
        <c:axId val="1"/>
        <c:axId val="2"/>
      </c:barChart>
      <c:catAx>
        <c:axId val="1"/>
        <c:scaling>
          <c:orientation val="minMax"/>
        </c:scaling>
        <c:delete val="0"/>
        <c:axPos val="b"/>
        <c:numFmt formatCode="General" sourceLinked="1"/>
        <c:majorTickMark val="out"/>
        <c:minorTickMark val="none"/>
        <c:tickLblPos val="nextTo"/>
        <c:txPr>
          <a:bodyPr rot="-2100000" horzOverflow="overflow" anchor="ctr" anchorCtr="1"/>
          <a:lstStyle/>
          <a:p>
            <a:pPr algn="ctr" rtl="0">
              <a:defRPr sz="900">
                <a:solidFill>
                  <a:schemeClr val="tx1"/>
                </a:solidFill>
              </a:defRPr>
            </a:pPr>
            <a:endParaRPr lang="ja-JP"/>
          </a:p>
        </c:txPr>
        <c:crossAx val="2"/>
        <c:crosses val="autoZero"/>
        <c:auto val="1"/>
        <c:lblAlgn val="ctr"/>
        <c:lblOffset val="50"/>
        <c:noMultiLvlLbl val="0"/>
      </c:catAx>
      <c:valAx>
        <c:axId val="2"/>
        <c:scaling>
          <c:orientation val="minMax"/>
        </c:scaling>
        <c:delete val="0"/>
        <c:axPos val="l"/>
        <c:title>
          <c:tx>
            <c:rich>
              <a:bodyPr rot="0" horzOverflow="overflow" anchor="ctr" anchorCtr="1"/>
              <a:lstStyle/>
              <a:p>
                <a:pPr algn="ctr" rtl="0">
                  <a:defRPr sz="900" i="0" u="none" strike="noStrike" baseline="0">
                    <a:solidFill>
                      <a:schemeClr val="tx1"/>
                    </a:solidFill>
                  </a:defRPr>
                </a:pPr>
                <a:r>
                  <a:rPr lang="ja-JP" altLang="en-US" sz="900" b="0" i="0" u="none" strike="noStrike" baseline="0">
                    <a:solidFill>
                      <a:schemeClr val="tx1"/>
                    </a:solidFill>
                    <a:latin typeface="メイリオ"/>
                    <a:ea typeface="メイリオ"/>
                  </a:rPr>
                  <a:t>（箇所）</a:t>
                </a:r>
              </a:p>
            </c:rich>
          </c:tx>
          <c:layout>
            <c:manualLayout>
              <c:xMode val="edge"/>
              <c:yMode val="edge"/>
              <c:x val="3.2244529860307743E-2"/>
              <c:y val="3.9663203864222854E-2"/>
            </c:manualLayout>
          </c:layout>
          <c:overlay val="0"/>
        </c:title>
        <c:numFmt formatCode="#,##0_);[Red]\(#,##0\)" sourceLinked="0"/>
        <c:majorTickMark val="out"/>
        <c:minorTickMark val="none"/>
        <c:tickLblPos val="nextTo"/>
        <c:txPr>
          <a:bodyPr horzOverflow="overflow" anchor="ctr" anchorCtr="1"/>
          <a:lstStyle/>
          <a:p>
            <a:pPr algn="ctr" rtl="0">
              <a:defRPr sz="900">
                <a:solidFill>
                  <a:schemeClr val="tx1"/>
                </a:solidFill>
              </a:defRPr>
            </a:pPr>
            <a:endParaRPr lang="ja-JP"/>
          </a:p>
        </c:txPr>
        <c:crossAx val="1"/>
        <c:crosses val="autoZero"/>
        <c:crossBetween val="between"/>
      </c:valAx>
    </c:plotArea>
    <c:legend>
      <c:legendPos val="t"/>
      <c:layout>
        <c:manualLayout>
          <c:xMode val="edge"/>
          <c:yMode val="edge"/>
          <c:x val="0.27327442209379516"/>
          <c:y val="3.1329810389195328E-2"/>
          <c:w val="0.47224205321743584"/>
          <c:h val="5.420742022405043E-2"/>
        </c:manualLayout>
      </c:layout>
      <c:overlay val="0"/>
      <c:txPr>
        <a:bodyPr horzOverflow="overflow" anchor="ctr" anchorCtr="1"/>
        <a:lstStyle/>
        <a:p>
          <a:pPr algn="l" rtl="0">
            <a:defRPr sz="900">
              <a:solidFill>
                <a:schemeClr val="tx1"/>
              </a:solidFill>
            </a:defRPr>
          </a:pPr>
          <a:endParaRPr lang="ja-JP"/>
        </a:p>
      </c:txPr>
    </c:legend>
    <c:plotVisOnly val="1"/>
    <c:dispBlanksAs val="gap"/>
    <c:showDLblsOverMax val="0"/>
  </c:chart>
  <c:spPr>
    <a:noFill/>
    <a:ln>
      <a:noFill/>
    </a:ln>
  </c:spPr>
  <c:txPr>
    <a:bodyPr horzOverflow="overflow" anchor="ctr" anchorCtr="1"/>
    <a:lstStyle/>
    <a:p>
      <a:pPr algn="ctr" rtl="0">
        <a:defRPr lang="ja-JP" altLang="en-US" sz="900" b="0">
          <a:solidFill>
            <a:schemeClr val="tx1"/>
          </a:solidFill>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[2024統計さむかわデータベース（完成）.xlsx]15-8（R3年度以前）g!ﾋﾟﾎﾞｯﾄﾃｰﾌﾞﾙ7</c:name>
    <c:fmtId val="0"/>
  </c:pivotSource>
  <c:chart>
    <c:autoTitleDeleted val="1"/>
    <c:pivotFmts>
      <c:pivotFmt>
        <c:idx val="0"/>
        <c:spPr>
          <a:solidFill>
            <a:schemeClr val="accent1"/>
          </a:solidFill>
          <a:ln>
            <a:solidFill>
              <a:schemeClr val="accent1"/>
            </a:solidFill>
          </a:ln>
        </c:spPr>
        <c:dLbl>
          <c:idx val="0"/>
          <c:numFmt formatCode="#,##0_ " sourceLinked="0"/>
          <c:spPr>
            <a:noFill/>
            <a:ln>
              <a:noFill/>
            </a:ln>
            <a:effectLst/>
          </c:spPr>
          <c:txPr>
            <a:bodyPr rot="0" horzOverflow="overflow" anchor="ctr" anchorCtr="1"/>
            <a:lstStyle/>
            <a:p>
              <a:pPr algn="ctr" rtl="0">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solidFill>
              <a:schemeClr val="accent1"/>
            </a:solidFill>
          </a:ln>
        </c:spPr>
        <c:marker>
          <c:symbol val="none"/>
        </c:marker>
        <c:dLbl>
          <c:idx val="0"/>
          <c:numFmt formatCode="#,##0_ " sourceLinked="0"/>
          <c:spPr>
            <a:noFill/>
            <a:ln>
              <a:noFill/>
            </a:ln>
            <a:effectLst/>
          </c:spPr>
          <c:txPr>
            <a:bodyPr rot="0" horzOverflow="overflow" anchor="ctr" anchorCtr="1"/>
            <a:lstStyle/>
            <a:p>
              <a:pPr algn="ctr" rtl="0">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solidFill>
              <a:schemeClr val="accent1"/>
            </a:solidFill>
          </a:ln>
        </c:spPr>
        <c:marker>
          <c:symbol val="none"/>
        </c:marker>
        <c:dLbl>
          <c:idx val="0"/>
          <c:numFmt formatCode="#,##0_ " sourceLinked="0"/>
          <c:spPr>
            <a:noFill/>
            <a:ln>
              <a:noFill/>
            </a:ln>
            <a:effectLst/>
          </c:spPr>
          <c:txPr>
            <a:bodyPr rot="0" horzOverflow="overflow" anchor="ctr" anchorCtr="1"/>
            <a:lstStyle/>
            <a:p>
              <a:pPr algn="ctr" rtl="0">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478846873830026"/>
          <c:y val="0.10722678091587556"/>
          <c:w val="0.82528429885939436"/>
          <c:h val="0.67731502893307127"/>
        </c:manualLayout>
      </c:layout>
      <c:barChart>
        <c:barDir val="col"/>
        <c:grouping val="clustered"/>
        <c:varyColors val="0"/>
        <c:ser>
          <c:idx val="0"/>
          <c:order val="0"/>
          <c:tx>
            <c:strRef>
              <c:f>'15-8（R3年度以前）g'!$B$1</c:f>
              <c:strCache>
                <c:ptCount val="1"/>
                <c:pt idx="0">
                  <c:v>集計</c:v>
                </c:pt>
              </c:strCache>
            </c:strRef>
          </c:tx>
          <c:spPr>
            <a:solidFill>
              <a:schemeClr val="accent1"/>
            </a:solidFill>
            <a:ln>
              <a:solidFill>
                <a:schemeClr val="accent1"/>
              </a:solidFill>
            </a:ln>
          </c:spPr>
          <c:invertIfNegative val="0"/>
          <c:dLbls>
            <c:numFmt formatCode="#,##0_ " sourceLinked="0"/>
            <c:spPr>
              <a:noFill/>
              <a:ln>
                <a:noFill/>
              </a:ln>
              <a:effectLst/>
            </c:spPr>
            <c:txPr>
              <a:bodyPr rot="0" horzOverflow="overflow" anchor="ctr" anchorCtr="1"/>
              <a:lstStyle/>
              <a:p>
                <a:pPr algn="ctr" rtl="0">
                  <a:defRPr sz="90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'15-8（R3年度以前）g'!$A$2:$A$10</c:f>
              <c:strCache>
                <c:ptCount val="8"/>
                <c:pt idx="0">
                  <c:v>平成26年</c:v>
                </c:pt>
                <c:pt idx="1">
                  <c:v>平成27年</c:v>
                </c:pt>
                <c:pt idx="2">
                  <c:v>平成28年</c:v>
                </c:pt>
                <c:pt idx="3">
                  <c:v>平成29年</c:v>
                </c:pt>
                <c:pt idx="4">
                  <c:v>平成30年</c:v>
                </c:pt>
                <c:pt idx="5">
                  <c:v>令和元年</c:v>
                </c:pt>
                <c:pt idx="6">
                  <c:v>令和2年</c:v>
                </c:pt>
                <c:pt idx="7">
                  <c:v>令和3年</c:v>
                </c:pt>
              </c:strCache>
            </c:strRef>
          </c:cat>
          <c:val>
            <c:numRef>
              <c:f>'15-8（R3年度以前）g'!$B$2:$B$10</c:f>
              <c:numCache>
                <c:formatCode>General</c:formatCode>
                <c:ptCount val="8"/>
                <c:pt idx="0">
                  <c:v>2213</c:v>
                </c:pt>
                <c:pt idx="1">
                  <c:v>2106</c:v>
                </c:pt>
                <c:pt idx="2">
                  <c:v>2288</c:v>
                </c:pt>
                <c:pt idx="3">
                  <c:v>2374</c:v>
                </c:pt>
                <c:pt idx="4">
                  <c:v>2344</c:v>
                </c:pt>
                <c:pt idx="5">
                  <c:v>2392</c:v>
                </c:pt>
                <c:pt idx="6">
                  <c:v>2281</c:v>
                </c:pt>
                <c:pt idx="7">
                  <c:v>2319</c:v>
                </c:pt>
              </c:numCache>
            </c:numRef>
          </c:val>
          <c:extLst>
            <c:ext xmlns:c16="http://schemas.microsoft.com/office/drawing/2014/chart" uri="{C3380CC4-5D6E-409C-BE32-E72D297353CC}">
              <c16:uniqueId val="{00000000-2882-4EA7-ACCD-1E006F4D6157}"/>
            </c:ext>
          </c:extLst>
        </c:ser>
        <c:dLbls>
          <c:showLegendKey val="0"/>
          <c:showVal val="0"/>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txPr>
          <a:bodyPr rot="-2100000" horzOverflow="overflow" anchor="ctr" anchorCtr="1"/>
          <a:lstStyle/>
          <a:p>
            <a:pPr algn="ctr" rtl="0">
              <a:defRPr sz="900">
                <a:solidFill>
                  <a:schemeClr val="tx1"/>
                </a:solidFill>
              </a:defRPr>
            </a:pPr>
            <a:endParaRPr lang="ja-JP"/>
          </a:p>
        </c:txPr>
        <c:crossAx val="2"/>
        <c:crosses val="autoZero"/>
        <c:auto val="1"/>
        <c:lblAlgn val="ctr"/>
        <c:lblOffset val="50"/>
        <c:noMultiLvlLbl val="0"/>
      </c:catAx>
      <c:valAx>
        <c:axId val="2"/>
        <c:scaling>
          <c:orientation val="minMax"/>
        </c:scaling>
        <c:delete val="0"/>
        <c:axPos val="l"/>
        <c:title>
          <c:tx>
            <c:rich>
              <a:bodyPr rot="0" horzOverflow="overflow" anchor="ctr" anchorCtr="1"/>
              <a:lstStyle/>
              <a:p>
                <a:pPr algn="ctr" rtl="0">
                  <a:defRPr sz="900" i="0" u="none" strike="noStrike" baseline="0">
                    <a:solidFill>
                      <a:schemeClr val="tx1"/>
                    </a:solidFill>
                  </a:defRPr>
                </a:pPr>
                <a:r>
                  <a:rPr lang="ja-JP" altLang="en-US" sz="900" b="0" i="0" u="none" strike="noStrike" baseline="0">
                    <a:solidFill>
                      <a:schemeClr val="tx1"/>
                    </a:solidFill>
                    <a:latin typeface="メイリオ"/>
                    <a:ea typeface="メイリオ"/>
                  </a:rPr>
                  <a:t>（件）</a:t>
                </a:r>
              </a:p>
            </c:rich>
          </c:tx>
          <c:layout>
            <c:manualLayout>
              <c:xMode val="edge"/>
              <c:yMode val="edge"/>
              <c:x val="3.2681561789700914E-2"/>
              <c:y val="9.9423469502209656E-3"/>
            </c:manualLayout>
          </c:layout>
          <c:overlay val="0"/>
        </c:title>
        <c:numFmt formatCode="#,##0_);[Red]\(#,##0\)" sourceLinked="0"/>
        <c:majorTickMark val="out"/>
        <c:minorTickMark val="none"/>
        <c:tickLblPos val="nextTo"/>
        <c:txPr>
          <a:bodyPr horzOverflow="overflow" anchor="ctr" anchorCtr="1"/>
          <a:lstStyle/>
          <a:p>
            <a:pPr algn="ctr" rtl="0">
              <a:defRPr sz="900">
                <a:solidFill>
                  <a:schemeClr val="tx1"/>
                </a:solidFill>
              </a:defRPr>
            </a:pPr>
            <a:endParaRPr lang="ja-JP"/>
          </a:p>
        </c:txPr>
        <c:crossAx val="1"/>
        <c:crosses val="autoZero"/>
        <c:crossBetween val="between"/>
      </c:valAx>
    </c:plotArea>
    <c:plotVisOnly val="1"/>
    <c:dispBlanksAs val="gap"/>
    <c:showDLblsOverMax val="0"/>
  </c:chart>
  <c:spPr>
    <a:noFill/>
    <a:ln>
      <a:noFill/>
    </a:ln>
  </c:spPr>
  <c:txPr>
    <a:bodyPr horzOverflow="overflow" anchor="ctr" anchorCtr="1"/>
    <a:lstStyle/>
    <a:p>
      <a:pPr algn="ctr" rtl="0">
        <a:defRPr lang="ja-JP" altLang="en-US" sz="900" b="0">
          <a:solidFill>
            <a:schemeClr val="tx1"/>
          </a:solidFill>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[2024統計さむかわデータベース（完成）.xlsx]2-7g2!ﾋﾟﾎﾞｯﾄﾃｰﾌﾞﾙ1</c:name>
    <c:fmtId val="0"/>
  </c:pivotSource>
  <c:chart>
    <c:autoTitleDeleted val="1"/>
    <c:pivotFmts>
      <c:pivotFmt>
        <c:idx val="0"/>
        <c:spPr>
          <a:ln w="28575" cap="rnd" cmpd="sng" algn="ctr">
            <a:solidFill>
              <a:schemeClr val="accent1">
                <a:shade val="95000"/>
                <a:satMod val="105000"/>
              </a:schemeClr>
            </a:solidFill>
            <a:prstDash val="solid"/>
            <a:round/>
          </a:ln>
          <a:effectLst/>
        </c:spPr>
        <c:marker>
          <c:symbol val="circle"/>
          <c:size val="7"/>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dk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
        <c:spPr>
          <a:ln w="28575" cap="rnd" cmpd="sng" algn="ctr">
            <a:solidFill>
              <a:schemeClr val="accent1">
                <a:shade val="95000"/>
                <a:satMod val="105000"/>
              </a:schemeClr>
            </a:solidFill>
            <a:prstDash val="solid"/>
            <a:round/>
          </a:ln>
          <a:effectLst/>
        </c:spPr>
        <c:marker>
          <c:symbol val="circle"/>
          <c:size val="7"/>
          <c:spPr>
            <a:solidFill>
              <a:schemeClr val="accent1"/>
            </a:solidFill>
            <a:ln w="9525" cap="flat" cmpd="sng" algn="ctr">
              <a:solidFill>
                <a:schemeClr val="accent1">
                  <a:shade val="95000"/>
                  <a:satMod val="105000"/>
                </a:schemeClr>
              </a:solidFill>
              <a:prstDash val="solid"/>
              <a:round/>
            </a:ln>
            <a:effectLst/>
          </c:spPr>
        </c:marker>
        <c:dLbl>
          <c:idx val="0"/>
          <c:layout>
            <c:manualLayout>
              <c:x val="-3.4566843319633139E-2"/>
              <c:y val="1.4832723089410953E-2"/>
            </c:manualLayout>
          </c:layout>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dk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
        <c:spPr>
          <a:ln w="28575" cap="rnd" cmpd="sng" algn="ctr">
            <a:solidFill>
              <a:schemeClr val="accent1">
                <a:shade val="95000"/>
                <a:satMod val="105000"/>
              </a:schemeClr>
            </a:solidFill>
            <a:prstDash val="solid"/>
            <a:round/>
          </a:ln>
          <a:effectLst/>
        </c:spPr>
        <c:marker>
          <c:symbol val="circle"/>
          <c:size val="7"/>
          <c:spPr>
            <a:solidFill>
              <a:schemeClr val="accent1"/>
            </a:solidFill>
            <a:ln w="9525" cap="flat" cmpd="sng" algn="ctr">
              <a:solidFill>
                <a:schemeClr val="accent1">
                  <a:shade val="95000"/>
                  <a:satMod val="105000"/>
                </a:schemeClr>
              </a:solidFill>
              <a:prstDash val="solid"/>
              <a:round/>
            </a:ln>
            <a:effectLst/>
          </c:spPr>
        </c:marker>
        <c:dLbl>
          <c:idx val="0"/>
          <c:layout>
            <c:manualLayout>
              <c:x val="-3.6632620912691968E-2"/>
              <c:y val="2.2196164847061151E-2"/>
            </c:manualLayout>
          </c:layout>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dk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3"/>
        <c:spPr>
          <a:ln w="28575" cap="rnd" cmpd="sng" algn="ctr">
            <a:solidFill>
              <a:schemeClr val="accent1">
                <a:shade val="95000"/>
                <a:satMod val="105000"/>
              </a:schemeClr>
            </a:solidFill>
            <a:prstDash val="solid"/>
            <a:round/>
          </a:ln>
          <a:effectLst/>
        </c:spPr>
        <c:marker>
          <c:symbol val="circle"/>
          <c:size val="7"/>
          <c:spPr>
            <a:solidFill>
              <a:schemeClr val="accent1"/>
            </a:solidFill>
            <a:ln w="9525" cap="flat" cmpd="sng" algn="ctr">
              <a:solidFill>
                <a:schemeClr val="accent1">
                  <a:shade val="95000"/>
                  <a:satMod val="105000"/>
                </a:schemeClr>
              </a:solidFill>
              <a:prstDash val="solid"/>
              <a:round/>
            </a:ln>
            <a:effectLst/>
          </c:spPr>
        </c:marker>
        <c:dLbl>
          <c:idx val="0"/>
          <c:layout>
            <c:manualLayout>
              <c:x val="-3.5579742731505291E-2"/>
              <c:y val="2.0583911572370644E-2"/>
            </c:manualLayout>
          </c:layout>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dk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4"/>
        <c:spPr>
          <a:ln w="28575" cap="rnd" cmpd="sng" algn="ctr">
            <a:solidFill>
              <a:schemeClr val="accent1">
                <a:shade val="95000"/>
                <a:satMod val="105000"/>
              </a:schemeClr>
            </a:solidFill>
            <a:prstDash val="solid"/>
            <a:round/>
          </a:ln>
          <a:effectLst/>
        </c:spPr>
        <c:marker>
          <c:symbol val="circle"/>
          <c:size val="7"/>
          <c:spPr>
            <a:solidFill>
              <a:schemeClr val="accent1"/>
            </a:solidFill>
            <a:ln w="9525" cap="flat" cmpd="sng" algn="ctr">
              <a:solidFill>
                <a:schemeClr val="accent1">
                  <a:shade val="95000"/>
                  <a:satMod val="105000"/>
                </a:schemeClr>
              </a:solidFill>
              <a:prstDash val="solid"/>
              <a:round/>
            </a:ln>
            <a:effectLst/>
          </c:spPr>
        </c:marker>
        <c:dLbl>
          <c:idx val="0"/>
          <c:layout>
            <c:manualLayout>
              <c:x val="-4.0655955620400738E-2"/>
              <c:y val="1.7439924059937006E-2"/>
            </c:manualLayout>
          </c:layout>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dk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5"/>
        <c:spPr>
          <a:ln w="28575" cap="rnd" cmpd="sng" algn="ctr">
            <a:solidFill>
              <a:schemeClr val="accent1">
                <a:shade val="95000"/>
                <a:satMod val="105000"/>
              </a:schemeClr>
            </a:solidFill>
            <a:prstDash val="solid"/>
            <a:round/>
          </a:ln>
          <a:effectLst/>
        </c:spPr>
        <c:marker>
          <c:symbol val="circle"/>
          <c:size val="7"/>
          <c:spPr>
            <a:solidFill>
              <a:schemeClr val="accent1"/>
            </a:solidFill>
            <a:ln w="9525" cap="flat" cmpd="sng" algn="ctr">
              <a:solidFill>
                <a:schemeClr val="accent1">
                  <a:shade val="95000"/>
                  <a:satMod val="105000"/>
                </a:schemeClr>
              </a:solidFill>
              <a:prstDash val="solid"/>
              <a:round/>
            </a:ln>
            <a:effectLst/>
          </c:spPr>
        </c:marker>
        <c:dLbl>
          <c:idx val="0"/>
          <c:layout>
            <c:manualLayout>
              <c:x val="-4.6636785222513376E-2"/>
              <c:y val="1.8970784447666755E-2"/>
            </c:manualLayout>
          </c:layout>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dk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6"/>
        <c:spPr>
          <a:ln w="28575" cap="rnd" cmpd="sng" algn="ctr">
            <a:solidFill>
              <a:schemeClr val="accent1">
                <a:shade val="95000"/>
                <a:satMod val="105000"/>
              </a:schemeClr>
            </a:solidFill>
            <a:prstDash val="solid"/>
            <a:round/>
          </a:ln>
          <a:effectLst/>
        </c:spPr>
        <c:marker>
          <c:symbol val="circle"/>
          <c:size val="7"/>
          <c:spPr>
            <a:solidFill>
              <a:schemeClr val="accent1"/>
            </a:solidFill>
            <a:ln w="9525" cap="flat" cmpd="sng" algn="ctr">
              <a:solidFill>
                <a:schemeClr val="accent1">
                  <a:shade val="95000"/>
                  <a:satMod val="105000"/>
                </a:schemeClr>
              </a:solidFill>
              <a:prstDash val="solid"/>
              <a:round/>
            </a:ln>
            <a:effectLst/>
          </c:spPr>
        </c:marker>
        <c:dLbl>
          <c:idx val="0"/>
          <c:layout>
            <c:manualLayout>
              <c:x val="-4.0142901245665608E-2"/>
              <c:y val="1.6171218676221975E-2"/>
            </c:manualLayout>
          </c:layout>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dk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7"/>
        <c:spPr>
          <a:ln w="28575" cap="rnd" cmpd="sng" algn="ctr">
            <a:solidFill>
              <a:schemeClr val="accent1">
                <a:shade val="95000"/>
                <a:satMod val="105000"/>
              </a:schemeClr>
            </a:solidFill>
            <a:prstDash val="solid"/>
            <a:round/>
          </a:ln>
          <a:effectLst/>
        </c:spPr>
        <c:marker>
          <c:symbol val="circle"/>
          <c:size val="7"/>
          <c:spPr>
            <a:solidFill>
              <a:schemeClr val="accent1"/>
            </a:solidFill>
            <a:ln w="9525" cap="flat" cmpd="sng" algn="ctr">
              <a:solidFill>
                <a:schemeClr val="accent1">
                  <a:shade val="95000"/>
                  <a:satMod val="105000"/>
                </a:schemeClr>
              </a:solidFill>
              <a:prstDash val="solid"/>
              <a:round/>
            </a:ln>
            <a:effectLst/>
          </c:spPr>
        </c:marker>
        <c:dLbl>
          <c:idx val="0"/>
          <c:layout>
            <c:manualLayout>
              <c:x val="-5.1477222313608788E-2"/>
              <c:y val="2.2905064262206346E-2"/>
            </c:manualLayout>
          </c:layout>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dk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8"/>
        <c:spPr>
          <a:ln w="28575" cap="rnd" cmpd="sng" algn="ctr">
            <a:solidFill>
              <a:schemeClr val="accent1">
                <a:shade val="95000"/>
                <a:satMod val="105000"/>
              </a:schemeClr>
            </a:solidFill>
            <a:prstDash val="solid"/>
            <a:round/>
          </a:ln>
          <a:effectLst/>
        </c:spPr>
        <c:marker>
          <c:symbol val="circle"/>
          <c:size val="7"/>
          <c:spPr>
            <a:solidFill>
              <a:schemeClr val="accent1"/>
            </a:solidFill>
            <a:ln w="9525" cap="flat" cmpd="sng" algn="ctr">
              <a:solidFill>
                <a:schemeClr val="accent1">
                  <a:shade val="95000"/>
                  <a:satMod val="105000"/>
                </a:schemeClr>
              </a:solidFill>
              <a:prstDash val="solid"/>
              <a:round/>
            </a:ln>
            <a:effectLst/>
          </c:spPr>
        </c:marker>
        <c:dLbl>
          <c:idx val="0"/>
          <c:layout>
            <c:manualLayout>
              <c:x val="-5.1928595559218464E-2"/>
              <c:y val="1.8960229924222784E-2"/>
            </c:manualLayout>
          </c:layout>
          <c:spPr>
            <a:noFill/>
            <a:ln>
              <a:noFill/>
            </a:ln>
            <a:effectLst/>
          </c:spPr>
          <c:txPr>
            <a:bodyPr rot="0" spcFirstLastPara="1" vertOverflow="ellipsis" horzOverflow="overflow" vert="horz" wrap="square" anchor="ctr" anchorCtr="1">
              <a:noAutofit/>
            </a:bodyPr>
            <a:lstStyle/>
            <a:p>
              <a:pPr algn="ctr" rtl="0">
                <a:defRPr lang="ja-JP" altLang="en-US" sz="1000" b="0" i="0" u="none" strike="noStrike" kern="1200" baseline="0">
                  <a:solidFill>
                    <a:schemeClr val="dk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9"/>
        <c:spPr>
          <a:ln w="28575" cap="rnd" cmpd="sng" algn="ctr">
            <a:solidFill>
              <a:schemeClr val="accent2">
                <a:shade val="95000"/>
                <a:satMod val="105000"/>
              </a:schemeClr>
            </a:solidFill>
            <a:prstDash val="solid"/>
            <a:round/>
          </a:ln>
          <a:effectLst/>
        </c:spPr>
        <c:marker>
          <c:symbol val="circle"/>
          <c:size val="7"/>
          <c:spPr>
            <a:solidFill>
              <a:schemeClr val="accent2"/>
            </a:solidFill>
            <a:ln w="9525" cap="flat" cmpd="sng" algn="ctr">
              <a:solidFill>
                <a:schemeClr val="accent2">
                  <a:shade val="95000"/>
                  <a:satMod val="105000"/>
                </a:schemeClr>
              </a:solidFill>
              <a:prstDash val="solid"/>
              <a:round/>
            </a:ln>
            <a:effectLst/>
          </c:spPr>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
        <c:spPr>
          <a:ln w="28575" cap="rnd" cmpd="sng" algn="ctr">
            <a:solidFill>
              <a:schemeClr val="accent3">
                <a:shade val="95000"/>
                <a:satMod val="105000"/>
              </a:schemeClr>
            </a:solidFill>
            <a:prstDash val="solid"/>
            <a:round/>
          </a:ln>
          <a:effectLst/>
        </c:spPr>
        <c:marker>
          <c:symbol val="circle"/>
          <c:size val="7"/>
          <c:spPr>
            <a:solidFill>
              <a:schemeClr val="accent3"/>
            </a:solidFill>
            <a:ln w="9525" cap="flat" cmpd="sng" algn="ctr">
              <a:solidFill>
                <a:schemeClr val="accent3">
                  <a:shade val="95000"/>
                  <a:satMod val="105000"/>
                </a:schemeClr>
              </a:solidFill>
              <a:prstDash val="solid"/>
              <a:round/>
            </a:ln>
            <a:effectLst/>
          </c:spPr>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
        <c:spPr>
          <a:ln w="28575" cap="rnd" cmpd="sng" algn="ctr">
            <a:solidFill>
              <a:schemeClr val="accent3">
                <a:shade val="95000"/>
                <a:satMod val="105000"/>
              </a:schemeClr>
            </a:solidFill>
            <a:prstDash val="solid"/>
            <a:round/>
          </a:ln>
          <a:effectLst/>
        </c:spPr>
        <c:marker>
          <c:symbol val="circle"/>
          <c:size val="7"/>
          <c:spPr>
            <a:solidFill>
              <a:schemeClr val="accent3"/>
            </a:solidFill>
            <a:ln w="9525" cap="flat" cmpd="sng" algn="ctr">
              <a:solidFill>
                <a:schemeClr val="accent3">
                  <a:shade val="95000"/>
                  <a:satMod val="105000"/>
                </a:schemeClr>
              </a:solidFill>
              <a:prstDash val="solid"/>
              <a:round/>
            </a:ln>
            <a:effectLst/>
          </c:spPr>
        </c:marker>
        <c:dLbl>
          <c:idx val="0"/>
          <c:layout>
            <c:manualLayout>
              <c:x val="-3.2528107663222061E-2"/>
              <c:y val="1.4832723089410835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12"/>
        <c:spPr>
          <a:ln w="28575" cap="rnd" cmpd="sng" algn="ctr">
            <a:solidFill>
              <a:schemeClr val="accent3">
                <a:shade val="95000"/>
                <a:satMod val="105000"/>
              </a:schemeClr>
            </a:solidFill>
            <a:prstDash val="solid"/>
            <a:round/>
          </a:ln>
          <a:effectLst/>
        </c:spPr>
        <c:marker>
          <c:symbol val="circle"/>
          <c:size val="7"/>
          <c:spPr>
            <a:solidFill>
              <a:schemeClr val="accent3"/>
            </a:solidFill>
            <a:ln w="9525" cap="flat" cmpd="sng" algn="ctr">
              <a:solidFill>
                <a:schemeClr val="accent3">
                  <a:shade val="95000"/>
                  <a:satMod val="105000"/>
                </a:schemeClr>
              </a:solidFill>
              <a:prstDash val="solid"/>
              <a:round/>
            </a:ln>
            <a:effectLst/>
          </c:spPr>
        </c:marker>
        <c:dLbl>
          <c:idx val="0"/>
          <c:layout>
            <c:manualLayout>
              <c:x val="-3.4566843319633139E-2"/>
              <c:y val="1.3220470579692372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13"/>
        <c:spPr>
          <a:ln w="28575" cap="rnd" cmpd="sng" algn="ctr">
            <a:solidFill>
              <a:schemeClr val="accent3">
                <a:shade val="95000"/>
                <a:satMod val="105000"/>
              </a:schemeClr>
            </a:solidFill>
            <a:prstDash val="solid"/>
            <a:round/>
          </a:ln>
          <a:effectLst/>
        </c:spPr>
        <c:marker>
          <c:symbol val="circle"/>
          <c:size val="7"/>
          <c:spPr>
            <a:solidFill>
              <a:schemeClr val="accent3"/>
            </a:solidFill>
            <a:ln w="9525" cap="flat" cmpd="sng" algn="ctr">
              <a:solidFill>
                <a:schemeClr val="accent3">
                  <a:shade val="95000"/>
                  <a:satMod val="105000"/>
                </a:schemeClr>
              </a:solidFill>
              <a:prstDash val="solid"/>
              <a:round/>
            </a:ln>
            <a:effectLst/>
          </c:spPr>
        </c:marker>
        <c:dLbl>
          <c:idx val="0"/>
          <c:layout>
            <c:manualLayout>
              <c:x val="-3.3541121125708367E-2"/>
              <c:y val="1.6444975599129535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14"/>
        <c:spPr>
          <a:ln w="28575" cap="rnd" cmpd="sng" algn="ctr">
            <a:solidFill>
              <a:schemeClr val="accent3">
                <a:shade val="95000"/>
                <a:satMod val="105000"/>
              </a:schemeClr>
            </a:solidFill>
            <a:prstDash val="solid"/>
            <a:round/>
          </a:ln>
          <a:effectLst/>
        </c:spPr>
        <c:marker>
          <c:symbol val="circle"/>
          <c:size val="7"/>
          <c:spPr>
            <a:solidFill>
              <a:schemeClr val="accent3"/>
            </a:solidFill>
            <a:ln w="9525" cap="flat" cmpd="sng" algn="ctr">
              <a:solidFill>
                <a:schemeClr val="accent3">
                  <a:shade val="95000"/>
                  <a:satMod val="105000"/>
                </a:schemeClr>
              </a:solidFill>
              <a:prstDash val="solid"/>
              <a:round/>
            </a:ln>
            <a:effectLst/>
          </c:spPr>
        </c:marker>
        <c:dLbl>
          <c:idx val="0"/>
          <c:layout>
            <c:manualLayout>
              <c:x val="-3.4566843319633139E-2"/>
              <c:y val="1.7412327104960566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15"/>
        <c:spPr>
          <a:ln w="28575" cap="rnd" cmpd="sng" algn="ctr">
            <a:solidFill>
              <a:schemeClr val="accent3">
                <a:shade val="95000"/>
                <a:satMod val="105000"/>
              </a:schemeClr>
            </a:solidFill>
            <a:prstDash val="solid"/>
            <a:round/>
          </a:ln>
          <a:effectLst/>
        </c:spPr>
        <c:marker>
          <c:symbol val="circle"/>
          <c:size val="7"/>
          <c:spPr>
            <a:solidFill>
              <a:schemeClr val="accent3"/>
            </a:solidFill>
            <a:ln w="9525" cap="flat" cmpd="sng" algn="ctr">
              <a:solidFill>
                <a:schemeClr val="accent3">
                  <a:shade val="95000"/>
                  <a:satMod val="105000"/>
                </a:schemeClr>
              </a:solidFill>
              <a:prstDash val="solid"/>
              <a:round/>
            </a:ln>
            <a:effectLst/>
          </c:spPr>
        </c:marker>
        <c:dLbl>
          <c:idx val="0"/>
          <c:layout>
            <c:manualLayout>
              <c:x val="-4.2482274638240808E-2"/>
              <c:y val="1.7412327104960684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16"/>
        <c:spPr>
          <a:ln w="28575" cap="rnd" cmpd="sng" algn="ctr">
            <a:solidFill>
              <a:schemeClr val="accent3">
                <a:shade val="95000"/>
                <a:satMod val="105000"/>
              </a:schemeClr>
            </a:solidFill>
            <a:prstDash val="solid"/>
            <a:round/>
          </a:ln>
          <a:effectLst/>
        </c:spPr>
        <c:marker>
          <c:symbol val="circle"/>
          <c:size val="7"/>
          <c:spPr>
            <a:solidFill>
              <a:schemeClr val="accent3"/>
            </a:solidFill>
            <a:ln w="9525" cap="flat" cmpd="sng" algn="ctr">
              <a:solidFill>
                <a:schemeClr val="accent3">
                  <a:shade val="95000"/>
                  <a:satMod val="105000"/>
                </a:schemeClr>
              </a:solidFill>
              <a:prstDash val="solid"/>
              <a:round/>
            </a:ln>
            <a:effectLst/>
          </c:spPr>
        </c:marker>
        <c:dLbl>
          <c:idx val="0"/>
          <c:layout>
            <c:manualLayout>
              <c:x val="-4.3929904639047626E-2"/>
              <c:y val="1.9342045867638189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17"/>
        <c:spPr>
          <a:ln w="28575" cap="rnd" cmpd="sng" algn="ctr">
            <a:solidFill>
              <a:schemeClr val="accent3">
                <a:shade val="95000"/>
                <a:satMod val="105000"/>
              </a:schemeClr>
            </a:solidFill>
            <a:prstDash val="solid"/>
            <a:round/>
          </a:ln>
          <a:effectLst/>
        </c:spPr>
        <c:marker>
          <c:symbol val="circle"/>
          <c:size val="7"/>
          <c:spPr>
            <a:solidFill>
              <a:schemeClr val="accent3"/>
            </a:solidFill>
            <a:ln w="9525" cap="flat" cmpd="sng" algn="ctr">
              <a:solidFill>
                <a:schemeClr val="accent3">
                  <a:shade val="95000"/>
                  <a:satMod val="105000"/>
                </a:schemeClr>
              </a:solidFill>
              <a:prstDash val="solid"/>
              <a:round/>
            </a:ln>
            <a:effectLst/>
          </c:spPr>
        </c:marker>
        <c:dLbl>
          <c:idx val="0"/>
          <c:layout>
            <c:manualLayout>
              <c:x val="-2.9489596530188063E-2"/>
              <c:y val="1.9202124718339923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18"/>
        <c:spPr>
          <a:ln w="28575" cap="rnd" cmpd="sng" algn="ctr">
            <a:solidFill>
              <a:schemeClr val="accent3">
                <a:shade val="95000"/>
                <a:satMod val="105000"/>
              </a:schemeClr>
            </a:solidFill>
            <a:prstDash val="solid"/>
            <a:round/>
          </a:ln>
          <a:effectLst/>
        </c:spPr>
        <c:marker>
          <c:symbol val="circle"/>
          <c:size val="7"/>
          <c:spPr>
            <a:solidFill>
              <a:schemeClr val="accent3"/>
            </a:solidFill>
            <a:ln w="9525" cap="flat" cmpd="sng" algn="ctr">
              <a:solidFill>
                <a:schemeClr val="accent3">
                  <a:shade val="95000"/>
                  <a:satMod val="105000"/>
                </a:schemeClr>
              </a:solidFill>
              <a:prstDash val="solid"/>
              <a:round/>
            </a:ln>
            <a:effectLst/>
          </c:spPr>
        </c:marker>
        <c:dLbl>
          <c:idx val="0"/>
          <c:layout>
            <c:manualLayout>
              <c:x val="-8.7447979893602409E-2"/>
              <c:y val="-1.3813601380730513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9"/>
        <c:spPr>
          <a:ln w="28575" cap="rnd" cmpd="sng" algn="ctr">
            <a:solidFill>
              <a:schemeClr val="accent4">
                <a:shade val="95000"/>
                <a:satMod val="105000"/>
              </a:schemeClr>
            </a:solidFill>
            <a:prstDash val="solid"/>
            <a:round/>
          </a:ln>
          <a:effectLst/>
        </c:spPr>
        <c:marker>
          <c:symbol val="circle"/>
          <c:size val="7"/>
          <c:spPr>
            <a:solidFill>
              <a:schemeClr val="accent4"/>
            </a:solidFill>
            <a:ln w="9525" cap="flat" cmpd="sng" algn="ctr">
              <a:solidFill>
                <a:schemeClr val="accent4">
                  <a:shade val="95000"/>
                  <a:satMod val="105000"/>
                </a:schemeClr>
              </a:solidFill>
              <a:prstDash val="solid"/>
              <a:round/>
            </a:ln>
            <a:effectLst/>
          </c:spPr>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20"/>
        <c:spPr>
          <a:ln w="28575" cap="rnd" cmpd="sng" algn="ctr">
            <a:solidFill>
              <a:schemeClr val="accent4">
                <a:shade val="95000"/>
                <a:satMod val="105000"/>
              </a:schemeClr>
            </a:solidFill>
            <a:prstDash val="solid"/>
            <a:round/>
          </a:ln>
          <a:effectLst/>
        </c:spPr>
        <c:marker>
          <c:symbol val="circle"/>
          <c:size val="7"/>
          <c:spPr>
            <a:solidFill>
              <a:schemeClr val="accent4"/>
            </a:solidFill>
            <a:ln w="9525" cap="flat" cmpd="sng" algn="ctr">
              <a:solidFill>
                <a:schemeClr val="accent4">
                  <a:shade val="95000"/>
                  <a:satMod val="105000"/>
                </a:schemeClr>
              </a:solidFill>
              <a:prstDash val="solid"/>
              <a:round/>
            </a:ln>
            <a:effectLst/>
          </c:spPr>
        </c:marker>
        <c:dLbl>
          <c:idx val="0"/>
          <c:layout>
            <c:manualLayout>
              <c:x val="-4.2482274638240808E-2"/>
              <c:y val="1.6444975599129535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21"/>
        <c:spPr>
          <a:ln w="28575" cap="rnd" cmpd="sng" algn="ctr">
            <a:solidFill>
              <a:schemeClr val="accent4">
                <a:shade val="95000"/>
                <a:satMod val="105000"/>
              </a:schemeClr>
            </a:solidFill>
            <a:prstDash val="solid"/>
            <a:round/>
          </a:ln>
          <a:effectLst/>
        </c:spPr>
        <c:marker>
          <c:symbol val="circle"/>
          <c:size val="7"/>
          <c:spPr>
            <a:solidFill>
              <a:schemeClr val="accent4"/>
            </a:solidFill>
            <a:ln w="9525" cap="flat" cmpd="sng" algn="ctr">
              <a:solidFill>
                <a:schemeClr val="accent4">
                  <a:shade val="95000"/>
                  <a:satMod val="105000"/>
                </a:schemeClr>
              </a:solidFill>
              <a:prstDash val="solid"/>
              <a:round/>
            </a:ln>
            <a:effectLst/>
          </c:spPr>
        </c:marker>
        <c:dLbl>
          <c:idx val="0"/>
          <c:layout>
            <c:manualLayout>
              <c:x val="-4.6559745951062957E-2"/>
              <c:y val="1.6444975599129535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22"/>
        <c:spPr>
          <a:ln w="28575" cap="rnd" cmpd="sng" algn="ctr">
            <a:solidFill>
              <a:schemeClr val="accent4">
                <a:shade val="95000"/>
                <a:satMod val="105000"/>
              </a:schemeClr>
            </a:solidFill>
            <a:prstDash val="solid"/>
            <a:round/>
          </a:ln>
          <a:effectLst/>
        </c:spPr>
        <c:marker>
          <c:symbol val="circle"/>
          <c:size val="7"/>
          <c:spPr>
            <a:solidFill>
              <a:schemeClr val="accent4"/>
            </a:solidFill>
            <a:ln w="9525" cap="flat" cmpd="sng" algn="ctr">
              <a:solidFill>
                <a:schemeClr val="accent4">
                  <a:shade val="95000"/>
                  <a:satMod val="105000"/>
                </a:schemeClr>
              </a:solidFill>
              <a:prstDash val="solid"/>
              <a:round/>
            </a:ln>
            <a:effectLst/>
          </c:spPr>
        </c:marker>
        <c:dLbl>
          <c:idx val="0"/>
          <c:layout>
            <c:manualLayout>
              <c:x val="-4.7156390389745804E-2"/>
              <c:y val="1.3220470579692254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23"/>
        <c:spPr>
          <a:ln w="28575" cap="rnd" cmpd="sng" algn="ctr">
            <a:solidFill>
              <a:schemeClr val="accent4">
                <a:shade val="95000"/>
                <a:satMod val="105000"/>
              </a:schemeClr>
            </a:solidFill>
            <a:prstDash val="solid"/>
            <a:round/>
          </a:ln>
          <a:effectLst/>
        </c:spPr>
        <c:marker>
          <c:symbol val="circle"/>
          <c:size val="7"/>
          <c:spPr>
            <a:solidFill>
              <a:schemeClr val="accent4"/>
            </a:solidFill>
            <a:ln w="9525" cap="flat" cmpd="sng" algn="ctr">
              <a:solidFill>
                <a:schemeClr val="accent4">
                  <a:shade val="95000"/>
                  <a:satMod val="105000"/>
                </a:schemeClr>
              </a:solidFill>
              <a:prstDash val="solid"/>
              <a:round/>
            </a:ln>
            <a:effectLst/>
          </c:spPr>
        </c:marker>
        <c:dLbl>
          <c:idx val="0"/>
          <c:layout>
            <c:manualLayout>
              <c:x val="-4.2482274638240808E-2"/>
              <c:y val="1.5800074595242103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24"/>
        <c:spPr>
          <a:ln w="28575" cap="rnd" cmpd="sng" algn="ctr">
            <a:solidFill>
              <a:schemeClr val="accent4">
                <a:shade val="95000"/>
                <a:satMod val="105000"/>
              </a:schemeClr>
            </a:solidFill>
            <a:prstDash val="solid"/>
            <a:round/>
          </a:ln>
          <a:effectLst/>
        </c:spPr>
        <c:marker>
          <c:symbol val="circle"/>
          <c:size val="7"/>
          <c:spPr>
            <a:solidFill>
              <a:schemeClr val="accent4"/>
            </a:solidFill>
            <a:ln w="9525" cap="flat" cmpd="sng" algn="ctr">
              <a:solidFill>
                <a:schemeClr val="accent4">
                  <a:shade val="95000"/>
                  <a:satMod val="105000"/>
                </a:schemeClr>
              </a:solidFill>
              <a:prstDash val="solid"/>
              <a:round/>
            </a:ln>
            <a:effectLst/>
          </c:spPr>
        </c:marker>
        <c:dLbl>
          <c:idx val="0"/>
          <c:layout>
            <c:manualLayout>
              <c:x val="-4.2482274638240808E-2"/>
              <c:y val="1.7412327104960684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25"/>
        <c:spPr>
          <a:ln w="28575" cap="rnd" cmpd="sng" algn="ctr">
            <a:solidFill>
              <a:schemeClr val="accent4">
                <a:shade val="95000"/>
                <a:satMod val="105000"/>
              </a:schemeClr>
            </a:solidFill>
            <a:prstDash val="solid"/>
            <a:round/>
          </a:ln>
          <a:effectLst/>
        </c:spPr>
        <c:marker>
          <c:symbol val="circle"/>
          <c:size val="7"/>
          <c:spPr>
            <a:solidFill>
              <a:schemeClr val="accent4"/>
            </a:solidFill>
            <a:ln w="9525" cap="flat" cmpd="sng" algn="ctr">
              <a:solidFill>
                <a:schemeClr val="accent4">
                  <a:shade val="95000"/>
                  <a:satMod val="105000"/>
                </a:schemeClr>
              </a:solidFill>
              <a:prstDash val="solid"/>
              <a:round/>
            </a:ln>
            <a:effectLst/>
          </c:spPr>
        </c:marker>
        <c:dLbl>
          <c:idx val="0"/>
          <c:layout>
            <c:manualLayout>
              <c:x val="-4.191823728519313E-2"/>
              <c:y val="1.4585805080513927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26"/>
        <c:spPr>
          <a:ln w="28575" cap="rnd" cmpd="sng" algn="ctr">
            <a:solidFill>
              <a:schemeClr val="accent4">
                <a:shade val="95000"/>
                <a:satMod val="105000"/>
              </a:schemeClr>
            </a:solidFill>
            <a:prstDash val="solid"/>
            <a:round/>
          </a:ln>
          <a:effectLst/>
        </c:spPr>
        <c:marker>
          <c:symbol val="circle"/>
          <c:size val="7"/>
          <c:spPr>
            <a:solidFill>
              <a:schemeClr val="accent4"/>
            </a:solidFill>
            <a:ln w="9525" cap="flat" cmpd="sng" algn="ctr">
              <a:solidFill>
                <a:schemeClr val="accent4">
                  <a:shade val="95000"/>
                  <a:satMod val="105000"/>
                </a:schemeClr>
              </a:solidFill>
              <a:prstDash val="solid"/>
              <a:round/>
            </a:ln>
            <a:effectLst/>
          </c:spPr>
        </c:marker>
        <c:dLbl>
          <c:idx val="0"/>
          <c:layout>
            <c:manualLayout>
              <c:x val="-7.1318869794741002E-2"/>
              <c:y val="1.7170366639259461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27"/>
        <c:spPr>
          <a:ln w="28575" cap="rnd" cmpd="sng" algn="ctr">
            <a:solidFill>
              <a:schemeClr val="accent4">
                <a:shade val="95000"/>
                <a:satMod val="105000"/>
              </a:schemeClr>
            </a:solidFill>
            <a:prstDash val="solid"/>
            <a:round/>
          </a:ln>
          <a:effectLst/>
        </c:spPr>
        <c:marker>
          <c:symbol val="circle"/>
          <c:size val="7"/>
          <c:spPr>
            <a:solidFill>
              <a:schemeClr val="accent4"/>
            </a:solidFill>
            <a:ln w="9525" cap="flat" cmpd="sng" algn="ctr">
              <a:solidFill>
                <a:schemeClr val="accent4">
                  <a:shade val="95000"/>
                  <a:satMod val="105000"/>
                </a:schemeClr>
              </a:solidFill>
              <a:prstDash val="solid"/>
              <a:round/>
            </a:ln>
            <a:effectLst/>
          </c:spPr>
        </c:marker>
        <c:dLbl>
          <c:idx val="0"/>
          <c:layout>
            <c:manualLayout>
              <c:x val="-5.4790490297623687E-2"/>
              <c:y val="1.5186801085424058E-2"/>
            </c:manualLayout>
          </c:layout>
          <c:numFmt formatCode="#,##0_ " sourceLinked="0"/>
          <c:spPr>
            <a:noFill/>
            <a:ln>
              <a:noFill/>
            </a:ln>
            <a:effectLst/>
          </c:spPr>
          <c:txPr>
            <a:bodyPr rot="0" spcFirstLastPara="1" vertOverflow="ellipsis" horzOverflow="overflow" vert="horz" wrap="square" anchor="ctr" anchorCtr="1">
              <a:no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8"/>
        <c:spPr>
          <a:ln w="28575" cap="rnd" cmpd="sng" algn="ctr">
            <a:solidFill>
              <a:schemeClr val="accent5">
                <a:shade val="95000"/>
                <a:satMod val="105000"/>
              </a:schemeClr>
            </a:solidFill>
            <a:prstDash val="solid"/>
            <a:round/>
          </a:ln>
          <a:effectLst/>
        </c:spPr>
        <c:marker>
          <c:symbol val="circle"/>
          <c:size val="7"/>
          <c:spPr>
            <a:solidFill>
              <a:schemeClr val="accent5"/>
            </a:solidFill>
            <a:ln w="9525" cap="flat" cmpd="sng" algn="ctr">
              <a:solidFill>
                <a:schemeClr val="accent5">
                  <a:shade val="95000"/>
                  <a:satMod val="105000"/>
                </a:schemeClr>
              </a:solidFill>
              <a:prstDash val="solid"/>
              <a:round/>
            </a:ln>
            <a:effectLst/>
          </c:spPr>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29"/>
        <c:spPr>
          <a:ln w="28575" cap="rnd" cmpd="sng" algn="ctr">
            <a:solidFill>
              <a:schemeClr val="accent5">
                <a:shade val="95000"/>
                <a:satMod val="105000"/>
              </a:schemeClr>
            </a:solidFill>
            <a:prstDash val="solid"/>
            <a:round/>
          </a:ln>
          <a:effectLst/>
        </c:spPr>
        <c:marker>
          <c:symbol val="circle"/>
          <c:size val="7"/>
          <c:spPr>
            <a:solidFill>
              <a:schemeClr val="accent5"/>
            </a:solidFill>
            <a:ln w="9525" cap="flat" cmpd="sng" algn="ctr">
              <a:solidFill>
                <a:schemeClr val="accent5">
                  <a:shade val="95000"/>
                  <a:satMod val="105000"/>
                </a:schemeClr>
              </a:solidFill>
              <a:prstDash val="solid"/>
              <a:round/>
            </a:ln>
            <a:effectLst/>
          </c:spPr>
        </c:marker>
        <c:dLbl>
          <c:idx val="0"/>
          <c:layout>
            <c:manualLayout>
              <c:x val="-4.2482274638240808E-2"/>
              <c:y val="1.3220470579692372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30"/>
        <c:spPr>
          <a:ln w="28575" cap="rnd" cmpd="sng" algn="ctr">
            <a:solidFill>
              <a:schemeClr val="accent5">
                <a:shade val="95000"/>
                <a:satMod val="105000"/>
              </a:schemeClr>
            </a:solidFill>
            <a:prstDash val="solid"/>
            <a:round/>
          </a:ln>
          <a:effectLst/>
        </c:spPr>
        <c:marker>
          <c:symbol val="circle"/>
          <c:size val="7"/>
          <c:spPr>
            <a:solidFill>
              <a:schemeClr val="accent5"/>
            </a:solidFill>
            <a:ln w="9525" cap="flat" cmpd="sng" algn="ctr">
              <a:solidFill>
                <a:schemeClr val="accent5">
                  <a:shade val="95000"/>
                  <a:satMod val="105000"/>
                </a:schemeClr>
              </a:solidFill>
              <a:prstDash val="solid"/>
              <a:round/>
            </a:ln>
            <a:effectLst/>
          </c:spPr>
        </c:marker>
        <c:dLbl>
          <c:idx val="0"/>
          <c:layout>
            <c:manualLayout>
              <c:x val="-4.4521010294651886E-2"/>
              <c:y val="1.3220470579692313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31"/>
        <c:spPr>
          <a:ln w="28575" cap="rnd" cmpd="sng" algn="ctr">
            <a:solidFill>
              <a:schemeClr val="accent5">
                <a:shade val="95000"/>
                <a:satMod val="105000"/>
              </a:schemeClr>
            </a:solidFill>
            <a:prstDash val="solid"/>
            <a:round/>
          </a:ln>
          <a:effectLst/>
        </c:spPr>
        <c:marker>
          <c:symbol val="circle"/>
          <c:size val="7"/>
          <c:spPr>
            <a:solidFill>
              <a:schemeClr val="accent5"/>
            </a:solidFill>
            <a:ln w="9525" cap="flat" cmpd="sng" algn="ctr">
              <a:solidFill>
                <a:schemeClr val="accent5">
                  <a:shade val="95000"/>
                  <a:satMod val="105000"/>
                </a:schemeClr>
              </a:solidFill>
              <a:prstDash val="solid"/>
              <a:round/>
            </a:ln>
            <a:effectLst/>
          </c:spPr>
        </c:marker>
        <c:dLbl>
          <c:idx val="0"/>
          <c:layout>
            <c:manualLayout>
              <c:x val="-4.2482274638240808E-2"/>
              <c:y val="1.3220470579692313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32"/>
        <c:spPr>
          <a:ln w="28575" cap="rnd" cmpd="sng" algn="ctr">
            <a:solidFill>
              <a:schemeClr val="accent5">
                <a:shade val="95000"/>
                <a:satMod val="105000"/>
              </a:schemeClr>
            </a:solidFill>
            <a:prstDash val="solid"/>
            <a:round/>
          </a:ln>
          <a:effectLst/>
        </c:spPr>
        <c:marker>
          <c:symbol val="circle"/>
          <c:size val="7"/>
          <c:spPr>
            <a:solidFill>
              <a:schemeClr val="accent5"/>
            </a:solidFill>
            <a:ln w="9525" cap="flat" cmpd="sng" algn="ctr">
              <a:solidFill>
                <a:schemeClr val="accent5">
                  <a:shade val="95000"/>
                  <a:satMod val="105000"/>
                </a:schemeClr>
              </a:solidFill>
              <a:prstDash val="solid"/>
              <a:round/>
            </a:ln>
            <a:effectLst/>
          </c:spPr>
        </c:marker>
        <c:dLbl>
          <c:idx val="0"/>
          <c:layout>
            <c:manualLayout>
              <c:x val="-4.2482274638240808E-2"/>
              <c:y val="1.3220470579692313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33"/>
        <c:spPr>
          <a:ln w="28575" cap="rnd" cmpd="sng" algn="ctr">
            <a:solidFill>
              <a:schemeClr val="accent5">
                <a:shade val="95000"/>
                <a:satMod val="105000"/>
              </a:schemeClr>
            </a:solidFill>
            <a:prstDash val="solid"/>
            <a:round/>
          </a:ln>
          <a:effectLst/>
        </c:spPr>
        <c:marker>
          <c:symbol val="circle"/>
          <c:size val="7"/>
          <c:spPr>
            <a:solidFill>
              <a:schemeClr val="accent5"/>
            </a:solidFill>
            <a:ln w="9525" cap="flat" cmpd="sng" algn="ctr">
              <a:solidFill>
                <a:schemeClr val="accent5">
                  <a:shade val="95000"/>
                  <a:satMod val="105000"/>
                </a:schemeClr>
              </a:solidFill>
              <a:prstDash val="solid"/>
              <a:round/>
            </a:ln>
            <a:effectLst/>
          </c:spPr>
        </c:marker>
        <c:dLbl>
          <c:idx val="0"/>
          <c:layout>
            <c:manualLayout>
              <c:x val="-3.7894902577484582E-2"/>
              <c:y val="1.6275723879592814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34"/>
        <c:spPr>
          <a:ln w="28575" cap="rnd" cmpd="sng" algn="ctr">
            <a:solidFill>
              <a:schemeClr val="accent5">
                <a:shade val="95000"/>
                <a:satMod val="105000"/>
              </a:schemeClr>
            </a:solidFill>
            <a:prstDash val="solid"/>
            <a:round/>
          </a:ln>
          <a:effectLst/>
        </c:spPr>
        <c:marker>
          <c:symbol val="circle"/>
          <c:size val="7"/>
          <c:spPr>
            <a:solidFill>
              <a:schemeClr val="accent5"/>
            </a:solidFill>
            <a:ln w="9525" cap="flat" cmpd="sng" algn="ctr">
              <a:solidFill>
                <a:schemeClr val="accent5">
                  <a:shade val="95000"/>
                  <a:satMod val="105000"/>
                </a:schemeClr>
              </a:solidFill>
              <a:prstDash val="solid"/>
              <a:round/>
            </a:ln>
            <a:effectLst/>
          </c:spPr>
        </c:marker>
        <c:dLbl>
          <c:idx val="0"/>
          <c:layout>
            <c:manualLayout>
              <c:x val="-3.7894902577484436E-2"/>
              <c:y val="1.4680064675711164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35"/>
        <c:spPr>
          <a:ln w="28575" cap="rnd" cmpd="sng" algn="ctr">
            <a:solidFill>
              <a:schemeClr val="accent5">
                <a:shade val="95000"/>
                <a:satMod val="105000"/>
              </a:schemeClr>
            </a:solidFill>
            <a:prstDash val="solid"/>
            <a:round/>
          </a:ln>
          <a:effectLst/>
        </c:spPr>
        <c:marker>
          <c:symbol val="circle"/>
          <c:size val="7"/>
          <c:spPr>
            <a:solidFill>
              <a:schemeClr val="accent5"/>
            </a:solidFill>
            <a:ln w="9525" cap="flat" cmpd="sng" algn="ctr">
              <a:solidFill>
                <a:schemeClr val="accent5">
                  <a:shade val="95000"/>
                  <a:satMod val="105000"/>
                </a:schemeClr>
              </a:solidFill>
              <a:prstDash val="solid"/>
              <a:round/>
            </a:ln>
            <a:effectLst/>
          </c:spPr>
        </c:marker>
      </c:pivotFmt>
      <c:pivotFmt>
        <c:idx val="36"/>
        <c:spPr>
          <a:ln w="28575" cap="rnd" cmpd="sng" algn="ctr">
            <a:solidFill>
              <a:schemeClr val="accent5">
                <a:shade val="95000"/>
                <a:satMod val="105000"/>
              </a:schemeClr>
            </a:solidFill>
            <a:prstDash val="solid"/>
            <a:round/>
          </a:ln>
          <a:effectLst/>
        </c:spPr>
        <c:marker>
          <c:symbol val="circle"/>
          <c:size val="7"/>
          <c:spPr>
            <a:solidFill>
              <a:schemeClr val="accent5"/>
            </a:solidFill>
            <a:ln w="9525" cap="flat" cmpd="sng" algn="ctr">
              <a:solidFill>
                <a:schemeClr val="accent5">
                  <a:shade val="95000"/>
                  <a:satMod val="105000"/>
                </a:schemeClr>
              </a:solidFill>
              <a:prstDash val="solid"/>
              <a:round/>
            </a:ln>
            <a:effectLst/>
          </c:spPr>
        </c:marker>
      </c:pivotFmt>
      <c:pivotFmt>
        <c:idx val="37"/>
        <c:spPr>
          <a:ln w="28575" cap="rnd" cmpd="sng" algn="ctr">
            <a:solidFill>
              <a:schemeClr val="accent6">
                <a:shade val="95000"/>
                <a:satMod val="105000"/>
              </a:schemeClr>
            </a:solidFill>
            <a:prstDash val="solid"/>
            <a:round/>
          </a:ln>
          <a:effectLst/>
        </c:spPr>
        <c:marker>
          <c:spPr>
            <a:solidFill>
              <a:schemeClr val="accent6"/>
            </a:solidFill>
            <a:ln w="9525" cap="flat" cmpd="sng" algn="ctr">
              <a:solidFill>
                <a:schemeClr val="accent6">
                  <a:shade val="95000"/>
                  <a:satMod val="105000"/>
                </a:schemeClr>
              </a:solidFill>
              <a:prstDash val="solid"/>
              <a:round/>
            </a:ln>
            <a:effectLst/>
          </c:spPr>
        </c:marker>
        <c:dLbl>
          <c:idx val="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38"/>
        <c:spPr>
          <a:ln w="28575" cap="rnd" cmpd="sng" algn="ctr">
            <a:solidFill>
              <a:schemeClr val="accent6">
                <a:shade val="95000"/>
                <a:satMod val="105000"/>
              </a:schemeClr>
            </a:solidFill>
            <a:prstDash val="solid"/>
            <a:round/>
          </a:ln>
          <a:effectLst/>
        </c:spPr>
        <c:marker>
          <c:spPr>
            <a:solidFill>
              <a:schemeClr val="accent6"/>
            </a:solidFill>
            <a:ln w="9525" cap="flat" cmpd="sng" algn="ctr">
              <a:solidFill>
                <a:schemeClr val="accent6">
                  <a:shade val="95000"/>
                  <a:satMod val="105000"/>
                </a:schemeClr>
              </a:solidFill>
              <a:prstDash val="solid"/>
              <a:round/>
            </a:ln>
            <a:effectLst/>
          </c:spPr>
        </c:marker>
        <c:dLbl>
          <c:idx val="0"/>
          <c:layout>
            <c:manualLayout>
              <c:x val="-3.6578448453241645E-2"/>
              <c:y val="1.4349615905468403E-2"/>
            </c:manualLayout>
          </c:layout>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39"/>
        <c:spPr>
          <a:ln w="28575" cap="rnd" cmpd="sng" algn="ctr">
            <a:solidFill>
              <a:schemeClr val="accent6">
                <a:shade val="95000"/>
                <a:satMod val="105000"/>
              </a:schemeClr>
            </a:solidFill>
            <a:prstDash val="solid"/>
            <a:round/>
          </a:ln>
          <a:effectLst/>
        </c:spPr>
        <c:marker>
          <c:spPr>
            <a:solidFill>
              <a:schemeClr val="accent6"/>
            </a:solidFill>
            <a:ln w="9525" cap="flat" cmpd="sng" algn="ctr">
              <a:solidFill>
                <a:schemeClr val="accent6">
                  <a:shade val="95000"/>
                  <a:satMod val="105000"/>
                </a:schemeClr>
              </a:solidFill>
              <a:prstDash val="solid"/>
              <a:round/>
            </a:ln>
            <a:effectLst/>
          </c:spPr>
        </c:marker>
        <c:dLbl>
          <c:idx val="0"/>
          <c:layout>
            <c:manualLayout>
              <c:x val="-3.6578448453241645E-2"/>
              <c:y val="1.4349615905468403E-2"/>
            </c:manualLayout>
          </c:layout>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40"/>
        <c:spPr>
          <a:ln w="28575" cap="rnd" cmpd="sng" algn="ctr">
            <a:solidFill>
              <a:schemeClr val="accent6">
                <a:shade val="95000"/>
                <a:satMod val="105000"/>
              </a:schemeClr>
            </a:solidFill>
            <a:prstDash val="solid"/>
            <a:round/>
          </a:ln>
          <a:effectLst/>
        </c:spPr>
        <c:marker>
          <c:spPr>
            <a:solidFill>
              <a:schemeClr val="accent6"/>
            </a:solidFill>
            <a:ln w="9525" cap="flat" cmpd="sng" algn="ctr">
              <a:solidFill>
                <a:schemeClr val="accent6">
                  <a:shade val="95000"/>
                  <a:satMod val="105000"/>
                </a:schemeClr>
              </a:solidFill>
              <a:prstDash val="solid"/>
              <a:round/>
            </a:ln>
            <a:effectLst/>
          </c:spPr>
        </c:marker>
        <c:dLbl>
          <c:idx val="0"/>
          <c:layout>
            <c:manualLayout>
              <c:x val="-3.9576149608493101E-2"/>
              <c:y val="1.4242257189538567E-2"/>
            </c:manualLayout>
          </c:layout>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41"/>
        <c:spPr>
          <a:ln w="28575" cap="rnd" cmpd="sng" algn="ctr">
            <a:solidFill>
              <a:schemeClr val="accent6">
                <a:shade val="95000"/>
                <a:satMod val="105000"/>
              </a:schemeClr>
            </a:solidFill>
            <a:prstDash val="solid"/>
            <a:round/>
          </a:ln>
          <a:effectLst/>
        </c:spPr>
        <c:marker>
          <c:spPr>
            <a:solidFill>
              <a:schemeClr val="accent6"/>
            </a:solidFill>
            <a:ln w="9525" cap="flat" cmpd="sng" algn="ctr">
              <a:solidFill>
                <a:schemeClr val="accent6">
                  <a:shade val="95000"/>
                  <a:satMod val="105000"/>
                </a:schemeClr>
              </a:solidFill>
              <a:prstDash val="solid"/>
              <a:round/>
            </a:ln>
            <a:effectLst/>
          </c:spPr>
        </c:marker>
        <c:dLbl>
          <c:idx val="0"/>
          <c:layout>
            <c:manualLayout>
              <c:x val="-3.6578448453241645E-2"/>
              <c:y val="1.5854510464228842E-2"/>
            </c:manualLayout>
          </c:layout>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42"/>
        <c:spPr>
          <a:ln w="28575" cap="rnd" cmpd="sng" algn="ctr">
            <a:solidFill>
              <a:schemeClr val="accent6">
                <a:shade val="95000"/>
                <a:satMod val="105000"/>
              </a:schemeClr>
            </a:solidFill>
            <a:prstDash val="solid"/>
            <a:round/>
          </a:ln>
          <a:effectLst/>
        </c:spPr>
        <c:marker>
          <c:spPr>
            <a:solidFill>
              <a:schemeClr val="accent6"/>
            </a:solidFill>
            <a:ln w="9525" cap="flat" cmpd="sng" algn="ctr">
              <a:solidFill>
                <a:schemeClr val="accent6">
                  <a:shade val="95000"/>
                  <a:satMod val="105000"/>
                </a:schemeClr>
              </a:solidFill>
              <a:prstDash val="solid"/>
              <a:round/>
            </a:ln>
            <a:effectLst/>
          </c:spPr>
        </c:marker>
        <c:dLbl>
          <c:idx val="0"/>
          <c:layout>
            <c:manualLayout>
              <c:x val="-3.0543446391678605E-2"/>
              <c:y val="1.4322776226485945E-2"/>
            </c:manualLayout>
          </c:layout>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43"/>
        <c:spPr>
          <a:ln w="28575" cap="rnd" cmpd="sng" algn="ctr">
            <a:solidFill>
              <a:schemeClr val="accent6">
                <a:shade val="95000"/>
                <a:satMod val="105000"/>
              </a:schemeClr>
            </a:solidFill>
            <a:prstDash val="solid"/>
            <a:round/>
          </a:ln>
          <a:effectLst/>
        </c:spPr>
        <c:marker>
          <c:spPr>
            <a:solidFill>
              <a:schemeClr val="accent6"/>
            </a:solidFill>
            <a:ln w="9525" cap="flat" cmpd="sng" algn="ctr">
              <a:solidFill>
                <a:schemeClr val="accent6">
                  <a:shade val="95000"/>
                  <a:satMod val="105000"/>
                </a:schemeClr>
              </a:solidFill>
              <a:prstDash val="solid"/>
              <a:round/>
            </a:ln>
            <a:effectLst/>
          </c:spPr>
        </c:marker>
        <c:dLbl>
          <c:idx val="0"/>
          <c:layout>
            <c:manualLayout>
              <c:x val="-3.813123389181141E-2"/>
              <c:y val="1.6171218676222093E-2"/>
            </c:manualLayout>
          </c:layout>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44"/>
        <c:spPr>
          <a:ln w="28575" cap="rnd" cmpd="sng" algn="ctr">
            <a:solidFill>
              <a:schemeClr val="accent6">
                <a:shade val="95000"/>
                <a:satMod val="105000"/>
              </a:schemeClr>
            </a:solidFill>
            <a:prstDash val="solid"/>
            <a:round/>
          </a:ln>
          <a:effectLst/>
        </c:spPr>
        <c:marker>
          <c:spPr>
            <a:solidFill>
              <a:schemeClr val="accent6"/>
            </a:solidFill>
            <a:ln w="9525" cap="flat" cmpd="sng" algn="ctr">
              <a:solidFill>
                <a:schemeClr val="accent6">
                  <a:shade val="95000"/>
                  <a:satMod val="105000"/>
                </a:schemeClr>
              </a:solidFill>
              <a:prstDash val="solid"/>
              <a:round/>
            </a:ln>
            <a:effectLst/>
          </c:spPr>
        </c:marker>
        <c:dLbl>
          <c:idx val="0"/>
          <c:layout>
            <c:manualLayout>
              <c:x val="-3.7409229600164559E-2"/>
              <c:y val="1.3226868095076973E-2"/>
            </c:manualLayout>
          </c:layout>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45"/>
        <c:spPr>
          <a:ln w="28575" cap="rnd" cmpd="sng" algn="ctr">
            <a:solidFill>
              <a:schemeClr val="accent6">
                <a:shade val="95000"/>
                <a:satMod val="105000"/>
              </a:schemeClr>
            </a:solidFill>
            <a:prstDash val="solid"/>
            <a:round/>
          </a:ln>
          <a:effectLst/>
        </c:spPr>
        <c:marker>
          <c:spPr>
            <a:solidFill>
              <a:schemeClr val="accent6"/>
            </a:solidFill>
            <a:ln w="9525" cap="flat" cmpd="sng" algn="ctr">
              <a:solidFill>
                <a:schemeClr val="accent6">
                  <a:shade val="95000"/>
                  <a:satMod val="105000"/>
                </a:schemeClr>
              </a:solidFill>
              <a:prstDash val="solid"/>
              <a:round/>
            </a:ln>
            <a:effectLst/>
          </c:spPr>
        </c:marker>
        <c:dLbl>
          <c:idx val="0"/>
          <c:layout>
            <c:manualLayout>
              <c:x val="-5.0443447044366978E-2"/>
              <c:y val="1.5065690871425643E-2"/>
            </c:manualLayout>
          </c:layout>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6"/>
        <c:spPr>
          <a:ln w="28575" cap="rnd" cmpd="sng" algn="ctr">
            <a:solidFill>
              <a:schemeClr val="accent1">
                <a:lumMod val="60000"/>
                <a:shade val="95000"/>
                <a:satMod val="105000"/>
              </a:schemeClr>
            </a:solidFill>
            <a:prstDash val="solid"/>
            <a:round/>
          </a:ln>
          <a:effectLst/>
        </c:spPr>
        <c:marker>
          <c:symbol val="circle"/>
          <c:size val="7"/>
          <c:spPr>
            <a:solidFill>
              <a:srgbClr val="24516B"/>
            </a:solidFill>
            <a:ln w="9525" cap="flat" cmpd="sng" algn="ctr">
              <a:solidFill>
                <a:schemeClr val="accent1">
                  <a:lumMod val="60000"/>
                  <a:shade val="95000"/>
                  <a:satMod val="105000"/>
                </a:schemeClr>
              </a:solidFill>
              <a:prstDash val="solid"/>
              <a:round/>
            </a:ln>
            <a:effectLst/>
          </c:spPr>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47"/>
        <c:spPr>
          <a:ln w="28575" cap="rnd" cmpd="sng" algn="ctr">
            <a:solidFill>
              <a:schemeClr val="accent1">
                <a:lumMod val="60000"/>
                <a:shade val="95000"/>
                <a:satMod val="105000"/>
              </a:schemeClr>
            </a:solidFill>
            <a:prstDash val="solid"/>
            <a:round/>
          </a:ln>
          <a:effectLst/>
        </c:spPr>
        <c:marker>
          <c:symbol val="circle"/>
          <c:size val="7"/>
          <c:spPr>
            <a:solidFill>
              <a:srgbClr val="24516B"/>
            </a:solidFill>
            <a:ln w="9525" cap="flat" cmpd="sng" algn="ctr">
              <a:solidFill>
                <a:schemeClr val="accent1">
                  <a:lumMod val="60000"/>
                  <a:shade val="95000"/>
                  <a:satMod val="105000"/>
                </a:schemeClr>
              </a:solidFill>
              <a:prstDash val="solid"/>
              <a:round/>
            </a:ln>
            <a:effectLst/>
          </c:spPr>
        </c:marker>
      </c:pivotFmt>
      <c:pivotFmt>
        <c:idx val="48"/>
        <c:spPr>
          <a:ln w="28575" cap="rnd" cmpd="sng" algn="ctr">
            <a:solidFill>
              <a:schemeClr val="accent1">
                <a:lumMod val="60000"/>
                <a:shade val="95000"/>
                <a:satMod val="105000"/>
              </a:schemeClr>
            </a:solidFill>
            <a:prstDash val="solid"/>
            <a:round/>
          </a:ln>
          <a:effectLst/>
        </c:spPr>
        <c:marker>
          <c:symbol val="circle"/>
          <c:size val="7"/>
          <c:spPr>
            <a:solidFill>
              <a:srgbClr val="24516B"/>
            </a:solidFill>
            <a:ln w="9525" cap="flat" cmpd="sng" algn="ctr">
              <a:solidFill>
                <a:schemeClr val="accent1">
                  <a:lumMod val="60000"/>
                  <a:shade val="95000"/>
                  <a:satMod val="105000"/>
                </a:schemeClr>
              </a:solidFill>
              <a:prstDash val="solid"/>
              <a:round/>
            </a:ln>
            <a:effectLst/>
          </c:spPr>
        </c:marker>
      </c:pivotFmt>
      <c:pivotFmt>
        <c:idx val="49"/>
        <c:spPr>
          <a:ln w="28575" cap="rnd" cmpd="sng" algn="ctr">
            <a:solidFill>
              <a:schemeClr val="accent1">
                <a:lumMod val="60000"/>
                <a:shade val="95000"/>
                <a:satMod val="105000"/>
              </a:schemeClr>
            </a:solidFill>
            <a:prstDash val="solid"/>
            <a:round/>
          </a:ln>
          <a:effectLst/>
        </c:spPr>
        <c:marker>
          <c:symbol val="circle"/>
          <c:size val="7"/>
          <c:spPr>
            <a:solidFill>
              <a:srgbClr val="24516B"/>
            </a:solidFill>
            <a:ln w="9525" cap="flat" cmpd="sng" algn="ctr">
              <a:solidFill>
                <a:schemeClr val="accent1">
                  <a:lumMod val="60000"/>
                  <a:shade val="95000"/>
                  <a:satMod val="105000"/>
                </a:schemeClr>
              </a:solidFill>
              <a:prstDash val="solid"/>
              <a:round/>
            </a:ln>
            <a:effectLst/>
          </c:spPr>
        </c:marker>
      </c:pivotFmt>
      <c:pivotFmt>
        <c:idx val="50"/>
        <c:spPr>
          <a:ln w="28575" cap="rnd" cmpd="sng" algn="ctr">
            <a:solidFill>
              <a:schemeClr val="accent1">
                <a:lumMod val="60000"/>
                <a:shade val="95000"/>
                <a:satMod val="105000"/>
              </a:schemeClr>
            </a:solidFill>
            <a:prstDash val="solid"/>
            <a:round/>
          </a:ln>
          <a:effectLst/>
        </c:spPr>
        <c:marker>
          <c:symbol val="circle"/>
          <c:size val="7"/>
          <c:spPr>
            <a:solidFill>
              <a:srgbClr val="24516B"/>
            </a:solidFill>
            <a:ln w="9525" cap="flat" cmpd="sng" algn="ctr">
              <a:solidFill>
                <a:schemeClr val="accent1">
                  <a:lumMod val="60000"/>
                  <a:shade val="95000"/>
                  <a:satMod val="105000"/>
                </a:schemeClr>
              </a:solidFill>
              <a:prstDash val="solid"/>
              <a:round/>
            </a:ln>
            <a:effectLst/>
          </c:spPr>
        </c:marker>
      </c:pivotFmt>
      <c:pivotFmt>
        <c:idx val="51"/>
        <c:spPr>
          <a:ln w="28575" cap="rnd" cmpd="sng" algn="ctr">
            <a:solidFill>
              <a:schemeClr val="accent1">
                <a:lumMod val="60000"/>
                <a:shade val="95000"/>
                <a:satMod val="105000"/>
              </a:schemeClr>
            </a:solidFill>
            <a:prstDash val="solid"/>
            <a:round/>
          </a:ln>
          <a:effectLst/>
        </c:spPr>
        <c:marker>
          <c:symbol val="circle"/>
          <c:size val="7"/>
          <c:spPr>
            <a:solidFill>
              <a:srgbClr val="24516B"/>
            </a:solidFill>
            <a:ln w="9525" cap="flat" cmpd="sng" algn="ctr">
              <a:solidFill>
                <a:schemeClr val="accent1">
                  <a:lumMod val="60000"/>
                  <a:shade val="95000"/>
                  <a:satMod val="105000"/>
                </a:schemeClr>
              </a:solidFill>
              <a:prstDash val="solid"/>
              <a:round/>
            </a:ln>
            <a:effectLst/>
          </c:spPr>
        </c:marker>
      </c:pivotFmt>
      <c:pivotFmt>
        <c:idx val="52"/>
        <c:spPr>
          <a:ln w="28575" cap="rnd" cmpd="sng" algn="ctr">
            <a:solidFill>
              <a:schemeClr val="accent1">
                <a:lumMod val="60000"/>
                <a:shade val="95000"/>
                <a:satMod val="105000"/>
              </a:schemeClr>
            </a:solidFill>
            <a:prstDash val="solid"/>
            <a:round/>
          </a:ln>
          <a:effectLst/>
        </c:spPr>
        <c:marker>
          <c:symbol val="circle"/>
          <c:size val="7"/>
          <c:spPr>
            <a:solidFill>
              <a:srgbClr val="24516B"/>
            </a:solidFill>
            <a:ln w="9525" cap="flat" cmpd="sng" algn="ctr">
              <a:solidFill>
                <a:schemeClr val="accent1">
                  <a:lumMod val="60000"/>
                  <a:shade val="95000"/>
                  <a:satMod val="105000"/>
                </a:schemeClr>
              </a:solidFill>
              <a:prstDash val="solid"/>
              <a:round/>
            </a:ln>
            <a:effectLst/>
          </c:spPr>
        </c:marker>
        <c:dLbl>
          <c:idx val="0"/>
          <c:layout>
            <c:manualLayout>
              <c:x val="-4.3929904639047626E-2"/>
              <c:y val="-2.0293294025063018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53"/>
        <c:spPr>
          <a:ln w="28575" cap="rnd" cmpd="sng" algn="ctr">
            <a:solidFill>
              <a:schemeClr val="accent1">
                <a:lumMod val="60000"/>
                <a:shade val="95000"/>
                <a:satMod val="105000"/>
              </a:schemeClr>
            </a:solidFill>
            <a:prstDash val="solid"/>
            <a:round/>
          </a:ln>
          <a:effectLst/>
        </c:spPr>
        <c:marker>
          <c:symbol val="circle"/>
          <c:size val="7"/>
          <c:spPr>
            <a:solidFill>
              <a:srgbClr val="24516B"/>
            </a:solidFill>
            <a:ln w="9525" cap="flat" cmpd="sng" algn="ctr">
              <a:solidFill>
                <a:schemeClr val="accent1">
                  <a:lumMod val="60000"/>
                  <a:shade val="95000"/>
                  <a:satMod val="105000"/>
                </a:schemeClr>
              </a:solidFill>
              <a:prstDash val="solid"/>
              <a:round/>
            </a:ln>
            <a:effectLst/>
          </c:spPr>
        </c:marker>
      </c:pivotFmt>
      <c:pivotFmt>
        <c:idx val="54"/>
        <c:spPr>
          <a:ln w="28575" cap="rnd" cmpd="sng" algn="ctr">
            <a:solidFill>
              <a:schemeClr val="accent1">
                <a:lumMod val="60000"/>
                <a:shade val="95000"/>
                <a:satMod val="105000"/>
              </a:schemeClr>
            </a:solidFill>
            <a:prstDash val="solid"/>
            <a:round/>
          </a:ln>
          <a:effectLst/>
        </c:spPr>
        <c:marker>
          <c:symbol val="circle"/>
          <c:size val="7"/>
          <c:spPr>
            <a:solidFill>
              <a:srgbClr val="24516B"/>
            </a:solidFill>
            <a:ln w="9525" cap="flat" cmpd="sng" algn="ctr">
              <a:solidFill>
                <a:schemeClr val="accent1">
                  <a:lumMod val="60000"/>
                  <a:shade val="95000"/>
                  <a:satMod val="105000"/>
                </a:schemeClr>
              </a:solidFill>
              <a:prstDash val="solid"/>
              <a:round/>
            </a:ln>
            <a:effectLst/>
          </c:spPr>
        </c:marker>
        <c:dLbl>
          <c:idx val="0"/>
          <c:layout>
            <c:manualLayout>
              <c:x val="-0.11278200373468168"/>
              <c:y val="-4.4730903227877324E-2"/>
            </c:manualLayout>
          </c:layout>
          <c:numFmt formatCode="#,##0_ " sourceLinked="0"/>
          <c:spPr>
            <a:noFill/>
            <a:ln>
              <a:noFill/>
            </a:ln>
            <a:effectLst/>
          </c:spPr>
          <c:txPr>
            <a:bodyPr rot="0" spcFirstLastPara="1" vertOverflow="ellipsis" horzOverflow="overflow" vert="horz" wrap="square" anchor="ctr" anchorCtr="1">
              <a:no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55"/>
        <c:spPr>
          <a:ln w="28575" cap="rnd" cmpd="sng" algn="ctr">
            <a:solidFill>
              <a:schemeClr val="accent2">
                <a:lumMod val="60000"/>
                <a:shade val="95000"/>
                <a:satMod val="105000"/>
              </a:schemeClr>
            </a:solidFill>
            <a:prstDash val="solid"/>
            <a:round/>
          </a:ln>
          <a:effectLst/>
        </c:spPr>
        <c:marker>
          <c:symbol val="circle"/>
          <c:size val="7"/>
          <c:spPr>
            <a:solidFill>
              <a:srgbClr val="636D14"/>
            </a:solidFill>
            <a:ln w="9525" cap="flat" cmpd="sng" algn="ctr">
              <a:solidFill>
                <a:srgbClr val="636D14"/>
              </a:solidFill>
              <a:prstDash val="solid"/>
              <a:round/>
            </a:ln>
            <a:effectLst/>
          </c:spPr>
        </c:marker>
        <c:dLbl>
          <c:idx val="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dk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56"/>
        <c:spPr>
          <a:ln w="28575" cap="rnd" cmpd="sng" algn="ctr">
            <a:solidFill>
              <a:schemeClr val="accent2">
                <a:lumMod val="60000"/>
                <a:shade val="95000"/>
                <a:satMod val="105000"/>
              </a:schemeClr>
            </a:solidFill>
            <a:prstDash val="solid"/>
            <a:round/>
          </a:ln>
          <a:effectLst/>
        </c:spPr>
        <c:marker>
          <c:symbol val="circle"/>
          <c:size val="7"/>
          <c:spPr>
            <a:solidFill>
              <a:srgbClr val="636D14"/>
            </a:solidFill>
            <a:ln w="9525" cap="flat" cmpd="sng" algn="ctr">
              <a:solidFill>
                <a:srgbClr val="636D14"/>
              </a:solidFill>
              <a:prstDash val="solid"/>
              <a:round/>
            </a:ln>
            <a:effectLst/>
          </c:spPr>
        </c:marker>
        <c:dLbl>
          <c:idx val="0"/>
          <c:layout>
            <c:manualLayout>
              <c:x val="-3.2528107663222061E-2"/>
              <c:y val="-1.0963317066086475E-2"/>
            </c:manualLayout>
          </c:layout>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dk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57"/>
        <c:spPr>
          <a:ln w="28575" cap="rnd" cmpd="sng" algn="ctr">
            <a:solidFill>
              <a:schemeClr val="accent2">
                <a:lumMod val="60000"/>
                <a:shade val="95000"/>
                <a:satMod val="105000"/>
              </a:schemeClr>
            </a:solidFill>
            <a:prstDash val="solid"/>
            <a:round/>
          </a:ln>
          <a:effectLst/>
        </c:spPr>
        <c:marker>
          <c:symbol val="circle"/>
          <c:size val="7"/>
          <c:spPr>
            <a:solidFill>
              <a:srgbClr val="636D14"/>
            </a:solidFill>
            <a:ln w="9525" cap="flat" cmpd="sng" algn="ctr">
              <a:solidFill>
                <a:srgbClr val="636D14"/>
              </a:solidFill>
              <a:prstDash val="solid"/>
              <a:round/>
            </a:ln>
            <a:effectLst/>
          </c:spPr>
        </c:marker>
        <c:dLbl>
          <c:idx val="0"/>
          <c:layout>
            <c:manualLayout>
              <c:x val="-3.0570453421901608E-2"/>
              <c:y val="-2.6414800622381062E-2"/>
            </c:manualLayout>
          </c:layout>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dk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58"/>
        <c:spPr>
          <a:ln w="28575" cap="rnd" cmpd="sng" algn="ctr">
            <a:solidFill>
              <a:schemeClr val="accent2">
                <a:lumMod val="60000"/>
                <a:shade val="95000"/>
                <a:satMod val="105000"/>
              </a:schemeClr>
            </a:solidFill>
            <a:prstDash val="solid"/>
            <a:round/>
          </a:ln>
          <a:effectLst/>
        </c:spPr>
        <c:marker>
          <c:symbol val="circle"/>
          <c:size val="7"/>
          <c:spPr>
            <a:solidFill>
              <a:srgbClr val="636D14"/>
            </a:solidFill>
            <a:ln w="9525" cap="flat" cmpd="sng" algn="ctr">
              <a:solidFill>
                <a:srgbClr val="636D14"/>
              </a:solidFill>
              <a:prstDash val="solid"/>
              <a:round/>
            </a:ln>
            <a:effectLst/>
          </c:spPr>
        </c:marker>
        <c:dLbl>
          <c:idx val="0"/>
          <c:layout>
            <c:manualLayout>
              <c:x val="-2.2383046491216613E-2"/>
              <c:y val="-2.7180792576968826E-2"/>
            </c:manualLayout>
          </c:layout>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dk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59"/>
        <c:spPr>
          <a:ln w="28575" cap="rnd" cmpd="sng" algn="ctr">
            <a:solidFill>
              <a:schemeClr val="accent2">
                <a:lumMod val="60000"/>
                <a:shade val="95000"/>
                <a:satMod val="105000"/>
              </a:schemeClr>
            </a:solidFill>
            <a:prstDash val="solid"/>
            <a:round/>
          </a:ln>
          <a:effectLst/>
        </c:spPr>
        <c:marker>
          <c:symbol val="circle"/>
          <c:size val="7"/>
          <c:spPr>
            <a:solidFill>
              <a:srgbClr val="636D14"/>
            </a:solidFill>
            <a:ln w="9525" cap="flat" cmpd="sng" algn="ctr">
              <a:solidFill>
                <a:srgbClr val="636D14"/>
              </a:solidFill>
              <a:prstDash val="solid"/>
              <a:round/>
            </a:ln>
            <a:effectLst/>
          </c:spPr>
        </c:marker>
        <c:dLbl>
          <c:idx val="0"/>
          <c:layout>
            <c:manualLayout>
              <c:x val="-2.5514278007042736E-2"/>
              <c:y val="-2.4036680228818875E-2"/>
            </c:manualLayout>
          </c:layout>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dk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60"/>
        <c:spPr>
          <a:ln w="28575" cap="rnd" cmpd="sng" algn="ctr">
            <a:solidFill>
              <a:schemeClr val="accent2">
                <a:lumMod val="60000"/>
                <a:shade val="95000"/>
                <a:satMod val="105000"/>
              </a:schemeClr>
            </a:solidFill>
            <a:prstDash val="solid"/>
            <a:round/>
          </a:ln>
          <a:effectLst/>
        </c:spPr>
        <c:marker>
          <c:symbol val="circle"/>
          <c:size val="7"/>
          <c:spPr>
            <a:solidFill>
              <a:srgbClr val="636D14"/>
            </a:solidFill>
            <a:ln w="9525" cap="flat" cmpd="sng" algn="ctr">
              <a:solidFill>
                <a:srgbClr val="636D14"/>
              </a:solidFill>
              <a:prstDash val="solid"/>
              <a:round/>
            </a:ln>
            <a:effectLst/>
          </c:spPr>
        </c:marker>
        <c:dLbl>
          <c:idx val="0"/>
          <c:layout>
            <c:manualLayout>
              <c:x val="-3.4566843319633139E-2"/>
              <c:y val="-1.5800074595242221E-2"/>
            </c:manualLayout>
          </c:layout>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dk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61"/>
        <c:spPr>
          <a:ln w="28575" cap="rnd" cmpd="sng" algn="ctr">
            <a:solidFill>
              <a:schemeClr val="accent2">
                <a:lumMod val="60000"/>
                <a:shade val="95000"/>
                <a:satMod val="105000"/>
              </a:schemeClr>
            </a:solidFill>
            <a:prstDash val="solid"/>
            <a:round/>
          </a:ln>
          <a:effectLst/>
        </c:spPr>
        <c:marker>
          <c:symbol val="circle"/>
          <c:size val="7"/>
          <c:spPr>
            <a:solidFill>
              <a:srgbClr val="636D14"/>
            </a:solidFill>
            <a:ln w="9525" cap="flat" cmpd="sng" algn="ctr">
              <a:solidFill>
                <a:srgbClr val="636D14"/>
              </a:solidFill>
              <a:prstDash val="solid"/>
              <a:round/>
            </a:ln>
            <a:effectLst/>
          </c:spPr>
        </c:marker>
        <c:dLbl>
          <c:idx val="0"/>
          <c:layout>
            <c:manualLayout>
              <c:x val="-3.813123389181141E-2"/>
              <c:y val="-2.0293294025063132E-2"/>
            </c:manualLayout>
          </c:layout>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dk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62"/>
        <c:spPr>
          <a:ln w="28575" cap="rnd" cmpd="sng" algn="ctr">
            <a:solidFill>
              <a:schemeClr val="accent2">
                <a:lumMod val="60000"/>
                <a:shade val="95000"/>
                <a:satMod val="105000"/>
              </a:schemeClr>
            </a:solidFill>
            <a:prstDash val="solid"/>
            <a:round/>
          </a:ln>
          <a:effectLst/>
        </c:spPr>
        <c:marker>
          <c:symbol val="circle"/>
          <c:size val="7"/>
          <c:spPr>
            <a:solidFill>
              <a:srgbClr val="636D14"/>
            </a:solidFill>
            <a:ln w="9525" cap="flat" cmpd="sng" algn="ctr">
              <a:solidFill>
                <a:srgbClr val="636D14"/>
              </a:solidFill>
              <a:prstDash val="solid"/>
              <a:round/>
            </a:ln>
            <a:effectLst/>
          </c:spPr>
        </c:marker>
        <c:dLbl>
          <c:idx val="0"/>
          <c:layout>
            <c:manualLayout>
              <c:x val="-4.6787891409127494E-2"/>
              <c:y val="-2.8711981962484281E-2"/>
            </c:manualLayout>
          </c:layout>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dk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63"/>
        <c:spPr>
          <a:ln w="28575" cap="rnd" cmpd="sng" algn="ctr">
            <a:solidFill>
              <a:schemeClr val="accent2">
                <a:lumMod val="60000"/>
                <a:shade val="95000"/>
                <a:satMod val="105000"/>
              </a:schemeClr>
            </a:solidFill>
            <a:prstDash val="solid"/>
            <a:round/>
          </a:ln>
          <a:effectLst/>
        </c:spPr>
        <c:marker>
          <c:symbol val="circle"/>
          <c:size val="7"/>
          <c:spPr>
            <a:solidFill>
              <a:srgbClr val="636D14"/>
            </a:solidFill>
            <a:ln w="9525" cap="flat" cmpd="sng" algn="ctr">
              <a:solidFill>
                <a:srgbClr val="636D14"/>
              </a:solidFill>
              <a:prstDash val="solid"/>
              <a:round/>
            </a:ln>
            <a:effectLst/>
          </c:spPr>
        </c:marker>
        <c:dLbl>
          <c:idx val="0"/>
          <c:spPr>
            <a:noFill/>
            <a:ln>
              <a:noFill/>
            </a:ln>
            <a:effectLst/>
          </c:spPr>
          <c:txPr>
            <a:bodyPr rot="0" spcFirstLastPara="1" vertOverflow="ellipsis" horzOverflow="overflow" vert="horz" wrap="square" anchor="ctr" anchorCtr="1">
              <a:noAutofit/>
            </a:bodyPr>
            <a:lstStyle/>
            <a:p>
              <a:pPr algn="ctr" rtl="0">
                <a:defRPr lang="ja-JP" altLang="en-US" sz="1000" b="0" i="0" u="none" strike="noStrike" kern="1200" baseline="0">
                  <a:solidFill>
                    <a:schemeClr val="dk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64"/>
        <c:spPr>
          <a:ln w="28575" cap="rnd" cmpd="sng" algn="ctr">
            <a:solidFill>
              <a:schemeClr val="accent3">
                <a:lumMod val="60000"/>
                <a:shade val="95000"/>
                <a:satMod val="105000"/>
              </a:schemeClr>
            </a:solidFill>
            <a:prstDash val="solid"/>
            <a:round/>
          </a:ln>
          <a:effectLst/>
        </c:spPr>
        <c:marker>
          <c:symbol val="circle"/>
          <c:size val="7"/>
          <c:spPr>
            <a:solidFill>
              <a:schemeClr val="accent3">
                <a:lumMod val="60000"/>
              </a:schemeClr>
            </a:solidFill>
            <a:ln w="9525" cap="flat" cmpd="sng" algn="ctr">
              <a:solidFill>
                <a:schemeClr val="accent3">
                  <a:lumMod val="60000"/>
                  <a:shade val="95000"/>
                  <a:satMod val="105000"/>
                </a:schemeClr>
              </a:solidFill>
              <a:prstDash val="solid"/>
              <a:round/>
            </a:ln>
            <a:effectLst/>
          </c:spPr>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5"/>
        <c:spPr>
          <a:ln w="28575" cap="rnd" cmpd="sng" algn="ctr">
            <a:solidFill>
              <a:schemeClr val="accent4">
                <a:lumMod val="60000"/>
                <a:shade val="95000"/>
                <a:satMod val="105000"/>
              </a:schemeClr>
            </a:solidFill>
            <a:prstDash val="solid"/>
            <a:round/>
          </a:ln>
          <a:effectLst/>
        </c:spPr>
        <c:marker>
          <c:symbol val="circle"/>
          <c:size val="7"/>
          <c:spPr>
            <a:solidFill>
              <a:schemeClr val="accent4">
                <a:lumMod val="60000"/>
              </a:schemeClr>
            </a:solidFill>
            <a:ln w="9525" cap="flat" cmpd="sng" algn="ctr">
              <a:solidFill>
                <a:schemeClr val="accent4">
                  <a:lumMod val="60000"/>
                  <a:shade val="95000"/>
                  <a:satMod val="105000"/>
                </a:schemeClr>
              </a:solidFill>
              <a:prstDash val="solid"/>
              <a:round/>
            </a:ln>
            <a:effectLst/>
          </c:spPr>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6"/>
        <c:spPr>
          <a:ln w="28575" cap="rnd" cmpd="sng" algn="ctr">
            <a:solidFill>
              <a:schemeClr val="accent4">
                <a:lumMod val="60000"/>
                <a:shade val="95000"/>
                <a:satMod val="105000"/>
              </a:schemeClr>
            </a:solidFill>
            <a:prstDash val="solid"/>
            <a:round/>
          </a:ln>
          <a:effectLst/>
        </c:spPr>
        <c:marker>
          <c:symbol val="circle"/>
          <c:size val="7"/>
          <c:spPr>
            <a:solidFill>
              <a:schemeClr val="accent4">
                <a:lumMod val="60000"/>
              </a:schemeClr>
            </a:solidFill>
            <a:ln w="9525" cap="flat" cmpd="sng" algn="ctr">
              <a:solidFill>
                <a:schemeClr val="accent4">
                  <a:lumMod val="60000"/>
                  <a:shade val="95000"/>
                  <a:satMod val="105000"/>
                </a:schemeClr>
              </a:solidFill>
              <a:prstDash val="solid"/>
              <a:round/>
            </a:ln>
            <a:effectLst/>
          </c:spPr>
        </c:marker>
      </c:pivotFmt>
      <c:pivotFmt>
        <c:idx val="67"/>
        <c:spPr>
          <a:ln w="28575" cap="rnd" cmpd="sng" algn="ctr">
            <a:solidFill>
              <a:schemeClr val="accent4">
                <a:lumMod val="60000"/>
                <a:shade val="95000"/>
                <a:satMod val="105000"/>
              </a:schemeClr>
            </a:solidFill>
            <a:prstDash val="solid"/>
            <a:round/>
          </a:ln>
          <a:effectLst/>
        </c:spPr>
        <c:marker>
          <c:symbol val="circle"/>
          <c:size val="7"/>
          <c:spPr>
            <a:solidFill>
              <a:schemeClr val="accent4">
                <a:lumMod val="60000"/>
              </a:schemeClr>
            </a:solidFill>
            <a:ln w="9525" cap="flat" cmpd="sng" algn="ctr">
              <a:solidFill>
                <a:schemeClr val="accent4">
                  <a:lumMod val="60000"/>
                  <a:shade val="95000"/>
                  <a:satMod val="105000"/>
                </a:schemeClr>
              </a:solidFill>
              <a:prstDash val="solid"/>
              <a:round/>
            </a:ln>
            <a:effectLst/>
          </c:spPr>
        </c:marker>
      </c:pivotFmt>
      <c:pivotFmt>
        <c:idx val="68"/>
        <c:spPr>
          <a:ln w="28575" cap="rnd" cmpd="sng" algn="ctr">
            <a:solidFill>
              <a:schemeClr val="accent4">
                <a:lumMod val="60000"/>
                <a:shade val="95000"/>
                <a:satMod val="105000"/>
              </a:schemeClr>
            </a:solidFill>
            <a:prstDash val="solid"/>
            <a:round/>
          </a:ln>
          <a:effectLst/>
        </c:spPr>
        <c:marker>
          <c:symbol val="circle"/>
          <c:size val="7"/>
          <c:spPr>
            <a:solidFill>
              <a:schemeClr val="accent4">
                <a:lumMod val="60000"/>
              </a:schemeClr>
            </a:solidFill>
            <a:ln w="9525" cap="flat" cmpd="sng" algn="ctr">
              <a:solidFill>
                <a:schemeClr val="accent4">
                  <a:lumMod val="60000"/>
                  <a:shade val="95000"/>
                  <a:satMod val="105000"/>
                </a:schemeClr>
              </a:solidFill>
              <a:prstDash val="solid"/>
              <a:round/>
            </a:ln>
            <a:effectLst/>
          </c:spPr>
        </c:marker>
      </c:pivotFmt>
      <c:pivotFmt>
        <c:idx val="69"/>
        <c:spPr>
          <a:ln w="28575" cap="rnd" cmpd="sng" algn="ctr">
            <a:solidFill>
              <a:schemeClr val="accent4">
                <a:lumMod val="60000"/>
                <a:shade val="95000"/>
                <a:satMod val="105000"/>
              </a:schemeClr>
            </a:solidFill>
            <a:prstDash val="solid"/>
            <a:round/>
          </a:ln>
          <a:effectLst/>
        </c:spPr>
        <c:marker>
          <c:symbol val="circle"/>
          <c:size val="7"/>
          <c:spPr>
            <a:solidFill>
              <a:schemeClr val="accent4">
                <a:lumMod val="60000"/>
              </a:schemeClr>
            </a:solidFill>
            <a:ln w="9525" cap="flat" cmpd="sng" algn="ctr">
              <a:solidFill>
                <a:schemeClr val="accent4">
                  <a:lumMod val="60000"/>
                  <a:shade val="95000"/>
                  <a:satMod val="105000"/>
                </a:schemeClr>
              </a:solidFill>
              <a:prstDash val="solid"/>
              <a:round/>
            </a:ln>
            <a:effectLst/>
          </c:spPr>
        </c:marker>
      </c:pivotFmt>
      <c:pivotFmt>
        <c:idx val="70"/>
        <c:spPr>
          <a:ln w="28575" cap="rnd" cmpd="sng" algn="ctr">
            <a:solidFill>
              <a:schemeClr val="accent4">
                <a:lumMod val="60000"/>
                <a:shade val="95000"/>
                <a:satMod val="105000"/>
              </a:schemeClr>
            </a:solidFill>
            <a:prstDash val="solid"/>
            <a:round/>
          </a:ln>
          <a:effectLst/>
        </c:spPr>
        <c:marker>
          <c:symbol val="circle"/>
          <c:size val="7"/>
          <c:spPr>
            <a:solidFill>
              <a:schemeClr val="accent4">
                <a:lumMod val="60000"/>
              </a:schemeClr>
            </a:solidFill>
            <a:ln w="9525" cap="flat" cmpd="sng" algn="ctr">
              <a:solidFill>
                <a:schemeClr val="accent4">
                  <a:lumMod val="60000"/>
                  <a:shade val="95000"/>
                  <a:satMod val="105000"/>
                </a:schemeClr>
              </a:solidFill>
              <a:prstDash val="solid"/>
              <a:round/>
            </a:ln>
            <a:effectLst/>
          </c:spPr>
        </c:marker>
      </c:pivotFmt>
      <c:pivotFmt>
        <c:idx val="71"/>
        <c:spPr>
          <a:ln w="28575" cap="rnd" cmpd="sng" algn="ctr">
            <a:solidFill>
              <a:schemeClr val="accent4">
                <a:lumMod val="60000"/>
                <a:shade val="95000"/>
                <a:satMod val="105000"/>
              </a:schemeClr>
            </a:solidFill>
            <a:prstDash val="solid"/>
            <a:round/>
          </a:ln>
          <a:effectLst/>
        </c:spPr>
        <c:marker>
          <c:symbol val="circle"/>
          <c:size val="7"/>
          <c:spPr>
            <a:solidFill>
              <a:schemeClr val="accent4">
                <a:lumMod val="60000"/>
              </a:schemeClr>
            </a:solidFill>
            <a:ln w="9525" cap="flat" cmpd="sng" algn="ctr">
              <a:solidFill>
                <a:schemeClr val="accent4">
                  <a:lumMod val="60000"/>
                  <a:shade val="95000"/>
                  <a:satMod val="105000"/>
                </a:schemeClr>
              </a:solidFill>
              <a:prstDash val="solid"/>
              <a:round/>
            </a:ln>
            <a:effectLst/>
          </c:spPr>
        </c:marker>
      </c:pivotFmt>
      <c:pivotFmt>
        <c:idx val="72"/>
        <c:spPr>
          <a:ln w="28575" cap="rnd" cmpd="sng" algn="ctr">
            <a:solidFill>
              <a:schemeClr val="accent4">
                <a:lumMod val="60000"/>
                <a:shade val="95000"/>
                <a:satMod val="105000"/>
              </a:schemeClr>
            </a:solidFill>
            <a:prstDash val="solid"/>
            <a:round/>
          </a:ln>
          <a:effectLst/>
        </c:spPr>
        <c:marker>
          <c:symbol val="circle"/>
          <c:size val="7"/>
          <c:spPr>
            <a:solidFill>
              <a:schemeClr val="accent4">
                <a:lumMod val="60000"/>
              </a:schemeClr>
            </a:solidFill>
            <a:ln w="9525" cap="flat" cmpd="sng" algn="ctr">
              <a:solidFill>
                <a:schemeClr val="accent4">
                  <a:lumMod val="60000"/>
                  <a:shade val="95000"/>
                  <a:satMod val="105000"/>
                </a:schemeClr>
              </a:solidFill>
              <a:prstDash val="solid"/>
              <a:round/>
            </a:ln>
            <a:effectLst/>
          </c:spPr>
        </c:marker>
      </c:pivotFmt>
    </c:pivotFmts>
    <c:plotArea>
      <c:layout>
        <c:manualLayout>
          <c:layoutTarget val="inner"/>
          <c:xMode val="edge"/>
          <c:yMode val="edge"/>
          <c:x val="0.10383133687759408"/>
          <c:y val="9.3703529809053804E-2"/>
          <c:w val="0.88150830644876277"/>
          <c:h val="0.82949389580408117"/>
        </c:manualLayout>
      </c:layout>
      <c:lineChart>
        <c:grouping val="standard"/>
        <c:varyColors val="0"/>
        <c:ser>
          <c:idx val="0"/>
          <c:order val="0"/>
          <c:tx>
            <c:strRef>
              <c:f>'2-7g2'!$B$1:$B$2</c:f>
              <c:strCache>
                <c:ptCount val="1"/>
                <c:pt idx="0">
                  <c:v>田端</c:v>
                </c:pt>
              </c:strCache>
            </c:strRef>
          </c:tx>
          <c:spPr>
            <a:ln w="28575" cap="rnd" cmpd="sng" algn="ctr">
              <a:solidFill>
                <a:schemeClr val="accent1">
                  <a:shade val="95000"/>
                  <a:satMod val="105000"/>
                </a:schemeClr>
              </a:solidFill>
              <a:prstDash val="solid"/>
              <a:round/>
            </a:ln>
            <a:effectLst/>
          </c:spPr>
          <c:marker>
            <c:symbol val="circle"/>
            <c:size val="7"/>
            <c:spPr>
              <a:solidFill>
                <a:schemeClr val="accent1"/>
              </a:solidFill>
              <a:ln w="9525" cap="flat" cmpd="sng" algn="ctr">
                <a:solidFill>
                  <a:schemeClr val="accent1">
                    <a:shade val="95000"/>
                    <a:satMod val="105000"/>
                  </a:schemeClr>
                </a:solidFill>
                <a:prstDash val="solid"/>
                <a:round/>
              </a:ln>
              <a:effectLst/>
            </c:spPr>
          </c:marker>
          <c:dPt>
            <c:idx val="0"/>
            <c:bubble3D val="0"/>
            <c:spPr>
              <a:ln w="28575" cap="rnd" cmpd="sng" algn="ctr">
                <a:solidFill>
                  <a:schemeClr val="accent1">
                    <a:shade val="95000"/>
                    <a:satMod val="105000"/>
                  </a:schemeClr>
                </a:solidFill>
                <a:prstDash val="solid"/>
                <a:round/>
              </a:ln>
              <a:effectLst/>
            </c:spPr>
            <c:extLst>
              <c:ext xmlns:c16="http://schemas.microsoft.com/office/drawing/2014/chart" uri="{C3380CC4-5D6E-409C-BE32-E72D297353CC}">
                <c16:uniqueId val="{00000001-1B52-4098-BB13-FC074955A536}"/>
              </c:ext>
            </c:extLst>
          </c:dPt>
          <c:dPt>
            <c:idx val="1"/>
            <c:bubble3D val="0"/>
            <c:spPr>
              <a:ln w="28575" cap="rnd" cmpd="sng" algn="ctr">
                <a:solidFill>
                  <a:schemeClr val="accent1">
                    <a:shade val="95000"/>
                    <a:satMod val="105000"/>
                  </a:schemeClr>
                </a:solidFill>
                <a:prstDash val="solid"/>
                <a:round/>
              </a:ln>
              <a:effectLst/>
            </c:spPr>
            <c:extLst>
              <c:ext xmlns:c16="http://schemas.microsoft.com/office/drawing/2014/chart" uri="{C3380CC4-5D6E-409C-BE32-E72D297353CC}">
                <c16:uniqueId val="{00000003-1B52-4098-BB13-FC074955A536}"/>
              </c:ext>
            </c:extLst>
          </c:dPt>
          <c:dPt>
            <c:idx val="2"/>
            <c:bubble3D val="0"/>
            <c:spPr>
              <a:ln w="28575" cap="rnd" cmpd="sng" algn="ctr">
                <a:solidFill>
                  <a:schemeClr val="accent1">
                    <a:shade val="95000"/>
                    <a:satMod val="105000"/>
                  </a:schemeClr>
                </a:solidFill>
                <a:prstDash val="solid"/>
                <a:round/>
              </a:ln>
              <a:effectLst/>
            </c:spPr>
            <c:extLst>
              <c:ext xmlns:c16="http://schemas.microsoft.com/office/drawing/2014/chart" uri="{C3380CC4-5D6E-409C-BE32-E72D297353CC}">
                <c16:uniqueId val="{00000005-1B52-4098-BB13-FC074955A536}"/>
              </c:ext>
            </c:extLst>
          </c:dPt>
          <c:dPt>
            <c:idx val="3"/>
            <c:bubble3D val="0"/>
            <c:spPr>
              <a:ln w="28575" cap="rnd" cmpd="sng" algn="ctr">
                <a:solidFill>
                  <a:schemeClr val="accent1">
                    <a:shade val="95000"/>
                    <a:satMod val="105000"/>
                  </a:schemeClr>
                </a:solidFill>
                <a:prstDash val="solid"/>
                <a:round/>
              </a:ln>
              <a:effectLst/>
            </c:spPr>
            <c:extLst>
              <c:ext xmlns:c16="http://schemas.microsoft.com/office/drawing/2014/chart" uri="{C3380CC4-5D6E-409C-BE32-E72D297353CC}">
                <c16:uniqueId val="{00000007-1B52-4098-BB13-FC074955A536}"/>
              </c:ext>
            </c:extLst>
          </c:dPt>
          <c:dPt>
            <c:idx val="4"/>
            <c:bubble3D val="0"/>
            <c:spPr>
              <a:ln w="28575" cap="rnd" cmpd="sng" algn="ctr">
                <a:solidFill>
                  <a:schemeClr val="accent1">
                    <a:shade val="95000"/>
                    <a:satMod val="105000"/>
                  </a:schemeClr>
                </a:solidFill>
                <a:prstDash val="solid"/>
                <a:round/>
              </a:ln>
              <a:effectLst/>
            </c:spPr>
            <c:extLst>
              <c:ext xmlns:c16="http://schemas.microsoft.com/office/drawing/2014/chart" uri="{C3380CC4-5D6E-409C-BE32-E72D297353CC}">
                <c16:uniqueId val="{00000009-1B52-4098-BB13-FC074955A536}"/>
              </c:ext>
            </c:extLst>
          </c:dPt>
          <c:dPt>
            <c:idx val="5"/>
            <c:bubble3D val="0"/>
            <c:spPr>
              <a:ln w="28575" cap="rnd" cmpd="sng" algn="ctr">
                <a:solidFill>
                  <a:schemeClr val="accent1">
                    <a:shade val="95000"/>
                    <a:satMod val="105000"/>
                  </a:schemeClr>
                </a:solidFill>
                <a:prstDash val="solid"/>
                <a:round/>
              </a:ln>
              <a:effectLst/>
            </c:spPr>
            <c:extLst>
              <c:ext xmlns:c16="http://schemas.microsoft.com/office/drawing/2014/chart" uri="{C3380CC4-5D6E-409C-BE32-E72D297353CC}">
                <c16:uniqueId val="{0000000B-1B52-4098-BB13-FC074955A536}"/>
              </c:ext>
            </c:extLst>
          </c:dPt>
          <c:dPt>
            <c:idx val="6"/>
            <c:bubble3D val="0"/>
            <c:spPr>
              <a:ln w="28575" cap="rnd" cmpd="sng" algn="ctr">
                <a:solidFill>
                  <a:schemeClr val="accent1">
                    <a:shade val="95000"/>
                    <a:satMod val="105000"/>
                  </a:schemeClr>
                </a:solidFill>
                <a:prstDash val="solid"/>
                <a:round/>
              </a:ln>
              <a:effectLst/>
            </c:spPr>
            <c:extLst>
              <c:ext xmlns:c16="http://schemas.microsoft.com/office/drawing/2014/chart" uri="{C3380CC4-5D6E-409C-BE32-E72D297353CC}">
                <c16:uniqueId val="{0000000D-1B52-4098-BB13-FC074955A536}"/>
              </c:ext>
            </c:extLst>
          </c:dPt>
          <c:dPt>
            <c:idx val="7"/>
            <c:bubble3D val="0"/>
            <c:spPr>
              <a:ln w="28575" cap="rnd" cmpd="sng" algn="ctr">
                <a:solidFill>
                  <a:schemeClr val="accent1">
                    <a:shade val="95000"/>
                    <a:satMod val="105000"/>
                  </a:schemeClr>
                </a:solidFill>
                <a:prstDash val="solid"/>
                <a:round/>
              </a:ln>
              <a:effectLst/>
            </c:spPr>
            <c:extLst>
              <c:ext xmlns:c16="http://schemas.microsoft.com/office/drawing/2014/chart" uri="{C3380CC4-5D6E-409C-BE32-E72D297353CC}">
                <c16:uniqueId val="{0000000F-1B52-4098-BB13-FC074955A536}"/>
              </c:ext>
            </c:extLst>
          </c:dPt>
          <c:dPt>
            <c:idx val="8"/>
            <c:bubble3D val="0"/>
            <c:extLst>
              <c:ext xmlns:c16="http://schemas.microsoft.com/office/drawing/2014/chart" uri="{C3380CC4-5D6E-409C-BE32-E72D297353CC}">
                <c16:uniqueId val="{00000011-1B52-4098-BB13-FC074955A536}"/>
              </c:ext>
            </c:extLst>
          </c:dPt>
          <c:dLbls>
            <c:dLbl>
              <c:idx val="0"/>
              <c:layout>
                <c:manualLayout>
                  <c:x val="-3.4566843319633139E-2"/>
                  <c:y val="1.48327230894109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52-4098-BB13-FC074955A536}"/>
                </c:ext>
              </c:extLst>
            </c:dLbl>
            <c:dLbl>
              <c:idx val="1"/>
              <c:layout>
                <c:manualLayout>
                  <c:x val="-3.6632620912691968E-2"/>
                  <c:y val="2.2196164847061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B52-4098-BB13-FC074955A536}"/>
                </c:ext>
              </c:extLst>
            </c:dLbl>
            <c:dLbl>
              <c:idx val="2"/>
              <c:layout>
                <c:manualLayout>
                  <c:x val="-3.5579742731505291E-2"/>
                  <c:y val="2.05839115723706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B52-4098-BB13-FC074955A536}"/>
                </c:ext>
              </c:extLst>
            </c:dLbl>
            <c:dLbl>
              <c:idx val="3"/>
              <c:layout>
                <c:manualLayout>
                  <c:x val="-4.0655955620400738E-2"/>
                  <c:y val="1.74399240599370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B52-4098-BB13-FC074955A536}"/>
                </c:ext>
              </c:extLst>
            </c:dLbl>
            <c:dLbl>
              <c:idx val="4"/>
              <c:layout>
                <c:manualLayout>
                  <c:x val="-4.6636785222513376E-2"/>
                  <c:y val="1.89707844476667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B52-4098-BB13-FC074955A536}"/>
                </c:ext>
              </c:extLst>
            </c:dLbl>
            <c:dLbl>
              <c:idx val="5"/>
              <c:layout>
                <c:manualLayout>
                  <c:x val="-4.0142901245665608E-2"/>
                  <c:y val="1.61712186762219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B52-4098-BB13-FC074955A536}"/>
                </c:ext>
              </c:extLst>
            </c:dLbl>
            <c:dLbl>
              <c:idx val="6"/>
              <c:layout>
                <c:manualLayout>
                  <c:x val="-5.1477222313608788E-2"/>
                  <c:y val="2.29050642622063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B52-4098-BB13-FC074955A536}"/>
                </c:ext>
              </c:extLst>
            </c:dLbl>
            <c:dLbl>
              <c:idx val="7"/>
              <c:layout>
                <c:manualLayout>
                  <c:x val="-5.1928595559218464E-2"/>
                  <c:y val="1.8960229924222784E-2"/>
                </c:manualLayout>
              </c:layout>
              <c:spPr>
                <a:noFill/>
                <a:ln>
                  <a:noFill/>
                </a:ln>
                <a:effectLst/>
              </c:spPr>
              <c:txPr>
                <a:bodyPr rot="0" spcFirstLastPara="1" vertOverflow="ellipsis" horzOverflow="overflow" vert="horz" wrap="square" anchor="ctr" anchorCtr="1">
                  <a:noAutofit/>
                </a:bodyPr>
                <a:lstStyle/>
                <a:p>
                  <a:pPr algn="ctr" rtl="0">
                    <a:defRPr lang="ja-JP" altLang="en-US" sz="1000" b="0" i="0" u="none" strike="noStrike" kern="1200" baseline="0">
                      <a:solidFill>
                        <a:schemeClr val="dk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F-1B52-4098-BB13-FC074955A536}"/>
                </c:ext>
              </c:extLst>
            </c:dLbl>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dk1"/>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shade val="95000"/>
                          <a:satMod val="105000"/>
                        </a:schemeClr>
                      </a:solidFill>
                      <a:prstDash val="solid"/>
                      <a:round/>
                    </a:ln>
                    <a:effectLst/>
                  </c:spPr>
                </c15:leaderLines>
              </c:ext>
            </c:extLst>
          </c:dLbls>
          <c:cat>
            <c:strRef>
              <c:f>'2-7g2'!$A$3:$A$11</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'2-7g2'!$B$3:$B$11</c:f>
              <c:numCache>
                <c:formatCode>General</c:formatCode>
                <c:ptCount val="8"/>
                <c:pt idx="0">
                  <c:v>465</c:v>
                </c:pt>
                <c:pt idx="1">
                  <c:v>489</c:v>
                </c:pt>
                <c:pt idx="2">
                  <c:v>501</c:v>
                </c:pt>
                <c:pt idx="3">
                  <c:v>497</c:v>
                </c:pt>
                <c:pt idx="4">
                  <c:v>472</c:v>
                </c:pt>
                <c:pt idx="5">
                  <c:v>462</c:v>
                </c:pt>
                <c:pt idx="6">
                  <c:v>489</c:v>
                </c:pt>
                <c:pt idx="7">
                  <c:v>504</c:v>
                </c:pt>
              </c:numCache>
            </c:numRef>
          </c:val>
          <c:smooth val="0"/>
          <c:extLst>
            <c:ext xmlns:c16="http://schemas.microsoft.com/office/drawing/2014/chart" uri="{C3380CC4-5D6E-409C-BE32-E72D297353CC}">
              <c16:uniqueId val="{00000012-1B52-4098-BB13-FC074955A536}"/>
            </c:ext>
          </c:extLst>
        </c:ser>
        <c:ser>
          <c:idx val="1"/>
          <c:order val="1"/>
          <c:tx>
            <c:strRef>
              <c:f>'2-7g2'!$C$1:$C$2</c:f>
              <c:strCache>
                <c:ptCount val="1"/>
                <c:pt idx="0">
                  <c:v>一之宮</c:v>
                </c:pt>
              </c:strCache>
            </c:strRef>
          </c:tx>
          <c:spPr>
            <a:ln w="28575" cap="rnd" cmpd="sng" algn="ctr">
              <a:solidFill>
                <a:schemeClr val="accent2">
                  <a:shade val="95000"/>
                  <a:satMod val="105000"/>
                </a:schemeClr>
              </a:solidFill>
              <a:prstDash val="solid"/>
              <a:round/>
            </a:ln>
            <a:effectLst/>
          </c:spPr>
          <c:marker>
            <c:symbol val="circle"/>
            <c:size val="7"/>
            <c:spPr>
              <a:solidFill>
                <a:schemeClr val="accent2"/>
              </a:solidFill>
              <a:ln w="9525" cap="flat" cmpd="sng" algn="ctr">
                <a:solidFill>
                  <a:schemeClr val="accent2">
                    <a:shade val="95000"/>
                    <a:satMod val="105000"/>
                  </a:schemeClr>
                </a:solidFill>
                <a:prstDash val="solid"/>
                <a:round/>
              </a:ln>
              <a:effectLst/>
            </c:spPr>
          </c:marker>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'2-7g2'!$A$3:$A$11</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'2-7g2'!$C$3:$C$11</c:f>
              <c:numCache>
                <c:formatCode>General</c:formatCode>
                <c:ptCount val="8"/>
                <c:pt idx="0">
                  <c:v>4442</c:v>
                </c:pt>
                <c:pt idx="1">
                  <c:v>4512</c:v>
                </c:pt>
                <c:pt idx="2">
                  <c:v>4621</c:v>
                </c:pt>
                <c:pt idx="3">
                  <c:v>4656</c:v>
                </c:pt>
                <c:pt idx="4">
                  <c:v>4760</c:v>
                </c:pt>
                <c:pt idx="5">
                  <c:v>4829</c:v>
                </c:pt>
                <c:pt idx="6">
                  <c:v>4867</c:v>
                </c:pt>
                <c:pt idx="7">
                  <c:v>4887</c:v>
                </c:pt>
              </c:numCache>
            </c:numRef>
          </c:val>
          <c:smooth val="0"/>
          <c:extLst>
            <c:ext xmlns:c16="http://schemas.microsoft.com/office/drawing/2014/chart" uri="{C3380CC4-5D6E-409C-BE32-E72D297353CC}">
              <c16:uniqueId val="{00000013-1B52-4098-BB13-FC074955A536}"/>
            </c:ext>
          </c:extLst>
        </c:ser>
        <c:ser>
          <c:idx val="2"/>
          <c:order val="2"/>
          <c:tx>
            <c:strRef>
              <c:f>'2-7g2'!$D$1:$D$2</c:f>
              <c:strCache>
                <c:ptCount val="1"/>
                <c:pt idx="0">
                  <c:v>中瀬</c:v>
                </c:pt>
              </c:strCache>
            </c:strRef>
          </c:tx>
          <c:spPr>
            <a:ln w="28575" cap="rnd" cmpd="sng" algn="ctr">
              <a:solidFill>
                <a:schemeClr val="accent3">
                  <a:shade val="95000"/>
                  <a:satMod val="105000"/>
                </a:schemeClr>
              </a:solidFill>
              <a:prstDash val="solid"/>
              <a:round/>
            </a:ln>
            <a:effectLst/>
          </c:spPr>
          <c:marker>
            <c:symbol val="circle"/>
            <c:size val="7"/>
            <c:spPr>
              <a:solidFill>
                <a:schemeClr val="accent3"/>
              </a:solidFill>
              <a:ln w="9525" cap="flat" cmpd="sng" algn="ctr">
                <a:solidFill>
                  <a:schemeClr val="accent3">
                    <a:shade val="95000"/>
                    <a:satMod val="105000"/>
                  </a:schemeClr>
                </a:solidFill>
                <a:prstDash val="solid"/>
                <a:round/>
              </a:ln>
              <a:effectLst/>
            </c:spPr>
          </c:marker>
          <c:dPt>
            <c:idx val="0"/>
            <c:bubble3D val="0"/>
            <c:spPr>
              <a:ln w="28575" cap="rnd" cmpd="sng" algn="ctr">
                <a:solidFill>
                  <a:schemeClr val="accent3">
                    <a:shade val="95000"/>
                    <a:satMod val="105000"/>
                  </a:schemeClr>
                </a:solidFill>
                <a:prstDash val="solid"/>
                <a:round/>
              </a:ln>
              <a:effectLst/>
            </c:spPr>
            <c:extLst>
              <c:ext xmlns:c16="http://schemas.microsoft.com/office/drawing/2014/chart" uri="{C3380CC4-5D6E-409C-BE32-E72D297353CC}">
                <c16:uniqueId val="{00000015-1B52-4098-BB13-FC074955A536}"/>
              </c:ext>
            </c:extLst>
          </c:dPt>
          <c:dPt>
            <c:idx val="1"/>
            <c:bubble3D val="0"/>
            <c:spPr>
              <a:ln w="28575" cap="rnd" cmpd="sng" algn="ctr">
                <a:solidFill>
                  <a:schemeClr val="accent3">
                    <a:shade val="95000"/>
                    <a:satMod val="105000"/>
                  </a:schemeClr>
                </a:solidFill>
                <a:prstDash val="solid"/>
                <a:round/>
              </a:ln>
              <a:effectLst/>
            </c:spPr>
            <c:extLst>
              <c:ext xmlns:c16="http://schemas.microsoft.com/office/drawing/2014/chart" uri="{C3380CC4-5D6E-409C-BE32-E72D297353CC}">
                <c16:uniqueId val="{00000017-1B52-4098-BB13-FC074955A536}"/>
              </c:ext>
            </c:extLst>
          </c:dPt>
          <c:dPt>
            <c:idx val="2"/>
            <c:bubble3D val="0"/>
            <c:spPr>
              <a:ln w="28575" cap="rnd" cmpd="sng" algn="ctr">
                <a:solidFill>
                  <a:schemeClr val="accent3">
                    <a:shade val="95000"/>
                    <a:satMod val="105000"/>
                  </a:schemeClr>
                </a:solidFill>
                <a:prstDash val="solid"/>
                <a:round/>
              </a:ln>
              <a:effectLst/>
            </c:spPr>
            <c:extLst>
              <c:ext xmlns:c16="http://schemas.microsoft.com/office/drawing/2014/chart" uri="{C3380CC4-5D6E-409C-BE32-E72D297353CC}">
                <c16:uniqueId val="{00000019-1B52-4098-BB13-FC074955A536}"/>
              </c:ext>
            </c:extLst>
          </c:dPt>
          <c:dPt>
            <c:idx val="3"/>
            <c:bubble3D val="0"/>
            <c:spPr>
              <a:ln w="28575" cap="rnd" cmpd="sng" algn="ctr">
                <a:solidFill>
                  <a:schemeClr val="accent3">
                    <a:shade val="95000"/>
                    <a:satMod val="105000"/>
                  </a:schemeClr>
                </a:solidFill>
                <a:prstDash val="solid"/>
                <a:round/>
              </a:ln>
              <a:effectLst/>
            </c:spPr>
            <c:extLst>
              <c:ext xmlns:c16="http://schemas.microsoft.com/office/drawing/2014/chart" uri="{C3380CC4-5D6E-409C-BE32-E72D297353CC}">
                <c16:uniqueId val="{0000001B-1B52-4098-BB13-FC074955A536}"/>
              </c:ext>
            </c:extLst>
          </c:dPt>
          <c:dPt>
            <c:idx val="4"/>
            <c:bubble3D val="0"/>
            <c:spPr>
              <a:ln w="28575" cap="rnd" cmpd="sng" algn="ctr">
                <a:solidFill>
                  <a:schemeClr val="accent3">
                    <a:shade val="95000"/>
                    <a:satMod val="105000"/>
                  </a:schemeClr>
                </a:solidFill>
                <a:prstDash val="solid"/>
                <a:round/>
              </a:ln>
              <a:effectLst/>
            </c:spPr>
            <c:extLst>
              <c:ext xmlns:c16="http://schemas.microsoft.com/office/drawing/2014/chart" uri="{C3380CC4-5D6E-409C-BE32-E72D297353CC}">
                <c16:uniqueId val="{0000001D-1B52-4098-BB13-FC074955A536}"/>
              </c:ext>
            </c:extLst>
          </c:dPt>
          <c:dPt>
            <c:idx val="5"/>
            <c:bubble3D val="0"/>
            <c:spPr>
              <a:ln w="28575" cap="rnd" cmpd="sng" algn="ctr">
                <a:solidFill>
                  <a:schemeClr val="accent3">
                    <a:shade val="95000"/>
                    <a:satMod val="105000"/>
                  </a:schemeClr>
                </a:solidFill>
                <a:prstDash val="solid"/>
                <a:round/>
              </a:ln>
              <a:effectLst/>
            </c:spPr>
            <c:extLst>
              <c:ext xmlns:c16="http://schemas.microsoft.com/office/drawing/2014/chart" uri="{C3380CC4-5D6E-409C-BE32-E72D297353CC}">
                <c16:uniqueId val="{0000001F-1B52-4098-BB13-FC074955A536}"/>
              </c:ext>
            </c:extLst>
          </c:dPt>
          <c:dPt>
            <c:idx val="6"/>
            <c:bubble3D val="0"/>
            <c:spPr>
              <a:ln w="28575" cap="rnd" cmpd="sng" algn="ctr">
                <a:solidFill>
                  <a:schemeClr val="accent3">
                    <a:shade val="95000"/>
                    <a:satMod val="105000"/>
                  </a:schemeClr>
                </a:solidFill>
                <a:prstDash val="solid"/>
                <a:round/>
              </a:ln>
              <a:effectLst/>
            </c:spPr>
            <c:extLst>
              <c:ext xmlns:c16="http://schemas.microsoft.com/office/drawing/2014/chart" uri="{C3380CC4-5D6E-409C-BE32-E72D297353CC}">
                <c16:uniqueId val="{00000021-1B52-4098-BB13-FC074955A536}"/>
              </c:ext>
            </c:extLst>
          </c:dPt>
          <c:dPt>
            <c:idx val="7"/>
            <c:bubble3D val="0"/>
            <c:spPr>
              <a:ln w="28575" cap="rnd" cmpd="sng" algn="ctr">
                <a:solidFill>
                  <a:schemeClr val="accent3">
                    <a:shade val="95000"/>
                    <a:satMod val="105000"/>
                  </a:schemeClr>
                </a:solidFill>
                <a:prstDash val="solid"/>
                <a:round/>
              </a:ln>
              <a:effectLst/>
            </c:spPr>
            <c:extLst>
              <c:ext xmlns:c16="http://schemas.microsoft.com/office/drawing/2014/chart" uri="{C3380CC4-5D6E-409C-BE32-E72D297353CC}">
                <c16:uniqueId val="{00000023-1B52-4098-BB13-FC074955A536}"/>
              </c:ext>
            </c:extLst>
          </c:dPt>
          <c:dPt>
            <c:idx val="8"/>
            <c:bubble3D val="0"/>
            <c:extLst>
              <c:ext xmlns:c16="http://schemas.microsoft.com/office/drawing/2014/chart" uri="{C3380CC4-5D6E-409C-BE32-E72D297353CC}">
                <c16:uniqueId val="{00000025-1B52-4098-BB13-FC074955A536}"/>
              </c:ext>
            </c:extLst>
          </c:dPt>
          <c:dLbls>
            <c:dLbl>
              <c:idx val="0"/>
              <c:layout>
                <c:manualLayout>
                  <c:x val="-3.2528107663222061E-2"/>
                  <c:y val="1.48327230894108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B52-4098-BB13-FC074955A536}"/>
                </c:ext>
              </c:extLst>
            </c:dLbl>
            <c:dLbl>
              <c:idx val="1"/>
              <c:layout>
                <c:manualLayout>
                  <c:x val="-3.4566843319633139E-2"/>
                  <c:y val="1.32204705796923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B52-4098-BB13-FC074955A536}"/>
                </c:ext>
              </c:extLst>
            </c:dLbl>
            <c:dLbl>
              <c:idx val="2"/>
              <c:layout>
                <c:manualLayout>
                  <c:x val="-3.3541121125708367E-2"/>
                  <c:y val="1.64449755991295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B52-4098-BB13-FC074955A536}"/>
                </c:ext>
              </c:extLst>
            </c:dLbl>
            <c:dLbl>
              <c:idx val="3"/>
              <c:layout>
                <c:manualLayout>
                  <c:x val="-3.4566843319633139E-2"/>
                  <c:y val="1.74123271049605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1B52-4098-BB13-FC074955A536}"/>
                </c:ext>
              </c:extLst>
            </c:dLbl>
            <c:dLbl>
              <c:idx val="4"/>
              <c:layout>
                <c:manualLayout>
                  <c:x val="-4.2482274638240808E-2"/>
                  <c:y val="1.74123271049606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1B52-4098-BB13-FC074955A536}"/>
                </c:ext>
              </c:extLst>
            </c:dLbl>
            <c:dLbl>
              <c:idx val="5"/>
              <c:layout>
                <c:manualLayout>
                  <c:x val="-4.3929904639047626E-2"/>
                  <c:y val="1.93420458676381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1B52-4098-BB13-FC074955A536}"/>
                </c:ext>
              </c:extLst>
            </c:dLbl>
            <c:dLbl>
              <c:idx val="6"/>
              <c:layout>
                <c:manualLayout>
                  <c:x val="-2.9489596530188063E-2"/>
                  <c:y val="1.9202124718339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1B52-4098-BB13-FC074955A536}"/>
                </c:ext>
              </c:extLst>
            </c:dLbl>
            <c:dLbl>
              <c:idx val="7"/>
              <c:layout>
                <c:manualLayout>
                  <c:x val="-8.7447979893602409E-2"/>
                  <c:y val="-1.38136013807305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1B52-4098-BB13-FC074955A536}"/>
                </c:ext>
              </c:extLst>
            </c:dLbl>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'2-7g2'!$A$3:$A$11</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'2-7g2'!$D$3:$D$11</c:f>
              <c:numCache>
                <c:formatCode>General</c:formatCode>
                <c:ptCount val="8"/>
                <c:pt idx="0">
                  <c:v>958</c:v>
                </c:pt>
                <c:pt idx="1">
                  <c:v>971</c:v>
                </c:pt>
                <c:pt idx="2">
                  <c:v>962</c:v>
                </c:pt>
                <c:pt idx="3">
                  <c:v>982</c:v>
                </c:pt>
                <c:pt idx="4">
                  <c:v>1006</c:v>
                </c:pt>
                <c:pt idx="5">
                  <c:v>1025</c:v>
                </c:pt>
                <c:pt idx="6">
                  <c:v>1032</c:v>
                </c:pt>
                <c:pt idx="7">
                  <c:v>1022</c:v>
                </c:pt>
              </c:numCache>
            </c:numRef>
          </c:val>
          <c:smooth val="0"/>
          <c:extLst>
            <c:ext xmlns:c16="http://schemas.microsoft.com/office/drawing/2014/chart" uri="{C3380CC4-5D6E-409C-BE32-E72D297353CC}">
              <c16:uniqueId val="{00000026-1B52-4098-BB13-FC074955A536}"/>
            </c:ext>
          </c:extLst>
        </c:ser>
        <c:ser>
          <c:idx val="3"/>
          <c:order val="3"/>
          <c:tx>
            <c:strRef>
              <c:f>'2-7g2'!$E$1:$E$2</c:f>
              <c:strCache>
                <c:ptCount val="1"/>
                <c:pt idx="0">
                  <c:v>大曲</c:v>
                </c:pt>
              </c:strCache>
            </c:strRef>
          </c:tx>
          <c:spPr>
            <a:ln w="28575" cap="rnd" cmpd="sng" algn="ctr">
              <a:solidFill>
                <a:schemeClr val="accent4">
                  <a:shade val="95000"/>
                  <a:satMod val="105000"/>
                </a:schemeClr>
              </a:solidFill>
              <a:prstDash val="solid"/>
              <a:round/>
            </a:ln>
            <a:effectLst/>
          </c:spPr>
          <c:marker>
            <c:symbol val="circle"/>
            <c:size val="7"/>
            <c:spPr>
              <a:solidFill>
                <a:schemeClr val="accent4"/>
              </a:solidFill>
              <a:ln w="9525" cap="flat" cmpd="sng" algn="ctr">
                <a:solidFill>
                  <a:schemeClr val="accent4">
                    <a:shade val="95000"/>
                    <a:satMod val="105000"/>
                  </a:schemeClr>
                </a:solidFill>
                <a:prstDash val="solid"/>
                <a:round/>
              </a:ln>
              <a:effectLst/>
            </c:spPr>
          </c:marker>
          <c:dPt>
            <c:idx val="0"/>
            <c:bubble3D val="0"/>
            <c:spPr>
              <a:ln w="28575" cap="rnd" cmpd="sng" algn="ctr">
                <a:solidFill>
                  <a:schemeClr val="accent4">
                    <a:shade val="95000"/>
                    <a:satMod val="105000"/>
                  </a:schemeClr>
                </a:solidFill>
                <a:prstDash val="solid"/>
                <a:round/>
              </a:ln>
              <a:effectLst/>
            </c:spPr>
            <c:extLst>
              <c:ext xmlns:c16="http://schemas.microsoft.com/office/drawing/2014/chart" uri="{C3380CC4-5D6E-409C-BE32-E72D297353CC}">
                <c16:uniqueId val="{00000028-1B52-4098-BB13-FC074955A536}"/>
              </c:ext>
            </c:extLst>
          </c:dPt>
          <c:dPt>
            <c:idx val="1"/>
            <c:bubble3D val="0"/>
            <c:spPr>
              <a:ln w="28575" cap="rnd" cmpd="sng" algn="ctr">
                <a:solidFill>
                  <a:schemeClr val="accent4">
                    <a:shade val="95000"/>
                    <a:satMod val="105000"/>
                  </a:schemeClr>
                </a:solidFill>
                <a:prstDash val="solid"/>
                <a:round/>
              </a:ln>
              <a:effectLst/>
            </c:spPr>
            <c:extLst>
              <c:ext xmlns:c16="http://schemas.microsoft.com/office/drawing/2014/chart" uri="{C3380CC4-5D6E-409C-BE32-E72D297353CC}">
                <c16:uniqueId val="{0000002A-1B52-4098-BB13-FC074955A536}"/>
              </c:ext>
            </c:extLst>
          </c:dPt>
          <c:dPt>
            <c:idx val="2"/>
            <c:bubble3D val="0"/>
            <c:spPr>
              <a:ln w="28575" cap="rnd" cmpd="sng" algn="ctr">
                <a:solidFill>
                  <a:schemeClr val="accent4">
                    <a:shade val="95000"/>
                    <a:satMod val="105000"/>
                  </a:schemeClr>
                </a:solidFill>
                <a:prstDash val="solid"/>
                <a:round/>
              </a:ln>
              <a:effectLst/>
            </c:spPr>
            <c:extLst>
              <c:ext xmlns:c16="http://schemas.microsoft.com/office/drawing/2014/chart" uri="{C3380CC4-5D6E-409C-BE32-E72D297353CC}">
                <c16:uniqueId val="{0000002C-1B52-4098-BB13-FC074955A536}"/>
              </c:ext>
            </c:extLst>
          </c:dPt>
          <c:dPt>
            <c:idx val="3"/>
            <c:bubble3D val="0"/>
            <c:spPr>
              <a:ln w="28575" cap="rnd" cmpd="sng" algn="ctr">
                <a:solidFill>
                  <a:schemeClr val="accent4">
                    <a:shade val="95000"/>
                    <a:satMod val="105000"/>
                  </a:schemeClr>
                </a:solidFill>
                <a:prstDash val="solid"/>
                <a:round/>
              </a:ln>
              <a:effectLst/>
            </c:spPr>
            <c:extLst>
              <c:ext xmlns:c16="http://schemas.microsoft.com/office/drawing/2014/chart" uri="{C3380CC4-5D6E-409C-BE32-E72D297353CC}">
                <c16:uniqueId val="{0000002E-1B52-4098-BB13-FC074955A536}"/>
              </c:ext>
            </c:extLst>
          </c:dPt>
          <c:dPt>
            <c:idx val="4"/>
            <c:bubble3D val="0"/>
            <c:spPr>
              <a:ln w="28575" cap="rnd" cmpd="sng" algn="ctr">
                <a:solidFill>
                  <a:schemeClr val="accent4">
                    <a:shade val="95000"/>
                    <a:satMod val="105000"/>
                  </a:schemeClr>
                </a:solidFill>
                <a:prstDash val="solid"/>
                <a:round/>
              </a:ln>
              <a:effectLst/>
            </c:spPr>
            <c:extLst>
              <c:ext xmlns:c16="http://schemas.microsoft.com/office/drawing/2014/chart" uri="{C3380CC4-5D6E-409C-BE32-E72D297353CC}">
                <c16:uniqueId val="{00000030-1B52-4098-BB13-FC074955A536}"/>
              </c:ext>
            </c:extLst>
          </c:dPt>
          <c:dPt>
            <c:idx val="5"/>
            <c:bubble3D val="0"/>
            <c:spPr>
              <a:ln w="28575" cap="rnd" cmpd="sng" algn="ctr">
                <a:solidFill>
                  <a:schemeClr val="accent4">
                    <a:shade val="95000"/>
                    <a:satMod val="105000"/>
                  </a:schemeClr>
                </a:solidFill>
                <a:prstDash val="solid"/>
                <a:round/>
              </a:ln>
              <a:effectLst/>
            </c:spPr>
            <c:extLst>
              <c:ext xmlns:c16="http://schemas.microsoft.com/office/drawing/2014/chart" uri="{C3380CC4-5D6E-409C-BE32-E72D297353CC}">
                <c16:uniqueId val="{00000032-1B52-4098-BB13-FC074955A536}"/>
              </c:ext>
            </c:extLst>
          </c:dPt>
          <c:dPt>
            <c:idx val="6"/>
            <c:bubble3D val="0"/>
            <c:spPr>
              <a:ln w="28575" cap="rnd" cmpd="sng" algn="ctr">
                <a:solidFill>
                  <a:schemeClr val="accent4">
                    <a:shade val="95000"/>
                    <a:satMod val="105000"/>
                  </a:schemeClr>
                </a:solidFill>
                <a:prstDash val="solid"/>
                <a:round/>
              </a:ln>
              <a:effectLst/>
            </c:spPr>
            <c:extLst>
              <c:ext xmlns:c16="http://schemas.microsoft.com/office/drawing/2014/chart" uri="{C3380CC4-5D6E-409C-BE32-E72D297353CC}">
                <c16:uniqueId val="{00000034-1B52-4098-BB13-FC074955A536}"/>
              </c:ext>
            </c:extLst>
          </c:dPt>
          <c:dPt>
            <c:idx val="7"/>
            <c:bubble3D val="0"/>
            <c:spPr>
              <a:ln w="28575" cap="rnd" cmpd="sng" algn="ctr">
                <a:solidFill>
                  <a:schemeClr val="accent4">
                    <a:shade val="95000"/>
                    <a:satMod val="105000"/>
                  </a:schemeClr>
                </a:solidFill>
                <a:prstDash val="solid"/>
                <a:round/>
              </a:ln>
              <a:effectLst/>
            </c:spPr>
            <c:extLst>
              <c:ext xmlns:c16="http://schemas.microsoft.com/office/drawing/2014/chart" uri="{C3380CC4-5D6E-409C-BE32-E72D297353CC}">
                <c16:uniqueId val="{00000036-1B52-4098-BB13-FC074955A536}"/>
              </c:ext>
            </c:extLst>
          </c:dPt>
          <c:dPt>
            <c:idx val="8"/>
            <c:bubble3D val="0"/>
            <c:extLst>
              <c:ext xmlns:c16="http://schemas.microsoft.com/office/drawing/2014/chart" uri="{C3380CC4-5D6E-409C-BE32-E72D297353CC}">
                <c16:uniqueId val="{00000038-1B52-4098-BB13-FC074955A536}"/>
              </c:ext>
            </c:extLst>
          </c:dPt>
          <c:dLbls>
            <c:dLbl>
              <c:idx val="0"/>
              <c:layout>
                <c:manualLayout>
                  <c:x val="-4.2482274638240808E-2"/>
                  <c:y val="1.64449755991295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1B52-4098-BB13-FC074955A536}"/>
                </c:ext>
              </c:extLst>
            </c:dLbl>
            <c:dLbl>
              <c:idx val="1"/>
              <c:layout>
                <c:manualLayout>
                  <c:x val="-4.6559745951062957E-2"/>
                  <c:y val="1.64449755991295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1B52-4098-BB13-FC074955A536}"/>
                </c:ext>
              </c:extLst>
            </c:dLbl>
            <c:dLbl>
              <c:idx val="2"/>
              <c:layout>
                <c:manualLayout>
                  <c:x val="-4.7156390389745804E-2"/>
                  <c:y val="1.32204705796922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1B52-4098-BB13-FC074955A536}"/>
                </c:ext>
              </c:extLst>
            </c:dLbl>
            <c:dLbl>
              <c:idx val="3"/>
              <c:layout>
                <c:manualLayout>
                  <c:x val="-4.2482274638240808E-2"/>
                  <c:y val="1.58000745952421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1B52-4098-BB13-FC074955A536}"/>
                </c:ext>
              </c:extLst>
            </c:dLbl>
            <c:dLbl>
              <c:idx val="4"/>
              <c:layout>
                <c:manualLayout>
                  <c:x val="-4.2482274638240808E-2"/>
                  <c:y val="1.74123271049606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1B52-4098-BB13-FC074955A536}"/>
                </c:ext>
              </c:extLst>
            </c:dLbl>
            <c:dLbl>
              <c:idx val="5"/>
              <c:layout>
                <c:manualLayout>
                  <c:x val="-4.191823728519313E-2"/>
                  <c:y val="1.45858050805139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1B52-4098-BB13-FC074955A536}"/>
                </c:ext>
              </c:extLst>
            </c:dLbl>
            <c:dLbl>
              <c:idx val="6"/>
              <c:layout>
                <c:manualLayout>
                  <c:x val="-7.1318869794741002E-2"/>
                  <c:y val="1.71703666392594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1B52-4098-BB13-FC074955A536}"/>
                </c:ext>
              </c:extLst>
            </c:dLbl>
            <c:dLbl>
              <c:idx val="7"/>
              <c:layout>
                <c:manualLayout>
                  <c:x val="-5.4790490297623687E-2"/>
                  <c:y val="1.5186801085424058E-2"/>
                </c:manualLayout>
              </c:layout>
              <c:numFmt formatCode="#,##0_ " sourceLinked="0"/>
              <c:spPr>
                <a:noFill/>
                <a:ln>
                  <a:noFill/>
                </a:ln>
                <a:effectLst/>
              </c:spPr>
              <c:txPr>
                <a:bodyPr rot="0" spcFirstLastPara="1" vertOverflow="ellipsis" horzOverflow="overflow" vert="horz" wrap="square" anchor="ctr" anchorCtr="1">
                  <a:no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36-1B52-4098-BB13-FC074955A536}"/>
                </c:ext>
              </c:extLst>
            </c:dLbl>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'2-7g2'!$A$3:$A$11</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'2-7g2'!$E$3:$E$11</c:f>
              <c:numCache>
                <c:formatCode>General</c:formatCode>
                <c:ptCount val="8"/>
                <c:pt idx="0">
                  <c:v>1172</c:v>
                </c:pt>
                <c:pt idx="1">
                  <c:v>1208</c:v>
                </c:pt>
                <c:pt idx="2">
                  <c:v>1197</c:v>
                </c:pt>
                <c:pt idx="3">
                  <c:v>1248</c:v>
                </c:pt>
                <c:pt idx="4">
                  <c:v>1326</c:v>
                </c:pt>
                <c:pt idx="5">
                  <c:v>1337</c:v>
                </c:pt>
                <c:pt idx="6">
                  <c:v>1337</c:v>
                </c:pt>
                <c:pt idx="7">
                  <c:v>1379</c:v>
                </c:pt>
              </c:numCache>
            </c:numRef>
          </c:val>
          <c:smooth val="0"/>
          <c:extLst>
            <c:ext xmlns:c16="http://schemas.microsoft.com/office/drawing/2014/chart" uri="{C3380CC4-5D6E-409C-BE32-E72D297353CC}">
              <c16:uniqueId val="{00000039-1B52-4098-BB13-FC074955A536}"/>
            </c:ext>
          </c:extLst>
        </c:ser>
        <c:ser>
          <c:idx val="4"/>
          <c:order val="4"/>
          <c:tx>
            <c:strRef>
              <c:f>'2-7g2'!$F$1:$F$2</c:f>
              <c:strCache>
                <c:ptCount val="1"/>
                <c:pt idx="0">
                  <c:v>岡田</c:v>
                </c:pt>
              </c:strCache>
            </c:strRef>
          </c:tx>
          <c:spPr>
            <a:ln w="28575" cap="rnd" cmpd="sng" algn="ctr">
              <a:solidFill>
                <a:schemeClr val="accent5">
                  <a:shade val="95000"/>
                  <a:satMod val="105000"/>
                </a:schemeClr>
              </a:solidFill>
              <a:prstDash val="solid"/>
              <a:round/>
            </a:ln>
            <a:effectLst/>
          </c:spPr>
          <c:marker>
            <c:symbol val="circle"/>
            <c:size val="7"/>
            <c:spPr>
              <a:solidFill>
                <a:schemeClr val="accent5"/>
              </a:solidFill>
              <a:ln w="9525" cap="flat" cmpd="sng" algn="ctr">
                <a:solidFill>
                  <a:schemeClr val="accent5">
                    <a:shade val="95000"/>
                    <a:satMod val="105000"/>
                  </a:schemeClr>
                </a:solidFill>
                <a:prstDash val="solid"/>
                <a:round/>
              </a:ln>
              <a:effectLst/>
            </c:spPr>
          </c:marker>
          <c:dPt>
            <c:idx val="0"/>
            <c:bubble3D val="0"/>
            <c:spPr>
              <a:ln w="28575" cap="rnd" cmpd="sng" algn="ctr">
                <a:solidFill>
                  <a:schemeClr val="accent5">
                    <a:shade val="95000"/>
                    <a:satMod val="105000"/>
                  </a:schemeClr>
                </a:solidFill>
                <a:prstDash val="solid"/>
                <a:round/>
              </a:ln>
              <a:effectLst/>
            </c:spPr>
            <c:extLst>
              <c:ext xmlns:c16="http://schemas.microsoft.com/office/drawing/2014/chart" uri="{C3380CC4-5D6E-409C-BE32-E72D297353CC}">
                <c16:uniqueId val="{0000003B-1B52-4098-BB13-FC074955A536}"/>
              </c:ext>
            </c:extLst>
          </c:dPt>
          <c:dPt>
            <c:idx val="1"/>
            <c:bubble3D val="0"/>
            <c:spPr>
              <a:ln w="28575" cap="rnd" cmpd="sng" algn="ctr">
                <a:solidFill>
                  <a:schemeClr val="accent5">
                    <a:shade val="95000"/>
                    <a:satMod val="105000"/>
                  </a:schemeClr>
                </a:solidFill>
                <a:prstDash val="solid"/>
                <a:round/>
              </a:ln>
              <a:effectLst/>
            </c:spPr>
            <c:extLst>
              <c:ext xmlns:c16="http://schemas.microsoft.com/office/drawing/2014/chart" uri="{C3380CC4-5D6E-409C-BE32-E72D297353CC}">
                <c16:uniqueId val="{0000003D-1B52-4098-BB13-FC074955A536}"/>
              </c:ext>
            </c:extLst>
          </c:dPt>
          <c:dPt>
            <c:idx val="2"/>
            <c:bubble3D val="0"/>
            <c:spPr>
              <a:ln w="28575" cap="rnd" cmpd="sng" algn="ctr">
                <a:solidFill>
                  <a:schemeClr val="accent5">
                    <a:shade val="95000"/>
                    <a:satMod val="105000"/>
                  </a:schemeClr>
                </a:solidFill>
                <a:prstDash val="solid"/>
                <a:round/>
              </a:ln>
              <a:effectLst/>
            </c:spPr>
            <c:extLst>
              <c:ext xmlns:c16="http://schemas.microsoft.com/office/drawing/2014/chart" uri="{C3380CC4-5D6E-409C-BE32-E72D297353CC}">
                <c16:uniqueId val="{0000003F-1B52-4098-BB13-FC074955A536}"/>
              </c:ext>
            </c:extLst>
          </c:dPt>
          <c:dPt>
            <c:idx val="3"/>
            <c:bubble3D val="0"/>
            <c:spPr>
              <a:ln w="28575" cap="rnd" cmpd="sng" algn="ctr">
                <a:solidFill>
                  <a:schemeClr val="accent5">
                    <a:shade val="95000"/>
                    <a:satMod val="105000"/>
                  </a:schemeClr>
                </a:solidFill>
                <a:prstDash val="solid"/>
                <a:round/>
              </a:ln>
              <a:effectLst/>
            </c:spPr>
            <c:extLst>
              <c:ext xmlns:c16="http://schemas.microsoft.com/office/drawing/2014/chart" uri="{C3380CC4-5D6E-409C-BE32-E72D297353CC}">
                <c16:uniqueId val="{00000041-1B52-4098-BB13-FC074955A536}"/>
              </c:ext>
            </c:extLst>
          </c:dPt>
          <c:dPt>
            <c:idx val="4"/>
            <c:bubble3D val="0"/>
            <c:spPr>
              <a:ln w="28575" cap="rnd" cmpd="sng" algn="ctr">
                <a:solidFill>
                  <a:schemeClr val="accent5">
                    <a:shade val="95000"/>
                    <a:satMod val="105000"/>
                  </a:schemeClr>
                </a:solidFill>
                <a:prstDash val="solid"/>
                <a:round/>
              </a:ln>
              <a:effectLst/>
            </c:spPr>
            <c:extLst>
              <c:ext xmlns:c16="http://schemas.microsoft.com/office/drawing/2014/chart" uri="{C3380CC4-5D6E-409C-BE32-E72D297353CC}">
                <c16:uniqueId val="{00000043-1B52-4098-BB13-FC074955A536}"/>
              </c:ext>
            </c:extLst>
          </c:dPt>
          <c:dPt>
            <c:idx val="5"/>
            <c:bubble3D val="0"/>
            <c:spPr>
              <a:ln w="28575" cap="rnd" cmpd="sng" algn="ctr">
                <a:solidFill>
                  <a:schemeClr val="accent5">
                    <a:shade val="95000"/>
                    <a:satMod val="105000"/>
                  </a:schemeClr>
                </a:solidFill>
                <a:prstDash val="solid"/>
                <a:round/>
              </a:ln>
              <a:effectLst/>
            </c:spPr>
            <c:extLst>
              <c:ext xmlns:c16="http://schemas.microsoft.com/office/drawing/2014/chart" uri="{C3380CC4-5D6E-409C-BE32-E72D297353CC}">
                <c16:uniqueId val="{00000045-1B52-4098-BB13-FC074955A536}"/>
              </c:ext>
            </c:extLst>
          </c:dPt>
          <c:dPt>
            <c:idx val="6"/>
            <c:bubble3D val="0"/>
            <c:spPr>
              <a:ln w="28575" cap="rnd" cmpd="sng" algn="ctr">
                <a:solidFill>
                  <a:schemeClr val="accent5">
                    <a:shade val="95000"/>
                    <a:satMod val="105000"/>
                  </a:schemeClr>
                </a:solidFill>
                <a:prstDash val="solid"/>
                <a:round/>
              </a:ln>
              <a:effectLst/>
            </c:spPr>
            <c:extLst>
              <c:ext xmlns:c16="http://schemas.microsoft.com/office/drawing/2014/chart" uri="{C3380CC4-5D6E-409C-BE32-E72D297353CC}">
                <c16:uniqueId val="{00000047-1B52-4098-BB13-FC074955A536}"/>
              </c:ext>
            </c:extLst>
          </c:dPt>
          <c:dPt>
            <c:idx val="7"/>
            <c:bubble3D val="0"/>
            <c:spPr>
              <a:ln w="28575" cap="rnd" cmpd="sng" algn="ctr">
                <a:solidFill>
                  <a:schemeClr val="accent5">
                    <a:shade val="95000"/>
                    <a:satMod val="105000"/>
                  </a:schemeClr>
                </a:solidFill>
                <a:prstDash val="solid"/>
                <a:round/>
              </a:ln>
              <a:effectLst/>
            </c:spPr>
            <c:extLst>
              <c:ext xmlns:c16="http://schemas.microsoft.com/office/drawing/2014/chart" uri="{C3380CC4-5D6E-409C-BE32-E72D297353CC}">
                <c16:uniqueId val="{00000049-1B52-4098-BB13-FC074955A536}"/>
              </c:ext>
            </c:extLst>
          </c:dPt>
          <c:dLbls>
            <c:dLbl>
              <c:idx val="0"/>
              <c:layout>
                <c:manualLayout>
                  <c:x val="-4.2482274638240808E-2"/>
                  <c:y val="1.32204705796923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1B52-4098-BB13-FC074955A536}"/>
                </c:ext>
              </c:extLst>
            </c:dLbl>
            <c:dLbl>
              <c:idx val="1"/>
              <c:layout>
                <c:manualLayout>
                  <c:x val="-4.4521010294651886E-2"/>
                  <c:y val="1.32204705796923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1B52-4098-BB13-FC074955A536}"/>
                </c:ext>
              </c:extLst>
            </c:dLbl>
            <c:dLbl>
              <c:idx val="2"/>
              <c:layout>
                <c:manualLayout>
                  <c:x val="-4.2482274638240808E-2"/>
                  <c:y val="1.32204705796923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1B52-4098-BB13-FC074955A536}"/>
                </c:ext>
              </c:extLst>
            </c:dLbl>
            <c:dLbl>
              <c:idx val="3"/>
              <c:layout>
                <c:manualLayout>
                  <c:x val="-4.2482274638240808E-2"/>
                  <c:y val="1.32204705796923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1B52-4098-BB13-FC074955A536}"/>
                </c:ext>
              </c:extLst>
            </c:dLbl>
            <c:dLbl>
              <c:idx val="4"/>
              <c:layout>
                <c:manualLayout>
                  <c:x val="-3.7894902577484582E-2"/>
                  <c:y val="1.62757238795928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1B52-4098-BB13-FC074955A536}"/>
                </c:ext>
              </c:extLst>
            </c:dLbl>
            <c:dLbl>
              <c:idx val="5"/>
              <c:layout>
                <c:manualLayout>
                  <c:x val="-3.7894902577484436E-2"/>
                  <c:y val="1.46800646757111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1B52-4098-BB13-FC074955A536}"/>
                </c:ext>
              </c:extLst>
            </c:dLbl>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'2-7g2'!$A$3:$A$11</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'2-7g2'!$F$3:$F$11</c:f>
              <c:numCache>
                <c:formatCode>General</c:formatCode>
                <c:ptCount val="8"/>
                <c:pt idx="0">
                  <c:v>3646</c:v>
                </c:pt>
                <c:pt idx="1">
                  <c:v>3667</c:v>
                </c:pt>
                <c:pt idx="2">
                  <c:v>3662</c:v>
                </c:pt>
                <c:pt idx="3">
                  <c:v>3652</c:v>
                </c:pt>
                <c:pt idx="4">
                  <c:v>3659</c:v>
                </c:pt>
                <c:pt idx="5">
                  <c:v>3689</c:v>
                </c:pt>
                <c:pt idx="6">
                  <c:v>3756</c:v>
                </c:pt>
                <c:pt idx="7">
                  <c:v>3820</c:v>
                </c:pt>
              </c:numCache>
            </c:numRef>
          </c:val>
          <c:smooth val="0"/>
          <c:extLst>
            <c:ext xmlns:c16="http://schemas.microsoft.com/office/drawing/2014/chart" uri="{C3380CC4-5D6E-409C-BE32-E72D297353CC}">
              <c16:uniqueId val="{0000004A-1B52-4098-BB13-FC074955A536}"/>
            </c:ext>
          </c:extLst>
        </c:ser>
        <c:ser>
          <c:idx val="5"/>
          <c:order val="5"/>
          <c:tx>
            <c:strRef>
              <c:f>'2-7g2'!$G$1:$G$2</c:f>
              <c:strCache>
                <c:ptCount val="1"/>
                <c:pt idx="0">
                  <c:v>大蔵</c:v>
                </c:pt>
              </c:strCache>
            </c:strRef>
          </c:tx>
          <c:spPr>
            <a:ln w="28575" cap="rnd" cmpd="sng" algn="ctr">
              <a:solidFill>
                <a:schemeClr val="accent6">
                  <a:shade val="95000"/>
                  <a:satMod val="105000"/>
                </a:schemeClr>
              </a:solidFill>
              <a:prstDash val="solid"/>
              <a:round/>
            </a:ln>
            <a:effectLst/>
          </c:spPr>
          <c:marker>
            <c:spPr>
              <a:solidFill>
                <a:schemeClr val="accent6"/>
              </a:solidFill>
              <a:ln w="9525" cap="flat" cmpd="sng" algn="ctr">
                <a:solidFill>
                  <a:schemeClr val="accent6">
                    <a:shade val="95000"/>
                    <a:satMod val="105000"/>
                  </a:schemeClr>
                </a:solidFill>
                <a:prstDash val="solid"/>
                <a:round/>
              </a:ln>
              <a:effectLst/>
            </c:spPr>
          </c:marker>
          <c:dPt>
            <c:idx val="0"/>
            <c:bubble3D val="0"/>
            <c:spPr>
              <a:ln w="28575" cap="rnd" cmpd="sng" algn="ctr">
                <a:solidFill>
                  <a:schemeClr val="accent6">
                    <a:shade val="95000"/>
                    <a:satMod val="105000"/>
                  </a:schemeClr>
                </a:solidFill>
                <a:prstDash val="solid"/>
                <a:round/>
              </a:ln>
              <a:effectLst/>
            </c:spPr>
            <c:extLst>
              <c:ext xmlns:c16="http://schemas.microsoft.com/office/drawing/2014/chart" uri="{C3380CC4-5D6E-409C-BE32-E72D297353CC}">
                <c16:uniqueId val="{0000004C-1B52-4098-BB13-FC074955A536}"/>
              </c:ext>
            </c:extLst>
          </c:dPt>
          <c:dPt>
            <c:idx val="1"/>
            <c:bubble3D val="0"/>
            <c:spPr>
              <a:ln w="28575" cap="rnd" cmpd="sng" algn="ctr">
                <a:solidFill>
                  <a:schemeClr val="accent6">
                    <a:shade val="95000"/>
                    <a:satMod val="105000"/>
                  </a:schemeClr>
                </a:solidFill>
                <a:prstDash val="solid"/>
                <a:round/>
              </a:ln>
              <a:effectLst/>
            </c:spPr>
            <c:extLst>
              <c:ext xmlns:c16="http://schemas.microsoft.com/office/drawing/2014/chart" uri="{C3380CC4-5D6E-409C-BE32-E72D297353CC}">
                <c16:uniqueId val="{0000004E-1B52-4098-BB13-FC074955A536}"/>
              </c:ext>
            </c:extLst>
          </c:dPt>
          <c:dPt>
            <c:idx val="2"/>
            <c:bubble3D val="0"/>
            <c:spPr>
              <a:ln w="28575" cap="rnd" cmpd="sng" algn="ctr">
                <a:solidFill>
                  <a:schemeClr val="accent6">
                    <a:shade val="95000"/>
                    <a:satMod val="105000"/>
                  </a:schemeClr>
                </a:solidFill>
                <a:prstDash val="solid"/>
                <a:round/>
              </a:ln>
              <a:effectLst/>
            </c:spPr>
            <c:extLst>
              <c:ext xmlns:c16="http://schemas.microsoft.com/office/drawing/2014/chart" uri="{C3380CC4-5D6E-409C-BE32-E72D297353CC}">
                <c16:uniqueId val="{00000050-1B52-4098-BB13-FC074955A536}"/>
              </c:ext>
            </c:extLst>
          </c:dPt>
          <c:dPt>
            <c:idx val="3"/>
            <c:bubble3D val="0"/>
            <c:spPr>
              <a:ln w="28575" cap="rnd" cmpd="sng" algn="ctr">
                <a:solidFill>
                  <a:schemeClr val="accent6">
                    <a:shade val="95000"/>
                    <a:satMod val="105000"/>
                  </a:schemeClr>
                </a:solidFill>
                <a:prstDash val="solid"/>
                <a:round/>
              </a:ln>
              <a:effectLst/>
            </c:spPr>
            <c:extLst>
              <c:ext xmlns:c16="http://schemas.microsoft.com/office/drawing/2014/chart" uri="{C3380CC4-5D6E-409C-BE32-E72D297353CC}">
                <c16:uniqueId val="{00000052-1B52-4098-BB13-FC074955A536}"/>
              </c:ext>
            </c:extLst>
          </c:dPt>
          <c:dPt>
            <c:idx val="4"/>
            <c:bubble3D val="0"/>
            <c:spPr>
              <a:ln w="28575" cap="rnd" cmpd="sng" algn="ctr">
                <a:solidFill>
                  <a:schemeClr val="accent6">
                    <a:shade val="95000"/>
                    <a:satMod val="105000"/>
                  </a:schemeClr>
                </a:solidFill>
                <a:prstDash val="solid"/>
                <a:round/>
              </a:ln>
              <a:effectLst/>
            </c:spPr>
            <c:extLst>
              <c:ext xmlns:c16="http://schemas.microsoft.com/office/drawing/2014/chart" uri="{C3380CC4-5D6E-409C-BE32-E72D297353CC}">
                <c16:uniqueId val="{00000054-1B52-4098-BB13-FC074955A536}"/>
              </c:ext>
            </c:extLst>
          </c:dPt>
          <c:dPt>
            <c:idx val="5"/>
            <c:bubble3D val="0"/>
            <c:spPr>
              <a:ln w="28575" cap="rnd" cmpd="sng" algn="ctr">
                <a:solidFill>
                  <a:schemeClr val="accent6">
                    <a:shade val="95000"/>
                    <a:satMod val="105000"/>
                  </a:schemeClr>
                </a:solidFill>
                <a:prstDash val="solid"/>
                <a:round/>
              </a:ln>
              <a:effectLst/>
            </c:spPr>
            <c:extLst>
              <c:ext xmlns:c16="http://schemas.microsoft.com/office/drawing/2014/chart" uri="{C3380CC4-5D6E-409C-BE32-E72D297353CC}">
                <c16:uniqueId val="{00000056-1B52-4098-BB13-FC074955A536}"/>
              </c:ext>
            </c:extLst>
          </c:dPt>
          <c:dPt>
            <c:idx val="6"/>
            <c:bubble3D val="0"/>
            <c:spPr>
              <a:ln w="28575" cap="rnd" cmpd="sng" algn="ctr">
                <a:solidFill>
                  <a:schemeClr val="accent6">
                    <a:shade val="95000"/>
                    <a:satMod val="105000"/>
                  </a:schemeClr>
                </a:solidFill>
                <a:prstDash val="solid"/>
                <a:round/>
              </a:ln>
              <a:effectLst/>
            </c:spPr>
            <c:extLst>
              <c:ext xmlns:c16="http://schemas.microsoft.com/office/drawing/2014/chart" uri="{C3380CC4-5D6E-409C-BE32-E72D297353CC}">
                <c16:uniqueId val="{00000058-1B52-4098-BB13-FC074955A536}"/>
              </c:ext>
            </c:extLst>
          </c:dPt>
          <c:dPt>
            <c:idx val="7"/>
            <c:bubble3D val="0"/>
            <c:spPr>
              <a:ln w="28575" cap="rnd" cmpd="sng" algn="ctr">
                <a:solidFill>
                  <a:schemeClr val="accent6">
                    <a:shade val="95000"/>
                    <a:satMod val="105000"/>
                  </a:schemeClr>
                </a:solidFill>
                <a:prstDash val="solid"/>
                <a:round/>
              </a:ln>
              <a:effectLst/>
            </c:spPr>
            <c:extLst>
              <c:ext xmlns:c16="http://schemas.microsoft.com/office/drawing/2014/chart" uri="{C3380CC4-5D6E-409C-BE32-E72D297353CC}">
                <c16:uniqueId val="{0000005A-1B52-4098-BB13-FC074955A536}"/>
              </c:ext>
            </c:extLst>
          </c:dPt>
          <c:dPt>
            <c:idx val="8"/>
            <c:bubble3D val="0"/>
            <c:extLst>
              <c:ext xmlns:c16="http://schemas.microsoft.com/office/drawing/2014/chart" uri="{C3380CC4-5D6E-409C-BE32-E72D297353CC}">
                <c16:uniqueId val="{0000005C-1B52-4098-BB13-FC074955A536}"/>
              </c:ext>
            </c:extLst>
          </c:dPt>
          <c:dLbls>
            <c:dLbl>
              <c:idx val="0"/>
              <c:layout>
                <c:manualLayout>
                  <c:x val="-3.6578448453241645E-2"/>
                  <c:y val="1.43496159054684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1B52-4098-BB13-FC074955A536}"/>
                </c:ext>
              </c:extLst>
            </c:dLbl>
            <c:dLbl>
              <c:idx val="1"/>
              <c:layout>
                <c:manualLayout>
                  <c:x val="-3.6578448453241645E-2"/>
                  <c:y val="1.43496159054684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E-1B52-4098-BB13-FC074955A536}"/>
                </c:ext>
              </c:extLst>
            </c:dLbl>
            <c:dLbl>
              <c:idx val="2"/>
              <c:layout>
                <c:manualLayout>
                  <c:x val="-3.9576149608493101E-2"/>
                  <c:y val="1.42422571895385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1B52-4098-BB13-FC074955A536}"/>
                </c:ext>
              </c:extLst>
            </c:dLbl>
            <c:dLbl>
              <c:idx val="3"/>
              <c:layout>
                <c:manualLayout>
                  <c:x val="-3.6578448453241645E-2"/>
                  <c:y val="1.58545104642288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1B52-4098-BB13-FC074955A536}"/>
                </c:ext>
              </c:extLst>
            </c:dLbl>
            <c:dLbl>
              <c:idx val="4"/>
              <c:layout>
                <c:manualLayout>
                  <c:x val="-3.0543446391678605E-2"/>
                  <c:y val="1.43227762264859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1B52-4098-BB13-FC074955A536}"/>
                </c:ext>
              </c:extLst>
            </c:dLbl>
            <c:dLbl>
              <c:idx val="5"/>
              <c:layout>
                <c:manualLayout>
                  <c:x val="-3.813123389181141E-2"/>
                  <c:y val="1.61712186762220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1B52-4098-BB13-FC074955A536}"/>
                </c:ext>
              </c:extLst>
            </c:dLbl>
            <c:dLbl>
              <c:idx val="6"/>
              <c:layout>
                <c:manualLayout>
                  <c:x val="-3.7409229600164559E-2"/>
                  <c:y val="1.32268680950769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8-1B52-4098-BB13-FC074955A536}"/>
                </c:ext>
              </c:extLst>
            </c:dLbl>
            <c:dLbl>
              <c:idx val="7"/>
              <c:layout>
                <c:manualLayout>
                  <c:x val="-5.0443447044366978E-2"/>
                  <c:y val="1.5065690871425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A-1B52-4098-BB13-FC074955A536}"/>
                </c:ext>
              </c:extLst>
            </c:dLbl>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'2-7g2'!$A$3:$A$11</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'2-7g2'!$G$3:$G$11</c:f>
              <c:numCache>
                <c:formatCode>General</c:formatCode>
                <c:ptCount val="8"/>
                <c:pt idx="0">
                  <c:v>181</c:v>
                </c:pt>
                <c:pt idx="1">
                  <c:v>172</c:v>
                </c:pt>
                <c:pt idx="2">
                  <c:v>161</c:v>
                </c:pt>
                <c:pt idx="3">
                  <c:v>177</c:v>
                </c:pt>
                <c:pt idx="4">
                  <c:v>179</c:v>
                </c:pt>
                <c:pt idx="5">
                  <c:v>177</c:v>
                </c:pt>
                <c:pt idx="6">
                  <c:v>175</c:v>
                </c:pt>
                <c:pt idx="7">
                  <c:v>185</c:v>
                </c:pt>
              </c:numCache>
            </c:numRef>
          </c:val>
          <c:smooth val="0"/>
          <c:extLst>
            <c:ext xmlns:c16="http://schemas.microsoft.com/office/drawing/2014/chart" uri="{C3380CC4-5D6E-409C-BE32-E72D297353CC}">
              <c16:uniqueId val="{0000005D-1B52-4098-BB13-FC074955A536}"/>
            </c:ext>
          </c:extLst>
        </c:ser>
        <c:ser>
          <c:idx val="6"/>
          <c:order val="6"/>
          <c:tx>
            <c:strRef>
              <c:f>'2-7g2'!$H$1:$H$2</c:f>
              <c:strCache>
                <c:ptCount val="1"/>
                <c:pt idx="0">
                  <c:v>小谷</c:v>
                </c:pt>
              </c:strCache>
            </c:strRef>
          </c:tx>
          <c:spPr>
            <a:ln w="28575" cap="rnd" cmpd="sng" algn="ctr">
              <a:solidFill>
                <a:schemeClr val="accent1">
                  <a:lumMod val="60000"/>
                  <a:shade val="95000"/>
                  <a:satMod val="105000"/>
                </a:schemeClr>
              </a:solidFill>
              <a:prstDash val="solid"/>
              <a:round/>
            </a:ln>
            <a:effectLst/>
          </c:spPr>
          <c:marker>
            <c:symbol val="circle"/>
            <c:size val="7"/>
            <c:spPr>
              <a:solidFill>
                <a:srgbClr val="24516B"/>
              </a:solidFill>
              <a:ln w="9525" cap="flat" cmpd="sng" algn="ctr">
                <a:solidFill>
                  <a:schemeClr val="accent1">
                    <a:lumMod val="60000"/>
                    <a:shade val="95000"/>
                    <a:satMod val="105000"/>
                  </a:schemeClr>
                </a:solidFill>
                <a:prstDash val="solid"/>
                <a:round/>
              </a:ln>
              <a:effectLst/>
            </c:spPr>
          </c:marker>
          <c:dPt>
            <c:idx val="0"/>
            <c:bubble3D val="0"/>
            <c:spPr>
              <a:ln w="28575" cap="rnd" cmpd="sng" algn="ctr">
                <a:solidFill>
                  <a:schemeClr val="accent1">
                    <a:lumMod val="60000"/>
                    <a:shade val="95000"/>
                    <a:satMod val="105000"/>
                  </a:schemeClr>
                </a:solidFill>
                <a:prstDash val="solid"/>
                <a:round/>
              </a:ln>
              <a:effectLst/>
            </c:spPr>
            <c:extLst>
              <c:ext xmlns:c16="http://schemas.microsoft.com/office/drawing/2014/chart" uri="{C3380CC4-5D6E-409C-BE32-E72D297353CC}">
                <c16:uniqueId val="{0000005F-1B52-4098-BB13-FC074955A536}"/>
              </c:ext>
            </c:extLst>
          </c:dPt>
          <c:dPt>
            <c:idx val="1"/>
            <c:bubble3D val="0"/>
            <c:spPr>
              <a:ln w="28575" cap="rnd" cmpd="sng" algn="ctr">
                <a:solidFill>
                  <a:schemeClr val="accent1">
                    <a:lumMod val="60000"/>
                    <a:shade val="95000"/>
                    <a:satMod val="105000"/>
                  </a:schemeClr>
                </a:solidFill>
                <a:prstDash val="solid"/>
                <a:round/>
              </a:ln>
              <a:effectLst/>
            </c:spPr>
            <c:extLst>
              <c:ext xmlns:c16="http://schemas.microsoft.com/office/drawing/2014/chart" uri="{C3380CC4-5D6E-409C-BE32-E72D297353CC}">
                <c16:uniqueId val="{00000061-1B52-4098-BB13-FC074955A536}"/>
              </c:ext>
            </c:extLst>
          </c:dPt>
          <c:dPt>
            <c:idx val="2"/>
            <c:bubble3D val="0"/>
            <c:spPr>
              <a:ln w="28575" cap="rnd" cmpd="sng" algn="ctr">
                <a:solidFill>
                  <a:schemeClr val="accent1">
                    <a:lumMod val="60000"/>
                    <a:shade val="95000"/>
                    <a:satMod val="105000"/>
                  </a:schemeClr>
                </a:solidFill>
                <a:prstDash val="solid"/>
                <a:round/>
              </a:ln>
              <a:effectLst/>
            </c:spPr>
            <c:extLst>
              <c:ext xmlns:c16="http://schemas.microsoft.com/office/drawing/2014/chart" uri="{C3380CC4-5D6E-409C-BE32-E72D297353CC}">
                <c16:uniqueId val="{00000063-1B52-4098-BB13-FC074955A536}"/>
              </c:ext>
            </c:extLst>
          </c:dPt>
          <c:dPt>
            <c:idx val="3"/>
            <c:bubble3D val="0"/>
            <c:spPr>
              <a:ln w="28575" cap="rnd" cmpd="sng" algn="ctr">
                <a:solidFill>
                  <a:schemeClr val="accent1">
                    <a:lumMod val="60000"/>
                    <a:shade val="95000"/>
                    <a:satMod val="105000"/>
                  </a:schemeClr>
                </a:solidFill>
                <a:prstDash val="solid"/>
                <a:round/>
              </a:ln>
              <a:effectLst/>
            </c:spPr>
            <c:extLst>
              <c:ext xmlns:c16="http://schemas.microsoft.com/office/drawing/2014/chart" uri="{C3380CC4-5D6E-409C-BE32-E72D297353CC}">
                <c16:uniqueId val="{00000065-1B52-4098-BB13-FC074955A536}"/>
              </c:ext>
            </c:extLst>
          </c:dPt>
          <c:dPt>
            <c:idx val="4"/>
            <c:bubble3D val="0"/>
            <c:spPr>
              <a:ln w="28575" cap="rnd" cmpd="sng" algn="ctr">
                <a:solidFill>
                  <a:schemeClr val="accent1">
                    <a:lumMod val="60000"/>
                    <a:shade val="95000"/>
                    <a:satMod val="105000"/>
                  </a:schemeClr>
                </a:solidFill>
                <a:prstDash val="solid"/>
                <a:round/>
              </a:ln>
              <a:effectLst/>
            </c:spPr>
            <c:extLst>
              <c:ext xmlns:c16="http://schemas.microsoft.com/office/drawing/2014/chart" uri="{C3380CC4-5D6E-409C-BE32-E72D297353CC}">
                <c16:uniqueId val="{00000067-1B52-4098-BB13-FC074955A536}"/>
              </c:ext>
            </c:extLst>
          </c:dPt>
          <c:dPt>
            <c:idx val="5"/>
            <c:bubble3D val="0"/>
            <c:spPr>
              <a:ln w="28575" cap="rnd" cmpd="sng" algn="ctr">
                <a:solidFill>
                  <a:schemeClr val="accent1">
                    <a:lumMod val="60000"/>
                    <a:shade val="95000"/>
                    <a:satMod val="105000"/>
                  </a:schemeClr>
                </a:solidFill>
                <a:prstDash val="solid"/>
                <a:round/>
              </a:ln>
              <a:effectLst/>
            </c:spPr>
            <c:extLst>
              <c:ext xmlns:c16="http://schemas.microsoft.com/office/drawing/2014/chart" uri="{C3380CC4-5D6E-409C-BE32-E72D297353CC}">
                <c16:uniqueId val="{00000069-1B52-4098-BB13-FC074955A536}"/>
              </c:ext>
            </c:extLst>
          </c:dPt>
          <c:dPt>
            <c:idx val="6"/>
            <c:bubble3D val="0"/>
            <c:spPr>
              <a:ln w="28575" cap="rnd" cmpd="sng" algn="ctr">
                <a:solidFill>
                  <a:schemeClr val="accent1">
                    <a:lumMod val="60000"/>
                    <a:shade val="95000"/>
                    <a:satMod val="105000"/>
                  </a:schemeClr>
                </a:solidFill>
                <a:prstDash val="solid"/>
                <a:round/>
              </a:ln>
              <a:effectLst/>
            </c:spPr>
            <c:extLst>
              <c:ext xmlns:c16="http://schemas.microsoft.com/office/drawing/2014/chart" uri="{C3380CC4-5D6E-409C-BE32-E72D297353CC}">
                <c16:uniqueId val="{0000006B-1B52-4098-BB13-FC074955A536}"/>
              </c:ext>
            </c:extLst>
          </c:dPt>
          <c:dPt>
            <c:idx val="7"/>
            <c:bubble3D val="0"/>
            <c:spPr>
              <a:ln w="28575" cap="rnd" cmpd="sng" algn="ctr">
                <a:solidFill>
                  <a:schemeClr val="accent1">
                    <a:lumMod val="60000"/>
                    <a:shade val="95000"/>
                    <a:satMod val="105000"/>
                  </a:schemeClr>
                </a:solidFill>
                <a:prstDash val="solid"/>
                <a:round/>
              </a:ln>
              <a:effectLst/>
            </c:spPr>
            <c:extLst>
              <c:ext xmlns:c16="http://schemas.microsoft.com/office/drawing/2014/chart" uri="{C3380CC4-5D6E-409C-BE32-E72D297353CC}">
                <c16:uniqueId val="{0000006D-1B52-4098-BB13-FC074955A536}"/>
              </c:ext>
            </c:extLst>
          </c:dPt>
          <c:dLbls>
            <c:dLbl>
              <c:idx val="5"/>
              <c:layout>
                <c:manualLayout>
                  <c:x val="-4.3929904639047626E-2"/>
                  <c:y val="-2.02932940250630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1B52-4098-BB13-FC074955A536}"/>
                </c:ext>
              </c:extLst>
            </c:dLbl>
            <c:dLbl>
              <c:idx val="7"/>
              <c:layout>
                <c:manualLayout>
                  <c:x val="-0.11278200373468168"/>
                  <c:y val="-4.4730903227877324E-2"/>
                </c:manualLayout>
              </c:layout>
              <c:numFmt formatCode="#,##0_ " sourceLinked="0"/>
              <c:spPr>
                <a:noFill/>
                <a:ln>
                  <a:noFill/>
                </a:ln>
                <a:effectLst/>
              </c:spPr>
              <c:txPr>
                <a:bodyPr rot="0" spcFirstLastPara="1" vertOverflow="ellipsis" horzOverflow="overflow" vert="horz" wrap="square" anchor="ctr" anchorCtr="1">
                  <a:no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6D-1B52-4098-BB13-FC074955A536}"/>
                </c:ext>
              </c:extLst>
            </c:dLbl>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'2-7g2'!$A$3:$A$11</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'2-7g2'!$H$3:$H$11</c:f>
              <c:numCache>
                <c:formatCode>General</c:formatCode>
                <c:ptCount val="8"/>
                <c:pt idx="0">
                  <c:v>1215</c:v>
                </c:pt>
                <c:pt idx="1">
                  <c:v>1245</c:v>
                </c:pt>
                <c:pt idx="2">
                  <c:v>1309</c:v>
                </c:pt>
                <c:pt idx="3">
                  <c:v>1329</c:v>
                </c:pt>
                <c:pt idx="4">
                  <c:v>1352</c:v>
                </c:pt>
                <c:pt idx="5">
                  <c:v>1389</c:v>
                </c:pt>
                <c:pt idx="6">
                  <c:v>1378</c:v>
                </c:pt>
                <c:pt idx="7">
                  <c:v>1412</c:v>
                </c:pt>
              </c:numCache>
            </c:numRef>
          </c:val>
          <c:smooth val="0"/>
          <c:extLst>
            <c:ext xmlns:c16="http://schemas.microsoft.com/office/drawing/2014/chart" uri="{C3380CC4-5D6E-409C-BE32-E72D297353CC}">
              <c16:uniqueId val="{0000006E-1B52-4098-BB13-FC074955A536}"/>
            </c:ext>
          </c:extLst>
        </c:ser>
        <c:ser>
          <c:idx val="7"/>
          <c:order val="7"/>
          <c:tx>
            <c:strRef>
              <c:f>'2-7g2'!$I$1:$I$2</c:f>
              <c:strCache>
                <c:ptCount val="1"/>
                <c:pt idx="0">
                  <c:v>小動</c:v>
                </c:pt>
              </c:strCache>
            </c:strRef>
          </c:tx>
          <c:spPr>
            <a:ln w="28575" cap="rnd" cmpd="sng" algn="ctr">
              <a:solidFill>
                <a:schemeClr val="accent2">
                  <a:lumMod val="60000"/>
                  <a:shade val="95000"/>
                  <a:satMod val="105000"/>
                </a:schemeClr>
              </a:solidFill>
              <a:prstDash val="solid"/>
              <a:round/>
            </a:ln>
            <a:effectLst/>
          </c:spPr>
          <c:marker>
            <c:symbol val="circle"/>
            <c:size val="7"/>
            <c:spPr>
              <a:solidFill>
                <a:srgbClr val="636D14"/>
              </a:solidFill>
              <a:ln w="9525" cap="flat" cmpd="sng" algn="ctr">
                <a:solidFill>
                  <a:srgbClr val="636D14"/>
                </a:solidFill>
                <a:prstDash val="solid"/>
                <a:round/>
              </a:ln>
              <a:effectLst/>
            </c:spPr>
          </c:marker>
          <c:dPt>
            <c:idx val="0"/>
            <c:bubble3D val="0"/>
            <c:spPr>
              <a:ln w="28575" cap="rnd" cmpd="sng" algn="ctr">
                <a:solidFill>
                  <a:schemeClr val="accent2">
                    <a:lumMod val="60000"/>
                    <a:shade val="95000"/>
                    <a:satMod val="105000"/>
                  </a:schemeClr>
                </a:solidFill>
                <a:prstDash val="solid"/>
                <a:round/>
              </a:ln>
              <a:effectLst/>
            </c:spPr>
            <c:extLst>
              <c:ext xmlns:c16="http://schemas.microsoft.com/office/drawing/2014/chart" uri="{C3380CC4-5D6E-409C-BE32-E72D297353CC}">
                <c16:uniqueId val="{00000070-1B52-4098-BB13-FC074955A536}"/>
              </c:ext>
            </c:extLst>
          </c:dPt>
          <c:dPt>
            <c:idx val="1"/>
            <c:bubble3D val="0"/>
            <c:spPr>
              <a:ln w="28575" cap="rnd" cmpd="sng" algn="ctr">
                <a:solidFill>
                  <a:schemeClr val="accent2">
                    <a:lumMod val="60000"/>
                    <a:shade val="95000"/>
                    <a:satMod val="105000"/>
                  </a:schemeClr>
                </a:solidFill>
                <a:prstDash val="solid"/>
                <a:round/>
              </a:ln>
              <a:effectLst/>
            </c:spPr>
            <c:extLst>
              <c:ext xmlns:c16="http://schemas.microsoft.com/office/drawing/2014/chart" uri="{C3380CC4-5D6E-409C-BE32-E72D297353CC}">
                <c16:uniqueId val="{00000072-1B52-4098-BB13-FC074955A536}"/>
              </c:ext>
            </c:extLst>
          </c:dPt>
          <c:dPt>
            <c:idx val="2"/>
            <c:bubble3D val="0"/>
            <c:spPr>
              <a:ln w="28575" cap="rnd" cmpd="sng" algn="ctr">
                <a:solidFill>
                  <a:schemeClr val="accent2">
                    <a:lumMod val="60000"/>
                    <a:shade val="95000"/>
                    <a:satMod val="105000"/>
                  </a:schemeClr>
                </a:solidFill>
                <a:prstDash val="solid"/>
                <a:round/>
              </a:ln>
              <a:effectLst/>
            </c:spPr>
            <c:extLst>
              <c:ext xmlns:c16="http://schemas.microsoft.com/office/drawing/2014/chart" uri="{C3380CC4-5D6E-409C-BE32-E72D297353CC}">
                <c16:uniqueId val="{00000074-1B52-4098-BB13-FC074955A536}"/>
              </c:ext>
            </c:extLst>
          </c:dPt>
          <c:dPt>
            <c:idx val="3"/>
            <c:bubble3D val="0"/>
            <c:spPr>
              <a:ln w="28575" cap="rnd" cmpd="sng" algn="ctr">
                <a:solidFill>
                  <a:schemeClr val="accent2">
                    <a:lumMod val="60000"/>
                    <a:shade val="95000"/>
                    <a:satMod val="105000"/>
                  </a:schemeClr>
                </a:solidFill>
                <a:prstDash val="solid"/>
                <a:round/>
              </a:ln>
              <a:effectLst/>
            </c:spPr>
            <c:extLst>
              <c:ext xmlns:c16="http://schemas.microsoft.com/office/drawing/2014/chart" uri="{C3380CC4-5D6E-409C-BE32-E72D297353CC}">
                <c16:uniqueId val="{00000076-1B52-4098-BB13-FC074955A536}"/>
              </c:ext>
            </c:extLst>
          </c:dPt>
          <c:dPt>
            <c:idx val="4"/>
            <c:bubble3D val="0"/>
            <c:spPr>
              <a:ln w="28575" cap="rnd" cmpd="sng" algn="ctr">
                <a:solidFill>
                  <a:schemeClr val="accent2">
                    <a:lumMod val="60000"/>
                    <a:shade val="95000"/>
                    <a:satMod val="105000"/>
                  </a:schemeClr>
                </a:solidFill>
                <a:prstDash val="solid"/>
                <a:round/>
              </a:ln>
              <a:effectLst/>
            </c:spPr>
            <c:extLst>
              <c:ext xmlns:c16="http://schemas.microsoft.com/office/drawing/2014/chart" uri="{C3380CC4-5D6E-409C-BE32-E72D297353CC}">
                <c16:uniqueId val="{00000078-1B52-4098-BB13-FC074955A536}"/>
              </c:ext>
            </c:extLst>
          </c:dPt>
          <c:dPt>
            <c:idx val="5"/>
            <c:bubble3D val="0"/>
            <c:spPr>
              <a:ln w="28575" cap="rnd" cmpd="sng" algn="ctr">
                <a:solidFill>
                  <a:schemeClr val="accent2">
                    <a:lumMod val="60000"/>
                    <a:shade val="95000"/>
                    <a:satMod val="105000"/>
                  </a:schemeClr>
                </a:solidFill>
                <a:prstDash val="solid"/>
                <a:round/>
              </a:ln>
              <a:effectLst/>
            </c:spPr>
            <c:extLst>
              <c:ext xmlns:c16="http://schemas.microsoft.com/office/drawing/2014/chart" uri="{C3380CC4-5D6E-409C-BE32-E72D297353CC}">
                <c16:uniqueId val="{0000007A-1B52-4098-BB13-FC074955A536}"/>
              </c:ext>
            </c:extLst>
          </c:dPt>
          <c:dPt>
            <c:idx val="6"/>
            <c:bubble3D val="0"/>
            <c:spPr>
              <a:ln w="28575" cap="rnd" cmpd="sng" algn="ctr">
                <a:solidFill>
                  <a:schemeClr val="accent2">
                    <a:lumMod val="60000"/>
                    <a:shade val="95000"/>
                    <a:satMod val="105000"/>
                  </a:schemeClr>
                </a:solidFill>
                <a:prstDash val="solid"/>
                <a:round/>
              </a:ln>
              <a:effectLst/>
            </c:spPr>
            <c:extLst>
              <c:ext xmlns:c16="http://schemas.microsoft.com/office/drawing/2014/chart" uri="{C3380CC4-5D6E-409C-BE32-E72D297353CC}">
                <c16:uniqueId val="{0000007C-1B52-4098-BB13-FC074955A536}"/>
              </c:ext>
            </c:extLst>
          </c:dPt>
          <c:dPt>
            <c:idx val="7"/>
            <c:bubble3D val="0"/>
            <c:spPr>
              <a:ln w="28575" cap="rnd" cmpd="sng" algn="ctr">
                <a:solidFill>
                  <a:schemeClr val="accent2">
                    <a:lumMod val="60000"/>
                    <a:shade val="95000"/>
                    <a:satMod val="105000"/>
                  </a:schemeClr>
                </a:solidFill>
                <a:prstDash val="solid"/>
                <a:round/>
              </a:ln>
              <a:effectLst/>
            </c:spPr>
            <c:extLst>
              <c:ext xmlns:c16="http://schemas.microsoft.com/office/drawing/2014/chart" uri="{C3380CC4-5D6E-409C-BE32-E72D297353CC}">
                <c16:uniqueId val="{0000007E-1B52-4098-BB13-FC074955A536}"/>
              </c:ext>
            </c:extLst>
          </c:dPt>
          <c:dPt>
            <c:idx val="8"/>
            <c:bubble3D val="0"/>
            <c:extLst>
              <c:ext xmlns:c16="http://schemas.microsoft.com/office/drawing/2014/chart" uri="{C3380CC4-5D6E-409C-BE32-E72D297353CC}">
                <c16:uniqueId val="{00000080-1B52-4098-BB13-FC074955A536}"/>
              </c:ext>
            </c:extLst>
          </c:dPt>
          <c:dLbls>
            <c:dLbl>
              <c:idx val="0"/>
              <c:layout>
                <c:manualLayout>
                  <c:x val="-3.2528107663222061E-2"/>
                  <c:y val="-1.0963317066086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1B52-4098-BB13-FC074955A536}"/>
                </c:ext>
              </c:extLst>
            </c:dLbl>
            <c:dLbl>
              <c:idx val="1"/>
              <c:layout>
                <c:manualLayout>
                  <c:x val="-3.0570453421901608E-2"/>
                  <c:y val="-2.64148006223810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2-1B52-4098-BB13-FC074955A536}"/>
                </c:ext>
              </c:extLst>
            </c:dLbl>
            <c:dLbl>
              <c:idx val="2"/>
              <c:layout>
                <c:manualLayout>
                  <c:x val="-2.2383046491216613E-2"/>
                  <c:y val="-2.71807925769688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4-1B52-4098-BB13-FC074955A536}"/>
                </c:ext>
              </c:extLst>
            </c:dLbl>
            <c:dLbl>
              <c:idx val="3"/>
              <c:layout>
                <c:manualLayout>
                  <c:x val="-2.5514278007042736E-2"/>
                  <c:y val="-2.40366802288188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6-1B52-4098-BB13-FC074955A536}"/>
                </c:ext>
              </c:extLst>
            </c:dLbl>
            <c:dLbl>
              <c:idx val="4"/>
              <c:layout>
                <c:manualLayout>
                  <c:x val="-3.4566843319633139E-2"/>
                  <c:y val="-1.5800074595242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8-1B52-4098-BB13-FC074955A536}"/>
                </c:ext>
              </c:extLst>
            </c:dLbl>
            <c:dLbl>
              <c:idx val="5"/>
              <c:layout>
                <c:manualLayout>
                  <c:x val="-3.813123389181141E-2"/>
                  <c:y val="-2.02932940250631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A-1B52-4098-BB13-FC074955A536}"/>
                </c:ext>
              </c:extLst>
            </c:dLbl>
            <c:dLbl>
              <c:idx val="6"/>
              <c:layout>
                <c:manualLayout>
                  <c:x val="-4.6787891409127494E-2"/>
                  <c:y val="-2.87119819624842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C-1B52-4098-BB13-FC074955A536}"/>
                </c:ext>
              </c:extLst>
            </c:dLbl>
            <c:dLbl>
              <c:idx val="7"/>
              <c:spPr>
                <a:noFill/>
                <a:ln>
                  <a:noFill/>
                </a:ln>
                <a:effectLst/>
              </c:spPr>
              <c:txPr>
                <a:bodyPr rot="0" spcFirstLastPara="1" vertOverflow="ellipsis" horzOverflow="overflow" vert="horz" wrap="square" anchor="ctr" anchorCtr="1">
                  <a:noAutofit/>
                </a:bodyPr>
                <a:lstStyle/>
                <a:p>
                  <a:pPr algn="ctr" rtl="0">
                    <a:defRPr lang="ja-JP" altLang="en-US" sz="1000" b="0" i="0" u="none" strike="noStrike" kern="1200" baseline="0">
                      <a:solidFill>
                        <a:schemeClr val="dk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7E-1B52-4098-BB13-FC074955A536}"/>
                </c:ext>
              </c:extLst>
            </c:dLbl>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dk1"/>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shade val="95000"/>
                          <a:satMod val="105000"/>
                        </a:schemeClr>
                      </a:solidFill>
                      <a:prstDash val="solid"/>
                      <a:round/>
                    </a:ln>
                    <a:effectLst/>
                  </c:spPr>
                </c15:leaderLines>
              </c:ext>
            </c:extLst>
          </c:dLbls>
          <c:cat>
            <c:strRef>
              <c:f>'2-7g2'!$A$3:$A$11</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'2-7g2'!$I$3:$I$11</c:f>
              <c:numCache>
                <c:formatCode>General</c:formatCode>
                <c:ptCount val="8"/>
                <c:pt idx="0">
                  <c:v>481</c:v>
                </c:pt>
                <c:pt idx="1">
                  <c:v>482</c:v>
                </c:pt>
                <c:pt idx="2">
                  <c:v>492</c:v>
                </c:pt>
                <c:pt idx="3">
                  <c:v>476</c:v>
                </c:pt>
                <c:pt idx="4">
                  <c:v>491</c:v>
                </c:pt>
                <c:pt idx="5">
                  <c:v>495</c:v>
                </c:pt>
                <c:pt idx="6">
                  <c:v>511</c:v>
                </c:pt>
                <c:pt idx="7">
                  <c:v>535</c:v>
                </c:pt>
              </c:numCache>
            </c:numRef>
          </c:val>
          <c:smooth val="0"/>
          <c:extLst>
            <c:ext xmlns:c16="http://schemas.microsoft.com/office/drawing/2014/chart" uri="{C3380CC4-5D6E-409C-BE32-E72D297353CC}">
              <c16:uniqueId val="{00000081-1B52-4098-BB13-FC074955A536}"/>
            </c:ext>
          </c:extLst>
        </c:ser>
        <c:ser>
          <c:idx val="8"/>
          <c:order val="8"/>
          <c:tx>
            <c:strRef>
              <c:f>'2-7g2'!$J$1:$J$2</c:f>
              <c:strCache>
                <c:ptCount val="1"/>
                <c:pt idx="0">
                  <c:v>宮山</c:v>
                </c:pt>
              </c:strCache>
            </c:strRef>
          </c:tx>
          <c:spPr>
            <a:ln w="28575" cap="rnd" cmpd="sng" algn="ctr">
              <a:solidFill>
                <a:schemeClr val="accent3">
                  <a:lumMod val="60000"/>
                  <a:shade val="95000"/>
                  <a:satMod val="105000"/>
                </a:schemeClr>
              </a:solidFill>
              <a:prstDash val="solid"/>
              <a:round/>
            </a:ln>
            <a:effectLst/>
          </c:spPr>
          <c:marker>
            <c:symbol val="circle"/>
            <c:size val="7"/>
            <c:spPr>
              <a:solidFill>
                <a:schemeClr val="accent3">
                  <a:lumMod val="60000"/>
                </a:schemeClr>
              </a:solidFill>
              <a:ln w="9525" cap="flat" cmpd="sng" algn="ctr">
                <a:solidFill>
                  <a:schemeClr val="accent3">
                    <a:lumMod val="60000"/>
                    <a:shade val="95000"/>
                    <a:satMod val="105000"/>
                  </a:schemeClr>
                </a:solidFill>
                <a:prstDash val="solid"/>
                <a:round/>
              </a:ln>
              <a:effectLst/>
            </c:spPr>
          </c:marker>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'2-7g2'!$A$3:$A$11</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'2-7g2'!$J$3:$J$11</c:f>
              <c:numCache>
                <c:formatCode>General</c:formatCode>
                <c:ptCount val="8"/>
                <c:pt idx="0">
                  <c:v>2911</c:v>
                </c:pt>
                <c:pt idx="1">
                  <c:v>2949</c:v>
                </c:pt>
                <c:pt idx="2">
                  <c:v>2985</c:v>
                </c:pt>
                <c:pt idx="3">
                  <c:v>2964</c:v>
                </c:pt>
                <c:pt idx="4">
                  <c:v>2982</c:v>
                </c:pt>
                <c:pt idx="5">
                  <c:v>3028</c:v>
                </c:pt>
                <c:pt idx="6">
                  <c:v>3056</c:v>
                </c:pt>
                <c:pt idx="7">
                  <c:v>3016</c:v>
                </c:pt>
              </c:numCache>
            </c:numRef>
          </c:val>
          <c:smooth val="0"/>
          <c:extLst>
            <c:ext xmlns:c16="http://schemas.microsoft.com/office/drawing/2014/chart" uri="{C3380CC4-5D6E-409C-BE32-E72D297353CC}">
              <c16:uniqueId val="{00000082-1B52-4098-BB13-FC074955A536}"/>
            </c:ext>
          </c:extLst>
        </c:ser>
        <c:ser>
          <c:idx val="9"/>
          <c:order val="9"/>
          <c:tx>
            <c:strRef>
              <c:f>'2-7g2'!$K$1:$K$2</c:f>
              <c:strCache>
                <c:ptCount val="1"/>
                <c:pt idx="0">
                  <c:v>倉見</c:v>
                </c:pt>
              </c:strCache>
            </c:strRef>
          </c:tx>
          <c:spPr>
            <a:ln w="28575" cap="rnd" cmpd="sng" algn="ctr">
              <a:solidFill>
                <a:schemeClr val="accent4">
                  <a:lumMod val="60000"/>
                  <a:shade val="95000"/>
                  <a:satMod val="105000"/>
                </a:schemeClr>
              </a:solidFill>
              <a:prstDash val="solid"/>
              <a:round/>
            </a:ln>
            <a:effectLst/>
          </c:spPr>
          <c:marker>
            <c:symbol val="circle"/>
            <c:size val="7"/>
            <c:spPr>
              <a:solidFill>
                <a:schemeClr val="accent4">
                  <a:lumMod val="60000"/>
                </a:schemeClr>
              </a:solidFill>
              <a:ln w="9525" cap="flat" cmpd="sng" algn="ctr">
                <a:solidFill>
                  <a:schemeClr val="accent4">
                    <a:lumMod val="60000"/>
                    <a:shade val="95000"/>
                    <a:satMod val="105000"/>
                  </a:schemeClr>
                </a:solidFill>
                <a:prstDash val="solid"/>
                <a:round/>
              </a:ln>
              <a:effectLst/>
            </c:spPr>
          </c:marker>
          <c:dPt>
            <c:idx val="0"/>
            <c:bubble3D val="0"/>
            <c:spPr>
              <a:ln w="28575" cap="rnd" cmpd="sng" algn="ctr">
                <a:solidFill>
                  <a:schemeClr val="accent4">
                    <a:lumMod val="60000"/>
                    <a:shade val="95000"/>
                    <a:satMod val="105000"/>
                  </a:schemeClr>
                </a:solidFill>
                <a:prstDash val="solid"/>
                <a:round/>
              </a:ln>
              <a:effectLst/>
            </c:spPr>
            <c:extLst>
              <c:ext xmlns:c16="http://schemas.microsoft.com/office/drawing/2014/chart" uri="{C3380CC4-5D6E-409C-BE32-E72D297353CC}">
                <c16:uniqueId val="{00000084-1B52-4098-BB13-FC074955A536}"/>
              </c:ext>
            </c:extLst>
          </c:dPt>
          <c:dPt>
            <c:idx val="1"/>
            <c:bubble3D val="0"/>
            <c:spPr>
              <a:ln w="28575" cap="rnd" cmpd="sng" algn="ctr">
                <a:solidFill>
                  <a:schemeClr val="accent4">
                    <a:lumMod val="60000"/>
                    <a:shade val="95000"/>
                    <a:satMod val="105000"/>
                  </a:schemeClr>
                </a:solidFill>
                <a:prstDash val="solid"/>
                <a:round/>
              </a:ln>
              <a:effectLst/>
            </c:spPr>
            <c:extLst>
              <c:ext xmlns:c16="http://schemas.microsoft.com/office/drawing/2014/chart" uri="{C3380CC4-5D6E-409C-BE32-E72D297353CC}">
                <c16:uniqueId val="{00000086-1B52-4098-BB13-FC074955A536}"/>
              </c:ext>
            </c:extLst>
          </c:dPt>
          <c:dPt>
            <c:idx val="2"/>
            <c:bubble3D val="0"/>
            <c:spPr>
              <a:ln w="28575" cap="rnd" cmpd="sng" algn="ctr">
                <a:solidFill>
                  <a:schemeClr val="accent4">
                    <a:lumMod val="60000"/>
                    <a:shade val="95000"/>
                    <a:satMod val="105000"/>
                  </a:schemeClr>
                </a:solidFill>
                <a:prstDash val="solid"/>
                <a:round/>
              </a:ln>
              <a:effectLst/>
            </c:spPr>
            <c:extLst>
              <c:ext xmlns:c16="http://schemas.microsoft.com/office/drawing/2014/chart" uri="{C3380CC4-5D6E-409C-BE32-E72D297353CC}">
                <c16:uniqueId val="{00000088-1B52-4098-BB13-FC074955A536}"/>
              </c:ext>
            </c:extLst>
          </c:dPt>
          <c:dPt>
            <c:idx val="3"/>
            <c:bubble3D val="0"/>
            <c:spPr>
              <a:ln w="28575" cap="rnd" cmpd="sng" algn="ctr">
                <a:solidFill>
                  <a:schemeClr val="accent4">
                    <a:lumMod val="60000"/>
                    <a:shade val="95000"/>
                    <a:satMod val="105000"/>
                  </a:schemeClr>
                </a:solidFill>
                <a:prstDash val="solid"/>
                <a:round/>
              </a:ln>
              <a:effectLst/>
            </c:spPr>
            <c:extLst>
              <c:ext xmlns:c16="http://schemas.microsoft.com/office/drawing/2014/chart" uri="{C3380CC4-5D6E-409C-BE32-E72D297353CC}">
                <c16:uniqueId val="{0000008A-1B52-4098-BB13-FC074955A536}"/>
              </c:ext>
            </c:extLst>
          </c:dPt>
          <c:dPt>
            <c:idx val="4"/>
            <c:bubble3D val="0"/>
            <c:spPr>
              <a:ln w="28575" cap="rnd" cmpd="sng" algn="ctr">
                <a:solidFill>
                  <a:schemeClr val="accent4">
                    <a:lumMod val="60000"/>
                    <a:shade val="95000"/>
                    <a:satMod val="105000"/>
                  </a:schemeClr>
                </a:solidFill>
                <a:prstDash val="solid"/>
                <a:round/>
              </a:ln>
              <a:effectLst/>
            </c:spPr>
            <c:extLst>
              <c:ext xmlns:c16="http://schemas.microsoft.com/office/drawing/2014/chart" uri="{C3380CC4-5D6E-409C-BE32-E72D297353CC}">
                <c16:uniqueId val="{0000008C-1B52-4098-BB13-FC074955A536}"/>
              </c:ext>
            </c:extLst>
          </c:dPt>
          <c:dPt>
            <c:idx val="5"/>
            <c:bubble3D val="0"/>
            <c:spPr>
              <a:ln w="28575" cap="rnd" cmpd="sng" algn="ctr">
                <a:solidFill>
                  <a:schemeClr val="accent4">
                    <a:lumMod val="60000"/>
                    <a:shade val="95000"/>
                    <a:satMod val="105000"/>
                  </a:schemeClr>
                </a:solidFill>
                <a:prstDash val="solid"/>
                <a:round/>
              </a:ln>
              <a:effectLst/>
            </c:spPr>
            <c:extLst>
              <c:ext xmlns:c16="http://schemas.microsoft.com/office/drawing/2014/chart" uri="{C3380CC4-5D6E-409C-BE32-E72D297353CC}">
                <c16:uniqueId val="{0000008E-1B52-4098-BB13-FC074955A536}"/>
              </c:ext>
            </c:extLst>
          </c:dPt>
          <c:dPt>
            <c:idx val="6"/>
            <c:bubble3D val="0"/>
            <c:spPr>
              <a:ln w="28575" cap="rnd" cmpd="sng" algn="ctr">
                <a:solidFill>
                  <a:schemeClr val="accent4">
                    <a:lumMod val="60000"/>
                    <a:shade val="95000"/>
                    <a:satMod val="105000"/>
                  </a:schemeClr>
                </a:solidFill>
                <a:prstDash val="solid"/>
                <a:round/>
              </a:ln>
              <a:effectLst/>
            </c:spPr>
            <c:extLst>
              <c:ext xmlns:c16="http://schemas.microsoft.com/office/drawing/2014/chart" uri="{C3380CC4-5D6E-409C-BE32-E72D297353CC}">
                <c16:uniqueId val="{00000090-1B52-4098-BB13-FC074955A536}"/>
              </c:ext>
            </c:extLst>
          </c:dPt>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'2-7g2'!$A$3:$A$11</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'2-7g2'!$K$3:$K$11</c:f>
              <c:numCache>
                <c:formatCode>General</c:formatCode>
                <c:ptCount val="8"/>
                <c:pt idx="0">
                  <c:v>3787</c:v>
                </c:pt>
                <c:pt idx="1">
                  <c:v>3860</c:v>
                </c:pt>
                <c:pt idx="2">
                  <c:v>3873</c:v>
                </c:pt>
                <c:pt idx="3">
                  <c:v>3881</c:v>
                </c:pt>
                <c:pt idx="4">
                  <c:v>3923</c:v>
                </c:pt>
                <c:pt idx="5">
                  <c:v>4008</c:v>
                </c:pt>
                <c:pt idx="6">
                  <c:v>4045</c:v>
                </c:pt>
                <c:pt idx="7">
                  <c:v>4025</c:v>
                </c:pt>
              </c:numCache>
            </c:numRef>
          </c:val>
          <c:smooth val="0"/>
          <c:extLst>
            <c:ext xmlns:c16="http://schemas.microsoft.com/office/drawing/2014/chart" uri="{C3380CC4-5D6E-409C-BE32-E72D297353CC}">
              <c16:uniqueId val="{00000091-1B52-4098-BB13-FC074955A536}"/>
            </c:ext>
          </c:extLst>
        </c:ser>
        <c:dLbls>
          <c:showLegendKey val="0"/>
          <c:showVal val="1"/>
          <c:showCatName val="0"/>
          <c:showSerName val="0"/>
          <c:showPercent val="0"/>
          <c:showBubbleSize val="0"/>
        </c:dLbls>
        <c:marker val="1"/>
        <c:smooth val="0"/>
        <c:axId val="1"/>
        <c:axId val="2"/>
      </c:line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10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max val="5000"/>
        </c:scaling>
        <c:delete val="0"/>
        <c:axPos val="l"/>
        <c:title>
          <c:tx>
            <c:rich>
              <a:bodyPr rot="0" spcFirstLastPara="1" vertOverflow="ellipsis" horzOverflow="overflow" wrap="square" anchor="ctr" anchorCtr="1"/>
              <a:lstStyle/>
              <a:p>
                <a:pPr algn="ctr" rtl="0">
                  <a:defRPr lang="ja-JP" altLang="en-US" sz="1000" b="0" i="0" u="none" strike="noStrike" kern="1200" baseline="0">
                    <a:solidFill>
                      <a:schemeClr val="tx1"/>
                    </a:solidFill>
                    <a:latin typeface="メイリオ"/>
                    <a:ea typeface="メイリオ"/>
                    <a:cs typeface="+mn-cs"/>
                  </a:defRPr>
                </a:pPr>
                <a:r>
                  <a:rPr lang="ja-JP" altLang="en-US" sz="1000" b="0" i="0" u="none" strike="noStrike" kern="1200" baseline="0">
                    <a:solidFill>
                      <a:schemeClr val="tx1"/>
                    </a:solidFill>
                    <a:latin typeface="メイリオ"/>
                    <a:ea typeface="メイリオ"/>
                    <a:cs typeface="+mn-cs"/>
                  </a:rPr>
                  <a:t>（世帯数）</a:t>
                </a:r>
              </a:p>
            </c:rich>
          </c:tx>
          <c:layout>
            <c:manualLayout>
              <c:xMode val="edge"/>
              <c:yMode val="edge"/>
              <c:x val="5.8225395092940113E-3"/>
              <c:y val="4.9267289378103374E-2"/>
            </c:manualLayout>
          </c:layout>
          <c:overlay val="0"/>
          <c:spPr>
            <a:noFill/>
            <a:ln>
              <a:noFill/>
            </a:ln>
            <a:effectLst/>
          </c:spPr>
          <c:txPr>
            <a:bodyPr rot="0" spcFirstLastPara="1" vertOverflow="ellipsis" horzOverflow="overflow" wrap="square" anchor="ctr" anchorCtr="1"/>
            <a:lstStyle/>
            <a:p>
              <a:pPr algn="ctr" rtl="0">
                <a:defRPr lang="ja-JP" altLang="en-US" sz="10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1000" b="0" i="0" u="none" strike="noStrike" kern="1200" baseline="0">
                <a:solidFill>
                  <a:schemeClr val="tx1"/>
                </a:solidFill>
                <a:latin typeface="メイリオ"/>
                <a:ea typeface="メイリオ"/>
                <a:cs typeface="+mn-cs"/>
              </a:defRPr>
            </a:pPr>
            <a:endParaRPr lang="ja-JP"/>
          </a:p>
        </c:txPr>
        <c:crossAx val="1"/>
        <c:crosses val="autoZero"/>
        <c:crossBetween val="between"/>
      </c:valAx>
      <c:spPr>
        <a:solidFill>
          <a:schemeClr val="bg1"/>
        </a:solidFill>
        <a:ln>
          <a:noFill/>
        </a:ln>
        <a:effectLst/>
      </c:spPr>
    </c:plotArea>
    <c:legend>
      <c:legendPos val="t"/>
      <c:layout>
        <c:manualLayout>
          <c:xMode val="edge"/>
          <c:yMode val="edge"/>
          <c:x val="0"/>
          <c:y val="0"/>
          <c:w val="1"/>
          <c:h val="6.8673565380997184E-2"/>
        </c:manualLayout>
      </c:layout>
      <c:overlay val="0"/>
      <c:spPr>
        <a:noFill/>
        <a:ln>
          <a:noFill/>
        </a:ln>
        <a:effectLst/>
      </c:spPr>
      <c:txPr>
        <a:bodyPr rot="0" spcFirstLastPara="1" vertOverflow="ellipsis" horzOverflow="overflow" vert="horz" wrap="square" anchor="ctr" anchorCtr="1"/>
        <a:lstStyle/>
        <a:p>
          <a:pPr algn="l" rtl="0">
            <a:defRPr kumimoji="0" lang="ja-JP" altLang="en-US" sz="6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a:latin typeface="メイリオ"/>
          <a:ea typeface="メイリオ"/>
        </a:defRPr>
      </a:pPr>
      <a:endParaRPr lang="ja-JP"/>
    </a:p>
  </c:txPr>
  <c:printSettings>
    <c:headerFooter/>
    <c:pageMargins b="0.75" l="0.7" r="0.7" t="0.75" header="0.3" footer="0.3"/>
    <c:pageSetup orientation="landscape"/>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[2024統計さむかわデータベース（完成）.xlsx]15-8g!ﾋﾟﾎﾞｯﾄﾃｰﾌﾞﾙ7</c:name>
    <c:fmtId val="0"/>
  </c:pivotSource>
  <c:chart>
    <c:autoTitleDeleted val="1"/>
    <c:pivotFmts>
      <c:pivotFmt>
        <c:idx val="0"/>
        <c:dLbl>
          <c:idx val="0"/>
          <c:numFmt formatCode="0.0%" sourceLinked="0"/>
          <c:spPr>
            <a:noFill/>
            <a:ln>
              <a:noFill/>
            </a:ln>
            <a:effectLst/>
          </c:spPr>
          <c:txPr>
            <a:bodyPr rot="0" spcFirstLastPara="1" vertOverflow="ellipsis" horzOverflow="overflow" wrap="square" lIns="38100" tIns="19050" rIns="38100" bIns="19050" anchor="ctr" anchorCtr="1">
              <a:spAutoFit/>
            </a:bodyPr>
            <a:lstStyle/>
            <a:p>
              <a:pPr algn="ctr" rtl="0">
                <a:defRPr lang="ja-JP" altLang="en-US" sz="900" b="0" i="0" u="none" strike="noStrike" kern="1200" baseline="0">
                  <a:solidFill>
                    <a:sysClr val="windowText" lastClr="000000"/>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schemeClr>
              </a:gs>
              <a:gs pos="100000">
                <a:schemeClr val="accent1">
                  <a:lumMod val="99000"/>
                  <a:satMod val="120000"/>
                  <a:shade val="78000"/>
                </a:schemeClr>
              </a:gs>
            </a:gsLst>
            <a:lin ang="5400000" scaled="0"/>
            <a:tileRect/>
          </a:gradFill>
          <a:ln>
            <a:noFill/>
          </a:ln>
          <a:effectLst/>
        </c:spPr>
        <c:dLbl>
          <c:idx val="0"/>
          <c:tx>
            <c:rich>
              <a:bodyPr rot="0" spcFirstLastPara="1" vertOverflow="overflow" horzOverflow="overflow" vert="horz" wrap="square" anchor="ctr" anchorCtr="1">
                <a:spAutoFit/>
              </a:bodyPr>
              <a:lstStyle/>
              <a:p>
                <a:pPr algn="ctr" rtl="0">
                  <a:defRPr lang="en-US" altLang="ja-JP" sz="900" b="0" i="0" u="none" strike="noStrike" kern="1200" baseline="0">
                    <a:solidFill>
                      <a:sysClr val="windowText" lastClr="000000"/>
                    </a:solidFill>
                    <a:latin typeface="メイリオ"/>
                    <a:ea typeface="メイリオ"/>
                    <a:cs typeface="+mn-cs"/>
                  </a:defRPr>
                </a:pPr>
                <a:fld id="{7A2A5940-3307-4A62-B5FD-77B66356953C}" type="PERCENTAGE">
                  <a:rPr lang="en-US" altLang="ja-JP" sz="900" b="0" i="0" u="none" strike="noStrike" kern="1200" baseline="0">
                    <a:solidFill>
                      <a:sysClr val="windowText" lastClr="000000"/>
                    </a:solidFill>
                    <a:latin typeface="メイリオ"/>
                    <a:ea typeface="メイリオ"/>
                    <a:cs typeface="+mn-cs"/>
                  </a:rPr>
                  <a:pPr algn="ctr" rtl="0">
                    <a:defRPr lang="en-US" altLang="ja-JP" sz="900">
                      <a:solidFill>
                        <a:sysClr val="windowText" lastClr="000000"/>
                      </a:solidFill>
                      <a:latin typeface="メイリオ"/>
                      <a:ea typeface="メイリオ"/>
                    </a:defRPr>
                  </a:pPr>
                  <a:t>[パーセンテージ]</a:t>
                </a:fld>
                <a:endParaRPr lang="ja-JP" altLang="en-US"/>
              </a:p>
            </c:rich>
          </c:tx>
          <c:numFmt formatCode="0.0%" sourceLinked="0"/>
          <c:spPr>
            <a:noFill/>
            <a:ln>
              <a:noFill/>
            </a:ln>
            <a:effectLst/>
          </c:spPr>
          <c:txPr>
            <a:bodyPr rot="0" spcFirstLastPara="1" vertOverflow="overflow" horzOverflow="overflow" vert="horz" wrap="square" anchor="ctr" anchorCtr="1">
              <a:spAutoFit/>
            </a:bodyPr>
            <a:lstStyle/>
            <a:p>
              <a:pPr algn="ctr" rtl="0">
                <a:defRPr lang="en-US" altLang="ja-JP" sz="900" b="0" i="0" u="none" strike="noStrike" kern="1200" baseline="0">
                  <a:solidFill>
                    <a:sysClr val="windowText" lastClr="000000"/>
                  </a:solidFill>
                  <a:latin typeface="メイリオ"/>
                  <a:ea typeface="メイリオ"/>
                  <a:cs typeface="+mn-cs"/>
                </a:defRPr>
              </a:pPr>
              <a:endParaRPr lang="ja-JP"/>
            </a:p>
          </c:txPr>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2"/>
        <c:spPr>
          <a:gradFill rotWithShape="1">
            <a:gsLst>
              <a:gs pos="0">
                <a:schemeClr val="accent1">
                  <a:satMod val="103000"/>
                  <a:lumMod val="102000"/>
                  <a:tint val="94000"/>
                </a:schemeClr>
              </a:gs>
              <a:gs pos="50000">
                <a:schemeClr val="accent1">
                  <a:satMod val="110000"/>
                </a:schemeClr>
              </a:gs>
              <a:gs pos="100000">
                <a:schemeClr val="accent1">
                  <a:lumMod val="99000"/>
                  <a:satMod val="120000"/>
                  <a:shade val="78000"/>
                </a:schemeClr>
              </a:gs>
            </a:gsLst>
            <a:lin ang="5400000" scaled="0"/>
            <a:tileRect/>
          </a:gradFill>
          <a:ln>
            <a:noFill/>
          </a:ln>
          <a:effectLst/>
        </c:spPr>
      </c:pivotFmt>
      <c:pivotFmt>
        <c:idx val="3"/>
        <c:spPr>
          <a:gradFill rotWithShape="1">
            <a:gsLst>
              <a:gs pos="0">
                <a:schemeClr val="accent1">
                  <a:satMod val="103000"/>
                  <a:lumMod val="102000"/>
                  <a:tint val="94000"/>
                </a:schemeClr>
              </a:gs>
              <a:gs pos="50000">
                <a:schemeClr val="accent1">
                  <a:satMod val="110000"/>
                </a:schemeClr>
              </a:gs>
              <a:gs pos="100000">
                <a:schemeClr val="accent1">
                  <a:lumMod val="99000"/>
                  <a:satMod val="120000"/>
                  <a:shade val="78000"/>
                </a:schemeClr>
              </a:gs>
            </a:gsLst>
            <a:lin ang="5400000" scaled="0"/>
            <a:tileRect/>
          </a:gradFill>
          <a:ln>
            <a:noFill/>
          </a:ln>
          <a:effectLst/>
        </c:spPr>
        <c:dLbl>
          <c:idx val="0"/>
          <c:layout>
            <c:manualLayout>
              <c:x val="-4.3354718084938175E-2"/>
              <c:y val="6.9225281403582944E-2"/>
            </c:manualLayout>
          </c:layout>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ysClr val="windowText" lastClr="000000"/>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schemeClr>
              </a:gs>
              <a:gs pos="100000">
                <a:schemeClr val="accent1">
                  <a:lumMod val="99000"/>
                  <a:satMod val="120000"/>
                  <a:shade val="78000"/>
                </a:schemeClr>
              </a:gs>
            </a:gsLst>
            <a:lin ang="5400000" scaled="0"/>
            <a:tileRect/>
          </a:gradFill>
          <a:ln>
            <a:noFill/>
          </a:ln>
          <a:effectLst/>
        </c:spPr>
        <c:dLbl>
          <c:idx val="0"/>
          <c:layout>
            <c:manualLayout>
              <c:x val="-7.0137834803782051E-2"/>
              <c:y val="5.7098357671733983E-2"/>
            </c:manualLayout>
          </c:layout>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ysClr val="windowText" lastClr="000000"/>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schemeClr>
              </a:gs>
              <a:gs pos="100000">
                <a:schemeClr val="accent1">
                  <a:lumMod val="99000"/>
                  <a:satMod val="120000"/>
                  <a:shade val="78000"/>
                </a:schemeClr>
              </a:gs>
            </a:gsLst>
            <a:lin ang="5400000" scaled="0"/>
            <a:tileRect/>
          </a:gradFill>
          <a:ln>
            <a:noFill/>
          </a:ln>
          <a:effectLst/>
        </c:spPr>
        <c:dLbl>
          <c:idx val="0"/>
          <c:layout>
            <c:manualLayout>
              <c:x val="-0.15960048407122762"/>
              <c:y val="1.0822383719564614E-2"/>
            </c:manualLayout>
          </c:layout>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ysClr val="windowText" lastClr="000000"/>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schemeClr>
              </a:gs>
              <a:gs pos="100000">
                <a:schemeClr val="accent1">
                  <a:lumMod val="99000"/>
                  <a:satMod val="120000"/>
                  <a:shade val="78000"/>
                </a:schemeClr>
              </a:gs>
            </a:gsLst>
            <a:lin ang="5400000" scaled="0"/>
            <a:tileRect/>
          </a:gradFill>
          <a:ln>
            <a:noFill/>
          </a:ln>
          <a:effectLst/>
        </c:spPr>
        <c:dLbl>
          <c:idx val="0"/>
          <c:numFmt formatCode="0.0%" sourceLinked="0"/>
          <c:spPr>
            <a:noFill/>
            <a:ln>
              <a:noFill/>
            </a:ln>
            <a:effectLst/>
          </c:spPr>
          <c:txPr>
            <a:bodyPr rot="0" spcFirstLastPara="1" vertOverflow="ellipsis" horzOverflow="overflow" wrap="square" lIns="38100" tIns="19050" rIns="38100" bIns="19050" anchor="ctr" anchorCtr="1">
              <a:noAutofit/>
            </a:bodyPr>
            <a:lstStyle/>
            <a:p>
              <a:pPr algn="ctr" rtl="0">
                <a:defRPr lang="ja-JP" altLang="en-US" sz="900" b="0" i="0" u="none" strike="noStrike" kern="1200" baseline="0">
                  <a:solidFill>
                    <a:sysClr val="windowText" lastClr="000000"/>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7"/>
        <c:spPr>
          <a:gradFill rotWithShape="1">
            <a:gsLst>
              <a:gs pos="0">
                <a:schemeClr val="accent1">
                  <a:satMod val="103000"/>
                  <a:lumMod val="102000"/>
                  <a:tint val="94000"/>
                </a:schemeClr>
              </a:gs>
              <a:gs pos="50000">
                <a:schemeClr val="accent1">
                  <a:satMod val="110000"/>
                </a:schemeClr>
              </a:gs>
              <a:gs pos="100000">
                <a:schemeClr val="accent1">
                  <a:lumMod val="99000"/>
                  <a:satMod val="120000"/>
                  <a:shade val="78000"/>
                </a:schemeClr>
              </a:gs>
            </a:gsLst>
            <a:lin ang="5400000" scaled="0"/>
            <a:tileRect/>
          </a:gradFill>
          <a:ln>
            <a:noFill/>
          </a:ln>
          <a:effectLst/>
        </c:spPr>
      </c:pivotFmt>
      <c:pivotFmt>
        <c:idx val="8"/>
        <c:spPr>
          <a:gradFill rotWithShape="1">
            <a:gsLst>
              <a:gs pos="0">
                <a:schemeClr val="accent1">
                  <a:satMod val="103000"/>
                  <a:lumMod val="102000"/>
                  <a:tint val="94000"/>
                </a:schemeClr>
              </a:gs>
              <a:gs pos="50000">
                <a:schemeClr val="accent1">
                  <a:satMod val="110000"/>
                </a:schemeClr>
              </a:gs>
              <a:gs pos="100000">
                <a:schemeClr val="accent1">
                  <a:lumMod val="99000"/>
                  <a:satMod val="120000"/>
                  <a:shade val="78000"/>
                </a:schemeClr>
              </a:gs>
            </a:gsLst>
            <a:lin ang="5400000" scaled="0"/>
            <a:tileRect/>
          </a:gradFill>
          <a:ln>
            <a:noFill/>
          </a:ln>
          <a:effectLst/>
        </c:spPr>
        <c:dLbl>
          <c:idx val="0"/>
          <c:layout>
            <c:manualLayout>
              <c:x val="-8.0929228725927338E-2"/>
              <c:y val="-5.9071265420681474E-2"/>
            </c:manualLayout>
          </c:layout>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ysClr val="windowText" lastClr="000000"/>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schemeClr>
              </a:gs>
              <a:gs pos="100000">
                <a:schemeClr val="accent1">
                  <a:lumMod val="99000"/>
                  <a:satMod val="120000"/>
                  <a:shade val="78000"/>
                </a:schemeClr>
              </a:gs>
            </a:gsLst>
            <a:lin ang="5400000" scaled="0"/>
            <a:tileRect/>
          </a:gradFill>
          <a:ln>
            <a:noFill/>
          </a:ln>
          <a:effectLst/>
        </c:spPr>
      </c:pivotFmt>
      <c:pivotFmt>
        <c:idx val="10"/>
        <c:spPr>
          <a:gradFill rotWithShape="1">
            <a:gsLst>
              <a:gs pos="0">
                <a:schemeClr val="accent1">
                  <a:satMod val="103000"/>
                  <a:lumMod val="102000"/>
                  <a:tint val="94000"/>
                </a:schemeClr>
              </a:gs>
              <a:gs pos="50000">
                <a:schemeClr val="accent1">
                  <a:satMod val="110000"/>
                </a:schemeClr>
              </a:gs>
              <a:gs pos="100000">
                <a:schemeClr val="accent1">
                  <a:lumMod val="99000"/>
                  <a:satMod val="120000"/>
                  <a:shade val="78000"/>
                </a:schemeClr>
              </a:gs>
            </a:gsLst>
            <a:lin ang="5400000" scaled="0"/>
            <a:tileRect/>
          </a:gradFill>
          <a:ln>
            <a:noFill/>
          </a:ln>
          <a:effectLst/>
        </c:spPr>
      </c:pivotFmt>
      <c:pivotFmt>
        <c:idx val="11"/>
        <c:spPr>
          <a:gradFill rotWithShape="1">
            <a:gsLst>
              <a:gs pos="0">
                <a:schemeClr val="accent1">
                  <a:satMod val="103000"/>
                  <a:lumMod val="102000"/>
                  <a:tint val="94000"/>
                </a:schemeClr>
              </a:gs>
              <a:gs pos="50000">
                <a:schemeClr val="accent1">
                  <a:satMod val="110000"/>
                </a:schemeClr>
              </a:gs>
              <a:gs pos="100000">
                <a:schemeClr val="accent1">
                  <a:lumMod val="99000"/>
                  <a:satMod val="120000"/>
                  <a:shade val="78000"/>
                </a:schemeClr>
              </a:gs>
            </a:gsLst>
            <a:lin ang="5400000" scaled="0"/>
            <a:tileRect/>
          </a:gradFill>
          <a:ln>
            <a:noFill/>
          </a:ln>
          <a:effectLst/>
        </c:spPr>
      </c:pivotFmt>
      <c:pivotFmt>
        <c:idx val="12"/>
        <c:spPr>
          <a:gradFill rotWithShape="1">
            <a:gsLst>
              <a:gs pos="0">
                <a:schemeClr val="accent1">
                  <a:satMod val="103000"/>
                  <a:lumMod val="102000"/>
                  <a:tint val="94000"/>
                </a:schemeClr>
              </a:gs>
              <a:gs pos="50000">
                <a:schemeClr val="accent1">
                  <a:satMod val="110000"/>
                </a:schemeClr>
              </a:gs>
              <a:gs pos="100000">
                <a:schemeClr val="accent1">
                  <a:lumMod val="99000"/>
                  <a:satMod val="120000"/>
                  <a:shade val="78000"/>
                </a:schemeClr>
              </a:gs>
            </a:gsLst>
            <a:lin ang="5400000" scaled="0"/>
            <a:tileRect/>
          </a:gradFill>
          <a:ln>
            <a:noFill/>
          </a:ln>
          <a:effectLst/>
        </c:spPr>
        <c:marker>
          <c:symbol val="none"/>
        </c:marker>
        <c:dLbl>
          <c:idx val="0"/>
          <c:numFmt formatCode="0.0%" sourceLinked="0"/>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900" b="0" i="0" u="none" strike="noStrike" kern="1200" baseline="0">
                  <a:solidFill>
                    <a:sysClr val="windowText" lastClr="000000"/>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3"/>
        <c:spPr>
          <a:gradFill rotWithShape="1">
            <a:gsLst>
              <a:gs pos="0">
                <a:schemeClr val="accent1">
                  <a:satMod val="103000"/>
                  <a:lumMod val="102000"/>
                  <a:tint val="94000"/>
                </a:schemeClr>
              </a:gs>
              <a:gs pos="50000">
                <a:schemeClr val="accent1">
                  <a:satMod val="110000"/>
                </a:schemeClr>
              </a:gs>
              <a:gs pos="100000">
                <a:schemeClr val="accent1">
                  <a:lumMod val="99000"/>
                  <a:satMod val="120000"/>
                  <a:shade val="78000"/>
                </a:schemeClr>
              </a:gs>
            </a:gsLst>
            <a:lin ang="5400000" scaled="0"/>
            <a:tileRect/>
          </a:gradFill>
          <a:ln>
            <a:noFill/>
          </a:ln>
          <a:effectLst/>
        </c:spPr>
        <c:marker>
          <c:symbol val="none"/>
        </c:marker>
        <c:dLbl>
          <c:idx val="0"/>
          <c:numFmt formatCode="0.0%" sourceLinked="0"/>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900" b="0" i="0" u="none" strike="noStrike" kern="1200" baseline="0">
                  <a:solidFill>
                    <a:sysClr val="windowText" lastClr="000000"/>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0.28535743473682557"/>
          <c:y val="0.15944929745524239"/>
          <c:w val="0.49830516133088154"/>
          <c:h val="0.7447223996918293"/>
        </c:manualLayout>
      </c:layout>
      <c:pieChart>
        <c:varyColors val="1"/>
        <c:ser>
          <c:idx val="0"/>
          <c:order val="0"/>
          <c:tx>
            <c:strRef>
              <c:f>'15-8g'!$B$3</c:f>
              <c:strCache>
                <c:ptCount val="1"/>
                <c:pt idx="0">
                  <c:v>集計</c:v>
                </c:pt>
              </c:strCache>
            </c:strRef>
          </c:tx>
          <c:dPt>
            <c:idx val="0"/>
            <c:bubble3D val="0"/>
            <c:spPr>
              <a:gradFill rotWithShape="1">
                <a:gsLst>
                  <a:gs pos="0">
                    <a:schemeClr val="accent1">
                      <a:satMod val="103000"/>
                      <a:lumMod val="102000"/>
                      <a:tint val="94000"/>
                    </a:schemeClr>
                  </a:gs>
                  <a:gs pos="50000">
                    <a:schemeClr val="accent1">
                      <a:satMod val="110000"/>
                    </a:schemeClr>
                  </a:gs>
                  <a:gs pos="100000">
                    <a:schemeClr val="accent1">
                      <a:lumMod val="99000"/>
                      <a:satMod val="120000"/>
                      <a:shade val="78000"/>
                    </a:schemeClr>
                  </a:gs>
                </a:gsLst>
                <a:lin ang="5400000" scaled="0"/>
                <a:tileRect/>
              </a:gradFill>
              <a:ln>
                <a:noFill/>
              </a:ln>
              <a:effectLst/>
            </c:spPr>
            <c:extLst>
              <c:ext xmlns:c16="http://schemas.microsoft.com/office/drawing/2014/chart" uri="{C3380CC4-5D6E-409C-BE32-E72D297353CC}">
                <c16:uniqueId val="{00000001-C881-4486-B77C-2C8EB44C288E}"/>
              </c:ext>
            </c:extLst>
          </c:dPt>
          <c:dPt>
            <c:idx val="1"/>
            <c:bubble3D val="0"/>
            <c:spPr>
              <a:gradFill rotWithShape="1">
                <a:gsLst>
                  <a:gs pos="0">
                    <a:schemeClr val="accent2">
                      <a:satMod val="103000"/>
                      <a:lumMod val="102000"/>
                      <a:tint val="94000"/>
                    </a:schemeClr>
                  </a:gs>
                  <a:gs pos="50000">
                    <a:schemeClr val="accent2">
                      <a:satMod val="110000"/>
                    </a:schemeClr>
                  </a:gs>
                  <a:gs pos="100000">
                    <a:schemeClr val="accent2">
                      <a:lumMod val="99000"/>
                      <a:satMod val="120000"/>
                      <a:shade val="78000"/>
                    </a:schemeClr>
                  </a:gs>
                </a:gsLst>
                <a:lin ang="5400000" scaled="0"/>
                <a:tileRect/>
              </a:gradFill>
              <a:ln>
                <a:noFill/>
              </a:ln>
              <a:effectLst/>
            </c:spPr>
            <c:extLst>
              <c:ext xmlns:c16="http://schemas.microsoft.com/office/drawing/2014/chart" uri="{C3380CC4-5D6E-409C-BE32-E72D297353CC}">
                <c16:uniqueId val="{00000003-C881-4486-B77C-2C8EB44C288E}"/>
              </c:ext>
            </c:extLst>
          </c:dPt>
          <c:dPt>
            <c:idx val="2"/>
            <c:bubble3D val="0"/>
            <c:spPr>
              <a:gradFill rotWithShape="1">
                <a:gsLst>
                  <a:gs pos="0">
                    <a:schemeClr val="accent3">
                      <a:satMod val="103000"/>
                      <a:lumMod val="102000"/>
                      <a:tint val="94000"/>
                    </a:schemeClr>
                  </a:gs>
                  <a:gs pos="50000">
                    <a:schemeClr val="accent3">
                      <a:satMod val="110000"/>
                    </a:schemeClr>
                  </a:gs>
                  <a:gs pos="100000">
                    <a:schemeClr val="accent3">
                      <a:lumMod val="99000"/>
                      <a:satMod val="120000"/>
                      <a:shade val="78000"/>
                    </a:schemeClr>
                  </a:gs>
                </a:gsLst>
                <a:lin ang="5400000" scaled="0"/>
                <a:tileRect/>
              </a:gradFill>
              <a:ln>
                <a:noFill/>
              </a:ln>
              <a:effectLst/>
            </c:spPr>
            <c:extLst>
              <c:ext xmlns:c16="http://schemas.microsoft.com/office/drawing/2014/chart" uri="{C3380CC4-5D6E-409C-BE32-E72D297353CC}">
                <c16:uniqueId val="{00000005-C881-4486-B77C-2C8EB44C288E}"/>
              </c:ext>
            </c:extLst>
          </c:dPt>
          <c:dPt>
            <c:idx val="3"/>
            <c:bubble3D val="0"/>
            <c:spPr>
              <a:gradFill rotWithShape="1">
                <a:gsLst>
                  <a:gs pos="0">
                    <a:schemeClr val="accent4">
                      <a:satMod val="103000"/>
                      <a:lumMod val="102000"/>
                      <a:tint val="94000"/>
                    </a:schemeClr>
                  </a:gs>
                  <a:gs pos="50000">
                    <a:schemeClr val="accent4">
                      <a:satMod val="110000"/>
                    </a:schemeClr>
                  </a:gs>
                  <a:gs pos="100000">
                    <a:schemeClr val="accent4">
                      <a:lumMod val="99000"/>
                      <a:satMod val="120000"/>
                      <a:shade val="78000"/>
                    </a:schemeClr>
                  </a:gs>
                </a:gsLst>
                <a:lin ang="5400000" scaled="0"/>
                <a:tileRect/>
              </a:gradFill>
              <a:ln>
                <a:noFill/>
              </a:ln>
              <a:effectLst/>
            </c:spPr>
            <c:extLst>
              <c:ext xmlns:c16="http://schemas.microsoft.com/office/drawing/2014/chart" uri="{C3380CC4-5D6E-409C-BE32-E72D297353CC}">
                <c16:uniqueId val="{00000007-C881-4486-B77C-2C8EB44C288E}"/>
              </c:ext>
            </c:extLst>
          </c:dPt>
          <c:dPt>
            <c:idx val="4"/>
            <c:bubble3D val="0"/>
            <c:spPr>
              <a:gradFill rotWithShape="1">
                <a:gsLst>
                  <a:gs pos="0">
                    <a:schemeClr val="accent5">
                      <a:satMod val="103000"/>
                      <a:lumMod val="102000"/>
                      <a:tint val="94000"/>
                    </a:schemeClr>
                  </a:gs>
                  <a:gs pos="50000">
                    <a:schemeClr val="accent5">
                      <a:satMod val="110000"/>
                    </a:schemeClr>
                  </a:gs>
                  <a:gs pos="100000">
                    <a:schemeClr val="accent5">
                      <a:lumMod val="99000"/>
                      <a:satMod val="120000"/>
                      <a:shade val="78000"/>
                    </a:schemeClr>
                  </a:gs>
                </a:gsLst>
                <a:lin ang="5400000" scaled="0"/>
                <a:tileRect/>
              </a:gradFill>
              <a:ln>
                <a:noFill/>
              </a:ln>
              <a:effectLst/>
            </c:spPr>
            <c:extLst>
              <c:ext xmlns:c16="http://schemas.microsoft.com/office/drawing/2014/chart" uri="{C3380CC4-5D6E-409C-BE32-E72D297353CC}">
                <c16:uniqueId val="{00000009-C881-4486-B77C-2C8EB44C288E}"/>
              </c:ext>
            </c:extLst>
          </c:dPt>
          <c:dPt>
            <c:idx val="5"/>
            <c:bubble3D val="0"/>
            <c:spPr>
              <a:gradFill rotWithShape="1">
                <a:gsLst>
                  <a:gs pos="0">
                    <a:schemeClr val="accent6">
                      <a:satMod val="103000"/>
                      <a:lumMod val="102000"/>
                      <a:tint val="94000"/>
                    </a:schemeClr>
                  </a:gs>
                  <a:gs pos="50000">
                    <a:schemeClr val="accent6">
                      <a:satMod val="110000"/>
                    </a:schemeClr>
                  </a:gs>
                  <a:gs pos="100000">
                    <a:schemeClr val="accent6">
                      <a:lumMod val="99000"/>
                      <a:satMod val="120000"/>
                      <a:shade val="78000"/>
                    </a:schemeClr>
                  </a:gs>
                </a:gsLst>
                <a:lin ang="5400000" scaled="0"/>
                <a:tileRect/>
              </a:gradFill>
              <a:ln>
                <a:noFill/>
              </a:ln>
              <a:effectLst/>
            </c:spPr>
            <c:extLst>
              <c:ext xmlns:c16="http://schemas.microsoft.com/office/drawing/2014/chart" uri="{C3380CC4-5D6E-409C-BE32-E72D297353CC}">
                <c16:uniqueId val="{0000000B-C881-4486-B77C-2C8EB44C288E}"/>
              </c:ext>
            </c:extLst>
          </c:dPt>
          <c:dPt>
            <c:idx val="6"/>
            <c:bubble3D val="0"/>
            <c:spPr>
              <a:gradFill rotWithShape="1">
                <a:gsLst>
                  <a:gs pos="0">
                    <a:schemeClr val="accent1">
                      <a:lumMod val="60000"/>
                      <a:satMod val="103000"/>
                      <a:lumMod val="102000"/>
                      <a:tint val="94000"/>
                    </a:schemeClr>
                  </a:gs>
                  <a:gs pos="50000">
                    <a:schemeClr val="accent1">
                      <a:lumMod val="60000"/>
                      <a:satMod val="110000"/>
                    </a:schemeClr>
                  </a:gs>
                  <a:gs pos="100000">
                    <a:schemeClr val="accent1">
                      <a:lumMod val="60000"/>
                      <a:lumMod val="99000"/>
                      <a:satMod val="120000"/>
                      <a:shade val="78000"/>
                    </a:schemeClr>
                  </a:gs>
                </a:gsLst>
                <a:lin ang="5400000" scaled="0"/>
                <a:tileRect/>
              </a:gradFill>
              <a:ln>
                <a:noFill/>
              </a:ln>
              <a:effectLst/>
            </c:spPr>
            <c:extLst>
              <c:ext xmlns:c16="http://schemas.microsoft.com/office/drawing/2014/chart" uri="{C3380CC4-5D6E-409C-BE32-E72D297353CC}">
                <c16:uniqueId val="{0000000D-C881-4486-B77C-2C8EB44C288E}"/>
              </c:ext>
            </c:extLst>
          </c:dPt>
          <c:dPt>
            <c:idx val="7"/>
            <c:bubble3D val="0"/>
            <c:spPr>
              <a:gradFill rotWithShape="1">
                <a:gsLst>
                  <a:gs pos="0">
                    <a:schemeClr val="accent2">
                      <a:lumMod val="60000"/>
                      <a:satMod val="103000"/>
                      <a:lumMod val="102000"/>
                      <a:tint val="94000"/>
                    </a:schemeClr>
                  </a:gs>
                  <a:gs pos="50000">
                    <a:schemeClr val="accent2">
                      <a:lumMod val="60000"/>
                      <a:satMod val="110000"/>
                    </a:schemeClr>
                  </a:gs>
                  <a:gs pos="100000">
                    <a:schemeClr val="accent2">
                      <a:lumMod val="60000"/>
                      <a:lumMod val="99000"/>
                      <a:satMod val="120000"/>
                      <a:shade val="78000"/>
                    </a:schemeClr>
                  </a:gs>
                </a:gsLst>
                <a:lin ang="5400000" scaled="0"/>
                <a:tileRect/>
              </a:gradFill>
              <a:ln>
                <a:noFill/>
              </a:ln>
              <a:effectLst/>
            </c:spPr>
            <c:extLst>
              <c:ext xmlns:c16="http://schemas.microsoft.com/office/drawing/2014/chart" uri="{C3380CC4-5D6E-409C-BE32-E72D297353CC}">
                <c16:uniqueId val="{0000000F-C881-4486-B77C-2C8EB44C288E}"/>
              </c:ext>
            </c:extLst>
          </c:dPt>
          <c:dPt>
            <c:idx val="8"/>
            <c:bubble3D val="0"/>
            <c:spPr>
              <a:gradFill rotWithShape="1">
                <a:gsLst>
                  <a:gs pos="0">
                    <a:schemeClr val="accent3">
                      <a:lumMod val="60000"/>
                      <a:satMod val="103000"/>
                      <a:lumMod val="102000"/>
                      <a:tint val="94000"/>
                    </a:schemeClr>
                  </a:gs>
                  <a:gs pos="50000">
                    <a:schemeClr val="accent3">
                      <a:lumMod val="60000"/>
                      <a:satMod val="110000"/>
                    </a:schemeClr>
                  </a:gs>
                  <a:gs pos="100000">
                    <a:schemeClr val="accent3">
                      <a:lumMod val="60000"/>
                      <a:lumMod val="99000"/>
                      <a:satMod val="120000"/>
                      <a:shade val="78000"/>
                    </a:schemeClr>
                  </a:gs>
                </a:gsLst>
                <a:lin ang="5400000" scaled="0"/>
                <a:tileRect/>
              </a:gradFill>
              <a:ln>
                <a:noFill/>
              </a:ln>
              <a:effectLst/>
            </c:spPr>
            <c:extLst>
              <c:ext xmlns:c16="http://schemas.microsoft.com/office/drawing/2014/chart" uri="{C3380CC4-5D6E-409C-BE32-E72D297353CC}">
                <c16:uniqueId val="{00000011-C881-4486-B77C-2C8EB44C288E}"/>
              </c:ext>
            </c:extLst>
          </c:dPt>
          <c:dPt>
            <c:idx val="9"/>
            <c:bubble3D val="0"/>
            <c:spPr>
              <a:gradFill rotWithShape="1">
                <a:gsLst>
                  <a:gs pos="0">
                    <a:schemeClr val="accent4">
                      <a:lumMod val="60000"/>
                      <a:satMod val="103000"/>
                      <a:lumMod val="102000"/>
                      <a:tint val="94000"/>
                    </a:schemeClr>
                  </a:gs>
                  <a:gs pos="50000">
                    <a:schemeClr val="accent4">
                      <a:lumMod val="60000"/>
                      <a:satMod val="110000"/>
                    </a:schemeClr>
                  </a:gs>
                  <a:gs pos="100000">
                    <a:schemeClr val="accent4">
                      <a:lumMod val="60000"/>
                      <a:lumMod val="99000"/>
                      <a:satMod val="120000"/>
                      <a:shade val="78000"/>
                    </a:schemeClr>
                  </a:gs>
                </a:gsLst>
                <a:lin ang="5400000" scaled="0"/>
                <a:tileRect/>
              </a:gradFill>
              <a:ln>
                <a:noFill/>
              </a:ln>
              <a:effectLst/>
            </c:spPr>
            <c:extLst>
              <c:ext xmlns:c16="http://schemas.microsoft.com/office/drawing/2014/chart" uri="{C3380CC4-5D6E-409C-BE32-E72D297353CC}">
                <c16:uniqueId val="{00000013-C881-4486-B77C-2C8EB44C288E}"/>
              </c:ext>
            </c:extLst>
          </c:dPt>
          <c:dPt>
            <c:idx val="10"/>
            <c:bubble3D val="0"/>
            <c:spPr>
              <a:gradFill rotWithShape="1">
                <a:gsLst>
                  <a:gs pos="0">
                    <a:schemeClr val="accent5">
                      <a:lumMod val="60000"/>
                      <a:satMod val="103000"/>
                      <a:lumMod val="102000"/>
                      <a:tint val="94000"/>
                    </a:schemeClr>
                  </a:gs>
                  <a:gs pos="50000">
                    <a:schemeClr val="accent5">
                      <a:lumMod val="60000"/>
                      <a:satMod val="110000"/>
                    </a:schemeClr>
                  </a:gs>
                  <a:gs pos="100000">
                    <a:schemeClr val="accent5">
                      <a:lumMod val="60000"/>
                      <a:lumMod val="99000"/>
                      <a:satMod val="120000"/>
                      <a:shade val="78000"/>
                    </a:schemeClr>
                  </a:gs>
                </a:gsLst>
                <a:lin ang="5400000" scaled="0"/>
                <a:tileRect/>
              </a:gradFill>
              <a:ln>
                <a:noFill/>
              </a:ln>
              <a:effectLst/>
            </c:spPr>
            <c:extLst>
              <c:ext xmlns:c16="http://schemas.microsoft.com/office/drawing/2014/chart" uri="{C3380CC4-5D6E-409C-BE32-E72D297353CC}">
                <c16:uniqueId val="{00000015-C881-4486-B77C-2C8EB44C288E}"/>
              </c:ext>
            </c:extLst>
          </c:dPt>
          <c:dLbls>
            <c:dLbl>
              <c:idx val="0"/>
              <c:tx>
                <c:rich>
                  <a:bodyPr rot="0" spcFirstLastPara="1" vertOverflow="overflow" horzOverflow="overflow" vert="horz" wrap="square" anchor="ctr" anchorCtr="1">
                    <a:spAutoFit/>
                  </a:bodyPr>
                  <a:lstStyle/>
                  <a:p>
                    <a:pPr algn="ctr" rtl="0">
                      <a:defRPr lang="en-US" altLang="ja-JP" sz="900" b="0" i="0" u="none" strike="noStrike" kern="1200" baseline="0">
                        <a:solidFill>
                          <a:sysClr val="windowText" lastClr="000000"/>
                        </a:solidFill>
                        <a:latin typeface="メイリオ"/>
                        <a:ea typeface="メイリオ"/>
                        <a:cs typeface="+mn-cs"/>
                      </a:defRPr>
                    </a:pPr>
                    <a:fld id="{7A2A5940-3307-4A62-B5FD-77B66356953C}" type="PERCENTAGE">
                      <a:rPr lang="en-US" altLang="ja-JP" sz="900" b="0" i="0" u="none" strike="noStrike" kern="1200" baseline="0">
                        <a:solidFill>
                          <a:sysClr val="windowText" lastClr="000000"/>
                        </a:solidFill>
                        <a:latin typeface="メイリオ"/>
                        <a:ea typeface="メイリオ"/>
                        <a:cs typeface="+mn-cs"/>
                      </a:rPr>
                      <a:pPr algn="ctr" rtl="0">
                        <a:defRPr lang="en-US" altLang="ja-JP" sz="900">
                          <a:solidFill>
                            <a:sysClr val="windowText" lastClr="000000"/>
                          </a:solidFill>
                          <a:latin typeface="メイリオ"/>
                          <a:ea typeface="メイリオ"/>
                        </a:defRPr>
                      </a:pPr>
                      <a:t>[パーセンテージ]</a:t>
                    </a:fld>
                    <a:endParaRPr lang="ja-JP" altLang="en-US"/>
                  </a:p>
                </c:rich>
              </c:tx>
              <c:numFmt formatCode="0.0%" sourceLinked="0"/>
              <c:spPr>
                <a:noFill/>
                <a:ln>
                  <a:noFill/>
                </a:ln>
                <a:effectLst/>
              </c:spPr>
              <c:txPr>
                <a:bodyPr rot="0" spcFirstLastPara="1" vertOverflow="overflow" horzOverflow="overflow" vert="horz" wrap="square" anchor="ctr" anchorCtr="1">
                  <a:spAutoFit/>
                </a:bodyPr>
                <a:lstStyle/>
                <a:p>
                  <a:pPr algn="ctr" rtl="0">
                    <a:defRPr lang="en-US" altLang="ja-JP" sz="900" b="0" i="0" u="none" strike="noStrike" kern="1200" baseline="0">
                      <a:solidFill>
                        <a:sysClr val="windowText" lastClr="000000"/>
                      </a:solidFill>
                      <a:latin typeface="メイリオ"/>
                      <a:ea typeface="メイリオ"/>
                      <a:cs typeface="+mn-cs"/>
                    </a:defRPr>
                  </a:pPr>
                  <a:endParaRPr lang="ja-JP"/>
                </a:p>
              </c:txPr>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881-4486-B77C-2C8EB44C288E}"/>
                </c:ext>
              </c:extLst>
            </c:dLbl>
            <c:dLbl>
              <c:idx val="2"/>
              <c:layout>
                <c:manualLayout>
                  <c:x val="-4.3354718084938175E-2"/>
                  <c:y val="6.9225281403582944E-2"/>
                </c:manualLayout>
              </c:layout>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ysClr val="windowText" lastClr="000000"/>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881-4486-B77C-2C8EB44C288E}"/>
                </c:ext>
              </c:extLst>
            </c:dLbl>
            <c:dLbl>
              <c:idx val="3"/>
              <c:layout>
                <c:manualLayout>
                  <c:x val="-7.0137834803782051E-2"/>
                  <c:y val="5.7098357671733983E-2"/>
                </c:manualLayout>
              </c:layout>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ysClr val="windowText" lastClr="000000"/>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881-4486-B77C-2C8EB44C288E}"/>
                </c:ext>
              </c:extLst>
            </c:dLbl>
            <c:dLbl>
              <c:idx val="4"/>
              <c:layout>
                <c:manualLayout>
                  <c:x val="-0.15960048407122762"/>
                  <c:y val="1.0822383719564614E-2"/>
                </c:manualLayout>
              </c:layout>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ysClr val="windowText" lastClr="000000"/>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C881-4486-B77C-2C8EB44C288E}"/>
                </c:ext>
              </c:extLst>
            </c:dLbl>
            <c:dLbl>
              <c:idx val="5"/>
              <c:numFmt formatCode="0.0%" sourceLinked="0"/>
              <c:spPr>
                <a:noFill/>
                <a:ln>
                  <a:noFill/>
                </a:ln>
                <a:effectLst/>
              </c:spPr>
              <c:txPr>
                <a:bodyPr rot="0" spcFirstLastPara="1" vertOverflow="ellipsis" horzOverflow="overflow" wrap="square" lIns="38100" tIns="19050" rIns="38100" bIns="19050" anchor="ctr" anchorCtr="1">
                  <a:noAutofit/>
                </a:bodyPr>
                <a:lstStyle/>
                <a:p>
                  <a:pPr algn="ctr" rtl="0">
                    <a:defRPr lang="ja-JP" altLang="en-US" sz="900" b="0" i="0" u="none" strike="noStrike" kern="1200" baseline="0">
                      <a:solidFill>
                        <a:sysClr val="windowText" lastClr="000000"/>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B-C881-4486-B77C-2C8EB44C288E}"/>
                </c:ext>
              </c:extLst>
            </c:dLbl>
            <c:dLbl>
              <c:idx val="7"/>
              <c:layout>
                <c:manualLayout>
                  <c:x val="-8.0929228725927338E-2"/>
                  <c:y val="-5.9071265420681474E-2"/>
                </c:manualLayout>
              </c:layout>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ysClr val="windowText" lastClr="000000"/>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C881-4486-B77C-2C8EB44C288E}"/>
                </c:ext>
              </c:extLst>
            </c:dLbl>
            <c:numFmt formatCode="0.0%" sourceLinked="0"/>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900" b="0" i="0" u="none" strike="noStrike" kern="1200" baseline="0">
                    <a:solidFill>
                      <a:sysClr val="windowText" lastClr="000000"/>
                    </a:solidFill>
                    <a:latin typeface="メイリオ"/>
                    <a:ea typeface="メイリオ"/>
                    <a:cs typeface="+mn-cs"/>
                  </a:defRPr>
                </a:pPr>
                <a:endParaRPr lang="ja-JP"/>
              </a:p>
            </c:txPr>
            <c:showLegendKey val="0"/>
            <c:showVal val="0"/>
            <c:showCatName val="0"/>
            <c:showSerName val="0"/>
            <c:showPercent val="1"/>
            <c:showBubbleSize val="0"/>
            <c:showLeaderLines val="1"/>
            <c:leaderLines>
              <c:spPr>
                <a:ln w="9525">
                  <a:solidFill>
                    <a:schemeClr val="tx1"/>
                  </a:solidFill>
                </a:ln>
                <a:effectLst/>
              </c:spPr>
            </c:leaderLines>
            <c:extLst>
              <c:ext xmlns:c15="http://schemas.microsoft.com/office/drawing/2012/chart" uri="{CE6537A1-D6FC-4f65-9D91-7224C49458BB}"/>
            </c:extLst>
          </c:dLbls>
          <c:cat>
            <c:strRef>
              <c:f>'15-8g'!$A$4:$A$14</c:f>
              <c:strCache>
                <c:ptCount val="11"/>
                <c:pt idx="0">
                  <c:v> 急病</c:v>
                </c:pt>
                <c:pt idx="1">
                  <c:v> 一般負傷</c:v>
                </c:pt>
                <c:pt idx="2">
                  <c:v> 交通</c:v>
                </c:pt>
                <c:pt idx="3">
                  <c:v> その他</c:v>
                </c:pt>
                <c:pt idx="4">
                  <c:v> 労働災害</c:v>
                </c:pt>
                <c:pt idx="5">
                  <c:v> 運動競技</c:v>
                </c:pt>
                <c:pt idx="6">
                  <c:v> 自損行為</c:v>
                </c:pt>
                <c:pt idx="7">
                  <c:v> 加害</c:v>
                </c:pt>
                <c:pt idx="8">
                  <c:v> 火災</c:v>
                </c:pt>
                <c:pt idx="9">
                  <c:v> 水難</c:v>
                </c:pt>
                <c:pt idx="10">
                  <c:v> 自然災害</c:v>
                </c:pt>
              </c:strCache>
            </c:strRef>
          </c:cat>
          <c:val>
            <c:numRef>
              <c:f>'15-8g'!$B$4:$B$14</c:f>
              <c:numCache>
                <c:formatCode>General</c:formatCode>
                <c:ptCount val="11"/>
                <c:pt idx="0">
                  <c:v>11855</c:v>
                </c:pt>
                <c:pt idx="1">
                  <c:v>2818</c:v>
                </c:pt>
                <c:pt idx="2">
                  <c:v>957</c:v>
                </c:pt>
                <c:pt idx="3">
                  <c:v>694</c:v>
                </c:pt>
                <c:pt idx="4">
                  <c:v>124</c:v>
                </c:pt>
                <c:pt idx="5">
                  <c:v>102</c:v>
                </c:pt>
                <c:pt idx="6">
                  <c:v>112</c:v>
                </c:pt>
                <c:pt idx="7">
                  <c:v>60</c:v>
                </c:pt>
                <c:pt idx="8">
                  <c:v>12</c:v>
                </c:pt>
                <c:pt idx="9">
                  <c:v>9</c:v>
                </c:pt>
                <c:pt idx="10">
                  <c:v>2</c:v>
                </c:pt>
              </c:numCache>
            </c:numRef>
          </c:val>
          <c:extLst>
            <c:ext xmlns:c16="http://schemas.microsoft.com/office/drawing/2014/chart" uri="{C3380CC4-5D6E-409C-BE32-E72D297353CC}">
              <c16:uniqueId val="{00000016-C881-4486-B77C-2C8EB44C288E}"/>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82339474594118844"/>
          <c:y val="0.17628946676124752"/>
          <c:w val="0.13453486727332736"/>
          <c:h val="0.69216689607223225"/>
        </c:manualLayout>
      </c:layou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ysClr val="windowText" lastClr="000000"/>
              </a:solidFill>
              <a:latin typeface="メイリオ"/>
              <a:ea typeface="メイリオ"/>
              <a:cs typeface="+mn-cs"/>
            </a:defRPr>
          </a:pPr>
          <a:endParaRPr lang="ja-JP"/>
        </a:p>
      </c:txPr>
    </c:legend>
    <c:plotVisOnly val="1"/>
    <c:dispBlanksAs val="gap"/>
    <c:showDLblsOverMax val="0"/>
  </c:chart>
  <c:spPr>
    <a:noFill/>
    <a:ln w="9525" cap="flat" cmpd="sng" algn="ctr">
      <a:noFill/>
      <a:round/>
    </a:ln>
    <a:effectLst/>
  </c:spPr>
  <c:txPr>
    <a:bodyPr vertOverflow="overflow" horzOverflow="overflow" anchor="ctr" anchorCtr="1"/>
    <a:lstStyle/>
    <a:p>
      <a:pPr algn="ctr" rtl="0">
        <a:defRPr lang="ja-JP" altLang="en-US" sz="1000">
          <a:solidFill>
            <a:schemeClr val="tx1"/>
          </a:solidFill>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[2024統計さむかわデータベース（完成）.xlsx]15-9g!ﾋﾟﾎﾞｯﾄﾃｰﾌﾞﾙ8</c:name>
    <c:fmtId val="0"/>
  </c:pivotSource>
  <c:chart>
    <c:autoTitleDeleted val="1"/>
    <c:pivotFmts>
      <c:pivotFmt>
        <c:idx val="0"/>
        <c:dLbl>
          <c:idx val="0"/>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dLbl>
          <c:idx val="0"/>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9607468852489695E-2"/>
          <c:y val="0.1258639545056868"/>
          <c:w val="0.82528429885939436"/>
          <c:h val="0.64307781114989493"/>
        </c:manualLayout>
      </c:layout>
      <c:barChart>
        <c:barDir val="col"/>
        <c:grouping val="clustered"/>
        <c:varyColors val="0"/>
        <c:ser>
          <c:idx val="0"/>
          <c:order val="0"/>
          <c:tx>
            <c:strRef>
              <c:f>'15-9g'!$B$1</c:f>
              <c:strCache>
                <c:ptCount val="1"/>
                <c:pt idx="0">
                  <c:v>集計</c:v>
                </c:pt>
              </c:strCache>
            </c:strRef>
          </c:tx>
          <c:invertIfNegative val="0"/>
          <c:dLbls>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'15-9g'!$A$2:$A$10</c:f>
              <c:strCache>
                <c:ptCount val="8"/>
                <c:pt idx="0">
                  <c:v>平成26年</c:v>
                </c:pt>
                <c:pt idx="1">
                  <c:v>平成27年</c:v>
                </c:pt>
                <c:pt idx="2">
                  <c:v>平成28年</c:v>
                </c:pt>
                <c:pt idx="3">
                  <c:v>平成29年</c:v>
                </c:pt>
                <c:pt idx="4">
                  <c:v>平成30年</c:v>
                </c:pt>
                <c:pt idx="5">
                  <c:v>令和元年</c:v>
                </c:pt>
                <c:pt idx="6">
                  <c:v>令和2年</c:v>
                </c:pt>
                <c:pt idx="7">
                  <c:v>令和3年</c:v>
                </c:pt>
              </c:strCache>
            </c:strRef>
          </c:cat>
          <c:val>
            <c:numRef>
              <c:f>'15-9g'!$B$2:$B$10</c:f>
              <c:numCache>
                <c:formatCode>General</c:formatCode>
                <c:ptCount val="8"/>
                <c:pt idx="0">
                  <c:v>5</c:v>
                </c:pt>
                <c:pt idx="1">
                  <c:v>10</c:v>
                </c:pt>
                <c:pt idx="2">
                  <c:v>2</c:v>
                </c:pt>
                <c:pt idx="3">
                  <c:v>7</c:v>
                </c:pt>
                <c:pt idx="4">
                  <c:v>4</c:v>
                </c:pt>
                <c:pt idx="5">
                  <c:v>5</c:v>
                </c:pt>
                <c:pt idx="6">
                  <c:v>2</c:v>
                </c:pt>
                <c:pt idx="7">
                  <c:v>3</c:v>
                </c:pt>
              </c:numCache>
            </c:numRef>
          </c:val>
          <c:extLst>
            <c:ext xmlns:c16="http://schemas.microsoft.com/office/drawing/2014/chart" uri="{C3380CC4-5D6E-409C-BE32-E72D297353CC}">
              <c16:uniqueId val="{00000000-D6BC-4998-B043-F58839778493}"/>
            </c:ext>
          </c:extLst>
        </c:ser>
        <c:dLbls>
          <c:showLegendKey val="0"/>
          <c:showVal val="1"/>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txPr>
          <a:bodyPr rot="-2100000" horzOverflow="overflow" anchor="ctr" anchorCtr="1"/>
          <a:lstStyle/>
          <a:p>
            <a:pPr algn="ctr" rtl="0">
              <a:defRPr sz="900">
                <a:solidFill>
                  <a:schemeClr val="tx1"/>
                </a:solidFill>
              </a:defRPr>
            </a:pPr>
            <a:endParaRPr lang="ja-JP"/>
          </a:p>
        </c:txPr>
        <c:crossAx val="2"/>
        <c:crosses val="autoZero"/>
        <c:auto val="1"/>
        <c:lblAlgn val="ctr"/>
        <c:lblOffset val="50"/>
        <c:noMultiLvlLbl val="0"/>
      </c:catAx>
      <c:valAx>
        <c:axId val="2"/>
        <c:scaling>
          <c:orientation val="minMax"/>
        </c:scaling>
        <c:delete val="0"/>
        <c:axPos val="l"/>
        <c:title>
          <c:tx>
            <c:rich>
              <a:bodyPr rot="0" horzOverflow="overflow" anchor="ctr" anchorCtr="1"/>
              <a:lstStyle/>
              <a:p>
                <a:pPr algn="ctr" rtl="0">
                  <a:defRPr sz="900" i="0" u="none" strike="noStrike" baseline="0">
                    <a:solidFill>
                      <a:schemeClr val="tx1"/>
                    </a:solidFill>
                  </a:defRPr>
                </a:pPr>
                <a:r>
                  <a:rPr lang="ja-JP" altLang="en-US" sz="900" b="0" i="0" u="none" strike="noStrike" baseline="0">
                    <a:solidFill>
                      <a:schemeClr val="tx1"/>
                    </a:solidFill>
                    <a:latin typeface="メイリオ"/>
                    <a:ea typeface="メイリオ"/>
                  </a:rPr>
                  <a:t>（件）</a:t>
                </a:r>
              </a:p>
            </c:rich>
          </c:tx>
          <c:layout>
            <c:manualLayout>
              <c:xMode val="edge"/>
              <c:yMode val="edge"/>
              <c:x val="1.2713978307858576E-2"/>
              <c:y val="1.9439156643881052E-2"/>
            </c:manualLayout>
          </c:layout>
          <c:overlay val="0"/>
        </c:title>
        <c:numFmt formatCode="#,##0_);[Red]\(#,##0\)" sourceLinked="0"/>
        <c:majorTickMark val="out"/>
        <c:minorTickMark val="none"/>
        <c:tickLblPos val="nextTo"/>
        <c:txPr>
          <a:bodyPr horzOverflow="overflow" anchor="ctr" anchorCtr="1"/>
          <a:lstStyle/>
          <a:p>
            <a:pPr algn="ctr" rtl="0">
              <a:defRPr sz="900">
                <a:solidFill>
                  <a:schemeClr val="tx1"/>
                </a:solidFill>
              </a:defRPr>
            </a:pPr>
            <a:endParaRPr lang="ja-JP"/>
          </a:p>
        </c:txPr>
        <c:crossAx val="1"/>
        <c:crosses val="autoZero"/>
        <c:crossBetween val="between"/>
      </c:valAx>
    </c:plotArea>
    <c:plotVisOnly val="1"/>
    <c:dispBlanksAs val="gap"/>
    <c:showDLblsOverMax val="0"/>
  </c:chart>
  <c:spPr>
    <a:noFill/>
    <a:ln>
      <a:noFill/>
    </a:ln>
  </c:spPr>
  <c:txPr>
    <a:bodyPr horzOverflow="overflow" anchor="ctr" anchorCtr="1"/>
    <a:lstStyle/>
    <a:p>
      <a:pPr algn="ctr" rtl="0">
        <a:defRPr lang="ja-JP" altLang="en-US" sz="900" b="0">
          <a:solidFill>
            <a:schemeClr val="tx1"/>
          </a:solidFill>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[2024統計さむかわデータベース（完成）.xlsx]15-10g!ﾋﾟﾎﾞｯﾄﾃｰﾌﾞﾙ9</c:name>
    <c:fmtId val="0"/>
  </c:pivotSource>
  <c:chart>
    <c:autoTitleDeleted val="1"/>
    <c:pivotFmts>
      <c:pivotFmt>
        <c:idx val="0"/>
        <c:spPr>
          <a:solidFill>
            <a:schemeClr val="accent1"/>
          </a:solidFill>
          <a:ln>
            <a:solidFill>
              <a:schemeClr val="accent1"/>
            </a:solidFill>
          </a:ln>
        </c:spPr>
        <c:dLbl>
          <c:idx val="0"/>
          <c:spPr>
            <a:noFill/>
            <a:ln>
              <a:noFill/>
            </a:ln>
            <a:effectLst/>
          </c:spPr>
          <c:txPr>
            <a:bodyPr rot="0" horzOverflow="overflow" anchor="ctr" anchorCtr="1"/>
            <a:lstStyle/>
            <a:p>
              <a:pPr algn="ctr" rtl="0">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solidFill>
              <a:schemeClr val="accent1"/>
            </a:solidFill>
          </a:ln>
        </c:spPr>
        <c:marker>
          <c:symbol val="none"/>
        </c:marker>
        <c:dLbl>
          <c:idx val="0"/>
          <c:spPr>
            <a:noFill/>
            <a:ln>
              <a:noFill/>
            </a:ln>
            <a:effectLst/>
          </c:spPr>
          <c:txPr>
            <a:bodyPr rot="0" horzOverflow="overflow" anchor="ctr" anchorCtr="1"/>
            <a:lstStyle/>
            <a:p>
              <a:pPr algn="ctr" rtl="0">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solidFill>
              <a:schemeClr val="accent1"/>
            </a:solidFill>
          </a:ln>
        </c:spPr>
        <c:marker>
          <c:symbol val="none"/>
        </c:marker>
        <c:dLbl>
          <c:idx val="0"/>
          <c:spPr>
            <a:noFill/>
            <a:ln>
              <a:noFill/>
            </a:ln>
            <a:effectLst/>
          </c:spPr>
          <c:txPr>
            <a:bodyPr rot="0" horzOverflow="overflow" anchor="ctr" anchorCtr="1"/>
            <a:lstStyle/>
            <a:p>
              <a:pPr algn="ctr" rtl="0">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782899285595234"/>
          <c:y val="0.11655707984955489"/>
          <c:w val="0.84657726111688991"/>
          <c:h val="0.68889682604107483"/>
        </c:manualLayout>
      </c:layout>
      <c:barChart>
        <c:barDir val="col"/>
        <c:grouping val="clustered"/>
        <c:varyColors val="0"/>
        <c:ser>
          <c:idx val="0"/>
          <c:order val="0"/>
          <c:tx>
            <c:strRef>
              <c:f>'15-10g'!$B$1</c:f>
              <c:strCache>
                <c:ptCount val="1"/>
                <c:pt idx="0">
                  <c:v>集計</c:v>
                </c:pt>
              </c:strCache>
            </c:strRef>
          </c:tx>
          <c:spPr>
            <a:solidFill>
              <a:schemeClr val="accent1"/>
            </a:solidFill>
            <a:ln>
              <a:solidFill>
                <a:schemeClr val="accent1"/>
              </a:solidFill>
            </a:ln>
          </c:spPr>
          <c:invertIfNegative val="0"/>
          <c:dLbls>
            <c:spPr>
              <a:noFill/>
              <a:ln>
                <a:noFill/>
              </a:ln>
              <a:effectLst/>
            </c:spPr>
            <c:txPr>
              <a:bodyPr rot="0" horzOverflow="overflow" anchor="ctr" anchorCtr="1"/>
              <a:lstStyle/>
              <a:p>
                <a:pPr algn="ctr" rtl="0">
                  <a:defRPr sz="90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'15-10g'!$A$2:$A$9</c:f>
              <c:strCache>
                <c:ptCount val="8"/>
                <c:pt idx="0">
                  <c:v>平成29年</c:v>
                </c:pt>
                <c:pt idx="1">
                  <c:v>平成30年</c:v>
                </c:pt>
                <c:pt idx="2">
                  <c:v>平成31年</c:v>
                </c:pt>
                <c:pt idx="3">
                  <c:v>令和2年</c:v>
                </c:pt>
                <c:pt idx="4">
                  <c:v>令和3年</c:v>
                </c:pt>
                <c:pt idx="5">
                  <c:v>令和4年</c:v>
                </c:pt>
                <c:pt idx="6">
                  <c:v>令和5年</c:v>
                </c:pt>
                <c:pt idx="7">
                  <c:v>令和6年</c:v>
                </c:pt>
              </c:strCache>
            </c:strRef>
          </c:cat>
          <c:val>
            <c:numRef>
              <c:f>'15-10g'!$B$2:$B$9</c:f>
              <c:numCache>
                <c:formatCode>General</c:formatCode>
                <c:ptCount val="8"/>
                <c:pt idx="0">
                  <c:v>175</c:v>
                </c:pt>
                <c:pt idx="1">
                  <c:v>174</c:v>
                </c:pt>
                <c:pt idx="2">
                  <c:v>172</c:v>
                </c:pt>
                <c:pt idx="3">
                  <c:v>172</c:v>
                </c:pt>
                <c:pt idx="4">
                  <c:v>173</c:v>
                </c:pt>
                <c:pt idx="5">
                  <c:v>169</c:v>
                </c:pt>
                <c:pt idx="6">
                  <c:v>163</c:v>
                </c:pt>
                <c:pt idx="7">
                  <c:v>160</c:v>
                </c:pt>
              </c:numCache>
            </c:numRef>
          </c:val>
          <c:extLst>
            <c:ext xmlns:c16="http://schemas.microsoft.com/office/drawing/2014/chart" uri="{C3380CC4-5D6E-409C-BE32-E72D297353CC}">
              <c16:uniqueId val="{00000000-80BF-4E9A-B197-C3B23F628154}"/>
            </c:ext>
          </c:extLst>
        </c:ser>
        <c:dLbls>
          <c:showLegendKey val="0"/>
          <c:showVal val="0"/>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txPr>
          <a:bodyPr rot="-2100000" horzOverflow="overflow" anchor="ctr" anchorCtr="1"/>
          <a:lstStyle/>
          <a:p>
            <a:pPr algn="ctr" rtl="0">
              <a:defRPr sz="900">
                <a:solidFill>
                  <a:schemeClr val="tx1"/>
                </a:solidFill>
              </a:defRPr>
            </a:pPr>
            <a:endParaRPr lang="ja-JP"/>
          </a:p>
        </c:txPr>
        <c:crossAx val="2"/>
        <c:crosses val="autoZero"/>
        <c:auto val="1"/>
        <c:lblAlgn val="ctr"/>
        <c:lblOffset val="50"/>
        <c:noMultiLvlLbl val="0"/>
      </c:catAx>
      <c:valAx>
        <c:axId val="2"/>
        <c:scaling>
          <c:orientation val="minMax"/>
          <c:min val="0"/>
        </c:scaling>
        <c:delete val="0"/>
        <c:axPos val="l"/>
        <c:title>
          <c:tx>
            <c:rich>
              <a:bodyPr rot="0" horzOverflow="overflow" anchor="ctr" anchorCtr="1"/>
              <a:lstStyle/>
              <a:p>
                <a:pPr algn="ctr" rtl="0">
                  <a:defRPr sz="900" i="0" u="none" strike="noStrike" baseline="0">
                    <a:solidFill>
                      <a:schemeClr val="tx1"/>
                    </a:solidFill>
                  </a:defRPr>
                </a:pPr>
                <a:r>
                  <a:rPr lang="ja-JP" altLang="en-US" sz="900" b="0" i="0" u="none" strike="noStrike" baseline="0">
                    <a:solidFill>
                      <a:schemeClr val="tx1"/>
                    </a:solidFill>
                    <a:latin typeface="メイリオ"/>
                    <a:ea typeface="メイリオ"/>
                  </a:rPr>
                  <a:t>（人）</a:t>
                </a:r>
              </a:p>
            </c:rich>
          </c:tx>
          <c:layout>
            <c:manualLayout>
              <c:xMode val="edge"/>
              <c:yMode val="edge"/>
              <c:x val="3.8684592617412188E-2"/>
              <c:y val="1.9439156643881052E-2"/>
            </c:manualLayout>
          </c:layout>
          <c:overlay val="0"/>
        </c:title>
        <c:numFmt formatCode="#,##0_);[Red]\(#,##0\)" sourceLinked="0"/>
        <c:majorTickMark val="out"/>
        <c:minorTickMark val="none"/>
        <c:tickLblPos val="nextTo"/>
        <c:txPr>
          <a:bodyPr horzOverflow="overflow" anchor="ctr" anchorCtr="1"/>
          <a:lstStyle/>
          <a:p>
            <a:pPr algn="ctr" rtl="0">
              <a:defRPr sz="900">
                <a:solidFill>
                  <a:schemeClr val="tx1"/>
                </a:solidFill>
              </a:defRPr>
            </a:pPr>
            <a:endParaRPr lang="ja-JP"/>
          </a:p>
        </c:txPr>
        <c:crossAx val="1"/>
        <c:crosses val="autoZero"/>
        <c:crossBetween val="between"/>
      </c:valAx>
    </c:plotArea>
    <c:plotVisOnly val="1"/>
    <c:dispBlanksAs val="gap"/>
    <c:showDLblsOverMax val="0"/>
  </c:chart>
  <c:spPr>
    <a:noFill/>
    <a:ln>
      <a:noFill/>
    </a:ln>
  </c:spPr>
  <c:txPr>
    <a:bodyPr horzOverflow="overflow" anchor="ctr" anchorCtr="1"/>
    <a:lstStyle/>
    <a:p>
      <a:pPr algn="ctr" rtl="0">
        <a:defRPr lang="ja-JP" altLang="en-US" sz="900" b="0">
          <a:solidFill>
            <a:schemeClr val="tx1"/>
          </a:solidFill>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[2024統計さむかわデータベース（完成）.xlsx]15-11（R3年度以前）g!ﾋﾟﾎﾞｯﾄﾃｰﾌﾞﾙ10</c:name>
    <c:fmtId val="0"/>
  </c:pivotSource>
  <c:chart>
    <c:autoTitleDeleted val="1"/>
    <c:pivotFmts>
      <c:pivotFmt>
        <c:idx val="0"/>
        <c:spPr>
          <a:solidFill>
            <a:schemeClr val="accent1"/>
          </a:solidFill>
          <a:ln>
            <a:solidFill>
              <a:schemeClr val="accent1"/>
            </a:solidFill>
          </a:ln>
        </c:spPr>
        <c:dLbl>
          <c:idx val="0"/>
          <c:spPr>
            <a:noFill/>
            <a:ln>
              <a:noFill/>
            </a:ln>
            <a:effectLst/>
          </c:spPr>
          <c:txPr>
            <a:bodyPr rot="0" horzOverflow="overflow" anchor="ctr" anchorCtr="1"/>
            <a:lstStyle/>
            <a:p>
              <a:pPr algn="ctr" rtl="0">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solidFill>
              <a:schemeClr val="accent1"/>
            </a:solidFill>
          </a:ln>
        </c:spPr>
        <c:marker>
          <c:symbol val="none"/>
        </c:marker>
        <c:dLbl>
          <c:idx val="0"/>
          <c:spPr>
            <a:noFill/>
            <a:ln>
              <a:noFill/>
            </a:ln>
            <a:effectLst/>
          </c:spPr>
          <c:txPr>
            <a:bodyPr rot="0" horzOverflow="overflow" anchor="ctr" anchorCtr="1"/>
            <a:lstStyle/>
            <a:p>
              <a:pPr algn="ctr" rtl="0">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solidFill>
              <a:schemeClr val="accent1"/>
            </a:solidFill>
          </a:ln>
        </c:spPr>
        <c:marker>
          <c:symbol val="none"/>
        </c:marker>
        <c:dLbl>
          <c:idx val="0"/>
          <c:spPr>
            <a:noFill/>
            <a:ln>
              <a:noFill/>
            </a:ln>
            <a:effectLst/>
          </c:spPr>
          <c:txPr>
            <a:bodyPr rot="0" horzOverflow="overflow" anchor="ctr" anchorCtr="1"/>
            <a:lstStyle/>
            <a:p>
              <a:pPr algn="ctr" rtl="0">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9607392825896757E-2"/>
          <c:y val="0.11197506561679792"/>
          <c:w val="0.85058469920861413"/>
          <c:h val="0.675110322748118"/>
        </c:manualLayout>
      </c:layout>
      <c:barChart>
        <c:barDir val="col"/>
        <c:grouping val="clustered"/>
        <c:varyColors val="0"/>
        <c:ser>
          <c:idx val="0"/>
          <c:order val="0"/>
          <c:tx>
            <c:strRef>
              <c:f>'15-11（R3年度以前）g'!$B$1</c:f>
              <c:strCache>
                <c:ptCount val="1"/>
                <c:pt idx="0">
                  <c:v>集計</c:v>
                </c:pt>
              </c:strCache>
            </c:strRef>
          </c:tx>
          <c:spPr>
            <a:solidFill>
              <a:schemeClr val="accent1"/>
            </a:solidFill>
            <a:ln>
              <a:solidFill>
                <a:schemeClr val="accent1"/>
              </a:solidFill>
            </a:ln>
          </c:spPr>
          <c:invertIfNegative val="0"/>
          <c:dLbls>
            <c:spPr>
              <a:noFill/>
              <a:ln>
                <a:noFill/>
              </a:ln>
              <a:effectLst/>
            </c:spPr>
            <c:txPr>
              <a:bodyPr rot="0" horzOverflow="overflow" anchor="ctr" anchorCtr="1"/>
              <a:lstStyle/>
              <a:p>
                <a:pPr algn="ctr" rtl="0">
                  <a:defRPr sz="90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'15-11（R3年度以前）g'!$A$2:$A$10</c:f>
              <c:strCache>
                <c:ptCount val="8"/>
                <c:pt idx="0">
                  <c:v>平成26年</c:v>
                </c:pt>
                <c:pt idx="1">
                  <c:v>平成27年</c:v>
                </c:pt>
                <c:pt idx="2">
                  <c:v>平成28年</c:v>
                </c:pt>
                <c:pt idx="3">
                  <c:v>平成29年</c:v>
                </c:pt>
                <c:pt idx="4">
                  <c:v>平成30年</c:v>
                </c:pt>
                <c:pt idx="5">
                  <c:v>平成31年</c:v>
                </c:pt>
                <c:pt idx="6">
                  <c:v>令和2年</c:v>
                </c:pt>
                <c:pt idx="7">
                  <c:v>令和3年</c:v>
                </c:pt>
              </c:strCache>
            </c:strRef>
          </c:cat>
          <c:val>
            <c:numRef>
              <c:f>'15-11（R3年度以前）g'!$B$2:$B$10</c:f>
              <c:numCache>
                <c:formatCode>General</c:formatCode>
                <c:ptCount val="8"/>
                <c:pt idx="0">
                  <c:v>51</c:v>
                </c:pt>
                <c:pt idx="1">
                  <c:v>53</c:v>
                </c:pt>
                <c:pt idx="2">
                  <c:v>56</c:v>
                </c:pt>
                <c:pt idx="3">
                  <c:v>58</c:v>
                </c:pt>
                <c:pt idx="4">
                  <c:v>59</c:v>
                </c:pt>
                <c:pt idx="5">
                  <c:v>59</c:v>
                </c:pt>
                <c:pt idx="6">
                  <c:v>61</c:v>
                </c:pt>
                <c:pt idx="7">
                  <c:v>59</c:v>
                </c:pt>
              </c:numCache>
            </c:numRef>
          </c:val>
          <c:extLst>
            <c:ext xmlns:c16="http://schemas.microsoft.com/office/drawing/2014/chart" uri="{C3380CC4-5D6E-409C-BE32-E72D297353CC}">
              <c16:uniqueId val="{00000000-F1DD-44E9-A65E-D29181218156}"/>
            </c:ext>
          </c:extLst>
        </c:ser>
        <c:dLbls>
          <c:showLegendKey val="0"/>
          <c:showVal val="0"/>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txPr>
          <a:bodyPr rot="-2100000" horzOverflow="overflow" anchor="ctr" anchorCtr="1"/>
          <a:lstStyle/>
          <a:p>
            <a:pPr algn="ctr" rtl="0">
              <a:defRPr sz="900">
                <a:solidFill>
                  <a:schemeClr val="tx1"/>
                </a:solidFill>
              </a:defRPr>
            </a:pPr>
            <a:endParaRPr lang="ja-JP"/>
          </a:p>
        </c:txPr>
        <c:crossAx val="2"/>
        <c:crosses val="autoZero"/>
        <c:auto val="1"/>
        <c:lblAlgn val="ctr"/>
        <c:lblOffset val="50"/>
        <c:noMultiLvlLbl val="0"/>
      </c:catAx>
      <c:valAx>
        <c:axId val="2"/>
        <c:scaling>
          <c:orientation val="minMax"/>
          <c:min val="0"/>
        </c:scaling>
        <c:delete val="0"/>
        <c:axPos val="l"/>
        <c:title>
          <c:tx>
            <c:rich>
              <a:bodyPr rot="0" horzOverflow="overflow" anchor="ctr" anchorCtr="1"/>
              <a:lstStyle/>
              <a:p>
                <a:pPr algn="ctr" rtl="0">
                  <a:defRPr sz="900" i="0" u="none" strike="noStrike" baseline="0">
                    <a:solidFill>
                      <a:schemeClr val="tx1"/>
                    </a:solidFill>
                  </a:defRPr>
                </a:pPr>
                <a:r>
                  <a:rPr lang="ja-JP" altLang="en-US" sz="900" b="0" i="0" u="none" strike="noStrike" baseline="0">
                    <a:solidFill>
                      <a:schemeClr val="tx1"/>
                    </a:solidFill>
                    <a:latin typeface="メイリオ"/>
                    <a:ea typeface="メイリオ"/>
                  </a:rPr>
                  <a:t>（人）</a:t>
                </a:r>
              </a:p>
            </c:rich>
          </c:tx>
          <c:layout>
            <c:manualLayout>
              <c:xMode val="edge"/>
              <c:yMode val="edge"/>
              <c:x val="1.2713883325559915E-2"/>
              <c:y val="1.9439156643881052E-2"/>
            </c:manualLayout>
          </c:layout>
          <c:overlay val="0"/>
        </c:title>
        <c:numFmt formatCode="#,##0_);[Red]\(#,##0\)" sourceLinked="0"/>
        <c:majorTickMark val="out"/>
        <c:minorTickMark val="none"/>
        <c:tickLblPos val="nextTo"/>
        <c:txPr>
          <a:bodyPr horzOverflow="overflow" anchor="ctr" anchorCtr="1"/>
          <a:lstStyle/>
          <a:p>
            <a:pPr algn="ctr" rtl="0">
              <a:defRPr sz="900">
                <a:solidFill>
                  <a:schemeClr val="tx1"/>
                </a:solidFill>
              </a:defRPr>
            </a:pPr>
            <a:endParaRPr lang="ja-JP"/>
          </a:p>
        </c:txPr>
        <c:crossAx val="1"/>
        <c:crosses val="autoZero"/>
        <c:crossBetween val="between"/>
        <c:majorUnit val="10"/>
      </c:valAx>
    </c:plotArea>
    <c:plotVisOnly val="1"/>
    <c:dispBlanksAs val="gap"/>
    <c:showDLblsOverMax val="0"/>
  </c:chart>
  <c:spPr>
    <a:noFill/>
    <a:ln>
      <a:noFill/>
    </a:ln>
  </c:spPr>
  <c:txPr>
    <a:bodyPr horzOverflow="overflow" anchor="ctr" anchorCtr="1"/>
    <a:lstStyle/>
    <a:p>
      <a:pPr algn="ctr" rtl="0">
        <a:defRPr lang="ja-JP" altLang="en-US" sz="900" b="0">
          <a:solidFill>
            <a:schemeClr val="tx1"/>
          </a:solidFill>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[2024統計さむかわデータベース（完成）.xlsx]15-11g!ピボットテーブル1</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455818723220046"/>
          <c:y val="0.13527356620316081"/>
          <c:w val="0.8014999926450348"/>
          <c:h val="0.67983819176858207"/>
        </c:manualLayout>
      </c:layout>
      <c:barChart>
        <c:barDir val="col"/>
        <c:grouping val="clustered"/>
        <c:varyColors val="0"/>
        <c:ser>
          <c:idx val="0"/>
          <c:order val="0"/>
          <c:tx>
            <c:strRef>
              <c:f>'15-11g'!$B$1</c:f>
              <c:strCache>
                <c:ptCount val="1"/>
                <c:pt idx="0">
                  <c:v> 実員（左軸）</c:v>
                </c:pt>
              </c:strCache>
            </c:strRef>
          </c:tx>
          <c:spPr>
            <a:solidFill>
              <a:schemeClr val="accent1"/>
            </a:solidFill>
            <a:ln>
              <a:noFill/>
            </a:ln>
            <a:effectLst/>
          </c:spPr>
          <c:invertIfNegative val="0"/>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'15-11g'!$A$2:$A$5</c:f>
              <c:strCache>
                <c:ptCount val="3"/>
                <c:pt idx="0">
                  <c:v>令和4年度</c:v>
                </c:pt>
                <c:pt idx="1">
                  <c:v>令和5年度</c:v>
                </c:pt>
                <c:pt idx="2">
                  <c:v>令和6年度</c:v>
                </c:pt>
              </c:strCache>
            </c:strRef>
          </c:cat>
          <c:val>
            <c:numRef>
              <c:f>'15-11g'!$B$2:$B$5</c:f>
              <c:numCache>
                <c:formatCode>General</c:formatCode>
                <c:ptCount val="3"/>
                <c:pt idx="0">
                  <c:v>314</c:v>
                </c:pt>
                <c:pt idx="1">
                  <c:v>313</c:v>
                </c:pt>
                <c:pt idx="2">
                  <c:v>318</c:v>
                </c:pt>
              </c:numCache>
            </c:numRef>
          </c:val>
          <c:extLst>
            <c:ext xmlns:c16="http://schemas.microsoft.com/office/drawing/2014/chart" uri="{C3380CC4-5D6E-409C-BE32-E72D297353CC}">
              <c16:uniqueId val="{00000000-84F7-498F-BAB6-FA571288CF8D}"/>
            </c:ext>
          </c:extLst>
        </c:ser>
        <c:dLbls>
          <c:showLegendKey val="0"/>
          <c:showVal val="0"/>
          <c:showCatName val="0"/>
          <c:showSerName val="0"/>
          <c:showPercent val="0"/>
          <c:showBubbleSize val="0"/>
        </c:dLbls>
        <c:gapWidth val="219"/>
        <c:axId val="1"/>
        <c:axId val="2"/>
      </c:barChart>
      <c:lineChart>
        <c:grouping val="standard"/>
        <c:varyColors val="0"/>
        <c:ser>
          <c:idx val="1"/>
          <c:order val="1"/>
          <c:tx>
            <c:strRef>
              <c:f>'15-11g'!$C$1</c:f>
              <c:strCache>
                <c:ptCount val="1"/>
                <c:pt idx="0">
                  <c:v> 職員定数（右軸）</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'15-11g'!$A$2:$A$5</c:f>
              <c:strCache>
                <c:ptCount val="3"/>
                <c:pt idx="0">
                  <c:v>令和4年度</c:v>
                </c:pt>
                <c:pt idx="1">
                  <c:v>令和5年度</c:v>
                </c:pt>
                <c:pt idx="2">
                  <c:v>令和6年度</c:v>
                </c:pt>
              </c:strCache>
            </c:strRef>
          </c:cat>
          <c:val>
            <c:numRef>
              <c:f>'15-11g'!$C$2:$C$5</c:f>
              <c:numCache>
                <c:formatCode>General</c:formatCode>
                <c:ptCount val="3"/>
                <c:pt idx="0">
                  <c:v>314</c:v>
                </c:pt>
                <c:pt idx="1">
                  <c:v>314</c:v>
                </c:pt>
                <c:pt idx="2">
                  <c:v>330</c:v>
                </c:pt>
              </c:numCache>
            </c:numRef>
          </c:val>
          <c:smooth val="0"/>
          <c:extLst>
            <c:ext xmlns:c16="http://schemas.microsoft.com/office/drawing/2014/chart" uri="{C3380CC4-5D6E-409C-BE32-E72D297353CC}">
              <c16:uniqueId val="{00000001-84F7-498F-BAB6-FA571288CF8D}"/>
            </c:ext>
          </c:extLst>
        </c:ser>
        <c:dLbls>
          <c:showLegendKey val="0"/>
          <c:showVal val="0"/>
          <c:showCatName val="0"/>
          <c:showSerName val="0"/>
          <c:showPercent val="0"/>
          <c:showBubbleSize val="0"/>
        </c:dLbls>
        <c:marker val="1"/>
        <c:smooth val="0"/>
        <c:axId val="11"/>
        <c:axId val="12"/>
      </c:lineChart>
      <c:catAx>
        <c:axId val="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max val="330"/>
          <c:min val="0"/>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r>
                  <a:rPr lang="ja-JP" altLang="en-US" sz="900" b="0" i="0" u="none" strike="noStrike" kern="1200" baseline="0">
                    <a:solidFill>
                      <a:schemeClr val="tx1">
                        <a:lumMod val="65000"/>
                        <a:lumOff val="35000"/>
                      </a:schemeClr>
                    </a:solidFill>
                    <a:latin typeface="メイリオ"/>
                    <a:ea typeface="メイリオ"/>
                    <a:cs typeface="+mn-cs"/>
                  </a:rPr>
                  <a:t>（人）</a:t>
                </a:r>
              </a:p>
            </c:rich>
          </c:tx>
          <c:layout>
            <c:manualLayout>
              <c:xMode val="edge"/>
              <c:yMode val="edge"/>
              <c:x val="5.1795318617959642E-2"/>
              <c:y val="5.3493138532508609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title>
        <c:numFmt formatCode="General" sourceLinked="1"/>
        <c:majorTickMark val="out"/>
        <c:minorTickMark val="none"/>
        <c:tickLblPos val="nextTo"/>
        <c:spPr>
          <a:noFill/>
          <a:ln>
            <a:solidFill>
              <a:schemeClr val="tx1"/>
            </a:solidFill>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crossAx val="1"/>
        <c:crosses val="autoZero"/>
        <c:crossBetween val="between"/>
        <c:majorUnit val="50"/>
      </c:valAx>
      <c:catAx>
        <c:axId val="11"/>
        <c:scaling>
          <c:orientation val="minMax"/>
        </c:scaling>
        <c:delete val="1"/>
        <c:axPos val="b"/>
        <c:numFmt formatCode="General" sourceLinked="1"/>
        <c:majorTickMark val="out"/>
        <c:minorTickMark val="none"/>
        <c:tickLblPos val="nextTo"/>
        <c:crossAx val="12"/>
        <c:crosses val="autoZero"/>
        <c:auto val="1"/>
        <c:lblAlgn val="ctr"/>
        <c:lblOffset val="100"/>
        <c:noMultiLvlLbl val="0"/>
      </c:catAx>
      <c:valAx>
        <c:axId val="12"/>
        <c:scaling>
          <c:orientation val="minMax"/>
          <c:max val="330"/>
          <c:min val="0"/>
        </c:scaling>
        <c:delete val="0"/>
        <c:axPos val="r"/>
        <c:title>
          <c:tx>
            <c:rich>
              <a:bodyPr rot="0" spcFirstLastPara="1" vertOverflow="ellipsis" horzOverflow="overflow"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r>
                  <a:rPr lang="ja-JP" altLang="en-US" sz="900" b="0" i="0" u="none" strike="noStrike" kern="1200" baseline="0">
                    <a:solidFill>
                      <a:schemeClr val="tx1">
                        <a:lumMod val="65000"/>
                        <a:lumOff val="35000"/>
                      </a:schemeClr>
                    </a:solidFill>
                    <a:latin typeface="メイリオ"/>
                    <a:ea typeface="メイリオ"/>
                    <a:cs typeface="+mn-cs"/>
                  </a:rPr>
                  <a:t>（人）</a:t>
                </a:r>
              </a:p>
            </c:rich>
          </c:tx>
          <c:layout>
            <c:manualLayout>
              <c:xMode val="edge"/>
              <c:yMode val="edge"/>
              <c:x val="0.89591669893722303"/>
              <c:y val="4.9281427234183141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title>
        <c:numFmt formatCode="General" sourceLinked="1"/>
        <c:majorTickMark val="out"/>
        <c:minorTickMark val="none"/>
        <c:tickLblPos val="nextTo"/>
        <c:spPr>
          <a:noFill/>
          <a:ln>
            <a:solidFill>
              <a:schemeClr val="tx1"/>
            </a:solidFill>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crossAx val="11"/>
        <c:crosses val="max"/>
        <c:crossBetween val="between"/>
        <c:majorUnit val="50"/>
      </c:valAx>
      <c:spPr>
        <a:noFill/>
        <a:ln>
          <a:noFill/>
        </a:ln>
        <a:effectLst/>
      </c:spPr>
    </c:plotArea>
    <c:legend>
      <c:legendPos val="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legend>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900" b="0">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[2024統計さむかわデータベース（完成）.xlsx]16-1g!ﾋﾟﾎﾞｯﾄﾃｰﾌﾞﾙ11</c:name>
    <c:fmtId val="0"/>
  </c:pivotSource>
  <c:chart>
    <c:autoTitleDeleted val="1"/>
    <c:pivotFmts>
      <c:pivotFmt>
        <c:idx val="0"/>
        <c:spPr>
          <a:solidFill>
            <a:schemeClr val="accent1"/>
          </a:solidFill>
          <a:ln>
            <a:solidFill>
              <a:schemeClr val="accent1"/>
            </a:solidFill>
          </a:ln>
        </c:spPr>
        <c:marker>
          <c:symbol val="none"/>
        </c:marker>
        <c:dLbl>
          <c:idx val="0"/>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solidFill>
          <a:ln>
            <a:solidFill>
              <a:schemeClr val="accent2"/>
            </a:solidFill>
          </a:ln>
        </c:spPr>
        <c:marker>
          <c:symbol val="none"/>
        </c:marker>
        <c:dLbl>
          <c:idx val="0"/>
          <c:spPr>
            <a:noFill/>
            <a:ln>
              <a:noFill/>
            </a:ln>
            <a:effectLst/>
          </c:spPr>
          <c:txPr>
            <a:bodyPr rot="0" horzOverflow="overflow" anchor="ctr" anchorCtr="1"/>
            <a:lstStyle/>
            <a:p>
              <a:pPr algn="ctr" rtl="0">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5357448388581669E-2"/>
          <c:y val="0.12212092754460738"/>
          <c:w val="0.89765098580487968"/>
          <c:h val="0.70479969820286226"/>
        </c:manualLayout>
      </c:layout>
      <c:barChart>
        <c:barDir val="col"/>
        <c:grouping val="clustered"/>
        <c:varyColors val="0"/>
        <c:ser>
          <c:idx val="0"/>
          <c:order val="0"/>
          <c:tx>
            <c:strRef>
              <c:f>'16-1g'!$B$1</c:f>
              <c:strCache>
                <c:ptCount val="1"/>
                <c:pt idx="0">
                  <c:v>町長提出議案</c:v>
                </c:pt>
              </c:strCache>
            </c:strRef>
          </c:tx>
          <c:spPr>
            <a:solidFill>
              <a:schemeClr val="accent1"/>
            </a:solidFill>
            <a:ln>
              <a:solidFill>
                <a:schemeClr val="accent1"/>
              </a:solidFill>
            </a:ln>
          </c:spPr>
          <c:invertIfNegative val="0"/>
          <c:dLbls>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'16-1g'!$A$2:$A$10</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'16-1g'!$B$2:$B$10</c:f>
              <c:numCache>
                <c:formatCode>General</c:formatCode>
                <c:ptCount val="8"/>
                <c:pt idx="0">
                  <c:v>60</c:v>
                </c:pt>
                <c:pt idx="1">
                  <c:v>70</c:v>
                </c:pt>
                <c:pt idx="2">
                  <c:v>70</c:v>
                </c:pt>
                <c:pt idx="3">
                  <c:v>83</c:v>
                </c:pt>
                <c:pt idx="4">
                  <c:v>77</c:v>
                </c:pt>
                <c:pt idx="5">
                  <c:v>75</c:v>
                </c:pt>
                <c:pt idx="6">
                  <c:v>77</c:v>
                </c:pt>
                <c:pt idx="7">
                  <c:v>77</c:v>
                </c:pt>
              </c:numCache>
            </c:numRef>
          </c:val>
          <c:extLst>
            <c:ext xmlns:c16="http://schemas.microsoft.com/office/drawing/2014/chart" uri="{C3380CC4-5D6E-409C-BE32-E72D297353CC}">
              <c16:uniqueId val="{00000000-F838-411A-B1D1-79647A486396}"/>
            </c:ext>
          </c:extLst>
        </c:ser>
        <c:ser>
          <c:idx val="1"/>
          <c:order val="1"/>
          <c:tx>
            <c:strRef>
              <c:f>'16-1g'!$C$1</c:f>
              <c:strCache>
                <c:ptCount val="1"/>
                <c:pt idx="0">
                  <c:v>議員等提出議案</c:v>
                </c:pt>
              </c:strCache>
            </c:strRef>
          </c:tx>
          <c:spPr>
            <a:solidFill>
              <a:schemeClr val="accent2"/>
            </a:solidFill>
            <a:ln>
              <a:solidFill>
                <a:schemeClr val="accent2"/>
              </a:solidFill>
            </a:ln>
          </c:spPr>
          <c:invertIfNegative val="0"/>
          <c:dLbls>
            <c:spPr>
              <a:noFill/>
              <a:ln>
                <a:noFill/>
              </a:ln>
              <a:effectLst/>
            </c:spPr>
            <c:txPr>
              <a:bodyPr rot="0" horzOverflow="overflow" anchor="ctr" anchorCtr="1"/>
              <a:lstStyle/>
              <a:p>
                <a:pPr algn="ctr" rtl="0">
                  <a:defRPr sz="90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'16-1g'!$A$2:$A$10</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'16-1g'!$C$2:$C$10</c:f>
              <c:numCache>
                <c:formatCode>General</c:formatCode>
                <c:ptCount val="8"/>
                <c:pt idx="0">
                  <c:v>5</c:v>
                </c:pt>
                <c:pt idx="1">
                  <c:v>4</c:v>
                </c:pt>
                <c:pt idx="2">
                  <c:v>3</c:v>
                </c:pt>
                <c:pt idx="3">
                  <c:v>6</c:v>
                </c:pt>
                <c:pt idx="4">
                  <c:v>6</c:v>
                </c:pt>
                <c:pt idx="5">
                  <c:v>3</c:v>
                </c:pt>
                <c:pt idx="6">
                  <c:v>2</c:v>
                </c:pt>
                <c:pt idx="7">
                  <c:v>4</c:v>
                </c:pt>
              </c:numCache>
            </c:numRef>
          </c:val>
          <c:extLst>
            <c:ext xmlns:c16="http://schemas.microsoft.com/office/drawing/2014/chart" uri="{C3380CC4-5D6E-409C-BE32-E72D297353CC}">
              <c16:uniqueId val="{00000001-F838-411A-B1D1-79647A486396}"/>
            </c:ext>
          </c:extLst>
        </c:ser>
        <c:dLbls>
          <c:showLegendKey val="0"/>
          <c:showVal val="0"/>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txPr>
          <a:bodyPr rot="-2100000" horzOverflow="overflow" anchor="ctr" anchorCtr="1"/>
          <a:lstStyle/>
          <a:p>
            <a:pPr algn="ctr" rtl="0">
              <a:defRPr sz="900">
                <a:solidFill>
                  <a:schemeClr val="tx1"/>
                </a:solidFill>
              </a:defRPr>
            </a:pPr>
            <a:endParaRPr lang="ja-JP"/>
          </a:p>
        </c:txPr>
        <c:crossAx val="2"/>
        <c:crosses val="autoZero"/>
        <c:auto val="1"/>
        <c:lblAlgn val="ctr"/>
        <c:lblOffset val="50"/>
        <c:noMultiLvlLbl val="0"/>
      </c:catAx>
      <c:valAx>
        <c:axId val="2"/>
        <c:scaling>
          <c:orientation val="minMax"/>
        </c:scaling>
        <c:delete val="0"/>
        <c:axPos val="l"/>
        <c:title>
          <c:tx>
            <c:rich>
              <a:bodyPr rot="0" horzOverflow="overflow" anchor="ctr" anchorCtr="1"/>
              <a:lstStyle/>
              <a:p>
                <a:pPr algn="ctr" rtl="0">
                  <a:defRPr sz="900" i="0" u="none" strike="noStrike" baseline="0">
                    <a:solidFill>
                      <a:schemeClr val="tx1"/>
                    </a:solidFill>
                  </a:defRPr>
                </a:pPr>
                <a:r>
                  <a:rPr lang="ja-JP" altLang="en-US" sz="900" b="0" i="0" u="none" strike="noStrike" baseline="0">
                    <a:solidFill>
                      <a:schemeClr val="tx1"/>
                    </a:solidFill>
                    <a:latin typeface="メイリオ"/>
                    <a:ea typeface="メイリオ"/>
                  </a:rPr>
                  <a:t>（件）</a:t>
                </a:r>
              </a:p>
            </c:rich>
          </c:tx>
          <c:layout>
            <c:manualLayout>
              <c:xMode val="edge"/>
              <c:yMode val="edge"/>
              <c:x val="3.3414972837697614E-2"/>
              <c:y val="4.1293661641928013E-2"/>
            </c:manualLayout>
          </c:layout>
          <c:overlay val="0"/>
        </c:title>
        <c:numFmt formatCode="#,##0_);[Red]\(#,##0\)" sourceLinked="0"/>
        <c:majorTickMark val="out"/>
        <c:minorTickMark val="none"/>
        <c:tickLblPos val="nextTo"/>
        <c:txPr>
          <a:bodyPr horzOverflow="overflow" anchor="ctr" anchorCtr="1"/>
          <a:lstStyle/>
          <a:p>
            <a:pPr algn="ctr" rtl="0">
              <a:defRPr sz="900">
                <a:solidFill>
                  <a:schemeClr val="tx1"/>
                </a:solidFill>
              </a:defRPr>
            </a:pPr>
            <a:endParaRPr lang="ja-JP"/>
          </a:p>
        </c:txPr>
        <c:crossAx val="1"/>
        <c:crosses val="autoZero"/>
        <c:crossBetween val="between"/>
        <c:majorUnit val="10"/>
      </c:valAx>
    </c:plotArea>
    <c:legend>
      <c:legendPos val="t"/>
      <c:overlay val="0"/>
      <c:txPr>
        <a:bodyPr horzOverflow="overflow" anchor="ctr" anchorCtr="1"/>
        <a:lstStyle/>
        <a:p>
          <a:pPr algn="l" rtl="0">
            <a:defRPr sz="900">
              <a:solidFill>
                <a:schemeClr val="tx1"/>
              </a:solidFill>
            </a:defRPr>
          </a:pPr>
          <a:endParaRPr lang="ja-JP"/>
        </a:p>
      </c:txPr>
    </c:legend>
    <c:plotVisOnly val="1"/>
    <c:dispBlanksAs val="gap"/>
    <c:showDLblsOverMax val="0"/>
  </c:chart>
  <c:spPr>
    <a:noFill/>
    <a:ln>
      <a:noFill/>
    </a:ln>
  </c:spPr>
  <c:txPr>
    <a:bodyPr horzOverflow="overflow" anchor="ctr" anchorCtr="1"/>
    <a:lstStyle/>
    <a:p>
      <a:pPr algn="ctr" rtl="0">
        <a:defRPr lang="ja-JP" altLang="en-US" sz="900" b="0">
          <a:solidFill>
            <a:schemeClr val="tx1"/>
          </a:solidFill>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[2024統計さむかわデータベース（完成）.xlsx]16-1g2!ﾋﾟﾎﾞｯﾄﾃｰﾌﾞﾙ11</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horzOverflow="overflow" anchor="ctr" anchorCtr="1"/>
            <a:lstStyle/>
            <a:p>
              <a:pPr algn="ctr" rtl="0">
                <a:defRPr sz="900">
                  <a:solidFill>
                    <a:schemeClr val="tx1"/>
                  </a:solidFill>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spPr>
            <a:noFill/>
            <a:ln>
              <a:noFill/>
            </a:ln>
            <a:effectLst/>
          </c:spPr>
          <c:txPr>
            <a:bodyPr rot="0" horzOverflow="overflow" anchor="ctr" anchorCtr="1"/>
            <a:lstStyle/>
            <a:p>
              <a:pPr algn="ctr" rtl="0">
                <a:defRPr sz="9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marker>
          <c:symbol val="circle"/>
          <c:size val="5"/>
          <c:spPr>
            <a:solidFill>
              <a:schemeClr val="accent2"/>
            </a:solidFill>
            <a:ln w="9525" cap="flat" cmpd="sng" algn="ctr">
              <a:solidFill>
                <a:schemeClr val="accent2"/>
              </a:solidFill>
              <a:prstDash val="solid"/>
              <a:round/>
            </a:ln>
            <a:effectLst/>
          </c:spPr>
        </c:marker>
        <c:dLbl>
          <c:idx val="0"/>
          <c:spPr>
            <a:noFill/>
            <a:ln>
              <a:noFill/>
            </a:ln>
            <a:effectLst/>
          </c:spPr>
          <c:txPr>
            <a:bodyPr/>
            <a:lstStyle/>
            <a:p>
              <a:pPr>
                <a:defRPr sz="9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marker>
          <c:symbol val="circle"/>
          <c:size val="5"/>
          <c:spPr>
            <a:solidFill>
              <a:schemeClr val="accent2"/>
            </a:solidFill>
            <a:ln w="9525" cap="flat" cmpd="sng" algn="ctr">
              <a:solidFill>
                <a:schemeClr val="accent2"/>
              </a:solidFill>
              <a:prstDash val="solid"/>
              <a:round/>
            </a:ln>
            <a:effectLst/>
          </c:spPr>
        </c:marker>
        <c:dLbl>
          <c:idx val="0"/>
          <c:spPr>
            <a:noFill/>
            <a:ln>
              <a:noFill/>
            </a:ln>
            <a:effectLst/>
          </c:spPr>
          <c:txPr>
            <a:bodyPr/>
            <a:lstStyle/>
            <a:p>
              <a:pPr>
                <a:defRPr sz="9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9431191180343007E-2"/>
          <c:y val="0.13310917036385683"/>
          <c:w val="0.82581455238935886"/>
          <c:h val="0.6873319610429407"/>
        </c:manualLayout>
      </c:layout>
      <c:barChart>
        <c:barDir val="col"/>
        <c:grouping val="clustered"/>
        <c:varyColors val="0"/>
        <c:ser>
          <c:idx val="1"/>
          <c:order val="1"/>
          <c:tx>
            <c:strRef>
              <c:f>'16-1g2'!$C$1</c:f>
              <c:strCache>
                <c:ptCount val="1"/>
                <c:pt idx="0">
                  <c:v>傍聴人数（左軸）</c:v>
                </c:pt>
              </c:strCache>
            </c:strRef>
          </c:tx>
          <c:spPr>
            <a:solidFill>
              <a:schemeClr val="accent1"/>
            </a:solidFill>
            <a:ln>
              <a:noFill/>
            </a:ln>
            <a:effectLst/>
          </c:spPr>
          <c:invertIfNegative val="0"/>
          <c:dLbls>
            <c:spPr>
              <a:noFill/>
              <a:ln>
                <a:noFill/>
              </a:ln>
              <a:effectLst/>
            </c:spPr>
            <c:txPr>
              <a:bodyPr rot="0" horzOverflow="overflow" anchor="ctr" anchorCtr="1"/>
              <a:lstStyle/>
              <a:p>
                <a:pPr algn="ctr" rtl="0">
                  <a:defRPr sz="900">
                    <a:solidFill>
                      <a:schemeClr val="tx1"/>
                    </a:solidFill>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'16-1g2'!$A$2:$A$10</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'16-1g2'!$C$2:$C$10</c:f>
              <c:numCache>
                <c:formatCode>General</c:formatCode>
                <c:ptCount val="8"/>
                <c:pt idx="0">
                  <c:v>158</c:v>
                </c:pt>
                <c:pt idx="1">
                  <c:v>91</c:v>
                </c:pt>
                <c:pt idx="2">
                  <c:v>93</c:v>
                </c:pt>
                <c:pt idx="3">
                  <c:v>1</c:v>
                </c:pt>
                <c:pt idx="4">
                  <c:v>23</c:v>
                </c:pt>
                <c:pt idx="5">
                  <c:v>22</c:v>
                </c:pt>
                <c:pt idx="6">
                  <c:v>29</c:v>
                </c:pt>
                <c:pt idx="7">
                  <c:v>39</c:v>
                </c:pt>
              </c:numCache>
            </c:numRef>
          </c:val>
          <c:extLst>
            <c:ext xmlns:c16="http://schemas.microsoft.com/office/drawing/2014/chart" uri="{C3380CC4-5D6E-409C-BE32-E72D297353CC}">
              <c16:uniqueId val="{00000000-23DC-43EA-B6F7-BE684A0AA300}"/>
            </c:ext>
          </c:extLst>
        </c:ser>
        <c:dLbls>
          <c:showLegendKey val="0"/>
          <c:showVal val="0"/>
          <c:showCatName val="0"/>
          <c:showSerName val="0"/>
          <c:showPercent val="0"/>
          <c:showBubbleSize val="0"/>
        </c:dLbls>
        <c:gapWidth val="150"/>
        <c:axId val="1"/>
        <c:axId val="2"/>
      </c:barChart>
      <c:lineChart>
        <c:grouping val="standard"/>
        <c:varyColors val="0"/>
        <c:ser>
          <c:idx val="0"/>
          <c:order val="0"/>
          <c:tx>
            <c:strRef>
              <c:f>'16-1g2'!$B$1</c:f>
              <c:strCache>
                <c:ptCount val="1"/>
                <c:pt idx="0">
                  <c:v>請願陳情件数（右軸）</c:v>
                </c:pt>
              </c:strCache>
            </c:strRef>
          </c:tx>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Pt>
            <c:idx val="4"/>
            <c:bubble3D val="0"/>
            <c:extLst>
              <c:ext xmlns:c16="http://schemas.microsoft.com/office/drawing/2014/chart" uri="{C3380CC4-5D6E-409C-BE32-E72D297353CC}">
                <c16:uniqueId val="{00000001-23DC-43EA-B6F7-BE684A0AA300}"/>
              </c:ext>
            </c:extLst>
          </c:dPt>
          <c:dPt>
            <c:idx val="5"/>
            <c:bubble3D val="0"/>
            <c:extLst>
              <c:ext xmlns:c16="http://schemas.microsoft.com/office/drawing/2014/chart" uri="{C3380CC4-5D6E-409C-BE32-E72D297353CC}">
                <c16:uniqueId val="{00000002-23DC-43EA-B6F7-BE684A0AA300}"/>
              </c:ext>
            </c:extLst>
          </c:dPt>
          <c:dLbls>
            <c:dLbl>
              <c:idx val="4"/>
              <c:spPr>
                <a:noFill/>
                <a:ln>
                  <a:noFill/>
                </a:ln>
                <a:effectLst/>
              </c:spPr>
              <c:txPr>
                <a:bodyPr/>
                <a:lstStyle/>
                <a:p>
                  <a:pPr>
                    <a:defRPr sz="900">
                      <a:solidFill>
                        <a:schemeClr val="tx1"/>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1-23DC-43EA-B6F7-BE684A0AA300}"/>
                </c:ext>
              </c:extLst>
            </c:dLbl>
            <c:dLbl>
              <c:idx val="5"/>
              <c:spPr>
                <a:noFill/>
                <a:ln>
                  <a:noFill/>
                </a:ln>
                <a:effectLst/>
              </c:spPr>
              <c:txPr>
                <a:bodyPr/>
                <a:lstStyle/>
                <a:p>
                  <a:pPr>
                    <a:defRPr sz="900">
                      <a:solidFill>
                        <a:schemeClr val="tx1"/>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2-23DC-43EA-B6F7-BE684A0AA300}"/>
                </c:ext>
              </c:extLst>
            </c:dLbl>
            <c:spPr>
              <a:noFill/>
              <a:ln>
                <a:noFill/>
              </a:ln>
              <a:effectLst/>
            </c:spPr>
            <c:txPr>
              <a:bodyPr rot="0" horzOverflow="overflow" anchor="ctr" anchorCtr="1"/>
              <a:lstStyle/>
              <a:p>
                <a:pPr algn="ctr" rtl="0">
                  <a:defRPr sz="900">
                    <a:solidFill>
                      <a:schemeClr val="tx1"/>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'16-1g2'!$A$2:$A$10</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'16-1g2'!$B$2:$B$10</c:f>
              <c:numCache>
                <c:formatCode>General</c:formatCode>
                <c:ptCount val="8"/>
                <c:pt idx="0">
                  <c:v>22</c:v>
                </c:pt>
                <c:pt idx="1">
                  <c:v>16</c:v>
                </c:pt>
                <c:pt idx="2">
                  <c:v>15</c:v>
                </c:pt>
                <c:pt idx="3">
                  <c:v>11</c:v>
                </c:pt>
                <c:pt idx="4">
                  <c:v>14</c:v>
                </c:pt>
                <c:pt idx="5">
                  <c:v>13</c:v>
                </c:pt>
                <c:pt idx="6">
                  <c:v>22</c:v>
                </c:pt>
                <c:pt idx="7">
                  <c:v>14</c:v>
                </c:pt>
              </c:numCache>
            </c:numRef>
          </c:val>
          <c:smooth val="0"/>
          <c:extLst>
            <c:ext xmlns:c16="http://schemas.microsoft.com/office/drawing/2014/chart" uri="{C3380CC4-5D6E-409C-BE32-E72D297353CC}">
              <c16:uniqueId val="{00000003-23DC-43EA-B6F7-BE684A0AA300}"/>
            </c:ext>
          </c:extLst>
        </c:ser>
        <c:dLbls>
          <c:showLegendKey val="0"/>
          <c:showVal val="0"/>
          <c:showCatName val="0"/>
          <c:showSerName val="0"/>
          <c:showPercent val="0"/>
          <c:showBubbleSize val="0"/>
        </c:dLbls>
        <c:marker val="1"/>
        <c:smooth val="0"/>
        <c:axId val="11"/>
        <c:axId val="12"/>
      </c:line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horzOverflow="overflow" anchor="ctr" anchorCtr="1"/>
          <a:lstStyle/>
          <a:p>
            <a:pPr algn="ctr" rtl="0">
              <a:defRPr sz="900">
                <a:solidFill>
                  <a:schemeClr val="tx1"/>
                </a:solidFill>
              </a:defRPr>
            </a:pPr>
            <a:endParaRPr lang="ja-JP"/>
          </a:p>
        </c:txPr>
        <c:crossAx val="2"/>
        <c:crosses val="autoZero"/>
        <c:auto val="1"/>
        <c:lblAlgn val="ctr"/>
        <c:lblOffset val="50"/>
        <c:noMultiLvlLbl val="0"/>
      </c:catAx>
      <c:valAx>
        <c:axId val="2"/>
        <c:scaling>
          <c:orientation val="minMax"/>
        </c:scaling>
        <c:delete val="0"/>
        <c:axPos val="l"/>
        <c:title>
          <c:tx>
            <c:rich>
              <a:bodyPr rot="0" horzOverflow="overflow" anchor="ctr" anchorCtr="1"/>
              <a:lstStyle/>
              <a:p>
                <a:pPr algn="ctr" rtl="0">
                  <a:defRPr sz="900" i="0" u="none" strike="noStrike" baseline="0">
                    <a:solidFill>
                      <a:schemeClr val="tx1"/>
                    </a:solidFill>
                  </a:defRPr>
                </a:pPr>
                <a:r>
                  <a:rPr lang="ja-JP" altLang="en-US" sz="900" b="0" i="0" u="none" strike="noStrike" baseline="0">
                    <a:solidFill>
                      <a:schemeClr val="tx1"/>
                    </a:solidFill>
                    <a:latin typeface="メイリオ"/>
                    <a:ea typeface="メイリオ"/>
                  </a:rPr>
                  <a:t>（人）</a:t>
                </a:r>
              </a:p>
            </c:rich>
          </c:tx>
          <c:layout>
            <c:manualLayout>
              <c:xMode val="edge"/>
              <c:yMode val="edge"/>
              <c:x val="2.79220499822023E-2"/>
              <c:y val="4.0513543040622463E-2"/>
            </c:manualLayout>
          </c:layout>
          <c:overlay val="0"/>
          <c:spPr>
            <a:noFill/>
            <a:ln>
              <a:noFill/>
            </a:ln>
            <a:effectLst/>
          </c:sp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horzOverflow="overflow" anchor="ctr" anchorCtr="1"/>
          <a:lstStyle/>
          <a:p>
            <a:pPr algn="ctr" rtl="0">
              <a:defRPr sz="900">
                <a:solidFill>
                  <a:schemeClr val="tx1"/>
                </a:solidFill>
              </a:defRPr>
            </a:pPr>
            <a:endParaRPr lang="ja-JP"/>
          </a:p>
        </c:txPr>
        <c:crossAx val="1"/>
        <c:crosses val="autoZero"/>
        <c:crossBetween val="between"/>
        <c:majorUnit val="20"/>
      </c:valAx>
      <c:catAx>
        <c:axId val="11"/>
        <c:scaling>
          <c:orientation val="minMax"/>
        </c:scaling>
        <c:delete val="1"/>
        <c:axPos val="b"/>
        <c:numFmt formatCode="General" sourceLinked="1"/>
        <c:majorTickMark val="out"/>
        <c:minorTickMark val="none"/>
        <c:tickLblPos val="nextTo"/>
        <c:crossAx val="12"/>
        <c:crosses val="autoZero"/>
        <c:auto val="1"/>
        <c:lblAlgn val="ctr"/>
        <c:lblOffset val="100"/>
        <c:noMultiLvlLbl val="0"/>
      </c:catAx>
      <c:valAx>
        <c:axId val="12"/>
        <c:scaling>
          <c:orientation val="minMax"/>
        </c:scaling>
        <c:delete val="0"/>
        <c:axPos val="r"/>
        <c:title>
          <c:tx>
            <c:rich>
              <a:bodyPr rot="0" horzOverflow="overflow" anchor="ctr" anchorCtr="1"/>
              <a:lstStyle/>
              <a:p>
                <a:pPr algn="ctr" rtl="0">
                  <a:defRPr sz="900" i="0" u="none" strike="noStrike" baseline="0">
                    <a:solidFill>
                      <a:schemeClr val="tx1"/>
                    </a:solidFill>
                  </a:defRPr>
                </a:pPr>
                <a:r>
                  <a:rPr lang="ja-JP" altLang="en-US" sz="900" b="0" i="0" u="none" strike="noStrike" baseline="0">
                    <a:solidFill>
                      <a:schemeClr val="tx1"/>
                    </a:solidFill>
                    <a:latin typeface="メイリオ"/>
                    <a:ea typeface="メイリオ"/>
                  </a:rPr>
                  <a:t>（件）</a:t>
                </a:r>
              </a:p>
            </c:rich>
          </c:tx>
          <c:layout>
            <c:manualLayout>
              <c:xMode val="edge"/>
              <c:yMode val="edge"/>
              <c:x val="0.91313411643216724"/>
              <c:y val="5.4656794169764315E-2"/>
            </c:manualLayout>
          </c:layout>
          <c:overlay val="0"/>
          <c:spPr>
            <a:noFill/>
            <a:ln>
              <a:noFill/>
            </a:ln>
            <a:effectLst/>
          </c:sp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horzOverflow="overflow" anchor="ctr" anchorCtr="1"/>
          <a:lstStyle/>
          <a:p>
            <a:pPr algn="ctr" rtl="0">
              <a:defRPr sz="900">
                <a:solidFill>
                  <a:schemeClr val="tx1"/>
                </a:solidFill>
              </a:defRPr>
            </a:pPr>
            <a:endParaRPr lang="ja-JP"/>
          </a:p>
        </c:txPr>
        <c:crossAx val="11"/>
        <c:crosses val="max"/>
        <c:crossBetween val="between"/>
      </c:valAx>
      <c:spPr>
        <a:solidFill>
          <a:schemeClr val="bg1"/>
        </a:solidFill>
        <a:ln>
          <a:noFill/>
        </a:ln>
        <a:effectLst/>
      </c:spPr>
    </c:plotArea>
    <c:legend>
      <c:legendPos val="t"/>
      <c:layout>
        <c:manualLayout>
          <c:xMode val="edge"/>
          <c:yMode val="edge"/>
          <c:x val="0.18906565511427859"/>
          <c:y val="2.7777777777777776E-2"/>
          <c:w val="0.63646703833553653"/>
          <c:h val="8.3717191601049873E-2"/>
        </c:manualLayout>
      </c:layout>
      <c:overlay val="0"/>
      <c:spPr>
        <a:noFill/>
        <a:ln>
          <a:noFill/>
        </a:ln>
        <a:effectLst/>
      </c:spPr>
      <c:txPr>
        <a:bodyPr rot="0" horzOverflow="overflow" anchor="ctr" anchorCtr="1"/>
        <a:lstStyle/>
        <a:p>
          <a:pPr algn="l" rtl="0">
            <a:defRPr sz="900">
              <a:solidFill>
                <a:schemeClr val="tx1"/>
              </a:solidFill>
            </a:defRPr>
          </a:pPr>
          <a:endParaRPr lang="ja-JP"/>
        </a:p>
      </c:txPr>
    </c:legend>
    <c:plotVisOnly val="1"/>
    <c:dispBlanksAs val="gap"/>
    <c:showDLblsOverMax val="0"/>
  </c:chart>
  <c:spPr>
    <a:noFill/>
    <a:ln w="9525" cap="flat" cmpd="sng" algn="ctr">
      <a:noFill/>
      <a:prstDash val="solid"/>
      <a:round/>
    </a:ln>
    <a:effectLst/>
  </c:spPr>
  <c:txPr>
    <a:bodyPr horzOverflow="overflow" anchor="ctr" anchorCtr="1"/>
    <a:lstStyle/>
    <a:p>
      <a:pPr algn="ctr" rtl="0">
        <a:defRPr lang="ja-JP" altLang="en-US" sz="900" b="0">
          <a:solidFill>
            <a:schemeClr val="tx1"/>
          </a:solidFill>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[2024統計さむかわデータベース（完成）.xlsx]16-2g!ﾋﾟﾎﾞｯﾄﾃｰﾌﾞﾙ12</c:name>
    <c:fmtId val="0"/>
  </c:pivotSource>
  <c:chart>
    <c:autoTitleDeleted val="1"/>
    <c:pivotFmts>
      <c:pivotFmt>
        <c:idx val="0"/>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solidFill>
          <a:ln>
            <a:noFill/>
          </a:ln>
          <a:effectLst/>
        </c:spPr>
      </c:pivotFmt>
      <c:pivotFmt>
        <c:idx val="10"/>
        <c:spPr>
          <a:solidFill>
            <a:schemeClr val="accent2"/>
          </a:solidFill>
          <a:ln>
            <a:noFill/>
          </a:ln>
          <a:effectLst/>
        </c:spPr>
      </c:pivotFmt>
      <c:pivotFmt>
        <c:idx val="11"/>
        <c:spPr>
          <a:solidFill>
            <a:schemeClr val="accent2"/>
          </a:solidFill>
          <a:ln>
            <a:noFill/>
          </a:ln>
          <a:effectLst/>
        </c:spPr>
      </c:pivotFmt>
      <c:pivotFmt>
        <c:idx val="12"/>
        <c:spPr>
          <a:solidFill>
            <a:schemeClr val="accent2"/>
          </a:solidFill>
          <a:ln>
            <a:noFill/>
          </a:ln>
          <a:effectLst/>
        </c:spPr>
      </c:pivotFmt>
      <c:pivotFmt>
        <c:idx val="13"/>
        <c:spPr>
          <a:solidFill>
            <a:schemeClr val="accent2"/>
          </a:solidFill>
          <a:ln>
            <a:noFill/>
          </a:ln>
          <a:effectLst/>
        </c:spPr>
      </c:pivotFmt>
      <c:pivotFmt>
        <c:idx val="14"/>
        <c:spPr>
          <a:solidFill>
            <a:schemeClr val="accent2"/>
          </a:solidFill>
          <a:ln>
            <a:noFill/>
          </a:ln>
          <a:effectLst/>
        </c:spPr>
      </c:pivotFmt>
      <c:pivotFmt>
        <c:idx val="15"/>
        <c:spPr>
          <a:solidFill>
            <a:schemeClr val="accent2"/>
          </a:solidFill>
          <a:ln>
            <a:noFill/>
          </a:ln>
          <a:effectLst/>
        </c:spPr>
      </c:pivotFmt>
      <c:pivotFmt>
        <c:idx val="16"/>
        <c:spPr>
          <a:solidFill>
            <a:schemeClr val="accent2"/>
          </a:solidFill>
          <a:ln>
            <a:noFill/>
          </a:ln>
          <a:effectLst/>
        </c:spPr>
      </c:pivotFmt>
    </c:pivotFmts>
    <c:plotArea>
      <c:layout>
        <c:manualLayout>
          <c:layoutTarget val="inner"/>
          <c:xMode val="edge"/>
          <c:yMode val="edge"/>
          <c:x val="0.13870835047305635"/>
          <c:y val="0.12685961552103284"/>
          <c:w val="0.84768524666625644"/>
          <c:h val="0.65970419238135769"/>
        </c:manualLayout>
      </c:layout>
      <c:barChart>
        <c:barDir val="col"/>
        <c:grouping val="stacked"/>
        <c:varyColors val="0"/>
        <c:ser>
          <c:idx val="0"/>
          <c:order val="0"/>
          <c:tx>
            <c:strRef>
              <c:f>'16-2g'!$B$1</c:f>
              <c:strCache>
                <c:ptCount val="1"/>
                <c:pt idx="0">
                  <c:v> 男</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955-4519-A2F6-97CEA4DA1633}"/>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F955-4519-A2F6-97CEA4DA1633}"/>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F955-4519-A2F6-97CEA4DA1633}"/>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F955-4519-A2F6-97CEA4DA1633}"/>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9-F955-4519-A2F6-97CEA4DA1633}"/>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B-F955-4519-A2F6-97CEA4DA1633}"/>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D-F955-4519-A2F6-97CEA4DA1633}"/>
              </c:ext>
            </c:extLst>
          </c:dPt>
          <c:dPt>
            <c:idx val="8"/>
            <c:invertIfNegative val="0"/>
            <c:bubble3D val="0"/>
            <c:extLst>
              <c:ext xmlns:c16="http://schemas.microsoft.com/office/drawing/2014/chart" uri="{C3380CC4-5D6E-409C-BE32-E72D297353CC}">
                <c16:uniqueId val="{0000000F-F955-4519-A2F6-97CEA4DA1633}"/>
              </c:ext>
            </c:extLst>
          </c:dPt>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'16-2g'!$A$2:$A$10</c:f>
              <c:strCache>
                <c:ptCount val="8"/>
                <c:pt idx="0">
                  <c:v>平成30年</c:v>
                </c:pt>
                <c:pt idx="1">
                  <c:v>平成31年</c:v>
                </c:pt>
                <c:pt idx="2">
                  <c:v>令和2年</c:v>
                </c:pt>
                <c:pt idx="3">
                  <c:v>令和3年</c:v>
                </c:pt>
                <c:pt idx="4">
                  <c:v>令和4年</c:v>
                </c:pt>
                <c:pt idx="5">
                  <c:v>令和5年</c:v>
                </c:pt>
                <c:pt idx="6">
                  <c:v>令和6年</c:v>
                </c:pt>
                <c:pt idx="7">
                  <c:v>令和7年</c:v>
                </c:pt>
              </c:strCache>
            </c:strRef>
          </c:cat>
          <c:val>
            <c:numRef>
              <c:f>'16-2g'!$B$2:$B$10</c:f>
              <c:numCache>
                <c:formatCode>General</c:formatCode>
                <c:ptCount val="8"/>
                <c:pt idx="0">
                  <c:v>20310</c:v>
                </c:pt>
                <c:pt idx="1">
                  <c:v>20358</c:v>
                </c:pt>
                <c:pt idx="2">
                  <c:v>20403</c:v>
                </c:pt>
                <c:pt idx="3">
                  <c:v>20436</c:v>
                </c:pt>
                <c:pt idx="4">
                  <c:v>20563</c:v>
                </c:pt>
                <c:pt idx="5">
                  <c:v>20650</c:v>
                </c:pt>
                <c:pt idx="6">
                  <c:v>20566</c:v>
                </c:pt>
                <c:pt idx="7">
                  <c:v>20433</c:v>
                </c:pt>
              </c:numCache>
            </c:numRef>
          </c:val>
          <c:extLst>
            <c:ext xmlns:c16="http://schemas.microsoft.com/office/drawing/2014/chart" uri="{C3380CC4-5D6E-409C-BE32-E72D297353CC}">
              <c16:uniqueId val="{00000010-F955-4519-A2F6-97CEA4DA1633}"/>
            </c:ext>
          </c:extLst>
        </c:ser>
        <c:ser>
          <c:idx val="1"/>
          <c:order val="1"/>
          <c:tx>
            <c:strRef>
              <c:f>'16-2g'!$C$1</c:f>
              <c:strCache>
                <c:ptCount val="1"/>
                <c:pt idx="0">
                  <c:v> 女</c:v>
                </c:pt>
              </c:strCache>
            </c:strRef>
          </c:tx>
          <c:spPr>
            <a:solidFill>
              <a:schemeClr val="accent2"/>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12-F955-4519-A2F6-97CEA4DA1633}"/>
              </c:ext>
            </c:extLst>
          </c:dPt>
          <c:dPt>
            <c:idx val="1"/>
            <c:invertIfNegative val="0"/>
            <c:bubble3D val="0"/>
            <c:spPr>
              <a:solidFill>
                <a:schemeClr val="accent2"/>
              </a:solidFill>
              <a:ln>
                <a:noFill/>
              </a:ln>
              <a:effectLst/>
            </c:spPr>
            <c:extLst>
              <c:ext xmlns:c16="http://schemas.microsoft.com/office/drawing/2014/chart" uri="{C3380CC4-5D6E-409C-BE32-E72D297353CC}">
                <c16:uniqueId val="{00000014-F955-4519-A2F6-97CEA4DA1633}"/>
              </c:ext>
            </c:extLst>
          </c:dPt>
          <c:dPt>
            <c:idx val="2"/>
            <c:invertIfNegative val="0"/>
            <c:bubble3D val="0"/>
            <c:spPr>
              <a:solidFill>
                <a:schemeClr val="accent2"/>
              </a:solidFill>
              <a:ln>
                <a:noFill/>
              </a:ln>
              <a:effectLst/>
            </c:spPr>
            <c:extLst>
              <c:ext xmlns:c16="http://schemas.microsoft.com/office/drawing/2014/chart" uri="{C3380CC4-5D6E-409C-BE32-E72D297353CC}">
                <c16:uniqueId val="{00000016-F955-4519-A2F6-97CEA4DA1633}"/>
              </c:ext>
            </c:extLst>
          </c:dPt>
          <c:dPt>
            <c:idx val="3"/>
            <c:invertIfNegative val="0"/>
            <c:bubble3D val="0"/>
            <c:spPr>
              <a:solidFill>
                <a:schemeClr val="accent2"/>
              </a:solidFill>
              <a:ln>
                <a:noFill/>
              </a:ln>
              <a:effectLst/>
            </c:spPr>
            <c:extLst>
              <c:ext xmlns:c16="http://schemas.microsoft.com/office/drawing/2014/chart" uri="{C3380CC4-5D6E-409C-BE32-E72D297353CC}">
                <c16:uniqueId val="{00000018-F955-4519-A2F6-97CEA4DA1633}"/>
              </c:ext>
            </c:extLst>
          </c:dPt>
          <c:dPt>
            <c:idx val="4"/>
            <c:invertIfNegative val="0"/>
            <c:bubble3D val="0"/>
            <c:spPr>
              <a:solidFill>
                <a:schemeClr val="accent2"/>
              </a:solidFill>
              <a:ln>
                <a:noFill/>
              </a:ln>
              <a:effectLst/>
            </c:spPr>
            <c:extLst>
              <c:ext xmlns:c16="http://schemas.microsoft.com/office/drawing/2014/chart" uri="{C3380CC4-5D6E-409C-BE32-E72D297353CC}">
                <c16:uniqueId val="{0000001A-F955-4519-A2F6-97CEA4DA1633}"/>
              </c:ext>
            </c:extLst>
          </c:dPt>
          <c:dPt>
            <c:idx val="5"/>
            <c:invertIfNegative val="0"/>
            <c:bubble3D val="0"/>
            <c:spPr>
              <a:solidFill>
                <a:schemeClr val="accent2"/>
              </a:solidFill>
              <a:ln>
                <a:noFill/>
              </a:ln>
              <a:effectLst/>
            </c:spPr>
            <c:extLst>
              <c:ext xmlns:c16="http://schemas.microsoft.com/office/drawing/2014/chart" uri="{C3380CC4-5D6E-409C-BE32-E72D297353CC}">
                <c16:uniqueId val="{0000001C-F955-4519-A2F6-97CEA4DA1633}"/>
              </c:ext>
            </c:extLst>
          </c:dPt>
          <c:dPt>
            <c:idx val="6"/>
            <c:invertIfNegative val="0"/>
            <c:bubble3D val="0"/>
            <c:spPr>
              <a:solidFill>
                <a:schemeClr val="accent2"/>
              </a:solidFill>
              <a:ln>
                <a:noFill/>
              </a:ln>
              <a:effectLst/>
            </c:spPr>
            <c:extLst>
              <c:ext xmlns:c16="http://schemas.microsoft.com/office/drawing/2014/chart" uri="{C3380CC4-5D6E-409C-BE32-E72D297353CC}">
                <c16:uniqueId val="{0000001E-F955-4519-A2F6-97CEA4DA1633}"/>
              </c:ext>
            </c:extLst>
          </c:dPt>
          <c:dPt>
            <c:idx val="7"/>
            <c:invertIfNegative val="0"/>
            <c:bubble3D val="0"/>
            <c:spPr>
              <a:solidFill>
                <a:schemeClr val="accent2"/>
              </a:solidFill>
              <a:ln>
                <a:noFill/>
              </a:ln>
              <a:effectLst/>
            </c:spPr>
            <c:extLst>
              <c:ext xmlns:c16="http://schemas.microsoft.com/office/drawing/2014/chart" uri="{C3380CC4-5D6E-409C-BE32-E72D297353CC}">
                <c16:uniqueId val="{00000020-F955-4519-A2F6-97CEA4DA1633}"/>
              </c:ext>
            </c:extLst>
          </c:dPt>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'16-2g'!$A$2:$A$10</c:f>
              <c:strCache>
                <c:ptCount val="8"/>
                <c:pt idx="0">
                  <c:v>平成30年</c:v>
                </c:pt>
                <c:pt idx="1">
                  <c:v>平成31年</c:v>
                </c:pt>
                <c:pt idx="2">
                  <c:v>令和2年</c:v>
                </c:pt>
                <c:pt idx="3">
                  <c:v>令和3年</c:v>
                </c:pt>
                <c:pt idx="4">
                  <c:v>令和4年</c:v>
                </c:pt>
                <c:pt idx="5">
                  <c:v>令和5年</c:v>
                </c:pt>
                <c:pt idx="6">
                  <c:v>令和6年</c:v>
                </c:pt>
                <c:pt idx="7">
                  <c:v>令和7年</c:v>
                </c:pt>
              </c:strCache>
            </c:strRef>
          </c:cat>
          <c:val>
            <c:numRef>
              <c:f>'16-2g'!$C$2:$C$10</c:f>
              <c:numCache>
                <c:formatCode>General</c:formatCode>
                <c:ptCount val="8"/>
                <c:pt idx="0">
                  <c:v>19749</c:v>
                </c:pt>
                <c:pt idx="1">
                  <c:v>19843</c:v>
                </c:pt>
                <c:pt idx="2">
                  <c:v>19871</c:v>
                </c:pt>
                <c:pt idx="3">
                  <c:v>20013</c:v>
                </c:pt>
                <c:pt idx="4">
                  <c:v>20089</c:v>
                </c:pt>
                <c:pt idx="5">
                  <c:v>20097</c:v>
                </c:pt>
                <c:pt idx="6">
                  <c:v>20129</c:v>
                </c:pt>
                <c:pt idx="7">
                  <c:v>20090</c:v>
                </c:pt>
              </c:numCache>
            </c:numRef>
          </c:val>
          <c:extLst>
            <c:ext xmlns:c16="http://schemas.microsoft.com/office/drawing/2014/chart" uri="{C3380CC4-5D6E-409C-BE32-E72D297353CC}">
              <c16:uniqueId val="{00000021-F955-4519-A2F6-97CEA4DA1633}"/>
            </c:ext>
          </c:extLst>
        </c:ser>
        <c:dLbls>
          <c:showLegendKey val="0"/>
          <c:showVal val="1"/>
          <c:showCatName val="0"/>
          <c:showSerName val="0"/>
          <c:showPercent val="0"/>
          <c:showBubbleSize val="0"/>
        </c:dLbls>
        <c:gapWidth val="150"/>
        <c:overlap val="100"/>
        <c:axId val="1"/>
        <c:axId val="2"/>
      </c:bar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（人）</a:t>
                </a:r>
              </a:p>
            </c:rich>
          </c:tx>
          <c:layout>
            <c:manualLayout>
              <c:xMode val="edge"/>
              <c:yMode val="edge"/>
              <c:x val="4.5648592033251362E-2"/>
              <c:y val="2.8441867063914307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majorUnit val="5000"/>
      </c:valAx>
      <c:spPr>
        <a:solidFill>
          <a:schemeClr val="bg1"/>
        </a:solidFill>
        <a:ln>
          <a:noFill/>
        </a:ln>
        <a:effectLst/>
      </c:spPr>
    </c:plotArea>
    <c:legend>
      <c:legendPos val="t"/>
      <c:layout>
        <c:manualLayout>
          <c:xMode val="edge"/>
          <c:yMode val="edge"/>
          <c:x val="0.42032906108867196"/>
          <c:y val="1.3513513513513514E-2"/>
          <c:w val="0.15934166188913756"/>
          <c:h val="8.7229552387032699E-2"/>
        </c:manualLayout>
      </c:layou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b="0">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[2024統計さむかわデータベース（完成）.xlsx]16-3g!ﾋﾟﾎﾞｯﾄﾃｰﾌﾞﾙ13</c:name>
    <c:fmtId val="0"/>
  </c:pivotSource>
  <c:chart>
    <c:autoTitleDeleted val="1"/>
    <c:pivotFmts>
      <c:pivotFmt>
        <c:idx val="0"/>
        <c:dLbl>
          <c:idx val="0"/>
          <c:numFmt formatCode="###.0" sourceLinked="0"/>
          <c:spPr>
            <a:noFill/>
            <a:ln>
              <a:noFill/>
            </a:ln>
            <a:effectLst/>
          </c:spPr>
          <c:txPr>
            <a:bodyPr rot="0" horzOverflow="overflow" anchor="ctr" anchorCtr="1"/>
            <a:lstStyle/>
            <a:p>
              <a:pPr algn="ctr" rtl="0">
                <a:defRPr sz="9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dLbl>
          <c:idx val="0"/>
          <c:numFmt formatCode="###.0" sourceLinked="0"/>
          <c:spPr>
            <a:noFill/>
            <a:ln>
              <a:noFill/>
            </a:ln>
            <a:effectLst/>
          </c:spPr>
          <c:txPr>
            <a:bodyPr rot="0" horzOverflow="overflow" anchor="ctr" anchorCtr="1"/>
            <a:lstStyle/>
            <a:p>
              <a:pPr algn="ctr" rtl="0">
                <a:defRPr sz="9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dLbl>
          <c:idx val="0"/>
          <c:numFmt formatCode="###.0" sourceLinked="0"/>
          <c:spPr>
            <a:noFill/>
            <a:ln>
              <a:noFill/>
            </a:ln>
            <a:effectLst/>
          </c:spPr>
          <c:txPr>
            <a:bodyPr rot="0" horzOverflow="overflow" anchor="ctr" anchorCtr="1"/>
            <a:lstStyle/>
            <a:p>
              <a:pPr algn="ctr" rtl="0">
                <a:defRPr sz="9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4482724867724867"/>
          <c:y val="0.11732028619528621"/>
          <c:w val="0.85077246070692425"/>
          <c:h val="0.5378842592592592"/>
        </c:manualLayout>
      </c:layout>
      <c:lineChart>
        <c:grouping val="standard"/>
        <c:varyColors val="0"/>
        <c:ser>
          <c:idx val="0"/>
          <c:order val="0"/>
          <c:tx>
            <c:strRef>
              <c:f>'16-3g'!$B$3</c:f>
              <c:strCache>
                <c:ptCount val="1"/>
                <c:pt idx="0">
                  <c:v>集計</c:v>
                </c:pt>
              </c:strCache>
            </c:strRef>
          </c:tx>
          <c:dLbls>
            <c:numFmt formatCode="###.0" sourceLinked="0"/>
            <c:spPr>
              <a:noFill/>
              <a:ln>
                <a:noFill/>
              </a:ln>
              <a:effectLst/>
            </c:spPr>
            <c:txPr>
              <a:bodyPr rot="0" horzOverflow="overflow" anchor="ctr" anchorCtr="1"/>
              <a:lstStyle/>
              <a:p>
                <a:pPr algn="ctr" rtl="0">
                  <a:defRPr sz="900">
                    <a:solidFill>
                      <a:schemeClr val="tx1"/>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'16-3g'!$A$4:$A$9</c:f>
              <c:strCache>
                <c:ptCount val="6"/>
                <c:pt idx="0">
                  <c:v>平成15年8月24日</c:v>
                </c:pt>
                <c:pt idx="1">
                  <c:v>平成19年9月2日</c:v>
                </c:pt>
                <c:pt idx="2">
                  <c:v>平成23年8月28日</c:v>
                </c:pt>
                <c:pt idx="3">
                  <c:v>平成27年8月30日</c:v>
                </c:pt>
                <c:pt idx="4">
                  <c:v>令和元年9月1日</c:v>
                </c:pt>
                <c:pt idx="5">
                  <c:v>令和5年8月27日</c:v>
                </c:pt>
              </c:strCache>
            </c:strRef>
          </c:cat>
          <c:val>
            <c:numRef>
              <c:f>'16-3g'!$B$4:$B$9</c:f>
              <c:numCache>
                <c:formatCode>0.00</c:formatCode>
                <c:ptCount val="6"/>
                <c:pt idx="0">
                  <c:v>39.674695196459119</c:v>
                </c:pt>
                <c:pt idx="1">
                  <c:v>41.59690579633358</c:v>
                </c:pt>
                <c:pt idx="2">
                  <c:v>39.513851097463011</c:v>
                </c:pt>
                <c:pt idx="3">
                  <c:v>30.156712158165117</c:v>
                </c:pt>
                <c:pt idx="4">
                  <c:v>26.75</c:v>
                </c:pt>
                <c:pt idx="5">
                  <c:v>29.96</c:v>
                </c:pt>
              </c:numCache>
            </c:numRef>
          </c:val>
          <c:smooth val="0"/>
          <c:extLst>
            <c:ext xmlns:c16="http://schemas.microsoft.com/office/drawing/2014/chart" uri="{C3380CC4-5D6E-409C-BE32-E72D297353CC}">
              <c16:uniqueId val="{00000000-465B-4874-A464-58B468382CEF}"/>
            </c:ext>
          </c:extLst>
        </c:ser>
        <c:dLbls>
          <c:showLegendKey val="0"/>
          <c:showVal val="1"/>
          <c:showCatName val="0"/>
          <c:showSerName val="0"/>
          <c:showPercent val="0"/>
          <c:showBubbleSize val="0"/>
        </c:dLbls>
        <c:marker val="1"/>
        <c:smooth val="0"/>
        <c:axId val="1"/>
        <c:axId val="2"/>
      </c:lineChart>
      <c:catAx>
        <c:axId val="1"/>
        <c:scaling>
          <c:orientation val="minMax"/>
        </c:scaling>
        <c:delete val="0"/>
        <c:axPos val="b"/>
        <c:numFmt formatCode="General" sourceLinked="1"/>
        <c:majorTickMark val="out"/>
        <c:minorTickMark val="none"/>
        <c:tickLblPos val="nextTo"/>
        <c:txPr>
          <a:bodyPr rot="-2100000" horzOverflow="overflow" anchor="ctr" anchorCtr="1"/>
          <a:lstStyle/>
          <a:p>
            <a:pPr algn="ctr" rtl="0">
              <a:defRPr sz="900">
                <a:solidFill>
                  <a:schemeClr val="tx1"/>
                </a:solidFill>
              </a:defRPr>
            </a:pPr>
            <a:endParaRPr lang="ja-JP"/>
          </a:p>
        </c:txPr>
        <c:crossAx val="2"/>
        <c:crosses val="autoZero"/>
        <c:auto val="1"/>
        <c:lblAlgn val="ctr"/>
        <c:lblOffset val="30"/>
        <c:noMultiLvlLbl val="0"/>
      </c:catAx>
      <c:valAx>
        <c:axId val="2"/>
        <c:scaling>
          <c:orientation val="minMax"/>
          <c:max val="100"/>
        </c:scaling>
        <c:delete val="0"/>
        <c:axPos val="l"/>
        <c:title>
          <c:tx>
            <c:rich>
              <a:bodyPr rot="0" horzOverflow="overflow" anchor="ctr" anchorCtr="1"/>
              <a:lstStyle/>
              <a:p>
                <a:pPr algn="ctr" rtl="0">
                  <a:defRPr sz="900" i="0" u="none" strike="noStrike" baseline="0">
                    <a:solidFill>
                      <a:schemeClr val="tx1"/>
                    </a:solidFill>
                  </a:defRPr>
                </a:pPr>
                <a:r>
                  <a:rPr lang="ja-JP" altLang="en-US" sz="900" b="0" i="0" u="none" strike="noStrike" baseline="0">
                    <a:solidFill>
                      <a:schemeClr val="tx1"/>
                    </a:solidFill>
                    <a:latin typeface="メイリオ"/>
                    <a:ea typeface="メイリオ"/>
                  </a:rPr>
                  <a:t>（</a:t>
                </a:r>
                <a:r>
                  <a:rPr lang="en-US" altLang="en-US" sz="900" b="0" i="0" u="none" strike="noStrike" baseline="0">
                    <a:solidFill>
                      <a:schemeClr val="tx1"/>
                    </a:solidFill>
                    <a:latin typeface="メイリオ"/>
                    <a:ea typeface="メイリオ"/>
                  </a:rPr>
                  <a:t>%</a:t>
                </a:r>
                <a:r>
                  <a:rPr lang="ja-JP" altLang="en-US" sz="900" b="0" i="0" u="none" strike="noStrike" baseline="0">
                    <a:solidFill>
                      <a:schemeClr val="tx1"/>
                    </a:solidFill>
                    <a:latin typeface="メイリオ"/>
                    <a:ea typeface="メイリオ"/>
                  </a:rPr>
                  <a:t>）</a:t>
                </a:r>
              </a:p>
            </c:rich>
          </c:tx>
          <c:layout>
            <c:manualLayout>
              <c:xMode val="edge"/>
              <c:yMode val="edge"/>
              <c:x val="3.9629862716974502E-2"/>
              <c:y val="3.438833413979677E-3"/>
            </c:manualLayout>
          </c:layout>
          <c:overlay val="0"/>
        </c:title>
        <c:numFmt formatCode="#,##0_);[Red]\(#,##0\)" sourceLinked="0"/>
        <c:majorTickMark val="out"/>
        <c:minorTickMark val="none"/>
        <c:tickLblPos val="nextTo"/>
        <c:txPr>
          <a:bodyPr horzOverflow="overflow" anchor="ctr" anchorCtr="1"/>
          <a:lstStyle/>
          <a:p>
            <a:pPr algn="ctr" rtl="0">
              <a:defRPr sz="900">
                <a:solidFill>
                  <a:schemeClr val="tx1"/>
                </a:solidFill>
              </a:defRPr>
            </a:pPr>
            <a:endParaRPr lang="ja-JP"/>
          </a:p>
        </c:txPr>
        <c:crossAx val="1"/>
        <c:crosses val="autoZero"/>
        <c:crossBetween val="between"/>
        <c:majorUnit val="20"/>
      </c:valAx>
    </c:plotArea>
    <c:plotVisOnly val="1"/>
    <c:dispBlanksAs val="gap"/>
    <c:showDLblsOverMax val="0"/>
  </c:chart>
  <c:spPr>
    <a:noFill/>
    <a:ln>
      <a:noFill/>
    </a:ln>
  </c:spPr>
  <c:txPr>
    <a:bodyPr horzOverflow="overflow" anchor="ctr" anchorCtr="1"/>
    <a:lstStyle/>
    <a:p>
      <a:pPr algn="ctr" rtl="0">
        <a:defRPr lang="ja-JP" altLang="en-US" sz="900" b="0">
          <a:solidFill>
            <a:schemeClr val="tx1"/>
          </a:solidFill>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[2024統計さむかわデータベース（完成）.xlsx]16-3g2!ﾋﾟﾎﾞｯﾄﾃｰﾌﾞﾙ13</c:name>
    <c:fmtId val="0"/>
  </c:pivotSource>
  <c:chart>
    <c:autoTitleDeleted val="1"/>
    <c:pivotFmts>
      <c:pivotFmt>
        <c:idx val="0"/>
        <c:dLbl>
          <c:idx val="0"/>
          <c:numFmt formatCode="0.0_ " sourceLinked="0"/>
          <c:spPr>
            <a:noFill/>
            <a:ln>
              <a:noFill/>
            </a:ln>
            <a:effectLst/>
          </c:spPr>
          <c:txPr>
            <a:bodyPr rot="0" horzOverflow="overflow" anchor="ctr" anchorCtr="1"/>
            <a:lstStyle/>
            <a:p>
              <a:pPr algn="ctr" rtl="0">
                <a:defRPr sz="9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dLbl>
          <c:idx val="0"/>
          <c:numFmt formatCode="0.0_ " sourceLinked="0"/>
          <c:spPr>
            <a:noFill/>
            <a:ln>
              <a:noFill/>
            </a:ln>
            <a:effectLst/>
          </c:spPr>
          <c:txPr>
            <a:bodyPr rot="0" horzOverflow="overflow" anchor="ctr" anchorCtr="1"/>
            <a:lstStyle/>
            <a:p>
              <a:pPr algn="ctr" rtl="0">
                <a:defRPr sz="9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dLbl>
          <c:idx val="0"/>
          <c:numFmt formatCode="0.0_ " sourceLinked="0"/>
          <c:spPr>
            <a:noFill/>
            <a:ln>
              <a:noFill/>
            </a:ln>
            <a:effectLst/>
          </c:spPr>
          <c:txPr>
            <a:bodyPr rot="0" horzOverflow="overflow" anchor="ctr" anchorCtr="1"/>
            <a:lstStyle/>
            <a:p>
              <a:pPr algn="ctr" rtl="0">
                <a:defRPr sz="9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4431322751322748"/>
          <c:y val="0.13335563973063974"/>
          <c:w val="0.83872354497354495"/>
          <c:h val="0.53253914141414138"/>
        </c:manualLayout>
      </c:layout>
      <c:lineChart>
        <c:grouping val="standard"/>
        <c:varyColors val="0"/>
        <c:ser>
          <c:idx val="0"/>
          <c:order val="0"/>
          <c:tx>
            <c:strRef>
              <c:f>'16-3g2'!$B$3</c:f>
              <c:strCache>
                <c:ptCount val="1"/>
                <c:pt idx="0">
                  <c:v>集計</c:v>
                </c:pt>
              </c:strCache>
            </c:strRef>
          </c:tx>
          <c:dLbls>
            <c:numFmt formatCode="0.0_ " sourceLinked="0"/>
            <c:spPr>
              <a:noFill/>
              <a:ln>
                <a:noFill/>
              </a:ln>
              <a:effectLst/>
            </c:spPr>
            <c:txPr>
              <a:bodyPr rot="0" horzOverflow="overflow" anchor="ctr" anchorCtr="1"/>
              <a:lstStyle/>
              <a:p>
                <a:pPr algn="ctr" rtl="0">
                  <a:defRPr sz="900">
                    <a:solidFill>
                      <a:schemeClr val="tx1"/>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'16-3g2'!$A$4:$A$10</c:f>
              <c:strCache>
                <c:ptCount val="7"/>
                <c:pt idx="0">
                  <c:v>平成13年2月18日</c:v>
                </c:pt>
                <c:pt idx="1">
                  <c:v>平成17年2月6日</c:v>
                </c:pt>
                <c:pt idx="2">
                  <c:v>平成21年2月8日</c:v>
                </c:pt>
                <c:pt idx="3">
                  <c:v>平成25年2月17日</c:v>
                </c:pt>
                <c:pt idx="4">
                  <c:v>平成29年2月19日</c:v>
                </c:pt>
                <c:pt idx="5">
                  <c:v>令和3年2月7日</c:v>
                </c:pt>
                <c:pt idx="6">
                  <c:v>令和7年2月9日</c:v>
                </c:pt>
              </c:strCache>
            </c:strRef>
          </c:cat>
          <c:val>
            <c:numRef>
              <c:f>'16-3g2'!$B$4:$B$10</c:f>
              <c:numCache>
                <c:formatCode>0.00</c:formatCode>
                <c:ptCount val="7"/>
                <c:pt idx="0">
                  <c:v>61.296139757678212</c:v>
                </c:pt>
                <c:pt idx="1">
                  <c:v>54.654751361940804</c:v>
                </c:pt>
                <c:pt idx="2">
                  <c:v>55.623324044376673</c:v>
                </c:pt>
                <c:pt idx="3">
                  <c:v>44.269500245611312</c:v>
                </c:pt>
                <c:pt idx="4">
                  <c:v>41.92</c:v>
                </c:pt>
                <c:pt idx="5">
                  <c:v>42.22</c:v>
                </c:pt>
                <c:pt idx="6">
                  <c:v>36.99</c:v>
                </c:pt>
              </c:numCache>
            </c:numRef>
          </c:val>
          <c:smooth val="0"/>
          <c:extLst>
            <c:ext xmlns:c16="http://schemas.microsoft.com/office/drawing/2014/chart" uri="{C3380CC4-5D6E-409C-BE32-E72D297353CC}">
              <c16:uniqueId val="{00000000-EA7B-48CA-9E5C-FDF818F147F3}"/>
            </c:ext>
          </c:extLst>
        </c:ser>
        <c:dLbls>
          <c:showLegendKey val="0"/>
          <c:showVal val="1"/>
          <c:showCatName val="0"/>
          <c:showSerName val="0"/>
          <c:showPercent val="0"/>
          <c:showBubbleSize val="0"/>
        </c:dLbls>
        <c:marker val="1"/>
        <c:smooth val="0"/>
        <c:axId val="1"/>
        <c:axId val="2"/>
      </c:lineChart>
      <c:catAx>
        <c:axId val="1"/>
        <c:scaling>
          <c:orientation val="minMax"/>
        </c:scaling>
        <c:delete val="0"/>
        <c:axPos val="b"/>
        <c:numFmt formatCode="General" sourceLinked="1"/>
        <c:majorTickMark val="out"/>
        <c:minorTickMark val="none"/>
        <c:tickLblPos val="nextTo"/>
        <c:txPr>
          <a:bodyPr rot="-2100000" horzOverflow="overflow" anchor="ctr" anchorCtr="1"/>
          <a:lstStyle/>
          <a:p>
            <a:pPr algn="ctr" rtl="0">
              <a:defRPr sz="900">
                <a:solidFill>
                  <a:schemeClr val="tx1"/>
                </a:solidFill>
              </a:defRPr>
            </a:pPr>
            <a:endParaRPr lang="ja-JP"/>
          </a:p>
        </c:txPr>
        <c:crossAx val="2"/>
        <c:crosses val="autoZero"/>
        <c:auto val="1"/>
        <c:lblAlgn val="ctr"/>
        <c:lblOffset val="30"/>
        <c:noMultiLvlLbl val="0"/>
      </c:catAx>
      <c:valAx>
        <c:axId val="2"/>
        <c:scaling>
          <c:orientation val="minMax"/>
          <c:max val="100"/>
        </c:scaling>
        <c:delete val="0"/>
        <c:axPos val="l"/>
        <c:title>
          <c:tx>
            <c:rich>
              <a:bodyPr rot="0" horzOverflow="overflow" anchor="ctr" anchorCtr="1"/>
              <a:lstStyle/>
              <a:p>
                <a:pPr algn="ctr" rtl="0">
                  <a:defRPr sz="900" i="0" u="none" strike="noStrike" baseline="0">
                    <a:solidFill>
                      <a:schemeClr val="tx1"/>
                    </a:solidFill>
                  </a:defRPr>
                </a:pPr>
                <a:r>
                  <a:rPr lang="ja-JP" altLang="en-US" sz="900" b="0" i="0" u="none" strike="noStrike" baseline="0">
                    <a:solidFill>
                      <a:schemeClr val="tx1"/>
                    </a:solidFill>
                    <a:latin typeface="メイリオ"/>
                    <a:ea typeface="メイリオ"/>
                  </a:rPr>
                  <a:t>（</a:t>
                </a:r>
                <a:r>
                  <a:rPr lang="en-US" altLang="en-US" sz="900" b="0" i="0" u="none" strike="noStrike" baseline="0">
                    <a:solidFill>
                      <a:schemeClr val="tx1"/>
                    </a:solidFill>
                    <a:latin typeface="メイリオ"/>
                    <a:ea typeface="メイリオ"/>
                  </a:rPr>
                  <a:t>%</a:t>
                </a:r>
                <a:r>
                  <a:rPr lang="ja-JP" altLang="en-US" sz="900" b="0" i="0" u="none" strike="noStrike" baseline="0">
                    <a:solidFill>
                      <a:schemeClr val="tx1"/>
                    </a:solidFill>
                    <a:latin typeface="メイリオ"/>
                    <a:ea typeface="メイリオ"/>
                  </a:rPr>
                  <a:t>）</a:t>
                </a:r>
              </a:p>
            </c:rich>
          </c:tx>
          <c:layout>
            <c:manualLayout>
              <c:xMode val="edge"/>
              <c:yMode val="edge"/>
              <c:x val="4.5946900868160709E-2"/>
              <c:y val="1.4094692179021664E-2"/>
            </c:manualLayout>
          </c:layout>
          <c:overlay val="0"/>
        </c:title>
        <c:numFmt formatCode="#,##0_);[Red]\(#,##0\)" sourceLinked="0"/>
        <c:majorTickMark val="out"/>
        <c:minorTickMark val="none"/>
        <c:tickLblPos val="nextTo"/>
        <c:txPr>
          <a:bodyPr horzOverflow="overflow" anchor="ctr" anchorCtr="1"/>
          <a:lstStyle/>
          <a:p>
            <a:pPr algn="ctr" rtl="0">
              <a:defRPr sz="900">
                <a:solidFill>
                  <a:schemeClr val="tx1"/>
                </a:solidFill>
              </a:defRPr>
            </a:pPr>
            <a:endParaRPr lang="ja-JP"/>
          </a:p>
        </c:txPr>
        <c:crossAx val="1"/>
        <c:crosses val="autoZero"/>
        <c:crossBetween val="between"/>
      </c:valAx>
    </c:plotArea>
    <c:plotVisOnly val="1"/>
    <c:dispBlanksAs val="gap"/>
    <c:showDLblsOverMax val="0"/>
  </c:chart>
  <c:spPr>
    <a:noFill/>
    <a:ln>
      <a:noFill/>
    </a:ln>
  </c:spPr>
  <c:txPr>
    <a:bodyPr horzOverflow="overflow" anchor="ctr" anchorCtr="1"/>
    <a:lstStyle/>
    <a:p>
      <a:pPr algn="ctr" rtl="0">
        <a:defRPr lang="ja-JP" altLang="en-US" sz="900" b="0">
          <a:solidFill>
            <a:schemeClr val="tx1"/>
          </a:solidFill>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0572847857105111E-2"/>
          <c:y val="8.2983193277310921E-2"/>
          <c:w val="0.94107624130876255"/>
          <c:h val="0.84873949579831931"/>
        </c:manualLayout>
      </c:layout>
      <c:barChart>
        <c:barDir val="bar"/>
        <c:grouping val="clustered"/>
        <c:varyColors val="0"/>
        <c:ser>
          <c:idx val="0"/>
          <c:order val="0"/>
          <c:tx>
            <c:v>男</c:v>
          </c:tx>
          <c:spPr>
            <a:solidFill>
              <a:schemeClr val="accent1"/>
            </a:solidFill>
            <a:ln>
              <a:solidFill>
                <a:sysClr val="windowText" lastClr="000000"/>
              </a:solidFill>
            </a:ln>
            <a:effectLst/>
          </c:spPr>
          <c:invertIfNegative val="0"/>
          <c:dLbls>
            <c:numFmt formatCode="#,##0;&quot;△ &quot;#,##0"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'2-8'!$DB$6:$DV$6</c:f>
              <c:strCache>
                <c:ptCount val="21"/>
                <c:pt idx="0">
                  <c:v>0～4歳</c:v>
                </c:pt>
                <c:pt idx="1">
                  <c:v>5～9歳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85～89歳</c:v>
                </c:pt>
                <c:pt idx="18">
                  <c:v>90～94歳</c:v>
                </c:pt>
                <c:pt idx="19">
                  <c:v>95～99歳</c:v>
                </c:pt>
                <c:pt idx="20">
                  <c:v>100歳以上</c:v>
                </c:pt>
              </c:strCache>
            </c:strRef>
          </c:cat>
          <c:val>
            <c:numRef>
              <c:f>'2-8'!$DB$50:$DV$50</c:f>
              <c:numCache>
                <c:formatCode>General</c:formatCode>
                <c:ptCount val="21"/>
                <c:pt idx="0">
                  <c:v>870</c:v>
                </c:pt>
                <c:pt idx="1">
                  <c:v>1062</c:v>
                </c:pt>
                <c:pt idx="2">
                  <c:v>1109</c:v>
                </c:pt>
                <c:pt idx="3">
                  <c:v>1191</c:v>
                </c:pt>
                <c:pt idx="4">
                  <c:v>1220</c:v>
                </c:pt>
                <c:pt idx="5">
                  <c:v>1255</c:v>
                </c:pt>
                <c:pt idx="6">
                  <c:v>1310</c:v>
                </c:pt>
                <c:pt idx="7">
                  <c:v>1428</c:v>
                </c:pt>
                <c:pt idx="8">
                  <c:v>1598</c:v>
                </c:pt>
                <c:pt idx="9">
                  <c:v>1894</c:v>
                </c:pt>
                <c:pt idx="10">
                  <c:v>2199</c:v>
                </c:pt>
                <c:pt idx="11">
                  <c:v>1669</c:v>
                </c:pt>
                <c:pt idx="12">
                  <c:v>1388</c:v>
                </c:pt>
                <c:pt idx="13">
                  <c:v>1253</c:v>
                </c:pt>
                <c:pt idx="14">
                  <c:v>1508</c:v>
                </c:pt>
                <c:pt idx="15">
                  <c:v>1443</c:v>
                </c:pt>
                <c:pt idx="16">
                  <c:v>1089</c:v>
                </c:pt>
                <c:pt idx="17">
                  <c:v>568</c:v>
                </c:pt>
                <c:pt idx="18">
                  <c:v>171</c:v>
                </c:pt>
                <c:pt idx="19">
                  <c:v>32</c:v>
                </c:pt>
                <c:pt idx="20">
                  <c:v>8</c:v>
                </c:pt>
              </c:numCache>
            </c:numRef>
          </c:val>
          <c:extLst>
            <c:ext xmlns:c16="http://schemas.microsoft.com/office/drawing/2014/chart" uri="{C3380CC4-5D6E-409C-BE32-E72D297353CC}">
              <c16:uniqueId val="{00000000-F951-45A9-99B1-D2BC66A8637A}"/>
            </c:ext>
          </c:extLst>
        </c:ser>
        <c:dLbls>
          <c:showLegendKey val="0"/>
          <c:showVal val="0"/>
          <c:showCatName val="0"/>
          <c:showSerName val="0"/>
          <c:showPercent val="0"/>
          <c:showBubbleSize val="0"/>
        </c:dLbls>
        <c:gapWidth val="0"/>
        <c:axId val="1"/>
        <c:axId val="2"/>
      </c:barChart>
      <c:barChart>
        <c:barDir val="bar"/>
        <c:grouping val="clustered"/>
        <c:varyColors val="0"/>
        <c:ser>
          <c:idx val="1"/>
          <c:order val="1"/>
          <c:tx>
            <c:v>女</c:v>
          </c:tx>
          <c:spPr>
            <a:solidFill>
              <a:schemeClr val="accent2"/>
            </a:solidFill>
            <a:ln>
              <a:solidFill>
                <a:sysClr val="windowText" lastClr="000000"/>
              </a:solidFill>
            </a:ln>
            <a:effectLst/>
          </c:spPr>
          <c:invertIfNegative val="0"/>
          <c:dLbls>
            <c:numFmt formatCode="#,##0;&quot;△ &quot;#,##0"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'2-8'!$DB$51:$DV$51</c:f>
              <c:numCache>
                <c:formatCode>General</c:formatCode>
                <c:ptCount val="21"/>
                <c:pt idx="0">
                  <c:v>801</c:v>
                </c:pt>
                <c:pt idx="1">
                  <c:v>999</c:v>
                </c:pt>
                <c:pt idx="2">
                  <c:v>1075</c:v>
                </c:pt>
                <c:pt idx="3">
                  <c:v>1033</c:v>
                </c:pt>
                <c:pt idx="4">
                  <c:v>1086</c:v>
                </c:pt>
                <c:pt idx="5">
                  <c:v>1026</c:v>
                </c:pt>
                <c:pt idx="6">
                  <c:v>1135</c:v>
                </c:pt>
                <c:pt idx="7">
                  <c:v>1329</c:v>
                </c:pt>
                <c:pt idx="8">
                  <c:v>1421</c:v>
                </c:pt>
                <c:pt idx="9">
                  <c:v>1746</c:v>
                </c:pt>
                <c:pt idx="10">
                  <c:v>1873</c:v>
                </c:pt>
                <c:pt idx="11">
                  <c:v>1520</c:v>
                </c:pt>
                <c:pt idx="12">
                  <c:v>1345</c:v>
                </c:pt>
                <c:pt idx="13">
                  <c:v>1287</c:v>
                </c:pt>
                <c:pt idx="14">
                  <c:v>1631</c:v>
                </c:pt>
                <c:pt idx="15">
                  <c:v>1735</c:v>
                </c:pt>
                <c:pt idx="16">
                  <c:v>1417</c:v>
                </c:pt>
                <c:pt idx="17">
                  <c:v>735</c:v>
                </c:pt>
                <c:pt idx="18">
                  <c:v>375</c:v>
                </c:pt>
                <c:pt idx="19">
                  <c:v>152</c:v>
                </c:pt>
                <c:pt idx="20">
                  <c:v>21</c:v>
                </c:pt>
              </c:numCache>
            </c:numRef>
          </c:val>
          <c:extLst>
            <c:ext xmlns:c16="http://schemas.microsoft.com/office/drawing/2014/chart" uri="{C3380CC4-5D6E-409C-BE32-E72D297353CC}">
              <c16:uniqueId val="{00000001-F951-45A9-99B1-D2BC66A8637A}"/>
            </c:ext>
          </c:extLst>
        </c:ser>
        <c:dLbls>
          <c:showLegendKey val="0"/>
          <c:showVal val="0"/>
          <c:showCatName val="0"/>
          <c:showSerName val="0"/>
          <c:showPercent val="0"/>
          <c:showBubbleSize val="0"/>
        </c:dLbls>
        <c:gapWidth val="0"/>
        <c:axId val="11"/>
        <c:axId val="12"/>
      </c:barChart>
      <c:catAx>
        <c:axId val="1"/>
        <c:scaling>
          <c:orientation val="minMax"/>
        </c:scaling>
        <c:delete val="0"/>
        <c:axPos val="r"/>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crossAx val="2"/>
        <c:crosses val="autoZero"/>
        <c:auto val="1"/>
        <c:lblAlgn val="ctr"/>
        <c:lblOffset val="100"/>
        <c:noMultiLvlLbl val="0"/>
      </c:catAx>
      <c:valAx>
        <c:axId val="2"/>
        <c:scaling>
          <c:orientation val="maxMin"/>
          <c:max val="2500"/>
          <c:min val="-3300"/>
        </c:scaling>
        <c:delete val="0"/>
        <c:axPos val="b"/>
        <c:numFmt formatCode="#,##0;\ " sourceLinked="0"/>
        <c:majorTickMark val="none"/>
        <c:minorTickMark val="none"/>
        <c:tickLblPos val="nextTo"/>
        <c:spPr>
          <a:noFill/>
          <a:ln>
            <a:noFill/>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crossAx val="1"/>
        <c:crosses val="autoZero"/>
        <c:crossBetween val="between"/>
        <c:majorUnit val="500"/>
        <c:minorUnit val="100"/>
      </c:valAx>
      <c:catAx>
        <c:axId val="11"/>
        <c:scaling>
          <c:orientation val="minMax"/>
        </c:scaling>
        <c:delete val="1"/>
        <c:axPos val="l"/>
        <c:numFmt formatCode="General" sourceLinked="1"/>
        <c:majorTickMark val="out"/>
        <c:minorTickMark val="none"/>
        <c:tickLblPos val="nextTo"/>
        <c:crossAx val="12"/>
        <c:crosses val="autoZero"/>
        <c:auto val="1"/>
        <c:lblAlgn val="ctr"/>
        <c:lblOffset val="100"/>
        <c:noMultiLvlLbl val="0"/>
      </c:catAx>
      <c:valAx>
        <c:axId val="12"/>
        <c:scaling>
          <c:orientation val="minMax"/>
          <c:max val="2500"/>
          <c:min val="-3300"/>
        </c:scaling>
        <c:delete val="0"/>
        <c:axPos val="t"/>
        <c:numFmt formatCode="#,##0;\ " sourceLinked="0"/>
        <c:majorTickMark val="out"/>
        <c:minorTickMark val="none"/>
        <c:tickLblPos val="nextTo"/>
        <c:spPr>
          <a:noFill/>
          <a:ln>
            <a:noFill/>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crossAx val="11"/>
        <c:crosses val="max"/>
        <c:crossBetween val="between"/>
        <c:majorUnit val="500"/>
      </c:valAx>
      <c:spPr>
        <a:solidFill>
          <a:schemeClr val="bg1"/>
        </a:solidFill>
        <a:ln>
          <a:solidFill>
            <a:sysClr val="windowText" lastClr="000000"/>
          </a:solidFill>
        </a:ln>
        <a:effectLst/>
      </c:spPr>
    </c:plotArea>
    <c:legend>
      <c:legendPos val="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legend>
    <c:plotVisOnly val="1"/>
    <c:dispBlanksAs val="gap"/>
    <c:showDLblsOverMax val="0"/>
  </c:chart>
  <c:spPr>
    <a:noFill/>
    <a:ln w="9525" cap="flat" cmpd="sng" algn="ctr">
      <a:noFill/>
      <a:round/>
    </a:ln>
    <a:effectLst/>
  </c:spPr>
  <c:txPr>
    <a:bodyPr vertOverflow="overflow" horzOverflow="overflow" anchor="ctr" anchorCtr="1"/>
    <a:lstStyle/>
    <a:p>
      <a:pPr algn="ctr" rtl="0">
        <a:defRPr lang="ja-JP" altLang="en-US" sz="900">
          <a:latin typeface="メイリオ"/>
          <a:ea typeface="メイリオ"/>
        </a:defRPr>
      </a:pPr>
      <a:endParaRPr lang="ja-JP"/>
    </a:p>
  </c:txPr>
  <c:printSettings>
    <c:headerFooter/>
    <c:pageMargins b="0.75" l="0.7" r="0.7" t="0.75" header="0.3" footer="0.3"/>
    <c:pageSetup orientation="landscape"/>
  </c:printSettings>
  <c:userShapes r:id="rId3"/>
  <c:extLst/>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[2024統計さむかわデータベース（完成）.xlsx]16-3g3!ﾋﾟﾎﾞｯﾄﾃｰﾌﾞﾙ13</c:name>
    <c:fmtId val="0"/>
  </c:pivotSource>
  <c:chart>
    <c:autoTitleDeleted val="1"/>
    <c:pivotFmts>
      <c:pivotFmt>
        <c:idx val="0"/>
        <c:dLbl>
          <c:idx val="0"/>
          <c:numFmt formatCode="0.0_ " sourceLinked="0"/>
          <c:spPr>
            <a:noFill/>
            <a:ln>
              <a:noFill/>
            </a:ln>
            <a:effectLst/>
          </c:spPr>
          <c:txPr>
            <a:bodyPr rot="0" horzOverflow="overflow" anchor="ctr" anchorCtr="1"/>
            <a:lstStyle/>
            <a:p>
              <a:pPr algn="ctr" rtl="0">
                <a:defRPr sz="9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dLbl>
          <c:idx val="0"/>
          <c:numFmt formatCode="0.0_ " sourceLinked="0"/>
          <c:spPr>
            <a:noFill/>
            <a:ln>
              <a:noFill/>
            </a:ln>
            <a:effectLst/>
          </c:spPr>
          <c:txPr>
            <a:bodyPr rot="0" horzOverflow="overflow" anchor="ctr" anchorCtr="1"/>
            <a:lstStyle/>
            <a:p>
              <a:pPr algn="ctr" rtl="0">
                <a:defRPr sz="9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dLbl>
          <c:idx val="0"/>
          <c:numFmt formatCode="0.0_ " sourceLinked="0"/>
          <c:spPr>
            <a:noFill/>
            <a:ln>
              <a:noFill/>
            </a:ln>
            <a:effectLst/>
          </c:spPr>
          <c:txPr>
            <a:bodyPr rot="0" horzOverflow="overflow" anchor="ctr" anchorCtr="1"/>
            <a:lstStyle/>
            <a:p>
              <a:pPr algn="ctr" rtl="0">
                <a:defRPr sz="9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2489470899470899"/>
          <c:y val="0.1269675925925926"/>
          <c:w val="0.85891137566137565"/>
          <c:h val="0.52941049160459142"/>
        </c:manualLayout>
      </c:layout>
      <c:lineChart>
        <c:grouping val="standard"/>
        <c:varyColors val="0"/>
        <c:ser>
          <c:idx val="0"/>
          <c:order val="0"/>
          <c:tx>
            <c:strRef>
              <c:f>'16-3g3'!$B$3</c:f>
              <c:strCache>
                <c:ptCount val="1"/>
                <c:pt idx="0">
                  <c:v>集計</c:v>
                </c:pt>
              </c:strCache>
            </c:strRef>
          </c:tx>
          <c:dLbls>
            <c:numFmt formatCode="0.0_ " sourceLinked="0"/>
            <c:spPr>
              <a:noFill/>
              <a:ln>
                <a:noFill/>
              </a:ln>
              <a:effectLst/>
            </c:spPr>
            <c:txPr>
              <a:bodyPr rot="0" horzOverflow="overflow" anchor="ctr" anchorCtr="1"/>
              <a:lstStyle/>
              <a:p>
                <a:pPr algn="ctr" rtl="0">
                  <a:defRPr sz="900">
                    <a:solidFill>
                      <a:schemeClr val="tx1"/>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'16-3g3'!$A$4:$A$11</c:f>
              <c:strCache>
                <c:ptCount val="8"/>
                <c:pt idx="0">
                  <c:v>平成15年11月9日</c:v>
                </c:pt>
                <c:pt idx="1">
                  <c:v>平成17年9月11日</c:v>
                </c:pt>
                <c:pt idx="2">
                  <c:v>平成21年8月30日</c:v>
                </c:pt>
                <c:pt idx="3">
                  <c:v>平成24年12月16日</c:v>
                </c:pt>
                <c:pt idx="4">
                  <c:v>平成26年12月14日</c:v>
                </c:pt>
                <c:pt idx="5">
                  <c:v>平成29年10月22日</c:v>
                </c:pt>
                <c:pt idx="6">
                  <c:v>令和3年10月31日</c:v>
                </c:pt>
                <c:pt idx="7">
                  <c:v>令和6年10月27日</c:v>
                </c:pt>
              </c:strCache>
            </c:strRef>
          </c:cat>
          <c:val>
            <c:numRef>
              <c:f>'16-3g3'!$B$4:$B$11</c:f>
              <c:numCache>
                <c:formatCode>0.00</c:formatCode>
                <c:ptCount val="8"/>
                <c:pt idx="0">
                  <c:v>52.975248719530178</c:v>
                </c:pt>
                <c:pt idx="1">
                  <c:v>64.271177481168223</c:v>
                </c:pt>
                <c:pt idx="2">
                  <c:v>65.6628384347555</c:v>
                </c:pt>
                <c:pt idx="3">
                  <c:v>56.425130781581814</c:v>
                </c:pt>
                <c:pt idx="4">
                  <c:v>50.283797729618165</c:v>
                </c:pt>
                <c:pt idx="5">
                  <c:v>47.47</c:v>
                </c:pt>
                <c:pt idx="6">
                  <c:v>50.55</c:v>
                </c:pt>
                <c:pt idx="7">
                  <c:v>47.54</c:v>
                </c:pt>
              </c:numCache>
            </c:numRef>
          </c:val>
          <c:smooth val="0"/>
          <c:extLst>
            <c:ext xmlns:c16="http://schemas.microsoft.com/office/drawing/2014/chart" uri="{C3380CC4-5D6E-409C-BE32-E72D297353CC}">
              <c16:uniqueId val="{00000000-088A-4236-BAEF-088BE64852D7}"/>
            </c:ext>
          </c:extLst>
        </c:ser>
        <c:dLbls>
          <c:showLegendKey val="0"/>
          <c:showVal val="1"/>
          <c:showCatName val="0"/>
          <c:showSerName val="0"/>
          <c:showPercent val="0"/>
          <c:showBubbleSize val="0"/>
        </c:dLbls>
        <c:marker val="1"/>
        <c:smooth val="0"/>
        <c:axId val="1"/>
        <c:axId val="2"/>
      </c:lineChart>
      <c:catAx>
        <c:axId val="1"/>
        <c:scaling>
          <c:orientation val="minMax"/>
        </c:scaling>
        <c:delete val="0"/>
        <c:axPos val="b"/>
        <c:numFmt formatCode="General" sourceLinked="1"/>
        <c:majorTickMark val="out"/>
        <c:minorTickMark val="none"/>
        <c:tickLblPos val="nextTo"/>
        <c:txPr>
          <a:bodyPr rot="-2100000" horzOverflow="overflow" anchor="ctr" anchorCtr="1"/>
          <a:lstStyle/>
          <a:p>
            <a:pPr algn="ctr" rtl="0">
              <a:defRPr sz="900">
                <a:solidFill>
                  <a:schemeClr val="tx1"/>
                </a:solidFill>
              </a:defRPr>
            </a:pPr>
            <a:endParaRPr lang="ja-JP"/>
          </a:p>
        </c:txPr>
        <c:crossAx val="2"/>
        <c:crosses val="autoZero"/>
        <c:auto val="1"/>
        <c:lblAlgn val="ctr"/>
        <c:lblOffset val="30"/>
        <c:noMultiLvlLbl val="0"/>
      </c:catAx>
      <c:valAx>
        <c:axId val="2"/>
        <c:scaling>
          <c:orientation val="minMax"/>
          <c:max val="100"/>
        </c:scaling>
        <c:delete val="0"/>
        <c:axPos val="l"/>
        <c:title>
          <c:tx>
            <c:rich>
              <a:bodyPr rot="0" horzOverflow="overflow" anchor="ctr" anchorCtr="1"/>
              <a:lstStyle/>
              <a:p>
                <a:pPr algn="ctr" rtl="0">
                  <a:defRPr sz="900" i="0" u="none" strike="noStrike" baseline="0">
                    <a:solidFill>
                      <a:schemeClr val="tx1"/>
                    </a:solidFill>
                  </a:defRPr>
                </a:pPr>
                <a:r>
                  <a:rPr lang="ja-JP" altLang="en-US" sz="900" b="0" i="0" u="none" strike="noStrike" baseline="0">
                    <a:solidFill>
                      <a:schemeClr val="tx1"/>
                    </a:solidFill>
                    <a:latin typeface="メイリオ"/>
                    <a:ea typeface="メイリオ"/>
                  </a:rPr>
                  <a:t>（</a:t>
                </a:r>
                <a:r>
                  <a:rPr lang="en-US" altLang="en-US" sz="900" b="0" i="0" u="none" strike="noStrike" baseline="0">
                    <a:solidFill>
                      <a:schemeClr val="tx1"/>
                    </a:solidFill>
                    <a:latin typeface="メイリオ"/>
                    <a:ea typeface="メイリオ"/>
                  </a:rPr>
                  <a:t>%</a:t>
                </a:r>
                <a:r>
                  <a:rPr lang="ja-JP" altLang="en-US" sz="900" b="0" i="0" u="none" strike="noStrike" baseline="0">
                    <a:solidFill>
                      <a:schemeClr val="tx1"/>
                    </a:solidFill>
                    <a:latin typeface="メイリオ"/>
                    <a:ea typeface="メイリオ"/>
                  </a:rPr>
                  <a:t>）</a:t>
                </a:r>
              </a:p>
            </c:rich>
          </c:tx>
          <c:layout>
            <c:manualLayout>
              <c:xMode val="edge"/>
              <c:yMode val="edge"/>
              <c:x val="1.6091165209853354E-2"/>
              <c:y val="4.4468134512676534E-3"/>
            </c:manualLayout>
          </c:layout>
          <c:overlay val="0"/>
        </c:title>
        <c:numFmt formatCode="#,##0_);[Red]\(#,##0\)" sourceLinked="0"/>
        <c:majorTickMark val="out"/>
        <c:minorTickMark val="none"/>
        <c:tickLblPos val="nextTo"/>
        <c:txPr>
          <a:bodyPr horzOverflow="overflow" anchor="ctr" anchorCtr="1"/>
          <a:lstStyle/>
          <a:p>
            <a:pPr algn="ctr" rtl="0">
              <a:defRPr sz="900">
                <a:solidFill>
                  <a:schemeClr val="tx1"/>
                </a:solidFill>
              </a:defRPr>
            </a:pPr>
            <a:endParaRPr lang="ja-JP"/>
          </a:p>
        </c:txPr>
        <c:crossAx val="1"/>
        <c:crosses val="autoZero"/>
        <c:crossBetween val="between"/>
      </c:valAx>
    </c:plotArea>
    <c:plotVisOnly val="1"/>
    <c:dispBlanksAs val="gap"/>
    <c:showDLblsOverMax val="0"/>
  </c:chart>
  <c:spPr>
    <a:noFill/>
    <a:ln>
      <a:noFill/>
    </a:ln>
  </c:spPr>
  <c:txPr>
    <a:bodyPr horzOverflow="overflow" anchor="ctr" anchorCtr="1"/>
    <a:lstStyle/>
    <a:p>
      <a:pPr algn="ctr" rtl="0">
        <a:defRPr lang="ja-JP" altLang="en-US" sz="900" b="0">
          <a:solidFill>
            <a:schemeClr val="tx1"/>
          </a:solidFill>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[2024統計さむかわデータベース（完成）.xlsx]16-3g4!ﾋﾟﾎﾞｯﾄﾃｰﾌﾞﾙ13</c:name>
    <c:fmtId val="0"/>
  </c:pivotSource>
  <c:chart>
    <c:autoTitleDeleted val="1"/>
    <c:pivotFmts>
      <c:pivotFmt>
        <c:idx val="0"/>
        <c:dLbl>
          <c:idx val="0"/>
          <c:numFmt formatCode="0.0_ " sourceLinked="0"/>
          <c:spPr>
            <a:noFill/>
            <a:ln>
              <a:noFill/>
            </a:ln>
            <a:effectLst/>
          </c:spPr>
          <c:txPr>
            <a:bodyPr rot="0" horzOverflow="overflow" anchor="ctr" anchorCtr="1"/>
            <a:lstStyle/>
            <a:p>
              <a:pPr algn="ctr" rtl="0">
                <a:defRPr sz="9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dLbl>
          <c:idx val="0"/>
          <c:numFmt formatCode="0.0_ " sourceLinked="0"/>
          <c:spPr>
            <a:noFill/>
            <a:ln>
              <a:noFill/>
            </a:ln>
            <a:effectLst/>
          </c:spPr>
          <c:txPr>
            <a:bodyPr rot="0" horzOverflow="overflow" anchor="ctr" anchorCtr="1"/>
            <a:lstStyle/>
            <a:p>
              <a:pPr algn="ctr" rtl="0">
                <a:defRPr sz="9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dLbl>
          <c:idx val="0"/>
          <c:numFmt formatCode="0.0_ " sourceLinked="0"/>
          <c:spPr>
            <a:noFill/>
            <a:ln>
              <a:noFill/>
            </a:ln>
            <a:effectLst/>
          </c:spPr>
          <c:txPr>
            <a:bodyPr rot="0" horzOverflow="overflow" anchor="ctr" anchorCtr="1"/>
            <a:lstStyle/>
            <a:p>
              <a:pPr algn="ctr" rtl="0">
                <a:defRPr sz="9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5143968253968254"/>
          <c:y val="0.13335563973063974"/>
          <c:w val="0.84544312169312175"/>
          <c:h val="0.53676473063973051"/>
        </c:manualLayout>
      </c:layout>
      <c:lineChart>
        <c:grouping val="standard"/>
        <c:varyColors val="0"/>
        <c:ser>
          <c:idx val="0"/>
          <c:order val="0"/>
          <c:tx>
            <c:strRef>
              <c:f>'16-3g4'!$B$3</c:f>
              <c:strCache>
                <c:ptCount val="1"/>
                <c:pt idx="0">
                  <c:v>集計</c:v>
                </c:pt>
              </c:strCache>
            </c:strRef>
          </c:tx>
          <c:dLbls>
            <c:numFmt formatCode="0.0_ " sourceLinked="0"/>
            <c:spPr>
              <a:noFill/>
              <a:ln>
                <a:noFill/>
              </a:ln>
              <a:effectLst/>
            </c:spPr>
            <c:txPr>
              <a:bodyPr rot="0" horzOverflow="overflow" anchor="ctr" anchorCtr="1"/>
              <a:lstStyle/>
              <a:p>
                <a:pPr algn="ctr" rtl="0">
                  <a:defRPr sz="900">
                    <a:solidFill>
                      <a:schemeClr val="tx1"/>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'16-3g4'!$A$4:$A$11</c:f>
              <c:strCache>
                <c:ptCount val="8"/>
                <c:pt idx="0">
                  <c:v>平成13年7月29日</c:v>
                </c:pt>
                <c:pt idx="1">
                  <c:v>平成19年7月29日</c:v>
                </c:pt>
                <c:pt idx="2">
                  <c:v>平成22年7月11日</c:v>
                </c:pt>
                <c:pt idx="3">
                  <c:v>平成25年7月21日</c:v>
                </c:pt>
                <c:pt idx="4">
                  <c:v>平成28年7月10日</c:v>
                </c:pt>
                <c:pt idx="5">
                  <c:v>令和元年7月21日</c:v>
                </c:pt>
                <c:pt idx="6">
                  <c:v>平成16年7月11日</c:v>
                </c:pt>
                <c:pt idx="7">
                  <c:v>令和4年7月10日</c:v>
                </c:pt>
              </c:strCache>
            </c:strRef>
          </c:cat>
          <c:val>
            <c:numRef>
              <c:f>'16-3g4'!$B$4:$B$11</c:f>
              <c:numCache>
                <c:formatCode>0.00</c:formatCode>
                <c:ptCount val="8"/>
                <c:pt idx="0">
                  <c:v>52.51</c:v>
                </c:pt>
                <c:pt idx="1">
                  <c:v>53.61</c:v>
                </c:pt>
                <c:pt idx="2">
                  <c:v>51.964600851240526</c:v>
                </c:pt>
                <c:pt idx="3">
                  <c:v>49.844768705371003</c:v>
                </c:pt>
                <c:pt idx="4">
                  <c:v>50.84</c:v>
                </c:pt>
                <c:pt idx="5">
                  <c:v>44.2</c:v>
                </c:pt>
                <c:pt idx="6">
                  <c:v>50.69</c:v>
                </c:pt>
                <c:pt idx="7">
                  <c:v>48.66</c:v>
                </c:pt>
              </c:numCache>
            </c:numRef>
          </c:val>
          <c:smooth val="0"/>
          <c:extLst>
            <c:ext xmlns:c16="http://schemas.microsoft.com/office/drawing/2014/chart" uri="{C3380CC4-5D6E-409C-BE32-E72D297353CC}">
              <c16:uniqueId val="{00000000-1E9A-419D-9812-A0EB6E1D0F6E}"/>
            </c:ext>
          </c:extLst>
        </c:ser>
        <c:dLbls>
          <c:showLegendKey val="0"/>
          <c:showVal val="1"/>
          <c:showCatName val="0"/>
          <c:showSerName val="0"/>
          <c:showPercent val="0"/>
          <c:showBubbleSize val="0"/>
        </c:dLbls>
        <c:marker val="1"/>
        <c:smooth val="0"/>
        <c:axId val="1"/>
        <c:axId val="2"/>
      </c:lineChart>
      <c:catAx>
        <c:axId val="1"/>
        <c:scaling>
          <c:orientation val="minMax"/>
        </c:scaling>
        <c:delete val="0"/>
        <c:axPos val="b"/>
        <c:numFmt formatCode="General" sourceLinked="1"/>
        <c:majorTickMark val="out"/>
        <c:minorTickMark val="none"/>
        <c:tickLblPos val="nextTo"/>
        <c:txPr>
          <a:bodyPr rot="-2100000" horzOverflow="overflow" anchor="ctr" anchorCtr="1"/>
          <a:lstStyle/>
          <a:p>
            <a:pPr algn="ctr" rtl="0">
              <a:defRPr sz="900">
                <a:solidFill>
                  <a:schemeClr val="tx1"/>
                </a:solidFill>
              </a:defRPr>
            </a:pPr>
            <a:endParaRPr lang="ja-JP"/>
          </a:p>
        </c:txPr>
        <c:crossAx val="2"/>
        <c:crosses val="autoZero"/>
        <c:auto val="1"/>
        <c:lblAlgn val="ctr"/>
        <c:lblOffset val="30"/>
        <c:noMultiLvlLbl val="0"/>
      </c:catAx>
      <c:valAx>
        <c:axId val="2"/>
        <c:scaling>
          <c:orientation val="minMax"/>
          <c:max val="100"/>
          <c:min val="0"/>
        </c:scaling>
        <c:delete val="0"/>
        <c:axPos val="l"/>
        <c:title>
          <c:tx>
            <c:rich>
              <a:bodyPr rot="0" horzOverflow="overflow" anchor="ctr" anchorCtr="1"/>
              <a:lstStyle/>
              <a:p>
                <a:pPr algn="ctr" rtl="0">
                  <a:defRPr sz="900" i="0" u="none" strike="noStrike" baseline="0">
                    <a:solidFill>
                      <a:schemeClr val="tx1"/>
                    </a:solidFill>
                  </a:defRPr>
                </a:pPr>
                <a:r>
                  <a:rPr lang="ja-JP" altLang="en-US" sz="900" b="0" i="0" u="none" strike="noStrike" baseline="0">
                    <a:solidFill>
                      <a:schemeClr val="tx1"/>
                    </a:solidFill>
                    <a:latin typeface="メイリオ"/>
                    <a:ea typeface="メイリオ"/>
                  </a:rPr>
                  <a:t>（</a:t>
                </a:r>
                <a:r>
                  <a:rPr lang="en-US" altLang="en-US" sz="900" b="0" i="0" u="none" strike="noStrike" baseline="0">
                    <a:solidFill>
                      <a:schemeClr val="tx1"/>
                    </a:solidFill>
                    <a:latin typeface="メイリオ"/>
                    <a:ea typeface="メイリオ"/>
                  </a:rPr>
                  <a:t>%</a:t>
                </a:r>
                <a:r>
                  <a:rPr lang="ja-JP" altLang="en-US" sz="900" b="0" i="0" u="none" strike="noStrike" baseline="0">
                    <a:solidFill>
                      <a:schemeClr val="tx1"/>
                    </a:solidFill>
                    <a:latin typeface="メイリオ"/>
                    <a:ea typeface="メイリオ"/>
                  </a:rPr>
                  <a:t>）</a:t>
                </a:r>
              </a:p>
            </c:rich>
          </c:tx>
          <c:layout>
            <c:manualLayout>
              <c:xMode val="edge"/>
              <c:yMode val="edge"/>
              <c:x val="4.8522086818870346E-2"/>
              <c:y val="1.409414732249378E-2"/>
            </c:manualLayout>
          </c:layout>
          <c:overlay val="0"/>
        </c:title>
        <c:numFmt formatCode="#,##0_);[Red]\(#,##0\)" sourceLinked="0"/>
        <c:majorTickMark val="out"/>
        <c:minorTickMark val="none"/>
        <c:tickLblPos val="nextTo"/>
        <c:txPr>
          <a:bodyPr horzOverflow="overflow" anchor="ctr" anchorCtr="1"/>
          <a:lstStyle/>
          <a:p>
            <a:pPr algn="ctr" rtl="0">
              <a:defRPr sz="900">
                <a:solidFill>
                  <a:schemeClr val="tx1"/>
                </a:solidFill>
              </a:defRPr>
            </a:pPr>
            <a:endParaRPr lang="ja-JP"/>
          </a:p>
        </c:txPr>
        <c:crossAx val="1"/>
        <c:crosses val="autoZero"/>
        <c:crossBetween val="between"/>
      </c:valAx>
    </c:plotArea>
    <c:plotVisOnly val="1"/>
    <c:dispBlanksAs val="gap"/>
    <c:showDLblsOverMax val="0"/>
  </c:chart>
  <c:spPr>
    <a:noFill/>
    <a:ln>
      <a:noFill/>
    </a:ln>
  </c:spPr>
  <c:txPr>
    <a:bodyPr horzOverflow="overflow" anchor="ctr" anchorCtr="1"/>
    <a:lstStyle/>
    <a:p>
      <a:pPr algn="ctr" rtl="0">
        <a:defRPr lang="ja-JP" altLang="en-US" sz="900" b="0">
          <a:solidFill>
            <a:schemeClr val="tx1"/>
          </a:solidFill>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[2024統計さむかわデータベース（完成）.xlsx]16-4g !ﾋﾟﾎﾞｯﾄﾃｰﾌﾞﾙ14</c:name>
    <c:fmtId val="0"/>
  </c:pivotSource>
  <c:chart>
    <c:autoTitleDeleted val="1"/>
    <c:pivotFmts>
      <c:pivotFmt>
        <c:idx val="0"/>
        <c:spPr>
          <a:solidFill>
            <a:schemeClr val="accent1"/>
          </a:solidFill>
          <a:ln>
            <a:noFill/>
          </a:ln>
          <a:effectLst/>
        </c:spPr>
        <c:marker>
          <c:symbol val="none"/>
        </c:marker>
        <c:dLbl>
          <c:idx val="0"/>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1"/>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solidFill>
            <a:schemeClr val="accent1"/>
          </a:solidFill>
          <a:ln>
            <a:noFill/>
          </a:ln>
          <a:effectLst/>
        </c:spPr>
      </c:pivotFmt>
      <c:pivotFmt>
        <c:idx val="10"/>
        <c:spPr>
          <a:solidFill>
            <a:schemeClr val="accent1"/>
          </a:solidFill>
          <a:ln>
            <a:noFill/>
          </a:ln>
          <a:effectLst/>
        </c:spPr>
      </c:pivotFmt>
      <c:pivotFmt>
        <c:idx val="11"/>
        <c:spPr>
          <a:solidFill>
            <a:schemeClr val="accent1"/>
          </a:solidFill>
          <a:ln>
            <a:noFill/>
          </a:ln>
          <a:effectLst/>
        </c:spPr>
      </c:pivotFmt>
      <c:pivotFmt>
        <c:idx val="12"/>
        <c:spPr>
          <a:solidFill>
            <a:schemeClr val="accent1"/>
          </a:solidFill>
          <a:ln>
            <a:noFill/>
          </a:ln>
          <a:effectLst/>
        </c:spPr>
      </c:pivotFmt>
      <c:pivotFmt>
        <c:idx val="13"/>
        <c:spPr>
          <a:solidFill>
            <a:schemeClr val="accent1"/>
          </a:solidFill>
          <a:ln>
            <a:noFill/>
          </a:ln>
          <a:effectLst/>
        </c:spPr>
      </c:pivotFmt>
      <c:pivotFmt>
        <c:idx val="14"/>
        <c:spPr>
          <a:solidFill>
            <a:schemeClr val="accent1"/>
          </a:solidFill>
          <a:ln>
            <a:noFill/>
          </a:ln>
          <a:effectLst/>
        </c:spPr>
      </c:pivotFmt>
      <c:pivotFmt>
        <c:idx val="15"/>
        <c:spPr>
          <a:solidFill>
            <a:schemeClr val="accent1"/>
          </a:solidFill>
          <a:ln>
            <a:noFill/>
          </a:ln>
          <a:effectLst/>
        </c:spPr>
      </c:pivotFmt>
      <c:pivotFmt>
        <c:idx val="16"/>
        <c:spPr>
          <a:solidFill>
            <a:schemeClr val="accent1"/>
          </a:solidFill>
          <a:ln>
            <a:noFill/>
          </a:ln>
          <a:effectLst/>
        </c:spPr>
      </c:pivotFmt>
      <c:pivotFmt>
        <c:idx val="17"/>
        <c:spPr>
          <a:solidFill>
            <a:schemeClr val="accent1"/>
          </a:solidFill>
          <a:ln>
            <a:noFill/>
          </a:ln>
          <a:effectLst/>
        </c:spPr>
      </c:pivotFmt>
      <c:pivotFmt>
        <c:idx val="18"/>
        <c:spPr>
          <a:solidFill>
            <a:schemeClr val="accent1"/>
          </a:solidFill>
          <a:ln>
            <a:noFill/>
          </a:ln>
          <a:effectLst/>
        </c:spPr>
      </c:pivotFmt>
      <c:pivotFmt>
        <c:idx val="19"/>
        <c:spPr>
          <a:solidFill>
            <a:schemeClr val="accent1"/>
          </a:solidFill>
          <a:ln>
            <a:noFill/>
          </a:ln>
          <a:effectLst/>
        </c:spPr>
      </c:pivotFmt>
      <c:pivotFmt>
        <c:idx val="20"/>
        <c:spPr>
          <a:solidFill>
            <a:schemeClr val="accent1"/>
          </a:solidFill>
          <a:ln>
            <a:noFill/>
          </a:ln>
          <a:effectLst/>
        </c:spPr>
      </c:pivotFmt>
      <c:pivotFmt>
        <c:idx val="21"/>
        <c:spPr>
          <a:solidFill>
            <a:schemeClr val="accent1"/>
          </a:solidFill>
          <a:ln>
            <a:noFill/>
          </a:ln>
          <a:effectLst/>
        </c:spPr>
      </c:pivotFmt>
      <c:pivotFmt>
        <c:idx val="22"/>
        <c:spPr>
          <a:solidFill>
            <a:schemeClr val="accent1"/>
          </a:solidFill>
          <a:ln>
            <a:noFill/>
          </a:ln>
          <a:effectLst/>
        </c:spPr>
      </c:pivotFmt>
      <c:pivotFmt>
        <c:idx val="23"/>
        <c:spPr>
          <a:solidFill>
            <a:schemeClr val="accent1"/>
          </a:solidFill>
          <a:ln>
            <a:noFill/>
          </a:ln>
          <a:effectLst/>
        </c:spPr>
      </c:pivotFmt>
      <c:pivotFmt>
        <c:idx val="24"/>
        <c:spPr>
          <a:solidFill>
            <a:schemeClr val="accent1"/>
          </a:solidFill>
          <a:ln>
            <a:noFill/>
          </a:ln>
          <a:effectLst/>
        </c:spPr>
      </c:pivotFmt>
      <c:pivotFmt>
        <c:idx val="25"/>
        <c:spPr>
          <a:solidFill>
            <a:schemeClr val="accent1"/>
          </a:solidFill>
          <a:ln>
            <a:noFill/>
          </a:ln>
          <a:effectLst/>
        </c:spPr>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ja-JP" altLang="en-US" sz="9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27"/>
        <c:spPr>
          <a:solidFill>
            <a:schemeClr val="accent1"/>
          </a:solidFill>
          <a:ln>
            <a:noFill/>
          </a:ln>
          <a:effectLst/>
        </c:spPr>
      </c:pivotFmt>
      <c:pivotFmt>
        <c:idx val="28"/>
        <c:spPr>
          <a:solidFill>
            <a:schemeClr val="accent1"/>
          </a:solidFill>
          <a:ln>
            <a:noFill/>
          </a:ln>
          <a:effectLst/>
        </c:spPr>
      </c:pivotFmt>
      <c:pivotFmt>
        <c:idx val="29"/>
        <c:spPr>
          <a:solidFill>
            <a:schemeClr val="accent1"/>
          </a:solidFill>
          <a:ln>
            <a:noFill/>
          </a:ln>
          <a:effectLst/>
        </c:spPr>
      </c:pivotFmt>
      <c:pivotFmt>
        <c:idx val="30"/>
        <c:spPr>
          <a:solidFill>
            <a:schemeClr val="accent1"/>
          </a:solidFill>
          <a:ln>
            <a:noFill/>
          </a:ln>
          <a:effectLst/>
        </c:spPr>
      </c:pivotFmt>
      <c:pivotFmt>
        <c:idx val="31"/>
        <c:spPr>
          <a:solidFill>
            <a:schemeClr val="accent1"/>
          </a:solidFill>
          <a:ln>
            <a:noFill/>
          </a:ln>
          <a:effectLst/>
        </c:spPr>
      </c:pivotFmt>
      <c:pivotFmt>
        <c:idx val="32"/>
        <c:spPr>
          <a:solidFill>
            <a:schemeClr val="accent1"/>
          </a:solidFill>
          <a:ln>
            <a:noFill/>
          </a:ln>
          <a:effectLst/>
        </c:spPr>
      </c:pivotFmt>
      <c:pivotFmt>
        <c:idx val="33"/>
        <c:spPr>
          <a:solidFill>
            <a:schemeClr val="accent1"/>
          </a:solidFill>
          <a:ln>
            <a:noFill/>
          </a:ln>
          <a:effectLst/>
        </c:spPr>
      </c:pivotFmt>
      <c:pivotFmt>
        <c:idx val="34"/>
        <c:spPr>
          <a:solidFill>
            <a:schemeClr val="accent1"/>
          </a:solidFill>
          <a:ln>
            <a:noFill/>
          </a:ln>
          <a:effectLst/>
        </c:spPr>
      </c:pivotFmt>
      <c:pivotFmt>
        <c:idx val="35"/>
        <c:spPr>
          <a:solidFill>
            <a:schemeClr val="accent1"/>
          </a:solidFill>
          <a:ln>
            <a:noFill/>
          </a:ln>
          <a:effectLst/>
        </c:spPr>
      </c:pivotFmt>
      <c:pivotFmt>
        <c:idx val="36"/>
        <c:spPr>
          <a:solidFill>
            <a:schemeClr val="accent1"/>
          </a:solidFill>
          <a:ln>
            <a:noFill/>
          </a:ln>
          <a:effectLst/>
        </c:spPr>
      </c:pivotFmt>
      <c:pivotFmt>
        <c:idx val="37"/>
        <c:spPr>
          <a:solidFill>
            <a:schemeClr val="accent1"/>
          </a:solidFill>
          <a:ln>
            <a:noFill/>
          </a:ln>
          <a:effectLst/>
        </c:spPr>
      </c:pivotFmt>
      <c:pivotFmt>
        <c:idx val="38"/>
        <c:spPr>
          <a:solidFill>
            <a:schemeClr val="accent1"/>
          </a:solidFill>
          <a:ln>
            <a:noFill/>
          </a:ln>
          <a:effectLst/>
        </c:spPr>
      </c:pivotFmt>
      <c:pivotFmt>
        <c:idx val="39"/>
        <c:spPr>
          <a:solidFill>
            <a:schemeClr val="accent1"/>
          </a:solidFill>
          <a:ln>
            <a:noFill/>
          </a:ln>
          <a:effectLst/>
        </c:spPr>
      </c:pivotFmt>
      <c:pivotFmt>
        <c:idx val="40"/>
        <c:spPr>
          <a:solidFill>
            <a:schemeClr val="accent1"/>
          </a:solidFill>
          <a:ln>
            <a:noFill/>
          </a:ln>
          <a:effectLst/>
        </c:spPr>
      </c:pivotFmt>
      <c:pivotFmt>
        <c:idx val="41"/>
        <c:spPr>
          <a:solidFill>
            <a:schemeClr val="accent1"/>
          </a:solidFill>
          <a:ln>
            <a:noFill/>
          </a:ln>
          <a:effectLst/>
        </c:spPr>
      </c:pivotFmt>
      <c:pivotFmt>
        <c:idx val="42"/>
        <c:spPr>
          <a:solidFill>
            <a:schemeClr val="accent1"/>
          </a:solidFill>
          <a:ln>
            <a:noFill/>
          </a:ln>
          <a:effectLst/>
        </c:spPr>
      </c:pivotFmt>
      <c:pivotFmt>
        <c:idx val="43"/>
        <c:spPr>
          <a:solidFill>
            <a:schemeClr val="accent1"/>
          </a:solidFill>
          <a:ln>
            <a:noFill/>
          </a:ln>
          <a:effectLst/>
        </c:spPr>
      </c:pivotFmt>
      <c:pivotFmt>
        <c:idx val="44"/>
        <c:spPr>
          <a:solidFill>
            <a:schemeClr val="accent1"/>
          </a:solidFill>
          <a:ln>
            <a:noFill/>
          </a:ln>
          <a:effectLst/>
        </c:spPr>
      </c:pivotFmt>
      <c:pivotFmt>
        <c:idx val="45"/>
        <c:spPr>
          <a:solidFill>
            <a:schemeClr val="accent1"/>
          </a:solidFill>
          <a:ln>
            <a:noFill/>
          </a:ln>
          <a:effectLst/>
        </c:spPr>
      </c:pivotFmt>
      <c:pivotFmt>
        <c:idx val="46"/>
        <c:spPr>
          <a:solidFill>
            <a:schemeClr val="accent1"/>
          </a:solidFill>
          <a:ln>
            <a:noFill/>
          </a:ln>
          <a:effectLst/>
        </c:spPr>
      </c:pivotFmt>
      <c:pivotFmt>
        <c:idx val="47"/>
        <c:spPr>
          <a:solidFill>
            <a:schemeClr val="accent1"/>
          </a:solidFill>
          <a:ln>
            <a:noFill/>
          </a:ln>
          <a:effectLst/>
        </c:spPr>
      </c:pivotFmt>
      <c:pivotFmt>
        <c:idx val="48"/>
        <c:spPr>
          <a:solidFill>
            <a:schemeClr val="accent1"/>
          </a:solidFill>
          <a:ln>
            <a:noFill/>
          </a:ln>
          <a:effectLst/>
        </c:spPr>
      </c:pivotFmt>
      <c:pivotFmt>
        <c:idx val="49"/>
        <c:spPr>
          <a:solidFill>
            <a:schemeClr val="accent1"/>
          </a:solidFill>
          <a:ln>
            <a:noFill/>
          </a:ln>
          <a:effectLst/>
        </c:spPr>
      </c:pivotFmt>
      <c:pivotFmt>
        <c:idx val="50"/>
        <c:spPr>
          <a:solidFill>
            <a:schemeClr val="accent1"/>
          </a:solidFill>
          <a:ln>
            <a:noFill/>
          </a:ln>
          <a:effectLst/>
        </c:spPr>
      </c:pivotFmt>
    </c:pivotFmts>
    <c:plotArea>
      <c:layout>
        <c:manualLayout>
          <c:layoutTarget val="inner"/>
          <c:xMode val="edge"/>
          <c:yMode val="edge"/>
          <c:x val="0.11420784461436875"/>
          <c:y val="0.15520871389977101"/>
          <c:w val="0.60207256963217615"/>
          <c:h val="0.82450553717300423"/>
        </c:manualLayout>
      </c:layout>
      <c:pieChart>
        <c:varyColors val="1"/>
        <c:ser>
          <c:idx val="0"/>
          <c:order val="0"/>
          <c:tx>
            <c:strRef>
              <c:f>'16-4g '!$B$1:$B$2</c:f>
              <c:strCache>
                <c:ptCount val="1"/>
                <c:pt idx="0">
                  <c:v>令和6年度</c:v>
                </c:pt>
              </c:strCache>
            </c:strRef>
          </c:tx>
          <c:dPt>
            <c:idx val="0"/>
            <c:bubble3D val="0"/>
            <c:spPr>
              <a:solidFill>
                <a:schemeClr val="accent1"/>
              </a:solidFill>
              <a:ln>
                <a:noFill/>
              </a:ln>
              <a:effectLst/>
            </c:spPr>
            <c:extLst>
              <c:ext xmlns:c16="http://schemas.microsoft.com/office/drawing/2014/chart" uri="{C3380CC4-5D6E-409C-BE32-E72D297353CC}">
                <c16:uniqueId val="{00000001-4A69-43DA-B819-84DACB36AC99}"/>
              </c:ext>
            </c:extLst>
          </c:dPt>
          <c:dPt>
            <c:idx val="1"/>
            <c:bubble3D val="0"/>
            <c:spPr>
              <a:solidFill>
                <a:schemeClr val="accent2"/>
              </a:solidFill>
              <a:ln>
                <a:noFill/>
              </a:ln>
              <a:effectLst/>
            </c:spPr>
            <c:extLst>
              <c:ext xmlns:c16="http://schemas.microsoft.com/office/drawing/2014/chart" uri="{C3380CC4-5D6E-409C-BE32-E72D297353CC}">
                <c16:uniqueId val="{00000003-4A69-43DA-B819-84DACB36AC99}"/>
              </c:ext>
            </c:extLst>
          </c:dPt>
          <c:dPt>
            <c:idx val="2"/>
            <c:bubble3D val="0"/>
            <c:spPr>
              <a:solidFill>
                <a:schemeClr val="accent3"/>
              </a:solidFill>
              <a:ln>
                <a:noFill/>
              </a:ln>
              <a:effectLst/>
            </c:spPr>
            <c:extLst>
              <c:ext xmlns:c16="http://schemas.microsoft.com/office/drawing/2014/chart" uri="{C3380CC4-5D6E-409C-BE32-E72D297353CC}">
                <c16:uniqueId val="{00000005-4A69-43DA-B819-84DACB36AC99}"/>
              </c:ext>
            </c:extLst>
          </c:dPt>
          <c:dPt>
            <c:idx val="3"/>
            <c:bubble3D val="0"/>
            <c:spPr>
              <a:solidFill>
                <a:schemeClr val="accent4"/>
              </a:solidFill>
              <a:ln>
                <a:noFill/>
              </a:ln>
              <a:effectLst/>
            </c:spPr>
            <c:extLst>
              <c:ext xmlns:c16="http://schemas.microsoft.com/office/drawing/2014/chart" uri="{C3380CC4-5D6E-409C-BE32-E72D297353CC}">
                <c16:uniqueId val="{00000007-4A69-43DA-B819-84DACB36AC99}"/>
              </c:ext>
            </c:extLst>
          </c:dPt>
          <c:dPt>
            <c:idx val="4"/>
            <c:bubble3D val="0"/>
            <c:spPr>
              <a:solidFill>
                <a:schemeClr val="accent5"/>
              </a:solidFill>
              <a:ln>
                <a:noFill/>
              </a:ln>
              <a:effectLst/>
            </c:spPr>
            <c:extLst>
              <c:ext xmlns:c16="http://schemas.microsoft.com/office/drawing/2014/chart" uri="{C3380CC4-5D6E-409C-BE32-E72D297353CC}">
                <c16:uniqueId val="{00000009-4A69-43DA-B819-84DACB36AC99}"/>
              </c:ext>
            </c:extLst>
          </c:dPt>
          <c:dPt>
            <c:idx val="5"/>
            <c:bubble3D val="0"/>
            <c:spPr>
              <a:solidFill>
                <a:schemeClr val="accent6"/>
              </a:solidFill>
              <a:ln>
                <a:noFill/>
              </a:ln>
              <a:effectLst/>
            </c:spPr>
            <c:extLst>
              <c:ext xmlns:c16="http://schemas.microsoft.com/office/drawing/2014/chart" uri="{C3380CC4-5D6E-409C-BE32-E72D297353CC}">
                <c16:uniqueId val="{0000000B-4A69-43DA-B819-84DACB36AC99}"/>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4A69-43DA-B819-84DACB36AC99}"/>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4A69-43DA-B819-84DACB36AC99}"/>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11-4A69-43DA-B819-84DACB36AC99}"/>
              </c:ext>
            </c:extLst>
          </c:dPt>
          <c:dPt>
            <c:idx val="9"/>
            <c:bubble3D val="0"/>
            <c:spPr>
              <a:solidFill>
                <a:schemeClr val="accent4">
                  <a:lumMod val="60000"/>
                </a:schemeClr>
              </a:solidFill>
              <a:ln>
                <a:noFill/>
              </a:ln>
              <a:effectLst/>
            </c:spPr>
            <c:extLst>
              <c:ext xmlns:c16="http://schemas.microsoft.com/office/drawing/2014/chart" uri="{C3380CC4-5D6E-409C-BE32-E72D297353CC}">
                <c16:uniqueId val="{00000013-4A69-43DA-B819-84DACB36AC99}"/>
              </c:ext>
            </c:extLst>
          </c:dPt>
          <c:dPt>
            <c:idx val="10"/>
            <c:bubble3D val="0"/>
            <c:spPr>
              <a:solidFill>
                <a:schemeClr val="accent5">
                  <a:lumMod val="60000"/>
                </a:schemeClr>
              </a:solidFill>
              <a:ln>
                <a:noFill/>
              </a:ln>
              <a:effectLst/>
            </c:spPr>
            <c:extLst>
              <c:ext xmlns:c16="http://schemas.microsoft.com/office/drawing/2014/chart" uri="{C3380CC4-5D6E-409C-BE32-E72D297353CC}">
                <c16:uniqueId val="{00000015-4A69-43DA-B819-84DACB36AC99}"/>
              </c:ext>
            </c:extLst>
          </c:dPt>
          <c:dPt>
            <c:idx val="11"/>
            <c:bubble3D val="0"/>
            <c:spPr>
              <a:solidFill>
                <a:schemeClr val="accent6">
                  <a:lumMod val="60000"/>
                </a:schemeClr>
              </a:solidFill>
              <a:ln>
                <a:noFill/>
              </a:ln>
              <a:effectLst/>
            </c:spPr>
            <c:extLst>
              <c:ext xmlns:c16="http://schemas.microsoft.com/office/drawing/2014/chart" uri="{C3380CC4-5D6E-409C-BE32-E72D297353CC}">
                <c16:uniqueId val="{00000017-4A69-43DA-B819-84DACB36AC99}"/>
              </c:ext>
            </c:extLst>
          </c:dPt>
          <c:dPt>
            <c:idx val="12"/>
            <c:bubble3D val="0"/>
            <c:spPr>
              <a:solidFill>
                <a:schemeClr val="accent1">
                  <a:lumMod val="80000"/>
                  <a:lumOff val="20000"/>
                </a:schemeClr>
              </a:solidFill>
              <a:ln>
                <a:noFill/>
              </a:ln>
              <a:effectLst/>
            </c:spPr>
            <c:extLst>
              <c:ext xmlns:c16="http://schemas.microsoft.com/office/drawing/2014/chart" uri="{C3380CC4-5D6E-409C-BE32-E72D297353CC}">
                <c16:uniqueId val="{00000019-4A69-43DA-B819-84DACB36AC99}"/>
              </c:ext>
            </c:extLst>
          </c:dPt>
          <c:dPt>
            <c:idx val="13"/>
            <c:bubble3D val="0"/>
            <c:spPr>
              <a:solidFill>
                <a:schemeClr val="accent2">
                  <a:lumMod val="80000"/>
                  <a:lumOff val="20000"/>
                </a:schemeClr>
              </a:solidFill>
              <a:ln>
                <a:noFill/>
              </a:ln>
              <a:effectLst/>
            </c:spPr>
            <c:extLst>
              <c:ext xmlns:c16="http://schemas.microsoft.com/office/drawing/2014/chart" uri="{C3380CC4-5D6E-409C-BE32-E72D297353CC}">
                <c16:uniqueId val="{0000001B-4A69-43DA-B819-84DACB36AC99}"/>
              </c:ext>
            </c:extLst>
          </c:dPt>
          <c:dPt>
            <c:idx val="14"/>
            <c:bubble3D val="0"/>
            <c:spPr>
              <a:solidFill>
                <a:schemeClr val="accent3">
                  <a:lumMod val="80000"/>
                  <a:lumOff val="20000"/>
                </a:schemeClr>
              </a:solidFill>
              <a:ln>
                <a:noFill/>
              </a:ln>
              <a:effectLst/>
            </c:spPr>
            <c:extLst>
              <c:ext xmlns:c16="http://schemas.microsoft.com/office/drawing/2014/chart" uri="{C3380CC4-5D6E-409C-BE32-E72D297353CC}">
                <c16:uniqueId val="{0000001D-4A69-43DA-B819-84DACB36AC99}"/>
              </c:ext>
            </c:extLst>
          </c:dPt>
          <c:dPt>
            <c:idx val="15"/>
            <c:bubble3D val="0"/>
            <c:spPr>
              <a:solidFill>
                <a:schemeClr val="accent4">
                  <a:lumMod val="80000"/>
                  <a:lumOff val="20000"/>
                </a:schemeClr>
              </a:solidFill>
              <a:ln>
                <a:noFill/>
              </a:ln>
              <a:effectLst/>
            </c:spPr>
            <c:extLst>
              <c:ext xmlns:c16="http://schemas.microsoft.com/office/drawing/2014/chart" uri="{C3380CC4-5D6E-409C-BE32-E72D297353CC}">
                <c16:uniqueId val="{0000001F-4A69-43DA-B819-84DACB36AC99}"/>
              </c:ext>
            </c:extLst>
          </c:dPt>
          <c:dPt>
            <c:idx val="16"/>
            <c:bubble3D val="0"/>
            <c:spPr>
              <a:solidFill>
                <a:schemeClr val="accent5">
                  <a:lumMod val="80000"/>
                  <a:lumOff val="20000"/>
                </a:schemeClr>
              </a:solidFill>
              <a:ln>
                <a:noFill/>
              </a:ln>
              <a:effectLst/>
            </c:spPr>
            <c:extLst>
              <c:ext xmlns:c16="http://schemas.microsoft.com/office/drawing/2014/chart" uri="{C3380CC4-5D6E-409C-BE32-E72D297353CC}">
                <c16:uniqueId val="{00000021-4A69-43DA-B819-84DACB36AC99}"/>
              </c:ext>
            </c:extLst>
          </c:dPt>
          <c:dPt>
            <c:idx val="17"/>
            <c:bubble3D val="0"/>
            <c:spPr>
              <a:solidFill>
                <a:schemeClr val="accent6">
                  <a:lumMod val="80000"/>
                  <a:lumOff val="20000"/>
                </a:schemeClr>
              </a:solidFill>
              <a:ln>
                <a:noFill/>
              </a:ln>
              <a:effectLst/>
            </c:spPr>
            <c:extLst>
              <c:ext xmlns:c16="http://schemas.microsoft.com/office/drawing/2014/chart" uri="{C3380CC4-5D6E-409C-BE32-E72D297353CC}">
                <c16:uniqueId val="{00000023-4A69-43DA-B819-84DACB36AC99}"/>
              </c:ext>
            </c:extLst>
          </c:dPt>
          <c:dPt>
            <c:idx val="18"/>
            <c:bubble3D val="0"/>
            <c:spPr>
              <a:solidFill>
                <a:schemeClr val="accent1">
                  <a:lumMod val="80000"/>
                </a:schemeClr>
              </a:solidFill>
              <a:ln>
                <a:noFill/>
              </a:ln>
              <a:effectLst/>
            </c:spPr>
            <c:extLst>
              <c:ext xmlns:c16="http://schemas.microsoft.com/office/drawing/2014/chart" uri="{C3380CC4-5D6E-409C-BE32-E72D297353CC}">
                <c16:uniqueId val="{00000025-4A69-43DA-B819-84DACB36AC99}"/>
              </c:ext>
            </c:extLst>
          </c:dPt>
          <c:dPt>
            <c:idx val="19"/>
            <c:bubble3D val="0"/>
            <c:spPr>
              <a:solidFill>
                <a:schemeClr val="accent2">
                  <a:lumMod val="80000"/>
                </a:schemeClr>
              </a:solidFill>
              <a:ln>
                <a:noFill/>
              </a:ln>
              <a:effectLst/>
            </c:spPr>
            <c:extLst>
              <c:ext xmlns:c16="http://schemas.microsoft.com/office/drawing/2014/chart" uri="{C3380CC4-5D6E-409C-BE32-E72D297353CC}">
                <c16:uniqueId val="{00000027-4A69-43DA-B819-84DACB36AC99}"/>
              </c:ext>
            </c:extLst>
          </c:dPt>
          <c:dPt>
            <c:idx val="20"/>
            <c:bubble3D val="0"/>
            <c:spPr>
              <a:solidFill>
                <a:schemeClr val="accent3">
                  <a:lumMod val="80000"/>
                </a:schemeClr>
              </a:solidFill>
              <a:ln>
                <a:noFill/>
              </a:ln>
              <a:effectLst/>
            </c:spPr>
            <c:extLst>
              <c:ext xmlns:c16="http://schemas.microsoft.com/office/drawing/2014/chart" uri="{C3380CC4-5D6E-409C-BE32-E72D297353CC}">
                <c16:uniqueId val="{00000029-4A69-43DA-B819-84DACB36AC99}"/>
              </c:ext>
            </c:extLst>
          </c:dPt>
          <c:dPt>
            <c:idx val="21"/>
            <c:bubble3D val="0"/>
            <c:spPr>
              <a:solidFill>
                <a:schemeClr val="accent4">
                  <a:lumMod val="80000"/>
                </a:schemeClr>
              </a:solidFill>
              <a:ln>
                <a:noFill/>
              </a:ln>
              <a:effectLst/>
            </c:spPr>
            <c:extLst>
              <c:ext xmlns:c16="http://schemas.microsoft.com/office/drawing/2014/chart" uri="{C3380CC4-5D6E-409C-BE32-E72D297353CC}">
                <c16:uniqueId val="{0000002B-4A69-43DA-B819-84DACB36AC99}"/>
              </c:ext>
            </c:extLst>
          </c:dPt>
          <c:dPt>
            <c:idx val="22"/>
            <c:bubble3D val="0"/>
            <c:spPr>
              <a:solidFill>
                <a:schemeClr val="accent5">
                  <a:lumMod val="80000"/>
                </a:schemeClr>
              </a:solidFill>
              <a:ln>
                <a:noFill/>
              </a:ln>
              <a:effectLst/>
            </c:spPr>
            <c:extLst>
              <c:ext xmlns:c16="http://schemas.microsoft.com/office/drawing/2014/chart" uri="{C3380CC4-5D6E-409C-BE32-E72D297353CC}">
                <c16:uniqueId val="{0000002D-4A69-43DA-B819-84DACB36AC99}"/>
              </c:ext>
            </c:extLst>
          </c:dPt>
          <c:dPt>
            <c:idx val="23"/>
            <c:bubble3D val="0"/>
            <c:spPr>
              <a:solidFill>
                <a:schemeClr val="accent6">
                  <a:lumMod val="80000"/>
                </a:schemeClr>
              </a:solidFill>
              <a:ln>
                <a:noFill/>
              </a:ln>
              <a:effectLst/>
            </c:spPr>
            <c:extLst>
              <c:ext xmlns:c16="http://schemas.microsoft.com/office/drawing/2014/chart" uri="{C3380CC4-5D6E-409C-BE32-E72D297353CC}">
                <c16:uniqueId val="{0000002F-4A69-43DA-B819-84DACB36AC99}"/>
              </c:ext>
            </c:extLst>
          </c:dPt>
          <c:dPt>
            <c:idx val="24"/>
            <c:bubble3D val="0"/>
            <c:spPr>
              <a:solidFill>
                <a:schemeClr val="accent1">
                  <a:lumMod val="60000"/>
                  <a:lumOff val="40000"/>
                </a:schemeClr>
              </a:solidFill>
              <a:ln>
                <a:noFill/>
              </a:ln>
              <a:effectLst/>
            </c:spPr>
            <c:extLst>
              <c:ext xmlns:c16="http://schemas.microsoft.com/office/drawing/2014/chart" uri="{C3380CC4-5D6E-409C-BE32-E72D297353CC}">
                <c16:uniqueId val="{00000031-4A69-43DA-B819-84DACB36AC99}"/>
              </c:ext>
            </c:extLst>
          </c:dPt>
          <c:dLbls>
            <c:spPr>
              <a:noFill/>
              <a:ln>
                <a:noFill/>
              </a:ln>
              <a:effectLst/>
            </c:spPr>
            <c:txPr>
              <a:bodyPr rot="0" spcFirstLastPara="1" vertOverflow="ellipsis" vert="horz" wrap="square" lIns="38100" tIns="19050" rIns="38100" bIns="19050" anchor="ctr" anchorCtr="1">
                <a:spAutoFit/>
              </a:bodyPr>
              <a:lstStyle/>
              <a:p>
                <a:pPr>
                  <a:defRPr lang="ja-JP" altLang="en-US" sz="9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'16-4g '!$A$3:$A$27</c:f>
              <c:strCache>
                <c:ptCount val="25"/>
                <c:pt idx="0">
                  <c:v> 出生</c:v>
                </c:pt>
                <c:pt idx="1">
                  <c:v> 婚姻</c:v>
                </c:pt>
                <c:pt idx="2">
                  <c:v> 死亡</c:v>
                </c:pt>
                <c:pt idx="3">
                  <c:v> 転籍</c:v>
                </c:pt>
                <c:pt idx="4">
                  <c:v> 離婚</c:v>
                </c:pt>
                <c:pt idx="5">
                  <c:v> 入籍</c:v>
                </c:pt>
                <c:pt idx="6">
                  <c:v> 養子縁組</c:v>
                </c:pt>
                <c:pt idx="7">
                  <c:v> 戸籍法第77条の2の届</c:v>
                </c:pt>
                <c:pt idx="8">
                  <c:v> 戸籍訂正</c:v>
                </c:pt>
                <c:pt idx="9">
                  <c:v> 不受理申出</c:v>
                </c:pt>
                <c:pt idx="10">
                  <c:v> 養子離縁</c:v>
                </c:pt>
                <c:pt idx="11">
                  <c:v> 氏変更</c:v>
                </c:pt>
                <c:pt idx="12">
                  <c:v> 分籍</c:v>
                </c:pt>
                <c:pt idx="13">
                  <c:v> 認知</c:v>
                </c:pt>
                <c:pt idx="14">
                  <c:v> その他</c:v>
                </c:pt>
                <c:pt idx="15">
                  <c:v> 国籍選択</c:v>
                </c:pt>
                <c:pt idx="16">
                  <c:v> 帰化</c:v>
                </c:pt>
                <c:pt idx="17">
                  <c:v> 追完</c:v>
                </c:pt>
                <c:pt idx="18">
                  <c:v> 国籍取得</c:v>
                </c:pt>
                <c:pt idx="19">
                  <c:v> 親権・後見</c:v>
                </c:pt>
                <c:pt idx="20">
                  <c:v> 戸籍法第73条の2の届(離縁後の複氏)</c:v>
                </c:pt>
                <c:pt idx="21">
                  <c:v> 失踪</c:v>
                </c:pt>
                <c:pt idx="22">
                  <c:v> 名変更</c:v>
                </c:pt>
                <c:pt idx="23">
                  <c:v> 復氏</c:v>
                </c:pt>
                <c:pt idx="24">
                  <c:v> 国籍喪失</c:v>
                </c:pt>
              </c:strCache>
            </c:strRef>
          </c:cat>
          <c:val>
            <c:numRef>
              <c:f>'16-4g '!$B$3:$B$27</c:f>
              <c:numCache>
                <c:formatCode>General</c:formatCode>
                <c:ptCount val="25"/>
                <c:pt idx="0">
                  <c:v>380</c:v>
                </c:pt>
                <c:pt idx="1">
                  <c:v>420</c:v>
                </c:pt>
                <c:pt idx="2">
                  <c:v>626</c:v>
                </c:pt>
                <c:pt idx="3">
                  <c:v>180</c:v>
                </c:pt>
                <c:pt idx="4">
                  <c:v>128</c:v>
                </c:pt>
                <c:pt idx="5">
                  <c:v>81</c:v>
                </c:pt>
                <c:pt idx="6">
                  <c:v>32</c:v>
                </c:pt>
                <c:pt idx="7">
                  <c:v>58</c:v>
                </c:pt>
                <c:pt idx="8">
                  <c:v>32</c:v>
                </c:pt>
                <c:pt idx="9">
                  <c:v>0</c:v>
                </c:pt>
                <c:pt idx="10">
                  <c:v>11</c:v>
                </c:pt>
                <c:pt idx="11">
                  <c:v>8</c:v>
                </c:pt>
                <c:pt idx="12">
                  <c:v>10</c:v>
                </c:pt>
                <c:pt idx="13">
                  <c:v>5</c:v>
                </c:pt>
                <c:pt idx="14">
                  <c:v>2</c:v>
                </c:pt>
                <c:pt idx="15">
                  <c:v>0</c:v>
                </c:pt>
                <c:pt idx="16">
                  <c:v>0</c:v>
                </c:pt>
                <c:pt idx="17">
                  <c:v>0</c:v>
                </c:pt>
                <c:pt idx="18">
                  <c:v>1</c:v>
                </c:pt>
                <c:pt idx="19">
                  <c:v>2</c:v>
                </c:pt>
                <c:pt idx="20">
                  <c:v>1</c:v>
                </c:pt>
                <c:pt idx="21">
                  <c:v>0</c:v>
                </c:pt>
                <c:pt idx="22">
                  <c:v>4</c:v>
                </c:pt>
                <c:pt idx="23">
                  <c:v>1</c:v>
                </c:pt>
                <c:pt idx="24">
                  <c:v>2</c:v>
                </c:pt>
              </c:numCache>
            </c:numRef>
          </c:val>
          <c:extLst>
            <c:ext xmlns:c16="http://schemas.microsoft.com/office/drawing/2014/chart" uri="{C3380CC4-5D6E-409C-BE32-E72D297353CC}">
              <c16:uniqueId val="{00000032-4A69-43DA-B819-84DACB36AC99}"/>
            </c:ext>
          </c:extLst>
        </c:ser>
        <c:dLbls>
          <c:showLegendKey val="0"/>
          <c:showVal val="0"/>
          <c:showCatName val="0"/>
          <c:showSerName val="0"/>
          <c:showPercent val="1"/>
          <c:showBubbleSize val="0"/>
          <c:showLeaderLines val="1"/>
        </c:dLbls>
        <c:firstSliceAng val="0"/>
      </c:pieChart>
      <c:spPr>
        <a:solidFill>
          <a:schemeClr val="bg1"/>
        </a:solidFill>
        <a:ln>
          <a:noFill/>
        </a:ln>
        <a:effectLst/>
      </c:spPr>
    </c:plotArea>
    <c:legend>
      <c:legendPos val="r"/>
      <c:layout>
        <c:manualLayout>
          <c:xMode val="edge"/>
          <c:yMode val="edge"/>
          <c:x val="0.71263422875429627"/>
          <c:y val="3.3097673919991563E-2"/>
          <c:w val="0.2637135062927537"/>
          <c:h val="0.8950983273910087"/>
        </c:manualLayout>
      </c:layou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[2024統計さむかわデータベース（完成）.xlsx]16-5g!ﾋﾟﾎﾞｯﾄﾃｰﾌﾞﾙ15</c:name>
    <c:fmtId val="0"/>
  </c:pivotSource>
  <c:chart>
    <c:autoTitleDeleted val="1"/>
    <c:pivotFmts>
      <c:pivotFmt>
        <c:idx val="0"/>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4"/>
          </a:solidFill>
          <a:ln>
            <a:noFill/>
          </a:ln>
          <a:effectLst/>
        </c:spPr>
        <c:dLbl>
          <c:idx val="0"/>
          <c:layout>
            <c:manualLayout>
              <c:x val="-7.402834093699648E-17"/>
              <c:y val="-5.7595392368610512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4"/>
          </a:solidFill>
          <a:ln>
            <a:noFill/>
          </a:ln>
          <a:effectLst/>
        </c:spPr>
        <c:dLbl>
          <c:idx val="0"/>
          <c:layout>
            <c:manualLayout>
              <c:x val="-7.402834093699648E-17"/>
              <c:y val="-6.8394528437724977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4"/>
          </a:solidFill>
          <a:ln>
            <a:noFill/>
          </a:ln>
          <a:effectLst/>
        </c:spPr>
        <c:dLbl>
          <c:idx val="0"/>
          <c:layout>
            <c:manualLayout>
              <c:x val="-7.402834093699648E-17"/>
              <c:y val="-6.4794816414686832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4"/>
          </a:solidFill>
          <a:ln>
            <a:noFill/>
          </a:ln>
          <a:effectLst/>
        </c:spPr>
        <c:dLbl>
          <c:idx val="0"/>
          <c:layout>
            <c:manualLayout>
              <c:x val="0"/>
              <c:y val="-6.8394528437724977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4"/>
          </a:solidFill>
          <a:ln>
            <a:noFill/>
          </a:ln>
          <a:effectLst/>
        </c:spPr>
        <c:dLbl>
          <c:idx val="0"/>
          <c:layout>
            <c:manualLayout>
              <c:x val="0"/>
              <c:y val="-6.4794816414686859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4"/>
          </a:solidFill>
          <a:ln>
            <a:noFill/>
          </a:ln>
          <a:effectLst/>
        </c:spPr>
        <c:dLbl>
          <c:idx val="0"/>
          <c:layout>
            <c:manualLayout>
              <c:x val="0"/>
              <c:y val="-6.4794816414686859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4"/>
          </a:solidFill>
          <a:ln>
            <a:noFill/>
          </a:ln>
          <a:effectLst/>
        </c:spPr>
      </c:pivotFmt>
      <c:pivotFmt>
        <c:idx val="12"/>
        <c:spPr>
          <a:solidFill>
            <a:schemeClr val="accent4"/>
          </a:solidFill>
          <a:ln>
            <a:noFill/>
          </a:ln>
          <a:effectLst/>
        </c:spPr>
      </c:pivotFmt>
    </c:pivotFmts>
    <c:plotArea>
      <c:layout>
        <c:manualLayout>
          <c:layoutTarget val="inner"/>
          <c:xMode val="edge"/>
          <c:yMode val="edge"/>
          <c:x val="0.10132872136687382"/>
          <c:y val="0.12637851963968869"/>
          <c:w val="0.88213629653681602"/>
          <c:h val="0.704641077532695"/>
        </c:manualLayout>
      </c:layout>
      <c:barChart>
        <c:barDir val="col"/>
        <c:grouping val="stacked"/>
        <c:varyColors val="0"/>
        <c:ser>
          <c:idx val="0"/>
          <c:order val="0"/>
          <c:tx>
            <c:strRef>
              <c:f>'16-5g'!$B$1</c:f>
              <c:strCache>
                <c:ptCount val="1"/>
                <c:pt idx="0">
                  <c:v> 戸籍謄抄本</c:v>
                </c:pt>
              </c:strCache>
            </c:strRef>
          </c:tx>
          <c:spPr>
            <a:solidFill>
              <a:schemeClr val="accent1"/>
            </a:solidFill>
            <a:ln>
              <a:noFill/>
            </a:ln>
            <a:effectLst/>
          </c:spPr>
          <c:invertIfNegative val="0"/>
          <c:dPt>
            <c:idx val="7"/>
            <c:invertIfNegative val="0"/>
            <c:bubble3D val="0"/>
            <c:spPr>
              <a:solidFill>
                <a:schemeClr val="accent1"/>
              </a:solidFill>
              <a:ln>
                <a:noFill/>
              </a:ln>
              <a:effectLst/>
            </c:spPr>
            <c:extLst>
              <c:ext xmlns:c16="http://schemas.microsoft.com/office/drawing/2014/chart" uri="{C3380CC4-5D6E-409C-BE32-E72D297353CC}">
                <c16:uniqueId val="{00000001-8A8D-4540-A7EF-06215DB51956}"/>
              </c:ext>
            </c:extLst>
          </c:dPt>
          <c:dLbls>
            <c:dLbl>
              <c:idx val="7"/>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1-8A8D-4540-A7EF-06215DB51956}"/>
                </c:ext>
              </c:extLst>
            </c:dLbl>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'16-5g'!$A$2:$A$10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'16-5g'!$B$2:$B$10</c:f>
              <c:numCache>
                <c:formatCode>General</c:formatCode>
                <c:ptCount val="8"/>
                <c:pt idx="0">
                  <c:v>8495</c:v>
                </c:pt>
                <c:pt idx="1">
                  <c:v>8263</c:v>
                </c:pt>
                <c:pt idx="2">
                  <c:v>8325</c:v>
                </c:pt>
                <c:pt idx="3">
                  <c:v>7723</c:v>
                </c:pt>
                <c:pt idx="4">
                  <c:v>7493</c:v>
                </c:pt>
                <c:pt idx="5">
                  <c:v>8094</c:v>
                </c:pt>
                <c:pt idx="6">
                  <c:v>9275</c:v>
                </c:pt>
                <c:pt idx="7">
                  <c:v>10469</c:v>
                </c:pt>
              </c:numCache>
            </c:numRef>
          </c:val>
          <c:extLst>
            <c:ext xmlns:c16="http://schemas.microsoft.com/office/drawing/2014/chart" uri="{C3380CC4-5D6E-409C-BE32-E72D297353CC}">
              <c16:uniqueId val="{00000002-8A8D-4540-A7EF-06215DB51956}"/>
            </c:ext>
          </c:extLst>
        </c:ser>
        <c:ser>
          <c:idx val="1"/>
          <c:order val="1"/>
          <c:tx>
            <c:strRef>
              <c:f>'16-5g'!$C$1</c:f>
              <c:strCache>
                <c:ptCount val="1"/>
                <c:pt idx="0">
                  <c:v> 住民票</c:v>
                </c:pt>
              </c:strCache>
            </c:strRef>
          </c:tx>
          <c:spPr>
            <a:solidFill>
              <a:schemeClr val="accent2"/>
            </a:solidFill>
            <a:ln>
              <a:noFill/>
            </a:ln>
            <a:effectLst/>
          </c:spPr>
          <c:invertIfNegative val="0"/>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'16-5g'!$A$2:$A$10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'16-5g'!$C$2:$C$10</c:f>
              <c:numCache>
                <c:formatCode>General</c:formatCode>
                <c:ptCount val="8"/>
                <c:pt idx="0">
                  <c:v>24400</c:v>
                </c:pt>
                <c:pt idx="1">
                  <c:v>24074</c:v>
                </c:pt>
                <c:pt idx="2">
                  <c:v>24012</c:v>
                </c:pt>
                <c:pt idx="3">
                  <c:v>22096</c:v>
                </c:pt>
                <c:pt idx="4">
                  <c:v>20427</c:v>
                </c:pt>
                <c:pt idx="5">
                  <c:v>19480</c:v>
                </c:pt>
                <c:pt idx="6">
                  <c:v>17008</c:v>
                </c:pt>
                <c:pt idx="7">
                  <c:v>15999</c:v>
                </c:pt>
              </c:numCache>
            </c:numRef>
          </c:val>
          <c:extLst>
            <c:ext xmlns:c16="http://schemas.microsoft.com/office/drawing/2014/chart" uri="{C3380CC4-5D6E-409C-BE32-E72D297353CC}">
              <c16:uniqueId val="{00000003-8A8D-4540-A7EF-06215DB51956}"/>
            </c:ext>
          </c:extLst>
        </c:ser>
        <c:ser>
          <c:idx val="2"/>
          <c:order val="2"/>
          <c:tx>
            <c:strRef>
              <c:f>'16-5g'!$D$1</c:f>
              <c:strCache>
                <c:ptCount val="1"/>
                <c:pt idx="0">
                  <c:v> 印鑑証明</c:v>
                </c:pt>
              </c:strCache>
            </c:strRef>
          </c:tx>
          <c:spPr>
            <a:solidFill>
              <a:schemeClr val="accent3"/>
            </a:solidFill>
            <a:ln>
              <a:noFill/>
            </a:ln>
            <a:effectLst/>
          </c:spPr>
          <c:invertIfNegative val="0"/>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'16-5g'!$A$2:$A$10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'16-5g'!$D$2:$D$10</c:f>
              <c:numCache>
                <c:formatCode>General</c:formatCode>
                <c:ptCount val="8"/>
                <c:pt idx="0">
                  <c:v>16257</c:v>
                </c:pt>
                <c:pt idx="1">
                  <c:v>15300</c:v>
                </c:pt>
                <c:pt idx="2">
                  <c:v>15147</c:v>
                </c:pt>
                <c:pt idx="3">
                  <c:v>14042</c:v>
                </c:pt>
                <c:pt idx="4">
                  <c:v>12791</c:v>
                </c:pt>
                <c:pt idx="5">
                  <c:v>11920</c:v>
                </c:pt>
                <c:pt idx="6">
                  <c:v>11318</c:v>
                </c:pt>
                <c:pt idx="7">
                  <c:v>10305</c:v>
                </c:pt>
              </c:numCache>
            </c:numRef>
          </c:val>
          <c:extLst>
            <c:ext xmlns:c16="http://schemas.microsoft.com/office/drawing/2014/chart" uri="{C3380CC4-5D6E-409C-BE32-E72D297353CC}">
              <c16:uniqueId val="{00000004-8A8D-4540-A7EF-06215DB51956}"/>
            </c:ext>
          </c:extLst>
        </c:ser>
        <c:ser>
          <c:idx val="3"/>
          <c:order val="3"/>
          <c:tx>
            <c:strRef>
              <c:f>'16-5g'!$E$1</c:f>
              <c:strCache>
                <c:ptCount val="1"/>
                <c:pt idx="0">
                  <c:v> 諸証明</c:v>
                </c:pt>
              </c:strCache>
            </c:strRef>
          </c:tx>
          <c:spPr>
            <a:solidFill>
              <a:schemeClr val="accent4"/>
            </a:solidFill>
            <a:ln>
              <a:noFill/>
            </a:ln>
            <a:effectLst/>
          </c:spPr>
          <c:invertIfNegative val="0"/>
          <c:dPt>
            <c:idx val="0"/>
            <c:invertIfNegative val="0"/>
            <c:bubble3D val="0"/>
            <c:spPr>
              <a:solidFill>
                <a:schemeClr val="accent4"/>
              </a:solidFill>
              <a:ln>
                <a:noFill/>
              </a:ln>
              <a:effectLst/>
            </c:spPr>
            <c:extLst>
              <c:ext xmlns:c16="http://schemas.microsoft.com/office/drawing/2014/chart" uri="{C3380CC4-5D6E-409C-BE32-E72D297353CC}">
                <c16:uniqueId val="{00000006-8A8D-4540-A7EF-06215DB51956}"/>
              </c:ext>
            </c:extLst>
          </c:dPt>
          <c:dPt>
            <c:idx val="1"/>
            <c:invertIfNegative val="0"/>
            <c:bubble3D val="0"/>
            <c:spPr>
              <a:solidFill>
                <a:schemeClr val="accent4"/>
              </a:solidFill>
              <a:ln>
                <a:noFill/>
              </a:ln>
              <a:effectLst/>
            </c:spPr>
            <c:extLst>
              <c:ext xmlns:c16="http://schemas.microsoft.com/office/drawing/2014/chart" uri="{C3380CC4-5D6E-409C-BE32-E72D297353CC}">
                <c16:uniqueId val="{00000008-8A8D-4540-A7EF-06215DB51956}"/>
              </c:ext>
            </c:extLst>
          </c:dPt>
          <c:dPt>
            <c:idx val="2"/>
            <c:invertIfNegative val="0"/>
            <c:bubble3D val="0"/>
            <c:spPr>
              <a:solidFill>
                <a:schemeClr val="accent4"/>
              </a:solidFill>
              <a:ln>
                <a:noFill/>
              </a:ln>
              <a:effectLst/>
            </c:spPr>
            <c:extLst>
              <c:ext xmlns:c16="http://schemas.microsoft.com/office/drawing/2014/chart" uri="{C3380CC4-5D6E-409C-BE32-E72D297353CC}">
                <c16:uniqueId val="{0000000A-8A8D-4540-A7EF-06215DB5195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C-8A8D-4540-A7EF-06215DB51956}"/>
              </c:ext>
            </c:extLst>
          </c:dPt>
          <c:dPt>
            <c:idx val="4"/>
            <c:invertIfNegative val="0"/>
            <c:bubble3D val="0"/>
            <c:spPr>
              <a:solidFill>
                <a:schemeClr val="accent4"/>
              </a:solidFill>
              <a:ln>
                <a:noFill/>
              </a:ln>
              <a:effectLst/>
            </c:spPr>
            <c:extLst>
              <c:ext xmlns:c16="http://schemas.microsoft.com/office/drawing/2014/chart" uri="{C3380CC4-5D6E-409C-BE32-E72D297353CC}">
                <c16:uniqueId val="{0000000E-8A8D-4540-A7EF-06215DB51956}"/>
              </c:ext>
            </c:extLst>
          </c:dPt>
          <c:dPt>
            <c:idx val="5"/>
            <c:invertIfNegative val="0"/>
            <c:bubble3D val="0"/>
            <c:spPr>
              <a:solidFill>
                <a:schemeClr val="accent4"/>
              </a:solidFill>
              <a:ln>
                <a:noFill/>
              </a:ln>
              <a:effectLst/>
            </c:spPr>
            <c:extLst>
              <c:ext xmlns:c16="http://schemas.microsoft.com/office/drawing/2014/chart" uri="{C3380CC4-5D6E-409C-BE32-E72D297353CC}">
                <c16:uniqueId val="{00000010-8A8D-4540-A7EF-06215DB51956}"/>
              </c:ext>
            </c:extLst>
          </c:dPt>
          <c:dPt>
            <c:idx val="6"/>
            <c:invertIfNegative val="0"/>
            <c:bubble3D val="0"/>
            <c:spPr>
              <a:solidFill>
                <a:schemeClr val="accent4"/>
              </a:solidFill>
              <a:ln>
                <a:noFill/>
              </a:ln>
              <a:effectLst/>
            </c:spPr>
            <c:extLst>
              <c:ext xmlns:c16="http://schemas.microsoft.com/office/drawing/2014/chart" uri="{C3380CC4-5D6E-409C-BE32-E72D297353CC}">
                <c16:uniqueId val="{00000012-8A8D-4540-A7EF-06215DB51956}"/>
              </c:ext>
            </c:extLst>
          </c:dPt>
          <c:dPt>
            <c:idx val="7"/>
            <c:invertIfNegative val="0"/>
            <c:bubble3D val="0"/>
            <c:spPr>
              <a:solidFill>
                <a:schemeClr val="accent4"/>
              </a:solidFill>
              <a:ln>
                <a:noFill/>
              </a:ln>
              <a:effectLst/>
            </c:spPr>
            <c:extLst>
              <c:ext xmlns:c16="http://schemas.microsoft.com/office/drawing/2014/chart" uri="{C3380CC4-5D6E-409C-BE32-E72D297353CC}">
                <c16:uniqueId val="{00000014-8A8D-4540-A7EF-06215DB51956}"/>
              </c:ext>
            </c:extLst>
          </c:dPt>
          <c:dPt>
            <c:idx val="8"/>
            <c:invertIfNegative val="0"/>
            <c:bubble3D val="0"/>
            <c:extLst>
              <c:ext xmlns:c16="http://schemas.microsoft.com/office/drawing/2014/chart" uri="{C3380CC4-5D6E-409C-BE32-E72D297353CC}">
                <c16:uniqueId val="{00000016-8A8D-4540-A7EF-06215DB51956}"/>
              </c:ext>
            </c:extLst>
          </c:dPt>
          <c:dLbls>
            <c:dLbl>
              <c:idx val="0"/>
              <c:layout>
                <c:manualLayout>
                  <c:x val="-7.402834093699648E-17"/>
                  <c:y val="-5.759539236861051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A8D-4540-A7EF-06215DB51956}"/>
                </c:ext>
              </c:extLst>
            </c:dLbl>
            <c:dLbl>
              <c:idx val="1"/>
              <c:layout>
                <c:manualLayout>
                  <c:x val="-7.402834093699648E-17"/>
                  <c:y val="-6.839452843772497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A8D-4540-A7EF-06215DB51956}"/>
                </c:ext>
              </c:extLst>
            </c:dLbl>
            <c:dLbl>
              <c:idx val="2"/>
              <c:layout>
                <c:manualLayout>
                  <c:x val="-7.402834093699648E-17"/>
                  <c:y val="-6.479481641468683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A8D-4540-A7EF-06215DB51956}"/>
                </c:ext>
              </c:extLst>
            </c:dLbl>
            <c:dLbl>
              <c:idx val="3"/>
              <c:layout>
                <c:manualLayout>
                  <c:x val="0"/>
                  <c:y val="-6.839452843772497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A8D-4540-A7EF-06215DB51956}"/>
                </c:ext>
              </c:extLst>
            </c:dLbl>
            <c:dLbl>
              <c:idx val="4"/>
              <c:layout>
                <c:manualLayout>
                  <c:x val="0"/>
                  <c:y val="-6.479481641468685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A8D-4540-A7EF-06215DB51956}"/>
                </c:ext>
              </c:extLst>
            </c:dLbl>
            <c:dLbl>
              <c:idx val="5"/>
              <c:layout>
                <c:manualLayout>
                  <c:x val="0"/>
                  <c:y val="-6.479481641468685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A8D-4540-A7EF-06215DB51956}"/>
                </c:ext>
              </c:extLst>
            </c:dLbl>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'16-5g'!$A$2:$A$10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'16-5g'!$E$2:$E$10</c:f>
              <c:numCache>
                <c:formatCode>General</c:formatCode>
                <c:ptCount val="8"/>
                <c:pt idx="0">
                  <c:v>1102</c:v>
                </c:pt>
                <c:pt idx="1">
                  <c:v>1098</c:v>
                </c:pt>
                <c:pt idx="2">
                  <c:v>1162</c:v>
                </c:pt>
                <c:pt idx="3">
                  <c:v>1039</c:v>
                </c:pt>
                <c:pt idx="4">
                  <c:v>1002</c:v>
                </c:pt>
                <c:pt idx="5">
                  <c:v>1150</c:v>
                </c:pt>
                <c:pt idx="6">
                  <c:v>1339</c:v>
                </c:pt>
                <c:pt idx="7">
                  <c:v>1158</c:v>
                </c:pt>
              </c:numCache>
            </c:numRef>
          </c:val>
          <c:extLst>
            <c:ext xmlns:c16="http://schemas.microsoft.com/office/drawing/2014/chart" uri="{C3380CC4-5D6E-409C-BE32-E72D297353CC}">
              <c16:uniqueId val="{00000017-8A8D-4540-A7EF-06215DB51956}"/>
            </c:ext>
          </c:extLst>
        </c:ser>
        <c:dLbls>
          <c:showLegendKey val="0"/>
          <c:showVal val="1"/>
          <c:showCatName val="0"/>
          <c:showSerName val="0"/>
          <c:showPercent val="0"/>
          <c:showBubbleSize val="0"/>
        </c:dLbls>
        <c:gapWidth val="150"/>
        <c:overlap val="100"/>
        <c:axId val="1"/>
        <c:axId val="2"/>
      </c:bar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（件）</a:t>
                </a:r>
              </a:p>
            </c:rich>
          </c:tx>
          <c:layout>
            <c:manualLayout>
              <c:xMode val="edge"/>
              <c:yMode val="edge"/>
              <c:x val="4.7503432102783655E-2"/>
              <c:y val="4.4298849792803976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majorUnit val="10000"/>
      </c:valAx>
      <c:spPr>
        <a:solidFill>
          <a:schemeClr val="bg1"/>
        </a:solidFill>
        <a:ln>
          <a:noFill/>
        </a:ln>
        <a:effectLst/>
      </c:spPr>
    </c:plotArea>
    <c:legend>
      <c:legendPos val="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b="0">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[2024統計さむかわデータベース（完成）.xlsx]16-6g!ピボットテーブル1</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1"/>
          <c:showBubbleSize val="1"/>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1"/>
          <c:showBubbleSize val="1"/>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1"/>
          <c:showBubbleSize val="1"/>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1"/>
          <c:showBubbleSize val="1"/>
          <c:extLst>
            <c:ext xmlns:c15="http://schemas.microsoft.com/office/drawing/2012/chart" uri="{CE6537A1-D6FC-4f65-9D91-7224C49458BB}"/>
          </c:extLst>
        </c:dLbl>
      </c:pivotFmt>
    </c:pivotFmts>
    <c:plotArea>
      <c:layout>
        <c:manualLayout>
          <c:layoutTarget val="inner"/>
          <c:xMode val="edge"/>
          <c:yMode val="edge"/>
          <c:x val="0.10330540037243947"/>
          <c:y val="9.0460526315789477E-2"/>
          <c:w val="0.5798417132216015"/>
          <c:h val="0.7983918128654971"/>
        </c:manualLayout>
      </c:layout>
      <c:barChart>
        <c:barDir val="col"/>
        <c:grouping val="clustered"/>
        <c:varyColors val="0"/>
        <c:ser>
          <c:idx val="0"/>
          <c:order val="0"/>
          <c:tx>
            <c:strRef>
              <c:f>'16-6g'!$B$3</c:f>
              <c:strCache>
                <c:ptCount val="1"/>
                <c:pt idx="0">
                  <c:v> コンビニ以外(住民票)</c:v>
                </c:pt>
              </c:strCache>
            </c:strRef>
          </c:tx>
          <c:spPr>
            <a:solidFill>
              <a:schemeClr val="accent1"/>
            </a:solidFill>
            <a:ln>
              <a:noFill/>
            </a:ln>
            <a:effectLst/>
          </c:spPr>
          <c:invertIfNegative val="0"/>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1"/>
            <c:showBubbleSize val="1"/>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'16-6g'!$A$4:$A$9</c:f>
              <c:strCache>
                <c:ptCount val="5"/>
                <c:pt idx="0">
                  <c:v>令和2年度</c:v>
                </c:pt>
                <c:pt idx="1">
                  <c:v>令和3年度</c:v>
                </c:pt>
                <c:pt idx="2">
                  <c:v>令和4年度</c:v>
                </c:pt>
                <c:pt idx="3">
                  <c:v>令和5年度</c:v>
                </c:pt>
                <c:pt idx="4">
                  <c:v>令和6年度</c:v>
                </c:pt>
              </c:strCache>
            </c:strRef>
          </c:cat>
          <c:val>
            <c:numRef>
              <c:f>'16-6g'!$B$4:$B$9</c:f>
              <c:numCache>
                <c:formatCode>#,##0_);[Red]\(#,##0\)</c:formatCode>
                <c:ptCount val="5"/>
                <c:pt idx="0">
                  <c:v>21321</c:v>
                </c:pt>
                <c:pt idx="1">
                  <c:v>19552</c:v>
                </c:pt>
                <c:pt idx="2">
                  <c:v>18648</c:v>
                </c:pt>
                <c:pt idx="3">
                  <c:v>16373</c:v>
                </c:pt>
                <c:pt idx="4">
                  <c:v>15999</c:v>
                </c:pt>
              </c:numCache>
            </c:numRef>
          </c:val>
          <c:extLst>
            <c:ext xmlns:c16="http://schemas.microsoft.com/office/drawing/2014/chart" uri="{C3380CC4-5D6E-409C-BE32-E72D297353CC}">
              <c16:uniqueId val="{00000000-751C-455F-A25A-41DEFCD0DA23}"/>
            </c:ext>
          </c:extLst>
        </c:ser>
        <c:ser>
          <c:idx val="1"/>
          <c:order val="1"/>
          <c:tx>
            <c:strRef>
              <c:f>'16-6g'!$C$3</c:f>
              <c:strCache>
                <c:ptCount val="1"/>
                <c:pt idx="0">
                  <c:v> コンビニ(住民票)</c:v>
                </c:pt>
              </c:strCache>
            </c:strRef>
          </c:tx>
          <c:spPr>
            <a:solidFill>
              <a:schemeClr val="accent2"/>
            </a:solidFill>
            <a:ln>
              <a:noFill/>
            </a:ln>
            <a:effectLst/>
          </c:spPr>
          <c:invertIfNegative val="0"/>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1"/>
            <c:showBubbleSize val="1"/>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'16-6g'!$A$4:$A$9</c:f>
              <c:strCache>
                <c:ptCount val="5"/>
                <c:pt idx="0">
                  <c:v>令和2年度</c:v>
                </c:pt>
                <c:pt idx="1">
                  <c:v>令和3年度</c:v>
                </c:pt>
                <c:pt idx="2">
                  <c:v>令和4年度</c:v>
                </c:pt>
                <c:pt idx="3">
                  <c:v>令和5年度</c:v>
                </c:pt>
                <c:pt idx="4">
                  <c:v>令和6年度</c:v>
                </c:pt>
              </c:strCache>
            </c:strRef>
          </c:cat>
          <c:val>
            <c:numRef>
              <c:f>'16-6g'!$C$4:$C$9</c:f>
              <c:numCache>
                <c:formatCode>#,##0_);[Red]\(#,##0\)</c:formatCode>
                <c:ptCount val="5"/>
                <c:pt idx="0">
                  <c:v>862</c:v>
                </c:pt>
                <c:pt idx="1">
                  <c:v>1956</c:v>
                </c:pt>
                <c:pt idx="2">
                  <c:v>3021</c:v>
                </c:pt>
                <c:pt idx="3">
                  <c:v>4252</c:v>
                </c:pt>
                <c:pt idx="4">
                  <c:v>4919</c:v>
                </c:pt>
              </c:numCache>
            </c:numRef>
          </c:val>
          <c:extLst>
            <c:ext xmlns:c16="http://schemas.microsoft.com/office/drawing/2014/chart" uri="{C3380CC4-5D6E-409C-BE32-E72D297353CC}">
              <c16:uniqueId val="{00000001-751C-455F-A25A-41DEFCD0DA23}"/>
            </c:ext>
          </c:extLst>
        </c:ser>
        <c:ser>
          <c:idx val="2"/>
          <c:order val="2"/>
          <c:tx>
            <c:strRef>
              <c:f>'16-6g'!$D$3</c:f>
              <c:strCache>
                <c:ptCount val="1"/>
                <c:pt idx="0">
                  <c:v> コンビニ以外(印鑑証明)</c:v>
                </c:pt>
              </c:strCache>
            </c:strRef>
          </c:tx>
          <c:spPr>
            <a:solidFill>
              <a:schemeClr val="accent3"/>
            </a:solidFill>
            <a:ln>
              <a:noFill/>
            </a:ln>
            <a:effectLst/>
          </c:spPr>
          <c:invertIfNegative val="0"/>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1"/>
            <c:showBubbleSize val="1"/>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'16-6g'!$A$4:$A$9</c:f>
              <c:strCache>
                <c:ptCount val="5"/>
                <c:pt idx="0">
                  <c:v>令和2年度</c:v>
                </c:pt>
                <c:pt idx="1">
                  <c:v>令和3年度</c:v>
                </c:pt>
                <c:pt idx="2">
                  <c:v>令和4年度</c:v>
                </c:pt>
                <c:pt idx="3">
                  <c:v>令和5年度</c:v>
                </c:pt>
                <c:pt idx="4">
                  <c:v>令和6年度</c:v>
                </c:pt>
              </c:strCache>
            </c:strRef>
          </c:cat>
          <c:val>
            <c:numRef>
              <c:f>'16-6g'!$D$4:$D$9</c:f>
              <c:numCache>
                <c:formatCode>#,##0_);[Red]\(#,##0\)</c:formatCode>
                <c:ptCount val="5"/>
                <c:pt idx="0">
                  <c:v>14042</c:v>
                </c:pt>
                <c:pt idx="1">
                  <c:v>12408</c:v>
                </c:pt>
                <c:pt idx="2">
                  <c:v>11521</c:v>
                </c:pt>
                <c:pt idx="3">
                  <c:v>10946</c:v>
                </c:pt>
                <c:pt idx="4">
                  <c:v>10305</c:v>
                </c:pt>
              </c:numCache>
            </c:numRef>
          </c:val>
          <c:extLst>
            <c:ext xmlns:c16="http://schemas.microsoft.com/office/drawing/2014/chart" uri="{C3380CC4-5D6E-409C-BE32-E72D297353CC}">
              <c16:uniqueId val="{00000002-751C-455F-A25A-41DEFCD0DA23}"/>
            </c:ext>
          </c:extLst>
        </c:ser>
        <c:ser>
          <c:idx val="3"/>
          <c:order val="3"/>
          <c:tx>
            <c:strRef>
              <c:f>'16-6g'!$E$3</c:f>
              <c:strCache>
                <c:ptCount val="1"/>
                <c:pt idx="0">
                  <c:v> コンビニ(印鑑証明)</c:v>
                </c:pt>
              </c:strCache>
            </c:strRef>
          </c:tx>
          <c:spPr>
            <a:solidFill>
              <a:schemeClr val="accent4"/>
            </a:solidFill>
            <a:ln>
              <a:noFill/>
            </a:ln>
            <a:effectLst/>
          </c:spPr>
          <c:invertIfNegative val="0"/>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1"/>
            <c:showBubbleSize val="1"/>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'16-6g'!$A$4:$A$9</c:f>
              <c:strCache>
                <c:ptCount val="5"/>
                <c:pt idx="0">
                  <c:v>令和2年度</c:v>
                </c:pt>
                <c:pt idx="1">
                  <c:v>令和3年度</c:v>
                </c:pt>
                <c:pt idx="2">
                  <c:v>令和4年度</c:v>
                </c:pt>
                <c:pt idx="3">
                  <c:v>令和5年度</c:v>
                </c:pt>
                <c:pt idx="4">
                  <c:v>令和6年度</c:v>
                </c:pt>
              </c:strCache>
            </c:strRef>
          </c:cat>
          <c:val>
            <c:numRef>
              <c:f>'16-6g'!$E$4:$E$9</c:f>
              <c:numCache>
                <c:formatCode>#,##0_);[Red]\(#,##0\)</c:formatCode>
                <c:ptCount val="5"/>
                <c:pt idx="0">
                  <c:v>593</c:v>
                </c:pt>
                <c:pt idx="1">
                  <c:v>1202</c:v>
                </c:pt>
                <c:pt idx="2">
                  <c:v>2115</c:v>
                </c:pt>
                <c:pt idx="3">
                  <c:v>3311</c:v>
                </c:pt>
                <c:pt idx="4">
                  <c:v>3969</c:v>
                </c:pt>
              </c:numCache>
            </c:numRef>
          </c:val>
          <c:extLst>
            <c:ext xmlns:c16="http://schemas.microsoft.com/office/drawing/2014/chart" uri="{C3380CC4-5D6E-409C-BE32-E72D297353CC}">
              <c16:uniqueId val="{00000003-751C-455F-A25A-41DEFCD0DA23}"/>
            </c:ext>
          </c:extLst>
        </c:ser>
        <c:dLbls>
          <c:showLegendKey val="0"/>
          <c:showVal val="1"/>
          <c:showCatName val="0"/>
          <c:showSerName val="0"/>
          <c:showPercent val="0"/>
          <c:showBubbleSize val="0"/>
        </c:dLbls>
        <c:gapWidth val="219"/>
        <c:axId val="1"/>
        <c:axId val="2"/>
      </c:barChart>
      <c:catAx>
        <c:axId val="1"/>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crossAx val="2"/>
        <c:crosses val="autoZero"/>
        <c:auto val="1"/>
        <c:lblAlgn val="ctr"/>
        <c:lblOffset val="100"/>
        <c:noMultiLvlLbl val="0"/>
      </c:catAx>
      <c:valAx>
        <c:axId val="2"/>
        <c:scaling>
          <c:orientation val="minMax"/>
        </c:scaling>
        <c:delete val="0"/>
        <c:axPos val="l"/>
        <c:numFmt formatCode="#,##0_);[Red]\(#,##0\)" sourceLinked="1"/>
        <c:majorTickMark val="out"/>
        <c:minorTickMark val="none"/>
        <c:tickLblPos val="nextTo"/>
        <c:spPr>
          <a:noFill/>
          <a:ln>
            <a:solidFill>
              <a:srgbClr val="000000">
                <a:lumMod val="85000"/>
                <a:lumOff val="15000"/>
              </a:srgbClr>
            </a:solidFill>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crossAx val="1"/>
        <c:crosses val="autoZero"/>
        <c:crossBetween val="between"/>
      </c:valAx>
      <c:spPr>
        <a:noFill/>
        <a:ln>
          <a:noFill/>
        </a:ln>
        <a:effectLst/>
      </c:spPr>
    </c:plotArea>
    <c:legend>
      <c:legendPos val="r"/>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legend>
    <c:plotVisOnly val="1"/>
    <c:dispBlanksAs val="gap"/>
    <c:showDLblsOverMax val="0"/>
  </c:chart>
  <c:spPr>
    <a:noFill/>
    <a:ln w="9525" cap="flat" cmpd="sng" algn="ctr">
      <a:solidFill>
        <a:schemeClr val="tx1">
          <a:lumMod val="15000"/>
          <a:lumOff val="85000"/>
        </a:schemeClr>
      </a:solidFill>
      <a:round/>
    </a:ln>
    <a:effectLst/>
  </c:spPr>
  <c:txPr>
    <a:bodyPr vertOverflow="overflow" horzOverflow="overflow" anchor="ctr" anchorCtr="1"/>
    <a:lstStyle/>
    <a:p>
      <a:pPr algn="ctr" rtl="0">
        <a:defRPr lang="ja-JP" altLang="en-US" sz="900" b="0">
          <a:latin typeface="メイリオ"/>
          <a:ea typeface="メイリオ"/>
        </a:defRPr>
      </a:pPr>
      <a:endParaRPr lang="ja-JP"/>
    </a:p>
  </c:txPr>
  <c:printSettings>
    <c:headerFooter/>
    <c:pageMargins b="0.75" l="0.7" r="0.7" t="0.75" header="0.3" footer="0.3"/>
    <c:pageSetup orientation="landscape"/>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[2024統計さむかわデータベース（完成）.xlsx]16-7g!ﾋﾟﾎﾞｯﾄﾃｰﾌﾞﾙ16</c:name>
    <c:fmtId val="0"/>
  </c:pivotSource>
  <c:chart>
    <c:autoTitleDeleted val="1"/>
    <c:pivotFmts>
      <c:pivotFmt>
        <c:idx val="0"/>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2533001020054368"/>
          <c:y val="0.12344706911636047"/>
          <c:w val="0.70526678692137679"/>
          <c:h val="0.64049842052186223"/>
        </c:manualLayout>
      </c:layout>
      <c:lineChart>
        <c:grouping val="standard"/>
        <c:varyColors val="0"/>
        <c:ser>
          <c:idx val="0"/>
          <c:order val="0"/>
          <c:tx>
            <c:strRef>
              <c:f>'16-7g'!$B$1</c:f>
              <c:strCache>
                <c:ptCount val="1"/>
                <c:pt idx="0">
                  <c:v>転入</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'16-7g'!$A$2:$A$9</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'16-7g'!$B$2:$B$9</c:f>
              <c:numCache>
                <c:formatCode>General</c:formatCode>
                <c:ptCount val="8"/>
                <c:pt idx="0">
                  <c:v>1451</c:v>
                </c:pt>
                <c:pt idx="1">
                  <c:v>1554</c:v>
                </c:pt>
                <c:pt idx="2">
                  <c:v>1596</c:v>
                </c:pt>
                <c:pt idx="3">
                  <c:v>1537</c:v>
                </c:pt>
                <c:pt idx="4">
                  <c:v>1517</c:v>
                </c:pt>
                <c:pt idx="5">
                  <c:v>1692</c:v>
                </c:pt>
                <c:pt idx="6">
                  <c:v>1579</c:v>
                </c:pt>
                <c:pt idx="7">
                  <c:v>1536</c:v>
                </c:pt>
              </c:numCache>
            </c:numRef>
          </c:val>
          <c:smooth val="0"/>
          <c:extLst>
            <c:ext xmlns:c16="http://schemas.microsoft.com/office/drawing/2014/chart" uri="{C3380CC4-5D6E-409C-BE32-E72D297353CC}">
              <c16:uniqueId val="{00000000-D352-46ED-B3F9-D957FCC27CAC}"/>
            </c:ext>
          </c:extLst>
        </c:ser>
        <c:ser>
          <c:idx val="1"/>
          <c:order val="1"/>
          <c:tx>
            <c:strRef>
              <c:f>'16-7g'!$C$1</c:f>
              <c:strCache>
                <c:ptCount val="1"/>
                <c:pt idx="0">
                  <c:v>転出</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'16-7g'!$A$2:$A$9</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'16-7g'!$C$2:$C$9</c:f>
              <c:numCache>
                <c:formatCode>General</c:formatCode>
                <c:ptCount val="8"/>
                <c:pt idx="0">
                  <c:v>1434</c:v>
                </c:pt>
                <c:pt idx="1">
                  <c:v>1418</c:v>
                </c:pt>
                <c:pt idx="2">
                  <c:v>1464</c:v>
                </c:pt>
                <c:pt idx="3">
                  <c:v>1315</c:v>
                </c:pt>
                <c:pt idx="4">
                  <c:v>1421</c:v>
                </c:pt>
                <c:pt idx="5">
                  <c:v>1519</c:v>
                </c:pt>
                <c:pt idx="6">
                  <c:v>1521</c:v>
                </c:pt>
                <c:pt idx="7">
                  <c:v>1445</c:v>
                </c:pt>
              </c:numCache>
            </c:numRef>
          </c:val>
          <c:smooth val="0"/>
          <c:extLst>
            <c:ext xmlns:c16="http://schemas.microsoft.com/office/drawing/2014/chart" uri="{C3380CC4-5D6E-409C-BE32-E72D297353CC}">
              <c16:uniqueId val="{00000001-D352-46ED-B3F9-D957FCC27CAC}"/>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crossAx val="2"/>
        <c:crosses val="autoZero"/>
        <c:auto val="1"/>
        <c:lblAlgn val="ctr"/>
        <c:lblOffset val="100"/>
        <c:noMultiLvlLbl val="0"/>
      </c:catAx>
      <c:valAx>
        <c:axId val="2"/>
        <c:scaling>
          <c:orientation val="minMax"/>
        </c:scaling>
        <c:delete val="0"/>
        <c:axPos val="l"/>
        <c:numFmt formatCode="General" sourceLinked="1"/>
        <c:majorTickMark val="out"/>
        <c:minorTickMark val="none"/>
        <c:tickLblPos val="nextTo"/>
        <c:spPr>
          <a:noFill/>
          <a:ln>
            <a:solidFill>
              <a:schemeClr val="tx1">
                <a:lumMod val="85000"/>
                <a:lumOff val="15000"/>
              </a:schemeClr>
            </a:solidFill>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crossAx val="1"/>
        <c:crosses val="autoZero"/>
        <c:crossBetween val="between"/>
        <c:majorUnit val="500"/>
      </c:valAx>
      <c:spPr>
        <a:solidFill>
          <a:schemeClr val="bg1"/>
        </a:solidFill>
        <a:ln>
          <a:noFill/>
        </a:ln>
        <a:effectLst/>
      </c:spPr>
    </c:plotArea>
    <c:legend>
      <c:legendPos val="r"/>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legend>
    <c:plotVisOnly val="1"/>
    <c:dispBlanksAs val="gap"/>
    <c:showDLblsOverMax val="0"/>
  </c:chart>
  <c:spPr>
    <a:noFill/>
    <a:ln w="9525" cap="flat" cmpd="sng" algn="ctr">
      <a:noFill/>
      <a:round/>
    </a:ln>
    <a:effectLst/>
  </c:spPr>
  <c:txPr>
    <a:bodyPr vertOverflow="overflow" horzOverflow="overflow" anchor="ctr" anchorCtr="1"/>
    <a:lstStyle/>
    <a:p>
      <a:pPr algn="ctr" rtl="0">
        <a:defRPr lang="ja-JP" altLang="en-US" sz="900" b="0">
          <a:latin typeface="メイリオ"/>
          <a:ea typeface="メイリオ"/>
        </a:defRPr>
      </a:pPr>
      <a:endParaRPr lang="ja-JP"/>
    </a:p>
  </c:txPr>
  <c:printSettings>
    <c:headerFooter/>
    <c:pageMargins b="0.75" l="0.7" r="0.7" t="0.75" header="0.3" footer="0.3"/>
    <c:pageSetup orientation="landscape"/>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[2024統計さむかわデータベース（完成）.xlsx]16-8g!ﾋﾟﾎﾞｯﾄﾃｰﾌﾞﾙ17</c:name>
    <c:fmtId val="0"/>
  </c:pivotSource>
  <c:chart>
    <c:autoTitleDeleted val="1"/>
    <c:pivotFmts>
      <c:pivotFmt>
        <c:idx val="0"/>
        <c:spPr>
          <a:solidFill>
            <a:schemeClr val="accent1"/>
          </a:solidFill>
          <a:ln>
            <a:solidFill>
              <a:schemeClr val="accent1"/>
            </a:solidFill>
          </a:ln>
        </c:spPr>
        <c:marker>
          <c:symbol val="none"/>
        </c:marker>
        <c:dLbl>
          <c:idx val="0"/>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dLbl>
          <c:idx val="0"/>
          <c:layout>
            <c:manualLayout>
              <c:x val="-1.6992810290819041E-16"/>
              <c:y val="0.27032671871430086"/>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dLbl>
          <c:idx val="0"/>
          <c:layout>
            <c:manualLayout>
              <c:x val="0"/>
              <c:y val="0.25793416252306561"/>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solidFill>
              <a:schemeClr val="accent2"/>
            </a:solidFill>
          </a:ln>
        </c:spPr>
        <c:marker>
          <c:symbol val="none"/>
        </c:marker>
        <c:dLbl>
          <c:idx val="0"/>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dLbl>
          <c:idx val="0"/>
          <c:layout>
            <c:manualLayout>
              <c:x val="0"/>
              <c:y val="0.31752171442487215"/>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dLbl>
          <c:idx val="0"/>
          <c:layout>
            <c:manualLayout>
              <c:x val="0"/>
              <c:y val="0.32615932029114919"/>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dLbl>
          <c:idx val="0"/>
          <c:layout>
            <c:manualLayout>
              <c:x val="-1.9694728605089058E-3"/>
              <c:y val="0.32036366588197096"/>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dLbl>
          <c:idx val="0"/>
          <c:layout>
            <c:manualLayout>
              <c:x val="-7.2213170672616731E-17"/>
              <c:y val="0.31129880672132487"/>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dLbl>
          <c:idx val="0"/>
          <c:layout>
            <c:manualLayout>
              <c:x val="-1.4442634134523346E-16"/>
              <c:y val="0.31369483453743535"/>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dLbl>
          <c:idx val="0"/>
          <c:layout>
            <c:manualLayout>
              <c:x val="0"/>
              <c:y val="0.32946559515112156"/>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dLbl>
          <c:idx val="0"/>
          <c:layout>
            <c:manualLayout>
              <c:x val="0"/>
              <c:y val="0.32584688856568089"/>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dLbl>
          <c:idx val="0"/>
          <c:layout>
            <c:manualLayout>
              <c:x val="0"/>
              <c:y val="0.34907554265913543"/>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ln>
            <a:solidFill>
              <a:schemeClr val="accent3"/>
            </a:solidFill>
          </a:ln>
        </c:spPr>
        <c:marker>
          <c:spPr>
            <a:solidFill>
              <a:schemeClr val="accent3"/>
            </a:solidFill>
            <a:ln>
              <a:solidFill>
                <a:schemeClr val="accent3"/>
              </a:solidFill>
            </a:ln>
          </c:spPr>
        </c:marker>
        <c:dLbl>
          <c:idx val="0"/>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596849525760239"/>
          <c:y val="0.13670887788510971"/>
          <c:w val="0.80415034614648584"/>
          <c:h val="0.58598976879482423"/>
        </c:manualLayout>
      </c:layout>
      <c:barChart>
        <c:barDir val="col"/>
        <c:grouping val="clustered"/>
        <c:varyColors val="0"/>
        <c:ser>
          <c:idx val="1"/>
          <c:order val="1"/>
          <c:tx>
            <c:strRef>
              <c:f>'16-8g'!$C$1</c:f>
              <c:strCache>
                <c:ptCount val="1"/>
                <c:pt idx="0">
                  <c:v>登録申請（左軸）</c:v>
                </c:pt>
              </c:strCache>
            </c:strRef>
          </c:tx>
          <c:spPr>
            <a:solidFill>
              <a:schemeClr val="accent1"/>
            </a:solidFill>
            <a:ln>
              <a:solidFill>
                <a:schemeClr val="accent1"/>
              </a:solidFill>
            </a:ln>
          </c:spPr>
          <c:invertIfNegative val="0"/>
          <c:dPt>
            <c:idx val="6"/>
            <c:invertIfNegative val="0"/>
            <c:bubble3D val="0"/>
            <c:extLst>
              <c:ext xmlns:c16="http://schemas.microsoft.com/office/drawing/2014/chart" uri="{C3380CC4-5D6E-409C-BE32-E72D297353CC}">
                <c16:uniqueId val="{00000000-3E55-48F3-AEBF-B47A2573A9C3}"/>
              </c:ext>
            </c:extLst>
          </c:dPt>
          <c:dPt>
            <c:idx val="7"/>
            <c:invertIfNegative val="0"/>
            <c:bubble3D val="0"/>
            <c:extLst>
              <c:ext xmlns:c16="http://schemas.microsoft.com/office/drawing/2014/chart" uri="{C3380CC4-5D6E-409C-BE32-E72D297353CC}">
                <c16:uniqueId val="{00000001-3E55-48F3-AEBF-B47A2573A9C3}"/>
              </c:ext>
            </c:extLst>
          </c:dPt>
          <c:dLbls>
            <c:dLbl>
              <c:idx val="6"/>
              <c:layout>
                <c:manualLayout>
                  <c:x val="-1.6992810290819041E-16"/>
                  <c:y val="0.27032671871430086"/>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55-48F3-AEBF-B47A2573A9C3}"/>
                </c:ext>
              </c:extLst>
            </c:dLbl>
            <c:dLbl>
              <c:idx val="7"/>
              <c:layout>
                <c:manualLayout>
                  <c:x val="0"/>
                  <c:y val="0.25793416252306561"/>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55-48F3-AEBF-B47A2573A9C3}"/>
                </c:ext>
              </c:extLst>
            </c:dLbl>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'16-8g'!$A$2:$A$10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'16-8g'!$C$2:$C$10</c:f>
              <c:numCache>
                <c:formatCode>General</c:formatCode>
                <c:ptCount val="8"/>
                <c:pt idx="0">
                  <c:v>1736</c:v>
                </c:pt>
                <c:pt idx="1">
                  <c:v>1688</c:v>
                </c:pt>
                <c:pt idx="2">
                  <c:v>1757</c:v>
                </c:pt>
                <c:pt idx="3">
                  <c:v>1760</c:v>
                </c:pt>
                <c:pt idx="4">
                  <c:v>1632</c:v>
                </c:pt>
                <c:pt idx="5">
                  <c:v>1731</c:v>
                </c:pt>
                <c:pt idx="6">
                  <c:v>1589</c:v>
                </c:pt>
                <c:pt idx="7">
                  <c:v>1583</c:v>
                </c:pt>
              </c:numCache>
            </c:numRef>
          </c:val>
          <c:extLst>
            <c:ext xmlns:c16="http://schemas.microsoft.com/office/drawing/2014/chart" uri="{C3380CC4-5D6E-409C-BE32-E72D297353CC}">
              <c16:uniqueId val="{00000002-3E55-48F3-AEBF-B47A2573A9C3}"/>
            </c:ext>
          </c:extLst>
        </c:ser>
        <c:ser>
          <c:idx val="2"/>
          <c:order val="2"/>
          <c:tx>
            <c:strRef>
              <c:f>'16-8g'!$D$1</c:f>
              <c:strCache>
                <c:ptCount val="1"/>
                <c:pt idx="0">
                  <c:v>廃止申請（左軸）</c:v>
                </c:pt>
              </c:strCache>
            </c:strRef>
          </c:tx>
          <c:spPr>
            <a:solidFill>
              <a:schemeClr val="accent2"/>
            </a:solidFill>
            <a:ln>
              <a:solidFill>
                <a:schemeClr val="accent2"/>
              </a:solidFill>
            </a:ln>
          </c:spPr>
          <c:invertIfNegative val="0"/>
          <c:dPt>
            <c:idx val="0"/>
            <c:invertIfNegative val="0"/>
            <c:bubble3D val="0"/>
            <c:extLst>
              <c:ext xmlns:c16="http://schemas.microsoft.com/office/drawing/2014/chart" uri="{C3380CC4-5D6E-409C-BE32-E72D297353CC}">
                <c16:uniqueId val="{00000003-3E55-48F3-AEBF-B47A2573A9C3}"/>
              </c:ext>
            </c:extLst>
          </c:dPt>
          <c:dPt>
            <c:idx val="1"/>
            <c:invertIfNegative val="0"/>
            <c:bubble3D val="0"/>
            <c:extLst>
              <c:ext xmlns:c16="http://schemas.microsoft.com/office/drawing/2014/chart" uri="{C3380CC4-5D6E-409C-BE32-E72D297353CC}">
                <c16:uniqueId val="{00000004-3E55-48F3-AEBF-B47A2573A9C3}"/>
              </c:ext>
            </c:extLst>
          </c:dPt>
          <c:dPt>
            <c:idx val="2"/>
            <c:invertIfNegative val="0"/>
            <c:bubble3D val="0"/>
            <c:extLst>
              <c:ext xmlns:c16="http://schemas.microsoft.com/office/drawing/2014/chart" uri="{C3380CC4-5D6E-409C-BE32-E72D297353CC}">
                <c16:uniqueId val="{00000005-3E55-48F3-AEBF-B47A2573A9C3}"/>
              </c:ext>
            </c:extLst>
          </c:dPt>
          <c:dPt>
            <c:idx val="3"/>
            <c:invertIfNegative val="0"/>
            <c:bubble3D val="0"/>
            <c:extLst>
              <c:ext xmlns:c16="http://schemas.microsoft.com/office/drawing/2014/chart" uri="{C3380CC4-5D6E-409C-BE32-E72D297353CC}">
                <c16:uniqueId val="{00000006-3E55-48F3-AEBF-B47A2573A9C3}"/>
              </c:ext>
            </c:extLst>
          </c:dPt>
          <c:dPt>
            <c:idx val="4"/>
            <c:invertIfNegative val="0"/>
            <c:bubble3D val="0"/>
            <c:extLst>
              <c:ext xmlns:c16="http://schemas.microsoft.com/office/drawing/2014/chart" uri="{C3380CC4-5D6E-409C-BE32-E72D297353CC}">
                <c16:uniqueId val="{00000007-3E55-48F3-AEBF-B47A2573A9C3}"/>
              </c:ext>
            </c:extLst>
          </c:dPt>
          <c:dPt>
            <c:idx val="5"/>
            <c:invertIfNegative val="0"/>
            <c:bubble3D val="0"/>
            <c:extLst>
              <c:ext xmlns:c16="http://schemas.microsoft.com/office/drawing/2014/chart" uri="{C3380CC4-5D6E-409C-BE32-E72D297353CC}">
                <c16:uniqueId val="{00000008-3E55-48F3-AEBF-B47A2573A9C3}"/>
              </c:ext>
            </c:extLst>
          </c:dPt>
          <c:dPt>
            <c:idx val="6"/>
            <c:invertIfNegative val="0"/>
            <c:bubble3D val="0"/>
            <c:extLst>
              <c:ext xmlns:c16="http://schemas.microsoft.com/office/drawing/2014/chart" uri="{C3380CC4-5D6E-409C-BE32-E72D297353CC}">
                <c16:uniqueId val="{00000009-3E55-48F3-AEBF-B47A2573A9C3}"/>
              </c:ext>
            </c:extLst>
          </c:dPt>
          <c:dPt>
            <c:idx val="7"/>
            <c:invertIfNegative val="0"/>
            <c:bubble3D val="0"/>
            <c:extLst>
              <c:ext xmlns:c16="http://schemas.microsoft.com/office/drawing/2014/chart" uri="{C3380CC4-5D6E-409C-BE32-E72D297353CC}">
                <c16:uniqueId val="{0000000A-3E55-48F3-AEBF-B47A2573A9C3}"/>
              </c:ext>
            </c:extLst>
          </c:dPt>
          <c:dLbls>
            <c:dLbl>
              <c:idx val="0"/>
              <c:layout>
                <c:manualLayout>
                  <c:x val="0"/>
                  <c:y val="0.31752171442487215"/>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55-48F3-AEBF-B47A2573A9C3}"/>
                </c:ext>
              </c:extLst>
            </c:dLbl>
            <c:dLbl>
              <c:idx val="1"/>
              <c:layout>
                <c:manualLayout>
                  <c:x val="0"/>
                  <c:y val="0.32615932029114919"/>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E55-48F3-AEBF-B47A2573A9C3}"/>
                </c:ext>
              </c:extLst>
            </c:dLbl>
            <c:dLbl>
              <c:idx val="2"/>
              <c:layout>
                <c:manualLayout>
                  <c:x val="-1.9694728605089058E-3"/>
                  <c:y val="0.32036366588197096"/>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E55-48F3-AEBF-B47A2573A9C3}"/>
                </c:ext>
              </c:extLst>
            </c:dLbl>
            <c:dLbl>
              <c:idx val="3"/>
              <c:layout>
                <c:manualLayout>
                  <c:x val="-7.2213170672616731E-17"/>
                  <c:y val="0.31129880672132487"/>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E55-48F3-AEBF-B47A2573A9C3}"/>
                </c:ext>
              </c:extLst>
            </c:dLbl>
            <c:dLbl>
              <c:idx val="4"/>
              <c:layout>
                <c:manualLayout>
                  <c:x val="-1.4442634134523346E-16"/>
                  <c:y val="0.31369483453743535"/>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E55-48F3-AEBF-B47A2573A9C3}"/>
                </c:ext>
              </c:extLst>
            </c:dLbl>
            <c:dLbl>
              <c:idx val="5"/>
              <c:layout>
                <c:manualLayout>
                  <c:x val="0"/>
                  <c:y val="0.32946559515112156"/>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E55-48F3-AEBF-B47A2573A9C3}"/>
                </c:ext>
              </c:extLst>
            </c:dLbl>
            <c:dLbl>
              <c:idx val="6"/>
              <c:layout>
                <c:manualLayout>
                  <c:x val="0"/>
                  <c:y val="0.32584688856568089"/>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E55-48F3-AEBF-B47A2573A9C3}"/>
                </c:ext>
              </c:extLst>
            </c:dLbl>
            <c:dLbl>
              <c:idx val="7"/>
              <c:layout>
                <c:manualLayout>
                  <c:x val="0"/>
                  <c:y val="0.34907554265913543"/>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E55-48F3-AEBF-B47A2573A9C3}"/>
                </c:ext>
              </c:extLst>
            </c:dLbl>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'16-8g'!$A$2:$A$10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'16-8g'!$D$2:$D$10</c:f>
              <c:numCache>
                <c:formatCode>General</c:formatCode>
                <c:ptCount val="8"/>
                <c:pt idx="0">
                  <c:v>1621</c:v>
                </c:pt>
                <c:pt idx="1">
                  <c:v>1656</c:v>
                </c:pt>
                <c:pt idx="2">
                  <c:v>1617</c:v>
                </c:pt>
                <c:pt idx="3">
                  <c:v>1556</c:v>
                </c:pt>
                <c:pt idx="4">
                  <c:v>1549</c:v>
                </c:pt>
                <c:pt idx="5">
                  <c:v>1632</c:v>
                </c:pt>
                <c:pt idx="6">
                  <c:v>1604</c:v>
                </c:pt>
                <c:pt idx="7">
                  <c:v>1619</c:v>
                </c:pt>
              </c:numCache>
            </c:numRef>
          </c:val>
          <c:extLst>
            <c:ext xmlns:c16="http://schemas.microsoft.com/office/drawing/2014/chart" uri="{C3380CC4-5D6E-409C-BE32-E72D297353CC}">
              <c16:uniqueId val="{0000000B-3E55-48F3-AEBF-B47A2573A9C3}"/>
            </c:ext>
          </c:extLst>
        </c:ser>
        <c:dLbls>
          <c:showLegendKey val="0"/>
          <c:showVal val="1"/>
          <c:showCatName val="0"/>
          <c:showSerName val="0"/>
          <c:showPercent val="0"/>
          <c:showBubbleSize val="0"/>
        </c:dLbls>
        <c:gapWidth val="150"/>
        <c:axId val="1"/>
        <c:axId val="2"/>
      </c:barChart>
      <c:lineChart>
        <c:grouping val="standard"/>
        <c:varyColors val="0"/>
        <c:ser>
          <c:idx val="0"/>
          <c:order val="0"/>
          <c:tx>
            <c:strRef>
              <c:f>'16-8g'!$B$1</c:f>
              <c:strCache>
                <c:ptCount val="1"/>
                <c:pt idx="0">
                  <c:v>印鑑登録者数（右軸）</c:v>
                </c:pt>
              </c:strCache>
            </c:strRef>
          </c:tx>
          <c:spPr>
            <a:ln>
              <a:solidFill>
                <a:schemeClr val="accent3"/>
              </a:solidFill>
            </a:ln>
          </c:spPr>
          <c:marker>
            <c:spPr>
              <a:solidFill>
                <a:schemeClr val="accent3"/>
              </a:solidFill>
              <a:ln>
                <a:solidFill>
                  <a:schemeClr val="accent3"/>
                </a:solidFill>
              </a:ln>
            </c:spPr>
          </c:marker>
          <c:dLbls>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'16-8g'!$A$2:$A$10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'16-8g'!$B$2:$B$10</c:f>
              <c:numCache>
                <c:formatCode>General</c:formatCode>
                <c:ptCount val="8"/>
                <c:pt idx="0">
                  <c:v>29591</c:v>
                </c:pt>
                <c:pt idx="1">
                  <c:v>29623</c:v>
                </c:pt>
                <c:pt idx="2">
                  <c:v>29763</c:v>
                </c:pt>
                <c:pt idx="3">
                  <c:v>29867</c:v>
                </c:pt>
                <c:pt idx="4">
                  <c:v>29950</c:v>
                </c:pt>
                <c:pt idx="5">
                  <c:v>30049</c:v>
                </c:pt>
                <c:pt idx="6">
                  <c:v>30034</c:v>
                </c:pt>
                <c:pt idx="7">
                  <c:v>29998</c:v>
                </c:pt>
              </c:numCache>
            </c:numRef>
          </c:val>
          <c:smooth val="0"/>
          <c:extLst>
            <c:ext xmlns:c16="http://schemas.microsoft.com/office/drawing/2014/chart" uri="{C3380CC4-5D6E-409C-BE32-E72D297353CC}">
              <c16:uniqueId val="{0000000C-3E55-48F3-AEBF-B47A2573A9C3}"/>
            </c:ext>
          </c:extLst>
        </c:ser>
        <c:dLbls>
          <c:showLegendKey val="0"/>
          <c:showVal val="1"/>
          <c:showCatName val="0"/>
          <c:showSerName val="0"/>
          <c:showPercent val="0"/>
          <c:showBubbleSize val="0"/>
        </c:dLbls>
        <c:marker val="1"/>
        <c:smooth val="0"/>
        <c:axId val="11"/>
        <c:axId val="12"/>
      </c:lineChart>
      <c:catAx>
        <c:axId val="1"/>
        <c:scaling>
          <c:orientation val="minMax"/>
        </c:scaling>
        <c:delete val="0"/>
        <c:axPos val="b"/>
        <c:numFmt formatCode="General" sourceLinked="1"/>
        <c:majorTickMark val="out"/>
        <c:minorTickMark val="none"/>
        <c:tickLblPos val="nextTo"/>
        <c:txPr>
          <a:bodyPr horzOverflow="overflow" anchor="ctr" anchorCtr="1"/>
          <a:lstStyle/>
          <a:p>
            <a:pPr algn="ctr" rtl="0">
              <a:defRPr sz="900">
                <a:solidFill>
                  <a:schemeClr val="tx1"/>
                </a:solidFill>
              </a:defRPr>
            </a:pPr>
            <a:endParaRPr lang="ja-JP"/>
          </a:p>
        </c:txPr>
        <c:crossAx val="2"/>
        <c:crosses val="autoZero"/>
        <c:auto val="1"/>
        <c:lblAlgn val="ctr"/>
        <c:lblOffset val="100"/>
        <c:noMultiLvlLbl val="0"/>
      </c:catAx>
      <c:valAx>
        <c:axId val="2"/>
        <c:scaling>
          <c:orientation val="minMax"/>
          <c:max val="2000"/>
          <c:min val="0"/>
        </c:scaling>
        <c:delete val="0"/>
        <c:axPos val="l"/>
        <c:title>
          <c:tx>
            <c:rich>
              <a:bodyPr rot="0" horzOverflow="overflow" anchor="ctr" anchorCtr="1"/>
              <a:lstStyle/>
              <a:p>
                <a:pPr algn="ctr" rtl="0">
                  <a:defRPr sz="900" i="0" u="none" strike="noStrike" baseline="0">
                    <a:solidFill>
                      <a:schemeClr val="tx1"/>
                    </a:solidFill>
                  </a:defRPr>
                </a:pPr>
                <a:r>
                  <a:rPr lang="ja-JP" altLang="en-US" sz="900" b="0" i="0" u="none" strike="noStrike" baseline="0">
                    <a:solidFill>
                      <a:schemeClr val="tx1"/>
                    </a:solidFill>
                    <a:latin typeface="メイリオ"/>
                    <a:ea typeface="メイリオ"/>
                  </a:rPr>
                  <a:t>（件）</a:t>
                </a:r>
              </a:p>
            </c:rich>
          </c:tx>
          <c:layout>
            <c:manualLayout>
              <c:xMode val="edge"/>
              <c:yMode val="edge"/>
              <c:x val="4.5002972694711506E-2"/>
              <c:y val="5.4368323386328299E-2"/>
            </c:manualLayout>
          </c:layout>
          <c:overlay val="0"/>
        </c:title>
        <c:numFmt formatCode="#,##0_);[Red]\(#,##0\)" sourceLinked="0"/>
        <c:majorTickMark val="out"/>
        <c:minorTickMark val="none"/>
        <c:tickLblPos val="nextTo"/>
        <c:txPr>
          <a:bodyPr horzOverflow="overflow" anchor="ctr" anchorCtr="1"/>
          <a:lstStyle/>
          <a:p>
            <a:pPr algn="ctr" rtl="0">
              <a:defRPr sz="900">
                <a:solidFill>
                  <a:schemeClr val="tx1"/>
                </a:solidFill>
              </a:defRPr>
            </a:pPr>
            <a:endParaRPr lang="ja-JP"/>
          </a:p>
        </c:txPr>
        <c:crossAx val="1"/>
        <c:crosses val="autoZero"/>
        <c:crossBetween val="between"/>
        <c:majorUnit val="200"/>
      </c:valAx>
      <c:catAx>
        <c:axId val="11"/>
        <c:scaling>
          <c:orientation val="minMax"/>
        </c:scaling>
        <c:delete val="1"/>
        <c:axPos val="b"/>
        <c:numFmt formatCode="General" sourceLinked="1"/>
        <c:majorTickMark val="out"/>
        <c:minorTickMark val="none"/>
        <c:tickLblPos val="nextTo"/>
        <c:crossAx val="12"/>
        <c:crosses val="autoZero"/>
        <c:auto val="1"/>
        <c:lblAlgn val="ctr"/>
        <c:lblOffset val="100"/>
        <c:noMultiLvlLbl val="0"/>
      </c:catAx>
      <c:valAx>
        <c:axId val="12"/>
        <c:scaling>
          <c:orientation val="minMax"/>
          <c:max val="35000"/>
          <c:min val="0"/>
        </c:scaling>
        <c:delete val="0"/>
        <c:axPos val="r"/>
        <c:title>
          <c:tx>
            <c:rich>
              <a:bodyPr rot="0" horzOverflow="overflow" anchor="ctr" anchorCtr="1"/>
              <a:lstStyle/>
              <a:p>
                <a:pPr algn="ctr" rtl="0">
                  <a:defRPr sz="900" i="0" u="none" strike="noStrike" baseline="0">
                    <a:solidFill>
                      <a:schemeClr val="tx1"/>
                    </a:solidFill>
                  </a:defRPr>
                </a:pPr>
                <a:r>
                  <a:rPr lang="ja-JP" altLang="en-US" sz="900" b="0" i="0" u="none" strike="noStrike" baseline="0">
                    <a:solidFill>
                      <a:schemeClr val="tx1"/>
                    </a:solidFill>
                    <a:latin typeface="メイリオ"/>
                    <a:ea typeface="メイリオ"/>
                  </a:rPr>
                  <a:t>（人）</a:t>
                </a:r>
              </a:p>
            </c:rich>
          </c:tx>
          <c:layout>
            <c:manualLayout>
              <c:xMode val="edge"/>
              <c:yMode val="edge"/>
              <c:x val="0.90747523962819565"/>
              <c:y val="5.8919705100556698E-2"/>
            </c:manualLayout>
          </c:layout>
          <c:overlay val="0"/>
        </c:title>
        <c:numFmt formatCode="#,##0_);[Red]\(#,##0\)" sourceLinked="0"/>
        <c:majorTickMark val="out"/>
        <c:minorTickMark val="none"/>
        <c:tickLblPos val="nextTo"/>
        <c:txPr>
          <a:bodyPr horzOverflow="overflow" anchor="ctr" anchorCtr="1"/>
          <a:lstStyle/>
          <a:p>
            <a:pPr algn="ctr" rtl="0">
              <a:defRPr sz="900">
                <a:solidFill>
                  <a:schemeClr val="tx1"/>
                </a:solidFill>
              </a:defRPr>
            </a:pPr>
            <a:endParaRPr lang="ja-JP"/>
          </a:p>
        </c:txPr>
        <c:crossAx val="11"/>
        <c:crosses val="max"/>
        <c:crossBetween val="between"/>
        <c:majorUnit val="5000"/>
      </c:valAx>
    </c:plotArea>
    <c:legend>
      <c:legendPos val="t"/>
      <c:overlay val="0"/>
      <c:txPr>
        <a:bodyPr horzOverflow="overflow" anchor="ctr" anchorCtr="1"/>
        <a:lstStyle/>
        <a:p>
          <a:pPr algn="l" rtl="0">
            <a:defRPr sz="900">
              <a:solidFill>
                <a:schemeClr val="tx1"/>
              </a:solidFill>
            </a:defRPr>
          </a:pPr>
          <a:endParaRPr lang="ja-JP"/>
        </a:p>
      </c:txPr>
    </c:legend>
    <c:plotVisOnly val="1"/>
    <c:dispBlanksAs val="gap"/>
    <c:showDLblsOverMax val="0"/>
  </c:chart>
  <c:spPr>
    <a:noFill/>
    <a:ln>
      <a:noFill/>
    </a:ln>
  </c:spPr>
  <c:txPr>
    <a:bodyPr horzOverflow="overflow" anchor="ctr" anchorCtr="1"/>
    <a:lstStyle/>
    <a:p>
      <a:pPr algn="ctr" rtl="0">
        <a:defRPr lang="ja-JP" altLang="en-US" sz="900" b="0">
          <a:solidFill>
            <a:schemeClr val="tx1"/>
          </a:solidFill>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[2024統計さむかわデータベース（完成）.xlsx]16-9g!ﾋﾟﾎﾞｯﾄﾃｰﾌﾞﾙ18</c:name>
    <c:fmtId val="0"/>
  </c:pivotSource>
  <c:chart>
    <c:autoTitleDeleted val="1"/>
    <c:pivotFmts>
      <c:pivotFmt>
        <c:idx val="0"/>
        <c:spPr>
          <a:solidFill>
            <a:schemeClr val="accent1"/>
          </a:solidFill>
          <a:ln>
            <a:noFill/>
          </a:ln>
          <a:effectLst/>
        </c:spPr>
        <c:marker>
          <c:symbol val="none"/>
        </c:marker>
        <c:dLbl>
          <c:idx val="0"/>
          <c:numFmt formatCode="0.0%" sourceLinked="0"/>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1000" b="0" i="0" u="none" strike="noStrike" kern="1200" baseline="0">
                  <a:solidFill>
                    <a:schemeClr val="tx1"/>
                  </a:solidFill>
                  <a:latin typeface="+mn-lt"/>
                  <a:ea typeface="+mn-ea"/>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solidFill>
            <a:schemeClr val="accent1"/>
          </a:solidFill>
          <a:ln>
            <a:noFill/>
          </a:ln>
          <a:effectLst/>
        </c:spPr>
      </c:pivotFmt>
      <c:pivotFmt>
        <c:idx val="10"/>
        <c:spPr>
          <a:solidFill>
            <a:schemeClr val="accent1"/>
          </a:solidFill>
          <a:ln>
            <a:noFill/>
          </a:ln>
          <a:effectLst/>
        </c:spPr>
      </c:pivotFmt>
      <c:pivotFmt>
        <c:idx val="11"/>
        <c:spPr>
          <a:solidFill>
            <a:schemeClr val="accent1"/>
          </a:solidFill>
          <a:ln>
            <a:noFill/>
          </a:ln>
          <a:effectLst/>
        </c:spPr>
      </c:pivotFmt>
      <c:pivotFmt>
        <c:idx val="12"/>
        <c:spPr>
          <a:solidFill>
            <a:schemeClr val="accent1"/>
          </a:solidFill>
          <a:ln>
            <a:noFill/>
          </a:ln>
          <a:effectLst/>
        </c:spPr>
      </c:pivotFmt>
      <c:pivotFmt>
        <c:idx val="13"/>
        <c:spPr>
          <a:solidFill>
            <a:schemeClr val="accent1"/>
          </a:solidFill>
          <a:ln>
            <a:noFill/>
          </a:ln>
          <a:effectLst/>
        </c:spPr>
      </c:pivotFmt>
      <c:pivotFmt>
        <c:idx val="14"/>
        <c:spPr>
          <a:solidFill>
            <a:schemeClr val="accent1"/>
          </a:solidFill>
          <a:ln>
            <a:noFill/>
          </a:ln>
          <a:effectLst/>
        </c:spPr>
      </c:pivotFmt>
      <c:pivotFmt>
        <c:idx val="15"/>
        <c:spPr>
          <a:solidFill>
            <a:schemeClr val="accent1"/>
          </a:solidFill>
          <a:ln>
            <a:noFill/>
          </a:ln>
          <a:effectLst/>
        </c:spPr>
      </c:pivotFmt>
      <c:pivotFmt>
        <c:idx val="16"/>
        <c:spPr>
          <a:solidFill>
            <a:schemeClr val="accent1"/>
          </a:solidFill>
          <a:ln>
            <a:noFill/>
          </a:ln>
          <a:effectLst/>
        </c:spPr>
      </c:pivotFmt>
      <c:pivotFmt>
        <c:idx val="17"/>
        <c:spPr>
          <a:solidFill>
            <a:schemeClr val="accent1"/>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lang="ja-JP" altLang="en-US" sz="1000" b="0" i="0" u="none" strike="noStrike" kern="1200" baseline="0">
                  <a:solidFill>
                    <a:schemeClr val="tx1"/>
                  </a:solidFill>
                  <a:latin typeface="+mn-lt"/>
                  <a:ea typeface="+mn-ea"/>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8"/>
        <c:spPr>
          <a:solidFill>
            <a:schemeClr val="accent1"/>
          </a:solidFill>
          <a:ln>
            <a:noFill/>
          </a:ln>
          <a:effectLst/>
        </c:spPr>
      </c:pivotFmt>
      <c:pivotFmt>
        <c:idx val="19"/>
        <c:spPr>
          <a:solidFill>
            <a:schemeClr val="accent1"/>
          </a:solidFill>
          <a:ln>
            <a:noFill/>
          </a:ln>
          <a:effectLst/>
        </c:spPr>
      </c:pivotFmt>
      <c:pivotFmt>
        <c:idx val="20"/>
        <c:spPr>
          <a:solidFill>
            <a:schemeClr val="accent1"/>
          </a:solidFill>
          <a:ln>
            <a:noFill/>
          </a:ln>
          <a:effectLst/>
        </c:spPr>
      </c:pivotFmt>
      <c:pivotFmt>
        <c:idx val="21"/>
        <c:spPr>
          <a:solidFill>
            <a:schemeClr val="accent1"/>
          </a:solidFill>
          <a:ln>
            <a:noFill/>
          </a:ln>
          <a:effectLst/>
        </c:spPr>
      </c:pivotFmt>
      <c:pivotFmt>
        <c:idx val="22"/>
        <c:spPr>
          <a:solidFill>
            <a:schemeClr val="accent1"/>
          </a:solidFill>
          <a:ln>
            <a:noFill/>
          </a:ln>
          <a:effectLst/>
        </c:spPr>
      </c:pivotFmt>
      <c:pivotFmt>
        <c:idx val="23"/>
        <c:spPr>
          <a:solidFill>
            <a:schemeClr val="accent1"/>
          </a:solidFill>
          <a:ln>
            <a:noFill/>
          </a:ln>
          <a:effectLst/>
        </c:spPr>
      </c:pivotFmt>
      <c:pivotFmt>
        <c:idx val="24"/>
        <c:spPr>
          <a:solidFill>
            <a:schemeClr val="accent1"/>
          </a:solidFill>
          <a:ln>
            <a:noFill/>
          </a:ln>
          <a:effectLst/>
        </c:spPr>
      </c:pivotFmt>
      <c:pivotFmt>
        <c:idx val="25"/>
        <c:spPr>
          <a:solidFill>
            <a:schemeClr val="accent1"/>
          </a:solidFill>
          <a:ln>
            <a:noFill/>
          </a:ln>
          <a:effectLst/>
        </c:spPr>
      </c:pivotFmt>
      <c:pivotFmt>
        <c:idx val="26"/>
        <c:spPr>
          <a:solidFill>
            <a:schemeClr val="accent1"/>
          </a:solidFill>
          <a:ln>
            <a:noFill/>
          </a:ln>
          <a:effectLst/>
        </c:spPr>
      </c:pivotFmt>
      <c:pivotFmt>
        <c:idx val="27"/>
        <c:spPr>
          <a:solidFill>
            <a:schemeClr val="accent1"/>
          </a:solidFill>
          <a:ln>
            <a:noFill/>
          </a:ln>
          <a:effectLst/>
        </c:spPr>
      </c:pivotFmt>
      <c:pivotFmt>
        <c:idx val="28"/>
        <c:spPr>
          <a:solidFill>
            <a:schemeClr val="accent1"/>
          </a:solidFill>
          <a:ln>
            <a:noFill/>
          </a:ln>
          <a:effectLst/>
        </c:spPr>
      </c:pivotFmt>
      <c:pivotFmt>
        <c:idx val="29"/>
        <c:spPr>
          <a:solidFill>
            <a:schemeClr val="accent1"/>
          </a:solidFill>
          <a:ln>
            <a:noFill/>
          </a:ln>
          <a:effectLst/>
        </c:spPr>
      </c:pivotFmt>
      <c:pivotFmt>
        <c:idx val="30"/>
        <c:spPr>
          <a:solidFill>
            <a:schemeClr val="accent1"/>
          </a:solidFill>
          <a:ln>
            <a:noFill/>
          </a:ln>
          <a:effectLst/>
        </c:spPr>
      </c:pivotFmt>
      <c:pivotFmt>
        <c:idx val="31"/>
        <c:spPr>
          <a:solidFill>
            <a:schemeClr val="accent1"/>
          </a:solidFill>
          <a:ln>
            <a:noFill/>
          </a:ln>
          <a:effectLst/>
        </c:spPr>
      </c:pivotFmt>
      <c:pivotFmt>
        <c:idx val="32"/>
        <c:spPr>
          <a:solidFill>
            <a:schemeClr val="accent1"/>
          </a:solidFill>
          <a:ln>
            <a:noFill/>
          </a:ln>
          <a:effectLst/>
        </c:spPr>
      </c:pivotFmt>
    </c:pivotFmts>
    <c:plotArea>
      <c:layout>
        <c:manualLayout>
          <c:layoutTarget val="inner"/>
          <c:xMode val="edge"/>
          <c:yMode val="edge"/>
          <c:x val="0.26934781271946434"/>
          <c:y val="0.1232190884277513"/>
          <c:w val="0.41363033227505014"/>
          <c:h val="0.78560678308445586"/>
        </c:manualLayout>
      </c:layout>
      <c:pieChart>
        <c:varyColors val="1"/>
        <c:ser>
          <c:idx val="0"/>
          <c:order val="0"/>
          <c:tx>
            <c:strRef>
              <c:f>'16-9g'!$B$1:$B$2</c:f>
              <c:strCache>
                <c:ptCount val="1"/>
                <c:pt idx="0">
                  <c:v>令和6年度</c:v>
                </c:pt>
              </c:strCache>
            </c:strRef>
          </c:tx>
          <c:dPt>
            <c:idx val="0"/>
            <c:bubble3D val="0"/>
            <c:spPr>
              <a:solidFill>
                <a:schemeClr val="accent1"/>
              </a:solidFill>
              <a:ln>
                <a:noFill/>
              </a:ln>
              <a:effectLst/>
            </c:spPr>
            <c:extLst>
              <c:ext xmlns:c16="http://schemas.microsoft.com/office/drawing/2014/chart" uri="{C3380CC4-5D6E-409C-BE32-E72D297353CC}">
                <c16:uniqueId val="{00000001-9F65-4E18-8051-8D71576998DC}"/>
              </c:ext>
            </c:extLst>
          </c:dPt>
          <c:dPt>
            <c:idx val="1"/>
            <c:bubble3D val="0"/>
            <c:spPr>
              <a:solidFill>
                <a:schemeClr val="accent2"/>
              </a:solidFill>
              <a:ln>
                <a:noFill/>
              </a:ln>
              <a:effectLst/>
            </c:spPr>
            <c:extLst>
              <c:ext xmlns:c16="http://schemas.microsoft.com/office/drawing/2014/chart" uri="{C3380CC4-5D6E-409C-BE32-E72D297353CC}">
                <c16:uniqueId val="{00000003-9F65-4E18-8051-8D71576998DC}"/>
              </c:ext>
            </c:extLst>
          </c:dPt>
          <c:dPt>
            <c:idx val="2"/>
            <c:bubble3D val="0"/>
            <c:spPr>
              <a:solidFill>
                <a:schemeClr val="accent3"/>
              </a:solidFill>
              <a:ln>
                <a:noFill/>
              </a:ln>
              <a:effectLst/>
            </c:spPr>
            <c:extLst>
              <c:ext xmlns:c16="http://schemas.microsoft.com/office/drawing/2014/chart" uri="{C3380CC4-5D6E-409C-BE32-E72D297353CC}">
                <c16:uniqueId val="{00000005-9F65-4E18-8051-8D71576998DC}"/>
              </c:ext>
            </c:extLst>
          </c:dPt>
          <c:dPt>
            <c:idx val="3"/>
            <c:bubble3D val="0"/>
            <c:spPr>
              <a:solidFill>
                <a:schemeClr val="accent4"/>
              </a:solidFill>
              <a:ln>
                <a:noFill/>
              </a:ln>
              <a:effectLst/>
            </c:spPr>
            <c:extLst>
              <c:ext xmlns:c16="http://schemas.microsoft.com/office/drawing/2014/chart" uri="{C3380CC4-5D6E-409C-BE32-E72D297353CC}">
                <c16:uniqueId val="{00000007-9F65-4E18-8051-8D71576998DC}"/>
              </c:ext>
            </c:extLst>
          </c:dPt>
          <c:dPt>
            <c:idx val="4"/>
            <c:bubble3D val="0"/>
            <c:spPr>
              <a:solidFill>
                <a:schemeClr val="accent5"/>
              </a:solidFill>
              <a:ln>
                <a:noFill/>
              </a:ln>
              <a:effectLst/>
            </c:spPr>
            <c:extLst>
              <c:ext xmlns:c16="http://schemas.microsoft.com/office/drawing/2014/chart" uri="{C3380CC4-5D6E-409C-BE32-E72D297353CC}">
                <c16:uniqueId val="{00000009-9F65-4E18-8051-8D71576998DC}"/>
              </c:ext>
            </c:extLst>
          </c:dPt>
          <c:dPt>
            <c:idx val="5"/>
            <c:bubble3D val="0"/>
            <c:spPr>
              <a:solidFill>
                <a:schemeClr val="accent6"/>
              </a:solidFill>
              <a:ln>
                <a:noFill/>
              </a:ln>
              <a:effectLst/>
            </c:spPr>
            <c:extLst>
              <c:ext xmlns:c16="http://schemas.microsoft.com/office/drawing/2014/chart" uri="{C3380CC4-5D6E-409C-BE32-E72D297353CC}">
                <c16:uniqueId val="{0000000B-9F65-4E18-8051-8D71576998DC}"/>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9F65-4E18-8051-8D71576998DC}"/>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9F65-4E18-8051-8D71576998DC}"/>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11-9F65-4E18-8051-8D71576998DC}"/>
              </c:ext>
            </c:extLst>
          </c:dPt>
          <c:dPt>
            <c:idx val="9"/>
            <c:bubble3D val="0"/>
            <c:spPr>
              <a:solidFill>
                <a:schemeClr val="accent4">
                  <a:lumMod val="60000"/>
                </a:schemeClr>
              </a:solidFill>
              <a:ln>
                <a:noFill/>
              </a:ln>
              <a:effectLst/>
            </c:spPr>
            <c:extLst>
              <c:ext xmlns:c16="http://schemas.microsoft.com/office/drawing/2014/chart" uri="{C3380CC4-5D6E-409C-BE32-E72D297353CC}">
                <c16:uniqueId val="{00000013-9F65-4E18-8051-8D71576998DC}"/>
              </c:ext>
            </c:extLst>
          </c:dPt>
          <c:dPt>
            <c:idx val="10"/>
            <c:bubble3D val="0"/>
            <c:spPr>
              <a:solidFill>
                <a:schemeClr val="accent5">
                  <a:lumMod val="60000"/>
                </a:schemeClr>
              </a:solidFill>
              <a:ln>
                <a:noFill/>
              </a:ln>
              <a:effectLst/>
            </c:spPr>
            <c:extLst>
              <c:ext xmlns:c16="http://schemas.microsoft.com/office/drawing/2014/chart" uri="{C3380CC4-5D6E-409C-BE32-E72D297353CC}">
                <c16:uniqueId val="{00000015-9F65-4E18-8051-8D71576998DC}"/>
              </c:ext>
            </c:extLst>
          </c:dPt>
          <c:dPt>
            <c:idx val="11"/>
            <c:bubble3D val="0"/>
            <c:spPr>
              <a:solidFill>
                <a:schemeClr val="accent6">
                  <a:lumMod val="60000"/>
                </a:schemeClr>
              </a:solidFill>
              <a:ln>
                <a:noFill/>
              </a:ln>
              <a:effectLst/>
            </c:spPr>
            <c:extLst>
              <c:ext xmlns:c16="http://schemas.microsoft.com/office/drawing/2014/chart" uri="{C3380CC4-5D6E-409C-BE32-E72D297353CC}">
                <c16:uniqueId val="{00000017-9F65-4E18-8051-8D71576998DC}"/>
              </c:ext>
            </c:extLst>
          </c:dPt>
          <c:dPt>
            <c:idx val="12"/>
            <c:bubble3D val="0"/>
            <c:spPr>
              <a:solidFill>
                <a:schemeClr val="accent1">
                  <a:lumMod val="80000"/>
                  <a:lumOff val="20000"/>
                </a:schemeClr>
              </a:solidFill>
              <a:ln>
                <a:noFill/>
              </a:ln>
              <a:effectLst/>
            </c:spPr>
            <c:extLst>
              <c:ext xmlns:c16="http://schemas.microsoft.com/office/drawing/2014/chart" uri="{C3380CC4-5D6E-409C-BE32-E72D297353CC}">
                <c16:uniqueId val="{00000019-9F65-4E18-8051-8D71576998DC}"/>
              </c:ext>
            </c:extLst>
          </c:dPt>
          <c:dPt>
            <c:idx val="13"/>
            <c:bubble3D val="0"/>
            <c:spPr>
              <a:solidFill>
                <a:schemeClr val="accent2">
                  <a:lumMod val="80000"/>
                  <a:lumOff val="20000"/>
                </a:schemeClr>
              </a:solidFill>
              <a:ln>
                <a:noFill/>
              </a:ln>
              <a:effectLst/>
            </c:spPr>
            <c:extLst>
              <c:ext xmlns:c16="http://schemas.microsoft.com/office/drawing/2014/chart" uri="{C3380CC4-5D6E-409C-BE32-E72D297353CC}">
                <c16:uniqueId val="{0000001B-9F65-4E18-8051-8D71576998DC}"/>
              </c:ext>
            </c:extLst>
          </c:dPt>
          <c:dPt>
            <c:idx val="14"/>
            <c:bubble3D val="0"/>
            <c:spPr>
              <a:solidFill>
                <a:schemeClr val="accent3">
                  <a:lumMod val="80000"/>
                  <a:lumOff val="20000"/>
                </a:schemeClr>
              </a:solidFill>
              <a:ln>
                <a:noFill/>
              </a:ln>
              <a:effectLst/>
            </c:spPr>
            <c:extLst>
              <c:ext xmlns:c16="http://schemas.microsoft.com/office/drawing/2014/chart" uri="{C3380CC4-5D6E-409C-BE32-E72D297353CC}">
                <c16:uniqueId val="{0000001D-9F65-4E18-8051-8D71576998DC}"/>
              </c:ext>
            </c:extLst>
          </c:dPt>
          <c:dPt>
            <c:idx val="15"/>
            <c:bubble3D val="0"/>
            <c:spPr>
              <a:solidFill>
                <a:schemeClr val="accent4">
                  <a:lumMod val="80000"/>
                  <a:lumOff val="20000"/>
                </a:schemeClr>
              </a:solidFill>
              <a:ln>
                <a:noFill/>
              </a:ln>
              <a:effectLst/>
            </c:spPr>
            <c:extLst>
              <c:ext xmlns:c16="http://schemas.microsoft.com/office/drawing/2014/chart" uri="{C3380CC4-5D6E-409C-BE32-E72D297353CC}">
                <c16:uniqueId val="{0000001F-9F65-4E18-8051-8D71576998D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lang="ja-JP" altLang="en-US" sz="1000" b="0" i="0" u="none" strike="noStrike" kern="1200" baseline="0">
                    <a:solidFill>
                      <a:schemeClr val="tx1"/>
                    </a:solidFill>
                    <a:latin typeface="+mn-lt"/>
                    <a:ea typeface="+mn-ea"/>
                    <a:cs typeface="+mn-cs"/>
                  </a:defRPr>
                </a:pPr>
                <a:endParaRPr lang="ja-JP"/>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'16-9g'!$A$3:$A$18</c:f>
              <c:strCache>
                <c:ptCount val="16"/>
                <c:pt idx="0">
                  <c:v> 非課税証明</c:v>
                </c:pt>
                <c:pt idx="1">
                  <c:v> 課税証明</c:v>
                </c:pt>
                <c:pt idx="2">
                  <c:v> 固定評価通知</c:v>
                </c:pt>
                <c:pt idx="3">
                  <c:v> 所得証明</c:v>
                </c:pt>
                <c:pt idx="4">
                  <c:v> 軽自動車証明</c:v>
                </c:pt>
                <c:pt idx="5">
                  <c:v> 閲覧</c:v>
                </c:pt>
                <c:pt idx="6">
                  <c:v> 納税証明</c:v>
                </c:pt>
                <c:pt idx="7">
                  <c:v> 算出税額証明</c:v>
                </c:pt>
                <c:pt idx="8">
                  <c:v> 住宅用家屋証明</c:v>
                </c:pt>
                <c:pt idx="9">
                  <c:v> 土地評価証明</c:v>
                </c:pt>
                <c:pt idx="10">
                  <c:v> 家屋評価証明</c:v>
                </c:pt>
                <c:pt idx="11">
                  <c:v> その他証明</c:v>
                </c:pt>
                <c:pt idx="12">
                  <c:v> 取壊証明</c:v>
                </c:pt>
                <c:pt idx="13">
                  <c:v> 所在証明</c:v>
                </c:pt>
                <c:pt idx="14">
                  <c:v> 資産証明</c:v>
                </c:pt>
                <c:pt idx="15">
                  <c:v> 営業証明</c:v>
                </c:pt>
              </c:strCache>
            </c:strRef>
          </c:cat>
          <c:val>
            <c:numRef>
              <c:f>'16-9g'!$B$3:$B$18</c:f>
              <c:numCache>
                <c:formatCode>General</c:formatCode>
                <c:ptCount val="16"/>
                <c:pt idx="0">
                  <c:v>1554</c:v>
                </c:pt>
                <c:pt idx="1">
                  <c:v>1745</c:v>
                </c:pt>
                <c:pt idx="2">
                  <c:v>1553</c:v>
                </c:pt>
                <c:pt idx="3">
                  <c:v>765</c:v>
                </c:pt>
                <c:pt idx="4">
                  <c:v>389</c:v>
                </c:pt>
                <c:pt idx="5">
                  <c:v>669</c:v>
                </c:pt>
                <c:pt idx="6">
                  <c:v>890</c:v>
                </c:pt>
                <c:pt idx="7">
                  <c:v>600</c:v>
                </c:pt>
                <c:pt idx="8">
                  <c:v>252</c:v>
                </c:pt>
                <c:pt idx="9">
                  <c:v>291</c:v>
                </c:pt>
                <c:pt idx="10">
                  <c:v>164</c:v>
                </c:pt>
                <c:pt idx="11">
                  <c:v>17</c:v>
                </c:pt>
                <c:pt idx="12">
                  <c:v>22</c:v>
                </c:pt>
                <c:pt idx="13">
                  <c:v>10</c:v>
                </c:pt>
                <c:pt idx="14">
                  <c:v>21</c:v>
                </c:pt>
                <c:pt idx="15">
                  <c:v>9</c:v>
                </c:pt>
              </c:numCache>
            </c:numRef>
          </c:val>
          <c:extLst>
            <c:ext xmlns:c16="http://schemas.microsoft.com/office/drawing/2014/chart" uri="{C3380CC4-5D6E-409C-BE32-E72D297353CC}">
              <c16:uniqueId val="{00000020-9F65-4E18-8051-8D71576998DC}"/>
            </c:ext>
          </c:extLst>
        </c:ser>
        <c:dLbls>
          <c:showLegendKey val="0"/>
          <c:showVal val="0"/>
          <c:showCatName val="0"/>
          <c:showSerName val="0"/>
          <c:showPercent val="1"/>
          <c:showBubbleSize val="0"/>
          <c:showLeaderLines val="1"/>
        </c:dLbls>
        <c:firstSliceAng val="0"/>
      </c:pieChart>
      <c:spPr>
        <a:solidFill>
          <a:schemeClr val="bg1"/>
        </a:solidFill>
        <a:ln>
          <a:noFill/>
        </a:ln>
        <a:effectLst/>
      </c:spPr>
    </c:plotArea>
    <c:legend>
      <c:legendPos val="r"/>
      <c:layout>
        <c:manualLayout>
          <c:xMode val="edge"/>
          <c:yMode val="edge"/>
          <c:x val="0.81256242168066295"/>
          <c:y val="2.1581312095830616E-2"/>
          <c:w val="0.17305795314426634"/>
          <c:h val="0.96791693008140478"/>
        </c:manualLayout>
      </c:layou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lumMod val="85000"/>
                  <a:lumOff val="15000"/>
                </a:schemeClr>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[2024統計さむかわデータベース（完成）.xlsx]16-10g !ﾋﾟﾎﾞｯﾄﾃｰﾌﾞﾙ20</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ln w="19050" cap="rnd" cmpd="sng" algn="ctr">
            <a:solidFill>
              <a:schemeClr val="accent1"/>
            </a:solidFill>
            <a:prstDash val="solid"/>
            <a:round/>
          </a:ln>
          <a:effectLst/>
        </c:spPr>
        <c:marker>
          <c:spPr>
            <a:solidFill>
              <a:schemeClr val="accent2"/>
            </a:solidFill>
            <a:ln w="6350" cap="flat" cmpd="sng" algn="ctr">
              <a:solidFill>
                <a:schemeClr val="accent2"/>
              </a:solidFill>
              <a:prstDash val="solid"/>
              <a:round/>
            </a:ln>
            <a:effectLst/>
          </c:spPr>
        </c:marker>
        <c:dLbl>
          <c:idx val="0"/>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1881030419842548E-2"/>
          <c:y val="8.9542279979995323E-2"/>
          <c:w val="0.8841563517234533"/>
          <c:h val="0.80908133056216658"/>
        </c:manualLayout>
      </c:layout>
      <c:barChart>
        <c:barDir val="col"/>
        <c:grouping val="clustered"/>
        <c:varyColors val="0"/>
        <c:ser>
          <c:idx val="0"/>
          <c:order val="0"/>
          <c:tx>
            <c:strRef>
              <c:f>'16-10g '!$B$1</c:f>
              <c:strCache>
                <c:ptCount val="1"/>
                <c:pt idx="0">
                  <c:v> 実人員</c:v>
                </c:pt>
              </c:strCache>
            </c:strRef>
          </c:tx>
          <c:spPr>
            <a:solidFill>
              <a:schemeClr val="accent1"/>
            </a:solidFill>
            <a:ln>
              <a:noFill/>
            </a:ln>
            <a:effectLst/>
          </c:spPr>
          <c:invertIfNegative val="0"/>
          <c:dLbls>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'16-10g '!$A$2:$A$10</c:f>
              <c:strCache>
                <c:ptCount val="8"/>
                <c:pt idx="0">
                  <c:v>平成29年</c:v>
                </c:pt>
                <c:pt idx="1">
                  <c:v>平成30年</c:v>
                </c:pt>
                <c:pt idx="2">
                  <c:v>平成31年</c:v>
                </c:pt>
                <c:pt idx="3">
                  <c:v>令和2年</c:v>
                </c:pt>
                <c:pt idx="4">
                  <c:v>令和3年</c:v>
                </c:pt>
                <c:pt idx="5">
                  <c:v>令和4年</c:v>
                </c:pt>
                <c:pt idx="6">
                  <c:v>令和5年</c:v>
                </c:pt>
                <c:pt idx="7">
                  <c:v>令和6年</c:v>
                </c:pt>
              </c:strCache>
            </c:strRef>
          </c:cat>
          <c:val>
            <c:numRef>
              <c:f>'16-10g '!$B$2:$B$10</c:f>
              <c:numCache>
                <c:formatCode>General</c:formatCode>
                <c:ptCount val="8"/>
                <c:pt idx="0">
                  <c:v>343</c:v>
                </c:pt>
                <c:pt idx="1">
                  <c:v>355</c:v>
                </c:pt>
                <c:pt idx="2">
                  <c:v>354</c:v>
                </c:pt>
                <c:pt idx="3">
                  <c:v>354</c:v>
                </c:pt>
                <c:pt idx="4">
                  <c:v>365</c:v>
                </c:pt>
                <c:pt idx="5">
                  <c:v>309</c:v>
                </c:pt>
                <c:pt idx="6">
                  <c:v>314</c:v>
                </c:pt>
                <c:pt idx="7">
                  <c:v>312</c:v>
                </c:pt>
              </c:numCache>
            </c:numRef>
          </c:val>
          <c:extLst>
            <c:ext xmlns:c16="http://schemas.microsoft.com/office/drawing/2014/chart" uri="{C3380CC4-5D6E-409C-BE32-E72D297353CC}">
              <c16:uniqueId val="{00000000-D5F5-4FD9-A7BE-254C9AB011E0}"/>
            </c:ext>
          </c:extLst>
        </c:ser>
        <c:dLbls>
          <c:showLegendKey val="0"/>
          <c:showVal val="1"/>
          <c:showCatName val="0"/>
          <c:showSerName val="0"/>
          <c:showPercent val="0"/>
          <c:showBubbleSize val="0"/>
        </c:dLbls>
        <c:gapWidth val="150"/>
        <c:axId val="1"/>
        <c:axId val="2"/>
      </c:barChart>
      <c:lineChart>
        <c:grouping val="standard"/>
        <c:varyColors val="0"/>
        <c:ser>
          <c:idx val="1"/>
          <c:order val="1"/>
          <c:tx>
            <c:strRef>
              <c:f>'16-10g '!$C$1</c:f>
              <c:strCache>
                <c:ptCount val="1"/>
                <c:pt idx="0">
                  <c:v> 定数</c:v>
                </c:pt>
              </c:strCache>
            </c:strRef>
          </c:tx>
          <c:spPr>
            <a:ln w="19050" cap="rnd" cmpd="sng" algn="ctr">
              <a:solidFill>
                <a:schemeClr val="accent2"/>
              </a:solidFill>
              <a:prstDash val="solid"/>
              <a:round/>
            </a:ln>
            <a:effectLst/>
          </c:spPr>
          <c:marker>
            <c:spPr>
              <a:solidFill>
                <a:schemeClr val="accent2"/>
              </a:solidFill>
              <a:ln w="6350" cap="flat" cmpd="sng" algn="ctr">
                <a:solidFill>
                  <a:schemeClr val="accent2"/>
                </a:solidFill>
                <a:prstDash val="solid"/>
                <a:round/>
              </a:ln>
              <a:effectLst/>
            </c:spPr>
          </c:marker>
          <c:dLbls>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'16-10g '!$A$2:$A$10</c:f>
              <c:strCache>
                <c:ptCount val="8"/>
                <c:pt idx="0">
                  <c:v>平成29年</c:v>
                </c:pt>
                <c:pt idx="1">
                  <c:v>平成30年</c:v>
                </c:pt>
                <c:pt idx="2">
                  <c:v>平成31年</c:v>
                </c:pt>
                <c:pt idx="3">
                  <c:v>令和2年</c:v>
                </c:pt>
                <c:pt idx="4">
                  <c:v>令和3年</c:v>
                </c:pt>
                <c:pt idx="5">
                  <c:v>令和4年</c:v>
                </c:pt>
                <c:pt idx="6">
                  <c:v>令和5年</c:v>
                </c:pt>
                <c:pt idx="7">
                  <c:v>令和6年</c:v>
                </c:pt>
              </c:strCache>
            </c:strRef>
          </c:cat>
          <c:val>
            <c:numRef>
              <c:f>'16-10g '!$C$2:$C$10</c:f>
              <c:numCache>
                <c:formatCode>General</c:formatCode>
                <c:ptCount val="8"/>
                <c:pt idx="0">
                  <c:v>390</c:v>
                </c:pt>
                <c:pt idx="1">
                  <c:v>390</c:v>
                </c:pt>
                <c:pt idx="2">
                  <c:v>390</c:v>
                </c:pt>
                <c:pt idx="3">
                  <c:v>390</c:v>
                </c:pt>
                <c:pt idx="4">
                  <c:v>390</c:v>
                </c:pt>
                <c:pt idx="5">
                  <c:v>332</c:v>
                </c:pt>
                <c:pt idx="6">
                  <c:v>332</c:v>
                </c:pt>
                <c:pt idx="7">
                  <c:v>332</c:v>
                </c:pt>
              </c:numCache>
            </c:numRef>
          </c:val>
          <c:smooth val="0"/>
          <c:extLst>
            <c:ext xmlns:c16="http://schemas.microsoft.com/office/drawing/2014/chart" uri="{C3380CC4-5D6E-409C-BE32-E72D297353CC}">
              <c16:uniqueId val="{00000001-D5F5-4FD9-A7BE-254C9AB011E0}"/>
            </c:ext>
          </c:extLst>
        </c:ser>
        <c:dLbls>
          <c:showLegendKey val="0"/>
          <c:showVal val="1"/>
          <c:showCatName val="0"/>
          <c:showSerName val="0"/>
          <c:showPercent val="0"/>
          <c:showBubbleSize val="0"/>
        </c:dLbls>
        <c:marker val="1"/>
        <c:smooth val="0"/>
        <c:axId val="1"/>
        <c:axId val="2"/>
      </c:line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100"/>
        <c:noMultiLvlLbl val="0"/>
      </c:catAx>
      <c:valAx>
        <c:axId val="2"/>
        <c:scaling>
          <c:orientation val="minMax"/>
          <c:min val="0"/>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（人）</a:t>
                </a:r>
              </a:p>
            </c:rich>
          </c:tx>
          <c:layout>
            <c:manualLayout>
              <c:xMode val="edge"/>
              <c:yMode val="edge"/>
              <c:x val="2.0669579552921917E-2"/>
              <c:y val="4.8113229267394211E-3"/>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majorUnit val="50"/>
      </c:valAx>
      <c:spPr>
        <a:solidFill>
          <a:schemeClr val="bg1"/>
        </a:solidFill>
        <a:ln>
          <a:noFill/>
        </a:ln>
        <a:effectLst/>
      </c:spPr>
    </c:plotArea>
    <c:legend>
      <c:legendPos val="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b="0">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[2024統計さむかわデータベース（完成）.xlsx]2-9g!ピボットテーブル2</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'2-9g'!$B$3</c:f>
              <c:strCache>
                <c:ptCount val="1"/>
                <c:pt idx="0">
                  <c:v>年少人口</c:v>
                </c:pt>
              </c:strCache>
            </c:strRef>
          </c:tx>
          <c:spPr>
            <a:solidFill>
              <a:schemeClr val="accent1"/>
            </a:solidFill>
            <a:ln>
              <a:noFill/>
            </a:ln>
            <a:effectLst/>
          </c:spPr>
          <c:invertIfNegative val="0"/>
          <c:dLbls>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'2-9g'!$A$4:$A$12</c:f>
              <c:strCache>
                <c:ptCount val="8"/>
                <c:pt idx="0">
                  <c:v>平成30年</c:v>
                </c:pt>
                <c:pt idx="1">
                  <c:v>平成31年</c:v>
                </c:pt>
                <c:pt idx="2">
                  <c:v>令和2年</c:v>
                </c:pt>
                <c:pt idx="3">
                  <c:v>令和3年</c:v>
                </c:pt>
                <c:pt idx="4">
                  <c:v>令和4年</c:v>
                </c:pt>
                <c:pt idx="5">
                  <c:v>令和5年</c:v>
                </c:pt>
                <c:pt idx="6">
                  <c:v>令和6年</c:v>
                </c:pt>
                <c:pt idx="7">
                  <c:v>令和7年</c:v>
                </c:pt>
              </c:strCache>
            </c:strRef>
          </c:cat>
          <c:val>
            <c:numRef>
              <c:f>'2-9g'!$B$4:$B$12</c:f>
              <c:numCache>
                <c:formatCode>0.00</c:formatCode>
                <c:ptCount val="8"/>
                <c:pt idx="0">
                  <c:v>13.245280667871159</c:v>
                </c:pt>
                <c:pt idx="1">
                  <c:v>13.09336426145307</c:v>
                </c:pt>
                <c:pt idx="2">
                  <c:v>12.901425914445133</c:v>
                </c:pt>
                <c:pt idx="3">
                  <c:v>12.756513481151163</c:v>
                </c:pt>
                <c:pt idx="4">
                  <c:v>12.631253860407659</c:v>
                </c:pt>
                <c:pt idx="5">
                  <c:v>12.512611443984598</c:v>
                </c:pt>
                <c:pt idx="6">
                  <c:v>12.346313581972943</c:v>
                </c:pt>
                <c:pt idx="7">
                  <c:v>12.195926445122454</c:v>
                </c:pt>
              </c:numCache>
            </c:numRef>
          </c:val>
          <c:extLst>
            <c:ext xmlns:c16="http://schemas.microsoft.com/office/drawing/2014/chart" uri="{C3380CC4-5D6E-409C-BE32-E72D297353CC}">
              <c16:uniqueId val="{00000000-252E-4FB4-94BB-54F7CD0929FA}"/>
            </c:ext>
          </c:extLst>
        </c:ser>
        <c:ser>
          <c:idx val="1"/>
          <c:order val="1"/>
          <c:tx>
            <c:strRef>
              <c:f>'2-9g'!$C$3</c:f>
              <c:strCache>
                <c:ptCount val="1"/>
                <c:pt idx="0">
                  <c:v>生産年齢人口</c:v>
                </c:pt>
              </c:strCache>
            </c:strRef>
          </c:tx>
          <c:spPr>
            <a:solidFill>
              <a:schemeClr val="accent2"/>
            </a:solidFill>
            <a:ln>
              <a:noFill/>
            </a:ln>
            <a:effectLst/>
          </c:spPr>
          <c:invertIfNegative val="0"/>
          <c:dLbls>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'2-9g'!$A$4:$A$12</c:f>
              <c:strCache>
                <c:ptCount val="8"/>
                <c:pt idx="0">
                  <c:v>平成30年</c:v>
                </c:pt>
                <c:pt idx="1">
                  <c:v>平成31年</c:v>
                </c:pt>
                <c:pt idx="2">
                  <c:v>令和2年</c:v>
                </c:pt>
                <c:pt idx="3">
                  <c:v>令和3年</c:v>
                </c:pt>
                <c:pt idx="4">
                  <c:v>令和4年</c:v>
                </c:pt>
                <c:pt idx="5">
                  <c:v>令和5年</c:v>
                </c:pt>
                <c:pt idx="6">
                  <c:v>令和6年</c:v>
                </c:pt>
                <c:pt idx="7">
                  <c:v>令和7年</c:v>
                </c:pt>
              </c:strCache>
            </c:strRef>
          </c:cat>
          <c:val>
            <c:numRef>
              <c:f>'2-9g'!$C$4:$C$12</c:f>
              <c:numCache>
                <c:formatCode>0.00</c:formatCode>
                <c:ptCount val="8"/>
                <c:pt idx="0">
                  <c:v>59.900733079974245</c:v>
                </c:pt>
                <c:pt idx="1">
                  <c:v>59.605666473365915</c:v>
                </c:pt>
                <c:pt idx="2">
                  <c:v>59.51229592891093</c:v>
                </c:pt>
                <c:pt idx="3">
                  <c:v>58.796812420000819</c:v>
                </c:pt>
                <c:pt idx="4">
                  <c:v>58.84084826024295</c:v>
                </c:pt>
                <c:pt idx="5">
                  <c:v>58.978318611402806</c:v>
                </c:pt>
                <c:pt idx="6">
                  <c:v>59.071096673382954</c:v>
                </c:pt>
                <c:pt idx="7">
                  <c:v>59.095406943184628</c:v>
                </c:pt>
              </c:numCache>
            </c:numRef>
          </c:val>
          <c:extLst>
            <c:ext xmlns:c16="http://schemas.microsoft.com/office/drawing/2014/chart" uri="{C3380CC4-5D6E-409C-BE32-E72D297353CC}">
              <c16:uniqueId val="{00000001-252E-4FB4-94BB-54F7CD0929FA}"/>
            </c:ext>
          </c:extLst>
        </c:ser>
        <c:ser>
          <c:idx val="2"/>
          <c:order val="2"/>
          <c:tx>
            <c:strRef>
              <c:f>'2-9g'!$D$3</c:f>
              <c:strCache>
                <c:ptCount val="1"/>
                <c:pt idx="0">
                  <c:v>老年人口</c:v>
                </c:pt>
              </c:strCache>
            </c:strRef>
          </c:tx>
          <c:spPr>
            <a:solidFill>
              <a:schemeClr val="accent3"/>
            </a:solidFill>
            <a:ln>
              <a:noFill/>
            </a:ln>
            <a:effectLst/>
          </c:spPr>
          <c:invertIfNegative val="0"/>
          <c:dLbls>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'2-9g'!$A$4:$A$12</c:f>
              <c:strCache>
                <c:ptCount val="8"/>
                <c:pt idx="0">
                  <c:v>平成30年</c:v>
                </c:pt>
                <c:pt idx="1">
                  <c:v>平成31年</c:v>
                </c:pt>
                <c:pt idx="2">
                  <c:v>令和2年</c:v>
                </c:pt>
                <c:pt idx="3">
                  <c:v>令和3年</c:v>
                </c:pt>
                <c:pt idx="4">
                  <c:v>令和4年</c:v>
                </c:pt>
                <c:pt idx="5">
                  <c:v>令和5年</c:v>
                </c:pt>
                <c:pt idx="6">
                  <c:v>令和6年</c:v>
                </c:pt>
                <c:pt idx="7">
                  <c:v>令和7年</c:v>
                </c:pt>
              </c:strCache>
            </c:strRef>
          </c:cat>
          <c:val>
            <c:numRef>
              <c:f>'2-9g'!$D$4:$D$12</c:f>
              <c:numCache>
                <c:formatCode>0.00</c:formatCode>
                <c:ptCount val="8"/>
                <c:pt idx="0">
                  <c:v>26.631777874691089</c:v>
                </c:pt>
                <c:pt idx="1">
                  <c:v>27.079363764394003</c:v>
                </c:pt>
                <c:pt idx="2">
                  <c:v>27.365158090514569</c:v>
                </c:pt>
                <c:pt idx="3">
                  <c:v>27.410297700152775</c:v>
                </c:pt>
                <c:pt idx="4">
                  <c:v>27.494338068766726</c:v>
                </c:pt>
                <c:pt idx="5">
                  <c:v>27.47544629069121</c:v>
                </c:pt>
                <c:pt idx="6">
                  <c:v>27.550474937291831</c:v>
                </c:pt>
                <c:pt idx="7">
                  <c:v>27.675847282922405</c:v>
                </c:pt>
              </c:numCache>
            </c:numRef>
          </c:val>
          <c:extLst>
            <c:ext xmlns:c16="http://schemas.microsoft.com/office/drawing/2014/chart" uri="{C3380CC4-5D6E-409C-BE32-E72D297353CC}">
              <c16:uniqueId val="{00000002-252E-4FB4-94BB-54F7CD0929FA}"/>
            </c:ext>
          </c:extLst>
        </c:ser>
        <c:dLbls>
          <c:showLegendKey val="0"/>
          <c:showVal val="1"/>
          <c:showCatName val="0"/>
          <c:showSerName val="0"/>
          <c:showPercent val="0"/>
          <c:showBubbleSize val="0"/>
        </c:dLbls>
        <c:gapWidth val="150"/>
        <c:overlap val="100"/>
        <c:axId val="1"/>
        <c:axId val="2"/>
      </c:barChart>
      <c:catAx>
        <c:axId val="1"/>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crossAx val="2"/>
        <c:crosses val="autoZero"/>
        <c:auto val="1"/>
        <c:lblAlgn val="ctr"/>
        <c:lblOffset val="100"/>
        <c:noMultiLvlLbl val="0"/>
      </c:catAx>
      <c:valAx>
        <c:axId val="2"/>
        <c:scaling>
          <c:orientation val="minMax"/>
        </c:scaling>
        <c:delete val="0"/>
        <c:axPos val="l"/>
        <c:numFmt formatCode="0%" sourceLinked="1"/>
        <c:majorTickMark val="out"/>
        <c:minorTickMark val="none"/>
        <c:tickLblPos val="nextTo"/>
        <c:spPr>
          <a:noFill/>
          <a:ln>
            <a:solidFill>
              <a:schemeClr val="tx1"/>
            </a:solidFill>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crossAx val="1"/>
        <c:crosses val="autoZero"/>
        <c:crossBetween val="between"/>
      </c:valAx>
      <c:spPr>
        <a:noFill/>
        <a:ln>
          <a:noFill/>
        </a:ln>
        <a:effectLst/>
      </c:spPr>
    </c:plotArea>
    <c:legend>
      <c:legendPos val="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legend>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[2024統計さむかわデータベース（完成）.xlsx]2-9g2!ピボットテーブル2</c:name>
    <c:fmtId val="0"/>
  </c:pivotSource>
  <c:chart>
    <c:autoTitleDeleted val="1"/>
    <c:pivotFmts>
      <c:pivotFmt>
        <c:idx val="0"/>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'2-9g2'!$B$3</c:f>
              <c:strCache>
                <c:ptCount val="1"/>
                <c:pt idx="0">
                  <c:v> 年少人口指数(指数)</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'2-9g2'!$A$4:$A$11</c:f>
              <c:strCache>
                <c:ptCount val="7"/>
                <c:pt idx="0">
                  <c:v>平成31年</c:v>
                </c:pt>
                <c:pt idx="1">
                  <c:v>令和2年</c:v>
                </c:pt>
                <c:pt idx="2">
                  <c:v>令和3年</c:v>
                </c:pt>
                <c:pt idx="3">
                  <c:v>令和4年</c:v>
                </c:pt>
                <c:pt idx="4">
                  <c:v>令和5年</c:v>
                </c:pt>
                <c:pt idx="5">
                  <c:v>令和6年</c:v>
                </c:pt>
                <c:pt idx="6">
                  <c:v>令和7年</c:v>
                </c:pt>
              </c:strCache>
            </c:strRef>
          </c:cat>
          <c:val>
            <c:numRef>
              <c:f>'2-9g2'!$B$4:$B$11</c:f>
              <c:numCache>
                <c:formatCode>0.0</c:formatCode>
                <c:ptCount val="7"/>
                <c:pt idx="0">
                  <c:v>21.966643502432245</c:v>
                </c:pt>
                <c:pt idx="1">
                  <c:v>21.678588790888256</c:v>
                </c:pt>
                <c:pt idx="2">
                  <c:v>21.695926966292134</c:v>
                </c:pt>
                <c:pt idx="3">
                  <c:v>21.466811295006824</c:v>
                </c:pt>
                <c:pt idx="4">
                  <c:v>21.215612344644601</c:v>
                </c:pt>
                <c:pt idx="5">
                  <c:v>20.900769203995683</c:v>
                </c:pt>
                <c:pt idx="6">
                  <c:v>20.637689248587176</c:v>
                </c:pt>
              </c:numCache>
            </c:numRef>
          </c:val>
          <c:smooth val="0"/>
          <c:extLst>
            <c:ext xmlns:c16="http://schemas.microsoft.com/office/drawing/2014/chart" uri="{C3380CC4-5D6E-409C-BE32-E72D297353CC}">
              <c16:uniqueId val="{00000000-866F-4036-A9D4-CDC24DF8F0D0}"/>
            </c:ext>
          </c:extLst>
        </c:ser>
        <c:ser>
          <c:idx val="1"/>
          <c:order val="1"/>
          <c:tx>
            <c:strRef>
              <c:f>'2-9g2'!$C$3</c:f>
              <c:strCache>
                <c:ptCount val="1"/>
                <c:pt idx="0">
                  <c:v> 従属人口指数(指数)</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'2-9g2'!$A$4:$A$11</c:f>
              <c:strCache>
                <c:ptCount val="7"/>
                <c:pt idx="0">
                  <c:v>平成31年</c:v>
                </c:pt>
                <c:pt idx="1">
                  <c:v>令和2年</c:v>
                </c:pt>
                <c:pt idx="2">
                  <c:v>令和3年</c:v>
                </c:pt>
                <c:pt idx="3">
                  <c:v>令和4年</c:v>
                </c:pt>
                <c:pt idx="4">
                  <c:v>令和5年</c:v>
                </c:pt>
                <c:pt idx="5">
                  <c:v>令和6年</c:v>
                </c:pt>
                <c:pt idx="6">
                  <c:v>令和7年</c:v>
                </c:pt>
              </c:strCache>
            </c:strRef>
          </c:cat>
          <c:val>
            <c:numRef>
              <c:f>'2-9g2'!$C$4:$C$11</c:f>
              <c:numCache>
                <c:formatCode>0.0</c:formatCode>
                <c:ptCount val="7"/>
                <c:pt idx="0">
                  <c:v>67.397498262682419</c:v>
                </c:pt>
                <c:pt idx="1">
                  <c:v>67.660948676991467</c:v>
                </c:pt>
                <c:pt idx="2">
                  <c:v>68.31460674157303</c:v>
                </c:pt>
                <c:pt idx="3">
                  <c:v>68.193428741383528</c:v>
                </c:pt>
                <c:pt idx="4">
                  <c:v>67.801284736768608</c:v>
                </c:pt>
                <c:pt idx="5">
                  <c:v>67.540287494344085</c:v>
                </c:pt>
                <c:pt idx="6">
                  <c:v>67.470173724970351</c:v>
                </c:pt>
              </c:numCache>
            </c:numRef>
          </c:val>
          <c:smooth val="0"/>
          <c:extLst>
            <c:ext xmlns:c16="http://schemas.microsoft.com/office/drawing/2014/chart" uri="{C3380CC4-5D6E-409C-BE32-E72D297353CC}">
              <c16:uniqueId val="{00000001-866F-4036-A9D4-CDC24DF8F0D0}"/>
            </c:ext>
          </c:extLst>
        </c:ser>
        <c:ser>
          <c:idx val="2"/>
          <c:order val="2"/>
          <c:tx>
            <c:strRef>
              <c:f>'2-9g2'!$D$3</c:f>
              <c:strCache>
                <c:ptCount val="1"/>
                <c:pt idx="0">
                  <c:v> 老年人口指数(指数)</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'2-9g2'!$A$4:$A$11</c:f>
              <c:strCache>
                <c:ptCount val="7"/>
                <c:pt idx="0">
                  <c:v>平成31年</c:v>
                </c:pt>
                <c:pt idx="1">
                  <c:v>令和2年</c:v>
                </c:pt>
                <c:pt idx="2">
                  <c:v>令和3年</c:v>
                </c:pt>
                <c:pt idx="3">
                  <c:v>令和4年</c:v>
                </c:pt>
                <c:pt idx="4">
                  <c:v>令和5年</c:v>
                </c:pt>
                <c:pt idx="5">
                  <c:v>令和6年</c:v>
                </c:pt>
                <c:pt idx="6">
                  <c:v>令和7年</c:v>
                </c:pt>
              </c:strCache>
            </c:strRef>
          </c:cat>
          <c:val>
            <c:numRef>
              <c:f>'2-9g2'!$D$4:$D$11</c:f>
              <c:numCache>
                <c:formatCode>0.0</c:formatCode>
                <c:ptCount val="7"/>
                <c:pt idx="0">
                  <c:v>45.43085476025017</c:v>
                </c:pt>
                <c:pt idx="1">
                  <c:v>45.982359886103204</c:v>
                </c:pt>
                <c:pt idx="2">
                  <c:v>46.618679775280896</c:v>
                </c:pt>
                <c:pt idx="3">
                  <c:v>46.726617446376714</c:v>
                </c:pt>
                <c:pt idx="4">
                  <c:v>46.585672392124003</c:v>
                </c:pt>
                <c:pt idx="5">
                  <c:v>46.639518290348406</c:v>
                </c:pt>
                <c:pt idx="6">
                  <c:v>46.832484476383172</c:v>
                </c:pt>
              </c:numCache>
            </c:numRef>
          </c:val>
          <c:smooth val="0"/>
          <c:extLst>
            <c:ext xmlns:c16="http://schemas.microsoft.com/office/drawing/2014/chart" uri="{C3380CC4-5D6E-409C-BE32-E72D297353CC}">
              <c16:uniqueId val="{00000002-866F-4036-A9D4-CDC24DF8F0D0}"/>
            </c:ext>
          </c:extLst>
        </c:ser>
        <c:ser>
          <c:idx val="3"/>
          <c:order val="3"/>
          <c:tx>
            <c:strRef>
              <c:f>'2-9g2'!$E$3</c:f>
              <c:strCache>
                <c:ptCount val="1"/>
                <c:pt idx="0">
                  <c:v> 老年化指数(指数)</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'2-9g2'!$A$4:$A$11</c:f>
              <c:strCache>
                <c:ptCount val="7"/>
                <c:pt idx="0">
                  <c:v>平成31年</c:v>
                </c:pt>
                <c:pt idx="1">
                  <c:v>令和2年</c:v>
                </c:pt>
                <c:pt idx="2">
                  <c:v>令和3年</c:v>
                </c:pt>
                <c:pt idx="3">
                  <c:v>令和4年</c:v>
                </c:pt>
                <c:pt idx="4">
                  <c:v>令和5年</c:v>
                </c:pt>
                <c:pt idx="5">
                  <c:v>令和6年</c:v>
                </c:pt>
                <c:pt idx="6">
                  <c:v>令和7年</c:v>
                </c:pt>
              </c:strCache>
            </c:strRef>
          </c:cat>
          <c:val>
            <c:numRef>
              <c:f>'2-9g2'!$E$4:$E$11</c:f>
              <c:numCache>
                <c:formatCode>0.0</c:formatCode>
                <c:ptCount val="7"/>
                <c:pt idx="0">
                  <c:v>206.81746282821894</c:v>
                </c:pt>
                <c:pt idx="1">
                  <c:v>212.10956271023545</c:v>
                </c:pt>
                <c:pt idx="2">
                  <c:v>214.87295678912446</c:v>
                </c:pt>
                <c:pt idx="3">
                  <c:v>217.66911165444171</c:v>
                </c:pt>
                <c:pt idx="4">
                  <c:v>219.58203060720751</c:v>
                </c:pt>
                <c:pt idx="5">
                  <c:v>223.14737718567858</c:v>
                </c:pt>
                <c:pt idx="6">
                  <c:v>226.92697768762679</c:v>
                </c:pt>
              </c:numCache>
            </c:numRef>
          </c:val>
          <c:smooth val="0"/>
          <c:extLst>
            <c:ext xmlns:c16="http://schemas.microsoft.com/office/drawing/2014/chart" uri="{C3380CC4-5D6E-409C-BE32-E72D297353CC}">
              <c16:uniqueId val="{00000003-866F-4036-A9D4-CDC24DF8F0D0}"/>
            </c:ext>
          </c:extLst>
        </c:ser>
        <c:dLbls>
          <c:showLegendKey val="0"/>
          <c:showVal val="1"/>
          <c:showCatName val="0"/>
          <c:showSerName val="0"/>
          <c:showPercent val="0"/>
          <c:showBubbleSize val="0"/>
        </c:dLbls>
        <c:marker val="1"/>
        <c:smooth val="0"/>
        <c:axId val="1"/>
        <c:axId val="2"/>
      </c:lineChart>
      <c:catAx>
        <c:axId val="1"/>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crossAx val="2"/>
        <c:crosses val="autoZero"/>
        <c:auto val="1"/>
        <c:lblAlgn val="ctr"/>
        <c:lblOffset val="100"/>
        <c:noMultiLvlLbl val="0"/>
      </c:catAx>
      <c:valAx>
        <c:axId val="2"/>
        <c:scaling>
          <c:orientation val="minMax"/>
        </c:scaling>
        <c:delete val="0"/>
        <c:axPos val="l"/>
        <c:numFmt formatCode="0.0" sourceLinked="1"/>
        <c:majorTickMark val="out"/>
        <c:minorTickMark val="none"/>
        <c:tickLblPos val="nextTo"/>
        <c:spPr>
          <a:noFill/>
          <a:ln>
            <a:solidFill>
              <a:sysClr val="windowText" lastClr="000000"/>
            </a:solidFill>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crossAx val="1"/>
        <c:crosses val="autoZero"/>
        <c:crossBetween val="between"/>
      </c:valAx>
      <c:spPr>
        <a:noFill/>
        <a:ln>
          <a:noFill/>
        </a:ln>
        <a:effectLst/>
      </c:spPr>
    </c:plotArea>
    <c:legend>
      <c:legendPos val="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legend>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[2024統計さむかわデータベース（完成）.xlsx]1-5g!ﾋﾟﾎﾞｯﾄﾃｰﾌﾞﾙ1</c:name>
    <c:fmtId val="0"/>
  </c:pivotSource>
  <c:chart>
    <c:autoTitleDeleted val="1"/>
    <c:pivotFmts>
      <c:pivotFmt>
        <c:idx val="0"/>
        <c:spPr>
          <a:solidFill>
            <a:schemeClr val="accent1"/>
          </a:solidFill>
          <a:ln>
            <a:noFill/>
          </a:ln>
          <a:effectLst/>
        </c:spPr>
        <c:marker>
          <c:symbol val="none"/>
        </c:marker>
        <c:dLbl>
          <c:idx val="0"/>
          <c:numFmt formatCode="0.0%" sourceLinked="0"/>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solidFill>
            <a:schemeClr val="accent1"/>
          </a:solidFill>
          <a:ln>
            <a:noFill/>
          </a:ln>
          <a:effectLst/>
        </c:spPr>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ja-JP" altLang="en-US" sz="10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pivotFmt>
      <c:pivotFmt>
        <c:idx val="12"/>
        <c:spPr>
          <a:solidFill>
            <a:schemeClr val="accent1"/>
          </a:solidFill>
          <a:ln>
            <a:noFill/>
          </a:ln>
          <a:effectLst/>
        </c:spPr>
      </c:pivotFmt>
      <c:pivotFmt>
        <c:idx val="13"/>
        <c:spPr>
          <a:solidFill>
            <a:schemeClr val="accent1"/>
          </a:solidFill>
          <a:ln>
            <a:noFill/>
          </a:ln>
          <a:effectLst/>
        </c:spPr>
      </c:pivotFmt>
      <c:pivotFmt>
        <c:idx val="14"/>
        <c:spPr>
          <a:solidFill>
            <a:schemeClr val="accent1"/>
          </a:solidFill>
          <a:ln>
            <a:noFill/>
          </a:ln>
          <a:effectLst/>
        </c:spPr>
      </c:pivotFmt>
      <c:pivotFmt>
        <c:idx val="15"/>
        <c:spPr>
          <a:solidFill>
            <a:schemeClr val="accent1"/>
          </a:solidFill>
          <a:ln>
            <a:noFill/>
          </a:ln>
          <a:effectLst/>
        </c:spPr>
      </c:pivotFmt>
      <c:pivotFmt>
        <c:idx val="16"/>
        <c:spPr>
          <a:solidFill>
            <a:schemeClr val="accent1"/>
          </a:solidFill>
          <a:ln>
            <a:noFill/>
          </a:ln>
          <a:effectLst/>
        </c:spPr>
      </c:pivotFmt>
      <c:pivotFmt>
        <c:idx val="17"/>
        <c:spPr>
          <a:solidFill>
            <a:schemeClr val="accent1"/>
          </a:solidFill>
          <a:ln>
            <a:noFill/>
          </a:ln>
          <a:effectLst/>
        </c:spPr>
      </c:pivotFmt>
      <c:pivotFmt>
        <c:idx val="18"/>
        <c:spPr>
          <a:solidFill>
            <a:schemeClr val="accent1"/>
          </a:solidFill>
          <a:ln>
            <a:noFill/>
          </a:ln>
          <a:effectLst/>
        </c:spPr>
      </c:pivotFmt>
    </c:pivotFmts>
    <c:plotArea>
      <c:layout>
        <c:manualLayout>
          <c:layoutTarget val="inner"/>
          <c:xMode val="edge"/>
          <c:yMode val="edge"/>
          <c:x val="0.31606620976230859"/>
          <c:y val="0.16828644203817214"/>
          <c:w val="0.38443656889648864"/>
          <c:h val="0.8106103428356537"/>
        </c:manualLayout>
      </c:layout>
      <c:pieChart>
        <c:varyColors val="1"/>
        <c:ser>
          <c:idx val="0"/>
          <c:order val="0"/>
          <c:tx>
            <c:strRef>
              <c:f>'1-5g'!$B$1:$B$2</c:f>
              <c:strCache>
                <c:ptCount val="1"/>
                <c:pt idx="0">
                  <c:v>令和7年</c:v>
                </c:pt>
              </c:strCache>
            </c:strRef>
          </c:tx>
          <c:dPt>
            <c:idx val="0"/>
            <c:bubble3D val="0"/>
            <c:spPr>
              <a:solidFill>
                <a:schemeClr val="accent1"/>
              </a:solidFill>
              <a:ln>
                <a:noFill/>
              </a:ln>
              <a:effectLst/>
            </c:spPr>
            <c:extLst>
              <c:ext xmlns:c16="http://schemas.microsoft.com/office/drawing/2014/chart" uri="{C3380CC4-5D6E-409C-BE32-E72D297353CC}">
                <c16:uniqueId val="{00000001-47C9-4330-87AF-E291868FC5A5}"/>
              </c:ext>
            </c:extLst>
          </c:dPt>
          <c:dPt>
            <c:idx val="1"/>
            <c:bubble3D val="0"/>
            <c:spPr>
              <a:solidFill>
                <a:schemeClr val="accent2"/>
              </a:solidFill>
              <a:ln>
                <a:noFill/>
              </a:ln>
              <a:effectLst/>
            </c:spPr>
            <c:extLst>
              <c:ext xmlns:c16="http://schemas.microsoft.com/office/drawing/2014/chart" uri="{C3380CC4-5D6E-409C-BE32-E72D297353CC}">
                <c16:uniqueId val="{00000003-47C9-4330-87AF-E291868FC5A5}"/>
              </c:ext>
            </c:extLst>
          </c:dPt>
          <c:dPt>
            <c:idx val="2"/>
            <c:bubble3D val="0"/>
            <c:spPr>
              <a:solidFill>
                <a:schemeClr val="accent3"/>
              </a:solidFill>
              <a:ln>
                <a:noFill/>
              </a:ln>
              <a:effectLst/>
            </c:spPr>
            <c:extLst>
              <c:ext xmlns:c16="http://schemas.microsoft.com/office/drawing/2014/chart" uri="{C3380CC4-5D6E-409C-BE32-E72D297353CC}">
                <c16:uniqueId val="{00000005-47C9-4330-87AF-E291868FC5A5}"/>
              </c:ext>
            </c:extLst>
          </c:dPt>
          <c:dPt>
            <c:idx val="3"/>
            <c:bubble3D val="0"/>
            <c:spPr>
              <a:solidFill>
                <a:schemeClr val="accent4"/>
              </a:solidFill>
              <a:ln>
                <a:noFill/>
              </a:ln>
              <a:effectLst/>
            </c:spPr>
            <c:extLst>
              <c:ext xmlns:c16="http://schemas.microsoft.com/office/drawing/2014/chart" uri="{C3380CC4-5D6E-409C-BE32-E72D297353CC}">
                <c16:uniqueId val="{00000007-47C9-4330-87AF-E291868FC5A5}"/>
              </c:ext>
            </c:extLst>
          </c:dPt>
          <c:dPt>
            <c:idx val="4"/>
            <c:bubble3D val="0"/>
            <c:spPr>
              <a:solidFill>
                <a:schemeClr val="accent5"/>
              </a:solidFill>
              <a:ln>
                <a:noFill/>
              </a:ln>
              <a:effectLst/>
            </c:spPr>
            <c:extLst>
              <c:ext xmlns:c16="http://schemas.microsoft.com/office/drawing/2014/chart" uri="{C3380CC4-5D6E-409C-BE32-E72D297353CC}">
                <c16:uniqueId val="{00000009-47C9-4330-87AF-E291868FC5A5}"/>
              </c:ext>
            </c:extLst>
          </c:dPt>
          <c:dPt>
            <c:idx val="5"/>
            <c:bubble3D val="0"/>
            <c:spPr>
              <a:solidFill>
                <a:schemeClr val="accent6"/>
              </a:solidFill>
              <a:ln>
                <a:noFill/>
              </a:ln>
              <a:effectLst/>
            </c:spPr>
            <c:extLst>
              <c:ext xmlns:c16="http://schemas.microsoft.com/office/drawing/2014/chart" uri="{C3380CC4-5D6E-409C-BE32-E72D297353CC}">
                <c16:uniqueId val="{0000000B-47C9-4330-87AF-E291868FC5A5}"/>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47C9-4330-87AF-E291868FC5A5}"/>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47C9-4330-87AF-E291868FC5A5}"/>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11-47C9-4330-87AF-E291868FC5A5}"/>
              </c:ext>
            </c:extLst>
          </c:dPt>
          <c:dLbls>
            <c:spPr>
              <a:noFill/>
              <a:ln>
                <a:noFill/>
              </a:ln>
              <a:effectLst/>
            </c:spPr>
            <c:txPr>
              <a:bodyPr rot="0" spcFirstLastPara="1" vertOverflow="ellipsis" vert="horz" wrap="square" lIns="38100" tIns="19050" rIns="38100" bIns="19050" anchor="ctr" anchorCtr="1">
                <a:spAutoFit/>
              </a:bodyPr>
              <a:lstStyle/>
              <a:p>
                <a:pPr>
                  <a:defRPr lang="ja-JP" altLang="en-US" sz="10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'1-5g'!$A$3:$A$11</c:f>
              <c:strCache>
                <c:ptCount val="9"/>
                <c:pt idx="0">
                  <c:v>宅地</c:v>
                </c:pt>
                <c:pt idx="1">
                  <c:v>一般畑</c:v>
                </c:pt>
                <c:pt idx="2">
                  <c:v>雑種地</c:v>
                </c:pt>
                <c:pt idx="3">
                  <c:v>一般田</c:v>
                </c:pt>
                <c:pt idx="4">
                  <c:v>介在畑</c:v>
                </c:pt>
                <c:pt idx="5">
                  <c:v>一般山林</c:v>
                </c:pt>
                <c:pt idx="6">
                  <c:v>介在田</c:v>
                </c:pt>
                <c:pt idx="7">
                  <c:v>原野</c:v>
                </c:pt>
                <c:pt idx="8">
                  <c:v>介在山林</c:v>
                </c:pt>
              </c:strCache>
            </c:strRef>
          </c:cat>
          <c:val>
            <c:numRef>
              <c:f>'1-5g'!$B$3:$B$11</c:f>
              <c:numCache>
                <c:formatCode>General</c:formatCode>
                <c:ptCount val="9"/>
                <c:pt idx="0">
                  <c:v>517</c:v>
                </c:pt>
                <c:pt idx="1">
                  <c:v>151</c:v>
                </c:pt>
                <c:pt idx="2">
                  <c:v>127</c:v>
                </c:pt>
                <c:pt idx="3">
                  <c:v>73</c:v>
                </c:pt>
                <c:pt idx="4">
                  <c:v>31</c:v>
                </c:pt>
                <c:pt idx="5">
                  <c:v>10</c:v>
                </c:pt>
                <c:pt idx="6">
                  <c:v>2</c:v>
                </c:pt>
                <c:pt idx="7">
                  <c:v>3</c:v>
                </c:pt>
                <c:pt idx="8">
                  <c:v>1</c:v>
                </c:pt>
              </c:numCache>
            </c:numRef>
          </c:val>
          <c:extLst>
            <c:ext xmlns:c16="http://schemas.microsoft.com/office/drawing/2014/chart" uri="{C3380CC4-5D6E-409C-BE32-E72D297353CC}">
              <c16:uniqueId val="{00000012-47C9-4330-87AF-E291868FC5A5}"/>
            </c:ext>
          </c:extLst>
        </c:ser>
        <c:dLbls>
          <c:showLegendKey val="0"/>
          <c:showVal val="1"/>
          <c:showCatName val="0"/>
          <c:showSerName val="0"/>
          <c:showPercent val="0"/>
          <c:showBubbleSize val="0"/>
          <c:showLeaderLines val="1"/>
        </c:dLbls>
        <c:firstSliceAng val="0"/>
      </c:pieChart>
      <c:spPr>
        <a:solidFill>
          <a:schemeClr val="bg1"/>
        </a:solidFill>
        <a:ln>
          <a:noFill/>
        </a:ln>
        <a:effectLst/>
      </c:spPr>
    </c:plotArea>
    <c:legend>
      <c:legendPos val="r"/>
      <c:overlay val="0"/>
      <c:spPr>
        <a:noFill/>
        <a:ln>
          <a:noFill/>
        </a:ln>
        <a:effectLst/>
      </c:spPr>
      <c:txPr>
        <a:bodyPr rot="0" spcFirstLastPara="1" vertOverflow="ellipsis" horzOverflow="overflow" vert="horz" wrap="square" anchor="ctr" anchorCtr="1"/>
        <a:lstStyle/>
        <a:p>
          <a:pPr algn="l" rtl="0">
            <a:defRPr lang="ja-JP" altLang="en-US" sz="10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a:latin typeface="メイリオ"/>
          <a:ea typeface="メイリオ"/>
        </a:defRPr>
      </a:pPr>
      <a:endParaRPr lang="ja-JP"/>
    </a:p>
  </c:txPr>
  <c:printSettings>
    <c:headerFooter/>
    <c:pageMargins b="0.75" l="0.7" r="0.7" t="0.75" header="0.3" footer="0.3"/>
    <c:pageSetup orientation="landscape"/>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[2024統計さむかわデータベース（完成）.xlsx]2-10g!ﾋﾟﾎﾞｯﾄﾃｰﾌﾞﾙ2</c:name>
    <c:fmtId val="0"/>
  </c:pivotSource>
  <c:chart>
    <c:autoTitleDeleted val="1"/>
    <c:pivotFmts>
      <c:pivotFmt>
        <c:idx val="0"/>
        <c:spPr>
          <a:ln w="19050" cap="rnd" cmpd="sng" algn="ctr">
            <a:solidFill>
              <a:schemeClr val="accent1">
                <a:shade val="95000"/>
                <a:satMod val="105000"/>
              </a:schemeClr>
            </a:solidFill>
            <a:prstDash val="solid"/>
            <a:round/>
          </a:ln>
          <a:effectLst/>
        </c:spPr>
        <c:marker>
          <c:symbol val="diamond"/>
          <c:size val="7"/>
          <c:spPr>
            <a:solidFill>
              <a:schemeClr val="accent1"/>
            </a:solidFill>
            <a:ln w="9525" cap="flat" cmpd="sng" algn="ctr">
              <a:solidFill>
                <a:schemeClr val="accent1">
                  <a:shade val="95000"/>
                  <a:satMod val="105000"/>
                </a:schemeClr>
              </a:solidFill>
              <a:prstDash val="solid"/>
              <a:round/>
            </a:ln>
            <a:effectLst/>
          </c:spPr>
        </c:marker>
        <c:dLbl>
          <c:idx val="0"/>
          <c:numFmt formatCode="###.0"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ln w="19050" cap="rnd" cmpd="sng" algn="ctr">
            <a:solidFill>
              <a:schemeClr val="accent1">
                <a:shade val="95000"/>
                <a:satMod val="105000"/>
              </a:schemeClr>
            </a:solidFill>
            <a:prstDash val="solid"/>
            <a:round/>
          </a:ln>
          <a:effectLst/>
        </c:spPr>
        <c:marker>
          <c:symbol val="diamond"/>
          <c:size val="7"/>
          <c:spPr>
            <a:solidFill>
              <a:schemeClr val="accent1"/>
            </a:solidFill>
            <a:ln w="9525" cap="flat" cmpd="sng" algn="ctr">
              <a:solidFill>
                <a:schemeClr val="accent1">
                  <a:shade val="95000"/>
                  <a:satMod val="105000"/>
                </a:schemeClr>
              </a:solidFill>
              <a:prstDash val="solid"/>
              <a:round/>
            </a:ln>
            <a:effectLst/>
          </c:spPr>
        </c:marker>
        <c:dLbl>
          <c:idx val="0"/>
          <c:layout>
            <c:manualLayout>
              <c:x val="-3.7352990187328482E-2"/>
              <c:y val="-3.3755264066379749E-2"/>
            </c:manualLayout>
          </c:layout>
          <c:numFmt formatCode="###.0"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2"/>
        <c:spPr>
          <a:ln w="19050" cap="rnd" cmpd="sng" algn="ctr">
            <a:solidFill>
              <a:schemeClr val="accent1">
                <a:shade val="95000"/>
                <a:satMod val="105000"/>
              </a:schemeClr>
            </a:solidFill>
            <a:prstDash val="solid"/>
            <a:round/>
          </a:ln>
          <a:effectLst/>
        </c:spPr>
        <c:marker>
          <c:symbol val="diamond"/>
          <c:size val="7"/>
          <c:spPr>
            <a:solidFill>
              <a:schemeClr val="accent1"/>
            </a:solidFill>
            <a:ln w="9525" cap="flat" cmpd="sng" algn="ctr">
              <a:solidFill>
                <a:schemeClr val="accent1">
                  <a:shade val="95000"/>
                  <a:satMod val="105000"/>
                </a:schemeClr>
              </a:solidFill>
              <a:prstDash val="solid"/>
              <a:round/>
            </a:ln>
            <a:effectLst/>
          </c:spPr>
        </c:marker>
      </c:pivotFmt>
      <c:pivotFmt>
        <c:idx val="3"/>
        <c:spPr>
          <a:ln w="19050" cap="rnd" cmpd="sng" algn="ctr">
            <a:solidFill>
              <a:schemeClr val="accent1">
                <a:shade val="95000"/>
                <a:satMod val="105000"/>
              </a:schemeClr>
            </a:solidFill>
            <a:prstDash val="solid"/>
            <a:round/>
          </a:ln>
          <a:effectLst/>
        </c:spPr>
        <c:marker>
          <c:symbol val="diamond"/>
          <c:size val="7"/>
          <c:spPr>
            <a:solidFill>
              <a:schemeClr val="accent1"/>
            </a:solidFill>
            <a:ln w="9525" cap="flat" cmpd="sng" algn="ctr">
              <a:solidFill>
                <a:schemeClr val="accent1">
                  <a:shade val="95000"/>
                  <a:satMod val="105000"/>
                </a:schemeClr>
              </a:solidFill>
              <a:prstDash val="solid"/>
              <a:round/>
            </a:ln>
            <a:effectLst/>
          </c:spPr>
        </c:marker>
        <c:dLbl>
          <c:idx val="0"/>
          <c:layout>
            <c:manualLayout>
              <c:x val="-3.735299018732844E-2"/>
              <c:y val="-4.5262740452645528E-2"/>
            </c:manualLayout>
          </c:layout>
          <c:numFmt formatCode="###.0"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4"/>
        <c:spPr>
          <a:ln w="19050" cap="rnd" cmpd="sng" algn="ctr">
            <a:solidFill>
              <a:schemeClr val="accent1">
                <a:shade val="95000"/>
                <a:satMod val="105000"/>
              </a:schemeClr>
            </a:solidFill>
            <a:prstDash val="solid"/>
            <a:round/>
          </a:ln>
          <a:effectLst/>
        </c:spPr>
        <c:marker>
          <c:symbol val="diamond"/>
          <c:size val="7"/>
          <c:spPr>
            <a:solidFill>
              <a:schemeClr val="accent1"/>
            </a:solidFill>
            <a:ln w="9525" cap="flat" cmpd="sng" algn="ctr">
              <a:solidFill>
                <a:schemeClr val="accent1">
                  <a:shade val="95000"/>
                  <a:satMod val="105000"/>
                </a:schemeClr>
              </a:solidFill>
              <a:prstDash val="solid"/>
              <a:round/>
            </a:ln>
            <a:effectLst/>
          </c:spPr>
        </c:marker>
      </c:pivotFmt>
      <c:pivotFmt>
        <c:idx val="5"/>
        <c:spPr>
          <a:ln w="19050" cap="rnd" cmpd="sng" algn="ctr">
            <a:solidFill>
              <a:schemeClr val="accent1">
                <a:shade val="95000"/>
                <a:satMod val="105000"/>
              </a:schemeClr>
            </a:solidFill>
            <a:prstDash val="solid"/>
            <a:round/>
          </a:ln>
          <a:effectLst/>
        </c:spPr>
        <c:marker>
          <c:symbol val="diamond"/>
          <c:size val="7"/>
          <c:spPr>
            <a:solidFill>
              <a:schemeClr val="accent1"/>
            </a:solidFill>
            <a:ln w="9525" cap="flat" cmpd="sng" algn="ctr">
              <a:solidFill>
                <a:schemeClr val="accent1">
                  <a:shade val="95000"/>
                  <a:satMod val="105000"/>
                </a:schemeClr>
              </a:solidFill>
              <a:prstDash val="solid"/>
              <a:round/>
            </a:ln>
            <a:effectLst/>
          </c:spPr>
        </c:marker>
      </c:pivotFmt>
      <c:pivotFmt>
        <c:idx val="6"/>
        <c:spPr>
          <a:ln w="19050" cap="rnd" cmpd="sng" algn="ctr">
            <a:solidFill>
              <a:schemeClr val="accent1">
                <a:shade val="95000"/>
                <a:satMod val="105000"/>
              </a:schemeClr>
            </a:solidFill>
            <a:prstDash val="solid"/>
            <a:round/>
          </a:ln>
          <a:effectLst/>
        </c:spPr>
        <c:marker>
          <c:symbol val="diamond"/>
          <c:size val="7"/>
          <c:spPr>
            <a:solidFill>
              <a:schemeClr val="accent1"/>
            </a:solidFill>
            <a:ln w="9525" cap="flat" cmpd="sng" algn="ctr">
              <a:solidFill>
                <a:schemeClr val="accent1">
                  <a:shade val="95000"/>
                  <a:satMod val="105000"/>
                </a:schemeClr>
              </a:solidFill>
              <a:prstDash val="solid"/>
              <a:round/>
            </a:ln>
            <a:effectLst/>
          </c:spPr>
        </c:marker>
      </c:pivotFmt>
      <c:pivotFmt>
        <c:idx val="7"/>
        <c:spPr>
          <a:ln w="19050" cap="rnd" cmpd="sng" algn="ctr">
            <a:solidFill>
              <a:schemeClr val="accent1">
                <a:shade val="95000"/>
                <a:satMod val="105000"/>
              </a:schemeClr>
            </a:solidFill>
            <a:prstDash val="solid"/>
            <a:round/>
          </a:ln>
          <a:effectLst/>
        </c:spPr>
        <c:marker>
          <c:symbol val="diamond"/>
          <c:size val="7"/>
          <c:spPr>
            <a:solidFill>
              <a:schemeClr val="accent1"/>
            </a:solidFill>
            <a:ln w="9525" cap="flat" cmpd="sng" algn="ctr">
              <a:solidFill>
                <a:schemeClr val="accent1">
                  <a:shade val="95000"/>
                  <a:satMod val="105000"/>
                </a:schemeClr>
              </a:solidFill>
              <a:prstDash val="solid"/>
              <a:round/>
            </a:ln>
            <a:effectLst/>
          </c:spPr>
        </c:marker>
      </c:pivotFmt>
      <c:pivotFmt>
        <c:idx val="8"/>
        <c:spPr>
          <a:ln w="19050" cap="rnd" cmpd="sng" algn="ctr">
            <a:solidFill>
              <a:schemeClr val="accent2">
                <a:shade val="95000"/>
                <a:satMod val="105000"/>
              </a:schemeClr>
            </a:solidFill>
            <a:prstDash val="solid"/>
            <a:round/>
          </a:ln>
          <a:effectLst/>
        </c:spPr>
        <c:marker>
          <c:spPr>
            <a:solidFill>
              <a:schemeClr val="accent2"/>
            </a:solidFill>
            <a:ln w="9525" cap="flat" cmpd="sng" algn="ctr">
              <a:solidFill>
                <a:schemeClr val="accent2">
                  <a:shade val="95000"/>
                  <a:satMod val="105000"/>
                </a:schemeClr>
              </a:solidFill>
              <a:prstDash val="solid"/>
              <a:round/>
            </a:ln>
            <a:effectLst/>
          </c:spPr>
        </c:marker>
        <c:dLbl>
          <c:idx val="0"/>
          <c:numFmt formatCode="###.0"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
        <c:spPr>
          <a:ln w="19050" cap="rnd" cmpd="sng" algn="ctr">
            <a:solidFill>
              <a:schemeClr val="accent2">
                <a:shade val="95000"/>
                <a:satMod val="105000"/>
              </a:schemeClr>
            </a:solidFill>
            <a:prstDash val="solid"/>
            <a:round/>
          </a:ln>
          <a:effectLst/>
        </c:spPr>
        <c:marker>
          <c:spPr>
            <a:solidFill>
              <a:schemeClr val="accent2"/>
            </a:solidFill>
            <a:ln w="9525" cap="flat" cmpd="sng" algn="ctr">
              <a:solidFill>
                <a:schemeClr val="accent2">
                  <a:shade val="95000"/>
                  <a:satMod val="105000"/>
                </a:schemeClr>
              </a:solidFill>
              <a:prstDash val="solid"/>
              <a:round/>
            </a:ln>
            <a:effectLst/>
          </c:spPr>
        </c:marker>
      </c:pivotFmt>
      <c:pivotFmt>
        <c:idx val="10"/>
        <c:spPr>
          <a:ln w="19050" cap="rnd" cmpd="sng" algn="ctr">
            <a:solidFill>
              <a:schemeClr val="accent2">
                <a:shade val="95000"/>
                <a:satMod val="105000"/>
              </a:schemeClr>
            </a:solidFill>
            <a:prstDash val="solid"/>
            <a:round/>
          </a:ln>
          <a:effectLst/>
        </c:spPr>
        <c:marker>
          <c:spPr>
            <a:solidFill>
              <a:schemeClr val="accent2"/>
            </a:solidFill>
            <a:ln w="9525" cap="flat" cmpd="sng" algn="ctr">
              <a:solidFill>
                <a:schemeClr val="accent2">
                  <a:shade val="95000"/>
                  <a:satMod val="105000"/>
                </a:schemeClr>
              </a:solidFill>
              <a:prstDash val="solid"/>
              <a:round/>
            </a:ln>
            <a:effectLst/>
          </c:spPr>
        </c:marker>
      </c:pivotFmt>
      <c:pivotFmt>
        <c:idx val="11"/>
        <c:spPr>
          <a:ln w="19050" cap="rnd" cmpd="sng" algn="ctr">
            <a:solidFill>
              <a:schemeClr val="accent2">
                <a:shade val="95000"/>
                <a:satMod val="105000"/>
              </a:schemeClr>
            </a:solidFill>
            <a:prstDash val="solid"/>
            <a:round/>
          </a:ln>
          <a:effectLst/>
        </c:spPr>
        <c:marker>
          <c:spPr>
            <a:solidFill>
              <a:schemeClr val="accent2"/>
            </a:solidFill>
            <a:ln w="9525" cap="flat" cmpd="sng" algn="ctr">
              <a:solidFill>
                <a:schemeClr val="accent2">
                  <a:shade val="95000"/>
                  <a:satMod val="105000"/>
                </a:schemeClr>
              </a:solidFill>
              <a:prstDash val="solid"/>
              <a:round/>
            </a:ln>
            <a:effectLst/>
          </c:spPr>
        </c:marker>
      </c:pivotFmt>
      <c:pivotFmt>
        <c:idx val="12"/>
        <c:spPr>
          <a:ln w="19050" cap="rnd" cmpd="sng" algn="ctr">
            <a:solidFill>
              <a:schemeClr val="accent2">
                <a:shade val="95000"/>
                <a:satMod val="105000"/>
              </a:schemeClr>
            </a:solidFill>
            <a:prstDash val="solid"/>
            <a:round/>
          </a:ln>
          <a:effectLst/>
        </c:spPr>
        <c:marker>
          <c:spPr>
            <a:solidFill>
              <a:schemeClr val="accent2"/>
            </a:solidFill>
            <a:ln w="9525" cap="flat" cmpd="sng" algn="ctr">
              <a:solidFill>
                <a:schemeClr val="accent2">
                  <a:shade val="95000"/>
                  <a:satMod val="105000"/>
                </a:schemeClr>
              </a:solidFill>
              <a:prstDash val="solid"/>
              <a:round/>
            </a:ln>
            <a:effectLst/>
          </c:spPr>
        </c:marker>
      </c:pivotFmt>
      <c:pivotFmt>
        <c:idx val="13"/>
        <c:spPr>
          <a:ln w="19050" cap="rnd" cmpd="sng" algn="ctr">
            <a:solidFill>
              <a:schemeClr val="accent2">
                <a:shade val="95000"/>
                <a:satMod val="105000"/>
              </a:schemeClr>
            </a:solidFill>
            <a:prstDash val="solid"/>
            <a:round/>
          </a:ln>
          <a:effectLst/>
        </c:spPr>
        <c:marker>
          <c:spPr>
            <a:solidFill>
              <a:schemeClr val="accent2"/>
            </a:solidFill>
            <a:ln w="9525" cap="flat" cmpd="sng" algn="ctr">
              <a:solidFill>
                <a:schemeClr val="accent2">
                  <a:shade val="95000"/>
                  <a:satMod val="105000"/>
                </a:schemeClr>
              </a:solidFill>
              <a:prstDash val="solid"/>
              <a:round/>
            </a:ln>
            <a:effectLst/>
          </c:spPr>
        </c:marker>
      </c:pivotFmt>
      <c:pivotFmt>
        <c:idx val="14"/>
        <c:spPr>
          <a:ln w="19050" cap="rnd" cmpd="sng" algn="ctr">
            <a:solidFill>
              <a:schemeClr val="accent2">
                <a:shade val="95000"/>
                <a:satMod val="105000"/>
              </a:schemeClr>
            </a:solidFill>
            <a:prstDash val="solid"/>
            <a:round/>
          </a:ln>
          <a:effectLst/>
        </c:spPr>
        <c:marker>
          <c:spPr>
            <a:solidFill>
              <a:schemeClr val="accent2"/>
            </a:solidFill>
            <a:ln w="9525" cap="flat" cmpd="sng" algn="ctr">
              <a:solidFill>
                <a:schemeClr val="accent2">
                  <a:shade val="95000"/>
                  <a:satMod val="105000"/>
                </a:schemeClr>
              </a:solidFill>
              <a:prstDash val="solid"/>
              <a:round/>
            </a:ln>
            <a:effectLst/>
          </c:spPr>
        </c:marker>
      </c:pivotFmt>
      <c:pivotFmt>
        <c:idx val="15"/>
        <c:spPr>
          <a:ln w="19050" cap="rnd" cmpd="sng" algn="ctr">
            <a:solidFill>
              <a:schemeClr val="accent2">
                <a:shade val="95000"/>
                <a:satMod val="105000"/>
              </a:schemeClr>
            </a:solidFill>
            <a:prstDash val="solid"/>
            <a:round/>
          </a:ln>
          <a:effectLst/>
        </c:spPr>
        <c:marker>
          <c:spPr>
            <a:solidFill>
              <a:schemeClr val="accent2"/>
            </a:solidFill>
            <a:ln w="9525" cap="flat" cmpd="sng" algn="ctr">
              <a:solidFill>
                <a:schemeClr val="accent2">
                  <a:shade val="95000"/>
                  <a:satMod val="105000"/>
                </a:schemeClr>
              </a:solidFill>
              <a:prstDash val="solid"/>
              <a:round/>
            </a:ln>
            <a:effectLst/>
          </c:spPr>
        </c:marker>
      </c:pivotFmt>
      <c:pivotFmt>
        <c:idx val="16"/>
        <c:spPr>
          <a:ln w="19050" cap="rnd" cmpd="sng" algn="ctr">
            <a:solidFill>
              <a:schemeClr val="accent2">
                <a:shade val="95000"/>
                <a:satMod val="105000"/>
              </a:schemeClr>
            </a:solidFill>
            <a:prstDash val="solid"/>
            <a:round/>
          </a:ln>
          <a:effectLst/>
        </c:spPr>
        <c:marker>
          <c:spPr>
            <a:solidFill>
              <a:schemeClr val="accent2"/>
            </a:solidFill>
            <a:ln w="9525" cap="flat" cmpd="sng" algn="ctr">
              <a:solidFill>
                <a:schemeClr val="accent2">
                  <a:shade val="95000"/>
                  <a:satMod val="105000"/>
                </a:schemeClr>
              </a:solidFill>
              <a:prstDash val="solid"/>
              <a:round/>
            </a:ln>
            <a:effectLst/>
          </c:spPr>
        </c:marker>
      </c:pivotFmt>
      <c:pivotFmt>
        <c:idx val="17"/>
        <c:spPr>
          <a:ln w="19050" cap="rnd" cmpd="sng" algn="ctr">
            <a:solidFill>
              <a:schemeClr val="accent3">
                <a:shade val="95000"/>
                <a:satMod val="105000"/>
              </a:schemeClr>
            </a:solidFill>
            <a:prstDash val="solid"/>
            <a:round/>
          </a:ln>
          <a:effectLst/>
        </c:spPr>
        <c:marker>
          <c:spPr>
            <a:solidFill>
              <a:schemeClr val="accent3"/>
            </a:solidFill>
            <a:ln w="9525" cap="flat" cmpd="sng" algn="ctr">
              <a:solidFill>
                <a:schemeClr val="accent3">
                  <a:shade val="95000"/>
                  <a:satMod val="105000"/>
                </a:schemeClr>
              </a:solidFill>
              <a:prstDash val="solid"/>
              <a:round/>
            </a:ln>
            <a:effectLst/>
          </c:spPr>
        </c:marker>
        <c:dLbl>
          <c:idx val="0"/>
          <c:numFmt formatCode="###.0"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8"/>
        <c:spPr>
          <a:ln w="19050" cap="rnd" cmpd="sng" algn="ctr">
            <a:solidFill>
              <a:schemeClr val="accent3">
                <a:shade val="95000"/>
                <a:satMod val="105000"/>
              </a:schemeClr>
            </a:solidFill>
            <a:prstDash val="solid"/>
            <a:round/>
          </a:ln>
          <a:effectLst/>
        </c:spPr>
        <c:marker>
          <c:spPr>
            <a:solidFill>
              <a:schemeClr val="accent3"/>
            </a:solidFill>
            <a:ln w="9525" cap="flat" cmpd="sng" algn="ctr">
              <a:solidFill>
                <a:schemeClr val="accent3">
                  <a:shade val="95000"/>
                  <a:satMod val="105000"/>
                </a:schemeClr>
              </a:solidFill>
              <a:prstDash val="solid"/>
              <a:round/>
            </a:ln>
            <a:effectLst/>
          </c:spPr>
        </c:marker>
      </c:pivotFmt>
      <c:pivotFmt>
        <c:idx val="19"/>
        <c:spPr>
          <a:ln w="19050" cap="rnd" cmpd="sng" algn="ctr">
            <a:solidFill>
              <a:schemeClr val="accent3">
                <a:shade val="95000"/>
                <a:satMod val="105000"/>
              </a:schemeClr>
            </a:solidFill>
            <a:prstDash val="solid"/>
            <a:round/>
          </a:ln>
          <a:effectLst/>
        </c:spPr>
        <c:marker>
          <c:spPr>
            <a:solidFill>
              <a:schemeClr val="accent3"/>
            </a:solidFill>
            <a:ln w="9525" cap="flat" cmpd="sng" algn="ctr">
              <a:solidFill>
                <a:schemeClr val="accent3">
                  <a:shade val="95000"/>
                  <a:satMod val="105000"/>
                </a:schemeClr>
              </a:solidFill>
              <a:prstDash val="solid"/>
              <a:round/>
            </a:ln>
            <a:effectLst/>
          </c:spPr>
        </c:marker>
      </c:pivotFmt>
      <c:pivotFmt>
        <c:idx val="20"/>
        <c:spPr>
          <a:ln w="19050" cap="rnd" cmpd="sng" algn="ctr">
            <a:solidFill>
              <a:schemeClr val="accent3">
                <a:shade val="95000"/>
                <a:satMod val="105000"/>
              </a:schemeClr>
            </a:solidFill>
            <a:prstDash val="solid"/>
            <a:round/>
          </a:ln>
          <a:effectLst/>
        </c:spPr>
        <c:marker>
          <c:spPr>
            <a:solidFill>
              <a:schemeClr val="accent3"/>
            </a:solidFill>
            <a:ln w="9525" cap="flat" cmpd="sng" algn="ctr">
              <a:solidFill>
                <a:schemeClr val="accent3">
                  <a:shade val="95000"/>
                  <a:satMod val="105000"/>
                </a:schemeClr>
              </a:solidFill>
              <a:prstDash val="solid"/>
              <a:round/>
            </a:ln>
            <a:effectLst/>
          </c:spPr>
        </c:marker>
      </c:pivotFmt>
      <c:pivotFmt>
        <c:idx val="21"/>
        <c:spPr>
          <a:ln w="19050" cap="rnd" cmpd="sng" algn="ctr">
            <a:solidFill>
              <a:schemeClr val="accent3">
                <a:shade val="95000"/>
                <a:satMod val="105000"/>
              </a:schemeClr>
            </a:solidFill>
            <a:prstDash val="solid"/>
            <a:round/>
          </a:ln>
          <a:effectLst/>
        </c:spPr>
        <c:marker>
          <c:spPr>
            <a:solidFill>
              <a:schemeClr val="accent3"/>
            </a:solidFill>
            <a:ln w="9525" cap="flat" cmpd="sng" algn="ctr">
              <a:solidFill>
                <a:schemeClr val="accent3">
                  <a:shade val="95000"/>
                  <a:satMod val="105000"/>
                </a:schemeClr>
              </a:solidFill>
              <a:prstDash val="solid"/>
              <a:round/>
            </a:ln>
            <a:effectLst/>
          </c:spPr>
        </c:marker>
      </c:pivotFmt>
      <c:pivotFmt>
        <c:idx val="22"/>
        <c:spPr>
          <a:ln w="19050" cap="rnd" cmpd="sng" algn="ctr">
            <a:solidFill>
              <a:schemeClr val="accent3">
                <a:shade val="95000"/>
                <a:satMod val="105000"/>
              </a:schemeClr>
            </a:solidFill>
            <a:prstDash val="solid"/>
            <a:round/>
          </a:ln>
          <a:effectLst/>
        </c:spPr>
        <c:marker>
          <c:spPr>
            <a:solidFill>
              <a:schemeClr val="accent3"/>
            </a:solidFill>
            <a:ln w="9525" cap="flat" cmpd="sng" algn="ctr">
              <a:solidFill>
                <a:schemeClr val="accent3">
                  <a:shade val="95000"/>
                  <a:satMod val="105000"/>
                </a:schemeClr>
              </a:solidFill>
              <a:prstDash val="solid"/>
              <a:round/>
            </a:ln>
            <a:effectLst/>
          </c:spPr>
        </c:marker>
      </c:pivotFmt>
      <c:pivotFmt>
        <c:idx val="23"/>
        <c:spPr>
          <a:ln w="19050" cap="rnd" cmpd="sng" algn="ctr">
            <a:solidFill>
              <a:schemeClr val="accent4">
                <a:shade val="95000"/>
                <a:satMod val="105000"/>
              </a:schemeClr>
            </a:solidFill>
            <a:prstDash val="solid"/>
            <a:round/>
          </a:ln>
          <a:effectLst/>
        </c:spPr>
        <c:marker>
          <c:symbol val="circle"/>
          <c:size val="5"/>
          <c:spPr>
            <a:solidFill>
              <a:schemeClr val="accent4"/>
            </a:solidFill>
            <a:ln w="9525" cap="flat" cmpd="sng" algn="ctr">
              <a:solidFill>
                <a:schemeClr val="accent4">
                  <a:shade val="95000"/>
                  <a:satMod val="105000"/>
                </a:schemeClr>
              </a:solidFill>
              <a:prstDash val="solid"/>
              <a:round/>
            </a:ln>
            <a:effectLst/>
          </c:spPr>
        </c:marker>
        <c:dLbl>
          <c:idx val="0"/>
          <c:numFmt formatCode="###.0"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8846293848305457E-2"/>
          <c:y val="0.12146777769283694"/>
          <c:w val="0.89961921128374156"/>
          <c:h val="0.6785777684560319"/>
        </c:manualLayout>
      </c:layout>
      <c:lineChart>
        <c:grouping val="standard"/>
        <c:varyColors val="0"/>
        <c:ser>
          <c:idx val="0"/>
          <c:order val="0"/>
          <c:tx>
            <c:strRef>
              <c:f>'2-10g'!$B$1</c:f>
              <c:strCache>
                <c:ptCount val="1"/>
                <c:pt idx="0">
                  <c:v>出生率</c:v>
                </c:pt>
              </c:strCache>
            </c:strRef>
          </c:tx>
          <c:spPr>
            <a:ln w="19050" cap="rnd" cmpd="sng" algn="ctr">
              <a:solidFill>
                <a:schemeClr val="accent1">
                  <a:shade val="95000"/>
                  <a:satMod val="105000"/>
                </a:schemeClr>
              </a:solidFill>
              <a:prstDash val="solid"/>
              <a:round/>
            </a:ln>
            <a:effectLst/>
          </c:spPr>
          <c:marker>
            <c:symbol val="diamond"/>
            <c:size val="7"/>
            <c:spPr>
              <a:solidFill>
                <a:schemeClr val="accent1"/>
              </a:solidFill>
              <a:ln w="9525" cap="flat" cmpd="sng" algn="ctr">
                <a:solidFill>
                  <a:schemeClr val="accent1">
                    <a:shade val="95000"/>
                    <a:satMod val="105000"/>
                  </a:schemeClr>
                </a:solidFill>
                <a:prstDash val="solid"/>
                <a:round/>
              </a:ln>
              <a:effectLst/>
            </c:spPr>
          </c:marker>
          <c:dPt>
            <c:idx val="0"/>
            <c:bubble3D val="0"/>
            <c:spPr>
              <a:ln w="19050" cap="rnd" cmpd="sng" algn="ctr">
                <a:solidFill>
                  <a:schemeClr val="accent1">
                    <a:shade val="95000"/>
                    <a:satMod val="105000"/>
                  </a:schemeClr>
                </a:solidFill>
                <a:prstDash val="solid"/>
                <a:round/>
              </a:ln>
              <a:effectLst/>
            </c:spPr>
            <c:extLst>
              <c:ext xmlns:c16="http://schemas.microsoft.com/office/drawing/2014/chart" uri="{C3380CC4-5D6E-409C-BE32-E72D297353CC}">
                <c16:uniqueId val="{00000001-9FA4-41D8-AB2B-3D3EF78692FF}"/>
              </c:ext>
            </c:extLst>
          </c:dPt>
          <c:dPt>
            <c:idx val="1"/>
            <c:bubble3D val="0"/>
            <c:spPr>
              <a:ln w="19050" cap="rnd" cmpd="sng" algn="ctr">
                <a:solidFill>
                  <a:schemeClr val="accent1">
                    <a:shade val="95000"/>
                    <a:satMod val="105000"/>
                  </a:schemeClr>
                </a:solidFill>
                <a:prstDash val="solid"/>
                <a:round/>
              </a:ln>
              <a:effectLst/>
            </c:spPr>
            <c:extLst>
              <c:ext xmlns:c16="http://schemas.microsoft.com/office/drawing/2014/chart" uri="{C3380CC4-5D6E-409C-BE32-E72D297353CC}">
                <c16:uniqueId val="{00000003-9FA4-41D8-AB2B-3D3EF78692FF}"/>
              </c:ext>
            </c:extLst>
          </c:dPt>
          <c:dPt>
            <c:idx val="2"/>
            <c:bubble3D val="0"/>
            <c:spPr>
              <a:ln w="19050" cap="rnd" cmpd="sng" algn="ctr">
                <a:solidFill>
                  <a:schemeClr val="accent1">
                    <a:shade val="95000"/>
                    <a:satMod val="105000"/>
                  </a:schemeClr>
                </a:solidFill>
                <a:prstDash val="solid"/>
                <a:round/>
              </a:ln>
              <a:effectLst/>
            </c:spPr>
            <c:extLst>
              <c:ext xmlns:c16="http://schemas.microsoft.com/office/drawing/2014/chart" uri="{C3380CC4-5D6E-409C-BE32-E72D297353CC}">
                <c16:uniqueId val="{00000005-9FA4-41D8-AB2B-3D3EF78692FF}"/>
              </c:ext>
            </c:extLst>
          </c:dPt>
          <c:dPt>
            <c:idx val="3"/>
            <c:bubble3D val="0"/>
            <c:spPr>
              <a:ln w="19050" cap="rnd" cmpd="sng" algn="ctr">
                <a:solidFill>
                  <a:schemeClr val="accent1">
                    <a:shade val="95000"/>
                    <a:satMod val="105000"/>
                  </a:schemeClr>
                </a:solidFill>
                <a:prstDash val="solid"/>
                <a:round/>
              </a:ln>
              <a:effectLst/>
            </c:spPr>
            <c:extLst>
              <c:ext xmlns:c16="http://schemas.microsoft.com/office/drawing/2014/chart" uri="{C3380CC4-5D6E-409C-BE32-E72D297353CC}">
                <c16:uniqueId val="{00000007-9FA4-41D8-AB2B-3D3EF78692FF}"/>
              </c:ext>
            </c:extLst>
          </c:dPt>
          <c:dPt>
            <c:idx val="4"/>
            <c:bubble3D val="0"/>
            <c:spPr>
              <a:ln w="19050" cap="rnd" cmpd="sng" algn="ctr">
                <a:solidFill>
                  <a:schemeClr val="accent1">
                    <a:shade val="95000"/>
                    <a:satMod val="105000"/>
                  </a:schemeClr>
                </a:solidFill>
                <a:prstDash val="solid"/>
                <a:round/>
              </a:ln>
              <a:effectLst/>
            </c:spPr>
            <c:extLst>
              <c:ext xmlns:c16="http://schemas.microsoft.com/office/drawing/2014/chart" uri="{C3380CC4-5D6E-409C-BE32-E72D297353CC}">
                <c16:uniqueId val="{00000009-9FA4-41D8-AB2B-3D3EF78692FF}"/>
              </c:ext>
            </c:extLst>
          </c:dPt>
          <c:dPt>
            <c:idx val="5"/>
            <c:bubble3D val="0"/>
            <c:spPr>
              <a:ln w="19050" cap="rnd" cmpd="sng" algn="ctr">
                <a:solidFill>
                  <a:schemeClr val="accent1">
                    <a:shade val="95000"/>
                    <a:satMod val="105000"/>
                  </a:schemeClr>
                </a:solidFill>
                <a:prstDash val="solid"/>
                <a:round/>
              </a:ln>
              <a:effectLst/>
            </c:spPr>
            <c:extLst>
              <c:ext xmlns:c16="http://schemas.microsoft.com/office/drawing/2014/chart" uri="{C3380CC4-5D6E-409C-BE32-E72D297353CC}">
                <c16:uniqueId val="{0000000B-9FA4-41D8-AB2B-3D3EF78692FF}"/>
              </c:ext>
            </c:extLst>
          </c:dPt>
          <c:dPt>
            <c:idx val="6"/>
            <c:bubble3D val="0"/>
            <c:spPr>
              <a:ln w="19050" cap="rnd" cmpd="sng" algn="ctr">
                <a:solidFill>
                  <a:schemeClr val="accent1">
                    <a:shade val="95000"/>
                    <a:satMod val="105000"/>
                  </a:schemeClr>
                </a:solidFill>
                <a:prstDash val="solid"/>
                <a:round/>
              </a:ln>
              <a:effectLst/>
            </c:spPr>
            <c:extLst>
              <c:ext xmlns:c16="http://schemas.microsoft.com/office/drawing/2014/chart" uri="{C3380CC4-5D6E-409C-BE32-E72D297353CC}">
                <c16:uniqueId val="{0000000D-9FA4-41D8-AB2B-3D3EF78692FF}"/>
              </c:ext>
            </c:extLst>
          </c:dPt>
          <c:dLbls>
            <c:dLbl>
              <c:idx val="0"/>
              <c:layout>
                <c:manualLayout>
                  <c:x val="-3.7352990187328482E-2"/>
                  <c:y val="-3.37552640663797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A4-41D8-AB2B-3D3EF78692FF}"/>
                </c:ext>
              </c:extLst>
            </c:dLbl>
            <c:dLbl>
              <c:idx val="2"/>
              <c:layout>
                <c:manualLayout>
                  <c:x val="-3.735299018732844E-2"/>
                  <c:y val="-4.5262740452645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FA4-41D8-AB2B-3D3EF78692FF}"/>
                </c:ext>
              </c:extLst>
            </c:dLbl>
            <c:numFmt formatCode="###.0"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'2-10g'!$A$2:$A$10</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'2-10g'!$B$2:$B$10</c:f>
              <c:numCache>
                <c:formatCode>General</c:formatCode>
                <c:ptCount val="8"/>
                <c:pt idx="0">
                  <c:v>7.6889507699341246</c:v>
                </c:pt>
                <c:pt idx="1">
                  <c:v>6.7589981754851554</c:v>
                </c:pt>
                <c:pt idx="2">
                  <c:v>7.3172244155522028</c:v>
                </c:pt>
                <c:pt idx="3">
                  <c:v>6.4325308182344703</c:v>
                </c:pt>
                <c:pt idx="4">
                  <c:v>6.19</c:v>
                </c:pt>
                <c:pt idx="5">
                  <c:v>6.02</c:v>
                </c:pt>
                <c:pt idx="6">
                  <c:v>6.03</c:v>
                </c:pt>
                <c:pt idx="7">
                  <c:v>5.79</c:v>
                </c:pt>
              </c:numCache>
            </c:numRef>
          </c:val>
          <c:smooth val="0"/>
          <c:extLst>
            <c:ext xmlns:c16="http://schemas.microsoft.com/office/drawing/2014/chart" uri="{C3380CC4-5D6E-409C-BE32-E72D297353CC}">
              <c16:uniqueId val="{0000000E-9FA4-41D8-AB2B-3D3EF78692FF}"/>
            </c:ext>
          </c:extLst>
        </c:ser>
        <c:ser>
          <c:idx val="1"/>
          <c:order val="1"/>
          <c:tx>
            <c:strRef>
              <c:f>'2-10g'!$C$1</c:f>
              <c:strCache>
                <c:ptCount val="1"/>
                <c:pt idx="0">
                  <c:v>死亡率</c:v>
                </c:pt>
              </c:strCache>
            </c:strRef>
          </c:tx>
          <c:spPr>
            <a:ln w="19050" cap="rnd" cmpd="sng" algn="ctr">
              <a:solidFill>
                <a:schemeClr val="accent2">
                  <a:shade val="95000"/>
                  <a:satMod val="105000"/>
                </a:schemeClr>
              </a:solidFill>
              <a:prstDash val="solid"/>
              <a:round/>
            </a:ln>
            <a:effectLst/>
          </c:spPr>
          <c:marker>
            <c:spPr>
              <a:solidFill>
                <a:schemeClr val="accent2"/>
              </a:solidFill>
              <a:ln w="9525" cap="flat" cmpd="sng" algn="ctr">
                <a:solidFill>
                  <a:schemeClr val="accent2">
                    <a:shade val="95000"/>
                    <a:satMod val="105000"/>
                  </a:schemeClr>
                </a:solidFill>
                <a:prstDash val="solid"/>
                <a:round/>
              </a:ln>
              <a:effectLst/>
            </c:spPr>
          </c:marker>
          <c:dPt>
            <c:idx val="0"/>
            <c:bubble3D val="0"/>
            <c:spPr>
              <a:ln w="19050" cap="rnd" cmpd="sng" algn="ctr">
                <a:solidFill>
                  <a:schemeClr val="accent2">
                    <a:shade val="95000"/>
                    <a:satMod val="105000"/>
                  </a:schemeClr>
                </a:solidFill>
                <a:prstDash val="solid"/>
                <a:round/>
              </a:ln>
              <a:effectLst/>
            </c:spPr>
            <c:extLst>
              <c:ext xmlns:c16="http://schemas.microsoft.com/office/drawing/2014/chart" uri="{C3380CC4-5D6E-409C-BE32-E72D297353CC}">
                <c16:uniqueId val="{00000010-9FA4-41D8-AB2B-3D3EF78692FF}"/>
              </c:ext>
            </c:extLst>
          </c:dPt>
          <c:dPt>
            <c:idx val="1"/>
            <c:bubble3D val="0"/>
            <c:spPr>
              <a:ln w="19050" cap="rnd" cmpd="sng" algn="ctr">
                <a:solidFill>
                  <a:schemeClr val="accent2">
                    <a:shade val="95000"/>
                    <a:satMod val="105000"/>
                  </a:schemeClr>
                </a:solidFill>
                <a:prstDash val="solid"/>
                <a:round/>
              </a:ln>
              <a:effectLst/>
            </c:spPr>
            <c:extLst>
              <c:ext xmlns:c16="http://schemas.microsoft.com/office/drawing/2014/chart" uri="{C3380CC4-5D6E-409C-BE32-E72D297353CC}">
                <c16:uniqueId val="{00000012-9FA4-41D8-AB2B-3D3EF78692FF}"/>
              </c:ext>
            </c:extLst>
          </c:dPt>
          <c:dPt>
            <c:idx val="2"/>
            <c:bubble3D val="0"/>
            <c:spPr>
              <a:ln w="19050" cap="rnd" cmpd="sng" algn="ctr">
                <a:solidFill>
                  <a:schemeClr val="accent2">
                    <a:shade val="95000"/>
                    <a:satMod val="105000"/>
                  </a:schemeClr>
                </a:solidFill>
                <a:prstDash val="solid"/>
                <a:round/>
              </a:ln>
              <a:effectLst/>
            </c:spPr>
            <c:extLst>
              <c:ext xmlns:c16="http://schemas.microsoft.com/office/drawing/2014/chart" uri="{C3380CC4-5D6E-409C-BE32-E72D297353CC}">
                <c16:uniqueId val="{00000014-9FA4-41D8-AB2B-3D3EF78692FF}"/>
              </c:ext>
            </c:extLst>
          </c:dPt>
          <c:dPt>
            <c:idx val="3"/>
            <c:bubble3D val="0"/>
            <c:spPr>
              <a:ln w="19050" cap="rnd" cmpd="sng" algn="ctr">
                <a:solidFill>
                  <a:schemeClr val="accent2">
                    <a:shade val="95000"/>
                    <a:satMod val="105000"/>
                  </a:schemeClr>
                </a:solidFill>
                <a:prstDash val="solid"/>
                <a:round/>
              </a:ln>
              <a:effectLst/>
            </c:spPr>
            <c:extLst>
              <c:ext xmlns:c16="http://schemas.microsoft.com/office/drawing/2014/chart" uri="{C3380CC4-5D6E-409C-BE32-E72D297353CC}">
                <c16:uniqueId val="{00000016-9FA4-41D8-AB2B-3D3EF78692FF}"/>
              </c:ext>
            </c:extLst>
          </c:dPt>
          <c:dPt>
            <c:idx val="4"/>
            <c:bubble3D val="0"/>
            <c:spPr>
              <a:ln w="19050" cap="rnd" cmpd="sng" algn="ctr">
                <a:solidFill>
                  <a:schemeClr val="accent2">
                    <a:shade val="95000"/>
                    <a:satMod val="105000"/>
                  </a:schemeClr>
                </a:solidFill>
                <a:prstDash val="solid"/>
                <a:round/>
              </a:ln>
              <a:effectLst/>
            </c:spPr>
            <c:extLst>
              <c:ext xmlns:c16="http://schemas.microsoft.com/office/drawing/2014/chart" uri="{C3380CC4-5D6E-409C-BE32-E72D297353CC}">
                <c16:uniqueId val="{00000018-9FA4-41D8-AB2B-3D3EF78692FF}"/>
              </c:ext>
            </c:extLst>
          </c:dPt>
          <c:dPt>
            <c:idx val="5"/>
            <c:bubble3D val="0"/>
            <c:spPr>
              <a:ln w="19050" cap="rnd" cmpd="sng" algn="ctr">
                <a:solidFill>
                  <a:schemeClr val="accent2">
                    <a:shade val="95000"/>
                    <a:satMod val="105000"/>
                  </a:schemeClr>
                </a:solidFill>
                <a:prstDash val="solid"/>
                <a:round/>
              </a:ln>
              <a:effectLst/>
            </c:spPr>
            <c:extLst>
              <c:ext xmlns:c16="http://schemas.microsoft.com/office/drawing/2014/chart" uri="{C3380CC4-5D6E-409C-BE32-E72D297353CC}">
                <c16:uniqueId val="{0000001A-9FA4-41D8-AB2B-3D3EF78692FF}"/>
              </c:ext>
            </c:extLst>
          </c:dPt>
          <c:dPt>
            <c:idx val="6"/>
            <c:bubble3D val="0"/>
            <c:spPr>
              <a:ln w="19050" cap="rnd" cmpd="sng" algn="ctr">
                <a:solidFill>
                  <a:schemeClr val="accent2">
                    <a:shade val="95000"/>
                    <a:satMod val="105000"/>
                  </a:schemeClr>
                </a:solidFill>
                <a:prstDash val="solid"/>
                <a:round/>
              </a:ln>
              <a:effectLst/>
            </c:spPr>
            <c:extLst>
              <c:ext xmlns:c16="http://schemas.microsoft.com/office/drawing/2014/chart" uri="{C3380CC4-5D6E-409C-BE32-E72D297353CC}">
                <c16:uniqueId val="{0000001C-9FA4-41D8-AB2B-3D3EF78692FF}"/>
              </c:ext>
            </c:extLst>
          </c:dPt>
          <c:dPt>
            <c:idx val="7"/>
            <c:bubble3D val="0"/>
            <c:spPr>
              <a:ln w="19050" cap="rnd" cmpd="sng" algn="ctr">
                <a:solidFill>
                  <a:schemeClr val="accent2">
                    <a:shade val="95000"/>
                    <a:satMod val="105000"/>
                  </a:schemeClr>
                </a:solidFill>
                <a:prstDash val="solid"/>
                <a:round/>
              </a:ln>
              <a:effectLst/>
            </c:spPr>
            <c:extLst>
              <c:ext xmlns:c16="http://schemas.microsoft.com/office/drawing/2014/chart" uri="{C3380CC4-5D6E-409C-BE32-E72D297353CC}">
                <c16:uniqueId val="{0000001E-9FA4-41D8-AB2B-3D3EF78692FF}"/>
              </c:ext>
            </c:extLst>
          </c:dPt>
          <c:dPt>
            <c:idx val="8"/>
            <c:bubble3D val="0"/>
            <c:extLst>
              <c:ext xmlns:c16="http://schemas.microsoft.com/office/drawing/2014/chart" uri="{C3380CC4-5D6E-409C-BE32-E72D297353CC}">
                <c16:uniqueId val="{00000020-9FA4-41D8-AB2B-3D3EF78692FF}"/>
              </c:ext>
            </c:extLst>
          </c:dPt>
          <c:dLbls>
            <c:numFmt formatCode="###.0"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'2-10g'!$A$2:$A$10</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'2-10g'!$C$2:$C$10</c:f>
              <c:numCache>
                <c:formatCode>General</c:formatCode>
                <c:ptCount val="8"/>
                <c:pt idx="0">
                  <c:v>8.9773695475987623</c:v>
                </c:pt>
                <c:pt idx="1">
                  <c:v>8.7286448830651846</c:v>
                </c:pt>
                <c:pt idx="2">
                  <c:v>9.156865582174083</c:v>
                </c:pt>
                <c:pt idx="3">
                  <c:v>9.5143542649127166</c:v>
                </c:pt>
                <c:pt idx="4">
                  <c:v>10.68</c:v>
                </c:pt>
                <c:pt idx="5">
                  <c:v>10.49</c:v>
                </c:pt>
                <c:pt idx="6">
                  <c:v>11.46</c:v>
                </c:pt>
                <c:pt idx="7">
                  <c:v>11.21</c:v>
                </c:pt>
              </c:numCache>
            </c:numRef>
          </c:val>
          <c:smooth val="0"/>
          <c:extLst>
            <c:ext xmlns:c16="http://schemas.microsoft.com/office/drawing/2014/chart" uri="{C3380CC4-5D6E-409C-BE32-E72D297353CC}">
              <c16:uniqueId val="{00000021-9FA4-41D8-AB2B-3D3EF78692FF}"/>
            </c:ext>
          </c:extLst>
        </c:ser>
        <c:ser>
          <c:idx val="2"/>
          <c:order val="2"/>
          <c:tx>
            <c:strRef>
              <c:f>'2-10g'!$D$1</c:f>
              <c:strCache>
                <c:ptCount val="1"/>
                <c:pt idx="0">
                  <c:v>婚姻率</c:v>
                </c:pt>
              </c:strCache>
            </c:strRef>
          </c:tx>
          <c:spPr>
            <a:ln w="19050" cap="rnd" cmpd="sng" algn="ctr">
              <a:solidFill>
                <a:schemeClr val="accent3">
                  <a:shade val="95000"/>
                  <a:satMod val="105000"/>
                </a:schemeClr>
              </a:solidFill>
              <a:prstDash val="solid"/>
              <a:round/>
            </a:ln>
            <a:effectLst/>
          </c:spPr>
          <c:marker>
            <c:spPr>
              <a:solidFill>
                <a:schemeClr val="accent3"/>
              </a:solidFill>
              <a:ln w="9525" cap="flat" cmpd="sng" algn="ctr">
                <a:solidFill>
                  <a:schemeClr val="accent3">
                    <a:shade val="95000"/>
                    <a:satMod val="105000"/>
                  </a:schemeClr>
                </a:solidFill>
                <a:prstDash val="solid"/>
                <a:round/>
              </a:ln>
              <a:effectLst/>
            </c:spPr>
          </c:marker>
          <c:dPt>
            <c:idx val="0"/>
            <c:bubble3D val="0"/>
            <c:spPr>
              <a:ln w="19050" cap="rnd" cmpd="sng" algn="ctr">
                <a:solidFill>
                  <a:schemeClr val="accent3">
                    <a:shade val="95000"/>
                    <a:satMod val="105000"/>
                  </a:schemeClr>
                </a:solidFill>
                <a:prstDash val="solid"/>
                <a:round/>
              </a:ln>
              <a:effectLst/>
            </c:spPr>
            <c:extLst>
              <c:ext xmlns:c16="http://schemas.microsoft.com/office/drawing/2014/chart" uri="{C3380CC4-5D6E-409C-BE32-E72D297353CC}">
                <c16:uniqueId val="{00000023-9FA4-41D8-AB2B-3D3EF78692FF}"/>
              </c:ext>
            </c:extLst>
          </c:dPt>
          <c:dPt>
            <c:idx val="1"/>
            <c:bubble3D val="0"/>
            <c:spPr>
              <a:ln w="19050" cap="rnd" cmpd="sng" algn="ctr">
                <a:solidFill>
                  <a:schemeClr val="accent3">
                    <a:shade val="95000"/>
                    <a:satMod val="105000"/>
                  </a:schemeClr>
                </a:solidFill>
                <a:prstDash val="solid"/>
                <a:round/>
              </a:ln>
              <a:effectLst/>
            </c:spPr>
            <c:extLst>
              <c:ext xmlns:c16="http://schemas.microsoft.com/office/drawing/2014/chart" uri="{C3380CC4-5D6E-409C-BE32-E72D297353CC}">
                <c16:uniqueId val="{00000025-9FA4-41D8-AB2B-3D3EF78692FF}"/>
              </c:ext>
            </c:extLst>
          </c:dPt>
          <c:dPt>
            <c:idx val="2"/>
            <c:bubble3D val="0"/>
            <c:spPr>
              <a:ln w="19050" cap="rnd" cmpd="sng" algn="ctr">
                <a:solidFill>
                  <a:schemeClr val="accent3">
                    <a:shade val="95000"/>
                    <a:satMod val="105000"/>
                  </a:schemeClr>
                </a:solidFill>
                <a:prstDash val="solid"/>
                <a:round/>
              </a:ln>
              <a:effectLst/>
            </c:spPr>
            <c:extLst>
              <c:ext xmlns:c16="http://schemas.microsoft.com/office/drawing/2014/chart" uri="{C3380CC4-5D6E-409C-BE32-E72D297353CC}">
                <c16:uniqueId val="{00000027-9FA4-41D8-AB2B-3D3EF78692FF}"/>
              </c:ext>
            </c:extLst>
          </c:dPt>
          <c:dPt>
            <c:idx val="3"/>
            <c:bubble3D val="0"/>
            <c:spPr>
              <a:ln w="19050" cap="rnd" cmpd="sng" algn="ctr">
                <a:solidFill>
                  <a:schemeClr val="accent3">
                    <a:shade val="95000"/>
                    <a:satMod val="105000"/>
                  </a:schemeClr>
                </a:solidFill>
                <a:prstDash val="solid"/>
                <a:round/>
              </a:ln>
              <a:effectLst/>
            </c:spPr>
            <c:extLst>
              <c:ext xmlns:c16="http://schemas.microsoft.com/office/drawing/2014/chart" uri="{C3380CC4-5D6E-409C-BE32-E72D297353CC}">
                <c16:uniqueId val="{00000029-9FA4-41D8-AB2B-3D3EF78692FF}"/>
              </c:ext>
            </c:extLst>
          </c:dPt>
          <c:dPt>
            <c:idx val="4"/>
            <c:bubble3D val="0"/>
            <c:spPr>
              <a:ln w="19050" cap="rnd" cmpd="sng" algn="ctr">
                <a:solidFill>
                  <a:schemeClr val="accent3">
                    <a:shade val="95000"/>
                    <a:satMod val="105000"/>
                  </a:schemeClr>
                </a:solidFill>
                <a:prstDash val="solid"/>
                <a:round/>
              </a:ln>
              <a:effectLst/>
            </c:spPr>
            <c:extLst>
              <c:ext xmlns:c16="http://schemas.microsoft.com/office/drawing/2014/chart" uri="{C3380CC4-5D6E-409C-BE32-E72D297353CC}">
                <c16:uniqueId val="{0000002B-9FA4-41D8-AB2B-3D3EF78692FF}"/>
              </c:ext>
            </c:extLst>
          </c:dPt>
          <c:dLbls>
            <c:numFmt formatCode="###.0"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'2-10g'!$A$2:$A$10</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'2-10g'!$D$2:$D$10</c:f>
              <c:numCache>
                <c:formatCode>General</c:formatCode>
                <c:ptCount val="8"/>
                <c:pt idx="0">
                  <c:v>4.9043037343363602</c:v>
                </c:pt>
                <c:pt idx="1">
                  <c:v>4.664952728479018</c:v>
                </c:pt>
                <c:pt idx="2">
                  <c:v>4.2580458463382866</c:v>
                </c:pt>
                <c:pt idx="3">
                  <c:v>3.9505253578224537</c:v>
                </c:pt>
                <c:pt idx="4">
                  <c:v>3.65</c:v>
                </c:pt>
                <c:pt idx="5">
                  <c:v>4.07</c:v>
                </c:pt>
                <c:pt idx="6">
                  <c:v>3.78</c:v>
                </c:pt>
                <c:pt idx="7">
                  <c:v>3.48</c:v>
                </c:pt>
              </c:numCache>
            </c:numRef>
          </c:val>
          <c:smooth val="0"/>
          <c:extLst>
            <c:ext xmlns:c16="http://schemas.microsoft.com/office/drawing/2014/chart" uri="{C3380CC4-5D6E-409C-BE32-E72D297353CC}">
              <c16:uniqueId val="{0000002C-9FA4-41D8-AB2B-3D3EF78692FF}"/>
            </c:ext>
          </c:extLst>
        </c:ser>
        <c:ser>
          <c:idx val="3"/>
          <c:order val="3"/>
          <c:tx>
            <c:strRef>
              <c:f>'2-10g'!$E$1</c:f>
              <c:strCache>
                <c:ptCount val="1"/>
                <c:pt idx="0">
                  <c:v>離婚率</c:v>
                </c:pt>
              </c:strCache>
            </c:strRef>
          </c:tx>
          <c:spPr>
            <a:ln w="19050" cap="rnd" cmpd="sng" algn="ctr">
              <a:solidFill>
                <a:schemeClr val="accent4">
                  <a:shade val="95000"/>
                  <a:satMod val="105000"/>
                </a:schemeClr>
              </a:solidFill>
              <a:prstDash val="solid"/>
              <a:round/>
            </a:ln>
            <a:effectLst/>
          </c:spPr>
          <c:marker>
            <c:symbol val="circle"/>
            <c:size val="5"/>
            <c:spPr>
              <a:solidFill>
                <a:schemeClr val="accent4"/>
              </a:solidFill>
              <a:ln w="9525" cap="flat" cmpd="sng" algn="ctr">
                <a:solidFill>
                  <a:schemeClr val="accent4">
                    <a:shade val="95000"/>
                    <a:satMod val="105000"/>
                  </a:schemeClr>
                </a:solidFill>
                <a:prstDash val="solid"/>
                <a:round/>
              </a:ln>
              <a:effectLst/>
            </c:spPr>
          </c:marker>
          <c:dLbls>
            <c:numFmt formatCode="###.0"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'2-10g'!$A$2:$A$10</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'2-10g'!$E$2:$E$10</c:f>
              <c:numCache>
                <c:formatCode>General</c:formatCode>
                <c:ptCount val="8"/>
                <c:pt idx="0">
                  <c:v>2.0780948026848987</c:v>
                </c:pt>
                <c:pt idx="1">
                  <c:v>1.9696467075800299</c:v>
                </c:pt>
                <c:pt idx="2">
                  <c:v>2.3357241778457594</c:v>
                </c:pt>
                <c:pt idx="3">
                  <c:v>1.6753536857781086</c:v>
                </c:pt>
                <c:pt idx="4">
                  <c:v>1.69</c:v>
                </c:pt>
                <c:pt idx="5">
                  <c:v>1.79</c:v>
                </c:pt>
                <c:pt idx="6">
                  <c:v>1.71</c:v>
                </c:pt>
                <c:pt idx="7">
                  <c:v>1.73</c:v>
                </c:pt>
              </c:numCache>
            </c:numRef>
          </c:val>
          <c:smooth val="0"/>
          <c:extLst>
            <c:ext xmlns:c16="http://schemas.microsoft.com/office/drawing/2014/chart" uri="{C3380CC4-5D6E-409C-BE32-E72D297353CC}">
              <c16:uniqueId val="{0000002D-9FA4-41D8-AB2B-3D3EF78692FF}"/>
            </c:ext>
          </c:extLst>
        </c:ser>
        <c:dLbls>
          <c:showLegendKey val="0"/>
          <c:showVal val="1"/>
          <c:showCatName val="0"/>
          <c:showSerName val="0"/>
          <c:showPercent val="0"/>
          <c:showBubbleSize val="0"/>
        </c:dLbls>
        <c:marker val="1"/>
        <c:smooth val="0"/>
        <c:axId val="1"/>
        <c:axId val="2"/>
      </c:line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10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scaling>
        <c:delete val="0"/>
        <c:axPos val="l"/>
        <c:title>
          <c:tx>
            <c:rich>
              <a:bodyPr rot="0" spcFirstLastPara="1" vertOverflow="ellipsis" horzOverflow="overflow" wrap="square" anchor="ctr" anchorCtr="1"/>
              <a:lstStyle/>
              <a:p>
                <a:pPr algn="ctr" rtl="0">
                  <a:defRPr lang="ja-JP" altLang="en-US" sz="1000" b="0" i="0" u="none" strike="noStrike" kern="1200" baseline="0">
                    <a:solidFill>
                      <a:schemeClr val="tx1"/>
                    </a:solidFill>
                    <a:latin typeface="メイリオ"/>
                    <a:ea typeface="メイリオ"/>
                    <a:cs typeface="+mn-cs"/>
                  </a:defRPr>
                </a:pPr>
                <a:r>
                  <a:rPr lang="ja-JP" altLang="en-US" sz="1000" b="0" i="0" u="none" strike="noStrike" kern="1200" baseline="0">
                    <a:solidFill>
                      <a:schemeClr val="tx1"/>
                    </a:solidFill>
                    <a:latin typeface="メイリオ"/>
                    <a:ea typeface="メイリオ"/>
                    <a:cs typeface="+mn-cs"/>
                  </a:rPr>
                  <a:t>（</a:t>
                </a:r>
                <a:r>
                  <a:rPr lang="en-US" altLang="en-US" sz="1000" b="0" i="0" u="none" strike="noStrike" kern="1200" baseline="0">
                    <a:solidFill>
                      <a:schemeClr val="tx1"/>
                    </a:solidFill>
                    <a:latin typeface="メイリオ"/>
                    <a:ea typeface="メイリオ"/>
                    <a:cs typeface="+mn-cs"/>
                  </a:rPr>
                  <a:t>‰</a:t>
                </a:r>
                <a:r>
                  <a:rPr lang="ja-JP" altLang="en-US" sz="1000" b="0" i="0" u="none" strike="noStrike" kern="1200" baseline="0">
                    <a:solidFill>
                      <a:schemeClr val="tx1"/>
                    </a:solidFill>
                    <a:latin typeface="メイリオ"/>
                    <a:ea typeface="メイリオ"/>
                    <a:cs typeface="+mn-cs"/>
                  </a:rPr>
                  <a:t>）</a:t>
                </a:r>
              </a:p>
            </c:rich>
          </c:tx>
          <c:layout>
            <c:manualLayout>
              <c:xMode val="edge"/>
              <c:yMode val="edge"/>
              <c:x val="7.8260566266426003E-3"/>
              <c:y val="2.6180223565804274E-2"/>
            </c:manualLayout>
          </c:layout>
          <c:overlay val="0"/>
          <c:spPr>
            <a:noFill/>
            <a:ln>
              <a:noFill/>
            </a:ln>
            <a:effectLst/>
          </c:spPr>
          <c:txPr>
            <a:bodyPr rot="0" spcFirstLastPara="1" vertOverflow="ellipsis" horzOverflow="overflow" wrap="square" anchor="ctr" anchorCtr="1"/>
            <a:lstStyle/>
            <a:p>
              <a:pPr algn="ctr" rtl="0">
                <a:defRPr lang="ja-JP" altLang="en-US" sz="1000" b="0" i="0" u="none" strike="noStrike" kern="1200" baseline="0">
                  <a:solidFill>
                    <a:schemeClr val="tx1"/>
                  </a:solidFill>
                  <a:latin typeface="メイリオ"/>
                  <a:ea typeface="メイリオ"/>
                  <a:cs typeface="+mn-cs"/>
                </a:defRPr>
              </a:pPr>
              <a:endParaRPr lang="ja-JP"/>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1000" b="0" i="0" u="none" strike="noStrike" kern="1200" baseline="0">
                <a:solidFill>
                  <a:schemeClr val="tx1"/>
                </a:solidFill>
                <a:latin typeface="メイリオ"/>
                <a:ea typeface="メイリオ"/>
                <a:cs typeface="+mn-cs"/>
              </a:defRPr>
            </a:pPr>
            <a:endParaRPr lang="ja-JP"/>
          </a:p>
        </c:txPr>
        <c:crossAx val="1"/>
        <c:crosses val="autoZero"/>
        <c:crossBetween val="between"/>
        <c:majorUnit val="1"/>
      </c:valAx>
      <c:spPr>
        <a:solidFill>
          <a:schemeClr val="bg1"/>
        </a:solidFill>
        <a:ln>
          <a:noFill/>
        </a:ln>
        <a:effectLst/>
      </c:spPr>
    </c:plotArea>
    <c:legend>
      <c:legendPos val="t"/>
      <c:layout>
        <c:manualLayout>
          <c:xMode val="edge"/>
          <c:yMode val="edge"/>
          <c:x val="0.19081881312242049"/>
          <c:y val="2.024072233689235E-2"/>
          <c:w val="0.61824686940966012"/>
          <c:h val="7.8027673725250365E-2"/>
        </c:manualLayout>
      </c:layout>
      <c:overlay val="0"/>
      <c:spPr>
        <a:noFill/>
        <a:ln>
          <a:noFill/>
        </a:ln>
        <a:effectLst/>
      </c:spPr>
      <c:txPr>
        <a:bodyPr rot="0" spcFirstLastPara="1" vertOverflow="ellipsis" horzOverflow="overflow" vert="horz" wrap="square" anchor="ctr" anchorCtr="1"/>
        <a:lstStyle/>
        <a:p>
          <a:pPr algn="l" rtl="0">
            <a:defRPr lang="ja-JP" altLang="en-US" sz="10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[2024統計さむかわデータベース（完成）.xlsx]2-11g!ピボットテーブル2</c:name>
    <c:fmtId val="0"/>
  </c:pivotSource>
  <c:chart>
    <c:autoTitleDeleted val="1"/>
    <c:pivotFmts>
      <c:pivotFmt>
        <c:idx val="0"/>
        <c:spPr>
          <a:solidFill>
            <a:schemeClr val="accent2"/>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'2-11g'!$B$3</c:f>
              <c:strCache>
                <c:ptCount val="1"/>
                <c:pt idx="0">
                  <c:v> 昼間人口</c:v>
                </c:pt>
              </c:strCache>
            </c:strRef>
          </c:tx>
          <c:spPr>
            <a:solidFill>
              <a:schemeClr val="accent2"/>
            </a:solidFill>
            <a:ln>
              <a:noFill/>
            </a:ln>
            <a:effectLst/>
          </c:spPr>
          <c:invertIfNegative val="0"/>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'2-11g'!$A$4:$A$8</c:f>
              <c:strCache>
                <c:ptCount val="5"/>
                <c:pt idx="0">
                  <c:v>平成12年</c:v>
                </c:pt>
                <c:pt idx="1">
                  <c:v>平成17年</c:v>
                </c:pt>
                <c:pt idx="2">
                  <c:v>平成22年</c:v>
                </c:pt>
                <c:pt idx="3">
                  <c:v>平成27年</c:v>
                </c:pt>
                <c:pt idx="4">
                  <c:v>令和2年</c:v>
                </c:pt>
              </c:strCache>
            </c:strRef>
          </c:cat>
          <c:val>
            <c:numRef>
              <c:f>'2-11g'!$B$4:$B$8</c:f>
              <c:numCache>
                <c:formatCode>#,##0_);[Red]\(#,##0\)</c:formatCode>
                <c:ptCount val="5"/>
                <c:pt idx="0">
                  <c:v>43539</c:v>
                </c:pt>
                <c:pt idx="1">
                  <c:v>44743</c:v>
                </c:pt>
                <c:pt idx="2">
                  <c:v>44951</c:v>
                </c:pt>
                <c:pt idx="3">
                  <c:v>44500</c:v>
                </c:pt>
                <c:pt idx="4">
                  <c:v>45799</c:v>
                </c:pt>
              </c:numCache>
            </c:numRef>
          </c:val>
          <c:extLst>
            <c:ext xmlns:c16="http://schemas.microsoft.com/office/drawing/2014/chart" uri="{C3380CC4-5D6E-409C-BE32-E72D297353CC}">
              <c16:uniqueId val="{00000000-FD12-4CCA-8BB0-BD019EE52676}"/>
            </c:ext>
          </c:extLst>
        </c:ser>
        <c:ser>
          <c:idx val="1"/>
          <c:order val="1"/>
          <c:tx>
            <c:strRef>
              <c:f>'2-11g'!$C$3</c:f>
              <c:strCache>
                <c:ptCount val="1"/>
                <c:pt idx="0">
                  <c:v> 夜間人口</c:v>
                </c:pt>
              </c:strCache>
            </c:strRef>
          </c:tx>
          <c:spPr>
            <a:solidFill>
              <a:schemeClr val="accent1"/>
            </a:solidFill>
            <a:ln>
              <a:noFill/>
            </a:ln>
            <a:effectLst/>
          </c:spPr>
          <c:invertIfNegative val="0"/>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'2-11g'!$A$4:$A$8</c:f>
              <c:strCache>
                <c:ptCount val="5"/>
                <c:pt idx="0">
                  <c:v>平成12年</c:v>
                </c:pt>
                <c:pt idx="1">
                  <c:v>平成17年</c:v>
                </c:pt>
                <c:pt idx="2">
                  <c:v>平成22年</c:v>
                </c:pt>
                <c:pt idx="3">
                  <c:v>平成27年</c:v>
                </c:pt>
                <c:pt idx="4">
                  <c:v>令和2年</c:v>
                </c:pt>
              </c:strCache>
            </c:strRef>
          </c:cat>
          <c:val>
            <c:numRef>
              <c:f>'2-11g'!$C$4:$C$8</c:f>
              <c:numCache>
                <c:formatCode>#,##0_);[Red]\(#,##0\)</c:formatCode>
                <c:ptCount val="5"/>
                <c:pt idx="0">
                  <c:v>46246</c:v>
                </c:pt>
                <c:pt idx="1">
                  <c:v>47425</c:v>
                </c:pt>
                <c:pt idx="2">
                  <c:v>47672</c:v>
                </c:pt>
                <c:pt idx="3">
                  <c:v>47936</c:v>
                </c:pt>
                <c:pt idx="4">
                  <c:v>48348</c:v>
                </c:pt>
              </c:numCache>
            </c:numRef>
          </c:val>
          <c:extLst>
            <c:ext xmlns:c16="http://schemas.microsoft.com/office/drawing/2014/chart" uri="{C3380CC4-5D6E-409C-BE32-E72D297353CC}">
              <c16:uniqueId val="{00000001-FD12-4CCA-8BB0-BD019EE52676}"/>
            </c:ext>
          </c:extLst>
        </c:ser>
        <c:dLbls>
          <c:showLegendKey val="0"/>
          <c:showVal val="1"/>
          <c:showCatName val="0"/>
          <c:showSerName val="0"/>
          <c:showPercent val="0"/>
          <c:showBubbleSize val="0"/>
        </c:dLbls>
        <c:gapWidth val="219"/>
        <c:overlap val="-27"/>
        <c:axId val="1"/>
        <c:axId val="2"/>
      </c:barChart>
      <c:catAx>
        <c:axId val="1"/>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0" spcFirstLastPara="1" vertOverflow="ellipsis" horzOverflow="overflow"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crossAx val="2"/>
        <c:crosses val="autoZero"/>
        <c:auto val="1"/>
        <c:lblAlgn val="ctr"/>
        <c:lblOffset val="100"/>
        <c:noMultiLvlLbl val="0"/>
      </c:catAx>
      <c:valAx>
        <c:axId val="2"/>
        <c:scaling>
          <c:orientation val="minMax"/>
          <c:max val="50000"/>
          <c:min val="0"/>
        </c:scaling>
        <c:delete val="0"/>
        <c:axPos val="l"/>
        <c:numFmt formatCode="#,##0_);[Red]\(#,##0\)" sourceLinked="1"/>
        <c:majorTickMark val="out"/>
        <c:minorTickMark val="none"/>
        <c:tickLblPos val="nextTo"/>
        <c:spPr>
          <a:noFill/>
          <a:ln>
            <a:solidFill>
              <a:schemeClr val="tx1"/>
            </a:solidFill>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crossAx val="1"/>
        <c:crosses val="autoZero"/>
        <c:crossBetween val="between"/>
        <c:majorUnit val="10000"/>
      </c:valAx>
      <c:spPr>
        <a:noFill/>
        <a:ln>
          <a:noFill/>
        </a:ln>
        <a:effectLst/>
      </c:spPr>
    </c:plotArea>
    <c:legend>
      <c:legendPos val="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legend>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a:latin typeface="メイリオ"/>
          <a:ea typeface="メイリオ"/>
        </a:defRPr>
      </a:pPr>
      <a:endParaRPr lang="ja-JP"/>
    </a:p>
  </c:txPr>
  <c:printSettings>
    <c:headerFooter/>
    <c:pageMargins b="0.75" l="0.7" r="0.7" t="0.75" header="0.3" footer="0.3"/>
    <c:pageSetup orientation="landscape"/>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[2024統計さむかわデータベース（完成）.xlsx]2-12g!ﾋﾟﾎﾞｯﾄﾃｰﾌﾞﾙ2</c:name>
    <c:fmtId val="0"/>
  </c:pivotSource>
  <c:chart>
    <c:autoTitleDeleted val="1"/>
    <c:pivotFmts>
      <c:pivotFmt>
        <c:idx val="0"/>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numFmt formatCode="#,##0_ " sourceLinked="0"/>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circle"/>
          <c:size val="5"/>
          <c:spPr>
            <a:solidFill>
              <a:schemeClr val="accent3"/>
            </a:solidFill>
            <a:ln w="9525">
              <a:solidFill>
                <a:schemeClr val="accent3"/>
              </a:solidFill>
            </a:ln>
            <a:effectLst/>
          </c:spPr>
        </c:marker>
        <c:dLbl>
          <c:idx val="0"/>
          <c:numFmt formatCode="#,##0_ " sourceLinked="0"/>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'2-12g'!$B$3:$B$4</c:f>
              <c:strCache>
                <c:ptCount val="1"/>
                <c:pt idx="0">
                  <c:v>第1次産業</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'2-12g'!$A$5:$A$10</c:f>
              <c:strCache>
                <c:ptCount val="5"/>
                <c:pt idx="0">
                  <c:v>平成12年</c:v>
                </c:pt>
                <c:pt idx="1">
                  <c:v>平成17年</c:v>
                </c:pt>
                <c:pt idx="2">
                  <c:v>平成22年</c:v>
                </c:pt>
                <c:pt idx="3">
                  <c:v>平成27年</c:v>
                </c:pt>
                <c:pt idx="4">
                  <c:v>令和2年</c:v>
                </c:pt>
              </c:strCache>
            </c:strRef>
          </c:cat>
          <c:val>
            <c:numRef>
              <c:f>'2-12g'!$B$5:$B$10</c:f>
              <c:numCache>
                <c:formatCode>General</c:formatCode>
                <c:ptCount val="5"/>
                <c:pt idx="0">
                  <c:v>624</c:v>
                </c:pt>
                <c:pt idx="1">
                  <c:v>547</c:v>
                </c:pt>
                <c:pt idx="2">
                  <c:v>483</c:v>
                </c:pt>
                <c:pt idx="3">
                  <c:v>487</c:v>
                </c:pt>
                <c:pt idx="4">
                  <c:v>426</c:v>
                </c:pt>
              </c:numCache>
            </c:numRef>
          </c:val>
          <c:smooth val="0"/>
          <c:extLst>
            <c:ext xmlns:c16="http://schemas.microsoft.com/office/drawing/2014/chart" uri="{C3380CC4-5D6E-409C-BE32-E72D297353CC}">
              <c16:uniqueId val="{00000000-1A6E-4422-A75E-94008230FE0D}"/>
            </c:ext>
          </c:extLst>
        </c:ser>
        <c:ser>
          <c:idx val="1"/>
          <c:order val="1"/>
          <c:tx>
            <c:strRef>
              <c:f>'2-12g'!$C$3:$C$4</c:f>
              <c:strCache>
                <c:ptCount val="1"/>
                <c:pt idx="0">
                  <c:v>第2次産業</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numFmt formatCode="#,##0_ " sourceLinked="0"/>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'2-12g'!$A$5:$A$10</c:f>
              <c:strCache>
                <c:ptCount val="5"/>
                <c:pt idx="0">
                  <c:v>平成12年</c:v>
                </c:pt>
                <c:pt idx="1">
                  <c:v>平成17年</c:v>
                </c:pt>
                <c:pt idx="2">
                  <c:v>平成22年</c:v>
                </c:pt>
                <c:pt idx="3">
                  <c:v>平成27年</c:v>
                </c:pt>
                <c:pt idx="4">
                  <c:v>令和2年</c:v>
                </c:pt>
              </c:strCache>
            </c:strRef>
          </c:cat>
          <c:val>
            <c:numRef>
              <c:f>'2-12g'!$C$5:$C$10</c:f>
              <c:numCache>
                <c:formatCode>General</c:formatCode>
                <c:ptCount val="5"/>
                <c:pt idx="0">
                  <c:v>10018</c:v>
                </c:pt>
                <c:pt idx="1">
                  <c:v>9100</c:v>
                </c:pt>
                <c:pt idx="2">
                  <c:v>8042</c:v>
                </c:pt>
                <c:pt idx="3">
                  <c:v>7629</c:v>
                </c:pt>
                <c:pt idx="4">
                  <c:v>7293</c:v>
                </c:pt>
              </c:numCache>
            </c:numRef>
          </c:val>
          <c:smooth val="0"/>
          <c:extLst>
            <c:ext xmlns:c16="http://schemas.microsoft.com/office/drawing/2014/chart" uri="{C3380CC4-5D6E-409C-BE32-E72D297353CC}">
              <c16:uniqueId val="{00000001-1A6E-4422-A75E-94008230FE0D}"/>
            </c:ext>
          </c:extLst>
        </c:ser>
        <c:ser>
          <c:idx val="2"/>
          <c:order val="2"/>
          <c:tx>
            <c:strRef>
              <c:f>'2-12g'!$D$3:$D$4</c:f>
              <c:strCache>
                <c:ptCount val="1"/>
                <c:pt idx="0">
                  <c:v>第3次産業</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numFmt formatCode="#,##0_ " sourceLinked="0"/>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'2-12g'!$A$5:$A$10</c:f>
              <c:strCache>
                <c:ptCount val="5"/>
                <c:pt idx="0">
                  <c:v>平成12年</c:v>
                </c:pt>
                <c:pt idx="1">
                  <c:v>平成17年</c:v>
                </c:pt>
                <c:pt idx="2">
                  <c:v>平成22年</c:v>
                </c:pt>
                <c:pt idx="3">
                  <c:v>平成27年</c:v>
                </c:pt>
                <c:pt idx="4">
                  <c:v>令和2年</c:v>
                </c:pt>
              </c:strCache>
            </c:strRef>
          </c:cat>
          <c:val>
            <c:numRef>
              <c:f>'2-12g'!$D$5:$D$10</c:f>
              <c:numCache>
                <c:formatCode>General</c:formatCode>
                <c:ptCount val="5"/>
                <c:pt idx="0">
                  <c:v>13491</c:v>
                </c:pt>
                <c:pt idx="1">
                  <c:v>14357</c:v>
                </c:pt>
                <c:pt idx="2">
                  <c:v>13787</c:v>
                </c:pt>
                <c:pt idx="3">
                  <c:v>14116</c:v>
                </c:pt>
                <c:pt idx="4">
                  <c:v>14626</c:v>
                </c:pt>
              </c:numCache>
            </c:numRef>
          </c:val>
          <c:smooth val="0"/>
          <c:extLst>
            <c:ext xmlns:c16="http://schemas.microsoft.com/office/drawing/2014/chart" uri="{C3380CC4-5D6E-409C-BE32-E72D297353CC}">
              <c16:uniqueId val="{00000002-1A6E-4422-A75E-94008230FE0D}"/>
            </c:ext>
          </c:extLst>
        </c:ser>
        <c:dLbls>
          <c:showLegendKey val="0"/>
          <c:showVal val="1"/>
          <c:showCatName val="0"/>
          <c:showSerName val="0"/>
          <c:showPercent val="0"/>
          <c:showBubbleSize val="0"/>
        </c:dLbls>
        <c:marker val="1"/>
        <c:smooth val="0"/>
        <c:axId val="1"/>
        <c:axId val="2"/>
      </c:lineChart>
      <c:catAx>
        <c:axId val="1"/>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crossAx val="2"/>
        <c:crosses val="autoZero"/>
        <c:auto val="1"/>
        <c:lblAlgn val="ctr"/>
        <c:lblOffset val="100"/>
        <c:noMultiLvlLbl val="0"/>
      </c:catAx>
      <c:valAx>
        <c:axId val="2"/>
        <c:scaling>
          <c:orientation val="minMax"/>
        </c:scaling>
        <c:delete val="0"/>
        <c:axPos val="l"/>
        <c:numFmt formatCode="General" sourceLinked="1"/>
        <c:majorTickMark val="out"/>
        <c:minorTickMark val="none"/>
        <c:tickLblPos val="nextTo"/>
        <c:spPr>
          <a:noFill/>
          <a:ln>
            <a:solidFill>
              <a:schemeClr val="tx1"/>
            </a:solidFill>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crossAx val="1"/>
        <c:crosses val="autoZero"/>
        <c:crossBetween val="between"/>
      </c:valAx>
      <c:spPr>
        <a:noFill/>
        <a:ln>
          <a:noFill/>
        </a:ln>
        <a:effectLst/>
      </c:spPr>
    </c:plotArea>
    <c:legend>
      <c:legendPos val="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legend>
    <c:plotVisOnly val="1"/>
    <c:dispBlanksAs val="gap"/>
    <c:showDLblsOverMax val="0"/>
  </c:chart>
  <c:spPr>
    <a:noFill/>
    <a:ln w="9525" cap="flat" cmpd="sng" algn="ctr">
      <a:solidFill>
        <a:schemeClr val="tx1">
          <a:lumMod val="15000"/>
          <a:lumOff val="85000"/>
        </a:schemeClr>
      </a:solidFill>
      <a:round/>
    </a:ln>
    <a:effectLst/>
  </c:spPr>
  <c:txPr>
    <a:bodyPr vertOverflow="overflow" horzOverflow="overflow" anchor="ctr" anchorCtr="1"/>
    <a:lstStyle/>
    <a:p>
      <a:pPr algn="ctr" rtl="0">
        <a:defRPr lang="ja-JP" altLang="en-US" sz="900">
          <a:latin typeface="メイリオ"/>
          <a:ea typeface="メイリオ"/>
        </a:defRPr>
      </a:pPr>
      <a:endParaRPr lang="ja-JP"/>
    </a:p>
  </c:txPr>
  <c:printSettings>
    <c:headerFooter/>
    <c:pageMargins b="0.75" l="0.7" r="0.7" t="0.75" header="0.3" footer="0.3"/>
    <c:pageSetup orientation="landscape"/>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[2024統計さむかわデータベース（完成）.xlsx]2-12g2!ﾋﾟﾎﾞｯﾄﾃｰﾌﾞﾙ2</c:name>
    <c:fmtId val="0"/>
  </c:pivotSource>
  <c:chart>
    <c:autoTitleDeleted val="1"/>
    <c:pivotFmts>
      <c:pivotFmt>
        <c:idx val="0"/>
        <c:dLbl>
          <c:idx val="0"/>
          <c:numFmt formatCode="0.0%" sourceLinked="0"/>
          <c:spPr>
            <a:noFill/>
            <a:ln>
              <a:noFill/>
            </a:ln>
            <a:effectLst/>
          </c:spPr>
          <c:txPr>
            <a:bodyPr rot="0" spcFirstLastPara="1" vertOverflow="ellipsis" horzOverflow="overflow"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solidFill>
            <a:schemeClr val="accent1"/>
          </a:solidFill>
          <a:ln>
            <a:noFill/>
          </a:ln>
          <a:effectLst/>
        </c:spPr>
      </c:pivotFmt>
      <c:pivotFmt>
        <c:idx val="10"/>
        <c:spPr>
          <a:solidFill>
            <a:schemeClr val="accent1"/>
          </a:solidFill>
          <a:ln>
            <a:noFill/>
          </a:ln>
          <a:effectLst/>
        </c:spPr>
      </c:pivotFmt>
      <c:pivotFmt>
        <c:idx val="11"/>
        <c:spPr>
          <a:solidFill>
            <a:schemeClr val="accent1"/>
          </a:solidFill>
          <a:ln>
            <a:noFill/>
          </a:ln>
          <a:effectLst/>
        </c:spPr>
      </c:pivotFmt>
      <c:pivotFmt>
        <c:idx val="12"/>
        <c:spPr>
          <a:solidFill>
            <a:schemeClr val="accent1"/>
          </a:solidFill>
          <a:ln>
            <a:noFill/>
          </a:ln>
          <a:effectLst/>
        </c:spPr>
      </c:pivotFmt>
      <c:pivotFmt>
        <c:idx val="13"/>
        <c:spPr>
          <a:solidFill>
            <a:schemeClr val="accent1"/>
          </a:solidFill>
          <a:ln>
            <a:noFill/>
          </a:ln>
          <a:effectLst/>
        </c:spPr>
      </c:pivotFmt>
      <c:pivotFmt>
        <c:idx val="14"/>
        <c:spPr>
          <a:solidFill>
            <a:schemeClr val="accent1"/>
          </a:solidFill>
          <a:ln>
            <a:noFill/>
          </a:ln>
          <a:effectLst/>
        </c:spPr>
        <c:dLbl>
          <c:idx val="0"/>
          <c:layout>
            <c:manualLayout>
              <c:x val="-2.8877861197582861E-2"/>
              <c:y val="-3.5231962155173081E-2"/>
            </c:manualLayout>
          </c:layout>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5"/>
        <c:spPr>
          <a:solidFill>
            <a:schemeClr val="accent1"/>
          </a:solidFill>
          <a:ln>
            <a:noFill/>
          </a:ln>
          <a:effectLst/>
        </c:spPr>
      </c:pivotFmt>
      <c:pivotFmt>
        <c:idx val="16"/>
        <c:spPr>
          <a:solidFill>
            <a:schemeClr val="accent1"/>
          </a:solidFill>
          <a:ln>
            <a:noFill/>
          </a:ln>
          <a:effectLst/>
        </c:spPr>
        <c:dLbl>
          <c:idx val="0"/>
          <c:layout>
            <c:manualLayout>
              <c:x val="3.3230788011963622E-2"/>
              <c:y val="-2.0634257001060707E-2"/>
            </c:manualLayout>
          </c:layout>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7"/>
        <c:spPr>
          <a:solidFill>
            <a:schemeClr val="accent1"/>
          </a:solidFill>
          <a:ln>
            <a:noFill/>
          </a:ln>
          <a:effectLst/>
        </c:spPr>
        <c:dLbl>
          <c:idx val="0"/>
          <c:layout>
            <c:manualLayout>
              <c:x val="-5.357919794909357E-2"/>
              <c:y val="-1.8601297625407444E-2"/>
            </c:manualLayout>
          </c:layout>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8"/>
        <c:spPr>
          <a:solidFill>
            <a:schemeClr val="accent1"/>
          </a:solidFill>
          <a:ln>
            <a:noFill/>
          </a:ln>
          <a:effectLst/>
        </c:spPr>
      </c:pivotFmt>
      <c:pivotFmt>
        <c:idx val="19"/>
        <c:spPr>
          <a:solidFill>
            <a:schemeClr val="accent1"/>
          </a:solidFill>
          <a:ln>
            <a:noFill/>
          </a:ln>
          <a:effectLst/>
        </c:spPr>
        <c:dLbl>
          <c:idx val="0"/>
          <c:layout>
            <c:manualLayout>
              <c:x val="4.6171905362619121E-2"/>
              <c:y val="-8.023702042512881E-3"/>
            </c:manualLayout>
          </c:layout>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20"/>
        <c:spPr>
          <a:solidFill>
            <a:schemeClr val="accent1"/>
          </a:solidFill>
          <a:ln>
            <a:noFill/>
          </a:ln>
          <a:effectLst/>
        </c:spPr>
      </c:pivotFmt>
      <c:pivotFmt>
        <c:idx val="21"/>
        <c:spPr>
          <a:solidFill>
            <a:schemeClr val="accent1"/>
          </a:solidFill>
          <a:ln>
            <a:noFill/>
          </a:ln>
          <a:effectLst/>
        </c:spPr>
        <c:marker>
          <c:symbol val="none"/>
        </c:marker>
        <c:dLbl>
          <c:idx val="0"/>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5.5639394170101976E-2"/>
          <c:y val="8.9507882959082075E-2"/>
          <c:w val="0.59419466356442241"/>
          <c:h val="0.82098423408183585"/>
        </c:manualLayout>
      </c:layout>
      <c:pieChart>
        <c:varyColors val="1"/>
        <c:ser>
          <c:idx val="0"/>
          <c:order val="0"/>
          <c:tx>
            <c:strRef>
              <c:f>'2-12g2'!$B$3</c:f>
              <c:strCache>
                <c:ptCount val="1"/>
                <c:pt idx="0">
                  <c:v>集計</c:v>
                </c:pt>
              </c:strCache>
            </c:strRef>
          </c:tx>
          <c:dPt>
            <c:idx val="0"/>
            <c:bubble3D val="0"/>
            <c:spPr>
              <a:solidFill>
                <a:schemeClr val="accent1"/>
              </a:solidFill>
              <a:ln>
                <a:noFill/>
              </a:ln>
              <a:effectLst/>
            </c:spPr>
            <c:extLst>
              <c:ext xmlns:c16="http://schemas.microsoft.com/office/drawing/2014/chart" uri="{C3380CC4-5D6E-409C-BE32-E72D297353CC}">
                <c16:uniqueId val="{00000001-55D1-4FD1-B528-18D43A055C5D}"/>
              </c:ext>
            </c:extLst>
          </c:dPt>
          <c:dPt>
            <c:idx val="1"/>
            <c:bubble3D val="0"/>
            <c:spPr>
              <a:solidFill>
                <a:schemeClr val="accent2"/>
              </a:solidFill>
              <a:ln>
                <a:noFill/>
              </a:ln>
              <a:effectLst/>
            </c:spPr>
            <c:extLst>
              <c:ext xmlns:c16="http://schemas.microsoft.com/office/drawing/2014/chart" uri="{C3380CC4-5D6E-409C-BE32-E72D297353CC}">
                <c16:uniqueId val="{00000003-55D1-4FD1-B528-18D43A055C5D}"/>
              </c:ext>
            </c:extLst>
          </c:dPt>
          <c:dPt>
            <c:idx val="2"/>
            <c:bubble3D val="0"/>
            <c:spPr>
              <a:solidFill>
                <a:schemeClr val="accent3"/>
              </a:solidFill>
              <a:ln>
                <a:noFill/>
              </a:ln>
              <a:effectLst/>
            </c:spPr>
            <c:extLst>
              <c:ext xmlns:c16="http://schemas.microsoft.com/office/drawing/2014/chart" uri="{C3380CC4-5D6E-409C-BE32-E72D297353CC}">
                <c16:uniqueId val="{00000005-55D1-4FD1-B528-18D43A055C5D}"/>
              </c:ext>
            </c:extLst>
          </c:dPt>
          <c:dPt>
            <c:idx val="3"/>
            <c:bubble3D val="0"/>
            <c:spPr>
              <a:solidFill>
                <a:schemeClr val="accent4"/>
              </a:solidFill>
              <a:ln>
                <a:noFill/>
              </a:ln>
              <a:effectLst/>
            </c:spPr>
            <c:extLst>
              <c:ext xmlns:c16="http://schemas.microsoft.com/office/drawing/2014/chart" uri="{C3380CC4-5D6E-409C-BE32-E72D297353CC}">
                <c16:uniqueId val="{00000007-55D1-4FD1-B528-18D43A055C5D}"/>
              </c:ext>
            </c:extLst>
          </c:dPt>
          <c:dPt>
            <c:idx val="4"/>
            <c:bubble3D val="0"/>
            <c:spPr>
              <a:solidFill>
                <a:schemeClr val="accent5"/>
              </a:solidFill>
              <a:ln>
                <a:noFill/>
              </a:ln>
              <a:effectLst/>
            </c:spPr>
            <c:extLst>
              <c:ext xmlns:c16="http://schemas.microsoft.com/office/drawing/2014/chart" uri="{C3380CC4-5D6E-409C-BE32-E72D297353CC}">
                <c16:uniqueId val="{00000009-55D1-4FD1-B528-18D43A055C5D}"/>
              </c:ext>
            </c:extLst>
          </c:dPt>
          <c:dPt>
            <c:idx val="5"/>
            <c:bubble3D val="0"/>
            <c:spPr>
              <a:solidFill>
                <a:schemeClr val="accent6"/>
              </a:solidFill>
              <a:ln>
                <a:noFill/>
              </a:ln>
              <a:effectLst/>
            </c:spPr>
            <c:extLst>
              <c:ext xmlns:c16="http://schemas.microsoft.com/office/drawing/2014/chart" uri="{C3380CC4-5D6E-409C-BE32-E72D297353CC}">
                <c16:uniqueId val="{0000000B-55D1-4FD1-B528-18D43A055C5D}"/>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55D1-4FD1-B528-18D43A055C5D}"/>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55D1-4FD1-B528-18D43A055C5D}"/>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11-55D1-4FD1-B528-18D43A055C5D}"/>
              </c:ext>
            </c:extLst>
          </c:dPt>
          <c:dPt>
            <c:idx val="9"/>
            <c:bubble3D val="0"/>
            <c:spPr>
              <a:solidFill>
                <a:schemeClr val="accent4">
                  <a:lumMod val="60000"/>
                </a:schemeClr>
              </a:solidFill>
              <a:ln>
                <a:noFill/>
              </a:ln>
              <a:effectLst/>
            </c:spPr>
            <c:extLst>
              <c:ext xmlns:c16="http://schemas.microsoft.com/office/drawing/2014/chart" uri="{C3380CC4-5D6E-409C-BE32-E72D297353CC}">
                <c16:uniqueId val="{00000013-55D1-4FD1-B528-18D43A055C5D}"/>
              </c:ext>
            </c:extLst>
          </c:dPt>
          <c:dPt>
            <c:idx val="10"/>
            <c:bubble3D val="0"/>
            <c:spPr>
              <a:solidFill>
                <a:schemeClr val="accent5">
                  <a:lumMod val="60000"/>
                </a:schemeClr>
              </a:solidFill>
              <a:ln>
                <a:noFill/>
              </a:ln>
              <a:effectLst/>
            </c:spPr>
            <c:extLst>
              <c:ext xmlns:c16="http://schemas.microsoft.com/office/drawing/2014/chart" uri="{C3380CC4-5D6E-409C-BE32-E72D297353CC}">
                <c16:uniqueId val="{00000015-55D1-4FD1-B528-18D43A055C5D}"/>
              </c:ext>
            </c:extLst>
          </c:dPt>
          <c:dPt>
            <c:idx val="11"/>
            <c:bubble3D val="0"/>
            <c:spPr>
              <a:solidFill>
                <a:schemeClr val="accent6">
                  <a:lumMod val="60000"/>
                </a:schemeClr>
              </a:solidFill>
              <a:ln>
                <a:noFill/>
              </a:ln>
              <a:effectLst/>
            </c:spPr>
            <c:extLst>
              <c:ext xmlns:c16="http://schemas.microsoft.com/office/drawing/2014/chart" uri="{C3380CC4-5D6E-409C-BE32-E72D297353CC}">
                <c16:uniqueId val="{00000017-55D1-4FD1-B528-18D43A055C5D}"/>
              </c:ext>
            </c:extLst>
          </c:dPt>
          <c:dPt>
            <c:idx val="12"/>
            <c:bubble3D val="0"/>
            <c:spPr>
              <a:solidFill>
                <a:schemeClr val="accent1">
                  <a:lumMod val="80000"/>
                  <a:lumOff val="20000"/>
                </a:schemeClr>
              </a:solidFill>
              <a:ln>
                <a:noFill/>
              </a:ln>
              <a:effectLst/>
            </c:spPr>
            <c:extLst>
              <c:ext xmlns:c16="http://schemas.microsoft.com/office/drawing/2014/chart" uri="{C3380CC4-5D6E-409C-BE32-E72D297353CC}">
                <c16:uniqueId val="{00000019-55D1-4FD1-B528-18D43A055C5D}"/>
              </c:ext>
            </c:extLst>
          </c:dPt>
          <c:dPt>
            <c:idx val="13"/>
            <c:bubble3D val="0"/>
            <c:spPr>
              <a:solidFill>
                <a:schemeClr val="accent2">
                  <a:lumMod val="80000"/>
                  <a:lumOff val="20000"/>
                </a:schemeClr>
              </a:solidFill>
              <a:ln>
                <a:noFill/>
              </a:ln>
              <a:effectLst/>
            </c:spPr>
            <c:extLst>
              <c:ext xmlns:c16="http://schemas.microsoft.com/office/drawing/2014/chart" uri="{C3380CC4-5D6E-409C-BE32-E72D297353CC}">
                <c16:uniqueId val="{0000001B-55D1-4FD1-B528-18D43A055C5D}"/>
              </c:ext>
            </c:extLst>
          </c:dPt>
          <c:dPt>
            <c:idx val="14"/>
            <c:bubble3D val="0"/>
            <c:spPr>
              <a:solidFill>
                <a:schemeClr val="accent3">
                  <a:lumMod val="80000"/>
                  <a:lumOff val="20000"/>
                </a:schemeClr>
              </a:solidFill>
              <a:ln>
                <a:noFill/>
              </a:ln>
              <a:effectLst/>
            </c:spPr>
            <c:extLst>
              <c:ext xmlns:c16="http://schemas.microsoft.com/office/drawing/2014/chart" uri="{C3380CC4-5D6E-409C-BE32-E72D297353CC}">
                <c16:uniqueId val="{0000001D-55D1-4FD1-B528-18D43A055C5D}"/>
              </c:ext>
            </c:extLst>
          </c:dPt>
          <c:dPt>
            <c:idx val="15"/>
            <c:bubble3D val="0"/>
            <c:spPr>
              <a:solidFill>
                <a:schemeClr val="accent4">
                  <a:lumMod val="80000"/>
                  <a:lumOff val="20000"/>
                </a:schemeClr>
              </a:solidFill>
              <a:ln>
                <a:noFill/>
              </a:ln>
              <a:effectLst/>
            </c:spPr>
            <c:extLst>
              <c:ext xmlns:c16="http://schemas.microsoft.com/office/drawing/2014/chart" uri="{C3380CC4-5D6E-409C-BE32-E72D297353CC}">
                <c16:uniqueId val="{0000001F-55D1-4FD1-B528-18D43A055C5D}"/>
              </c:ext>
            </c:extLst>
          </c:dPt>
          <c:dPt>
            <c:idx val="16"/>
            <c:bubble3D val="0"/>
            <c:spPr>
              <a:solidFill>
                <a:schemeClr val="accent5">
                  <a:lumMod val="80000"/>
                  <a:lumOff val="20000"/>
                </a:schemeClr>
              </a:solidFill>
              <a:ln>
                <a:noFill/>
              </a:ln>
              <a:effectLst/>
            </c:spPr>
            <c:extLst>
              <c:ext xmlns:c16="http://schemas.microsoft.com/office/drawing/2014/chart" uri="{C3380CC4-5D6E-409C-BE32-E72D297353CC}">
                <c16:uniqueId val="{00000021-55D1-4FD1-B528-18D43A055C5D}"/>
              </c:ext>
            </c:extLst>
          </c:dPt>
          <c:dPt>
            <c:idx val="17"/>
            <c:bubble3D val="0"/>
            <c:spPr>
              <a:solidFill>
                <a:schemeClr val="accent6">
                  <a:lumMod val="80000"/>
                  <a:lumOff val="20000"/>
                </a:schemeClr>
              </a:solidFill>
              <a:ln>
                <a:noFill/>
              </a:ln>
              <a:effectLst/>
            </c:spPr>
            <c:extLst>
              <c:ext xmlns:c16="http://schemas.microsoft.com/office/drawing/2014/chart" uri="{C3380CC4-5D6E-409C-BE32-E72D297353CC}">
                <c16:uniqueId val="{00000023-55D1-4FD1-B528-18D43A055C5D}"/>
              </c:ext>
            </c:extLst>
          </c:dPt>
          <c:dPt>
            <c:idx val="18"/>
            <c:bubble3D val="0"/>
            <c:spPr>
              <a:solidFill>
                <a:schemeClr val="accent1">
                  <a:lumMod val="80000"/>
                </a:schemeClr>
              </a:solidFill>
              <a:ln>
                <a:noFill/>
              </a:ln>
              <a:effectLst/>
            </c:spPr>
            <c:extLst>
              <c:ext xmlns:c16="http://schemas.microsoft.com/office/drawing/2014/chart" uri="{C3380CC4-5D6E-409C-BE32-E72D297353CC}">
                <c16:uniqueId val="{00000025-55D1-4FD1-B528-18D43A055C5D}"/>
              </c:ext>
            </c:extLst>
          </c:dPt>
          <c:dPt>
            <c:idx val="19"/>
            <c:bubble3D val="0"/>
            <c:spPr>
              <a:solidFill>
                <a:schemeClr val="accent2">
                  <a:lumMod val="80000"/>
                </a:schemeClr>
              </a:solidFill>
              <a:ln>
                <a:noFill/>
              </a:ln>
              <a:effectLst/>
            </c:spPr>
            <c:extLst>
              <c:ext xmlns:c16="http://schemas.microsoft.com/office/drawing/2014/chart" uri="{C3380CC4-5D6E-409C-BE32-E72D297353CC}">
                <c16:uniqueId val="{00000027-55D1-4FD1-B528-18D43A055C5D}"/>
              </c:ext>
            </c:extLst>
          </c:dPt>
          <c:dLbls>
            <c:dLbl>
              <c:idx val="13"/>
              <c:layout>
                <c:manualLayout>
                  <c:x val="-2.8877861197582861E-2"/>
                  <c:y val="-3.523196215517308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B-55D1-4FD1-B528-18D43A055C5D}"/>
                </c:ext>
              </c:extLst>
            </c:dLbl>
            <c:dLbl>
              <c:idx val="15"/>
              <c:layout>
                <c:manualLayout>
                  <c:x val="3.3230788011963622E-2"/>
                  <c:y val="-2.063425700106070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F-55D1-4FD1-B528-18D43A055C5D}"/>
                </c:ext>
              </c:extLst>
            </c:dLbl>
            <c:dLbl>
              <c:idx val="16"/>
              <c:layout>
                <c:manualLayout>
                  <c:x val="-5.357919794909357E-2"/>
                  <c:y val="-1.860129762540744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1-55D1-4FD1-B528-18D43A055C5D}"/>
                </c:ext>
              </c:extLst>
            </c:dLbl>
            <c:dLbl>
              <c:idx val="18"/>
              <c:layout>
                <c:manualLayout>
                  <c:x val="4.6171905362619121E-2"/>
                  <c:y val="-8.023702042512881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5-55D1-4FD1-B528-18D43A055C5D}"/>
                </c:ext>
              </c:extLst>
            </c:dLbl>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'2-12g2'!$A$4:$A$24</c:f>
              <c:strCache>
                <c:ptCount val="20"/>
                <c:pt idx="0">
                  <c:v>E製造業</c:v>
                </c:pt>
                <c:pt idx="1">
                  <c:v>I卸売業,小売業</c:v>
                </c:pt>
                <c:pt idx="2">
                  <c:v>P医療,福祉</c:v>
                </c:pt>
                <c:pt idx="3">
                  <c:v>H運輸業,郵便業</c:v>
                </c:pt>
                <c:pt idx="4">
                  <c:v>D建設業</c:v>
                </c:pt>
                <c:pt idx="5">
                  <c:v>Rサービス業（他に分類されないもの）</c:v>
                </c:pt>
                <c:pt idx="6">
                  <c:v>M宿泊業,飲食サービス業</c:v>
                </c:pt>
                <c:pt idx="7">
                  <c:v>N生活関連サービス業,娯楽業</c:v>
                </c:pt>
                <c:pt idx="8">
                  <c:v>T分類不能の産業</c:v>
                </c:pt>
                <c:pt idx="9">
                  <c:v>O教育,学習支援業</c:v>
                </c:pt>
                <c:pt idx="10">
                  <c:v>L学術研究,専門･技術サービス業</c:v>
                </c:pt>
                <c:pt idx="11">
                  <c:v>S公務（他に分類されるものを除く）</c:v>
                </c:pt>
                <c:pt idx="12">
                  <c:v>G情報通信業</c:v>
                </c:pt>
                <c:pt idx="13">
                  <c:v>K不動産業,物品賃貸業</c:v>
                </c:pt>
                <c:pt idx="14">
                  <c:v>A農業,林業</c:v>
                </c:pt>
                <c:pt idx="15">
                  <c:v>J金融業,保険業</c:v>
                </c:pt>
                <c:pt idx="16">
                  <c:v>Q複合サービス事業</c:v>
                </c:pt>
                <c:pt idx="17">
                  <c:v>F電気･ガス･熱供給･水道業</c:v>
                </c:pt>
                <c:pt idx="18">
                  <c:v>C鉱業,採石業,砂利採取業</c:v>
                </c:pt>
                <c:pt idx="19">
                  <c:v>B漁業</c:v>
                </c:pt>
              </c:strCache>
            </c:strRef>
          </c:cat>
          <c:val>
            <c:numRef>
              <c:f>'2-12g2'!$B$4:$B$24</c:f>
              <c:numCache>
                <c:formatCode>General</c:formatCode>
                <c:ptCount val="20"/>
                <c:pt idx="0">
                  <c:v>5346</c:v>
                </c:pt>
                <c:pt idx="1">
                  <c:v>3264</c:v>
                </c:pt>
                <c:pt idx="2">
                  <c:v>2473</c:v>
                </c:pt>
                <c:pt idx="3">
                  <c:v>2117</c:v>
                </c:pt>
                <c:pt idx="4">
                  <c:v>1946</c:v>
                </c:pt>
                <c:pt idx="5">
                  <c:v>1614</c:v>
                </c:pt>
                <c:pt idx="6">
                  <c:v>1066</c:v>
                </c:pt>
                <c:pt idx="7">
                  <c:v>868</c:v>
                </c:pt>
                <c:pt idx="8">
                  <c:v>806</c:v>
                </c:pt>
                <c:pt idx="9">
                  <c:v>759</c:v>
                </c:pt>
                <c:pt idx="10">
                  <c:v>584</c:v>
                </c:pt>
                <c:pt idx="11">
                  <c:v>531</c:v>
                </c:pt>
                <c:pt idx="12">
                  <c:v>473</c:v>
                </c:pt>
                <c:pt idx="13">
                  <c:v>440</c:v>
                </c:pt>
                <c:pt idx="14">
                  <c:v>426</c:v>
                </c:pt>
                <c:pt idx="15">
                  <c:v>246</c:v>
                </c:pt>
                <c:pt idx="16">
                  <c:v>124</c:v>
                </c:pt>
                <c:pt idx="17">
                  <c:v>67</c:v>
                </c:pt>
                <c:pt idx="18">
                  <c:v>1</c:v>
                </c:pt>
                <c:pt idx="19">
                  <c:v>0</c:v>
                </c:pt>
              </c:numCache>
            </c:numRef>
          </c:val>
          <c:extLst>
            <c:ext xmlns:c16="http://schemas.microsoft.com/office/drawing/2014/chart" uri="{C3380CC4-5D6E-409C-BE32-E72D297353CC}">
              <c16:uniqueId val="{00000028-55D1-4FD1-B528-18D43A055C5D}"/>
            </c:ext>
          </c:extLst>
        </c:ser>
        <c:dLbls>
          <c:showLegendKey val="0"/>
          <c:showVal val="0"/>
          <c:showCatName val="0"/>
          <c:showSerName val="0"/>
          <c:showPercent val="1"/>
          <c:showBubbleSize val="0"/>
          <c:showLeaderLines val="1"/>
        </c:dLbls>
        <c:firstSliceAng val="0"/>
      </c:pieChart>
      <c:spPr>
        <a:solidFill>
          <a:schemeClr val="bg1"/>
        </a:solidFill>
        <a:ln>
          <a:noFill/>
        </a:ln>
        <a:effectLst/>
      </c:spPr>
    </c:plotArea>
    <c:legend>
      <c:legendPos val="r"/>
      <c:layout>
        <c:manualLayout>
          <c:xMode val="edge"/>
          <c:yMode val="edge"/>
          <c:x val="0.69302325581395352"/>
          <c:y val="1.6224188790560472E-2"/>
          <c:w val="0.29953488372093023"/>
          <c:h val="0.90412979351032452"/>
        </c:manualLayout>
      </c:layout>
      <c:overlay val="0"/>
      <c:spPr>
        <a:noFill/>
        <a:ln>
          <a:noFill/>
        </a:ln>
        <a:effectLst/>
      </c:spPr>
      <c:txPr>
        <a:bodyPr rot="0" spcFirstLastPara="1" vertOverflow="ellipsis" horzOverflow="overflow" vert="horz" wrap="square" anchor="ctr" anchorCtr="1"/>
        <a:lstStyle/>
        <a:p>
          <a:pPr algn="l" rtl="0">
            <a:defRPr lang="ja-JP" altLang="en-US" sz="1000" b="0" i="0" u="none" strike="noStrike" kern="1200" baseline="0">
              <a:solidFill>
                <a:schemeClr val="tx1"/>
              </a:solidFill>
              <a:latin typeface="メイリオ"/>
              <a:ea typeface="メイリオ"/>
              <a:cs typeface="+mn-cs"/>
            </a:defRPr>
          </a:pPr>
          <a:endParaRPr lang="ja-JP"/>
        </a:p>
      </c:txPr>
    </c:legend>
    <c:plotVisOnly val="0"/>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a:latin typeface="メイリオ"/>
          <a:ea typeface="メイリオ"/>
        </a:defRPr>
      </a:pPr>
      <a:endParaRPr lang="ja-JP"/>
    </a:p>
  </c:txPr>
  <c:printSettings>
    <c:headerFooter/>
    <c:pageMargins b="0.75" l="0.7" r="0.7" t="0.75" header="0.3" footer="0.3"/>
    <c:pageSetup orientation="landscape"/>
  </c:printSettings>
  <c:userShapes r:id="rId3"/>
  <c:extLst>
    <c:ext xmlns:c14="http://schemas.microsoft.com/office/drawing/2007/8/2/chart" uri="{781A3756-C4B2-4CAC-9D66-4F8BD8637D16}">
      <c14:pivotOptions>
        <c14:dropZoneCategories val="1"/>
      </c14:pivotOptions>
    </c:ext>
  </c:extLst>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[2024統計さむかわデータベース（完成）.xlsx]3-1g!ﾋﾟﾎﾞｯﾄﾃｰﾌﾞﾙ3</c:name>
    <c:fmtId val="0"/>
  </c:pivotSource>
  <c:chart>
    <c:autoTitleDeleted val="1"/>
    <c:pivotFmts>
      <c:pivotFmt>
        <c:idx val="0"/>
        <c:dLbl>
          <c:idx val="0"/>
          <c:numFmt formatCode="0.0%" sourceLinked="0"/>
          <c:spPr>
            <a:noFill/>
            <a:ln>
              <a:noFill/>
            </a:ln>
            <a:effectLst/>
          </c:spPr>
          <c:txPr>
            <a:bodyPr rot="0" spcFirstLastPara="1" vertOverflow="ellipsis" horzOverflow="overflow"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1"/>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solidFill>
            <a:schemeClr val="accent1"/>
          </a:solidFill>
          <a:ln>
            <a:noFill/>
          </a:ln>
          <a:effectLst/>
        </c:spPr>
      </c:pivotFmt>
      <c:pivotFmt>
        <c:idx val="10"/>
        <c:spPr>
          <a:solidFill>
            <a:schemeClr val="accent1"/>
          </a:solidFill>
          <a:ln>
            <a:noFill/>
          </a:ln>
          <a:effectLst/>
        </c:spPr>
      </c:pivotFmt>
      <c:pivotFmt>
        <c:idx val="11"/>
        <c:spPr>
          <a:solidFill>
            <a:schemeClr val="accent1"/>
          </a:solidFill>
          <a:ln>
            <a:noFill/>
          </a:ln>
          <a:effectLst/>
        </c:spPr>
      </c:pivotFmt>
      <c:pivotFmt>
        <c:idx val="12"/>
        <c:spPr>
          <a:solidFill>
            <a:schemeClr val="accent1">
              <a:lumMod val="80000"/>
              <a:lumOff val="20000"/>
            </a:schemeClr>
          </a:solidFill>
          <a:ln>
            <a:noFill/>
          </a:ln>
          <a:effectLst/>
        </c:spPr>
      </c:pivotFmt>
      <c:pivotFmt>
        <c:idx val="13"/>
        <c:spPr>
          <a:solidFill>
            <a:schemeClr val="accent6">
              <a:lumMod val="60000"/>
            </a:schemeClr>
          </a:solidFill>
          <a:ln>
            <a:noFill/>
          </a:ln>
          <a:effectLst/>
        </c:spPr>
        <c:dLbl>
          <c:idx val="0"/>
          <c:layout>
            <c:manualLayout>
              <c:x val="-0.21415413982343115"/>
              <c:y val="-5.4924700759874233E-2"/>
            </c:manualLayout>
          </c:layout>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1"/>
          <c:showVal val="0"/>
          <c:showCatName val="0"/>
          <c:showSerName val="0"/>
          <c:showPercent val="1"/>
          <c:showBubbleSize val="0"/>
          <c:extLst>
            <c:ext xmlns:c15="http://schemas.microsoft.com/office/drawing/2012/chart" uri="{CE6537A1-D6FC-4f65-9D91-7224C49458BB}"/>
          </c:extLst>
        </c:dLbl>
      </c:pivotFmt>
      <c:pivotFmt>
        <c:idx val="14"/>
        <c:spPr>
          <a:solidFill>
            <a:schemeClr val="accent1"/>
          </a:solidFill>
          <a:ln>
            <a:noFill/>
          </a:ln>
          <a:effectLst/>
        </c:spPr>
      </c:pivotFmt>
      <c:pivotFmt>
        <c:idx val="15"/>
        <c:spPr>
          <a:solidFill>
            <a:schemeClr val="accent1"/>
          </a:solidFill>
          <a:ln>
            <a:noFill/>
          </a:ln>
          <a:effectLst/>
        </c:spPr>
      </c:pivotFmt>
      <c:pivotFmt>
        <c:idx val="16"/>
        <c:spPr>
          <a:solidFill>
            <a:schemeClr val="accent1"/>
          </a:solidFill>
          <a:ln>
            <a:noFill/>
          </a:ln>
          <a:effectLst/>
        </c:spPr>
      </c:pivotFmt>
      <c:pivotFmt>
        <c:idx val="17"/>
        <c:spPr>
          <a:solidFill>
            <a:schemeClr val="accent1"/>
          </a:solidFill>
          <a:ln>
            <a:noFill/>
          </a:ln>
          <a:effectLst/>
        </c:spPr>
      </c:pivotFmt>
      <c:pivotFmt>
        <c:idx val="18"/>
        <c:spPr>
          <a:solidFill>
            <a:schemeClr val="accent1">
              <a:lumMod val="80000"/>
            </a:schemeClr>
          </a:solidFill>
          <a:ln>
            <a:noFill/>
          </a:ln>
          <a:effectLst/>
        </c:spPr>
      </c:pivotFmt>
      <c:pivotFmt>
        <c:idx val="19"/>
        <c:spPr>
          <a:solidFill>
            <a:schemeClr val="accent6">
              <a:lumMod val="80000"/>
              <a:lumOff val="20000"/>
            </a:schemeClr>
          </a:solidFill>
          <a:ln>
            <a:noFill/>
          </a:ln>
          <a:effectLst/>
        </c:spPr>
      </c:pivotFmt>
      <c:pivotFmt>
        <c:idx val="20"/>
        <c:spPr>
          <a:solidFill>
            <a:schemeClr val="accent1"/>
          </a:solidFill>
          <a:ln>
            <a:noFill/>
          </a:ln>
          <a:effectLst/>
        </c:spPr>
        <c:marker>
          <c:symbol val="none"/>
        </c:marker>
        <c:dLbl>
          <c:idx val="0"/>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1"/>
          <c:showVal val="0"/>
          <c:showCatName val="0"/>
          <c:showSerName val="0"/>
          <c:showPercent val="1"/>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1"/>
          <c:showVal val="0"/>
          <c:showCatName val="0"/>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0.11528170484371272"/>
          <c:y val="0.18401379718096114"/>
          <c:w val="0.56805972658016035"/>
          <c:h val="0.81311542728652619"/>
        </c:manualLayout>
      </c:layout>
      <c:pieChart>
        <c:varyColors val="1"/>
        <c:ser>
          <c:idx val="0"/>
          <c:order val="0"/>
          <c:tx>
            <c:strRef>
              <c:f>'3-1g'!$B$3</c:f>
              <c:strCache>
                <c:ptCount val="1"/>
                <c:pt idx="0">
                  <c:v>集計</c:v>
                </c:pt>
              </c:strCache>
            </c:strRef>
          </c:tx>
          <c:dPt>
            <c:idx val="0"/>
            <c:bubble3D val="0"/>
            <c:spPr>
              <a:solidFill>
                <a:schemeClr val="accent1"/>
              </a:solidFill>
              <a:ln>
                <a:noFill/>
              </a:ln>
              <a:effectLst/>
            </c:spPr>
            <c:extLst>
              <c:ext xmlns:c16="http://schemas.microsoft.com/office/drawing/2014/chart" uri="{C3380CC4-5D6E-409C-BE32-E72D297353CC}">
                <c16:uniqueId val="{00000001-B22D-40CC-89AC-15487FED11AB}"/>
              </c:ext>
            </c:extLst>
          </c:dPt>
          <c:dPt>
            <c:idx val="1"/>
            <c:bubble3D val="0"/>
            <c:spPr>
              <a:solidFill>
                <a:schemeClr val="accent2"/>
              </a:solidFill>
              <a:ln>
                <a:noFill/>
              </a:ln>
              <a:effectLst/>
            </c:spPr>
            <c:extLst>
              <c:ext xmlns:c16="http://schemas.microsoft.com/office/drawing/2014/chart" uri="{C3380CC4-5D6E-409C-BE32-E72D297353CC}">
                <c16:uniqueId val="{00000003-B22D-40CC-89AC-15487FED11AB}"/>
              </c:ext>
            </c:extLst>
          </c:dPt>
          <c:dPt>
            <c:idx val="2"/>
            <c:bubble3D val="0"/>
            <c:spPr>
              <a:solidFill>
                <a:schemeClr val="accent3"/>
              </a:solidFill>
              <a:ln>
                <a:noFill/>
              </a:ln>
              <a:effectLst/>
            </c:spPr>
            <c:extLst>
              <c:ext xmlns:c16="http://schemas.microsoft.com/office/drawing/2014/chart" uri="{C3380CC4-5D6E-409C-BE32-E72D297353CC}">
                <c16:uniqueId val="{00000005-B22D-40CC-89AC-15487FED11AB}"/>
              </c:ext>
            </c:extLst>
          </c:dPt>
          <c:dPt>
            <c:idx val="3"/>
            <c:bubble3D val="0"/>
            <c:spPr>
              <a:solidFill>
                <a:schemeClr val="accent4"/>
              </a:solidFill>
              <a:ln>
                <a:noFill/>
              </a:ln>
              <a:effectLst/>
            </c:spPr>
            <c:extLst>
              <c:ext xmlns:c16="http://schemas.microsoft.com/office/drawing/2014/chart" uri="{C3380CC4-5D6E-409C-BE32-E72D297353CC}">
                <c16:uniqueId val="{00000007-B22D-40CC-89AC-15487FED11AB}"/>
              </c:ext>
            </c:extLst>
          </c:dPt>
          <c:dPt>
            <c:idx val="4"/>
            <c:bubble3D val="0"/>
            <c:spPr>
              <a:solidFill>
                <a:schemeClr val="accent5"/>
              </a:solidFill>
              <a:ln>
                <a:noFill/>
              </a:ln>
              <a:effectLst/>
            </c:spPr>
            <c:extLst>
              <c:ext xmlns:c16="http://schemas.microsoft.com/office/drawing/2014/chart" uri="{C3380CC4-5D6E-409C-BE32-E72D297353CC}">
                <c16:uniqueId val="{00000009-B22D-40CC-89AC-15487FED11AB}"/>
              </c:ext>
            </c:extLst>
          </c:dPt>
          <c:dPt>
            <c:idx val="5"/>
            <c:bubble3D val="0"/>
            <c:spPr>
              <a:solidFill>
                <a:schemeClr val="accent6"/>
              </a:solidFill>
              <a:ln>
                <a:noFill/>
              </a:ln>
              <a:effectLst/>
            </c:spPr>
            <c:extLst>
              <c:ext xmlns:c16="http://schemas.microsoft.com/office/drawing/2014/chart" uri="{C3380CC4-5D6E-409C-BE32-E72D297353CC}">
                <c16:uniqueId val="{0000000B-B22D-40CC-89AC-15487FED11AB}"/>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B22D-40CC-89AC-15487FED11AB}"/>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B22D-40CC-89AC-15487FED11AB}"/>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11-B22D-40CC-89AC-15487FED11AB}"/>
              </c:ext>
            </c:extLst>
          </c:dPt>
          <c:dPt>
            <c:idx val="9"/>
            <c:bubble3D val="0"/>
            <c:spPr>
              <a:solidFill>
                <a:schemeClr val="accent4">
                  <a:lumMod val="60000"/>
                </a:schemeClr>
              </a:solidFill>
              <a:ln>
                <a:noFill/>
              </a:ln>
              <a:effectLst/>
            </c:spPr>
            <c:extLst>
              <c:ext xmlns:c16="http://schemas.microsoft.com/office/drawing/2014/chart" uri="{C3380CC4-5D6E-409C-BE32-E72D297353CC}">
                <c16:uniqueId val="{00000013-B22D-40CC-89AC-15487FED11AB}"/>
              </c:ext>
            </c:extLst>
          </c:dPt>
          <c:dPt>
            <c:idx val="10"/>
            <c:bubble3D val="0"/>
            <c:spPr>
              <a:solidFill>
                <a:schemeClr val="accent5">
                  <a:lumMod val="60000"/>
                </a:schemeClr>
              </a:solidFill>
              <a:ln>
                <a:noFill/>
              </a:ln>
              <a:effectLst/>
            </c:spPr>
            <c:extLst>
              <c:ext xmlns:c16="http://schemas.microsoft.com/office/drawing/2014/chart" uri="{C3380CC4-5D6E-409C-BE32-E72D297353CC}">
                <c16:uniqueId val="{00000015-B22D-40CC-89AC-15487FED11AB}"/>
              </c:ext>
            </c:extLst>
          </c:dPt>
          <c:dPt>
            <c:idx val="11"/>
            <c:bubble3D val="0"/>
            <c:spPr>
              <a:solidFill>
                <a:schemeClr val="accent1">
                  <a:lumMod val="80000"/>
                  <a:lumOff val="20000"/>
                </a:schemeClr>
              </a:solidFill>
              <a:ln>
                <a:noFill/>
              </a:ln>
              <a:effectLst/>
            </c:spPr>
            <c:extLst>
              <c:ext xmlns:c16="http://schemas.microsoft.com/office/drawing/2014/chart" uri="{C3380CC4-5D6E-409C-BE32-E72D297353CC}">
                <c16:uniqueId val="{00000017-B22D-40CC-89AC-15487FED11AB}"/>
              </c:ext>
            </c:extLst>
          </c:dPt>
          <c:dPt>
            <c:idx val="12"/>
            <c:bubble3D val="0"/>
            <c:spPr>
              <a:solidFill>
                <a:schemeClr val="accent6">
                  <a:lumMod val="60000"/>
                </a:schemeClr>
              </a:solidFill>
              <a:ln>
                <a:noFill/>
              </a:ln>
              <a:effectLst/>
            </c:spPr>
            <c:extLst>
              <c:ext xmlns:c16="http://schemas.microsoft.com/office/drawing/2014/chart" uri="{C3380CC4-5D6E-409C-BE32-E72D297353CC}">
                <c16:uniqueId val="{00000019-B22D-40CC-89AC-15487FED11AB}"/>
              </c:ext>
            </c:extLst>
          </c:dPt>
          <c:dPt>
            <c:idx val="13"/>
            <c:bubble3D val="0"/>
            <c:spPr>
              <a:solidFill>
                <a:schemeClr val="accent2">
                  <a:lumMod val="80000"/>
                  <a:lumOff val="20000"/>
                </a:schemeClr>
              </a:solidFill>
              <a:ln>
                <a:noFill/>
              </a:ln>
              <a:effectLst/>
            </c:spPr>
            <c:extLst>
              <c:ext xmlns:c16="http://schemas.microsoft.com/office/drawing/2014/chart" uri="{C3380CC4-5D6E-409C-BE32-E72D297353CC}">
                <c16:uniqueId val="{0000001B-B22D-40CC-89AC-15487FED11AB}"/>
              </c:ext>
            </c:extLst>
          </c:dPt>
          <c:dPt>
            <c:idx val="14"/>
            <c:bubble3D val="0"/>
            <c:spPr>
              <a:solidFill>
                <a:schemeClr val="accent3">
                  <a:lumMod val="80000"/>
                  <a:lumOff val="20000"/>
                </a:schemeClr>
              </a:solidFill>
              <a:ln>
                <a:noFill/>
              </a:ln>
              <a:effectLst/>
            </c:spPr>
            <c:extLst>
              <c:ext xmlns:c16="http://schemas.microsoft.com/office/drawing/2014/chart" uri="{C3380CC4-5D6E-409C-BE32-E72D297353CC}">
                <c16:uniqueId val="{0000001D-B22D-40CC-89AC-15487FED11AB}"/>
              </c:ext>
            </c:extLst>
          </c:dPt>
          <c:dPt>
            <c:idx val="15"/>
            <c:bubble3D val="0"/>
            <c:spPr>
              <a:solidFill>
                <a:schemeClr val="accent4">
                  <a:lumMod val="80000"/>
                  <a:lumOff val="20000"/>
                </a:schemeClr>
              </a:solidFill>
              <a:ln>
                <a:noFill/>
              </a:ln>
              <a:effectLst/>
            </c:spPr>
            <c:extLst>
              <c:ext xmlns:c16="http://schemas.microsoft.com/office/drawing/2014/chart" uri="{C3380CC4-5D6E-409C-BE32-E72D297353CC}">
                <c16:uniqueId val="{0000001F-B22D-40CC-89AC-15487FED11AB}"/>
              </c:ext>
            </c:extLst>
          </c:dPt>
          <c:dPt>
            <c:idx val="16"/>
            <c:bubble3D val="0"/>
            <c:spPr>
              <a:solidFill>
                <a:schemeClr val="accent5">
                  <a:lumMod val="80000"/>
                  <a:lumOff val="20000"/>
                </a:schemeClr>
              </a:solidFill>
              <a:ln>
                <a:noFill/>
              </a:ln>
              <a:effectLst/>
            </c:spPr>
            <c:extLst>
              <c:ext xmlns:c16="http://schemas.microsoft.com/office/drawing/2014/chart" uri="{C3380CC4-5D6E-409C-BE32-E72D297353CC}">
                <c16:uniqueId val="{00000021-B22D-40CC-89AC-15487FED11AB}"/>
              </c:ext>
            </c:extLst>
          </c:dPt>
          <c:dPt>
            <c:idx val="17"/>
            <c:bubble3D val="0"/>
            <c:spPr>
              <a:solidFill>
                <a:schemeClr val="accent1">
                  <a:lumMod val="80000"/>
                </a:schemeClr>
              </a:solidFill>
              <a:ln>
                <a:noFill/>
              </a:ln>
              <a:effectLst/>
            </c:spPr>
            <c:extLst>
              <c:ext xmlns:c16="http://schemas.microsoft.com/office/drawing/2014/chart" uri="{C3380CC4-5D6E-409C-BE32-E72D297353CC}">
                <c16:uniqueId val="{00000023-B22D-40CC-89AC-15487FED11AB}"/>
              </c:ext>
            </c:extLst>
          </c:dPt>
          <c:dPt>
            <c:idx val="18"/>
            <c:bubble3D val="0"/>
            <c:spPr>
              <a:solidFill>
                <a:schemeClr val="accent6">
                  <a:lumMod val="80000"/>
                  <a:lumOff val="20000"/>
                </a:schemeClr>
              </a:solidFill>
              <a:ln>
                <a:noFill/>
              </a:ln>
              <a:effectLst/>
            </c:spPr>
            <c:extLst>
              <c:ext xmlns:c16="http://schemas.microsoft.com/office/drawing/2014/chart" uri="{C3380CC4-5D6E-409C-BE32-E72D297353CC}">
                <c16:uniqueId val="{00000025-B22D-40CC-89AC-15487FED11AB}"/>
              </c:ext>
            </c:extLst>
          </c:dPt>
          <c:dLbls>
            <c:dLbl>
              <c:idx val="12"/>
              <c:layout>
                <c:manualLayout>
                  <c:x val="-0.21415413982343115"/>
                  <c:y val="-5.4924700759874233E-2"/>
                </c:manualLayout>
              </c:layou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9-B22D-40CC-89AC-15487FED11AB}"/>
                </c:ext>
              </c:extLst>
            </c:dLbl>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1"/>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'3-1g'!$A$4:$A$23</c:f>
              <c:strCache>
                <c:ptCount val="19"/>
                <c:pt idx="0">
                  <c:v>I卸売業,小売業</c:v>
                </c:pt>
                <c:pt idx="1">
                  <c:v>D建設業</c:v>
                </c:pt>
                <c:pt idx="2">
                  <c:v>E製造業</c:v>
                </c:pt>
                <c:pt idx="3">
                  <c:v>K不動産業,物品賃貸業</c:v>
                </c:pt>
                <c:pt idx="4">
                  <c:v>M宿泊業,飲食サービス業</c:v>
                </c:pt>
                <c:pt idx="5">
                  <c:v>N生活関連サービス業,娯楽業</c:v>
                </c:pt>
                <c:pt idx="6">
                  <c:v>P医療,福祉</c:v>
                </c:pt>
                <c:pt idx="7">
                  <c:v>Rサービス業（他に分類されないもの）</c:v>
                </c:pt>
                <c:pt idx="8">
                  <c:v>H運輸業,郵便業</c:v>
                </c:pt>
                <c:pt idx="9">
                  <c:v>O教育,学習支援業</c:v>
                </c:pt>
                <c:pt idx="10">
                  <c:v>L学術研究,専門･技術サービス業</c:v>
                </c:pt>
                <c:pt idx="11">
                  <c:v>J金融業,保険業</c:v>
                </c:pt>
                <c:pt idx="12">
                  <c:v>G情報通信業</c:v>
                </c:pt>
                <c:pt idx="13">
                  <c:v>Q複合サービス事業</c:v>
                </c:pt>
                <c:pt idx="14">
                  <c:v>A農業,林業</c:v>
                </c:pt>
                <c:pt idx="15">
                  <c:v>F電気･ガス･熱供給･水道業</c:v>
                </c:pt>
                <c:pt idx="16">
                  <c:v>S公務（他に分類されるものを除く）</c:v>
                </c:pt>
                <c:pt idx="17">
                  <c:v>C鉱業,採石業,砂利採取業</c:v>
                </c:pt>
                <c:pt idx="18">
                  <c:v>B漁業</c:v>
                </c:pt>
              </c:strCache>
            </c:strRef>
          </c:cat>
          <c:val>
            <c:numRef>
              <c:f>'3-1g'!$B$4:$B$23</c:f>
              <c:numCache>
                <c:formatCode>General</c:formatCode>
                <c:ptCount val="19"/>
                <c:pt idx="0">
                  <c:v>322</c:v>
                </c:pt>
                <c:pt idx="1">
                  <c:v>227</c:v>
                </c:pt>
                <c:pt idx="2">
                  <c:v>223</c:v>
                </c:pt>
                <c:pt idx="3">
                  <c:v>183</c:v>
                </c:pt>
                <c:pt idx="4">
                  <c:v>156</c:v>
                </c:pt>
                <c:pt idx="5">
                  <c:v>127</c:v>
                </c:pt>
                <c:pt idx="6">
                  <c:v>126</c:v>
                </c:pt>
                <c:pt idx="7">
                  <c:v>124</c:v>
                </c:pt>
                <c:pt idx="8">
                  <c:v>76</c:v>
                </c:pt>
                <c:pt idx="9">
                  <c:v>56</c:v>
                </c:pt>
                <c:pt idx="10">
                  <c:v>43</c:v>
                </c:pt>
                <c:pt idx="11">
                  <c:v>8</c:v>
                </c:pt>
                <c:pt idx="12">
                  <c:v>8</c:v>
                </c:pt>
                <c:pt idx="13">
                  <c:v>5</c:v>
                </c:pt>
                <c:pt idx="14">
                  <c:v>2</c:v>
                </c:pt>
                <c:pt idx="15">
                  <c:v>1</c:v>
                </c:pt>
                <c:pt idx="16">
                  <c:v>0</c:v>
                </c:pt>
                <c:pt idx="17">
                  <c:v>0</c:v>
                </c:pt>
                <c:pt idx="18">
                  <c:v>0</c:v>
                </c:pt>
              </c:numCache>
            </c:numRef>
          </c:val>
          <c:extLst>
            <c:ext xmlns:c16="http://schemas.microsoft.com/office/drawing/2014/chart" uri="{C3380CC4-5D6E-409C-BE32-E72D297353CC}">
              <c16:uniqueId val="{00000026-B22D-40CC-89AC-15487FED11AB}"/>
            </c:ext>
          </c:extLst>
        </c:ser>
        <c:dLbls>
          <c:showLegendKey val="0"/>
          <c:showVal val="0"/>
          <c:showCatName val="0"/>
          <c:showSerName val="0"/>
          <c:showPercent val="1"/>
          <c:showBubbleSize val="0"/>
          <c:showLeaderLines val="1"/>
        </c:dLbls>
        <c:firstSliceAng val="0"/>
      </c:pieChart>
      <c:spPr>
        <a:solidFill>
          <a:schemeClr val="bg1"/>
        </a:solidFill>
        <a:ln>
          <a:noFill/>
        </a:ln>
        <a:effectLst/>
      </c:spPr>
    </c:plotArea>
    <c:legend>
      <c:legendPos val="r"/>
      <c:layout>
        <c:manualLayout>
          <c:xMode val="edge"/>
          <c:yMode val="edge"/>
          <c:x val="0.69874365204773536"/>
          <c:y val="6.055299539170507E-2"/>
          <c:w val="0.29973484848484849"/>
          <c:h val="0.90007599939200489"/>
        </c:manualLayout>
      </c:layout>
      <c:overlay val="0"/>
      <c:spPr>
        <a:noFill/>
        <a:ln>
          <a:noFill/>
        </a:ln>
        <a:effectLst/>
      </c:spPr>
      <c:txPr>
        <a:bodyPr rot="0" spcFirstLastPara="1" vertOverflow="ellipsis" horzOverflow="overflow" vert="horz" wrap="square" anchor="ctr" anchorCtr="1"/>
        <a:lstStyle/>
        <a:p>
          <a:pPr algn="l" rtl="0">
            <a:defRPr lang="ja-JP" altLang="en-US" sz="800" b="0" i="0" u="none" strike="noStrike" kern="1200" baseline="0">
              <a:solidFill>
                <a:schemeClr val="tx1"/>
              </a:solidFill>
              <a:latin typeface="メイリオ"/>
              <a:ea typeface="メイリオ"/>
              <a:cs typeface="+mn-cs"/>
            </a:defRPr>
          </a:pPr>
          <a:endParaRPr lang="ja-JP"/>
        </a:p>
      </c:txPr>
    </c:legend>
    <c:plotVisOnly val="0"/>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a:latin typeface="メイリオ"/>
          <a:ea typeface="メイリオ"/>
        </a:defRPr>
      </a:pPr>
      <a:endParaRPr lang="ja-JP"/>
    </a:p>
  </c:txPr>
  <c:printSettings>
    <c:headerFooter/>
    <c:pageMargins b="0.75" l="0.7" r="0.7" t="0.75" header="0.3" footer="0.3"/>
    <c:pageSetup orientation="landscape"/>
  </c:printSettings>
  <c:userShapes r:id="rId3"/>
  <c:extLst>
    <c:ext xmlns:c14="http://schemas.microsoft.com/office/drawing/2007/8/2/chart" uri="{781A3756-C4B2-4CAC-9D66-4F8BD8637D16}">
      <c14:pivotOptions>
        <c14:dropZoneCategories val="1"/>
      </c14:pivotOptions>
    </c:ext>
  </c:extLst>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[2024統計さむかわデータベース（完成）.xlsx]3-2g!ﾋﾟﾎﾞｯﾄﾃｰﾌﾞﾙ4</c:name>
    <c:fmtId val="0"/>
  </c:pivotSource>
  <c:chart>
    <c:autoTitleDeleted val="1"/>
    <c:pivotFmts>
      <c:pivotFmt>
        <c:idx val="0"/>
        <c:dLbl>
          <c:idx val="0"/>
          <c:numFmt formatCode="0.0%" sourceLinked="0"/>
          <c:spPr>
            <a:noFill/>
            <a:ln>
              <a:noFill/>
            </a:ln>
            <a:effectLst/>
          </c:spPr>
          <c:txPr>
            <a:bodyPr rot="0" spcFirstLastPara="1" vertOverflow="ellipsis" horzOverflow="overflow" wrap="square" lIns="38100" tIns="19050" rIns="38100" bIns="19050"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1"/>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solidFill>
            <a:schemeClr val="accent1"/>
          </a:solidFill>
          <a:ln>
            <a:noFill/>
          </a:ln>
          <a:effectLst/>
        </c:spPr>
        <c:dLbl>
          <c:idx val="0"/>
          <c:layout>
            <c:manualLayout>
              <c:x val="-2.8277901829435501E-2"/>
              <c:y val="2.8700064800958495E-2"/>
            </c:manualLayout>
          </c:layout>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1"/>
          <c:showVal val="0"/>
          <c:showCatName val="0"/>
          <c:showSerName val="0"/>
          <c:showPercent val="1"/>
          <c:showBubbleSize val="0"/>
          <c:extLst>
            <c:ext xmlns:c15="http://schemas.microsoft.com/office/drawing/2012/chart" uri="{CE6537A1-D6FC-4f65-9D91-7224C49458BB}"/>
          </c:extLst>
        </c:dLbl>
      </c:pivotFmt>
      <c:pivotFmt>
        <c:idx val="10"/>
        <c:spPr>
          <a:solidFill>
            <a:schemeClr val="accent1"/>
          </a:solidFill>
          <a:ln>
            <a:noFill/>
          </a:ln>
          <a:effectLst/>
        </c:spPr>
        <c:dLbl>
          <c:idx val="0"/>
          <c:layout>
            <c:manualLayout>
              <c:x val="-0.15295498039790226"/>
              <c:y val="-7.5685069326705601E-2"/>
            </c:manualLayout>
          </c:layout>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1"/>
          <c:showVal val="0"/>
          <c:showCatName val="0"/>
          <c:showSerName val="0"/>
          <c:showPercent val="1"/>
          <c:showBubbleSize val="0"/>
          <c:extLst>
            <c:ext xmlns:c15="http://schemas.microsoft.com/office/drawing/2012/chart" uri="{CE6537A1-D6FC-4f65-9D91-7224C49458BB}"/>
          </c:extLst>
        </c:dLbl>
      </c:pivotFmt>
      <c:pivotFmt>
        <c:idx val="11"/>
        <c:spPr>
          <a:solidFill>
            <a:schemeClr val="accent1"/>
          </a:solidFill>
          <a:ln>
            <a:noFill/>
          </a:ln>
          <a:effectLst/>
        </c:spPr>
        <c:dLbl>
          <c:idx val="0"/>
          <c:layout>
            <c:manualLayout>
              <c:x val="-0.10961561062042904"/>
              <c:y val="-0.11773122054237004"/>
            </c:manualLayout>
          </c:layout>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1"/>
          <c:showVal val="0"/>
          <c:showCatName val="0"/>
          <c:showSerName val="0"/>
          <c:showPercent val="1"/>
          <c:showBubbleSize val="0"/>
          <c:extLst>
            <c:ext xmlns:c15="http://schemas.microsoft.com/office/drawing/2012/chart" uri="{CE6537A1-D6FC-4f65-9D91-7224C49458BB}"/>
          </c:extLst>
        </c:dLbl>
      </c:pivotFmt>
      <c:pivotFmt>
        <c:idx val="12"/>
        <c:spPr>
          <a:solidFill>
            <a:schemeClr val="accent1"/>
          </a:solidFill>
          <a:ln>
            <a:noFill/>
          </a:ln>
          <a:effectLst/>
        </c:spPr>
      </c:pivotFmt>
      <c:pivotFmt>
        <c:idx val="13"/>
        <c:spPr>
          <a:solidFill>
            <a:schemeClr val="accent1"/>
          </a:solidFill>
          <a:ln>
            <a:noFill/>
          </a:ln>
          <a:effectLst/>
        </c:spPr>
        <c:dLbl>
          <c:idx val="0"/>
          <c:layout>
            <c:manualLayout>
              <c:x val="1.6973280176946881E-2"/>
              <c:y val="-4.2268872696419164E-2"/>
            </c:manualLayout>
          </c:layout>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1"/>
          <c:showVal val="0"/>
          <c:showCatName val="0"/>
          <c:showSerName val="0"/>
          <c:showPercent val="1"/>
          <c:showBubbleSize val="0"/>
          <c:extLst>
            <c:ext xmlns:c15="http://schemas.microsoft.com/office/drawing/2012/chart" uri="{CE6537A1-D6FC-4f65-9D91-7224C49458BB}"/>
          </c:extLst>
        </c:dLbl>
      </c:pivotFmt>
      <c:pivotFmt>
        <c:idx val="14"/>
        <c:spPr>
          <a:solidFill>
            <a:schemeClr val="accent1"/>
          </a:solidFill>
          <a:ln>
            <a:noFill/>
          </a:ln>
          <a:effectLst/>
        </c:spPr>
        <c:dLbl>
          <c:idx val="0"/>
          <c:layout>
            <c:manualLayout>
              <c:x val="-0.11242214126219298"/>
              <c:y val="-2.3877521526505456E-2"/>
            </c:manualLayout>
          </c:layout>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1"/>
          <c:showVal val="0"/>
          <c:showCatName val="0"/>
          <c:showSerName val="0"/>
          <c:showPercent val="1"/>
          <c:showBubbleSize val="0"/>
          <c:extLst>
            <c:ext xmlns:c15="http://schemas.microsoft.com/office/drawing/2012/chart" uri="{CE6537A1-D6FC-4f65-9D91-7224C49458BB}"/>
          </c:extLst>
        </c:dLbl>
      </c:pivotFmt>
      <c:pivotFmt>
        <c:idx val="15"/>
        <c:spPr>
          <a:solidFill>
            <a:schemeClr val="accent1"/>
          </a:solidFill>
          <a:ln>
            <a:noFill/>
          </a:ln>
          <a:effectLst/>
        </c:spPr>
      </c:pivotFmt>
      <c:pivotFmt>
        <c:idx val="16"/>
        <c:spPr>
          <a:solidFill>
            <a:schemeClr val="accent1"/>
          </a:solidFill>
          <a:ln>
            <a:noFill/>
          </a:ln>
          <a:effectLst/>
        </c:spPr>
      </c:pivotFmt>
      <c:pivotFmt>
        <c:idx val="17"/>
        <c:spPr>
          <a:solidFill>
            <a:schemeClr val="accent1"/>
          </a:solidFill>
          <a:ln>
            <a:noFill/>
          </a:ln>
          <a:effectLst/>
        </c:spPr>
      </c:pivotFmt>
      <c:pivotFmt>
        <c:idx val="18"/>
        <c:spPr>
          <a:solidFill>
            <a:schemeClr val="accent1"/>
          </a:solidFill>
          <a:ln>
            <a:noFill/>
          </a:ln>
          <a:effectLst/>
        </c:spPr>
      </c:pivotFmt>
      <c:pivotFmt>
        <c:idx val="19"/>
        <c:spPr>
          <a:solidFill>
            <a:schemeClr val="accent1"/>
          </a:solidFill>
          <a:ln>
            <a:noFill/>
          </a:ln>
          <a:effectLst/>
        </c:spPr>
        <c:marker>
          <c:symbol val="none"/>
        </c:marker>
        <c:dLbl>
          <c:idx val="0"/>
          <c:numFmt formatCode="0.0%" sourceLinked="0"/>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1"/>
          <c:showVal val="0"/>
          <c:showCatName val="0"/>
          <c:showSerName val="0"/>
          <c:showPercent val="1"/>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numFmt formatCode="0.0%" sourceLinked="0"/>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1"/>
          <c:showVal val="0"/>
          <c:showCatName val="0"/>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0.1619064073948927"/>
          <c:y val="0.20019204112279079"/>
          <c:w val="0.51420422178013192"/>
          <c:h val="0.79776923951156431"/>
        </c:manualLayout>
      </c:layout>
      <c:pieChart>
        <c:varyColors val="1"/>
        <c:ser>
          <c:idx val="0"/>
          <c:order val="0"/>
          <c:tx>
            <c:strRef>
              <c:f>'3-2g'!$B$3</c:f>
              <c:strCache>
                <c:ptCount val="1"/>
                <c:pt idx="0">
                  <c:v>集計</c:v>
                </c:pt>
              </c:strCache>
            </c:strRef>
          </c:tx>
          <c:dPt>
            <c:idx val="0"/>
            <c:bubble3D val="0"/>
            <c:spPr>
              <a:solidFill>
                <a:schemeClr val="accent1"/>
              </a:solidFill>
              <a:ln>
                <a:noFill/>
              </a:ln>
              <a:effectLst/>
            </c:spPr>
            <c:extLst>
              <c:ext xmlns:c16="http://schemas.microsoft.com/office/drawing/2014/chart" uri="{C3380CC4-5D6E-409C-BE32-E72D297353CC}">
                <c16:uniqueId val="{00000001-4CF8-42EB-AEC4-536F9D854C36}"/>
              </c:ext>
            </c:extLst>
          </c:dPt>
          <c:dPt>
            <c:idx val="1"/>
            <c:bubble3D val="0"/>
            <c:spPr>
              <a:solidFill>
                <a:schemeClr val="accent2"/>
              </a:solidFill>
              <a:ln>
                <a:noFill/>
              </a:ln>
              <a:effectLst/>
            </c:spPr>
            <c:extLst>
              <c:ext xmlns:c16="http://schemas.microsoft.com/office/drawing/2014/chart" uri="{C3380CC4-5D6E-409C-BE32-E72D297353CC}">
                <c16:uniqueId val="{00000003-4CF8-42EB-AEC4-536F9D854C36}"/>
              </c:ext>
            </c:extLst>
          </c:dPt>
          <c:dPt>
            <c:idx val="2"/>
            <c:bubble3D val="0"/>
            <c:spPr>
              <a:solidFill>
                <a:schemeClr val="accent3"/>
              </a:solidFill>
              <a:ln>
                <a:noFill/>
              </a:ln>
              <a:effectLst/>
            </c:spPr>
            <c:extLst>
              <c:ext xmlns:c16="http://schemas.microsoft.com/office/drawing/2014/chart" uri="{C3380CC4-5D6E-409C-BE32-E72D297353CC}">
                <c16:uniqueId val="{00000005-4CF8-42EB-AEC4-536F9D854C36}"/>
              </c:ext>
            </c:extLst>
          </c:dPt>
          <c:dPt>
            <c:idx val="3"/>
            <c:bubble3D val="0"/>
            <c:spPr>
              <a:solidFill>
                <a:schemeClr val="accent4"/>
              </a:solidFill>
              <a:ln>
                <a:noFill/>
              </a:ln>
              <a:effectLst/>
            </c:spPr>
            <c:extLst>
              <c:ext xmlns:c16="http://schemas.microsoft.com/office/drawing/2014/chart" uri="{C3380CC4-5D6E-409C-BE32-E72D297353CC}">
                <c16:uniqueId val="{00000007-4CF8-42EB-AEC4-536F9D854C36}"/>
              </c:ext>
            </c:extLst>
          </c:dPt>
          <c:dPt>
            <c:idx val="4"/>
            <c:bubble3D val="0"/>
            <c:spPr>
              <a:solidFill>
                <a:schemeClr val="accent5"/>
              </a:solidFill>
              <a:ln>
                <a:noFill/>
              </a:ln>
              <a:effectLst/>
            </c:spPr>
            <c:extLst>
              <c:ext xmlns:c16="http://schemas.microsoft.com/office/drawing/2014/chart" uri="{C3380CC4-5D6E-409C-BE32-E72D297353CC}">
                <c16:uniqueId val="{00000009-4CF8-42EB-AEC4-536F9D854C36}"/>
              </c:ext>
            </c:extLst>
          </c:dPt>
          <c:dPt>
            <c:idx val="5"/>
            <c:bubble3D val="0"/>
            <c:spPr>
              <a:solidFill>
                <a:schemeClr val="accent6"/>
              </a:solidFill>
              <a:ln>
                <a:noFill/>
              </a:ln>
              <a:effectLst/>
            </c:spPr>
            <c:extLst>
              <c:ext xmlns:c16="http://schemas.microsoft.com/office/drawing/2014/chart" uri="{C3380CC4-5D6E-409C-BE32-E72D297353CC}">
                <c16:uniqueId val="{0000000B-4CF8-42EB-AEC4-536F9D854C36}"/>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4CF8-42EB-AEC4-536F9D854C36}"/>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4CF8-42EB-AEC4-536F9D854C36}"/>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11-4CF8-42EB-AEC4-536F9D854C36}"/>
              </c:ext>
            </c:extLst>
          </c:dPt>
          <c:dPt>
            <c:idx val="9"/>
            <c:bubble3D val="0"/>
            <c:spPr>
              <a:solidFill>
                <a:schemeClr val="accent4">
                  <a:lumMod val="60000"/>
                </a:schemeClr>
              </a:solidFill>
              <a:ln>
                <a:noFill/>
              </a:ln>
              <a:effectLst/>
            </c:spPr>
            <c:extLst>
              <c:ext xmlns:c16="http://schemas.microsoft.com/office/drawing/2014/chart" uri="{C3380CC4-5D6E-409C-BE32-E72D297353CC}">
                <c16:uniqueId val="{00000013-4CF8-42EB-AEC4-536F9D854C36}"/>
              </c:ext>
            </c:extLst>
          </c:dPt>
          <c:dPt>
            <c:idx val="10"/>
            <c:bubble3D val="0"/>
            <c:spPr>
              <a:solidFill>
                <a:schemeClr val="accent5">
                  <a:lumMod val="60000"/>
                </a:schemeClr>
              </a:solidFill>
              <a:ln>
                <a:noFill/>
              </a:ln>
              <a:effectLst/>
            </c:spPr>
            <c:extLst>
              <c:ext xmlns:c16="http://schemas.microsoft.com/office/drawing/2014/chart" uri="{C3380CC4-5D6E-409C-BE32-E72D297353CC}">
                <c16:uniqueId val="{00000015-4CF8-42EB-AEC4-536F9D854C36}"/>
              </c:ext>
            </c:extLst>
          </c:dPt>
          <c:dPt>
            <c:idx val="11"/>
            <c:bubble3D val="0"/>
            <c:spPr>
              <a:solidFill>
                <a:schemeClr val="accent6">
                  <a:lumMod val="60000"/>
                </a:schemeClr>
              </a:solidFill>
              <a:ln>
                <a:noFill/>
              </a:ln>
              <a:effectLst/>
            </c:spPr>
            <c:extLst>
              <c:ext xmlns:c16="http://schemas.microsoft.com/office/drawing/2014/chart" uri="{C3380CC4-5D6E-409C-BE32-E72D297353CC}">
                <c16:uniqueId val="{00000017-4CF8-42EB-AEC4-536F9D854C36}"/>
              </c:ext>
            </c:extLst>
          </c:dPt>
          <c:dPt>
            <c:idx val="12"/>
            <c:bubble3D val="0"/>
            <c:spPr>
              <a:solidFill>
                <a:schemeClr val="accent1">
                  <a:lumMod val="80000"/>
                  <a:lumOff val="20000"/>
                </a:schemeClr>
              </a:solidFill>
              <a:ln>
                <a:noFill/>
              </a:ln>
              <a:effectLst/>
            </c:spPr>
            <c:extLst>
              <c:ext xmlns:c16="http://schemas.microsoft.com/office/drawing/2014/chart" uri="{C3380CC4-5D6E-409C-BE32-E72D297353CC}">
                <c16:uniqueId val="{00000019-4CF8-42EB-AEC4-536F9D854C36}"/>
              </c:ext>
            </c:extLst>
          </c:dPt>
          <c:dPt>
            <c:idx val="13"/>
            <c:bubble3D val="0"/>
            <c:spPr>
              <a:solidFill>
                <a:schemeClr val="accent2">
                  <a:lumMod val="80000"/>
                  <a:lumOff val="20000"/>
                </a:schemeClr>
              </a:solidFill>
              <a:ln>
                <a:noFill/>
              </a:ln>
              <a:effectLst/>
            </c:spPr>
            <c:extLst>
              <c:ext xmlns:c16="http://schemas.microsoft.com/office/drawing/2014/chart" uri="{C3380CC4-5D6E-409C-BE32-E72D297353CC}">
                <c16:uniqueId val="{0000001B-4CF8-42EB-AEC4-536F9D854C36}"/>
              </c:ext>
            </c:extLst>
          </c:dPt>
          <c:dPt>
            <c:idx val="14"/>
            <c:bubble3D val="0"/>
            <c:spPr>
              <a:solidFill>
                <a:schemeClr val="accent3">
                  <a:lumMod val="80000"/>
                  <a:lumOff val="20000"/>
                </a:schemeClr>
              </a:solidFill>
              <a:ln>
                <a:noFill/>
              </a:ln>
              <a:effectLst/>
            </c:spPr>
            <c:extLst>
              <c:ext xmlns:c16="http://schemas.microsoft.com/office/drawing/2014/chart" uri="{C3380CC4-5D6E-409C-BE32-E72D297353CC}">
                <c16:uniqueId val="{0000001D-4CF8-42EB-AEC4-536F9D854C36}"/>
              </c:ext>
            </c:extLst>
          </c:dPt>
          <c:dPt>
            <c:idx val="15"/>
            <c:bubble3D val="0"/>
            <c:spPr>
              <a:solidFill>
                <a:schemeClr val="accent4">
                  <a:lumMod val="80000"/>
                  <a:lumOff val="20000"/>
                </a:schemeClr>
              </a:solidFill>
              <a:ln>
                <a:noFill/>
              </a:ln>
              <a:effectLst/>
            </c:spPr>
            <c:extLst>
              <c:ext xmlns:c16="http://schemas.microsoft.com/office/drawing/2014/chart" uri="{C3380CC4-5D6E-409C-BE32-E72D297353CC}">
                <c16:uniqueId val="{0000001F-4CF8-42EB-AEC4-536F9D854C36}"/>
              </c:ext>
            </c:extLst>
          </c:dPt>
          <c:dPt>
            <c:idx val="16"/>
            <c:bubble3D val="0"/>
            <c:spPr>
              <a:solidFill>
                <a:schemeClr val="accent5">
                  <a:lumMod val="80000"/>
                  <a:lumOff val="20000"/>
                </a:schemeClr>
              </a:solidFill>
              <a:ln>
                <a:noFill/>
              </a:ln>
              <a:effectLst/>
            </c:spPr>
            <c:extLst>
              <c:ext xmlns:c16="http://schemas.microsoft.com/office/drawing/2014/chart" uri="{C3380CC4-5D6E-409C-BE32-E72D297353CC}">
                <c16:uniqueId val="{00000021-4CF8-42EB-AEC4-536F9D854C36}"/>
              </c:ext>
            </c:extLst>
          </c:dPt>
          <c:dPt>
            <c:idx val="17"/>
            <c:bubble3D val="0"/>
            <c:spPr>
              <a:solidFill>
                <a:schemeClr val="accent6">
                  <a:lumMod val="80000"/>
                  <a:lumOff val="20000"/>
                </a:schemeClr>
              </a:solidFill>
              <a:ln>
                <a:noFill/>
              </a:ln>
              <a:effectLst/>
            </c:spPr>
            <c:extLst>
              <c:ext xmlns:c16="http://schemas.microsoft.com/office/drawing/2014/chart" uri="{C3380CC4-5D6E-409C-BE32-E72D297353CC}">
                <c16:uniqueId val="{00000023-4CF8-42EB-AEC4-536F9D854C36}"/>
              </c:ext>
            </c:extLst>
          </c:dPt>
          <c:dLbls>
            <c:dLbl>
              <c:idx val="8"/>
              <c:layout>
                <c:manualLayout>
                  <c:x val="-2.8277901829435501E-2"/>
                  <c:y val="2.8700064800958495E-2"/>
                </c:manualLayout>
              </c:layout>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1-4CF8-42EB-AEC4-536F9D854C36}"/>
                </c:ext>
              </c:extLst>
            </c:dLbl>
            <c:dLbl>
              <c:idx val="9"/>
              <c:layout>
                <c:manualLayout>
                  <c:x val="-0.15295498039790226"/>
                  <c:y val="-7.5685069326705601E-2"/>
                </c:manualLayout>
              </c:layout>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3-4CF8-42EB-AEC4-536F9D854C36}"/>
                </c:ext>
              </c:extLst>
            </c:dLbl>
            <c:dLbl>
              <c:idx val="10"/>
              <c:layout>
                <c:manualLayout>
                  <c:x val="-0.10961561062042904"/>
                  <c:y val="-0.11773122054237004"/>
                </c:manualLayout>
              </c:layout>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5-4CF8-42EB-AEC4-536F9D854C36}"/>
                </c:ext>
              </c:extLst>
            </c:dLbl>
            <c:dLbl>
              <c:idx val="12"/>
              <c:layout>
                <c:manualLayout>
                  <c:x val="1.6973280176946881E-2"/>
                  <c:y val="-4.2268872696419164E-2"/>
                </c:manualLayout>
              </c:layout>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9-4CF8-42EB-AEC4-536F9D854C36}"/>
                </c:ext>
              </c:extLst>
            </c:dLbl>
            <c:dLbl>
              <c:idx val="13"/>
              <c:layout>
                <c:manualLayout>
                  <c:x val="-0.11242214126219298"/>
                  <c:y val="-2.3877521526505456E-2"/>
                </c:manualLayout>
              </c:layout>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B-4CF8-42EB-AEC4-536F9D854C36}"/>
                </c:ext>
              </c:extLst>
            </c:dLbl>
            <c:numFmt formatCode="0.0%" sourceLinked="0"/>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1"/>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'3-2g'!$A$4:$A$22</c:f>
              <c:strCache>
                <c:ptCount val="18"/>
                <c:pt idx="0">
                  <c:v>E製造業</c:v>
                </c:pt>
                <c:pt idx="1">
                  <c:v>I卸売業,小売業</c:v>
                </c:pt>
                <c:pt idx="2">
                  <c:v>Rサービス業（他に分類されないもの）</c:v>
                </c:pt>
                <c:pt idx="3">
                  <c:v>P医療,福祉</c:v>
                </c:pt>
                <c:pt idx="4">
                  <c:v>H運輸業,郵便業</c:v>
                </c:pt>
                <c:pt idx="5">
                  <c:v>D建設業</c:v>
                </c:pt>
                <c:pt idx="6">
                  <c:v>M宿泊業,飲食サービス業</c:v>
                </c:pt>
                <c:pt idx="7">
                  <c:v>O教育,学習支援業</c:v>
                </c:pt>
                <c:pt idx="8">
                  <c:v>N生活関連サービス業,娯楽業</c:v>
                </c:pt>
                <c:pt idx="9">
                  <c:v>K不動産業,物品賃貸業</c:v>
                </c:pt>
                <c:pt idx="10">
                  <c:v>L学術研究,専門･技術サービス業</c:v>
                </c:pt>
                <c:pt idx="11">
                  <c:v>Q複合サービス事業</c:v>
                </c:pt>
                <c:pt idx="12">
                  <c:v>F電気･ガス･熱供給･水道業</c:v>
                </c:pt>
                <c:pt idx="13">
                  <c:v>J金融業,保険業</c:v>
                </c:pt>
                <c:pt idx="14">
                  <c:v>G情報通信業</c:v>
                </c:pt>
                <c:pt idx="15">
                  <c:v>A農業,林業</c:v>
                </c:pt>
                <c:pt idx="16">
                  <c:v>C鉱業,採石業,砂利採取業</c:v>
                </c:pt>
                <c:pt idx="17">
                  <c:v>B漁業</c:v>
                </c:pt>
              </c:strCache>
            </c:strRef>
          </c:cat>
          <c:val>
            <c:numRef>
              <c:f>'3-2g'!$B$4:$B$22</c:f>
              <c:numCache>
                <c:formatCode>General</c:formatCode>
                <c:ptCount val="18"/>
                <c:pt idx="0">
                  <c:v>9999</c:v>
                </c:pt>
                <c:pt idx="1">
                  <c:v>3066</c:v>
                </c:pt>
                <c:pt idx="2">
                  <c:v>2263</c:v>
                </c:pt>
                <c:pt idx="3">
                  <c:v>1982</c:v>
                </c:pt>
                <c:pt idx="4">
                  <c:v>1902</c:v>
                </c:pt>
                <c:pt idx="5">
                  <c:v>1347</c:v>
                </c:pt>
                <c:pt idx="6">
                  <c:v>1129</c:v>
                </c:pt>
                <c:pt idx="7">
                  <c:v>744</c:v>
                </c:pt>
                <c:pt idx="8">
                  <c:v>603</c:v>
                </c:pt>
                <c:pt idx="9">
                  <c:v>424</c:v>
                </c:pt>
                <c:pt idx="10">
                  <c:v>309</c:v>
                </c:pt>
                <c:pt idx="11">
                  <c:v>151</c:v>
                </c:pt>
                <c:pt idx="12">
                  <c:v>137</c:v>
                </c:pt>
                <c:pt idx="13">
                  <c:v>126</c:v>
                </c:pt>
                <c:pt idx="14">
                  <c:v>35</c:v>
                </c:pt>
                <c:pt idx="15">
                  <c:v>8</c:v>
                </c:pt>
                <c:pt idx="16">
                  <c:v>0</c:v>
                </c:pt>
                <c:pt idx="17">
                  <c:v>0</c:v>
                </c:pt>
              </c:numCache>
            </c:numRef>
          </c:val>
          <c:extLst>
            <c:ext xmlns:c16="http://schemas.microsoft.com/office/drawing/2014/chart" uri="{C3380CC4-5D6E-409C-BE32-E72D297353CC}">
              <c16:uniqueId val="{00000024-4CF8-42EB-AEC4-536F9D854C36}"/>
            </c:ext>
          </c:extLst>
        </c:ser>
        <c:dLbls>
          <c:showLegendKey val="0"/>
          <c:showVal val="0"/>
          <c:showCatName val="0"/>
          <c:showSerName val="0"/>
          <c:showPercent val="1"/>
          <c:showBubbleSize val="0"/>
          <c:showLeaderLines val="1"/>
        </c:dLbls>
        <c:firstSliceAng val="0"/>
      </c:pieChart>
      <c:spPr>
        <a:solidFill>
          <a:schemeClr val="bg1"/>
        </a:solidFill>
        <a:ln>
          <a:noFill/>
        </a:ln>
        <a:effectLst/>
      </c:spPr>
    </c:plotArea>
    <c:legend>
      <c:legendPos val="r"/>
      <c:overlay val="0"/>
      <c:spPr>
        <a:noFill/>
        <a:ln>
          <a:noFill/>
        </a:ln>
        <a:effectLst/>
      </c:spPr>
      <c:txPr>
        <a:bodyPr rot="0" spcFirstLastPara="1" vertOverflow="ellipsis" horzOverflow="overflow" vert="horz" wrap="square" anchor="ctr" anchorCtr="1"/>
        <a:lstStyle/>
        <a:p>
          <a:pPr algn="l" rtl="0">
            <a:defRPr lang="ja-JP" altLang="en-US" sz="700" b="0" i="0" u="none" strike="noStrike" kern="1200" baseline="0">
              <a:solidFill>
                <a:schemeClr val="tx1"/>
              </a:solidFill>
              <a:latin typeface="メイリオ"/>
              <a:ea typeface="メイリオ"/>
              <a:cs typeface="+mn-cs"/>
            </a:defRPr>
          </a:pPr>
          <a:endParaRPr lang="ja-JP"/>
        </a:p>
      </c:txPr>
    </c:legend>
    <c:plotVisOnly val="0"/>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a:latin typeface="メイリオ"/>
          <a:ea typeface="メイリオ"/>
        </a:defRPr>
      </a:pPr>
      <a:endParaRPr lang="ja-JP"/>
    </a:p>
  </c:txPr>
  <c:printSettings>
    <c:headerFooter/>
    <c:pageMargins b="0.75" l="0.7" r="0.7" t="0.75" header="0.3" footer="0.3"/>
    <c:pageSetup orientation="landscape"/>
  </c:printSettings>
  <c:userShapes r:id="rId3"/>
  <c:extLst>
    <c:ext xmlns:c14="http://schemas.microsoft.com/office/drawing/2007/8/2/chart" uri="{781A3756-C4B2-4CAC-9D66-4F8BD8637D16}">
      <c14:pivotOptions>
        <c14:dropZoneCategories val="1"/>
      </c14:pivotOptions>
    </c:ext>
  </c:extLst>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[2024統計さむかわデータベース（完成）.xlsx]3-3g!ﾋﾟﾎﾞｯﾄﾃｰﾌﾞﾙ5</c:name>
    <c:fmtId val="0"/>
  </c:pivotSource>
  <c:chart>
    <c:autoTitleDeleted val="1"/>
    <c:pivotFmts>
      <c:pivotFmt>
        <c:idx val="0"/>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2710975869052225E-2"/>
          <c:y val="4.0740740740740744E-2"/>
          <c:w val="0.86651706385307414"/>
          <c:h val="0.83314202391367742"/>
        </c:manualLayout>
      </c:layout>
      <c:barChart>
        <c:barDir val="bar"/>
        <c:grouping val="clustered"/>
        <c:varyColors val="0"/>
        <c:ser>
          <c:idx val="0"/>
          <c:order val="0"/>
          <c:tx>
            <c:strRef>
              <c:f>'3-3g'!$B$4:$B$5</c:f>
              <c:strCache>
                <c:ptCount val="1"/>
                <c:pt idx="0">
                  <c:v>全産業(S公務を除く)</c:v>
                </c:pt>
              </c:strCache>
            </c:strRef>
          </c:tx>
          <c:spPr>
            <a:solidFill>
              <a:schemeClr val="accent1"/>
            </a:solidFill>
            <a:ln>
              <a:noFill/>
            </a:ln>
            <a:effectLst/>
          </c:spPr>
          <c:invertIfNegative val="0"/>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'3-3g'!$A$6:$A$15</c:f>
              <c:strCache>
                <c:ptCount val="10"/>
                <c:pt idx="0">
                  <c:v>大蔵</c:v>
                </c:pt>
                <c:pt idx="1">
                  <c:v>中瀬</c:v>
                </c:pt>
                <c:pt idx="2">
                  <c:v>小谷</c:v>
                </c:pt>
                <c:pt idx="3">
                  <c:v>小動</c:v>
                </c:pt>
                <c:pt idx="4">
                  <c:v>大曲</c:v>
                </c:pt>
                <c:pt idx="5">
                  <c:v>田端</c:v>
                </c:pt>
                <c:pt idx="6">
                  <c:v>岡田</c:v>
                </c:pt>
                <c:pt idx="7">
                  <c:v>一之宮</c:v>
                </c:pt>
                <c:pt idx="8">
                  <c:v>宮山</c:v>
                </c:pt>
                <c:pt idx="9">
                  <c:v>倉見</c:v>
                </c:pt>
              </c:strCache>
            </c:strRef>
          </c:cat>
          <c:val>
            <c:numRef>
              <c:f>'3-3g'!$B$6:$B$15</c:f>
              <c:numCache>
                <c:formatCode>General</c:formatCode>
                <c:ptCount val="10"/>
                <c:pt idx="0">
                  <c:v>127</c:v>
                </c:pt>
                <c:pt idx="1">
                  <c:v>246</c:v>
                </c:pt>
                <c:pt idx="2">
                  <c:v>548</c:v>
                </c:pt>
                <c:pt idx="3">
                  <c:v>601</c:v>
                </c:pt>
                <c:pt idx="4">
                  <c:v>1784</c:v>
                </c:pt>
                <c:pt idx="5">
                  <c:v>2283</c:v>
                </c:pt>
                <c:pt idx="6">
                  <c:v>2647</c:v>
                </c:pt>
                <c:pt idx="7">
                  <c:v>4532</c:v>
                </c:pt>
                <c:pt idx="8">
                  <c:v>5369</c:v>
                </c:pt>
                <c:pt idx="9">
                  <c:v>6088</c:v>
                </c:pt>
              </c:numCache>
            </c:numRef>
          </c:val>
          <c:extLst>
            <c:ext xmlns:c16="http://schemas.microsoft.com/office/drawing/2014/chart" uri="{C3380CC4-5D6E-409C-BE32-E72D297353CC}">
              <c16:uniqueId val="{00000000-243C-4958-BAB0-049B15736BBA}"/>
            </c:ext>
          </c:extLst>
        </c:ser>
        <c:dLbls>
          <c:showLegendKey val="0"/>
          <c:showVal val="0"/>
          <c:showCatName val="0"/>
          <c:showSerName val="0"/>
          <c:showPercent val="0"/>
          <c:showBubbleSize val="0"/>
        </c:dLbls>
        <c:gapWidth val="150"/>
        <c:axId val="1"/>
        <c:axId val="2"/>
      </c:barChart>
      <c:catAx>
        <c:axId val="1"/>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1000" b="0" i="0" u="none" strike="noStrike" kern="1200" baseline="0">
                <a:solidFill>
                  <a:schemeClr val="tx1"/>
                </a:solidFill>
                <a:latin typeface="メイリオ"/>
                <a:ea typeface="メイリオ"/>
                <a:cs typeface="+mn-cs"/>
              </a:defRPr>
            </a:pPr>
            <a:endParaRPr lang="ja-JP"/>
          </a:p>
        </c:txPr>
        <c:crossAx val="2"/>
        <c:crosses val="autoZero"/>
        <c:auto val="1"/>
        <c:lblAlgn val="ctr"/>
        <c:lblOffset val="100"/>
        <c:noMultiLvlLbl val="0"/>
      </c:catAx>
      <c:valAx>
        <c:axId val="2"/>
        <c:scaling>
          <c:orientation val="minMax"/>
        </c:scaling>
        <c:delete val="0"/>
        <c:axPos val="b"/>
        <c:title>
          <c:tx>
            <c:rich>
              <a:bodyPr rot="0" spcFirstLastPara="1" vertOverflow="ellipsis" horzOverflow="overflow" vert="horz" wrap="square" anchor="ctr" anchorCtr="1"/>
              <a:lstStyle/>
              <a:p>
                <a:pPr algn="ctr" rtl="0">
                  <a:defRPr lang="ja-JP" altLang="en-US" sz="800" b="0" i="0" u="none" strike="noStrike" kern="1200" baseline="0">
                    <a:solidFill>
                      <a:schemeClr val="tx1"/>
                    </a:solidFill>
                    <a:latin typeface="メイリオ"/>
                    <a:ea typeface="メイリオ"/>
                    <a:cs typeface="+mn-cs"/>
                  </a:defRPr>
                </a:pPr>
                <a:r>
                  <a:rPr lang="ja-JP" altLang="en-US" sz="800" b="0" i="0" u="none" strike="noStrike" kern="1200" baseline="0">
                    <a:solidFill>
                      <a:schemeClr val="tx1"/>
                    </a:solidFill>
                    <a:latin typeface="メイリオ"/>
                    <a:ea typeface="メイリオ"/>
                    <a:cs typeface="+mn-cs"/>
                  </a:rPr>
                  <a:t>（人）</a:t>
                </a:r>
              </a:p>
            </c:rich>
          </c:tx>
          <c:layout>
            <c:manualLayout>
              <c:xMode val="edge"/>
              <c:yMode val="edge"/>
              <c:x val="0.92063488524863046"/>
              <c:y val="0.9317251461988304"/>
            </c:manualLayout>
          </c:layout>
          <c:overlay val="0"/>
          <c:spPr>
            <a:noFill/>
            <a:ln>
              <a:noFill/>
            </a:ln>
            <a:effectLst/>
          </c:spPr>
          <c:txPr>
            <a:bodyPr rot="0" spcFirstLastPara="1" vertOverflow="ellipsis" horzOverflow="overflow" vert="horz" wrap="square" anchor="ctr" anchorCtr="1"/>
            <a:lstStyle/>
            <a:p>
              <a:pPr algn="ctr" rtl="0">
                <a:defRPr lang="ja-JP" altLang="en-US" sz="8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1000" b="0" i="0" u="none" strike="noStrike" kern="1200" baseline="0">
                <a:solidFill>
                  <a:schemeClr val="tx1"/>
                </a:solidFill>
                <a:latin typeface="メイリオ"/>
                <a:ea typeface="メイリオ"/>
                <a:cs typeface="+mn-cs"/>
              </a:defRPr>
            </a:pPr>
            <a:endParaRPr lang="ja-JP"/>
          </a:p>
        </c:txPr>
        <c:crossAx val="1"/>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a:latin typeface="メイリオ"/>
          <a:ea typeface="メイリオ"/>
        </a:defRPr>
      </a:pPr>
      <a:endParaRPr lang="ja-JP"/>
    </a:p>
  </c:txPr>
  <c:printSettings>
    <c:headerFooter/>
    <c:pageMargins b="0.75" l="0.7" r="0.7" t="0.75" header="0.3" footer="0.3"/>
    <c:pageSetup orientation="landscape"/>
  </c:printSettings>
  <c:userShapes r:id="rId3"/>
  <c:extLst>
    <c:ext xmlns:c14="http://schemas.microsoft.com/office/drawing/2007/8/2/chart" uri="{781A3756-C4B2-4CAC-9D66-4F8BD8637D16}">
      <c14:pivotOptions>
        <c14:dropZoneFilter val="1"/>
        <c14:dropZoneCategories val="1"/>
        <c14:dropZoneData val="1"/>
      </c14:pivotOptions>
    </c:ext>
  </c:extLst>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[2024統計さむかわデータベース（完成）.xlsx]3-4g!ﾋﾟﾎﾞｯﾄﾃｰﾌﾞﾙ1</c:name>
    <c:fmtId val="0"/>
  </c:pivotSource>
  <c:chart>
    <c:autoTitleDeleted val="1"/>
    <c:pivotFmts>
      <c:pivotFmt>
        <c:idx val="0"/>
        <c:marker>
          <c:symbol val="none"/>
        </c:marker>
        <c:dLbl>
          <c:idx val="0"/>
          <c:numFmt formatCode="0.0%" sourceLinked="0"/>
          <c:spPr>
            <a:noFill/>
            <a:ln>
              <a:noFill/>
            </a:ln>
            <a:effectLst/>
          </c:spPr>
          <c:txPr>
            <a:bodyPr rot="0" horzOverflow="overflow" wrap="square" lIns="38100" tIns="19050" rIns="38100" bIns="19050" anchor="ctr" anchorCtr="1">
              <a:spAutoFit/>
            </a:bodyPr>
            <a:lstStyle/>
            <a:p>
              <a:pPr algn="ctr" rtl="0">
                <a:defRPr sz="1000" b="0" i="0" u="none" strike="noStrike" kern="1200" baseline="0">
                  <a:solidFill>
                    <a:schemeClr val="tx1"/>
                  </a:solidFill>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
        <c:dLbl>
          <c:idx val="0"/>
          <c:numFmt formatCode="0.0%" sourceLinked="0"/>
          <c:spPr>
            <a:noFill/>
            <a:ln>
              <a:noFill/>
            </a:ln>
            <a:effectLst/>
          </c:spPr>
          <c:txPr>
            <a:bodyPr wrap="square" lIns="38100" tIns="19050" rIns="38100" bIns="19050">
              <a:spAutoFit/>
            </a:bodyPr>
            <a:lstStyle/>
            <a:p>
              <a:pPr>
                <a:defRPr sz="1000" b="0" i="0" u="none" strike="noStrike" kern="1200" baseline="0">
                  <a:solidFill>
                    <a:schemeClr val="tx1"/>
                  </a:solidFill>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2"/>
        <c:dLbl>
          <c:idx val="0"/>
          <c:numFmt formatCode="0.0%" sourceLinked="0"/>
          <c:spPr>
            <a:noFill/>
            <a:ln>
              <a:noFill/>
            </a:ln>
            <a:effectLst/>
          </c:spPr>
          <c:txPr>
            <a:bodyPr wrap="square" lIns="38100" tIns="19050" rIns="38100" bIns="19050">
              <a:spAutoFit/>
            </a:bodyPr>
            <a:lstStyle/>
            <a:p>
              <a:pPr>
                <a:defRPr sz="1000" b="0" i="0" u="none" strike="noStrike" kern="1200" baseline="0">
                  <a:solidFill>
                    <a:schemeClr val="tx1"/>
                  </a:solidFill>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3"/>
        <c:dLbl>
          <c:idx val="0"/>
          <c:numFmt formatCode="0.0%" sourceLinked="0"/>
          <c:spPr>
            <a:noFill/>
            <a:ln>
              <a:noFill/>
            </a:ln>
            <a:effectLst/>
          </c:spPr>
          <c:txPr>
            <a:bodyPr wrap="square" lIns="38100" tIns="19050" rIns="38100" bIns="19050">
              <a:spAutoFit/>
            </a:bodyPr>
            <a:lstStyle/>
            <a:p>
              <a:pPr>
                <a:defRPr sz="1000" b="0" i="0" u="none" strike="noStrike" kern="1200" baseline="0">
                  <a:solidFill>
                    <a:schemeClr val="tx1"/>
                  </a:solidFill>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4"/>
        <c:dLbl>
          <c:idx val="0"/>
          <c:numFmt formatCode="0.0%" sourceLinked="0"/>
          <c:spPr>
            <a:noFill/>
            <a:ln>
              <a:noFill/>
            </a:ln>
            <a:effectLst/>
          </c:spPr>
          <c:txPr>
            <a:bodyPr wrap="square" lIns="38100" tIns="19050" rIns="38100" bIns="19050">
              <a:spAutoFit/>
            </a:bodyPr>
            <a:lstStyle/>
            <a:p>
              <a:pPr>
                <a:defRPr sz="1000" b="0" i="0" u="none" strike="noStrike" kern="1200" baseline="0">
                  <a:solidFill>
                    <a:schemeClr val="tx1"/>
                  </a:solidFill>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5"/>
        <c:dLbl>
          <c:idx val="0"/>
          <c:numFmt formatCode="0.0%" sourceLinked="0"/>
          <c:spPr>
            <a:noFill/>
            <a:ln>
              <a:noFill/>
            </a:ln>
            <a:effectLst/>
          </c:spPr>
          <c:txPr>
            <a:bodyPr wrap="square" lIns="38100" tIns="19050" rIns="38100" bIns="19050">
              <a:spAutoFit/>
            </a:bodyPr>
            <a:lstStyle/>
            <a:p>
              <a:pPr>
                <a:defRPr sz="1000" b="0" i="0" u="none" strike="noStrike" kern="1200" baseline="0">
                  <a:solidFill>
                    <a:schemeClr val="tx1"/>
                  </a:solidFill>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6"/>
        <c:dLbl>
          <c:idx val="0"/>
          <c:numFmt formatCode="0.0%" sourceLinked="0"/>
          <c:spPr>
            <a:noFill/>
            <a:ln>
              <a:noFill/>
            </a:ln>
            <a:effectLst/>
          </c:spPr>
          <c:txPr>
            <a:bodyPr wrap="square" lIns="38100" tIns="19050" rIns="38100" bIns="19050">
              <a:spAutoFit/>
            </a:bodyPr>
            <a:lstStyle/>
            <a:p>
              <a:pPr>
                <a:defRPr sz="1000" b="0" i="0" u="none" strike="noStrike" kern="1200" baseline="0">
                  <a:solidFill>
                    <a:schemeClr val="tx1"/>
                  </a:solidFill>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7"/>
        <c:dLbl>
          <c:idx val="0"/>
          <c:numFmt formatCode="0.0%" sourceLinked="0"/>
          <c:spPr>
            <a:noFill/>
            <a:ln>
              <a:noFill/>
            </a:ln>
            <a:effectLst/>
          </c:spPr>
          <c:txPr>
            <a:bodyPr wrap="square" lIns="38100" tIns="19050" rIns="38100" bIns="19050">
              <a:spAutoFit/>
            </a:bodyPr>
            <a:lstStyle/>
            <a:p>
              <a:pPr>
                <a:defRPr sz="1000" b="0" i="0" u="none" strike="noStrike" kern="1200" baseline="0">
                  <a:solidFill>
                    <a:schemeClr val="tx1"/>
                  </a:solidFill>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8"/>
        <c:dLbl>
          <c:idx val="0"/>
          <c:numFmt formatCode="0.0%" sourceLinked="0"/>
          <c:spPr>
            <a:noFill/>
            <a:ln>
              <a:noFill/>
            </a:ln>
            <a:effectLst/>
          </c:spPr>
          <c:txPr>
            <a:bodyPr wrap="square" lIns="38100" tIns="19050" rIns="38100" bIns="19050">
              <a:spAutoFit/>
            </a:bodyPr>
            <a:lstStyle/>
            <a:p>
              <a:pPr>
                <a:defRPr sz="1000" b="0" i="0" u="none" strike="noStrike" kern="1200" baseline="0">
                  <a:solidFill>
                    <a:schemeClr val="tx1"/>
                  </a:solidFill>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9"/>
        <c:dLbl>
          <c:idx val="0"/>
          <c:numFmt formatCode="0.0%" sourceLinked="0"/>
          <c:spPr>
            <a:noFill/>
            <a:ln>
              <a:noFill/>
            </a:ln>
            <a:effectLst/>
          </c:spPr>
          <c:txPr>
            <a:bodyPr wrap="square" lIns="38100" tIns="19050" rIns="38100" bIns="19050">
              <a:spAutoFit/>
            </a:bodyPr>
            <a:lstStyle/>
            <a:p>
              <a:pPr>
                <a:defRPr sz="1000" b="0" i="0" u="none" strike="noStrike" kern="1200" baseline="0">
                  <a:solidFill>
                    <a:schemeClr val="tx1"/>
                  </a:solidFill>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0"/>
        <c:dLbl>
          <c:idx val="0"/>
          <c:numFmt formatCode="0.0%" sourceLinked="0"/>
          <c:spPr>
            <a:noFill/>
            <a:ln>
              <a:noFill/>
            </a:ln>
            <a:effectLst/>
          </c:spPr>
          <c:txPr>
            <a:bodyPr wrap="square" lIns="38100" tIns="19050" rIns="38100" bIns="19050">
              <a:spAutoFit/>
            </a:bodyPr>
            <a:lstStyle/>
            <a:p>
              <a:pPr>
                <a:defRPr sz="1000" b="0" i="0" u="none" strike="noStrike" kern="1200" baseline="0">
                  <a:solidFill>
                    <a:schemeClr val="tx1"/>
                  </a:solidFill>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1"/>
        <c:dLbl>
          <c:idx val="0"/>
          <c:numFmt formatCode="0.0%" sourceLinked="0"/>
          <c:spPr>
            <a:noFill/>
            <a:ln>
              <a:noFill/>
            </a:ln>
            <a:effectLst/>
          </c:spPr>
          <c:txPr>
            <a:bodyPr wrap="square" lIns="38100" tIns="19050" rIns="38100" bIns="19050">
              <a:spAutoFit/>
            </a:bodyPr>
            <a:lstStyle/>
            <a:p>
              <a:pPr>
                <a:defRPr sz="1000" b="0" i="0" u="none" strike="noStrike" kern="1200" baseline="0">
                  <a:solidFill>
                    <a:schemeClr val="tx1"/>
                  </a:solidFill>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2"/>
        <c:dLbl>
          <c:idx val="0"/>
          <c:numFmt formatCode="0.0%" sourceLinked="0"/>
          <c:spPr>
            <a:noFill/>
            <a:ln>
              <a:noFill/>
            </a:ln>
            <a:effectLst/>
          </c:spPr>
          <c:txPr>
            <a:bodyPr wrap="square" lIns="38100" tIns="19050" rIns="38100" bIns="19050">
              <a:spAutoFit/>
            </a:bodyPr>
            <a:lstStyle/>
            <a:p>
              <a:pPr>
                <a:defRPr sz="1000" b="0" i="0" u="none" strike="noStrike" kern="1200" baseline="0">
                  <a:solidFill>
                    <a:schemeClr val="tx1"/>
                  </a:solidFill>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s>
    <c:plotArea>
      <c:layout>
        <c:manualLayout>
          <c:layoutTarget val="inner"/>
          <c:xMode val="edge"/>
          <c:yMode val="edge"/>
          <c:x val="0.14616936560144689"/>
          <c:y val="0.16088235018257743"/>
          <c:w val="0.62468852785806839"/>
          <c:h val="0.80937760852521823"/>
        </c:manualLayout>
      </c:layout>
      <c:pieChart>
        <c:varyColors val="1"/>
        <c:ser>
          <c:idx val="0"/>
          <c:order val="0"/>
          <c:tx>
            <c:strRef>
              <c:f>'3-4g'!$B$6:$B$7</c:f>
              <c:strCache>
                <c:ptCount val="1"/>
                <c:pt idx="0">
                  <c:v>総数</c:v>
                </c:pt>
              </c:strCache>
            </c:strRef>
          </c:tx>
          <c:dPt>
            <c:idx val="0"/>
            <c:bubble3D val="0"/>
            <c:extLst>
              <c:ext xmlns:c16="http://schemas.microsoft.com/office/drawing/2014/chart" uri="{C3380CC4-5D6E-409C-BE32-E72D297353CC}">
                <c16:uniqueId val="{00000000-300E-467E-B7B3-B70786A82366}"/>
              </c:ext>
            </c:extLst>
          </c:dPt>
          <c:dPt>
            <c:idx val="1"/>
            <c:bubble3D val="0"/>
            <c:extLst>
              <c:ext xmlns:c16="http://schemas.microsoft.com/office/drawing/2014/chart" uri="{C3380CC4-5D6E-409C-BE32-E72D297353CC}">
                <c16:uniqueId val="{00000001-300E-467E-B7B3-B70786A82366}"/>
              </c:ext>
            </c:extLst>
          </c:dPt>
          <c:dPt>
            <c:idx val="2"/>
            <c:bubble3D val="0"/>
            <c:extLst>
              <c:ext xmlns:c16="http://schemas.microsoft.com/office/drawing/2014/chart" uri="{C3380CC4-5D6E-409C-BE32-E72D297353CC}">
                <c16:uniqueId val="{00000002-300E-467E-B7B3-B70786A82366}"/>
              </c:ext>
            </c:extLst>
          </c:dPt>
          <c:dPt>
            <c:idx val="3"/>
            <c:bubble3D val="0"/>
            <c:extLst>
              <c:ext xmlns:c16="http://schemas.microsoft.com/office/drawing/2014/chart" uri="{C3380CC4-5D6E-409C-BE32-E72D297353CC}">
                <c16:uniqueId val="{00000003-300E-467E-B7B3-B70786A82366}"/>
              </c:ext>
            </c:extLst>
          </c:dPt>
          <c:dPt>
            <c:idx val="4"/>
            <c:bubble3D val="0"/>
            <c:extLst>
              <c:ext xmlns:c16="http://schemas.microsoft.com/office/drawing/2014/chart" uri="{C3380CC4-5D6E-409C-BE32-E72D297353CC}">
                <c16:uniqueId val="{00000004-300E-467E-B7B3-B70786A82366}"/>
              </c:ext>
            </c:extLst>
          </c:dPt>
          <c:dPt>
            <c:idx val="5"/>
            <c:bubble3D val="0"/>
            <c:extLst>
              <c:ext xmlns:c16="http://schemas.microsoft.com/office/drawing/2014/chart" uri="{C3380CC4-5D6E-409C-BE32-E72D297353CC}">
                <c16:uniqueId val="{00000005-300E-467E-B7B3-B70786A82366}"/>
              </c:ext>
            </c:extLst>
          </c:dPt>
          <c:dPt>
            <c:idx val="6"/>
            <c:bubble3D val="0"/>
            <c:extLst>
              <c:ext xmlns:c16="http://schemas.microsoft.com/office/drawing/2014/chart" uri="{C3380CC4-5D6E-409C-BE32-E72D297353CC}">
                <c16:uniqueId val="{00000006-300E-467E-B7B3-B70786A82366}"/>
              </c:ext>
            </c:extLst>
          </c:dPt>
          <c:dPt>
            <c:idx val="7"/>
            <c:bubble3D val="0"/>
            <c:extLst>
              <c:ext xmlns:c16="http://schemas.microsoft.com/office/drawing/2014/chart" uri="{C3380CC4-5D6E-409C-BE32-E72D297353CC}">
                <c16:uniqueId val="{00000007-300E-467E-B7B3-B70786A82366}"/>
              </c:ext>
            </c:extLst>
          </c:dPt>
          <c:dPt>
            <c:idx val="8"/>
            <c:bubble3D val="0"/>
            <c:extLst>
              <c:ext xmlns:c16="http://schemas.microsoft.com/office/drawing/2014/chart" uri="{C3380CC4-5D6E-409C-BE32-E72D297353CC}">
                <c16:uniqueId val="{00000008-300E-467E-B7B3-B70786A82366}"/>
              </c:ext>
            </c:extLst>
          </c:dPt>
          <c:dPt>
            <c:idx val="9"/>
            <c:bubble3D val="0"/>
            <c:extLst>
              <c:ext xmlns:c16="http://schemas.microsoft.com/office/drawing/2014/chart" uri="{C3380CC4-5D6E-409C-BE32-E72D297353CC}">
                <c16:uniqueId val="{00000009-300E-467E-B7B3-B70786A82366}"/>
              </c:ext>
            </c:extLst>
          </c:dPt>
          <c:dPt>
            <c:idx val="10"/>
            <c:bubble3D val="0"/>
            <c:extLst>
              <c:ext xmlns:c16="http://schemas.microsoft.com/office/drawing/2014/chart" uri="{C3380CC4-5D6E-409C-BE32-E72D297353CC}">
                <c16:uniqueId val="{0000000A-300E-467E-B7B3-B70786A82366}"/>
              </c:ext>
            </c:extLst>
          </c:dPt>
          <c:dPt>
            <c:idx val="11"/>
            <c:bubble3D val="0"/>
            <c:extLst>
              <c:ext xmlns:c16="http://schemas.microsoft.com/office/drawing/2014/chart" uri="{C3380CC4-5D6E-409C-BE32-E72D297353CC}">
                <c16:uniqueId val="{0000000B-300E-467E-B7B3-B70786A82366}"/>
              </c:ext>
            </c:extLst>
          </c:dPt>
          <c:dPt>
            <c:idx val="12"/>
            <c:bubble3D val="0"/>
            <c:extLst>
              <c:ext xmlns:c16="http://schemas.microsoft.com/office/drawing/2014/chart" uri="{C3380CC4-5D6E-409C-BE32-E72D297353CC}">
                <c16:uniqueId val="{0000000C-300E-467E-B7B3-B70786A82366}"/>
              </c:ext>
            </c:extLst>
          </c:dPt>
          <c:dLbls>
            <c:numFmt formatCode="0.0%" sourceLinked="0"/>
            <c:spPr>
              <a:noFill/>
              <a:ln>
                <a:noFill/>
              </a:ln>
              <a:effectLst/>
            </c:spPr>
            <c:txPr>
              <a:bodyPr rot="0" horzOverflow="overflow" wrap="square" lIns="38100" tIns="19050" rIns="38100" bIns="19050" anchor="ctr" anchorCtr="1">
                <a:spAutoFit/>
              </a:bodyPr>
              <a:lstStyle/>
              <a:p>
                <a:pPr algn="ctr" rtl="0">
                  <a:defRPr sz="1000" b="0" i="0" u="none" strike="noStrike" kern="1200" baseline="0">
                    <a:solidFill>
                      <a:schemeClr val="tx1"/>
                    </a:solidFill>
                    <a:cs typeface="+mn-cs"/>
                  </a:defRPr>
                </a:pPr>
                <a:endParaRPr lang="ja-JP"/>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'3-4g'!$A$8:$A$19</c:f>
              <c:strCache>
                <c:ptCount val="12"/>
                <c:pt idx="0">
                  <c:v> 昭和59年以前</c:v>
                </c:pt>
                <c:pt idx="1">
                  <c:v> 昭和60年～平成6年</c:v>
                </c:pt>
                <c:pt idx="2">
                  <c:v> 平成7年～平成16年</c:v>
                </c:pt>
                <c:pt idx="3">
                  <c:v> 平成17年～平成26年</c:v>
                </c:pt>
                <c:pt idx="4">
                  <c:v> 平成27年</c:v>
                </c:pt>
                <c:pt idx="5">
                  <c:v> 平成28年</c:v>
                </c:pt>
                <c:pt idx="6">
                  <c:v> 平成29年</c:v>
                </c:pt>
                <c:pt idx="7">
                  <c:v> 平成30年</c:v>
                </c:pt>
                <c:pt idx="8">
                  <c:v> 令和元年</c:v>
                </c:pt>
                <c:pt idx="9">
                  <c:v> 令和2年</c:v>
                </c:pt>
                <c:pt idx="10">
                  <c:v> 令和3年</c:v>
                </c:pt>
                <c:pt idx="11">
                  <c:v> 不詳</c:v>
                </c:pt>
              </c:strCache>
            </c:strRef>
          </c:cat>
          <c:val>
            <c:numRef>
              <c:f>'3-4g'!$B$8:$B$19</c:f>
              <c:numCache>
                <c:formatCode>General</c:formatCode>
                <c:ptCount val="12"/>
                <c:pt idx="0">
                  <c:v>487</c:v>
                </c:pt>
                <c:pt idx="1">
                  <c:v>250</c:v>
                </c:pt>
                <c:pt idx="2">
                  <c:v>287</c:v>
                </c:pt>
                <c:pt idx="3">
                  <c:v>410</c:v>
                </c:pt>
                <c:pt idx="4">
                  <c:v>44</c:v>
                </c:pt>
                <c:pt idx="5">
                  <c:v>54</c:v>
                </c:pt>
                <c:pt idx="6">
                  <c:v>30</c:v>
                </c:pt>
                <c:pt idx="7">
                  <c:v>35</c:v>
                </c:pt>
                <c:pt idx="8">
                  <c:v>32</c:v>
                </c:pt>
                <c:pt idx="9">
                  <c:v>28</c:v>
                </c:pt>
                <c:pt idx="10">
                  <c:v>8</c:v>
                </c:pt>
                <c:pt idx="11">
                  <c:v>22</c:v>
                </c:pt>
              </c:numCache>
            </c:numRef>
          </c:val>
          <c:extLst>
            <c:ext xmlns:c16="http://schemas.microsoft.com/office/drawing/2014/chart" uri="{C3380CC4-5D6E-409C-BE32-E72D297353CC}">
              <c16:uniqueId val="{0000000D-300E-467E-B7B3-B70786A82366}"/>
            </c:ext>
          </c:extLst>
        </c:ser>
        <c:dLbls>
          <c:showLegendKey val="0"/>
          <c:showVal val="0"/>
          <c:showCatName val="0"/>
          <c:showSerName val="0"/>
          <c:showPercent val="1"/>
          <c:showBubbleSize val="0"/>
          <c:showLeaderLines val="1"/>
        </c:dLbls>
        <c:firstSliceAng val="0"/>
      </c:pieChart>
      <c:spPr>
        <a:solidFill>
          <a:schemeClr val="bg1"/>
        </a:solidFill>
        <a:ln>
          <a:noFill/>
        </a:ln>
        <a:effectLst/>
      </c:spPr>
    </c:plotArea>
    <c:legend>
      <c:legendPos val="r"/>
      <c:layout>
        <c:manualLayout>
          <c:xMode val="edge"/>
          <c:yMode val="edge"/>
          <c:x val="0.75727158755725799"/>
          <c:y val="0.16335981097535426"/>
          <c:w val="0.23990944241357065"/>
          <c:h val="0.66816880769578779"/>
        </c:manualLayout>
      </c:layout>
      <c:overlay val="0"/>
      <c:spPr>
        <a:noFill/>
        <a:ln>
          <a:noFill/>
        </a:ln>
        <a:effectLst/>
      </c:spPr>
      <c:txPr>
        <a:bodyPr rot="0" horzOverflow="overflow" wrap="square" anchor="ctr" anchorCtr="1"/>
        <a:lstStyle/>
        <a:p>
          <a:pPr algn="l" rtl="0">
            <a:defRPr sz="1000" b="0" i="0" u="none" strike="noStrike" kern="1200" baseline="0">
              <a:solidFill>
                <a:schemeClr val="tx1"/>
              </a:solidFill>
              <a:cs typeface="+mn-cs"/>
            </a:defRPr>
          </a:pPr>
          <a:endParaRPr lang="ja-JP"/>
        </a:p>
      </c:txPr>
    </c:legend>
    <c:plotVisOnly val="0"/>
    <c:dispBlanksAs val="gap"/>
    <c:showDLblsOverMax val="0"/>
  </c:chart>
  <c:spPr>
    <a:noFill/>
    <a:ln w="9525" cap="flat" cmpd="sng" algn="ctr">
      <a:noFill/>
      <a:prstDash val="solid"/>
      <a:round/>
    </a:ln>
    <a:effectLst/>
  </c:spPr>
  <c:txPr>
    <a:bodyPr horzOverflow="overflow" anchor="ctr" anchorCtr="1"/>
    <a:lstStyle/>
    <a:p>
      <a:pPr algn="ctr" rtl="0">
        <a:defRPr lang="ja-JP" altLang="en-US" sz="1000">
          <a:solidFill>
            <a:schemeClr val="tx1"/>
          </a:solidFill>
          <a:latin typeface="メイリオ"/>
          <a:ea typeface="メイリオ"/>
        </a:defRPr>
      </a:pPr>
      <a:endParaRPr lang="ja-JP"/>
    </a:p>
  </c:txPr>
  <c:printSettings>
    <c:headerFooter/>
    <c:pageMargins b="0.75" l="0.7" r="0.7" t="0.75" header="0.3" footer="0.3"/>
    <c:pageSetup orientation="landscape"/>
  </c:printSettings>
  <c:userShapes r:id="rId1"/>
  <c:extLst>
    <c:ext xmlns:c14="http://schemas.microsoft.com/office/drawing/2007/8/2/chart" uri="{781A3756-C4B2-4CAC-9D66-4F8BD8637D16}">
      <c14:pivotOptions>
        <c14:dropZoneCategories val="1"/>
      </c14:pivotOptions>
    </c:ext>
  </c:extLst>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[2024統計さむかわデータベース（完成）.xlsx]3-4g2!ﾋﾟﾎﾞｯﾄﾃｰﾌﾞﾙ1</c:name>
    <c:fmtId val="0"/>
  </c:pivotSource>
  <c:chart>
    <c:autoTitleDeleted val="1"/>
    <c:pivotFmts>
      <c:pivotFmt>
        <c:idx val="0"/>
        <c:marker>
          <c:symbol val="none"/>
        </c:marker>
        <c:dLbl>
          <c:idx val="0"/>
          <c:numFmt formatCode="0.0%" sourceLinked="0"/>
          <c:spPr>
            <a:noFill/>
            <a:ln>
              <a:noFill/>
            </a:ln>
            <a:effectLst/>
          </c:spPr>
          <c:txPr>
            <a:bodyPr rot="0" horzOverflow="overflow" wrap="square" lIns="38100" tIns="19050" rIns="38100" bIns="19050" anchor="ctr" anchorCtr="1">
              <a:spAutoFit/>
            </a:bodyPr>
            <a:lstStyle/>
            <a:p>
              <a:pPr algn="ctr" rtl="0">
                <a:defRPr sz="1000" b="0" i="0" u="none" strike="noStrike" kern="1200" baseline="0">
                  <a:solidFill>
                    <a:schemeClr val="tx1"/>
                  </a:solidFill>
                  <a:latin typeface="+mn-lt"/>
                  <a:ea typeface="+mn-ea"/>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
        <c:dLbl>
          <c:idx val="0"/>
          <c:numFmt formatCode="0.0%" sourceLinked="0"/>
          <c:spPr>
            <a:noFill/>
            <a:ln>
              <a:noFill/>
            </a:ln>
            <a:effectLst/>
          </c:spPr>
          <c:txPr>
            <a:bodyPr wrap="square" lIns="38100" tIns="19050" rIns="38100" bIns="19050">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2"/>
        <c:dLbl>
          <c:idx val="0"/>
          <c:numFmt formatCode="0.0%" sourceLinked="0"/>
          <c:spPr>
            <a:noFill/>
            <a:ln>
              <a:noFill/>
            </a:ln>
            <a:effectLst/>
          </c:spPr>
          <c:txPr>
            <a:bodyPr wrap="square" lIns="38100" tIns="19050" rIns="38100" bIns="19050">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3"/>
        <c:dLbl>
          <c:idx val="0"/>
          <c:numFmt formatCode="0.0%" sourceLinked="0"/>
          <c:spPr>
            <a:noFill/>
            <a:ln>
              <a:noFill/>
            </a:ln>
            <a:effectLst/>
          </c:spPr>
          <c:txPr>
            <a:bodyPr wrap="square" lIns="38100" tIns="19050" rIns="38100" bIns="19050">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4"/>
        <c:dLbl>
          <c:idx val="0"/>
          <c:numFmt formatCode="0.0%" sourceLinked="0"/>
          <c:spPr>
            <a:noFill/>
            <a:ln>
              <a:noFill/>
            </a:ln>
            <a:effectLst/>
          </c:spPr>
          <c:txPr>
            <a:bodyPr wrap="square" lIns="38100" tIns="19050" rIns="38100" bIns="19050">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5"/>
        <c:dLbl>
          <c:idx val="0"/>
          <c:numFmt formatCode="0.0%" sourceLinked="0"/>
          <c:spPr>
            <a:noFill/>
            <a:ln>
              <a:noFill/>
            </a:ln>
            <a:effectLst/>
          </c:spPr>
          <c:txPr>
            <a:bodyPr wrap="square" lIns="38100" tIns="19050" rIns="38100" bIns="19050">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6"/>
        <c:dLbl>
          <c:idx val="0"/>
          <c:numFmt formatCode="0.0%" sourceLinked="0"/>
          <c:spPr>
            <a:noFill/>
            <a:ln>
              <a:noFill/>
            </a:ln>
            <a:effectLst/>
          </c:spPr>
          <c:txPr>
            <a:bodyPr wrap="square" lIns="38100" tIns="19050" rIns="38100" bIns="19050">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7"/>
        <c:dLbl>
          <c:idx val="0"/>
          <c:numFmt formatCode="0.0%" sourceLinked="0"/>
          <c:spPr>
            <a:noFill/>
            <a:ln>
              <a:noFill/>
            </a:ln>
            <a:effectLst/>
          </c:spPr>
          <c:txPr>
            <a:bodyPr wrap="square" lIns="38100" tIns="19050" rIns="38100" bIns="19050">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8"/>
        <c:dLbl>
          <c:idx val="0"/>
          <c:numFmt formatCode="0.0%" sourceLinked="0"/>
          <c:spPr>
            <a:noFill/>
            <a:ln>
              <a:noFill/>
            </a:ln>
            <a:effectLst/>
          </c:spPr>
          <c:txPr>
            <a:bodyPr wrap="square" lIns="38100" tIns="19050" rIns="38100" bIns="19050">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9"/>
        <c:dLbl>
          <c:idx val="0"/>
          <c:numFmt formatCode="0.0%" sourceLinked="0"/>
          <c:spPr>
            <a:noFill/>
            <a:ln>
              <a:noFill/>
            </a:ln>
            <a:effectLst/>
          </c:spPr>
          <c:txPr>
            <a:bodyPr wrap="square" lIns="38100" tIns="19050" rIns="38100" bIns="19050">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0"/>
        <c:dLbl>
          <c:idx val="0"/>
          <c:numFmt formatCode="0.0%" sourceLinked="0"/>
          <c:spPr>
            <a:noFill/>
            <a:ln>
              <a:noFill/>
            </a:ln>
            <a:effectLst/>
          </c:spPr>
          <c:txPr>
            <a:bodyPr wrap="square" lIns="38100" tIns="19050" rIns="38100" bIns="19050">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1"/>
        <c:dLbl>
          <c:idx val="0"/>
          <c:numFmt formatCode="0.0%" sourceLinked="0"/>
          <c:spPr>
            <a:noFill/>
            <a:ln>
              <a:noFill/>
            </a:ln>
            <a:effectLst/>
          </c:spPr>
          <c:txPr>
            <a:bodyPr wrap="square" lIns="38100" tIns="19050" rIns="38100" bIns="19050">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2"/>
        <c:dLbl>
          <c:idx val="0"/>
          <c:numFmt formatCode="0.0%" sourceLinked="0"/>
          <c:spPr>
            <a:noFill/>
            <a:ln>
              <a:noFill/>
            </a:ln>
            <a:effectLst/>
          </c:spPr>
          <c:txPr>
            <a:bodyPr wrap="square" lIns="38100" tIns="19050" rIns="38100" bIns="19050">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s>
    <c:plotArea>
      <c:layout>
        <c:manualLayout>
          <c:layoutTarget val="inner"/>
          <c:xMode val="edge"/>
          <c:yMode val="edge"/>
          <c:x val="0.19130623528605981"/>
          <c:y val="0.10574801992187971"/>
          <c:w val="0.57912473795253128"/>
          <c:h val="0.81744414691470846"/>
        </c:manualLayout>
      </c:layout>
      <c:pieChart>
        <c:varyColors val="1"/>
        <c:ser>
          <c:idx val="0"/>
          <c:order val="0"/>
          <c:tx>
            <c:strRef>
              <c:f>'3-4g2'!$B$6:$B$7</c:f>
              <c:strCache>
                <c:ptCount val="1"/>
                <c:pt idx="0">
                  <c:v>総数</c:v>
                </c:pt>
              </c:strCache>
            </c:strRef>
          </c:tx>
          <c:dPt>
            <c:idx val="0"/>
            <c:bubble3D val="0"/>
            <c:extLst>
              <c:ext xmlns:c16="http://schemas.microsoft.com/office/drawing/2014/chart" uri="{C3380CC4-5D6E-409C-BE32-E72D297353CC}">
                <c16:uniqueId val="{00000000-1178-48B0-BEE6-70FFE6907406}"/>
              </c:ext>
            </c:extLst>
          </c:dPt>
          <c:dPt>
            <c:idx val="1"/>
            <c:bubble3D val="0"/>
            <c:extLst>
              <c:ext xmlns:c16="http://schemas.microsoft.com/office/drawing/2014/chart" uri="{C3380CC4-5D6E-409C-BE32-E72D297353CC}">
                <c16:uniqueId val="{00000001-1178-48B0-BEE6-70FFE6907406}"/>
              </c:ext>
            </c:extLst>
          </c:dPt>
          <c:dPt>
            <c:idx val="2"/>
            <c:bubble3D val="0"/>
            <c:extLst>
              <c:ext xmlns:c16="http://schemas.microsoft.com/office/drawing/2014/chart" uri="{C3380CC4-5D6E-409C-BE32-E72D297353CC}">
                <c16:uniqueId val="{00000002-1178-48B0-BEE6-70FFE6907406}"/>
              </c:ext>
            </c:extLst>
          </c:dPt>
          <c:dPt>
            <c:idx val="3"/>
            <c:bubble3D val="0"/>
            <c:extLst>
              <c:ext xmlns:c16="http://schemas.microsoft.com/office/drawing/2014/chart" uri="{C3380CC4-5D6E-409C-BE32-E72D297353CC}">
                <c16:uniqueId val="{00000003-1178-48B0-BEE6-70FFE6907406}"/>
              </c:ext>
            </c:extLst>
          </c:dPt>
          <c:dPt>
            <c:idx val="4"/>
            <c:bubble3D val="0"/>
            <c:extLst>
              <c:ext xmlns:c16="http://schemas.microsoft.com/office/drawing/2014/chart" uri="{C3380CC4-5D6E-409C-BE32-E72D297353CC}">
                <c16:uniqueId val="{00000004-1178-48B0-BEE6-70FFE6907406}"/>
              </c:ext>
            </c:extLst>
          </c:dPt>
          <c:dPt>
            <c:idx val="5"/>
            <c:bubble3D val="0"/>
            <c:extLst>
              <c:ext xmlns:c16="http://schemas.microsoft.com/office/drawing/2014/chart" uri="{C3380CC4-5D6E-409C-BE32-E72D297353CC}">
                <c16:uniqueId val="{00000005-1178-48B0-BEE6-70FFE6907406}"/>
              </c:ext>
            </c:extLst>
          </c:dPt>
          <c:dPt>
            <c:idx val="6"/>
            <c:bubble3D val="0"/>
            <c:extLst>
              <c:ext xmlns:c16="http://schemas.microsoft.com/office/drawing/2014/chart" uri="{C3380CC4-5D6E-409C-BE32-E72D297353CC}">
                <c16:uniqueId val="{00000006-1178-48B0-BEE6-70FFE6907406}"/>
              </c:ext>
            </c:extLst>
          </c:dPt>
          <c:dPt>
            <c:idx val="7"/>
            <c:bubble3D val="0"/>
            <c:extLst>
              <c:ext xmlns:c16="http://schemas.microsoft.com/office/drawing/2014/chart" uri="{C3380CC4-5D6E-409C-BE32-E72D297353CC}">
                <c16:uniqueId val="{00000007-1178-48B0-BEE6-70FFE6907406}"/>
              </c:ext>
            </c:extLst>
          </c:dPt>
          <c:dPt>
            <c:idx val="8"/>
            <c:bubble3D val="0"/>
            <c:extLst>
              <c:ext xmlns:c16="http://schemas.microsoft.com/office/drawing/2014/chart" uri="{C3380CC4-5D6E-409C-BE32-E72D297353CC}">
                <c16:uniqueId val="{00000008-1178-48B0-BEE6-70FFE6907406}"/>
              </c:ext>
            </c:extLst>
          </c:dPt>
          <c:dPt>
            <c:idx val="9"/>
            <c:bubble3D val="0"/>
            <c:extLst>
              <c:ext xmlns:c16="http://schemas.microsoft.com/office/drawing/2014/chart" uri="{C3380CC4-5D6E-409C-BE32-E72D297353CC}">
                <c16:uniqueId val="{00000009-1178-48B0-BEE6-70FFE6907406}"/>
              </c:ext>
            </c:extLst>
          </c:dPt>
          <c:dPt>
            <c:idx val="10"/>
            <c:bubble3D val="0"/>
            <c:extLst>
              <c:ext xmlns:c16="http://schemas.microsoft.com/office/drawing/2014/chart" uri="{C3380CC4-5D6E-409C-BE32-E72D297353CC}">
                <c16:uniqueId val="{0000000A-1178-48B0-BEE6-70FFE6907406}"/>
              </c:ext>
            </c:extLst>
          </c:dPt>
          <c:dPt>
            <c:idx val="11"/>
            <c:bubble3D val="0"/>
            <c:extLst>
              <c:ext xmlns:c16="http://schemas.microsoft.com/office/drawing/2014/chart" uri="{C3380CC4-5D6E-409C-BE32-E72D297353CC}">
                <c16:uniqueId val="{0000000B-1178-48B0-BEE6-70FFE6907406}"/>
              </c:ext>
            </c:extLst>
          </c:dPt>
          <c:dPt>
            <c:idx val="12"/>
            <c:bubble3D val="0"/>
            <c:extLst>
              <c:ext xmlns:c16="http://schemas.microsoft.com/office/drawing/2014/chart" uri="{C3380CC4-5D6E-409C-BE32-E72D297353CC}">
                <c16:uniqueId val="{0000000C-1178-48B0-BEE6-70FFE6907406}"/>
              </c:ext>
            </c:extLst>
          </c:dPt>
          <c:dLbls>
            <c:numFmt formatCode="0.0%" sourceLinked="0"/>
            <c:spPr>
              <a:noFill/>
              <a:ln>
                <a:noFill/>
              </a:ln>
              <a:effectLst/>
            </c:spPr>
            <c:txPr>
              <a:bodyPr rot="0" horzOverflow="overflow" wrap="square" lIns="38100" tIns="19050" rIns="38100" bIns="19050" anchor="ctr" anchorCtr="1">
                <a:spAutoFit/>
              </a:bodyPr>
              <a:lstStyle/>
              <a:p>
                <a:pPr algn="ctr" rtl="0">
                  <a:defRPr sz="1000" b="0" i="0" u="none" strike="noStrike" kern="1200" baseline="0">
                    <a:solidFill>
                      <a:schemeClr val="tx1"/>
                    </a:solidFill>
                    <a:latin typeface="+mn-lt"/>
                    <a:ea typeface="+mn-ea"/>
                    <a:cs typeface="+mn-cs"/>
                  </a:defRPr>
                </a:pPr>
                <a:endParaRPr lang="ja-JP"/>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'3-4g2'!$A$8:$A$19</c:f>
              <c:strCache>
                <c:ptCount val="12"/>
                <c:pt idx="0">
                  <c:v> 昭和59年以前</c:v>
                </c:pt>
                <c:pt idx="1">
                  <c:v> 昭和60年～平成6年</c:v>
                </c:pt>
                <c:pt idx="2">
                  <c:v> 平成7年～平成16年</c:v>
                </c:pt>
                <c:pt idx="3">
                  <c:v> 平成17年～平成26年</c:v>
                </c:pt>
                <c:pt idx="4">
                  <c:v> 平成27年</c:v>
                </c:pt>
                <c:pt idx="5">
                  <c:v> 平成28年</c:v>
                </c:pt>
                <c:pt idx="6">
                  <c:v> 平成29年</c:v>
                </c:pt>
                <c:pt idx="7">
                  <c:v> 平成30年</c:v>
                </c:pt>
                <c:pt idx="8">
                  <c:v> 令和元年</c:v>
                </c:pt>
                <c:pt idx="9">
                  <c:v> 令和2年</c:v>
                </c:pt>
                <c:pt idx="10">
                  <c:v> 令和3年</c:v>
                </c:pt>
                <c:pt idx="11">
                  <c:v> 不詳</c:v>
                </c:pt>
              </c:strCache>
            </c:strRef>
          </c:cat>
          <c:val>
            <c:numRef>
              <c:f>'3-4g2'!$B$8:$B$19</c:f>
              <c:numCache>
                <c:formatCode>General</c:formatCode>
                <c:ptCount val="12"/>
                <c:pt idx="0">
                  <c:v>11286</c:v>
                </c:pt>
                <c:pt idx="1">
                  <c:v>1965</c:v>
                </c:pt>
                <c:pt idx="2">
                  <c:v>3115</c:v>
                </c:pt>
                <c:pt idx="3">
                  <c:v>3554</c:v>
                </c:pt>
                <c:pt idx="4">
                  <c:v>308</c:v>
                </c:pt>
                <c:pt idx="5">
                  <c:v>471</c:v>
                </c:pt>
                <c:pt idx="6">
                  <c:v>337</c:v>
                </c:pt>
                <c:pt idx="7">
                  <c:v>230</c:v>
                </c:pt>
                <c:pt idx="8">
                  <c:v>399</c:v>
                </c:pt>
                <c:pt idx="9">
                  <c:v>1325</c:v>
                </c:pt>
                <c:pt idx="10">
                  <c:v>84</c:v>
                </c:pt>
                <c:pt idx="11">
                  <c:v>519</c:v>
                </c:pt>
              </c:numCache>
            </c:numRef>
          </c:val>
          <c:extLst>
            <c:ext xmlns:c16="http://schemas.microsoft.com/office/drawing/2014/chart" uri="{C3380CC4-5D6E-409C-BE32-E72D297353CC}">
              <c16:uniqueId val="{0000000D-1178-48B0-BEE6-70FFE6907406}"/>
            </c:ext>
          </c:extLst>
        </c:ser>
        <c:dLbls>
          <c:showLegendKey val="0"/>
          <c:showVal val="0"/>
          <c:showCatName val="0"/>
          <c:showSerName val="0"/>
          <c:showPercent val="1"/>
          <c:showBubbleSize val="0"/>
          <c:showLeaderLines val="1"/>
        </c:dLbls>
        <c:firstSliceAng val="0"/>
      </c:pieChart>
      <c:spPr>
        <a:solidFill>
          <a:schemeClr val="bg1"/>
        </a:solidFill>
        <a:ln>
          <a:noFill/>
        </a:ln>
        <a:effectLst/>
      </c:spPr>
    </c:plotArea>
    <c:legend>
      <c:legendPos val="r"/>
      <c:layout>
        <c:manualLayout>
          <c:xMode val="edge"/>
          <c:yMode val="edge"/>
          <c:x val="0.75666651446314015"/>
          <c:y val="0.13115333371345533"/>
          <c:w val="0.2033897963651112"/>
          <c:h val="0.71270571705218533"/>
        </c:manualLayout>
      </c:layout>
      <c:overlay val="0"/>
      <c:spPr>
        <a:noFill/>
        <a:ln>
          <a:noFill/>
        </a:ln>
        <a:effectLst/>
      </c:spPr>
      <c:txPr>
        <a:bodyPr rot="0" horzOverflow="overflow" wrap="square" anchor="ctr" anchorCtr="1"/>
        <a:lstStyle/>
        <a:p>
          <a:pPr algn="l" rtl="0">
            <a:defRPr sz="800" b="0" i="0" u="none" strike="noStrike" kern="1200" baseline="0">
              <a:solidFill>
                <a:schemeClr val="tx1">
                  <a:lumMod val="85000"/>
                  <a:lumOff val="15000"/>
                </a:schemeClr>
              </a:solidFill>
              <a:latin typeface="メイリオ"/>
              <a:ea typeface="メイリオ"/>
              <a:cs typeface="+mn-cs"/>
            </a:defRPr>
          </a:pPr>
          <a:endParaRPr lang="ja-JP"/>
        </a:p>
      </c:txPr>
    </c:legend>
    <c:plotVisOnly val="0"/>
    <c:dispBlanksAs val="gap"/>
    <c:showDLblsOverMax val="0"/>
  </c:chart>
  <c:spPr>
    <a:noFill/>
    <a:ln w="9525" cap="flat" cmpd="sng" algn="ctr">
      <a:noFill/>
      <a:prstDash val="solid"/>
      <a:round/>
    </a:ln>
    <a:effectLst/>
  </c:spPr>
  <c:txPr>
    <a:bodyPr horzOverflow="overflow" anchor="ctr" anchorCtr="1"/>
    <a:lstStyle/>
    <a:p>
      <a:pPr algn="ctr" rtl="0">
        <a:defRPr lang="ja-JP" altLang="en-US" sz="1000">
          <a:solidFill>
            <a:schemeClr val="tx1"/>
          </a:solidFill>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Categories val="1"/>
      </c14:pivotOptions>
    </c:ext>
  </c:extLst>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[2024統計さむかわデータベース（完成）.xlsx]4-1g!ﾋﾟﾎﾞｯﾄﾃｰﾌﾞﾙ1</c:name>
    <c:fmtId val="0"/>
  </c:pivotSource>
  <c:chart>
    <c:autoTitleDeleted val="1"/>
    <c:pivotFmts>
      <c:pivotFmt>
        <c:idx val="0"/>
        <c:spPr>
          <a:solidFill>
            <a:schemeClr val="accent1"/>
          </a:solidFill>
        </c:spPr>
        <c:marker>
          <c:symbol val="none"/>
        </c:marker>
        <c:dLbl>
          <c:idx val="0"/>
          <c:spPr>
            <a:noFill/>
            <a:ln>
              <a:noFill/>
            </a:ln>
            <a:effectLst/>
          </c:spPr>
          <c:txPr>
            <a:bodyPr rot="0" horzOverflow="overflow" anchor="ctr" anchorCtr="1"/>
            <a:lstStyle/>
            <a:p>
              <a:pPr algn="ctr" rtl="0">
                <a:defRPr sz="10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ln>
            <a:solidFill>
              <a:schemeClr val="accent2"/>
            </a:solidFill>
          </a:ln>
        </c:spPr>
        <c:marker>
          <c:spPr>
            <a:solidFill>
              <a:schemeClr val="accent2"/>
            </a:solidFill>
            <a:ln>
              <a:solidFill>
                <a:schemeClr val="accent2"/>
              </a:solidFill>
            </a:ln>
          </c:spPr>
        </c:marker>
        <c:dLbl>
          <c:idx val="0"/>
          <c:spPr>
            <a:noFill/>
            <a:ln>
              <a:noFill/>
            </a:ln>
            <a:effectLst/>
          </c:spPr>
          <c:txPr>
            <a:bodyPr rot="0" horzOverflow="overflow" anchor="ctr" anchorCtr="1"/>
            <a:lstStyle/>
            <a:p>
              <a:pPr algn="ctr" rtl="0">
                <a:defRPr sz="10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2182123777258429E-2"/>
          <c:y val="0.12282002724343001"/>
          <c:w val="0.82581455238935886"/>
          <c:h val="0.70697843782185454"/>
        </c:manualLayout>
      </c:layout>
      <c:barChart>
        <c:barDir val="col"/>
        <c:grouping val="clustered"/>
        <c:varyColors val="0"/>
        <c:ser>
          <c:idx val="1"/>
          <c:order val="1"/>
          <c:tx>
            <c:strRef>
              <c:f>'4-1g'!$C$3</c:f>
              <c:strCache>
                <c:ptCount val="1"/>
                <c:pt idx="0">
                  <c:v>農業就業人口（左軸）</c:v>
                </c:pt>
              </c:strCache>
            </c:strRef>
          </c:tx>
          <c:spPr>
            <a:solidFill>
              <a:schemeClr val="accent1"/>
            </a:solidFill>
          </c:spPr>
          <c:invertIfNegative val="0"/>
          <c:dLbls>
            <c:spPr>
              <a:noFill/>
              <a:ln>
                <a:noFill/>
              </a:ln>
              <a:effectLst/>
            </c:spPr>
            <c:txPr>
              <a:bodyPr rot="0" horzOverflow="overflow" anchor="ctr" anchorCtr="1"/>
              <a:lstStyle/>
              <a:p>
                <a:pPr algn="ctr" rtl="0">
                  <a:defRPr sz="100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'4-1g'!$A$4:$A$12</c:f>
              <c:strCache>
                <c:ptCount val="8"/>
                <c:pt idx="0">
                  <c:v>昭和50年</c:v>
                </c:pt>
                <c:pt idx="1">
                  <c:v>昭和55年</c:v>
                </c:pt>
                <c:pt idx="2">
                  <c:v>昭和60年</c:v>
                </c:pt>
                <c:pt idx="3">
                  <c:v>平成12年</c:v>
                </c:pt>
                <c:pt idx="4">
                  <c:v>平成17年</c:v>
                </c:pt>
                <c:pt idx="5">
                  <c:v>平成22年</c:v>
                </c:pt>
                <c:pt idx="6">
                  <c:v>平成27年</c:v>
                </c:pt>
                <c:pt idx="7">
                  <c:v>令和2年</c:v>
                </c:pt>
              </c:strCache>
            </c:strRef>
          </c:cat>
          <c:val>
            <c:numRef>
              <c:f>'4-1g'!$C$4:$C$12</c:f>
              <c:numCache>
                <c:formatCode>General</c:formatCode>
                <c:ptCount val="8"/>
                <c:pt idx="0">
                  <c:v>1274</c:v>
                </c:pt>
                <c:pt idx="1">
                  <c:v>1109</c:v>
                </c:pt>
                <c:pt idx="2">
                  <c:v>1030</c:v>
                </c:pt>
                <c:pt idx="3">
                  <c:v>603</c:v>
                </c:pt>
                <c:pt idx="4">
                  <c:v>515</c:v>
                </c:pt>
                <c:pt idx="5">
                  <c:v>392</c:v>
                </c:pt>
                <c:pt idx="6">
                  <c:v>366</c:v>
                </c:pt>
                <c:pt idx="7">
                  <c:v>350</c:v>
                </c:pt>
              </c:numCache>
            </c:numRef>
          </c:val>
          <c:extLst>
            <c:ext xmlns:c16="http://schemas.microsoft.com/office/drawing/2014/chart" uri="{C3380CC4-5D6E-409C-BE32-E72D297353CC}">
              <c16:uniqueId val="{00000000-7940-4D2F-AF82-75A35DA6298B}"/>
            </c:ext>
          </c:extLst>
        </c:ser>
        <c:dLbls>
          <c:showLegendKey val="0"/>
          <c:showVal val="1"/>
          <c:showCatName val="0"/>
          <c:showSerName val="0"/>
          <c:showPercent val="0"/>
          <c:showBubbleSize val="0"/>
        </c:dLbls>
        <c:gapWidth val="150"/>
        <c:axId val="1"/>
        <c:axId val="2"/>
      </c:barChart>
      <c:lineChart>
        <c:grouping val="standard"/>
        <c:varyColors val="0"/>
        <c:ser>
          <c:idx val="0"/>
          <c:order val="0"/>
          <c:tx>
            <c:strRef>
              <c:f>'4-1g'!$B$3</c:f>
              <c:strCache>
                <c:ptCount val="1"/>
                <c:pt idx="0">
                  <c:v>農家数（右軸）</c:v>
                </c:pt>
              </c:strCache>
            </c:strRef>
          </c:tx>
          <c:spPr>
            <a:ln>
              <a:solidFill>
                <a:schemeClr val="accent2"/>
              </a:solidFill>
            </a:ln>
          </c:spPr>
          <c:marker>
            <c:spPr>
              <a:solidFill>
                <a:schemeClr val="accent2"/>
              </a:solidFill>
              <a:ln>
                <a:solidFill>
                  <a:schemeClr val="accent2"/>
                </a:solidFill>
              </a:ln>
            </c:spPr>
          </c:marker>
          <c:dLbls>
            <c:spPr>
              <a:noFill/>
              <a:ln>
                <a:noFill/>
              </a:ln>
              <a:effectLst/>
            </c:spPr>
            <c:txPr>
              <a:bodyPr rot="0" horzOverflow="overflow" anchor="ctr" anchorCtr="1"/>
              <a:lstStyle/>
              <a:p>
                <a:pPr algn="ctr" rtl="0">
                  <a:defRPr sz="1000">
                    <a:solidFill>
                      <a:schemeClr val="tx1"/>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'4-1g'!$A$4:$A$12</c:f>
              <c:strCache>
                <c:ptCount val="8"/>
                <c:pt idx="0">
                  <c:v>昭和50年</c:v>
                </c:pt>
                <c:pt idx="1">
                  <c:v>昭和55年</c:v>
                </c:pt>
                <c:pt idx="2">
                  <c:v>昭和60年</c:v>
                </c:pt>
                <c:pt idx="3">
                  <c:v>平成12年</c:v>
                </c:pt>
                <c:pt idx="4">
                  <c:v>平成17年</c:v>
                </c:pt>
                <c:pt idx="5">
                  <c:v>平成22年</c:v>
                </c:pt>
                <c:pt idx="6">
                  <c:v>平成27年</c:v>
                </c:pt>
                <c:pt idx="7">
                  <c:v>令和2年</c:v>
                </c:pt>
              </c:strCache>
            </c:strRef>
          </c:cat>
          <c:val>
            <c:numRef>
              <c:f>'4-1g'!$B$4:$B$12</c:f>
              <c:numCache>
                <c:formatCode>General</c:formatCode>
                <c:ptCount val="8"/>
                <c:pt idx="0">
                  <c:v>609</c:v>
                </c:pt>
                <c:pt idx="1">
                  <c:v>555</c:v>
                </c:pt>
                <c:pt idx="2">
                  <c:v>541</c:v>
                </c:pt>
                <c:pt idx="3">
                  <c:v>349</c:v>
                </c:pt>
                <c:pt idx="4">
                  <c:v>341</c:v>
                </c:pt>
                <c:pt idx="5">
                  <c:v>315</c:v>
                </c:pt>
                <c:pt idx="6">
                  <c:v>287</c:v>
                </c:pt>
                <c:pt idx="7">
                  <c:v>266</c:v>
                </c:pt>
              </c:numCache>
            </c:numRef>
          </c:val>
          <c:smooth val="0"/>
          <c:extLst>
            <c:ext xmlns:c16="http://schemas.microsoft.com/office/drawing/2014/chart" uri="{C3380CC4-5D6E-409C-BE32-E72D297353CC}">
              <c16:uniqueId val="{00000001-7940-4D2F-AF82-75A35DA6298B}"/>
            </c:ext>
          </c:extLst>
        </c:ser>
        <c:dLbls>
          <c:showLegendKey val="0"/>
          <c:showVal val="1"/>
          <c:showCatName val="0"/>
          <c:showSerName val="0"/>
          <c:showPercent val="0"/>
          <c:showBubbleSize val="0"/>
        </c:dLbls>
        <c:marker val="1"/>
        <c:smooth val="0"/>
        <c:axId val="11"/>
        <c:axId val="12"/>
      </c:lineChart>
      <c:catAx>
        <c:axId val="1"/>
        <c:scaling>
          <c:orientation val="minMax"/>
        </c:scaling>
        <c:delete val="0"/>
        <c:axPos val="b"/>
        <c:numFmt formatCode="General" sourceLinked="1"/>
        <c:majorTickMark val="out"/>
        <c:minorTickMark val="none"/>
        <c:tickLblPos val="nextTo"/>
        <c:txPr>
          <a:bodyPr rot="-2100000" horzOverflow="overflow" anchor="ctr" anchorCtr="1"/>
          <a:lstStyle/>
          <a:p>
            <a:pPr algn="ctr" rtl="0">
              <a:defRPr sz="1000">
                <a:solidFill>
                  <a:schemeClr val="tx1"/>
                </a:solidFill>
              </a:defRPr>
            </a:pPr>
            <a:endParaRPr lang="ja-JP"/>
          </a:p>
        </c:txPr>
        <c:crossAx val="2"/>
        <c:crosses val="autoZero"/>
        <c:auto val="1"/>
        <c:lblAlgn val="ctr"/>
        <c:lblOffset val="50"/>
        <c:noMultiLvlLbl val="0"/>
      </c:catAx>
      <c:valAx>
        <c:axId val="2"/>
        <c:scaling>
          <c:orientation val="minMax"/>
          <c:max val="2500"/>
          <c:min val="0"/>
        </c:scaling>
        <c:delete val="0"/>
        <c:axPos val="l"/>
        <c:title>
          <c:tx>
            <c:rich>
              <a:bodyPr rot="0" horzOverflow="overflow" anchor="ctr" anchorCtr="1"/>
              <a:lstStyle/>
              <a:p>
                <a:pPr algn="ctr" rtl="0">
                  <a:defRPr sz="900" b="0" i="0" u="none" strike="noStrike" baseline="0">
                    <a:solidFill>
                      <a:schemeClr val="tx1"/>
                    </a:solidFill>
                  </a:defRPr>
                </a:pPr>
                <a:r>
                  <a:rPr lang="ja-JP" altLang="en-US" sz="900" b="0" i="0" u="none" strike="noStrike" baseline="0">
                    <a:solidFill>
                      <a:schemeClr val="tx1"/>
                    </a:solidFill>
                    <a:latin typeface="メイリオ"/>
                    <a:ea typeface="メイリオ"/>
                  </a:rPr>
                  <a:t>（人）</a:t>
                </a:r>
              </a:p>
            </c:rich>
          </c:tx>
          <c:layout>
            <c:manualLayout>
              <c:xMode val="edge"/>
              <c:yMode val="edge"/>
              <c:x val="1.4322683717831203E-2"/>
              <c:y val="2.3603924509436321E-2"/>
            </c:manualLayout>
          </c:layout>
          <c:overlay val="0"/>
        </c:title>
        <c:numFmt formatCode="#,##0_);[Red]\(#,##0\)" sourceLinked="0"/>
        <c:majorTickMark val="out"/>
        <c:minorTickMark val="none"/>
        <c:tickLblPos val="nextTo"/>
        <c:txPr>
          <a:bodyPr horzOverflow="overflow" anchor="ctr" anchorCtr="1"/>
          <a:lstStyle/>
          <a:p>
            <a:pPr algn="ctr" rtl="0">
              <a:defRPr sz="1000">
                <a:solidFill>
                  <a:schemeClr val="tx1"/>
                </a:solidFill>
              </a:defRPr>
            </a:pPr>
            <a:endParaRPr lang="ja-JP"/>
          </a:p>
        </c:txPr>
        <c:crossAx val="1"/>
        <c:crosses val="autoZero"/>
        <c:crossBetween val="between"/>
        <c:majorUnit val="500"/>
      </c:valAx>
      <c:catAx>
        <c:axId val="11"/>
        <c:scaling>
          <c:orientation val="minMax"/>
        </c:scaling>
        <c:delete val="1"/>
        <c:axPos val="b"/>
        <c:numFmt formatCode="General" sourceLinked="1"/>
        <c:majorTickMark val="out"/>
        <c:minorTickMark val="none"/>
        <c:tickLblPos val="nextTo"/>
        <c:crossAx val="12"/>
        <c:crosses val="autoZero"/>
        <c:auto val="1"/>
        <c:lblAlgn val="ctr"/>
        <c:lblOffset val="100"/>
        <c:noMultiLvlLbl val="0"/>
      </c:catAx>
      <c:valAx>
        <c:axId val="12"/>
        <c:scaling>
          <c:orientation val="minMax"/>
        </c:scaling>
        <c:delete val="0"/>
        <c:axPos val="r"/>
        <c:title>
          <c:tx>
            <c:rich>
              <a:bodyPr rot="0" horzOverflow="overflow" anchor="ctr" anchorCtr="1"/>
              <a:lstStyle/>
              <a:p>
                <a:pPr algn="ctr" rtl="0">
                  <a:defRPr sz="1000" b="0" i="0" u="none" strike="noStrike" baseline="0">
                    <a:solidFill>
                      <a:schemeClr val="tx1"/>
                    </a:solidFill>
                  </a:defRPr>
                </a:pPr>
                <a:r>
                  <a:rPr lang="ja-JP" altLang="en-US" sz="1000" b="0" i="0" u="none" strike="noStrike" baseline="0">
                    <a:solidFill>
                      <a:schemeClr val="tx1"/>
                    </a:solidFill>
                    <a:latin typeface="メイリオ"/>
                    <a:ea typeface="メイリオ"/>
                  </a:rPr>
                  <a:t>（戸）</a:t>
                </a:r>
              </a:p>
            </c:rich>
          </c:tx>
          <c:layout>
            <c:manualLayout>
              <c:xMode val="edge"/>
              <c:yMode val="edge"/>
              <c:x val="0.91128406459711475"/>
              <c:y val="1.8834208223972002E-2"/>
            </c:manualLayout>
          </c:layout>
          <c:overlay val="0"/>
        </c:title>
        <c:numFmt formatCode="General" sourceLinked="1"/>
        <c:majorTickMark val="out"/>
        <c:minorTickMark val="none"/>
        <c:tickLblPos val="nextTo"/>
        <c:txPr>
          <a:bodyPr horzOverflow="overflow" anchor="ctr" anchorCtr="1"/>
          <a:lstStyle/>
          <a:p>
            <a:pPr algn="ctr" rtl="0">
              <a:defRPr sz="1000">
                <a:solidFill>
                  <a:schemeClr val="tx1"/>
                </a:solidFill>
              </a:defRPr>
            </a:pPr>
            <a:endParaRPr lang="ja-JP"/>
          </a:p>
        </c:txPr>
        <c:crossAx val="11"/>
        <c:crosses val="max"/>
        <c:crossBetween val="between"/>
        <c:majorUnit val="100"/>
      </c:valAx>
    </c:plotArea>
    <c:legend>
      <c:legendPos val="t"/>
      <c:layout>
        <c:manualLayout>
          <c:xMode val="edge"/>
          <c:yMode val="edge"/>
          <c:x val="0.24460811603570023"/>
          <c:y val="1.9805902158843335E-2"/>
          <c:w val="0.51505436567272722"/>
          <c:h val="7.6708103109214734E-2"/>
        </c:manualLayout>
      </c:layout>
      <c:overlay val="0"/>
      <c:txPr>
        <a:bodyPr horzOverflow="overflow" anchor="ctr" anchorCtr="1"/>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nchorCtr="1"/>
    <a:lstStyle/>
    <a:p>
      <a:pPr algn="ctr" rtl="0">
        <a:defRPr lang="ja-JP" altLang="en-US" sz="1000">
          <a:solidFill>
            <a:schemeClr val="tx1"/>
          </a:solidFill>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[2024統計さむかわデータベース（完成）.xlsx]1-5g2!ﾋﾟﾎﾞｯﾄﾃｰﾌﾞﾙ1</c:name>
    <c:fmtId val="0"/>
  </c:pivotSource>
  <c:chart>
    <c:autoTitleDeleted val="1"/>
    <c:pivotFmts>
      <c:pivotFmt>
        <c:idx val="0"/>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5819549341538491"/>
          <c:y val="5.0686789151356083E-2"/>
          <c:w val="0.81701499656901044"/>
          <c:h val="0.85648148148148151"/>
        </c:manualLayout>
      </c:layout>
      <c:barChart>
        <c:barDir val="bar"/>
        <c:grouping val="clustered"/>
        <c:varyColors val="0"/>
        <c:ser>
          <c:idx val="0"/>
          <c:order val="0"/>
          <c:tx>
            <c:strRef>
              <c:f>'1-5g2'!$B$1:$B$2</c:f>
              <c:strCache>
                <c:ptCount val="1"/>
                <c:pt idx="0">
                  <c:v>令和7年</c:v>
                </c:pt>
              </c:strCache>
            </c:strRef>
          </c:tx>
          <c:spPr>
            <a:solidFill>
              <a:schemeClr val="accent1"/>
            </a:solidFill>
            <a:ln>
              <a:noFill/>
            </a:ln>
            <a:effectLst/>
          </c:spPr>
          <c:invertIfNegative val="0"/>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'1-5g2'!$A$3:$A$11</c:f>
              <c:strCache>
                <c:ptCount val="9"/>
                <c:pt idx="0">
                  <c:v>一般山林</c:v>
                </c:pt>
                <c:pt idx="1">
                  <c:v>一般畑</c:v>
                </c:pt>
                <c:pt idx="2">
                  <c:v>一般田</c:v>
                </c:pt>
                <c:pt idx="3">
                  <c:v>原野</c:v>
                </c:pt>
                <c:pt idx="4">
                  <c:v>雑種地</c:v>
                </c:pt>
                <c:pt idx="5">
                  <c:v>介在山林</c:v>
                </c:pt>
                <c:pt idx="6">
                  <c:v>介在畑</c:v>
                </c:pt>
                <c:pt idx="7">
                  <c:v>介在田</c:v>
                </c:pt>
                <c:pt idx="8">
                  <c:v>宅地</c:v>
                </c:pt>
              </c:strCache>
            </c:strRef>
          </c:cat>
          <c:val>
            <c:numRef>
              <c:f>'1-5g2'!$B$3:$B$11</c:f>
              <c:numCache>
                <c:formatCode>General</c:formatCode>
                <c:ptCount val="9"/>
                <c:pt idx="0">
                  <c:v>39</c:v>
                </c:pt>
                <c:pt idx="1">
                  <c:v>84</c:v>
                </c:pt>
                <c:pt idx="2">
                  <c:v>99</c:v>
                </c:pt>
                <c:pt idx="3">
                  <c:v>37</c:v>
                </c:pt>
                <c:pt idx="4">
                  <c:v>27720</c:v>
                </c:pt>
                <c:pt idx="5">
                  <c:v>45589</c:v>
                </c:pt>
                <c:pt idx="6">
                  <c:v>54754</c:v>
                </c:pt>
                <c:pt idx="7">
                  <c:v>52265</c:v>
                </c:pt>
                <c:pt idx="8">
                  <c:v>67898</c:v>
                </c:pt>
              </c:numCache>
            </c:numRef>
          </c:val>
          <c:extLst>
            <c:ext xmlns:c16="http://schemas.microsoft.com/office/drawing/2014/chart" uri="{C3380CC4-5D6E-409C-BE32-E72D297353CC}">
              <c16:uniqueId val="{00000000-D9F3-4824-91F0-F99DEBE1D668}"/>
            </c:ext>
          </c:extLst>
        </c:ser>
        <c:dLbls>
          <c:showLegendKey val="0"/>
          <c:showVal val="1"/>
          <c:showCatName val="0"/>
          <c:showSerName val="0"/>
          <c:showPercent val="0"/>
          <c:showBubbleSize val="0"/>
        </c:dLbls>
        <c:gapWidth val="100"/>
        <c:axId val="1"/>
        <c:axId val="2"/>
      </c:barChart>
      <c:catAx>
        <c:axId val="1"/>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10"/>
        <c:noMultiLvlLbl val="0"/>
      </c:catAx>
      <c:valAx>
        <c:axId val="2"/>
        <c:scaling>
          <c:orientation val="minMax"/>
        </c:scaling>
        <c:delete val="0"/>
        <c:axPos val="b"/>
        <c:title>
          <c:tx>
            <c:rich>
              <a:bodyPr rot="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（円）</a:t>
                </a:r>
              </a:p>
            </c:rich>
          </c:tx>
          <c:layout>
            <c:manualLayout>
              <c:xMode val="edge"/>
              <c:yMode val="edge"/>
              <c:x val="0.86921105798569764"/>
              <c:y val="0.82870356074771701"/>
            </c:manualLayout>
          </c:layout>
          <c:overlay val="0"/>
          <c:spPr>
            <a:noFill/>
            <a:ln>
              <a:noFill/>
            </a:ln>
            <a:effectLst/>
          </c:spPr>
          <c:txPr>
            <a:bodyPr rot="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b="0">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[2024統計さむかわデータベース（完成）.xlsx]4-2g!ﾋﾟﾎﾞｯﾄﾃｰﾌﾞﾙ2</c:name>
    <c:fmtId val="0"/>
  </c:pivotSource>
  <c:chart>
    <c:autoTitleDeleted val="1"/>
    <c:pivotFmts>
      <c:pivotFmt>
        <c:idx val="0"/>
        <c:marker>
          <c:symbol val="none"/>
        </c:marker>
        <c:dLbl>
          <c:idx val="0"/>
          <c:numFmt formatCode="0.0%" sourceLinked="0"/>
          <c:spPr>
            <a:noFill/>
            <a:ln>
              <a:noFill/>
            </a:ln>
            <a:effectLst/>
          </c:spPr>
          <c:txPr>
            <a:bodyPr rot="0" horzOverflow="overflow" wrap="square" lIns="38100" tIns="19050" rIns="38100" bIns="19050" anchor="ctr" anchorCtr="1">
              <a:spAutoFit/>
            </a:bodyPr>
            <a:lstStyle/>
            <a:p>
              <a:pPr algn="ctr" rtl="0">
                <a:defRPr sz="1000">
                  <a:solidFill>
                    <a:schemeClr val="tx1"/>
                  </a:solidFill>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
        <c:dLbl>
          <c:idx val="0"/>
          <c:numFmt formatCode="0.0%" sourceLinked="0"/>
          <c:spPr>
            <a:noFill/>
            <a:ln>
              <a:noFill/>
            </a:ln>
            <a:effectLst/>
          </c:spPr>
          <c:txPr>
            <a:bodyPr wrap="square" lIns="38100" tIns="19050" rIns="38100" bIns="19050">
              <a:spAutoFit/>
            </a:bodyPr>
            <a:lstStyle/>
            <a:p>
              <a:pPr>
                <a:defRPr sz="1000">
                  <a:solidFill>
                    <a:schemeClr val="tx1"/>
                  </a:solidFill>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2"/>
        <c:dLbl>
          <c:idx val="0"/>
          <c:numFmt formatCode="0.0%" sourceLinked="0"/>
          <c:spPr>
            <a:noFill/>
            <a:ln>
              <a:noFill/>
            </a:ln>
            <a:effectLst/>
          </c:spPr>
          <c:txPr>
            <a:bodyPr wrap="square" lIns="38100" tIns="19050" rIns="38100" bIns="19050">
              <a:spAutoFit/>
            </a:bodyPr>
            <a:lstStyle/>
            <a:p>
              <a:pPr>
                <a:defRPr sz="1000">
                  <a:solidFill>
                    <a:schemeClr val="tx1"/>
                  </a:solidFill>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3"/>
        <c:dLbl>
          <c:idx val="0"/>
          <c:numFmt formatCode="0.0%" sourceLinked="0"/>
          <c:spPr>
            <a:noFill/>
            <a:ln>
              <a:noFill/>
            </a:ln>
            <a:effectLst/>
          </c:spPr>
          <c:txPr>
            <a:bodyPr wrap="square" lIns="38100" tIns="19050" rIns="38100" bIns="19050">
              <a:spAutoFit/>
            </a:bodyPr>
            <a:lstStyle/>
            <a:p>
              <a:pPr>
                <a:defRPr sz="1000">
                  <a:solidFill>
                    <a:schemeClr val="tx1"/>
                  </a:solidFill>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4"/>
        <c:dLbl>
          <c:idx val="0"/>
          <c:numFmt formatCode="0.0%" sourceLinked="0"/>
          <c:spPr>
            <a:noFill/>
            <a:ln>
              <a:noFill/>
            </a:ln>
            <a:effectLst/>
          </c:spPr>
          <c:txPr>
            <a:bodyPr wrap="square" lIns="38100" tIns="19050" rIns="38100" bIns="19050">
              <a:spAutoFit/>
            </a:bodyPr>
            <a:lstStyle/>
            <a:p>
              <a:pPr>
                <a:defRPr sz="1000">
                  <a:solidFill>
                    <a:schemeClr val="tx1"/>
                  </a:solidFill>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5"/>
        <c:dLbl>
          <c:idx val="0"/>
          <c:numFmt formatCode="0.0%" sourceLinked="0"/>
          <c:spPr>
            <a:noFill/>
            <a:ln>
              <a:noFill/>
            </a:ln>
            <a:effectLst/>
          </c:spPr>
          <c:txPr>
            <a:bodyPr wrap="square" lIns="38100" tIns="19050" rIns="38100" bIns="19050">
              <a:spAutoFit/>
            </a:bodyPr>
            <a:lstStyle/>
            <a:p>
              <a:pPr>
                <a:defRPr sz="1000">
                  <a:solidFill>
                    <a:schemeClr val="tx1"/>
                  </a:solidFill>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6"/>
        <c:dLbl>
          <c:idx val="0"/>
          <c:layout>
            <c:manualLayout>
              <c:x val="6.8019219371772077E-2"/>
              <c:y val="-2.1017159287249898E-2"/>
            </c:manualLayout>
          </c:layout>
          <c:numFmt formatCode="0.0%" sourceLinked="0"/>
          <c:spPr>
            <a:noFill/>
            <a:ln>
              <a:noFill/>
            </a:ln>
            <a:effectLst/>
          </c:spPr>
          <c:txPr>
            <a:bodyPr wrap="square" lIns="38100" tIns="19050" rIns="38100" bIns="19050">
              <a:spAutoFit/>
            </a:bodyPr>
            <a:lstStyle/>
            <a:p>
              <a:pPr>
                <a:defRPr sz="1000">
                  <a:solidFill>
                    <a:schemeClr val="tx1"/>
                  </a:solidFill>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7"/>
        <c:dLbl>
          <c:idx val="0"/>
          <c:numFmt formatCode="0.0%" sourceLinked="0"/>
          <c:spPr>
            <a:noFill/>
            <a:ln>
              <a:noFill/>
            </a:ln>
            <a:effectLst/>
          </c:spPr>
          <c:txPr>
            <a:bodyPr wrap="square" lIns="38100" tIns="19050" rIns="38100" bIns="19050">
              <a:spAutoFit/>
            </a:bodyPr>
            <a:lstStyle/>
            <a:p>
              <a:pPr>
                <a:defRPr sz="1000">
                  <a:solidFill>
                    <a:schemeClr val="tx1"/>
                  </a:solidFill>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8"/>
      </c:pivotFmt>
      <c:pivotFmt>
        <c:idx val="9"/>
      </c:pivotFmt>
      <c:pivotFmt>
        <c:idx val="10"/>
      </c:pivotFmt>
      <c:pivotFmt>
        <c:idx val="11"/>
      </c:pivotFmt>
      <c:pivotFmt>
        <c:idx val="12"/>
      </c:pivotFmt>
      <c:pivotFmt>
        <c:idx val="13"/>
      </c:pivotFmt>
      <c:pivotFmt>
        <c:idx val="14"/>
      </c:pivotFmt>
    </c:pivotFmts>
    <c:plotArea>
      <c:layout>
        <c:manualLayout>
          <c:layoutTarget val="inner"/>
          <c:xMode val="edge"/>
          <c:yMode val="edge"/>
          <c:x val="0.17715593894173143"/>
          <c:y val="0.12769532233128392"/>
          <c:w val="0.54241505785174682"/>
          <c:h val="0.84424800210500595"/>
        </c:manualLayout>
      </c:layout>
      <c:pieChart>
        <c:varyColors val="1"/>
        <c:ser>
          <c:idx val="0"/>
          <c:order val="0"/>
          <c:tx>
            <c:strRef>
              <c:f>'4-2g'!$B$1:$B$2</c:f>
              <c:strCache>
                <c:ptCount val="1"/>
                <c:pt idx="0">
                  <c:v>令和2年</c:v>
                </c:pt>
              </c:strCache>
            </c:strRef>
          </c:tx>
          <c:dPt>
            <c:idx val="0"/>
            <c:bubble3D val="0"/>
            <c:extLst>
              <c:ext xmlns:c16="http://schemas.microsoft.com/office/drawing/2014/chart" uri="{C3380CC4-5D6E-409C-BE32-E72D297353CC}">
                <c16:uniqueId val="{00000000-AC1F-4CF9-9CAD-1195F4EBD9DD}"/>
              </c:ext>
            </c:extLst>
          </c:dPt>
          <c:dPt>
            <c:idx val="1"/>
            <c:bubble3D val="0"/>
            <c:extLst>
              <c:ext xmlns:c16="http://schemas.microsoft.com/office/drawing/2014/chart" uri="{C3380CC4-5D6E-409C-BE32-E72D297353CC}">
                <c16:uniqueId val="{00000001-AC1F-4CF9-9CAD-1195F4EBD9DD}"/>
              </c:ext>
            </c:extLst>
          </c:dPt>
          <c:dPt>
            <c:idx val="2"/>
            <c:bubble3D val="0"/>
            <c:extLst>
              <c:ext xmlns:c16="http://schemas.microsoft.com/office/drawing/2014/chart" uri="{C3380CC4-5D6E-409C-BE32-E72D297353CC}">
                <c16:uniqueId val="{00000002-AC1F-4CF9-9CAD-1195F4EBD9DD}"/>
              </c:ext>
            </c:extLst>
          </c:dPt>
          <c:dPt>
            <c:idx val="3"/>
            <c:bubble3D val="0"/>
            <c:extLst>
              <c:ext xmlns:c16="http://schemas.microsoft.com/office/drawing/2014/chart" uri="{C3380CC4-5D6E-409C-BE32-E72D297353CC}">
                <c16:uniqueId val="{00000003-AC1F-4CF9-9CAD-1195F4EBD9DD}"/>
              </c:ext>
            </c:extLst>
          </c:dPt>
          <c:dPt>
            <c:idx val="4"/>
            <c:bubble3D val="0"/>
            <c:extLst>
              <c:ext xmlns:c16="http://schemas.microsoft.com/office/drawing/2014/chart" uri="{C3380CC4-5D6E-409C-BE32-E72D297353CC}">
                <c16:uniqueId val="{00000004-AC1F-4CF9-9CAD-1195F4EBD9DD}"/>
              </c:ext>
            </c:extLst>
          </c:dPt>
          <c:dPt>
            <c:idx val="5"/>
            <c:bubble3D val="0"/>
            <c:extLst>
              <c:ext xmlns:c16="http://schemas.microsoft.com/office/drawing/2014/chart" uri="{C3380CC4-5D6E-409C-BE32-E72D297353CC}">
                <c16:uniqueId val="{00000005-AC1F-4CF9-9CAD-1195F4EBD9DD}"/>
              </c:ext>
            </c:extLst>
          </c:dPt>
          <c:dPt>
            <c:idx val="6"/>
            <c:bubble3D val="0"/>
            <c:extLst>
              <c:ext xmlns:c16="http://schemas.microsoft.com/office/drawing/2014/chart" uri="{C3380CC4-5D6E-409C-BE32-E72D297353CC}">
                <c16:uniqueId val="{00000006-AC1F-4CF9-9CAD-1195F4EBD9DD}"/>
              </c:ext>
            </c:extLst>
          </c:dPt>
          <c:dPt>
            <c:idx val="7"/>
            <c:bubble3D val="0"/>
            <c:extLst>
              <c:ext xmlns:c16="http://schemas.microsoft.com/office/drawing/2014/chart" uri="{C3380CC4-5D6E-409C-BE32-E72D297353CC}">
                <c16:uniqueId val="{00000007-AC1F-4CF9-9CAD-1195F4EBD9DD}"/>
              </c:ext>
            </c:extLst>
          </c:dPt>
          <c:dLbls>
            <c:numFmt formatCode="0.0%" sourceLinked="0"/>
            <c:spPr>
              <a:noFill/>
              <a:ln>
                <a:noFill/>
              </a:ln>
              <a:effectLst/>
            </c:spPr>
            <c:txPr>
              <a:bodyPr rot="0" horzOverflow="overflow" wrap="square" lIns="38100" tIns="19050" rIns="38100" bIns="19050" anchor="ctr" anchorCtr="1">
                <a:spAutoFit/>
              </a:bodyPr>
              <a:lstStyle/>
              <a:p>
                <a:pPr algn="ctr" rtl="0">
                  <a:defRPr sz="1000">
                    <a:solidFill>
                      <a:schemeClr val="tx1"/>
                    </a:solidFill>
                  </a:defRPr>
                </a:pPr>
                <a:endParaRPr lang="ja-JP"/>
              </a:p>
            </c:txPr>
            <c:showLegendKey val="0"/>
            <c:showVal val="0"/>
            <c:showCatName val="0"/>
            <c:showSerName val="0"/>
            <c:showPercent val="1"/>
            <c:showBubbleSize val="0"/>
            <c:showLeaderLines val="1"/>
            <c:extLst>
              <c:ext xmlns:c15="http://schemas.microsoft.com/office/drawing/2012/chart" uri="{CE6537A1-D6FC-4f65-9D91-7224C49458BB}"/>
            </c:extLst>
          </c:dLbls>
          <c:cat>
            <c:strRef>
              <c:f>'4-2g'!$A$3:$A$9</c:f>
              <c:strCache>
                <c:ptCount val="7"/>
                <c:pt idx="0">
                  <c:v> 0.5～1.0ha</c:v>
                </c:pt>
                <c:pt idx="1">
                  <c:v> 0.3～0.5ha</c:v>
                </c:pt>
                <c:pt idx="2">
                  <c:v> 1.0～1.5ha</c:v>
                </c:pt>
                <c:pt idx="3">
                  <c:v> 0.3ha未満</c:v>
                </c:pt>
                <c:pt idx="4">
                  <c:v> 1.5～2.0ha</c:v>
                </c:pt>
                <c:pt idx="5">
                  <c:v> 2.0～3.0ha</c:v>
                </c:pt>
                <c:pt idx="6">
                  <c:v> 3.0～5.0ha</c:v>
                </c:pt>
              </c:strCache>
            </c:strRef>
          </c:cat>
          <c:val>
            <c:numRef>
              <c:f>'4-2g'!$B$3:$B$9</c:f>
              <c:numCache>
                <c:formatCode>General</c:formatCode>
                <c:ptCount val="7"/>
                <c:pt idx="0">
                  <c:v>50</c:v>
                </c:pt>
                <c:pt idx="1">
                  <c:v>32</c:v>
                </c:pt>
                <c:pt idx="2">
                  <c:v>26</c:v>
                </c:pt>
                <c:pt idx="3">
                  <c:v>18</c:v>
                </c:pt>
                <c:pt idx="4">
                  <c:v>5</c:v>
                </c:pt>
                <c:pt idx="5">
                  <c:v>1</c:v>
                </c:pt>
                <c:pt idx="6">
                  <c:v>2</c:v>
                </c:pt>
              </c:numCache>
            </c:numRef>
          </c:val>
          <c:extLst>
            <c:ext xmlns:c16="http://schemas.microsoft.com/office/drawing/2014/chart" uri="{C3380CC4-5D6E-409C-BE32-E72D297353CC}">
              <c16:uniqueId val="{00000008-AC1F-4CF9-9CAD-1195F4EBD9DD}"/>
            </c:ext>
          </c:extLst>
        </c:ser>
        <c:dLbls>
          <c:showLegendKey val="0"/>
          <c:showVal val="0"/>
          <c:showCatName val="0"/>
          <c:showSerName val="0"/>
          <c:showPercent val="1"/>
          <c:showBubbleSize val="0"/>
          <c:showLeaderLines val="1"/>
        </c:dLbls>
        <c:firstSliceAng val="0"/>
      </c:pieChart>
      <c:spPr>
        <a:noFill/>
        <a:ln>
          <a:noFill/>
        </a:ln>
        <a:effectLst/>
        <a:scene3d>
          <a:camera prst="orthographicFront"/>
          <a:lightRig rig="threePt" dir="t"/>
        </a:scene3d>
        <a:sp3d/>
      </c:spPr>
    </c:plotArea>
    <c:legend>
      <c:legendPos val="r"/>
      <c:overlay val="0"/>
      <c:spPr>
        <a:noFill/>
        <a:ln>
          <a:noFill/>
        </a:ln>
        <a:effectLst/>
      </c:spPr>
      <c:txPr>
        <a:bodyPr rot="0" horzOverflow="overflow" wrap="square" anchor="ctr" anchorCtr="1"/>
        <a:lstStyle/>
        <a:p>
          <a:pPr algn="l" rtl="0">
            <a:defRPr sz="1000" b="0" i="0" u="none" strike="noStrike" kern="1200" baseline="0">
              <a:solidFill>
                <a:schemeClr val="tx1">
                  <a:lumMod val="85000"/>
                  <a:lumOff val="15000"/>
                </a:schemeClr>
              </a:solidFill>
              <a:cs typeface="+mn-cs"/>
            </a:defRPr>
          </a:pPr>
          <a:endParaRPr lang="ja-JP"/>
        </a:p>
      </c:txPr>
    </c:legend>
    <c:plotVisOnly val="0"/>
    <c:dispBlanksAs val="gap"/>
    <c:showDLblsOverMax val="0"/>
  </c:chart>
  <c:spPr>
    <a:noFill/>
    <a:ln w="9525" cap="flat" cmpd="sng" algn="ctr">
      <a:noFill/>
      <a:prstDash val="solid"/>
      <a:round/>
    </a:ln>
    <a:effectLst/>
  </c:spPr>
  <c:txPr>
    <a:bodyPr horzOverflow="overflow" anchor="ctr" anchorCtr="1"/>
    <a:lstStyle/>
    <a:p>
      <a:pPr algn="ctr" rtl="0">
        <a:defRPr lang="ja-JP" altLang="en-US" sz="1000">
          <a:solidFill>
            <a:schemeClr val="tx1"/>
          </a:solidFill>
          <a:latin typeface="メイリオ"/>
          <a:ea typeface="メイリオ"/>
        </a:defRPr>
      </a:pPr>
      <a:endParaRPr lang="ja-JP"/>
    </a:p>
  </c:txPr>
  <c:printSettings>
    <c:headerFooter/>
    <c:pageMargins b="0.75" l="0.7" r="0.7" t="0.75" header="0.3" footer="0.3"/>
    <c:pageSetup orientation="landscape"/>
  </c:printSettings>
  <c:userShapes r:id="rId1"/>
  <c:extLst>
    <c:ext xmlns:c14="http://schemas.microsoft.com/office/drawing/2007/8/2/chart" uri="{781A3756-C4B2-4CAC-9D66-4F8BD8637D16}">
      <c14:pivotOptions>
        <c14:dropZoneCategories val="1"/>
      </c14:pivotOptions>
    </c:ext>
  </c:extLst>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[2024統計さむかわデータベース（完成）.xlsx]4-3g!ﾋﾟﾎﾞｯﾄﾃｰﾌﾞﾙ3</c:name>
    <c:fmtId val="0"/>
  </c:pivotSource>
  <c:chart>
    <c:autoTitleDeleted val="1"/>
    <c:pivotFmts>
      <c:pivotFmt>
        <c:idx val="0"/>
        <c:spPr>
          <a:solidFill>
            <a:schemeClr val="accent1"/>
          </a:solidFill>
          <a:ln>
            <a:noFill/>
          </a:ln>
          <a:effectLst/>
        </c:spPr>
        <c:dLbl>
          <c:idx val="0"/>
          <c:numFmt formatCode="#,##0_ " sourceLinked="0"/>
          <c:spPr>
            <a:noFill/>
            <a:ln>
              <a:noFill/>
            </a:ln>
            <a:effectLst/>
          </c:spPr>
          <c:txPr>
            <a:bodyPr rot="0" spcFirstLastPara="1" vertOverflow="ellipsis" horzOverflow="overflow" wrap="square" anchor="ctr" anchorCtr="1">
              <a:spAutoFit/>
            </a:bodyPr>
            <a:lstStyle/>
            <a:p>
              <a:pPr algn="ctr" rtl="0">
                <a:defRPr lang="ja-JP" altLang="en-US" sz="800" b="0" i="0" u="none" strike="noStrike" kern="1200" baseline="0">
                  <a:solidFill>
                    <a:schemeClr val="tx1">
                      <a:lumMod val="85000"/>
                      <a:lumOff val="15000"/>
                    </a:schemeClr>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lumMod val="85000"/>
                      <a:lumOff val="15000"/>
                    </a:schemeClr>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lumMod val="85000"/>
                      <a:lumOff val="15000"/>
                    </a:schemeClr>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4048862642169732"/>
          <c:y val="0.13010425780110821"/>
          <c:w val="0.8289558180227472"/>
          <c:h val="0.6364596092155147"/>
        </c:manualLayout>
      </c:layout>
      <c:barChart>
        <c:barDir val="col"/>
        <c:grouping val="clustered"/>
        <c:varyColors val="0"/>
        <c:ser>
          <c:idx val="0"/>
          <c:order val="0"/>
          <c:tx>
            <c:strRef>
              <c:f>'4-3g'!$B$3</c:f>
              <c:strCache>
                <c:ptCount val="1"/>
                <c:pt idx="0">
                  <c:v>集計</c:v>
                </c:pt>
              </c:strCache>
            </c:strRef>
          </c:tx>
          <c:spPr>
            <a:solidFill>
              <a:schemeClr val="accent1"/>
            </a:solidFill>
            <a:ln>
              <a:noFill/>
            </a:ln>
            <a:effectLst/>
          </c:spPr>
          <c:invertIfNegative val="0"/>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800" b="0" i="0" u="none" strike="noStrike" kern="1200" baseline="0">
                    <a:solidFill>
                      <a:schemeClr val="tx1">
                        <a:lumMod val="85000"/>
                        <a:lumOff val="15000"/>
                      </a:schemeClr>
                    </a:solidFill>
                    <a:latin typeface="メイリオ"/>
                    <a:ea typeface="メイリオ"/>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'4-3g'!$A$4:$A$12</c:f>
              <c:strCache>
                <c:ptCount val="8"/>
                <c:pt idx="0">
                  <c:v>昭和50年</c:v>
                </c:pt>
                <c:pt idx="1">
                  <c:v>昭和55年</c:v>
                </c:pt>
                <c:pt idx="2">
                  <c:v>昭和60年</c:v>
                </c:pt>
                <c:pt idx="3">
                  <c:v>平成12年</c:v>
                </c:pt>
                <c:pt idx="4">
                  <c:v>平成17年</c:v>
                </c:pt>
                <c:pt idx="5">
                  <c:v>平成22年</c:v>
                </c:pt>
                <c:pt idx="6">
                  <c:v>平成27年</c:v>
                </c:pt>
                <c:pt idx="7">
                  <c:v>令和2年</c:v>
                </c:pt>
              </c:strCache>
            </c:strRef>
          </c:cat>
          <c:val>
            <c:numRef>
              <c:f>'4-3g'!$B$4:$B$12</c:f>
              <c:numCache>
                <c:formatCode>General</c:formatCode>
                <c:ptCount val="8"/>
                <c:pt idx="0">
                  <c:v>37790</c:v>
                </c:pt>
                <c:pt idx="1">
                  <c:v>33711</c:v>
                </c:pt>
                <c:pt idx="2">
                  <c:v>31038</c:v>
                </c:pt>
                <c:pt idx="3">
                  <c:v>19409</c:v>
                </c:pt>
                <c:pt idx="4">
                  <c:v>17724</c:v>
                </c:pt>
                <c:pt idx="5">
                  <c:v>16438</c:v>
                </c:pt>
                <c:pt idx="6">
                  <c:v>12380</c:v>
                </c:pt>
                <c:pt idx="7">
                  <c:v>9955</c:v>
                </c:pt>
              </c:numCache>
            </c:numRef>
          </c:val>
          <c:extLst>
            <c:ext xmlns:c16="http://schemas.microsoft.com/office/drawing/2014/chart" uri="{C3380CC4-5D6E-409C-BE32-E72D297353CC}">
              <c16:uniqueId val="{00000000-841B-4DE7-82E4-5787721540B3}"/>
            </c:ext>
          </c:extLst>
        </c:ser>
        <c:dLbls>
          <c:showLegendKey val="0"/>
          <c:showVal val="1"/>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lumMod val="85000"/>
                    <a:lumOff val="15000"/>
                  </a:schemeClr>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scaling>
        <c:delete val="0"/>
        <c:axPos val="l"/>
        <c:title>
          <c:tx>
            <c:rich>
              <a:bodyPr rot="0" spcFirstLastPara="1" vertOverflow="ellipsis" horzOverflow="overflow" wrap="square" anchor="ctr" anchorCtr="1"/>
              <a:lstStyle/>
              <a:p>
                <a:pPr algn="ctr" rtl="0">
                  <a:defRPr lang="ja-JP" altLang="en-US" sz="800" b="0" i="0" u="none" strike="noStrike" kern="1200" baseline="0">
                    <a:solidFill>
                      <a:schemeClr val="tx1">
                        <a:lumMod val="85000"/>
                        <a:lumOff val="15000"/>
                      </a:schemeClr>
                    </a:solidFill>
                    <a:latin typeface="メイリオ"/>
                    <a:ea typeface="メイリオ"/>
                    <a:cs typeface="+mn-cs"/>
                  </a:defRPr>
                </a:pPr>
                <a:r>
                  <a:rPr lang="ja-JP" altLang="en-US" sz="800" b="0" i="0" u="none" strike="noStrike" kern="1200" baseline="0">
                    <a:solidFill>
                      <a:schemeClr val="tx1">
                        <a:lumMod val="85000"/>
                        <a:lumOff val="15000"/>
                      </a:schemeClr>
                    </a:solidFill>
                    <a:latin typeface="メイリオ"/>
                    <a:ea typeface="メイリオ"/>
                    <a:cs typeface="+mn-cs"/>
                  </a:rPr>
                  <a:t>（</a:t>
                </a:r>
                <a:r>
                  <a:rPr lang="en-US" altLang="en-US" sz="800" b="0" i="0" u="none" strike="noStrike" kern="1200" baseline="0">
                    <a:solidFill>
                      <a:schemeClr val="tx1">
                        <a:lumMod val="85000"/>
                        <a:lumOff val="15000"/>
                      </a:schemeClr>
                    </a:solidFill>
                    <a:latin typeface="メイリオ"/>
                    <a:ea typeface="メイリオ"/>
                    <a:cs typeface="+mn-cs"/>
                  </a:rPr>
                  <a:t>a</a:t>
                </a:r>
                <a:r>
                  <a:rPr lang="ja-JP" altLang="en-US" sz="800" b="0" i="0" u="none" strike="noStrike" kern="1200" baseline="0">
                    <a:solidFill>
                      <a:schemeClr val="tx1">
                        <a:lumMod val="85000"/>
                        <a:lumOff val="15000"/>
                      </a:schemeClr>
                    </a:solidFill>
                    <a:latin typeface="メイリオ"/>
                    <a:ea typeface="メイリオ"/>
                    <a:cs typeface="+mn-cs"/>
                  </a:rPr>
                  <a:t>）</a:t>
                </a:r>
              </a:p>
            </c:rich>
          </c:tx>
          <c:layout>
            <c:manualLayout>
              <c:xMode val="edge"/>
              <c:yMode val="edge"/>
              <c:x val="6.7364573141375075E-2"/>
              <c:y val="3.4818100269111932E-2"/>
            </c:manualLayout>
          </c:layout>
          <c:overlay val="0"/>
          <c:spPr>
            <a:noFill/>
            <a:ln>
              <a:noFill/>
            </a:ln>
            <a:effectLst/>
          </c:spPr>
          <c:txPr>
            <a:bodyPr rot="0" spcFirstLastPara="1" vertOverflow="ellipsis" horzOverflow="overflow" wrap="square" anchor="ctr" anchorCtr="1"/>
            <a:lstStyle/>
            <a:p>
              <a:pPr algn="ctr" rtl="0">
                <a:defRPr lang="ja-JP" altLang="en-US" sz="800" b="0" i="0" u="none" strike="noStrike" kern="1200" baseline="0">
                  <a:solidFill>
                    <a:schemeClr val="tx1">
                      <a:lumMod val="85000"/>
                      <a:lumOff val="15000"/>
                    </a:schemeClr>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lumMod val="85000"/>
                    <a:lumOff val="15000"/>
                  </a:schemeClr>
                </a:solidFill>
                <a:latin typeface="メイリオ"/>
                <a:ea typeface="メイリオ"/>
                <a:cs typeface="+mn-cs"/>
              </a:defRPr>
            </a:pPr>
            <a:endParaRPr lang="ja-JP"/>
          </a:p>
        </c:txPr>
        <c:crossAx val="1"/>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800">
          <a:solidFill>
            <a:schemeClr val="tx1">
              <a:lumMod val="85000"/>
              <a:lumOff val="15000"/>
            </a:schemeClr>
          </a:solidFill>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[2024統計さむかわデータベース（完成）.xlsx]4-4g!ﾋﾟﾎﾞｯﾄﾃｰﾌﾞﾙ1</c:name>
    <c:fmtId val="0"/>
  </c:pivotSource>
  <c:chart>
    <c:autoTitleDeleted val="1"/>
    <c:pivotFmts>
      <c:pivotFmt>
        <c:idx val="0"/>
        <c:spPr>
          <a:solidFill>
            <a:schemeClr val="accent1"/>
          </a:solidFill>
          <a:ln>
            <a:solidFill>
              <a:schemeClr val="accent1"/>
            </a:solid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solidFill>
              <a:schemeClr val="accent1"/>
            </a:solidFill>
          </a:ln>
          <a:effectLst/>
        </c:spPr>
      </c:pivotFmt>
      <c:pivotFmt>
        <c:idx val="2"/>
        <c:spPr>
          <a:solidFill>
            <a:schemeClr val="accent1"/>
          </a:solidFill>
          <a:ln>
            <a:solidFill>
              <a:schemeClr val="accent1"/>
            </a:solidFill>
          </a:ln>
          <a:effectLst/>
        </c:spPr>
      </c:pivotFmt>
      <c:pivotFmt>
        <c:idx val="3"/>
        <c:spPr>
          <a:solidFill>
            <a:schemeClr val="accent1"/>
          </a:solidFill>
          <a:ln>
            <a:solidFill>
              <a:schemeClr val="accent1"/>
            </a:solidFill>
          </a:ln>
          <a:effectLst/>
        </c:spPr>
      </c:pivotFmt>
      <c:pivotFmt>
        <c:idx val="4"/>
        <c:spPr>
          <a:solidFill>
            <a:schemeClr val="accent1"/>
          </a:solidFill>
          <a:ln>
            <a:solidFill>
              <a:schemeClr val="accent1"/>
            </a:solidFill>
          </a:ln>
          <a:effectLst/>
        </c:spPr>
      </c:pivotFmt>
      <c:pivotFmt>
        <c:idx val="5"/>
        <c:spPr>
          <a:solidFill>
            <a:schemeClr val="accent1"/>
          </a:solidFill>
          <a:ln>
            <a:solidFill>
              <a:schemeClr val="accent1"/>
            </a:solidFill>
          </a:ln>
          <a:effectLst/>
        </c:spPr>
      </c:pivotFmt>
      <c:pivotFmt>
        <c:idx val="6"/>
        <c:spPr>
          <a:solidFill>
            <a:schemeClr val="accent1"/>
          </a:solidFill>
          <a:ln>
            <a:solidFill>
              <a:schemeClr val="accent1"/>
            </a:solidFill>
          </a:ln>
          <a:effectLst/>
        </c:spPr>
      </c:pivotFmt>
      <c:pivotFmt>
        <c:idx val="7"/>
        <c:spPr>
          <a:solidFill>
            <a:schemeClr val="accent1"/>
          </a:solidFill>
          <a:ln>
            <a:solidFill>
              <a:schemeClr val="accent1"/>
            </a:solidFill>
          </a:ln>
          <a:effectLst/>
        </c:spPr>
      </c:pivotFmt>
      <c:pivotFmt>
        <c:idx val="8"/>
        <c:spPr>
          <a:solidFill>
            <a:schemeClr val="accent1"/>
          </a:solidFill>
          <a:ln>
            <a:solidFill>
              <a:schemeClr val="accent1"/>
            </a:solidFill>
          </a:ln>
          <a:effectLst/>
        </c:spPr>
      </c:pivotFmt>
      <c:pivotFmt>
        <c:idx val="9"/>
        <c:spPr>
          <a:ln w="28575" cap="rnd" cmpd="sng" algn="ctr">
            <a:solidFill>
              <a:schemeClr val="accent2"/>
            </a:solidFill>
            <a:prstDash val="solid"/>
            <a:round/>
          </a:ln>
          <a:effectLst/>
        </c:spPr>
        <c:marker>
          <c:symbol val="circle"/>
          <c:size val="6"/>
          <c:spPr>
            <a:solidFill>
              <a:schemeClr val="accent2"/>
            </a:solidFill>
            <a:ln w="9525" cap="flat" cmpd="sng" algn="ctr">
              <a:noFill/>
              <a:prstDash val="solid"/>
              <a:round/>
            </a:ln>
            <a:effectLst/>
          </c:spPr>
        </c:marker>
        <c:dLbl>
          <c:idx val="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
        <c:spPr>
          <a:ln w="28575" cap="rnd" cmpd="sng" algn="ctr">
            <a:solidFill>
              <a:schemeClr val="accent2"/>
            </a:solidFill>
            <a:prstDash val="solid"/>
            <a:round/>
          </a:ln>
          <a:effectLst/>
        </c:spPr>
        <c:marker>
          <c:symbol val="circle"/>
          <c:size val="6"/>
          <c:spPr>
            <a:solidFill>
              <a:schemeClr val="accent2"/>
            </a:solidFill>
            <a:ln w="9525" cap="flat" cmpd="sng" algn="ctr">
              <a:noFill/>
              <a:prstDash val="solid"/>
              <a:round/>
            </a:ln>
            <a:effectLst/>
          </c:spPr>
        </c:marker>
        <c:dLbl>
          <c:idx val="0"/>
          <c:layout>
            <c:manualLayout>
              <c:x val="-4.0599645135100684E-2"/>
              <c:y val="-3.192921715714564E-2"/>
            </c:manualLayout>
          </c:layout>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11"/>
        <c:spPr>
          <a:ln w="28575" cap="rnd" cmpd="sng" algn="ctr">
            <a:solidFill>
              <a:schemeClr val="accent2"/>
            </a:solidFill>
            <a:prstDash val="solid"/>
            <a:round/>
          </a:ln>
          <a:effectLst/>
        </c:spPr>
        <c:marker>
          <c:symbol val="circle"/>
          <c:size val="6"/>
          <c:spPr>
            <a:solidFill>
              <a:schemeClr val="accent2"/>
            </a:solidFill>
            <a:ln w="9525" cap="flat" cmpd="sng" algn="ctr">
              <a:noFill/>
              <a:prstDash val="solid"/>
              <a:round/>
            </a:ln>
            <a:effectLst/>
          </c:spPr>
        </c:marker>
      </c:pivotFmt>
      <c:pivotFmt>
        <c:idx val="12"/>
        <c:spPr>
          <a:ln w="28575" cap="rnd" cmpd="sng" algn="ctr">
            <a:solidFill>
              <a:schemeClr val="accent2"/>
            </a:solidFill>
            <a:prstDash val="solid"/>
            <a:round/>
          </a:ln>
          <a:effectLst/>
        </c:spPr>
        <c:marker>
          <c:symbol val="circle"/>
          <c:size val="6"/>
          <c:spPr>
            <a:solidFill>
              <a:schemeClr val="accent2"/>
            </a:solidFill>
            <a:ln w="9525" cap="flat" cmpd="sng" algn="ctr">
              <a:noFill/>
              <a:prstDash val="solid"/>
              <a:round/>
            </a:ln>
            <a:effectLst/>
          </c:spPr>
        </c:marker>
      </c:pivotFmt>
      <c:pivotFmt>
        <c:idx val="13"/>
        <c:spPr>
          <a:ln w="28575" cap="rnd" cmpd="sng" algn="ctr">
            <a:solidFill>
              <a:schemeClr val="accent2"/>
            </a:solidFill>
            <a:prstDash val="solid"/>
            <a:round/>
          </a:ln>
          <a:effectLst/>
        </c:spPr>
        <c:marker>
          <c:symbol val="circle"/>
          <c:size val="6"/>
          <c:spPr>
            <a:solidFill>
              <a:schemeClr val="accent2"/>
            </a:solidFill>
            <a:ln w="9525" cap="flat" cmpd="sng" algn="ctr">
              <a:noFill/>
              <a:prstDash val="solid"/>
              <a:round/>
            </a:ln>
            <a:effectLst/>
          </c:spPr>
        </c:marker>
      </c:pivotFmt>
      <c:pivotFmt>
        <c:idx val="14"/>
        <c:spPr>
          <a:ln w="28575" cap="rnd" cmpd="sng" algn="ctr">
            <a:solidFill>
              <a:schemeClr val="accent2"/>
            </a:solidFill>
            <a:prstDash val="solid"/>
            <a:round/>
          </a:ln>
          <a:effectLst/>
        </c:spPr>
        <c:marker>
          <c:symbol val="circle"/>
          <c:size val="6"/>
          <c:spPr>
            <a:solidFill>
              <a:schemeClr val="accent2"/>
            </a:solidFill>
            <a:ln w="9525" cap="flat" cmpd="sng" algn="ctr">
              <a:noFill/>
              <a:prstDash val="solid"/>
              <a:round/>
            </a:ln>
            <a:effectLst/>
          </c:spPr>
        </c:marker>
      </c:pivotFmt>
      <c:pivotFmt>
        <c:idx val="15"/>
        <c:spPr>
          <a:ln w="28575" cap="rnd" cmpd="sng" algn="ctr">
            <a:solidFill>
              <a:schemeClr val="accent2"/>
            </a:solidFill>
            <a:prstDash val="solid"/>
            <a:round/>
          </a:ln>
          <a:effectLst/>
        </c:spPr>
        <c:marker>
          <c:symbol val="circle"/>
          <c:size val="6"/>
          <c:spPr>
            <a:solidFill>
              <a:schemeClr val="accent2"/>
            </a:solidFill>
            <a:ln w="9525" cap="flat" cmpd="sng" algn="ctr">
              <a:noFill/>
              <a:prstDash val="solid"/>
              <a:round/>
            </a:ln>
            <a:effectLst/>
          </c:spPr>
        </c:marker>
      </c:pivotFmt>
      <c:pivotFmt>
        <c:idx val="16"/>
        <c:spPr>
          <a:ln w="28575" cap="rnd" cmpd="sng" algn="ctr">
            <a:solidFill>
              <a:schemeClr val="accent2"/>
            </a:solidFill>
            <a:prstDash val="solid"/>
            <a:round/>
          </a:ln>
          <a:effectLst/>
        </c:spPr>
        <c:marker>
          <c:symbol val="circle"/>
          <c:size val="6"/>
          <c:spPr>
            <a:solidFill>
              <a:schemeClr val="accent2"/>
            </a:solidFill>
            <a:ln w="9525" cap="flat" cmpd="sng" algn="ctr">
              <a:noFill/>
              <a:prstDash val="solid"/>
              <a:round/>
            </a:ln>
            <a:effectLst/>
          </c:spPr>
        </c:marker>
      </c:pivotFmt>
      <c:pivotFmt>
        <c:idx val="17"/>
        <c:spPr>
          <a:ln w="28575" cap="rnd" cmpd="sng" algn="ctr">
            <a:solidFill>
              <a:schemeClr val="accent2"/>
            </a:solidFill>
            <a:prstDash val="solid"/>
            <a:round/>
          </a:ln>
          <a:effectLst/>
        </c:spPr>
        <c:marker>
          <c:symbol val="circle"/>
          <c:size val="6"/>
          <c:spPr>
            <a:solidFill>
              <a:schemeClr val="accent2"/>
            </a:solidFill>
            <a:ln w="9525" cap="flat" cmpd="sng" algn="ctr">
              <a:noFill/>
              <a:prstDash val="solid"/>
              <a:round/>
            </a:ln>
            <a:effectLst/>
          </c:spPr>
        </c:marker>
      </c:pivotFmt>
    </c:pivotFmts>
    <c:plotArea>
      <c:layout>
        <c:manualLayout>
          <c:layoutTarget val="inner"/>
          <c:xMode val="edge"/>
          <c:yMode val="edge"/>
          <c:x val="9.7116727549588514E-2"/>
          <c:y val="0.15359525529591547"/>
          <c:w val="0.82581455238935886"/>
          <c:h val="0.61757137500669557"/>
        </c:manualLayout>
      </c:layout>
      <c:barChart>
        <c:barDir val="col"/>
        <c:grouping val="clustered"/>
        <c:varyColors val="0"/>
        <c:ser>
          <c:idx val="1"/>
          <c:order val="1"/>
          <c:tx>
            <c:strRef>
              <c:f>'4-4g'!$C$1</c:f>
              <c:strCache>
                <c:ptCount val="1"/>
                <c:pt idx="0">
                  <c:v>総面積（左軸）</c:v>
                </c:pt>
              </c:strCache>
            </c:strRef>
          </c:tx>
          <c:spPr>
            <a:solidFill>
              <a:schemeClr val="accent1"/>
            </a:solidFill>
            <a:ln>
              <a:solidFill>
                <a:schemeClr val="accent1"/>
              </a:solidFill>
            </a:ln>
            <a:effectLst/>
          </c:spPr>
          <c:invertIfNegative val="0"/>
          <c:dPt>
            <c:idx val="0"/>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1-BD94-4D22-9C41-E4ADD06CBF4D}"/>
              </c:ext>
            </c:extLst>
          </c:dPt>
          <c:dPt>
            <c:idx val="1"/>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3-BD94-4D22-9C41-E4ADD06CBF4D}"/>
              </c:ext>
            </c:extLst>
          </c:dPt>
          <c:dPt>
            <c:idx val="2"/>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5-BD94-4D22-9C41-E4ADD06CBF4D}"/>
              </c:ext>
            </c:extLst>
          </c:dPt>
          <c:dPt>
            <c:idx val="3"/>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7-BD94-4D22-9C41-E4ADD06CBF4D}"/>
              </c:ext>
            </c:extLst>
          </c:dPt>
          <c:dPt>
            <c:idx val="4"/>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9-BD94-4D22-9C41-E4ADD06CBF4D}"/>
              </c:ext>
            </c:extLst>
          </c:dPt>
          <c:dPt>
            <c:idx val="5"/>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B-BD94-4D22-9C41-E4ADD06CBF4D}"/>
              </c:ext>
            </c:extLst>
          </c:dPt>
          <c:dPt>
            <c:idx val="6"/>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D-BD94-4D22-9C41-E4ADD06CBF4D}"/>
              </c:ext>
            </c:extLst>
          </c:dPt>
          <c:dPt>
            <c:idx val="7"/>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F-BD94-4D22-9C41-E4ADD06CBF4D}"/>
              </c:ext>
            </c:extLst>
          </c:dPt>
          <c:dPt>
            <c:idx val="8"/>
            <c:invertIfNegative val="0"/>
            <c:bubble3D val="0"/>
            <c:extLst>
              <c:ext xmlns:c16="http://schemas.microsoft.com/office/drawing/2014/chart" uri="{C3380CC4-5D6E-409C-BE32-E72D297353CC}">
                <c16:uniqueId val="{00000011-BD94-4D22-9C41-E4ADD06CBF4D}"/>
              </c:ext>
            </c:extLst>
          </c:dPt>
          <c:dLbls>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'4-4g'!$A$2:$A$10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'4-4g'!$C$2:$C$10</c:f>
              <c:numCache>
                <c:formatCode>General</c:formatCode>
                <c:ptCount val="8"/>
                <c:pt idx="0">
                  <c:v>601.26</c:v>
                </c:pt>
                <c:pt idx="1">
                  <c:v>550.83000000000004</c:v>
                </c:pt>
                <c:pt idx="2">
                  <c:v>532.39</c:v>
                </c:pt>
                <c:pt idx="3">
                  <c:v>394.08</c:v>
                </c:pt>
                <c:pt idx="4">
                  <c:v>708.64</c:v>
                </c:pt>
                <c:pt idx="5">
                  <c:v>600.54999999999995</c:v>
                </c:pt>
                <c:pt idx="6">
                  <c:v>639.44000000000005</c:v>
                </c:pt>
                <c:pt idx="7">
                  <c:v>1013.8</c:v>
                </c:pt>
              </c:numCache>
            </c:numRef>
          </c:val>
          <c:extLst>
            <c:ext xmlns:c16="http://schemas.microsoft.com/office/drawing/2014/chart" uri="{C3380CC4-5D6E-409C-BE32-E72D297353CC}">
              <c16:uniqueId val="{00000012-BD94-4D22-9C41-E4ADD06CBF4D}"/>
            </c:ext>
          </c:extLst>
        </c:ser>
        <c:dLbls>
          <c:showLegendKey val="0"/>
          <c:showVal val="0"/>
          <c:showCatName val="0"/>
          <c:showSerName val="0"/>
          <c:showPercent val="0"/>
          <c:showBubbleSize val="0"/>
        </c:dLbls>
        <c:gapWidth val="150"/>
        <c:axId val="1"/>
        <c:axId val="2"/>
      </c:barChart>
      <c:lineChart>
        <c:grouping val="standard"/>
        <c:varyColors val="0"/>
        <c:ser>
          <c:idx val="0"/>
          <c:order val="0"/>
          <c:tx>
            <c:strRef>
              <c:f>'4-4g'!$B$1</c:f>
              <c:strCache>
                <c:ptCount val="1"/>
                <c:pt idx="0">
                  <c:v>転用件数（右軸）</c:v>
                </c:pt>
              </c:strCache>
            </c:strRef>
          </c:tx>
          <c:spPr>
            <a:ln w="28575" cap="rnd" cmpd="sng" algn="ctr">
              <a:solidFill>
                <a:schemeClr val="accent2"/>
              </a:solidFill>
              <a:prstDash val="solid"/>
              <a:round/>
            </a:ln>
            <a:effectLst/>
          </c:spPr>
          <c:marker>
            <c:symbol val="circle"/>
            <c:size val="6"/>
            <c:spPr>
              <a:solidFill>
                <a:schemeClr val="accent2"/>
              </a:solidFill>
              <a:ln w="9525" cap="flat" cmpd="sng" algn="ctr">
                <a:noFill/>
                <a:prstDash val="solid"/>
                <a:round/>
              </a:ln>
              <a:effectLst/>
            </c:spPr>
          </c:marker>
          <c:dPt>
            <c:idx val="0"/>
            <c:bubble3D val="0"/>
            <c:spPr>
              <a:ln w="28575" cap="rnd" cmpd="sng" algn="ctr">
                <a:solidFill>
                  <a:schemeClr val="accent2"/>
                </a:solidFill>
                <a:prstDash val="solid"/>
                <a:round/>
              </a:ln>
              <a:effectLst/>
            </c:spPr>
            <c:extLst>
              <c:ext xmlns:c16="http://schemas.microsoft.com/office/drawing/2014/chart" uri="{C3380CC4-5D6E-409C-BE32-E72D297353CC}">
                <c16:uniqueId val="{00000014-BD94-4D22-9C41-E4ADD06CBF4D}"/>
              </c:ext>
            </c:extLst>
          </c:dPt>
          <c:dPt>
            <c:idx val="1"/>
            <c:bubble3D val="0"/>
            <c:spPr>
              <a:ln w="28575" cap="rnd" cmpd="sng" algn="ctr">
                <a:solidFill>
                  <a:schemeClr val="accent2"/>
                </a:solidFill>
                <a:prstDash val="solid"/>
                <a:round/>
              </a:ln>
              <a:effectLst/>
            </c:spPr>
            <c:extLst>
              <c:ext xmlns:c16="http://schemas.microsoft.com/office/drawing/2014/chart" uri="{C3380CC4-5D6E-409C-BE32-E72D297353CC}">
                <c16:uniqueId val="{00000016-BD94-4D22-9C41-E4ADD06CBF4D}"/>
              </c:ext>
            </c:extLst>
          </c:dPt>
          <c:dPt>
            <c:idx val="2"/>
            <c:bubble3D val="0"/>
            <c:spPr>
              <a:ln w="28575" cap="rnd" cmpd="sng" algn="ctr">
                <a:solidFill>
                  <a:schemeClr val="accent2"/>
                </a:solidFill>
                <a:prstDash val="solid"/>
                <a:round/>
              </a:ln>
              <a:effectLst/>
            </c:spPr>
            <c:extLst>
              <c:ext xmlns:c16="http://schemas.microsoft.com/office/drawing/2014/chart" uri="{C3380CC4-5D6E-409C-BE32-E72D297353CC}">
                <c16:uniqueId val="{00000018-BD94-4D22-9C41-E4ADD06CBF4D}"/>
              </c:ext>
            </c:extLst>
          </c:dPt>
          <c:dPt>
            <c:idx val="3"/>
            <c:bubble3D val="0"/>
            <c:spPr>
              <a:ln w="28575" cap="rnd" cmpd="sng" algn="ctr">
                <a:solidFill>
                  <a:schemeClr val="accent2"/>
                </a:solidFill>
                <a:prstDash val="solid"/>
                <a:round/>
              </a:ln>
              <a:effectLst/>
            </c:spPr>
            <c:extLst>
              <c:ext xmlns:c16="http://schemas.microsoft.com/office/drawing/2014/chart" uri="{C3380CC4-5D6E-409C-BE32-E72D297353CC}">
                <c16:uniqueId val="{0000001A-BD94-4D22-9C41-E4ADD06CBF4D}"/>
              </c:ext>
            </c:extLst>
          </c:dPt>
          <c:dPt>
            <c:idx val="4"/>
            <c:bubble3D val="0"/>
            <c:spPr>
              <a:ln w="28575" cap="rnd" cmpd="sng" algn="ctr">
                <a:solidFill>
                  <a:schemeClr val="accent2"/>
                </a:solidFill>
                <a:prstDash val="solid"/>
                <a:round/>
              </a:ln>
              <a:effectLst/>
            </c:spPr>
            <c:extLst>
              <c:ext xmlns:c16="http://schemas.microsoft.com/office/drawing/2014/chart" uri="{C3380CC4-5D6E-409C-BE32-E72D297353CC}">
                <c16:uniqueId val="{0000001C-BD94-4D22-9C41-E4ADD06CBF4D}"/>
              </c:ext>
            </c:extLst>
          </c:dPt>
          <c:dPt>
            <c:idx val="5"/>
            <c:bubble3D val="0"/>
            <c:spPr>
              <a:ln w="28575" cap="rnd" cmpd="sng" algn="ctr">
                <a:solidFill>
                  <a:schemeClr val="accent2"/>
                </a:solidFill>
                <a:prstDash val="solid"/>
                <a:round/>
              </a:ln>
              <a:effectLst/>
            </c:spPr>
            <c:extLst>
              <c:ext xmlns:c16="http://schemas.microsoft.com/office/drawing/2014/chart" uri="{C3380CC4-5D6E-409C-BE32-E72D297353CC}">
                <c16:uniqueId val="{0000001E-BD94-4D22-9C41-E4ADD06CBF4D}"/>
              </c:ext>
            </c:extLst>
          </c:dPt>
          <c:dPt>
            <c:idx val="6"/>
            <c:bubble3D val="0"/>
            <c:spPr>
              <a:ln w="28575" cap="rnd" cmpd="sng" algn="ctr">
                <a:solidFill>
                  <a:schemeClr val="accent2"/>
                </a:solidFill>
                <a:prstDash val="solid"/>
                <a:round/>
              </a:ln>
              <a:effectLst/>
            </c:spPr>
            <c:extLst>
              <c:ext xmlns:c16="http://schemas.microsoft.com/office/drawing/2014/chart" uri="{C3380CC4-5D6E-409C-BE32-E72D297353CC}">
                <c16:uniqueId val="{00000020-BD94-4D22-9C41-E4ADD06CBF4D}"/>
              </c:ext>
            </c:extLst>
          </c:dPt>
          <c:dPt>
            <c:idx val="7"/>
            <c:bubble3D val="0"/>
            <c:spPr>
              <a:ln w="28575" cap="rnd" cmpd="sng" algn="ctr">
                <a:solidFill>
                  <a:schemeClr val="accent2"/>
                </a:solidFill>
                <a:prstDash val="solid"/>
                <a:round/>
              </a:ln>
              <a:effectLst/>
            </c:spPr>
            <c:extLst>
              <c:ext xmlns:c16="http://schemas.microsoft.com/office/drawing/2014/chart" uri="{C3380CC4-5D6E-409C-BE32-E72D297353CC}">
                <c16:uniqueId val="{00000022-BD94-4D22-9C41-E4ADD06CBF4D}"/>
              </c:ext>
            </c:extLst>
          </c:dPt>
          <c:dPt>
            <c:idx val="8"/>
            <c:bubble3D val="0"/>
            <c:extLst>
              <c:ext xmlns:c16="http://schemas.microsoft.com/office/drawing/2014/chart" uri="{C3380CC4-5D6E-409C-BE32-E72D297353CC}">
                <c16:uniqueId val="{00000024-BD94-4D22-9C41-E4ADD06CBF4D}"/>
              </c:ext>
            </c:extLst>
          </c:dPt>
          <c:dLbls>
            <c:dLbl>
              <c:idx val="0"/>
              <c:layout>
                <c:manualLayout>
                  <c:x val="-4.0599645135100684E-2"/>
                  <c:y val="-3.1929217157145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D94-4D22-9C41-E4ADD06CBF4D}"/>
                </c:ext>
              </c:extLst>
            </c:dLbl>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'4-4g'!$A$2:$A$10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'4-4g'!$B$2:$B$10</c:f>
              <c:numCache>
                <c:formatCode>General</c:formatCode>
                <c:ptCount val="8"/>
                <c:pt idx="0">
                  <c:v>144</c:v>
                </c:pt>
                <c:pt idx="1">
                  <c:v>118</c:v>
                </c:pt>
                <c:pt idx="2">
                  <c:v>112</c:v>
                </c:pt>
                <c:pt idx="3">
                  <c:v>105</c:v>
                </c:pt>
                <c:pt idx="4">
                  <c:v>192</c:v>
                </c:pt>
                <c:pt idx="5">
                  <c:v>108</c:v>
                </c:pt>
                <c:pt idx="6">
                  <c:v>171</c:v>
                </c:pt>
                <c:pt idx="7">
                  <c:v>148</c:v>
                </c:pt>
              </c:numCache>
            </c:numRef>
          </c:val>
          <c:smooth val="0"/>
          <c:extLst>
            <c:ext xmlns:c16="http://schemas.microsoft.com/office/drawing/2014/chart" uri="{C3380CC4-5D6E-409C-BE32-E72D297353CC}">
              <c16:uniqueId val="{00000025-BD94-4D22-9C41-E4ADD06CBF4D}"/>
            </c:ext>
          </c:extLst>
        </c:ser>
        <c:dLbls>
          <c:showLegendKey val="0"/>
          <c:showVal val="0"/>
          <c:showCatName val="0"/>
          <c:showSerName val="0"/>
          <c:showPercent val="0"/>
          <c:showBubbleSize val="0"/>
        </c:dLbls>
        <c:marker val="1"/>
        <c:smooth val="0"/>
        <c:axId val="11"/>
        <c:axId val="12"/>
      </c:line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10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a:t>
                </a:r>
                <a:r>
                  <a:rPr lang="en-US" altLang="en-US" sz="900" b="0" i="0" u="none" strike="noStrike" kern="1200" baseline="0">
                    <a:solidFill>
                      <a:schemeClr val="tx1"/>
                    </a:solidFill>
                    <a:latin typeface="メイリオ"/>
                    <a:ea typeface="メイリオ"/>
                    <a:cs typeface="+mn-cs"/>
                  </a:rPr>
                  <a:t>a</a:t>
                </a:r>
                <a:r>
                  <a:rPr lang="ja-JP" altLang="en-US" sz="900" b="0" i="0" u="none" strike="noStrike" kern="1200" baseline="0">
                    <a:solidFill>
                      <a:schemeClr val="tx1"/>
                    </a:solidFill>
                    <a:latin typeface="メイリオ"/>
                    <a:ea typeface="メイリオ"/>
                    <a:cs typeface="+mn-cs"/>
                  </a:rPr>
                  <a:t>）</a:t>
                </a:r>
              </a:p>
            </c:rich>
          </c:tx>
          <c:layout>
            <c:manualLayout>
              <c:xMode val="edge"/>
              <c:yMode val="edge"/>
              <c:x val="3.022575849347503E-2"/>
              <c:y val="5.5124923718620954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1000" b="0" i="0" u="none" strike="noStrike" kern="1200" baseline="0">
                <a:solidFill>
                  <a:schemeClr val="tx1"/>
                </a:solidFill>
                <a:latin typeface="メイリオ"/>
                <a:ea typeface="メイリオ"/>
                <a:cs typeface="+mn-cs"/>
              </a:defRPr>
            </a:pPr>
            <a:endParaRPr lang="ja-JP"/>
          </a:p>
        </c:txPr>
        <c:crossAx val="1"/>
        <c:crosses val="autoZero"/>
        <c:crossBetween val="between"/>
        <c:majorUnit val="100"/>
      </c:valAx>
      <c:catAx>
        <c:axId val="11"/>
        <c:scaling>
          <c:orientation val="minMax"/>
        </c:scaling>
        <c:delete val="1"/>
        <c:axPos val="b"/>
        <c:numFmt formatCode="General" sourceLinked="1"/>
        <c:majorTickMark val="out"/>
        <c:minorTickMark val="none"/>
        <c:tickLblPos val="nextTo"/>
        <c:crossAx val="12"/>
        <c:crosses val="autoZero"/>
        <c:auto val="1"/>
        <c:lblAlgn val="ctr"/>
        <c:lblOffset val="100"/>
        <c:noMultiLvlLbl val="0"/>
      </c:catAx>
      <c:valAx>
        <c:axId val="12"/>
        <c:scaling>
          <c:orientation val="minMax"/>
          <c:max val="200"/>
        </c:scaling>
        <c:delete val="0"/>
        <c:axPos val="r"/>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en-US" altLang="en-US" sz="900" b="0" i="0" u="none" strike="noStrike" kern="1200" baseline="0">
                    <a:solidFill>
                      <a:schemeClr val="tx1"/>
                    </a:solidFill>
                    <a:latin typeface="メイリオ"/>
                    <a:ea typeface="メイリオ"/>
                    <a:cs typeface="+mn-cs"/>
                  </a:rPr>
                  <a:t>(</a:t>
                </a:r>
                <a:r>
                  <a:rPr lang="ja-JP" altLang="en-US" sz="900" b="0" i="0" u="none" strike="noStrike" kern="1200" baseline="0">
                    <a:solidFill>
                      <a:schemeClr val="tx1"/>
                    </a:solidFill>
                    <a:latin typeface="メイリオ"/>
                    <a:ea typeface="メイリオ"/>
                    <a:cs typeface="+mn-cs"/>
                  </a:rPr>
                  <a:t>件数</a:t>
                </a:r>
                <a:r>
                  <a:rPr lang="en-US" altLang="en-US" sz="900" b="0" i="0" u="none" strike="noStrike" kern="1200" baseline="0">
                    <a:solidFill>
                      <a:schemeClr val="tx1"/>
                    </a:solidFill>
                    <a:latin typeface="メイリオ"/>
                    <a:ea typeface="メイリオ"/>
                    <a:cs typeface="+mn-cs"/>
                  </a:rPr>
                  <a:t>)</a:t>
                </a:r>
                <a:endParaRPr lang="ja-JP" altLang="en-US" sz="900" b="0" i="0" u="none" strike="noStrike" kern="1200" baseline="0">
                  <a:solidFill>
                    <a:schemeClr val="tx1"/>
                  </a:solidFill>
                  <a:latin typeface="メイリオ"/>
                  <a:ea typeface="メイリオ"/>
                  <a:cs typeface="+mn-cs"/>
                </a:endParaRPr>
              </a:p>
            </c:rich>
          </c:tx>
          <c:layout>
            <c:manualLayout>
              <c:xMode val="edge"/>
              <c:yMode val="edge"/>
              <c:x val="0.92097883743553033"/>
              <c:y val="5.8457012850820285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1000" b="0" i="0" u="none" strike="noStrike" kern="1200" baseline="0">
                <a:solidFill>
                  <a:schemeClr val="tx1"/>
                </a:solidFill>
                <a:latin typeface="メイリオ"/>
                <a:ea typeface="メイリオ"/>
                <a:cs typeface="+mn-cs"/>
              </a:defRPr>
            </a:pPr>
            <a:endParaRPr lang="ja-JP"/>
          </a:p>
        </c:txPr>
        <c:crossAx val="11"/>
        <c:crosses val="max"/>
        <c:crossBetween val="between"/>
        <c:majorUnit val="50"/>
      </c:valAx>
      <c:spPr>
        <a:solidFill>
          <a:schemeClr val="bg1"/>
        </a:solidFill>
        <a:ln>
          <a:noFill/>
        </a:ln>
        <a:effectLst/>
      </c:spPr>
    </c:plotArea>
    <c:legend>
      <c:legendPos val="t"/>
      <c:overlay val="0"/>
      <c:spPr>
        <a:noFill/>
        <a:ln>
          <a:noFill/>
        </a:ln>
        <a:effectLst/>
      </c:spPr>
      <c:txPr>
        <a:bodyPr rot="0" spcFirstLastPara="1" vertOverflow="ellipsis" horzOverflow="overflow" vert="horz" wrap="square" anchor="ctr" anchorCtr="1"/>
        <a:lstStyle/>
        <a:p>
          <a:pPr algn="l" rtl="0">
            <a:defRPr lang="ja-JP" altLang="en-US" sz="10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[2024統計さむかわデータベース（完成）.xlsx]4-5g!ﾋﾟﾎﾞｯﾄﾃｰﾌﾞﾙ2</c:name>
    <c:fmtId val="0"/>
  </c:pivotSource>
  <c:chart>
    <c:autoTitleDeleted val="1"/>
    <c:pivotFmts>
      <c:pivotFmt>
        <c:idx val="0"/>
        <c:spPr>
          <a:ln w="28575" cap="rnd" cmpd="sng" algn="ctr">
            <a:solidFill>
              <a:schemeClr val="accent1">
                <a:shade val="95000"/>
                <a:satMod val="105000"/>
              </a:schemeClr>
            </a:solidFill>
            <a:prstDash val="solid"/>
            <a:round/>
          </a:ln>
          <a:effectLst/>
        </c:spPr>
        <c:marker>
          <c:symbol val="diamond"/>
          <c:size val="7"/>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cmpd="sng" algn="ctr">
            <a:solidFill>
              <a:schemeClr val="accent1">
                <a:shade val="95000"/>
                <a:satMod val="105000"/>
              </a:schemeClr>
            </a:solidFill>
            <a:prstDash val="solid"/>
            <a:round/>
          </a:ln>
          <a:effectLst/>
        </c:spPr>
        <c:marker>
          <c:symbol val="diamond"/>
          <c:size val="7"/>
          <c:spPr>
            <a:solidFill>
              <a:schemeClr val="accent1"/>
            </a:solidFill>
            <a:ln w="9525" cap="flat" cmpd="sng" algn="ctr">
              <a:solidFill>
                <a:schemeClr val="accent1">
                  <a:shade val="95000"/>
                  <a:satMod val="105000"/>
                </a:schemeClr>
              </a:solidFill>
              <a:prstDash val="solid"/>
              <a:round/>
            </a:ln>
            <a:effectLst/>
          </c:spPr>
        </c:marker>
        <c:dLbl>
          <c:idx val="0"/>
          <c:layout>
            <c:manualLayout>
              <c:x val="-1.1115869930484631E-2"/>
              <c:y val="-2.5396825396825397E-3"/>
            </c:manualLayout>
          </c:layout>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2"/>
        <c:spPr>
          <a:ln w="28575" cap="rnd" cmpd="sng" algn="ctr">
            <a:solidFill>
              <a:schemeClr val="accent1">
                <a:shade val="95000"/>
                <a:satMod val="105000"/>
              </a:schemeClr>
            </a:solidFill>
            <a:prstDash val="solid"/>
            <a:round/>
          </a:ln>
          <a:effectLst/>
        </c:spPr>
        <c:marker>
          <c:symbol val="diamond"/>
          <c:size val="7"/>
          <c:spPr>
            <a:solidFill>
              <a:schemeClr val="accent1"/>
            </a:solidFill>
            <a:ln w="9525" cap="flat" cmpd="sng" algn="ctr">
              <a:solidFill>
                <a:schemeClr val="accent1">
                  <a:shade val="95000"/>
                  <a:satMod val="105000"/>
                </a:schemeClr>
              </a:solidFill>
              <a:prstDash val="solid"/>
              <a:round/>
            </a:ln>
            <a:effectLst/>
          </c:spPr>
        </c:marker>
        <c:dLbl>
          <c:idx val="0"/>
          <c:layout>
            <c:manualLayout>
              <c:x val="-1.9484070767304715E-2"/>
              <c:y val="-1.8412698412698412E-2"/>
            </c:manualLayout>
          </c:layout>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3"/>
        <c:spPr>
          <a:ln w="28575" cap="rnd" cmpd="sng" algn="ctr">
            <a:solidFill>
              <a:schemeClr val="accent2">
                <a:shade val="95000"/>
                <a:satMod val="105000"/>
              </a:schemeClr>
            </a:solidFill>
            <a:prstDash val="solid"/>
            <a:round/>
          </a:ln>
          <a:effectLst/>
        </c:spPr>
        <c:marker>
          <c:symbol val="square"/>
          <c:size val="5"/>
          <c:spPr>
            <a:solidFill>
              <a:schemeClr val="accent2"/>
            </a:solidFill>
            <a:ln w="9525" cap="flat" cmpd="sng" algn="ctr">
              <a:solidFill>
                <a:schemeClr val="accent2">
                  <a:shade val="95000"/>
                  <a:satMod val="105000"/>
                </a:schemeClr>
              </a:solidFill>
              <a:prstDash val="solid"/>
              <a:round/>
            </a:ln>
            <a:effectLst/>
          </c:spPr>
        </c:marker>
        <c:dLbl>
          <c:idx val="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ln w="28575" cap="rnd" cmpd="sng" algn="ctr">
            <a:solidFill>
              <a:schemeClr val="accent2">
                <a:shade val="95000"/>
                <a:satMod val="105000"/>
              </a:schemeClr>
            </a:solidFill>
            <a:prstDash val="solid"/>
            <a:round/>
          </a:ln>
          <a:effectLst/>
        </c:spPr>
        <c:marker>
          <c:symbol val="square"/>
          <c:size val="5"/>
          <c:spPr>
            <a:solidFill>
              <a:schemeClr val="accent2"/>
            </a:solidFill>
            <a:ln w="9525" cap="flat" cmpd="sng" algn="ctr">
              <a:solidFill>
                <a:schemeClr val="accent2">
                  <a:shade val="95000"/>
                  <a:satMod val="105000"/>
                </a:schemeClr>
              </a:solidFill>
              <a:prstDash val="solid"/>
              <a:round/>
            </a:ln>
            <a:effectLst/>
          </c:spPr>
        </c:marker>
        <c:dLbl>
          <c:idx val="0"/>
          <c:layout>
            <c:manualLayout>
              <c:x val="-3.3431072162004853E-2"/>
              <c:y val="-2.4761904761904877E-2"/>
            </c:manualLayout>
          </c:layout>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5"/>
        <c:spPr>
          <a:ln w="28575" cap="rnd" cmpd="sng" algn="ctr">
            <a:solidFill>
              <a:schemeClr val="accent2">
                <a:shade val="95000"/>
                <a:satMod val="105000"/>
              </a:schemeClr>
            </a:solidFill>
            <a:prstDash val="solid"/>
            <a:round/>
          </a:ln>
          <a:effectLst/>
        </c:spPr>
        <c:marker>
          <c:symbol val="square"/>
          <c:size val="5"/>
          <c:spPr>
            <a:solidFill>
              <a:schemeClr val="accent2"/>
            </a:solidFill>
            <a:ln w="9525" cap="flat" cmpd="sng" algn="ctr">
              <a:solidFill>
                <a:schemeClr val="accent2">
                  <a:shade val="95000"/>
                  <a:satMod val="105000"/>
                </a:schemeClr>
              </a:solidFill>
              <a:prstDash val="solid"/>
              <a:round/>
            </a:ln>
            <a:effectLst/>
          </c:spPr>
        </c:marker>
        <c:dLbl>
          <c:idx val="0"/>
          <c:layout>
            <c:manualLayout>
              <c:x val="-1.6694670488364687E-2"/>
              <c:y val="-1.2063492063492181E-2"/>
            </c:manualLayout>
          </c:layout>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6"/>
        <c:spPr>
          <a:ln w="28575" cap="rnd" cmpd="sng" algn="ctr">
            <a:solidFill>
              <a:schemeClr val="accent2">
                <a:shade val="95000"/>
                <a:satMod val="105000"/>
              </a:schemeClr>
            </a:solidFill>
            <a:prstDash val="solid"/>
            <a:round/>
          </a:ln>
          <a:effectLst/>
        </c:spPr>
        <c:marker>
          <c:symbol val="square"/>
          <c:size val="5"/>
          <c:spPr>
            <a:solidFill>
              <a:schemeClr val="accent2"/>
            </a:solidFill>
            <a:ln w="9525" cap="flat" cmpd="sng" algn="ctr">
              <a:solidFill>
                <a:schemeClr val="accent2">
                  <a:shade val="95000"/>
                  <a:satMod val="105000"/>
                </a:schemeClr>
              </a:solidFill>
              <a:prstDash val="solid"/>
              <a:round/>
            </a:ln>
            <a:effectLst/>
          </c:spPr>
        </c:marker>
        <c:dLbl>
          <c:idx val="0"/>
          <c:layout>
            <c:manualLayout>
              <c:x val="-3.3431072162004853E-2"/>
              <c:y val="-3.4285714285714287E-2"/>
            </c:manualLayout>
          </c:layout>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7"/>
        <c:spPr>
          <a:ln w="28575" cap="rnd" cmpd="sng" algn="ctr">
            <a:solidFill>
              <a:schemeClr val="accent2">
                <a:shade val="95000"/>
                <a:satMod val="105000"/>
              </a:schemeClr>
            </a:solidFill>
            <a:prstDash val="solid"/>
            <a:round/>
          </a:ln>
          <a:effectLst/>
        </c:spPr>
        <c:marker>
          <c:symbol val="square"/>
          <c:size val="5"/>
          <c:spPr>
            <a:solidFill>
              <a:schemeClr val="accent2"/>
            </a:solidFill>
            <a:ln w="9525" cap="flat" cmpd="sng" algn="ctr">
              <a:solidFill>
                <a:schemeClr val="accent2">
                  <a:shade val="95000"/>
                  <a:satMod val="105000"/>
                </a:schemeClr>
              </a:solidFill>
              <a:prstDash val="solid"/>
              <a:round/>
            </a:ln>
            <a:effectLst/>
          </c:spPr>
        </c:marker>
        <c:dLbl>
          <c:idx val="0"/>
          <c:layout>
            <c:manualLayout>
              <c:x val="-8.3264696515446025E-3"/>
              <c:y val="6.3492063492051848E-4"/>
            </c:manualLayout>
          </c:layout>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8"/>
        <c:spPr>
          <a:ln w="28575" cap="rnd" cmpd="sng" algn="ctr">
            <a:solidFill>
              <a:schemeClr val="accent2">
                <a:shade val="95000"/>
                <a:satMod val="105000"/>
              </a:schemeClr>
            </a:solidFill>
            <a:prstDash val="solid"/>
            <a:round/>
          </a:ln>
          <a:effectLst/>
        </c:spPr>
        <c:marker>
          <c:symbol val="square"/>
          <c:size val="5"/>
          <c:spPr>
            <a:solidFill>
              <a:schemeClr val="accent2"/>
            </a:solidFill>
            <a:ln w="9525" cap="flat" cmpd="sng" algn="ctr">
              <a:solidFill>
                <a:schemeClr val="accent2">
                  <a:shade val="95000"/>
                  <a:satMod val="105000"/>
                </a:schemeClr>
              </a:solidFill>
              <a:prstDash val="solid"/>
              <a:round/>
            </a:ln>
            <a:effectLst/>
          </c:spPr>
        </c:marker>
        <c:dLbl>
          <c:idx val="0"/>
          <c:layout>
            <c:manualLayout>
              <c:x val="-2.2273471046244844E-2"/>
              <c:y val="-3.4285714285714287E-2"/>
            </c:manualLayout>
          </c:layout>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9"/>
        <c:spPr>
          <a:ln w="28575" cap="rnd" cmpd="sng" algn="ctr">
            <a:solidFill>
              <a:schemeClr val="accent3">
                <a:shade val="95000"/>
                <a:satMod val="105000"/>
              </a:schemeClr>
            </a:solidFill>
            <a:prstDash val="solid"/>
            <a:round/>
          </a:ln>
          <a:effectLst/>
        </c:spPr>
        <c:marker>
          <c:symbol val="triangle"/>
          <c:size val="5"/>
          <c:spPr>
            <a:solidFill>
              <a:schemeClr val="accent3"/>
            </a:solidFill>
            <a:ln w="9525" cap="flat" cmpd="sng" algn="ctr">
              <a:solidFill>
                <a:schemeClr val="accent3">
                  <a:shade val="95000"/>
                  <a:satMod val="105000"/>
                </a:schemeClr>
              </a:solidFill>
              <a:prstDash val="solid"/>
              <a:round/>
            </a:ln>
            <a:effectLst/>
          </c:spPr>
        </c:marker>
        <c:dLbl>
          <c:idx val="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
        <c:spPr>
          <a:ln w="28575" cap="rnd" cmpd="sng" algn="ctr">
            <a:solidFill>
              <a:schemeClr val="accent3">
                <a:shade val="95000"/>
                <a:satMod val="105000"/>
              </a:schemeClr>
            </a:solidFill>
            <a:prstDash val="solid"/>
            <a:round/>
          </a:ln>
          <a:effectLst/>
        </c:spPr>
        <c:marker>
          <c:symbol val="triangle"/>
          <c:size val="5"/>
          <c:spPr>
            <a:solidFill>
              <a:schemeClr val="accent3"/>
            </a:solidFill>
            <a:ln w="9525" cap="flat" cmpd="sng" algn="ctr">
              <a:solidFill>
                <a:schemeClr val="accent3">
                  <a:shade val="95000"/>
                  <a:satMod val="105000"/>
                </a:schemeClr>
              </a:solidFill>
              <a:prstDash val="solid"/>
              <a:round/>
            </a:ln>
            <a:effectLst/>
          </c:spPr>
        </c:marker>
        <c:dLbl>
          <c:idx val="0"/>
          <c:layout>
            <c:manualLayout>
              <c:x val="-3.3431072162004853E-2"/>
              <c:y val="-3.111111111111111E-2"/>
            </c:manualLayout>
          </c:layout>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11"/>
        <c:spPr>
          <a:ln w="28575" cap="rnd" cmpd="sng" algn="ctr">
            <a:solidFill>
              <a:schemeClr val="accent3">
                <a:shade val="95000"/>
                <a:satMod val="105000"/>
              </a:schemeClr>
            </a:solidFill>
            <a:prstDash val="solid"/>
            <a:round/>
          </a:ln>
          <a:effectLst/>
        </c:spPr>
        <c:marker>
          <c:symbol val="triangle"/>
          <c:size val="5"/>
          <c:spPr>
            <a:solidFill>
              <a:schemeClr val="accent3"/>
            </a:solidFill>
            <a:ln w="9525" cap="flat" cmpd="sng" algn="ctr">
              <a:solidFill>
                <a:schemeClr val="accent3">
                  <a:shade val="95000"/>
                  <a:satMod val="105000"/>
                </a:schemeClr>
              </a:solidFill>
              <a:prstDash val="solid"/>
              <a:round/>
            </a:ln>
            <a:effectLst/>
          </c:spPr>
        </c:marker>
        <c:dLbl>
          <c:idx val="0"/>
          <c:layout>
            <c:manualLayout>
              <c:x val="-1.6694670488364687E-2"/>
              <c:y val="-1.5238095238095354E-2"/>
            </c:manualLayout>
          </c:layout>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12"/>
        <c:spPr>
          <a:ln w="28575" cap="rnd" cmpd="sng" algn="ctr">
            <a:solidFill>
              <a:schemeClr val="accent3">
                <a:shade val="95000"/>
                <a:satMod val="105000"/>
              </a:schemeClr>
            </a:solidFill>
            <a:prstDash val="solid"/>
            <a:round/>
          </a:ln>
          <a:effectLst/>
        </c:spPr>
        <c:marker>
          <c:symbol val="triangle"/>
          <c:size val="5"/>
          <c:spPr>
            <a:solidFill>
              <a:schemeClr val="accent3"/>
            </a:solidFill>
            <a:ln w="9525" cap="flat" cmpd="sng" algn="ctr">
              <a:solidFill>
                <a:schemeClr val="accent3">
                  <a:shade val="95000"/>
                  <a:satMod val="105000"/>
                </a:schemeClr>
              </a:solidFill>
              <a:prstDash val="solid"/>
              <a:round/>
            </a:ln>
            <a:effectLst/>
          </c:spPr>
        </c:marker>
        <c:dLbl>
          <c:idx val="0"/>
          <c:layout>
            <c:manualLayout>
              <c:x val="-1.3905270209424709E-2"/>
              <c:y val="-1.2063492063492181E-2"/>
            </c:manualLayout>
          </c:layout>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13"/>
        <c:spPr>
          <a:ln w="28575" cap="rnd" cmpd="sng" algn="ctr">
            <a:solidFill>
              <a:schemeClr val="accent3">
                <a:shade val="95000"/>
                <a:satMod val="105000"/>
              </a:schemeClr>
            </a:solidFill>
            <a:prstDash val="solid"/>
            <a:round/>
          </a:ln>
          <a:effectLst/>
        </c:spPr>
        <c:marker>
          <c:symbol val="triangle"/>
          <c:size val="5"/>
          <c:spPr>
            <a:solidFill>
              <a:schemeClr val="accent3"/>
            </a:solidFill>
            <a:ln w="9525" cap="flat" cmpd="sng" algn="ctr">
              <a:solidFill>
                <a:schemeClr val="accent3">
                  <a:shade val="95000"/>
                  <a:satMod val="105000"/>
                </a:schemeClr>
              </a:solidFill>
              <a:prstDash val="solid"/>
              <a:round/>
            </a:ln>
            <a:effectLst/>
          </c:spPr>
        </c:marker>
        <c:dLbl>
          <c:idx val="0"/>
          <c:layout>
            <c:manualLayout>
              <c:x val="-3.3431072162004853E-2"/>
              <c:y val="-3.111111111111111E-2"/>
            </c:manualLayout>
          </c:layout>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14"/>
        <c:spPr>
          <a:ln w="28575" cap="rnd" cmpd="sng" algn="ctr">
            <a:solidFill>
              <a:schemeClr val="accent3">
                <a:shade val="95000"/>
                <a:satMod val="105000"/>
              </a:schemeClr>
            </a:solidFill>
            <a:prstDash val="solid"/>
            <a:round/>
          </a:ln>
          <a:effectLst/>
        </c:spPr>
        <c:marker>
          <c:symbol val="triangle"/>
          <c:size val="5"/>
          <c:spPr>
            <a:solidFill>
              <a:schemeClr val="accent3"/>
            </a:solidFill>
            <a:ln w="9525" cap="flat" cmpd="sng" algn="ctr">
              <a:solidFill>
                <a:schemeClr val="accent3">
                  <a:shade val="95000"/>
                  <a:satMod val="105000"/>
                </a:schemeClr>
              </a:solidFill>
              <a:prstDash val="solid"/>
              <a:round/>
            </a:ln>
            <a:effectLst/>
          </c:spPr>
        </c:marker>
        <c:dLbl>
          <c:idx val="0"/>
          <c:layout>
            <c:manualLayout>
              <c:x val="-3.3431072162004957E-2"/>
              <c:y val="-3.111111111111111E-2"/>
            </c:manualLayout>
          </c:layout>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15"/>
        <c:spPr>
          <a:ln w="28575" cap="rnd" cmpd="sng" algn="ctr">
            <a:solidFill>
              <a:schemeClr val="accent3">
                <a:shade val="95000"/>
                <a:satMod val="105000"/>
              </a:schemeClr>
            </a:solidFill>
            <a:prstDash val="solid"/>
            <a:round/>
          </a:ln>
          <a:effectLst/>
        </c:spPr>
        <c:marker>
          <c:symbol val="triangle"/>
          <c:size val="5"/>
          <c:spPr>
            <a:solidFill>
              <a:schemeClr val="accent3"/>
            </a:solidFill>
            <a:ln w="9525" cap="flat" cmpd="sng" algn="ctr">
              <a:solidFill>
                <a:schemeClr val="accent3">
                  <a:shade val="95000"/>
                  <a:satMod val="105000"/>
                </a:schemeClr>
              </a:solidFill>
              <a:prstDash val="solid"/>
              <a:round/>
            </a:ln>
            <a:effectLst/>
          </c:spPr>
        </c:marker>
        <c:dLbl>
          <c:idx val="0"/>
          <c:layout>
            <c:manualLayout>
              <c:x val="-1.6694670488364687E-2"/>
              <c:y val="-2.1587301587301589E-2"/>
            </c:manualLayout>
          </c:layout>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16"/>
        <c:spPr>
          <a:ln w="28575" cap="rnd" cmpd="sng" algn="ctr">
            <a:solidFill>
              <a:schemeClr val="accent3">
                <a:shade val="95000"/>
                <a:satMod val="105000"/>
              </a:schemeClr>
            </a:solidFill>
            <a:prstDash val="solid"/>
            <a:round/>
          </a:ln>
          <a:effectLst/>
        </c:spPr>
        <c:marker>
          <c:symbol val="triangle"/>
          <c:size val="5"/>
          <c:spPr>
            <a:solidFill>
              <a:schemeClr val="accent3"/>
            </a:solidFill>
            <a:ln w="9525" cap="flat" cmpd="sng" algn="ctr">
              <a:solidFill>
                <a:schemeClr val="accent3">
                  <a:shade val="95000"/>
                  <a:satMod val="105000"/>
                </a:schemeClr>
              </a:solidFill>
              <a:prstDash val="solid"/>
              <a:round/>
            </a:ln>
            <a:effectLst/>
          </c:spPr>
        </c:marker>
        <c:dLbl>
          <c:idx val="0"/>
          <c:layout>
            <c:manualLayout>
              <c:x val="-2.2273471046244844E-2"/>
              <c:y val="2.6031746031745916E-2"/>
            </c:manualLayout>
          </c:layout>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17"/>
        <c:spPr>
          <a:ln w="28575" cap="rnd" cmpd="sng" algn="ctr">
            <a:solidFill>
              <a:schemeClr val="accent3">
                <a:shade val="95000"/>
                <a:satMod val="105000"/>
              </a:schemeClr>
            </a:solidFill>
            <a:prstDash val="solid"/>
            <a:round/>
          </a:ln>
          <a:effectLst/>
        </c:spPr>
        <c:marker>
          <c:symbol val="triangle"/>
          <c:size val="5"/>
          <c:spPr>
            <a:solidFill>
              <a:schemeClr val="accent3"/>
            </a:solidFill>
            <a:ln w="9525" cap="flat" cmpd="sng" algn="ctr">
              <a:solidFill>
                <a:schemeClr val="accent3">
                  <a:shade val="95000"/>
                  <a:satMod val="105000"/>
                </a:schemeClr>
              </a:solidFill>
              <a:prstDash val="solid"/>
              <a:round/>
            </a:ln>
            <a:effectLst/>
          </c:spPr>
        </c:marker>
        <c:dLbl>
          <c:idx val="0"/>
          <c:layout>
            <c:manualLayout>
              <c:x val="-2.2273471046244844E-2"/>
              <c:y val="-1.2063492063492064E-2"/>
            </c:manualLayout>
          </c:layout>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18"/>
        <c:spPr>
          <a:ln w="28575" cap="rnd" cmpd="sng" algn="ctr">
            <a:solidFill>
              <a:schemeClr val="accent4">
                <a:shade val="95000"/>
                <a:satMod val="105000"/>
              </a:schemeClr>
            </a:solidFill>
            <a:prstDash val="solid"/>
            <a:round/>
          </a:ln>
          <a:effectLst/>
        </c:spPr>
        <c:marker>
          <c:symbol val="circle"/>
          <c:size val="5"/>
          <c:spPr>
            <a:solidFill>
              <a:schemeClr val="accent4"/>
            </a:solidFill>
            <a:ln w="9525" cap="flat" cmpd="sng" algn="ctr">
              <a:solidFill>
                <a:schemeClr val="accent4">
                  <a:shade val="95000"/>
                  <a:satMod val="105000"/>
                </a:schemeClr>
              </a:solidFill>
              <a:prstDash val="solid"/>
              <a:round/>
            </a:ln>
            <a:effectLst/>
          </c:spPr>
        </c:marker>
        <c:dLbl>
          <c:idx val="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9"/>
        <c:spPr>
          <a:ln w="28575" cap="rnd" cmpd="sng" algn="ctr">
            <a:solidFill>
              <a:schemeClr val="accent4">
                <a:shade val="95000"/>
                <a:satMod val="105000"/>
              </a:schemeClr>
            </a:solidFill>
            <a:prstDash val="solid"/>
            <a:round/>
          </a:ln>
          <a:effectLst/>
        </c:spPr>
        <c:marker>
          <c:symbol val="circle"/>
          <c:size val="5"/>
          <c:spPr>
            <a:solidFill>
              <a:schemeClr val="accent4"/>
            </a:solidFill>
            <a:ln w="9525" cap="flat" cmpd="sng" algn="ctr">
              <a:solidFill>
                <a:schemeClr val="accent4">
                  <a:shade val="95000"/>
                  <a:satMod val="105000"/>
                </a:schemeClr>
              </a:solidFill>
              <a:prstDash val="solid"/>
              <a:round/>
            </a:ln>
            <a:effectLst/>
          </c:spPr>
        </c:marker>
        <c:dLbl>
          <c:idx val="0"/>
          <c:layout>
            <c:manualLayout>
              <c:x val="-8.3264696515446025E-3"/>
              <c:y val="-1.8412698412698412E-2"/>
            </c:manualLayout>
          </c:layout>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20"/>
        <c:spPr>
          <a:ln w="28575" cap="rnd" cmpd="sng" algn="ctr">
            <a:solidFill>
              <a:schemeClr val="accent4">
                <a:shade val="95000"/>
                <a:satMod val="105000"/>
              </a:schemeClr>
            </a:solidFill>
            <a:prstDash val="solid"/>
            <a:round/>
          </a:ln>
          <a:effectLst/>
        </c:spPr>
        <c:marker>
          <c:symbol val="circle"/>
          <c:size val="5"/>
          <c:spPr>
            <a:solidFill>
              <a:schemeClr val="accent4"/>
            </a:solidFill>
            <a:ln w="9525" cap="flat" cmpd="sng" algn="ctr">
              <a:solidFill>
                <a:schemeClr val="accent4">
                  <a:shade val="95000"/>
                  <a:satMod val="105000"/>
                </a:schemeClr>
              </a:solidFill>
              <a:prstDash val="solid"/>
              <a:round/>
            </a:ln>
            <a:effectLst/>
          </c:spPr>
        </c:marker>
      </c:pivotFmt>
      <c:pivotFmt>
        <c:idx val="21"/>
        <c:spPr>
          <a:ln w="28575" cap="rnd" cmpd="sng" algn="ctr">
            <a:solidFill>
              <a:schemeClr val="accent4">
                <a:shade val="95000"/>
                <a:satMod val="105000"/>
              </a:schemeClr>
            </a:solidFill>
            <a:prstDash val="solid"/>
            <a:round/>
          </a:ln>
          <a:effectLst/>
        </c:spPr>
        <c:marker>
          <c:symbol val="circle"/>
          <c:size val="5"/>
          <c:spPr>
            <a:solidFill>
              <a:schemeClr val="accent4"/>
            </a:solidFill>
            <a:ln w="9525" cap="flat" cmpd="sng" algn="ctr">
              <a:solidFill>
                <a:schemeClr val="accent4">
                  <a:shade val="95000"/>
                  <a:satMod val="105000"/>
                </a:schemeClr>
              </a:solidFill>
              <a:prstDash val="solid"/>
              <a:round/>
            </a:ln>
            <a:effectLst/>
          </c:spPr>
        </c:marker>
        <c:dLbl>
          <c:idx val="0"/>
          <c:layout>
            <c:manualLayout>
              <c:x val="-5.5370693726045752E-3"/>
              <c:y val="-2.1587301587301704E-2"/>
            </c:manualLayout>
          </c:layout>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8846385110952035E-2"/>
          <c:y val="0.11479541373117834"/>
          <c:w val="0.91236974469100451"/>
          <c:h val="0.71587512087304872"/>
        </c:manualLayout>
      </c:layout>
      <c:lineChart>
        <c:grouping val="standard"/>
        <c:varyColors val="0"/>
        <c:ser>
          <c:idx val="0"/>
          <c:order val="0"/>
          <c:tx>
            <c:strRef>
              <c:f>'4-5g'!$B$1</c:f>
              <c:strCache>
                <c:ptCount val="1"/>
                <c:pt idx="0">
                  <c:v>乳用牛</c:v>
                </c:pt>
              </c:strCache>
            </c:strRef>
          </c:tx>
          <c:spPr>
            <a:ln w="28575" cap="rnd" cmpd="sng" algn="ctr">
              <a:solidFill>
                <a:schemeClr val="accent1">
                  <a:shade val="95000"/>
                  <a:satMod val="105000"/>
                </a:schemeClr>
              </a:solidFill>
              <a:prstDash val="solid"/>
              <a:round/>
            </a:ln>
            <a:effectLst/>
          </c:spPr>
          <c:marker>
            <c:symbol val="diamond"/>
            <c:size val="7"/>
            <c:spPr>
              <a:solidFill>
                <a:schemeClr val="accent1"/>
              </a:solidFill>
              <a:ln w="9525" cap="flat" cmpd="sng" algn="ctr">
                <a:solidFill>
                  <a:schemeClr val="accent1">
                    <a:shade val="95000"/>
                    <a:satMod val="105000"/>
                  </a:schemeClr>
                </a:solidFill>
                <a:prstDash val="solid"/>
                <a:round/>
              </a:ln>
              <a:effectLst/>
            </c:spPr>
          </c:marker>
          <c:dPt>
            <c:idx val="4"/>
            <c:bubble3D val="0"/>
            <c:spPr>
              <a:ln w="28575" cap="rnd" cmpd="sng" algn="ctr">
                <a:solidFill>
                  <a:schemeClr val="accent1">
                    <a:shade val="95000"/>
                    <a:satMod val="105000"/>
                  </a:schemeClr>
                </a:solidFill>
                <a:prstDash val="solid"/>
                <a:round/>
              </a:ln>
              <a:effectLst/>
            </c:spPr>
            <c:extLst>
              <c:ext xmlns:c16="http://schemas.microsoft.com/office/drawing/2014/chart" uri="{C3380CC4-5D6E-409C-BE32-E72D297353CC}">
                <c16:uniqueId val="{00000001-B75C-4939-B329-FFBE71163A84}"/>
              </c:ext>
            </c:extLst>
          </c:dPt>
          <c:dPt>
            <c:idx val="6"/>
            <c:bubble3D val="0"/>
            <c:spPr>
              <a:ln w="28575" cap="rnd" cmpd="sng" algn="ctr">
                <a:solidFill>
                  <a:schemeClr val="accent1">
                    <a:shade val="95000"/>
                    <a:satMod val="105000"/>
                  </a:schemeClr>
                </a:solidFill>
                <a:prstDash val="solid"/>
                <a:round/>
              </a:ln>
              <a:effectLst/>
            </c:spPr>
            <c:extLst>
              <c:ext xmlns:c16="http://schemas.microsoft.com/office/drawing/2014/chart" uri="{C3380CC4-5D6E-409C-BE32-E72D297353CC}">
                <c16:uniqueId val="{00000003-B75C-4939-B329-FFBE71163A84}"/>
              </c:ext>
            </c:extLst>
          </c:dPt>
          <c:dLbls>
            <c:dLbl>
              <c:idx val="4"/>
              <c:layout>
                <c:manualLayout>
                  <c:x val="-1.1115869930484631E-2"/>
                  <c:y val="-2.539682539682539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75C-4939-B329-FFBE71163A84}"/>
                </c:ext>
              </c:extLst>
            </c:dLbl>
            <c:dLbl>
              <c:idx val="6"/>
              <c:layout>
                <c:manualLayout>
                  <c:x val="-1.9484070767304715E-2"/>
                  <c:y val="-1.84126984126984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75C-4939-B329-FFBE71163A84}"/>
                </c:ext>
              </c:extLst>
            </c:dLbl>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'4-5g'!$A$2:$A$10</c:f>
              <c:strCache>
                <c:ptCount val="8"/>
                <c:pt idx="0">
                  <c:v>昭和60年</c:v>
                </c:pt>
                <c:pt idx="1">
                  <c:v>平成2年</c:v>
                </c:pt>
                <c:pt idx="2">
                  <c:v>平成7年</c:v>
                </c:pt>
                <c:pt idx="3">
                  <c:v>平成12年</c:v>
                </c:pt>
                <c:pt idx="4">
                  <c:v>平成17年</c:v>
                </c:pt>
                <c:pt idx="5">
                  <c:v>平成22年</c:v>
                </c:pt>
                <c:pt idx="6">
                  <c:v>平成27年</c:v>
                </c:pt>
                <c:pt idx="7">
                  <c:v>令和2年</c:v>
                </c:pt>
              </c:strCache>
            </c:strRef>
          </c:cat>
          <c:val>
            <c:numRef>
              <c:f>'4-5g'!$B$2:$B$10</c:f>
              <c:numCache>
                <c:formatCode>General</c:formatCode>
                <c:ptCount val="8"/>
                <c:pt idx="0">
                  <c:v>17</c:v>
                </c:pt>
                <c:pt idx="1">
                  <c:v>12</c:v>
                </c:pt>
                <c:pt idx="2">
                  <c:v>9</c:v>
                </c:pt>
                <c:pt idx="3">
                  <c:v>5</c:v>
                </c:pt>
                <c:pt idx="4">
                  <c:v>3</c:v>
                </c:pt>
                <c:pt idx="5">
                  <c:v>1</c:v>
                </c:pt>
                <c:pt idx="6">
                  <c:v>1</c:v>
                </c:pt>
                <c:pt idx="7">
                  <c:v>0</c:v>
                </c:pt>
              </c:numCache>
            </c:numRef>
          </c:val>
          <c:smooth val="0"/>
          <c:extLst>
            <c:ext xmlns:c16="http://schemas.microsoft.com/office/drawing/2014/chart" uri="{C3380CC4-5D6E-409C-BE32-E72D297353CC}">
              <c16:uniqueId val="{00000004-B75C-4939-B329-FFBE71163A84}"/>
            </c:ext>
          </c:extLst>
        </c:ser>
        <c:ser>
          <c:idx val="1"/>
          <c:order val="1"/>
          <c:tx>
            <c:strRef>
              <c:f>'4-5g'!$C$1</c:f>
              <c:strCache>
                <c:ptCount val="1"/>
                <c:pt idx="0">
                  <c:v>肉用牛</c:v>
                </c:pt>
              </c:strCache>
            </c:strRef>
          </c:tx>
          <c:spPr>
            <a:ln w="28575" cap="rnd" cmpd="sng" algn="ctr">
              <a:solidFill>
                <a:schemeClr val="accent2">
                  <a:shade val="95000"/>
                  <a:satMod val="105000"/>
                </a:schemeClr>
              </a:solidFill>
              <a:prstDash val="solid"/>
              <a:round/>
            </a:ln>
            <a:effectLst/>
          </c:spPr>
          <c:marker>
            <c:symbol val="square"/>
            <c:size val="5"/>
            <c:spPr>
              <a:solidFill>
                <a:schemeClr val="accent2"/>
              </a:solidFill>
              <a:ln w="9525" cap="flat" cmpd="sng" algn="ctr">
                <a:solidFill>
                  <a:schemeClr val="accent2">
                    <a:shade val="95000"/>
                    <a:satMod val="105000"/>
                  </a:schemeClr>
                </a:solidFill>
                <a:prstDash val="solid"/>
                <a:round/>
              </a:ln>
              <a:effectLst/>
            </c:spPr>
          </c:marker>
          <c:dPt>
            <c:idx val="3"/>
            <c:bubble3D val="0"/>
            <c:spPr>
              <a:ln w="28575" cap="rnd" cmpd="sng" algn="ctr">
                <a:solidFill>
                  <a:schemeClr val="accent2">
                    <a:shade val="95000"/>
                    <a:satMod val="105000"/>
                  </a:schemeClr>
                </a:solidFill>
                <a:prstDash val="solid"/>
                <a:round/>
              </a:ln>
              <a:effectLst/>
            </c:spPr>
            <c:extLst>
              <c:ext xmlns:c16="http://schemas.microsoft.com/office/drawing/2014/chart" uri="{C3380CC4-5D6E-409C-BE32-E72D297353CC}">
                <c16:uniqueId val="{00000006-B75C-4939-B329-FFBE71163A84}"/>
              </c:ext>
            </c:extLst>
          </c:dPt>
          <c:dPt>
            <c:idx val="4"/>
            <c:bubble3D val="0"/>
            <c:spPr>
              <a:ln w="28575" cap="rnd" cmpd="sng" algn="ctr">
                <a:solidFill>
                  <a:schemeClr val="accent2">
                    <a:shade val="95000"/>
                    <a:satMod val="105000"/>
                  </a:schemeClr>
                </a:solidFill>
                <a:prstDash val="solid"/>
                <a:round/>
              </a:ln>
              <a:effectLst/>
            </c:spPr>
            <c:extLst>
              <c:ext xmlns:c16="http://schemas.microsoft.com/office/drawing/2014/chart" uri="{C3380CC4-5D6E-409C-BE32-E72D297353CC}">
                <c16:uniqueId val="{00000008-B75C-4939-B329-FFBE71163A84}"/>
              </c:ext>
            </c:extLst>
          </c:dPt>
          <c:dPt>
            <c:idx val="5"/>
            <c:bubble3D val="0"/>
            <c:spPr>
              <a:ln w="28575" cap="rnd" cmpd="sng" algn="ctr">
                <a:solidFill>
                  <a:schemeClr val="accent2">
                    <a:shade val="95000"/>
                    <a:satMod val="105000"/>
                  </a:schemeClr>
                </a:solidFill>
                <a:prstDash val="solid"/>
                <a:round/>
              </a:ln>
              <a:effectLst/>
            </c:spPr>
            <c:extLst>
              <c:ext xmlns:c16="http://schemas.microsoft.com/office/drawing/2014/chart" uri="{C3380CC4-5D6E-409C-BE32-E72D297353CC}">
                <c16:uniqueId val="{0000000A-B75C-4939-B329-FFBE71163A84}"/>
              </c:ext>
            </c:extLst>
          </c:dPt>
          <c:dPt>
            <c:idx val="6"/>
            <c:bubble3D val="0"/>
            <c:spPr>
              <a:ln w="28575" cap="rnd" cmpd="sng" algn="ctr">
                <a:solidFill>
                  <a:schemeClr val="accent2">
                    <a:shade val="95000"/>
                    <a:satMod val="105000"/>
                  </a:schemeClr>
                </a:solidFill>
                <a:prstDash val="solid"/>
                <a:round/>
              </a:ln>
              <a:effectLst/>
            </c:spPr>
            <c:extLst>
              <c:ext xmlns:c16="http://schemas.microsoft.com/office/drawing/2014/chart" uri="{C3380CC4-5D6E-409C-BE32-E72D297353CC}">
                <c16:uniqueId val="{0000000C-B75C-4939-B329-FFBE71163A84}"/>
              </c:ext>
            </c:extLst>
          </c:dPt>
          <c:dPt>
            <c:idx val="7"/>
            <c:bubble3D val="0"/>
            <c:spPr>
              <a:ln w="28575" cap="rnd" cmpd="sng" algn="ctr">
                <a:solidFill>
                  <a:schemeClr val="accent2">
                    <a:shade val="95000"/>
                    <a:satMod val="105000"/>
                  </a:schemeClr>
                </a:solidFill>
                <a:prstDash val="solid"/>
                <a:round/>
              </a:ln>
              <a:effectLst/>
            </c:spPr>
            <c:extLst>
              <c:ext xmlns:c16="http://schemas.microsoft.com/office/drawing/2014/chart" uri="{C3380CC4-5D6E-409C-BE32-E72D297353CC}">
                <c16:uniqueId val="{0000000E-B75C-4939-B329-FFBE71163A84}"/>
              </c:ext>
            </c:extLst>
          </c:dPt>
          <c:dLbls>
            <c:dLbl>
              <c:idx val="3"/>
              <c:layout>
                <c:manualLayout>
                  <c:x val="-3.3431072162004853E-2"/>
                  <c:y val="-2.47619047619048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75C-4939-B329-FFBE71163A84}"/>
                </c:ext>
              </c:extLst>
            </c:dLbl>
            <c:dLbl>
              <c:idx val="4"/>
              <c:layout>
                <c:manualLayout>
                  <c:x val="-1.6694670488364687E-2"/>
                  <c:y val="-1.20634920634921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75C-4939-B329-FFBE71163A84}"/>
                </c:ext>
              </c:extLst>
            </c:dLbl>
            <c:dLbl>
              <c:idx val="5"/>
              <c:layout>
                <c:manualLayout>
                  <c:x val="-3.3431072162004853E-2"/>
                  <c:y val="-3.42857142857142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75C-4939-B329-FFBE71163A84}"/>
                </c:ext>
              </c:extLst>
            </c:dLbl>
            <c:dLbl>
              <c:idx val="6"/>
              <c:layout>
                <c:manualLayout>
                  <c:x val="-8.3264696515446025E-3"/>
                  <c:y val="6.3492063492051848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75C-4939-B329-FFBE71163A84}"/>
                </c:ext>
              </c:extLst>
            </c:dLbl>
            <c:dLbl>
              <c:idx val="7"/>
              <c:layout>
                <c:manualLayout>
                  <c:x val="-2.2273471046244844E-2"/>
                  <c:y val="-3.42857142857142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75C-4939-B329-FFBE71163A84}"/>
                </c:ext>
              </c:extLst>
            </c:dLbl>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'4-5g'!$A$2:$A$10</c:f>
              <c:strCache>
                <c:ptCount val="8"/>
                <c:pt idx="0">
                  <c:v>昭和60年</c:v>
                </c:pt>
                <c:pt idx="1">
                  <c:v>平成2年</c:v>
                </c:pt>
                <c:pt idx="2">
                  <c:v>平成7年</c:v>
                </c:pt>
                <c:pt idx="3">
                  <c:v>平成12年</c:v>
                </c:pt>
                <c:pt idx="4">
                  <c:v>平成17年</c:v>
                </c:pt>
                <c:pt idx="5">
                  <c:v>平成22年</c:v>
                </c:pt>
                <c:pt idx="6">
                  <c:v>平成27年</c:v>
                </c:pt>
                <c:pt idx="7">
                  <c:v>令和2年</c:v>
                </c:pt>
              </c:strCache>
            </c:strRef>
          </c:cat>
          <c:val>
            <c:numRef>
              <c:f>'4-5g'!$C$2:$C$10</c:f>
              <c:numCache>
                <c:formatCode>General</c:formatCode>
                <c:ptCount val="8"/>
                <c:pt idx="0">
                  <c:v>0</c:v>
                </c:pt>
                <c:pt idx="1">
                  <c:v>2</c:v>
                </c:pt>
                <c:pt idx="2">
                  <c:v>2</c:v>
                </c:pt>
                <c:pt idx="3">
                  <c:v>3</c:v>
                </c:pt>
                <c:pt idx="4">
                  <c:v>4</c:v>
                </c:pt>
                <c:pt idx="5">
                  <c:v>3</c:v>
                </c:pt>
                <c:pt idx="6">
                  <c:v>1</c:v>
                </c:pt>
                <c:pt idx="7">
                  <c:v>0</c:v>
                </c:pt>
              </c:numCache>
            </c:numRef>
          </c:val>
          <c:smooth val="0"/>
          <c:extLst>
            <c:ext xmlns:c16="http://schemas.microsoft.com/office/drawing/2014/chart" uri="{C3380CC4-5D6E-409C-BE32-E72D297353CC}">
              <c16:uniqueId val="{0000000F-B75C-4939-B329-FFBE71163A84}"/>
            </c:ext>
          </c:extLst>
        </c:ser>
        <c:ser>
          <c:idx val="2"/>
          <c:order val="2"/>
          <c:tx>
            <c:strRef>
              <c:f>'4-5g'!$D$1</c:f>
              <c:strCache>
                <c:ptCount val="1"/>
                <c:pt idx="0">
                  <c:v>豚</c:v>
                </c:pt>
              </c:strCache>
            </c:strRef>
          </c:tx>
          <c:spPr>
            <a:ln w="28575" cap="rnd" cmpd="sng" algn="ctr">
              <a:solidFill>
                <a:schemeClr val="accent3">
                  <a:shade val="95000"/>
                  <a:satMod val="105000"/>
                </a:schemeClr>
              </a:solidFill>
              <a:prstDash val="solid"/>
              <a:round/>
            </a:ln>
            <a:effectLst/>
          </c:spPr>
          <c:marker>
            <c:symbol val="triangle"/>
            <c:size val="5"/>
            <c:spPr>
              <a:solidFill>
                <a:schemeClr val="accent3"/>
              </a:solidFill>
              <a:ln w="9525" cap="flat" cmpd="sng" algn="ctr">
                <a:solidFill>
                  <a:schemeClr val="accent3">
                    <a:shade val="95000"/>
                    <a:satMod val="105000"/>
                  </a:schemeClr>
                </a:solidFill>
                <a:prstDash val="solid"/>
                <a:round/>
              </a:ln>
              <a:effectLst/>
            </c:spPr>
          </c:marker>
          <c:dPt>
            <c:idx val="0"/>
            <c:bubble3D val="0"/>
            <c:spPr>
              <a:ln w="28575" cap="rnd" cmpd="sng" algn="ctr">
                <a:solidFill>
                  <a:schemeClr val="accent3">
                    <a:shade val="95000"/>
                    <a:satMod val="105000"/>
                  </a:schemeClr>
                </a:solidFill>
                <a:prstDash val="solid"/>
                <a:round/>
              </a:ln>
              <a:effectLst/>
            </c:spPr>
            <c:extLst>
              <c:ext xmlns:c16="http://schemas.microsoft.com/office/drawing/2014/chart" uri="{C3380CC4-5D6E-409C-BE32-E72D297353CC}">
                <c16:uniqueId val="{00000011-B75C-4939-B329-FFBE71163A84}"/>
              </c:ext>
            </c:extLst>
          </c:dPt>
          <c:dPt>
            <c:idx val="1"/>
            <c:bubble3D val="0"/>
            <c:spPr>
              <a:ln w="28575" cap="rnd" cmpd="sng" algn="ctr">
                <a:solidFill>
                  <a:schemeClr val="accent3">
                    <a:shade val="95000"/>
                    <a:satMod val="105000"/>
                  </a:schemeClr>
                </a:solidFill>
                <a:prstDash val="solid"/>
                <a:round/>
              </a:ln>
              <a:effectLst/>
            </c:spPr>
            <c:extLst>
              <c:ext xmlns:c16="http://schemas.microsoft.com/office/drawing/2014/chart" uri="{C3380CC4-5D6E-409C-BE32-E72D297353CC}">
                <c16:uniqueId val="{00000013-B75C-4939-B329-FFBE71163A84}"/>
              </c:ext>
            </c:extLst>
          </c:dPt>
          <c:dPt>
            <c:idx val="2"/>
            <c:bubble3D val="0"/>
            <c:spPr>
              <a:ln w="28575" cap="rnd" cmpd="sng" algn="ctr">
                <a:solidFill>
                  <a:schemeClr val="accent3">
                    <a:shade val="95000"/>
                    <a:satMod val="105000"/>
                  </a:schemeClr>
                </a:solidFill>
                <a:prstDash val="solid"/>
                <a:round/>
              </a:ln>
              <a:effectLst/>
            </c:spPr>
            <c:extLst>
              <c:ext xmlns:c16="http://schemas.microsoft.com/office/drawing/2014/chart" uri="{C3380CC4-5D6E-409C-BE32-E72D297353CC}">
                <c16:uniqueId val="{00000015-B75C-4939-B329-FFBE71163A84}"/>
              </c:ext>
            </c:extLst>
          </c:dPt>
          <c:dPt>
            <c:idx val="3"/>
            <c:bubble3D val="0"/>
            <c:spPr>
              <a:ln w="28575" cap="rnd" cmpd="sng" algn="ctr">
                <a:solidFill>
                  <a:schemeClr val="accent3">
                    <a:shade val="95000"/>
                    <a:satMod val="105000"/>
                  </a:schemeClr>
                </a:solidFill>
                <a:prstDash val="solid"/>
                <a:round/>
              </a:ln>
              <a:effectLst/>
            </c:spPr>
            <c:extLst>
              <c:ext xmlns:c16="http://schemas.microsoft.com/office/drawing/2014/chart" uri="{C3380CC4-5D6E-409C-BE32-E72D297353CC}">
                <c16:uniqueId val="{00000017-B75C-4939-B329-FFBE71163A84}"/>
              </c:ext>
            </c:extLst>
          </c:dPt>
          <c:dPt>
            <c:idx val="4"/>
            <c:bubble3D val="0"/>
            <c:spPr>
              <a:ln w="28575" cap="rnd" cmpd="sng" algn="ctr">
                <a:solidFill>
                  <a:schemeClr val="accent3">
                    <a:shade val="95000"/>
                    <a:satMod val="105000"/>
                  </a:schemeClr>
                </a:solidFill>
                <a:prstDash val="solid"/>
                <a:round/>
              </a:ln>
              <a:effectLst/>
            </c:spPr>
            <c:extLst>
              <c:ext xmlns:c16="http://schemas.microsoft.com/office/drawing/2014/chart" uri="{C3380CC4-5D6E-409C-BE32-E72D297353CC}">
                <c16:uniqueId val="{00000019-B75C-4939-B329-FFBE71163A84}"/>
              </c:ext>
            </c:extLst>
          </c:dPt>
          <c:dPt>
            <c:idx val="5"/>
            <c:bubble3D val="0"/>
            <c:spPr>
              <a:ln w="28575" cap="rnd" cmpd="sng" algn="ctr">
                <a:solidFill>
                  <a:schemeClr val="accent3">
                    <a:shade val="95000"/>
                    <a:satMod val="105000"/>
                  </a:schemeClr>
                </a:solidFill>
                <a:prstDash val="solid"/>
                <a:round/>
              </a:ln>
              <a:effectLst/>
            </c:spPr>
            <c:extLst>
              <c:ext xmlns:c16="http://schemas.microsoft.com/office/drawing/2014/chart" uri="{C3380CC4-5D6E-409C-BE32-E72D297353CC}">
                <c16:uniqueId val="{0000001B-B75C-4939-B329-FFBE71163A84}"/>
              </c:ext>
            </c:extLst>
          </c:dPt>
          <c:dPt>
            <c:idx val="6"/>
            <c:bubble3D val="0"/>
            <c:spPr>
              <a:ln w="28575" cap="rnd" cmpd="sng" algn="ctr">
                <a:solidFill>
                  <a:schemeClr val="accent3">
                    <a:shade val="95000"/>
                    <a:satMod val="105000"/>
                  </a:schemeClr>
                </a:solidFill>
                <a:prstDash val="solid"/>
                <a:round/>
              </a:ln>
              <a:effectLst/>
            </c:spPr>
            <c:extLst>
              <c:ext xmlns:c16="http://schemas.microsoft.com/office/drawing/2014/chart" uri="{C3380CC4-5D6E-409C-BE32-E72D297353CC}">
                <c16:uniqueId val="{0000001D-B75C-4939-B329-FFBE71163A84}"/>
              </c:ext>
            </c:extLst>
          </c:dPt>
          <c:dPt>
            <c:idx val="7"/>
            <c:bubble3D val="0"/>
            <c:spPr>
              <a:ln w="28575" cap="rnd" cmpd="sng" algn="ctr">
                <a:solidFill>
                  <a:schemeClr val="accent3">
                    <a:shade val="95000"/>
                    <a:satMod val="105000"/>
                  </a:schemeClr>
                </a:solidFill>
                <a:prstDash val="solid"/>
                <a:round/>
              </a:ln>
              <a:effectLst/>
            </c:spPr>
            <c:extLst>
              <c:ext xmlns:c16="http://schemas.microsoft.com/office/drawing/2014/chart" uri="{C3380CC4-5D6E-409C-BE32-E72D297353CC}">
                <c16:uniqueId val="{0000001F-B75C-4939-B329-FFBE71163A84}"/>
              </c:ext>
            </c:extLst>
          </c:dPt>
          <c:dLbls>
            <c:dLbl>
              <c:idx val="0"/>
              <c:layout>
                <c:manualLayout>
                  <c:x val="-3.3431072162004853E-2"/>
                  <c:y val="-3.1111111111111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75C-4939-B329-FFBE71163A84}"/>
                </c:ext>
              </c:extLst>
            </c:dLbl>
            <c:dLbl>
              <c:idx val="1"/>
              <c:layout>
                <c:manualLayout>
                  <c:x val="-1.6694670488364687E-2"/>
                  <c:y val="-1.52380952380953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75C-4939-B329-FFBE71163A84}"/>
                </c:ext>
              </c:extLst>
            </c:dLbl>
            <c:dLbl>
              <c:idx val="2"/>
              <c:layout>
                <c:manualLayout>
                  <c:x val="-1.3905270209424709E-2"/>
                  <c:y val="-1.20634920634921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75C-4939-B329-FFBE71163A84}"/>
                </c:ext>
              </c:extLst>
            </c:dLbl>
            <c:dLbl>
              <c:idx val="3"/>
              <c:layout>
                <c:manualLayout>
                  <c:x val="-3.3431072162004853E-2"/>
                  <c:y val="-3.1111111111111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75C-4939-B329-FFBE71163A84}"/>
                </c:ext>
              </c:extLst>
            </c:dLbl>
            <c:dLbl>
              <c:idx val="4"/>
              <c:layout>
                <c:manualLayout>
                  <c:x val="-3.3431072162004957E-2"/>
                  <c:y val="-3.1111111111111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75C-4939-B329-FFBE71163A84}"/>
                </c:ext>
              </c:extLst>
            </c:dLbl>
            <c:dLbl>
              <c:idx val="5"/>
              <c:layout>
                <c:manualLayout>
                  <c:x val="-1.6694670488364687E-2"/>
                  <c:y val="-2.15873015873015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75C-4939-B329-FFBE71163A84}"/>
                </c:ext>
              </c:extLst>
            </c:dLbl>
            <c:dLbl>
              <c:idx val="6"/>
              <c:layout>
                <c:manualLayout>
                  <c:x val="-2.2273471046244844E-2"/>
                  <c:y val="2.60317460317459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75C-4939-B329-FFBE71163A84}"/>
                </c:ext>
              </c:extLst>
            </c:dLbl>
            <c:dLbl>
              <c:idx val="7"/>
              <c:layout>
                <c:manualLayout>
                  <c:x val="-2.2273471046244844E-2"/>
                  <c:y val="-1.20634920634920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75C-4939-B329-FFBE71163A84}"/>
                </c:ext>
              </c:extLst>
            </c:dLbl>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'4-5g'!$A$2:$A$10</c:f>
              <c:strCache>
                <c:ptCount val="8"/>
                <c:pt idx="0">
                  <c:v>昭和60年</c:v>
                </c:pt>
                <c:pt idx="1">
                  <c:v>平成2年</c:v>
                </c:pt>
                <c:pt idx="2">
                  <c:v>平成7年</c:v>
                </c:pt>
                <c:pt idx="3">
                  <c:v>平成12年</c:v>
                </c:pt>
                <c:pt idx="4">
                  <c:v>平成17年</c:v>
                </c:pt>
                <c:pt idx="5">
                  <c:v>平成22年</c:v>
                </c:pt>
                <c:pt idx="6">
                  <c:v>平成27年</c:v>
                </c:pt>
                <c:pt idx="7">
                  <c:v>令和2年</c:v>
                </c:pt>
              </c:strCache>
            </c:strRef>
          </c:cat>
          <c:val>
            <c:numRef>
              <c:f>'4-5g'!$D$2:$D$10</c:f>
              <c:numCache>
                <c:formatCode>General</c:formatCode>
                <c:ptCount val="8"/>
                <c:pt idx="0">
                  <c:v>3</c:v>
                </c:pt>
                <c:pt idx="1">
                  <c:v>1</c:v>
                </c:pt>
                <c:pt idx="2">
                  <c:v>1</c:v>
                </c:pt>
                <c:pt idx="3">
                  <c:v>0</c:v>
                </c:pt>
                <c:pt idx="4">
                  <c:v>0</c:v>
                </c:pt>
                <c:pt idx="5">
                  <c:v>0</c:v>
                </c:pt>
                <c:pt idx="6">
                  <c:v>1</c:v>
                </c:pt>
                <c:pt idx="7">
                  <c:v>0</c:v>
                </c:pt>
              </c:numCache>
            </c:numRef>
          </c:val>
          <c:smooth val="0"/>
          <c:extLst>
            <c:ext xmlns:c16="http://schemas.microsoft.com/office/drawing/2014/chart" uri="{C3380CC4-5D6E-409C-BE32-E72D297353CC}">
              <c16:uniqueId val="{00000020-B75C-4939-B329-FFBE71163A84}"/>
            </c:ext>
          </c:extLst>
        </c:ser>
        <c:ser>
          <c:idx val="3"/>
          <c:order val="3"/>
          <c:tx>
            <c:strRef>
              <c:f>'4-5g'!$E$1</c:f>
              <c:strCache>
                <c:ptCount val="1"/>
                <c:pt idx="0">
                  <c:v>採卵鶏</c:v>
                </c:pt>
              </c:strCache>
            </c:strRef>
          </c:tx>
          <c:spPr>
            <a:ln w="28575" cap="rnd" cmpd="sng" algn="ctr">
              <a:solidFill>
                <a:schemeClr val="accent4">
                  <a:shade val="95000"/>
                  <a:satMod val="105000"/>
                </a:schemeClr>
              </a:solidFill>
              <a:prstDash val="solid"/>
              <a:round/>
            </a:ln>
            <a:effectLst/>
          </c:spPr>
          <c:marker>
            <c:symbol val="circle"/>
            <c:size val="5"/>
            <c:spPr>
              <a:solidFill>
                <a:schemeClr val="accent4"/>
              </a:solidFill>
              <a:ln w="9525" cap="flat" cmpd="sng" algn="ctr">
                <a:solidFill>
                  <a:schemeClr val="accent4">
                    <a:shade val="95000"/>
                    <a:satMod val="105000"/>
                  </a:schemeClr>
                </a:solidFill>
                <a:prstDash val="solid"/>
                <a:round/>
              </a:ln>
              <a:effectLst/>
            </c:spPr>
          </c:marker>
          <c:dPt>
            <c:idx val="3"/>
            <c:bubble3D val="0"/>
            <c:spPr>
              <a:ln w="28575" cap="rnd" cmpd="sng" algn="ctr">
                <a:solidFill>
                  <a:schemeClr val="accent4">
                    <a:shade val="95000"/>
                    <a:satMod val="105000"/>
                  </a:schemeClr>
                </a:solidFill>
                <a:prstDash val="solid"/>
                <a:round/>
              </a:ln>
              <a:effectLst/>
            </c:spPr>
            <c:extLst>
              <c:ext xmlns:c16="http://schemas.microsoft.com/office/drawing/2014/chart" uri="{C3380CC4-5D6E-409C-BE32-E72D297353CC}">
                <c16:uniqueId val="{00000022-B75C-4939-B329-FFBE71163A84}"/>
              </c:ext>
            </c:extLst>
          </c:dPt>
          <c:dPt>
            <c:idx val="4"/>
            <c:bubble3D val="0"/>
            <c:spPr>
              <a:ln w="28575" cap="rnd" cmpd="sng" algn="ctr">
                <a:solidFill>
                  <a:schemeClr val="accent4">
                    <a:shade val="95000"/>
                    <a:satMod val="105000"/>
                  </a:schemeClr>
                </a:solidFill>
                <a:prstDash val="solid"/>
                <a:round/>
              </a:ln>
              <a:effectLst/>
            </c:spPr>
            <c:extLst>
              <c:ext xmlns:c16="http://schemas.microsoft.com/office/drawing/2014/chart" uri="{C3380CC4-5D6E-409C-BE32-E72D297353CC}">
                <c16:uniqueId val="{00000024-B75C-4939-B329-FFBE71163A84}"/>
              </c:ext>
            </c:extLst>
          </c:dPt>
          <c:dPt>
            <c:idx val="5"/>
            <c:bubble3D val="0"/>
            <c:spPr>
              <a:ln w="28575" cap="rnd" cmpd="sng" algn="ctr">
                <a:solidFill>
                  <a:schemeClr val="accent4">
                    <a:shade val="95000"/>
                    <a:satMod val="105000"/>
                  </a:schemeClr>
                </a:solidFill>
                <a:prstDash val="solid"/>
                <a:round/>
              </a:ln>
              <a:effectLst/>
            </c:spPr>
            <c:extLst>
              <c:ext xmlns:c16="http://schemas.microsoft.com/office/drawing/2014/chart" uri="{C3380CC4-5D6E-409C-BE32-E72D297353CC}">
                <c16:uniqueId val="{00000026-B75C-4939-B329-FFBE71163A84}"/>
              </c:ext>
            </c:extLst>
          </c:dPt>
          <c:dLbls>
            <c:dLbl>
              <c:idx val="3"/>
              <c:layout>
                <c:manualLayout>
                  <c:x val="-8.3264696515446025E-3"/>
                  <c:y val="-1.84126984126984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75C-4939-B329-FFBE71163A84}"/>
                </c:ext>
              </c:extLst>
            </c:dLbl>
            <c:dLbl>
              <c:idx val="5"/>
              <c:layout>
                <c:manualLayout>
                  <c:x val="-5.5370693726045752E-3"/>
                  <c:y val="-2.15873015873017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75C-4939-B329-FFBE71163A84}"/>
                </c:ext>
              </c:extLst>
            </c:dLbl>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'4-5g'!$A$2:$A$10</c:f>
              <c:strCache>
                <c:ptCount val="8"/>
                <c:pt idx="0">
                  <c:v>昭和60年</c:v>
                </c:pt>
                <c:pt idx="1">
                  <c:v>平成2年</c:v>
                </c:pt>
                <c:pt idx="2">
                  <c:v>平成7年</c:v>
                </c:pt>
                <c:pt idx="3">
                  <c:v>平成12年</c:v>
                </c:pt>
                <c:pt idx="4">
                  <c:v>平成17年</c:v>
                </c:pt>
                <c:pt idx="5">
                  <c:v>平成22年</c:v>
                </c:pt>
                <c:pt idx="6">
                  <c:v>平成27年</c:v>
                </c:pt>
                <c:pt idx="7">
                  <c:v>令和2年</c:v>
                </c:pt>
              </c:strCache>
            </c:strRef>
          </c:cat>
          <c:val>
            <c:numRef>
              <c:f>'4-5g'!$E$2:$E$10</c:f>
              <c:numCache>
                <c:formatCode>General</c:formatCode>
                <c:ptCount val="8"/>
                <c:pt idx="0">
                  <c:v>13</c:v>
                </c:pt>
                <c:pt idx="1">
                  <c:v>6</c:v>
                </c:pt>
                <c:pt idx="2">
                  <c:v>7</c:v>
                </c:pt>
                <c:pt idx="3">
                  <c:v>5</c:v>
                </c:pt>
                <c:pt idx="4">
                  <c:v>5</c:v>
                </c:pt>
                <c:pt idx="5">
                  <c:v>3</c:v>
                </c:pt>
                <c:pt idx="6">
                  <c:v>2</c:v>
                </c:pt>
                <c:pt idx="7">
                  <c:v>2</c:v>
                </c:pt>
              </c:numCache>
            </c:numRef>
          </c:val>
          <c:smooth val="0"/>
          <c:extLst>
            <c:ext xmlns:c16="http://schemas.microsoft.com/office/drawing/2014/chart" uri="{C3380CC4-5D6E-409C-BE32-E72D297353CC}">
              <c16:uniqueId val="{00000027-B75C-4939-B329-FFBE71163A84}"/>
            </c:ext>
          </c:extLst>
        </c:ser>
        <c:dLbls>
          <c:showLegendKey val="0"/>
          <c:showVal val="1"/>
          <c:showCatName val="0"/>
          <c:showSerName val="0"/>
          <c:showPercent val="0"/>
          <c:showBubbleSize val="0"/>
        </c:dLbls>
        <c:marker val="1"/>
        <c:smooth val="0"/>
        <c:axId val="1"/>
        <c:axId val="2"/>
      </c:line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10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（戸）</a:t>
                </a:r>
              </a:p>
            </c:rich>
          </c:tx>
          <c:layout>
            <c:manualLayout>
              <c:xMode val="edge"/>
              <c:yMode val="edge"/>
              <c:x val="1.302939840578052E-2"/>
              <c:y val="2.854606409492931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1000" b="0" i="0" u="none" strike="noStrike" kern="1200" baseline="0">
                <a:solidFill>
                  <a:schemeClr val="tx1"/>
                </a:solidFill>
                <a:latin typeface="メイリオ"/>
                <a:ea typeface="メイリオ"/>
                <a:cs typeface="+mn-cs"/>
              </a:defRPr>
            </a:pPr>
            <a:endParaRPr lang="ja-JP"/>
          </a:p>
        </c:txPr>
        <c:crossAx val="1"/>
        <c:crosses val="autoZero"/>
        <c:crossBetween val="between"/>
      </c:valAx>
      <c:spPr>
        <a:solidFill>
          <a:schemeClr val="bg1"/>
        </a:solidFill>
        <a:ln>
          <a:noFill/>
        </a:ln>
        <a:effectLst/>
      </c:spPr>
    </c:plotArea>
    <c:legend>
      <c:legendPos val="t"/>
      <c:layout>
        <c:manualLayout>
          <c:xMode val="edge"/>
          <c:yMode val="edge"/>
          <c:x val="0.19081885352566225"/>
          <c:y val="3.8472957273783391E-3"/>
          <c:w val="0.61824686940966012"/>
          <c:h val="7.8027673725250365E-2"/>
        </c:manualLayout>
      </c:layout>
      <c:overlay val="0"/>
      <c:spPr>
        <a:noFill/>
        <a:ln>
          <a:noFill/>
        </a:ln>
        <a:effectLst/>
      </c:spPr>
      <c:txPr>
        <a:bodyPr rot="0" spcFirstLastPara="1" vertOverflow="ellipsis" horzOverflow="overflow" vert="horz" wrap="square" anchor="ctr" anchorCtr="1"/>
        <a:lstStyle/>
        <a:p>
          <a:pPr algn="l" rtl="0">
            <a:defRPr lang="ja-JP" altLang="en-US" sz="10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[2024統計さむかわデータベース（完成）.xlsx]4-6(H22以前)g!ﾋﾟﾎﾞｯﾄﾃｰﾌﾞﾙ3</c:name>
    <c:fmtId val="0"/>
  </c:pivotSource>
  <c:chart>
    <c:autoTitleDeleted val="1"/>
    <c:pivotFmts>
      <c:pivotFmt>
        <c:idx val="0"/>
        <c:spPr>
          <a:solidFill>
            <a:schemeClr val="accent1"/>
          </a:solidFill>
        </c:spPr>
        <c:marker>
          <c:symbol val="none"/>
        </c:marker>
        <c:dLbl>
          <c:idx val="0"/>
          <c:numFmt formatCode="#,##0_ " sourceLinked="0"/>
          <c:spPr>
            <a:noFill/>
            <a:ln>
              <a:noFill/>
            </a:ln>
            <a:effectLst/>
          </c:spPr>
          <c:txPr>
            <a:bodyPr rot="0" horzOverflow="overflow" anchor="ctr" anchorCtr="1"/>
            <a:lstStyle/>
            <a:p>
              <a:pPr algn="ctr" rtl="0">
                <a:defRPr sz="1000">
                  <a:solidFill>
                    <a:schemeClr val="tx1"/>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ln>
            <a:solidFill>
              <a:schemeClr val="accent2"/>
            </a:solidFill>
          </a:ln>
        </c:spPr>
        <c:marker>
          <c:spPr>
            <a:solidFill>
              <a:schemeClr val="accent2"/>
            </a:solidFill>
            <a:ln>
              <a:solidFill>
                <a:schemeClr val="accent2"/>
              </a:solidFill>
            </a:ln>
          </c:spPr>
        </c:marker>
        <c:dLbl>
          <c:idx val="0"/>
          <c:spPr>
            <a:noFill/>
            <a:ln>
              <a:noFill/>
            </a:ln>
            <a:effectLst/>
          </c:spPr>
          <c:txPr>
            <a:bodyPr rot="0" horzOverflow="overflow" anchor="ctr" anchorCtr="1"/>
            <a:lstStyle/>
            <a:p>
              <a:pPr algn="ctr" rtl="0">
                <a:defRPr sz="10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220100951049181"/>
          <c:y val="0.15235589222233298"/>
          <c:w val="0.77585146635301017"/>
          <c:h val="0.6476387919864447"/>
        </c:manualLayout>
      </c:layout>
      <c:barChart>
        <c:barDir val="col"/>
        <c:grouping val="clustered"/>
        <c:varyColors val="0"/>
        <c:ser>
          <c:idx val="1"/>
          <c:order val="1"/>
          <c:tx>
            <c:strRef>
              <c:f>'4-6(H22以前)g'!$C$1</c:f>
              <c:strCache>
                <c:ptCount val="1"/>
                <c:pt idx="0">
                  <c:v>施設園芸総面積（左軸）</c:v>
                </c:pt>
              </c:strCache>
            </c:strRef>
          </c:tx>
          <c:spPr>
            <a:solidFill>
              <a:schemeClr val="accent1"/>
            </a:solidFill>
          </c:spPr>
          <c:invertIfNegative val="0"/>
          <c:dLbls>
            <c:numFmt formatCode="#,##0_ " sourceLinked="0"/>
            <c:spPr>
              <a:noFill/>
              <a:ln>
                <a:noFill/>
              </a:ln>
              <a:effectLst/>
            </c:spPr>
            <c:txPr>
              <a:bodyPr rot="0" horzOverflow="overflow" anchor="ctr" anchorCtr="1"/>
              <a:lstStyle/>
              <a:p>
                <a:pPr algn="ctr" rtl="0">
                  <a:defRPr sz="1000">
                    <a:solidFill>
                      <a:schemeClr val="tx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'4-6(H22以前)g'!$A$2:$A$8</c:f>
              <c:strCache>
                <c:ptCount val="6"/>
                <c:pt idx="0">
                  <c:v>昭和60年</c:v>
                </c:pt>
                <c:pt idx="1">
                  <c:v>平成2年</c:v>
                </c:pt>
                <c:pt idx="2">
                  <c:v>平成7年</c:v>
                </c:pt>
                <c:pt idx="3">
                  <c:v>平成12年</c:v>
                </c:pt>
                <c:pt idx="4">
                  <c:v>平成17年</c:v>
                </c:pt>
                <c:pt idx="5">
                  <c:v>平成22年</c:v>
                </c:pt>
              </c:strCache>
            </c:strRef>
          </c:cat>
          <c:val>
            <c:numRef>
              <c:f>'4-6(H22以前)g'!$C$2:$C$8</c:f>
              <c:numCache>
                <c:formatCode>General</c:formatCode>
                <c:ptCount val="6"/>
                <c:pt idx="0">
                  <c:v>1063</c:v>
                </c:pt>
                <c:pt idx="1">
                  <c:v>1228</c:v>
                </c:pt>
                <c:pt idx="2">
                  <c:v>1026</c:v>
                </c:pt>
                <c:pt idx="3">
                  <c:v>870</c:v>
                </c:pt>
                <c:pt idx="4">
                  <c:v>956</c:v>
                </c:pt>
                <c:pt idx="5">
                  <c:v>843</c:v>
                </c:pt>
              </c:numCache>
            </c:numRef>
          </c:val>
          <c:extLst>
            <c:ext xmlns:c16="http://schemas.microsoft.com/office/drawing/2014/chart" uri="{C3380CC4-5D6E-409C-BE32-E72D297353CC}">
              <c16:uniqueId val="{00000000-1510-4053-8E9F-292AAC38736C}"/>
            </c:ext>
          </c:extLst>
        </c:ser>
        <c:dLbls>
          <c:showLegendKey val="0"/>
          <c:showVal val="1"/>
          <c:showCatName val="0"/>
          <c:showSerName val="0"/>
          <c:showPercent val="0"/>
          <c:showBubbleSize val="0"/>
        </c:dLbls>
        <c:gapWidth val="150"/>
        <c:axId val="1"/>
        <c:axId val="2"/>
      </c:barChart>
      <c:lineChart>
        <c:grouping val="standard"/>
        <c:varyColors val="0"/>
        <c:ser>
          <c:idx val="0"/>
          <c:order val="0"/>
          <c:tx>
            <c:strRef>
              <c:f>'4-6(H22以前)g'!$B$1</c:f>
              <c:strCache>
                <c:ptCount val="1"/>
                <c:pt idx="0">
                  <c:v>施設園芸農家数（右軸）</c:v>
                </c:pt>
              </c:strCache>
            </c:strRef>
          </c:tx>
          <c:spPr>
            <a:ln>
              <a:solidFill>
                <a:schemeClr val="accent2"/>
              </a:solidFill>
            </a:ln>
          </c:spPr>
          <c:marker>
            <c:spPr>
              <a:solidFill>
                <a:schemeClr val="accent2"/>
              </a:solidFill>
              <a:ln>
                <a:solidFill>
                  <a:schemeClr val="accent2"/>
                </a:solidFill>
              </a:ln>
            </c:spPr>
          </c:marker>
          <c:dLbls>
            <c:spPr>
              <a:noFill/>
              <a:ln>
                <a:noFill/>
              </a:ln>
              <a:effectLst/>
            </c:spPr>
            <c:txPr>
              <a:bodyPr rot="0" horzOverflow="overflow" anchor="ctr" anchorCtr="1"/>
              <a:lstStyle/>
              <a:p>
                <a:pPr algn="ctr" rtl="0">
                  <a:defRPr sz="1000">
                    <a:solidFill>
                      <a:schemeClr val="tx1"/>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'4-6(H22以前)g'!$A$2:$A$8</c:f>
              <c:strCache>
                <c:ptCount val="6"/>
                <c:pt idx="0">
                  <c:v>昭和60年</c:v>
                </c:pt>
                <c:pt idx="1">
                  <c:v>平成2年</c:v>
                </c:pt>
                <c:pt idx="2">
                  <c:v>平成7年</c:v>
                </c:pt>
                <c:pt idx="3">
                  <c:v>平成12年</c:v>
                </c:pt>
                <c:pt idx="4">
                  <c:v>平成17年</c:v>
                </c:pt>
                <c:pt idx="5">
                  <c:v>平成22年</c:v>
                </c:pt>
              </c:strCache>
            </c:strRef>
          </c:cat>
          <c:val>
            <c:numRef>
              <c:f>'4-6(H22以前)g'!$B$2:$B$8</c:f>
              <c:numCache>
                <c:formatCode>General</c:formatCode>
                <c:ptCount val="6"/>
                <c:pt idx="0">
                  <c:v>138</c:v>
                </c:pt>
                <c:pt idx="1">
                  <c:v>118</c:v>
                </c:pt>
                <c:pt idx="2">
                  <c:v>114</c:v>
                </c:pt>
                <c:pt idx="3">
                  <c:v>102</c:v>
                </c:pt>
                <c:pt idx="4">
                  <c:v>72</c:v>
                </c:pt>
                <c:pt idx="5">
                  <c:v>62</c:v>
                </c:pt>
              </c:numCache>
            </c:numRef>
          </c:val>
          <c:smooth val="0"/>
          <c:extLst>
            <c:ext xmlns:c16="http://schemas.microsoft.com/office/drawing/2014/chart" uri="{C3380CC4-5D6E-409C-BE32-E72D297353CC}">
              <c16:uniqueId val="{00000001-1510-4053-8E9F-292AAC38736C}"/>
            </c:ext>
          </c:extLst>
        </c:ser>
        <c:dLbls>
          <c:showLegendKey val="0"/>
          <c:showVal val="1"/>
          <c:showCatName val="0"/>
          <c:showSerName val="0"/>
          <c:showPercent val="0"/>
          <c:showBubbleSize val="0"/>
        </c:dLbls>
        <c:marker val="1"/>
        <c:smooth val="0"/>
        <c:axId val="11"/>
        <c:axId val="12"/>
      </c:lineChart>
      <c:catAx>
        <c:axId val="1"/>
        <c:scaling>
          <c:orientation val="minMax"/>
        </c:scaling>
        <c:delete val="0"/>
        <c:axPos val="b"/>
        <c:numFmt formatCode="General" sourceLinked="1"/>
        <c:majorTickMark val="out"/>
        <c:minorTickMark val="none"/>
        <c:tickLblPos val="nextTo"/>
        <c:txPr>
          <a:bodyPr rot="-2160000" horzOverflow="overflow" anchor="ctr" anchorCtr="1"/>
          <a:lstStyle/>
          <a:p>
            <a:pPr algn="ctr" rtl="0">
              <a:defRPr sz="1000">
                <a:solidFill>
                  <a:schemeClr val="tx1"/>
                </a:solidFill>
              </a:defRPr>
            </a:pPr>
            <a:endParaRPr lang="ja-JP"/>
          </a:p>
        </c:txPr>
        <c:crossAx val="2"/>
        <c:crosses val="autoZero"/>
        <c:auto val="1"/>
        <c:lblAlgn val="ctr"/>
        <c:lblOffset val="50"/>
        <c:noMultiLvlLbl val="0"/>
      </c:catAx>
      <c:valAx>
        <c:axId val="2"/>
        <c:scaling>
          <c:orientation val="minMax"/>
        </c:scaling>
        <c:delete val="0"/>
        <c:axPos val="l"/>
        <c:title>
          <c:tx>
            <c:rich>
              <a:bodyPr rot="0" horzOverflow="overflow" anchor="ctr" anchorCtr="1"/>
              <a:lstStyle/>
              <a:p>
                <a:pPr algn="ctr" rtl="0">
                  <a:defRPr sz="900" b="0" i="0" u="none" strike="noStrike" baseline="0">
                    <a:solidFill>
                      <a:schemeClr val="tx1"/>
                    </a:solidFill>
                  </a:defRPr>
                </a:pPr>
                <a:r>
                  <a:rPr lang="ja-JP" altLang="en-US" sz="900" b="0" i="0" u="none" strike="noStrike" baseline="0">
                    <a:solidFill>
                      <a:schemeClr val="tx1"/>
                    </a:solidFill>
                    <a:latin typeface="メイリオ"/>
                    <a:ea typeface="メイリオ"/>
                  </a:rPr>
                  <a:t>（</a:t>
                </a:r>
                <a:r>
                  <a:rPr lang="en-US" altLang="en-US" sz="900" b="0" i="0" u="none" strike="noStrike" baseline="0">
                    <a:solidFill>
                      <a:schemeClr val="tx1"/>
                    </a:solidFill>
                    <a:latin typeface="メイリオ"/>
                    <a:ea typeface="メイリオ"/>
                  </a:rPr>
                  <a:t>a</a:t>
                </a:r>
                <a:r>
                  <a:rPr lang="ja-JP" altLang="en-US" sz="900" b="0" i="0" u="none" strike="noStrike" baseline="0">
                    <a:solidFill>
                      <a:schemeClr val="tx1"/>
                    </a:solidFill>
                    <a:latin typeface="メイリオ"/>
                    <a:ea typeface="メイリオ"/>
                  </a:rPr>
                  <a:t>）</a:t>
                </a:r>
              </a:p>
            </c:rich>
          </c:tx>
          <c:layout>
            <c:manualLayout>
              <c:xMode val="edge"/>
              <c:yMode val="edge"/>
              <c:x val="1.0265488396684227E-2"/>
              <c:y val="3.5791222299744178E-2"/>
            </c:manualLayout>
          </c:layout>
          <c:overlay val="0"/>
        </c:title>
        <c:numFmt formatCode="#,##0_);[Red]\(#,##0\)" sourceLinked="0"/>
        <c:majorTickMark val="out"/>
        <c:minorTickMark val="none"/>
        <c:tickLblPos val="nextTo"/>
        <c:txPr>
          <a:bodyPr horzOverflow="overflow" anchor="ctr" anchorCtr="1"/>
          <a:lstStyle/>
          <a:p>
            <a:pPr algn="ctr" rtl="0">
              <a:defRPr sz="1000">
                <a:solidFill>
                  <a:schemeClr val="tx1"/>
                </a:solidFill>
              </a:defRPr>
            </a:pPr>
            <a:endParaRPr lang="ja-JP"/>
          </a:p>
        </c:txPr>
        <c:crossAx val="1"/>
        <c:crosses val="autoZero"/>
        <c:crossBetween val="between"/>
        <c:majorUnit val="200"/>
      </c:valAx>
      <c:catAx>
        <c:axId val="11"/>
        <c:scaling>
          <c:orientation val="minMax"/>
        </c:scaling>
        <c:delete val="1"/>
        <c:axPos val="b"/>
        <c:numFmt formatCode="General" sourceLinked="1"/>
        <c:majorTickMark val="out"/>
        <c:minorTickMark val="none"/>
        <c:tickLblPos val="nextTo"/>
        <c:crossAx val="12"/>
        <c:crosses val="autoZero"/>
        <c:auto val="1"/>
        <c:lblAlgn val="ctr"/>
        <c:lblOffset val="100"/>
        <c:noMultiLvlLbl val="0"/>
      </c:catAx>
      <c:valAx>
        <c:axId val="12"/>
        <c:scaling>
          <c:orientation val="minMax"/>
        </c:scaling>
        <c:delete val="0"/>
        <c:axPos val="r"/>
        <c:title>
          <c:tx>
            <c:rich>
              <a:bodyPr rot="0" horzOverflow="overflow" anchor="ctr" anchorCtr="1"/>
              <a:lstStyle/>
              <a:p>
                <a:pPr algn="ctr" rtl="0">
                  <a:defRPr sz="900" b="0" i="0" u="none" strike="noStrike" baseline="0">
                    <a:solidFill>
                      <a:schemeClr val="tx1"/>
                    </a:solidFill>
                  </a:defRPr>
                </a:pPr>
                <a:r>
                  <a:rPr lang="ja-JP" altLang="en-US" sz="900" b="0" i="0" u="none" strike="noStrike" baseline="0">
                    <a:solidFill>
                      <a:schemeClr val="tx1"/>
                    </a:solidFill>
                    <a:latin typeface="メイリオ"/>
                    <a:ea typeface="メイリオ"/>
                  </a:rPr>
                  <a:t>（戸）</a:t>
                </a:r>
              </a:p>
            </c:rich>
          </c:tx>
          <c:layout>
            <c:manualLayout>
              <c:xMode val="edge"/>
              <c:yMode val="edge"/>
              <c:x val="0.9055860193734776"/>
              <c:y val="4.3586165653343965E-2"/>
            </c:manualLayout>
          </c:layout>
          <c:overlay val="0"/>
        </c:title>
        <c:numFmt formatCode="General" sourceLinked="1"/>
        <c:majorTickMark val="out"/>
        <c:minorTickMark val="none"/>
        <c:tickLblPos val="nextTo"/>
        <c:txPr>
          <a:bodyPr horzOverflow="overflow" anchor="ctr" anchorCtr="1"/>
          <a:lstStyle/>
          <a:p>
            <a:pPr algn="ctr" rtl="0">
              <a:defRPr sz="1000">
                <a:solidFill>
                  <a:schemeClr val="tx1"/>
                </a:solidFill>
              </a:defRPr>
            </a:pPr>
            <a:endParaRPr lang="ja-JP"/>
          </a:p>
        </c:txPr>
        <c:crossAx val="11"/>
        <c:crosses val="max"/>
        <c:crossBetween val="between"/>
        <c:majorUnit val="20"/>
      </c:valAx>
    </c:plotArea>
    <c:legend>
      <c:legendPos val="t"/>
      <c:overlay val="0"/>
      <c:txPr>
        <a:bodyPr horzOverflow="overflow" anchor="ctr" anchorCtr="1"/>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nchorCtr="1"/>
    <a:lstStyle/>
    <a:p>
      <a:pPr algn="ctr" rtl="0">
        <a:defRPr lang="ja-JP" altLang="en-US" sz="1000">
          <a:solidFill>
            <a:schemeClr val="tx1"/>
          </a:solidFill>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[2024統計さむかわデータベース（完成）.xlsx]4-6g!ピボットテーブル1</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solidFill>
          <a:ln>
            <a:noFill/>
          </a:ln>
          <a:effectLst/>
        </c:spPr>
      </c:pivotFmt>
      <c:pivotFmt>
        <c:idx val="5"/>
        <c:spPr>
          <a:solidFill>
            <a:schemeClr val="accent2"/>
          </a:solidFill>
          <a:ln>
            <a:noFill/>
          </a:ln>
          <a:effectLst/>
        </c:spPr>
      </c:pivotFmt>
      <c:pivotFmt>
        <c:idx val="6"/>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square"/>
          <c:size val="5"/>
          <c:spPr>
            <a:solidFill>
              <a:schemeClr val="accent5"/>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
        <c:spPr>
          <a:ln w="28575" cap="rnd">
            <a:solidFill>
              <a:schemeClr val="accent5"/>
            </a:solidFill>
            <a:round/>
          </a:ln>
          <a:effectLst/>
        </c:spPr>
        <c:marker>
          <c:symbol val="square"/>
          <c:size val="5"/>
          <c:spPr>
            <a:solidFill>
              <a:schemeClr val="accent5"/>
            </a:solidFill>
            <a:ln w="9525">
              <a:solidFill>
                <a:schemeClr val="accent5"/>
              </a:solidFill>
            </a:ln>
            <a:effectLst/>
          </c:spPr>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
        <c:spPr>
          <a:ln w="28575" cap="rnd">
            <a:solidFill>
              <a:schemeClr val="accent5"/>
            </a:solidFill>
            <a:round/>
          </a:ln>
          <a:effectLst/>
        </c:spPr>
        <c:marker>
          <c:symbol val="square"/>
          <c:size val="5"/>
          <c:spPr>
            <a:solidFill>
              <a:schemeClr val="accent5"/>
            </a:solidFill>
            <a:ln w="9525">
              <a:solidFill>
                <a:schemeClr val="accent5"/>
              </a:solidFill>
            </a:ln>
            <a:effectLst/>
          </c:spPr>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5758877743021846"/>
          <c:y val="0.26486134885313251"/>
          <c:w val="0.68711873344599039"/>
          <c:h val="0.5813425767431244"/>
        </c:manualLayout>
      </c:layout>
      <c:barChart>
        <c:barDir val="col"/>
        <c:grouping val="stacked"/>
        <c:varyColors val="0"/>
        <c:ser>
          <c:idx val="0"/>
          <c:order val="0"/>
          <c:tx>
            <c:strRef>
              <c:f>'4-6g'!$B$3</c:f>
              <c:strCache>
                <c:ptCount val="1"/>
                <c:pt idx="0">
                  <c:v> 切り花類</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617-4AE5-9610-03D2F398F95A}"/>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0617-4AE5-9610-03D2F398F95A}"/>
              </c:ext>
            </c:extLst>
          </c:dPt>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'4-6g'!$A$4:$A$6</c:f>
              <c:strCache>
                <c:ptCount val="2"/>
                <c:pt idx="0">
                  <c:v>平成27年</c:v>
                </c:pt>
                <c:pt idx="1">
                  <c:v>令和2年</c:v>
                </c:pt>
              </c:strCache>
            </c:strRef>
          </c:cat>
          <c:val>
            <c:numRef>
              <c:f>'4-6g'!$B$4:$B$6</c:f>
              <c:numCache>
                <c:formatCode>General</c:formatCode>
                <c:ptCount val="2"/>
                <c:pt idx="0">
                  <c:v>32</c:v>
                </c:pt>
                <c:pt idx="1">
                  <c:v>33</c:v>
                </c:pt>
              </c:numCache>
            </c:numRef>
          </c:val>
          <c:extLst>
            <c:ext xmlns:c16="http://schemas.microsoft.com/office/drawing/2014/chart" uri="{C3380CC4-5D6E-409C-BE32-E72D297353CC}">
              <c16:uniqueId val="{00000004-0617-4AE5-9610-03D2F398F95A}"/>
            </c:ext>
          </c:extLst>
        </c:ser>
        <c:ser>
          <c:idx val="1"/>
          <c:order val="1"/>
          <c:tx>
            <c:strRef>
              <c:f>'4-6g'!$C$3</c:f>
              <c:strCache>
                <c:ptCount val="1"/>
                <c:pt idx="0">
                  <c:v> 球根類</c:v>
                </c:pt>
              </c:strCache>
            </c:strRef>
          </c:tx>
          <c:spPr>
            <a:solidFill>
              <a:schemeClr val="accent2"/>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6-0617-4AE5-9610-03D2F398F95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8-0617-4AE5-9610-03D2F398F95A}"/>
              </c:ext>
            </c:extLst>
          </c:dPt>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'4-6g'!$A$4:$A$6</c:f>
              <c:strCache>
                <c:ptCount val="2"/>
                <c:pt idx="0">
                  <c:v>平成27年</c:v>
                </c:pt>
                <c:pt idx="1">
                  <c:v>令和2年</c:v>
                </c:pt>
              </c:strCache>
            </c:strRef>
          </c:cat>
          <c:val>
            <c:numRef>
              <c:f>'4-6g'!$C$4:$C$6</c:f>
              <c:numCache>
                <c:formatCode>General</c:formatCode>
                <c:ptCount val="2"/>
                <c:pt idx="0">
                  <c:v>3</c:v>
                </c:pt>
                <c:pt idx="1">
                  <c:v>3</c:v>
                </c:pt>
              </c:numCache>
            </c:numRef>
          </c:val>
          <c:extLst>
            <c:ext xmlns:c16="http://schemas.microsoft.com/office/drawing/2014/chart" uri="{C3380CC4-5D6E-409C-BE32-E72D297353CC}">
              <c16:uniqueId val="{00000009-0617-4AE5-9610-03D2F398F95A}"/>
            </c:ext>
          </c:extLst>
        </c:ser>
        <c:ser>
          <c:idx val="2"/>
          <c:order val="2"/>
          <c:tx>
            <c:strRef>
              <c:f>'4-6g'!$D$3</c:f>
              <c:strCache>
                <c:ptCount val="1"/>
                <c:pt idx="0">
                  <c:v> 鉢もの類</c:v>
                </c:pt>
              </c:strCache>
            </c:strRef>
          </c:tx>
          <c:spPr>
            <a:solidFill>
              <a:schemeClr val="accent3"/>
            </a:solidFill>
            <a:ln>
              <a:noFill/>
            </a:ln>
            <a:effectLst/>
          </c:spPr>
          <c:invertIfNegative val="0"/>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'4-6g'!$A$4:$A$6</c:f>
              <c:strCache>
                <c:ptCount val="2"/>
                <c:pt idx="0">
                  <c:v>平成27年</c:v>
                </c:pt>
                <c:pt idx="1">
                  <c:v>令和2年</c:v>
                </c:pt>
              </c:strCache>
            </c:strRef>
          </c:cat>
          <c:val>
            <c:numRef>
              <c:f>'4-6g'!$D$4:$D$6</c:f>
              <c:numCache>
                <c:formatCode>General</c:formatCode>
                <c:ptCount val="2"/>
                <c:pt idx="0">
                  <c:v>14</c:v>
                </c:pt>
                <c:pt idx="1">
                  <c:v>9</c:v>
                </c:pt>
              </c:numCache>
            </c:numRef>
          </c:val>
          <c:extLst>
            <c:ext xmlns:c16="http://schemas.microsoft.com/office/drawing/2014/chart" uri="{C3380CC4-5D6E-409C-BE32-E72D297353CC}">
              <c16:uniqueId val="{0000000A-0617-4AE5-9610-03D2F398F95A}"/>
            </c:ext>
          </c:extLst>
        </c:ser>
        <c:ser>
          <c:idx val="3"/>
          <c:order val="3"/>
          <c:tx>
            <c:strRef>
              <c:f>'4-6g'!$E$3</c:f>
              <c:strCache>
                <c:ptCount val="1"/>
                <c:pt idx="0">
                  <c:v> 花壇用苗もの類</c:v>
                </c:pt>
              </c:strCache>
            </c:strRef>
          </c:tx>
          <c:spPr>
            <a:solidFill>
              <a:schemeClr val="accent4"/>
            </a:solidFill>
            <a:ln>
              <a:noFill/>
            </a:ln>
            <a:effectLst/>
          </c:spPr>
          <c:invertIfNegative val="0"/>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'4-6g'!$A$4:$A$6</c:f>
              <c:strCache>
                <c:ptCount val="2"/>
                <c:pt idx="0">
                  <c:v>平成27年</c:v>
                </c:pt>
                <c:pt idx="1">
                  <c:v>令和2年</c:v>
                </c:pt>
              </c:strCache>
            </c:strRef>
          </c:cat>
          <c:val>
            <c:numRef>
              <c:f>'4-6g'!$E$4:$E$6</c:f>
              <c:numCache>
                <c:formatCode>General</c:formatCode>
                <c:ptCount val="2"/>
                <c:pt idx="0">
                  <c:v>11</c:v>
                </c:pt>
                <c:pt idx="1">
                  <c:v>9</c:v>
                </c:pt>
              </c:numCache>
            </c:numRef>
          </c:val>
          <c:extLst>
            <c:ext xmlns:c16="http://schemas.microsoft.com/office/drawing/2014/chart" uri="{C3380CC4-5D6E-409C-BE32-E72D297353CC}">
              <c16:uniqueId val="{0000000B-0617-4AE5-9610-03D2F398F95A}"/>
            </c:ext>
          </c:extLst>
        </c:ser>
        <c:dLbls>
          <c:showLegendKey val="0"/>
          <c:showVal val="0"/>
          <c:showCatName val="0"/>
          <c:showSerName val="0"/>
          <c:showPercent val="0"/>
          <c:showBubbleSize val="0"/>
        </c:dLbls>
        <c:gapWidth val="219"/>
        <c:overlap val="100"/>
        <c:axId val="1"/>
        <c:axId val="2"/>
      </c:barChart>
      <c:lineChart>
        <c:grouping val="standard"/>
        <c:varyColors val="0"/>
        <c:ser>
          <c:idx val="4"/>
          <c:order val="4"/>
          <c:tx>
            <c:strRef>
              <c:f>'4-6g'!$F$3</c:f>
              <c:strCache>
                <c:ptCount val="1"/>
                <c:pt idx="0">
                  <c:v> 実経営体数（右軸）</c:v>
                </c:pt>
              </c:strCache>
            </c:strRef>
          </c:tx>
          <c:spPr>
            <a:ln w="28575" cap="rnd">
              <a:solidFill>
                <a:schemeClr val="accent5"/>
              </a:solidFill>
              <a:round/>
            </a:ln>
            <a:effectLst/>
          </c:spPr>
          <c:marker>
            <c:symbol val="square"/>
            <c:size val="5"/>
            <c:spPr>
              <a:solidFill>
                <a:schemeClr val="accent5"/>
              </a:solidFill>
              <a:ln w="9525">
                <a:solidFill>
                  <a:schemeClr val="accent5"/>
                </a:solidFill>
              </a:ln>
              <a:effectLst/>
            </c:spPr>
          </c:marker>
          <c:dPt>
            <c:idx val="0"/>
            <c:marker>
              <c:symbol val="square"/>
              <c:size val="5"/>
              <c:spPr>
                <a:solidFill>
                  <a:schemeClr val="accent5"/>
                </a:solidFill>
                <a:ln w="9525">
                  <a:solidFill>
                    <a:schemeClr val="accent5"/>
                  </a:solidFill>
                </a:ln>
                <a:effectLst/>
              </c:spPr>
            </c:marker>
            <c:bubble3D val="0"/>
            <c:spPr>
              <a:ln w="28575" cap="rnd">
                <a:solidFill>
                  <a:schemeClr val="accent5"/>
                </a:solidFill>
                <a:round/>
              </a:ln>
              <a:effectLst/>
            </c:spPr>
            <c:extLst>
              <c:ext xmlns:c16="http://schemas.microsoft.com/office/drawing/2014/chart" uri="{C3380CC4-5D6E-409C-BE32-E72D297353CC}">
                <c16:uniqueId val="{0000000D-0617-4AE5-9610-03D2F398F95A}"/>
              </c:ext>
            </c:extLst>
          </c:dPt>
          <c:dPt>
            <c:idx val="1"/>
            <c:marker>
              <c:symbol val="square"/>
              <c:size val="5"/>
              <c:spPr>
                <a:solidFill>
                  <a:schemeClr val="accent5"/>
                </a:solidFill>
                <a:ln w="9525">
                  <a:solidFill>
                    <a:schemeClr val="accent5"/>
                  </a:solidFill>
                </a:ln>
                <a:effectLst/>
              </c:spPr>
            </c:marker>
            <c:bubble3D val="0"/>
            <c:spPr>
              <a:ln w="28575" cap="rnd">
                <a:solidFill>
                  <a:schemeClr val="accent5"/>
                </a:solidFill>
                <a:round/>
              </a:ln>
              <a:effectLst/>
            </c:spPr>
            <c:extLst>
              <c:ext xmlns:c16="http://schemas.microsoft.com/office/drawing/2014/chart" uri="{C3380CC4-5D6E-409C-BE32-E72D297353CC}">
                <c16:uniqueId val="{0000000F-0617-4AE5-9610-03D2F398F95A}"/>
              </c:ext>
            </c:extLst>
          </c:dPt>
          <c:dLbls>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617-4AE5-9610-03D2F398F95A}"/>
                </c:ext>
              </c:extLst>
            </c:dLbl>
            <c:dLbl>
              <c:idx val="1"/>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617-4AE5-9610-03D2F398F95A}"/>
                </c:ext>
              </c:extLst>
            </c:dLbl>
            <c:spPr>
              <a:noFill/>
              <a:ln>
                <a:noFill/>
              </a:ln>
              <a:effectLst/>
            </c:spPr>
            <c:txPr>
              <a:bodyPr rot="0" spcFirstLastPara="1" vertOverflow="ellipsis" vert="horz" wrap="square" lIns="38100" tIns="19050" rIns="38100" bIns="19050" anchor="ctr" anchorCtr="1">
                <a:spAutoFit/>
              </a:bodyPr>
              <a:lstStyle/>
              <a:p>
                <a:pPr>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'4-6g'!$A$4:$A$6</c:f>
              <c:strCache>
                <c:ptCount val="2"/>
                <c:pt idx="0">
                  <c:v>平成27年</c:v>
                </c:pt>
                <c:pt idx="1">
                  <c:v>令和2年</c:v>
                </c:pt>
              </c:strCache>
            </c:strRef>
          </c:cat>
          <c:val>
            <c:numRef>
              <c:f>'4-6g'!$F$4:$F$6</c:f>
              <c:numCache>
                <c:formatCode>General</c:formatCode>
                <c:ptCount val="2"/>
                <c:pt idx="0">
                  <c:v>46</c:v>
                </c:pt>
                <c:pt idx="1">
                  <c:v>43</c:v>
                </c:pt>
              </c:numCache>
            </c:numRef>
          </c:val>
          <c:smooth val="0"/>
          <c:extLst>
            <c:ext xmlns:c16="http://schemas.microsoft.com/office/drawing/2014/chart" uri="{C3380CC4-5D6E-409C-BE32-E72D297353CC}">
              <c16:uniqueId val="{00000010-0617-4AE5-9610-03D2F398F95A}"/>
            </c:ext>
          </c:extLst>
        </c:ser>
        <c:dLbls>
          <c:showLegendKey val="0"/>
          <c:showVal val="0"/>
          <c:showCatName val="0"/>
          <c:showSerName val="0"/>
          <c:showPercent val="0"/>
          <c:showBubbleSize val="0"/>
        </c:dLbls>
        <c:marker val="1"/>
        <c:smooth val="0"/>
        <c:axId val="11"/>
        <c:axId val="12"/>
      </c:lineChart>
      <c:catAx>
        <c:axId val="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r>
                  <a:rPr lang="ja-JP" altLang="en-US" sz="900" b="0" i="0" u="none" strike="noStrike" kern="1200" baseline="0">
                    <a:solidFill>
                      <a:schemeClr val="tx1">
                        <a:lumMod val="65000"/>
                        <a:lumOff val="35000"/>
                      </a:schemeClr>
                    </a:solidFill>
                    <a:latin typeface="メイリオ"/>
                    <a:ea typeface="メイリオ"/>
                    <a:cs typeface="+mn-cs"/>
                  </a:rPr>
                  <a:t>（栽培経営体数）</a:t>
                </a:r>
              </a:p>
            </c:rich>
          </c:tx>
          <c:layout>
            <c:manualLayout>
              <c:xMode val="edge"/>
              <c:yMode val="edge"/>
              <c:x val="1.0925196850393702E-2"/>
              <c:y val="0.18456607326258131"/>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title>
        <c:numFmt formatCode="General" sourceLinked="1"/>
        <c:majorTickMark val="out"/>
        <c:minorTickMark val="none"/>
        <c:tickLblPos val="nextTo"/>
        <c:spPr>
          <a:noFill/>
          <a:ln>
            <a:solidFill>
              <a:schemeClr val="tx1"/>
            </a:solidFill>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crossAx val="1"/>
        <c:crosses val="autoZero"/>
        <c:crossBetween val="between"/>
      </c:valAx>
      <c:catAx>
        <c:axId val="11"/>
        <c:scaling>
          <c:orientation val="minMax"/>
        </c:scaling>
        <c:delete val="1"/>
        <c:axPos val="b"/>
        <c:numFmt formatCode="General" sourceLinked="1"/>
        <c:majorTickMark val="out"/>
        <c:minorTickMark val="none"/>
        <c:tickLblPos val="nextTo"/>
        <c:crossAx val="12"/>
        <c:crosses val="autoZero"/>
        <c:auto val="1"/>
        <c:lblAlgn val="ctr"/>
        <c:lblOffset val="100"/>
        <c:noMultiLvlLbl val="0"/>
      </c:catAx>
      <c:valAx>
        <c:axId val="12"/>
        <c:scaling>
          <c:orientation val="minMax"/>
          <c:max val="50"/>
          <c:min val="0"/>
        </c:scaling>
        <c:delete val="0"/>
        <c:axPos val="r"/>
        <c:title>
          <c:tx>
            <c:rich>
              <a:bodyPr rot="0" spcFirstLastPara="1" vertOverflow="ellipsis" horzOverflow="overflow"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r>
                  <a:rPr lang="ja-JP" altLang="en-US" sz="900" b="0" i="0" u="none" strike="noStrike" kern="1200" baseline="0">
                    <a:solidFill>
                      <a:schemeClr val="tx1">
                        <a:lumMod val="65000"/>
                        <a:lumOff val="35000"/>
                      </a:schemeClr>
                    </a:solidFill>
                    <a:latin typeface="メイリオ"/>
                    <a:ea typeface="メイリオ"/>
                    <a:cs typeface="+mn-cs"/>
                  </a:rPr>
                  <a:t>（実経営体数）</a:t>
                </a:r>
                <a:endParaRPr lang="en-US" altLang="en-US" sz="900" b="0" i="0" u="none" strike="noStrike" kern="1200" baseline="0">
                  <a:solidFill>
                    <a:schemeClr val="tx1">
                      <a:lumMod val="65000"/>
                      <a:lumOff val="35000"/>
                    </a:schemeClr>
                  </a:solidFill>
                  <a:latin typeface="メイリオ"/>
                  <a:ea typeface="メイリオ"/>
                  <a:cs typeface="+mn-cs"/>
                </a:endParaRPr>
              </a:p>
            </c:rich>
          </c:tx>
          <c:layout>
            <c:manualLayout>
              <c:xMode val="edge"/>
              <c:yMode val="edge"/>
              <c:x val="0.81904527559055118"/>
              <c:y val="0.17369650804518999"/>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title>
        <c:numFmt formatCode="General" sourceLinked="1"/>
        <c:majorTickMark val="out"/>
        <c:minorTickMark val="none"/>
        <c:tickLblPos val="nextTo"/>
        <c:spPr>
          <a:noFill/>
          <a:ln>
            <a:solidFill>
              <a:schemeClr val="tx1"/>
            </a:solidFill>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crossAx val="11"/>
        <c:crosses val="max"/>
        <c:crossBetween val="between"/>
        <c:majorUnit val="5"/>
      </c:valAx>
      <c:spPr>
        <a:noFill/>
        <a:ln>
          <a:noFill/>
        </a:ln>
        <a:effectLst/>
      </c:spPr>
    </c:plotArea>
    <c:legend>
      <c:legendPos val="t"/>
      <c:layout>
        <c:manualLayout>
          <c:xMode val="edge"/>
          <c:yMode val="edge"/>
          <c:x val="2.2657885168312051E-2"/>
          <c:y val="5.0724637681159424E-2"/>
          <c:w val="0.94168474374493139"/>
          <c:h val="0.11186636996462397"/>
        </c:manualLayout>
      </c:layou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legend>
    <c:plotVisOnly val="1"/>
    <c:dispBlanksAs val="gap"/>
    <c:showDLblsOverMax val="0"/>
  </c:chart>
  <c:spPr>
    <a:noFill/>
    <a:ln w="9525" cap="flat" cmpd="sng" algn="ctr">
      <a:noFill/>
      <a:round/>
    </a:ln>
    <a:effectLst/>
  </c:spPr>
  <c:txPr>
    <a:bodyPr vertOverflow="overflow" horzOverflow="overflow" anchor="ctr" anchorCtr="1"/>
    <a:lstStyle/>
    <a:p>
      <a:pPr algn="ctr" rtl="0">
        <a:defRPr lang="ja-JP" altLang="en-US">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Data val="1"/>
      </c14:pivotOptions>
    </c:ext>
  </c:extLst>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[2024統計さむかわデータベース（完成）.xlsx]4-7g!ﾋﾟﾎﾞｯﾄﾃｰﾌﾞﾙ1</c:name>
    <c:fmtId val="0"/>
  </c:pivotSource>
  <c:chart>
    <c:autoTitleDeleted val="1"/>
    <c:pivotFmts>
      <c:pivotFmt>
        <c:idx val="0"/>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solidFill>
          <a:ln>
            <a:noFill/>
          </a:ln>
          <a:effectLst/>
        </c:spPr>
      </c:pivotFmt>
      <c:pivotFmt>
        <c:idx val="5"/>
        <c:spPr>
          <a:solidFill>
            <a:schemeClr val="accent2"/>
          </a:solidFill>
          <a:ln>
            <a:noFill/>
          </a:ln>
          <a:effectLst/>
        </c:spPr>
      </c:pivotFmt>
      <c:pivotFmt>
        <c:idx val="6"/>
        <c:spPr>
          <a:solidFill>
            <a:schemeClr val="accent2"/>
          </a:solidFill>
          <a:ln>
            <a:noFill/>
          </a:ln>
          <a:effectLst/>
        </c:spPr>
        <c:dLbl>
          <c:idx val="0"/>
          <c:layout>
            <c:manualLayout>
              <c:x val="-4.4593088071349755E-3"/>
              <c:y val="3.7037037037036868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2"/>
          </a:solidFill>
          <a:ln>
            <a:noFill/>
          </a:ln>
          <a:effectLst/>
        </c:spPr>
        <c:dLbl>
          <c:idx val="0"/>
          <c:layout>
            <c:manualLayout>
              <c:x val="-2.229654403567529E-3"/>
              <c:y val="3.2407407407407406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solidFill>
          <a:ln>
            <a:noFill/>
          </a:ln>
          <a:effectLst/>
        </c:spPr>
        <c:dLbl>
          <c:idx val="0"/>
          <c:layout>
            <c:manualLayout>
              <c:x val="0"/>
              <c:y val="3.2407407407407406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solidFill>
          <a:ln>
            <a:noFill/>
          </a:ln>
          <a:effectLst/>
        </c:spPr>
        <c:dLbl>
          <c:idx val="0"/>
          <c:layout>
            <c:manualLayout>
              <c:x val="-1.6350610075851762E-16"/>
              <c:y val="3.7037037037037035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2"/>
          </a:solidFill>
          <a:ln>
            <a:noFill/>
          </a:ln>
          <a:effectLst/>
        </c:spPr>
      </c:pivotFmt>
      <c:pivotFmt>
        <c:idx val="11"/>
        <c:spPr>
          <a:solidFill>
            <a:schemeClr val="accent2"/>
          </a:solidFill>
          <a:ln>
            <a:noFill/>
          </a:ln>
          <a:effectLst/>
        </c:spP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3"/>
          </a:solidFill>
          <a:ln>
            <a:noFill/>
          </a:ln>
          <a:effectLst/>
        </c:spPr>
        <c:dLbl>
          <c:idx val="0"/>
          <c:layout>
            <c:manualLayout>
              <c:x val="1.1148272017837236E-2"/>
              <c:y val="4.1666666666666581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3"/>
          </a:solidFill>
          <a:ln>
            <a:noFill/>
          </a:ln>
          <a:effectLst/>
        </c:spPr>
        <c:dLbl>
          <c:idx val="0"/>
          <c:layout>
            <c:manualLayout>
              <c:x val="6.688963210702341E-3"/>
              <c:y val="4.1666666666666664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3"/>
          </a:solidFill>
          <a:ln>
            <a:noFill/>
          </a:ln>
          <a:effectLst/>
        </c:spPr>
        <c:dLbl>
          <c:idx val="0"/>
          <c:layout>
            <c:manualLayout>
              <c:x val="0"/>
              <c:y val="1.3888888888888805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3"/>
          </a:solidFill>
          <a:ln>
            <a:noFill/>
          </a:ln>
          <a:effectLst/>
        </c:spPr>
        <c:dLbl>
          <c:idx val="0"/>
          <c:layout>
            <c:manualLayout>
              <c:x val="-8.1753050379258811E-17"/>
              <c:y val="2.3148148148147977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a:noFill/>
          </a:ln>
          <a:effectLst/>
        </c:spPr>
        <c:dLbl>
          <c:idx val="0"/>
          <c:layout>
            <c:manualLayout>
              <c:x val="-8.1753050379258811E-17"/>
              <c:y val="2.7777777777777693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3"/>
          </a:solidFill>
          <a:ln>
            <a:noFill/>
          </a:ln>
          <a:effectLst/>
        </c:spPr>
        <c:dLbl>
          <c:idx val="0"/>
          <c:layout>
            <c:manualLayout>
              <c:x val="0"/>
              <c:y val="9.2592592592592587E-3"/>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3"/>
          </a:solidFill>
          <a:ln>
            <a:noFill/>
          </a:ln>
          <a:effectLst/>
        </c:spP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3"/>
          </a:solidFill>
          <a:ln>
            <a:noFill/>
          </a:ln>
          <a:effectLst/>
        </c:spP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409794086336041"/>
          <c:y val="0.10234120092999842"/>
          <c:w val="0.86873804719133729"/>
          <c:h val="0.7152592376357445"/>
        </c:manualLayout>
      </c:layout>
      <c:barChart>
        <c:barDir val="col"/>
        <c:grouping val="clustered"/>
        <c:varyColors val="0"/>
        <c:ser>
          <c:idx val="0"/>
          <c:order val="0"/>
          <c:tx>
            <c:strRef>
              <c:f>'4-7g'!$B$1</c:f>
              <c:strCache>
                <c:ptCount val="1"/>
                <c:pt idx="0">
                  <c:v> 総面積</c:v>
                </c:pt>
              </c:strCache>
            </c:strRef>
          </c:tx>
          <c:spPr>
            <a:solidFill>
              <a:schemeClr val="accent1"/>
            </a:solidFill>
            <a:ln>
              <a:noFill/>
            </a:ln>
            <a:effectLst/>
          </c:spPr>
          <c:invertIfNegative val="0"/>
          <c:dPt>
            <c:idx val="5"/>
            <c:invertIfNegative val="0"/>
            <c:bubble3D val="0"/>
            <c:spPr>
              <a:solidFill>
                <a:schemeClr val="accent1"/>
              </a:solidFill>
              <a:ln>
                <a:noFill/>
              </a:ln>
              <a:effectLst/>
            </c:spPr>
            <c:extLst>
              <c:ext xmlns:c16="http://schemas.microsoft.com/office/drawing/2014/chart" uri="{C3380CC4-5D6E-409C-BE32-E72D297353CC}">
                <c16:uniqueId val="{00000001-C993-47DA-9CDF-92789A595A9E}"/>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3-C993-47DA-9CDF-92789A595A9E}"/>
              </c:ext>
            </c:extLst>
          </c:dPt>
          <c:dLbls>
            <c:dLbl>
              <c:idx val="5"/>
              <c:delete val="1"/>
              <c:extLst>
                <c:ext xmlns:c15="http://schemas.microsoft.com/office/drawing/2012/chart" uri="{CE6537A1-D6FC-4f65-9D91-7224C49458BB}"/>
                <c:ext xmlns:c16="http://schemas.microsoft.com/office/drawing/2014/chart" uri="{C3380CC4-5D6E-409C-BE32-E72D297353CC}">
                  <c16:uniqueId val="{00000001-C993-47DA-9CDF-92789A595A9E}"/>
                </c:ext>
              </c:extLst>
            </c:dLbl>
            <c:dLbl>
              <c:idx val="6"/>
              <c:delete val="1"/>
              <c:extLst>
                <c:ext xmlns:c15="http://schemas.microsoft.com/office/drawing/2012/chart" uri="{CE6537A1-D6FC-4f65-9D91-7224C49458BB}"/>
                <c:ext xmlns:c16="http://schemas.microsoft.com/office/drawing/2014/chart" uri="{C3380CC4-5D6E-409C-BE32-E72D297353CC}">
                  <c16:uniqueId val="{00000003-C993-47DA-9CDF-92789A595A9E}"/>
                </c:ext>
              </c:extLst>
            </c:dLbl>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'4-7g'!$A$2:$A$10</c:f>
              <c:strCache>
                <c:ptCount val="8"/>
                <c:pt idx="0">
                  <c:v>昭和60年</c:v>
                </c:pt>
                <c:pt idx="1">
                  <c:v>平成2年</c:v>
                </c:pt>
                <c:pt idx="2">
                  <c:v>平成7年</c:v>
                </c:pt>
                <c:pt idx="3">
                  <c:v>平成12年</c:v>
                </c:pt>
                <c:pt idx="4">
                  <c:v>平成17年</c:v>
                </c:pt>
                <c:pt idx="5">
                  <c:v>平成22年</c:v>
                </c:pt>
                <c:pt idx="6">
                  <c:v>平成27年</c:v>
                </c:pt>
                <c:pt idx="7">
                  <c:v>令和2年</c:v>
                </c:pt>
              </c:strCache>
            </c:strRef>
          </c:cat>
          <c:val>
            <c:numRef>
              <c:f>'4-7g'!$B$2:$B$10</c:f>
              <c:numCache>
                <c:formatCode>General</c:formatCode>
                <c:ptCount val="8"/>
                <c:pt idx="0">
                  <c:v>26295</c:v>
                </c:pt>
                <c:pt idx="1">
                  <c:v>18782</c:v>
                </c:pt>
                <c:pt idx="2">
                  <c:v>16034</c:v>
                </c:pt>
                <c:pt idx="3">
                  <c:v>9933</c:v>
                </c:pt>
                <c:pt idx="4">
                  <c:v>9104</c:v>
                </c:pt>
                <c:pt idx="5">
                  <c:v>0</c:v>
                </c:pt>
                <c:pt idx="6">
                  <c:v>0</c:v>
                </c:pt>
                <c:pt idx="7">
                  <c:v>8105</c:v>
                </c:pt>
              </c:numCache>
            </c:numRef>
          </c:val>
          <c:extLst>
            <c:ext xmlns:c16="http://schemas.microsoft.com/office/drawing/2014/chart" uri="{C3380CC4-5D6E-409C-BE32-E72D297353CC}">
              <c16:uniqueId val="{00000004-C993-47DA-9CDF-92789A595A9E}"/>
            </c:ext>
          </c:extLst>
        </c:ser>
        <c:ser>
          <c:idx val="1"/>
          <c:order val="1"/>
          <c:tx>
            <c:strRef>
              <c:f>'4-7g'!$C$1</c:f>
              <c:strCache>
                <c:ptCount val="1"/>
                <c:pt idx="0">
                  <c:v> 稲</c:v>
                </c:pt>
              </c:strCache>
            </c:strRef>
          </c:tx>
          <c:spPr>
            <a:solidFill>
              <a:schemeClr val="accent2"/>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6-C993-47DA-9CDF-92789A595A9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8-C993-47DA-9CDF-92789A595A9E}"/>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A-C993-47DA-9CDF-92789A595A9E}"/>
              </c:ext>
            </c:extLst>
          </c:dPt>
          <c:dPt>
            <c:idx val="3"/>
            <c:invertIfNegative val="0"/>
            <c:bubble3D val="0"/>
            <c:spPr>
              <a:solidFill>
                <a:schemeClr val="accent2"/>
              </a:solidFill>
              <a:ln>
                <a:noFill/>
              </a:ln>
              <a:effectLst/>
            </c:spPr>
            <c:extLst>
              <c:ext xmlns:c16="http://schemas.microsoft.com/office/drawing/2014/chart" uri="{C3380CC4-5D6E-409C-BE32-E72D297353CC}">
                <c16:uniqueId val="{0000000C-C993-47DA-9CDF-92789A595A9E}"/>
              </c:ext>
            </c:extLst>
          </c:dPt>
          <c:dPt>
            <c:idx val="4"/>
            <c:invertIfNegative val="0"/>
            <c:bubble3D val="0"/>
            <c:spPr>
              <a:solidFill>
                <a:schemeClr val="accent2"/>
              </a:solidFill>
              <a:ln>
                <a:noFill/>
              </a:ln>
              <a:effectLst/>
            </c:spPr>
            <c:extLst>
              <c:ext xmlns:c16="http://schemas.microsoft.com/office/drawing/2014/chart" uri="{C3380CC4-5D6E-409C-BE32-E72D297353CC}">
                <c16:uniqueId val="{0000000E-C993-47DA-9CDF-92789A595A9E}"/>
              </c:ext>
            </c:extLst>
          </c:dPt>
          <c:dPt>
            <c:idx val="5"/>
            <c:invertIfNegative val="0"/>
            <c:bubble3D val="0"/>
            <c:spPr>
              <a:solidFill>
                <a:schemeClr val="accent2"/>
              </a:solidFill>
              <a:ln>
                <a:noFill/>
              </a:ln>
              <a:effectLst/>
            </c:spPr>
            <c:extLst>
              <c:ext xmlns:c16="http://schemas.microsoft.com/office/drawing/2014/chart" uri="{C3380CC4-5D6E-409C-BE32-E72D297353CC}">
                <c16:uniqueId val="{00000010-C993-47DA-9CDF-92789A595A9E}"/>
              </c:ext>
            </c:extLst>
          </c:dPt>
          <c:dPt>
            <c:idx val="6"/>
            <c:invertIfNegative val="0"/>
            <c:bubble3D val="0"/>
            <c:spPr>
              <a:solidFill>
                <a:schemeClr val="accent2"/>
              </a:solidFill>
              <a:ln>
                <a:noFill/>
              </a:ln>
              <a:effectLst/>
            </c:spPr>
            <c:extLst>
              <c:ext xmlns:c16="http://schemas.microsoft.com/office/drawing/2014/chart" uri="{C3380CC4-5D6E-409C-BE32-E72D297353CC}">
                <c16:uniqueId val="{00000012-C993-47DA-9CDF-92789A595A9E}"/>
              </c:ext>
            </c:extLst>
          </c:dPt>
          <c:dPt>
            <c:idx val="7"/>
            <c:invertIfNegative val="0"/>
            <c:bubble3D val="0"/>
            <c:spPr>
              <a:solidFill>
                <a:schemeClr val="accent2"/>
              </a:solidFill>
              <a:ln>
                <a:noFill/>
              </a:ln>
              <a:effectLst/>
            </c:spPr>
            <c:extLst>
              <c:ext xmlns:c16="http://schemas.microsoft.com/office/drawing/2014/chart" uri="{C3380CC4-5D6E-409C-BE32-E72D297353CC}">
                <c16:uniqueId val="{00000014-C993-47DA-9CDF-92789A595A9E}"/>
              </c:ext>
            </c:extLst>
          </c:dPt>
          <c:dLbls>
            <c:dLbl>
              <c:idx val="2"/>
              <c:layout>
                <c:manualLayout>
                  <c:x val="-4.4593088071349755E-3"/>
                  <c:y val="3.703703703703686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993-47DA-9CDF-92789A595A9E}"/>
                </c:ext>
              </c:extLst>
            </c:dLbl>
            <c:dLbl>
              <c:idx val="3"/>
              <c:layout>
                <c:manualLayout>
                  <c:x val="-2.229654403567529E-3"/>
                  <c:y val="3.240740740740740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993-47DA-9CDF-92789A595A9E}"/>
                </c:ext>
              </c:extLst>
            </c:dLbl>
            <c:dLbl>
              <c:idx val="4"/>
              <c:layout>
                <c:manualLayout>
                  <c:x val="0"/>
                  <c:y val="3.240740740740740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993-47DA-9CDF-92789A595A9E}"/>
                </c:ext>
              </c:extLst>
            </c:dLbl>
            <c:dLbl>
              <c:idx val="5"/>
              <c:layout>
                <c:manualLayout>
                  <c:x val="-1.6350610075851762E-16"/>
                  <c:y val="3.703703703703703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993-47DA-9CDF-92789A595A9E}"/>
                </c:ext>
              </c:extLst>
            </c:dLbl>
            <c:dLbl>
              <c:idx val="7"/>
              <c:delete val="1"/>
              <c:extLst>
                <c:ext xmlns:c15="http://schemas.microsoft.com/office/drawing/2012/chart" uri="{CE6537A1-D6FC-4f65-9D91-7224C49458BB}"/>
                <c:ext xmlns:c16="http://schemas.microsoft.com/office/drawing/2014/chart" uri="{C3380CC4-5D6E-409C-BE32-E72D297353CC}">
                  <c16:uniqueId val="{00000014-C993-47DA-9CDF-92789A595A9E}"/>
                </c:ext>
              </c:extLst>
            </c:dLbl>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'4-7g'!$A$2:$A$10</c:f>
              <c:strCache>
                <c:ptCount val="8"/>
                <c:pt idx="0">
                  <c:v>昭和60年</c:v>
                </c:pt>
                <c:pt idx="1">
                  <c:v>平成2年</c:v>
                </c:pt>
                <c:pt idx="2">
                  <c:v>平成7年</c:v>
                </c:pt>
                <c:pt idx="3">
                  <c:v>平成12年</c:v>
                </c:pt>
                <c:pt idx="4">
                  <c:v>平成17年</c:v>
                </c:pt>
                <c:pt idx="5">
                  <c:v>平成22年</c:v>
                </c:pt>
                <c:pt idx="6">
                  <c:v>平成27年</c:v>
                </c:pt>
                <c:pt idx="7">
                  <c:v>令和2年</c:v>
                </c:pt>
              </c:strCache>
            </c:strRef>
          </c:cat>
          <c:val>
            <c:numRef>
              <c:f>'4-7g'!$C$2:$C$10</c:f>
              <c:numCache>
                <c:formatCode>General</c:formatCode>
                <c:ptCount val="8"/>
                <c:pt idx="0">
                  <c:v>11652</c:v>
                </c:pt>
                <c:pt idx="1">
                  <c:v>7811</c:v>
                </c:pt>
                <c:pt idx="2">
                  <c:v>6220</c:v>
                </c:pt>
                <c:pt idx="3">
                  <c:v>3581</c:v>
                </c:pt>
                <c:pt idx="4">
                  <c:v>2557</c:v>
                </c:pt>
                <c:pt idx="5">
                  <c:v>3518</c:v>
                </c:pt>
                <c:pt idx="6">
                  <c:v>2824</c:v>
                </c:pt>
                <c:pt idx="7">
                  <c:v>0</c:v>
                </c:pt>
              </c:numCache>
            </c:numRef>
          </c:val>
          <c:extLst>
            <c:ext xmlns:c16="http://schemas.microsoft.com/office/drawing/2014/chart" uri="{C3380CC4-5D6E-409C-BE32-E72D297353CC}">
              <c16:uniqueId val="{00000015-C993-47DA-9CDF-92789A595A9E}"/>
            </c:ext>
          </c:extLst>
        </c:ser>
        <c:ser>
          <c:idx val="2"/>
          <c:order val="2"/>
          <c:tx>
            <c:strRef>
              <c:f>'4-7g'!$D$1</c:f>
              <c:strCache>
                <c:ptCount val="1"/>
                <c:pt idx="0">
                  <c:v> 野菜類</c:v>
                </c:pt>
              </c:strCache>
            </c:strRef>
          </c:tx>
          <c:spPr>
            <a:solidFill>
              <a:schemeClr val="accent3"/>
            </a:solidFill>
            <a:ln>
              <a:noFill/>
            </a:ln>
            <a:effectLst/>
          </c:spPr>
          <c:invertIfNegative val="0"/>
          <c:dPt>
            <c:idx val="0"/>
            <c:invertIfNegative val="0"/>
            <c:bubble3D val="0"/>
            <c:spPr>
              <a:solidFill>
                <a:schemeClr val="accent3"/>
              </a:solidFill>
              <a:ln>
                <a:noFill/>
              </a:ln>
              <a:effectLst/>
            </c:spPr>
            <c:extLst>
              <c:ext xmlns:c16="http://schemas.microsoft.com/office/drawing/2014/chart" uri="{C3380CC4-5D6E-409C-BE32-E72D297353CC}">
                <c16:uniqueId val="{00000017-C993-47DA-9CDF-92789A595A9E}"/>
              </c:ext>
            </c:extLst>
          </c:dPt>
          <c:dPt>
            <c:idx val="1"/>
            <c:invertIfNegative val="0"/>
            <c:bubble3D val="0"/>
            <c:spPr>
              <a:solidFill>
                <a:schemeClr val="accent3"/>
              </a:solidFill>
              <a:ln>
                <a:noFill/>
              </a:ln>
              <a:effectLst/>
            </c:spPr>
            <c:extLst>
              <c:ext xmlns:c16="http://schemas.microsoft.com/office/drawing/2014/chart" uri="{C3380CC4-5D6E-409C-BE32-E72D297353CC}">
                <c16:uniqueId val="{00000019-C993-47DA-9CDF-92789A595A9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1B-C993-47DA-9CDF-92789A595A9E}"/>
              </c:ext>
            </c:extLst>
          </c:dPt>
          <c:dPt>
            <c:idx val="3"/>
            <c:invertIfNegative val="0"/>
            <c:bubble3D val="0"/>
            <c:spPr>
              <a:solidFill>
                <a:schemeClr val="accent3"/>
              </a:solidFill>
              <a:ln>
                <a:noFill/>
              </a:ln>
              <a:effectLst/>
            </c:spPr>
            <c:extLst>
              <c:ext xmlns:c16="http://schemas.microsoft.com/office/drawing/2014/chart" uri="{C3380CC4-5D6E-409C-BE32-E72D297353CC}">
                <c16:uniqueId val="{0000001D-C993-47DA-9CDF-92789A595A9E}"/>
              </c:ext>
            </c:extLst>
          </c:dPt>
          <c:dPt>
            <c:idx val="4"/>
            <c:invertIfNegative val="0"/>
            <c:bubble3D val="0"/>
            <c:spPr>
              <a:solidFill>
                <a:schemeClr val="accent3"/>
              </a:solidFill>
              <a:ln>
                <a:noFill/>
              </a:ln>
              <a:effectLst/>
            </c:spPr>
            <c:extLst>
              <c:ext xmlns:c16="http://schemas.microsoft.com/office/drawing/2014/chart" uri="{C3380CC4-5D6E-409C-BE32-E72D297353CC}">
                <c16:uniqueId val="{0000001F-C993-47DA-9CDF-92789A595A9E}"/>
              </c:ext>
            </c:extLst>
          </c:dPt>
          <c:dPt>
            <c:idx val="5"/>
            <c:invertIfNegative val="0"/>
            <c:bubble3D val="0"/>
            <c:spPr>
              <a:solidFill>
                <a:schemeClr val="accent3"/>
              </a:solidFill>
              <a:ln>
                <a:noFill/>
              </a:ln>
              <a:effectLst/>
            </c:spPr>
            <c:extLst>
              <c:ext xmlns:c16="http://schemas.microsoft.com/office/drawing/2014/chart" uri="{C3380CC4-5D6E-409C-BE32-E72D297353CC}">
                <c16:uniqueId val="{00000021-C993-47DA-9CDF-92789A595A9E}"/>
              </c:ext>
            </c:extLst>
          </c:dPt>
          <c:dPt>
            <c:idx val="6"/>
            <c:invertIfNegative val="0"/>
            <c:bubble3D val="0"/>
            <c:spPr>
              <a:solidFill>
                <a:schemeClr val="accent3"/>
              </a:solidFill>
              <a:ln>
                <a:noFill/>
              </a:ln>
              <a:effectLst/>
            </c:spPr>
            <c:extLst>
              <c:ext xmlns:c16="http://schemas.microsoft.com/office/drawing/2014/chart" uri="{C3380CC4-5D6E-409C-BE32-E72D297353CC}">
                <c16:uniqueId val="{00000023-C993-47DA-9CDF-92789A595A9E}"/>
              </c:ext>
            </c:extLst>
          </c:dPt>
          <c:dPt>
            <c:idx val="7"/>
            <c:invertIfNegative val="0"/>
            <c:bubble3D val="0"/>
            <c:spPr>
              <a:solidFill>
                <a:schemeClr val="accent3"/>
              </a:solidFill>
              <a:ln>
                <a:noFill/>
              </a:ln>
              <a:effectLst/>
            </c:spPr>
            <c:extLst>
              <c:ext xmlns:c16="http://schemas.microsoft.com/office/drawing/2014/chart" uri="{C3380CC4-5D6E-409C-BE32-E72D297353CC}">
                <c16:uniqueId val="{00000025-C993-47DA-9CDF-92789A595A9E}"/>
              </c:ext>
            </c:extLst>
          </c:dPt>
          <c:dLbls>
            <c:dLbl>
              <c:idx val="0"/>
              <c:layout>
                <c:manualLayout>
                  <c:x val="1.1148272017837236E-2"/>
                  <c:y val="4.166666666666658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993-47DA-9CDF-92789A595A9E}"/>
                </c:ext>
              </c:extLst>
            </c:dLbl>
            <c:dLbl>
              <c:idx val="1"/>
              <c:layout>
                <c:manualLayout>
                  <c:x val="6.688963210702341E-3"/>
                  <c:y val="4.166666666666666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993-47DA-9CDF-92789A595A9E}"/>
                </c:ext>
              </c:extLst>
            </c:dLbl>
            <c:dLbl>
              <c:idx val="2"/>
              <c:layout>
                <c:manualLayout>
                  <c:x val="0"/>
                  <c:y val="1.388888888888880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993-47DA-9CDF-92789A595A9E}"/>
                </c:ext>
              </c:extLst>
            </c:dLbl>
            <c:dLbl>
              <c:idx val="3"/>
              <c:layout>
                <c:manualLayout>
                  <c:x val="-8.1753050379258811E-17"/>
                  <c:y val="2.314814814814797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993-47DA-9CDF-92789A595A9E}"/>
                </c:ext>
              </c:extLst>
            </c:dLbl>
            <c:dLbl>
              <c:idx val="4"/>
              <c:layout>
                <c:manualLayout>
                  <c:x val="-8.1753050379258811E-17"/>
                  <c:y val="2.777777777777769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C993-47DA-9CDF-92789A595A9E}"/>
                </c:ext>
              </c:extLst>
            </c:dLbl>
            <c:dLbl>
              <c:idx val="5"/>
              <c:layout>
                <c:manualLayout>
                  <c:x val="0"/>
                  <c:y val="9.259259259259258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993-47DA-9CDF-92789A595A9E}"/>
                </c:ext>
              </c:extLst>
            </c:dLbl>
            <c:dLbl>
              <c:idx val="6"/>
              <c:delete val="1"/>
              <c:extLst>
                <c:ext xmlns:c15="http://schemas.microsoft.com/office/drawing/2012/chart" uri="{CE6537A1-D6FC-4f65-9D91-7224C49458BB}"/>
                <c:ext xmlns:c16="http://schemas.microsoft.com/office/drawing/2014/chart" uri="{C3380CC4-5D6E-409C-BE32-E72D297353CC}">
                  <c16:uniqueId val="{00000023-C993-47DA-9CDF-92789A595A9E}"/>
                </c:ext>
              </c:extLst>
            </c:dLbl>
            <c:dLbl>
              <c:idx val="7"/>
              <c:delete val="1"/>
              <c:extLst>
                <c:ext xmlns:c15="http://schemas.microsoft.com/office/drawing/2012/chart" uri="{CE6537A1-D6FC-4f65-9D91-7224C49458BB}"/>
                <c:ext xmlns:c16="http://schemas.microsoft.com/office/drawing/2014/chart" uri="{C3380CC4-5D6E-409C-BE32-E72D297353CC}">
                  <c16:uniqueId val="{00000025-C993-47DA-9CDF-92789A595A9E}"/>
                </c:ext>
              </c:extLst>
            </c:dLbl>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'4-7g'!$A$2:$A$10</c:f>
              <c:strCache>
                <c:ptCount val="8"/>
                <c:pt idx="0">
                  <c:v>昭和60年</c:v>
                </c:pt>
                <c:pt idx="1">
                  <c:v>平成2年</c:v>
                </c:pt>
                <c:pt idx="2">
                  <c:v>平成7年</c:v>
                </c:pt>
                <c:pt idx="3">
                  <c:v>平成12年</c:v>
                </c:pt>
                <c:pt idx="4">
                  <c:v>平成17年</c:v>
                </c:pt>
                <c:pt idx="5">
                  <c:v>平成22年</c:v>
                </c:pt>
                <c:pt idx="6">
                  <c:v>平成27年</c:v>
                </c:pt>
                <c:pt idx="7">
                  <c:v>令和2年</c:v>
                </c:pt>
              </c:strCache>
            </c:strRef>
          </c:cat>
          <c:val>
            <c:numRef>
              <c:f>'4-7g'!$D$2:$D$10</c:f>
              <c:numCache>
                <c:formatCode>General</c:formatCode>
                <c:ptCount val="8"/>
                <c:pt idx="0">
                  <c:v>9295</c:v>
                </c:pt>
                <c:pt idx="1">
                  <c:v>7637</c:v>
                </c:pt>
                <c:pt idx="2">
                  <c:v>6846</c:v>
                </c:pt>
                <c:pt idx="3">
                  <c:v>4899</c:v>
                </c:pt>
                <c:pt idx="4">
                  <c:v>4432</c:v>
                </c:pt>
                <c:pt idx="5">
                  <c:v>4022</c:v>
                </c:pt>
                <c:pt idx="6">
                  <c:v>0</c:v>
                </c:pt>
                <c:pt idx="7">
                  <c:v>0</c:v>
                </c:pt>
              </c:numCache>
            </c:numRef>
          </c:val>
          <c:extLst>
            <c:ext xmlns:c16="http://schemas.microsoft.com/office/drawing/2014/chart" uri="{C3380CC4-5D6E-409C-BE32-E72D297353CC}">
              <c16:uniqueId val="{00000026-C993-47DA-9CDF-92789A595A9E}"/>
            </c:ext>
          </c:extLst>
        </c:ser>
        <c:dLbls>
          <c:showLegendKey val="0"/>
          <c:showVal val="1"/>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10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a:t>
                </a:r>
                <a:r>
                  <a:rPr lang="en-US" altLang="en-US" sz="900" b="0" i="0" u="none" strike="noStrike" kern="1200" baseline="0">
                    <a:solidFill>
                      <a:schemeClr val="tx1"/>
                    </a:solidFill>
                    <a:latin typeface="メイリオ"/>
                    <a:ea typeface="メイリオ"/>
                    <a:cs typeface="+mn-cs"/>
                  </a:rPr>
                  <a:t>a</a:t>
                </a:r>
                <a:r>
                  <a:rPr lang="ja-JP" altLang="en-US" sz="900" b="0" i="0" u="none" strike="noStrike" kern="1200" baseline="0">
                    <a:solidFill>
                      <a:schemeClr val="tx1"/>
                    </a:solidFill>
                    <a:latin typeface="メイリオ"/>
                    <a:ea typeface="メイリオ"/>
                    <a:cs typeface="+mn-cs"/>
                  </a:rPr>
                  <a:t>）</a:t>
                </a:r>
              </a:p>
            </c:rich>
          </c:tx>
          <c:layout>
            <c:manualLayout>
              <c:xMode val="edge"/>
              <c:yMode val="edge"/>
              <c:x val="7.8038138751174616E-2"/>
              <c:y val="1.462912374048482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1000" b="0" i="0" u="none" strike="noStrike" kern="1200" baseline="0">
                <a:solidFill>
                  <a:schemeClr val="tx1"/>
                </a:solidFill>
                <a:latin typeface="メイリオ"/>
                <a:ea typeface="メイリオ"/>
                <a:cs typeface="+mn-cs"/>
              </a:defRPr>
            </a:pPr>
            <a:endParaRPr lang="ja-JP"/>
          </a:p>
        </c:txPr>
        <c:crossAx val="1"/>
        <c:crosses val="autoZero"/>
        <c:crossBetween val="between"/>
      </c:valAx>
      <c:spPr>
        <a:solidFill>
          <a:schemeClr val="bg1"/>
        </a:solidFill>
        <a:ln>
          <a:noFill/>
        </a:ln>
        <a:effectLst/>
      </c:spPr>
    </c:plotArea>
    <c:legend>
      <c:legendPos val="t"/>
      <c:layout>
        <c:manualLayout>
          <c:xMode val="edge"/>
          <c:yMode val="edge"/>
          <c:x val="0.35607156425751518"/>
          <c:y val="1.3131976362442548E-2"/>
          <c:w val="0.28785687148496963"/>
          <c:h val="8.476673508391884E-2"/>
        </c:manualLayout>
      </c:layout>
      <c:overlay val="0"/>
      <c:spPr>
        <a:noFill/>
        <a:ln>
          <a:noFill/>
        </a:ln>
        <a:effectLst/>
      </c:spPr>
      <c:txPr>
        <a:bodyPr rot="0" spcFirstLastPara="1" vertOverflow="ellipsis" horzOverflow="overflow" vert="horz" wrap="square" anchor="ctr" anchorCtr="1"/>
        <a:lstStyle/>
        <a:p>
          <a:pPr algn="l" rtl="0">
            <a:defRPr lang="ja-JP" altLang="en-US" sz="10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a:latin typeface="メイリオ"/>
          <a:ea typeface="メイリオ"/>
        </a:defRPr>
      </a:pPr>
      <a:endParaRPr lang="ja-JP"/>
    </a:p>
  </c:txPr>
  <c:printSettings>
    <c:headerFooter/>
    <c:pageMargins b="0.75" l="0.7" r="0.7" t="0.75" header="0.3" footer="0.3"/>
    <c:pageSetup orientation="landscape"/>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[2024統計さむかわデータベース（完成）.xlsx]4-8g!ﾋﾟﾎﾞｯﾄﾃｰﾌﾞﾙ5</c:name>
    <c:fmtId val="0"/>
  </c:pivotSource>
  <c:chart>
    <c:autoTitleDeleted val="1"/>
    <c:pivotFmts>
      <c:pivotFmt>
        <c:idx val="0"/>
        <c:spPr>
          <a:solidFill>
            <a:schemeClr val="accent1"/>
          </a:solidFill>
          <a:ln>
            <a:noFill/>
          </a:ln>
          <a:effectLst/>
        </c:spPr>
        <c:marker>
          <c:symbol val="none"/>
        </c:marker>
        <c:dLbl>
          <c:idx val="0"/>
          <c:numFmt formatCode="0.0%" sourceLinked="0"/>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solidFill>
            <a:schemeClr val="accent1"/>
          </a:solidFill>
          <a:ln>
            <a:noFill/>
          </a:ln>
          <a:effectLst/>
        </c:spPr>
      </c:pivotFmt>
      <c:pivotFmt>
        <c:idx val="10"/>
        <c:spPr>
          <a:solidFill>
            <a:schemeClr val="accent1"/>
          </a:solidFill>
          <a:ln>
            <a:noFill/>
          </a:ln>
          <a:effectLst/>
        </c:spPr>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ja-JP" altLang="en-US" sz="10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2"/>
        <c:spPr>
          <a:solidFill>
            <a:schemeClr val="accent1"/>
          </a:solidFill>
          <a:ln>
            <a:noFill/>
          </a:ln>
          <a:effectLst/>
        </c:spPr>
      </c:pivotFmt>
      <c:pivotFmt>
        <c:idx val="13"/>
        <c:spPr>
          <a:solidFill>
            <a:schemeClr val="accent1"/>
          </a:solidFill>
          <a:ln>
            <a:noFill/>
          </a:ln>
          <a:effectLst/>
        </c:spPr>
      </c:pivotFmt>
      <c:pivotFmt>
        <c:idx val="14"/>
        <c:spPr>
          <a:solidFill>
            <a:schemeClr val="accent1"/>
          </a:solidFill>
          <a:ln>
            <a:noFill/>
          </a:ln>
          <a:effectLst/>
        </c:spPr>
      </c:pivotFmt>
      <c:pivotFmt>
        <c:idx val="15"/>
        <c:spPr>
          <a:solidFill>
            <a:schemeClr val="accent1"/>
          </a:solidFill>
          <a:ln>
            <a:noFill/>
          </a:ln>
          <a:effectLst/>
        </c:spPr>
      </c:pivotFmt>
      <c:pivotFmt>
        <c:idx val="16"/>
        <c:spPr>
          <a:solidFill>
            <a:schemeClr val="accent1"/>
          </a:solidFill>
          <a:ln>
            <a:noFill/>
          </a:ln>
          <a:effectLst/>
        </c:spPr>
      </c:pivotFmt>
      <c:pivotFmt>
        <c:idx val="17"/>
        <c:spPr>
          <a:solidFill>
            <a:schemeClr val="accent1"/>
          </a:solidFill>
          <a:ln>
            <a:noFill/>
          </a:ln>
          <a:effectLst/>
        </c:spPr>
      </c:pivotFmt>
      <c:pivotFmt>
        <c:idx val="18"/>
        <c:spPr>
          <a:solidFill>
            <a:schemeClr val="accent1"/>
          </a:solidFill>
          <a:ln>
            <a:noFill/>
          </a:ln>
          <a:effectLst/>
        </c:spPr>
      </c:pivotFmt>
      <c:pivotFmt>
        <c:idx val="19"/>
        <c:spPr>
          <a:solidFill>
            <a:schemeClr val="accent1"/>
          </a:solidFill>
          <a:ln>
            <a:noFill/>
          </a:ln>
          <a:effectLst/>
        </c:spPr>
      </c:pivotFmt>
      <c:pivotFmt>
        <c:idx val="20"/>
        <c:spPr>
          <a:solidFill>
            <a:schemeClr val="accent1"/>
          </a:solidFill>
          <a:ln>
            <a:noFill/>
          </a:ln>
          <a:effectLst/>
        </c:spPr>
      </c:pivotFmt>
    </c:pivotFmts>
    <c:plotArea>
      <c:layout>
        <c:manualLayout>
          <c:layoutTarget val="inner"/>
          <c:xMode val="edge"/>
          <c:yMode val="edge"/>
          <c:x val="0.12521028427768274"/>
          <c:y val="0.11307448637885782"/>
          <c:w val="0.64674029769580266"/>
          <c:h val="0.77385102724228438"/>
        </c:manualLayout>
      </c:layout>
      <c:pieChart>
        <c:varyColors val="1"/>
        <c:ser>
          <c:idx val="0"/>
          <c:order val="0"/>
          <c:tx>
            <c:strRef>
              <c:f>'4-8g'!$B$4:$B$5</c:f>
              <c:strCache>
                <c:ptCount val="1"/>
                <c:pt idx="0">
                  <c:v>令和2年</c:v>
                </c:pt>
              </c:strCache>
            </c:strRef>
          </c:tx>
          <c:dPt>
            <c:idx val="0"/>
            <c:bubble3D val="0"/>
            <c:spPr>
              <a:solidFill>
                <a:schemeClr val="accent1"/>
              </a:solidFill>
              <a:ln>
                <a:noFill/>
              </a:ln>
              <a:effectLst/>
            </c:spPr>
            <c:extLst>
              <c:ext xmlns:c16="http://schemas.microsoft.com/office/drawing/2014/chart" uri="{C3380CC4-5D6E-409C-BE32-E72D297353CC}">
                <c16:uniqueId val="{00000001-4215-4B00-9EB3-5E0B60AD1D8F}"/>
              </c:ext>
            </c:extLst>
          </c:dPt>
          <c:dPt>
            <c:idx val="1"/>
            <c:bubble3D val="0"/>
            <c:spPr>
              <a:solidFill>
                <a:schemeClr val="accent2"/>
              </a:solidFill>
              <a:ln>
                <a:noFill/>
              </a:ln>
              <a:effectLst/>
            </c:spPr>
            <c:extLst>
              <c:ext xmlns:c16="http://schemas.microsoft.com/office/drawing/2014/chart" uri="{C3380CC4-5D6E-409C-BE32-E72D297353CC}">
                <c16:uniqueId val="{00000003-4215-4B00-9EB3-5E0B60AD1D8F}"/>
              </c:ext>
            </c:extLst>
          </c:dPt>
          <c:dPt>
            <c:idx val="2"/>
            <c:bubble3D val="0"/>
            <c:spPr>
              <a:solidFill>
                <a:schemeClr val="accent3"/>
              </a:solidFill>
              <a:ln>
                <a:noFill/>
              </a:ln>
              <a:effectLst/>
            </c:spPr>
            <c:extLst>
              <c:ext xmlns:c16="http://schemas.microsoft.com/office/drawing/2014/chart" uri="{C3380CC4-5D6E-409C-BE32-E72D297353CC}">
                <c16:uniqueId val="{00000005-4215-4B00-9EB3-5E0B60AD1D8F}"/>
              </c:ext>
            </c:extLst>
          </c:dPt>
          <c:dPt>
            <c:idx val="3"/>
            <c:bubble3D val="0"/>
            <c:spPr>
              <a:solidFill>
                <a:schemeClr val="accent4"/>
              </a:solidFill>
              <a:ln>
                <a:noFill/>
              </a:ln>
              <a:effectLst/>
            </c:spPr>
            <c:extLst>
              <c:ext xmlns:c16="http://schemas.microsoft.com/office/drawing/2014/chart" uri="{C3380CC4-5D6E-409C-BE32-E72D297353CC}">
                <c16:uniqueId val="{00000007-4215-4B00-9EB3-5E0B60AD1D8F}"/>
              </c:ext>
            </c:extLst>
          </c:dPt>
          <c:dPt>
            <c:idx val="4"/>
            <c:bubble3D val="0"/>
            <c:spPr>
              <a:solidFill>
                <a:schemeClr val="accent5"/>
              </a:solidFill>
              <a:ln>
                <a:noFill/>
              </a:ln>
              <a:effectLst/>
            </c:spPr>
            <c:extLst>
              <c:ext xmlns:c16="http://schemas.microsoft.com/office/drawing/2014/chart" uri="{C3380CC4-5D6E-409C-BE32-E72D297353CC}">
                <c16:uniqueId val="{00000009-4215-4B00-9EB3-5E0B60AD1D8F}"/>
              </c:ext>
            </c:extLst>
          </c:dPt>
          <c:dPt>
            <c:idx val="5"/>
            <c:bubble3D val="0"/>
            <c:spPr>
              <a:solidFill>
                <a:schemeClr val="accent6"/>
              </a:solidFill>
              <a:ln>
                <a:noFill/>
              </a:ln>
              <a:effectLst/>
            </c:spPr>
            <c:extLst>
              <c:ext xmlns:c16="http://schemas.microsoft.com/office/drawing/2014/chart" uri="{C3380CC4-5D6E-409C-BE32-E72D297353CC}">
                <c16:uniqueId val="{0000000B-4215-4B00-9EB3-5E0B60AD1D8F}"/>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4215-4B00-9EB3-5E0B60AD1D8F}"/>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4215-4B00-9EB3-5E0B60AD1D8F}"/>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11-4215-4B00-9EB3-5E0B60AD1D8F}"/>
              </c:ext>
            </c:extLst>
          </c:dPt>
          <c:dPt>
            <c:idx val="9"/>
            <c:bubble3D val="0"/>
            <c:spPr>
              <a:solidFill>
                <a:schemeClr val="accent4">
                  <a:lumMod val="60000"/>
                </a:schemeClr>
              </a:solidFill>
              <a:ln>
                <a:noFill/>
              </a:ln>
              <a:effectLst/>
            </c:spPr>
            <c:extLst>
              <c:ext xmlns:c16="http://schemas.microsoft.com/office/drawing/2014/chart" uri="{C3380CC4-5D6E-409C-BE32-E72D297353CC}">
                <c16:uniqueId val="{00000013-4215-4B00-9EB3-5E0B60AD1D8F}"/>
              </c:ext>
            </c:extLst>
          </c:dPt>
          <c:dLbls>
            <c:spPr>
              <a:noFill/>
              <a:ln>
                <a:noFill/>
              </a:ln>
              <a:effectLst/>
            </c:spPr>
            <c:txPr>
              <a:bodyPr rot="0" spcFirstLastPara="1" vertOverflow="ellipsis" vert="horz" wrap="square" lIns="38100" tIns="19050" rIns="38100" bIns="19050" anchor="ctr" anchorCtr="1">
                <a:spAutoFit/>
              </a:bodyPr>
              <a:lstStyle/>
              <a:p>
                <a:pPr>
                  <a:defRPr lang="ja-JP" altLang="en-US" sz="10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'4-8g'!$A$6:$A$15</c:f>
              <c:strCache>
                <c:ptCount val="10"/>
                <c:pt idx="0">
                  <c:v> 露地野菜</c:v>
                </c:pt>
                <c:pt idx="1">
                  <c:v> 花き・花木</c:v>
                </c:pt>
                <c:pt idx="2">
                  <c:v> その他の作物</c:v>
                </c:pt>
                <c:pt idx="3">
                  <c:v> 稲作</c:v>
                </c:pt>
                <c:pt idx="4">
                  <c:v> 施設野菜</c:v>
                </c:pt>
                <c:pt idx="5">
                  <c:v> 果樹類</c:v>
                </c:pt>
                <c:pt idx="6">
                  <c:v> 雑穀いも類豆類</c:v>
                </c:pt>
                <c:pt idx="7">
                  <c:v> 肉用牛</c:v>
                </c:pt>
                <c:pt idx="8">
                  <c:v> 養鶏</c:v>
                </c:pt>
                <c:pt idx="9">
                  <c:v> 酪農</c:v>
                </c:pt>
              </c:strCache>
            </c:strRef>
          </c:cat>
          <c:val>
            <c:numRef>
              <c:f>'4-8g'!$B$6:$B$15</c:f>
              <c:numCache>
                <c:formatCode>General</c:formatCode>
                <c:ptCount val="10"/>
                <c:pt idx="0">
                  <c:v>45</c:v>
                </c:pt>
                <c:pt idx="1">
                  <c:v>33</c:v>
                </c:pt>
                <c:pt idx="2">
                  <c:v>1</c:v>
                </c:pt>
                <c:pt idx="3">
                  <c:v>11</c:v>
                </c:pt>
                <c:pt idx="4">
                  <c:v>14</c:v>
                </c:pt>
                <c:pt idx="5">
                  <c:v>15</c:v>
                </c:pt>
                <c:pt idx="6">
                  <c:v>4</c:v>
                </c:pt>
                <c:pt idx="7">
                  <c:v>0</c:v>
                </c:pt>
                <c:pt idx="8">
                  <c:v>2</c:v>
                </c:pt>
                <c:pt idx="9">
                  <c:v>0</c:v>
                </c:pt>
              </c:numCache>
            </c:numRef>
          </c:val>
          <c:extLst>
            <c:ext xmlns:c16="http://schemas.microsoft.com/office/drawing/2014/chart" uri="{C3380CC4-5D6E-409C-BE32-E72D297353CC}">
              <c16:uniqueId val="{00000014-4215-4B00-9EB3-5E0B60AD1D8F}"/>
            </c:ext>
          </c:extLst>
        </c:ser>
        <c:dLbls>
          <c:showLegendKey val="0"/>
          <c:showVal val="0"/>
          <c:showCatName val="0"/>
          <c:showSerName val="0"/>
          <c:showPercent val="1"/>
          <c:showBubbleSize val="0"/>
          <c:showLeaderLines val="1"/>
        </c:dLbls>
        <c:firstSliceAng val="0"/>
      </c:pieChart>
      <c:spPr>
        <a:solidFill>
          <a:schemeClr val="bg1"/>
        </a:solidFill>
        <a:ln>
          <a:noFill/>
        </a:ln>
        <a:effectLst/>
      </c:spPr>
    </c:plotArea>
    <c:legend>
      <c:legendPos val="r"/>
      <c:overlay val="0"/>
      <c:spPr>
        <a:noFill/>
        <a:ln>
          <a:noFill/>
        </a:ln>
        <a:effectLst/>
      </c:spPr>
      <c:txPr>
        <a:bodyPr rot="0" spcFirstLastPara="1" vertOverflow="ellipsis" horzOverflow="overflow" vert="horz" wrap="square" anchor="ctr" anchorCtr="1"/>
        <a:lstStyle/>
        <a:p>
          <a:pPr algn="l" rtl="0">
            <a:defRPr lang="ja-JP" altLang="en-US" sz="1000" b="0" i="0" u="none" strike="noStrike" kern="1200" baseline="0">
              <a:solidFill>
                <a:schemeClr val="tx1"/>
              </a:solidFill>
              <a:latin typeface="メイリオ"/>
              <a:ea typeface="メイリオ"/>
              <a:cs typeface="+mn-cs"/>
            </a:defRPr>
          </a:pPr>
          <a:endParaRPr lang="ja-JP"/>
        </a:p>
      </c:txPr>
    </c:legend>
    <c:plotVisOnly val="0"/>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a:latin typeface="メイリオ"/>
          <a:ea typeface="メイリオ"/>
        </a:defRPr>
      </a:pPr>
      <a:endParaRPr lang="ja-JP"/>
    </a:p>
  </c:txPr>
  <c:printSettings>
    <c:headerFooter/>
    <c:pageMargins b="0.75" l="0.7" r="0.7" t="0.75" header="0.3" footer="0.3"/>
    <c:pageSetup orientation="landscape"/>
  </c:printSettings>
  <c:userShapes r:id="rId3"/>
  <c:extLst>
    <c:ext xmlns:c14="http://schemas.microsoft.com/office/drawing/2007/8/2/chart" uri="{781A3756-C4B2-4CAC-9D66-4F8BD8637D16}">
      <c14:pivotOptions>
        <c14:dropZoneCategories val="1"/>
      </c14:pivotOptions>
    </c:ext>
  </c:extLst>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[2024統計さむかわデータベース（完成）.xlsx]5-1g!ﾋﾟﾎﾞｯﾄﾃｰﾌﾞﾙ2</c:name>
    <c:fmtId val="0"/>
  </c:pivotSource>
  <c:chart>
    <c:autoTitleDeleted val="1"/>
    <c:pivotFmts>
      <c:pivotFmt>
        <c:idx val="0"/>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1"/>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2"/>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3"/>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4"/>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5"/>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6"/>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7"/>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s>
    <c:plotArea>
      <c:layout>
        <c:manualLayout>
          <c:layoutTarget val="inner"/>
          <c:xMode val="edge"/>
          <c:yMode val="edge"/>
          <c:x val="9.8408821771107088E-2"/>
          <c:y val="0.13712615322226351"/>
          <c:w val="0.82581455238935886"/>
          <c:h val="0.57981065950571209"/>
        </c:manualLayout>
      </c:layout>
      <c:barChart>
        <c:barDir val="col"/>
        <c:grouping val="clustered"/>
        <c:varyColors val="0"/>
        <c:ser>
          <c:idx val="1"/>
          <c:order val="1"/>
          <c:tx>
            <c:strRef>
              <c:f>'5-1g'!$C$3</c:f>
              <c:strCache>
                <c:ptCount val="1"/>
                <c:pt idx="0">
                  <c:v>従業者数（左軸）</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45C-4312-B854-8C979FBA6115}"/>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B45C-4312-B854-8C979FBA6115}"/>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B45C-4312-B854-8C979FBA6115}"/>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B45C-4312-B854-8C979FBA6115}"/>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9-B45C-4312-B854-8C979FBA6115}"/>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B-B45C-4312-B854-8C979FBA6115}"/>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D-B45C-4312-B854-8C979FBA6115}"/>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F-B45C-4312-B854-8C979FBA6115}"/>
              </c:ext>
            </c:extLst>
          </c:dPt>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'5-1g'!$A$4:$A$12</c:f>
              <c:strCache>
                <c:ptCount val="8"/>
                <c:pt idx="0">
                  <c:v>平成24年</c:v>
                </c:pt>
                <c:pt idx="1">
                  <c:v>平成25年</c:v>
                </c:pt>
                <c:pt idx="2">
                  <c:v>平成26年</c:v>
                </c:pt>
                <c:pt idx="3">
                  <c:v>平成28年</c:v>
                </c:pt>
                <c:pt idx="4">
                  <c:v>平成29年</c:v>
                </c:pt>
                <c:pt idx="5">
                  <c:v>平成30年</c:v>
                </c:pt>
                <c:pt idx="6">
                  <c:v>令和元年</c:v>
                </c:pt>
                <c:pt idx="7">
                  <c:v>令和2年</c:v>
                </c:pt>
              </c:strCache>
            </c:strRef>
          </c:cat>
          <c:val>
            <c:numRef>
              <c:f>'5-1g'!$C$4:$C$12</c:f>
              <c:numCache>
                <c:formatCode>General</c:formatCode>
                <c:ptCount val="8"/>
                <c:pt idx="0">
                  <c:v>7222</c:v>
                </c:pt>
                <c:pt idx="1">
                  <c:v>7196</c:v>
                </c:pt>
                <c:pt idx="2">
                  <c:v>7468</c:v>
                </c:pt>
                <c:pt idx="3">
                  <c:v>8339</c:v>
                </c:pt>
                <c:pt idx="4">
                  <c:v>7454</c:v>
                </c:pt>
                <c:pt idx="5">
                  <c:v>7457</c:v>
                </c:pt>
                <c:pt idx="6">
                  <c:v>7497</c:v>
                </c:pt>
                <c:pt idx="7">
                  <c:v>7712</c:v>
                </c:pt>
              </c:numCache>
            </c:numRef>
          </c:val>
          <c:extLst>
            <c:ext xmlns:c16="http://schemas.microsoft.com/office/drawing/2014/chart" uri="{C3380CC4-5D6E-409C-BE32-E72D297353CC}">
              <c16:uniqueId val="{00000010-B45C-4312-B854-8C979FBA6115}"/>
            </c:ext>
          </c:extLst>
        </c:ser>
        <c:dLbls>
          <c:showLegendKey val="0"/>
          <c:showVal val="1"/>
          <c:showCatName val="0"/>
          <c:showSerName val="0"/>
          <c:showPercent val="0"/>
          <c:showBubbleSize val="0"/>
        </c:dLbls>
        <c:gapWidth val="150"/>
        <c:axId val="1"/>
        <c:axId val="2"/>
      </c:barChart>
      <c:lineChart>
        <c:grouping val="standard"/>
        <c:varyColors val="0"/>
        <c:ser>
          <c:idx val="0"/>
          <c:order val="0"/>
          <c:tx>
            <c:strRef>
              <c:f>'5-1g'!$B$3</c:f>
              <c:strCache>
                <c:ptCount val="1"/>
                <c:pt idx="0">
                  <c:v>事業所数（右軸）</c:v>
                </c:pt>
              </c:strCache>
            </c:strRef>
          </c:tx>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Pt>
            <c:idx val="0"/>
            <c:bubble3D val="0"/>
            <c:spPr>
              <a:ln w="28575" cap="rnd" cmpd="sng" algn="ctr">
                <a:solidFill>
                  <a:schemeClr val="accent2"/>
                </a:solidFill>
                <a:prstDash val="solid"/>
                <a:round/>
              </a:ln>
              <a:effectLst/>
            </c:spPr>
            <c:extLst>
              <c:ext xmlns:c16="http://schemas.microsoft.com/office/drawing/2014/chart" uri="{C3380CC4-5D6E-409C-BE32-E72D297353CC}">
                <c16:uniqueId val="{00000012-B45C-4312-B854-8C979FBA6115}"/>
              </c:ext>
            </c:extLst>
          </c:dPt>
          <c:dPt>
            <c:idx val="1"/>
            <c:bubble3D val="0"/>
            <c:spPr>
              <a:ln w="28575" cap="rnd" cmpd="sng" algn="ctr">
                <a:solidFill>
                  <a:schemeClr val="accent2"/>
                </a:solidFill>
                <a:prstDash val="solid"/>
                <a:round/>
              </a:ln>
              <a:effectLst/>
            </c:spPr>
            <c:extLst>
              <c:ext xmlns:c16="http://schemas.microsoft.com/office/drawing/2014/chart" uri="{C3380CC4-5D6E-409C-BE32-E72D297353CC}">
                <c16:uniqueId val="{00000014-B45C-4312-B854-8C979FBA6115}"/>
              </c:ext>
            </c:extLst>
          </c:dPt>
          <c:dPt>
            <c:idx val="2"/>
            <c:bubble3D val="0"/>
            <c:spPr>
              <a:ln w="28575" cap="rnd" cmpd="sng" algn="ctr">
                <a:solidFill>
                  <a:schemeClr val="accent2"/>
                </a:solidFill>
                <a:prstDash val="solid"/>
                <a:round/>
              </a:ln>
              <a:effectLst/>
            </c:spPr>
            <c:extLst>
              <c:ext xmlns:c16="http://schemas.microsoft.com/office/drawing/2014/chart" uri="{C3380CC4-5D6E-409C-BE32-E72D297353CC}">
                <c16:uniqueId val="{00000016-B45C-4312-B854-8C979FBA6115}"/>
              </c:ext>
            </c:extLst>
          </c:dPt>
          <c:dPt>
            <c:idx val="3"/>
            <c:bubble3D val="0"/>
            <c:spPr>
              <a:ln w="28575" cap="rnd" cmpd="sng" algn="ctr">
                <a:solidFill>
                  <a:schemeClr val="accent2"/>
                </a:solidFill>
                <a:prstDash val="solid"/>
                <a:round/>
              </a:ln>
              <a:effectLst/>
            </c:spPr>
            <c:extLst>
              <c:ext xmlns:c16="http://schemas.microsoft.com/office/drawing/2014/chart" uri="{C3380CC4-5D6E-409C-BE32-E72D297353CC}">
                <c16:uniqueId val="{00000018-B45C-4312-B854-8C979FBA6115}"/>
              </c:ext>
            </c:extLst>
          </c:dPt>
          <c:dPt>
            <c:idx val="4"/>
            <c:bubble3D val="0"/>
            <c:spPr>
              <a:ln w="28575" cap="rnd" cmpd="sng" algn="ctr">
                <a:solidFill>
                  <a:schemeClr val="accent2"/>
                </a:solidFill>
                <a:prstDash val="solid"/>
                <a:round/>
              </a:ln>
              <a:effectLst/>
            </c:spPr>
            <c:extLst>
              <c:ext xmlns:c16="http://schemas.microsoft.com/office/drawing/2014/chart" uri="{C3380CC4-5D6E-409C-BE32-E72D297353CC}">
                <c16:uniqueId val="{0000001A-B45C-4312-B854-8C979FBA6115}"/>
              </c:ext>
            </c:extLst>
          </c:dPt>
          <c:dPt>
            <c:idx val="5"/>
            <c:bubble3D val="0"/>
            <c:spPr>
              <a:ln w="28575" cap="rnd" cmpd="sng" algn="ctr">
                <a:solidFill>
                  <a:schemeClr val="accent2"/>
                </a:solidFill>
                <a:prstDash val="solid"/>
                <a:round/>
              </a:ln>
              <a:effectLst/>
            </c:spPr>
            <c:extLst>
              <c:ext xmlns:c16="http://schemas.microsoft.com/office/drawing/2014/chart" uri="{C3380CC4-5D6E-409C-BE32-E72D297353CC}">
                <c16:uniqueId val="{0000001C-B45C-4312-B854-8C979FBA6115}"/>
              </c:ext>
            </c:extLst>
          </c:dPt>
          <c:dPt>
            <c:idx val="6"/>
            <c:bubble3D val="0"/>
            <c:spPr>
              <a:ln w="28575" cap="rnd" cmpd="sng" algn="ctr">
                <a:solidFill>
                  <a:schemeClr val="accent2"/>
                </a:solidFill>
                <a:prstDash val="solid"/>
                <a:round/>
              </a:ln>
              <a:effectLst/>
            </c:spPr>
            <c:extLst>
              <c:ext xmlns:c16="http://schemas.microsoft.com/office/drawing/2014/chart" uri="{C3380CC4-5D6E-409C-BE32-E72D297353CC}">
                <c16:uniqueId val="{0000001E-B45C-4312-B854-8C979FBA6115}"/>
              </c:ext>
            </c:extLst>
          </c:dPt>
          <c:dPt>
            <c:idx val="7"/>
            <c:bubble3D val="0"/>
            <c:spPr>
              <a:ln w="28575" cap="rnd" cmpd="sng" algn="ctr">
                <a:solidFill>
                  <a:schemeClr val="accent2"/>
                </a:solidFill>
                <a:prstDash val="solid"/>
                <a:round/>
              </a:ln>
              <a:effectLst/>
            </c:spPr>
            <c:extLst>
              <c:ext xmlns:c16="http://schemas.microsoft.com/office/drawing/2014/chart" uri="{C3380CC4-5D6E-409C-BE32-E72D297353CC}">
                <c16:uniqueId val="{00000020-B45C-4312-B854-8C979FBA6115}"/>
              </c:ext>
            </c:extLst>
          </c:dPt>
          <c:dLbls>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'5-1g'!$A$4:$A$12</c:f>
              <c:strCache>
                <c:ptCount val="8"/>
                <c:pt idx="0">
                  <c:v>平成24年</c:v>
                </c:pt>
                <c:pt idx="1">
                  <c:v>平成25年</c:v>
                </c:pt>
                <c:pt idx="2">
                  <c:v>平成26年</c:v>
                </c:pt>
                <c:pt idx="3">
                  <c:v>平成28年</c:v>
                </c:pt>
                <c:pt idx="4">
                  <c:v>平成29年</c:v>
                </c:pt>
                <c:pt idx="5">
                  <c:v>平成30年</c:v>
                </c:pt>
                <c:pt idx="6">
                  <c:v>令和元年</c:v>
                </c:pt>
                <c:pt idx="7">
                  <c:v>令和2年</c:v>
                </c:pt>
              </c:strCache>
            </c:strRef>
          </c:cat>
          <c:val>
            <c:numRef>
              <c:f>'5-1g'!$B$4:$B$12</c:f>
              <c:numCache>
                <c:formatCode>General</c:formatCode>
                <c:ptCount val="8"/>
                <c:pt idx="0">
                  <c:v>130</c:v>
                </c:pt>
                <c:pt idx="1">
                  <c:v>120</c:v>
                </c:pt>
                <c:pt idx="2">
                  <c:v>123</c:v>
                </c:pt>
                <c:pt idx="3">
                  <c:v>129</c:v>
                </c:pt>
                <c:pt idx="4">
                  <c:v>121</c:v>
                </c:pt>
                <c:pt idx="5">
                  <c:v>120</c:v>
                </c:pt>
                <c:pt idx="6">
                  <c:v>115</c:v>
                </c:pt>
                <c:pt idx="7">
                  <c:v>115</c:v>
                </c:pt>
              </c:numCache>
            </c:numRef>
          </c:val>
          <c:smooth val="0"/>
          <c:extLst>
            <c:ext xmlns:c16="http://schemas.microsoft.com/office/drawing/2014/chart" uri="{C3380CC4-5D6E-409C-BE32-E72D297353CC}">
              <c16:uniqueId val="{00000021-B45C-4312-B854-8C979FBA6115}"/>
            </c:ext>
          </c:extLst>
        </c:ser>
        <c:dLbls>
          <c:showLegendKey val="0"/>
          <c:showVal val="1"/>
          <c:showCatName val="0"/>
          <c:showSerName val="0"/>
          <c:showPercent val="0"/>
          <c:showBubbleSize val="0"/>
        </c:dLbls>
        <c:marker val="1"/>
        <c:smooth val="0"/>
        <c:axId val="11"/>
        <c:axId val="12"/>
      </c:line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10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（人）</a:t>
                </a:r>
              </a:p>
            </c:rich>
          </c:tx>
          <c:layout>
            <c:manualLayout>
              <c:xMode val="edge"/>
              <c:yMode val="edge"/>
              <c:x val="1.7692285746890333E-2"/>
              <c:y val="5.4368163743480566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1000" b="0" i="0" u="none" strike="noStrike" kern="1200" baseline="0">
                <a:solidFill>
                  <a:schemeClr val="tx1"/>
                </a:solidFill>
                <a:latin typeface="メイリオ"/>
                <a:ea typeface="メイリオ"/>
                <a:cs typeface="+mn-cs"/>
              </a:defRPr>
            </a:pPr>
            <a:endParaRPr lang="ja-JP"/>
          </a:p>
        </c:txPr>
        <c:crossAx val="1"/>
        <c:crosses val="autoZero"/>
        <c:crossBetween val="between"/>
      </c:valAx>
      <c:catAx>
        <c:axId val="11"/>
        <c:scaling>
          <c:orientation val="minMax"/>
        </c:scaling>
        <c:delete val="1"/>
        <c:axPos val="b"/>
        <c:numFmt formatCode="General" sourceLinked="1"/>
        <c:majorTickMark val="out"/>
        <c:minorTickMark val="none"/>
        <c:tickLblPos val="nextTo"/>
        <c:crossAx val="12"/>
        <c:crosses val="autoZero"/>
        <c:auto val="1"/>
        <c:lblAlgn val="ctr"/>
        <c:lblOffset val="100"/>
        <c:noMultiLvlLbl val="0"/>
      </c:catAx>
      <c:valAx>
        <c:axId val="12"/>
        <c:scaling>
          <c:orientation val="minMax"/>
        </c:scaling>
        <c:delete val="0"/>
        <c:axPos val="r"/>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（事業所数）</a:t>
                </a:r>
              </a:p>
            </c:rich>
          </c:tx>
          <c:layout>
            <c:manualLayout>
              <c:xMode val="edge"/>
              <c:yMode val="edge"/>
              <c:x val="0.85819086642702269"/>
              <c:y val="4.6444864992734279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1000" b="0" i="0" u="none" strike="noStrike" kern="1200" baseline="0">
                <a:solidFill>
                  <a:schemeClr val="tx1"/>
                </a:solidFill>
                <a:latin typeface="メイリオ"/>
                <a:ea typeface="メイリオ"/>
                <a:cs typeface="+mn-cs"/>
              </a:defRPr>
            </a:pPr>
            <a:endParaRPr lang="ja-JP"/>
          </a:p>
        </c:txPr>
        <c:crossAx val="11"/>
        <c:crosses val="max"/>
        <c:crossBetween val="between"/>
      </c:valAx>
      <c:spPr>
        <a:solidFill>
          <a:schemeClr val="bg1"/>
        </a:solidFill>
        <a:ln>
          <a:noFill/>
        </a:ln>
        <a:effectLst/>
      </c:spPr>
    </c:plotArea>
    <c:legend>
      <c:legendPos val="t"/>
      <c:overlay val="0"/>
      <c:spPr>
        <a:noFill/>
        <a:ln>
          <a:noFill/>
        </a:ln>
        <a:effectLst/>
      </c:spPr>
      <c:txPr>
        <a:bodyPr rot="0" spcFirstLastPara="1" vertOverflow="ellipsis" horzOverflow="overflow" vert="horz" wrap="square" anchor="ctr" anchorCtr="1"/>
        <a:lstStyle/>
        <a:p>
          <a:pPr algn="l" rtl="0">
            <a:defRPr lang="ja-JP" altLang="en-US" sz="10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[2024統計さむかわデータベース（完成）.xlsx]5-1g2!ﾋﾟﾎﾞｯﾄﾃｰﾌﾞﾙ3</c:name>
    <c:fmtId val="0"/>
  </c:pivotSource>
  <c:chart>
    <c:autoTitleDeleted val="1"/>
    <c:pivotFmts>
      <c:pivotFmt>
        <c:idx val="0"/>
        <c:spPr>
          <a:solidFill>
            <a:schemeClr val="accent1"/>
          </a:solidFill>
          <a:ln>
            <a:noFill/>
          </a:ln>
          <a:effectLst/>
        </c:spPr>
        <c:dLbl>
          <c:idx val="0"/>
          <c:numFmt formatCode="#,##0_ " sourceLinked="0"/>
          <c:spPr>
            <a:noFill/>
            <a:ln>
              <a:noFill/>
            </a:ln>
            <a:effectLst/>
          </c:spPr>
          <c:txPr>
            <a:bodyPr rot="0" spcFirstLastPara="1" vertOverflow="ellipsis" horzOverflow="overflow"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4708573928258967"/>
          <c:y val="0.110472805482648"/>
          <c:w val="0.81274015748031492"/>
          <c:h val="0.6711993292505104"/>
        </c:manualLayout>
      </c:layout>
      <c:barChart>
        <c:barDir val="col"/>
        <c:grouping val="clustered"/>
        <c:varyColors val="0"/>
        <c:ser>
          <c:idx val="0"/>
          <c:order val="0"/>
          <c:tx>
            <c:strRef>
              <c:f>'5-1g2'!$B$3</c:f>
              <c:strCache>
                <c:ptCount val="1"/>
                <c:pt idx="0">
                  <c:v>集計</c:v>
                </c:pt>
              </c:strCache>
            </c:strRef>
          </c:tx>
          <c:spPr>
            <a:solidFill>
              <a:schemeClr val="accent1"/>
            </a:solidFill>
            <a:ln>
              <a:noFill/>
            </a:ln>
            <a:effectLst/>
          </c:spPr>
          <c:invertIfNegative val="0"/>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'5-1g2'!$A$4:$A$12</c:f>
              <c:strCache>
                <c:ptCount val="8"/>
                <c:pt idx="0">
                  <c:v>平成24年</c:v>
                </c:pt>
                <c:pt idx="1">
                  <c:v>平成25年</c:v>
                </c:pt>
                <c:pt idx="2">
                  <c:v>平成26年</c:v>
                </c:pt>
                <c:pt idx="3">
                  <c:v>平成28年</c:v>
                </c:pt>
                <c:pt idx="4">
                  <c:v>平成29年</c:v>
                </c:pt>
                <c:pt idx="5">
                  <c:v>平成30年</c:v>
                </c:pt>
                <c:pt idx="6">
                  <c:v>令和元年</c:v>
                </c:pt>
                <c:pt idx="7">
                  <c:v>令和2年</c:v>
                </c:pt>
              </c:strCache>
            </c:strRef>
          </c:cat>
          <c:val>
            <c:numRef>
              <c:f>'5-1g2'!$B$4:$B$12</c:f>
              <c:numCache>
                <c:formatCode>General</c:formatCode>
                <c:ptCount val="8"/>
                <c:pt idx="0">
                  <c:v>332107</c:v>
                </c:pt>
                <c:pt idx="1">
                  <c:v>316889</c:v>
                </c:pt>
                <c:pt idx="2">
                  <c:v>330678</c:v>
                </c:pt>
                <c:pt idx="3">
                  <c:v>363943</c:v>
                </c:pt>
                <c:pt idx="4">
                  <c:v>331648</c:v>
                </c:pt>
                <c:pt idx="5">
                  <c:v>411695</c:v>
                </c:pt>
                <c:pt idx="6">
                  <c:v>430618</c:v>
                </c:pt>
                <c:pt idx="7">
                  <c:v>427495</c:v>
                </c:pt>
              </c:numCache>
            </c:numRef>
          </c:val>
          <c:extLst>
            <c:ext xmlns:c16="http://schemas.microsoft.com/office/drawing/2014/chart" uri="{C3380CC4-5D6E-409C-BE32-E72D297353CC}">
              <c16:uniqueId val="{00000000-409E-435C-8EE0-3B235917D898}"/>
            </c:ext>
          </c:extLst>
        </c:ser>
        <c:dLbls>
          <c:showLegendKey val="0"/>
          <c:showVal val="0"/>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10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（百万円）</a:t>
                </a:r>
              </a:p>
            </c:rich>
          </c:tx>
          <c:layout>
            <c:manualLayout>
              <c:xMode val="edge"/>
              <c:yMode val="edge"/>
              <c:x val="3.1785203678808445E-2"/>
              <c:y val="2.2351393420735558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1000" b="0" i="0" u="none" strike="noStrike" kern="1200" baseline="0">
                <a:solidFill>
                  <a:schemeClr val="tx1"/>
                </a:solidFill>
                <a:latin typeface="メイリオ"/>
                <a:ea typeface="メイリオ"/>
                <a:cs typeface="+mn-cs"/>
              </a:defRPr>
            </a:pPr>
            <a:endParaRPr lang="ja-JP"/>
          </a:p>
        </c:txPr>
        <c:crossAx val="1"/>
        <c:crosses val="autoZero"/>
        <c:crossBetween val="between"/>
        <c:majorUnit val="100000"/>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[2024統計さむかわデータベース（完成）.xlsx]1-5g3!ﾋﾟﾎﾞｯﾄﾃｰﾌﾞﾙ1</c:name>
    <c:fmtId val="0"/>
  </c:pivotSource>
  <c:chart>
    <c:autoTitleDeleted val="1"/>
    <c:pivotFmts>
      <c:pivotFmt>
        <c:idx val="0"/>
        <c:spPr>
          <a:solidFill>
            <a:schemeClr val="accent1"/>
          </a:solidFill>
          <a:ln>
            <a:noFill/>
          </a:ln>
          <a:effectLst/>
        </c:spPr>
        <c:dLbl>
          <c:idx val="0"/>
          <c:numFmt formatCode="#,##0_ " sourceLinked="0"/>
          <c:spPr>
            <a:noFill/>
            <a:ln>
              <a:noFill/>
            </a:ln>
            <a:effectLst/>
          </c:spPr>
          <c:txPr>
            <a:bodyPr rot="0" spcFirstLastPara="1" vertOverflow="ellipsis" horzOverflow="overflow"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1"/>
          <c:showBubbleSize val="1"/>
          <c:separator>, </c:separator>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1"/>
          <c:showBubbleSize val="1"/>
          <c:separator>, </c:separator>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1"/>
          <c:showBubbleSize val="1"/>
          <c:separator>, </c:separator>
          <c:extLst>
            <c:ext xmlns:c15="http://schemas.microsoft.com/office/drawing/2012/chart" uri="{CE6537A1-D6FC-4f65-9D91-7224C49458BB}"/>
          </c:extLst>
        </c:dLbl>
      </c:pivotFmt>
    </c:pivotFmts>
    <c:plotArea>
      <c:layout>
        <c:manualLayout>
          <c:layoutTarget val="inner"/>
          <c:xMode val="edge"/>
          <c:yMode val="edge"/>
          <c:x val="0.11349626751201554"/>
          <c:y val="0.11163789956718988"/>
          <c:w val="0.84472878390201211"/>
          <c:h val="0.66274147850723952"/>
        </c:manualLayout>
      </c:layout>
      <c:barChart>
        <c:barDir val="col"/>
        <c:grouping val="clustered"/>
        <c:varyColors val="0"/>
        <c:ser>
          <c:idx val="0"/>
          <c:order val="0"/>
          <c:tx>
            <c:strRef>
              <c:f>'1-5g3'!$B$1</c:f>
              <c:strCache>
                <c:ptCount val="1"/>
                <c:pt idx="0">
                  <c:v>集計</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72F-41F8-9AC3-E9E7734451A3}"/>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972F-41F8-9AC3-E9E7734451A3}"/>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972F-41F8-9AC3-E9E7734451A3}"/>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972F-41F8-9AC3-E9E7734451A3}"/>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9-972F-41F8-9AC3-E9E7734451A3}"/>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B-972F-41F8-9AC3-E9E7734451A3}"/>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D-972F-41F8-9AC3-E9E7734451A3}"/>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F-972F-41F8-9AC3-E9E7734451A3}"/>
              </c:ext>
            </c:extLst>
          </c:dPt>
          <c:dPt>
            <c:idx val="8"/>
            <c:invertIfNegative val="0"/>
            <c:bubble3D val="0"/>
            <c:extLst>
              <c:ext xmlns:c16="http://schemas.microsoft.com/office/drawing/2014/chart" uri="{C3380CC4-5D6E-409C-BE32-E72D297353CC}">
                <c16:uniqueId val="{00000011-972F-41F8-9AC3-E9E7734451A3}"/>
              </c:ext>
            </c:extLst>
          </c:dPt>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1"/>
            <c:showBubbleSize val="1"/>
            <c:separator>, </c:separator>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'1-5g3'!$A$2:$A$10</c:f>
              <c:strCache>
                <c:ptCount val="8"/>
                <c:pt idx="0">
                  <c:v>平成30年</c:v>
                </c:pt>
                <c:pt idx="1">
                  <c:v>平成31年</c:v>
                </c:pt>
                <c:pt idx="2">
                  <c:v>令和2年</c:v>
                </c:pt>
                <c:pt idx="3">
                  <c:v>令和3年</c:v>
                </c:pt>
                <c:pt idx="4">
                  <c:v>令和4年</c:v>
                </c:pt>
                <c:pt idx="5">
                  <c:v>令和5年</c:v>
                </c:pt>
                <c:pt idx="6">
                  <c:v>令和6年</c:v>
                </c:pt>
                <c:pt idx="7">
                  <c:v>令和7年</c:v>
                </c:pt>
              </c:strCache>
            </c:strRef>
          </c:cat>
          <c:val>
            <c:numRef>
              <c:f>'1-5g3'!$B$2:$B$10</c:f>
              <c:numCache>
                <c:formatCode>#,##0_);[Red]\(#,##0\)</c:formatCode>
                <c:ptCount val="8"/>
                <c:pt idx="0">
                  <c:v>41312</c:v>
                </c:pt>
                <c:pt idx="1">
                  <c:v>41226</c:v>
                </c:pt>
                <c:pt idx="2">
                  <c:v>41437</c:v>
                </c:pt>
                <c:pt idx="3">
                  <c:v>42463</c:v>
                </c:pt>
                <c:pt idx="4">
                  <c:v>42429</c:v>
                </c:pt>
                <c:pt idx="5">
                  <c:v>42470</c:v>
                </c:pt>
                <c:pt idx="6">
                  <c:v>44168</c:v>
                </c:pt>
                <c:pt idx="7">
                  <c:v>44275</c:v>
                </c:pt>
              </c:numCache>
            </c:numRef>
          </c:val>
          <c:extLst>
            <c:ext xmlns:c16="http://schemas.microsoft.com/office/drawing/2014/chart" uri="{C3380CC4-5D6E-409C-BE32-E72D297353CC}">
              <c16:uniqueId val="{00000012-972F-41F8-9AC3-E9E7734451A3}"/>
            </c:ext>
          </c:extLst>
        </c:ser>
        <c:dLbls>
          <c:showLegendKey val="0"/>
          <c:showVal val="0"/>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10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max val="44500"/>
          <c:min val="0"/>
        </c:scaling>
        <c:delete val="0"/>
        <c:axPos val="l"/>
        <c:title>
          <c:tx>
            <c:rich>
              <a:bodyPr rot="0" spcFirstLastPara="1" vertOverflow="ellipsis" horzOverflow="overflow" wrap="square" anchor="ctr" anchorCtr="1"/>
              <a:lstStyle/>
              <a:p>
                <a:pPr algn="ctr" rtl="0">
                  <a:defRPr lang="ja-JP" altLang="en-US" sz="1000" b="0" i="0" u="none" strike="noStrike" kern="1200" baseline="0">
                    <a:solidFill>
                      <a:schemeClr val="tx1"/>
                    </a:solidFill>
                    <a:latin typeface="メイリオ"/>
                    <a:ea typeface="メイリオ"/>
                    <a:cs typeface="+mn-cs"/>
                  </a:defRPr>
                </a:pPr>
                <a:r>
                  <a:rPr lang="ja-JP" altLang="en-US" sz="1000" b="0" i="0" u="none" strike="noStrike" kern="1200" baseline="0">
                    <a:solidFill>
                      <a:schemeClr val="tx1"/>
                    </a:solidFill>
                    <a:latin typeface="メイリオ"/>
                    <a:ea typeface="メイリオ"/>
                    <a:cs typeface="+mn-cs"/>
                  </a:rPr>
                  <a:t>（円）</a:t>
                </a:r>
              </a:p>
            </c:rich>
          </c:tx>
          <c:layout>
            <c:manualLayout>
              <c:xMode val="edge"/>
              <c:yMode val="edge"/>
              <c:x val="1.5899363930859993E-2"/>
              <c:y val="3.6987828788704512E-2"/>
            </c:manualLayout>
          </c:layout>
          <c:overlay val="0"/>
          <c:spPr>
            <a:noFill/>
            <a:ln>
              <a:noFill/>
            </a:ln>
            <a:effectLst/>
          </c:spPr>
          <c:txPr>
            <a:bodyPr rot="0" spcFirstLastPara="1" vertOverflow="ellipsis" horzOverflow="overflow" wrap="square" anchor="ctr" anchorCtr="1"/>
            <a:lstStyle/>
            <a:p>
              <a:pPr algn="ctr" rtl="0">
                <a:defRPr lang="ja-JP" altLang="en-US" sz="10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1000" b="0" i="0" u="none" strike="noStrike" kern="1200" baseline="0">
                <a:solidFill>
                  <a:schemeClr val="tx1"/>
                </a:solidFill>
                <a:latin typeface="メイリオ"/>
                <a:ea typeface="メイリオ"/>
                <a:cs typeface="+mn-cs"/>
              </a:defRPr>
            </a:pPr>
            <a:endParaRPr lang="ja-JP"/>
          </a:p>
        </c:txPr>
        <c:crossAx val="1"/>
        <c:crosses val="autoZero"/>
        <c:crossBetween val="between"/>
        <c:majorUnit val="10000"/>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[2024統計さむかわデータベース（完成）.xlsx]5-2g!ﾋﾟﾎﾞｯﾄﾃｰﾌﾞﾙ7</c:name>
    <c:fmtId val="0"/>
  </c:pivotSource>
  <c:chart>
    <c:autoTitleDeleted val="1"/>
    <c:pivotFmts>
      <c:pivotFmt>
        <c:idx val="0"/>
        <c:dLbl>
          <c:idx val="0"/>
          <c:numFmt formatCode="0.0%" sourceLinked="0"/>
          <c:spPr>
            <a:noFill/>
            <a:ln>
              <a:noFill/>
            </a:ln>
            <a:effectLst/>
          </c:spPr>
          <c:txPr>
            <a:bodyPr rot="0" spcFirstLastPara="1" vertOverflow="ellipsis" horzOverflow="overflow" wrap="square" lIns="38100" tIns="19050" rIns="38100" bIns="19050"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dLbl>
          <c:idx val="0"/>
          <c:layout>
            <c:manualLayout>
              <c:x val="-2.679899387576553E-2"/>
              <c:y val="-6.1468323568558665E-3"/>
            </c:manualLayout>
          </c:layout>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8"/>
        <c:spPr>
          <a:solidFill>
            <a:schemeClr val="accent1"/>
          </a:solidFill>
          <a:ln>
            <a:noFill/>
          </a:ln>
          <a:effectLst/>
        </c:spPr>
      </c:pivotFmt>
      <c:pivotFmt>
        <c:idx val="9"/>
        <c:spPr>
          <a:solidFill>
            <a:schemeClr val="accent1"/>
          </a:solidFill>
          <a:ln>
            <a:noFill/>
          </a:ln>
          <a:effectLst/>
        </c:spPr>
      </c:pivotFmt>
      <c:pivotFmt>
        <c:idx val="10"/>
        <c:spPr>
          <a:solidFill>
            <a:schemeClr val="accent1"/>
          </a:solidFill>
          <a:ln>
            <a:noFill/>
          </a:ln>
          <a:effectLst/>
        </c:spPr>
        <c:marker>
          <c:symbol val="none"/>
        </c:marker>
        <c:dLbl>
          <c:idx val="0"/>
          <c:numFmt formatCode="0.0%" sourceLinked="0"/>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numFmt formatCode="0.0%" sourceLinked="0"/>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0.13933690145631286"/>
          <c:y val="0.14186507936507936"/>
          <c:w val="0.66054255143149698"/>
          <c:h val="0.78769841269841268"/>
        </c:manualLayout>
      </c:layout>
      <c:pieChart>
        <c:varyColors val="1"/>
        <c:ser>
          <c:idx val="0"/>
          <c:order val="0"/>
          <c:tx>
            <c:strRef>
              <c:f>'5-2g'!$B$3</c:f>
              <c:strCache>
                <c:ptCount val="1"/>
                <c:pt idx="0">
                  <c:v>集計</c:v>
                </c:pt>
              </c:strCache>
            </c:strRef>
          </c:tx>
          <c:dPt>
            <c:idx val="0"/>
            <c:bubble3D val="0"/>
            <c:spPr>
              <a:solidFill>
                <a:schemeClr val="accent1"/>
              </a:solidFill>
              <a:ln>
                <a:noFill/>
              </a:ln>
              <a:effectLst/>
            </c:spPr>
            <c:extLst>
              <c:ext xmlns:c16="http://schemas.microsoft.com/office/drawing/2014/chart" uri="{C3380CC4-5D6E-409C-BE32-E72D297353CC}">
                <c16:uniqueId val="{00000001-7150-458B-8F04-2BD9339DDB9D}"/>
              </c:ext>
            </c:extLst>
          </c:dPt>
          <c:dPt>
            <c:idx val="1"/>
            <c:bubble3D val="0"/>
            <c:spPr>
              <a:solidFill>
                <a:schemeClr val="accent2"/>
              </a:solidFill>
              <a:ln>
                <a:noFill/>
              </a:ln>
              <a:effectLst/>
            </c:spPr>
            <c:extLst>
              <c:ext xmlns:c16="http://schemas.microsoft.com/office/drawing/2014/chart" uri="{C3380CC4-5D6E-409C-BE32-E72D297353CC}">
                <c16:uniqueId val="{00000003-7150-458B-8F04-2BD9339DDB9D}"/>
              </c:ext>
            </c:extLst>
          </c:dPt>
          <c:dPt>
            <c:idx val="2"/>
            <c:bubble3D val="0"/>
            <c:spPr>
              <a:solidFill>
                <a:schemeClr val="accent3"/>
              </a:solidFill>
              <a:ln>
                <a:noFill/>
              </a:ln>
              <a:effectLst/>
            </c:spPr>
            <c:extLst>
              <c:ext xmlns:c16="http://schemas.microsoft.com/office/drawing/2014/chart" uri="{C3380CC4-5D6E-409C-BE32-E72D297353CC}">
                <c16:uniqueId val="{00000005-7150-458B-8F04-2BD9339DDB9D}"/>
              </c:ext>
            </c:extLst>
          </c:dPt>
          <c:dPt>
            <c:idx val="3"/>
            <c:bubble3D val="0"/>
            <c:spPr>
              <a:solidFill>
                <a:schemeClr val="accent4"/>
              </a:solidFill>
              <a:ln>
                <a:noFill/>
              </a:ln>
              <a:effectLst/>
            </c:spPr>
            <c:extLst>
              <c:ext xmlns:c16="http://schemas.microsoft.com/office/drawing/2014/chart" uri="{C3380CC4-5D6E-409C-BE32-E72D297353CC}">
                <c16:uniqueId val="{00000007-7150-458B-8F04-2BD9339DDB9D}"/>
              </c:ext>
            </c:extLst>
          </c:dPt>
          <c:dPt>
            <c:idx val="4"/>
            <c:bubble3D val="0"/>
            <c:spPr>
              <a:solidFill>
                <a:schemeClr val="accent5"/>
              </a:solidFill>
              <a:ln>
                <a:noFill/>
              </a:ln>
              <a:effectLst/>
            </c:spPr>
            <c:extLst>
              <c:ext xmlns:c16="http://schemas.microsoft.com/office/drawing/2014/chart" uri="{C3380CC4-5D6E-409C-BE32-E72D297353CC}">
                <c16:uniqueId val="{00000009-7150-458B-8F04-2BD9339DDB9D}"/>
              </c:ext>
            </c:extLst>
          </c:dPt>
          <c:dPt>
            <c:idx val="5"/>
            <c:bubble3D val="0"/>
            <c:spPr>
              <a:solidFill>
                <a:schemeClr val="accent6"/>
              </a:solidFill>
              <a:ln>
                <a:noFill/>
              </a:ln>
              <a:effectLst/>
            </c:spPr>
            <c:extLst>
              <c:ext xmlns:c16="http://schemas.microsoft.com/office/drawing/2014/chart" uri="{C3380CC4-5D6E-409C-BE32-E72D297353CC}">
                <c16:uniqueId val="{0000000B-7150-458B-8F04-2BD9339DDB9D}"/>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7150-458B-8F04-2BD9339DDB9D}"/>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7150-458B-8F04-2BD9339DDB9D}"/>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11-7150-458B-8F04-2BD9339DDB9D}"/>
              </c:ext>
            </c:extLst>
          </c:dPt>
          <c:dLbls>
            <c:dLbl>
              <c:idx val="6"/>
              <c:layout>
                <c:manualLayout>
                  <c:x val="-2.679899387576553E-2"/>
                  <c:y val="-6.1468323568558665E-3"/>
                </c:manualLayout>
              </c:layout>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7150-458B-8F04-2BD9339DDB9D}"/>
                </c:ext>
              </c:extLst>
            </c:dLbl>
            <c:numFmt formatCode="0.0%" sourceLinked="0"/>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'5-2g'!$A$4:$A$13</c:f>
              <c:strCache>
                <c:ptCount val="9"/>
                <c:pt idx="0">
                  <c:v>10～19人</c:v>
                </c:pt>
                <c:pt idx="1">
                  <c:v>4～9人</c:v>
                </c:pt>
                <c:pt idx="2">
                  <c:v>20～29人</c:v>
                </c:pt>
                <c:pt idx="3">
                  <c:v>50～99人</c:v>
                </c:pt>
                <c:pt idx="4">
                  <c:v>100～199人</c:v>
                </c:pt>
                <c:pt idx="5">
                  <c:v>30～49人</c:v>
                </c:pt>
                <c:pt idx="6">
                  <c:v>500～999人</c:v>
                </c:pt>
                <c:pt idx="7">
                  <c:v>300～499人</c:v>
                </c:pt>
                <c:pt idx="8">
                  <c:v>200～299人</c:v>
                </c:pt>
              </c:strCache>
            </c:strRef>
          </c:cat>
          <c:val>
            <c:numRef>
              <c:f>'5-2g'!$B$4:$B$13</c:f>
              <c:numCache>
                <c:formatCode>General</c:formatCode>
                <c:ptCount val="9"/>
                <c:pt idx="0">
                  <c:v>30</c:v>
                </c:pt>
                <c:pt idx="1">
                  <c:v>28</c:v>
                </c:pt>
                <c:pt idx="2">
                  <c:v>21</c:v>
                </c:pt>
                <c:pt idx="3">
                  <c:v>13</c:v>
                </c:pt>
                <c:pt idx="4">
                  <c:v>8</c:v>
                </c:pt>
                <c:pt idx="5">
                  <c:v>7</c:v>
                </c:pt>
                <c:pt idx="6">
                  <c:v>5</c:v>
                </c:pt>
                <c:pt idx="7">
                  <c:v>2</c:v>
                </c:pt>
                <c:pt idx="8">
                  <c:v>1</c:v>
                </c:pt>
              </c:numCache>
            </c:numRef>
          </c:val>
          <c:extLst>
            <c:ext xmlns:c16="http://schemas.microsoft.com/office/drawing/2014/chart" uri="{C3380CC4-5D6E-409C-BE32-E72D297353CC}">
              <c16:uniqueId val="{00000012-7150-458B-8F04-2BD9339DDB9D}"/>
            </c:ext>
          </c:extLst>
        </c:ser>
        <c:dLbls>
          <c:showLegendKey val="0"/>
          <c:showVal val="0"/>
          <c:showCatName val="0"/>
          <c:showSerName val="0"/>
          <c:showPercent val="1"/>
          <c:showBubbleSize val="0"/>
          <c:showLeaderLines val="1"/>
        </c:dLbls>
        <c:firstSliceAng val="0"/>
      </c:pieChart>
      <c:spPr>
        <a:solidFill>
          <a:schemeClr val="bg1"/>
        </a:solidFill>
        <a:ln>
          <a:noFill/>
        </a:ln>
        <a:effectLst/>
      </c:spPr>
    </c:plotArea>
    <c:legend>
      <c:legendPos val="r"/>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lumMod val="85000"/>
                  <a:lumOff val="15000"/>
                </a:schemeClr>
              </a:solidFill>
              <a:latin typeface="メイリオ"/>
              <a:ea typeface="メイリオ"/>
              <a:cs typeface="+mn-cs"/>
            </a:defRPr>
          </a:pPr>
          <a:endParaRPr lang="ja-JP"/>
        </a:p>
      </c:txPr>
    </c:legend>
    <c:plotVisOnly val="0"/>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a:latin typeface="メイリオ"/>
          <a:ea typeface="メイリオ"/>
        </a:defRPr>
      </a:pPr>
      <a:endParaRPr lang="ja-JP"/>
    </a:p>
  </c:txPr>
  <c:printSettings>
    <c:headerFooter/>
    <c:pageMargins b="0.75" l="0.7" r="0.7" t="0.75" header="0.3" footer="0.3"/>
    <c:pageSetup orientation="landscape"/>
  </c:printSettings>
  <c:userShapes r:id="rId3"/>
  <c:extLst>
    <c:ext xmlns:c14="http://schemas.microsoft.com/office/drawing/2007/8/2/chart" uri="{781A3756-C4B2-4CAC-9D66-4F8BD8637D16}">
      <c14:pivotOptions>
        <c14:dropZoneCategories val="1"/>
      </c14:pivotOptions>
    </c:ext>
  </c:extLst>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[2024統計さむかわデータベース（完成）.xlsx]5-2g 2!ﾋﾟﾎﾞｯﾄﾃｰﾌﾞﾙ7</c:name>
    <c:fmtId val="0"/>
  </c:pivotSource>
  <c:chart>
    <c:autoTitleDeleted val="1"/>
    <c:pivotFmts>
      <c:pivotFmt>
        <c:idx val="0"/>
        <c:dLbl>
          <c:idx val="0"/>
          <c:numFmt formatCode="0.0%" sourceLinked="0"/>
          <c:spPr>
            <a:noFill/>
            <a:ln>
              <a:noFill/>
            </a:ln>
            <a:effectLst/>
          </c:spPr>
          <c:txPr>
            <a:bodyPr rot="0" spcFirstLastPara="1" vertOverflow="ellipsis" horzOverflow="overflow"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solidFill>
            <a:schemeClr val="accent1"/>
          </a:solidFill>
          <a:ln>
            <a:noFill/>
          </a:ln>
          <a:effectLst/>
        </c:spPr>
      </c:pivotFmt>
      <c:pivotFmt>
        <c:idx val="10"/>
        <c:spPr>
          <a:solidFill>
            <a:schemeClr val="accent1"/>
          </a:solidFill>
          <a:ln>
            <a:noFill/>
          </a:ln>
          <a:effectLst/>
        </c:spPr>
        <c:marker>
          <c:symbol val="none"/>
        </c:marker>
        <c:dLbl>
          <c:idx val="0"/>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0.1598692973003398"/>
          <c:y val="0.19495020076132868"/>
          <c:w val="0.65642239382501399"/>
          <c:h val="0.77787001790339116"/>
        </c:manualLayout>
      </c:layout>
      <c:pieChart>
        <c:varyColors val="1"/>
        <c:ser>
          <c:idx val="0"/>
          <c:order val="0"/>
          <c:tx>
            <c:strRef>
              <c:f>'5-2g 2'!$B$3</c:f>
              <c:strCache>
                <c:ptCount val="1"/>
                <c:pt idx="0">
                  <c:v>集計</c:v>
                </c:pt>
              </c:strCache>
            </c:strRef>
          </c:tx>
          <c:dPt>
            <c:idx val="0"/>
            <c:bubble3D val="0"/>
            <c:spPr>
              <a:solidFill>
                <a:schemeClr val="accent1"/>
              </a:solidFill>
              <a:ln>
                <a:noFill/>
              </a:ln>
              <a:effectLst/>
            </c:spPr>
            <c:extLst>
              <c:ext xmlns:c16="http://schemas.microsoft.com/office/drawing/2014/chart" uri="{C3380CC4-5D6E-409C-BE32-E72D297353CC}">
                <c16:uniqueId val="{00000001-E224-4CCD-B000-D8DBB1CA940C}"/>
              </c:ext>
            </c:extLst>
          </c:dPt>
          <c:dPt>
            <c:idx val="1"/>
            <c:bubble3D val="0"/>
            <c:spPr>
              <a:solidFill>
                <a:schemeClr val="accent2"/>
              </a:solidFill>
              <a:ln>
                <a:noFill/>
              </a:ln>
              <a:effectLst/>
            </c:spPr>
            <c:extLst>
              <c:ext xmlns:c16="http://schemas.microsoft.com/office/drawing/2014/chart" uri="{C3380CC4-5D6E-409C-BE32-E72D297353CC}">
                <c16:uniqueId val="{00000003-E224-4CCD-B000-D8DBB1CA940C}"/>
              </c:ext>
            </c:extLst>
          </c:dPt>
          <c:dPt>
            <c:idx val="2"/>
            <c:bubble3D val="0"/>
            <c:spPr>
              <a:solidFill>
                <a:schemeClr val="accent3"/>
              </a:solidFill>
              <a:ln>
                <a:noFill/>
              </a:ln>
              <a:effectLst/>
            </c:spPr>
            <c:extLst>
              <c:ext xmlns:c16="http://schemas.microsoft.com/office/drawing/2014/chart" uri="{C3380CC4-5D6E-409C-BE32-E72D297353CC}">
                <c16:uniqueId val="{00000005-E224-4CCD-B000-D8DBB1CA940C}"/>
              </c:ext>
            </c:extLst>
          </c:dPt>
          <c:dPt>
            <c:idx val="3"/>
            <c:bubble3D val="0"/>
            <c:spPr>
              <a:solidFill>
                <a:schemeClr val="accent4"/>
              </a:solidFill>
              <a:ln>
                <a:noFill/>
              </a:ln>
              <a:effectLst/>
            </c:spPr>
            <c:extLst>
              <c:ext xmlns:c16="http://schemas.microsoft.com/office/drawing/2014/chart" uri="{C3380CC4-5D6E-409C-BE32-E72D297353CC}">
                <c16:uniqueId val="{00000007-E224-4CCD-B000-D8DBB1CA940C}"/>
              </c:ext>
            </c:extLst>
          </c:dPt>
          <c:dPt>
            <c:idx val="4"/>
            <c:bubble3D val="0"/>
            <c:spPr>
              <a:solidFill>
                <a:schemeClr val="accent5"/>
              </a:solidFill>
              <a:ln>
                <a:noFill/>
              </a:ln>
              <a:effectLst/>
            </c:spPr>
            <c:extLst>
              <c:ext xmlns:c16="http://schemas.microsoft.com/office/drawing/2014/chart" uri="{C3380CC4-5D6E-409C-BE32-E72D297353CC}">
                <c16:uniqueId val="{00000009-E224-4CCD-B000-D8DBB1CA940C}"/>
              </c:ext>
            </c:extLst>
          </c:dPt>
          <c:dPt>
            <c:idx val="5"/>
            <c:bubble3D val="0"/>
            <c:spPr>
              <a:solidFill>
                <a:schemeClr val="accent6"/>
              </a:solidFill>
              <a:ln>
                <a:noFill/>
              </a:ln>
              <a:effectLst/>
            </c:spPr>
            <c:extLst>
              <c:ext xmlns:c16="http://schemas.microsoft.com/office/drawing/2014/chart" uri="{C3380CC4-5D6E-409C-BE32-E72D297353CC}">
                <c16:uniqueId val="{0000000B-E224-4CCD-B000-D8DBB1CA940C}"/>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E224-4CCD-B000-D8DBB1CA940C}"/>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E224-4CCD-B000-D8DBB1CA940C}"/>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11-E224-4CCD-B000-D8DBB1CA940C}"/>
              </c:ext>
            </c:extLst>
          </c:dPt>
          <c:dLbls>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'5-2g 2'!$A$4:$A$13</c:f>
              <c:strCache>
                <c:ptCount val="9"/>
                <c:pt idx="0">
                  <c:v>500～999人</c:v>
                </c:pt>
                <c:pt idx="1">
                  <c:v>100～199人</c:v>
                </c:pt>
                <c:pt idx="2">
                  <c:v>50～99人</c:v>
                </c:pt>
                <c:pt idx="3">
                  <c:v>300～499人</c:v>
                </c:pt>
                <c:pt idx="4">
                  <c:v>20～29人</c:v>
                </c:pt>
                <c:pt idx="5">
                  <c:v>10～19人</c:v>
                </c:pt>
                <c:pt idx="6">
                  <c:v>30～49人</c:v>
                </c:pt>
                <c:pt idx="7">
                  <c:v>200～299人</c:v>
                </c:pt>
                <c:pt idx="8">
                  <c:v>4～9人</c:v>
                </c:pt>
              </c:strCache>
            </c:strRef>
          </c:cat>
          <c:val>
            <c:numRef>
              <c:f>'5-2g 2'!$B$4:$B$13</c:f>
              <c:numCache>
                <c:formatCode>General</c:formatCode>
                <c:ptCount val="9"/>
                <c:pt idx="0">
                  <c:v>3151</c:v>
                </c:pt>
                <c:pt idx="1">
                  <c:v>1193</c:v>
                </c:pt>
                <c:pt idx="2">
                  <c:v>905</c:v>
                </c:pt>
                <c:pt idx="3">
                  <c:v>848</c:v>
                </c:pt>
                <c:pt idx="4">
                  <c:v>521</c:v>
                </c:pt>
                <c:pt idx="5">
                  <c:v>398</c:v>
                </c:pt>
                <c:pt idx="6">
                  <c:v>271</c:v>
                </c:pt>
                <c:pt idx="7">
                  <c:v>238</c:v>
                </c:pt>
                <c:pt idx="8">
                  <c:v>187</c:v>
                </c:pt>
              </c:numCache>
            </c:numRef>
          </c:val>
          <c:extLst>
            <c:ext xmlns:c16="http://schemas.microsoft.com/office/drawing/2014/chart" uri="{C3380CC4-5D6E-409C-BE32-E72D297353CC}">
              <c16:uniqueId val="{00000012-E224-4CCD-B000-D8DBB1CA940C}"/>
            </c:ext>
          </c:extLst>
        </c:ser>
        <c:dLbls>
          <c:showLegendKey val="0"/>
          <c:showVal val="0"/>
          <c:showCatName val="0"/>
          <c:showSerName val="0"/>
          <c:showPercent val="1"/>
          <c:showBubbleSize val="0"/>
          <c:showLeaderLines val="1"/>
        </c:dLbls>
        <c:firstSliceAng val="0"/>
      </c:pieChart>
      <c:spPr>
        <a:solidFill>
          <a:schemeClr val="bg1"/>
        </a:solidFill>
        <a:ln>
          <a:noFill/>
        </a:ln>
        <a:effectLst/>
      </c:spPr>
    </c:plotArea>
    <c:legend>
      <c:legendPos val="r"/>
      <c:overlay val="0"/>
      <c:spPr>
        <a:noFill/>
        <a:ln>
          <a:noFill/>
        </a:ln>
        <a:effectLst/>
      </c:spPr>
      <c:txPr>
        <a:bodyPr rot="0" spcFirstLastPara="1" vertOverflow="ellipsis" horzOverflow="overflow" vert="horz" wrap="square" anchor="ctr" anchorCtr="1"/>
        <a:lstStyle/>
        <a:p>
          <a:pPr algn="l" rtl="0">
            <a:defRPr lang="ja-JP" altLang="en-US" sz="1000" b="0" i="0" u="none" strike="noStrike" kern="1200" baseline="0">
              <a:solidFill>
                <a:schemeClr val="tx1"/>
              </a:solidFill>
              <a:latin typeface="メイリオ"/>
              <a:ea typeface="メイリオ"/>
              <a:cs typeface="+mn-cs"/>
            </a:defRPr>
          </a:pPr>
          <a:endParaRPr lang="ja-JP"/>
        </a:p>
      </c:txPr>
    </c:legend>
    <c:plotVisOnly val="0"/>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a:latin typeface="メイリオ"/>
          <a:ea typeface="メイリオ"/>
        </a:defRPr>
      </a:pPr>
      <a:endParaRPr lang="ja-JP"/>
    </a:p>
  </c:txPr>
  <c:printSettings>
    <c:headerFooter/>
    <c:pageMargins b="0.75" l="0.7" r="0.7" t="0.75" header="0.3" footer="0.3"/>
    <c:pageSetup orientation="landscape"/>
  </c:printSettings>
  <c:userShapes r:id="rId3"/>
  <c:extLst>
    <c:ext xmlns:c14="http://schemas.microsoft.com/office/drawing/2007/8/2/chart" uri="{781A3756-C4B2-4CAC-9D66-4F8BD8637D16}">
      <c14:pivotOptions>
        <c14:dropZoneCategories val="1"/>
      </c14:pivotOptions>
    </c:ext>
  </c:extLst>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[2024統計さむかわデータベース（完成）.xlsx]5-3g!ピボットテーブル1</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4298508630129844"/>
          <c:y val="0.14115813648293962"/>
          <c:w val="0.76388417503846506"/>
          <c:h val="0.67068709164014073"/>
        </c:manualLayout>
      </c:layout>
      <c:barChart>
        <c:barDir val="col"/>
        <c:grouping val="stacked"/>
        <c:varyColors val="0"/>
        <c:ser>
          <c:idx val="0"/>
          <c:order val="0"/>
          <c:tx>
            <c:strRef>
              <c:f>'5-3g'!$B$3</c:f>
              <c:strCache>
                <c:ptCount val="1"/>
                <c:pt idx="0">
                  <c:v> 従業者10人～299人</c:v>
                </c:pt>
              </c:strCache>
            </c:strRef>
          </c:tx>
          <c:spPr>
            <a:solidFill>
              <a:schemeClr val="accent1"/>
            </a:solidFill>
            <a:ln>
              <a:noFill/>
            </a:ln>
            <a:effectLst/>
          </c:spPr>
          <c:invertIfNegative val="0"/>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'5-3g'!$A$4:$A$7</c:f>
              <c:strCache>
                <c:ptCount val="3"/>
                <c:pt idx="0">
                  <c:v>平成24年</c:v>
                </c:pt>
                <c:pt idx="1">
                  <c:v>平成28年</c:v>
                </c:pt>
                <c:pt idx="2">
                  <c:v>令和3年</c:v>
                </c:pt>
              </c:strCache>
            </c:strRef>
          </c:cat>
          <c:val>
            <c:numRef>
              <c:f>'5-3g'!$B$4:$B$7</c:f>
              <c:numCache>
                <c:formatCode>General</c:formatCode>
                <c:ptCount val="3"/>
                <c:pt idx="0">
                  <c:v>79</c:v>
                </c:pt>
                <c:pt idx="1">
                  <c:v>79</c:v>
                </c:pt>
                <c:pt idx="2">
                  <c:v>69</c:v>
                </c:pt>
              </c:numCache>
            </c:numRef>
          </c:val>
          <c:extLst>
            <c:ext xmlns:c16="http://schemas.microsoft.com/office/drawing/2014/chart" uri="{C3380CC4-5D6E-409C-BE32-E72D297353CC}">
              <c16:uniqueId val="{00000000-E1F5-4761-9C83-955CB1123AAB}"/>
            </c:ext>
          </c:extLst>
        </c:ser>
        <c:ser>
          <c:idx val="1"/>
          <c:order val="1"/>
          <c:tx>
            <c:strRef>
              <c:f>'5-3g'!$C$3</c:f>
              <c:strCache>
                <c:ptCount val="1"/>
                <c:pt idx="0">
                  <c:v>従業者300人以上</c:v>
                </c:pt>
              </c:strCache>
            </c:strRef>
          </c:tx>
          <c:spPr>
            <a:solidFill>
              <a:schemeClr val="accent2"/>
            </a:solidFill>
            <a:ln>
              <a:noFill/>
            </a:ln>
            <a:effectLst/>
          </c:spPr>
          <c:invertIfNegative val="0"/>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'5-3g'!$A$4:$A$7</c:f>
              <c:strCache>
                <c:ptCount val="3"/>
                <c:pt idx="0">
                  <c:v>平成24年</c:v>
                </c:pt>
                <c:pt idx="1">
                  <c:v>平成28年</c:v>
                </c:pt>
                <c:pt idx="2">
                  <c:v>令和3年</c:v>
                </c:pt>
              </c:strCache>
            </c:strRef>
          </c:cat>
          <c:val>
            <c:numRef>
              <c:f>'5-3g'!$C$4:$C$7</c:f>
              <c:numCache>
                <c:formatCode>General</c:formatCode>
                <c:ptCount val="3"/>
                <c:pt idx="0">
                  <c:v>7</c:v>
                </c:pt>
                <c:pt idx="1">
                  <c:v>8</c:v>
                </c:pt>
                <c:pt idx="2">
                  <c:v>8</c:v>
                </c:pt>
              </c:numCache>
            </c:numRef>
          </c:val>
          <c:extLst>
            <c:ext xmlns:c16="http://schemas.microsoft.com/office/drawing/2014/chart" uri="{C3380CC4-5D6E-409C-BE32-E72D297353CC}">
              <c16:uniqueId val="{00000001-E1F5-4761-9C83-955CB1123AAB}"/>
            </c:ext>
          </c:extLst>
        </c:ser>
        <c:dLbls>
          <c:showLegendKey val="0"/>
          <c:showVal val="0"/>
          <c:showCatName val="0"/>
          <c:showSerName val="0"/>
          <c:showPercent val="0"/>
          <c:showBubbleSize val="0"/>
        </c:dLbls>
        <c:gapWidth val="150"/>
        <c:overlap val="100"/>
        <c:axId val="1"/>
        <c:axId val="2"/>
      </c:barChart>
      <c:catAx>
        <c:axId val="1"/>
        <c:scaling>
          <c:orientation val="minMax"/>
        </c:scaling>
        <c:delete val="0"/>
        <c:axPos val="b"/>
        <c:numFmt formatCode="General" sourceLinked="1"/>
        <c:majorTickMark val="none"/>
        <c:minorTickMark val="none"/>
        <c:tickLblPos val="nextTo"/>
        <c:spPr>
          <a:noFill/>
          <a:ln w="9525" cap="flat" cmpd="sng" algn="ctr">
            <a:solidFill>
              <a:schemeClr val="tx1">
                <a:alpha val="98000"/>
              </a:schemeClr>
            </a:solidFill>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max val="100"/>
          <c:min val="0"/>
        </c:scaling>
        <c:delete val="0"/>
        <c:axPos val="l"/>
        <c:title>
          <c:tx>
            <c:rich>
              <a:bodyPr rot="0" spcFirstLastPara="1" vertOverflow="ellipsis" horzOverflow="overflow" wrap="square" anchor="ctr" anchorCtr="1"/>
              <a:lstStyle/>
              <a:p>
                <a:pPr algn="ctr" rtl="0">
                  <a:defRPr lang="ja-JP" altLang="en-US" sz="800" b="0" i="0" u="none" strike="noStrike" kern="1200" baseline="0">
                    <a:solidFill>
                      <a:schemeClr val="tx1">
                        <a:lumMod val="65000"/>
                        <a:lumOff val="35000"/>
                      </a:schemeClr>
                    </a:solidFill>
                    <a:latin typeface="メイリオ"/>
                    <a:ea typeface="メイリオ"/>
                    <a:cs typeface="+mn-cs"/>
                  </a:defRPr>
                </a:pPr>
                <a:r>
                  <a:rPr lang="ja-JP" altLang="en-US" sz="800" b="0" i="0" u="none" strike="noStrike" kern="1200" baseline="0">
                    <a:solidFill>
                      <a:schemeClr val="tx1">
                        <a:lumMod val="65000"/>
                        <a:lumOff val="35000"/>
                      </a:schemeClr>
                    </a:solidFill>
                    <a:latin typeface="メイリオ"/>
                    <a:ea typeface="メイリオ"/>
                    <a:cs typeface="+mn-cs"/>
                  </a:rPr>
                  <a:t>（事業所数）</a:t>
                </a:r>
              </a:p>
            </c:rich>
          </c:tx>
          <c:layout>
            <c:manualLayout>
              <c:xMode val="edge"/>
              <c:yMode val="edge"/>
              <c:x val="1.2798059333492404E-2"/>
              <c:y val="4.047166517978356E-2"/>
            </c:manualLayout>
          </c:layout>
          <c:overlay val="0"/>
          <c:spPr>
            <a:noFill/>
            <a:ln>
              <a:noFill/>
            </a:ln>
            <a:effectLst/>
          </c:spPr>
          <c:txPr>
            <a:bodyPr rot="0" spcFirstLastPara="1" vertOverflow="ellipsis" horzOverflow="overflow" wrap="square" anchor="ctr" anchorCtr="1"/>
            <a:lstStyle/>
            <a:p>
              <a:pPr algn="ctr" rtl="0">
                <a:defRPr lang="ja-JP" altLang="en-US" sz="800" b="0" i="0" u="none" strike="noStrike" kern="1200" baseline="0">
                  <a:solidFill>
                    <a:schemeClr val="tx1">
                      <a:lumMod val="65000"/>
                      <a:lumOff val="35000"/>
                    </a:schemeClr>
                  </a:solidFill>
                  <a:latin typeface="メイリオ"/>
                  <a:ea typeface="メイリオ"/>
                  <a:cs typeface="+mn-cs"/>
                </a:defRPr>
              </a:pPr>
              <a:endParaRPr lang="ja-JP"/>
            </a:p>
          </c:txPr>
        </c:title>
        <c:numFmt formatCode="General" sourceLinked="1"/>
        <c:majorTickMark val="out"/>
        <c:minorTickMark val="none"/>
        <c:tickLblPos val="nextTo"/>
        <c:spPr>
          <a:noFill/>
          <a:ln>
            <a:solidFill>
              <a:schemeClr val="tx1"/>
            </a:solidFill>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crossAx val="1"/>
        <c:crosses val="autoZero"/>
        <c:crossBetween val="between"/>
      </c:valAx>
      <c:spPr>
        <a:noFill/>
        <a:ln>
          <a:noFill/>
        </a:ln>
        <a:effectLst/>
      </c:spPr>
    </c:plotArea>
    <c:legend>
      <c:legendPos val="t"/>
      <c:layout>
        <c:manualLayout>
          <c:xMode val="edge"/>
          <c:yMode val="edge"/>
          <c:x val="0.20260372756435749"/>
          <c:y val="2.7401993633774501E-2"/>
          <c:w val="0.64548381805096944"/>
          <c:h val="8.2777777777777783E-2"/>
        </c:manualLayout>
      </c:layou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legend>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sVisible val="1"/>
      </c14:pivotOptions>
    </c:ext>
  </c:extLst>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317899746215227"/>
          <c:y val="0.12961833779478621"/>
          <c:w val="0.77529663955170558"/>
          <c:h val="0.69571357961858249"/>
        </c:manualLayout>
      </c:layout>
      <c:barChart>
        <c:barDir val="col"/>
        <c:grouping val="clustered"/>
        <c:varyColors val="0"/>
        <c:ser>
          <c:idx val="0"/>
          <c:order val="0"/>
          <c:tx>
            <c:v>集計</c:v>
          </c:tx>
          <c:spPr>
            <a:solidFill>
              <a:schemeClr val="accent1"/>
            </a:solidFill>
            <a:ln>
              <a:noFill/>
            </a:ln>
            <a:effectLst/>
          </c:spPr>
          <c:invertIfNegative val="0"/>
          <c:dLbls>
            <c:numFmt formatCode="#,##0_);[Red]\(#,##0\)"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
              <c:pt idx="0">
                <c:v>平成24年</c:v>
              </c:pt>
              <c:pt idx="1">
                <c:v>平成28年</c:v>
              </c:pt>
              <c:pt idx="2">
                <c:v>令和3年</c:v>
              </c:pt>
            </c:strLit>
          </c:cat>
          <c:val>
            <c:numLit>
              <c:formatCode>General</c:formatCode>
              <c:ptCount val="3"/>
              <c:pt idx="0">
                <c:v>6874</c:v>
              </c:pt>
              <c:pt idx="1">
                <c:v>8339</c:v>
              </c:pt>
              <c:pt idx="2">
                <c:v>8462</c:v>
              </c:pt>
            </c:numLit>
          </c:val>
          <c:extLst>
            <c:ext xmlns:c16="http://schemas.microsoft.com/office/drawing/2014/chart" uri="{C3380CC4-5D6E-409C-BE32-E72D297353CC}">
              <c16:uniqueId val="{00000000-2F87-4BCF-82FF-0069E190C6AD}"/>
            </c:ext>
          </c:extLst>
        </c:ser>
        <c:dLbls>
          <c:showLegendKey val="0"/>
          <c:showVal val="0"/>
          <c:showCatName val="0"/>
          <c:showSerName val="0"/>
          <c:showPercent val="0"/>
          <c:showBubbleSize val="0"/>
        </c:dLbls>
        <c:gapWidth val="219"/>
        <c:overlap val="-27"/>
        <c:axId val="1"/>
        <c:axId val="2"/>
      </c:barChart>
      <c:catAx>
        <c:axId val="1"/>
        <c:scaling>
          <c:orientation val="minMax"/>
        </c:scaling>
        <c:delete val="0"/>
        <c:axPos val="b"/>
        <c:numFmt formatCode="General" sourceLinked="0"/>
        <c:majorTickMark val="none"/>
        <c:minorTickMark val="none"/>
        <c:tickLblPos val="nextTo"/>
        <c:spPr>
          <a:noFill/>
          <a:ln w="9525" cap="flat" cmpd="sng" algn="ctr">
            <a:solidFill>
              <a:schemeClr val="tx1"/>
            </a:solidFill>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r>
                  <a:rPr lang="en-US" altLang="en-US" sz="900" b="0" i="0" u="none" strike="noStrike" kern="1200" baseline="0">
                    <a:solidFill>
                      <a:schemeClr val="tx1">
                        <a:lumMod val="65000"/>
                        <a:lumOff val="35000"/>
                      </a:schemeClr>
                    </a:solidFill>
                    <a:latin typeface="メイリオ"/>
                    <a:ea typeface="メイリオ"/>
                    <a:cs typeface="+mn-cs"/>
                  </a:rPr>
                  <a:t>(</a:t>
                </a:r>
                <a:r>
                  <a:rPr lang="ja-JP" altLang="en-US" sz="900" b="0" i="0" u="none" strike="noStrike" kern="1200" baseline="0">
                    <a:solidFill>
                      <a:schemeClr val="tx1">
                        <a:lumMod val="65000"/>
                        <a:lumOff val="35000"/>
                      </a:schemeClr>
                    </a:solidFill>
                    <a:latin typeface="メイリオ"/>
                    <a:ea typeface="メイリオ"/>
                    <a:cs typeface="+mn-cs"/>
                  </a:rPr>
                  <a:t>人</a:t>
                </a:r>
                <a:r>
                  <a:rPr lang="en-US" altLang="en-US" sz="900" b="0" i="0" u="none" strike="noStrike" kern="1200" baseline="0">
                    <a:solidFill>
                      <a:schemeClr val="tx1">
                        <a:lumMod val="65000"/>
                        <a:lumOff val="35000"/>
                      </a:schemeClr>
                    </a:solidFill>
                    <a:latin typeface="メイリオ"/>
                    <a:ea typeface="メイリオ"/>
                    <a:cs typeface="+mn-cs"/>
                  </a:rPr>
                  <a:t>)</a:t>
                </a:r>
                <a:endParaRPr lang="ja-JP" altLang="en-US" sz="900" b="0" i="0" u="none" strike="noStrike" kern="1200" baseline="0">
                  <a:solidFill>
                    <a:schemeClr val="tx1">
                      <a:lumMod val="65000"/>
                      <a:lumOff val="35000"/>
                    </a:schemeClr>
                  </a:solidFill>
                  <a:latin typeface="メイリオ"/>
                  <a:ea typeface="メイリオ"/>
                  <a:cs typeface="+mn-cs"/>
                </a:endParaRPr>
              </a:p>
            </c:rich>
          </c:tx>
          <c:layout>
            <c:manualLayout>
              <c:xMode val="edge"/>
              <c:yMode val="edge"/>
              <c:x val="8.6425290588676415E-2"/>
              <c:y val="3.2178963740643531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title>
        <c:numFmt formatCode="#,##0_);[Red]\(#,##0\)" sourceLinked="0"/>
        <c:majorTickMark val="out"/>
        <c:minorTickMark val="none"/>
        <c:tickLblPos val="nextTo"/>
        <c:spPr>
          <a:noFill/>
          <a:ln>
            <a:solidFill>
              <a:schemeClr val="tx1"/>
            </a:solidFill>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crossAx val="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a:latin typeface="メイリオ"/>
          <a:ea typeface="メイリオ"/>
        </a:defRPr>
      </a:pPr>
      <a:endParaRPr lang="ja-JP"/>
    </a:p>
  </c:txPr>
  <c:printSettings>
    <c:headerFooter/>
    <c:pageMargins b="0.75" l="0.7" r="0.7" t="0.75" header="0.3" footer="0.3"/>
    <c:pageSetup orientation="landscape"/>
  </c:printSettings>
  <c:extLst/>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[2024統計さむかわデータベース（完成）.xlsx]5-3g2!ピボットテーブル1</c:name>
    <c:fmtId val="0"/>
  </c:pivotSource>
  <c:chart>
    <c:autoTitleDeleted val="1"/>
    <c:pivotFmts>
      <c:pivotFmt>
        <c:idx val="0"/>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circle"/>
          <c:size val="5"/>
          <c:spPr>
            <a:solidFill>
              <a:schemeClr val="accent3"/>
            </a:solidFill>
            <a:ln w="9525">
              <a:solidFill>
                <a:schemeClr val="accent3"/>
              </a:solidFill>
            </a:ln>
            <a:effectLst/>
          </c:spPr>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6285495805272404"/>
          <c:y val="8.3132845644848713E-2"/>
          <c:w val="0.55844245197505649"/>
          <c:h val="0.75014345490627421"/>
        </c:manualLayout>
      </c:layout>
      <c:lineChart>
        <c:grouping val="standard"/>
        <c:varyColors val="0"/>
        <c:ser>
          <c:idx val="0"/>
          <c:order val="0"/>
          <c:tx>
            <c:strRef>
              <c:f>'5-3g2'!$B$4</c:f>
              <c:strCache>
                <c:ptCount val="1"/>
                <c:pt idx="0">
                  <c:v> 製造品出荷額等</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'5-3g2'!$A$5:$A$8</c:f>
              <c:strCache>
                <c:ptCount val="3"/>
                <c:pt idx="0">
                  <c:v>平成24年</c:v>
                </c:pt>
                <c:pt idx="1">
                  <c:v>平成28年</c:v>
                </c:pt>
                <c:pt idx="2">
                  <c:v>令和3年</c:v>
                </c:pt>
              </c:strCache>
            </c:strRef>
          </c:cat>
          <c:val>
            <c:numRef>
              <c:f>'5-3g2'!$B$5:$B$8</c:f>
              <c:numCache>
                <c:formatCode>General</c:formatCode>
                <c:ptCount val="3"/>
                <c:pt idx="0">
                  <c:v>32153358</c:v>
                </c:pt>
                <c:pt idx="1">
                  <c:v>36394288</c:v>
                </c:pt>
                <c:pt idx="2">
                  <c:v>41711285</c:v>
                </c:pt>
              </c:numCache>
            </c:numRef>
          </c:val>
          <c:smooth val="0"/>
          <c:extLst>
            <c:ext xmlns:c16="http://schemas.microsoft.com/office/drawing/2014/chart" uri="{C3380CC4-5D6E-409C-BE32-E72D297353CC}">
              <c16:uniqueId val="{00000000-CDF4-4503-BD5B-D971EAD1219D}"/>
            </c:ext>
          </c:extLst>
        </c:ser>
        <c:ser>
          <c:idx val="1"/>
          <c:order val="1"/>
          <c:tx>
            <c:strRef>
              <c:f>'5-3g2'!$C$4</c:f>
              <c:strCache>
                <c:ptCount val="1"/>
                <c:pt idx="0">
                  <c:v> 原材料・燃料・電力の使用額等</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'5-3g2'!$A$5:$A$8</c:f>
              <c:strCache>
                <c:ptCount val="3"/>
                <c:pt idx="0">
                  <c:v>平成24年</c:v>
                </c:pt>
                <c:pt idx="1">
                  <c:v>平成28年</c:v>
                </c:pt>
                <c:pt idx="2">
                  <c:v>令和3年</c:v>
                </c:pt>
              </c:strCache>
            </c:strRef>
          </c:cat>
          <c:val>
            <c:numRef>
              <c:f>'5-3g2'!$C$5:$C$8</c:f>
              <c:numCache>
                <c:formatCode>General</c:formatCode>
                <c:ptCount val="3"/>
                <c:pt idx="0">
                  <c:v>21003932</c:v>
                </c:pt>
                <c:pt idx="1">
                  <c:v>22644012</c:v>
                </c:pt>
                <c:pt idx="2">
                  <c:v>26507030</c:v>
                </c:pt>
              </c:numCache>
            </c:numRef>
          </c:val>
          <c:smooth val="0"/>
          <c:extLst>
            <c:ext xmlns:c16="http://schemas.microsoft.com/office/drawing/2014/chart" uri="{C3380CC4-5D6E-409C-BE32-E72D297353CC}">
              <c16:uniqueId val="{00000001-CDF4-4503-BD5B-D971EAD1219D}"/>
            </c:ext>
          </c:extLst>
        </c:ser>
        <c:ser>
          <c:idx val="2"/>
          <c:order val="2"/>
          <c:tx>
            <c:strRef>
              <c:f>'5-3g2'!$D$4</c:f>
              <c:strCache>
                <c:ptCount val="1"/>
                <c:pt idx="0">
                  <c:v> 事業に従事する者の人件費及び派遣受入者に係る人材派遣会社への支払額</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'5-3g2'!$A$5:$A$8</c:f>
              <c:strCache>
                <c:ptCount val="3"/>
                <c:pt idx="0">
                  <c:v>平成24年</c:v>
                </c:pt>
                <c:pt idx="1">
                  <c:v>平成28年</c:v>
                </c:pt>
                <c:pt idx="2">
                  <c:v>令和3年</c:v>
                </c:pt>
              </c:strCache>
            </c:strRef>
          </c:cat>
          <c:val>
            <c:numRef>
              <c:f>'5-3g2'!$D$5:$D$8</c:f>
              <c:numCache>
                <c:formatCode>General</c:formatCode>
                <c:ptCount val="3"/>
                <c:pt idx="0">
                  <c:v>3728803</c:v>
                </c:pt>
                <c:pt idx="1">
                  <c:v>4951502</c:v>
                </c:pt>
                <c:pt idx="2">
                  <c:v>5124674</c:v>
                </c:pt>
              </c:numCache>
            </c:numRef>
          </c:val>
          <c:smooth val="0"/>
          <c:extLst>
            <c:ext xmlns:c16="http://schemas.microsoft.com/office/drawing/2014/chart" uri="{C3380CC4-5D6E-409C-BE32-E72D297353CC}">
              <c16:uniqueId val="{00000002-CDF4-4503-BD5B-D971EAD1219D}"/>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scaling>
        <c:delete val="0"/>
        <c:axPos val="l"/>
        <c:title>
          <c:tx>
            <c:rich>
              <a:bodyPr rot="0" spcFirstLastPara="1" vertOverflow="ellipsis" horzOverflow="overflow" wrap="square" anchor="ctr" anchorCtr="1"/>
              <a:lstStyle/>
              <a:p>
                <a:pPr algn="ctr" rtl="0">
                  <a:defRPr lang="ja-JP" altLang="en-US" sz="1000" b="0" i="0" u="none" strike="noStrike" kern="1200" baseline="0">
                    <a:solidFill>
                      <a:schemeClr val="tx1">
                        <a:lumMod val="65000"/>
                        <a:lumOff val="35000"/>
                      </a:schemeClr>
                    </a:solidFill>
                    <a:latin typeface="メイリオ"/>
                    <a:ea typeface="メイリオ"/>
                    <a:cs typeface="+mn-cs"/>
                  </a:defRPr>
                </a:pPr>
                <a:r>
                  <a:rPr lang="ja-JP" altLang="en-US" sz="1000" b="0" i="0" u="none" strike="noStrike" kern="1200" baseline="0">
                    <a:solidFill>
                      <a:schemeClr val="tx1">
                        <a:lumMod val="65000"/>
                        <a:lumOff val="35000"/>
                      </a:schemeClr>
                    </a:solidFill>
                    <a:latin typeface="メイリオ"/>
                    <a:ea typeface="メイリオ"/>
                    <a:cs typeface="+mn-cs"/>
                  </a:rPr>
                  <a:t>（万円）</a:t>
                </a:r>
              </a:p>
            </c:rich>
          </c:tx>
          <c:layout>
            <c:manualLayout>
              <c:xMode val="edge"/>
              <c:yMode val="edge"/>
              <c:x val="7.02246905911703E-2"/>
              <c:y val="4.5089513064598269E-3"/>
            </c:manualLayout>
          </c:layout>
          <c:overlay val="0"/>
          <c:spPr>
            <a:noFill/>
            <a:ln>
              <a:noFill/>
            </a:ln>
            <a:effectLst/>
          </c:spPr>
          <c:txPr>
            <a:bodyPr rot="0" spcFirstLastPara="1" vertOverflow="ellipsis" horzOverflow="overflow" wrap="square" anchor="ctr" anchorCtr="1"/>
            <a:lstStyle/>
            <a:p>
              <a:pPr algn="ctr" rtl="0">
                <a:defRPr lang="ja-JP" altLang="en-US" sz="1000" b="0" i="0" u="none" strike="noStrike" kern="1200" baseline="0">
                  <a:solidFill>
                    <a:schemeClr val="tx1">
                      <a:lumMod val="65000"/>
                      <a:lumOff val="35000"/>
                    </a:schemeClr>
                  </a:solidFill>
                  <a:latin typeface="メイリオ"/>
                  <a:ea typeface="メイリオ"/>
                  <a:cs typeface="+mn-cs"/>
                </a:defRPr>
              </a:pPr>
              <a:endParaRPr lang="ja-JP"/>
            </a:p>
          </c:txPr>
        </c:title>
        <c:numFmt formatCode="#,##0_);[Red]\(#,##0\)" sourceLinked="0"/>
        <c:majorTickMark val="out"/>
        <c:minorTickMark val="none"/>
        <c:tickLblPos val="nextTo"/>
        <c:spPr>
          <a:noFill/>
          <a:ln>
            <a:solidFill>
              <a:schemeClr val="tx1"/>
            </a:solidFill>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crossAx val="1"/>
        <c:crosses val="autoZero"/>
        <c:crossBetween val="between"/>
      </c:valAx>
      <c:spPr>
        <a:noFill/>
        <a:ln>
          <a:noFill/>
        </a:ln>
        <a:effectLst/>
      </c:spPr>
    </c:plotArea>
    <c:legend>
      <c:legendPos val="r"/>
      <c:layout>
        <c:manualLayout>
          <c:xMode val="edge"/>
          <c:yMode val="edge"/>
          <c:x val="0.75350253548403523"/>
          <c:y val="0.10897323731969401"/>
          <c:w val="0.23136883375015016"/>
          <c:h val="0.77910665814209124"/>
        </c:manualLayout>
      </c:layou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legend>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a:latin typeface="メイリオ"/>
          <a:ea typeface="メイリオ"/>
        </a:defRPr>
      </a:pPr>
      <a:endParaRPr lang="ja-JP"/>
    </a:p>
  </c:txPr>
  <c:printSettings>
    <c:headerFooter/>
    <c:pageMargins b="0.75" l="0.7" r="0.7" t="0.75" header="0.3" footer="0.3"/>
    <c:pageSetup orientation="landscape"/>
  </c:printSettings>
  <c:userShapes r:id="rId3"/>
  <c:extLst>
    <c:ext xmlns:c14="http://schemas.microsoft.com/office/drawing/2007/8/2/chart" uri="{781A3756-C4B2-4CAC-9D66-4F8BD8637D16}">
      <c14:pivotOptions>
        <c14:dropZoneFilter val="1"/>
        <c14:dropZonesVisible val="1"/>
      </c14:pivotOptions>
    </c:ext>
  </c:extLst>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[2024統計さむかわデータベース（完成）.xlsx]6-1g!ﾋﾟﾎﾞｯﾄﾃｰﾌﾞﾙ8</c:name>
    <c:fmtId val="0"/>
  </c:pivotSource>
  <c:chart>
    <c:autoTitleDeleted val="1"/>
    <c:pivotFmts>
      <c:pivotFmt>
        <c:idx val="0"/>
        <c:dLbl>
          <c:idx val="0"/>
          <c:numFmt formatCode="0.0%" sourceLinked="0"/>
          <c:spPr>
            <a:noFill/>
            <a:ln>
              <a:noFill/>
            </a:ln>
            <a:effectLst/>
          </c:spPr>
          <c:txPr>
            <a:bodyPr rot="0" horzOverflow="overflow" anchor="ctr" anchorCtr="1"/>
            <a:lstStyle/>
            <a:p>
              <a:pPr algn="ctr" rtl="0">
                <a:defRPr sz="1000">
                  <a:solidFill>
                    <a:schemeClr val="tx1"/>
                  </a:solidFill>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
        <c:dLbl>
          <c:idx val="0"/>
          <c:numFmt formatCode="0.0%" sourceLinked="0"/>
          <c:spPr>
            <a:noFill/>
            <a:ln>
              <a:noFill/>
            </a:ln>
            <a:effectLst/>
          </c:spPr>
          <c:txPr>
            <a:bodyPr/>
            <a:lstStyle/>
            <a:p>
              <a:pPr>
                <a:defRPr sz="1000">
                  <a:solidFill>
                    <a:schemeClr val="tx1"/>
                  </a:solidFill>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2"/>
        <c:dLbl>
          <c:idx val="0"/>
          <c:numFmt formatCode="0.0%" sourceLinked="0"/>
          <c:spPr>
            <a:noFill/>
            <a:ln>
              <a:noFill/>
            </a:ln>
            <a:effectLst/>
          </c:spPr>
          <c:txPr>
            <a:bodyPr/>
            <a:lstStyle/>
            <a:p>
              <a:pPr>
                <a:defRPr sz="1000">
                  <a:solidFill>
                    <a:schemeClr val="tx1"/>
                  </a:solidFill>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3"/>
        <c:marker>
          <c:symbol val="none"/>
        </c:marker>
        <c:dLbl>
          <c:idx val="0"/>
          <c:numFmt formatCode="0.0%" sourceLinked="0"/>
          <c:spPr>
            <a:noFill/>
            <a:ln>
              <a:noFill/>
            </a:ln>
            <a:effectLst/>
          </c:spPr>
          <c:txPr>
            <a:bodyPr rot="0" horzOverflow="overflow" anchor="ctr" anchorCtr="1"/>
            <a:lstStyle/>
            <a:p>
              <a:pPr algn="ctr" rtl="0">
                <a:defRPr sz="1000">
                  <a:solidFill>
                    <a:schemeClr val="tx1"/>
                  </a:solidFill>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4"/>
        <c:marker>
          <c:symbol val="none"/>
        </c:marker>
        <c:dLbl>
          <c:idx val="0"/>
          <c:numFmt formatCode="0.0%" sourceLinked="0"/>
          <c:spPr>
            <a:noFill/>
            <a:ln>
              <a:noFill/>
            </a:ln>
            <a:effectLst/>
          </c:spPr>
          <c:txPr>
            <a:bodyPr rot="0" horzOverflow="overflow" anchor="ctr" anchorCtr="1"/>
            <a:lstStyle/>
            <a:p>
              <a:pPr algn="ctr" rtl="0">
                <a:defRPr sz="1000">
                  <a:solidFill>
                    <a:schemeClr val="tx1"/>
                  </a:solidFill>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8.4175196850393708E-2"/>
          <c:y val="0.2013888888888889"/>
          <c:w val="0.84026233821509422"/>
          <c:h val="0.79861111111111116"/>
        </c:manualLayout>
      </c:layout>
      <c:pieChart>
        <c:varyColors val="1"/>
        <c:ser>
          <c:idx val="0"/>
          <c:order val="0"/>
          <c:tx>
            <c:strRef>
              <c:f>'6-1g'!$B$4</c:f>
              <c:strCache>
                <c:ptCount val="1"/>
                <c:pt idx="0">
                  <c:v>集計</c:v>
                </c:pt>
              </c:strCache>
            </c:strRef>
          </c:tx>
          <c:dPt>
            <c:idx val="0"/>
            <c:bubble3D val="0"/>
            <c:extLst>
              <c:ext xmlns:c16="http://schemas.microsoft.com/office/drawing/2014/chart" uri="{C3380CC4-5D6E-409C-BE32-E72D297353CC}">
                <c16:uniqueId val="{00000000-DF87-4C5F-A25F-8EAA7000B138}"/>
              </c:ext>
            </c:extLst>
          </c:dPt>
          <c:dPt>
            <c:idx val="1"/>
            <c:bubble3D val="0"/>
            <c:extLst>
              <c:ext xmlns:c16="http://schemas.microsoft.com/office/drawing/2014/chart" uri="{C3380CC4-5D6E-409C-BE32-E72D297353CC}">
                <c16:uniqueId val="{00000001-DF87-4C5F-A25F-8EAA7000B138}"/>
              </c:ext>
            </c:extLst>
          </c:dPt>
          <c:dPt>
            <c:idx val="2"/>
            <c:bubble3D val="0"/>
            <c:extLst>
              <c:ext xmlns:c16="http://schemas.microsoft.com/office/drawing/2014/chart" uri="{C3380CC4-5D6E-409C-BE32-E72D297353CC}">
                <c16:uniqueId val="{00000002-DF87-4C5F-A25F-8EAA7000B138}"/>
              </c:ext>
            </c:extLst>
          </c:dPt>
          <c:dLbls>
            <c:dLbl>
              <c:idx val="0"/>
              <c:numFmt formatCode="0.0%" sourceLinked="0"/>
              <c:spPr>
                <a:noFill/>
                <a:ln>
                  <a:noFill/>
                </a:ln>
                <a:effectLst/>
              </c:spPr>
              <c:txPr>
                <a:bodyPr/>
                <a:lstStyle/>
                <a:p>
                  <a:pPr>
                    <a:defRPr sz="1000">
                      <a:solidFill>
                        <a:schemeClr val="tx1"/>
                      </a:solidFill>
                    </a:defRPr>
                  </a:pPr>
                  <a:endParaRPr lang="ja-JP"/>
                </a:p>
              </c:txPr>
              <c:showLegendKey val="0"/>
              <c:showVal val="0"/>
              <c:showCatName val="0"/>
              <c:showSerName val="0"/>
              <c:showPercent val="1"/>
              <c:showBubbleSize val="0"/>
              <c:extLst>
                <c:ext xmlns:c16="http://schemas.microsoft.com/office/drawing/2014/chart" uri="{C3380CC4-5D6E-409C-BE32-E72D297353CC}">
                  <c16:uniqueId val="{00000000-DF87-4C5F-A25F-8EAA7000B138}"/>
                </c:ext>
              </c:extLst>
            </c:dLbl>
            <c:dLbl>
              <c:idx val="1"/>
              <c:numFmt formatCode="0.0%" sourceLinked="0"/>
              <c:spPr>
                <a:noFill/>
                <a:ln>
                  <a:noFill/>
                </a:ln>
                <a:effectLst/>
              </c:spPr>
              <c:txPr>
                <a:bodyPr/>
                <a:lstStyle/>
                <a:p>
                  <a:pPr>
                    <a:defRPr sz="1000">
                      <a:solidFill>
                        <a:schemeClr val="tx1"/>
                      </a:solidFill>
                    </a:defRPr>
                  </a:pPr>
                  <a:endParaRPr lang="ja-JP"/>
                </a:p>
              </c:txPr>
              <c:showLegendKey val="0"/>
              <c:showVal val="0"/>
              <c:showCatName val="0"/>
              <c:showSerName val="0"/>
              <c:showPercent val="1"/>
              <c:showBubbleSize val="0"/>
              <c:extLst>
                <c:ext xmlns:c16="http://schemas.microsoft.com/office/drawing/2014/chart" uri="{C3380CC4-5D6E-409C-BE32-E72D297353CC}">
                  <c16:uniqueId val="{00000001-DF87-4C5F-A25F-8EAA7000B138}"/>
                </c:ext>
              </c:extLst>
            </c:dLbl>
            <c:numFmt formatCode="0.0%" sourceLinked="0"/>
            <c:spPr>
              <a:noFill/>
              <a:ln>
                <a:noFill/>
              </a:ln>
              <a:effectLst/>
            </c:spPr>
            <c:txPr>
              <a:bodyPr rot="0" horzOverflow="overflow" anchor="ctr" anchorCtr="1"/>
              <a:lstStyle/>
              <a:p>
                <a:pPr algn="ctr" rtl="0">
                  <a:defRPr sz="1000">
                    <a:solidFill>
                      <a:schemeClr val="tx1"/>
                    </a:solidFill>
                  </a:defRPr>
                </a:pPr>
                <a:endParaRPr lang="ja-JP"/>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'6-1g'!$A$5:$A$7</c:f>
              <c:strCache>
                <c:ptCount val="2"/>
                <c:pt idx="0">
                  <c:v>卸売業</c:v>
                </c:pt>
                <c:pt idx="1">
                  <c:v>小売業</c:v>
                </c:pt>
              </c:strCache>
            </c:strRef>
          </c:cat>
          <c:val>
            <c:numRef>
              <c:f>'6-1g'!$B$5:$B$7</c:f>
              <c:numCache>
                <c:formatCode>General</c:formatCode>
                <c:ptCount val="2"/>
                <c:pt idx="0">
                  <c:v>63</c:v>
                </c:pt>
                <c:pt idx="1">
                  <c:v>204</c:v>
                </c:pt>
              </c:numCache>
            </c:numRef>
          </c:val>
          <c:extLst>
            <c:ext xmlns:c16="http://schemas.microsoft.com/office/drawing/2014/chart" uri="{C3380CC4-5D6E-409C-BE32-E72D297353CC}">
              <c16:uniqueId val="{00000003-DF87-4C5F-A25F-8EAA7000B138}"/>
            </c:ext>
          </c:extLst>
        </c:ser>
        <c:dLbls>
          <c:showLegendKey val="0"/>
          <c:showVal val="0"/>
          <c:showCatName val="0"/>
          <c:showSerName val="0"/>
          <c:showPercent val="1"/>
          <c:showBubbleSize val="0"/>
          <c:showLeaderLines val="1"/>
        </c:dLbls>
        <c:firstSliceAng val="0"/>
      </c:pieChart>
      <c:spPr>
        <a:noFill/>
        <a:ln>
          <a:noFill/>
        </a:ln>
        <a:effectLst/>
        <a:scene3d>
          <a:camera prst="orthographicFront"/>
          <a:lightRig rig="threePt" dir="t"/>
        </a:scene3d>
        <a:sp3d/>
      </c:spPr>
    </c:plotArea>
    <c:legend>
      <c:legendPos val="t"/>
      <c:overlay val="0"/>
      <c:spPr>
        <a:noFill/>
        <a:ln>
          <a:noFill/>
        </a:ln>
        <a:effectLst/>
      </c:spPr>
      <c:txPr>
        <a:bodyPr rot="0" horzOverflow="overflow" anchor="ctr" anchorCtr="1"/>
        <a:lstStyle/>
        <a:p>
          <a:pPr algn="l" rtl="0">
            <a:defRPr sz="1000">
              <a:solidFill>
                <a:schemeClr val="tx1"/>
              </a:solidFill>
            </a:defRPr>
          </a:pPr>
          <a:endParaRPr lang="ja-JP"/>
        </a:p>
      </c:txPr>
    </c:legend>
    <c:plotVisOnly val="1"/>
    <c:dispBlanksAs val="gap"/>
    <c:showDLblsOverMax val="0"/>
  </c:chart>
  <c:spPr>
    <a:noFill/>
    <a:ln w="9525" cap="flat" cmpd="sng" algn="ctr">
      <a:noFill/>
      <a:prstDash val="solid"/>
      <a:round/>
    </a:ln>
    <a:effectLst/>
  </c:spPr>
  <c:txPr>
    <a:bodyPr horzOverflow="overflow" anchor="ctr" anchorCtr="1"/>
    <a:lstStyle/>
    <a:p>
      <a:pPr algn="ctr" rtl="0">
        <a:defRPr lang="ja-JP" altLang="en-US" sz="1000">
          <a:solidFill>
            <a:schemeClr val="tx1"/>
          </a:solidFill>
          <a:latin typeface="メイリオ"/>
          <a:ea typeface="メイリオ"/>
        </a:defRPr>
      </a:pPr>
      <a:endParaRPr lang="ja-JP"/>
    </a:p>
  </c:txPr>
  <c:printSettings>
    <c:headerFooter/>
    <c:pageMargins b="0.75" l="0.7" r="0.7" t="0.75" header="0.3" footer="0.3"/>
    <c:pageSetup orientation="landscape"/>
  </c:printSettings>
  <c:userShapes r:id="rId1"/>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[2024統計さむかわデータベース（完成）.xlsx]6-1g 2!ﾋﾟﾎﾞｯﾄﾃｰﾌﾞﾙ8</c:name>
    <c:fmtId val="0"/>
  </c:pivotSource>
  <c:chart>
    <c:autoTitleDeleted val="1"/>
    <c:pivotFmts>
      <c:pivotFmt>
        <c:idx val="0"/>
        <c:dLbl>
          <c:idx val="0"/>
          <c:numFmt formatCode="0.0%" sourceLinked="0"/>
          <c:spPr>
            <a:noFill/>
            <a:ln>
              <a:noFill/>
            </a:ln>
            <a:effectLst/>
          </c:spPr>
          <c:txPr>
            <a:bodyPr rot="0" horzOverflow="overflow" anchor="ctr" anchorCtr="1"/>
            <a:lstStyle/>
            <a:p>
              <a:pPr algn="ctr" rtl="0">
                <a:defRPr sz="1000">
                  <a:solidFill>
                    <a:schemeClr val="tx1"/>
                  </a:solidFill>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
        <c:dLbl>
          <c:idx val="0"/>
          <c:numFmt formatCode="0.0%" sourceLinked="0"/>
          <c:spPr>
            <a:noFill/>
            <a:ln>
              <a:noFill/>
            </a:ln>
            <a:effectLst/>
          </c:spPr>
          <c:txPr>
            <a:bodyPr/>
            <a:lstStyle/>
            <a:p>
              <a:pPr>
                <a:defRPr sz="1000">
                  <a:solidFill>
                    <a:schemeClr val="tx1"/>
                  </a:solidFill>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2"/>
        <c:dLbl>
          <c:idx val="0"/>
          <c:numFmt formatCode="0.0%" sourceLinked="0"/>
          <c:spPr>
            <a:noFill/>
            <a:ln>
              <a:noFill/>
            </a:ln>
            <a:effectLst/>
          </c:spPr>
          <c:txPr>
            <a:bodyPr/>
            <a:lstStyle/>
            <a:p>
              <a:pPr>
                <a:defRPr sz="1000">
                  <a:solidFill>
                    <a:schemeClr val="tx1"/>
                  </a:solidFill>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3"/>
        <c:marker>
          <c:symbol val="none"/>
        </c:marker>
        <c:dLbl>
          <c:idx val="0"/>
          <c:numFmt formatCode="0.0%" sourceLinked="0"/>
          <c:spPr>
            <a:noFill/>
            <a:ln>
              <a:noFill/>
            </a:ln>
            <a:effectLst/>
          </c:spPr>
          <c:txPr>
            <a:bodyPr rot="0" horzOverflow="overflow" anchor="ctr" anchorCtr="1"/>
            <a:lstStyle/>
            <a:p>
              <a:pPr algn="ctr" rtl="0">
                <a:defRPr sz="1000">
                  <a:solidFill>
                    <a:schemeClr val="tx1"/>
                  </a:solidFill>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4"/>
        <c:marker>
          <c:symbol val="none"/>
        </c:marker>
        <c:dLbl>
          <c:idx val="0"/>
          <c:numFmt formatCode="0.0%" sourceLinked="0"/>
          <c:spPr>
            <a:noFill/>
            <a:ln>
              <a:noFill/>
            </a:ln>
            <a:effectLst/>
          </c:spPr>
          <c:txPr>
            <a:bodyPr rot="0" horzOverflow="overflow" anchor="ctr" anchorCtr="1"/>
            <a:lstStyle/>
            <a:p>
              <a:pPr algn="ctr" rtl="0">
                <a:defRPr sz="1000">
                  <a:solidFill>
                    <a:schemeClr val="tx1"/>
                  </a:solidFill>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9.4602082194738507E-2"/>
          <c:y val="0.28009259259259262"/>
          <c:w val="0.83751243176865098"/>
          <c:h val="0.69212962962962965"/>
        </c:manualLayout>
      </c:layout>
      <c:pieChart>
        <c:varyColors val="1"/>
        <c:ser>
          <c:idx val="0"/>
          <c:order val="0"/>
          <c:tx>
            <c:strRef>
              <c:f>'6-1g 2'!$B$4</c:f>
              <c:strCache>
                <c:ptCount val="1"/>
                <c:pt idx="0">
                  <c:v>集計</c:v>
                </c:pt>
              </c:strCache>
            </c:strRef>
          </c:tx>
          <c:dPt>
            <c:idx val="0"/>
            <c:bubble3D val="0"/>
            <c:extLst>
              <c:ext xmlns:c16="http://schemas.microsoft.com/office/drawing/2014/chart" uri="{C3380CC4-5D6E-409C-BE32-E72D297353CC}">
                <c16:uniqueId val="{00000000-7565-42AD-8194-B56F9DE0542C}"/>
              </c:ext>
            </c:extLst>
          </c:dPt>
          <c:dPt>
            <c:idx val="1"/>
            <c:bubble3D val="0"/>
            <c:extLst>
              <c:ext xmlns:c16="http://schemas.microsoft.com/office/drawing/2014/chart" uri="{C3380CC4-5D6E-409C-BE32-E72D297353CC}">
                <c16:uniqueId val="{00000001-7565-42AD-8194-B56F9DE0542C}"/>
              </c:ext>
            </c:extLst>
          </c:dPt>
          <c:dPt>
            <c:idx val="2"/>
            <c:bubble3D val="0"/>
            <c:extLst>
              <c:ext xmlns:c16="http://schemas.microsoft.com/office/drawing/2014/chart" uri="{C3380CC4-5D6E-409C-BE32-E72D297353CC}">
                <c16:uniqueId val="{00000002-7565-42AD-8194-B56F9DE0542C}"/>
              </c:ext>
            </c:extLst>
          </c:dPt>
          <c:dLbls>
            <c:dLbl>
              <c:idx val="0"/>
              <c:numFmt formatCode="0.0%" sourceLinked="0"/>
              <c:spPr>
                <a:noFill/>
                <a:ln>
                  <a:noFill/>
                </a:ln>
                <a:effectLst/>
              </c:spPr>
              <c:txPr>
                <a:bodyPr/>
                <a:lstStyle/>
                <a:p>
                  <a:pPr>
                    <a:defRPr sz="1000">
                      <a:solidFill>
                        <a:schemeClr val="tx1"/>
                      </a:solidFill>
                    </a:defRPr>
                  </a:pPr>
                  <a:endParaRPr lang="ja-JP"/>
                </a:p>
              </c:txPr>
              <c:showLegendKey val="0"/>
              <c:showVal val="0"/>
              <c:showCatName val="0"/>
              <c:showSerName val="0"/>
              <c:showPercent val="1"/>
              <c:showBubbleSize val="0"/>
              <c:extLst>
                <c:ext xmlns:c16="http://schemas.microsoft.com/office/drawing/2014/chart" uri="{C3380CC4-5D6E-409C-BE32-E72D297353CC}">
                  <c16:uniqueId val="{00000000-7565-42AD-8194-B56F9DE0542C}"/>
                </c:ext>
              </c:extLst>
            </c:dLbl>
            <c:dLbl>
              <c:idx val="1"/>
              <c:numFmt formatCode="0.0%" sourceLinked="0"/>
              <c:spPr>
                <a:noFill/>
                <a:ln>
                  <a:noFill/>
                </a:ln>
                <a:effectLst/>
              </c:spPr>
              <c:txPr>
                <a:bodyPr/>
                <a:lstStyle/>
                <a:p>
                  <a:pPr>
                    <a:defRPr sz="1000">
                      <a:solidFill>
                        <a:schemeClr val="tx1"/>
                      </a:solidFill>
                    </a:defRPr>
                  </a:pPr>
                  <a:endParaRPr lang="ja-JP"/>
                </a:p>
              </c:txPr>
              <c:showLegendKey val="0"/>
              <c:showVal val="0"/>
              <c:showCatName val="0"/>
              <c:showSerName val="0"/>
              <c:showPercent val="1"/>
              <c:showBubbleSize val="0"/>
              <c:extLst>
                <c:ext xmlns:c16="http://schemas.microsoft.com/office/drawing/2014/chart" uri="{C3380CC4-5D6E-409C-BE32-E72D297353CC}">
                  <c16:uniqueId val="{00000001-7565-42AD-8194-B56F9DE0542C}"/>
                </c:ext>
              </c:extLst>
            </c:dLbl>
            <c:numFmt formatCode="0.0%" sourceLinked="0"/>
            <c:spPr>
              <a:noFill/>
              <a:ln>
                <a:noFill/>
              </a:ln>
              <a:effectLst/>
            </c:spPr>
            <c:txPr>
              <a:bodyPr rot="0" horzOverflow="overflow" anchor="ctr" anchorCtr="1"/>
              <a:lstStyle/>
              <a:p>
                <a:pPr algn="ctr" rtl="0">
                  <a:defRPr sz="1000">
                    <a:solidFill>
                      <a:schemeClr val="tx1"/>
                    </a:solidFill>
                  </a:defRPr>
                </a:pPr>
                <a:endParaRPr lang="ja-JP"/>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'6-1g 2'!$A$5:$A$7</c:f>
              <c:strCache>
                <c:ptCount val="2"/>
                <c:pt idx="0">
                  <c:v>卸売業</c:v>
                </c:pt>
                <c:pt idx="1">
                  <c:v>小売業</c:v>
                </c:pt>
              </c:strCache>
            </c:strRef>
          </c:cat>
          <c:val>
            <c:numRef>
              <c:f>'6-1g 2'!$B$5:$B$7</c:f>
              <c:numCache>
                <c:formatCode>General</c:formatCode>
                <c:ptCount val="2"/>
                <c:pt idx="0">
                  <c:v>578</c:v>
                </c:pt>
                <c:pt idx="1">
                  <c:v>1961</c:v>
                </c:pt>
              </c:numCache>
            </c:numRef>
          </c:val>
          <c:extLst>
            <c:ext xmlns:c16="http://schemas.microsoft.com/office/drawing/2014/chart" uri="{C3380CC4-5D6E-409C-BE32-E72D297353CC}">
              <c16:uniqueId val="{00000003-7565-42AD-8194-B56F9DE0542C}"/>
            </c:ext>
          </c:extLst>
        </c:ser>
        <c:dLbls>
          <c:showLegendKey val="0"/>
          <c:showVal val="0"/>
          <c:showCatName val="0"/>
          <c:showSerName val="0"/>
          <c:showPercent val="1"/>
          <c:showBubbleSize val="0"/>
          <c:showLeaderLines val="1"/>
        </c:dLbls>
        <c:firstSliceAng val="0"/>
      </c:pieChart>
      <c:spPr>
        <a:noFill/>
        <a:ln>
          <a:noFill/>
        </a:ln>
        <a:effectLst/>
        <a:scene3d>
          <a:camera prst="orthographicFront"/>
          <a:lightRig rig="threePt" dir="t"/>
        </a:scene3d>
        <a:sp3d/>
      </c:spPr>
    </c:plotArea>
    <c:legend>
      <c:legendPos val="t"/>
      <c:overlay val="0"/>
      <c:spPr>
        <a:noFill/>
        <a:ln>
          <a:noFill/>
        </a:ln>
        <a:effectLst/>
      </c:spPr>
      <c:txPr>
        <a:bodyPr rot="0" horzOverflow="overflow" anchor="ctr" anchorCtr="1"/>
        <a:lstStyle/>
        <a:p>
          <a:pPr algn="l" rtl="0">
            <a:defRPr sz="1000">
              <a:solidFill>
                <a:schemeClr val="tx1"/>
              </a:solidFill>
            </a:defRPr>
          </a:pPr>
          <a:endParaRPr lang="ja-JP"/>
        </a:p>
      </c:txPr>
    </c:legend>
    <c:plotVisOnly val="1"/>
    <c:dispBlanksAs val="gap"/>
    <c:showDLblsOverMax val="0"/>
  </c:chart>
  <c:spPr>
    <a:noFill/>
    <a:ln w="9525" cap="flat" cmpd="sng" algn="ctr">
      <a:noFill/>
      <a:prstDash val="solid"/>
      <a:round/>
    </a:ln>
    <a:effectLst/>
  </c:spPr>
  <c:txPr>
    <a:bodyPr horzOverflow="overflow" anchor="ctr" anchorCtr="1"/>
    <a:lstStyle/>
    <a:p>
      <a:pPr algn="ctr" rtl="0">
        <a:defRPr lang="ja-JP" altLang="en-US" sz="1000">
          <a:solidFill>
            <a:schemeClr val="tx1"/>
          </a:solidFill>
          <a:latin typeface="メイリオ"/>
          <a:ea typeface="メイリオ"/>
        </a:defRPr>
      </a:pPr>
      <a:endParaRPr lang="ja-JP"/>
    </a:p>
  </c:txPr>
  <c:printSettings>
    <c:headerFooter/>
    <c:pageMargins b="0.75" l="0.7" r="0.7" t="0.75" header="0.3" footer="0.3"/>
    <c:pageSetup orientation="landscape"/>
  </c:printSettings>
  <c:userShapes r:id="rId1"/>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[2024統計さむかわデータベース（完成）.xlsx]6-1g 3!ﾋﾟﾎﾞｯﾄﾃｰﾌﾞﾙ8</c:name>
    <c:fmtId val="0"/>
  </c:pivotSource>
  <c:chart>
    <c:autoTitleDeleted val="1"/>
    <c:pivotFmts>
      <c:pivotFmt>
        <c:idx val="0"/>
        <c:dLbl>
          <c:idx val="0"/>
          <c:numFmt formatCode="0.0%" sourceLinked="0"/>
          <c:spPr>
            <a:noFill/>
            <a:ln>
              <a:noFill/>
            </a:ln>
            <a:effectLst/>
          </c:spPr>
          <c:txPr>
            <a:bodyPr rot="0" horzOverflow="overflow" anchor="ctr" anchorCtr="1"/>
            <a:lstStyle/>
            <a:p>
              <a:pPr algn="ctr" rtl="0">
                <a:defRPr sz="1000">
                  <a:solidFill>
                    <a:schemeClr val="tx1"/>
                  </a:solidFill>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
        <c:dLbl>
          <c:idx val="0"/>
          <c:numFmt formatCode="0.0%" sourceLinked="0"/>
          <c:spPr>
            <a:noFill/>
            <a:ln>
              <a:noFill/>
            </a:ln>
            <a:effectLst/>
          </c:spPr>
          <c:txPr>
            <a:bodyPr/>
            <a:lstStyle/>
            <a:p>
              <a:pPr>
                <a:defRPr sz="1000">
                  <a:solidFill>
                    <a:schemeClr val="tx1"/>
                  </a:solidFill>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2"/>
        <c:dLbl>
          <c:idx val="0"/>
          <c:numFmt formatCode="0.0%" sourceLinked="0"/>
          <c:spPr>
            <a:noFill/>
            <a:ln>
              <a:noFill/>
            </a:ln>
            <a:effectLst/>
          </c:spPr>
          <c:txPr>
            <a:bodyPr/>
            <a:lstStyle/>
            <a:p>
              <a:pPr>
                <a:defRPr sz="1000">
                  <a:solidFill>
                    <a:schemeClr val="tx1"/>
                  </a:solidFill>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3"/>
        <c:marker>
          <c:symbol val="none"/>
        </c:marker>
        <c:dLbl>
          <c:idx val="0"/>
          <c:numFmt formatCode="0.0%" sourceLinked="0"/>
          <c:spPr>
            <a:noFill/>
            <a:ln>
              <a:noFill/>
            </a:ln>
            <a:effectLst/>
          </c:spPr>
          <c:txPr>
            <a:bodyPr rot="0" horzOverflow="overflow" anchor="ctr" anchorCtr="1"/>
            <a:lstStyle/>
            <a:p>
              <a:pPr algn="ctr" rtl="0">
                <a:defRPr sz="1000">
                  <a:solidFill>
                    <a:schemeClr val="tx1"/>
                  </a:solidFill>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4"/>
        <c:marker>
          <c:symbol val="none"/>
        </c:marker>
        <c:dLbl>
          <c:idx val="0"/>
          <c:numFmt formatCode="0.0%" sourceLinked="0"/>
          <c:spPr>
            <a:noFill/>
            <a:ln>
              <a:noFill/>
            </a:ln>
            <a:effectLst/>
          </c:spPr>
          <c:txPr>
            <a:bodyPr rot="0" horzOverflow="overflow" anchor="ctr" anchorCtr="1"/>
            <a:lstStyle/>
            <a:p>
              <a:pPr algn="ctr" rtl="0">
                <a:defRPr sz="1000">
                  <a:solidFill>
                    <a:schemeClr val="tx1"/>
                  </a:solidFill>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0.13497755645060069"/>
          <c:y val="0.28034298077605163"/>
          <c:w val="0.75778897580337723"/>
          <c:h val="0.7106480102149394"/>
        </c:manualLayout>
      </c:layout>
      <c:pieChart>
        <c:varyColors val="1"/>
        <c:ser>
          <c:idx val="0"/>
          <c:order val="0"/>
          <c:tx>
            <c:strRef>
              <c:f>'6-1g 3'!$B$4</c:f>
              <c:strCache>
                <c:ptCount val="1"/>
                <c:pt idx="0">
                  <c:v>集計</c:v>
                </c:pt>
              </c:strCache>
            </c:strRef>
          </c:tx>
          <c:dPt>
            <c:idx val="0"/>
            <c:bubble3D val="0"/>
            <c:extLst>
              <c:ext xmlns:c16="http://schemas.microsoft.com/office/drawing/2014/chart" uri="{C3380CC4-5D6E-409C-BE32-E72D297353CC}">
                <c16:uniqueId val="{00000000-26EA-48A8-94FC-E90602D0D43D}"/>
              </c:ext>
            </c:extLst>
          </c:dPt>
          <c:dPt>
            <c:idx val="1"/>
            <c:bubble3D val="0"/>
            <c:extLst>
              <c:ext xmlns:c16="http://schemas.microsoft.com/office/drawing/2014/chart" uri="{C3380CC4-5D6E-409C-BE32-E72D297353CC}">
                <c16:uniqueId val="{00000001-26EA-48A8-94FC-E90602D0D43D}"/>
              </c:ext>
            </c:extLst>
          </c:dPt>
          <c:dPt>
            <c:idx val="2"/>
            <c:bubble3D val="0"/>
            <c:extLst>
              <c:ext xmlns:c16="http://schemas.microsoft.com/office/drawing/2014/chart" uri="{C3380CC4-5D6E-409C-BE32-E72D297353CC}">
                <c16:uniqueId val="{00000002-26EA-48A8-94FC-E90602D0D43D}"/>
              </c:ext>
            </c:extLst>
          </c:dPt>
          <c:dLbls>
            <c:dLbl>
              <c:idx val="0"/>
              <c:numFmt formatCode="0.0%" sourceLinked="0"/>
              <c:spPr>
                <a:noFill/>
                <a:ln>
                  <a:noFill/>
                </a:ln>
                <a:effectLst/>
              </c:spPr>
              <c:txPr>
                <a:bodyPr/>
                <a:lstStyle/>
                <a:p>
                  <a:pPr>
                    <a:defRPr sz="1000">
                      <a:solidFill>
                        <a:schemeClr val="tx1"/>
                      </a:solidFill>
                    </a:defRPr>
                  </a:pPr>
                  <a:endParaRPr lang="ja-JP"/>
                </a:p>
              </c:txPr>
              <c:showLegendKey val="0"/>
              <c:showVal val="0"/>
              <c:showCatName val="0"/>
              <c:showSerName val="0"/>
              <c:showPercent val="1"/>
              <c:showBubbleSize val="0"/>
              <c:extLst>
                <c:ext xmlns:c16="http://schemas.microsoft.com/office/drawing/2014/chart" uri="{C3380CC4-5D6E-409C-BE32-E72D297353CC}">
                  <c16:uniqueId val="{00000000-26EA-48A8-94FC-E90602D0D43D}"/>
                </c:ext>
              </c:extLst>
            </c:dLbl>
            <c:dLbl>
              <c:idx val="1"/>
              <c:numFmt formatCode="0.0%" sourceLinked="0"/>
              <c:spPr>
                <a:noFill/>
                <a:ln>
                  <a:noFill/>
                </a:ln>
                <a:effectLst/>
              </c:spPr>
              <c:txPr>
                <a:bodyPr/>
                <a:lstStyle/>
                <a:p>
                  <a:pPr>
                    <a:defRPr sz="1000">
                      <a:solidFill>
                        <a:schemeClr val="tx1"/>
                      </a:solidFill>
                    </a:defRPr>
                  </a:pPr>
                  <a:endParaRPr lang="ja-JP"/>
                </a:p>
              </c:txPr>
              <c:showLegendKey val="0"/>
              <c:showVal val="0"/>
              <c:showCatName val="0"/>
              <c:showSerName val="0"/>
              <c:showPercent val="1"/>
              <c:showBubbleSize val="0"/>
              <c:extLst>
                <c:ext xmlns:c16="http://schemas.microsoft.com/office/drawing/2014/chart" uri="{C3380CC4-5D6E-409C-BE32-E72D297353CC}">
                  <c16:uniqueId val="{00000001-26EA-48A8-94FC-E90602D0D43D}"/>
                </c:ext>
              </c:extLst>
            </c:dLbl>
            <c:numFmt formatCode="0.0%" sourceLinked="0"/>
            <c:spPr>
              <a:noFill/>
              <a:ln>
                <a:noFill/>
              </a:ln>
              <a:effectLst/>
            </c:spPr>
            <c:txPr>
              <a:bodyPr rot="0" horzOverflow="overflow" anchor="ctr" anchorCtr="1"/>
              <a:lstStyle/>
              <a:p>
                <a:pPr algn="ctr" rtl="0">
                  <a:defRPr sz="1000">
                    <a:solidFill>
                      <a:schemeClr val="tx1"/>
                    </a:solidFill>
                  </a:defRPr>
                </a:pPr>
                <a:endParaRPr lang="ja-JP"/>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'6-1g 3'!$A$5:$A$7</c:f>
              <c:strCache>
                <c:ptCount val="2"/>
                <c:pt idx="0">
                  <c:v>卸売業</c:v>
                </c:pt>
                <c:pt idx="1">
                  <c:v>小売業</c:v>
                </c:pt>
              </c:strCache>
            </c:strRef>
          </c:cat>
          <c:val>
            <c:numRef>
              <c:f>'6-1g 3'!$B$5:$B$7</c:f>
              <c:numCache>
                <c:formatCode>General</c:formatCode>
                <c:ptCount val="2"/>
                <c:pt idx="0">
                  <c:v>46948</c:v>
                </c:pt>
                <c:pt idx="1">
                  <c:v>28594</c:v>
                </c:pt>
              </c:numCache>
            </c:numRef>
          </c:val>
          <c:extLst>
            <c:ext xmlns:c16="http://schemas.microsoft.com/office/drawing/2014/chart" uri="{C3380CC4-5D6E-409C-BE32-E72D297353CC}">
              <c16:uniqueId val="{00000003-26EA-48A8-94FC-E90602D0D43D}"/>
            </c:ext>
          </c:extLst>
        </c:ser>
        <c:dLbls>
          <c:showLegendKey val="0"/>
          <c:showVal val="0"/>
          <c:showCatName val="0"/>
          <c:showSerName val="0"/>
          <c:showPercent val="1"/>
          <c:showBubbleSize val="0"/>
          <c:showLeaderLines val="1"/>
        </c:dLbls>
        <c:firstSliceAng val="0"/>
      </c:pieChart>
      <c:spPr>
        <a:noFill/>
        <a:ln>
          <a:noFill/>
        </a:ln>
        <a:effectLst/>
        <a:scene3d>
          <a:camera prst="orthographicFront"/>
          <a:lightRig rig="threePt" dir="t"/>
        </a:scene3d>
        <a:sp3d/>
      </c:spPr>
    </c:plotArea>
    <c:legend>
      <c:legendPos val="t"/>
      <c:layout>
        <c:manualLayout>
          <c:xMode val="edge"/>
          <c:yMode val="edge"/>
          <c:x val="0.43521076940940701"/>
          <c:y val="9.8039215686274508E-2"/>
          <c:w val="0.32073741339789874"/>
          <c:h val="8.6296615997866574E-2"/>
        </c:manualLayout>
      </c:layout>
      <c:overlay val="0"/>
      <c:spPr>
        <a:noFill/>
        <a:ln>
          <a:noFill/>
        </a:ln>
        <a:effectLst/>
      </c:spPr>
      <c:txPr>
        <a:bodyPr rot="0" horzOverflow="overflow" anchor="ctr" anchorCtr="1"/>
        <a:lstStyle/>
        <a:p>
          <a:pPr algn="l" rtl="0">
            <a:defRPr sz="1000">
              <a:solidFill>
                <a:schemeClr val="tx1"/>
              </a:solidFill>
            </a:defRPr>
          </a:pPr>
          <a:endParaRPr lang="ja-JP"/>
        </a:p>
      </c:txPr>
    </c:legend>
    <c:plotVisOnly val="1"/>
    <c:dispBlanksAs val="gap"/>
    <c:showDLblsOverMax val="0"/>
  </c:chart>
  <c:spPr>
    <a:noFill/>
    <a:ln w="9525" cap="flat" cmpd="sng" algn="ctr">
      <a:noFill/>
      <a:prstDash val="solid"/>
      <a:round/>
    </a:ln>
    <a:effectLst/>
  </c:spPr>
  <c:txPr>
    <a:bodyPr horzOverflow="overflow" anchor="ctr" anchorCtr="1"/>
    <a:lstStyle/>
    <a:p>
      <a:pPr algn="ctr" rtl="0">
        <a:defRPr lang="ja-JP" altLang="en-US" sz="1000">
          <a:solidFill>
            <a:schemeClr val="tx1"/>
          </a:solidFill>
          <a:latin typeface="メイリオ"/>
          <a:ea typeface="メイリオ"/>
        </a:defRPr>
      </a:pPr>
      <a:endParaRPr lang="ja-JP"/>
    </a:p>
  </c:txPr>
  <c:printSettings>
    <c:headerFooter/>
    <c:pageMargins b="0.75" l="0.7" r="0.7" t="0.75" header="0.3" footer="0.3"/>
    <c:pageSetup orientation="landscape"/>
  </c:printSettings>
  <c:userShapes r:id="rId1"/>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[2024統計さむかわデータベース（完成）.xlsx]6-2g!ﾋﾟﾎﾞｯﾄﾃｰﾌﾞﾙ1</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1"/>
          <c:showBubbleSize val="1"/>
          <c:extLst>
            <c:ext xmlns:c15="http://schemas.microsoft.com/office/drawing/2012/chart" uri="{CE6537A1-D6FC-4f65-9D91-7224C49458BB}"/>
          </c:extLst>
        </c:dLbl>
      </c:pivotFmt>
      <c:pivotFmt>
        <c:idx val="1"/>
        <c:spPr>
          <a:solidFill>
            <a:schemeClr val="accent1"/>
          </a:solidFill>
          <a:ln>
            <a:noFill/>
          </a:ln>
          <a:effectLst/>
        </c:spPr>
        <c:dLbl>
          <c:idx val="0"/>
          <c:layout>
            <c:manualLayout>
              <c:x val="8.5385863769466094E-2"/>
              <c:y val="1.8315018315018316E-2"/>
            </c:manualLayout>
          </c:layout>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1"/>
          <c:showBubbleSize val="1"/>
          <c:extLst>
            <c:ext xmlns:c15="http://schemas.microsoft.com/office/drawing/2012/chart" uri="{CE6537A1-D6FC-4f65-9D91-7224C49458BB}"/>
          </c:extLst>
        </c:dLbl>
      </c:pivotFmt>
      <c:pivotFmt>
        <c:idx val="2"/>
        <c:spPr>
          <a:solidFill>
            <a:schemeClr val="accent1"/>
          </a:solidFill>
          <a:ln>
            <a:noFill/>
          </a:ln>
          <a:effectLst/>
        </c:spPr>
        <c:dLbl>
          <c:idx val="0"/>
          <c:layout>
            <c:manualLayout>
              <c:x val="8.5385863769466094E-2"/>
              <c:y val="4.5787545787545784E-2"/>
            </c:manualLayout>
          </c:layout>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1"/>
          <c:showBubbleSize val="1"/>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1"/>
          <c:showBubbleSize val="1"/>
          <c:extLst>
            <c:ext xmlns:c15="http://schemas.microsoft.com/office/drawing/2012/chart" uri="{CE6537A1-D6FC-4f65-9D91-7224C49458BB}"/>
          </c:extLst>
        </c:dLbl>
      </c:pivotFmt>
    </c:pivotFmts>
    <c:plotArea>
      <c:layout>
        <c:manualLayout>
          <c:layoutTarget val="inner"/>
          <c:xMode val="edge"/>
          <c:yMode val="edge"/>
          <c:x val="0.12715507436570428"/>
          <c:y val="9.2976450860309132E-2"/>
          <c:w val="0.82116447944006998"/>
          <c:h val="0.79104367162438027"/>
        </c:manualLayout>
      </c:layout>
      <c:barChart>
        <c:barDir val="bar"/>
        <c:grouping val="stacked"/>
        <c:varyColors val="0"/>
        <c:ser>
          <c:idx val="0"/>
          <c:order val="0"/>
          <c:tx>
            <c:strRef>
              <c:f>'6-2g'!$B$3</c:f>
              <c:strCache>
                <c:ptCount val="1"/>
                <c:pt idx="0">
                  <c:v>卸売業</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0D7-45CF-B26B-28BAE5C1DCFB}"/>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3-10D7-45CF-B26B-28BAE5C1DCFB}"/>
              </c:ext>
            </c:extLst>
          </c:dPt>
          <c:dLbls>
            <c:dLbl>
              <c:idx val="0"/>
              <c:layout>
                <c:manualLayout>
                  <c:x val="8.5385863769466094E-2"/>
                  <c:y val="1.8315018315018316E-2"/>
                </c:manualLayout>
              </c:layout>
              <c:showLegendKey val="0"/>
              <c:showVal val="1"/>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1-10D7-45CF-B26B-28BAE5C1DCFB}"/>
                </c:ext>
              </c:extLst>
            </c:dLbl>
            <c:dLbl>
              <c:idx val="2"/>
              <c:layout>
                <c:manualLayout>
                  <c:x val="8.5385863769466094E-2"/>
                  <c:y val="4.5787545787545784E-2"/>
                </c:manualLayout>
              </c:layout>
              <c:showLegendKey val="0"/>
              <c:showVal val="1"/>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3-10D7-45CF-B26B-28BAE5C1DCFB}"/>
                </c:ext>
              </c:extLst>
            </c:dLbl>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1"/>
            <c:showBubbleSize val="1"/>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'6-2g'!$A$4:$A$14</c:f>
              <c:strCache>
                <c:ptCount val="10"/>
                <c:pt idx="0">
                  <c:v>大蔵</c:v>
                </c:pt>
                <c:pt idx="1">
                  <c:v>小動</c:v>
                </c:pt>
                <c:pt idx="2">
                  <c:v>中瀬</c:v>
                </c:pt>
                <c:pt idx="3">
                  <c:v>田端</c:v>
                </c:pt>
                <c:pt idx="4">
                  <c:v>小谷</c:v>
                </c:pt>
                <c:pt idx="5">
                  <c:v>大曲</c:v>
                </c:pt>
                <c:pt idx="6">
                  <c:v>宮山</c:v>
                </c:pt>
                <c:pt idx="7">
                  <c:v>倉見</c:v>
                </c:pt>
                <c:pt idx="8">
                  <c:v>岡田</c:v>
                </c:pt>
                <c:pt idx="9">
                  <c:v>一之宮</c:v>
                </c:pt>
              </c:strCache>
            </c:strRef>
          </c:cat>
          <c:val>
            <c:numRef>
              <c:f>'6-2g'!$B$4:$B$14</c:f>
              <c:numCache>
                <c:formatCode>General</c:formatCode>
                <c:ptCount val="10"/>
                <c:pt idx="0">
                  <c:v>0</c:v>
                </c:pt>
                <c:pt idx="1">
                  <c:v>2</c:v>
                </c:pt>
                <c:pt idx="2">
                  <c:v>0</c:v>
                </c:pt>
                <c:pt idx="3">
                  <c:v>4</c:v>
                </c:pt>
                <c:pt idx="4">
                  <c:v>3</c:v>
                </c:pt>
                <c:pt idx="5">
                  <c:v>7</c:v>
                </c:pt>
                <c:pt idx="6">
                  <c:v>4</c:v>
                </c:pt>
                <c:pt idx="7">
                  <c:v>17</c:v>
                </c:pt>
                <c:pt idx="8">
                  <c:v>7</c:v>
                </c:pt>
                <c:pt idx="9">
                  <c:v>23</c:v>
                </c:pt>
              </c:numCache>
            </c:numRef>
          </c:val>
          <c:extLst>
            <c:ext xmlns:c16="http://schemas.microsoft.com/office/drawing/2014/chart" uri="{C3380CC4-5D6E-409C-BE32-E72D297353CC}">
              <c16:uniqueId val="{00000004-10D7-45CF-B26B-28BAE5C1DCFB}"/>
            </c:ext>
          </c:extLst>
        </c:ser>
        <c:ser>
          <c:idx val="1"/>
          <c:order val="1"/>
          <c:tx>
            <c:strRef>
              <c:f>'6-2g'!$C$3</c:f>
              <c:strCache>
                <c:ptCount val="1"/>
                <c:pt idx="0">
                  <c:v>小売業</c:v>
                </c:pt>
              </c:strCache>
            </c:strRef>
          </c:tx>
          <c:spPr>
            <a:solidFill>
              <a:schemeClr val="accent2"/>
            </a:solidFill>
            <a:ln>
              <a:noFill/>
            </a:ln>
            <a:effectLst/>
          </c:spPr>
          <c:invertIfNegative val="0"/>
          <c:dLbls>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1"/>
            <c:showBubbleSize val="1"/>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'6-2g'!$A$4:$A$14</c:f>
              <c:strCache>
                <c:ptCount val="10"/>
                <c:pt idx="0">
                  <c:v>大蔵</c:v>
                </c:pt>
                <c:pt idx="1">
                  <c:v>小動</c:v>
                </c:pt>
                <c:pt idx="2">
                  <c:v>中瀬</c:v>
                </c:pt>
                <c:pt idx="3">
                  <c:v>田端</c:v>
                </c:pt>
                <c:pt idx="4">
                  <c:v>小谷</c:v>
                </c:pt>
                <c:pt idx="5">
                  <c:v>大曲</c:v>
                </c:pt>
                <c:pt idx="6">
                  <c:v>宮山</c:v>
                </c:pt>
                <c:pt idx="7">
                  <c:v>倉見</c:v>
                </c:pt>
                <c:pt idx="8">
                  <c:v>岡田</c:v>
                </c:pt>
                <c:pt idx="9">
                  <c:v>一之宮</c:v>
                </c:pt>
              </c:strCache>
            </c:strRef>
          </c:cat>
          <c:val>
            <c:numRef>
              <c:f>'6-2g'!$C$4:$C$14</c:f>
              <c:numCache>
                <c:formatCode>General</c:formatCode>
                <c:ptCount val="10"/>
                <c:pt idx="0">
                  <c:v>3</c:v>
                </c:pt>
                <c:pt idx="1">
                  <c:v>2</c:v>
                </c:pt>
                <c:pt idx="2">
                  <c:v>5</c:v>
                </c:pt>
                <c:pt idx="3">
                  <c:v>7</c:v>
                </c:pt>
                <c:pt idx="4">
                  <c:v>11</c:v>
                </c:pt>
                <c:pt idx="5">
                  <c:v>12</c:v>
                </c:pt>
                <c:pt idx="6">
                  <c:v>29</c:v>
                </c:pt>
                <c:pt idx="7">
                  <c:v>32</c:v>
                </c:pt>
                <c:pt idx="8">
                  <c:v>51</c:v>
                </c:pt>
                <c:pt idx="9">
                  <c:v>41</c:v>
                </c:pt>
              </c:numCache>
            </c:numRef>
          </c:val>
          <c:extLst>
            <c:ext xmlns:c16="http://schemas.microsoft.com/office/drawing/2014/chart" uri="{C3380CC4-5D6E-409C-BE32-E72D297353CC}">
              <c16:uniqueId val="{00000005-10D7-45CF-B26B-28BAE5C1DCFB}"/>
            </c:ext>
          </c:extLst>
        </c:ser>
        <c:dLbls>
          <c:showLegendKey val="0"/>
          <c:showVal val="0"/>
          <c:showCatName val="0"/>
          <c:showSerName val="0"/>
          <c:showPercent val="0"/>
          <c:showBubbleSize val="0"/>
        </c:dLbls>
        <c:gapWidth val="150"/>
        <c:overlap val="100"/>
        <c:axId val="1"/>
        <c:axId val="2"/>
      </c:barChart>
      <c:catAx>
        <c:axId val="1"/>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1000" b="0" i="0" u="none" strike="noStrike" kern="1200" baseline="0">
                <a:solidFill>
                  <a:schemeClr val="tx1"/>
                </a:solidFill>
                <a:latin typeface="メイリオ"/>
                <a:ea typeface="メイリオ"/>
                <a:cs typeface="+mn-cs"/>
              </a:defRPr>
            </a:pPr>
            <a:endParaRPr lang="ja-JP"/>
          </a:p>
        </c:txPr>
        <c:crossAx val="2"/>
        <c:crosses val="autoZero"/>
        <c:auto val="1"/>
        <c:lblAlgn val="ctr"/>
        <c:lblOffset val="100"/>
        <c:noMultiLvlLbl val="0"/>
      </c:catAx>
      <c:valAx>
        <c:axId val="2"/>
        <c:scaling>
          <c:orientation val="minMax"/>
        </c:scaling>
        <c:delete val="0"/>
        <c:axPos val="b"/>
        <c:title>
          <c:tx>
            <c:rich>
              <a:bodyPr rot="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（商店数）</a:t>
                </a:r>
              </a:p>
            </c:rich>
          </c:tx>
          <c:layout>
            <c:manualLayout>
              <c:xMode val="edge"/>
              <c:yMode val="edge"/>
              <c:x val="0.86791564171070545"/>
              <c:y val="0.81018537604265439"/>
            </c:manualLayout>
          </c:layout>
          <c:overlay val="0"/>
          <c:spPr>
            <a:noFill/>
            <a:ln>
              <a:noFill/>
            </a:ln>
            <a:effectLst/>
          </c:spPr>
          <c:txPr>
            <a:bodyPr rot="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1000" b="0" i="0" u="none" strike="noStrike" kern="1200" baseline="0">
                <a:solidFill>
                  <a:schemeClr val="tx1"/>
                </a:solidFill>
                <a:latin typeface="メイリオ"/>
                <a:ea typeface="メイリオ"/>
                <a:cs typeface="+mn-cs"/>
              </a:defRPr>
            </a:pPr>
            <a:endParaRPr lang="ja-JP"/>
          </a:p>
        </c:txPr>
        <c:crossAx val="1"/>
        <c:crosses val="autoZero"/>
        <c:crossBetween val="between"/>
      </c:valAx>
      <c:spPr>
        <a:solidFill>
          <a:schemeClr val="bg1"/>
        </a:solidFill>
        <a:ln>
          <a:noFill/>
        </a:ln>
        <a:effectLst/>
      </c:spPr>
    </c:plotArea>
    <c:legend>
      <c:legendPos val="t"/>
      <c:layout>
        <c:manualLayout>
          <c:xMode val="edge"/>
          <c:yMode val="edge"/>
          <c:x val="0.31174431321084867"/>
          <c:y val="1.3888888888888888E-2"/>
          <c:w val="0.37651137357830278"/>
          <c:h val="8.3717191601049873E-2"/>
        </c:manualLayout>
      </c:layout>
      <c:overlay val="0"/>
      <c:spPr>
        <a:noFill/>
        <a:ln>
          <a:noFill/>
        </a:ln>
        <a:effectLst/>
      </c:spPr>
      <c:txPr>
        <a:bodyPr rot="0" spcFirstLastPara="1" vertOverflow="ellipsis" horzOverflow="overflow" vert="horz" wrap="square" anchor="ctr" anchorCtr="1"/>
        <a:lstStyle/>
        <a:p>
          <a:pPr algn="l" rtl="0">
            <a:defRPr lang="ja-JP" altLang="en-US" sz="10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[2024統計さむかわデータベース（完成）.xlsx]6-2g 2!ﾋﾟﾎﾞｯﾄﾃｰﾌﾞﾙ1</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1"/>
          <c:showBubbleSize val="1"/>
          <c:extLst>
            <c:ext xmlns:c15="http://schemas.microsoft.com/office/drawing/2012/chart" uri="{CE6537A1-D6FC-4f65-9D91-7224C49458BB}"/>
          </c:extLst>
        </c:dLbl>
      </c:pivotFmt>
      <c:pivotFmt>
        <c:idx val="1"/>
        <c:spPr>
          <a:solidFill>
            <a:schemeClr val="accent1"/>
          </a:solidFill>
          <a:ln>
            <a:noFill/>
          </a:ln>
          <a:effectLst/>
        </c:spPr>
        <c:dLbl>
          <c:idx val="0"/>
          <c:layout>
            <c:manualLayout>
              <c:x val="6.4961429151441319E-2"/>
              <c:y val="2.7491408934707903E-2"/>
            </c:manualLayout>
          </c:layout>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1"/>
          <c:showBubbleSize val="1"/>
          <c:extLst>
            <c:ext xmlns:c15="http://schemas.microsoft.com/office/drawing/2012/chart" uri="{CE6537A1-D6FC-4f65-9D91-7224C49458BB}"/>
          </c:extLst>
        </c:dLbl>
      </c:pivotFmt>
      <c:pivotFmt>
        <c:idx val="2"/>
        <c:spPr>
          <a:solidFill>
            <a:schemeClr val="accent1"/>
          </a:solidFill>
          <a:ln>
            <a:noFill/>
          </a:ln>
          <a:effectLst/>
        </c:spPr>
        <c:dLbl>
          <c:idx val="0"/>
          <c:layout>
            <c:manualLayout>
              <c:x val="6.4219104158874191E-2"/>
              <c:y val="2.7539031847823147E-2"/>
            </c:manualLayout>
          </c:layout>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dLbl>
          <c:idx val="0"/>
          <c:layout>
            <c:manualLayout>
              <c:x val="1.1579590287063174E-2"/>
              <c:y val="0"/>
            </c:manualLayout>
          </c:layout>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dLbl>
          <c:idx val="0"/>
          <c:layout>
            <c:manualLayout>
              <c:x val="6.4411759850773369E-3"/>
              <c:y val="0"/>
            </c:manualLayout>
          </c:layout>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dLbl>
          <c:idx val="0"/>
          <c:layout>
            <c:manualLayout>
              <c:x val="1.0458244606216676E-2"/>
              <c:y val="0"/>
            </c:manualLayout>
          </c:layout>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dLbl>
          <c:idx val="0"/>
          <c:layout>
            <c:manualLayout>
              <c:x val="2.5223262186566111E-3"/>
              <c:y val="0"/>
            </c:manualLayout>
          </c:layout>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dLbl>
          <c:idx val="0"/>
          <c:layout>
            <c:manualLayout>
              <c:x val="3.0883639545056869E-3"/>
              <c:y val="0"/>
            </c:manualLayout>
          </c:layout>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1"/>
          <c:showBubbleSize val="1"/>
          <c:extLst>
            <c:ext xmlns:c15="http://schemas.microsoft.com/office/drawing/2012/chart" uri="{CE6537A1-D6FC-4f65-9D91-7224C49458BB}"/>
          </c:extLst>
        </c:dLbl>
      </c:pivotFmt>
      <c:pivotFmt>
        <c:idx val="9"/>
        <c:spPr>
          <a:solidFill>
            <a:schemeClr val="accent2"/>
          </a:solidFill>
          <a:ln>
            <a:noFill/>
          </a:ln>
          <a:effectLst/>
        </c:spPr>
        <c:dLbl>
          <c:idx val="0"/>
          <c:layout>
            <c:manualLayout>
              <c:x val="1.4675052410901468E-2"/>
              <c:y val="9.2592592592592587E-3"/>
            </c:manualLayout>
          </c:layout>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2"/>
          </a:solidFill>
          <a:ln>
            <a:noFill/>
          </a:ln>
          <a:effectLst/>
        </c:spPr>
        <c:dLbl>
          <c:idx val="0"/>
          <c:layout>
            <c:manualLayout>
              <c:x val="1.0482180293501049E-2"/>
              <c:y val="4.6296296296296294E-3"/>
            </c:manualLayout>
          </c:layout>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619075917397118"/>
          <c:y val="9.2976450860309132E-2"/>
          <c:w val="0.84212879050496048"/>
          <c:h val="0.79104367162438027"/>
        </c:manualLayout>
      </c:layout>
      <c:barChart>
        <c:barDir val="bar"/>
        <c:grouping val="stacked"/>
        <c:varyColors val="0"/>
        <c:ser>
          <c:idx val="0"/>
          <c:order val="0"/>
          <c:tx>
            <c:strRef>
              <c:f>'6-2g 2'!$B$3</c:f>
              <c:strCache>
                <c:ptCount val="1"/>
                <c:pt idx="0">
                  <c:v>卸売業</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8D-412D-A670-4B84AB3D347A}"/>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598D-412D-A670-4B84AB3D347A}"/>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598D-412D-A670-4B84AB3D347A}"/>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598D-412D-A670-4B84AB3D347A}"/>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9-598D-412D-A670-4B84AB3D347A}"/>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B-598D-412D-A670-4B84AB3D347A}"/>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D-598D-412D-A670-4B84AB3D347A}"/>
              </c:ext>
            </c:extLst>
          </c:dPt>
          <c:dLbls>
            <c:dLbl>
              <c:idx val="0"/>
              <c:layout>
                <c:manualLayout>
                  <c:x val="6.4961429151441319E-2"/>
                  <c:y val="2.7491408934707903E-2"/>
                </c:manualLayout>
              </c:layout>
              <c:showLegendKey val="0"/>
              <c:showVal val="1"/>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1-598D-412D-A670-4B84AB3D347A}"/>
                </c:ext>
              </c:extLst>
            </c:dLbl>
            <c:dLbl>
              <c:idx val="1"/>
              <c:layout>
                <c:manualLayout>
                  <c:x val="6.4219104158874191E-2"/>
                  <c:y val="2.75390318478231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98D-412D-A670-4B84AB3D347A}"/>
                </c:ext>
              </c:extLst>
            </c:dLbl>
            <c:dLbl>
              <c:idx val="2"/>
              <c:layout>
                <c:manualLayout>
                  <c:x val="1.157959028706317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98D-412D-A670-4B84AB3D347A}"/>
                </c:ext>
              </c:extLst>
            </c:dLbl>
            <c:dLbl>
              <c:idx val="3"/>
              <c:layout>
                <c:manualLayout>
                  <c:x val="6.441175985077336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98D-412D-A670-4B84AB3D347A}"/>
                </c:ext>
              </c:extLst>
            </c:dLbl>
            <c:dLbl>
              <c:idx val="4"/>
              <c:layout>
                <c:manualLayout>
                  <c:x val="1.045824460621667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98D-412D-A670-4B84AB3D347A}"/>
                </c:ext>
              </c:extLst>
            </c:dLbl>
            <c:dLbl>
              <c:idx val="5"/>
              <c:layout>
                <c:manualLayout>
                  <c:x val="2.522326218656611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98D-412D-A670-4B84AB3D347A}"/>
                </c:ext>
              </c:extLst>
            </c:dLbl>
            <c:dLbl>
              <c:idx val="6"/>
              <c:layout>
                <c:manualLayout>
                  <c:x val="3.088363954505686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98D-412D-A670-4B84AB3D347A}"/>
                </c:ext>
              </c:extLst>
            </c:dLbl>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1"/>
            <c:showBubbleSize val="1"/>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'6-2g 2'!$A$4:$A$14</c:f>
              <c:strCache>
                <c:ptCount val="10"/>
                <c:pt idx="0">
                  <c:v>大蔵</c:v>
                </c:pt>
                <c:pt idx="1">
                  <c:v>小動</c:v>
                </c:pt>
                <c:pt idx="2">
                  <c:v>小谷</c:v>
                </c:pt>
                <c:pt idx="3">
                  <c:v>田端</c:v>
                </c:pt>
                <c:pt idx="4">
                  <c:v>中瀬</c:v>
                </c:pt>
                <c:pt idx="5">
                  <c:v>大曲</c:v>
                </c:pt>
                <c:pt idx="6">
                  <c:v>宮山</c:v>
                </c:pt>
                <c:pt idx="7">
                  <c:v>一之宮</c:v>
                </c:pt>
                <c:pt idx="8">
                  <c:v>岡田</c:v>
                </c:pt>
                <c:pt idx="9">
                  <c:v>倉見</c:v>
                </c:pt>
              </c:strCache>
            </c:strRef>
          </c:cat>
          <c:val>
            <c:numRef>
              <c:f>'6-2g 2'!$B$4:$B$14</c:f>
              <c:numCache>
                <c:formatCode>General</c:formatCode>
                <c:ptCount val="10"/>
                <c:pt idx="0">
                  <c:v>0</c:v>
                </c:pt>
                <c:pt idx="1">
                  <c:v>10</c:v>
                </c:pt>
                <c:pt idx="2">
                  <c:v>7</c:v>
                </c:pt>
                <c:pt idx="3">
                  <c:v>35</c:v>
                </c:pt>
                <c:pt idx="4">
                  <c:v>0</c:v>
                </c:pt>
                <c:pt idx="5">
                  <c:v>25</c:v>
                </c:pt>
                <c:pt idx="6">
                  <c:v>12</c:v>
                </c:pt>
                <c:pt idx="7">
                  <c:v>103</c:v>
                </c:pt>
                <c:pt idx="8">
                  <c:v>49</c:v>
                </c:pt>
                <c:pt idx="9">
                  <c:v>205</c:v>
                </c:pt>
              </c:numCache>
            </c:numRef>
          </c:val>
          <c:extLst>
            <c:ext xmlns:c16="http://schemas.microsoft.com/office/drawing/2014/chart" uri="{C3380CC4-5D6E-409C-BE32-E72D297353CC}">
              <c16:uniqueId val="{0000000E-598D-412D-A670-4B84AB3D347A}"/>
            </c:ext>
          </c:extLst>
        </c:ser>
        <c:ser>
          <c:idx val="1"/>
          <c:order val="1"/>
          <c:tx>
            <c:strRef>
              <c:f>'6-2g 2'!$C$3</c:f>
              <c:strCache>
                <c:ptCount val="1"/>
                <c:pt idx="0">
                  <c:v>小売業</c:v>
                </c:pt>
              </c:strCache>
            </c:strRef>
          </c:tx>
          <c:spPr>
            <a:solidFill>
              <a:schemeClr val="accent2"/>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10-598D-412D-A670-4B84AB3D347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12-598D-412D-A670-4B84AB3D347A}"/>
              </c:ext>
            </c:extLst>
          </c:dPt>
          <c:dLbls>
            <c:dLbl>
              <c:idx val="0"/>
              <c:layout>
                <c:manualLayout>
                  <c:x val="1.4675052410901468E-2"/>
                  <c:y val="9.2592592592592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98D-412D-A670-4B84AB3D347A}"/>
                </c:ext>
              </c:extLst>
            </c:dLbl>
            <c:dLbl>
              <c:idx val="1"/>
              <c:layout>
                <c:manualLayout>
                  <c:x val="1.0482180293501049E-2"/>
                  <c:y val="4.62962962962962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98D-412D-A670-4B84AB3D347A}"/>
                </c:ext>
              </c:extLst>
            </c:dLbl>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1"/>
            <c:showBubbleSize val="1"/>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'6-2g 2'!$A$4:$A$14</c:f>
              <c:strCache>
                <c:ptCount val="10"/>
                <c:pt idx="0">
                  <c:v>大蔵</c:v>
                </c:pt>
                <c:pt idx="1">
                  <c:v>小動</c:v>
                </c:pt>
                <c:pt idx="2">
                  <c:v>小谷</c:v>
                </c:pt>
                <c:pt idx="3">
                  <c:v>田端</c:v>
                </c:pt>
                <c:pt idx="4">
                  <c:v>中瀬</c:v>
                </c:pt>
                <c:pt idx="5">
                  <c:v>大曲</c:v>
                </c:pt>
                <c:pt idx="6">
                  <c:v>宮山</c:v>
                </c:pt>
                <c:pt idx="7">
                  <c:v>一之宮</c:v>
                </c:pt>
                <c:pt idx="8">
                  <c:v>岡田</c:v>
                </c:pt>
                <c:pt idx="9">
                  <c:v>倉見</c:v>
                </c:pt>
              </c:strCache>
            </c:strRef>
          </c:cat>
          <c:val>
            <c:numRef>
              <c:f>'6-2g 2'!$C$4:$C$14</c:f>
              <c:numCache>
                <c:formatCode>General</c:formatCode>
                <c:ptCount val="10"/>
                <c:pt idx="0">
                  <c:v>7</c:v>
                </c:pt>
                <c:pt idx="1">
                  <c:v>4</c:v>
                </c:pt>
                <c:pt idx="2">
                  <c:v>84</c:v>
                </c:pt>
                <c:pt idx="3">
                  <c:v>68</c:v>
                </c:pt>
                <c:pt idx="4">
                  <c:v>103</c:v>
                </c:pt>
                <c:pt idx="5">
                  <c:v>168</c:v>
                </c:pt>
                <c:pt idx="6">
                  <c:v>237</c:v>
                </c:pt>
                <c:pt idx="7">
                  <c:v>234</c:v>
                </c:pt>
                <c:pt idx="8">
                  <c:v>499</c:v>
                </c:pt>
                <c:pt idx="9">
                  <c:v>372</c:v>
                </c:pt>
              </c:numCache>
            </c:numRef>
          </c:val>
          <c:extLst>
            <c:ext xmlns:c16="http://schemas.microsoft.com/office/drawing/2014/chart" uri="{C3380CC4-5D6E-409C-BE32-E72D297353CC}">
              <c16:uniqueId val="{00000013-598D-412D-A670-4B84AB3D347A}"/>
            </c:ext>
          </c:extLst>
        </c:ser>
        <c:dLbls>
          <c:showLegendKey val="0"/>
          <c:showVal val="0"/>
          <c:showCatName val="0"/>
          <c:showSerName val="0"/>
          <c:showPercent val="0"/>
          <c:showBubbleSize val="0"/>
        </c:dLbls>
        <c:gapWidth val="150"/>
        <c:overlap val="100"/>
        <c:axId val="1"/>
        <c:axId val="2"/>
      </c:barChart>
      <c:catAx>
        <c:axId val="1"/>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1000" b="0" i="0" u="none" strike="noStrike" kern="1200" baseline="0">
                <a:solidFill>
                  <a:schemeClr val="tx1"/>
                </a:solidFill>
                <a:latin typeface="メイリオ"/>
                <a:ea typeface="メイリオ"/>
                <a:cs typeface="+mn-cs"/>
              </a:defRPr>
            </a:pPr>
            <a:endParaRPr lang="ja-JP"/>
          </a:p>
        </c:txPr>
        <c:crossAx val="2"/>
        <c:crosses val="autoZero"/>
        <c:auto val="1"/>
        <c:lblAlgn val="ctr"/>
        <c:lblOffset val="100"/>
        <c:noMultiLvlLbl val="0"/>
      </c:catAx>
      <c:valAx>
        <c:axId val="2"/>
        <c:scaling>
          <c:orientation val="minMax"/>
        </c:scaling>
        <c:delete val="0"/>
        <c:axPos val="b"/>
        <c:title>
          <c:tx>
            <c:rich>
              <a:bodyPr rot="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（従業者数）</a:t>
                </a:r>
              </a:p>
            </c:rich>
          </c:tx>
          <c:layout>
            <c:manualLayout>
              <c:xMode val="edge"/>
              <c:yMode val="edge"/>
              <c:x val="0.86914069369647373"/>
              <c:y val="0.81018502494880451"/>
            </c:manualLayout>
          </c:layout>
          <c:overlay val="0"/>
          <c:spPr>
            <a:noFill/>
            <a:ln>
              <a:noFill/>
            </a:ln>
            <a:effectLst/>
          </c:spPr>
          <c:txPr>
            <a:bodyPr rot="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1000" b="0" i="0" u="none" strike="noStrike" kern="1200" baseline="0">
                <a:solidFill>
                  <a:schemeClr val="tx1"/>
                </a:solidFill>
                <a:latin typeface="メイリオ"/>
                <a:ea typeface="メイリオ"/>
                <a:cs typeface="+mn-cs"/>
              </a:defRPr>
            </a:pPr>
            <a:endParaRPr lang="ja-JP"/>
          </a:p>
        </c:txPr>
        <c:crossAx val="1"/>
        <c:crosses val="autoZero"/>
        <c:crossBetween val="between"/>
      </c:valAx>
      <c:spPr>
        <a:solidFill>
          <a:schemeClr val="bg1"/>
        </a:solidFill>
        <a:ln>
          <a:noFill/>
        </a:ln>
        <a:effectLst/>
      </c:spPr>
    </c:plotArea>
    <c:legend>
      <c:legendPos val="t"/>
      <c:layout>
        <c:manualLayout>
          <c:xMode val="edge"/>
          <c:yMode val="edge"/>
          <c:x val="0.31174431321084867"/>
          <c:y val="1.3888888888888888E-2"/>
          <c:w val="0.37651137357830278"/>
          <c:h val="8.3717191601049873E-2"/>
        </c:manualLayout>
      </c:layout>
      <c:overlay val="0"/>
      <c:spPr>
        <a:noFill/>
        <a:ln>
          <a:noFill/>
        </a:ln>
        <a:effectLst/>
      </c:spPr>
      <c:txPr>
        <a:bodyPr rot="0" spcFirstLastPara="1" vertOverflow="ellipsis" horzOverflow="overflow" vert="horz" wrap="square" anchor="ctr" anchorCtr="1"/>
        <a:lstStyle/>
        <a:p>
          <a:pPr algn="l" rtl="0">
            <a:defRPr lang="ja-JP" altLang="en-US" sz="10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[2024統計さむかわデータベース（完成）.xlsx]1-6g!ﾋﾟﾎﾞｯﾄﾃｰﾌﾞﾙ6</c:name>
    <c:fmtId val="0"/>
  </c:pivotSource>
  <c:chart>
    <c:autoTitleDeleted val="1"/>
    <c:pivotFmts>
      <c:pivotFmt>
        <c:idx val="0"/>
        <c:spPr>
          <a:solidFill>
            <a:schemeClr val="accent1"/>
          </a:solidFill>
          <a:ln>
            <a:solidFill>
              <a:schemeClr val="accent1"/>
            </a:solidFill>
          </a:ln>
          <a:effectLst/>
        </c:spPr>
        <c:marker>
          <c:symbol val="none"/>
        </c:marker>
        <c:dLbl>
          <c:idx val="0"/>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solidFill>
              <a:schemeClr val="accent1"/>
            </a:solidFill>
          </a:ln>
          <a:effectLst/>
        </c:spPr>
      </c:pivotFmt>
      <c:pivotFmt>
        <c:idx val="2"/>
        <c:spPr>
          <a:solidFill>
            <a:schemeClr val="accent1"/>
          </a:solidFill>
          <a:ln>
            <a:solidFill>
              <a:schemeClr val="accent1"/>
            </a:solidFill>
          </a:ln>
          <a:effectLst/>
        </c:spPr>
      </c:pivotFmt>
      <c:pivotFmt>
        <c:idx val="3"/>
        <c:spPr>
          <a:solidFill>
            <a:schemeClr val="accent1"/>
          </a:solidFill>
          <a:ln>
            <a:solidFill>
              <a:schemeClr val="accent1"/>
            </a:solidFill>
          </a:ln>
          <a:effectLst/>
        </c:spPr>
      </c:pivotFmt>
      <c:pivotFmt>
        <c:idx val="4"/>
        <c:spPr>
          <a:solidFill>
            <a:schemeClr val="accent1"/>
          </a:solidFill>
          <a:ln>
            <a:solidFill>
              <a:schemeClr val="accent1"/>
            </a:solidFill>
          </a:ln>
          <a:effectLst/>
        </c:spPr>
      </c:pivotFmt>
      <c:pivotFmt>
        <c:idx val="5"/>
        <c:spPr>
          <a:solidFill>
            <a:schemeClr val="accent1"/>
          </a:solidFill>
          <a:ln>
            <a:solidFill>
              <a:schemeClr val="accent1"/>
            </a:solidFill>
          </a:ln>
          <a:effectLst/>
        </c:spPr>
      </c:pivotFmt>
      <c:pivotFmt>
        <c:idx val="6"/>
        <c:spPr>
          <a:solidFill>
            <a:schemeClr val="accent1"/>
          </a:solidFill>
          <a:ln>
            <a:solidFill>
              <a:schemeClr val="accent1"/>
            </a:solidFill>
          </a:ln>
          <a:effectLst/>
        </c:spPr>
      </c:pivotFmt>
      <c:pivotFmt>
        <c:idx val="7"/>
        <c:spPr>
          <a:solidFill>
            <a:schemeClr val="accent1"/>
          </a:solidFill>
          <a:ln>
            <a:solidFill>
              <a:schemeClr val="accent1"/>
            </a:solidFill>
          </a:ln>
          <a:effectLst/>
        </c:spPr>
      </c:pivotFmt>
      <c:pivotFmt>
        <c:idx val="8"/>
        <c:spPr>
          <a:solidFill>
            <a:schemeClr val="accent1"/>
          </a:solidFill>
          <a:ln>
            <a:solidFill>
              <a:schemeClr val="accent1"/>
            </a:solidFill>
          </a:ln>
          <a:effectLst/>
        </c:spPr>
      </c:pivotFmt>
      <c:pivotFmt>
        <c:idx val="9"/>
        <c:spPr>
          <a:solidFill>
            <a:schemeClr val="accent1"/>
          </a:solidFill>
          <a:ln>
            <a:solidFill>
              <a:schemeClr val="accent1"/>
            </a:solidFill>
          </a:ln>
          <a:effectLst/>
        </c:spPr>
      </c:pivotFmt>
      <c:pivotFmt>
        <c:idx val="10"/>
        <c:spPr>
          <a:solidFill>
            <a:schemeClr val="accent1"/>
          </a:solidFill>
          <a:ln>
            <a:solidFill>
              <a:schemeClr val="accent1"/>
            </a:solidFill>
          </a:ln>
          <a:effectLst/>
        </c:spPr>
      </c:pivotFmt>
      <c:pivotFmt>
        <c:idx val="11"/>
        <c:spPr>
          <a:solidFill>
            <a:schemeClr val="accent1"/>
          </a:solidFill>
          <a:ln>
            <a:solidFill>
              <a:schemeClr val="accent1"/>
            </a:solidFill>
          </a:ln>
          <a:effectLst/>
        </c:spPr>
      </c:pivotFmt>
      <c:pivotFmt>
        <c:idx val="12"/>
        <c:spPr>
          <a:solidFill>
            <a:schemeClr val="accent1"/>
          </a:solidFill>
          <a:ln>
            <a:solidFill>
              <a:schemeClr val="accent1"/>
            </a:solidFill>
          </a:ln>
          <a:effectLst/>
        </c:spPr>
      </c:pivotFmt>
      <c:pivotFmt>
        <c:idx val="13"/>
        <c:spPr>
          <a:ln w="19050" cap="rnd" cmpd="sng" algn="ctr">
            <a:solidFill>
              <a:schemeClr val="accent2"/>
            </a:solidFill>
            <a:prstDash val="solid"/>
            <a:round/>
          </a:ln>
          <a:effectLst/>
        </c:spPr>
        <c:marker>
          <c:spPr>
            <a:solidFill>
              <a:schemeClr val="accent2"/>
            </a:solidFill>
            <a:ln w="6350" cap="flat" cmpd="sng" algn="ctr">
              <a:solidFill>
                <a:schemeClr val="accent2">
                  <a:alpha val="96000"/>
                </a:schemeClr>
              </a:solidFill>
              <a:prstDash val="solid"/>
              <a:round/>
            </a:ln>
            <a:effectLst/>
          </c:spPr>
        </c:marker>
        <c:dLbl>
          <c:idx val="0"/>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4"/>
        <c:spPr>
          <a:ln w="19050" cap="rnd" cmpd="sng" algn="ctr">
            <a:solidFill>
              <a:schemeClr val="accent2"/>
            </a:solidFill>
            <a:prstDash val="solid"/>
            <a:round/>
          </a:ln>
          <a:effectLst/>
        </c:spPr>
        <c:marker>
          <c:spPr>
            <a:solidFill>
              <a:schemeClr val="accent2"/>
            </a:solidFill>
            <a:ln w="6350" cap="flat" cmpd="sng" algn="ctr">
              <a:solidFill>
                <a:schemeClr val="accent2">
                  <a:alpha val="96000"/>
                </a:schemeClr>
              </a:solidFill>
              <a:prstDash val="solid"/>
              <a:round/>
            </a:ln>
            <a:effectLst/>
          </c:spPr>
        </c:marker>
      </c:pivotFmt>
      <c:pivotFmt>
        <c:idx val="15"/>
        <c:spPr>
          <a:ln w="19050" cap="rnd" cmpd="sng" algn="ctr">
            <a:solidFill>
              <a:schemeClr val="accent2"/>
            </a:solidFill>
            <a:prstDash val="solid"/>
            <a:round/>
          </a:ln>
          <a:effectLst/>
        </c:spPr>
        <c:marker>
          <c:spPr>
            <a:solidFill>
              <a:schemeClr val="accent2"/>
            </a:solidFill>
            <a:ln w="6350" cap="flat" cmpd="sng" algn="ctr">
              <a:solidFill>
                <a:schemeClr val="accent2">
                  <a:alpha val="96000"/>
                </a:schemeClr>
              </a:solidFill>
              <a:prstDash val="solid"/>
              <a:round/>
            </a:ln>
            <a:effectLst/>
          </c:spPr>
        </c:marker>
      </c:pivotFmt>
      <c:pivotFmt>
        <c:idx val="16"/>
        <c:spPr>
          <a:ln w="19050" cap="rnd" cmpd="sng" algn="ctr">
            <a:solidFill>
              <a:schemeClr val="accent2"/>
            </a:solidFill>
            <a:prstDash val="solid"/>
            <a:round/>
          </a:ln>
          <a:effectLst/>
        </c:spPr>
        <c:marker>
          <c:spPr>
            <a:solidFill>
              <a:schemeClr val="accent2"/>
            </a:solidFill>
            <a:ln w="6350" cap="flat" cmpd="sng" algn="ctr">
              <a:solidFill>
                <a:schemeClr val="accent2">
                  <a:alpha val="96000"/>
                </a:schemeClr>
              </a:solidFill>
              <a:prstDash val="solid"/>
              <a:round/>
            </a:ln>
            <a:effectLst/>
          </c:spPr>
        </c:marker>
      </c:pivotFmt>
      <c:pivotFmt>
        <c:idx val="17"/>
        <c:spPr>
          <a:ln w="19050" cap="rnd" cmpd="sng" algn="ctr">
            <a:solidFill>
              <a:schemeClr val="accent2"/>
            </a:solidFill>
            <a:prstDash val="solid"/>
            <a:round/>
          </a:ln>
          <a:effectLst/>
        </c:spPr>
        <c:marker>
          <c:spPr>
            <a:solidFill>
              <a:schemeClr val="accent2"/>
            </a:solidFill>
            <a:ln w="6350" cap="flat" cmpd="sng" algn="ctr">
              <a:solidFill>
                <a:schemeClr val="accent2">
                  <a:alpha val="96000"/>
                </a:schemeClr>
              </a:solidFill>
              <a:prstDash val="solid"/>
              <a:round/>
            </a:ln>
            <a:effectLst/>
          </c:spPr>
        </c:marker>
      </c:pivotFmt>
      <c:pivotFmt>
        <c:idx val="18"/>
        <c:spPr>
          <a:ln w="19050" cap="rnd" cmpd="sng" algn="ctr">
            <a:solidFill>
              <a:schemeClr val="accent2"/>
            </a:solidFill>
            <a:prstDash val="solid"/>
            <a:round/>
          </a:ln>
          <a:effectLst/>
        </c:spPr>
        <c:marker>
          <c:spPr>
            <a:solidFill>
              <a:schemeClr val="accent2"/>
            </a:solidFill>
            <a:ln w="6350" cap="flat" cmpd="sng" algn="ctr">
              <a:solidFill>
                <a:schemeClr val="accent2">
                  <a:alpha val="96000"/>
                </a:schemeClr>
              </a:solidFill>
              <a:prstDash val="solid"/>
              <a:round/>
            </a:ln>
            <a:effectLst/>
          </c:spPr>
        </c:marker>
      </c:pivotFmt>
      <c:pivotFmt>
        <c:idx val="19"/>
        <c:spPr>
          <a:ln w="19050" cap="rnd" cmpd="sng" algn="ctr">
            <a:solidFill>
              <a:schemeClr val="accent2"/>
            </a:solidFill>
            <a:prstDash val="solid"/>
            <a:round/>
          </a:ln>
          <a:effectLst/>
        </c:spPr>
        <c:marker>
          <c:spPr>
            <a:solidFill>
              <a:schemeClr val="accent2"/>
            </a:solidFill>
            <a:ln w="6350" cap="flat" cmpd="sng" algn="ctr">
              <a:solidFill>
                <a:schemeClr val="accent2">
                  <a:alpha val="96000"/>
                </a:schemeClr>
              </a:solidFill>
              <a:prstDash val="solid"/>
              <a:round/>
            </a:ln>
            <a:effectLst/>
          </c:spPr>
        </c:marker>
      </c:pivotFmt>
      <c:pivotFmt>
        <c:idx val="20"/>
        <c:spPr>
          <a:ln w="19050" cap="rnd" cmpd="sng" algn="ctr">
            <a:solidFill>
              <a:schemeClr val="accent2"/>
            </a:solidFill>
            <a:prstDash val="solid"/>
            <a:round/>
          </a:ln>
          <a:effectLst/>
        </c:spPr>
        <c:marker>
          <c:spPr>
            <a:solidFill>
              <a:schemeClr val="accent2"/>
            </a:solidFill>
            <a:ln w="6350" cap="flat" cmpd="sng" algn="ctr">
              <a:solidFill>
                <a:schemeClr val="accent2">
                  <a:alpha val="96000"/>
                </a:schemeClr>
              </a:solidFill>
              <a:prstDash val="solid"/>
              <a:round/>
            </a:ln>
            <a:effectLst/>
          </c:spPr>
        </c:marker>
      </c:pivotFmt>
      <c:pivotFmt>
        <c:idx val="21"/>
        <c:spPr>
          <a:ln w="19050" cap="rnd" cmpd="sng" algn="ctr">
            <a:solidFill>
              <a:schemeClr val="accent2"/>
            </a:solidFill>
            <a:prstDash val="solid"/>
            <a:round/>
          </a:ln>
          <a:effectLst/>
        </c:spPr>
        <c:marker>
          <c:spPr>
            <a:solidFill>
              <a:schemeClr val="accent2"/>
            </a:solidFill>
            <a:ln w="6350" cap="flat" cmpd="sng" algn="ctr">
              <a:solidFill>
                <a:schemeClr val="accent2">
                  <a:alpha val="96000"/>
                </a:schemeClr>
              </a:solidFill>
              <a:prstDash val="solid"/>
              <a:round/>
            </a:ln>
            <a:effectLst/>
          </c:spPr>
        </c:marker>
      </c:pivotFmt>
      <c:pivotFmt>
        <c:idx val="22"/>
        <c:spPr>
          <a:ln w="19050" cap="rnd" cmpd="sng" algn="ctr">
            <a:solidFill>
              <a:schemeClr val="accent2"/>
            </a:solidFill>
            <a:prstDash val="solid"/>
            <a:round/>
          </a:ln>
          <a:effectLst/>
        </c:spPr>
        <c:marker>
          <c:spPr>
            <a:solidFill>
              <a:schemeClr val="accent2"/>
            </a:solidFill>
            <a:ln w="6350" cap="flat" cmpd="sng" algn="ctr">
              <a:solidFill>
                <a:schemeClr val="accent2">
                  <a:alpha val="96000"/>
                </a:schemeClr>
              </a:solidFill>
              <a:prstDash val="solid"/>
              <a:round/>
            </a:ln>
            <a:effectLst/>
          </c:spPr>
        </c:marker>
      </c:pivotFmt>
      <c:pivotFmt>
        <c:idx val="23"/>
        <c:spPr>
          <a:ln w="19050" cap="rnd" cmpd="sng" algn="ctr">
            <a:solidFill>
              <a:schemeClr val="accent2"/>
            </a:solidFill>
            <a:prstDash val="solid"/>
            <a:round/>
          </a:ln>
          <a:effectLst/>
        </c:spPr>
        <c:marker>
          <c:spPr>
            <a:solidFill>
              <a:schemeClr val="accent2"/>
            </a:solidFill>
            <a:ln w="6350" cap="flat" cmpd="sng" algn="ctr">
              <a:solidFill>
                <a:schemeClr val="accent2">
                  <a:alpha val="96000"/>
                </a:schemeClr>
              </a:solidFill>
              <a:prstDash val="solid"/>
              <a:round/>
            </a:ln>
            <a:effectLst/>
          </c:spPr>
        </c:marker>
      </c:pivotFmt>
      <c:pivotFmt>
        <c:idx val="24"/>
        <c:spPr>
          <a:ln w="19050" cap="rnd" cmpd="sng" algn="ctr">
            <a:solidFill>
              <a:schemeClr val="accent2"/>
            </a:solidFill>
            <a:prstDash val="solid"/>
            <a:round/>
          </a:ln>
          <a:effectLst/>
        </c:spPr>
        <c:marker>
          <c:spPr>
            <a:solidFill>
              <a:schemeClr val="accent2"/>
            </a:solidFill>
            <a:ln w="6350" cap="flat" cmpd="sng" algn="ctr">
              <a:solidFill>
                <a:schemeClr val="accent2">
                  <a:alpha val="96000"/>
                </a:schemeClr>
              </a:solidFill>
              <a:prstDash val="solid"/>
              <a:round/>
            </a:ln>
            <a:effectLst/>
          </c:spPr>
        </c:marker>
      </c:pivotFmt>
      <c:pivotFmt>
        <c:idx val="25"/>
        <c:spPr>
          <a:ln w="19050" cap="rnd" cmpd="sng" algn="ctr">
            <a:solidFill>
              <a:schemeClr val="accent2"/>
            </a:solidFill>
            <a:prstDash val="solid"/>
            <a:round/>
          </a:ln>
          <a:effectLst/>
        </c:spPr>
        <c:marker>
          <c:spPr>
            <a:solidFill>
              <a:schemeClr val="accent2"/>
            </a:solidFill>
            <a:ln w="6350" cap="flat" cmpd="sng" algn="ctr">
              <a:solidFill>
                <a:schemeClr val="accent2">
                  <a:alpha val="96000"/>
                </a:schemeClr>
              </a:solidFill>
              <a:prstDash val="solid"/>
              <a:round/>
            </a:ln>
            <a:effectLst/>
          </c:spPr>
        </c:marker>
      </c:pivotFmt>
    </c:pivotFmts>
    <c:plotArea>
      <c:layout>
        <c:manualLayout>
          <c:layoutTarget val="inner"/>
          <c:xMode val="edge"/>
          <c:yMode val="edge"/>
          <c:x val="8.6482084133225209E-2"/>
          <c:y val="0.14920032769790292"/>
          <c:w val="0.80175612423447074"/>
          <c:h val="0.58557119243374234"/>
        </c:manualLayout>
      </c:layout>
      <c:barChart>
        <c:barDir val="col"/>
        <c:grouping val="clustered"/>
        <c:varyColors val="0"/>
        <c:ser>
          <c:idx val="1"/>
          <c:order val="1"/>
          <c:tx>
            <c:strRef>
              <c:f>'1-6g'!$C$3</c:f>
              <c:strCache>
                <c:ptCount val="1"/>
                <c:pt idx="0">
                  <c:v>降水量（総量）（左軸）</c:v>
                </c:pt>
              </c:strCache>
            </c:strRef>
          </c:tx>
          <c:spPr>
            <a:solidFill>
              <a:schemeClr val="accent1"/>
            </a:solidFill>
            <a:ln>
              <a:solidFill>
                <a:schemeClr val="accent1"/>
              </a:solidFill>
            </a:ln>
            <a:effectLst/>
          </c:spPr>
          <c:invertIfNegative val="0"/>
          <c:dPt>
            <c:idx val="0"/>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1-9C21-459E-8D7D-FD45392EF7CA}"/>
              </c:ext>
            </c:extLst>
          </c:dPt>
          <c:dPt>
            <c:idx val="1"/>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3-9C21-459E-8D7D-FD45392EF7CA}"/>
              </c:ext>
            </c:extLst>
          </c:dPt>
          <c:dPt>
            <c:idx val="2"/>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5-9C21-459E-8D7D-FD45392EF7CA}"/>
              </c:ext>
            </c:extLst>
          </c:dPt>
          <c:dPt>
            <c:idx val="3"/>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7-9C21-459E-8D7D-FD45392EF7CA}"/>
              </c:ext>
            </c:extLst>
          </c:dPt>
          <c:dPt>
            <c:idx val="4"/>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9-9C21-459E-8D7D-FD45392EF7CA}"/>
              </c:ext>
            </c:extLst>
          </c:dPt>
          <c:dPt>
            <c:idx val="5"/>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B-9C21-459E-8D7D-FD45392EF7CA}"/>
              </c:ext>
            </c:extLst>
          </c:dPt>
          <c:dPt>
            <c:idx val="6"/>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D-9C21-459E-8D7D-FD45392EF7CA}"/>
              </c:ext>
            </c:extLst>
          </c:dPt>
          <c:dPt>
            <c:idx val="7"/>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F-9C21-459E-8D7D-FD45392EF7CA}"/>
              </c:ext>
            </c:extLst>
          </c:dPt>
          <c:dPt>
            <c:idx val="8"/>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11-9C21-459E-8D7D-FD45392EF7CA}"/>
              </c:ext>
            </c:extLst>
          </c:dPt>
          <c:dPt>
            <c:idx val="9"/>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13-9C21-459E-8D7D-FD45392EF7CA}"/>
              </c:ext>
            </c:extLst>
          </c:dPt>
          <c:dPt>
            <c:idx val="10"/>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15-9C21-459E-8D7D-FD45392EF7CA}"/>
              </c:ext>
            </c:extLst>
          </c:dPt>
          <c:dPt>
            <c:idx val="11"/>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17-9C21-459E-8D7D-FD45392EF7CA}"/>
              </c:ext>
            </c:extLst>
          </c:dPt>
          <c:dLbls>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'1-6g'!$A$4:$A$16</c:f>
              <c:strCache>
                <c:ptCount val="12"/>
                <c:pt idx="0">
                  <c:v>令和6年1月</c:v>
                </c:pt>
                <c:pt idx="1">
                  <c:v>令和6年2月</c:v>
                </c:pt>
                <c:pt idx="2">
                  <c:v>令和6年3月</c:v>
                </c:pt>
                <c:pt idx="3">
                  <c:v>令和6年4月</c:v>
                </c:pt>
                <c:pt idx="4">
                  <c:v>令和6年5月</c:v>
                </c:pt>
                <c:pt idx="5">
                  <c:v>令和6年6月</c:v>
                </c:pt>
                <c:pt idx="6">
                  <c:v>令和6年7月</c:v>
                </c:pt>
                <c:pt idx="7">
                  <c:v>令和6年8月</c:v>
                </c:pt>
                <c:pt idx="8">
                  <c:v>令和6年9月</c:v>
                </c:pt>
                <c:pt idx="9">
                  <c:v>令和6年10月</c:v>
                </c:pt>
                <c:pt idx="10">
                  <c:v>令和6年11月</c:v>
                </c:pt>
                <c:pt idx="11">
                  <c:v>令和6年12月</c:v>
                </c:pt>
              </c:strCache>
            </c:strRef>
          </c:cat>
          <c:val>
            <c:numRef>
              <c:f>'1-6g'!$C$4:$C$16</c:f>
              <c:numCache>
                <c:formatCode>General</c:formatCode>
                <c:ptCount val="12"/>
                <c:pt idx="0">
                  <c:v>38</c:v>
                </c:pt>
                <c:pt idx="1">
                  <c:v>66.5</c:v>
                </c:pt>
                <c:pt idx="2">
                  <c:v>182</c:v>
                </c:pt>
                <c:pt idx="3">
                  <c:v>122.5</c:v>
                </c:pt>
                <c:pt idx="4">
                  <c:v>214</c:v>
                </c:pt>
                <c:pt idx="5">
                  <c:v>339</c:v>
                </c:pt>
                <c:pt idx="6">
                  <c:v>131.5</c:v>
                </c:pt>
                <c:pt idx="7">
                  <c:v>429</c:v>
                </c:pt>
                <c:pt idx="8">
                  <c:v>46.5</c:v>
                </c:pt>
                <c:pt idx="9">
                  <c:v>205.5</c:v>
                </c:pt>
                <c:pt idx="10">
                  <c:v>123.5</c:v>
                </c:pt>
                <c:pt idx="11">
                  <c:v>0</c:v>
                </c:pt>
              </c:numCache>
            </c:numRef>
          </c:val>
          <c:extLst>
            <c:ext xmlns:c16="http://schemas.microsoft.com/office/drawing/2014/chart" uri="{C3380CC4-5D6E-409C-BE32-E72D297353CC}">
              <c16:uniqueId val="{00000018-9C21-459E-8D7D-FD45392EF7CA}"/>
            </c:ext>
          </c:extLst>
        </c:ser>
        <c:dLbls>
          <c:showLegendKey val="0"/>
          <c:showVal val="1"/>
          <c:showCatName val="0"/>
          <c:showSerName val="0"/>
          <c:showPercent val="0"/>
          <c:showBubbleSize val="0"/>
        </c:dLbls>
        <c:gapWidth val="150"/>
        <c:axId val="1"/>
        <c:axId val="2"/>
      </c:barChart>
      <c:lineChart>
        <c:grouping val="standard"/>
        <c:varyColors val="0"/>
        <c:ser>
          <c:idx val="0"/>
          <c:order val="0"/>
          <c:tx>
            <c:strRef>
              <c:f>'1-6g'!$B$3</c:f>
              <c:strCache>
                <c:ptCount val="1"/>
                <c:pt idx="0">
                  <c:v>平均気温（右軸）</c:v>
                </c:pt>
              </c:strCache>
            </c:strRef>
          </c:tx>
          <c:spPr>
            <a:ln w="19050" cap="rnd" cmpd="sng" algn="ctr">
              <a:solidFill>
                <a:schemeClr val="accent2"/>
              </a:solidFill>
              <a:prstDash val="solid"/>
              <a:round/>
            </a:ln>
            <a:effectLst/>
          </c:spPr>
          <c:marker>
            <c:spPr>
              <a:solidFill>
                <a:schemeClr val="accent2"/>
              </a:solidFill>
              <a:ln w="6350" cap="flat" cmpd="sng" algn="ctr">
                <a:solidFill>
                  <a:schemeClr val="accent2">
                    <a:alpha val="96000"/>
                  </a:schemeClr>
                </a:solidFill>
                <a:prstDash val="solid"/>
                <a:round/>
              </a:ln>
              <a:effectLst/>
            </c:spPr>
          </c:marker>
          <c:dPt>
            <c:idx val="0"/>
            <c:bubble3D val="0"/>
            <c:spPr>
              <a:ln w="19050" cap="rnd" cmpd="sng" algn="ctr">
                <a:solidFill>
                  <a:schemeClr val="accent2"/>
                </a:solidFill>
                <a:prstDash val="solid"/>
                <a:round/>
              </a:ln>
              <a:effectLst/>
            </c:spPr>
            <c:extLst>
              <c:ext xmlns:c16="http://schemas.microsoft.com/office/drawing/2014/chart" uri="{C3380CC4-5D6E-409C-BE32-E72D297353CC}">
                <c16:uniqueId val="{0000001A-9C21-459E-8D7D-FD45392EF7CA}"/>
              </c:ext>
            </c:extLst>
          </c:dPt>
          <c:dPt>
            <c:idx val="1"/>
            <c:bubble3D val="0"/>
            <c:spPr>
              <a:ln w="19050" cap="rnd" cmpd="sng" algn="ctr">
                <a:solidFill>
                  <a:schemeClr val="accent2"/>
                </a:solidFill>
                <a:prstDash val="solid"/>
                <a:round/>
              </a:ln>
              <a:effectLst/>
            </c:spPr>
            <c:extLst>
              <c:ext xmlns:c16="http://schemas.microsoft.com/office/drawing/2014/chart" uri="{C3380CC4-5D6E-409C-BE32-E72D297353CC}">
                <c16:uniqueId val="{0000001C-9C21-459E-8D7D-FD45392EF7CA}"/>
              </c:ext>
            </c:extLst>
          </c:dPt>
          <c:dPt>
            <c:idx val="2"/>
            <c:bubble3D val="0"/>
            <c:spPr>
              <a:ln w="19050" cap="rnd" cmpd="sng" algn="ctr">
                <a:solidFill>
                  <a:schemeClr val="accent2"/>
                </a:solidFill>
                <a:prstDash val="solid"/>
                <a:round/>
              </a:ln>
              <a:effectLst/>
            </c:spPr>
            <c:extLst>
              <c:ext xmlns:c16="http://schemas.microsoft.com/office/drawing/2014/chart" uri="{C3380CC4-5D6E-409C-BE32-E72D297353CC}">
                <c16:uniqueId val="{0000001E-9C21-459E-8D7D-FD45392EF7CA}"/>
              </c:ext>
            </c:extLst>
          </c:dPt>
          <c:dPt>
            <c:idx val="3"/>
            <c:bubble3D val="0"/>
            <c:spPr>
              <a:ln w="19050" cap="rnd" cmpd="sng" algn="ctr">
                <a:solidFill>
                  <a:schemeClr val="accent2"/>
                </a:solidFill>
                <a:prstDash val="solid"/>
                <a:round/>
              </a:ln>
              <a:effectLst/>
            </c:spPr>
            <c:extLst>
              <c:ext xmlns:c16="http://schemas.microsoft.com/office/drawing/2014/chart" uri="{C3380CC4-5D6E-409C-BE32-E72D297353CC}">
                <c16:uniqueId val="{00000020-9C21-459E-8D7D-FD45392EF7CA}"/>
              </c:ext>
            </c:extLst>
          </c:dPt>
          <c:dPt>
            <c:idx val="4"/>
            <c:bubble3D val="0"/>
            <c:spPr>
              <a:ln w="19050" cap="rnd" cmpd="sng" algn="ctr">
                <a:solidFill>
                  <a:schemeClr val="accent2"/>
                </a:solidFill>
                <a:prstDash val="solid"/>
                <a:round/>
              </a:ln>
              <a:effectLst/>
            </c:spPr>
            <c:extLst>
              <c:ext xmlns:c16="http://schemas.microsoft.com/office/drawing/2014/chart" uri="{C3380CC4-5D6E-409C-BE32-E72D297353CC}">
                <c16:uniqueId val="{00000022-9C21-459E-8D7D-FD45392EF7CA}"/>
              </c:ext>
            </c:extLst>
          </c:dPt>
          <c:dPt>
            <c:idx val="5"/>
            <c:bubble3D val="0"/>
            <c:spPr>
              <a:ln w="19050" cap="rnd" cmpd="sng" algn="ctr">
                <a:solidFill>
                  <a:schemeClr val="accent2"/>
                </a:solidFill>
                <a:prstDash val="solid"/>
                <a:round/>
              </a:ln>
              <a:effectLst/>
            </c:spPr>
            <c:extLst>
              <c:ext xmlns:c16="http://schemas.microsoft.com/office/drawing/2014/chart" uri="{C3380CC4-5D6E-409C-BE32-E72D297353CC}">
                <c16:uniqueId val="{00000024-9C21-459E-8D7D-FD45392EF7CA}"/>
              </c:ext>
            </c:extLst>
          </c:dPt>
          <c:dPt>
            <c:idx val="6"/>
            <c:bubble3D val="0"/>
            <c:spPr>
              <a:ln w="19050" cap="rnd" cmpd="sng" algn="ctr">
                <a:solidFill>
                  <a:schemeClr val="accent2"/>
                </a:solidFill>
                <a:prstDash val="solid"/>
                <a:round/>
              </a:ln>
              <a:effectLst/>
            </c:spPr>
            <c:extLst>
              <c:ext xmlns:c16="http://schemas.microsoft.com/office/drawing/2014/chart" uri="{C3380CC4-5D6E-409C-BE32-E72D297353CC}">
                <c16:uniqueId val="{00000026-9C21-459E-8D7D-FD45392EF7CA}"/>
              </c:ext>
            </c:extLst>
          </c:dPt>
          <c:dPt>
            <c:idx val="7"/>
            <c:bubble3D val="0"/>
            <c:spPr>
              <a:ln w="19050" cap="rnd" cmpd="sng" algn="ctr">
                <a:solidFill>
                  <a:schemeClr val="accent2"/>
                </a:solidFill>
                <a:prstDash val="solid"/>
                <a:round/>
              </a:ln>
              <a:effectLst/>
            </c:spPr>
            <c:extLst>
              <c:ext xmlns:c16="http://schemas.microsoft.com/office/drawing/2014/chart" uri="{C3380CC4-5D6E-409C-BE32-E72D297353CC}">
                <c16:uniqueId val="{00000028-9C21-459E-8D7D-FD45392EF7CA}"/>
              </c:ext>
            </c:extLst>
          </c:dPt>
          <c:dPt>
            <c:idx val="8"/>
            <c:bubble3D val="0"/>
            <c:spPr>
              <a:ln w="19050" cap="rnd" cmpd="sng" algn="ctr">
                <a:solidFill>
                  <a:schemeClr val="accent2"/>
                </a:solidFill>
                <a:prstDash val="solid"/>
                <a:round/>
              </a:ln>
              <a:effectLst/>
            </c:spPr>
            <c:extLst>
              <c:ext xmlns:c16="http://schemas.microsoft.com/office/drawing/2014/chart" uri="{C3380CC4-5D6E-409C-BE32-E72D297353CC}">
                <c16:uniqueId val="{0000002A-9C21-459E-8D7D-FD45392EF7CA}"/>
              </c:ext>
            </c:extLst>
          </c:dPt>
          <c:dPt>
            <c:idx val="9"/>
            <c:bubble3D val="0"/>
            <c:spPr>
              <a:ln w="19050" cap="rnd" cmpd="sng" algn="ctr">
                <a:solidFill>
                  <a:schemeClr val="accent2"/>
                </a:solidFill>
                <a:prstDash val="solid"/>
                <a:round/>
              </a:ln>
              <a:effectLst/>
            </c:spPr>
            <c:extLst>
              <c:ext xmlns:c16="http://schemas.microsoft.com/office/drawing/2014/chart" uri="{C3380CC4-5D6E-409C-BE32-E72D297353CC}">
                <c16:uniqueId val="{0000002C-9C21-459E-8D7D-FD45392EF7CA}"/>
              </c:ext>
            </c:extLst>
          </c:dPt>
          <c:dPt>
            <c:idx val="10"/>
            <c:bubble3D val="0"/>
            <c:spPr>
              <a:ln w="19050" cap="rnd" cmpd="sng" algn="ctr">
                <a:solidFill>
                  <a:schemeClr val="accent2"/>
                </a:solidFill>
                <a:prstDash val="solid"/>
                <a:round/>
              </a:ln>
              <a:effectLst/>
            </c:spPr>
            <c:extLst>
              <c:ext xmlns:c16="http://schemas.microsoft.com/office/drawing/2014/chart" uri="{C3380CC4-5D6E-409C-BE32-E72D297353CC}">
                <c16:uniqueId val="{0000002E-9C21-459E-8D7D-FD45392EF7CA}"/>
              </c:ext>
            </c:extLst>
          </c:dPt>
          <c:dPt>
            <c:idx val="11"/>
            <c:bubble3D val="0"/>
            <c:spPr>
              <a:ln w="19050" cap="rnd" cmpd="sng" algn="ctr">
                <a:solidFill>
                  <a:schemeClr val="accent2"/>
                </a:solidFill>
                <a:prstDash val="solid"/>
                <a:round/>
              </a:ln>
              <a:effectLst/>
            </c:spPr>
            <c:extLst>
              <c:ext xmlns:c16="http://schemas.microsoft.com/office/drawing/2014/chart" uri="{C3380CC4-5D6E-409C-BE32-E72D297353CC}">
                <c16:uniqueId val="{00000030-9C21-459E-8D7D-FD45392EF7CA}"/>
              </c:ext>
            </c:extLst>
          </c:dPt>
          <c:dLbls>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'1-6g'!$A$4:$A$16</c:f>
              <c:strCache>
                <c:ptCount val="12"/>
                <c:pt idx="0">
                  <c:v>令和6年1月</c:v>
                </c:pt>
                <c:pt idx="1">
                  <c:v>令和6年2月</c:v>
                </c:pt>
                <c:pt idx="2">
                  <c:v>令和6年3月</c:v>
                </c:pt>
                <c:pt idx="3">
                  <c:v>令和6年4月</c:v>
                </c:pt>
                <c:pt idx="4">
                  <c:v>令和6年5月</c:v>
                </c:pt>
                <c:pt idx="5">
                  <c:v>令和6年6月</c:v>
                </c:pt>
                <c:pt idx="6">
                  <c:v>令和6年7月</c:v>
                </c:pt>
                <c:pt idx="7">
                  <c:v>令和6年8月</c:v>
                </c:pt>
                <c:pt idx="8">
                  <c:v>令和6年9月</c:v>
                </c:pt>
                <c:pt idx="9">
                  <c:v>令和6年10月</c:v>
                </c:pt>
                <c:pt idx="10">
                  <c:v>令和6年11月</c:v>
                </c:pt>
                <c:pt idx="11">
                  <c:v>令和6年12月</c:v>
                </c:pt>
              </c:strCache>
            </c:strRef>
          </c:cat>
          <c:val>
            <c:numRef>
              <c:f>'1-6g'!$B$4:$B$16</c:f>
              <c:numCache>
                <c:formatCode>General</c:formatCode>
                <c:ptCount val="12"/>
                <c:pt idx="0">
                  <c:v>7.1</c:v>
                </c:pt>
                <c:pt idx="1">
                  <c:v>8</c:v>
                </c:pt>
                <c:pt idx="2">
                  <c:v>9.6</c:v>
                </c:pt>
                <c:pt idx="3">
                  <c:v>16.5</c:v>
                </c:pt>
                <c:pt idx="4">
                  <c:v>19.3</c:v>
                </c:pt>
                <c:pt idx="5">
                  <c:v>22.6</c:v>
                </c:pt>
                <c:pt idx="6">
                  <c:v>28.4</c:v>
                </c:pt>
                <c:pt idx="7">
                  <c:v>28.7</c:v>
                </c:pt>
                <c:pt idx="8">
                  <c:v>26.6</c:v>
                </c:pt>
                <c:pt idx="9">
                  <c:v>20.7</c:v>
                </c:pt>
                <c:pt idx="10">
                  <c:v>14</c:v>
                </c:pt>
                <c:pt idx="11">
                  <c:v>7.8</c:v>
                </c:pt>
              </c:numCache>
            </c:numRef>
          </c:val>
          <c:smooth val="0"/>
          <c:extLst>
            <c:ext xmlns:c16="http://schemas.microsoft.com/office/drawing/2014/chart" uri="{C3380CC4-5D6E-409C-BE32-E72D297353CC}">
              <c16:uniqueId val="{00000031-9C21-459E-8D7D-FD45392EF7CA}"/>
            </c:ext>
          </c:extLst>
        </c:ser>
        <c:dLbls>
          <c:showLegendKey val="0"/>
          <c:showVal val="1"/>
          <c:showCatName val="0"/>
          <c:showSerName val="0"/>
          <c:showPercent val="0"/>
          <c:showBubbleSize val="0"/>
        </c:dLbls>
        <c:marker val="1"/>
        <c:smooth val="0"/>
        <c:axId val="11"/>
        <c:axId val="12"/>
      </c:lineChart>
      <c:catAx>
        <c:axId val="1"/>
        <c:scaling>
          <c:orientation val="minMax"/>
        </c:scaling>
        <c:delete val="0"/>
        <c:axPos val="b"/>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horzOverflow="overflow" vert="horz" wrap="square" anchor="ctr" anchorCtr="1"/>
          <a:lstStyle/>
          <a:p>
            <a:pPr algn="ctr" rtl="0">
              <a:defRPr lang="ja-JP" altLang="en-US" sz="1000" b="0" i="0" u="none" strike="noStrike" kern="1200" baseline="0">
                <a:solidFill>
                  <a:schemeClr val="tx1"/>
                </a:solidFill>
                <a:latin typeface="メイリオ"/>
                <a:ea typeface="メイリオ"/>
                <a:cs typeface="+mn-cs"/>
              </a:defRPr>
            </a:pPr>
            <a:endParaRPr lang="ja-JP"/>
          </a:p>
        </c:txPr>
        <c:crossAx val="2"/>
        <c:crosses val="autoZero"/>
        <c:auto val="1"/>
        <c:lblAlgn val="ctr"/>
        <c:lblOffset val="100"/>
        <c:noMultiLvlLbl val="0"/>
      </c:catAx>
      <c:valAx>
        <c:axId val="2"/>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horzOverflow="overflow" vert="horz" wrap="square" anchor="ctr" anchorCtr="1"/>
          <a:lstStyle/>
          <a:p>
            <a:pPr algn="ctr" rtl="0">
              <a:defRPr lang="ja-JP" altLang="en-US" sz="1000" b="0" i="0" u="none" strike="noStrike" kern="1200" baseline="0">
                <a:solidFill>
                  <a:schemeClr val="tx1"/>
                </a:solidFill>
                <a:latin typeface="メイリオ"/>
                <a:ea typeface="メイリオ"/>
                <a:cs typeface="+mn-cs"/>
              </a:defRPr>
            </a:pPr>
            <a:endParaRPr lang="ja-JP"/>
          </a:p>
        </c:txPr>
        <c:crossAx val="1"/>
        <c:crosses val="autoZero"/>
        <c:crossBetween val="between"/>
      </c:valAx>
      <c:catAx>
        <c:axId val="11"/>
        <c:scaling>
          <c:orientation val="minMax"/>
        </c:scaling>
        <c:delete val="1"/>
        <c:axPos val="b"/>
        <c:numFmt formatCode="General" sourceLinked="1"/>
        <c:majorTickMark val="out"/>
        <c:minorTickMark val="none"/>
        <c:tickLblPos val="nextTo"/>
        <c:crossAx val="12"/>
        <c:crosses val="autoZero"/>
        <c:auto val="1"/>
        <c:lblAlgn val="ctr"/>
        <c:lblOffset val="100"/>
        <c:noMultiLvlLbl val="0"/>
      </c:catAx>
      <c:valAx>
        <c:axId val="12"/>
        <c:scaling>
          <c:orientation val="minMax"/>
        </c:scaling>
        <c:delete val="0"/>
        <c:axPos val="r"/>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horzOverflow="overflow" vert="horz" wrap="square" anchor="ctr" anchorCtr="1"/>
          <a:lstStyle/>
          <a:p>
            <a:pPr algn="ctr" rtl="0">
              <a:defRPr lang="ja-JP" altLang="en-US" sz="1000" b="0" i="0" u="none" strike="noStrike" kern="1200" baseline="0">
                <a:solidFill>
                  <a:schemeClr val="tx1"/>
                </a:solidFill>
                <a:latin typeface="メイリオ"/>
                <a:ea typeface="メイリオ"/>
                <a:cs typeface="+mn-cs"/>
              </a:defRPr>
            </a:pPr>
            <a:endParaRPr lang="ja-JP"/>
          </a:p>
        </c:txPr>
        <c:crossAx val="11"/>
        <c:crosses val="max"/>
        <c:crossBetween val="between"/>
      </c:valAx>
      <c:spPr>
        <a:solidFill>
          <a:schemeClr val="bg1"/>
        </a:solidFill>
        <a:ln>
          <a:noFill/>
        </a:ln>
        <a:effectLst/>
      </c:spPr>
    </c:plotArea>
    <c:legend>
      <c:legendPos val="t"/>
      <c:layout>
        <c:manualLayout>
          <c:xMode val="edge"/>
          <c:yMode val="edge"/>
          <c:x val="0.19187309865275962"/>
          <c:y val="2.4509796037968955E-2"/>
          <c:w val="0.62059973924380707"/>
          <c:h val="8.5171541231942122E-2"/>
        </c:manualLayout>
      </c:layout>
      <c:overlay val="0"/>
      <c:spPr>
        <a:noFill/>
        <a:ln>
          <a:noFill/>
        </a:ln>
        <a:effectLst/>
      </c:spPr>
      <c:txPr>
        <a:bodyPr rot="0" spcFirstLastPara="1" vertOverflow="ellipsis" horzOverflow="overflow" vert="horz" wrap="square" anchor="ctr" anchorCtr="1"/>
        <a:lstStyle/>
        <a:p>
          <a:pPr algn="l" rtl="0">
            <a:defRPr lang="ja-JP" altLang="en-US" sz="10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a:latin typeface="メイリオ"/>
          <a:ea typeface="メイリオ"/>
        </a:defRPr>
      </a:pPr>
      <a:endParaRPr lang="ja-JP"/>
    </a:p>
  </c:txPr>
  <c:printSettings>
    <c:headerFooter/>
    <c:pageMargins b="0.75" l="0.7" r="0.7" t="0.75" header="0.3" footer="0.3"/>
    <c:pageSetup orientation="landscape"/>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[2024統計さむかわデータベース（完成）.xlsx]6-2g3!ﾋﾟﾎﾞｯﾄﾃｰﾌﾞﾙ1</c:name>
    <c:fmtId val="0"/>
  </c:pivotSource>
  <c:chart>
    <c:autoTitleDeleted val="1"/>
    <c:pivotFmts>
      <c:pivotFmt>
        <c:idx val="0"/>
        <c:spPr>
          <a:solidFill>
            <a:schemeClr val="accent1"/>
          </a:solidFill>
          <a:ln>
            <a:noFill/>
          </a:ln>
          <a:effectLst/>
        </c:spPr>
        <c:dLbl>
          <c:idx val="0"/>
          <c:numFmt formatCode="#,##0_ " sourceLinked="0"/>
          <c:spPr>
            <a:noFill/>
            <a:ln>
              <a:noFill/>
            </a:ln>
            <a:effectLst/>
          </c:spPr>
          <c:txPr>
            <a:bodyPr rot="0" spcFirstLastPara="1" vertOverflow="ellipsis" horzOverflow="overflow"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dLbl>
          <c:idx val="0"/>
          <c:layout>
            <c:manualLayout>
              <c:x val="3.3704560404453063E-2"/>
              <c:y val="-1.4850640502908003E-16"/>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dLbl>
          <c:idx val="0"/>
          <c:layout>
            <c:manualLayout>
              <c:x val="5.8062821451351637E-2"/>
              <c:y val="7.4253202514540014E-17"/>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619075917397118"/>
          <c:y val="6.5198673082531355E-2"/>
          <c:w val="0.84212879050496048"/>
          <c:h val="0.81882144940215806"/>
        </c:manualLayout>
      </c:layout>
      <c:barChart>
        <c:barDir val="bar"/>
        <c:grouping val="stacked"/>
        <c:varyColors val="0"/>
        <c:ser>
          <c:idx val="0"/>
          <c:order val="0"/>
          <c:tx>
            <c:strRef>
              <c:f>'6-2g3'!$B$3</c:f>
              <c:strCache>
                <c:ptCount val="1"/>
                <c:pt idx="0">
                  <c:v>集計</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2B38-408D-9E3F-BA94C158A18F}"/>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2B38-408D-9E3F-BA94C158A18F}"/>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2B38-408D-9E3F-BA94C158A18F}"/>
              </c:ext>
            </c:extLst>
          </c:dPt>
          <c:dLbls>
            <c:dLbl>
              <c:idx val="0"/>
              <c:delete val="1"/>
              <c:extLst>
                <c:ext xmlns:c15="http://schemas.microsoft.com/office/drawing/2012/chart" uri="{CE6537A1-D6FC-4f65-9D91-7224C49458BB}"/>
                <c:ext xmlns:c16="http://schemas.microsoft.com/office/drawing/2014/chart" uri="{C3380CC4-5D6E-409C-BE32-E72D297353CC}">
                  <c16:uniqueId val="{00000001-2B38-408D-9E3F-BA94C158A18F}"/>
                </c:ext>
              </c:extLst>
            </c:dLbl>
            <c:dLbl>
              <c:idx val="1"/>
              <c:layout>
                <c:manualLayout>
                  <c:x val="3.3704560404453063E-2"/>
                  <c:y val="-1.4850640502908003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B38-408D-9E3F-BA94C158A18F}"/>
                </c:ext>
              </c:extLst>
            </c:dLbl>
            <c:dLbl>
              <c:idx val="2"/>
              <c:layout>
                <c:manualLayout>
                  <c:x val="5.8062821451351637E-2"/>
                  <c:y val="7.4253202514540014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B38-408D-9E3F-BA94C158A18F}"/>
                </c:ext>
              </c:extLst>
            </c:dLbl>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'6-2g3'!$A$4:$A$14</c:f>
              <c:strCache>
                <c:ptCount val="10"/>
                <c:pt idx="0">
                  <c:v>大蔵</c:v>
                </c:pt>
                <c:pt idx="1">
                  <c:v>小動</c:v>
                </c:pt>
                <c:pt idx="2">
                  <c:v>小谷</c:v>
                </c:pt>
                <c:pt idx="3">
                  <c:v>中瀬</c:v>
                </c:pt>
                <c:pt idx="4">
                  <c:v>田端</c:v>
                </c:pt>
                <c:pt idx="5">
                  <c:v>大曲</c:v>
                </c:pt>
                <c:pt idx="6">
                  <c:v>宮山</c:v>
                </c:pt>
                <c:pt idx="7">
                  <c:v>一之宮</c:v>
                </c:pt>
                <c:pt idx="8">
                  <c:v>岡田</c:v>
                </c:pt>
                <c:pt idx="9">
                  <c:v>倉見</c:v>
                </c:pt>
              </c:strCache>
            </c:strRef>
          </c:cat>
          <c:val>
            <c:numRef>
              <c:f>'6-2g3'!$B$4:$B$14</c:f>
              <c:numCache>
                <c:formatCode>General</c:formatCode>
                <c:ptCount val="10"/>
                <c:pt idx="0">
                  <c:v>0</c:v>
                </c:pt>
                <c:pt idx="1">
                  <c:v>23686</c:v>
                </c:pt>
                <c:pt idx="2">
                  <c:v>108025</c:v>
                </c:pt>
                <c:pt idx="3">
                  <c:v>185462</c:v>
                </c:pt>
                <c:pt idx="4">
                  <c:v>199409</c:v>
                </c:pt>
                <c:pt idx="5">
                  <c:v>279895</c:v>
                </c:pt>
                <c:pt idx="6">
                  <c:v>358505</c:v>
                </c:pt>
                <c:pt idx="7">
                  <c:v>809442</c:v>
                </c:pt>
                <c:pt idx="8">
                  <c:v>818425</c:v>
                </c:pt>
                <c:pt idx="9">
                  <c:v>1773017</c:v>
                </c:pt>
              </c:numCache>
            </c:numRef>
          </c:val>
          <c:extLst>
            <c:ext xmlns:c16="http://schemas.microsoft.com/office/drawing/2014/chart" uri="{C3380CC4-5D6E-409C-BE32-E72D297353CC}">
              <c16:uniqueId val="{00000006-2B38-408D-9E3F-BA94C158A18F}"/>
            </c:ext>
          </c:extLst>
        </c:ser>
        <c:dLbls>
          <c:showLegendKey val="0"/>
          <c:showVal val="1"/>
          <c:showCatName val="0"/>
          <c:showSerName val="0"/>
          <c:showPercent val="0"/>
          <c:showBubbleSize val="0"/>
        </c:dLbls>
        <c:gapWidth val="150"/>
        <c:overlap val="100"/>
        <c:axId val="1"/>
        <c:axId val="2"/>
      </c:barChart>
      <c:catAx>
        <c:axId val="1"/>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1000" b="0" i="0" u="none" strike="noStrike" kern="1200" baseline="0">
                <a:solidFill>
                  <a:schemeClr val="tx1"/>
                </a:solidFill>
                <a:latin typeface="メイリオ"/>
                <a:ea typeface="メイリオ"/>
                <a:cs typeface="+mn-cs"/>
              </a:defRPr>
            </a:pPr>
            <a:endParaRPr lang="ja-JP"/>
          </a:p>
        </c:txPr>
        <c:crossAx val="2"/>
        <c:crosses val="autoZero"/>
        <c:auto val="1"/>
        <c:lblAlgn val="ctr"/>
        <c:lblOffset val="100"/>
        <c:noMultiLvlLbl val="0"/>
      </c:catAx>
      <c:valAx>
        <c:axId val="2"/>
        <c:scaling>
          <c:orientation val="minMax"/>
        </c:scaling>
        <c:delete val="0"/>
        <c:axPos val="b"/>
        <c:title>
          <c:tx>
            <c:rich>
              <a:bodyPr rot="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（万円）</a:t>
                </a:r>
              </a:p>
            </c:rich>
          </c:tx>
          <c:layout>
            <c:manualLayout>
              <c:xMode val="edge"/>
              <c:yMode val="edge"/>
              <c:x val="0.91868126802481198"/>
              <c:y val="0.90997566909975669"/>
            </c:manualLayout>
          </c:layout>
          <c:overlay val="0"/>
          <c:spPr>
            <a:noFill/>
            <a:ln>
              <a:noFill/>
            </a:ln>
            <a:effectLst/>
          </c:spPr>
          <c:txPr>
            <a:bodyPr rot="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1000" b="0" i="0" u="none" strike="noStrike" kern="1200" baseline="0">
                <a:solidFill>
                  <a:schemeClr val="tx1"/>
                </a:solidFill>
                <a:latin typeface="メイリオ"/>
                <a:ea typeface="メイリオ"/>
                <a:cs typeface="+mn-cs"/>
              </a:defRPr>
            </a:pPr>
            <a:endParaRPr lang="ja-JP"/>
          </a:p>
        </c:txPr>
        <c:crossAx val="1"/>
        <c:crosses val="autoZero"/>
        <c:crossBetween val="between"/>
        <c:majorUnit val="200000"/>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a:latin typeface="メイリオ"/>
          <a:ea typeface="メイリオ"/>
        </a:defRPr>
      </a:pPr>
      <a:endParaRPr lang="ja-JP"/>
    </a:p>
  </c:txPr>
  <c:printSettings>
    <c:headerFooter/>
    <c:pageMargins b="0.75" l="0.7" r="0.7" t="0.75" header="0.3" footer="0.3"/>
    <c:pageSetup orientation="landscape"/>
  </c:printSettings>
  <c:userShapes r:id="rId3"/>
  <c:extLst>
    <c:ext xmlns:c14="http://schemas.microsoft.com/office/drawing/2007/8/2/chart" uri="{781A3756-C4B2-4CAC-9D66-4F8BD8637D16}">
      <c14:pivotOptions>
        <c14:dropZoneFilter val="1"/>
        <c14:dropZoneCategories val="1"/>
        <c14:dropZoneData val="1"/>
      </c14:pivotOptions>
    </c:ext>
  </c:extLst>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[2024統計さむかわデータベース（完成）.xlsx]6-3g!ﾋﾟﾎﾞｯﾄﾃｰﾌﾞﾙ3</c:name>
    <c:fmtId val="0"/>
  </c:pivotSource>
  <c:chart>
    <c:autoTitleDeleted val="1"/>
    <c:pivotFmts>
      <c:pivotFmt>
        <c:idx val="0"/>
        <c:spPr>
          <a:solidFill>
            <a:schemeClr val="accent1"/>
          </a:solidFill>
          <a:ln>
            <a:noFill/>
          </a:ln>
          <a:effectLst/>
        </c:spPr>
        <c:marker>
          <c:symbol val="none"/>
        </c:marker>
        <c:dLbl>
          <c:idx val="0"/>
          <c:numFmt formatCode="0.0%" sourceLinked="0"/>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ja-JP" altLang="en-US" sz="10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8"/>
        <c:spPr>
          <a:solidFill>
            <a:schemeClr val="accent1"/>
          </a:solidFill>
          <a:ln>
            <a:noFill/>
          </a:ln>
          <a:effectLst/>
        </c:spPr>
      </c:pivotFmt>
      <c:pivotFmt>
        <c:idx val="9"/>
        <c:spPr>
          <a:solidFill>
            <a:schemeClr val="accent1"/>
          </a:solidFill>
          <a:ln>
            <a:noFill/>
          </a:ln>
          <a:effectLst/>
        </c:spPr>
      </c:pivotFmt>
      <c:pivotFmt>
        <c:idx val="10"/>
        <c:spPr>
          <a:solidFill>
            <a:schemeClr val="accent1"/>
          </a:solidFill>
          <a:ln>
            <a:noFill/>
          </a:ln>
          <a:effectLst/>
        </c:spPr>
      </c:pivotFmt>
      <c:pivotFmt>
        <c:idx val="11"/>
        <c:spPr>
          <a:solidFill>
            <a:schemeClr val="accent1"/>
          </a:solidFill>
          <a:ln>
            <a:noFill/>
          </a:ln>
          <a:effectLst/>
        </c:spPr>
      </c:pivotFmt>
      <c:pivotFmt>
        <c:idx val="12"/>
        <c:spPr>
          <a:solidFill>
            <a:schemeClr val="accent1"/>
          </a:solidFill>
          <a:ln>
            <a:noFill/>
          </a:ln>
          <a:effectLst/>
        </c:spPr>
      </c:pivotFmt>
    </c:pivotFmts>
    <c:plotArea>
      <c:layout>
        <c:manualLayout>
          <c:layoutTarget val="inner"/>
          <c:xMode val="edge"/>
          <c:yMode val="edge"/>
          <c:x val="0.20056414158549513"/>
          <c:y val="7.9488076461213975E-2"/>
          <c:w val="0.38114206555572283"/>
          <c:h val="0.88616288513429176"/>
        </c:manualLayout>
      </c:layout>
      <c:pieChart>
        <c:varyColors val="1"/>
        <c:ser>
          <c:idx val="0"/>
          <c:order val="0"/>
          <c:tx>
            <c:strRef>
              <c:f>'6-3g'!$B$3:$B$4</c:f>
              <c:strCache>
                <c:ptCount val="1"/>
                <c:pt idx="0">
                  <c:v>卸売</c:v>
                </c:pt>
              </c:strCache>
            </c:strRef>
          </c:tx>
          <c:dPt>
            <c:idx val="0"/>
            <c:bubble3D val="0"/>
            <c:spPr>
              <a:solidFill>
                <a:schemeClr val="accent1"/>
              </a:solidFill>
              <a:ln>
                <a:noFill/>
              </a:ln>
              <a:effectLst/>
            </c:spPr>
            <c:extLst>
              <c:ext xmlns:c16="http://schemas.microsoft.com/office/drawing/2014/chart" uri="{C3380CC4-5D6E-409C-BE32-E72D297353CC}">
                <c16:uniqueId val="{00000001-C70D-4D52-B334-30892A54627B}"/>
              </c:ext>
            </c:extLst>
          </c:dPt>
          <c:dPt>
            <c:idx val="1"/>
            <c:bubble3D val="0"/>
            <c:spPr>
              <a:solidFill>
                <a:schemeClr val="accent2"/>
              </a:solidFill>
              <a:ln>
                <a:noFill/>
              </a:ln>
              <a:effectLst/>
            </c:spPr>
            <c:extLst>
              <c:ext xmlns:c16="http://schemas.microsoft.com/office/drawing/2014/chart" uri="{C3380CC4-5D6E-409C-BE32-E72D297353CC}">
                <c16:uniqueId val="{00000003-C70D-4D52-B334-30892A54627B}"/>
              </c:ext>
            </c:extLst>
          </c:dPt>
          <c:dPt>
            <c:idx val="2"/>
            <c:bubble3D val="0"/>
            <c:spPr>
              <a:solidFill>
                <a:schemeClr val="accent3"/>
              </a:solidFill>
              <a:ln>
                <a:noFill/>
              </a:ln>
              <a:effectLst/>
            </c:spPr>
            <c:extLst>
              <c:ext xmlns:c16="http://schemas.microsoft.com/office/drawing/2014/chart" uri="{C3380CC4-5D6E-409C-BE32-E72D297353CC}">
                <c16:uniqueId val="{00000005-C70D-4D52-B334-30892A54627B}"/>
              </c:ext>
            </c:extLst>
          </c:dPt>
          <c:dPt>
            <c:idx val="3"/>
            <c:bubble3D val="0"/>
            <c:spPr>
              <a:solidFill>
                <a:schemeClr val="accent4"/>
              </a:solidFill>
              <a:ln>
                <a:noFill/>
              </a:ln>
              <a:effectLst/>
            </c:spPr>
            <c:extLst>
              <c:ext xmlns:c16="http://schemas.microsoft.com/office/drawing/2014/chart" uri="{C3380CC4-5D6E-409C-BE32-E72D297353CC}">
                <c16:uniqueId val="{00000007-C70D-4D52-B334-30892A54627B}"/>
              </c:ext>
            </c:extLst>
          </c:dPt>
          <c:dPt>
            <c:idx val="4"/>
            <c:bubble3D val="0"/>
            <c:spPr>
              <a:solidFill>
                <a:schemeClr val="accent5"/>
              </a:solidFill>
              <a:ln>
                <a:noFill/>
              </a:ln>
              <a:effectLst/>
            </c:spPr>
            <c:extLst>
              <c:ext xmlns:c16="http://schemas.microsoft.com/office/drawing/2014/chart" uri="{C3380CC4-5D6E-409C-BE32-E72D297353CC}">
                <c16:uniqueId val="{00000009-C70D-4D52-B334-30892A54627B}"/>
              </c:ext>
            </c:extLst>
          </c:dPt>
          <c:dPt>
            <c:idx val="5"/>
            <c:bubble3D val="0"/>
            <c:spPr>
              <a:solidFill>
                <a:schemeClr val="accent6"/>
              </a:solidFill>
              <a:ln>
                <a:noFill/>
              </a:ln>
              <a:effectLst/>
            </c:spPr>
            <c:extLst>
              <c:ext xmlns:c16="http://schemas.microsoft.com/office/drawing/2014/chart" uri="{C3380CC4-5D6E-409C-BE32-E72D297353CC}">
                <c16:uniqueId val="{0000000B-C70D-4D52-B334-30892A54627B}"/>
              </c:ext>
            </c:extLst>
          </c:dPt>
          <c:dLbls>
            <c:spPr>
              <a:noFill/>
              <a:ln>
                <a:noFill/>
              </a:ln>
              <a:effectLst/>
            </c:spPr>
            <c:txPr>
              <a:bodyPr rot="0" spcFirstLastPara="1" vertOverflow="ellipsis" vert="horz" wrap="square" lIns="38100" tIns="19050" rIns="38100" bIns="19050" anchor="ctr" anchorCtr="1">
                <a:spAutoFit/>
              </a:bodyPr>
              <a:lstStyle/>
              <a:p>
                <a:pPr>
                  <a:defRPr lang="ja-JP" altLang="en-US" sz="10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'6-3g'!$A$5:$A$10</c:f>
              <c:strCache>
                <c:ptCount val="6"/>
                <c:pt idx="0">
                  <c:v> 5～9人(従業者規模別商店数)</c:v>
                </c:pt>
                <c:pt idx="1">
                  <c:v> 1～2人(従業者規模別商店数)</c:v>
                </c:pt>
                <c:pt idx="2">
                  <c:v> 3～4人(従業者規模別商店数)</c:v>
                </c:pt>
                <c:pt idx="3">
                  <c:v> 10～19人(従業者規模別商店数)</c:v>
                </c:pt>
                <c:pt idx="4">
                  <c:v> 20～29人(従業者規模別商店数)</c:v>
                </c:pt>
                <c:pt idx="5">
                  <c:v> 30～49人(従業者規模別商店数)</c:v>
                </c:pt>
              </c:strCache>
            </c:strRef>
          </c:cat>
          <c:val>
            <c:numRef>
              <c:f>'6-3g'!$B$5:$B$10</c:f>
              <c:numCache>
                <c:formatCode>General</c:formatCode>
                <c:ptCount val="6"/>
                <c:pt idx="0">
                  <c:v>23</c:v>
                </c:pt>
                <c:pt idx="1">
                  <c:v>22</c:v>
                </c:pt>
                <c:pt idx="2">
                  <c:v>11</c:v>
                </c:pt>
                <c:pt idx="3">
                  <c:v>7</c:v>
                </c:pt>
                <c:pt idx="4">
                  <c:v>3</c:v>
                </c:pt>
                <c:pt idx="5">
                  <c:v>1</c:v>
                </c:pt>
              </c:numCache>
            </c:numRef>
          </c:val>
          <c:extLst>
            <c:ext xmlns:c16="http://schemas.microsoft.com/office/drawing/2014/chart" uri="{C3380CC4-5D6E-409C-BE32-E72D297353CC}">
              <c16:uniqueId val="{0000000C-C70D-4D52-B334-30892A54627B}"/>
            </c:ext>
          </c:extLst>
        </c:ser>
        <c:dLbls>
          <c:showLegendKey val="0"/>
          <c:showVal val="0"/>
          <c:showCatName val="0"/>
          <c:showSerName val="0"/>
          <c:showPercent val="1"/>
          <c:showBubbleSize val="0"/>
          <c:showLeaderLines val="1"/>
        </c:dLbls>
        <c:firstSliceAng val="0"/>
      </c:pieChart>
      <c:spPr>
        <a:solidFill>
          <a:schemeClr val="bg1"/>
        </a:solidFill>
        <a:ln>
          <a:noFill/>
        </a:ln>
        <a:effectLst/>
      </c:spPr>
    </c:plotArea>
    <c:legend>
      <c:legendPos val="r"/>
      <c:layout>
        <c:manualLayout>
          <c:xMode val="edge"/>
          <c:yMode val="edge"/>
          <c:x val="0.60188846122982798"/>
          <c:y val="0.18095588791853084"/>
          <c:w val="0.38693710783906565"/>
          <c:h val="0.67874793125528066"/>
        </c:manualLayout>
      </c:layou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a:latin typeface="メイリオ"/>
          <a:ea typeface="メイリオ"/>
        </a:defRPr>
      </a:pPr>
      <a:endParaRPr lang="ja-JP"/>
    </a:p>
  </c:txPr>
  <c:printSettings>
    <c:headerFooter/>
    <c:pageMargins b="0.75" l="0.7" r="0.7" t="0.75" header="0.3" footer="0.3"/>
    <c:pageSetup orientation="landscape"/>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[2024統計さむかわデータベース（完成）.xlsx]6-3g2!ﾋﾟﾎﾞｯﾄﾃｰﾌﾞﾙ3</c:name>
    <c:fmtId val="0"/>
  </c:pivotSource>
  <c:chart>
    <c:autoTitleDeleted val="1"/>
    <c:pivotFmts>
      <c:pivotFmt>
        <c:idx val="0"/>
        <c:spPr>
          <a:solidFill>
            <a:schemeClr val="accent1"/>
          </a:solidFill>
          <a:ln>
            <a:noFill/>
          </a:ln>
          <a:effectLst/>
        </c:spPr>
        <c:marker>
          <c:symbol val="none"/>
        </c:marker>
        <c:dLbl>
          <c:idx val="0"/>
          <c:numFmt formatCode="0.0%" sourceLinked="0"/>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ja-JP" altLang="en-US" sz="10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8"/>
        <c:spPr>
          <a:solidFill>
            <a:schemeClr val="accent1"/>
          </a:solidFill>
          <a:ln>
            <a:noFill/>
          </a:ln>
          <a:effectLst/>
        </c:spPr>
      </c:pivotFmt>
      <c:pivotFmt>
        <c:idx val="9"/>
        <c:spPr>
          <a:solidFill>
            <a:schemeClr val="accent1"/>
          </a:solidFill>
          <a:ln>
            <a:noFill/>
          </a:ln>
          <a:effectLst/>
        </c:spPr>
      </c:pivotFmt>
      <c:pivotFmt>
        <c:idx val="10"/>
        <c:spPr>
          <a:solidFill>
            <a:schemeClr val="accent1"/>
          </a:solidFill>
          <a:ln>
            <a:noFill/>
          </a:ln>
          <a:effectLst/>
        </c:spPr>
      </c:pivotFmt>
      <c:pivotFmt>
        <c:idx val="11"/>
        <c:spPr>
          <a:solidFill>
            <a:schemeClr val="accent1"/>
          </a:solidFill>
          <a:ln>
            <a:noFill/>
          </a:ln>
          <a:effectLst/>
        </c:spPr>
      </c:pivotFmt>
      <c:pivotFmt>
        <c:idx val="12"/>
        <c:spPr>
          <a:solidFill>
            <a:schemeClr val="accent1"/>
          </a:solidFill>
          <a:ln>
            <a:noFill/>
          </a:ln>
          <a:effectLst/>
        </c:spPr>
      </c:pivotFmt>
    </c:pivotFmts>
    <c:plotArea>
      <c:layout>
        <c:manualLayout>
          <c:layoutTarget val="inner"/>
          <c:xMode val="edge"/>
          <c:yMode val="edge"/>
          <c:x val="0.10761685964312864"/>
          <c:y val="0.15924488820340757"/>
          <c:w val="0.53018347995755311"/>
          <c:h val="0.73649304146260064"/>
        </c:manualLayout>
      </c:layout>
      <c:pieChart>
        <c:varyColors val="1"/>
        <c:ser>
          <c:idx val="0"/>
          <c:order val="0"/>
          <c:tx>
            <c:strRef>
              <c:f>'6-3g2'!$B$3:$B$4</c:f>
              <c:strCache>
                <c:ptCount val="1"/>
                <c:pt idx="0">
                  <c:v>小売</c:v>
                </c:pt>
              </c:strCache>
            </c:strRef>
          </c:tx>
          <c:dPt>
            <c:idx val="0"/>
            <c:bubble3D val="0"/>
            <c:spPr>
              <a:solidFill>
                <a:schemeClr val="accent1"/>
              </a:solidFill>
              <a:ln>
                <a:noFill/>
              </a:ln>
              <a:effectLst/>
            </c:spPr>
            <c:extLst>
              <c:ext xmlns:c16="http://schemas.microsoft.com/office/drawing/2014/chart" uri="{C3380CC4-5D6E-409C-BE32-E72D297353CC}">
                <c16:uniqueId val="{00000001-0557-4531-BCF4-339D06FA0C41}"/>
              </c:ext>
            </c:extLst>
          </c:dPt>
          <c:dPt>
            <c:idx val="1"/>
            <c:bubble3D val="0"/>
            <c:spPr>
              <a:solidFill>
                <a:schemeClr val="accent2"/>
              </a:solidFill>
              <a:ln>
                <a:noFill/>
              </a:ln>
              <a:effectLst/>
            </c:spPr>
            <c:extLst>
              <c:ext xmlns:c16="http://schemas.microsoft.com/office/drawing/2014/chart" uri="{C3380CC4-5D6E-409C-BE32-E72D297353CC}">
                <c16:uniqueId val="{00000003-0557-4531-BCF4-339D06FA0C41}"/>
              </c:ext>
            </c:extLst>
          </c:dPt>
          <c:dPt>
            <c:idx val="2"/>
            <c:bubble3D val="0"/>
            <c:spPr>
              <a:solidFill>
                <a:schemeClr val="accent3"/>
              </a:solidFill>
              <a:ln>
                <a:noFill/>
              </a:ln>
              <a:effectLst/>
            </c:spPr>
            <c:extLst>
              <c:ext xmlns:c16="http://schemas.microsoft.com/office/drawing/2014/chart" uri="{C3380CC4-5D6E-409C-BE32-E72D297353CC}">
                <c16:uniqueId val="{00000005-0557-4531-BCF4-339D06FA0C41}"/>
              </c:ext>
            </c:extLst>
          </c:dPt>
          <c:dPt>
            <c:idx val="3"/>
            <c:bubble3D val="0"/>
            <c:spPr>
              <a:solidFill>
                <a:schemeClr val="accent4"/>
              </a:solidFill>
              <a:ln>
                <a:noFill/>
              </a:ln>
              <a:effectLst/>
            </c:spPr>
            <c:extLst>
              <c:ext xmlns:c16="http://schemas.microsoft.com/office/drawing/2014/chart" uri="{C3380CC4-5D6E-409C-BE32-E72D297353CC}">
                <c16:uniqueId val="{00000007-0557-4531-BCF4-339D06FA0C41}"/>
              </c:ext>
            </c:extLst>
          </c:dPt>
          <c:dPt>
            <c:idx val="4"/>
            <c:bubble3D val="0"/>
            <c:spPr>
              <a:solidFill>
                <a:schemeClr val="accent5"/>
              </a:solidFill>
              <a:ln>
                <a:noFill/>
              </a:ln>
              <a:effectLst/>
            </c:spPr>
            <c:extLst>
              <c:ext xmlns:c16="http://schemas.microsoft.com/office/drawing/2014/chart" uri="{C3380CC4-5D6E-409C-BE32-E72D297353CC}">
                <c16:uniqueId val="{00000009-0557-4531-BCF4-339D06FA0C41}"/>
              </c:ext>
            </c:extLst>
          </c:dPt>
          <c:dPt>
            <c:idx val="5"/>
            <c:bubble3D val="0"/>
            <c:spPr>
              <a:solidFill>
                <a:schemeClr val="accent6"/>
              </a:solidFill>
              <a:ln>
                <a:noFill/>
              </a:ln>
              <a:effectLst/>
            </c:spPr>
            <c:extLst>
              <c:ext xmlns:c16="http://schemas.microsoft.com/office/drawing/2014/chart" uri="{C3380CC4-5D6E-409C-BE32-E72D297353CC}">
                <c16:uniqueId val="{0000000B-0557-4531-BCF4-339D06FA0C41}"/>
              </c:ext>
            </c:extLst>
          </c:dPt>
          <c:dLbls>
            <c:spPr>
              <a:noFill/>
              <a:ln>
                <a:noFill/>
              </a:ln>
              <a:effectLst/>
            </c:spPr>
            <c:txPr>
              <a:bodyPr rot="0" spcFirstLastPara="1" vertOverflow="ellipsis" vert="horz" wrap="square" lIns="38100" tIns="19050" rIns="38100" bIns="19050" anchor="ctr" anchorCtr="1">
                <a:spAutoFit/>
              </a:bodyPr>
              <a:lstStyle/>
              <a:p>
                <a:pPr>
                  <a:defRPr lang="ja-JP" altLang="en-US" sz="10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'6-3g2'!$A$5:$A$10</c:f>
              <c:strCache>
                <c:ptCount val="6"/>
                <c:pt idx="0">
                  <c:v> 1～2人(従業者規模別商店数)</c:v>
                </c:pt>
                <c:pt idx="1">
                  <c:v> 3～4人(従業者規模別商店数)</c:v>
                </c:pt>
                <c:pt idx="2">
                  <c:v> 5～9人(従業者規模別商店数)</c:v>
                </c:pt>
                <c:pt idx="3">
                  <c:v> 10～19人(従業者規模別商店数)</c:v>
                </c:pt>
                <c:pt idx="4">
                  <c:v> 20～29人(従業者規模別商店数)</c:v>
                </c:pt>
                <c:pt idx="5">
                  <c:v> 30～49人(従業者規模別商店数)</c:v>
                </c:pt>
              </c:strCache>
            </c:strRef>
          </c:cat>
          <c:val>
            <c:numRef>
              <c:f>'6-3g2'!$B$5:$B$10</c:f>
              <c:numCache>
                <c:formatCode>General</c:formatCode>
                <c:ptCount val="6"/>
                <c:pt idx="0">
                  <c:v>79</c:v>
                </c:pt>
                <c:pt idx="1">
                  <c:v>33</c:v>
                </c:pt>
                <c:pt idx="2">
                  <c:v>29</c:v>
                </c:pt>
                <c:pt idx="3">
                  <c:v>26</c:v>
                </c:pt>
                <c:pt idx="4">
                  <c:v>12</c:v>
                </c:pt>
                <c:pt idx="5">
                  <c:v>8</c:v>
                </c:pt>
              </c:numCache>
            </c:numRef>
          </c:val>
          <c:extLst>
            <c:ext xmlns:c16="http://schemas.microsoft.com/office/drawing/2014/chart" uri="{C3380CC4-5D6E-409C-BE32-E72D297353CC}">
              <c16:uniqueId val="{0000000C-0557-4531-BCF4-339D06FA0C41}"/>
            </c:ext>
          </c:extLst>
        </c:ser>
        <c:dLbls>
          <c:showLegendKey val="0"/>
          <c:showVal val="0"/>
          <c:showCatName val="0"/>
          <c:showSerName val="0"/>
          <c:showPercent val="1"/>
          <c:showBubbleSize val="0"/>
          <c:showLeaderLines val="1"/>
        </c:dLbls>
        <c:firstSliceAng val="0"/>
      </c:pieChart>
      <c:spPr>
        <a:solidFill>
          <a:schemeClr val="bg1"/>
        </a:solidFill>
        <a:ln>
          <a:noFill/>
        </a:ln>
        <a:effectLst/>
      </c:spPr>
    </c:plotArea>
    <c:legend>
      <c:legendPos val="r"/>
      <c:layout>
        <c:manualLayout>
          <c:xMode val="edge"/>
          <c:yMode val="edge"/>
          <c:x val="0.62359717589596531"/>
          <c:y val="0.23381479376933553"/>
          <c:w val="0.37640282410403464"/>
          <c:h val="0.56902526359462802"/>
        </c:manualLayout>
      </c:layou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a:latin typeface="メイリオ"/>
          <a:ea typeface="メイリオ"/>
        </a:defRPr>
      </a:pPr>
      <a:endParaRPr lang="ja-JP"/>
    </a:p>
  </c:txPr>
  <c:printSettings>
    <c:headerFooter/>
    <c:pageMargins b="0.75" l="0.7" r="0.7" t="0.75" header="0.3" footer="0.3"/>
    <c:pageSetup orientation="landscape"/>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[2024統計さむかわデータベース（完成）.xlsx]6-4g!ﾋﾟﾎﾞｯﾄﾃｰﾌﾞﾙ4</c:name>
    <c:fmtId val="0"/>
  </c:pivotSource>
  <c:chart>
    <c:autoTitleDeleted val="1"/>
    <c:pivotFmts>
      <c:pivotFmt>
        <c:idx val="0"/>
        <c:spPr>
          <a:solidFill>
            <a:schemeClr val="accent1"/>
          </a:solidFill>
          <a:ln>
            <a:noFill/>
          </a:ln>
          <a:effectLst/>
        </c:spPr>
        <c:dLbl>
          <c:idx val="0"/>
          <c:spPr>
            <a:noFill/>
            <a:ln>
              <a:noFill/>
            </a:ln>
            <a:effectLst/>
          </c:spPr>
          <c:txPr>
            <a:bodyPr rot="0" spcFirstLastPara="1" vertOverflow="ellipsis" horzOverflow="overflow"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4428180805757489"/>
          <c:y val="0"/>
          <c:w val="0.60099135829365202"/>
          <c:h val="0.93968773978534992"/>
        </c:manualLayout>
      </c:layout>
      <c:barChart>
        <c:barDir val="bar"/>
        <c:grouping val="clustered"/>
        <c:varyColors val="0"/>
        <c:ser>
          <c:idx val="0"/>
          <c:order val="0"/>
          <c:tx>
            <c:strRef>
              <c:f>'6-4g'!$B$4</c:f>
              <c:strCache>
                <c:ptCount val="1"/>
                <c:pt idx="0">
                  <c:v>集計</c:v>
                </c:pt>
              </c:strCache>
            </c:strRef>
          </c:tx>
          <c:spPr>
            <a:solidFill>
              <a:schemeClr val="accent1"/>
            </a:solidFill>
            <a:ln>
              <a:noFill/>
            </a:ln>
            <a:effectLst/>
          </c:spPr>
          <c:invertIfNegative val="0"/>
          <c:dLbls>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'6-4g'!$A$5:$A$9</c:f>
              <c:strCache>
                <c:ptCount val="4"/>
                <c:pt idx="0">
                  <c:v>機械器具卸売業</c:v>
                </c:pt>
                <c:pt idx="1">
                  <c:v>飲食料品卸売業</c:v>
                </c:pt>
                <c:pt idx="2">
                  <c:v>その他の卸売業</c:v>
                </c:pt>
                <c:pt idx="3">
                  <c:v>建築材料，鉱物・金属材料等卸売業</c:v>
                </c:pt>
              </c:strCache>
            </c:strRef>
          </c:cat>
          <c:val>
            <c:numRef>
              <c:f>'6-4g'!$B$5:$B$9</c:f>
              <c:numCache>
                <c:formatCode>General</c:formatCode>
                <c:ptCount val="4"/>
                <c:pt idx="0">
                  <c:v>8</c:v>
                </c:pt>
                <c:pt idx="1">
                  <c:v>10</c:v>
                </c:pt>
                <c:pt idx="2">
                  <c:v>14</c:v>
                </c:pt>
                <c:pt idx="3">
                  <c:v>35</c:v>
                </c:pt>
              </c:numCache>
            </c:numRef>
          </c:val>
          <c:extLst>
            <c:ext xmlns:c16="http://schemas.microsoft.com/office/drawing/2014/chart" uri="{C3380CC4-5D6E-409C-BE32-E72D297353CC}">
              <c16:uniqueId val="{00000000-F3C0-4488-ADF1-88BC31B0C112}"/>
            </c:ext>
          </c:extLst>
        </c:ser>
        <c:dLbls>
          <c:showLegendKey val="0"/>
          <c:showVal val="0"/>
          <c:showCatName val="0"/>
          <c:showSerName val="0"/>
          <c:showPercent val="0"/>
          <c:showBubbleSize val="0"/>
        </c:dLbls>
        <c:gapWidth val="150"/>
        <c:axId val="1"/>
        <c:axId val="2"/>
      </c:barChart>
      <c:catAx>
        <c:axId val="1"/>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1000" b="0" i="0" u="none" strike="noStrike" kern="1200" baseline="0">
                <a:solidFill>
                  <a:schemeClr val="tx1"/>
                </a:solidFill>
                <a:latin typeface="メイリオ"/>
                <a:ea typeface="メイリオ"/>
                <a:cs typeface="+mn-cs"/>
              </a:defRPr>
            </a:pPr>
            <a:endParaRPr lang="ja-JP"/>
          </a:p>
        </c:txPr>
        <c:crossAx val="2"/>
        <c:crosses val="autoZero"/>
        <c:auto val="1"/>
        <c:lblAlgn val="ctr"/>
        <c:lblOffset val="100"/>
        <c:noMultiLvlLbl val="0"/>
      </c:catAx>
      <c:valAx>
        <c:axId val="2"/>
        <c:scaling>
          <c:orientation val="minMax"/>
        </c:scaling>
        <c:delete val="0"/>
        <c:axPos val="b"/>
        <c:title>
          <c:tx>
            <c:rich>
              <a:bodyPr rot="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（商店数）</a:t>
                </a:r>
              </a:p>
            </c:rich>
          </c:tx>
          <c:layout>
            <c:manualLayout>
              <c:xMode val="edge"/>
              <c:yMode val="edge"/>
              <c:x val="0.83630355808172985"/>
              <c:y val="0.78462750547185067"/>
            </c:manualLayout>
          </c:layout>
          <c:overlay val="0"/>
          <c:spPr>
            <a:noFill/>
            <a:ln>
              <a:noFill/>
            </a:ln>
            <a:effectLst/>
          </c:spPr>
          <c:txPr>
            <a:bodyPr rot="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1000" b="0" i="0" u="none" strike="noStrike" kern="1200" baseline="0">
                <a:solidFill>
                  <a:schemeClr val="tx1"/>
                </a:solidFill>
                <a:latin typeface="メイリオ"/>
                <a:ea typeface="メイリオ"/>
                <a:cs typeface="+mn-cs"/>
              </a:defRPr>
            </a:pPr>
            <a:endParaRPr lang="ja-JP"/>
          </a:p>
        </c:txPr>
        <c:crossAx val="1"/>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Data val="1"/>
      </c14:pivotOptions>
    </c:ext>
  </c:extLst>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[2024統計さむかわデータベース（完成）.xlsx]6-4g2!ﾋﾟﾎﾞｯﾄﾃｰﾌﾞﾙ4</c:name>
    <c:fmtId val="0"/>
  </c:pivotSource>
  <c:chart>
    <c:autoTitleDeleted val="1"/>
    <c:pivotFmts>
      <c:pivotFmt>
        <c:idx val="0"/>
        <c:spPr>
          <a:solidFill>
            <a:schemeClr val="accent1"/>
          </a:solidFill>
          <a:ln>
            <a:noFill/>
          </a:ln>
          <a:effectLst/>
        </c:spPr>
        <c:dLbl>
          <c:idx val="0"/>
          <c:spPr>
            <a:noFill/>
            <a:ln>
              <a:noFill/>
            </a:ln>
            <a:effectLst/>
          </c:spPr>
          <c:txPr>
            <a:bodyPr rot="0" spcFirstLastPara="1" vertOverflow="ellipsis" horzOverflow="overflow"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6983868123203967"/>
          <c:y val="1.8402342116269343E-2"/>
          <c:w val="0.60099135829365202"/>
          <c:h val="0.93968773978534992"/>
        </c:manualLayout>
      </c:layout>
      <c:barChart>
        <c:barDir val="bar"/>
        <c:grouping val="clustered"/>
        <c:varyColors val="0"/>
        <c:ser>
          <c:idx val="0"/>
          <c:order val="0"/>
          <c:tx>
            <c:strRef>
              <c:f>'6-4g2'!$B$4</c:f>
              <c:strCache>
                <c:ptCount val="1"/>
                <c:pt idx="0">
                  <c:v>集計</c:v>
                </c:pt>
              </c:strCache>
            </c:strRef>
          </c:tx>
          <c:spPr>
            <a:solidFill>
              <a:schemeClr val="accent1"/>
            </a:solidFill>
            <a:ln>
              <a:noFill/>
            </a:ln>
            <a:effectLst/>
          </c:spPr>
          <c:invertIfNegative val="0"/>
          <c:dLbls>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'6-4g2'!$A$5:$A$11</c:f>
              <c:strCache>
                <c:ptCount val="6"/>
                <c:pt idx="0">
                  <c:v>各種商品小売業</c:v>
                </c:pt>
                <c:pt idx="1">
                  <c:v>無店舗小売業</c:v>
                </c:pt>
                <c:pt idx="2">
                  <c:v>織物・衣服・身の回り品小売業</c:v>
                </c:pt>
                <c:pt idx="3">
                  <c:v>機械器具小売業</c:v>
                </c:pt>
                <c:pt idx="4">
                  <c:v>飲食料品小売業</c:v>
                </c:pt>
                <c:pt idx="5">
                  <c:v>その他の小売業</c:v>
                </c:pt>
              </c:strCache>
            </c:strRef>
          </c:cat>
          <c:val>
            <c:numRef>
              <c:f>'6-4g2'!$B$5:$B$11</c:f>
              <c:numCache>
                <c:formatCode>General</c:formatCode>
                <c:ptCount val="6"/>
                <c:pt idx="0">
                  <c:v>0</c:v>
                </c:pt>
                <c:pt idx="1">
                  <c:v>10</c:v>
                </c:pt>
                <c:pt idx="2">
                  <c:v>14</c:v>
                </c:pt>
                <c:pt idx="3">
                  <c:v>42</c:v>
                </c:pt>
                <c:pt idx="4">
                  <c:v>68</c:v>
                </c:pt>
                <c:pt idx="5">
                  <c:v>70</c:v>
                </c:pt>
              </c:numCache>
            </c:numRef>
          </c:val>
          <c:extLst>
            <c:ext xmlns:c16="http://schemas.microsoft.com/office/drawing/2014/chart" uri="{C3380CC4-5D6E-409C-BE32-E72D297353CC}">
              <c16:uniqueId val="{00000000-C6C3-4A1C-893F-19BE29F5FA87}"/>
            </c:ext>
          </c:extLst>
        </c:ser>
        <c:dLbls>
          <c:showLegendKey val="0"/>
          <c:showVal val="0"/>
          <c:showCatName val="0"/>
          <c:showSerName val="0"/>
          <c:showPercent val="0"/>
          <c:showBubbleSize val="0"/>
        </c:dLbls>
        <c:gapWidth val="150"/>
        <c:axId val="1"/>
        <c:axId val="2"/>
      </c:barChart>
      <c:catAx>
        <c:axId val="1"/>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1000" b="0" i="0" u="none" strike="noStrike" kern="1200" baseline="0">
                <a:solidFill>
                  <a:schemeClr val="tx1"/>
                </a:solidFill>
                <a:latin typeface="メイリオ"/>
                <a:ea typeface="メイリオ"/>
                <a:cs typeface="+mn-cs"/>
              </a:defRPr>
            </a:pPr>
            <a:endParaRPr lang="ja-JP"/>
          </a:p>
        </c:txPr>
        <c:crossAx val="2"/>
        <c:crosses val="autoZero"/>
        <c:auto val="1"/>
        <c:lblAlgn val="ctr"/>
        <c:lblOffset val="100"/>
        <c:noMultiLvlLbl val="0"/>
      </c:catAx>
      <c:valAx>
        <c:axId val="2"/>
        <c:scaling>
          <c:orientation val="minMax"/>
        </c:scaling>
        <c:delete val="0"/>
        <c:axPos val="b"/>
        <c:title>
          <c:tx>
            <c:rich>
              <a:bodyPr rot="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（商店数）</a:t>
                </a:r>
              </a:p>
            </c:rich>
          </c:tx>
          <c:layout>
            <c:manualLayout>
              <c:xMode val="edge"/>
              <c:yMode val="edge"/>
              <c:x val="0.24819154156721912"/>
              <c:y val="0.88266175201254204"/>
            </c:manualLayout>
          </c:layout>
          <c:overlay val="0"/>
          <c:spPr>
            <a:noFill/>
            <a:ln>
              <a:noFill/>
            </a:ln>
            <a:effectLst/>
          </c:spPr>
          <c:txPr>
            <a:bodyPr rot="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1000" b="0" i="0" u="none" strike="noStrike" kern="1200" baseline="0">
                <a:solidFill>
                  <a:schemeClr val="tx1"/>
                </a:solidFill>
                <a:latin typeface="メイリオ"/>
                <a:ea typeface="メイリオ"/>
                <a:cs typeface="+mn-cs"/>
              </a:defRPr>
            </a:pPr>
            <a:endParaRPr lang="ja-JP"/>
          </a:p>
        </c:txPr>
        <c:crossAx val="1"/>
        <c:crosses val="autoZero"/>
        <c:crossBetween val="between"/>
        <c:majorUnit val="10"/>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[2024統計さむかわデータベース（完成）.xlsx]6-4g3!ﾋﾟﾎﾞｯﾄﾃｰﾌﾞﾙ4</c:name>
    <c:fmtId val="0"/>
  </c:pivotSource>
  <c:chart>
    <c:autoTitleDeleted val="1"/>
    <c:pivotFmts>
      <c:pivotFmt>
        <c:idx val="0"/>
        <c:spPr>
          <a:solidFill>
            <a:schemeClr val="accent1"/>
          </a:solidFill>
          <a:ln>
            <a:noFill/>
          </a:ln>
          <a:effectLst/>
        </c:spPr>
        <c:dLbl>
          <c:idx val="0"/>
          <c:spPr>
            <a:noFill/>
            <a:ln>
              <a:noFill/>
            </a:ln>
            <a:effectLst/>
          </c:spPr>
          <c:txPr>
            <a:bodyPr rot="0" spcFirstLastPara="1" vertOverflow="ellipsis" horzOverflow="overflow"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6983868123203967"/>
          <c:y val="1.8402342116269343E-2"/>
          <c:w val="0.60099135829365202"/>
          <c:h val="0.93968773978534992"/>
        </c:manualLayout>
      </c:layout>
      <c:barChart>
        <c:barDir val="bar"/>
        <c:grouping val="clustered"/>
        <c:varyColors val="0"/>
        <c:ser>
          <c:idx val="0"/>
          <c:order val="0"/>
          <c:tx>
            <c:strRef>
              <c:f>'6-4g3'!$B$4</c:f>
              <c:strCache>
                <c:ptCount val="1"/>
                <c:pt idx="0">
                  <c:v>集計</c:v>
                </c:pt>
              </c:strCache>
            </c:strRef>
          </c:tx>
          <c:spPr>
            <a:solidFill>
              <a:schemeClr val="accent1"/>
            </a:solidFill>
            <a:ln>
              <a:noFill/>
            </a:ln>
            <a:effectLst/>
          </c:spPr>
          <c:invertIfNegative val="0"/>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'6-4g3'!$A$5:$A$9</c:f>
              <c:strCache>
                <c:ptCount val="4"/>
                <c:pt idx="0">
                  <c:v>機械器具卸売業</c:v>
                </c:pt>
                <c:pt idx="1">
                  <c:v>その他の卸売業</c:v>
                </c:pt>
                <c:pt idx="2">
                  <c:v>飲食料品卸売業</c:v>
                </c:pt>
                <c:pt idx="3">
                  <c:v>建築材料，鉱物・金属材料等卸売業</c:v>
                </c:pt>
              </c:strCache>
            </c:strRef>
          </c:cat>
          <c:val>
            <c:numRef>
              <c:f>'6-4g3'!$B$5:$B$9</c:f>
              <c:numCache>
                <c:formatCode>General</c:formatCode>
                <c:ptCount val="4"/>
                <c:pt idx="0">
                  <c:v>42</c:v>
                </c:pt>
                <c:pt idx="1">
                  <c:v>98</c:v>
                </c:pt>
                <c:pt idx="2">
                  <c:v>111</c:v>
                </c:pt>
                <c:pt idx="3">
                  <c:v>195</c:v>
                </c:pt>
              </c:numCache>
            </c:numRef>
          </c:val>
          <c:extLst>
            <c:ext xmlns:c16="http://schemas.microsoft.com/office/drawing/2014/chart" uri="{C3380CC4-5D6E-409C-BE32-E72D297353CC}">
              <c16:uniqueId val="{00000000-D045-42C4-9006-7D61FB8C9CD1}"/>
            </c:ext>
          </c:extLst>
        </c:ser>
        <c:dLbls>
          <c:showLegendKey val="0"/>
          <c:showVal val="0"/>
          <c:showCatName val="0"/>
          <c:showSerName val="0"/>
          <c:showPercent val="0"/>
          <c:showBubbleSize val="0"/>
        </c:dLbls>
        <c:gapWidth val="150"/>
        <c:axId val="1"/>
        <c:axId val="2"/>
      </c:barChart>
      <c:catAx>
        <c:axId val="1"/>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100"/>
        <c:noMultiLvlLbl val="0"/>
      </c:catAx>
      <c:valAx>
        <c:axId val="2"/>
        <c:scaling>
          <c:orientation val="minMax"/>
        </c:scaling>
        <c:delete val="0"/>
        <c:axPos val="b"/>
        <c:title>
          <c:tx>
            <c:rich>
              <a:bodyPr rot="0" spcFirstLastPara="1" vertOverflow="ellipsis" horzOverflow="overflow" vert="horz" wrap="square" anchor="ctr" anchorCtr="1"/>
              <a:lstStyle/>
              <a:p>
                <a:pPr algn="ctr" rtl="0">
                  <a:defRPr lang="ja-JP" altLang="en-US" sz="800" b="0" i="0" u="none" strike="noStrike" kern="1200" baseline="0">
                    <a:solidFill>
                      <a:schemeClr val="tx1"/>
                    </a:solidFill>
                    <a:latin typeface="メイリオ"/>
                    <a:ea typeface="メイリオ"/>
                    <a:cs typeface="+mn-cs"/>
                  </a:defRPr>
                </a:pPr>
                <a:r>
                  <a:rPr lang="ja-JP" altLang="en-US" sz="800" b="0" i="0" u="none" strike="noStrike" kern="1200" baseline="0">
                    <a:solidFill>
                      <a:schemeClr val="tx1"/>
                    </a:solidFill>
                    <a:latin typeface="メイリオ"/>
                    <a:ea typeface="メイリオ"/>
                    <a:cs typeface="+mn-cs"/>
                  </a:rPr>
                  <a:t>（従業者数）</a:t>
                </a:r>
              </a:p>
            </c:rich>
          </c:tx>
          <c:layout>
            <c:manualLayout>
              <c:xMode val="edge"/>
              <c:yMode val="edge"/>
              <c:x val="0.26389388284556914"/>
              <c:y val="0.90632585105966235"/>
            </c:manualLayout>
          </c:layout>
          <c:overlay val="0"/>
          <c:spPr>
            <a:noFill/>
            <a:ln>
              <a:noFill/>
            </a:ln>
            <a:effectLst/>
          </c:spPr>
          <c:txPr>
            <a:bodyPr rot="0" spcFirstLastPara="1" vertOverflow="ellipsis" horzOverflow="overflow" vert="horz" wrap="square" anchor="ctr" anchorCtr="1"/>
            <a:lstStyle/>
            <a:p>
              <a:pPr algn="ctr" rtl="0">
                <a:defRPr lang="ja-JP" altLang="en-US" sz="800" b="0" i="0" u="none" strike="noStrike" kern="1200" baseline="0">
                  <a:solidFill>
                    <a:schemeClr val="tx1"/>
                  </a:solidFill>
                  <a:latin typeface="メイリオ"/>
                  <a:ea typeface="メイリオ"/>
                  <a:cs typeface="+mn-cs"/>
                </a:defRPr>
              </a:pPr>
              <a:endParaRPr lang="ja-JP"/>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[2024統計さむかわデータベース（完成）.xlsx]6-4g4!ﾋﾟﾎﾞｯﾄﾃｰﾌﾞﾙ4</c:name>
    <c:fmtId val="0"/>
  </c:pivotSource>
  <c:chart>
    <c:autoTitleDeleted val="1"/>
    <c:pivotFmts>
      <c:pivotFmt>
        <c:idx val="0"/>
        <c:spPr>
          <a:solidFill>
            <a:schemeClr val="accent1"/>
          </a:solidFill>
          <a:ln>
            <a:noFill/>
          </a:ln>
          <a:effectLst/>
        </c:spPr>
        <c:dLbl>
          <c:idx val="0"/>
          <c:numFmt formatCode="#,##0_ " sourceLinked="0"/>
          <c:spPr>
            <a:noFill/>
            <a:ln>
              <a:noFill/>
            </a:ln>
            <a:effectLst/>
          </c:spPr>
          <c:txPr>
            <a:bodyPr rot="0" spcFirstLastPara="1" vertOverflow="ellipsis" horzOverflow="overflow"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6983868123203967"/>
          <c:y val="1.8402342116269343E-2"/>
          <c:w val="0.60099135829365202"/>
          <c:h val="0.93968773978534992"/>
        </c:manualLayout>
      </c:layout>
      <c:barChart>
        <c:barDir val="bar"/>
        <c:grouping val="clustered"/>
        <c:varyColors val="0"/>
        <c:ser>
          <c:idx val="0"/>
          <c:order val="0"/>
          <c:tx>
            <c:strRef>
              <c:f>'6-4g4'!$B$4</c:f>
              <c:strCache>
                <c:ptCount val="1"/>
                <c:pt idx="0">
                  <c:v>集計</c:v>
                </c:pt>
              </c:strCache>
            </c:strRef>
          </c:tx>
          <c:spPr>
            <a:solidFill>
              <a:schemeClr val="accent1"/>
            </a:solidFill>
            <a:ln>
              <a:noFill/>
            </a:ln>
            <a:effectLst/>
          </c:spPr>
          <c:invertIfNegative val="0"/>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'6-4g4'!$A$5:$A$11</c:f>
              <c:strCache>
                <c:ptCount val="6"/>
                <c:pt idx="0">
                  <c:v>各種商品小売業</c:v>
                </c:pt>
                <c:pt idx="1">
                  <c:v>織物・衣服・身の回り品小売業</c:v>
                </c:pt>
                <c:pt idx="2">
                  <c:v>無店舗小売業</c:v>
                </c:pt>
                <c:pt idx="3">
                  <c:v>機械器具小売業</c:v>
                </c:pt>
                <c:pt idx="4">
                  <c:v>その他の小売業</c:v>
                </c:pt>
                <c:pt idx="5">
                  <c:v>飲食料品小売業</c:v>
                </c:pt>
              </c:strCache>
            </c:strRef>
          </c:cat>
          <c:val>
            <c:numRef>
              <c:f>'6-4g4'!$B$5:$B$11</c:f>
              <c:numCache>
                <c:formatCode>General</c:formatCode>
                <c:ptCount val="6"/>
                <c:pt idx="0">
                  <c:v>0</c:v>
                </c:pt>
                <c:pt idx="1">
                  <c:v>41</c:v>
                </c:pt>
                <c:pt idx="2">
                  <c:v>67</c:v>
                </c:pt>
                <c:pt idx="3">
                  <c:v>135</c:v>
                </c:pt>
                <c:pt idx="4">
                  <c:v>505</c:v>
                </c:pt>
                <c:pt idx="5">
                  <c:v>1213</c:v>
                </c:pt>
              </c:numCache>
            </c:numRef>
          </c:val>
          <c:extLst>
            <c:ext xmlns:c16="http://schemas.microsoft.com/office/drawing/2014/chart" uri="{C3380CC4-5D6E-409C-BE32-E72D297353CC}">
              <c16:uniqueId val="{00000000-3F61-4C7F-9E3C-5C32881FD05C}"/>
            </c:ext>
          </c:extLst>
        </c:ser>
        <c:dLbls>
          <c:showLegendKey val="0"/>
          <c:showVal val="1"/>
          <c:showCatName val="0"/>
          <c:showSerName val="0"/>
          <c:showPercent val="0"/>
          <c:showBubbleSize val="0"/>
        </c:dLbls>
        <c:gapWidth val="150"/>
        <c:axId val="1"/>
        <c:axId val="2"/>
      </c:barChart>
      <c:catAx>
        <c:axId val="1"/>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1000" b="0" i="0" u="none" strike="noStrike" kern="1200" baseline="0">
                <a:solidFill>
                  <a:schemeClr val="tx1"/>
                </a:solidFill>
                <a:latin typeface="メイリオ"/>
                <a:ea typeface="メイリオ"/>
                <a:cs typeface="+mn-cs"/>
              </a:defRPr>
            </a:pPr>
            <a:endParaRPr lang="ja-JP"/>
          </a:p>
        </c:txPr>
        <c:crossAx val="2"/>
        <c:crosses val="autoZero"/>
        <c:auto val="1"/>
        <c:lblAlgn val="ctr"/>
        <c:lblOffset val="100"/>
        <c:noMultiLvlLbl val="0"/>
      </c:catAx>
      <c:valAx>
        <c:axId val="2"/>
        <c:scaling>
          <c:orientation val="minMax"/>
        </c:scaling>
        <c:delete val="0"/>
        <c:axPos val="b"/>
        <c:title>
          <c:tx>
            <c:rich>
              <a:bodyPr rot="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（従業者数）</a:t>
                </a:r>
              </a:p>
            </c:rich>
          </c:tx>
          <c:layout>
            <c:manualLayout>
              <c:xMode val="edge"/>
              <c:yMode val="edge"/>
              <c:x val="0.84144332875821715"/>
              <c:y val="0.77229011738116071"/>
            </c:manualLayout>
          </c:layout>
          <c:overlay val="0"/>
          <c:spPr>
            <a:noFill/>
            <a:ln>
              <a:noFill/>
            </a:ln>
            <a:effectLst/>
          </c:spPr>
          <c:txPr>
            <a:bodyPr rot="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1000" b="0" i="0" u="none" strike="noStrike" kern="1200" baseline="0">
                <a:solidFill>
                  <a:schemeClr val="tx1"/>
                </a:solidFill>
                <a:latin typeface="メイリオ"/>
                <a:ea typeface="メイリオ"/>
                <a:cs typeface="+mn-cs"/>
              </a:defRPr>
            </a:pPr>
            <a:endParaRPr lang="ja-JP"/>
          </a:p>
        </c:txPr>
        <c:crossAx val="1"/>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[2024統計さむかわデータベース（完成）.xlsx]6-4g5!ﾋﾟﾎﾞｯﾄﾃｰﾌﾞﾙ4</c:name>
    <c:fmtId val="0"/>
  </c:pivotSource>
  <c:chart>
    <c:autoTitleDeleted val="1"/>
    <c:pivotFmts>
      <c:pivotFmt>
        <c:idx val="0"/>
        <c:spPr>
          <a:solidFill>
            <a:schemeClr val="accent1"/>
          </a:solidFill>
          <a:ln>
            <a:noFill/>
          </a:ln>
          <a:effectLst/>
        </c:spPr>
        <c:dLbl>
          <c:idx val="0"/>
          <c:numFmt formatCode="#,##0_ " sourceLinked="0"/>
          <c:spPr>
            <a:noFill/>
            <a:ln>
              <a:noFill/>
            </a:ln>
            <a:effectLst/>
          </c:spPr>
          <c:txPr>
            <a:bodyPr rot="0" spcFirstLastPara="1" vertOverflow="ellipsis" horzOverflow="overflow"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3944417461759607"/>
          <c:y val="0"/>
          <c:w val="0.60099135829365202"/>
          <c:h val="0.93968773978534992"/>
        </c:manualLayout>
      </c:layout>
      <c:barChart>
        <c:barDir val="bar"/>
        <c:grouping val="clustered"/>
        <c:varyColors val="0"/>
        <c:ser>
          <c:idx val="0"/>
          <c:order val="0"/>
          <c:tx>
            <c:strRef>
              <c:f>'6-4g5'!$B$4</c:f>
              <c:strCache>
                <c:ptCount val="1"/>
                <c:pt idx="0">
                  <c:v>集計</c:v>
                </c:pt>
              </c:strCache>
            </c:strRef>
          </c:tx>
          <c:spPr>
            <a:solidFill>
              <a:schemeClr val="accent1"/>
            </a:solidFill>
            <a:ln>
              <a:noFill/>
            </a:ln>
            <a:effectLst/>
          </c:spPr>
          <c:invertIfNegative val="0"/>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'6-4g5'!$A$5:$A$9</c:f>
              <c:strCache>
                <c:ptCount val="4"/>
                <c:pt idx="0">
                  <c:v>機械器具卸売業</c:v>
                </c:pt>
                <c:pt idx="1">
                  <c:v>飲食料品卸売業</c:v>
                </c:pt>
                <c:pt idx="2">
                  <c:v>その他の卸売業</c:v>
                </c:pt>
                <c:pt idx="3">
                  <c:v>建築材料，鉱物・金属材料等卸売業</c:v>
                </c:pt>
              </c:strCache>
            </c:strRef>
          </c:cat>
          <c:val>
            <c:numRef>
              <c:f>'6-4g5'!$B$5:$B$9</c:f>
              <c:numCache>
                <c:formatCode>General</c:formatCode>
                <c:ptCount val="4"/>
                <c:pt idx="0">
                  <c:v>138591</c:v>
                </c:pt>
                <c:pt idx="1">
                  <c:v>506121</c:v>
                </c:pt>
                <c:pt idx="2">
                  <c:v>520623</c:v>
                </c:pt>
                <c:pt idx="3">
                  <c:v>999375</c:v>
                </c:pt>
              </c:numCache>
            </c:numRef>
          </c:val>
          <c:extLst>
            <c:ext xmlns:c16="http://schemas.microsoft.com/office/drawing/2014/chart" uri="{C3380CC4-5D6E-409C-BE32-E72D297353CC}">
              <c16:uniqueId val="{00000000-D1DB-40A4-A414-5FA149A5D284}"/>
            </c:ext>
          </c:extLst>
        </c:ser>
        <c:dLbls>
          <c:showLegendKey val="0"/>
          <c:showVal val="0"/>
          <c:showCatName val="0"/>
          <c:showSerName val="0"/>
          <c:showPercent val="0"/>
          <c:showBubbleSize val="0"/>
        </c:dLbls>
        <c:gapWidth val="150"/>
        <c:axId val="1"/>
        <c:axId val="2"/>
      </c:barChart>
      <c:catAx>
        <c:axId val="1"/>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100"/>
        <c:noMultiLvlLbl val="0"/>
      </c:catAx>
      <c:valAx>
        <c:axId val="2"/>
        <c:scaling>
          <c:orientation val="minMax"/>
        </c:scaling>
        <c:delete val="0"/>
        <c:axPos val="b"/>
        <c:title>
          <c:tx>
            <c:rich>
              <a:bodyPr rot="0" spcFirstLastPara="1" vertOverflow="ellipsis" horzOverflow="overflow" vert="horz" wrap="square" anchor="ctr" anchorCtr="1"/>
              <a:lstStyle/>
              <a:p>
                <a:pPr algn="ctr" rtl="0">
                  <a:defRPr lang="ja-JP" altLang="en-US" sz="800" b="0" i="0" u="none" strike="noStrike" kern="1200" baseline="0">
                    <a:solidFill>
                      <a:schemeClr val="tx1"/>
                    </a:solidFill>
                    <a:latin typeface="メイリオ"/>
                    <a:ea typeface="メイリオ"/>
                    <a:cs typeface="+mn-cs"/>
                  </a:defRPr>
                </a:pPr>
                <a:r>
                  <a:rPr lang="ja-JP" altLang="en-US" sz="800" b="0" i="0" u="none" strike="noStrike" kern="1200" baseline="0">
                    <a:solidFill>
                      <a:schemeClr val="tx1"/>
                    </a:solidFill>
                    <a:latin typeface="メイリオ"/>
                    <a:ea typeface="メイリオ"/>
                    <a:cs typeface="+mn-cs"/>
                  </a:rPr>
                  <a:t>（百万円）</a:t>
                </a:r>
              </a:p>
            </c:rich>
          </c:tx>
          <c:layout>
            <c:manualLayout>
              <c:xMode val="edge"/>
              <c:yMode val="edge"/>
              <c:x val="0.24928317914161438"/>
              <c:y val="0.89766932542523092"/>
            </c:manualLayout>
          </c:layout>
          <c:overlay val="0"/>
          <c:spPr>
            <a:noFill/>
            <a:ln>
              <a:noFill/>
            </a:ln>
            <a:effectLst/>
          </c:spPr>
          <c:txPr>
            <a:bodyPr rot="0" spcFirstLastPara="1" vertOverflow="ellipsis" horzOverflow="overflow" vert="horz" wrap="square" anchor="ctr" anchorCtr="1"/>
            <a:lstStyle/>
            <a:p>
              <a:pPr algn="ctr" rtl="0">
                <a:defRPr lang="ja-JP" altLang="en-US" sz="8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[2024統計さむかわデータベース（完成）.xlsx]6-4g6!ﾋﾟﾎﾞｯﾄﾃｰﾌﾞﾙ4</c:name>
    <c:fmtId val="0"/>
  </c:pivotSource>
  <c:chart>
    <c:autoTitleDeleted val="1"/>
    <c:pivotFmts>
      <c:pivotFmt>
        <c:idx val="0"/>
        <c:spPr>
          <a:solidFill>
            <a:schemeClr val="accent1"/>
          </a:solidFill>
          <a:ln>
            <a:noFill/>
          </a:ln>
          <a:effectLst/>
        </c:spPr>
        <c:dLbl>
          <c:idx val="0"/>
          <c:numFmt formatCode="#,##0_ " sourceLinked="0"/>
          <c:spPr>
            <a:noFill/>
            <a:ln>
              <a:noFill/>
            </a:ln>
            <a:effectLst/>
          </c:spPr>
          <c:txPr>
            <a:bodyPr rot="0" spcFirstLastPara="1" vertOverflow="ellipsis" horzOverflow="overflow"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0876508219027909"/>
          <c:y val="0"/>
          <c:w val="0.64398888867392801"/>
          <c:h val="0.93968773978534992"/>
        </c:manualLayout>
      </c:layout>
      <c:barChart>
        <c:barDir val="bar"/>
        <c:grouping val="clustered"/>
        <c:varyColors val="0"/>
        <c:ser>
          <c:idx val="0"/>
          <c:order val="0"/>
          <c:tx>
            <c:strRef>
              <c:f>'6-4g6'!$B$4</c:f>
              <c:strCache>
                <c:ptCount val="1"/>
                <c:pt idx="0">
                  <c:v>集計</c:v>
                </c:pt>
              </c:strCache>
            </c:strRef>
          </c:tx>
          <c:spPr>
            <a:solidFill>
              <a:schemeClr val="accent1"/>
            </a:solidFill>
            <a:ln>
              <a:noFill/>
            </a:ln>
            <a:effectLst/>
          </c:spPr>
          <c:invertIfNegative val="0"/>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'6-4g6'!$A$5:$A$11</c:f>
              <c:strCache>
                <c:ptCount val="6"/>
                <c:pt idx="0">
                  <c:v>各種商品小売業</c:v>
                </c:pt>
                <c:pt idx="1">
                  <c:v>織物・衣服・身の回り品小売業</c:v>
                </c:pt>
                <c:pt idx="2">
                  <c:v>無店舗小売業</c:v>
                </c:pt>
                <c:pt idx="3">
                  <c:v>機械器具小売業</c:v>
                </c:pt>
                <c:pt idx="4">
                  <c:v>その他の小売業</c:v>
                </c:pt>
                <c:pt idx="5">
                  <c:v>飲食料品小売業</c:v>
                </c:pt>
              </c:strCache>
            </c:strRef>
          </c:cat>
          <c:val>
            <c:numRef>
              <c:f>'6-4g6'!$B$5:$B$11</c:f>
              <c:numCache>
                <c:formatCode>General</c:formatCode>
                <c:ptCount val="6"/>
                <c:pt idx="0">
                  <c:v>0</c:v>
                </c:pt>
                <c:pt idx="1">
                  <c:v>629</c:v>
                </c:pt>
                <c:pt idx="2">
                  <c:v>1755</c:v>
                </c:pt>
                <c:pt idx="3">
                  <c:v>3186</c:v>
                </c:pt>
                <c:pt idx="4">
                  <c:v>9467</c:v>
                </c:pt>
                <c:pt idx="5">
                  <c:v>13557</c:v>
                </c:pt>
              </c:numCache>
            </c:numRef>
          </c:val>
          <c:extLst>
            <c:ext xmlns:c16="http://schemas.microsoft.com/office/drawing/2014/chart" uri="{C3380CC4-5D6E-409C-BE32-E72D297353CC}">
              <c16:uniqueId val="{00000000-25E0-4FAB-B5BC-C4F7F56DF4F7}"/>
            </c:ext>
          </c:extLst>
        </c:ser>
        <c:dLbls>
          <c:showLegendKey val="0"/>
          <c:showVal val="0"/>
          <c:showCatName val="0"/>
          <c:showSerName val="0"/>
          <c:showPercent val="0"/>
          <c:showBubbleSize val="0"/>
        </c:dLbls>
        <c:gapWidth val="150"/>
        <c:axId val="1"/>
        <c:axId val="2"/>
      </c:barChart>
      <c:catAx>
        <c:axId val="1"/>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100"/>
        <c:noMultiLvlLbl val="0"/>
      </c:catAx>
      <c:valAx>
        <c:axId val="2"/>
        <c:scaling>
          <c:orientation val="minMax"/>
        </c:scaling>
        <c:delete val="0"/>
        <c:axPos val="b"/>
        <c:title>
          <c:tx>
            <c:rich>
              <a:bodyPr rot="0" spcFirstLastPara="1" vertOverflow="ellipsis" horzOverflow="overflow" vert="horz" wrap="square" anchor="ctr" anchorCtr="1"/>
              <a:lstStyle/>
              <a:p>
                <a:pPr algn="ctr" rtl="0">
                  <a:defRPr lang="ja-JP" altLang="en-US" sz="800" b="0" i="0" u="none" strike="noStrike" kern="1200" baseline="0">
                    <a:solidFill>
                      <a:schemeClr val="tx1"/>
                    </a:solidFill>
                    <a:latin typeface="メイリオ"/>
                    <a:ea typeface="メイリオ"/>
                    <a:cs typeface="+mn-cs"/>
                  </a:defRPr>
                </a:pPr>
                <a:r>
                  <a:rPr lang="ja-JP" altLang="en-US" sz="800" b="0" i="0" u="none" strike="noStrike" kern="1200" baseline="0">
                    <a:solidFill>
                      <a:schemeClr val="tx1"/>
                    </a:solidFill>
                    <a:latin typeface="メイリオ"/>
                    <a:ea typeface="メイリオ"/>
                    <a:cs typeface="+mn-cs"/>
                  </a:rPr>
                  <a:t>（百万円）</a:t>
                </a:r>
              </a:p>
            </c:rich>
          </c:tx>
          <c:layout>
            <c:manualLayout>
              <c:xMode val="edge"/>
              <c:yMode val="edge"/>
              <c:x val="0.21075325504459363"/>
              <c:y val="0.90325040318755334"/>
            </c:manualLayout>
          </c:layout>
          <c:overlay val="0"/>
          <c:spPr>
            <a:noFill/>
            <a:ln>
              <a:noFill/>
            </a:ln>
            <a:effectLst/>
          </c:spPr>
          <c:txPr>
            <a:bodyPr rot="0" spcFirstLastPara="1" vertOverflow="ellipsis" horzOverflow="overflow" vert="horz" wrap="square" anchor="ctr" anchorCtr="1"/>
            <a:lstStyle/>
            <a:p>
              <a:pPr algn="ctr" rtl="0">
                <a:defRPr lang="ja-JP" altLang="en-US" sz="8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[2024統計さむかわデータベース（完成）.xlsx]7-1g!ﾋﾟﾎﾞｯﾄﾃｰﾌﾞﾙ5</c:name>
    <c:fmtId val="0"/>
  </c:pivotSource>
  <c:chart>
    <c:autoTitleDeleted val="1"/>
    <c:pivotFmts>
      <c:pivotFmt>
        <c:idx val="0"/>
        <c:spPr>
          <a:solidFill>
            <a:schemeClr val="accent1"/>
          </a:solidFill>
          <a:ln>
            <a:solidFill>
              <a:schemeClr val="accent1"/>
            </a:solidFill>
          </a:ln>
        </c:spPr>
        <c:marker>
          <c:symbol val="none"/>
        </c:marker>
        <c:dLbl>
          <c:idx val="0"/>
          <c:numFmt formatCode="#,##0_ " sourceLinked="0"/>
          <c:spPr>
            <a:noFill/>
            <a:ln>
              <a:noFill/>
            </a:ln>
            <a:effectLst/>
          </c:spPr>
          <c:txPr>
            <a:bodyPr rot="0" horzOverflow="overflow" anchor="ctr" anchorCtr="1"/>
            <a:lstStyle/>
            <a:p>
              <a:pPr algn="ctr" rtl="0">
                <a:defRPr sz="1000">
                  <a:solidFill>
                    <a:schemeClr val="tx1"/>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ln>
            <a:solidFill>
              <a:schemeClr val="accent2"/>
            </a:solidFill>
          </a:ln>
        </c:spPr>
        <c:marker>
          <c:spPr>
            <a:solidFill>
              <a:schemeClr val="accent2"/>
            </a:solidFill>
            <a:ln>
              <a:solidFill>
                <a:schemeClr val="accent2"/>
              </a:solidFill>
            </a:ln>
          </c:spPr>
        </c:marker>
        <c:dLbl>
          <c:idx val="0"/>
          <c:numFmt formatCode="#,##0_ " sourceLinked="0"/>
          <c:spPr>
            <a:noFill/>
            <a:ln>
              <a:noFill/>
            </a:ln>
            <a:effectLst/>
          </c:spPr>
          <c:txPr>
            <a:bodyPr rot="0" horzOverflow="overflow" anchor="ctr" anchorCtr="1"/>
            <a:lstStyle/>
            <a:p>
              <a:pPr algn="ctr" rtl="0">
                <a:defRPr sz="10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dLbl>
          <c:idx val="0"/>
          <c:layout>
            <c:manualLayout>
              <c:x val="-4.7619038221727895E-2"/>
              <c:y val="-4.9665711556829105E-2"/>
            </c:manualLayout>
          </c:layout>
          <c:numFmt formatCode="#,##0_ " sourceLinked="0"/>
          <c:spPr>
            <a:noFill/>
            <a:ln>
              <a:noFill/>
            </a:ln>
            <a:effectLst/>
          </c:spPr>
          <c:txPr>
            <a:bodyPr/>
            <a:lstStyle/>
            <a:p>
              <a:pPr>
                <a:defRPr sz="10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
        <c:dLbl>
          <c:idx val="0"/>
          <c:layout>
            <c:manualLayout>
              <c:x val="-5.2631568560857149E-2"/>
              <c:y val="-3.4383954154727864E-2"/>
            </c:manualLayout>
          </c:layout>
          <c:numFmt formatCode="#,##0_ " sourceLinked="0"/>
          <c:spPr>
            <a:noFill/>
            <a:ln>
              <a:noFill/>
            </a:ln>
            <a:effectLst/>
          </c:spPr>
          <c:txPr>
            <a:bodyPr/>
            <a:lstStyle/>
            <a:p>
              <a:pPr>
                <a:defRPr sz="10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
        <c:dLbl>
          <c:idx val="0"/>
          <c:layout>
            <c:manualLayout>
              <c:x val="-5.5137833730421776E-2"/>
              <c:y val="-3.4383954154727864E-2"/>
            </c:manualLayout>
          </c:layout>
          <c:numFmt formatCode="#,##0_ " sourceLinked="0"/>
          <c:spPr>
            <a:noFill/>
            <a:ln>
              <a:noFill/>
            </a:ln>
            <a:effectLst/>
          </c:spPr>
          <c:txPr>
            <a:bodyPr/>
            <a:lstStyle/>
            <a:p>
              <a:pPr>
                <a:defRPr sz="10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layout>
            <c:manualLayout>
              <c:x val="-6.0150364069551029E-2"/>
              <c:y val="-4.5845272206303724E-2"/>
            </c:manualLayout>
          </c:layout>
          <c:numFmt formatCode="#,##0_ " sourceLinked="0"/>
          <c:spPr>
            <a:noFill/>
            <a:ln>
              <a:noFill/>
            </a:ln>
            <a:effectLst/>
          </c:spPr>
          <c:txPr>
            <a:bodyPr/>
            <a:lstStyle/>
            <a:p>
              <a:pPr>
                <a:defRPr sz="10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
        <c:dLbl>
          <c:idx val="0"/>
          <c:layout>
            <c:manualLayout>
              <c:x val="-4.7619038221727895E-2"/>
              <c:y val="-3.8204393505253106E-2"/>
            </c:manualLayout>
          </c:layout>
          <c:numFmt formatCode="#,##0_ " sourceLinked="0"/>
          <c:spPr>
            <a:noFill/>
            <a:ln>
              <a:noFill/>
            </a:ln>
            <a:effectLst/>
          </c:spPr>
          <c:txPr>
            <a:bodyPr/>
            <a:lstStyle/>
            <a:p>
              <a:pPr>
                <a:defRPr sz="10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
        <c:dLbl>
          <c:idx val="0"/>
          <c:layout>
            <c:manualLayout>
              <c:x val="-5.5137833730421776E-2"/>
              <c:y val="-3.4383954154727829E-2"/>
            </c:manualLayout>
          </c:layout>
          <c:numFmt formatCode="#,##0_ " sourceLinked="0"/>
          <c:spPr>
            <a:noFill/>
            <a:ln>
              <a:noFill/>
            </a:ln>
            <a:effectLst/>
          </c:spPr>
          <c:txPr>
            <a:bodyPr/>
            <a:lstStyle/>
            <a:p>
              <a:pPr>
                <a:defRPr sz="10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
        <c:dLbl>
          <c:idx val="0"/>
          <c:layout>
            <c:manualLayout>
              <c:x val="-6.7754471428733309E-2"/>
              <c:y val="-1.7406204825644703E-2"/>
            </c:manualLayout>
          </c:layout>
          <c:numFmt formatCode="#,##0_ " sourceLinked="0"/>
          <c:spPr>
            <a:noFill/>
            <a:ln>
              <a:noFill/>
            </a:ln>
            <a:effectLst/>
          </c:spPr>
          <c:txPr>
            <a:bodyPr/>
            <a:lstStyle/>
            <a:p>
              <a:pPr>
                <a:defRPr sz="10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
        <c:dLbl>
          <c:idx val="0"/>
          <c:layout>
            <c:manualLayout>
              <c:x val="-5.5137833730421866E-2"/>
              <c:y val="-1.9102196752626571E-2"/>
            </c:manualLayout>
          </c:layout>
          <c:numFmt formatCode="#,##0_ " sourceLinked="0"/>
          <c:spPr>
            <a:noFill/>
            <a:ln>
              <a:noFill/>
            </a:ln>
            <a:effectLst/>
          </c:spPr>
          <c:txPr>
            <a:bodyPr/>
            <a:lstStyle/>
            <a:p>
              <a:pPr>
                <a:defRPr sz="10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498961676048058"/>
          <c:y val="0.12282002724343001"/>
          <c:w val="0.78712612493317446"/>
          <c:h val="0.65349216734727644"/>
        </c:manualLayout>
      </c:layout>
      <c:barChart>
        <c:barDir val="col"/>
        <c:grouping val="clustered"/>
        <c:varyColors val="0"/>
        <c:ser>
          <c:idx val="1"/>
          <c:order val="1"/>
          <c:tx>
            <c:strRef>
              <c:f>'7-1g'!$C$1</c:f>
              <c:strCache>
                <c:ptCount val="1"/>
                <c:pt idx="0">
                  <c:v>消費量（左軸）</c:v>
                </c:pt>
              </c:strCache>
            </c:strRef>
          </c:tx>
          <c:spPr>
            <a:solidFill>
              <a:schemeClr val="accent1"/>
            </a:solidFill>
            <a:ln>
              <a:solidFill>
                <a:schemeClr val="accent1"/>
              </a:solidFill>
            </a:ln>
          </c:spPr>
          <c:invertIfNegative val="0"/>
          <c:dLbls>
            <c:numFmt formatCode="#,##0_ " sourceLinked="0"/>
            <c:spPr>
              <a:noFill/>
              <a:ln>
                <a:noFill/>
              </a:ln>
              <a:effectLst/>
            </c:spPr>
            <c:txPr>
              <a:bodyPr rot="0" horzOverflow="overflow" anchor="ctr" anchorCtr="1"/>
              <a:lstStyle/>
              <a:p>
                <a:pPr algn="ctr" rtl="0">
                  <a:defRPr sz="1000">
                    <a:solidFill>
                      <a:schemeClr val="tx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'7-1g'!$A$2:$A$10</c:f>
              <c:strCache>
                <c:ptCount val="8"/>
                <c:pt idx="0">
                  <c:v>平成21年度</c:v>
                </c:pt>
                <c:pt idx="1">
                  <c:v>平成22年度</c:v>
                </c:pt>
                <c:pt idx="2">
                  <c:v>平成23年度</c:v>
                </c:pt>
                <c:pt idx="3">
                  <c:v>平成24年度</c:v>
                </c:pt>
                <c:pt idx="4">
                  <c:v>平成25年度</c:v>
                </c:pt>
                <c:pt idx="5">
                  <c:v>平成26年度</c:v>
                </c:pt>
                <c:pt idx="6">
                  <c:v>平成27年度</c:v>
                </c:pt>
                <c:pt idx="7">
                  <c:v>平成28年度</c:v>
                </c:pt>
              </c:strCache>
            </c:strRef>
          </c:cat>
          <c:val>
            <c:numRef>
              <c:f>'7-1g'!$C$2:$C$10</c:f>
              <c:numCache>
                <c:formatCode>General</c:formatCode>
                <c:ptCount val="8"/>
                <c:pt idx="0">
                  <c:v>55734</c:v>
                </c:pt>
                <c:pt idx="1">
                  <c:v>56516</c:v>
                </c:pt>
                <c:pt idx="2">
                  <c:v>55404</c:v>
                </c:pt>
                <c:pt idx="3">
                  <c:v>56008</c:v>
                </c:pt>
                <c:pt idx="4">
                  <c:v>58489</c:v>
                </c:pt>
                <c:pt idx="5">
                  <c:v>56001</c:v>
                </c:pt>
                <c:pt idx="6">
                  <c:v>57619</c:v>
                </c:pt>
                <c:pt idx="7">
                  <c:v>61449</c:v>
                </c:pt>
              </c:numCache>
            </c:numRef>
          </c:val>
          <c:extLst>
            <c:ext xmlns:c16="http://schemas.microsoft.com/office/drawing/2014/chart" uri="{C3380CC4-5D6E-409C-BE32-E72D297353CC}">
              <c16:uniqueId val="{00000000-E4BB-4740-BE55-AB91CCE894BA}"/>
            </c:ext>
          </c:extLst>
        </c:ser>
        <c:dLbls>
          <c:showLegendKey val="0"/>
          <c:showVal val="1"/>
          <c:showCatName val="0"/>
          <c:showSerName val="0"/>
          <c:showPercent val="0"/>
          <c:showBubbleSize val="0"/>
        </c:dLbls>
        <c:gapWidth val="150"/>
        <c:axId val="1"/>
        <c:axId val="2"/>
      </c:barChart>
      <c:lineChart>
        <c:grouping val="standard"/>
        <c:varyColors val="0"/>
        <c:ser>
          <c:idx val="0"/>
          <c:order val="0"/>
          <c:tx>
            <c:strRef>
              <c:f>'7-1g'!$B$1</c:f>
              <c:strCache>
                <c:ptCount val="1"/>
                <c:pt idx="0">
                  <c:v>需要家数（右軸）</c:v>
                </c:pt>
              </c:strCache>
            </c:strRef>
          </c:tx>
          <c:spPr>
            <a:ln>
              <a:solidFill>
                <a:schemeClr val="accent2"/>
              </a:solidFill>
            </a:ln>
          </c:spPr>
          <c:marker>
            <c:spPr>
              <a:solidFill>
                <a:schemeClr val="accent2"/>
              </a:solidFill>
              <a:ln>
                <a:solidFill>
                  <a:schemeClr val="accent2"/>
                </a:solidFill>
              </a:ln>
            </c:spPr>
          </c:marker>
          <c:dPt>
            <c:idx val="0"/>
            <c:bubble3D val="0"/>
            <c:extLst>
              <c:ext xmlns:c16="http://schemas.microsoft.com/office/drawing/2014/chart" uri="{C3380CC4-5D6E-409C-BE32-E72D297353CC}">
                <c16:uniqueId val="{00000001-E4BB-4740-BE55-AB91CCE894BA}"/>
              </c:ext>
            </c:extLst>
          </c:dPt>
          <c:dPt>
            <c:idx val="1"/>
            <c:bubble3D val="0"/>
            <c:extLst>
              <c:ext xmlns:c16="http://schemas.microsoft.com/office/drawing/2014/chart" uri="{C3380CC4-5D6E-409C-BE32-E72D297353CC}">
                <c16:uniqueId val="{00000002-E4BB-4740-BE55-AB91CCE894BA}"/>
              </c:ext>
            </c:extLst>
          </c:dPt>
          <c:dPt>
            <c:idx val="2"/>
            <c:bubble3D val="0"/>
            <c:extLst>
              <c:ext xmlns:c16="http://schemas.microsoft.com/office/drawing/2014/chart" uri="{C3380CC4-5D6E-409C-BE32-E72D297353CC}">
                <c16:uniqueId val="{00000003-E4BB-4740-BE55-AB91CCE894BA}"/>
              </c:ext>
            </c:extLst>
          </c:dPt>
          <c:dPt>
            <c:idx val="3"/>
            <c:bubble3D val="0"/>
            <c:extLst>
              <c:ext xmlns:c16="http://schemas.microsoft.com/office/drawing/2014/chart" uri="{C3380CC4-5D6E-409C-BE32-E72D297353CC}">
                <c16:uniqueId val="{00000004-E4BB-4740-BE55-AB91CCE894BA}"/>
              </c:ext>
            </c:extLst>
          </c:dPt>
          <c:dPt>
            <c:idx val="4"/>
            <c:bubble3D val="0"/>
            <c:extLst>
              <c:ext xmlns:c16="http://schemas.microsoft.com/office/drawing/2014/chart" uri="{C3380CC4-5D6E-409C-BE32-E72D297353CC}">
                <c16:uniqueId val="{00000005-E4BB-4740-BE55-AB91CCE894BA}"/>
              </c:ext>
            </c:extLst>
          </c:dPt>
          <c:dPt>
            <c:idx val="5"/>
            <c:bubble3D val="0"/>
            <c:extLst>
              <c:ext xmlns:c16="http://schemas.microsoft.com/office/drawing/2014/chart" uri="{C3380CC4-5D6E-409C-BE32-E72D297353CC}">
                <c16:uniqueId val="{00000006-E4BB-4740-BE55-AB91CCE894BA}"/>
              </c:ext>
            </c:extLst>
          </c:dPt>
          <c:dPt>
            <c:idx val="6"/>
            <c:bubble3D val="0"/>
            <c:extLst>
              <c:ext xmlns:c16="http://schemas.microsoft.com/office/drawing/2014/chart" uri="{C3380CC4-5D6E-409C-BE32-E72D297353CC}">
                <c16:uniqueId val="{00000007-E4BB-4740-BE55-AB91CCE894BA}"/>
              </c:ext>
            </c:extLst>
          </c:dPt>
          <c:dPt>
            <c:idx val="7"/>
            <c:bubble3D val="0"/>
            <c:extLst>
              <c:ext xmlns:c16="http://schemas.microsoft.com/office/drawing/2014/chart" uri="{C3380CC4-5D6E-409C-BE32-E72D297353CC}">
                <c16:uniqueId val="{00000008-E4BB-4740-BE55-AB91CCE894BA}"/>
              </c:ext>
            </c:extLst>
          </c:dPt>
          <c:dLbls>
            <c:dLbl>
              <c:idx val="0"/>
              <c:layout>
                <c:manualLayout>
                  <c:x val="-4.7619038221727895E-2"/>
                  <c:y val="-4.9665711556829105E-2"/>
                </c:manualLayout>
              </c:layout>
              <c:numFmt formatCode="#,##0_ " sourceLinked="0"/>
              <c:spPr>
                <a:noFill/>
                <a:ln>
                  <a:noFill/>
                </a:ln>
                <a:effectLst/>
              </c:spPr>
              <c:txPr>
                <a:bodyPr/>
                <a:lstStyle/>
                <a:p>
                  <a:pPr>
                    <a:defRPr sz="10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4BB-4740-BE55-AB91CCE894BA}"/>
                </c:ext>
              </c:extLst>
            </c:dLbl>
            <c:dLbl>
              <c:idx val="1"/>
              <c:layout>
                <c:manualLayout>
                  <c:x val="-5.2631568560857149E-2"/>
                  <c:y val="-3.4383954154727864E-2"/>
                </c:manualLayout>
              </c:layout>
              <c:numFmt formatCode="#,##0_ " sourceLinked="0"/>
              <c:spPr>
                <a:noFill/>
                <a:ln>
                  <a:noFill/>
                </a:ln>
                <a:effectLst/>
              </c:spPr>
              <c:txPr>
                <a:bodyPr/>
                <a:lstStyle/>
                <a:p>
                  <a:pPr>
                    <a:defRPr sz="10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4BB-4740-BE55-AB91CCE894BA}"/>
                </c:ext>
              </c:extLst>
            </c:dLbl>
            <c:dLbl>
              <c:idx val="2"/>
              <c:layout>
                <c:manualLayout>
                  <c:x val="-5.5137833730421776E-2"/>
                  <c:y val="-3.4383954154727864E-2"/>
                </c:manualLayout>
              </c:layout>
              <c:numFmt formatCode="#,##0_ " sourceLinked="0"/>
              <c:spPr>
                <a:noFill/>
                <a:ln>
                  <a:noFill/>
                </a:ln>
                <a:effectLst/>
              </c:spPr>
              <c:txPr>
                <a:bodyPr/>
                <a:lstStyle/>
                <a:p>
                  <a:pPr>
                    <a:defRPr sz="10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4BB-4740-BE55-AB91CCE894BA}"/>
                </c:ext>
              </c:extLst>
            </c:dLbl>
            <c:dLbl>
              <c:idx val="3"/>
              <c:layout>
                <c:manualLayout>
                  <c:x val="-6.0150364069551029E-2"/>
                  <c:y val="-4.5845272206303724E-2"/>
                </c:manualLayout>
              </c:layout>
              <c:numFmt formatCode="#,##0_ " sourceLinked="0"/>
              <c:spPr>
                <a:noFill/>
                <a:ln>
                  <a:noFill/>
                </a:ln>
                <a:effectLst/>
              </c:spPr>
              <c:txPr>
                <a:bodyPr/>
                <a:lstStyle/>
                <a:p>
                  <a:pPr>
                    <a:defRPr sz="10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4BB-4740-BE55-AB91CCE894BA}"/>
                </c:ext>
              </c:extLst>
            </c:dLbl>
            <c:dLbl>
              <c:idx val="4"/>
              <c:layout>
                <c:manualLayout>
                  <c:x val="-4.7619038221727895E-2"/>
                  <c:y val="-3.8204393505253106E-2"/>
                </c:manualLayout>
              </c:layout>
              <c:numFmt formatCode="#,##0_ " sourceLinked="0"/>
              <c:spPr>
                <a:noFill/>
                <a:ln>
                  <a:noFill/>
                </a:ln>
                <a:effectLst/>
              </c:spPr>
              <c:txPr>
                <a:bodyPr/>
                <a:lstStyle/>
                <a:p>
                  <a:pPr>
                    <a:defRPr sz="10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4BB-4740-BE55-AB91CCE894BA}"/>
                </c:ext>
              </c:extLst>
            </c:dLbl>
            <c:dLbl>
              <c:idx val="5"/>
              <c:layout>
                <c:manualLayout>
                  <c:x val="-5.5137833730421776E-2"/>
                  <c:y val="-3.4383954154727829E-2"/>
                </c:manualLayout>
              </c:layout>
              <c:numFmt formatCode="#,##0_ " sourceLinked="0"/>
              <c:spPr>
                <a:noFill/>
                <a:ln>
                  <a:noFill/>
                </a:ln>
                <a:effectLst/>
              </c:spPr>
              <c:txPr>
                <a:bodyPr/>
                <a:lstStyle/>
                <a:p>
                  <a:pPr>
                    <a:defRPr sz="10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4BB-4740-BE55-AB91CCE894BA}"/>
                </c:ext>
              </c:extLst>
            </c:dLbl>
            <c:dLbl>
              <c:idx val="6"/>
              <c:layout>
                <c:manualLayout>
                  <c:x val="-6.7754471428733309E-2"/>
                  <c:y val="-1.7406204825644703E-2"/>
                </c:manualLayout>
              </c:layout>
              <c:numFmt formatCode="#,##0_ " sourceLinked="0"/>
              <c:spPr>
                <a:noFill/>
                <a:ln>
                  <a:noFill/>
                </a:ln>
                <a:effectLst/>
              </c:spPr>
              <c:txPr>
                <a:bodyPr/>
                <a:lstStyle/>
                <a:p>
                  <a:pPr>
                    <a:defRPr sz="10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4BB-4740-BE55-AB91CCE894BA}"/>
                </c:ext>
              </c:extLst>
            </c:dLbl>
            <c:dLbl>
              <c:idx val="7"/>
              <c:layout>
                <c:manualLayout>
                  <c:x val="-5.5137833730421866E-2"/>
                  <c:y val="-1.9102196752626571E-2"/>
                </c:manualLayout>
              </c:layout>
              <c:numFmt formatCode="#,##0_ " sourceLinked="0"/>
              <c:spPr>
                <a:noFill/>
                <a:ln>
                  <a:noFill/>
                </a:ln>
                <a:effectLst/>
              </c:spPr>
              <c:txPr>
                <a:bodyPr/>
                <a:lstStyle/>
                <a:p>
                  <a:pPr>
                    <a:defRPr sz="10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4BB-4740-BE55-AB91CCE894BA}"/>
                </c:ext>
              </c:extLst>
            </c:dLbl>
            <c:numFmt formatCode="#,##0_ " sourceLinked="0"/>
            <c:spPr>
              <a:noFill/>
              <a:ln>
                <a:noFill/>
              </a:ln>
              <a:effectLst/>
            </c:spPr>
            <c:txPr>
              <a:bodyPr rot="0" horzOverflow="overflow" anchor="ctr" anchorCtr="1"/>
              <a:lstStyle/>
              <a:p>
                <a:pPr algn="ctr" rtl="0">
                  <a:defRPr sz="100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'7-1g'!$A$2:$A$10</c:f>
              <c:strCache>
                <c:ptCount val="8"/>
                <c:pt idx="0">
                  <c:v>平成21年度</c:v>
                </c:pt>
                <c:pt idx="1">
                  <c:v>平成22年度</c:v>
                </c:pt>
                <c:pt idx="2">
                  <c:v>平成23年度</c:v>
                </c:pt>
                <c:pt idx="3">
                  <c:v>平成24年度</c:v>
                </c:pt>
                <c:pt idx="4">
                  <c:v>平成25年度</c:v>
                </c:pt>
                <c:pt idx="5">
                  <c:v>平成26年度</c:v>
                </c:pt>
                <c:pt idx="6">
                  <c:v>平成27年度</c:v>
                </c:pt>
                <c:pt idx="7">
                  <c:v>平成28年度</c:v>
                </c:pt>
              </c:strCache>
            </c:strRef>
          </c:cat>
          <c:val>
            <c:numRef>
              <c:f>'7-1g'!$B$2:$B$10</c:f>
              <c:numCache>
                <c:formatCode>General</c:formatCode>
                <c:ptCount val="8"/>
                <c:pt idx="0">
                  <c:v>4279</c:v>
                </c:pt>
                <c:pt idx="1">
                  <c:v>4317</c:v>
                </c:pt>
                <c:pt idx="2">
                  <c:v>4412</c:v>
                </c:pt>
                <c:pt idx="3">
                  <c:v>4488</c:v>
                </c:pt>
                <c:pt idx="4">
                  <c:v>4537</c:v>
                </c:pt>
                <c:pt idx="5">
                  <c:v>4653</c:v>
                </c:pt>
                <c:pt idx="6">
                  <c:v>4791</c:v>
                </c:pt>
                <c:pt idx="7">
                  <c:v>5045</c:v>
                </c:pt>
              </c:numCache>
            </c:numRef>
          </c:val>
          <c:smooth val="0"/>
          <c:extLst>
            <c:ext xmlns:c16="http://schemas.microsoft.com/office/drawing/2014/chart" uri="{C3380CC4-5D6E-409C-BE32-E72D297353CC}">
              <c16:uniqueId val="{00000009-E4BB-4740-BE55-AB91CCE894BA}"/>
            </c:ext>
          </c:extLst>
        </c:ser>
        <c:dLbls>
          <c:showLegendKey val="0"/>
          <c:showVal val="1"/>
          <c:showCatName val="0"/>
          <c:showSerName val="0"/>
          <c:showPercent val="0"/>
          <c:showBubbleSize val="0"/>
        </c:dLbls>
        <c:marker val="1"/>
        <c:smooth val="0"/>
        <c:axId val="11"/>
        <c:axId val="12"/>
      </c:lineChart>
      <c:catAx>
        <c:axId val="1"/>
        <c:scaling>
          <c:orientation val="minMax"/>
        </c:scaling>
        <c:delete val="0"/>
        <c:axPos val="b"/>
        <c:numFmt formatCode="General" sourceLinked="1"/>
        <c:majorTickMark val="out"/>
        <c:minorTickMark val="none"/>
        <c:tickLblPos val="nextTo"/>
        <c:txPr>
          <a:bodyPr horzOverflow="overflow" anchor="ctr" anchorCtr="1"/>
          <a:lstStyle/>
          <a:p>
            <a:pPr algn="ctr" rtl="0">
              <a:defRPr sz="1000">
                <a:solidFill>
                  <a:schemeClr val="tx1"/>
                </a:solidFill>
              </a:defRPr>
            </a:pPr>
            <a:endParaRPr lang="ja-JP"/>
          </a:p>
        </c:txPr>
        <c:crossAx val="2"/>
        <c:crosses val="autoZero"/>
        <c:auto val="1"/>
        <c:lblAlgn val="ctr"/>
        <c:lblOffset val="50"/>
        <c:noMultiLvlLbl val="0"/>
      </c:catAx>
      <c:valAx>
        <c:axId val="2"/>
        <c:scaling>
          <c:orientation val="minMax"/>
          <c:min val="0"/>
        </c:scaling>
        <c:delete val="0"/>
        <c:axPos val="l"/>
        <c:title>
          <c:tx>
            <c:rich>
              <a:bodyPr rot="0" horzOverflow="overflow" anchor="ctr" anchorCtr="1"/>
              <a:lstStyle/>
              <a:p>
                <a:pPr algn="ctr" rtl="0">
                  <a:defRPr sz="900" b="0" i="0" u="none" strike="noStrike" baseline="0">
                    <a:solidFill>
                      <a:schemeClr val="tx1"/>
                    </a:solidFill>
                  </a:defRPr>
                </a:pPr>
                <a:r>
                  <a:rPr lang="ja-JP" altLang="en-US" sz="900" b="0" i="0" u="none" strike="noStrike" baseline="0">
                    <a:solidFill>
                      <a:schemeClr val="tx1"/>
                    </a:solidFill>
                    <a:latin typeface="メイリオ"/>
                    <a:ea typeface="メイリオ"/>
                  </a:rPr>
                  <a:t>（千㎥）</a:t>
                </a:r>
              </a:p>
            </c:rich>
          </c:tx>
          <c:layout>
            <c:manualLayout>
              <c:xMode val="edge"/>
              <c:yMode val="edge"/>
              <c:x val="1.6001007523572766E-2"/>
              <c:y val="2.7625415870635217E-2"/>
            </c:manualLayout>
          </c:layout>
          <c:overlay val="0"/>
        </c:title>
        <c:numFmt formatCode="#,##0_);[Red]\(#,##0\)" sourceLinked="0"/>
        <c:majorTickMark val="out"/>
        <c:minorTickMark val="none"/>
        <c:tickLblPos val="nextTo"/>
        <c:txPr>
          <a:bodyPr horzOverflow="overflow" anchor="ctr" anchorCtr="1"/>
          <a:lstStyle/>
          <a:p>
            <a:pPr algn="ctr" rtl="0">
              <a:defRPr sz="1000">
                <a:solidFill>
                  <a:schemeClr val="tx1"/>
                </a:solidFill>
              </a:defRPr>
            </a:pPr>
            <a:endParaRPr lang="ja-JP"/>
          </a:p>
        </c:txPr>
        <c:crossAx val="1"/>
        <c:crosses val="autoZero"/>
        <c:crossBetween val="between"/>
      </c:valAx>
      <c:catAx>
        <c:axId val="11"/>
        <c:scaling>
          <c:orientation val="minMax"/>
        </c:scaling>
        <c:delete val="1"/>
        <c:axPos val="b"/>
        <c:numFmt formatCode="General" sourceLinked="1"/>
        <c:majorTickMark val="out"/>
        <c:minorTickMark val="none"/>
        <c:tickLblPos val="nextTo"/>
        <c:crossAx val="12"/>
        <c:crosses val="autoZero"/>
        <c:auto val="1"/>
        <c:lblAlgn val="ctr"/>
        <c:lblOffset val="100"/>
        <c:noMultiLvlLbl val="0"/>
      </c:catAx>
      <c:valAx>
        <c:axId val="12"/>
        <c:scaling>
          <c:orientation val="minMax"/>
          <c:max val="7000"/>
          <c:min val="0"/>
        </c:scaling>
        <c:delete val="0"/>
        <c:axPos val="r"/>
        <c:title>
          <c:tx>
            <c:rich>
              <a:bodyPr rot="0" horzOverflow="overflow" anchor="ctr" anchorCtr="1"/>
              <a:lstStyle/>
              <a:p>
                <a:pPr algn="ctr" rtl="0">
                  <a:defRPr sz="900" b="0" i="0" u="none" strike="noStrike" baseline="0">
                    <a:solidFill>
                      <a:schemeClr val="tx1"/>
                    </a:solidFill>
                  </a:defRPr>
                </a:pPr>
                <a:r>
                  <a:rPr lang="ja-JP" altLang="en-US" sz="900" b="0" i="0" u="none" strike="noStrike" baseline="0">
                    <a:solidFill>
                      <a:schemeClr val="tx1"/>
                    </a:solidFill>
                    <a:latin typeface="メイリオ"/>
                    <a:ea typeface="メイリオ"/>
                  </a:rPr>
                  <a:t>（件）</a:t>
                </a:r>
              </a:p>
            </c:rich>
          </c:tx>
          <c:layout>
            <c:manualLayout>
              <c:xMode val="edge"/>
              <c:yMode val="edge"/>
              <c:x val="0.91896590116777821"/>
              <c:y val="2.6735646139470663E-2"/>
            </c:manualLayout>
          </c:layout>
          <c:overlay val="0"/>
        </c:title>
        <c:numFmt formatCode="#,##0_);[Red]\(#,##0\)" sourceLinked="0"/>
        <c:majorTickMark val="out"/>
        <c:minorTickMark val="none"/>
        <c:tickLblPos val="nextTo"/>
        <c:txPr>
          <a:bodyPr horzOverflow="overflow" anchor="ctr" anchorCtr="1"/>
          <a:lstStyle/>
          <a:p>
            <a:pPr algn="ctr" rtl="0">
              <a:defRPr sz="1000">
                <a:solidFill>
                  <a:schemeClr val="tx1"/>
                </a:solidFill>
              </a:defRPr>
            </a:pPr>
            <a:endParaRPr lang="ja-JP"/>
          </a:p>
        </c:txPr>
        <c:crossAx val="11"/>
        <c:crosses val="max"/>
        <c:crossBetween val="between"/>
        <c:majorUnit val="1000"/>
      </c:valAx>
    </c:plotArea>
    <c:legend>
      <c:legendPos val="t"/>
      <c:overlay val="0"/>
      <c:txPr>
        <a:bodyPr horzOverflow="overflow" anchor="ctr" anchorCtr="1"/>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nchorCtr="1"/>
    <a:lstStyle/>
    <a:p>
      <a:pPr algn="ctr" rtl="0">
        <a:defRPr lang="ja-JP" altLang="en-US" sz="1000">
          <a:solidFill>
            <a:schemeClr val="tx1"/>
          </a:solidFill>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[2024統計さむかわデータベース（完成）.xlsx]2-1g !ﾋﾟﾎﾞｯﾄﾃｰﾌﾞﾙ1</c:name>
    <c:fmtId val="0"/>
  </c:pivotSource>
  <c:chart>
    <c:autoTitleDeleted val="1"/>
    <c:pivotFmts>
      <c:pivotFmt>
        <c:idx val="0"/>
        <c:spPr>
          <a:solidFill>
            <a:schemeClr val="accent1"/>
          </a:solidFill>
        </c:spPr>
        <c:marker>
          <c:symbol val="none"/>
        </c:marker>
        <c:dLbl>
          <c:idx val="0"/>
          <c:numFmt formatCode="#,##0_ " sourceLinked="0"/>
          <c:spPr>
            <a:noFill/>
            <a:ln>
              <a:noFill/>
            </a:ln>
            <a:effectLst/>
          </c:spPr>
          <c:txPr>
            <a:bodyPr rot="0" horzOverflow="overflow" anchor="ctr" anchorCtr="1"/>
            <a:lstStyle/>
            <a:p>
              <a:pPr algn="ctr" rtl="0">
                <a:defRPr sz="1000">
                  <a:solidFill>
                    <a:schemeClr val="tx1"/>
                  </a:solidFill>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ln>
            <a:solidFill>
              <a:schemeClr val="accent2"/>
            </a:solidFill>
          </a:ln>
        </c:spPr>
        <c:marker>
          <c:spPr>
            <a:solidFill>
              <a:schemeClr val="accent2"/>
            </a:solidFill>
            <a:ln>
              <a:solidFill>
                <a:schemeClr val="accent2"/>
              </a:solidFill>
            </a:ln>
          </c:spPr>
        </c:marker>
        <c:dLbl>
          <c:idx val="0"/>
          <c:numFmt formatCode="#,##0_ " sourceLinked="0"/>
          <c:spPr>
            <a:noFill/>
            <a:ln>
              <a:noFill/>
            </a:ln>
            <a:effectLst/>
          </c:spPr>
          <c:txPr>
            <a:bodyPr rot="0" horzOverflow="overflow" anchor="ctr" anchorCtr="1"/>
            <a:lstStyle/>
            <a:p>
              <a:pPr algn="ctr" rtl="0">
                <a:defRPr sz="10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2182123777258429E-2"/>
          <c:y val="0.12282002724343001"/>
          <c:w val="0.75339446120699627"/>
          <c:h val="0.68590166759458093"/>
        </c:manualLayout>
      </c:layout>
      <c:barChart>
        <c:barDir val="col"/>
        <c:grouping val="clustered"/>
        <c:varyColors val="0"/>
        <c:ser>
          <c:idx val="1"/>
          <c:order val="1"/>
          <c:tx>
            <c:strRef>
              <c:f>'2-1g '!$C$3</c:f>
              <c:strCache>
                <c:ptCount val="1"/>
                <c:pt idx="0">
                  <c:v>人口（左軸）</c:v>
                </c:pt>
              </c:strCache>
            </c:strRef>
          </c:tx>
          <c:spPr>
            <a:solidFill>
              <a:schemeClr val="accent1"/>
            </a:solidFill>
          </c:spPr>
          <c:invertIfNegative val="0"/>
          <c:dLbls>
            <c:numFmt formatCode="#,##0_ " sourceLinked="0"/>
            <c:spPr>
              <a:noFill/>
              <a:ln>
                <a:noFill/>
              </a:ln>
              <a:effectLst/>
            </c:spPr>
            <c:txPr>
              <a:bodyPr rot="0" horzOverflow="overflow" anchor="ctr" anchorCtr="1"/>
              <a:lstStyle/>
              <a:p>
                <a:pPr algn="ctr" rtl="0">
                  <a:defRPr sz="1000">
                    <a:solidFill>
                      <a:schemeClr val="tx1"/>
                    </a:solidFill>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'2-1g '!$A$4:$A$12</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'2-1g '!$C$4:$C$12</c:f>
              <c:numCache>
                <c:formatCode>General</c:formatCode>
                <c:ptCount val="8"/>
                <c:pt idx="0">
                  <c:v>48121</c:v>
                </c:pt>
                <c:pt idx="1">
                  <c:v>48232</c:v>
                </c:pt>
                <c:pt idx="2">
                  <c:v>48379</c:v>
                </c:pt>
                <c:pt idx="3">
                  <c:v>48348</c:v>
                </c:pt>
                <c:pt idx="4">
                  <c:v>48495</c:v>
                </c:pt>
                <c:pt idx="5">
                  <c:v>48631</c:v>
                </c:pt>
                <c:pt idx="6">
                  <c:v>48616</c:v>
                </c:pt>
                <c:pt idx="7">
                  <c:v>48520</c:v>
                </c:pt>
              </c:numCache>
            </c:numRef>
          </c:val>
          <c:extLst>
            <c:ext xmlns:c16="http://schemas.microsoft.com/office/drawing/2014/chart" uri="{C3380CC4-5D6E-409C-BE32-E72D297353CC}">
              <c16:uniqueId val="{00000000-9A21-4F9B-87D1-A84C2960F1BF}"/>
            </c:ext>
          </c:extLst>
        </c:ser>
        <c:dLbls>
          <c:showLegendKey val="0"/>
          <c:showVal val="1"/>
          <c:showCatName val="0"/>
          <c:showSerName val="0"/>
          <c:showPercent val="0"/>
          <c:showBubbleSize val="0"/>
        </c:dLbls>
        <c:gapWidth val="150"/>
        <c:axId val="1"/>
        <c:axId val="2"/>
      </c:barChart>
      <c:lineChart>
        <c:grouping val="standard"/>
        <c:varyColors val="0"/>
        <c:ser>
          <c:idx val="0"/>
          <c:order val="0"/>
          <c:tx>
            <c:strRef>
              <c:f>'2-1g '!$B$3</c:f>
              <c:strCache>
                <c:ptCount val="1"/>
                <c:pt idx="0">
                  <c:v>世帯（右軸）</c:v>
                </c:pt>
              </c:strCache>
            </c:strRef>
          </c:tx>
          <c:spPr>
            <a:ln>
              <a:solidFill>
                <a:schemeClr val="accent2"/>
              </a:solidFill>
            </a:ln>
          </c:spPr>
          <c:marker>
            <c:spPr>
              <a:solidFill>
                <a:schemeClr val="accent2"/>
              </a:solidFill>
              <a:ln>
                <a:solidFill>
                  <a:schemeClr val="accent2"/>
                </a:solidFill>
              </a:ln>
            </c:spPr>
          </c:marker>
          <c:dLbls>
            <c:numFmt formatCode="#,##0_ " sourceLinked="0"/>
            <c:spPr>
              <a:noFill/>
              <a:ln>
                <a:noFill/>
              </a:ln>
              <a:effectLst/>
            </c:spPr>
            <c:txPr>
              <a:bodyPr rot="0" horzOverflow="overflow" anchor="ctr" anchorCtr="1"/>
              <a:lstStyle/>
              <a:p>
                <a:pPr algn="ctr" rtl="0">
                  <a:defRPr sz="1000">
                    <a:solidFill>
                      <a:schemeClr val="tx1"/>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'2-1g '!$A$4:$A$12</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'2-1g '!$B$4:$B$12</c:f>
              <c:numCache>
                <c:formatCode>General</c:formatCode>
                <c:ptCount val="8"/>
                <c:pt idx="0">
                  <c:v>19258</c:v>
                </c:pt>
                <c:pt idx="1">
                  <c:v>19555</c:v>
                </c:pt>
                <c:pt idx="2">
                  <c:v>19763</c:v>
                </c:pt>
                <c:pt idx="3">
                  <c:v>19862</c:v>
                </c:pt>
                <c:pt idx="4">
                  <c:v>20150</c:v>
                </c:pt>
                <c:pt idx="5">
                  <c:v>20439</c:v>
                </c:pt>
                <c:pt idx="6">
                  <c:v>20646</c:v>
                </c:pt>
                <c:pt idx="7">
                  <c:v>20785</c:v>
                </c:pt>
              </c:numCache>
            </c:numRef>
          </c:val>
          <c:smooth val="0"/>
          <c:extLst>
            <c:ext xmlns:c16="http://schemas.microsoft.com/office/drawing/2014/chart" uri="{C3380CC4-5D6E-409C-BE32-E72D297353CC}">
              <c16:uniqueId val="{00000001-9A21-4F9B-87D1-A84C2960F1BF}"/>
            </c:ext>
          </c:extLst>
        </c:ser>
        <c:dLbls>
          <c:showLegendKey val="0"/>
          <c:showVal val="1"/>
          <c:showCatName val="0"/>
          <c:showSerName val="0"/>
          <c:showPercent val="0"/>
          <c:showBubbleSize val="0"/>
        </c:dLbls>
        <c:marker val="1"/>
        <c:smooth val="0"/>
        <c:axId val="11"/>
        <c:axId val="12"/>
      </c:lineChart>
      <c:catAx>
        <c:axId val="1"/>
        <c:scaling>
          <c:orientation val="minMax"/>
        </c:scaling>
        <c:delete val="0"/>
        <c:axPos val="b"/>
        <c:numFmt formatCode="General" sourceLinked="1"/>
        <c:majorTickMark val="out"/>
        <c:minorTickMark val="none"/>
        <c:tickLblPos val="nextTo"/>
        <c:txPr>
          <a:bodyPr rot="-2100000" horzOverflow="overflow" anchor="ctr" anchorCtr="1"/>
          <a:lstStyle/>
          <a:p>
            <a:pPr algn="ctr" rtl="0">
              <a:defRPr sz="1000">
                <a:solidFill>
                  <a:schemeClr val="tx1"/>
                </a:solidFill>
              </a:defRPr>
            </a:pPr>
            <a:endParaRPr lang="ja-JP"/>
          </a:p>
        </c:txPr>
        <c:crossAx val="2"/>
        <c:crosses val="autoZero"/>
        <c:auto val="1"/>
        <c:lblAlgn val="ctr"/>
        <c:lblOffset val="50"/>
        <c:noMultiLvlLbl val="0"/>
      </c:catAx>
      <c:valAx>
        <c:axId val="2"/>
        <c:scaling>
          <c:orientation val="minMax"/>
          <c:max val="50000"/>
          <c:min val="0"/>
        </c:scaling>
        <c:delete val="0"/>
        <c:axPos val="l"/>
        <c:title>
          <c:tx>
            <c:rich>
              <a:bodyPr rot="0" horzOverflow="overflow" anchor="ctr" anchorCtr="1"/>
              <a:lstStyle/>
              <a:p>
                <a:pPr algn="ctr" rtl="0">
                  <a:defRPr sz="1000" b="0" i="0" u="none" strike="noStrike" baseline="0">
                    <a:solidFill>
                      <a:schemeClr val="tx1"/>
                    </a:solidFill>
                  </a:defRPr>
                </a:pPr>
                <a:r>
                  <a:rPr lang="ja-JP" altLang="en-US" sz="1000" b="0" i="0" u="none" strike="noStrike" baseline="0">
                    <a:solidFill>
                      <a:schemeClr val="tx1"/>
                    </a:solidFill>
                    <a:latin typeface="メイリオ"/>
                    <a:ea typeface="メイリオ"/>
                  </a:rPr>
                  <a:t>（人）</a:t>
                </a:r>
              </a:p>
            </c:rich>
          </c:tx>
          <c:layout>
            <c:manualLayout>
              <c:xMode val="edge"/>
              <c:yMode val="edge"/>
              <c:x val="6.9108548931383577E-3"/>
              <c:y val="1.9164848369857383E-2"/>
            </c:manualLayout>
          </c:layout>
          <c:overlay val="0"/>
        </c:title>
        <c:numFmt formatCode="#,##0_);[Red]\(#,##0\)" sourceLinked="0"/>
        <c:majorTickMark val="out"/>
        <c:minorTickMark val="none"/>
        <c:tickLblPos val="nextTo"/>
        <c:txPr>
          <a:bodyPr horzOverflow="overflow" anchor="ctr" anchorCtr="1"/>
          <a:lstStyle/>
          <a:p>
            <a:pPr algn="ctr" rtl="0">
              <a:defRPr sz="1000">
                <a:solidFill>
                  <a:schemeClr val="tx1"/>
                </a:solidFill>
              </a:defRPr>
            </a:pPr>
            <a:endParaRPr lang="ja-JP"/>
          </a:p>
        </c:txPr>
        <c:crossAx val="1"/>
        <c:crosses val="autoZero"/>
        <c:crossBetween val="between"/>
      </c:valAx>
      <c:catAx>
        <c:axId val="11"/>
        <c:scaling>
          <c:orientation val="minMax"/>
        </c:scaling>
        <c:delete val="1"/>
        <c:axPos val="b"/>
        <c:numFmt formatCode="General" sourceLinked="1"/>
        <c:majorTickMark val="out"/>
        <c:minorTickMark val="none"/>
        <c:tickLblPos val="nextTo"/>
        <c:crossAx val="12"/>
        <c:crosses val="autoZero"/>
        <c:auto val="1"/>
        <c:lblAlgn val="ctr"/>
        <c:lblOffset val="100"/>
        <c:noMultiLvlLbl val="0"/>
      </c:catAx>
      <c:valAx>
        <c:axId val="12"/>
        <c:scaling>
          <c:orientation val="minMax"/>
          <c:max val="50000"/>
          <c:min val="0"/>
        </c:scaling>
        <c:delete val="0"/>
        <c:axPos val="r"/>
        <c:title>
          <c:tx>
            <c:rich>
              <a:bodyPr rot="0" horzOverflow="overflow" anchor="ctr" anchorCtr="1"/>
              <a:lstStyle/>
              <a:p>
                <a:pPr algn="ctr" rtl="0">
                  <a:defRPr sz="1000" b="0" i="0" u="none" strike="noStrike" baseline="0">
                    <a:solidFill>
                      <a:schemeClr val="tx1"/>
                    </a:solidFill>
                  </a:defRPr>
                </a:pPr>
                <a:r>
                  <a:rPr lang="ja-JP" altLang="en-US" sz="1000" b="0" i="0" u="none" strike="noStrike" baseline="0">
                    <a:solidFill>
                      <a:schemeClr val="tx1"/>
                    </a:solidFill>
                    <a:latin typeface="メイリオ"/>
                    <a:ea typeface="メイリオ"/>
                  </a:rPr>
                  <a:t>（世帯）</a:t>
                </a:r>
              </a:p>
            </c:rich>
          </c:tx>
          <c:layout>
            <c:manualLayout>
              <c:xMode val="edge"/>
              <c:yMode val="edge"/>
              <c:x val="0.89819168809255989"/>
              <c:y val="1.753850045852702E-2"/>
            </c:manualLayout>
          </c:layout>
          <c:overlay val="0"/>
        </c:title>
        <c:numFmt formatCode="#,##0_);[Red]\(#,##0\)" sourceLinked="0"/>
        <c:majorTickMark val="out"/>
        <c:minorTickMark val="none"/>
        <c:tickLblPos val="nextTo"/>
        <c:txPr>
          <a:bodyPr horzOverflow="overflow" anchor="ctr" anchorCtr="1"/>
          <a:lstStyle/>
          <a:p>
            <a:pPr algn="ctr" rtl="0">
              <a:defRPr sz="1000">
                <a:solidFill>
                  <a:schemeClr val="tx1"/>
                </a:solidFill>
              </a:defRPr>
            </a:pPr>
            <a:endParaRPr lang="ja-JP"/>
          </a:p>
        </c:txPr>
        <c:crossAx val="11"/>
        <c:crosses val="max"/>
        <c:crossBetween val="between"/>
      </c:valAx>
    </c:plotArea>
    <c:legend>
      <c:legendPos val="t"/>
      <c:overlay val="0"/>
      <c:txPr>
        <a:bodyPr horzOverflow="overflow" anchor="ctr" anchorCtr="1"/>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nchorCtr="1"/>
    <a:lstStyle/>
    <a:p>
      <a:pPr algn="ctr" rtl="0">
        <a:defRPr lang="ja-JP" altLang="en-US" sz="1000">
          <a:solidFill>
            <a:schemeClr val="tx1"/>
          </a:solidFill>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[2024統計さむかわデータベース（完成）.xlsx]7-2g!ﾋﾟﾎﾞｯﾄﾃｰﾌﾞﾙ6</c:name>
    <c:fmtId val="0"/>
  </c:pivotSource>
  <c:chart>
    <c:autoTitleDeleted val="1"/>
    <c:pivotFmts>
      <c:pivotFmt>
        <c:idx val="0"/>
        <c:spPr>
          <a:solidFill>
            <a:schemeClr val="accent1"/>
          </a:solidFill>
        </c:spPr>
        <c:marker>
          <c:symbol val="none"/>
        </c:marker>
        <c:dLbl>
          <c:idx val="0"/>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ln>
            <a:solidFill>
              <a:schemeClr val="accent2"/>
            </a:solidFill>
          </a:ln>
        </c:spPr>
        <c:marker>
          <c:spPr>
            <a:solidFill>
              <a:schemeClr val="accent2"/>
            </a:solidFill>
            <a:ln>
              <a:solidFill>
                <a:schemeClr val="accent2"/>
              </a:solidFill>
            </a:ln>
          </c:spPr>
        </c:marker>
        <c:dLbl>
          <c:idx val="0"/>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498961676048058"/>
          <c:y val="0.15300096418234804"/>
          <c:w val="0.78294238603144406"/>
          <c:h val="0.64568163308064941"/>
        </c:manualLayout>
      </c:layout>
      <c:barChart>
        <c:barDir val="col"/>
        <c:grouping val="clustered"/>
        <c:varyColors val="0"/>
        <c:ser>
          <c:idx val="1"/>
          <c:order val="1"/>
          <c:tx>
            <c:strRef>
              <c:f>'7-2g'!$C$1</c:f>
              <c:strCache>
                <c:ptCount val="1"/>
                <c:pt idx="0">
                  <c:v>給水人口（左軸）</c:v>
                </c:pt>
              </c:strCache>
            </c:strRef>
          </c:tx>
          <c:spPr>
            <a:solidFill>
              <a:schemeClr val="accent1"/>
            </a:solidFill>
          </c:spPr>
          <c:invertIfNegative val="0"/>
          <c:dLbls>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'7-2g'!$A$2:$A$9</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'7-2g'!$C$2:$C$9</c:f>
              <c:numCache>
                <c:formatCode>General</c:formatCode>
                <c:ptCount val="8"/>
                <c:pt idx="0">
                  <c:v>48113</c:v>
                </c:pt>
                <c:pt idx="1">
                  <c:v>48273</c:v>
                </c:pt>
                <c:pt idx="2">
                  <c:v>48424</c:v>
                </c:pt>
                <c:pt idx="3">
                  <c:v>48634</c:v>
                </c:pt>
                <c:pt idx="4">
                  <c:v>48511</c:v>
                </c:pt>
                <c:pt idx="5">
                  <c:v>48521</c:v>
                </c:pt>
                <c:pt idx="6">
                  <c:v>48493</c:v>
                </c:pt>
                <c:pt idx="7">
                  <c:v>48323</c:v>
                </c:pt>
              </c:numCache>
            </c:numRef>
          </c:val>
          <c:extLst>
            <c:ext xmlns:c16="http://schemas.microsoft.com/office/drawing/2014/chart" uri="{C3380CC4-5D6E-409C-BE32-E72D297353CC}">
              <c16:uniqueId val="{00000000-F4F8-48DA-B8FF-D1EDCA0540D8}"/>
            </c:ext>
          </c:extLst>
        </c:ser>
        <c:dLbls>
          <c:showLegendKey val="0"/>
          <c:showVal val="1"/>
          <c:showCatName val="0"/>
          <c:showSerName val="0"/>
          <c:showPercent val="0"/>
          <c:showBubbleSize val="0"/>
        </c:dLbls>
        <c:gapWidth val="150"/>
        <c:axId val="1"/>
        <c:axId val="2"/>
      </c:barChart>
      <c:lineChart>
        <c:grouping val="standard"/>
        <c:varyColors val="0"/>
        <c:ser>
          <c:idx val="0"/>
          <c:order val="0"/>
          <c:tx>
            <c:strRef>
              <c:f>'7-2g'!$B$1</c:f>
              <c:strCache>
                <c:ptCount val="1"/>
                <c:pt idx="0">
                  <c:v>給水戸数（右軸）</c:v>
                </c:pt>
              </c:strCache>
            </c:strRef>
          </c:tx>
          <c:spPr>
            <a:ln>
              <a:solidFill>
                <a:schemeClr val="accent2"/>
              </a:solidFill>
            </a:ln>
          </c:spPr>
          <c:marker>
            <c:spPr>
              <a:solidFill>
                <a:schemeClr val="accent2"/>
              </a:solidFill>
              <a:ln>
                <a:solidFill>
                  <a:schemeClr val="accent2"/>
                </a:solidFill>
              </a:ln>
            </c:spPr>
          </c:marker>
          <c:dLbls>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'7-2g'!$A$2:$A$9</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'7-2g'!$B$2:$B$9</c:f>
              <c:numCache>
                <c:formatCode>General</c:formatCode>
                <c:ptCount val="8"/>
                <c:pt idx="0">
                  <c:v>21357</c:v>
                </c:pt>
                <c:pt idx="1">
                  <c:v>21851</c:v>
                </c:pt>
                <c:pt idx="2">
                  <c:v>22062</c:v>
                </c:pt>
                <c:pt idx="3">
                  <c:v>22472</c:v>
                </c:pt>
                <c:pt idx="4">
                  <c:v>22865</c:v>
                </c:pt>
                <c:pt idx="5">
                  <c:v>23202</c:v>
                </c:pt>
                <c:pt idx="6">
                  <c:v>23567</c:v>
                </c:pt>
                <c:pt idx="7">
                  <c:v>23824</c:v>
                </c:pt>
              </c:numCache>
            </c:numRef>
          </c:val>
          <c:smooth val="0"/>
          <c:extLst>
            <c:ext xmlns:c16="http://schemas.microsoft.com/office/drawing/2014/chart" uri="{C3380CC4-5D6E-409C-BE32-E72D297353CC}">
              <c16:uniqueId val="{00000001-F4F8-48DA-B8FF-D1EDCA0540D8}"/>
            </c:ext>
          </c:extLst>
        </c:ser>
        <c:dLbls>
          <c:showLegendKey val="0"/>
          <c:showVal val="1"/>
          <c:showCatName val="0"/>
          <c:showSerName val="0"/>
          <c:showPercent val="0"/>
          <c:showBubbleSize val="0"/>
        </c:dLbls>
        <c:marker val="1"/>
        <c:smooth val="0"/>
        <c:axId val="11"/>
        <c:axId val="12"/>
      </c:lineChart>
      <c:catAx>
        <c:axId val="1"/>
        <c:scaling>
          <c:orientation val="minMax"/>
        </c:scaling>
        <c:delete val="0"/>
        <c:axPos val="b"/>
        <c:numFmt formatCode="General" sourceLinked="1"/>
        <c:majorTickMark val="out"/>
        <c:minorTickMark val="none"/>
        <c:tickLblPos val="nextTo"/>
        <c:txPr>
          <a:bodyPr rot="-2100000" horzOverflow="overflow" anchor="ctr" anchorCtr="1"/>
          <a:lstStyle/>
          <a:p>
            <a:pPr algn="ctr" rtl="0">
              <a:defRPr sz="900">
                <a:solidFill>
                  <a:schemeClr val="tx1"/>
                </a:solidFill>
              </a:defRPr>
            </a:pPr>
            <a:endParaRPr lang="ja-JP"/>
          </a:p>
        </c:txPr>
        <c:crossAx val="2"/>
        <c:crosses val="autoZero"/>
        <c:auto val="1"/>
        <c:lblAlgn val="ctr"/>
        <c:lblOffset val="50"/>
        <c:noMultiLvlLbl val="0"/>
      </c:catAx>
      <c:valAx>
        <c:axId val="2"/>
        <c:scaling>
          <c:orientation val="minMax"/>
          <c:max val="50000"/>
          <c:min val="0"/>
        </c:scaling>
        <c:delete val="0"/>
        <c:axPos val="l"/>
        <c:title>
          <c:tx>
            <c:rich>
              <a:bodyPr rot="0" horzOverflow="overflow" anchor="ctr" anchorCtr="1"/>
              <a:lstStyle/>
              <a:p>
                <a:pPr algn="ctr" rtl="0">
                  <a:defRPr sz="800" b="0" i="0" u="none" strike="noStrike" baseline="0">
                    <a:solidFill>
                      <a:schemeClr val="tx1"/>
                    </a:solidFill>
                  </a:defRPr>
                </a:pPr>
                <a:r>
                  <a:rPr lang="ja-JP" altLang="en-US" sz="800" b="0" i="0" u="none" strike="noStrike" baseline="0">
                    <a:solidFill>
                      <a:schemeClr val="tx1"/>
                    </a:solidFill>
                    <a:latin typeface="メイリオ"/>
                    <a:ea typeface="メイリオ"/>
                  </a:rPr>
                  <a:t>（人）</a:t>
                </a:r>
              </a:p>
            </c:rich>
          </c:tx>
          <c:layout>
            <c:manualLayout>
              <c:xMode val="edge"/>
              <c:yMode val="edge"/>
              <c:x val="5.0876267005611986E-2"/>
              <c:y val="6.2275796986050902E-2"/>
            </c:manualLayout>
          </c:layout>
          <c:overlay val="0"/>
        </c:title>
        <c:numFmt formatCode="#,##0_);[Red]\(#,##0\)" sourceLinked="0"/>
        <c:majorTickMark val="out"/>
        <c:minorTickMark val="none"/>
        <c:tickLblPos val="nextTo"/>
        <c:txPr>
          <a:bodyPr horzOverflow="overflow" anchor="ctr" anchorCtr="1"/>
          <a:lstStyle/>
          <a:p>
            <a:pPr algn="ctr" rtl="0">
              <a:defRPr sz="900">
                <a:solidFill>
                  <a:schemeClr val="tx1"/>
                </a:solidFill>
              </a:defRPr>
            </a:pPr>
            <a:endParaRPr lang="ja-JP"/>
          </a:p>
        </c:txPr>
        <c:crossAx val="1"/>
        <c:crosses val="autoZero"/>
        <c:crossBetween val="between"/>
        <c:majorUnit val="10000"/>
      </c:valAx>
      <c:catAx>
        <c:axId val="11"/>
        <c:scaling>
          <c:orientation val="minMax"/>
        </c:scaling>
        <c:delete val="1"/>
        <c:axPos val="b"/>
        <c:numFmt formatCode="General" sourceLinked="1"/>
        <c:majorTickMark val="out"/>
        <c:minorTickMark val="none"/>
        <c:tickLblPos val="nextTo"/>
        <c:crossAx val="12"/>
        <c:crosses val="autoZero"/>
        <c:auto val="1"/>
        <c:lblAlgn val="ctr"/>
        <c:lblOffset val="100"/>
        <c:noMultiLvlLbl val="0"/>
      </c:catAx>
      <c:valAx>
        <c:axId val="12"/>
        <c:scaling>
          <c:orientation val="minMax"/>
          <c:min val="0"/>
        </c:scaling>
        <c:delete val="0"/>
        <c:axPos val="r"/>
        <c:title>
          <c:tx>
            <c:rich>
              <a:bodyPr rot="0" horzOverflow="overflow" anchor="ctr" anchorCtr="1"/>
              <a:lstStyle/>
              <a:p>
                <a:pPr algn="ctr" rtl="0">
                  <a:defRPr sz="800" b="0" i="0" u="none" strike="noStrike" baseline="0">
                    <a:solidFill>
                      <a:schemeClr val="tx1"/>
                    </a:solidFill>
                  </a:defRPr>
                </a:pPr>
                <a:r>
                  <a:rPr lang="ja-JP" altLang="en-US" sz="800" b="0" i="0" u="none" strike="noStrike" baseline="0">
                    <a:solidFill>
                      <a:schemeClr val="tx1"/>
                    </a:solidFill>
                    <a:latin typeface="メイリオ"/>
                    <a:ea typeface="メイリオ"/>
                  </a:rPr>
                  <a:t>（戸数）</a:t>
                </a:r>
              </a:p>
            </c:rich>
          </c:tx>
          <c:layout>
            <c:manualLayout>
              <c:xMode val="edge"/>
              <c:yMode val="edge"/>
              <c:x val="0.90025061846749321"/>
              <c:y val="6.3096228140021818E-2"/>
            </c:manualLayout>
          </c:layout>
          <c:overlay val="0"/>
        </c:title>
        <c:numFmt formatCode="#,##0_);[Red]\(#,##0\)" sourceLinked="0"/>
        <c:majorTickMark val="out"/>
        <c:minorTickMark val="none"/>
        <c:tickLblPos val="nextTo"/>
        <c:txPr>
          <a:bodyPr horzOverflow="overflow" anchor="ctr" anchorCtr="1"/>
          <a:lstStyle/>
          <a:p>
            <a:pPr algn="ctr" rtl="0">
              <a:defRPr sz="900">
                <a:solidFill>
                  <a:schemeClr val="tx1"/>
                </a:solidFill>
              </a:defRPr>
            </a:pPr>
            <a:endParaRPr lang="ja-JP"/>
          </a:p>
        </c:txPr>
        <c:crossAx val="11"/>
        <c:crosses val="max"/>
        <c:crossBetween val="between"/>
      </c:valAx>
    </c:plotArea>
    <c:legend>
      <c:legendPos val="t"/>
      <c:layout>
        <c:manualLayout>
          <c:xMode val="edge"/>
          <c:yMode val="edge"/>
          <c:x val="0.24103131553443155"/>
          <c:y val="1.8726586237699065E-2"/>
          <c:w val="0.52212103103881979"/>
          <c:h val="7.8089864611205109E-2"/>
        </c:manualLayout>
      </c:layout>
      <c:overlay val="0"/>
      <c:txPr>
        <a:bodyPr horzOverflow="overflow" anchor="ctr" anchorCtr="1"/>
        <a:lstStyle/>
        <a:p>
          <a:pPr algn="l" rtl="0">
            <a:defRPr sz="900">
              <a:solidFill>
                <a:schemeClr val="tx1"/>
              </a:solidFill>
            </a:defRPr>
          </a:pPr>
          <a:endParaRPr lang="ja-JP"/>
        </a:p>
      </c:txPr>
    </c:legend>
    <c:plotVisOnly val="1"/>
    <c:dispBlanksAs val="gap"/>
    <c:showDLblsOverMax val="0"/>
  </c:chart>
  <c:spPr>
    <a:noFill/>
    <a:ln>
      <a:noFill/>
    </a:ln>
  </c:spPr>
  <c:txPr>
    <a:bodyPr horzOverflow="overflow" anchor="ctr" anchorCtr="1"/>
    <a:lstStyle/>
    <a:p>
      <a:pPr algn="ctr" rtl="0">
        <a:defRPr lang="ja-JP" altLang="en-US" sz="900">
          <a:solidFill>
            <a:schemeClr val="tx1"/>
          </a:solidFill>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[2024統計さむかわデータベース（完成）.xlsx]7-2g2!ﾋﾟﾎﾞｯﾄﾃｰﾌﾞﾙ6</c:name>
    <c:fmtId val="0"/>
  </c:pivotSource>
  <c:chart>
    <c:autoTitleDeleted val="1"/>
    <c:pivotFmts>
      <c:pivotFmt>
        <c:idx val="0"/>
        <c:marker>
          <c:symbol val="none"/>
        </c:marker>
        <c:dLbl>
          <c:idx val="0"/>
          <c:numFmt formatCode="0.0%" sourceLinked="0"/>
          <c:spPr>
            <a:noFill/>
            <a:ln>
              <a:noFill/>
            </a:ln>
            <a:effectLst/>
          </c:spPr>
          <c:txPr>
            <a:bodyPr rot="0" horzOverflow="overflow" wrap="square" lIns="38100" tIns="19050" rIns="38100" bIns="19050" anchor="ctr" anchorCtr="1">
              <a:spAutoFit/>
            </a:bodyPr>
            <a:lstStyle/>
            <a:p>
              <a:pPr algn="ctr" rtl="0">
                <a:defRPr sz="1000">
                  <a:solidFill>
                    <a:schemeClr val="tx1"/>
                  </a:solidFill>
                </a:defRPr>
              </a:pPr>
              <a:endParaRPr lang="ja-JP"/>
            </a:p>
          </c:txPr>
          <c:showLegendKey val="0"/>
          <c:showVal val="0"/>
          <c:showCatName val="0"/>
          <c:showSerName val="0"/>
          <c:showPercent val="1"/>
          <c:showBubbleSize val="1"/>
          <c:extLst>
            <c:ext xmlns:c15="http://schemas.microsoft.com/office/drawing/2012/chart" uri="{CE6537A1-D6FC-4f65-9D91-7224C49458BB}"/>
          </c:extLst>
        </c:dLbl>
      </c:pivotFmt>
      <c:pivotFmt>
        <c:idx val="1"/>
        <c:dLbl>
          <c:idx val="0"/>
          <c:layout>
            <c:manualLayout>
              <c:x val="-0.16351546965720193"/>
              <c:y val="4.6532456638796439E-2"/>
            </c:manualLayout>
          </c:layout>
          <c:numFmt formatCode="0.0%" sourceLinked="0"/>
          <c:spPr>
            <a:noFill/>
            <a:ln>
              <a:noFill/>
            </a:ln>
            <a:effectLst/>
          </c:spPr>
          <c:txPr>
            <a:bodyPr wrap="square" lIns="38100" tIns="19050" rIns="38100" bIns="19050">
              <a:spAutoFit/>
            </a:bodyPr>
            <a:lstStyle/>
            <a:p>
              <a:pPr>
                <a:defRPr sz="1000">
                  <a:solidFill>
                    <a:schemeClr val="tx1"/>
                  </a:solidFill>
                </a:defRPr>
              </a:pPr>
              <a:endParaRPr lang="ja-JP"/>
            </a:p>
          </c:txPr>
          <c:showLegendKey val="0"/>
          <c:showVal val="0"/>
          <c:showCatName val="0"/>
          <c:showSerName val="0"/>
          <c:showPercent val="1"/>
          <c:showBubbleSize val="1"/>
          <c:extLst>
            <c:ext xmlns:c15="http://schemas.microsoft.com/office/drawing/2012/chart" uri="{CE6537A1-D6FC-4f65-9D91-7224C49458BB}"/>
          </c:extLst>
        </c:dLbl>
      </c:pivotFmt>
      <c:pivotFmt>
        <c:idx val="2"/>
        <c:dLbl>
          <c:idx val="0"/>
          <c:layout>
            <c:manualLayout>
              <c:x val="-0.15475662133142448"/>
              <c:y val="-3.5688096977568529E-2"/>
            </c:manualLayout>
          </c:layout>
          <c:numFmt formatCode="0.0%" sourceLinked="0"/>
          <c:spPr>
            <a:noFill/>
            <a:ln>
              <a:noFill/>
            </a:ln>
            <a:effectLst/>
          </c:spPr>
          <c:txPr>
            <a:bodyPr wrap="square" lIns="38100" tIns="19050" rIns="38100" bIns="19050">
              <a:spAutoFit/>
            </a:bodyPr>
            <a:lstStyle/>
            <a:p>
              <a:pPr>
                <a:defRPr sz="1000">
                  <a:solidFill>
                    <a:schemeClr val="tx1"/>
                  </a:solidFill>
                </a:defRPr>
              </a:pPr>
              <a:endParaRPr lang="ja-JP"/>
            </a:p>
          </c:txPr>
          <c:showLegendKey val="0"/>
          <c:showVal val="0"/>
          <c:showCatName val="0"/>
          <c:showSerName val="0"/>
          <c:showPercent val="1"/>
          <c:showBubbleSize val="1"/>
          <c:extLst>
            <c:ext xmlns:c15="http://schemas.microsoft.com/office/drawing/2012/chart" uri="{CE6537A1-D6FC-4f65-9D91-7224C49458BB}"/>
          </c:extLst>
        </c:dLbl>
      </c:pivotFmt>
      <c:pivotFmt>
        <c:idx val="3"/>
      </c:pivotFmt>
      <c:pivotFmt>
        <c:idx val="4"/>
      </c:pivotFmt>
    </c:pivotFmts>
    <c:plotArea>
      <c:layout>
        <c:manualLayout>
          <c:layoutTarget val="inner"/>
          <c:xMode val="edge"/>
          <c:yMode val="edge"/>
          <c:x val="0.2785460473477262"/>
          <c:y val="0.16562035161465552"/>
          <c:w val="0.51907660175735437"/>
          <c:h val="0.79747821657689311"/>
        </c:manualLayout>
      </c:layout>
      <c:pieChart>
        <c:varyColors val="1"/>
        <c:ser>
          <c:idx val="0"/>
          <c:order val="0"/>
          <c:tx>
            <c:strRef>
              <c:f>'7-2g2'!$B$3:$B$4</c:f>
              <c:strCache>
                <c:ptCount val="1"/>
                <c:pt idx="0">
                  <c:v>令和6年度</c:v>
                </c:pt>
              </c:strCache>
            </c:strRef>
          </c:tx>
          <c:dPt>
            <c:idx val="3"/>
            <c:bubble3D val="0"/>
            <c:extLst>
              <c:ext xmlns:c16="http://schemas.microsoft.com/office/drawing/2014/chart" uri="{C3380CC4-5D6E-409C-BE32-E72D297353CC}">
                <c16:uniqueId val="{00000000-C398-417A-BC33-AB447C6A1214}"/>
              </c:ext>
            </c:extLst>
          </c:dPt>
          <c:dPt>
            <c:idx val="4"/>
            <c:bubble3D val="0"/>
            <c:extLst>
              <c:ext xmlns:c16="http://schemas.microsoft.com/office/drawing/2014/chart" uri="{C3380CC4-5D6E-409C-BE32-E72D297353CC}">
                <c16:uniqueId val="{00000001-C398-417A-BC33-AB447C6A1214}"/>
              </c:ext>
            </c:extLst>
          </c:dPt>
          <c:dLbls>
            <c:numFmt formatCode="0.0%" sourceLinked="0"/>
            <c:spPr>
              <a:noFill/>
              <a:ln>
                <a:noFill/>
              </a:ln>
              <a:effectLst/>
            </c:spPr>
            <c:txPr>
              <a:bodyPr rot="0" horzOverflow="overflow" wrap="square" lIns="38100" tIns="19050" rIns="38100" bIns="19050" anchor="ctr" anchorCtr="1">
                <a:spAutoFit/>
              </a:bodyPr>
              <a:lstStyle/>
              <a:p>
                <a:pPr algn="ctr" rtl="0">
                  <a:defRPr sz="1000">
                    <a:solidFill>
                      <a:schemeClr val="tx1"/>
                    </a:solidFill>
                  </a:defRPr>
                </a:pPr>
                <a:endParaRPr lang="ja-JP"/>
              </a:p>
            </c:txPr>
            <c:showLegendKey val="0"/>
            <c:showVal val="0"/>
            <c:showCatName val="0"/>
            <c:showSerName val="0"/>
            <c:showPercent val="1"/>
            <c:showBubbleSize val="1"/>
            <c:showLeaderLines val="1"/>
            <c:extLst>
              <c:ext xmlns:c15="http://schemas.microsoft.com/office/drawing/2012/chart" uri="{CE6537A1-D6FC-4f65-9D91-7224C49458BB}"/>
            </c:extLst>
          </c:dLbls>
          <c:cat>
            <c:strRef>
              <c:f>'7-2g2'!$A$5:$A$11</c:f>
              <c:strCache>
                <c:ptCount val="7"/>
                <c:pt idx="0">
                  <c:v>家事用</c:v>
                </c:pt>
                <c:pt idx="1">
                  <c:v>工業用</c:v>
                </c:pt>
                <c:pt idx="2">
                  <c:v>営業用</c:v>
                </c:pt>
                <c:pt idx="3">
                  <c:v>無収水量 </c:v>
                </c:pt>
                <c:pt idx="4">
                  <c:v>公共用</c:v>
                </c:pt>
                <c:pt idx="5">
                  <c:v>プール用</c:v>
                </c:pt>
                <c:pt idx="6">
                  <c:v>一時用</c:v>
                </c:pt>
              </c:strCache>
            </c:strRef>
          </c:cat>
          <c:val>
            <c:numRef>
              <c:f>'7-2g2'!$B$5:$B$11</c:f>
              <c:numCache>
                <c:formatCode>General</c:formatCode>
                <c:ptCount val="7"/>
                <c:pt idx="0">
                  <c:v>4175033</c:v>
                </c:pt>
                <c:pt idx="1">
                  <c:v>1147747</c:v>
                </c:pt>
                <c:pt idx="2">
                  <c:v>428163</c:v>
                </c:pt>
                <c:pt idx="3">
                  <c:v>210419</c:v>
                </c:pt>
                <c:pt idx="4">
                  <c:v>85605</c:v>
                </c:pt>
                <c:pt idx="5">
                  <c:v>1148</c:v>
                </c:pt>
                <c:pt idx="6">
                  <c:v>2959</c:v>
                </c:pt>
              </c:numCache>
            </c:numRef>
          </c:val>
          <c:extLst>
            <c:ext xmlns:c16="http://schemas.microsoft.com/office/drawing/2014/chart" uri="{C3380CC4-5D6E-409C-BE32-E72D297353CC}">
              <c16:uniqueId val="{00000002-C398-417A-BC33-AB447C6A1214}"/>
            </c:ext>
          </c:extLst>
        </c:ser>
        <c:dLbls>
          <c:showLegendKey val="0"/>
          <c:showVal val="1"/>
          <c:showCatName val="0"/>
          <c:showSerName val="0"/>
          <c:showPercent val="0"/>
          <c:showBubbleSize val="0"/>
          <c:showLeaderLines val="1"/>
        </c:dLbls>
        <c:firstSliceAng val="0"/>
      </c:pieChart>
    </c:plotArea>
    <c:legend>
      <c:legendPos val="r"/>
      <c:layout>
        <c:manualLayout>
          <c:xMode val="edge"/>
          <c:yMode val="edge"/>
          <c:x val="0.8503554995524184"/>
          <c:y val="0.21794828837884625"/>
          <c:w val="0.1448115397875949"/>
          <c:h val="0.5826551661699928"/>
        </c:manualLayout>
      </c:layout>
      <c:overlay val="0"/>
      <c:txPr>
        <a:bodyPr horzOverflow="overflow" anchor="ctr" anchorCtr="1"/>
        <a:lstStyle/>
        <a:p>
          <a:pPr algn="l" rtl="0">
            <a:defRPr sz="900">
              <a:solidFill>
                <a:schemeClr val="tx1">
                  <a:lumMod val="85000"/>
                  <a:lumOff val="15000"/>
                </a:schemeClr>
              </a:solidFill>
            </a:defRPr>
          </a:pPr>
          <a:endParaRPr lang="ja-JP"/>
        </a:p>
      </c:txPr>
    </c:legend>
    <c:plotVisOnly val="1"/>
    <c:dispBlanksAs val="gap"/>
    <c:showDLblsOverMax val="0"/>
  </c:chart>
  <c:spPr>
    <a:noFill/>
    <a:ln>
      <a:noFill/>
    </a:ln>
  </c:spPr>
  <c:txPr>
    <a:bodyPr horzOverflow="overflow" anchor="ctr" anchorCtr="1"/>
    <a:lstStyle/>
    <a:p>
      <a:pPr algn="ctr" rtl="0">
        <a:defRPr lang="ja-JP" altLang="en-US" sz="1000">
          <a:solidFill>
            <a:schemeClr val="tx1"/>
          </a:solidFill>
          <a:latin typeface="メイリオ"/>
          <a:ea typeface="メイリオ"/>
        </a:defRPr>
      </a:pPr>
      <a:endParaRPr lang="ja-JP"/>
    </a:p>
  </c:txPr>
  <c:printSettings>
    <c:headerFooter/>
    <c:pageMargins b="0.75" l="0.7" r="0.7" t="0.75" header="0.3" footer="0.3"/>
    <c:pageSetup paperSize="9" orientation="landscape"/>
  </c:printSettings>
  <c:userShapes r:id="rId1"/>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[2024統計さむかわデータベース（完成）.xlsx]8-1g!ﾋﾟﾎﾞｯﾄﾃｰﾌﾞﾙ7</c:name>
    <c:fmtId val="0"/>
  </c:pivotSource>
  <c:chart>
    <c:autoTitleDeleted val="1"/>
    <c:pivotFmts>
      <c:pivotFmt>
        <c:idx val="0"/>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dLbl>
          <c:idx val="0"/>
          <c:layout>
            <c:manualLayout>
              <c:x val="-8.3422690398531289E-3"/>
              <c:y val="0.32863615432101401"/>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dLbl>
          <c:idx val="0"/>
          <c:layout>
            <c:manualLayout>
              <c:x val="3.7335126528415126E-3"/>
              <c:y val="0.29213779671613488"/>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dLbl>
          <c:idx val="0"/>
          <c:layout>
            <c:manualLayout>
              <c:x val="-2.1296986476413587E-3"/>
              <c:y val="0.26352772039609207"/>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dLbl>
          <c:idx val="0"/>
          <c:layout>
            <c:manualLayout>
              <c:x val="6.4744515816365531E-3"/>
              <c:y val="0.2194268938117093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dLbl>
          <c:idx val="0"/>
          <c:layout>
            <c:manualLayout>
              <c:x val="2.1582064248144325E-3"/>
              <c:y val="0.17565018971969881"/>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dLbl>
          <c:idx val="0"/>
          <c:layout>
            <c:manualLayout>
              <c:x val="-6.2993802912320977E-3"/>
              <c:y val="0.1587410794287377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dLbl>
          <c:idx val="0"/>
          <c:layout>
            <c:manualLayout>
              <c:x val="-7.8088048333718627E-17"/>
              <c:y val="0.12641785583607756"/>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pivotFmt>
      <c:pivotFmt>
        <c:idx val="9"/>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layout>
            <c:manualLayout>
              <c:x val="-7.7026019348313143E-2"/>
              <c:y val="-0.13955252180508154"/>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11"/>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layout>
            <c:manualLayout>
              <c:x val="-7.0551431002980017E-2"/>
              <c:y val="-0.10542282897231706"/>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12"/>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layout>
            <c:manualLayout>
              <c:x val="-7.7026019348313213E-2"/>
              <c:y val="-0.1471368979901403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13"/>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layout>
            <c:manualLayout>
              <c:x val="-7.2709627118091133E-2"/>
              <c:y val="-0.10542282897231706"/>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14"/>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layout>
            <c:manualLayout>
              <c:x val="-8.7816999923868433E-2"/>
              <c:y val="-0.12438376943496397"/>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15"/>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layout>
            <c:manualLayout>
              <c:x val="-7.5393599804798608E-2"/>
              <c:y val="-4.5260692223358011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16"/>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layout>
            <c:manualLayout>
              <c:x val="-7.628049470619111E-2"/>
              <c:y val="-6.8078942603657433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17"/>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s>
    <c:plotArea>
      <c:layout>
        <c:manualLayout>
          <c:layoutTarget val="inner"/>
          <c:xMode val="edge"/>
          <c:yMode val="edge"/>
          <c:x val="0.14134026357862223"/>
          <c:y val="0.15196066271183784"/>
          <c:w val="0.78712612493317446"/>
          <c:h val="0.62814372538033503"/>
        </c:manualLayout>
      </c:layout>
      <c:barChart>
        <c:barDir val="col"/>
        <c:grouping val="clustered"/>
        <c:varyColors val="0"/>
        <c:ser>
          <c:idx val="1"/>
          <c:order val="1"/>
          <c:tx>
            <c:strRef>
              <c:f>'8-1g'!$C$3</c:f>
              <c:strCache>
                <c:ptCount val="1"/>
                <c:pt idx="0">
                  <c:v>総所得額（左軸）</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39C-4AB1-B970-0061EA154629}"/>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A39C-4AB1-B970-0061EA154629}"/>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A39C-4AB1-B970-0061EA154629}"/>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A39C-4AB1-B970-0061EA154629}"/>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9-A39C-4AB1-B970-0061EA154629}"/>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B-A39C-4AB1-B970-0061EA154629}"/>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D-A39C-4AB1-B970-0061EA154629}"/>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F-A39C-4AB1-B970-0061EA154629}"/>
              </c:ext>
            </c:extLst>
          </c:dPt>
          <c:dPt>
            <c:idx val="8"/>
            <c:invertIfNegative val="0"/>
            <c:bubble3D val="0"/>
            <c:extLst>
              <c:ext xmlns:c16="http://schemas.microsoft.com/office/drawing/2014/chart" uri="{C3380CC4-5D6E-409C-BE32-E72D297353CC}">
                <c16:uniqueId val="{00000011-A39C-4AB1-B970-0061EA154629}"/>
              </c:ext>
            </c:extLst>
          </c:dPt>
          <c:dLbls>
            <c:dLbl>
              <c:idx val="0"/>
              <c:layout>
                <c:manualLayout>
                  <c:x val="-8.3422690398531289E-3"/>
                  <c:y val="0.32863615432101401"/>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39C-4AB1-B970-0061EA154629}"/>
                </c:ext>
              </c:extLst>
            </c:dLbl>
            <c:dLbl>
              <c:idx val="1"/>
              <c:layout>
                <c:manualLayout>
                  <c:x val="3.7335126528415126E-3"/>
                  <c:y val="0.2921377967161348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39C-4AB1-B970-0061EA154629}"/>
                </c:ext>
              </c:extLst>
            </c:dLbl>
            <c:dLbl>
              <c:idx val="2"/>
              <c:layout>
                <c:manualLayout>
                  <c:x val="-2.1296986476413587E-3"/>
                  <c:y val="0.2635277203960920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39C-4AB1-B970-0061EA154629}"/>
                </c:ext>
              </c:extLst>
            </c:dLbl>
            <c:dLbl>
              <c:idx val="3"/>
              <c:layout>
                <c:manualLayout>
                  <c:x val="6.4744515816365531E-3"/>
                  <c:y val="0.2194268938117093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39C-4AB1-B970-0061EA154629}"/>
                </c:ext>
              </c:extLst>
            </c:dLbl>
            <c:dLbl>
              <c:idx val="4"/>
              <c:layout>
                <c:manualLayout>
                  <c:x val="2.1582064248144325E-3"/>
                  <c:y val="0.17565018971969881"/>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39C-4AB1-B970-0061EA154629}"/>
                </c:ext>
              </c:extLst>
            </c:dLbl>
            <c:dLbl>
              <c:idx val="5"/>
              <c:layout>
                <c:manualLayout>
                  <c:x val="-6.2993802912320977E-3"/>
                  <c:y val="0.1587410794287377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39C-4AB1-B970-0061EA154629}"/>
                </c:ext>
              </c:extLst>
            </c:dLbl>
            <c:dLbl>
              <c:idx val="6"/>
              <c:layout>
                <c:manualLayout>
                  <c:x val="-7.8088048333718627E-17"/>
                  <c:y val="0.1264178558360775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39C-4AB1-B970-0061EA154629}"/>
                </c:ext>
              </c:extLst>
            </c:dLbl>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'8-1g'!$A$4:$A$12</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'8-1g'!$C$4:$C$12</c:f>
              <c:numCache>
                <c:formatCode>General</c:formatCode>
                <c:ptCount val="8"/>
                <c:pt idx="0">
                  <c:v>71277836</c:v>
                </c:pt>
                <c:pt idx="1">
                  <c:v>71850458</c:v>
                </c:pt>
                <c:pt idx="2">
                  <c:v>73723843</c:v>
                </c:pt>
                <c:pt idx="3">
                  <c:v>74464214</c:v>
                </c:pt>
                <c:pt idx="4">
                  <c:v>76193990</c:v>
                </c:pt>
                <c:pt idx="5">
                  <c:v>79753948</c:v>
                </c:pt>
                <c:pt idx="6">
                  <c:v>80694848</c:v>
                </c:pt>
                <c:pt idx="7">
                  <c:v>81633299</c:v>
                </c:pt>
              </c:numCache>
            </c:numRef>
          </c:val>
          <c:extLst>
            <c:ext xmlns:c16="http://schemas.microsoft.com/office/drawing/2014/chart" uri="{C3380CC4-5D6E-409C-BE32-E72D297353CC}">
              <c16:uniqueId val="{00000012-A39C-4AB1-B970-0061EA154629}"/>
            </c:ext>
          </c:extLst>
        </c:ser>
        <c:dLbls>
          <c:showLegendKey val="0"/>
          <c:showVal val="1"/>
          <c:showCatName val="0"/>
          <c:showSerName val="0"/>
          <c:showPercent val="0"/>
          <c:showBubbleSize val="0"/>
        </c:dLbls>
        <c:gapWidth val="150"/>
        <c:axId val="1"/>
        <c:axId val="2"/>
      </c:barChart>
      <c:lineChart>
        <c:grouping val="standard"/>
        <c:varyColors val="0"/>
        <c:ser>
          <c:idx val="0"/>
          <c:order val="0"/>
          <c:tx>
            <c:strRef>
              <c:f>'8-1g'!$B$3</c:f>
              <c:strCache>
                <c:ptCount val="1"/>
                <c:pt idx="0">
                  <c:v>所得者1人当り金額（右軸）</c:v>
                </c:pt>
              </c:strCache>
            </c:strRef>
          </c:tx>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Pt>
            <c:idx val="0"/>
            <c:bubble3D val="0"/>
            <c:spPr>
              <a:ln w="28575" cap="rnd" cmpd="sng" algn="ctr">
                <a:solidFill>
                  <a:schemeClr val="accent2"/>
                </a:solidFill>
                <a:prstDash val="solid"/>
                <a:round/>
              </a:ln>
              <a:effectLst/>
            </c:spPr>
            <c:extLst>
              <c:ext xmlns:c16="http://schemas.microsoft.com/office/drawing/2014/chart" uri="{C3380CC4-5D6E-409C-BE32-E72D297353CC}">
                <c16:uniqueId val="{00000014-A39C-4AB1-B970-0061EA154629}"/>
              </c:ext>
            </c:extLst>
          </c:dPt>
          <c:dPt>
            <c:idx val="1"/>
            <c:bubble3D val="0"/>
            <c:spPr>
              <a:ln w="28575" cap="rnd" cmpd="sng" algn="ctr">
                <a:solidFill>
                  <a:schemeClr val="accent2"/>
                </a:solidFill>
                <a:prstDash val="solid"/>
                <a:round/>
              </a:ln>
              <a:effectLst/>
            </c:spPr>
            <c:extLst>
              <c:ext xmlns:c16="http://schemas.microsoft.com/office/drawing/2014/chart" uri="{C3380CC4-5D6E-409C-BE32-E72D297353CC}">
                <c16:uniqueId val="{00000016-A39C-4AB1-B970-0061EA154629}"/>
              </c:ext>
            </c:extLst>
          </c:dPt>
          <c:dPt>
            <c:idx val="2"/>
            <c:bubble3D val="0"/>
            <c:spPr>
              <a:ln w="28575" cap="rnd" cmpd="sng" algn="ctr">
                <a:solidFill>
                  <a:schemeClr val="accent2"/>
                </a:solidFill>
                <a:prstDash val="solid"/>
                <a:round/>
              </a:ln>
              <a:effectLst/>
            </c:spPr>
            <c:extLst>
              <c:ext xmlns:c16="http://schemas.microsoft.com/office/drawing/2014/chart" uri="{C3380CC4-5D6E-409C-BE32-E72D297353CC}">
                <c16:uniqueId val="{00000018-A39C-4AB1-B970-0061EA154629}"/>
              </c:ext>
            </c:extLst>
          </c:dPt>
          <c:dPt>
            <c:idx val="3"/>
            <c:bubble3D val="0"/>
            <c:spPr>
              <a:ln w="28575" cap="rnd" cmpd="sng" algn="ctr">
                <a:solidFill>
                  <a:schemeClr val="accent2"/>
                </a:solidFill>
                <a:prstDash val="solid"/>
                <a:round/>
              </a:ln>
              <a:effectLst/>
            </c:spPr>
            <c:extLst>
              <c:ext xmlns:c16="http://schemas.microsoft.com/office/drawing/2014/chart" uri="{C3380CC4-5D6E-409C-BE32-E72D297353CC}">
                <c16:uniqueId val="{0000001A-A39C-4AB1-B970-0061EA154629}"/>
              </c:ext>
            </c:extLst>
          </c:dPt>
          <c:dPt>
            <c:idx val="4"/>
            <c:bubble3D val="0"/>
            <c:spPr>
              <a:ln w="28575" cap="rnd" cmpd="sng" algn="ctr">
                <a:solidFill>
                  <a:schemeClr val="accent2"/>
                </a:solidFill>
                <a:prstDash val="solid"/>
                <a:round/>
              </a:ln>
              <a:effectLst/>
            </c:spPr>
            <c:extLst>
              <c:ext xmlns:c16="http://schemas.microsoft.com/office/drawing/2014/chart" uri="{C3380CC4-5D6E-409C-BE32-E72D297353CC}">
                <c16:uniqueId val="{0000001C-A39C-4AB1-B970-0061EA154629}"/>
              </c:ext>
            </c:extLst>
          </c:dPt>
          <c:dPt>
            <c:idx val="5"/>
            <c:bubble3D val="0"/>
            <c:spPr>
              <a:ln w="28575" cap="rnd" cmpd="sng" algn="ctr">
                <a:solidFill>
                  <a:schemeClr val="accent2"/>
                </a:solidFill>
                <a:prstDash val="solid"/>
                <a:round/>
              </a:ln>
              <a:effectLst/>
            </c:spPr>
            <c:extLst>
              <c:ext xmlns:c16="http://schemas.microsoft.com/office/drawing/2014/chart" uri="{C3380CC4-5D6E-409C-BE32-E72D297353CC}">
                <c16:uniqueId val="{0000001E-A39C-4AB1-B970-0061EA154629}"/>
              </c:ext>
            </c:extLst>
          </c:dPt>
          <c:dPt>
            <c:idx val="6"/>
            <c:bubble3D val="0"/>
            <c:spPr>
              <a:ln w="28575" cap="rnd" cmpd="sng" algn="ctr">
                <a:solidFill>
                  <a:schemeClr val="accent2"/>
                </a:solidFill>
                <a:prstDash val="solid"/>
                <a:round/>
              </a:ln>
              <a:effectLst/>
            </c:spPr>
            <c:extLst>
              <c:ext xmlns:c16="http://schemas.microsoft.com/office/drawing/2014/chart" uri="{C3380CC4-5D6E-409C-BE32-E72D297353CC}">
                <c16:uniqueId val="{00000020-A39C-4AB1-B970-0061EA154629}"/>
              </c:ext>
            </c:extLst>
          </c:dPt>
          <c:dPt>
            <c:idx val="7"/>
            <c:bubble3D val="0"/>
            <c:spPr>
              <a:ln w="28575" cap="rnd" cmpd="sng" algn="ctr">
                <a:solidFill>
                  <a:schemeClr val="accent2"/>
                </a:solidFill>
                <a:prstDash val="solid"/>
                <a:round/>
              </a:ln>
              <a:effectLst/>
            </c:spPr>
            <c:extLst>
              <c:ext xmlns:c16="http://schemas.microsoft.com/office/drawing/2014/chart" uri="{C3380CC4-5D6E-409C-BE32-E72D297353CC}">
                <c16:uniqueId val="{00000022-A39C-4AB1-B970-0061EA154629}"/>
              </c:ext>
            </c:extLst>
          </c:dPt>
          <c:dPt>
            <c:idx val="8"/>
            <c:bubble3D val="0"/>
            <c:extLst>
              <c:ext xmlns:c16="http://schemas.microsoft.com/office/drawing/2014/chart" uri="{C3380CC4-5D6E-409C-BE32-E72D297353CC}">
                <c16:uniqueId val="{00000024-A39C-4AB1-B970-0061EA154629}"/>
              </c:ext>
            </c:extLst>
          </c:dPt>
          <c:dLbls>
            <c:dLbl>
              <c:idx val="0"/>
              <c:layout>
                <c:manualLayout>
                  <c:x val="-7.7026019348313143E-2"/>
                  <c:y val="-0.1395525218050815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39C-4AB1-B970-0061EA154629}"/>
                </c:ext>
              </c:extLst>
            </c:dLbl>
            <c:dLbl>
              <c:idx val="1"/>
              <c:layout>
                <c:manualLayout>
                  <c:x val="-7.0551431002980017E-2"/>
                  <c:y val="-0.1054228289723170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39C-4AB1-B970-0061EA154629}"/>
                </c:ext>
              </c:extLst>
            </c:dLbl>
            <c:dLbl>
              <c:idx val="2"/>
              <c:layout>
                <c:manualLayout>
                  <c:x val="-7.7026019348313213E-2"/>
                  <c:y val="-0.1471368979901403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39C-4AB1-B970-0061EA154629}"/>
                </c:ext>
              </c:extLst>
            </c:dLbl>
            <c:dLbl>
              <c:idx val="3"/>
              <c:layout>
                <c:manualLayout>
                  <c:x val="-7.2709627118091133E-2"/>
                  <c:y val="-0.1054228289723170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39C-4AB1-B970-0061EA154629}"/>
                </c:ext>
              </c:extLst>
            </c:dLbl>
            <c:dLbl>
              <c:idx val="4"/>
              <c:layout>
                <c:manualLayout>
                  <c:x val="-8.7816999923868433E-2"/>
                  <c:y val="-0.1243837694349639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39C-4AB1-B970-0061EA154629}"/>
                </c:ext>
              </c:extLst>
            </c:dLbl>
            <c:dLbl>
              <c:idx val="5"/>
              <c:layout>
                <c:manualLayout>
                  <c:x val="-7.5393599804798608E-2"/>
                  <c:y val="-4.5260692223358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A39C-4AB1-B970-0061EA154629}"/>
                </c:ext>
              </c:extLst>
            </c:dLbl>
            <c:dLbl>
              <c:idx val="6"/>
              <c:layout>
                <c:manualLayout>
                  <c:x val="-7.628049470619111E-2"/>
                  <c:y val="-6.80789426036574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A39C-4AB1-B970-0061EA154629}"/>
                </c:ext>
              </c:extLst>
            </c:dLbl>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'8-1g'!$A$4:$A$12</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'8-1g'!$B$4:$B$12</c:f>
              <c:numCache>
                <c:formatCode>General</c:formatCode>
                <c:ptCount val="8"/>
                <c:pt idx="0">
                  <c:v>3159198</c:v>
                </c:pt>
                <c:pt idx="1">
                  <c:v>3151612</c:v>
                </c:pt>
                <c:pt idx="2">
                  <c:v>3189713</c:v>
                </c:pt>
                <c:pt idx="3">
                  <c:v>3186998</c:v>
                </c:pt>
                <c:pt idx="4">
                  <c:v>3244921</c:v>
                </c:pt>
                <c:pt idx="5">
                  <c:v>3342999</c:v>
                </c:pt>
                <c:pt idx="6">
                  <c:v>3360605</c:v>
                </c:pt>
                <c:pt idx="7">
                  <c:v>3574137</c:v>
                </c:pt>
              </c:numCache>
            </c:numRef>
          </c:val>
          <c:smooth val="0"/>
          <c:extLst>
            <c:ext xmlns:c16="http://schemas.microsoft.com/office/drawing/2014/chart" uri="{C3380CC4-5D6E-409C-BE32-E72D297353CC}">
              <c16:uniqueId val="{00000025-A39C-4AB1-B970-0061EA154629}"/>
            </c:ext>
          </c:extLst>
        </c:ser>
        <c:dLbls>
          <c:showLegendKey val="0"/>
          <c:showVal val="1"/>
          <c:showCatName val="0"/>
          <c:showSerName val="0"/>
          <c:showPercent val="0"/>
          <c:showBubbleSize val="0"/>
        </c:dLbls>
        <c:marker val="1"/>
        <c:smooth val="0"/>
        <c:axId val="11"/>
        <c:axId val="12"/>
      </c:line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min val="0"/>
        </c:scaling>
        <c:delete val="0"/>
        <c:axPos val="l"/>
        <c:title>
          <c:tx>
            <c:rich>
              <a:bodyPr rot="0" spcFirstLastPara="1" vertOverflow="ellipsis" horzOverflow="overflow" wrap="square" anchor="ctr" anchorCtr="1"/>
              <a:lstStyle/>
              <a:p>
                <a:pPr algn="ctr" rtl="0">
                  <a:defRPr lang="ja-JP" altLang="en-US" sz="800" b="0" i="0" u="none" strike="noStrike" kern="1200" baseline="0">
                    <a:solidFill>
                      <a:schemeClr val="tx1"/>
                    </a:solidFill>
                    <a:latin typeface="メイリオ"/>
                    <a:ea typeface="メイリオ"/>
                    <a:cs typeface="+mn-cs"/>
                  </a:defRPr>
                </a:pPr>
                <a:r>
                  <a:rPr lang="ja-JP" altLang="en-US" sz="800" b="0" i="0" u="none" strike="noStrike" kern="1200" baseline="0">
                    <a:solidFill>
                      <a:schemeClr val="tx1"/>
                    </a:solidFill>
                    <a:latin typeface="メイリオ"/>
                    <a:ea typeface="メイリオ"/>
                    <a:cs typeface="+mn-cs"/>
                  </a:rPr>
                  <a:t>（千円）</a:t>
                </a:r>
              </a:p>
            </c:rich>
          </c:tx>
          <c:layout>
            <c:manualLayout>
              <c:xMode val="edge"/>
              <c:yMode val="edge"/>
              <c:x val="6.354293741451332E-2"/>
              <c:y val="5.9594031724295331E-2"/>
            </c:manualLayout>
          </c:layout>
          <c:overlay val="0"/>
          <c:spPr>
            <a:noFill/>
            <a:ln>
              <a:noFill/>
            </a:ln>
            <a:effectLst/>
          </c:spPr>
          <c:txPr>
            <a:bodyPr rot="0" spcFirstLastPara="1" vertOverflow="ellipsis" horzOverflow="overflow" wrap="square" anchor="ctr" anchorCtr="1"/>
            <a:lstStyle/>
            <a:p>
              <a:pPr algn="ctr" rtl="0">
                <a:defRPr lang="ja-JP" altLang="en-US" sz="8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majorUnit val="20000000"/>
      </c:valAx>
      <c:catAx>
        <c:axId val="11"/>
        <c:scaling>
          <c:orientation val="minMax"/>
        </c:scaling>
        <c:delete val="1"/>
        <c:axPos val="b"/>
        <c:numFmt formatCode="General" sourceLinked="1"/>
        <c:majorTickMark val="out"/>
        <c:minorTickMark val="none"/>
        <c:tickLblPos val="nextTo"/>
        <c:crossAx val="12"/>
        <c:crosses val="autoZero"/>
        <c:auto val="1"/>
        <c:lblAlgn val="ctr"/>
        <c:lblOffset val="100"/>
        <c:noMultiLvlLbl val="0"/>
      </c:catAx>
      <c:valAx>
        <c:axId val="12"/>
        <c:scaling>
          <c:orientation val="minMax"/>
          <c:min val="0"/>
        </c:scaling>
        <c:delete val="0"/>
        <c:axPos val="r"/>
        <c:title>
          <c:tx>
            <c:rich>
              <a:bodyPr rot="0" spcFirstLastPara="1" vertOverflow="ellipsis" horzOverflow="overflow" wrap="square" anchor="ctr" anchorCtr="1"/>
              <a:lstStyle/>
              <a:p>
                <a:pPr algn="ctr" rtl="0">
                  <a:defRPr lang="ja-JP" altLang="en-US" sz="800" b="0" i="0" u="none" strike="noStrike" kern="1200" baseline="0">
                    <a:solidFill>
                      <a:schemeClr val="tx1"/>
                    </a:solidFill>
                    <a:latin typeface="メイリオ"/>
                    <a:ea typeface="メイリオ"/>
                    <a:cs typeface="+mn-cs"/>
                  </a:defRPr>
                </a:pPr>
                <a:r>
                  <a:rPr lang="ja-JP" altLang="en-US" sz="800" b="0" i="0" u="none" strike="noStrike" kern="1200" baseline="0">
                    <a:solidFill>
                      <a:schemeClr val="tx1"/>
                    </a:solidFill>
                    <a:latin typeface="メイリオ"/>
                    <a:ea typeface="メイリオ"/>
                    <a:cs typeface="+mn-cs"/>
                  </a:rPr>
                  <a:t>（円）</a:t>
                </a:r>
              </a:p>
            </c:rich>
          </c:tx>
          <c:layout>
            <c:manualLayout>
              <c:xMode val="edge"/>
              <c:yMode val="edge"/>
              <c:x val="0.87047949832135263"/>
              <c:y val="6.2157651489216023E-2"/>
            </c:manualLayout>
          </c:layout>
          <c:overlay val="0"/>
          <c:spPr>
            <a:noFill/>
            <a:ln>
              <a:noFill/>
            </a:ln>
            <a:effectLst/>
          </c:spPr>
          <c:txPr>
            <a:bodyPr rot="0" spcFirstLastPara="1" vertOverflow="ellipsis" horzOverflow="overflow" wrap="square" anchor="ctr" anchorCtr="1"/>
            <a:lstStyle/>
            <a:p>
              <a:pPr algn="ctr" rtl="0">
                <a:defRPr lang="ja-JP" altLang="en-US" sz="8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1"/>
        <c:crosses val="max"/>
        <c:crossBetween val="between"/>
        <c:majorUnit val="500000"/>
      </c:valAx>
      <c:spPr>
        <a:solidFill>
          <a:schemeClr val="bg1"/>
        </a:solidFill>
        <a:ln>
          <a:noFill/>
        </a:ln>
        <a:effectLst/>
      </c:spPr>
    </c:plotArea>
    <c:legend>
      <c:legendPos val="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[2024統計さむかわデータベース（完成）.xlsx]8-2g !ﾋﾟﾎﾞｯﾄﾃｰﾌﾞﾙ1</c:name>
    <c:fmtId val="0"/>
  </c:pivotSource>
  <c:chart>
    <c:autoTitleDeleted val="1"/>
    <c:pivotFmts>
      <c:pivotFmt>
        <c:idx val="0"/>
        <c:dLbl>
          <c:idx val="0"/>
          <c:numFmt formatCode="0.0%" sourceLinked="0"/>
          <c:spPr>
            <a:noFill/>
            <a:ln>
              <a:noFill/>
            </a:ln>
            <a:effectLst/>
          </c:spPr>
          <c:txPr>
            <a:bodyPr rot="0" spcFirstLastPara="1" vertOverflow="ellipsis" horzOverflow="overflow"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2"/>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lumMod val="60000"/>
            </a:schemeClr>
          </a:solidFill>
          <a:ln>
            <a:noFill/>
          </a:ln>
          <a:effectLst/>
        </c:spPr>
      </c:pivotFmt>
      <c:pivotFmt>
        <c:idx val="7"/>
        <c:spPr>
          <a:solidFill>
            <a:schemeClr val="accent2">
              <a:lumMod val="60000"/>
            </a:schemeClr>
          </a:solidFill>
          <a:ln>
            <a:noFill/>
          </a:ln>
          <a:effectLst/>
        </c:spPr>
      </c:pivotFmt>
      <c:pivotFmt>
        <c:idx val="8"/>
        <c:spPr>
          <a:solidFill>
            <a:schemeClr val="accent3">
              <a:lumMod val="60000"/>
            </a:schemeClr>
          </a:solidFill>
          <a:ln>
            <a:noFill/>
          </a:ln>
          <a:effectLst/>
        </c:spPr>
      </c:pivotFmt>
      <c:pivotFmt>
        <c:idx val="9"/>
        <c:spPr>
          <a:solidFill>
            <a:schemeClr val="accent6"/>
          </a:solidFill>
          <a:ln>
            <a:noFill/>
          </a:ln>
          <a:effectLst/>
        </c:spPr>
        <c:dLbl>
          <c:idx val="0"/>
          <c:layout>
            <c:manualLayout>
              <c:x val="3.0506312409272862E-3"/>
              <c:y val="-1.8728332035418651E-2"/>
            </c:manualLayout>
          </c:layout>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0.13919461399352748"/>
          <c:y val="0.13580011058537525"/>
          <c:w val="0.48880435199471339"/>
          <c:h val="0.76504994234092383"/>
        </c:manualLayout>
      </c:layout>
      <c:pieChart>
        <c:varyColors val="1"/>
        <c:ser>
          <c:idx val="0"/>
          <c:order val="0"/>
          <c:tx>
            <c:strRef>
              <c:f>'8-2g '!$B$3</c:f>
              <c:strCache>
                <c:ptCount val="1"/>
                <c:pt idx="0">
                  <c:v>集計</c:v>
                </c:pt>
              </c:strCache>
            </c:strRef>
          </c:tx>
          <c:dPt>
            <c:idx val="0"/>
            <c:bubble3D val="0"/>
            <c:spPr>
              <a:solidFill>
                <a:schemeClr val="accent2"/>
              </a:solidFill>
              <a:ln>
                <a:noFill/>
              </a:ln>
              <a:effectLst/>
            </c:spPr>
            <c:extLst>
              <c:ext xmlns:c16="http://schemas.microsoft.com/office/drawing/2014/chart" uri="{C3380CC4-5D6E-409C-BE32-E72D297353CC}">
                <c16:uniqueId val="{00000001-6D0D-41AE-B68A-77952D8ADF7F}"/>
              </c:ext>
            </c:extLst>
          </c:dPt>
          <c:dPt>
            <c:idx val="1"/>
            <c:bubble3D val="0"/>
            <c:spPr>
              <a:solidFill>
                <a:schemeClr val="accent1"/>
              </a:solidFill>
              <a:ln>
                <a:noFill/>
              </a:ln>
              <a:effectLst/>
            </c:spPr>
            <c:extLst>
              <c:ext xmlns:c16="http://schemas.microsoft.com/office/drawing/2014/chart" uri="{C3380CC4-5D6E-409C-BE32-E72D297353CC}">
                <c16:uniqueId val="{00000003-6D0D-41AE-B68A-77952D8ADF7F}"/>
              </c:ext>
            </c:extLst>
          </c:dPt>
          <c:dPt>
            <c:idx val="2"/>
            <c:bubble3D val="0"/>
            <c:spPr>
              <a:solidFill>
                <a:schemeClr val="accent3"/>
              </a:solidFill>
              <a:ln>
                <a:noFill/>
              </a:ln>
              <a:effectLst/>
            </c:spPr>
            <c:extLst>
              <c:ext xmlns:c16="http://schemas.microsoft.com/office/drawing/2014/chart" uri="{C3380CC4-5D6E-409C-BE32-E72D297353CC}">
                <c16:uniqueId val="{00000005-6D0D-41AE-B68A-77952D8ADF7F}"/>
              </c:ext>
            </c:extLst>
          </c:dPt>
          <c:dPt>
            <c:idx val="3"/>
            <c:bubble3D val="0"/>
            <c:spPr>
              <a:solidFill>
                <a:schemeClr val="accent4"/>
              </a:solidFill>
              <a:ln>
                <a:noFill/>
              </a:ln>
              <a:effectLst/>
            </c:spPr>
            <c:extLst>
              <c:ext xmlns:c16="http://schemas.microsoft.com/office/drawing/2014/chart" uri="{C3380CC4-5D6E-409C-BE32-E72D297353CC}">
                <c16:uniqueId val="{00000007-6D0D-41AE-B68A-77952D8ADF7F}"/>
              </c:ext>
            </c:extLst>
          </c:dPt>
          <c:dPt>
            <c:idx val="4"/>
            <c:bubble3D val="0"/>
            <c:spPr>
              <a:solidFill>
                <a:schemeClr val="accent5"/>
              </a:solidFill>
              <a:ln>
                <a:noFill/>
              </a:ln>
              <a:effectLst/>
            </c:spPr>
            <c:extLst>
              <c:ext xmlns:c16="http://schemas.microsoft.com/office/drawing/2014/chart" uri="{C3380CC4-5D6E-409C-BE32-E72D297353CC}">
                <c16:uniqueId val="{00000009-6D0D-41AE-B68A-77952D8ADF7F}"/>
              </c:ext>
            </c:extLst>
          </c:dPt>
          <c:dPt>
            <c:idx val="5"/>
            <c:bubble3D val="0"/>
            <c:spPr>
              <a:solidFill>
                <a:schemeClr val="accent1">
                  <a:lumMod val="60000"/>
                </a:schemeClr>
              </a:solidFill>
              <a:ln>
                <a:noFill/>
              </a:ln>
              <a:effectLst/>
            </c:spPr>
            <c:extLst>
              <c:ext xmlns:c16="http://schemas.microsoft.com/office/drawing/2014/chart" uri="{C3380CC4-5D6E-409C-BE32-E72D297353CC}">
                <c16:uniqueId val="{0000000B-6D0D-41AE-B68A-77952D8ADF7F}"/>
              </c:ext>
            </c:extLst>
          </c:dPt>
          <c:dPt>
            <c:idx val="6"/>
            <c:bubble3D val="0"/>
            <c:spPr>
              <a:solidFill>
                <a:schemeClr val="accent2">
                  <a:lumMod val="60000"/>
                </a:schemeClr>
              </a:solidFill>
              <a:ln>
                <a:noFill/>
              </a:ln>
              <a:effectLst/>
            </c:spPr>
            <c:extLst>
              <c:ext xmlns:c16="http://schemas.microsoft.com/office/drawing/2014/chart" uri="{C3380CC4-5D6E-409C-BE32-E72D297353CC}">
                <c16:uniqueId val="{0000000D-6D0D-41AE-B68A-77952D8ADF7F}"/>
              </c:ext>
            </c:extLst>
          </c:dPt>
          <c:dPt>
            <c:idx val="7"/>
            <c:bubble3D val="0"/>
            <c:spPr>
              <a:solidFill>
                <a:schemeClr val="accent3">
                  <a:lumMod val="60000"/>
                </a:schemeClr>
              </a:solidFill>
              <a:ln>
                <a:noFill/>
              </a:ln>
              <a:effectLst/>
            </c:spPr>
            <c:extLst>
              <c:ext xmlns:c16="http://schemas.microsoft.com/office/drawing/2014/chart" uri="{C3380CC4-5D6E-409C-BE32-E72D297353CC}">
                <c16:uniqueId val="{0000000F-6D0D-41AE-B68A-77952D8ADF7F}"/>
              </c:ext>
            </c:extLst>
          </c:dPt>
          <c:dPt>
            <c:idx val="8"/>
            <c:bubble3D val="0"/>
            <c:spPr>
              <a:solidFill>
                <a:schemeClr val="accent6"/>
              </a:solidFill>
              <a:ln>
                <a:noFill/>
              </a:ln>
              <a:effectLst/>
            </c:spPr>
            <c:extLst>
              <c:ext xmlns:c16="http://schemas.microsoft.com/office/drawing/2014/chart" uri="{C3380CC4-5D6E-409C-BE32-E72D297353CC}">
                <c16:uniqueId val="{00000011-6D0D-41AE-B68A-77952D8ADF7F}"/>
              </c:ext>
            </c:extLst>
          </c:dPt>
          <c:dLbls>
            <c:dLbl>
              <c:idx val="8"/>
              <c:layout>
                <c:manualLayout>
                  <c:x val="3.0506312409272862E-3"/>
                  <c:y val="-1.872833203541865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1-6D0D-41AE-B68A-77952D8ADF7F}"/>
                </c:ext>
              </c:extLst>
            </c:dLbl>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'8-2g '!$A$4:$A$13</c:f>
              <c:strCache>
                <c:ptCount val="9"/>
                <c:pt idx="0">
                  <c:v>100万円を越え200万円以下</c:v>
                </c:pt>
                <c:pt idx="1">
                  <c:v>10万円を越え100万円以下</c:v>
                </c:pt>
                <c:pt idx="2">
                  <c:v>200万円を越え300万円以下</c:v>
                </c:pt>
                <c:pt idx="3">
                  <c:v>300万円を越え400万円以下</c:v>
                </c:pt>
                <c:pt idx="4">
                  <c:v>400万円を越え550万円以下</c:v>
                </c:pt>
                <c:pt idx="5">
                  <c:v>550万円を越え700万円以下</c:v>
                </c:pt>
                <c:pt idx="6">
                  <c:v>700万円を越え1,000万円以下</c:v>
                </c:pt>
                <c:pt idx="7">
                  <c:v>1,000万円を越える金額</c:v>
                </c:pt>
                <c:pt idx="8">
                  <c:v>10万円以下の金額</c:v>
                </c:pt>
              </c:strCache>
            </c:strRef>
          </c:cat>
          <c:val>
            <c:numRef>
              <c:f>'8-2g '!$B$4:$B$13</c:f>
              <c:numCache>
                <c:formatCode>General</c:formatCode>
                <c:ptCount val="9"/>
                <c:pt idx="0">
                  <c:v>6893</c:v>
                </c:pt>
                <c:pt idx="1">
                  <c:v>6478</c:v>
                </c:pt>
                <c:pt idx="2">
                  <c:v>5654</c:v>
                </c:pt>
                <c:pt idx="3">
                  <c:v>2317</c:v>
                </c:pt>
                <c:pt idx="4">
                  <c:v>1585</c:v>
                </c:pt>
                <c:pt idx="5">
                  <c:v>489</c:v>
                </c:pt>
                <c:pt idx="6">
                  <c:v>335</c:v>
                </c:pt>
                <c:pt idx="7">
                  <c:v>212</c:v>
                </c:pt>
                <c:pt idx="8">
                  <c:v>38</c:v>
                </c:pt>
              </c:numCache>
            </c:numRef>
          </c:val>
          <c:extLst>
            <c:ext xmlns:c16="http://schemas.microsoft.com/office/drawing/2014/chart" uri="{C3380CC4-5D6E-409C-BE32-E72D297353CC}">
              <c16:uniqueId val="{00000012-6D0D-41AE-B68A-77952D8ADF7F}"/>
            </c:ext>
          </c:extLst>
        </c:ser>
        <c:dLbls>
          <c:showLegendKey val="0"/>
          <c:showVal val="0"/>
          <c:showCatName val="0"/>
          <c:showSerName val="0"/>
          <c:showPercent val="1"/>
          <c:showBubbleSize val="0"/>
          <c:showLeaderLines val="1"/>
        </c:dLbls>
        <c:firstSliceAng val="0"/>
      </c:pieChart>
      <c:spPr>
        <a:solidFill>
          <a:schemeClr val="bg1"/>
        </a:solidFill>
        <a:ln>
          <a:noFill/>
        </a:ln>
        <a:effectLst/>
      </c:spPr>
    </c:plotArea>
    <c:legend>
      <c:legendPos val="r"/>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a:latin typeface="メイリオ"/>
          <a:ea typeface="メイリオ"/>
        </a:defRPr>
      </a:pPr>
      <a:endParaRPr lang="ja-JP"/>
    </a:p>
  </c:txPr>
  <c:printSettings>
    <c:headerFooter/>
    <c:pageMargins b="0.75" l="0.7" r="0.7" t="0.75" header="0.3" footer="0.3"/>
    <c:pageSetup orientation="landscape"/>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[2024統計さむかわデータベース（完成）.xlsx]8-2g2!ﾋﾟﾎﾞｯﾄﾃｰﾌﾞﾙ1</c:name>
    <c:fmtId val="0"/>
  </c:pivotSource>
  <c:chart>
    <c:autoTitleDeleted val="1"/>
    <c:pivotFmts>
      <c:pivotFmt>
        <c:idx val="0"/>
        <c:dLbl>
          <c:idx val="0"/>
          <c:numFmt formatCode="0.0%" sourceLinked="0"/>
          <c:spPr>
            <a:noFill/>
            <a:ln>
              <a:noFill/>
            </a:ln>
            <a:effectLst/>
          </c:spPr>
          <c:txPr>
            <a:bodyPr rot="0" spcFirstLastPara="1" vertOverflow="ellipsis" horzOverflow="overflow"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5"/>
          </a:solidFill>
          <a:ln>
            <a:noFill/>
          </a:ln>
          <a:effectLst/>
        </c:spPr>
      </c:pivotFmt>
      <c:pivotFmt>
        <c:idx val="5"/>
        <c:spPr>
          <a:solidFill>
            <a:schemeClr val="accent4"/>
          </a:solidFill>
          <a:ln>
            <a:noFill/>
          </a:ln>
          <a:effectLst/>
        </c:spPr>
      </c:pivotFmt>
      <c:pivotFmt>
        <c:idx val="6"/>
        <c:spPr>
          <a:solidFill>
            <a:schemeClr val="accent1">
              <a:lumMod val="60000"/>
            </a:schemeClr>
          </a:solidFill>
          <a:ln>
            <a:noFill/>
          </a:ln>
          <a:effectLst/>
        </c:spPr>
      </c:pivotFmt>
      <c:pivotFmt>
        <c:idx val="7"/>
        <c:spPr>
          <a:solidFill>
            <a:schemeClr val="accent6"/>
          </a:solidFill>
          <a:ln>
            <a:noFill/>
          </a:ln>
          <a:effectLst/>
        </c:spPr>
      </c:pivotFmt>
      <c:pivotFmt>
        <c:idx val="8"/>
        <c:spPr>
          <a:solidFill>
            <a:schemeClr val="accent1"/>
          </a:solidFill>
          <a:ln>
            <a:noFill/>
          </a:ln>
          <a:effectLst/>
        </c:spPr>
      </c:pivotFmt>
      <c:pivotFmt>
        <c:idx val="9"/>
        <c:spPr>
          <a:solidFill>
            <a:schemeClr val="accent1"/>
          </a:solidFill>
          <a:ln>
            <a:noFill/>
          </a:ln>
          <a:effectLst/>
        </c:spPr>
      </c:pivotFmt>
      <c:pivotFmt>
        <c:idx val="10"/>
        <c:spPr>
          <a:solidFill>
            <a:schemeClr val="accent1"/>
          </a:solidFill>
          <a:ln>
            <a:noFill/>
          </a:ln>
          <a:effectLst/>
        </c:spPr>
        <c:marker>
          <c:symbol val="none"/>
        </c:marker>
        <c:dLbl>
          <c:idx val="0"/>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0.2214304468257664"/>
          <c:y val="0.12980742497127898"/>
          <c:w val="0.43826440128121474"/>
          <c:h val="0.86630959937469509"/>
        </c:manualLayout>
      </c:layout>
      <c:pieChart>
        <c:varyColors val="1"/>
        <c:ser>
          <c:idx val="0"/>
          <c:order val="0"/>
          <c:tx>
            <c:strRef>
              <c:f>'8-2g2'!$B$3</c:f>
              <c:strCache>
                <c:ptCount val="1"/>
                <c:pt idx="0">
                  <c:v>集計</c:v>
                </c:pt>
              </c:strCache>
            </c:strRef>
          </c:tx>
          <c:dPt>
            <c:idx val="0"/>
            <c:bubble3D val="0"/>
            <c:spPr>
              <a:solidFill>
                <a:schemeClr val="accent1"/>
              </a:solidFill>
              <a:ln>
                <a:noFill/>
              </a:ln>
              <a:effectLst/>
            </c:spPr>
            <c:extLst>
              <c:ext xmlns:c16="http://schemas.microsoft.com/office/drawing/2014/chart" uri="{C3380CC4-5D6E-409C-BE32-E72D297353CC}">
                <c16:uniqueId val="{00000001-CA84-4708-AB05-8BA90A743B02}"/>
              </c:ext>
            </c:extLst>
          </c:dPt>
          <c:dPt>
            <c:idx val="1"/>
            <c:bubble3D val="0"/>
            <c:spPr>
              <a:solidFill>
                <a:schemeClr val="accent2"/>
              </a:solidFill>
              <a:ln>
                <a:noFill/>
              </a:ln>
              <a:effectLst/>
            </c:spPr>
            <c:extLst>
              <c:ext xmlns:c16="http://schemas.microsoft.com/office/drawing/2014/chart" uri="{C3380CC4-5D6E-409C-BE32-E72D297353CC}">
                <c16:uniqueId val="{00000003-CA84-4708-AB05-8BA90A743B02}"/>
              </c:ext>
            </c:extLst>
          </c:dPt>
          <c:dPt>
            <c:idx val="2"/>
            <c:bubble3D val="0"/>
            <c:spPr>
              <a:solidFill>
                <a:schemeClr val="accent3"/>
              </a:solidFill>
              <a:ln>
                <a:noFill/>
              </a:ln>
              <a:effectLst/>
            </c:spPr>
            <c:extLst>
              <c:ext xmlns:c16="http://schemas.microsoft.com/office/drawing/2014/chart" uri="{C3380CC4-5D6E-409C-BE32-E72D297353CC}">
                <c16:uniqueId val="{00000005-CA84-4708-AB05-8BA90A743B02}"/>
              </c:ext>
            </c:extLst>
          </c:dPt>
          <c:dPt>
            <c:idx val="3"/>
            <c:bubble3D val="0"/>
            <c:spPr>
              <a:solidFill>
                <a:schemeClr val="accent5"/>
              </a:solidFill>
              <a:ln>
                <a:noFill/>
              </a:ln>
              <a:effectLst/>
            </c:spPr>
            <c:extLst>
              <c:ext xmlns:c16="http://schemas.microsoft.com/office/drawing/2014/chart" uri="{C3380CC4-5D6E-409C-BE32-E72D297353CC}">
                <c16:uniqueId val="{00000007-CA84-4708-AB05-8BA90A743B02}"/>
              </c:ext>
            </c:extLst>
          </c:dPt>
          <c:dPt>
            <c:idx val="4"/>
            <c:bubble3D val="0"/>
            <c:spPr>
              <a:solidFill>
                <a:schemeClr val="accent4"/>
              </a:solidFill>
              <a:ln>
                <a:noFill/>
              </a:ln>
              <a:effectLst/>
            </c:spPr>
            <c:extLst>
              <c:ext xmlns:c16="http://schemas.microsoft.com/office/drawing/2014/chart" uri="{C3380CC4-5D6E-409C-BE32-E72D297353CC}">
                <c16:uniqueId val="{00000009-CA84-4708-AB05-8BA90A743B02}"/>
              </c:ext>
            </c:extLst>
          </c:dPt>
          <c:dPt>
            <c:idx val="5"/>
            <c:bubble3D val="0"/>
            <c:spPr>
              <a:solidFill>
                <a:schemeClr val="accent1">
                  <a:lumMod val="60000"/>
                </a:schemeClr>
              </a:solidFill>
              <a:ln>
                <a:noFill/>
              </a:ln>
              <a:effectLst/>
            </c:spPr>
            <c:extLst>
              <c:ext xmlns:c16="http://schemas.microsoft.com/office/drawing/2014/chart" uri="{C3380CC4-5D6E-409C-BE32-E72D297353CC}">
                <c16:uniqueId val="{0000000B-CA84-4708-AB05-8BA90A743B02}"/>
              </c:ext>
            </c:extLst>
          </c:dPt>
          <c:dPt>
            <c:idx val="6"/>
            <c:bubble3D val="0"/>
            <c:spPr>
              <a:solidFill>
                <a:schemeClr val="accent6"/>
              </a:solidFill>
              <a:ln>
                <a:noFill/>
              </a:ln>
              <a:effectLst/>
            </c:spPr>
            <c:extLst>
              <c:ext xmlns:c16="http://schemas.microsoft.com/office/drawing/2014/chart" uri="{C3380CC4-5D6E-409C-BE32-E72D297353CC}">
                <c16:uniqueId val="{0000000D-CA84-4708-AB05-8BA90A743B02}"/>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CA84-4708-AB05-8BA90A743B02}"/>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11-CA84-4708-AB05-8BA90A743B02}"/>
              </c:ext>
            </c:extLst>
          </c:dPt>
          <c:dLbls>
            <c:numFmt formatCode="0.0%"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'8-2g2'!$A$4:$A$13</c:f>
              <c:strCache>
                <c:ptCount val="9"/>
                <c:pt idx="0">
                  <c:v>100万円を越え200万円以下</c:v>
                </c:pt>
                <c:pt idx="1">
                  <c:v>200万円を越え300万円以下</c:v>
                </c:pt>
                <c:pt idx="2">
                  <c:v>300万円を越え400万円以下</c:v>
                </c:pt>
                <c:pt idx="3">
                  <c:v>400万円を越え550万円以下</c:v>
                </c:pt>
                <c:pt idx="4">
                  <c:v>10万円を越え100万円以下</c:v>
                </c:pt>
                <c:pt idx="5">
                  <c:v>550万円を越え700万円以下</c:v>
                </c:pt>
                <c:pt idx="6">
                  <c:v>1,000万円を越える金額</c:v>
                </c:pt>
                <c:pt idx="7">
                  <c:v>700万円を越え1,000万円以下</c:v>
                </c:pt>
                <c:pt idx="8">
                  <c:v>10万円以下の金額</c:v>
                </c:pt>
              </c:strCache>
            </c:strRef>
          </c:cat>
          <c:val>
            <c:numRef>
              <c:f>'8-2g2'!$B$4:$B$13</c:f>
              <c:numCache>
                <c:formatCode>General</c:formatCode>
                <c:ptCount val="9"/>
                <c:pt idx="0">
                  <c:v>17945807</c:v>
                </c:pt>
                <c:pt idx="1">
                  <c:v>17380336</c:v>
                </c:pt>
                <c:pt idx="2">
                  <c:v>11919857</c:v>
                </c:pt>
                <c:pt idx="3">
                  <c:v>10397085</c:v>
                </c:pt>
                <c:pt idx="4">
                  <c:v>9493387</c:v>
                </c:pt>
                <c:pt idx="5">
                  <c:v>4047055</c:v>
                </c:pt>
                <c:pt idx="6">
                  <c:v>3940981</c:v>
                </c:pt>
                <c:pt idx="7">
                  <c:v>3509978</c:v>
                </c:pt>
                <c:pt idx="8">
                  <c:v>8370</c:v>
                </c:pt>
              </c:numCache>
            </c:numRef>
          </c:val>
          <c:extLst>
            <c:ext xmlns:c16="http://schemas.microsoft.com/office/drawing/2014/chart" uri="{C3380CC4-5D6E-409C-BE32-E72D297353CC}">
              <c16:uniqueId val="{00000012-CA84-4708-AB05-8BA90A743B02}"/>
            </c:ext>
          </c:extLst>
        </c:ser>
        <c:dLbls>
          <c:showLegendKey val="0"/>
          <c:showVal val="0"/>
          <c:showCatName val="0"/>
          <c:showSerName val="0"/>
          <c:showPercent val="1"/>
          <c:showBubbleSize val="0"/>
          <c:showLeaderLines val="1"/>
        </c:dLbls>
        <c:firstSliceAng val="0"/>
      </c:pieChart>
      <c:spPr>
        <a:solidFill>
          <a:schemeClr val="bg1"/>
        </a:solidFill>
        <a:ln>
          <a:noFill/>
        </a:ln>
        <a:effectLst/>
      </c:spPr>
    </c:plotArea>
    <c:legend>
      <c:legendPos val="r"/>
      <c:layout>
        <c:manualLayout>
          <c:xMode val="edge"/>
          <c:yMode val="edge"/>
          <c:x val="0.69852760089283061"/>
          <c:y val="0.11341940018989964"/>
          <c:w val="0.30147239910716939"/>
          <c:h val="0.77408237028332816"/>
        </c:manualLayout>
      </c:layou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a:latin typeface="メイリオ"/>
          <a:ea typeface="メイリオ"/>
        </a:defRPr>
      </a:pPr>
      <a:endParaRPr lang="ja-JP"/>
    </a:p>
  </c:txPr>
  <c:printSettings>
    <c:headerFooter/>
    <c:pageMargins b="0.75" l="0.7" r="0.7" t="0.75" header="0.3" footer="0.3"/>
    <c:pageSetup orientation="landscape"/>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[2024統計さむかわデータベース（完成）.xlsx]9-1g!ﾋﾟﾎﾞｯﾄﾃｰﾌﾞﾙ2</c:name>
    <c:fmtId val="0"/>
  </c:pivotSource>
  <c:chart>
    <c:autoTitleDeleted val="1"/>
    <c:pivotFmts>
      <c:pivotFmt>
        <c:idx val="0"/>
        <c:spPr>
          <a:solidFill>
            <a:schemeClr val="accent1"/>
          </a:solidFill>
        </c:spPr>
        <c:marker>
          <c:symbol val="none"/>
        </c:marker>
        <c:dLbl>
          <c:idx val="0"/>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ln>
            <a:solidFill>
              <a:schemeClr val="accent2"/>
            </a:solidFill>
          </a:ln>
        </c:spPr>
        <c:marker>
          <c:spPr>
            <a:solidFill>
              <a:schemeClr val="accent2"/>
            </a:solidFill>
            <a:ln>
              <a:solidFill>
                <a:schemeClr val="accent2"/>
              </a:solidFill>
            </a:ln>
          </c:spPr>
        </c:marker>
        <c:dLbl>
          <c:idx val="0"/>
          <c:spPr>
            <a:noFill/>
            <a:ln>
              <a:noFill/>
            </a:ln>
            <a:effectLst/>
          </c:spPr>
          <c:txPr>
            <a:bodyPr rot="0" horzOverflow="overflow" anchor="ctr" anchorCtr="1"/>
            <a:lstStyle/>
            <a:p>
              <a:pPr algn="ctr" rtl="0">
                <a:defRPr sz="9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498961676048058"/>
          <c:y val="0.16448673082531348"/>
          <c:w val="0.78712612493317446"/>
          <c:h val="0.5463527996500438"/>
        </c:manualLayout>
      </c:layout>
      <c:barChart>
        <c:barDir val="col"/>
        <c:grouping val="clustered"/>
        <c:varyColors val="0"/>
        <c:ser>
          <c:idx val="1"/>
          <c:order val="1"/>
          <c:tx>
            <c:strRef>
              <c:f>'9-1g'!$C$1</c:f>
              <c:strCache>
                <c:ptCount val="1"/>
                <c:pt idx="0">
                  <c:v>加入電話（左軸）</c:v>
                </c:pt>
              </c:strCache>
            </c:strRef>
          </c:tx>
          <c:spPr>
            <a:solidFill>
              <a:schemeClr val="accent1"/>
            </a:solidFill>
          </c:spPr>
          <c:invertIfNegative val="0"/>
          <c:dLbls>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'9-1g'!$A$2:$A$9</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'9-1g'!$C$2:$C$9</c:f>
              <c:numCache>
                <c:formatCode>General</c:formatCode>
                <c:ptCount val="8"/>
                <c:pt idx="0">
                  <c:v>108119</c:v>
                </c:pt>
                <c:pt idx="1">
                  <c:v>100021</c:v>
                </c:pt>
                <c:pt idx="2">
                  <c:v>92314</c:v>
                </c:pt>
                <c:pt idx="3">
                  <c:v>86100</c:v>
                </c:pt>
                <c:pt idx="4">
                  <c:v>79908</c:v>
                </c:pt>
                <c:pt idx="5">
                  <c:v>73942</c:v>
                </c:pt>
                <c:pt idx="6">
                  <c:v>68743</c:v>
                </c:pt>
                <c:pt idx="7">
                  <c:v>64544</c:v>
                </c:pt>
              </c:numCache>
            </c:numRef>
          </c:val>
          <c:extLst>
            <c:ext xmlns:c16="http://schemas.microsoft.com/office/drawing/2014/chart" uri="{C3380CC4-5D6E-409C-BE32-E72D297353CC}">
              <c16:uniqueId val="{00000000-7992-43C3-9827-98C8D98CBF2B}"/>
            </c:ext>
          </c:extLst>
        </c:ser>
        <c:dLbls>
          <c:showLegendKey val="0"/>
          <c:showVal val="1"/>
          <c:showCatName val="0"/>
          <c:showSerName val="0"/>
          <c:showPercent val="0"/>
          <c:showBubbleSize val="0"/>
        </c:dLbls>
        <c:gapWidth val="150"/>
        <c:axId val="1"/>
        <c:axId val="2"/>
      </c:barChart>
      <c:lineChart>
        <c:grouping val="standard"/>
        <c:varyColors val="0"/>
        <c:ser>
          <c:idx val="0"/>
          <c:order val="0"/>
          <c:tx>
            <c:strRef>
              <c:f>'9-1g'!$B$1</c:f>
              <c:strCache>
                <c:ptCount val="1"/>
                <c:pt idx="0">
                  <c:v>公衆電話（右軸）</c:v>
                </c:pt>
              </c:strCache>
            </c:strRef>
          </c:tx>
          <c:spPr>
            <a:ln>
              <a:solidFill>
                <a:schemeClr val="accent2"/>
              </a:solidFill>
            </a:ln>
          </c:spPr>
          <c:marker>
            <c:spPr>
              <a:solidFill>
                <a:schemeClr val="accent2"/>
              </a:solidFill>
              <a:ln>
                <a:solidFill>
                  <a:schemeClr val="accent2"/>
                </a:solidFill>
              </a:ln>
            </c:spPr>
          </c:marker>
          <c:dLbls>
            <c:spPr>
              <a:noFill/>
              <a:ln>
                <a:noFill/>
              </a:ln>
              <a:effectLst/>
            </c:spPr>
            <c:txPr>
              <a:bodyPr rot="0" horzOverflow="overflow" anchor="ctr" anchorCtr="1"/>
              <a:lstStyle/>
              <a:p>
                <a:pPr algn="ctr" rtl="0">
                  <a:defRPr sz="900">
                    <a:solidFill>
                      <a:schemeClr val="tx1"/>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'9-1g'!$A$2:$A$9</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'9-1g'!$B$2:$B$9</c:f>
              <c:numCache>
                <c:formatCode>General</c:formatCode>
                <c:ptCount val="8"/>
                <c:pt idx="0">
                  <c:v>61</c:v>
                </c:pt>
                <c:pt idx="1">
                  <c:v>60</c:v>
                </c:pt>
                <c:pt idx="2">
                  <c:v>58</c:v>
                </c:pt>
                <c:pt idx="3">
                  <c:v>56</c:v>
                </c:pt>
                <c:pt idx="4">
                  <c:v>54</c:v>
                </c:pt>
                <c:pt idx="5">
                  <c:v>50</c:v>
                </c:pt>
                <c:pt idx="6">
                  <c:v>48</c:v>
                </c:pt>
                <c:pt idx="7">
                  <c:v>46</c:v>
                </c:pt>
              </c:numCache>
            </c:numRef>
          </c:val>
          <c:smooth val="0"/>
          <c:extLst>
            <c:ext xmlns:c16="http://schemas.microsoft.com/office/drawing/2014/chart" uri="{C3380CC4-5D6E-409C-BE32-E72D297353CC}">
              <c16:uniqueId val="{00000001-7992-43C3-9827-98C8D98CBF2B}"/>
            </c:ext>
          </c:extLst>
        </c:ser>
        <c:dLbls>
          <c:showLegendKey val="0"/>
          <c:showVal val="1"/>
          <c:showCatName val="0"/>
          <c:showSerName val="0"/>
          <c:showPercent val="0"/>
          <c:showBubbleSize val="0"/>
        </c:dLbls>
        <c:marker val="1"/>
        <c:smooth val="0"/>
        <c:axId val="11"/>
        <c:axId val="12"/>
      </c:lineChart>
      <c:catAx>
        <c:axId val="1"/>
        <c:scaling>
          <c:orientation val="minMax"/>
        </c:scaling>
        <c:delete val="0"/>
        <c:axPos val="b"/>
        <c:numFmt formatCode="General" sourceLinked="1"/>
        <c:majorTickMark val="out"/>
        <c:minorTickMark val="none"/>
        <c:tickLblPos val="nextTo"/>
        <c:txPr>
          <a:bodyPr rot="-2100000" horzOverflow="overflow" anchor="ctr" anchorCtr="1"/>
          <a:lstStyle/>
          <a:p>
            <a:pPr algn="ctr" rtl="0">
              <a:defRPr sz="900">
                <a:solidFill>
                  <a:schemeClr val="tx1"/>
                </a:solidFill>
              </a:defRPr>
            </a:pPr>
            <a:endParaRPr lang="ja-JP"/>
          </a:p>
        </c:txPr>
        <c:crossAx val="2"/>
        <c:crosses val="autoZero"/>
        <c:auto val="1"/>
        <c:lblAlgn val="ctr"/>
        <c:lblOffset val="50"/>
        <c:noMultiLvlLbl val="0"/>
      </c:catAx>
      <c:valAx>
        <c:axId val="2"/>
        <c:scaling>
          <c:orientation val="minMax"/>
        </c:scaling>
        <c:delete val="0"/>
        <c:axPos val="l"/>
        <c:title>
          <c:tx>
            <c:rich>
              <a:bodyPr rot="0" horzOverflow="overflow" anchor="ctr" anchorCtr="1"/>
              <a:lstStyle/>
              <a:p>
                <a:pPr algn="ctr" rtl="0">
                  <a:defRPr sz="800" b="0" i="0" u="none" strike="noStrike" baseline="0">
                    <a:solidFill>
                      <a:schemeClr val="tx1"/>
                    </a:solidFill>
                  </a:defRPr>
                </a:pPr>
                <a:r>
                  <a:rPr lang="ja-JP" altLang="en-US" sz="800" b="0" i="0" u="none" strike="noStrike" baseline="0">
                    <a:solidFill>
                      <a:schemeClr val="tx1"/>
                    </a:solidFill>
                    <a:latin typeface="メイリオ"/>
                    <a:ea typeface="メイリオ"/>
                  </a:rPr>
                  <a:t>（台）</a:t>
                </a:r>
              </a:p>
            </c:rich>
          </c:tx>
          <c:layout>
            <c:manualLayout>
              <c:xMode val="edge"/>
              <c:yMode val="edge"/>
              <c:x val="4.2979866003591653E-2"/>
              <c:y val="6.9912671099178966E-2"/>
            </c:manualLayout>
          </c:layout>
          <c:overlay val="0"/>
        </c:title>
        <c:numFmt formatCode="#,##0_);[Red]\(#,##0\)" sourceLinked="0"/>
        <c:majorTickMark val="out"/>
        <c:minorTickMark val="none"/>
        <c:tickLblPos val="nextTo"/>
        <c:txPr>
          <a:bodyPr horzOverflow="overflow" anchor="ctr" anchorCtr="1"/>
          <a:lstStyle/>
          <a:p>
            <a:pPr algn="ctr" rtl="0">
              <a:defRPr sz="900">
                <a:solidFill>
                  <a:schemeClr val="tx1"/>
                </a:solidFill>
              </a:defRPr>
            </a:pPr>
            <a:endParaRPr lang="ja-JP"/>
          </a:p>
        </c:txPr>
        <c:crossAx val="1"/>
        <c:crosses val="autoZero"/>
        <c:crossBetween val="between"/>
      </c:valAx>
      <c:catAx>
        <c:axId val="11"/>
        <c:scaling>
          <c:orientation val="minMax"/>
        </c:scaling>
        <c:delete val="1"/>
        <c:axPos val="b"/>
        <c:numFmt formatCode="General" sourceLinked="1"/>
        <c:majorTickMark val="out"/>
        <c:minorTickMark val="none"/>
        <c:tickLblPos val="nextTo"/>
        <c:crossAx val="12"/>
        <c:crosses val="autoZero"/>
        <c:auto val="1"/>
        <c:lblAlgn val="ctr"/>
        <c:lblOffset val="100"/>
        <c:noMultiLvlLbl val="0"/>
      </c:catAx>
      <c:valAx>
        <c:axId val="12"/>
        <c:scaling>
          <c:orientation val="minMax"/>
          <c:min val="0"/>
        </c:scaling>
        <c:delete val="0"/>
        <c:axPos val="r"/>
        <c:title>
          <c:tx>
            <c:rich>
              <a:bodyPr rot="0" horzOverflow="overflow" anchor="ctr" anchorCtr="1"/>
              <a:lstStyle/>
              <a:p>
                <a:pPr algn="ctr" rtl="0">
                  <a:defRPr sz="800" b="0" i="0" u="none" strike="noStrike" baseline="0">
                    <a:solidFill>
                      <a:schemeClr val="tx1"/>
                    </a:solidFill>
                  </a:defRPr>
                </a:pPr>
                <a:r>
                  <a:rPr lang="ja-JP" altLang="en-US" sz="800" b="0" i="0" u="none" strike="noStrike" baseline="0">
                    <a:solidFill>
                      <a:schemeClr val="tx1"/>
                    </a:solidFill>
                    <a:latin typeface="メイリオ"/>
                    <a:ea typeface="メイリオ"/>
                  </a:rPr>
                  <a:t>（台）</a:t>
                </a:r>
              </a:p>
            </c:rich>
          </c:tx>
          <c:layout>
            <c:manualLayout>
              <c:xMode val="edge"/>
              <c:yMode val="edge"/>
              <c:x val="0.90695624395634755"/>
              <c:y val="7.6663543487270044E-2"/>
            </c:manualLayout>
          </c:layout>
          <c:overlay val="0"/>
        </c:title>
        <c:numFmt formatCode="#,##0_);[Red]\(#,##0\)" sourceLinked="0"/>
        <c:majorTickMark val="out"/>
        <c:minorTickMark val="none"/>
        <c:tickLblPos val="high"/>
        <c:txPr>
          <a:bodyPr horzOverflow="overflow" anchor="ctr" anchorCtr="1"/>
          <a:lstStyle/>
          <a:p>
            <a:pPr algn="ctr" rtl="0">
              <a:defRPr sz="900">
                <a:solidFill>
                  <a:schemeClr val="tx1"/>
                </a:solidFill>
              </a:defRPr>
            </a:pPr>
            <a:endParaRPr lang="ja-JP"/>
          </a:p>
        </c:txPr>
        <c:crossAx val="11"/>
        <c:crosses val="max"/>
        <c:crossBetween val="between"/>
        <c:majorUnit val="10"/>
      </c:valAx>
    </c:plotArea>
    <c:legend>
      <c:legendPos val="t"/>
      <c:overlay val="0"/>
      <c:txPr>
        <a:bodyPr horzOverflow="overflow" anchor="ctr" anchorCtr="1"/>
        <a:lstStyle/>
        <a:p>
          <a:pPr algn="l" rtl="0">
            <a:defRPr sz="900">
              <a:solidFill>
                <a:schemeClr val="tx1"/>
              </a:solidFill>
            </a:defRPr>
          </a:pPr>
          <a:endParaRPr lang="ja-JP"/>
        </a:p>
      </c:txPr>
    </c:legend>
    <c:plotVisOnly val="1"/>
    <c:dispBlanksAs val="gap"/>
    <c:showDLblsOverMax val="0"/>
  </c:chart>
  <c:spPr>
    <a:noFill/>
    <a:ln>
      <a:noFill/>
    </a:ln>
  </c:spPr>
  <c:txPr>
    <a:bodyPr horzOverflow="overflow" anchor="ctr" anchorCtr="1"/>
    <a:lstStyle/>
    <a:p>
      <a:pPr algn="ctr" rtl="0">
        <a:defRPr lang="ja-JP" altLang="en-US" sz="900">
          <a:solidFill>
            <a:schemeClr val="tx1"/>
          </a:solidFill>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[2024統計さむかわデータベース（完成）.xlsx]9-2g!ﾋﾟﾎﾞｯﾄﾃｰﾌﾞﾙ3</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1"/>
          <c:showBubbleSize val="1"/>
          <c:extLst>
            <c:ext xmlns:c15="http://schemas.microsoft.com/office/drawing/2012/chart" uri="{CE6537A1-D6FC-4f65-9D91-7224C49458BB}"/>
          </c:extLst>
        </c:dLbl>
      </c:pivotFmt>
    </c:pivotFmts>
    <c:plotArea>
      <c:layout>
        <c:manualLayout>
          <c:layoutTarget val="inner"/>
          <c:xMode val="edge"/>
          <c:yMode val="edge"/>
          <c:x val="0.10810315663119058"/>
          <c:y val="0.12560488494763397"/>
          <c:w val="0.77942675417691454"/>
          <c:h val="0.63414080218128077"/>
        </c:manualLayout>
      </c:layout>
      <c:barChart>
        <c:barDir val="col"/>
        <c:grouping val="clustered"/>
        <c:varyColors val="0"/>
        <c:ser>
          <c:idx val="0"/>
          <c:order val="0"/>
          <c:tx>
            <c:strRef>
              <c:f>'9-2g'!$B$1:$B$2</c:f>
              <c:strCache>
                <c:ptCount val="1"/>
                <c:pt idx="0">
                  <c:v>寒川</c:v>
                </c:pt>
              </c:strCache>
            </c:strRef>
          </c:tx>
          <c:spPr>
            <a:solidFill>
              <a:schemeClr val="accent1"/>
            </a:solidFill>
            <a:ln>
              <a:noFill/>
            </a:ln>
            <a:effectLst/>
          </c:spPr>
          <c:invertIfNegative val="0"/>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1"/>
            <c:showBubbleSize val="1"/>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'9-2g'!$A$3:$A$11</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'9-2g'!$B$3:$B$11</c:f>
              <c:numCache>
                <c:formatCode>#,##0_ </c:formatCode>
                <c:ptCount val="8"/>
                <c:pt idx="0">
                  <c:v>6904</c:v>
                </c:pt>
                <c:pt idx="1">
                  <c:v>6938</c:v>
                </c:pt>
                <c:pt idx="2">
                  <c:v>6822</c:v>
                </c:pt>
                <c:pt idx="3">
                  <c:v>5096</c:v>
                </c:pt>
                <c:pt idx="4">
                  <c:v>5488</c:v>
                </c:pt>
                <c:pt idx="5">
                  <c:v>6050</c:v>
                </c:pt>
                <c:pt idx="6">
                  <c:v>6447</c:v>
                </c:pt>
                <c:pt idx="7">
                  <c:v>6535</c:v>
                </c:pt>
              </c:numCache>
            </c:numRef>
          </c:val>
          <c:extLst>
            <c:ext xmlns:c16="http://schemas.microsoft.com/office/drawing/2014/chart" uri="{C3380CC4-5D6E-409C-BE32-E72D297353CC}">
              <c16:uniqueId val="{00000000-5B4A-4121-B27A-5B7B34B2C088}"/>
            </c:ext>
          </c:extLst>
        </c:ser>
        <c:dLbls>
          <c:showLegendKey val="0"/>
          <c:showVal val="1"/>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scaling>
        <c:delete val="0"/>
        <c:axPos val="l"/>
        <c:title>
          <c:tx>
            <c:rich>
              <a:bodyPr rot="0" spcFirstLastPara="1" vertOverflow="ellipsis" horzOverflow="overflow" wrap="square" anchor="ctr" anchorCtr="1"/>
              <a:lstStyle/>
              <a:p>
                <a:pPr algn="ctr" rtl="0">
                  <a:defRPr lang="ja-JP" altLang="en-US" sz="800" b="0" i="0" u="none" strike="noStrike" kern="1200" baseline="0">
                    <a:solidFill>
                      <a:schemeClr val="tx1"/>
                    </a:solidFill>
                    <a:latin typeface="メイリオ"/>
                    <a:ea typeface="メイリオ"/>
                    <a:cs typeface="+mn-cs"/>
                  </a:defRPr>
                </a:pPr>
                <a:r>
                  <a:rPr lang="ja-JP" altLang="en-US" sz="800" b="0" i="0" u="none" strike="noStrike" kern="1200" baseline="0">
                    <a:solidFill>
                      <a:schemeClr val="tx1"/>
                    </a:solidFill>
                    <a:latin typeface="メイリオ"/>
                    <a:ea typeface="メイリオ"/>
                    <a:cs typeface="+mn-cs"/>
                  </a:rPr>
                  <a:t>（人）</a:t>
                </a:r>
              </a:p>
            </c:rich>
          </c:tx>
          <c:layout>
            <c:manualLayout>
              <c:xMode val="edge"/>
              <c:yMode val="edge"/>
              <c:x val="4.8955869232848011E-2"/>
              <c:y val="4.1354827612567847E-2"/>
            </c:manualLayout>
          </c:layout>
          <c:overlay val="0"/>
          <c:spPr>
            <a:noFill/>
            <a:ln>
              <a:noFill/>
            </a:ln>
            <a:effectLst/>
          </c:spPr>
          <c:txPr>
            <a:bodyPr rot="0" spcFirstLastPara="1" vertOverflow="ellipsis" horzOverflow="overflow" wrap="square" anchor="ctr" anchorCtr="1"/>
            <a:lstStyle/>
            <a:p>
              <a:pPr algn="ctr" rtl="0">
                <a:defRPr lang="ja-JP" altLang="en-US" sz="8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[2024統計さむかわデータベース（完成）.xlsx]9-3g!ﾋﾟﾎﾞｯﾄﾃｰﾌﾞﾙ5</c:name>
    <c:fmtId val="0"/>
  </c:pivotSource>
  <c:chart>
    <c:autoTitleDeleted val="1"/>
    <c:pivotFmts>
      <c:pivotFmt>
        <c:idx val="0"/>
        <c:marker>
          <c:symbol val="none"/>
        </c:marker>
        <c:dLbl>
          <c:idx val="0"/>
          <c:numFmt formatCode="0.0%" sourceLinked="0"/>
          <c:spPr>
            <a:noFill/>
            <a:ln>
              <a:noFill/>
            </a:ln>
            <a:effectLst/>
          </c:spPr>
          <c:txPr>
            <a:bodyPr rot="0" horzOverflow="overflow" anchor="ctr" anchorCtr="1"/>
            <a:lstStyle/>
            <a:p>
              <a:pPr algn="ctr" rtl="0">
                <a:defRPr sz="900">
                  <a:solidFill>
                    <a:schemeClr val="tx1"/>
                  </a:solidFill>
                </a:defRPr>
              </a:pPr>
              <a:endParaRPr lang="ja-JP"/>
            </a:p>
          </c:txPr>
          <c:showLegendKey val="0"/>
          <c:showVal val="0"/>
          <c:showCatName val="0"/>
          <c:showSerName val="0"/>
          <c:showPercent val="1"/>
          <c:showBubbleSize val="1"/>
          <c:extLst>
            <c:ext xmlns:c15="http://schemas.microsoft.com/office/drawing/2012/chart" uri="{CE6537A1-D6FC-4f65-9D91-7224C49458BB}"/>
          </c:extLst>
        </c:dLbl>
      </c:pivotFmt>
      <c:pivotFmt>
        <c:idx val="1"/>
        <c:dLbl>
          <c:idx val="0"/>
          <c:layout>
            <c:manualLayout>
              <c:x val="-6.2055993000874887E-2"/>
              <c:y val="3.0615622674031416E-2"/>
            </c:manualLayout>
          </c:layout>
          <c:numFmt formatCode="0.0%" sourceLinked="0"/>
          <c:spPr>
            <a:noFill/>
            <a:ln>
              <a:noFill/>
            </a:ln>
            <a:effectLst/>
          </c:spPr>
          <c:txPr>
            <a:bodyPr/>
            <a:lstStyle/>
            <a:p>
              <a:pPr>
                <a:defRPr sz="900">
                  <a:solidFill>
                    <a:schemeClr val="tx1"/>
                  </a:solidFill>
                </a:defRPr>
              </a:pPr>
              <a:endParaRPr lang="ja-JP"/>
            </a:p>
          </c:txPr>
          <c:showLegendKey val="0"/>
          <c:showVal val="0"/>
          <c:showCatName val="0"/>
          <c:showSerName val="0"/>
          <c:showPercent val="1"/>
          <c:showBubbleSize val="1"/>
          <c:extLst>
            <c:ext xmlns:c15="http://schemas.microsoft.com/office/drawing/2012/chart" uri="{CE6537A1-D6FC-4f65-9D91-7224C49458BB}"/>
          </c:extLst>
        </c:dLbl>
      </c:pivotFmt>
      <c:pivotFmt>
        <c:idx val="2"/>
      </c:pivotFmt>
    </c:pivotFmts>
    <c:plotArea>
      <c:layout>
        <c:manualLayout>
          <c:layoutTarget val="inner"/>
          <c:xMode val="edge"/>
          <c:yMode val="edge"/>
          <c:x val="0.12452003273419579"/>
          <c:y val="0.1966717839515344"/>
          <c:w val="0.56503631714856328"/>
          <c:h val="0.724056851384143"/>
        </c:manualLayout>
      </c:layout>
      <c:pieChart>
        <c:varyColors val="1"/>
        <c:ser>
          <c:idx val="0"/>
          <c:order val="0"/>
          <c:tx>
            <c:strRef>
              <c:f>'9-3g'!$B$3:$B$4</c:f>
              <c:strCache>
                <c:ptCount val="1"/>
                <c:pt idx="0">
                  <c:v>令和6年度</c:v>
                </c:pt>
              </c:strCache>
            </c:strRef>
          </c:tx>
          <c:dPt>
            <c:idx val="2"/>
            <c:bubble3D val="0"/>
            <c:extLst>
              <c:ext xmlns:c16="http://schemas.microsoft.com/office/drawing/2014/chart" uri="{C3380CC4-5D6E-409C-BE32-E72D297353CC}">
                <c16:uniqueId val="{00000000-6143-4736-90CF-57514B5E1C2E}"/>
              </c:ext>
            </c:extLst>
          </c:dPt>
          <c:dLbls>
            <c:numFmt formatCode="0.0%" sourceLinked="0"/>
            <c:spPr>
              <a:noFill/>
              <a:ln>
                <a:noFill/>
              </a:ln>
              <a:effectLst/>
            </c:spPr>
            <c:txPr>
              <a:bodyPr rot="0" horzOverflow="overflow" anchor="ctr" anchorCtr="1"/>
              <a:lstStyle/>
              <a:p>
                <a:pPr algn="ctr" rtl="0">
                  <a:defRPr sz="900">
                    <a:solidFill>
                      <a:schemeClr val="tx1"/>
                    </a:solidFill>
                  </a:defRPr>
                </a:pPr>
                <a:endParaRPr lang="ja-JP"/>
              </a:p>
            </c:txPr>
            <c:showLegendKey val="0"/>
            <c:showVal val="0"/>
            <c:showCatName val="0"/>
            <c:showSerName val="0"/>
            <c:showPercent val="1"/>
            <c:showBubbleSize val="1"/>
            <c:showLeaderLines val="1"/>
            <c:leaderLines>
              <c:spPr>
                <a:ln>
                  <a:solidFill>
                    <a:schemeClr val="tx1">
                      <a:lumMod val="85000"/>
                      <a:lumOff val="15000"/>
                    </a:schemeClr>
                  </a:solidFill>
                </a:ln>
              </c:spPr>
            </c:leaderLines>
            <c:extLst>
              <c:ext xmlns:c15="http://schemas.microsoft.com/office/drawing/2012/chart" uri="{CE6537A1-D6FC-4f65-9D91-7224C49458BB}"/>
            </c:extLst>
          </c:dLbls>
          <c:cat>
            <c:strRef>
              <c:f>'9-3g'!$A$5:$A$9</c:f>
              <c:strCache>
                <c:ptCount val="5"/>
                <c:pt idx="0">
                  <c:v> 乗用車</c:v>
                </c:pt>
                <c:pt idx="1">
                  <c:v> 貨物車</c:v>
                </c:pt>
                <c:pt idx="2">
                  <c:v> 特種用途自動車</c:v>
                </c:pt>
                <c:pt idx="3">
                  <c:v> 大型特殊自動車</c:v>
                </c:pt>
                <c:pt idx="4">
                  <c:v> 乗合自動車</c:v>
                </c:pt>
              </c:strCache>
            </c:strRef>
          </c:cat>
          <c:val>
            <c:numRef>
              <c:f>'9-3g'!$B$5:$B$9</c:f>
              <c:numCache>
                <c:formatCode>General</c:formatCode>
                <c:ptCount val="5"/>
                <c:pt idx="0">
                  <c:v>14870</c:v>
                </c:pt>
                <c:pt idx="1">
                  <c:v>2780</c:v>
                </c:pt>
                <c:pt idx="2">
                  <c:v>890</c:v>
                </c:pt>
                <c:pt idx="3">
                  <c:v>168</c:v>
                </c:pt>
                <c:pt idx="4">
                  <c:v>49</c:v>
                </c:pt>
              </c:numCache>
            </c:numRef>
          </c:val>
          <c:extLst>
            <c:ext xmlns:c16="http://schemas.microsoft.com/office/drawing/2014/chart" uri="{C3380CC4-5D6E-409C-BE32-E72D297353CC}">
              <c16:uniqueId val="{00000001-6143-4736-90CF-57514B5E1C2E}"/>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69709424253002861"/>
          <c:y val="0.22596568721592727"/>
          <c:w val="0.20869888475836432"/>
          <c:h val="0.40167933270942252"/>
        </c:manualLayout>
      </c:layout>
      <c:overlay val="0"/>
      <c:txPr>
        <a:bodyPr horzOverflow="overflow" anchor="ctr" anchorCtr="1"/>
        <a:lstStyle/>
        <a:p>
          <a:pPr algn="l" rtl="0">
            <a:defRPr sz="900">
              <a:solidFill>
                <a:schemeClr val="tx1"/>
              </a:solidFill>
            </a:defRPr>
          </a:pPr>
          <a:endParaRPr lang="ja-JP"/>
        </a:p>
      </c:txPr>
    </c:legend>
    <c:plotVisOnly val="1"/>
    <c:dispBlanksAs val="gap"/>
    <c:showDLblsOverMax val="0"/>
  </c:chart>
  <c:spPr>
    <a:noFill/>
    <a:ln>
      <a:noFill/>
    </a:ln>
  </c:spPr>
  <c:txPr>
    <a:bodyPr horzOverflow="overflow" anchor="ctr" anchorCtr="1"/>
    <a:lstStyle/>
    <a:p>
      <a:pPr algn="ctr" rtl="0">
        <a:defRPr lang="ja-JP" altLang="en-US" sz="900">
          <a:solidFill>
            <a:schemeClr val="tx1"/>
          </a:solidFill>
          <a:latin typeface="メイリオ"/>
          <a:ea typeface="メイリオ"/>
        </a:defRPr>
      </a:pPr>
      <a:endParaRPr lang="ja-JP"/>
    </a:p>
  </c:txPr>
  <c:printSettings>
    <c:headerFooter/>
    <c:pageMargins b="0.75" l="0.7" r="0.7" t="0.75" header="0.3" footer="0.3"/>
    <c:pageSetup orientation="landscape"/>
  </c:printSettings>
  <c:userShapes r:id="rId1"/>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[2024統計さむかわデータベース（完成）.xlsx]9-4g!ﾋﾟﾎﾞｯﾄﾃｰﾌﾞﾙ7</c:name>
    <c:fmtId val="0"/>
  </c:pivotSource>
  <c:chart>
    <c:autoTitleDeleted val="1"/>
    <c:pivotFmts>
      <c:pivotFmt>
        <c:idx val="0"/>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4"/>
          </a:solidFill>
          <a:ln>
            <a:noFill/>
          </a:ln>
          <a:effectLst/>
        </c:spPr>
      </c:pivotFmt>
    </c:pivotFmts>
    <c:plotArea>
      <c:layout>
        <c:manualLayout>
          <c:layoutTarget val="inner"/>
          <c:xMode val="edge"/>
          <c:yMode val="edge"/>
          <c:x val="8.4729208017972818E-2"/>
          <c:y val="0.12585848643919509"/>
          <c:w val="0.8949568492304113"/>
          <c:h val="0.71243584551931005"/>
        </c:manualLayout>
      </c:layout>
      <c:barChart>
        <c:barDir val="col"/>
        <c:grouping val="stacked"/>
        <c:varyColors val="0"/>
        <c:ser>
          <c:idx val="0"/>
          <c:order val="0"/>
          <c:tx>
            <c:strRef>
              <c:f>'9-4g'!$B$1</c:f>
              <c:strCache>
                <c:ptCount val="1"/>
                <c:pt idx="0">
                  <c:v> 原動機付自転車</c:v>
                </c:pt>
              </c:strCache>
            </c:strRef>
          </c:tx>
          <c:spPr>
            <a:solidFill>
              <a:schemeClr val="accent1"/>
            </a:solidFill>
            <a:ln>
              <a:noFill/>
            </a:ln>
            <a:effectLst/>
          </c:spPr>
          <c:invertIfNegative val="0"/>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'9-4g'!$A$2:$A$10</c:f>
              <c:strCache>
                <c:ptCount val="8"/>
                <c:pt idx="0">
                  <c:v>平成29年</c:v>
                </c:pt>
                <c:pt idx="1">
                  <c:v>平成30年</c:v>
                </c:pt>
                <c:pt idx="2">
                  <c:v>平成31年</c:v>
                </c:pt>
                <c:pt idx="3">
                  <c:v>令和2年</c:v>
                </c:pt>
                <c:pt idx="4">
                  <c:v>令和3年</c:v>
                </c:pt>
                <c:pt idx="5">
                  <c:v>令和4年</c:v>
                </c:pt>
                <c:pt idx="6">
                  <c:v>令和5年</c:v>
                </c:pt>
                <c:pt idx="7">
                  <c:v>令和6年</c:v>
                </c:pt>
              </c:strCache>
            </c:strRef>
          </c:cat>
          <c:val>
            <c:numRef>
              <c:f>'9-4g'!$B$2:$B$10</c:f>
              <c:numCache>
                <c:formatCode>General</c:formatCode>
                <c:ptCount val="8"/>
                <c:pt idx="0">
                  <c:v>5015</c:v>
                </c:pt>
                <c:pt idx="1">
                  <c:v>4907</c:v>
                </c:pt>
                <c:pt idx="2">
                  <c:v>4893</c:v>
                </c:pt>
                <c:pt idx="3">
                  <c:v>4888</c:v>
                </c:pt>
                <c:pt idx="4">
                  <c:v>4796</c:v>
                </c:pt>
                <c:pt idx="5">
                  <c:v>4795</c:v>
                </c:pt>
                <c:pt idx="6">
                  <c:v>4769</c:v>
                </c:pt>
                <c:pt idx="7">
                  <c:v>4743</c:v>
                </c:pt>
              </c:numCache>
            </c:numRef>
          </c:val>
          <c:extLst>
            <c:ext xmlns:c16="http://schemas.microsoft.com/office/drawing/2014/chart" uri="{C3380CC4-5D6E-409C-BE32-E72D297353CC}">
              <c16:uniqueId val="{00000000-30E3-4FB2-9E8C-A9E1EEB856B0}"/>
            </c:ext>
          </c:extLst>
        </c:ser>
        <c:ser>
          <c:idx val="1"/>
          <c:order val="1"/>
          <c:tx>
            <c:strRef>
              <c:f>'9-4g'!$C$1</c:f>
              <c:strCache>
                <c:ptCount val="1"/>
                <c:pt idx="0">
                  <c:v> 軽自動車</c:v>
                </c:pt>
              </c:strCache>
            </c:strRef>
          </c:tx>
          <c:spPr>
            <a:solidFill>
              <a:schemeClr val="accent2"/>
            </a:solidFill>
            <a:ln>
              <a:noFill/>
            </a:ln>
            <a:effectLst/>
          </c:spPr>
          <c:invertIfNegative val="0"/>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'9-4g'!$A$2:$A$10</c:f>
              <c:strCache>
                <c:ptCount val="8"/>
                <c:pt idx="0">
                  <c:v>平成29年</c:v>
                </c:pt>
                <c:pt idx="1">
                  <c:v>平成30年</c:v>
                </c:pt>
                <c:pt idx="2">
                  <c:v>平成31年</c:v>
                </c:pt>
                <c:pt idx="3">
                  <c:v>令和2年</c:v>
                </c:pt>
                <c:pt idx="4">
                  <c:v>令和3年</c:v>
                </c:pt>
                <c:pt idx="5">
                  <c:v>令和4年</c:v>
                </c:pt>
                <c:pt idx="6">
                  <c:v>令和5年</c:v>
                </c:pt>
                <c:pt idx="7">
                  <c:v>令和6年</c:v>
                </c:pt>
              </c:strCache>
            </c:strRef>
          </c:cat>
          <c:val>
            <c:numRef>
              <c:f>'9-4g'!$C$2:$C$10</c:f>
              <c:numCache>
                <c:formatCode>General</c:formatCode>
                <c:ptCount val="8"/>
                <c:pt idx="0">
                  <c:v>10708</c:v>
                </c:pt>
                <c:pt idx="1">
                  <c:v>10912</c:v>
                </c:pt>
                <c:pt idx="2">
                  <c:v>11032</c:v>
                </c:pt>
                <c:pt idx="3">
                  <c:v>11238</c:v>
                </c:pt>
                <c:pt idx="4">
                  <c:v>11456</c:v>
                </c:pt>
                <c:pt idx="5">
                  <c:v>11627</c:v>
                </c:pt>
                <c:pt idx="6">
                  <c:v>11950</c:v>
                </c:pt>
                <c:pt idx="7">
                  <c:v>11988</c:v>
                </c:pt>
              </c:numCache>
            </c:numRef>
          </c:val>
          <c:extLst>
            <c:ext xmlns:c16="http://schemas.microsoft.com/office/drawing/2014/chart" uri="{C3380CC4-5D6E-409C-BE32-E72D297353CC}">
              <c16:uniqueId val="{00000001-30E3-4FB2-9E8C-A9E1EEB856B0}"/>
            </c:ext>
          </c:extLst>
        </c:ser>
        <c:ser>
          <c:idx val="2"/>
          <c:order val="2"/>
          <c:tx>
            <c:strRef>
              <c:f>'9-4g'!$D$1</c:f>
              <c:strCache>
                <c:ptCount val="1"/>
                <c:pt idx="0">
                  <c:v>小型特殊自動車</c:v>
                </c:pt>
              </c:strCache>
            </c:strRef>
          </c:tx>
          <c:spPr>
            <a:solidFill>
              <a:schemeClr val="accent3"/>
            </a:solidFill>
            <a:ln>
              <a:noFill/>
            </a:ln>
            <a:effectLst/>
          </c:spPr>
          <c:invertIfNegative val="0"/>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'9-4g'!$A$2:$A$10</c:f>
              <c:strCache>
                <c:ptCount val="8"/>
                <c:pt idx="0">
                  <c:v>平成29年</c:v>
                </c:pt>
                <c:pt idx="1">
                  <c:v>平成30年</c:v>
                </c:pt>
                <c:pt idx="2">
                  <c:v>平成31年</c:v>
                </c:pt>
                <c:pt idx="3">
                  <c:v>令和2年</c:v>
                </c:pt>
                <c:pt idx="4">
                  <c:v>令和3年</c:v>
                </c:pt>
                <c:pt idx="5">
                  <c:v>令和4年</c:v>
                </c:pt>
                <c:pt idx="6">
                  <c:v>令和5年</c:v>
                </c:pt>
                <c:pt idx="7">
                  <c:v>令和6年</c:v>
                </c:pt>
              </c:strCache>
            </c:strRef>
          </c:cat>
          <c:val>
            <c:numRef>
              <c:f>'9-4g'!$D$2:$D$10</c:f>
              <c:numCache>
                <c:formatCode>General</c:formatCode>
                <c:ptCount val="8"/>
                <c:pt idx="0">
                  <c:v>448</c:v>
                </c:pt>
                <c:pt idx="1">
                  <c:v>433</c:v>
                </c:pt>
                <c:pt idx="2">
                  <c:v>430</c:v>
                </c:pt>
                <c:pt idx="3">
                  <c:v>436</c:v>
                </c:pt>
                <c:pt idx="4">
                  <c:v>433</c:v>
                </c:pt>
                <c:pt idx="5">
                  <c:v>425</c:v>
                </c:pt>
                <c:pt idx="6">
                  <c:v>410</c:v>
                </c:pt>
                <c:pt idx="7">
                  <c:v>405</c:v>
                </c:pt>
              </c:numCache>
            </c:numRef>
          </c:val>
          <c:extLst>
            <c:ext xmlns:c16="http://schemas.microsoft.com/office/drawing/2014/chart" uri="{C3380CC4-5D6E-409C-BE32-E72D297353CC}">
              <c16:uniqueId val="{00000002-30E3-4FB2-9E8C-A9E1EEB856B0}"/>
            </c:ext>
          </c:extLst>
        </c:ser>
        <c:ser>
          <c:idx val="3"/>
          <c:order val="3"/>
          <c:tx>
            <c:strRef>
              <c:f>'9-4g'!$E$1</c:f>
              <c:strCache>
                <c:ptCount val="1"/>
                <c:pt idx="0">
                  <c:v> 小型自動二輪車</c:v>
                </c:pt>
              </c:strCache>
            </c:strRef>
          </c:tx>
          <c:spPr>
            <a:solidFill>
              <a:schemeClr val="accent4"/>
            </a:solidFill>
            <a:ln>
              <a:noFill/>
            </a:ln>
            <a:effectLst/>
          </c:spPr>
          <c:invertIfNegative val="0"/>
          <c:dPt>
            <c:idx val="0"/>
            <c:invertIfNegative val="0"/>
            <c:bubble3D val="0"/>
            <c:spPr>
              <a:solidFill>
                <a:schemeClr val="accent4"/>
              </a:solidFill>
              <a:ln>
                <a:noFill/>
              </a:ln>
              <a:effectLst/>
            </c:spPr>
            <c:extLst>
              <c:ext xmlns:c16="http://schemas.microsoft.com/office/drawing/2014/chart" uri="{C3380CC4-5D6E-409C-BE32-E72D297353CC}">
                <c16:uniqueId val="{00000004-30E3-4FB2-9E8C-A9E1EEB856B0}"/>
              </c:ext>
            </c:extLst>
          </c:dPt>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'9-4g'!$A$2:$A$10</c:f>
              <c:strCache>
                <c:ptCount val="8"/>
                <c:pt idx="0">
                  <c:v>平成29年</c:v>
                </c:pt>
                <c:pt idx="1">
                  <c:v>平成30年</c:v>
                </c:pt>
                <c:pt idx="2">
                  <c:v>平成31年</c:v>
                </c:pt>
                <c:pt idx="3">
                  <c:v>令和2年</c:v>
                </c:pt>
                <c:pt idx="4">
                  <c:v>令和3年</c:v>
                </c:pt>
                <c:pt idx="5">
                  <c:v>令和4年</c:v>
                </c:pt>
                <c:pt idx="6">
                  <c:v>令和5年</c:v>
                </c:pt>
                <c:pt idx="7">
                  <c:v>令和6年</c:v>
                </c:pt>
              </c:strCache>
            </c:strRef>
          </c:cat>
          <c:val>
            <c:numRef>
              <c:f>'9-4g'!$E$2:$E$10</c:f>
              <c:numCache>
                <c:formatCode>General</c:formatCode>
                <c:ptCount val="8"/>
                <c:pt idx="0">
                  <c:v>789</c:v>
                </c:pt>
                <c:pt idx="1">
                  <c:v>785</c:v>
                </c:pt>
                <c:pt idx="2">
                  <c:v>913</c:v>
                </c:pt>
                <c:pt idx="3">
                  <c:v>856</c:v>
                </c:pt>
                <c:pt idx="4">
                  <c:v>861</c:v>
                </c:pt>
                <c:pt idx="5">
                  <c:v>886</c:v>
                </c:pt>
                <c:pt idx="6">
                  <c:v>933</c:v>
                </c:pt>
                <c:pt idx="7">
                  <c:v>980</c:v>
                </c:pt>
              </c:numCache>
            </c:numRef>
          </c:val>
          <c:extLst>
            <c:ext xmlns:c16="http://schemas.microsoft.com/office/drawing/2014/chart" uri="{C3380CC4-5D6E-409C-BE32-E72D297353CC}">
              <c16:uniqueId val="{00000005-30E3-4FB2-9E8C-A9E1EEB856B0}"/>
            </c:ext>
          </c:extLst>
        </c:ser>
        <c:dLbls>
          <c:showLegendKey val="0"/>
          <c:showVal val="1"/>
          <c:showCatName val="0"/>
          <c:showSerName val="0"/>
          <c:showPercent val="0"/>
          <c:showBubbleSize val="0"/>
        </c:dLbls>
        <c:gapWidth val="150"/>
        <c:overlap val="100"/>
        <c:axId val="1"/>
        <c:axId val="2"/>
      </c:bar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max val="20000"/>
        </c:scaling>
        <c:delete val="0"/>
        <c:axPos val="l"/>
        <c:title>
          <c:tx>
            <c:rich>
              <a:bodyPr rot="0" spcFirstLastPara="1" vertOverflow="ellipsis" horzOverflow="overflow" wrap="square" anchor="ctr" anchorCtr="1"/>
              <a:lstStyle/>
              <a:p>
                <a:pPr algn="ctr" rtl="0">
                  <a:defRPr lang="ja-JP" altLang="en-US" sz="800" b="0" i="0" u="none" strike="noStrike" kern="1200" baseline="0">
                    <a:solidFill>
                      <a:schemeClr val="tx1"/>
                    </a:solidFill>
                    <a:latin typeface="メイリオ"/>
                    <a:ea typeface="メイリオ"/>
                    <a:cs typeface="+mn-cs"/>
                  </a:defRPr>
                </a:pPr>
                <a:r>
                  <a:rPr lang="ja-JP" altLang="en-US" sz="800" b="0" i="0" u="none" strike="noStrike" kern="1200" baseline="0">
                    <a:solidFill>
                      <a:schemeClr val="tx1"/>
                    </a:solidFill>
                    <a:latin typeface="メイリオ"/>
                    <a:ea typeface="メイリオ"/>
                    <a:cs typeface="+mn-cs"/>
                  </a:rPr>
                  <a:t>（台）</a:t>
                </a:r>
              </a:p>
            </c:rich>
          </c:tx>
          <c:layout>
            <c:manualLayout>
              <c:xMode val="edge"/>
              <c:yMode val="edge"/>
              <c:x val="1.8467263509869485E-2"/>
              <c:y val="3.0877047903258667E-2"/>
            </c:manualLayout>
          </c:layout>
          <c:overlay val="0"/>
          <c:spPr>
            <a:noFill/>
            <a:ln>
              <a:noFill/>
            </a:ln>
            <a:effectLst/>
          </c:spPr>
          <c:txPr>
            <a:bodyPr rot="0" spcFirstLastPara="1" vertOverflow="ellipsis" horzOverflow="overflow" wrap="square" anchor="ctr" anchorCtr="1"/>
            <a:lstStyle/>
            <a:p>
              <a:pPr algn="ctr" rtl="0">
                <a:defRPr lang="ja-JP" altLang="en-US" sz="8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majorUnit val="2000"/>
      </c:valAx>
      <c:spPr>
        <a:solidFill>
          <a:schemeClr val="bg1"/>
        </a:solidFill>
        <a:ln>
          <a:noFill/>
        </a:ln>
        <a:effectLst/>
      </c:spPr>
    </c:plotArea>
    <c:legend>
      <c:legendPos val="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[2024統計さむかわデータベース（完成）.xlsx]10-1g!ﾋﾟﾎﾞｯﾄﾃｰﾌﾞﾙ9</c:name>
    <c:fmtId val="0"/>
  </c:pivotSource>
  <c:chart>
    <c:autoTitleDeleted val="1"/>
    <c:pivotFmts>
      <c:pivotFmt>
        <c:idx val="0"/>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8224762802167233"/>
          <c:y val="0.11305345463136465"/>
          <c:w val="0.75224246604210965"/>
          <c:h val="0.75863626421697283"/>
        </c:manualLayout>
      </c:layout>
      <c:barChart>
        <c:barDir val="bar"/>
        <c:grouping val="stacked"/>
        <c:varyColors val="0"/>
        <c:ser>
          <c:idx val="0"/>
          <c:order val="0"/>
          <c:tx>
            <c:strRef>
              <c:f>'10-1g'!$B$3</c:f>
              <c:strCache>
                <c:ptCount val="1"/>
                <c:pt idx="0">
                  <c:v>運動場</c:v>
                </c:pt>
              </c:strCache>
            </c:strRef>
          </c:tx>
          <c:spPr>
            <a:solidFill>
              <a:schemeClr val="accent1"/>
            </a:solidFill>
            <a:ln>
              <a:noFill/>
            </a:ln>
            <a:effectLst/>
          </c:spPr>
          <c:invertIfNegative val="0"/>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'10-1g'!$A$4:$A$12</c:f>
              <c:strCache>
                <c:ptCount val="8"/>
                <c:pt idx="0">
                  <c:v>旭小学校</c:v>
                </c:pt>
                <c:pt idx="1">
                  <c:v>小谷小学校</c:v>
                </c:pt>
                <c:pt idx="2">
                  <c:v>寒川東中学校</c:v>
                </c:pt>
                <c:pt idx="3">
                  <c:v>旭が丘中学校</c:v>
                </c:pt>
                <c:pt idx="4">
                  <c:v>寒川小学校</c:v>
                </c:pt>
                <c:pt idx="5">
                  <c:v>南小学校</c:v>
                </c:pt>
                <c:pt idx="6">
                  <c:v>寒川中学校</c:v>
                </c:pt>
                <c:pt idx="7">
                  <c:v>一之宮小学校</c:v>
                </c:pt>
              </c:strCache>
            </c:strRef>
          </c:cat>
          <c:val>
            <c:numRef>
              <c:f>'10-1g'!$B$4:$B$12</c:f>
              <c:numCache>
                <c:formatCode>General</c:formatCode>
                <c:ptCount val="8"/>
                <c:pt idx="0">
                  <c:v>9400</c:v>
                </c:pt>
                <c:pt idx="1">
                  <c:v>9938</c:v>
                </c:pt>
                <c:pt idx="2">
                  <c:v>10377</c:v>
                </c:pt>
                <c:pt idx="3">
                  <c:v>10855</c:v>
                </c:pt>
                <c:pt idx="4">
                  <c:v>10500</c:v>
                </c:pt>
                <c:pt idx="5">
                  <c:v>11528</c:v>
                </c:pt>
                <c:pt idx="6">
                  <c:v>9200</c:v>
                </c:pt>
                <c:pt idx="7">
                  <c:v>11753</c:v>
                </c:pt>
              </c:numCache>
            </c:numRef>
          </c:val>
          <c:extLst>
            <c:ext xmlns:c16="http://schemas.microsoft.com/office/drawing/2014/chart" uri="{C3380CC4-5D6E-409C-BE32-E72D297353CC}">
              <c16:uniqueId val="{00000000-3C1D-4844-BF30-56F51A6BFC45}"/>
            </c:ext>
          </c:extLst>
        </c:ser>
        <c:ser>
          <c:idx val="1"/>
          <c:order val="1"/>
          <c:tx>
            <c:strRef>
              <c:f>'10-1g'!$C$3</c:f>
              <c:strCache>
                <c:ptCount val="1"/>
                <c:pt idx="0">
                  <c:v>校舎・敷地・その他</c:v>
                </c:pt>
              </c:strCache>
            </c:strRef>
          </c:tx>
          <c:spPr>
            <a:solidFill>
              <a:schemeClr val="accent2"/>
            </a:solidFill>
            <a:ln>
              <a:noFill/>
            </a:ln>
            <a:effectLst/>
          </c:spPr>
          <c:invertIfNegative val="0"/>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'10-1g'!$A$4:$A$12</c:f>
              <c:strCache>
                <c:ptCount val="8"/>
                <c:pt idx="0">
                  <c:v>旭小学校</c:v>
                </c:pt>
                <c:pt idx="1">
                  <c:v>小谷小学校</c:v>
                </c:pt>
                <c:pt idx="2">
                  <c:v>寒川東中学校</c:v>
                </c:pt>
                <c:pt idx="3">
                  <c:v>旭が丘中学校</c:v>
                </c:pt>
                <c:pt idx="4">
                  <c:v>寒川小学校</c:v>
                </c:pt>
                <c:pt idx="5">
                  <c:v>南小学校</c:v>
                </c:pt>
                <c:pt idx="6">
                  <c:v>寒川中学校</c:v>
                </c:pt>
                <c:pt idx="7">
                  <c:v>一之宮小学校</c:v>
                </c:pt>
              </c:strCache>
            </c:strRef>
          </c:cat>
          <c:val>
            <c:numRef>
              <c:f>'10-1g'!$C$4:$C$12</c:f>
              <c:numCache>
                <c:formatCode>General</c:formatCode>
                <c:ptCount val="8"/>
                <c:pt idx="0">
                  <c:v>8230</c:v>
                </c:pt>
                <c:pt idx="1">
                  <c:v>8924</c:v>
                </c:pt>
                <c:pt idx="2">
                  <c:v>9917</c:v>
                </c:pt>
                <c:pt idx="3">
                  <c:v>10285</c:v>
                </c:pt>
                <c:pt idx="4">
                  <c:v>11905</c:v>
                </c:pt>
                <c:pt idx="5">
                  <c:v>10846</c:v>
                </c:pt>
                <c:pt idx="6">
                  <c:v>15924</c:v>
                </c:pt>
                <c:pt idx="7">
                  <c:v>13453</c:v>
                </c:pt>
              </c:numCache>
            </c:numRef>
          </c:val>
          <c:extLst>
            <c:ext xmlns:c16="http://schemas.microsoft.com/office/drawing/2014/chart" uri="{C3380CC4-5D6E-409C-BE32-E72D297353CC}">
              <c16:uniqueId val="{00000001-3C1D-4844-BF30-56F51A6BFC45}"/>
            </c:ext>
          </c:extLst>
        </c:ser>
        <c:dLbls>
          <c:showLegendKey val="0"/>
          <c:showVal val="1"/>
          <c:showCatName val="0"/>
          <c:showSerName val="0"/>
          <c:showPercent val="0"/>
          <c:showBubbleSize val="0"/>
        </c:dLbls>
        <c:gapWidth val="100"/>
        <c:overlap val="100"/>
        <c:axId val="1"/>
        <c:axId val="2"/>
      </c:barChart>
      <c:catAx>
        <c:axId val="1"/>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100"/>
        <c:noMultiLvlLbl val="0"/>
      </c:catAx>
      <c:valAx>
        <c:axId val="2"/>
        <c:scaling>
          <c:orientation val="minMax"/>
        </c:scaling>
        <c:delete val="0"/>
        <c:axPos val="b"/>
        <c:title>
          <c:tx>
            <c:rich>
              <a:bodyPr rot="0" spcFirstLastPara="1" vertOverflow="ellipsis" horzOverflow="overflow" vert="horz" wrap="square" anchor="ctr" anchorCtr="1"/>
              <a:lstStyle/>
              <a:p>
                <a:pPr algn="ctr" rtl="0">
                  <a:defRPr lang="ja-JP" altLang="en-US" sz="800" b="0" i="0" u="none" strike="noStrike" kern="1200" baseline="0">
                    <a:solidFill>
                      <a:schemeClr val="tx1"/>
                    </a:solidFill>
                    <a:latin typeface="メイリオ"/>
                    <a:ea typeface="メイリオ"/>
                    <a:cs typeface="+mn-cs"/>
                  </a:defRPr>
                </a:pPr>
                <a:r>
                  <a:rPr lang="ja-JP" altLang="en-US" sz="800" b="0" i="0" u="none" strike="noStrike" kern="1200" baseline="0">
                    <a:solidFill>
                      <a:schemeClr val="tx1"/>
                    </a:solidFill>
                    <a:latin typeface="メイリオ"/>
                    <a:ea typeface="メイリオ"/>
                    <a:cs typeface="+mn-cs"/>
                  </a:rPr>
                  <a:t>（㎡）</a:t>
                </a:r>
              </a:p>
            </c:rich>
          </c:tx>
          <c:layout>
            <c:manualLayout>
              <c:xMode val="edge"/>
              <c:yMode val="edge"/>
              <c:x val="0.91439707775381585"/>
              <c:y val="0.80573474611969798"/>
            </c:manualLayout>
          </c:layout>
          <c:overlay val="0"/>
          <c:spPr>
            <a:noFill/>
            <a:ln>
              <a:noFill/>
            </a:ln>
            <a:effectLst/>
          </c:spPr>
          <c:txPr>
            <a:bodyPr rot="0" spcFirstLastPara="1" vertOverflow="ellipsis" horzOverflow="overflow" vert="horz" wrap="square" anchor="ctr" anchorCtr="1"/>
            <a:lstStyle/>
            <a:p>
              <a:pPr algn="ctr" rtl="0">
                <a:defRPr lang="ja-JP" altLang="en-US" sz="8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valAx>
      <c:spPr>
        <a:solidFill>
          <a:schemeClr val="bg1"/>
        </a:solidFill>
        <a:ln>
          <a:noFill/>
        </a:ln>
        <a:effectLst/>
      </c:spPr>
    </c:plotArea>
    <c:legend>
      <c:legendPos val="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[2024統計さむかわデータベース（完成）.xlsx]2-2g!ピボットテーブル1</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horzOverflow="overflow" anchor="ctr" anchorCtr="1"/>
            <a:lstStyle/>
            <a:p>
              <a:pPr algn="ctr" rtl="0">
                <a:defRPr sz="10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c:spPr>
        <c:marker>
          <c:symbol val="none"/>
        </c:marker>
        <c:dLbl>
          <c:idx val="0"/>
          <c:spPr>
            <a:noFill/>
            <a:ln>
              <a:noFill/>
            </a:ln>
            <a:effectLst/>
          </c:spPr>
          <c:txPr>
            <a:bodyPr rot="0" horzOverflow="overflow" anchor="ctr" anchorCtr="1"/>
            <a:lstStyle/>
            <a:p>
              <a:pPr algn="ctr" rtl="0">
                <a:defRPr sz="10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3466922403930272E-2"/>
          <c:y val="0.15004263426462558"/>
          <c:w val="0.88452116562352778"/>
          <c:h val="0.66066689316119742"/>
        </c:manualLayout>
      </c:layout>
      <c:barChart>
        <c:barDir val="col"/>
        <c:grouping val="clustered"/>
        <c:varyColors val="0"/>
        <c:ser>
          <c:idx val="0"/>
          <c:order val="0"/>
          <c:tx>
            <c:strRef>
              <c:f>'2-2g'!$B$1</c:f>
              <c:strCache>
                <c:ptCount val="1"/>
                <c:pt idx="0">
                  <c:v> 出生数</c:v>
                </c:pt>
              </c:strCache>
            </c:strRef>
          </c:tx>
          <c:spPr>
            <a:solidFill>
              <a:schemeClr val="accent1"/>
            </a:solidFill>
            <a:ln>
              <a:noFill/>
            </a:ln>
            <a:effectLst/>
          </c:spPr>
          <c:invertIfNegative val="0"/>
          <c:dLbls>
            <c:spPr>
              <a:noFill/>
              <a:ln>
                <a:noFill/>
              </a:ln>
              <a:effectLst/>
            </c:spPr>
            <c:txPr>
              <a:bodyPr rot="0" horzOverflow="overflow" anchor="ctr" anchorCtr="1"/>
              <a:lstStyle/>
              <a:p>
                <a:pPr algn="ctr" rtl="0">
                  <a:defRPr sz="100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'2-2g'!$A$2:$A$10</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'2-2g'!$B$2:$B$10</c:f>
              <c:numCache>
                <c:formatCode>General</c:formatCode>
                <c:ptCount val="8"/>
                <c:pt idx="0">
                  <c:v>382</c:v>
                </c:pt>
                <c:pt idx="1">
                  <c:v>338</c:v>
                </c:pt>
                <c:pt idx="2">
                  <c:v>363</c:v>
                </c:pt>
                <c:pt idx="3">
                  <c:v>324</c:v>
                </c:pt>
                <c:pt idx="4">
                  <c:v>306</c:v>
                </c:pt>
                <c:pt idx="5">
                  <c:v>306</c:v>
                </c:pt>
                <c:pt idx="6">
                  <c:v>296</c:v>
                </c:pt>
                <c:pt idx="7">
                  <c:v>292</c:v>
                </c:pt>
              </c:numCache>
            </c:numRef>
          </c:val>
          <c:extLst>
            <c:ext xmlns:c16="http://schemas.microsoft.com/office/drawing/2014/chart" uri="{C3380CC4-5D6E-409C-BE32-E72D297353CC}">
              <c16:uniqueId val="{00000000-AF7D-42FF-A9C4-911BFB92BD73}"/>
            </c:ext>
          </c:extLst>
        </c:ser>
        <c:ser>
          <c:idx val="1"/>
          <c:order val="1"/>
          <c:tx>
            <c:strRef>
              <c:f>'2-2g'!$C$1</c:f>
              <c:strCache>
                <c:ptCount val="1"/>
                <c:pt idx="0">
                  <c:v>死亡数</c:v>
                </c:pt>
              </c:strCache>
            </c:strRef>
          </c:tx>
          <c:spPr>
            <a:solidFill>
              <a:schemeClr val="accent2"/>
            </a:solidFill>
            <a:ln>
              <a:noFill/>
            </a:ln>
            <a:effectLst/>
          </c:spPr>
          <c:invertIfNegative val="0"/>
          <c:dLbls>
            <c:spPr>
              <a:noFill/>
              <a:ln>
                <a:noFill/>
              </a:ln>
              <a:effectLst/>
            </c:spPr>
            <c:txPr>
              <a:bodyPr rot="0" horzOverflow="overflow" anchor="ctr" anchorCtr="1"/>
              <a:lstStyle/>
              <a:p>
                <a:pPr algn="ctr" rtl="0">
                  <a:defRPr sz="100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'2-2g'!$A$2:$A$10</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'2-2g'!$C$2:$C$10</c:f>
              <c:numCache>
                <c:formatCode>General</c:formatCode>
                <c:ptCount val="8"/>
                <c:pt idx="0">
                  <c:v>432</c:v>
                </c:pt>
                <c:pt idx="1">
                  <c:v>419</c:v>
                </c:pt>
                <c:pt idx="2">
                  <c:v>452</c:v>
                </c:pt>
                <c:pt idx="3">
                  <c:v>456</c:v>
                </c:pt>
                <c:pt idx="4">
                  <c:v>520</c:v>
                </c:pt>
                <c:pt idx="5">
                  <c:v>513</c:v>
                </c:pt>
                <c:pt idx="6">
                  <c:v>558</c:v>
                </c:pt>
                <c:pt idx="7">
                  <c:v>546</c:v>
                </c:pt>
              </c:numCache>
            </c:numRef>
          </c:val>
          <c:extLst>
            <c:ext xmlns:c16="http://schemas.microsoft.com/office/drawing/2014/chart" uri="{C3380CC4-5D6E-409C-BE32-E72D297353CC}">
              <c16:uniqueId val="{00000001-AF7D-42FF-A9C4-911BFB92BD73}"/>
            </c:ext>
          </c:extLst>
        </c:ser>
        <c:dLbls>
          <c:showLegendKey val="0"/>
          <c:showVal val="0"/>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horzOverflow="overflow" anchor="ctr" anchorCtr="1"/>
          <a:lstStyle/>
          <a:p>
            <a:pPr algn="ctr" rtl="0">
              <a:defRPr sz="1000">
                <a:solidFill>
                  <a:schemeClr val="tx1"/>
                </a:solidFill>
              </a:defRPr>
            </a:pPr>
            <a:endParaRPr lang="ja-JP"/>
          </a:p>
        </c:txPr>
        <c:crossAx val="2"/>
        <c:crosses val="autoZero"/>
        <c:auto val="1"/>
        <c:lblAlgn val="ctr"/>
        <c:lblOffset val="100"/>
        <c:noMultiLvlLbl val="0"/>
      </c:catAx>
      <c:valAx>
        <c:axId val="2"/>
        <c:scaling>
          <c:orientation val="minMax"/>
        </c:scaling>
        <c:delete val="0"/>
        <c:axPos val="l"/>
        <c:title>
          <c:tx>
            <c:rich>
              <a:bodyPr rot="0" horzOverflow="overflow" anchor="ctr" anchorCtr="1"/>
              <a:lstStyle/>
              <a:p>
                <a:pPr algn="ctr" rtl="0">
                  <a:defRPr sz="1000" b="0" i="0" u="none" strike="noStrike" baseline="0">
                    <a:solidFill>
                      <a:schemeClr val="tx1"/>
                    </a:solidFill>
                  </a:defRPr>
                </a:pPr>
                <a:r>
                  <a:rPr lang="ja-JP" altLang="en-US" sz="1000" b="0" i="0" u="none" strike="noStrike" baseline="0">
                    <a:solidFill>
                      <a:schemeClr val="tx1"/>
                    </a:solidFill>
                    <a:latin typeface="メイリオ"/>
                    <a:ea typeface="メイリオ"/>
                  </a:rPr>
                  <a:t>（人）</a:t>
                </a:r>
              </a:p>
            </c:rich>
          </c:tx>
          <c:layout>
            <c:manualLayout>
              <c:xMode val="edge"/>
              <c:yMode val="edge"/>
              <c:x val="5.5552190591560673E-3"/>
              <c:y val="4.750497673298084E-2"/>
            </c:manualLayout>
          </c:layout>
          <c:overlay val="0"/>
          <c:spPr>
            <a:noFill/>
            <a:ln>
              <a:noFill/>
            </a:ln>
            <a:effectLst/>
          </c:sp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horzOverflow="overflow" anchor="ctr" anchorCtr="1"/>
          <a:lstStyle/>
          <a:p>
            <a:pPr algn="ctr" rtl="0">
              <a:defRPr sz="1000">
                <a:solidFill>
                  <a:schemeClr val="tx1"/>
                </a:solidFill>
              </a:defRPr>
            </a:pPr>
            <a:endParaRPr lang="ja-JP"/>
          </a:p>
        </c:txPr>
        <c:crossAx val="1"/>
        <c:crosses val="autoZero"/>
        <c:crossBetween val="between"/>
        <c:majorUnit val="100"/>
      </c:valAx>
    </c:plotArea>
    <c:legend>
      <c:legendPos val="t"/>
      <c:overlay val="0"/>
      <c:spPr>
        <a:noFill/>
        <a:ln>
          <a:noFill/>
        </a:ln>
        <a:effectLst/>
      </c:spPr>
      <c:txPr>
        <a:bodyPr rot="0" horzOverflow="overflow" anchor="ctr" anchorCtr="1"/>
        <a:lstStyle/>
        <a:p>
          <a:pPr algn="l" rtl="0">
            <a:defRPr sz="1000">
              <a:solidFill>
                <a:schemeClr val="tx1"/>
              </a:solidFill>
            </a:defRPr>
          </a:pPr>
          <a:endParaRPr lang="ja-JP"/>
        </a:p>
      </c:txPr>
    </c:legend>
    <c:plotVisOnly val="1"/>
    <c:dispBlanksAs val="gap"/>
    <c:showDLblsOverMax val="0"/>
  </c:chart>
  <c:spPr>
    <a:noFill/>
    <a:ln w="9525" cap="flat" cmpd="sng" algn="ctr">
      <a:noFill/>
      <a:prstDash val="solid"/>
      <a:round/>
    </a:ln>
    <a:effectLst/>
  </c:spPr>
  <c:txPr>
    <a:bodyPr horzOverflow="overflow" anchor="ctr" anchorCtr="1"/>
    <a:lstStyle/>
    <a:p>
      <a:pPr algn="ctr" rtl="0">
        <a:defRPr lang="ja-JP" altLang="en-US" sz="1000">
          <a:solidFill>
            <a:schemeClr val="tx1"/>
          </a:solidFill>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[2024統計さむかわデータベース（完成）.xlsx]10-1g2!ﾋﾟﾎﾞｯﾄﾃｰﾌﾞﾙ9</c:name>
    <c:fmtId val="0"/>
  </c:pivotSource>
  <c:chart>
    <c:autoTitleDeleted val="1"/>
    <c:pivotFmts>
      <c:pivotFmt>
        <c:idx val="0"/>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pivotFmt>
      <c:pivotFmt>
        <c:idx val="3"/>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1"/>
          <c:showVal val="1"/>
          <c:showCatName val="0"/>
          <c:showSerName val="0"/>
          <c:showPercent val="0"/>
          <c:showBubbleSize val="0"/>
          <c:extLst>
            <c:ext xmlns:c15="http://schemas.microsoft.com/office/drawing/2012/chart" uri="{CE6537A1-D6FC-4f65-9D91-7224C49458BB}"/>
          </c:extLst>
        </c:dLbl>
      </c:pivotFmt>
      <c:pivotFmt>
        <c:idx val="4"/>
        <c:spPr>
          <a:solidFill>
            <a:schemeClr val="accent3"/>
          </a:solidFill>
          <a:ln>
            <a:noFill/>
          </a:ln>
          <a:effectLst/>
        </c:spPr>
        <c:dLbl>
          <c:idx val="0"/>
          <c:layout>
            <c:manualLayout>
              <c:x val="4.9579453025420203E-2"/>
              <c:y val="0"/>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1"/>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dLbl>
          <c:idx val="0"/>
          <c:layout>
            <c:manualLayout>
              <c:x val="5.8432926779959531E-2"/>
              <c:y val="0"/>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1"/>
          <c:showVal val="1"/>
          <c:showCatName val="0"/>
          <c:showSerName val="0"/>
          <c:showPercent val="0"/>
          <c:showBubbleSize val="0"/>
          <c:extLst>
            <c:ext xmlns:c15="http://schemas.microsoft.com/office/drawing/2012/chart" uri="{CE6537A1-D6FC-4f65-9D91-7224C49458BB}"/>
          </c:extLst>
        </c:dLbl>
      </c:pivotFmt>
      <c:pivotFmt>
        <c:idx val="6"/>
        <c:spPr>
          <a:solidFill>
            <a:schemeClr val="accent3"/>
          </a:solidFill>
          <a:ln>
            <a:noFill/>
          </a:ln>
          <a:effectLst/>
        </c:spPr>
        <c:dLbl>
          <c:idx val="0"/>
          <c:layout>
            <c:manualLayout>
              <c:x val="5.4891537278143672E-2"/>
              <c:y val="0"/>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1"/>
          <c:showVal val="1"/>
          <c:showCatName val="0"/>
          <c:showSerName val="0"/>
          <c:showPercent val="0"/>
          <c:showBubbleSize val="0"/>
          <c:extLst>
            <c:ext xmlns:c15="http://schemas.microsoft.com/office/drawing/2012/chart" uri="{CE6537A1-D6FC-4f65-9D91-7224C49458BB}"/>
          </c:extLst>
        </c:dLbl>
      </c:pivotFmt>
      <c:pivotFmt>
        <c:idx val="7"/>
        <c:spPr>
          <a:solidFill>
            <a:schemeClr val="accent3"/>
          </a:solidFill>
          <a:ln>
            <a:noFill/>
          </a:ln>
          <a:effectLst/>
        </c:spPr>
        <c:dLbl>
          <c:idx val="0"/>
          <c:layout>
            <c:manualLayout>
              <c:x val="3.8955284519973016E-2"/>
              <c:y val="-6.4496451958093244E-17"/>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1"/>
          <c:showVal val="1"/>
          <c:showCatName val="0"/>
          <c:showSerName val="0"/>
          <c:showPercent val="0"/>
          <c:showBubbleSize val="0"/>
          <c:extLst>
            <c:ext xmlns:c15="http://schemas.microsoft.com/office/drawing/2012/chart" uri="{CE6537A1-D6FC-4f65-9D91-7224C49458BB}"/>
          </c:extLst>
        </c:dLbl>
      </c:pivotFmt>
      <c:pivotFmt>
        <c:idx val="8"/>
        <c:spPr>
          <a:solidFill>
            <a:schemeClr val="accent3"/>
          </a:solidFill>
          <a:ln>
            <a:noFill/>
          </a:ln>
          <a:effectLst/>
        </c:spPr>
        <c:dLbl>
          <c:idx val="0"/>
          <c:layout>
            <c:manualLayout>
              <c:x val="4.6038063523604476E-2"/>
              <c:y val="-6.4496451958093244E-17"/>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1"/>
          <c:showVal val="1"/>
          <c:showCatName val="0"/>
          <c:showSerName val="0"/>
          <c:showPercent val="0"/>
          <c:showBubbleSize val="0"/>
          <c:extLst>
            <c:ext xmlns:c15="http://schemas.microsoft.com/office/drawing/2012/chart" uri="{CE6537A1-D6FC-4f65-9D91-7224C49458BB}"/>
          </c:extLst>
        </c:dLbl>
      </c:pivotFmt>
      <c:pivotFmt>
        <c:idx val="9"/>
        <c:spPr>
          <a:solidFill>
            <a:schemeClr val="accent3"/>
          </a:solidFill>
          <a:ln>
            <a:noFill/>
          </a:ln>
          <a:effectLst/>
        </c:spPr>
        <c:dLbl>
          <c:idx val="0"/>
          <c:layout>
            <c:manualLayout>
              <c:x val="1.5936252758170781E-2"/>
              <c:y val="-6.4496451958093244E-17"/>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1"/>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dLbl>
          <c:idx val="0"/>
          <c:layout>
            <c:manualLayout>
              <c:x val="1.7706947509078644E-2"/>
              <c:y val="0"/>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1"/>
          <c:showVal val="1"/>
          <c:showCatName val="0"/>
          <c:showSerName val="0"/>
          <c:showPercent val="0"/>
          <c:showBubbleSize val="0"/>
          <c:extLst>
            <c:ext xmlns:c15="http://schemas.microsoft.com/office/drawing/2012/chart" uri="{CE6537A1-D6FC-4f65-9D91-7224C49458BB}"/>
          </c:extLst>
        </c:dLbl>
      </c:pivotFmt>
      <c:pivotFmt>
        <c:idx val="11"/>
        <c:spPr>
          <a:solidFill>
            <a:schemeClr val="accent3"/>
          </a:solidFill>
          <a:ln>
            <a:noFill/>
          </a:ln>
          <a:effectLst/>
        </c:spPr>
        <c:dLbl>
          <c:idx val="0"/>
          <c:layout>
            <c:manualLayout>
              <c:x val="1.9477642259986508E-2"/>
              <c:y val="-3.2248225979046622E-17"/>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1"/>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1"/>
          <c:showVal val="1"/>
          <c:showCatName val="0"/>
          <c:showSerName val="0"/>
          <c:showPercent val="0"/>
          <c:showBubbleSize val="0"/>
          <c:extLst>
            <c:ext xmlns:c15="http://schemas.microsoft.com/office/drawing/2012/chart" uri="{CE6537A1-D6FC-4f65-9D91-7224C49458BB}"/>
          </c:extLst>
        </c:dLbl>
      </c:pivotFmt>
      <c:pivotFmt>
        <c:idx val="13"/>
        <c:spPr>
          <a:solidFill>
            <a:schemeClr val="accent4"/>
          </a:solidFill>
          <a:ln>
            <a:noFill/>
          </a:ln>
          <a:effectLst/>
        </c:spPr>
        <c:dLbl>
          <c:idx val="0"/>
          <c:layout>
            <c:manualLayout>
              <c:x val="8.8534737545393219E-2"/>
              <c:y val="0"/>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1"/>
          <c:showVal val="1"/>
          <c:showCatName val="0"/>
          <c:showSerName val="0"/>
          <c:showPercent val="0"/>
          <c:showBubbleSize val="0"/>
          <c:extLst>
            <c:ext xmlns:c15="http://schemas.microsoft.com/office/drawing/2012/chart" uri="{CE6537A1-D6FC-4f65-9D91-7224C49458BB}"/>
          </c:extLst>
        </c:dLbl>
      </c:pivotFmt>
      <c:pivotFmt>
        <c:idx val="14"/>
        <c:spPr>
          <a:solidFill>
            <a:schemeClr val="accent4"/>
          </a:solidFill>
          <a:ln>
            <a:noFill/>
          </a:ln>
          <a:effectLst/>
        </c:spPr>
        <c:dLbl>
          <c:idx val="0"/>
          <c:layout>
            <c:manualLayout>
              <c:x val="8.8534737545393219E-2"/>
              <c:y val="0"/>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1"/>
          <c:showVal val="1"/>
          <c:showCatName val="0"/>
          <c:showSerName val="0"/>
          <c:showPercent val="0"/>
          <c:showBubbleSize val="0"/>
          <c:extLst>
            <c:ext xmlns:c15="http://schemas.microsoft.com/office/drawing/2012/chart" uri="{CE6537A1-D6FC-4f65-9D91-7224C49458BB}"/>
          </c:extLst>
        </c:dLbl>
      </c:pivotFmt>
      <c:pivotFmt>
        <c:idx val="15"/>
        <c:spPr>
          <a:solidFill>
            <a:schemeClr val="accent4"/>
          </a:solidFill>
          <a:ln>
            <a:noFill/>
          </a:ln>
          <a:effectLst/>
        </c:spPr>
        <c:dLbl>
          <c:idx val="0"/>
          <c:layout>
            <c:manualLayout>
              <c:x val="9.2076127047208953E-2"/>
              <c:y val="0"/>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1"/>
          <c:showVal val="1"/>
          <c:showCatName val="0"/>
          <c:showSerName val="0"/>
          <c:showPercent val="0"/>
          <c:showBubbleSize val="0"/>
          <c:extLst>
            <c:ext xmlns:c15="http://schemas.microsoft.com/office/drawing/2012/chart" uri="{CE6537A1-D6FC-4f65-9D91-7224C49458BB}"/>
          </c:extLst>
        </c:dLbl>
      </c:pivotFmt>
      <c:pivotFmt>
        <c:idx val="16"/>
        <c:spPr>
          <a:solidFill>
            <a:schemeClr val="accent4"/>
          </a:solidFill>
          <a:ln>
            <a:noFill/>
          </a:ln>
          <a:effectLst/>
        </c:spPr>
        <c:dLbl>
          <c:idx val="0"/>
          <c:layout>
            <c:manualLayout>
              <c:x val="8.145195854176164E-2"/>
              <c:y val="-6.4496451958093244E-17"/>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1"/>
          <c:showVal val="1"/>
          <c:showCatName val="0"/>
          <c:showSerName val="0"/>
          <c:showPercent val="0"/>
          <c:showBubbleSize val="0"/>
          <c:extLst>
            <c:ext xmlns:c15="http://schemas.microsoft.com/office/drawing/2012/chart" uri="{CE6537A1-D6FC-4f65-9D91-7224C49458BB}"/>
          </c:extLst>
        </c:dLbl>
      </c:pivotFmt>
      <c:pivotFmt>
        <c:idx val="17"/>
        <c:spPr>
          <a:solidFill>
            <a:schemeClr val="accent4"/>
          </a:solidFill>
          <a:ln>
            <a:noFill/>
          </a:ln>
          <a:effectLst/>
        </c:spPr>
        <c:dLbl>
          <c:idx val="0"/>
          <c:layout>
            <c:manualLayout>
              <c:x val="9.3846821798116681E-2"/>
              <c:y val="-6.4496451958093244E-17"/>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1"/>
          <c:showVal val="1"/>
          <c:showCatName val="0"/>
          <c:showSerName val="0"/>
          <c:showPercent val="0"/>
          <c:showBubbleSize val="0"/>
          <c:extLst>
            <c:ext xmlns:c15="http://schemas.microsoft.com/office/drawing/2012/chart" uri="{CE6537A1-D6FC-4f65-9D91-7224C49458BB}"/>
          </c:extLst>
        </c:dLbl>
      </c:pivotFmt>
      <c:pivotFmt>
        <c:idx val="18"/>
        <c:spPr>
          <a:solidFill>
            <a:schemeClr val="accent4"/>
          </a:solidFill>
          <a:ln>
            <a:noFill/>
          </a:ln>
          <a:effectLst/>
        </c:spPr>
        <c:dLbl>
          <c:idx val="0"/>
          <c:layout>
            <c:manualLayout>
              <c:x val="5.8432926779959531E-2"/>
              <c:y val="-6.4496451958093244E-17"/>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1"/>
          <c:showVal val="1"/>
          <c:showCatName val="0"/>
          <c:showSerName val="0"/>
          <c:showPercent val="0"/>
          <c:showBubbleSize val="0"/>
          <c:extLst>
            <c:ext xmlns:c15="http://schemas.microsoft.com/office/drawing/2012/chart" uri="{CE6537A1-D6FC-4f65-9D91-7224C49458BB}"/>
          </c:extLst>
        </c:dLbl>
      </c:pivotFmt>
      <c:pivotFmt>
        <c:idx val="19"/>
        <c:spPr>
          <a:solidFill>
            <a:schemeClr val="accent4"/>
          </a:solidFill>
          <a:ln>
            <a:noFill/>
          </a:ln>
          <a:effectLst/>
        </c:spPr>
        <c:dLbl>
          <c:idx val="0"/>
          <c:layout>
            <c:manualLayout>
              <c:x val="5.8432926779959531E-2"/>
              <c:y val="0"/>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1"/>
          <c:showVal val="1"/>
          <c:showCatName val="0"/>
          <c:showSerName val="0"/>
          <c:showPercent val="0"/>
          <c:showBubbleSize val="0"/>
          <c:extLst>
            <c:ext xmlns:c15="http://schemas.microsoft.com/office/drawing/2012/chart" uri="{CE6537A1-D6FC-4f65-9D91-7224C49458BB}"/>
          </c:extLst>
        </c:dLbl>
      </c:pivotFmt>
      <c:pivotFmt>
        <c:idx val="20"/>
        <c:spPr>
          <a:solidFill>
            <a:schemeClr val="accent4"/>
          </a:solidFill>
          <a:ln>
            <a:noFill/>
          </a:ln>
          <a:effectLst/>
        </c:spPr>
        <c:dLbl>
          <c:idx val="0"/>
          <c:layout>
            <c:manualLayout>
              <c:x val="6.5515705783590991E-2"/>
              <c:y val="-3.2248225979046622E-17"/>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1"/>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1"/>
          <c:showVal val="1"/>
          <c:showCatName val="0"/>
          <c:showSerName val="0"/>
          <c:showPercent val="0"/>
          <c:showBubbleSize val="0"/>
          <c:extLst>
            <c:ext xmlns:c15="http://schemas.microsoft.com/office/drawing/2012/chart" uri="{CE6537A1-D6FC-4f65-9D91-7224C49458BB}"/>
          </c:extLst>
        </c:dLbl>
      </c:pivotFmt>
      <c:pivotFmt>
        <c:idx val="22"/>
        <c:spPr>
          <a:solidFill>
            <a:schemeClr val="accent5"/>
          </a:solidFill>
          <a:ln>
            <a:noFill/>
          </a:ln>
          <a:effectLst/>
        </c:spPr>
        <c:dLbl>
          <c:idx val="0"/>
          <c:layout>
            <c:manualLayout>
              <c:x val="0.12749002206536625"/>
              <c:y val="0"/>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1"/>
          <c:showVal val="1"/>
          <c:showCatName val="0"/>
          <c:showSerName val="0"/>
          <c:showPercent val="0"/>
          <c:showBubbleSize val="0"/>
          <c:extLst>
            <c:ext xmlns:c15="http://schemas.microsoft.com/office/drawing/2012/chart" uri="{CE6537A1-D6FC-4f65-9D91-7224C49458BB}"/>
          </c:extLst>
        </c:dLbl>
      </c:pivotFmt>
      <c:pivotFmt>
        <c:idx val="23"/>
        <c:spPr>
          <a:solidFill>
            <a:schemeClr val="accent5"/>
          </a:solidFill>
          <a:ln>
            <a:noFill/>
          </a:ln>
          <a:effectLst/>
        </c:spPr>
        <c:dLbl>
          <c:idx val="0"/>
          <c:layout>
            <c:manualLayout>
              <c:x val="0.1292607168162741"/>
              <c:y val="0"/>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1"/>
          <c:showVal val="1"/>
          <c:showCatName val="0"/>
          <c:showSerName val="0"/>
          <c:showPercent val="0"/>
          <c:showBubbleSize val="0"/>
          <c:extLst>
            <c:ext xmlns:c15="http://schemas.microsoft.com/office/drawing/2012/chart" uri="{CE6537A1-D6FC-4f65-9D91-7224C49458BB}"/>
          </c:extLst>
        </c:dLbl>
      </c:pivotFmt>
      <c:pivotFmt>
        <c:idx val="24"/>
        <c:spPr>
          <a:solidFill>
            <a:schemeClr val="accent5"/>
          </a:solidFill>
          <a:ln>
            <a:noFill/>
          </a:ln>
          <a:effectLst/>
        </c:spPr>
        <c:dLbl>
          <c:idx val="0"/>
          <c:layout>
            <c:manualLayout>
              <c:x val="0.13103141156718184"/>
              <c:y val="0"/>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1"/>
          <c:showVal val="1"/>
          <c:showCatName val="0"/>
          <c:showSerName val="0"/>
          <c:showPercent val="0"/>
          <c:showBubbleSize val="0"/>
          <c:extLst>
            <c:ext xmlns:c15="http://schemas.microsoft.com/office/drawing/2012/chart" uri="{CE6537A1-D6FC-4f65-9D91-7224C49458BB}"/>
          </c:extLst>
        </c:dLbl>
      </c:pivotFmt>
      <c:pivotFmt>
        <c:idx val="25"/>
        <c:spPr>
          <a:solidFill>
            <a:schemeClr val="accent5"/>
          </a:solidFill>
          <a:ln>
            <a:noFill/>
          </a:ln>
          <a:effectLst/>
        </c:spPr>
        <c:dLbl>
          <c:idx val="0"/>
          <c:layout>
            <c:manualLayout>
              <c:x val="0.12217793781264265"/>
              <c:y val="-6.4496451958093244E-17"/>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1"/>
          <c:showVal val="1"/>
          <c:showCatName val="0"/>
          <c:showSerName val="0"/>
          <c:showPercent val="0"/>
          <c:showBubbleSize val="0"/>
          <c:extLst>
            <c:ext xmlns:c15="http://schemas.microsoft.com/office/drawing/2012/chart" uri="{CE6537A1-D6FC-4f65-9D91-7224C49458BB}"/>
          </c:extLst>
        </c:dLbl>
      </c:pivotFmt>
      <c:pivotFmt>
        <c:idx val="26"/>
        <c:spPr>
          <a:solidFill>
            <a:schemeClr val="accent5"/>
          </a:solidFill>
          <a:ln>
            <a:noFill/>
          </a:ln>
          <a:effectLst/>
        </c:spPr>
        <c:dLbl>
          <c:idx val="0"/>
          <c:layout>
            <c:manualLayout>
              <c:x val="0.13811419057081342"/>
              <c:y val="-6.4496451958093244E-17"/>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1"/>
          <c:showVal val="1"/>
          <c:showCatName val="0"/>
          <c:showSerName val="0"/>
          <c:showPercent val="0"/>
          <c:showBubbleSize val="0"/>
          <c:extLst>
            <c:ext xmlns:c15="http://schemas.microsoft.com/office/drawing/2012/chart" uri="{CE6537A1-D6FC-4f65-9D91-7224C49458BB}"/>
          </c:extLst>
        </c:dLbl>
      </c:pivotFmt>
      <c:pivotFmt>
        <c:idx val="27"/>
        <c:spPr>
          <a:solidFill>
            <a:schemeClr val="accent5"/>
          </a:solidFill>
          <a:ln>
            <a:noFill/>
          </a:ln>
          <a:effectLst/>
        </c:spPr>
        <c:dLbl>
          <c:idx val="0"/>
          <c:layout>
            <c:manualLayout>
              <c:x val="9.7388211299932539E-2"/>
              <c:y val="-6.4496451958093244E-17"/>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1"/>
          <c:showVal val="1"/>
          <c:showCatName val="0"/>
          <c:showSerName val="0"/>
          <c:showPercent val="0"/>
          <c:showBubbleSize val="0"/>
          <c:extLst>
            <c:ext xmlns:c15="http://schemas.microsoft.com/office/drawing/2012/chart" uri="{CE6537A1-D6FC-4f65-9D91-7224C49458BB}"/>
          </c:extLst>
        </c:dLbl>
      </c:pivotFmt>
      <c:pivotFmt>
        <c:idx val="28"/>
        <c:spPr>
          <a:solidFill>
            <a:schemeClr val="accent5"/>
          </a:solidFill>
          <a:ln>
            <a:noFill/>
          </a:ln>
          <a:effectLst/>
        </c:spPr>
        <c:dLbl>
          <c:idx val="0"/>
          <c:layout>
            <c:manualLayout>
              <c:x val="0.10092960080174827"/>
              <c:y val="0"/>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1"/>
          <c:showVal val="1"/>
          <c:showCatName val="0"/>
          <c:showSerName val="0"/>
          <c:showPercent val="0"/>
          <c:showBubbleSize val="0"/>
          <c:extLst>
            <c:ext xmlns:c15="http://schemas.microsoft.com/office/drawing/2012/chart" uri="{CE6537A1-D6FC-4f65-9D91-7224C49458BB}"/>
          </c:extLst>
        </c:dLbl>
      </c:pivotFmt>
      <c:pivotFmt>
        <c:idx val="29"/>
        <c:spPr>
          <a:solidFill>
            <a:schemeClr val="accent5"/>
          </a:solidFill>
          <a:ln>
            <a:noFill/>
          </a:ln>
          <a:effectLst/>
        </c:spPr>
        <c:dLbl>
          <c:idx val="0"/>
          <c:layout>
            <c:manualLayout>
              <c:x val="0.11155376930719546"/>
              <c:y val="-3.2248225979046622E-17"/>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1"/>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7771932665458051"/>
          <c:y val="0.12854074376117736"/>
          <c:w val="0.75224246604210965"/>
          <c:h val="0.75899721448467972"/>
        </c:manualLayout>
      </c:layout>
      <c:barChart>
        <c:barDir val="bar"/>
        <c:grouping val="stacked"/>
        <c:varyColors val="0"/>
        <c:ser>
          <c:idx val="0"/>
          <c:order val="0"/>
          <c:tx>
            <c:strRef>
              <c:f>'10-1g2'!$B$3</c:f>
              <c:strCache>
                <c:ptCount val="1"/>
                <c:pt idx="0">
                  <c:v>校舎</c:v>
                </c:pt>
              </c:strCache>
            </c:strRef>
          </c:tx>
          <c:spPr>
            <a:solidFill>
              <a:schemeClr val="accent1"/>
            </a:solidFill>
            <a:ln>
              <a:noFill/>
            </a:ln>
            <a:effectLst/>
          </c:spPr>
          <c:invertIfNegative val="0"/>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'10-1g2'!$A$4:$A$12</c:f>
              <c:strCache>
                <c:ptCount val="8"/>
                <c:pt idx="0">
                  <c:v>小谷小学校</c:v>
                </c:pt>
                <c:pt idx="1">
                  <c:v>旭小学校</c:v>
                </c:pt>
                <c:pt idx="2">
                  <c:v>寒川小学校</c:v>
                </c:pt>
                <c:pt idx="3">
                  <c:v>南小学校</c:v>
                </c:pt>
                <c:pt idx="4">
                  <c:v>一之宮小学校</c:v>
                </c:pt>
                <c:pt idx="5">
                  <c:v>寒川東中学校</c:v>
                </c:pt>
                <c:pt idx="6">
                  <c:v>旭が丘中学校</c:v>
                </c:pt>
                <c:pt idx="7">
                  <c:v>寒川中学校</c:v>
                </c:pt>
              </c:strCache>
            </c:strRef>
          </c:cat>
          <c:val>
            <c:numRef>
              <c:f>'10-1g2'!$B$4:$B$12</c:f>
              <c:numCache>
                <c:formatCode>General</c:formatCode>
                <c:ptCount val="8"/>
                <c:pt idx="0">
                  <c:v>5380</c:v>
                </c:pt>
                <c:pt idx="1">
                  <c:v>5292</c:v>
                </c:pt>
                <c:pt idx="2">
                  <c:v>5922</c:v>
                </c:pt>
                <c:pt idx="3">
                  <c:v>6317</c:v>
                </c:pt>
                <c:pt idx="4">
                  <c:v>6515</c:v>
                </c:pt>
                <c:pt idx="5">
                  <c:v>6546</c:v>
                </c:pt>
                <c:pt idx="6">
                  <c:v>7462</c:v>
                </c:pt>
                <c:pt idx="7">
                  <c:v>8801</c:v>
                </c:pt>
              </c:numCache>
            </c:numRef>
          </c:val>
          <c:extLst>
            <c:ext xmlns:c16="http://schemas.microsoft.com/office/drawing/2014/chart" uri="{C3380CC4-5D6E-409C-BE32-E72D297353CC}">
              <c16:uniqueId val="{00000000-E477-4685-9783-1502B3993721}"/>
            </c:ext>
          </c:extLst>
        </c:ser>
        <c:ser>
          <c:idx val="1"/>
          <c:order val="1"/>
          <c:tx>
            <c:strRef>
              <c:f>'10-1g2'!$C$3</c:f>
              <c:strCache>
                <c:ptCount val="1"/>
                <c:pt idx="0">
                  <c:v>体育館</c:v>
                </c:pt>
              </c:strCache>
            </c:strRef>
          </c:tx>
          <c:spPr>
            <a:solidFill>
              <a:schemeClr val="accent2"/>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2-E477-4685-9783-1502B3993721}"/>
              </c:ext>
            </c:extLst>
          </c:dPt>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'10-1g2'!$A$4:$A$12</c:f>
              <c:strCache>
                <c:ptCount val="8"/>
                <c:pt idx="0">
                  <c:v>小谷小学校</c:v>
                </c:pt>
                <c:pt idx="1">
                  <c:v>旭小学校</c:v>
                </c:pt>
                <c:pt idx="2">
                  <c:v>寒川小学校</c:v>
                </c:pt>
                <c:pt idx="3">
                  <c:v>南小学校</c:v>
                </c:pt>
                <c:pt idx="4">
                  <c:v>一之宮小学校</c:v>
                </c:pt>
                <c:pt idx="5">
                  <c:v>寒川東中学校</c:v>
                </c:pt>
                <c:pt idx="6">
                  <c:v>旭が丘中学校</c:v>
                </c:pt>
                <c:pt idx="7">
                  <c:v>寒川中学校</c:v>
                </c:pt>
              </c:strCache>
            </c:strRef>
          </c:cat>
          <c:val>
            <c:numRef>
              <c:f>'10-1g2'!$C$4:$C$12</c:f>
              <c:numCache>
                <c:formatCode>General</c:formatCode>
                <c:ptCount val="8"/>
                <c:pt idx="0">
                  <c:v>835</c:v>
                </c:pt>
                <c:pt idx="1">
                  <c:v>1203</c:v>
                </c:pt>
                <c:pt idx="2">
                  <c:v>916</c:v>
                </c:pt>
                <c:pt idx="3">
                  <c:v>1213</c:v>
                </c:pt>
                <c:pt idx="4">
                  <c:v>1183</c:v>
                </c:pt>
                <c:pt idx="5">
                  <c:v>1780</c:v>
                </c:pt>
                <c:pt idx="6">
                  <c:v>1136</c:v>
                </c:pt>
                <c:pt idx="7">
                  <c:v>1404</c:v>
                </c:pt>
              </c:numCache>
            </c:numRef>
          </c:val>
          <c:extLst>
            <c:ext xmlns:c16="http://schemas.microsoft.com/office/drawing/2014/chart" uri="{C3380CC4-5D6E-409C-BE32-E72D297353CC}">
              <c16:uniqueId val="{00000003-E477-4685-9783-1502B3993721}"/>
            </c:ext>
          </c:extLst>
        </c:ser>
        <c:ser>
          <c:idx val="2"/>
          <c:order val="2"/>
          <c:tx>
            <c:strRef>
              <c:f>'10-1g2'!$D$3</c:f>
              <c:strCache>
                <c:ptCount val="1"/>
                <c:pt idx="0">
                  <c:v>給食室</c:v>
                </c:pt>
              </c:strCache>
            </c:strRef>
          </c:tx>
          <c:spPr>
            <a:solidFill>
              <a:schemeClr val="accent3"/>
            </a:solidFill>
            <a:ln>
              <a:noFill/>
            </a:ln>
            <a:effectLst/>
          </c:spPr>
          <c:invertIfNegative val="0"/>
          <c:dPt>
            <c:idx val="0"/>
            <c:invertIfNegative val="0"/>
            <c:bubble3D val="0"/>
            <c:spPr>
              <a:solidFill>
                <a:schemeClr val="accent3"/>
              </a:solidFill>
              <a:ln>
                <a:noFill/>
              </a:ln>
              <a:effectLst/>
            </c:spPr>
            <c:extLst>
              <c:ext xmlns:c16="http://schemas.microsoft.com/office/drawing/2014/chart" uri="{C3380CC4-5D6E-409C-BE32-E72D297353CC}">
                <c16:uniqueId val="{00000005-E477-4685-9783-1502B3993721}"/>
              </c:ext>
            </c:extLst>
          </c:dPt>
          <c:dPt>
            <c:idx val="1"/>
            <c:invertIfNegative val="0"/>
            <c:bubble3D val="0"/>
            <c:spPr>
              <a:solidFill>
                <a:schemeClr val="accent3"/>
              </a:solidFill>
              <a:ln>
                <a:noFill/>
              </a:ln>
              <a:effectLst/>
            </c:spPr>
            <c:extLst>
              <c:ext xmlns:c16="http://schemas.microsoft.com/office/drawing/2014/chart" uri="{C3380CC4-5D6E-409C-BE32-E72D297353CC}">
                <c16:uniqueId val="{00000007-E477-4685-9783-1502B399372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9-E477-4685-9783-1502B3993721}"/>
              </c:ext>
            </c:extLst>
          </c:dPt>
          <c:dPt>
            <c:idx val="3"/>
            <c:invertIfNegative val="0"/>
            <c:bubble3D val="0"/>
            <c:spPr>
              <a:solidFill>
                <a:schemeClr val="accent3"/>
              </a:solidFill>
              <a:ln>
                <a:noFill/>
              </a:ln>
              <a:effectLst/>
            </c:spPr>
            <c:extLst>
              <c:ext xmlns:c16="http://schemas.microsoft.com/office/drawing/2014/chart" uri="{C3380CC4-5D6E-409C-BE32-E72D297353CC}">
                <c16:uniqueId val="{0000000B-E477-4685-9783-1502B3993721}"/>
              </c:ext>
            </c:extLst>
          </c:dPt>
          <c:dPt>
            <c:idx val="4"/>
            <c:invertIfNegative val="0"/>
            <c:bubble3D val="0"/>
            <c:spPr>
              <a:solidFill>
                <a:schemeClr val="accent3"/>
              </a:solidFill>
              <a:ln>
                <a:noFill/>
              </a:ln>
              <a:effectLst/>
            </c:spPr>
            <c:extLst>
              <c:ext xmlns:c16="http://schemas.microsoft.com/office/drawing/2014/chart" uri="{C3380CC4-5D6E-409C-BE32-E72D297353CC}">
                <c16:uniqueId val="{0000000D-E477-4685-9783-1502B3993721}"/>
              </c:ext>
            </c:extLst>
          </c:dPt>
          <c:dPt>
            <c:idx val="5"/>
            <c:invertIfNegative val="0"/>
            <c:bubble3D val="0"/>
            <c:spPr>
              <a:solidFill>
                <a:schemeClr val="accent3"/>
              </a:solidFill>
              <a:ln>
                <a:noFill/>
              </a:ln>
              <a:effectLst/>
            </c:spPr>
            <c:extLst>
              <c:ext xmlns:c16="http://schemas.microsoft.com/office/drawing/2014/chart" uri="{C3380CC4-5D6E-409C-BE32-E72D297353CC}">
                <c16:uniqueId val="{0000000F-E477-4685-9783-1502B3993721}"/>
              </c:ext>
            </c:extLst>
          </c:dPt>
          <c:dPt>
            <c:idx val="6"/>
            <c:invertIfNegative val="0"/>
            <c:bubble3D val="0"/>
            <c:spPr>
              <a:solidFill>
                <a:schemeClr val="accent3"/>
              </a:solidFill>
              <a:ln>
                <a:noFill/>
              </a:ln>
              <a:effectLst/>
            </c:spPr>
            <c:extLst>
              <c:ext xmlns:c16="http://schemas.microsoft.com/office/drawing/2014/chart" uri="{C3380CC4-5D6E-409C-BE32-E72D297353CC}">
                <c16:uniqueId val="{00000011-E477-4685-9783-1502B3993721}"/>
              </c:ext>
            </c:extLst>
          </c:dPt>
          <c:dPt>
            <c:idx val="7"/>
            <c:invertIfNegative val="0"/>
            <c:bubble3D val="0"/>
            <c:spPr>
              <a:solidFill>
                <a:schemeClr val="accent3"/>
              </a:solidFill>
              <a:ln>
                <a:noFill/>
              </a:ln>
              <a:effectLst/>
            </c:spPr>
            <c:extLst>
              <c:ext xmlns:c16="http://schemas.microsoft.com/office/drawing/2014/chart" uri="{C3380CC4-5D6E-409C-BE32-E72D297353CC}">
                <c16:uniqueId val="{00000013-E477-4685-9783-1502B3993721}"/>
              </c:ext>
            </c:extLst>
          </c:dPt>
          <c:dLbls>
            <c:dLbl>
              <c:idx val="0"/>
              <c:layout>
                <c:manualLayout>
                  <c:x val="4.9579453025420203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477-4685-9783-1502B3993721}"/>
                </c:ext>
              </c:extLst>
            </c:dLbl>
            <c:dLbl>
              <c:idx val="1"/>
              <c:layout>
                <c:manualLayout>
                  <c:x val="5.8432926779959531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477-4685-9783-1502B3993721}"/>
                </c:ext>
              </c:extLst>
            </c:dLbl>
            <c:dLbl>
              <c:idx val="2"/>
              <c:layout>
                <c:manualLayout>
                  <c:x val="5.4891537278143672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477-4685-9783-1502B3993721}"/>
                </c:ext>
              </c:extLst>
            </c:dLbl>
            <c:dLbl>
              <c:idx val="3"/>
              <c:layout>
                <c:manualLayout>
                  <c:x val="3.8955284519973016E-2"/>
                  <c:y val="-6.4496451958093244E-17"/>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477-4685-9783-1502B3993721}"/>
                </c:ext>
              </c:extLst>
            </c:dLbl>
            <c:dLbl>
              <c:idx val="4"/>
              <c:layout>
                <c:manualLayout>
                  <c:x val="4.6038063523604476E-2"/>
                  <c:y val="-6.4496451958093244E-17"/>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477-4685-9783-1502B3993721}"/>
                </c:ext>
              </c:extLst>
            </c:dLbl>
            <c:dLbl>
              <c:idx val="5"/>
              <c:layout>
                <c:manualLayout>
                  <c:x val="1.5936252758170781E-2"/>
                  <c:y val="-6.4496451958093244E-17"/>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477-4685-9783-1502B3993721}"/>
                </c:ext>
              </c:extLst>
            </c:dLbl>
            <c:dLbl>
              <c:idx val="6"/>
              <c:layout>
                <c:manualLayout>
                  <c:x val="1.7706947509078644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477-4685-9783-1502B3993721}"/>
                </c:ext>
              </c:extLst>
            </c:dLbl>
            <c:dLbl>
              <c:idx val="7"/>
              <c:layout>
                <c:manualLayout>
                  <c:x val="1.9477642259986508E-2"/>
                  <c:y val="-3.2248225979046622E-17"/>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477-4685-9783-1502B3993721}"/>
                </c:ext>
              </c:extLst>
            </c:dLbl>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prstDash val="solid"/>
                      <a:round/>
                    </a:ln>
                    <a:effectLst/>
                  </c:spPr>
                </c15:leaderLines>
              </c:ext>
            </c:extLst>
          </c:dLbls>
          <c:cat>
            <c:strRef>
              <c:f>'10-1g2'!$A$4:$A$12</c:f>
              <c:strCache>
                <c:ptCount val="8"/>
                <c:pt idx="0">
                  <c:v>小谷小学校</c:v>
                </c:pt>
                <c:pt idx="1">
                  <c:v>旭小学校</c:v>
                </c:pt>
                <c:pt idx="2">
                  <c:v>寒川小学校</c:v>
                </c:pt>
                <c:pt idx="3">
                  <c:v>南小学校</c:v>
                </c:pt>
                <c:pt idx="4">
                  <c:v>一之宮小学校</c:v>
                </c:pt>
                <c:pt idx="5">
                  <c:v>寒川東中学校</c:v>
                </c:pt>
                <c:pt idx="6">
                  <c:v>旭が丘中学校</c:v>
                </c:pt>
                <c:pt idx="7">
                  <c:v>寒川中学校</c:v>
                </c:pt>
              </c:strCache>
            </c:strRef>
          </c:cat>
          <c:val>
            <c:numRef>
              <c:f>'10-1g2'!$D$4:$D$12</c:f>
              <c:numCache>
                <c:formatCode>General</c:formatCode>
                <c:ptCount val="8"/>
                <c:pt idx="0">
                  <c:v>247</c:v>
                </c:pt>
                <c:pt idx="1">
                  <c:v>397</c:v>
                </c:pt>
                <c:pt idx="2">
                  <c:v>427</c:v>
                </c:pt>
                <c:pt idx="3">
                  <c:v>290</c:v>
                </c:pt>
                <c:pt idx="4">
                  <c:v>370</c:v>
                </c:pt>
                <c:pt idx="5">
                  <c:v>0</c:v>
                </c:pt>
                <c:pt idx="6">
                  <c:v>0</c:v>
                </c:pt>
                <c:pt idx="7">
                  <c:v>0</c:v>
                </c:pt>
              </c:numCache>
            </c:numRef>
          </c:val>
          <c:extLst>
            <c:ext xmlns:c16="http://schemas.microsoft.com/office/drawing/2014/chart" uri="{C3380CC4-5D6E-409C-BE32-E72D297353CC}">
              <c16:uniqueId val="{00000014-E477-4685-9783-1502B3993721}"/>
            </c:ext>
          </c:extLst>
        </c:ser>
        <c:ser>
          <c:idx val="3"/>
          <c:order val="3"/>
          <c:tx>
            <c:strRef>
              <c:f>'10-1g2'!$E$3</c:f>
              <c:strCache>
                <c:ptCount val="1"/>
                <c:pt idx="0">
                  <c:v>プール専用付属室</c:v>
                </c:pt>
              </c:strCache>
            </c:strRef>
          </c:tx>
          <c:spPr>
            <a:solidFill>
              <a:schemeClr val="accent4"/>
            </a:solidFill>
            <a:ln>
              <a:noFill/>
            </a:ln>
            <a:effectLst/>
          </c:spPr>
          <c:invertIfNegative val="0"/>
          <c:dPt>
            <c:idx val="0"/>
            <c:invertIfNegative val="0"/>
            <c:bubble3D val="0"/>
            <c:spPr>
              <a:solidFill>
                <a:schemeClr val="accent4"/>
              </a:solidFill>
              <a:ln>
                <a:noFill/>
              </a:ln>
              <a:effectLst/>
            </c:spPr>
            <c:extLst>
              <c:ext xmlns:c16="http://schemas.microsoft.com/office/drawing/2014/chart" uri="{C3380CC4-5D6E-409C-BE32-E72D297353CC}">
                <c16:uniqueId val="{00000016-E477-4685-9783-1502B3993721}"/>
              </c:ext>
            </c:extLst>
          </c:dPt>
          <c:dPt>
            <c:idx val="1"/>
            <c:invertIfNegative val="0"/>
            <c:bubble3D val="0"/>
            <c:spPr>
              <a:solidFill>
                <a:schemeClr val="accent4"/>
              </a:solidFill>
              <a:ln>
                <a:noFill/>
              </a:ln>
              <a:effectLst/>
            </c:spPr>
            <c:extLst>
              <c:ext xmlns:c16="http://schemas.microsoft.com/office/drawing/2014/chart" uri="{C3380CC4-5D6E-409C-BE32-E72D297353CC}">
                <c16:uniqueId val="{00000018-E477-4685-9783-1502B3993721}"/>
              </c:ext>
            </c:extLst>
          </c:dPt>
          <c:dPt>
            <c:idx val="2"/>
            <c:invertIfNegative val="0"/>
            <c:bubble3D val="0"/>
            <c:spPr>
              <a:solidFill>
                <a:schemeClr val="accent4"/>
              </a:solidFill>
              <a:ln>
                <a:noFill/>
              </a:ln>
              <a:effectLst/>
            </c:spPr>
            <c:extLst>
              <c:ext xmlns:c16="http://schemas.microsoft.com/office/drawing/2014/chart" uri="{C3380CC4-5D6E-409C-BE32-E72D297353CC}">
                <c16:uniqueId val="{0000001A-E477-4685-9783-1502B399372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1C-E477-4685-9783-1502B3993721}"/>
              </c:ext>
            </c:extLst>
          </c:dPt>
          <c:dPt>
            <c:idx val="4"/>
            <c:invertIfNegative val="0"/>
            <c:bubble3D val="0"/>
            <c:spPr>
              <a:solidFill>
                <a:schemeClr val="accent4"/>
              </a:solidFill>
              <a:ln>
                <a:noFill/>
              </a:ln>
              <a:effectLst/>
            </c:spPr>
            <c:extLst>
              <c:ext xmlns:c16="http://schemas.microsoft.com/office/drawing/2014/chart" uri="{C3380CC4-5D6E-409C-BE32-E72D297353CC}">
                <c16:uniqueId val="{0000001E-E477-4685-9783-1502B3993721}"/>
              </c:ext>
            </c:extLst>
          </c:dPt>
          <c:dPt>
            <c:idx val="5"/>
            <c:invertIfNegative val="0"/>
            <c:bubble3D val="0"/>
            <c:spPr>
              <a:solidFill>
                <a:schemeClr val="accent4"/>
              </a:solidFill>
              <a:ln>
                <a:noFill/>
              </a:ln>
              <a:effectLst/>
            </c:spPr>
            <c:extLst>
              <c:ext xmlns:c16="http://schemas.microsoft.com/office/drawing/2014/chart" uri="{C3380CC4-5D6E-409C-BE32-E72D297353CC}">
                <c16:uniqueId val="{00000020-E477-4685-9783-1502B3993721}"/>
              </c:ext>
            </c:extLst>
          </c:dPt>
          <c:dPt>
            <c:idx val="6"/>
            <c:invertIfNegative val="0"/>
            <c:bubble3D val="0"/>
            <c:spPr>
              <a:solidFill>
                <a:schemeClr val="accent4"/>
              </a:solidFill>
              <a:ln>
                <a:noFill/>
              </a:ln>
              <a:effectLst/>
            </c:spPr>
            <c:extLst>
              <c:ext xmlns:c16="http://schemas.microsoft.com/office/drawing/2014/chart" uri="{C3380CC4-5D6E-409C-BE32-E72D297353CC}">
                <c16:uniqueId val="{00000022-E477-4685-9783-1502B3993721}"/>
              </c:ext>
            </c:extLst>
          </c:dPt>
          <c:dPt>
            <c:idx val="7"/>
            <c:invertIfNegative val="0"/>
            <c:bubble3D val="0"/>
            <c:spPr>
              <a:solidFill>
                <a:schemeClr val="accent4"/>
              </a:solidFill>
              <a:ln>
                <a:noFill/>
              </a:ln>
              <a:effectLst/>
            </c:spPr>
            <c:extLst>
              <c:ext xmlns:c16="http://schemas.microsoft.com/office/drawing/2014/chart" uri="{C3380CC4-5D6E-409C-BE32-E72D297353CC}">
                <c16:uniqueId val="{00000024-E477-4685-9783-1502B3993721}"/>
              </c:ext>
            </c:extLst>
          </c:dPt>
          <c:dLbls>
            <c:dLbl>
              <c:idx val="0"/>
              <c:layout>
                <c:manualLayout>
                  <c:x val="8.8534737545393219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477-4685-9783-1502B3993721}"/>
                </c:ext>
              </c:extLst>
            </c:dLbl>
            <c:dLbl>
              <c:idx val="1"/>
              <c:layout>
                <c:manualLayout>
                  <c:x val="8.8534737545393219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477-4685-9783-1502B3993721}"/>
                </c:ext>
              </c:extLst>
            </c:dLbl>
            <c:dLbl>
              <c:idx val="2"/>
              <c:layout>
                <c:manualLayout>
                  <c:x val="9.2076127047208953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477-4685-9783-1502B3993721}"/>
                </c:ext>
              </c:extLst>
            </c:dLbl>
            <c:dLbl>
              <c:idx val="3"/>
              <c:layout>
                <c:manualLayout>
                  <c:x val="8.145195854176164E-2"/>
                  <c:y val="-6.4496451958093244E-17"/>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477-4685-9783-1502B3993721}"/>
                </c:ext>
              </c:extLst>
            </c:dLbl>
            <c:dLbl>
              <c:idx val="4"/>
              <c:layout>
                <c:manualLayout>
                  <c:x val="9.3846821798116681E-2"/>
                  <c:y val="-6.4496451958093244E-17"/>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477-4685-9783-1502B3993721}"/>
                </c:ext>
              </c:extLst>
            </c:dLbl>
            <c:dLbl>
              <c:idx val="5"/>
              <c:layout>
                <c:manualLayout>
                  <c:x val="5.8432926779959531E-2"/>
                  <c:y val="-6.4496451958093244E-17"/>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477-4685-9783-1502B3993721}"/>
                </c:ext>
              </c:extLst>
            </c:dLbl>
            <c:dLbl>
              <c:idx val="6"/>
              <c:layout>
                <c:manualLayout>
                  <c:x val="5.8432926779959531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477-4685-9783-1502B3993721}"/>
                </c:ext>
              </c:extLst>
            </c:dLbl>
            <c:dLbl>
              <c:idx val="7"/>
              <c:layout>
                <c:manualLayout>
                  <c:x val="6.5515705783590991E-2"/>
                  <c:y val="-3.2248225979046622E-17"/>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E477-4685-9783-1502B3993721}"/>
                </c:ext>
              </c:extLst>
            </c:dLbl>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prstDash val="solid"/>
                      <a:round/>
                    </a:ln>
                    <a:effectLst/>
                  </c:spPr>
                </c15:leaderLines>
              </c:ext>
            </c:extLst>
          </c:dLbls>
          <c:cat>
            <c:strRef>
              <c:f>'10-1g2'!$A$4:$A$12</c:f>
              <c:strCache>
                <c:ptCount val="8"/>
                <c:pt idx="0">
                  <c:v>小谷小学校</c:v>
                </c:pt>
                <c:pt idx="1">
                  <c:v>旭小学校</c:v>
                </c:pt>
                <c:pt idx="2">
                  <c:v>寒川小学校</c:v>
                </c:pt>
                <c:pt idx="3">
                  <c:v>南小学校</c:v>
                </c:pt>
                <c:pt idx="4">
                  <c:v>一之宮小学校</c:v>
                </c:pt>
                <c:pt idx="5">
                  <c:v>寒川東中学校</c:v>
                </c:pt>
                <c:pt idx="6">
                  <c:v>旭が丘中学校</c:v>
                </c:pt>
                <c:pt idx="7">
                  <c:v>寒川中学校</c:v>
                </c:pt>
              </c:strCache>
            </c:strRef>
          </c:cat>
          <c:val>
            <c:numRef>
              <c:f>'10-1g2'!$E$4:$E$12</c:f>
              <c:numCache>
                <c:formatCode>General</c:formatCode>
                <c:ptCount val="8"/>
                <c:pt idx="0">
                  <c:v>80</c:v>
                </c:pt>
                <c:pt idx="1">
                  <c:v>63</c:v>
                </c:pt>
                <c:pt idx="2">
                  <c:v>81</c:v>
                </c:pt>
                <c:pt idx="3">
                  <c:v>85</c:v>
                </c:pt>
                <c:pt idx="4">
                  <c:v>82</c:v>
                </c:pt>
                <c:pt idx="5">
                  <c:v>0</c:v>
                </c:pt>
                <c:pt idx="6">
                  <c:v>0</c:v>
                </c:pt>
                <c:pt idx="7">
                  <c:v>0</c:v>
                </c:pt>
              </c:numCache>
            </c:numRef>
          </c:val>
          <c:extLst>
            <c:ext xmlns:c16="http://schemas.microsoft.com/office/drawing/2014/chart" uri="{C3380CC4-5D6E-409C-BE32-E72D297353CC}">
              <c16:uniqueId val="{00000025-E477-4685-9783-1502B3993721}"/>
            </c:ext>
          </c:extLst>
        </c:ser>
        <c:ser>
          <c:idx val="4"/>
          <c:order val="4"/>
          <c:tx>
            <c:strRef>
              <c:f>'10-1g2'!$F$3</c:f>
              <c:strCache>
                <c:ptCount val="1"/>
                <c:pt idx="0">
                  <c:v>その他（学校開放施設）</c:v>
                </c:pt>
              </c:strCache>
            </c:strRef>
          </c:tx>
          <c:spPr>
            <a:solidFill>
              <a:schemeClr val="accent5"/>
            </a:solidFill>
            <a:ln>
              <a:noFill/>
            </a:ln>
            <a:effectLst/>
          </c:spPr>
          <c:invertIfNegative val="0"/>
          <c:dPt>
            <c:idx val="0"/>
            <c:invertIfNegative val="0"/>
            <c:bubble3D val="0"/>
            <c:spPr>
              <a:solidFill>
                <a:schemeClr val="accent5"/>
              </a:solidFill>
              <a:ln>
                <a:noFill/>
              </a:ln>
              <a:effectLst/>
            </c:spPr>
            <c:extLst>
              <c:ext xmlns:c16="http://schemas.microsoft.com/office/drawing/2014/chart" uri="{C3380CC4-5D6E-409C-BE32-E72D297353CC}">
                <c16:uniqueId val="{00000027-E477-4685-9783-1502B3993721}"/>
              </c:ext>
            </c:extLst>
          </c:dPt>
          <c:dPt>
            <c:idx val="1"/>
            <c:invertIfNegative val="0"/>
            <c:bubble3D val="0"/>
            <c:spPr>
              <a:solidFill>
                <a:schemeClr val="accent5"/>
              </a:solidFill>
              <a:ln>
                <a:noFill/>
              </a:ln>
              <a:effectLst/>
            </c:spPr>
            <c:extLst>
              <c:ext xmlns:c16="http://schemas.microsoft.com/office/drawing/2014/chart" uri="{C3380CC4-5D6E-409C-BE32-E72D297353CC}">
                <c16:uniqueId val="{00000029-E477-4685-9783-1502B3993721}"/>
              </c:ext>
            </c:extLst>
          </c:dPt>
          <c:dPt>
            <c:idx val="2"/>
            <c:invertIfNegative val="0"/>
            <c:bubble3D val="0"/>
            <c:spPr>
              <a:solidFill>
                <a:schemeClr val="accent5"/>
              </a:solidFill>
              <a:ln>
                <a:noFill/>
              </a:ln>
              <a:effectLst/>
            </c:spPr>
            <c:extLst>
              <c:ext xmlns:c16="http://schemas.microsoft.com/office/drawing/2014/chart" uri="{C3380CC4-5D6E-409C-BE32-E72D297353CC}">
                <c16:uniqueId val="{0000002B-E477-4685-9783-1502B3993721}"/>
              </c:ext>
            </c:extLst>
          </c:dPt>
          <c:dPt>
            <c:idx val="3"/>
            <c:invertIfNegative val="0"/>
            <c:bubble3D val="0"/>
            <c:spPr>
              <a:solidFill>
                <a:schemeClr val="accent5"/>
              </a:solidFill>
              <a:ln>
                <a:noFill/>
              </a:ln>
              <a:effectLst/>
            </c:spPr>
            <c:extLst>
              <c:ext xmlns:c16="http://schemas.microsoft.com/office/drawing/2014/chart" uri="{C3380CC4-5D6E-409C-BE32-E72D297353CC}">
                <c16:uniqueId val="{0000002D-E477-4685-9783-1502B3993721}"/>
              </c:ext>
            </c:extLst>
          </c:dPt>
          <c:dPt>
            <c:idx val="4"/>
            <c:invertIfNegative val="0"/>
            <c:bubble3D val="0"/>
            <c:spPr>
              <a:solidFill>
                <a:schemeClr val="accent5"/>
              </a:solidFill>
              <a:ln>
                <a:noFill/>
              </a:ln>
              <a:effectLst/>
            </c:spPr>
            <c:extLst>
              <c:ext xmlns:c16="http://schemas.microsoft.com/office/drawing/2014/chart" uri="{C3380CC4-5D6E-409C-BE32-E72D297353CC}">
                <c16:uniqueId val="{0000002F-E477-4685-9783-1502B3993721}"/>
              </c:ext>
            </c:extLst>
          </c:dPt>
          <c:dPt>
            <c:idx val="5"/>
            <c:invertIfNegative val="0"/>
            <c:bubble3D val="0"/>
            <c:spPr>
              <a:solidFill>
                <a:schemeClr val="accent5"/>
              </a:solidFill>
              <a:ln>
                <a:noFill/>
              </a:ln>
              <a:effectLst/>
            </c:spPr>
            <c:extLst>
              <c:ext xmlns:c16="http://schemas.microsoft.com/office/drawing/2014/chart" uri="{C3380CC4-5D6E-409C-BE32-E72D297353CC}">
                <c16:uniqueId val="{00000031-E477-4685-9783-1502B3993721}"/>
              </c:ext>
            </c:extLst>
          </c:dPt>
          <c:dPt>
            <c:idx val="6"/>
            <c:invertIfNegative val="0"/>
            <c:bubble3D val="0"/>
            <c:spPr>
              <a:solidFill>
                <a:schemeClr val="accent5"/>
              </a:solidFill>
              <a:ln>
                <a:noFill/>
              </a:ln>
              <a:effectLst/>
            </c:spPr>
            <c:extLst>
              <c:ext xmlns:c16="http://schemas.microsoft.com/office/drawing/2014/chart" uri="{C3380CC4-5D6E-409C-BE32-E72D297353CC}">
                <c16:uniqueId val="{00000033-E477-4685-9783-1502B3993721}"/>
              </c:ext>
            </c:extLst>
          </c:dPt>
          <c:dPt>
            <c:idx val="7"/>
            <c:invertIfNegative val="0"/>
            <c:bubble3D val="0"/>
            <c:spPr>
              <a:solidFill>
                <a:schemeClr val="accent5"/>
              </a:solidFill>
              <a:ln>
                <a:noFill/>
              </a:ln>
              <a:effectLst/>
            </c:spPr>
            <c:extLst>
              <c:ext xmlns:c16="http://schemas.microsoft.com/office/drawing/2014/chart" uri="{C3380CC4-5D6E-409C-BE32-E72D297353CC}">
                <c16:uniqueId val="{00000035-E477-4685-9783-1502B3993721}"/>
              </c:ext>
            </c:extLst>
          </c:dPt>
          <c:dLbls>
            <c:dLbl>
              <c:idx val="0"/>
              <c:layout>
                <c:manualLayout>
                  <c:x val="0.12749002206536625"/>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E477-4685-9783-1502B3993721}"/>
                </c:ext>
              </c:extLst>
            </c:dLbl>
            <c:dLbl>
              <c:idx val="1"/>
              <c:layout>
                <c:manualLayout>
                  <c:x val="0.1292607168162741"/>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E477-4685-9783-1502B3993721}"/>
                </c:ext>
              </c:extLst>
            </c:dLbl>
            <c:dLbl>
              <c:idx val="2"/>
              <c:layout>
                <c:manualLayout>
                  <c:x val="0.13103141156718184"/>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E477-4685-9783-1502B3993721}"/>
                </c:ext>
              </c:extLst>
            </c:dLbl>
            <c:dLbl>
              <c:idx val="3"/>
              <c:layout>
                <c:manualLayout>
                  <c:x val="0.12217793781264265"/>
                  <c:y val="-6.4496451958093244E-17"/>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E477-4685-9783-1502B3993721}"/>
                </c:ext>
              </c:extLst>
            </c:dLbl>
            <c:dLbl>
              <c:idx val="4"/>
              <c:layout>
                <c:manualLayout>
                  <c:x val="0.13811419057081342"/>
                  <c:y val="-6.4496451958093244E-17"/>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E477-4685-9783-1502B3993721}"/>
                </c:ext>
              </c:extLst>
            </c:dLbl>
            <c:dLbl>
              <c:idx val="5"/>
              <c:layout>
                <c:manualLayout>
                  <c:x val="9.7388211299932539E-2"/>
                  <c:y val="-6.4496451958093244E-17"/>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E477-4685-9783-1502B3993721}"/>
                </c:ext>
              </c:extLst>
            </c:dLbl>
            <c:dLbl>
              <c:idx val="6"/>
              <c:layout>
                <c:manualLayout>
                  <c:x val="0.10092960080174827"/>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E477-4685-9783-1502B3993721}"/>
                </c:ext>
              </c:extLst>
            </c:dLbl>
            <c:dLbl>
              <c:idx val="7"/>
              <c:layout>
                <c:manualLayout>
                  <c:x val="0.11155376930719546"/>
                  <c:y val="-3.2248225979046622E-17"/>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E477-4685-9783-1502B3993721}"/>
                </c:ext>
              </c:extLst>
            </c:dLbl>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prstDash val="solid"/>
                      <a:round/>
                    </a:ln>
                    <a:effectLst/>
                  </c:spPr>
                </c15:leaderLines>
              </c:ext>
            </c:extLst>
          </c:dLbls>
          <c:cat>
            <c:strRef>
              <c:f>'10-1g2'!$A$4:$A$12</c:f>
              <c:strCache>
                <c:ptCount val="8"/>
                <c:pt idx="0">
                  <c:v>小谷小学校</c:v>
                </c:pt>
                <c:pt idx="1">
                  <c:v>旭小学校</c:v>
                </c:pt>
                <c:pt idx="2">
                  <c:v>寒川小学校</c:v>
                </c:pt>
                <c:pt idx="3">
                  <c:v>南小学校</c:v>
                </c:pt>
                <c:pt idx="4">
                  <c:v>一之宮小学校</c:v>
                </c:pt>
                <c:pt idx="5">
                  <c:v>寒川東中学校</c:v>
                </c:pt>
                <c:pt idx="6">
                  <c:v>旭が丘中学校</c:v>
                </c:pt>
                <c:pt idx="7">
                  <c:v>寒川中学校</c:v>
                </c:pt>
              </c:strCache>
            </c:strRef>
          </c:cat>
          <c:val>
            <c:numRef>
              <c:f>'10-1g2'!$F$4:$F$12</c:f>
              <c:numCache>
                <c:formatCode>General</c:formatCode>
                <c:ptCount val="8"/>
                <c:pt idx="0">
                  <c:v>0</c:v>
                </c:pt>
                <c:pt idx="1">
                  <c:v>0</c:v>
                </c:pt>
                <c:pt idx="2">
                  <c:v>0</c:v>
                </c:pt>
                <c:pt idx="3">
                  <c:v>0</c:v>
                </c:pt>
                <c:pt idx="4">
                  <c:v>0</c:v>
                </c:pt>
                <c:pt idx="5">
                  <c:v>0</c:v>
                </c:pt>
                <c:pt idx="6">
                  <c:v>9</c:v>
                </c:pt>
                <c:pt idx="7">
                  <c:v>10</c:v>
                </c:pt>
              </c:numCache>
            </c:numRef>
          </c:val>
          <c:extLst>
            <c:ext xmlns:c16="http://schemas.microsoft.com/office/drawing/2014/chart" uri="{C3380CC4-5D6E-409C-BE32-E72D297353CC}">
              <c16:uniqueId val="{00000036-E477-4685-9783-1502B3993721}"/>
            </c:ext>
          </c:extLst>
        </c:ser>
        <c:dLbls>
          <c:showLegendKey val="0"/>
          <c:showVal val="1"/>
          <c:showCatName val="0"/>
          <c:showSerName val="0"/>
          <c:showPercent val="0"/>
          <c:showBubbleSize val="0"/>
        </c:dLbls>
        <c:gapWidth val="100"/>
        <c:overlap val="100"/>
        <c:axId val="1"/>
        <c:axId val="2"/>
      </c:barChart>
      <c:catAx>
        <c:axId val="1"/>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100"/>
        <c:noMultiLvlLbl val="0"/>
      </c:catAx>
      <c:valAx>
        <c:axId val="2"/>
        <c:scaling>
          <c:orientation val="minMax"/>
        </c:scaling>
        <c:delete val="0"/>
        <c:axPos val="b"/>
        <c:title>
          <c:tx>
            <c:rich>
              <a:bodyPr rot="0" spcFirstLastPara="1" vertOverflow="ellipsis" horzOverflow="overflow" vert="horz" wrap="square" anchor="ctr" anchorCtr="1"/>
              <a:lstStyle/>
              <a:p>
                <a:pPr algn="ctr" rtl="0">
                  <a:defRPr lang="ja-JP" altLang="en-US" sz="800" b="0" i="0" u="none" strike="noStrike" kern="1200" baseline="0">
                    <a:solidFill>
                      <a:schemeClr val="tx1"/>
                    </a:solidFill>
                    <a:latin typeface="メイリオ"/>
                    <a:ea typeface="メイリオ"/>
                    <a:cs typeface="+mn-cs"/>
                  </a:defRPr>
                </a:pPr>
                <a:r>
                  <a:rPr lang="ja-JP" altLang="en-US" sz="800" b="0" i="0" u="none" strike="noStrike" kern="1200" baseline="0">
                    <a:solidFill>
                      <a:schemeClr val="tx1"/>
                    </a:solidFill>
                    <a:latin typeface="メイリオ"/>
                    <a:ea typeface="メイリオ"/>
                    <a:cs typeface="+mn-cs"/>
                  </a:rPr>
                  <a:t>（㎡）</a:t>
                </a:r>
              </a:p>
            </c:rich>
          </c:tx>
          <c:layout>
            <c:manualLayout>
              <c:xMode val="edge"/>
              <c:yMode val="edge"/>
              <c:x val="0.91543703440161539"/>
              <c:y val="0.82411026909736496"/>
            </c:manualLayout>
          </c:layout>
          <c:overlay val="0"/>
          <c:spPr>
            <a:noFill/>
            <a:ln>
              <a:noFill/>
            </a:ln>
            <a:effectLst/>
          </c:spPr>
          <c:txPr>
            <a:bodyPr rot="0" spcFirstLastPara="1" vertOverflow="ellipsis" horzOverflow="overflow" vert="horz" wrap="square" anchor="ctr" anchorCtr="1"/>
            <a:lstStyle/>
            <a:p>
              <a:pPr algn="ctr" rtl="0">
                <a:defRPr lang="ja-JP" altLang="en-US" sz="8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valAx>
      <c:spPr>
        <a:solidFill>
          <a:schemeClr val="bg1"/>
        </a:solidFill>
        <a:ln>
          <a:noFill/>
        </a:ln>
        <a:effectLst/>
      </c:spPr>
    </c:plotArea>
    <c:legend>
      <c:legendPos val="t"/>
      <c:layout>
        <c:manualLayout>
          <c:xMode val="edge"/>
          <c:yMode val="edge"/>
          <c:x val="9.0015642869349169E-2"/>
          <c:y val="2.5998142989786442E-2"/>
          <c:w val="0.74535300077058175"/>
          <c:h val="6.7160309696663964E-2"/>
        </c:manualLayout>
      </c:layou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solidFill>
      <a:schemeClr val="bg1"/>
    </a:solidFill>
    <a:ln w="9525" cap="flat" cmpd="sng" algn="ctr">
      <a:noFill/>
      <a:prstDash val="solid"/>
      <a:round/>
    </a:ln>
    <a:effectLst/>
  </c:spPr>
  <c:txPr>
    <a:bodyPr vertOverflow="overflow" horzOverflow="overflow" anchor="ctr" anchorCtr="1"/>
    <a:lstStyle/>
    <a:p>
      <a:pPr algn="ctr" rtl="0">
        <a:defRPr lang="ja-JP" altLang="en-US" sz="900">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[2024統計さむかわデータベース（完成）.xlsx]10-2g!ﾋﾟﾎﾞｯﾄﾃｰﾌﾞﾙ10</c:name>
    <c:fmtId val="0"/>
  </c:pivotSource>
  <c:chart>
    <c:autoTitleDeleted val="1"/>
    <c:pivotFmts>
      <c:pivotFmt>
        <c:idx val="0"/>
        <c:spPr>
          <a:solidFill>
            <a:schemeClr val="accent1"/>
          </a:solidFill>
          <a:ln>
            <a:noFill/>
          </a:ln>
          <a:effectLst/>
        </c:spPr>
        <c:dLbl>
          <c:idx val="0"/>
          <c:numFmt formatCode="#,##0_ " sourceLinked="0"/>
          <c:spPr>
            <a:noFill/>
            <a:ln>
              <a:noFill/>
            </a:ln>
            <a:effectLst/>
          </c:spPr>
          <c:txPr>
            <a:bodyPr rot="0" spcFirstLastPara="1" vertOverflow="ellipsis" horzOverflow="overflow"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2389201349831269"/>
          <c:y val="0.14399314668999708"/>
          <c:w val="0.84026137357830266"/>
          <c:h val="0.62257072032662586"/>
        </c:manualLayout>
      </c:layout>
      <c:barChart>
        <c:barDir val="col"/>
        <c:grouping val="clustered"/>
        <c:varyColors val="0"/>
        <c:ser>
          <c:idx val="0"/>
          <c:order val="0"/>
          <c:tx>
            <c:strRef>
              <c:f>'10-2g'!$B$3</c:f>
              <c:strCache>
                <c:ptCount val="1"/>
                <c:pt idx="0">
                  <c:v>集計</c:v>
                </c:pt>
              </c:strCache>
            </c:strRef>
          </c:tx>
          <c:spPr>
            <a:solidFill>
              <a:schemeClr val="accent1"/>
            </a:solidFill>
            <a:ln>
              <a:noFill/>
            </a:ln>
            <a:effectLst/>
          </c:spPr>
          <c:invertIfNegative val="0"/>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'10-2g'!$A$4:$A$12</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'10-2g'!$B$4:$B$12</c:f>
              <c:numCache>
                <c:formatCode>General</c:formatCode>
                <c:ptCount val="8"/>
                <c:pt idx="0">
                  <c:v>2597</c:v>
                </c:pt>
                <c:pt idx="1">
                  <c:v>2606</c:v>
                </c:pt>
                <c:pt idx="2">
                  <c:v>2609</c:v>
                </c:pt>
                <c:pt idx="3">
                  <c:v>2608</c:v>
                </c:pt>
                <c:pt idx="4">
                  <c:v>2576</c:v>
                </c:pt>
                <c:pt idx="5">
                  <c:v>2604</c:v>
                </c:pt>
                <c:pt idx="6">
                  <c:v>2581</c:v>
                </c:pt>
                <c:pt idx="7">
                  <c:v>2578</c:v>
                </c:pt>
              </c:numCache>
            </c:numRef>
          </c:val>
          <c:extLst>
            <c:ext xmlns:c16="http://schemas.microsoft.com/office/drawing/2014/chart" uri="{C3380CC4-5D6E-409C-BE32-E72D297353CC}">
              <c16:uniqueId val="{00000000-146A-4969-A8E4-D680D3A857F8}"/>
            </c:ext>
          </c:extLst>
        </c:ser>
        <c:dLbls>
          <c:showLegendKey val="0"/>
          <c:showVal val="0"/>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max val="3000"/>
          <c:min val="0"/>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（人）</a:t>
                </a:r>
              </a:p>
            </c:rich>
          </c:tx>
          <c:layout>
            <c:manualLayout>
              <c:xMode val="edge"/>
              <c:yMode val="edge"/>
              <c:x val="5.5496318168562264E-2"/>
              <c:y val="4.3242388819044679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majorUnit val="500"/>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[2024統計さむかわデータベース（完成）.xlsx]10-3g!ﾋﾟﾎﾞｯﾄﾃｰﾌﾞﾙ1</c:name>
    <c:fmtId val="0"/>
  </c:pivotSource>
  <c:chart>
    <c:autoTitleDeleted val="1"/>
    <c:pivotFmts>
      <c:pivotFmt>
        <c:idx val="0"/>
        <c:spPr>
          <a:solidFill>
            <a:schemeClr val="accent1"/>
          </a:solidFill>
          <a:ln>
            <a:noFill/>
          </a:ln>
          <a:effectLst/>
        </c:spPr>
        <c:dLbl>
          <c:idx val="0"/>
          <c:numFmt formatCode="#,##0_ " sourceLinked="0"/>
          <c:spPr>
            <a:noFill/>
            <a:ln>
              <a:noFill/>
            </a:ln>
            <a:effectLst/>
          </c:spPr>
          <c:txPr>
            <a:bodyPr rot="0" spcFirstLastPara="1" vertOverflow="ellipsis" horzOverflow="overflow"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3642950319832775"/>
          <c:y val="0.10746337775019676"/>
          <c:w val="0.84026137357830266"/>
          <c:h val="0.6987115022789695"/>
        </c:manualLayout>
      </c:layout>
      <c:barChart>
        <c:barDir val="col"/>
        <c:grouping val="clustered"/>
        <c:varyColors val="0"/>
        <c:ser>
          <c:idx val="0"/>
          <c:order val="0"/>
          <c:tx>
            <c:strRef>
              <c:f>'10-3g'!$B$3</c:f>
              <c:strCache>
                <c:ptCount val="1"/>
                <c:pt idx="0">
                  <c:v>集計</c:v>
                </c:pt>
              </c:strCache>
            </c:strRef>
          </c:tx>
          <c:spPr>
            <a:solidFill>
              <a:schemeClr val="accent1"/>
            </a:solidFill>
            <a:ln>
              <a:noFill/>
            </a:ln>
            <a:effectLst/>
          </c:spPr>
          <c:invertIfNegative val="0"/>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'10-3g'!$A$4:$A$12</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'10-3g'!$B$4:$B$12</c:f>
              <c:numCache>
                <c:formatCode>General</c:formatCode>
                <c:ptCount val="8"/>
                <c:pt idx="0">
                  <c:v>1377</c:v>
                </c:pt>
                <c:pt idx="1">
                  <c:v>1319</c:v>
                </c:pt>
                <c:pt idx="2">
                  <c:v>1289</c:v>
                </c:pt>
                <c:pt idx="3">
                  <c:v>1238</c:v>
                </c:pt>
                <c:pt idx="4">
                  <c:v>1260</c:v>
                </c:pt>
                <c:pt idx="5">
                  <c:v>1261</c:v>
                </c:pt>
                <c:pt idx="6">
                  <c:v>1286</c:v>
                </c:pt>
                <c:pt idx="7">
                  <c:v>1277</c:v>
                </c:pt>
              </c:numCache>
            </c:numRef>
          </c:val>
          <c:extLst>
            <c:ext xmlns:c16="http://schemas.microsoft.com/office/drawing/2014/chart" uri="{C3380CC4-5D6E-409C-BE32-E72D297353CC}">
              <c16:uniqueId val="{00000000-3DC3-42FD-8D81-87AAC0175A0A}"/>
            </c:ext>
          </c:extLst>
        </c:ser>
        <c:dLbls>
          <c:showLegendKey val="0"/>
          <c:showVal val="0"/>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min val="0"/>
        </c:scaling>
        <c:delete val="0"/>
        <c:axPos val="l"/>
        <c:title>
          <c:tx>
            <c:rich>
              <a:bodyPr rot="0" spcFirstLastPara="1" vertOverflow="ellipsis" horzOverflow="overflow" wrap="square" anchor="ctr" anchorCtr="1"/>
              <a:lstStyle/>
              <a:p>
                <a:pPr algn="ctr" rtl="0">
                  <a:defRPr lang="ja-JP" altLang="en-US" sz="800" b="0" i="0" u="none" strike="noStrike" kern="1200" baseline="0">
                    <a:solidFill>
                      <a:schemeClr val="tx1"/>
                    </a:solidFill>
                    <a:latin typeface="メイリオ"/>
                    <a:ea typeface="メイリオ"/>
                    <a:cs typeface="+mn-cs"/>
                  </a:defRPr>
                </a:pPr>
                <a:r>
                  <a:rPr lang="ja-JP" altLang="en-US" sz="800" b="0" i="0" u="none" strike="noStrike" kern="1200" baseline="0">
                    <a:solidFill>
                      <a:schemeClr val="tx1"/>
                    </a:solidFill>
                    <a:latin typeface="メイリオ"/>
                    <a:ea typeface="メイリオ"/>
                    <a:cs typeface="+mn-cs"/>
                  </a:rPr>
                  <a:t>（人）</a:t>
                </a:r>
              </a:p>
            </c:rich>
          </c:tx>
          <c:layout>
            <c:manualLayout>
              <c:xMode val="edge"/>
              <c:yMode val="edge"/>
              <c:x val="4.7919334477653959E-2"/>
              <c:y val="1.1468378096573546E-2"/>
            </c:manualLayout>
          </c:layout>
          <c:overlay val="0"/>
          <c:spPr>
            <a:noFill/>
            <a:ln>
              <a:noFill/>
            </a:ln>
            <a:effectLst/>
          </c:spPr>
          <c:txPr>
            <a:bodyPr rot="0" spcFirstLastPara="1" vertOverflow="ellipsis" horzOverflow="overflow" wrap="square" anchor="ctr" anchorCtr="1"/>
            <a:lstStyle/>
            <a:p>
              <a:pPr algn="ctr" rtl="0">
                <a:defRPr lang="ja-JP" altLang="en-US" sz="8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majorUnit val="200"/>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[2024統計さむかわデータベース（完成）.xlsx]10-4g!ﾋﾟﾎﾞｯﾄﾃｰﾌﾞﾙ2</c:name>
    <c:fmtId val="0"/>
  </c:pivotSource>
  <c:chart>
    <c:autoTitleDeleted val="1"/>
    <c:pivotFmts>
      <c:pivotFmt>
        <c:idx val="0"/>
        <c:marker>
          <c:symbol val="none"/>
        </c:marker>
        <c:dLbl>
          <c:idx val="0"/>
          <c:numFmt formatCode="0.0%" sourceLinked="0"/>
          <c:spPr>
            <a:noFill/>
            <a:ln>
              <a:noFill/>
            </a:ln>
            <a:effectLst/>
          </c:spPr>
          <c:txPr>
            <a:bodyPr rot="0" horzOverflow="overflow" anchor="ctr" anchorCtr="1"/>
            <a:lstStyle/>
            <a:p>
              <a:pPr algn="ctr" rtl="0">
                <a:defRPr sz="900">
                  <a:solidFill>
                    <a:schemeClr val="tx1"/>
                  </a:solidFill>
                </a:defRPr>
              </a:pPr>
              <a:endParaRPr lang="ja-JP"/>
            </a:p>
          </c:txPr>
          <c:showLegendKey val="0"/>
          <c:showVal val="0"/>
          <c:showCatName val="0"/>
          <c:showSerName val="0"/>
          <c:showPercent val="1"/>
          <c:showBubbleSize val="1"/>
          <c:extLst>
            <c:ext xmlns:c15="http://schemas.microsoft.com/office/drawing/2012/chart" uri="{CE6537A1-D6FC-4f65-9D91-7224C49458BB}"/>
          </c:extLst>
        </c:dLbl>
      </c:pivotFmt>
      <c:pivotFmt>
        <c:idx val="1"/>
        <c:dLbl>
          <c:idx val="0"/>
          <c:numFmt formatCode="0.0%" sourceLinked="0"/>
          <c:spPr>
            <a:noFill/>
            <a:ln>
              <a:noFill/>
            </a:ln>
            <a:effectLst/>
          </c:spPr>
          <c:txPr>
            <a:bodyPr/>
            <a:lstStyle/>
            <a:p>
              <a:pPr>
                <a:defRPr sz="900">
                  <a:solidFill>
                    <a:schemeClr val="tx1"/>
                  </a:solidFill>
                </a:defRPr>
              </a:pPr>
              <a:endParaRPr lang="ja-JP"/>
            </a:p>
          </c:txPr>
          <c:showLegendKey val="0"/>
          <c:showVal val="0"/>
          <c:showCatName val="0"/>
          <c:showSerName val="0"/>
          <c:showPercent val="1"/>
          <c:showBubbleSize val="1"/>
          <c:extLst>
            <c:ext xmlns:c15="http://schemas.microsoft.com/office/drawing/2012/chart" uri="{CE6537A1-D6FC-4f65-9D91-7224C49458BB}"/>
          </c:extLst>
        </c:dLbl>
      </c:pivotFmt>
      <c:pivotFmt>
        <c:idx val="2"/>
        <c:dLbl>
          <c:idx val="0"/>
          <c:layout>
            <c:manualLayout>
              <c:x val="-6.2403546818895476E-2"/>
              <c:y val="-1.5316321455050537E-4"/>
            </c:manualLayout>
          </c:layout>
          <c:numFmt formatCode="0.0%" sourceLinked="0"/>
          <c:spPr>
            <a:noFill/>
            <a:ln>
              <a:noFill/>
            </a:ln>
            <a:effectLst/>
          </c:spPr>
          <c:txPr>
            <a:bodyPr/>
            <a:lstStyle/>
            <a:p>
              <a:pPr>
                <a:defRPr sz="900">
                  <a:solidFill>
                    <a:schemeClr val="tx1"/>
                  </a:solidFill>
                </a:defRPr>
              </a:pPr>
              <a:endParaRPr lang="ja-JP"/>
            </a:p>
          </c:txPr>
          <c:showLegendKey val="0"/>
          <c:showVal val="0"/>
          <c:showCatName val="0"/>
          <c:showSerName val="0"/>
          <c:showPercent val="1"/>
          <c:showBubbleSize val="1"/>
          <c:extLst>
            <c:ext xmlns:c15="http://schemas.microsoft.com/office/drawing/2012/chart" uri="{CE6537A1-D6FC-4f65-9D91-7224C49458BB}"/>
          </c:extLst>
        </c:dLbl>
      </c:pivotFmt>
      <c:pivotFmt>
        <c:idx val="3"/>
        <c:dLbl>
          <c:idx val="0"/>
          <c:layout>
            <c:manualLayout>
              <c:x val="5.5521157837979188E-3"/>
              <c:y val="-6.7732677634604374E-2"/>
            </c:manualLayout>
          </c:layout>
          <c:numFmt formatCode="0.0%" sourceLinked="0"/>
          <c:spPr>
            <a:noFill/>
            <a:ln>
              <a:noFill/>
            </a:ln>
            <a:effectLst/>
          </c:spPr>
          <c:txPr>
            <a:bodyPr/>
            <a:lstStyle/>
            <a:p>
              <a:pPr>
                <a:defRPr sz="900">
                  <a:solidFill>
                    <a:schemeClr val="tx1"/>
                  </a:solidFill>
                </a:defRPr>
              </a:pPr>
              <a:endParaRPr lang="ja-JP"/>
            </a:p>
          </c:txPr>
          <c:showLegendKey val="0"/>
          <c:showVal val="0"/>
          <c:showCatName val="0"/>
          <c:showSerName val="0"/>
          <c:showPercent val="1"/>
          <c:showBubbleSize val="1"/>
          <c:extLst>
            <c:ext xmlns:c15="http://schemas.microsoft.com/office/drawing/2012/chart" uri="{CE6537A1-D6FC-4f65-9D91-7224C49458BB}"/>
          </c:extLst>
        </c:dLbl>
      </c:pivotFmt>
      <c:pivotFmt>
        <c:idx val="4"/>
        <c:dLbl>
          <c:idx val="0"/>
          <c:layout>
            <c:manualLayout>
              <c:x val="7.4384001711601616E-2"/>
              <c:y val="-3.5899880810488678E-2"/>
            </c:manualLayout>
          </c:layout>
          <c:numFmt formatCode="0.0%" sourceLinked="0"/>
          <c:spPr>
            <a:noFill/>
            <a:ln>
              <a:noFill/>
            </a:ln>
            <a:effectLst/>
          </c:spPr>
          <c:txPr>
            <a:bodyPr/>
            <a:lstStyle/>
            <a:p>
              <a:pPr>
                <a:defRPr sz="900">
                  <a:solidFill>
                    <a:schemeClr val="tx1"/>
                  </a:solidFill>
                </a:defRPr>
              </a:pPr>
              <a:endParaRPr lang="ja-JP"/>
            </a:p>
          </c:txPr>
          <c:showLegendKey val="0"/>
          <c:showVal val="0"/>
          <c:showCatName val="0"/>
          <c:showSerName val="0"/>
          <c:showPercent val="1"/>
          <c:showBubbleSize val="1"/>
          <c:extLst>
            <c:ext xmlns:c15="http://schemas.microsoft.com/office/drawing/2012/chart" uri="{CE6537A1-D6FC-4f65-9D91-7224C49458BB}"/>
          </c:extLst>
        </c:dLbl>
      </c:pivotFmt>
      <c:pivotFmt>
        <c:idx val="5"/>
      </c:pivotFmt>
      <c:pivotFmt>
        <c:idx val="6"/>
      </c:pivotFmt>
      <c:pivotFmt>
        <c:idx val="7"/>
      </c:pivotFmt>
      <c:pivotFmt>
        <c:idx val="8"/>
      </c:pivotFmt>
    </c:pivotFmts>
    <c:plotArea>
      <c:layout>
        <c:manualLayout>
          <c:layoutTarget val="inner"/>
          <c:xMode val="edge"/>
          <c:yMode val="edge"/>
          <c:x val="0.17404241296846873"/>
          <c:y val="0.22498491049401764"/>
          <c:w val="0.55943758322331083"/>
          <c:h val="0.76986283225135432"/>
        </c:manualLayout>
      </c:layout>
      <c:pieChart>
        <c:varyColors val="1"/>
        <c:ser>
          <c:idx val="0"/>
          <c:order val="0"/>
          <c:tx>
            <c:strRef>
              <c:f>'10-4g'!$B$1:$B$2</c:f>
              <c:strCache>
                <c:ptCount val="1"/>
                <c:pt idx="0">
                  <c:v>令和6年</c:v>
                </c:pt>
              </c:strCache>
            </c:strRef>
          </c:tx>
          <c:dPt>
            <c:idx val="0"/>
            <c:bubble3D val="0"/>
            <c:extLst>
              <c:ext xmlns:c16="http://schemas.microsoft.com/office/drawing/2014/chart" uri="{C3380CC4-5D6E-409C-BE32-E72D297353CC}">
                <c16:uniqueId val="{00000000-FF7C-4C9A-B1AC-28C2049475BE}"/>
              </c:ext>
            </c:extLst>
          </c:dPt>
          <c:dPt>
            <c:idx val="1"/>
            <c:bubble3D val="0"/>
            <c:extLst>
              <c:ext xmlns:c16="http://schemas.microsoft.com/office/drawing/2014/chart" uri="{C3380CC4-5D6E-409C-BE32-E72D297353CC}">
                <c16:uniqueId val="{00000001-FF7C-4C9A-B1AC-28C2049475BE}"/>
              </c:ext>
            </c:extLst>
          </c:dPt>
          <c:dPt>
            <c:idx val="2"/>
            <c:bubble3D val="0"/>
            <c:extLst>
              <c:ext xmlns:c16="http://schemas.microsoft.com/office/drawing/2014/chart" uri="{C3380CC4-5D6E-409C-BE32-E72D297353CC}">
                <c16:uniqueId val="{00000002-FF7C-4C9A-B1AC-28C2049475BE}"/>
              </c:ext>
            </c:extLst>
          </c:dPt>
          <c:dPt>
            <c:idx val="3"/>
            <c:bubble3D val="0"/>
            <c:extLst>
              <c:ext xmlns:c16="http://schemas.microsoft.com/office/drawing/2014/chart" uri="{C3380CC4-5D6E-409C-BE32-E72D297353CC}">
                <c16:uniqueId val="{00000003-FF7C-4C9A-B1AC-28C2049475BE}"/>
              </c:ext>
            </c:extLst>
          </c:dPt>
          <c:dLbls>
            <c:numFmt formatCode="0.0%" sourceLinked="0"/>
            <c:spPr>
              <a:noFill/>
              <a:ln>
                <a:noFill/>
              </a:ln>
              <a:effectLst/>
            </c:spPr>
            <c:txPr>
              <a:bodyPr rot="0" horzOverflow="overflow" anchor="ctr" anchorCtr="1"/>
              <a:lstStyle/>
              <a:p>
                <a:pPr algn="ctr" rtl="0">
                  <a:defRPr sz="900">
                    <a:solidFill>
                      <a:schemeClr val="tx1"/>
                    </a:solidFill>
                  </a:defRPr>
                </a:pPr>
                <a:endParaRPr lang="ja-JP"/>
              </a:p>
            </c:txPr>
            <c:showLegendKey val="0"/>
            <c:showVal val="0"/>
            <c:showCatName val="0"/>
            <c:showSerName val="0"/>
            <c:showPercent val="1"/>
            <c:showBubbleSize val="1"/>
            <c:showLeaderLines val="1"/>
            <c:extLst>
              <c:ext xmlns:c15="http://schemas.microsoft.com/office/drawing/2012/chart" uri="{CE6537A1-D6FC-4f65-9D91-7224C49458BB}"/>
            </c:extLst>
          </c:dLbls>
          <c:cat>
            <c:strRef>
              <c:f>'10-4g'!$A$3:$A$7</c:f>
              <c:strCache>
                <c:ptCount val="4"/>
                <c:pt idx="0">
                  <c:v>高等学校等進学者</c:v>
                </c:pt>
                <c:pt idx="1">
                  <c:v>専修学校等入学者</c:v>
                </c:pt>
                <c:pt idx="2">
                  <c:v>就職者</c:v>
                </c:pt>
                <c:pt idx="3">
                  <c:v>その他</c:v>
                </c:pt>
              </c:strCache>
            </c:strRef>
          </c:cat>
          <c:val>
            <c:numRef>
              <c:f>'10-4g'!$B$3:$B$7</c:f>
              <c:numCache>
                <c:formatCode>General</c:formatCode>
                <c:ptCount val="4"/>
                <c:pt idx="0">
                  <c:v>405</c:v>
                </c:pt>
                <c:pt idx="1">
                  <c:v>0</c:v>
                </c:pt>
                <c:pt idx="2">
                  <c:v>1</c:v>
                </c:pt>
                <c:pt idx="3">
                  <c:v>7</c:v>
                </c:pt>
              </c:numCache>
            </c:numRef>
          </c:val>
          <c:extLst>
            <c:ext xmlns:c16="http://schemas.microsoft.com/office/drawing/2014/chart" uri="{C3380CC4-5D6E-409C-BE32-E72D297353CC}">
              <c16:uniqueId val="{00000004-FF7C-4C9A-B1AC-28C2049475BE}"/>
            </c:ext>
          </c:extLst>
        </c:ser>
        <c:dLbls>
          <c:showLegendKey val="0"/>
          <c:showVal val="1"/>
          <c:showCatName val="0"/>
          <c:showSerName val="0"/>
          <c:showPercent val="0"/>
          <c:showBubbleSize val="0"/>
          <c:showLeaderLines val="1"/>
        </c:dLbls>
        <c:firstSliceAng val="0"/>
      </c:pieChart>
      <c:spPr>
        <a:noFill/>
        <a:ln>
          <a:noFill/>
        </a:ln>
        <a:effectLst/>
        <a:scene3d>
          <a:camera prst="orthographicFront"/>
          <a:lightRig rig="threePt" dir="t"/>
        </a:scene3d>
        <a:sp3d/>
      </c:spPr>
    </c:plotArea>
    <c:legend>
      <c:legendPos val="r"/>
      <c:overlay val="0"/>
      <c:spPr>
        <a:noFill/>
        <a:ln>
          <a:noFill/>
        </a:ln>
        <a:effectLst/>
      </c:spPr>
      <c:txPr>
        <a:bodyPr rot="0" horzOverflow="overflow" anchor="ctr" anchorCtr="1"/>
        <a:lstStyle/>
        <a:p>
          <a:pPr algn="l" rtl="0">
            <a:defRPr sz="900">
              <a:solidFill>
                <a:schemeClr val="tx1"/>
              </a:solidFill>
            </a:defRPr>
          </a:pPr>
          <a:endParaRPr lang="ja-JP"/>
        </a:p>
      </c:txPr>
    </c:legend>
    <c:plotVisOnly val="1"/>
    <c:dispBlanksAs val="gap"/>
    <c:showDLblsOverMax val="0"/>
  </c:chart>
  <c:spPr>
    <a:noFill/>
    <a:ln w="9525" cap="flat" cmpd="sng" algn="ctr">
      <a:noFill/>
      <a:prstDash val="solid"/>
      <a:round/>
    </a:ln>
    <a:effectLst/>
  </c:spPr>
  <c:txPr>
    <a:bodyPr horzOverflow="overflow" anchor="ctr" anchorCtr="1"/>
    <a:lstStyle/>
    <a:p>
      <a:pPr algn="ctr" rtl="0">
        <a:defRPr lang="ja-JP" altLang="en-US" sz="900">
          <a:solidFill>
            <a:schemeClr val="tx1"/>
          </a:solidFill>
          <a:latin typeface="メイリオ"/>
          <a:ea typeface="メイリオ"/>
        </a:defRPr>
      </a:pPr>
      <a:endParaRPr lang="ja-JP"/>
    </a:p>
  </c:txPr>
  <c:printSettings>
    <c:headerFooter/>
    <c:pageMargins b="0.75" l="0.7" r="0.7" t="0.75" header="0.3" footer="0.3"/>
    <c:pageSetup orientation="landscape"/>
  </c:printSettings>
  <c:userShapes r:id="rId1"/>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[2024統計さむかわデータベース（完成）.xlsx]10-5g!ピボットテーブル1</c:name>
    <c:fmtId val="0"/>
  </c:pivotSource>
  <c:chart>
    <c:autoTitleDeleted val="1"/>
    <c:pivotFmts>
      <c:pivotFmt>
        <c:idx val="0"/>
        <c:spPr>
          <a:solidFill>
            <a:schemeClr val="accent1"/>
          </a:solidFill>
          <a:ln>
            <a:noFill/>
          </a:ln>
          <a:effectLst/>
        </c:spPr>
        <c:dLbl>
          <c:idx val="0"/>
          <c:spPr>
            <a:noFill/>
            <a:ln>
              <a:noFill/>
            </a:ln>
            <a:effectLst/>
          </c:spPr>
          <c:txPr>
            <a:bodyPr rot="0" spcFirstLastPara="1" vertOverflow="ellipsis" horzOverflow="overflow"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2833333333333333"/>
          <c:y val="0.1423611111111111"/>
          <c:w val="0.80777777777777782"/>
          <c:h val="0.61838764946048419"/>
        </c:manualLayout>
      </c:layout>
      <c:barChart>
        <c:barDir val="col"/>
        <c:grouping val="clustered"/>
        <c:varyColors val="0"/>
        <c:ser>
          <c:idx val="0"/>
          <c:order val="0"/>
          <c:tx>
            <c:strRef>
              <c:f>'10-5g'!$B$1</c:f>
              <c:strCache>
                <c:ptCount val="1"/>
                <c:pt idx="0">
                  <c:v>集計</c:v>
                </c:pt>
              </c:strCache>
            </c:strRef>
          </c:tx>
          <c:spPr>
            <a:solidFill>
              <a:schemeClr val="accent1"/>
            </a:solidFill>
            <a:ln>
              <a:noFill/>
            </a:ln>
            <a:effectLst/>
          </c:spPr>
          <c:invertIfNegative val="0"/>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'10-5g'!$A$2:$A$10</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'10-5g'!$B$2:$B$10</c:f>
              <c:numCache>
                <c:formatCode>General</c:formatCode>
                <c:ptCount val="8"/>
                <c:pt idx="0">
                  <c:v>835</c:v>
                </c:pt>
                <c:pt idx="1">
                  <c:v>807</c:v>
                </c:pt>
                <c:pt idx="2">
                  <c:v>811</c:v>
                </c:pt>
                <c:pt idx="3">
                  <c:v>775</c:v>
                </c:pt>
                <c:pt idx="4">
                  <c:v>734</c:v>
                </c:pt>
                <c:pt idx="5">
                  <c:v>463</c:v>
                </c:pt>
                <c:pt idx="6">
                  <c:v>422</c:v>
                </c:pt>
                <c:pt idx="7">
                  <c:v>370</c:v>
                </c:pt>
              </c:numCache>
            </c:numRef>
          </c:val>
          <c:extLst>
            <c:ext xmlns:c16="http://schemas.microsoft.com/office/drawing/2014/chart" uri="{C3380CC4-5D6E-409C-BE32-E72D297353CC}">
              <c16:uniqueId val="{00000000-8783-43AE-87C5-407A07D3F92C}"/>
            </c:ext>
          </c:extLst>
        </c:ser>
        <c:dLbls>
          <c:showLegendKey val="0"/>
          <c:showVal val="0"/>
          <c:showCatName val="0"/>
          <c:showSerName val="0"/>
          <c:showPercent val="0"/>
          <c:showBubbleSize val="0"/>
        </c:dLbls>
        <c:gapWidth val="219"/>
        <c:overlap val="-27"/>
        <c:axId val="1"/>
        <c:axId val="2"/>
      </c:barChart>
      <c:catAx>
        <c:axId val="1"/>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crossAx val="2"/>
        <c:crosses val="autoZero"/>
        <c:auto val="1"/>
        <c:lblAlgn val="ctr"/>
        <c:lblOffset val="100"/>
        <c:noMultiLvlLbl val="0"/>
      </c:catAx>
      <c:valAx>
        <c:axId val="2"/>
        <c:scaling>
          <c:orientation val="minMax"/>
        </c:scaling>
        <c:delete val="0"/>
        <c:axPos val="l"/>
        <c:numFmt formatCode="General" sourceLinked="1"/>
        <c:majorTickMark val="out"/>
        <c:minorTickMark val="none"/>
        <c:tickLblPos val="nextTo"/>
        <c:spPr>
          <a:noFill/>
          <a:ln>
            <a:solidFill>
              <a:schemeClr val="tx1">
                <a:tint val="75000"/>
                <a:shade val="95000"/>
                <a:satMod val="105000"/>
              </a:schemeClr>
            </a:solidFill>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crossAx val="1"/>
        <c:crosses val="autoZero"/>
        <c:crossBetween val="between"/>
      </c:valAx>
      <c:spPr>
        <a:noFill/>
        <a:ln>
          <a:noFill/>
        </a:ln>
        <a:effectLst/>
      </c:spPr>
    </c:plotArea>
    <c:plotVisOnly val="1"/>
    <c:dispBlanksAs val="gap"/>
    <c:showDLblsOverMax val="0"/>
  </c:chart>
  <c:spPr>
    <a:noFill/>
    <a:ln w="9525" cap="flat" cmpd="sng" algn="ctr">
      <a:noFill/>
      <a:round/>
    </a:ln>
    <a:effectLst/>
  </c:spPr>
  <c:txPr>
    <a:bodyPr vertOverflow="overflow" horzOverflow="overflow" anchor="ctr" anchorCtr="1"/>
    <a:lstStyle/>
    <a:p>
      <a:pPr algn="ctr" rtl="0">
        <a:defRPr lang="ja-JP" altLang="en-US" sz="900">
          <a:latin typeface="メイリオ"/>
          <a:ea typeface="メイリオ"/>
        </a:defRPr>
      </a:pPr>
      <a:endParaRPr lang="ja-JP"/>
    </a:p>
  </c:txPr>
  <c:printSettings>
    <c:headerFooter/>
    <c:pageMargins b="0.75" l="0.7" r="0.7" t="0.75" header="0.3" footer="0.3"/>
    <c:pageSetup orientation="landscape"/>
  </c:printSettings>
  <c:userShapes r:id="rId3"/>
  <c:extLst>
    <c:ext xmlns:c14="http://schemas.microsoft.com/office/drawing/2007/8/2/chart" uri="{781A3756-C4B2-4CAC-9D66-4F8BD8637D16}">
      <c14:pivotOptions>
        <c14:dropZoneFilter val="1"/>
        <c14:dropZoneCategories val="1"/>
        <c14:dropZoneData val="1"/>
      </c14:pivotOptions>
    </c:ext>
  </c:extLst>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[2024統計さむかわデータベース（完成）.xlsx]10-6g!ピボットテーブル1</c:name>
    <c:fmtId val="0"/>
  </c:pivotSource>
  <c:chart>
    <c:autoTitleDeleted val="1"/>
    <c:pivotFmts>
      <c:pivotFmt>
        <c:idx val="0"/>
        <c:spPr>
          <a:solidFill>
            <a:schemeClr val="accent1"/>
          </a:solidFill>
          <a:ln>
            <a:noFill/>
          </a:ln>
          <a:effectLst/>
        </c:spPr>
        <c:dLbl>
          <c:idx val="0"/>
          <c:spPr>
            <a:noFill/>
            <a:ln>
              <a:noFill/>
            </a:ln>
            <a:effectLst/>
          </c:spPr>
          <c:txPr>
            <a:bodyPr rot="0" spcFirstLastPara="1" vertOverflow="ellipsis" horzOverflow="overflow"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600963954792066"/>
          <c:y val="0.12022555557863975"/>
          <c:w val="0.84034606148863134"/>
          <c:h val="0.69101413444691451"/>
        </c:manualLayout>
      </c:layout>
      <c:barChart>
        <c:barDir val="col"/>
        <c:grouping val="clustered"/>
        <c:varyColors val="0"/>
        <c:ser>
          <c:idx val="0"/>
          <c:order val="0"/>
          <c:tx>
            <c:strRef>
              <c:f>'10-6g'!$B$3</c:f>
              <c:strCache>
                <c:ptCount val="1"/>
                <c:pt idx="0">
                  <c:v>集計</c:v>
                </c:pt>
              </c:strCache>
            </c:strRef>
          </c:tx>
          <c:spPr>
            <a:solidFill>
              <a:schemeClr val="accent1"/>
            </a:solidFill>
            <a:ln>
              <a:noFill/>
            </a:ln>
            <a:effectLst/>
          </c:spPr>
          <c:invertIfNegative val="0"/>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'10-6g'!$A$4:$A$11</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'10-6g'!$B$4:$B$11</c:f>
              <c:numCache>
                <c:formatCode>General</c:formatCode>
                <c:ptCount val="8"/>
                <c:pt idx="0">
                  <c:v>0</c:v>
                </c:pt>
                <c:pt idx="1">
                  <c:v>174</c:v>
                </c:pt>
                <c:pt idx="2">
                  <c:v>193</c:v>
                </c:pt>
                <c:pt idx="3">
                  <c:v>190</c:v>
                </c:pt>
                <c:pt idx="4">
                  <c:v>190</c:v>
                </c:pt>
                <c:pt idx="5">
                  <c:v>423</c:v>
                </c:pt>
                <c:pt idx="6">
                  <c:v>435</c:v>
                </c:pt>
                <c:pt idx="7">
                  <c:v>413</c:v>
                </c:pt>
              </c:numCache>
            </c:numRef>
          </c:val>
          <c:extLst>
            <c:ext xmlns:c16="http://schemas.microsoft.com/office/drawing/2014/chart" uri="{C3380CC4-5D6E-409C-BE32-E72D297353CC}">
              <c16:uniqueId val="{00000000-67D4-47D4-B305-11F64667BA13}"/>
            </c:ext>
          </c:extLst>
        </c:ser>
        <c:dLbls>
          <c:showLegendKey val="0"/>
          <c:showVal val="0"/>
          <c:showCatName val="0"/>
          <c:showSerName val="0"/>
          <c:showPercent val="0"/>
          <c:showBubbleSize val="0"/>
        </c:dLbls>
        <c:gapWidth val="200"/>
        <c:overlap val="-27"/>
        <c:axId val="1"/>
        <c:axId val="2"/>
      </c:barChart>
      <c:catAx>
        <c:axId val="1"/>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crossAx val="2"/>
        <c:crosses val="autoZero"/>
        <c:auto val="0"/>
        <c:lblAlgn val="ctr"/>
        <c:lblOffset val="50"/>
        <c:noMultiLvlLbl val="0"/>
      </c:catAx>
      <c:valAx>
        <c:axId val="2"/>
        <c:scaling>
          <c:orientation val="minMax"/>
        </c:scaling>
        <c:delete val="0"/>
        <c:axPos val="l"/>
        <c:title>
          <c:tx>
            <c:rich>
              <a:bodyPr rot="0" spcFirstLastPara="1" vertOverflow="ellipsis" horzOverflow="overflow" wrap="square" anchor="ctr" anchorCtr="1"/>
              <a:lstStyle/>
              <a:p>
                <a:pPr algn="ctr" rtl="0">
                  <a:defRPr lang="ja-JP" altLang="en-US" sz="800" b="0" i="0" u="none" strike="noStrike" kern="1200" baseline="0">
                    <a:solidFill>
                      <a:schemeClr val="tx1">
                        <a:lumMod val="65000"/>
                        <a:lumOff val="35000"/>
                      </a:schemeClr>
                    </a:solidFill>
                    <a:latin typeface="メイリオ"/>
                    <a:ea typeface="メイリオ"/>
                    <a:cs typeface="+mn-cs"/>
                  </a:defRPr>
                </a:pPr>
                <a:r>
                  <a:rPr lang="ja-JP" altLang="en-US" sz="800" b="0" i="0" u="none" strike="noStrike" kern="1200" baseline="0">
                    <a:solidFill>
                      <a:schemeClr val="tx1">
                        <a:lumMod val="65000"/>
                        <a:lumOff val="35000"/>
                      </a:schemeClr>
                    </a:solidFill>
                    <a:latin typeface="メイリオ"/>
                    <a:ea typeface="メイリオ"/>
                    <a:cs typeface="+mn-cs"/>
                  </a:rPr>
                  <a:t>（人）</a:t>
                </a:r>
              </a:p>
            </c:rich>
          </c:tx>
          <c:layout>
            <c:manualLayout>
              <c:xMode val="edge"/>
              <c:yMode val="edge"/>
              <c:x val="3.8188710722900525E-2"/>
              <c:y val="1.804461942257218E-2"/>
            </c:manualLayout>
          </c:layout>
          <c:overlay val="0"/>
          <c:spPr>
            <a:noFill/>
            <a:ln>
              <a:noFill/>
            </a:ln>
            <a:effectLst/>
          </c:spPr>
          <c:txPr>
            <a:bodyPr rot="0" spcFirstLastPara="1" vertOverflow="ellipsis" horzOverflow="overflow" wrap="square" anchor="ctr" anchorCtr="1"/>
            <a:lstStyle/>
            <a:p>
              <a:pPr algn="ctr" rtl="0">
                <a:defRPr lang="ja-JP" altLang="en-US" sz="800" b="0" i="0" u="none" strike="noStrike" kern="1200" baseline="0">
                  <a:solidFill>
                    <a:schemeClr val="tx1">
                      <a:lumMod val="65000"/>
                      <a:lumOff val="35000"/>
                    </a:schemeClr>
                  </a:solidFill>
                  <a:latin typeface="メイリオ"/>
                  <a:ea typeface="メイリオ"/>
                  <a:cs typeface="+mn-cs"/>
                </a:defRPr>
              </a:pPr>
              <a:endParaRPr lang="ja-JP"/>
            </a:p>
          </c:txPr>
        </c:title>
        <c:numFmt formatCode="General" sourceLinked="1"/>
        <c:majorTickMark val="out"/>
        <c:minorTickMark val="out"/>
        <c:tickLblPos val="nextTo"/>
        <c:spPr>
          <a:noFill/>
          <a:ln>
            <a:solidFill>
              <a:schemeClr val="tx1"/>
            </a:solidFill>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crossAx val="1"/>
        <c:crosses val="autoZero"/>
        <c:crossBetween val="between"/>
        <c:majorUnit val="50"/>
        <c:minorUnit val="50"/>
      </c:valAx>
      <c:spPr>
        <a:noFill/>
        <a:ln>
          <a:no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900">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sVisible val="1"/>
      </c14:pivotOptions>
    </c:ext>
  </c:extLst>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[2024統計さむかわデータベース（完成）.xlsx]10-7g!ﾋﾟﾎﾞｯﾄﾃｰﾌﾞﾙ3</c:name>
    <c:fmtId val="0"/>
  </c:pivotSource>
  <c:chart>
    <c:autoTitleDeleted val="1"/>
    <c:pivotFmts>
      <c:pivotFmt>
        <c:idx val="0"/>
        <c:spPr>
          <a:solidFill>
            <a:schemeClr val="accent1"/>
          </a:solidFill>
          <a:ln>
            <a:noFill/>
          </a:ln>
          <a:effectLst/>
        </c:spPr>
        <c:dLbl>
          <c:idx val="0"/>
          <c:spPr>
            <a:noFill/>
            <a:ln>
              <a:noFill/>
            </a:ln>
            <a:effectLst/>
          </c:spPr>
          <c:txPr>
            <a:bodyPr rot="0" spcFirstLastPara="1" vertOverflow="ellipsis" horzOverflow="overflow"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2918307086614172"/>
          <c:y val="0.14399314668999708"/>
          <c:w val="0.84026137357830266"/>
          <c:h val="0.62257072032662586"/>
        </c:manualLayout>
      </c:layout>
      <c:barChart>
        <c:barDir val="col"/>
        <c:grouping val="clustered"/>
        <c:varyColors val="0"/>
        <c:ser>
          <c:idx val="0"/>
          <c:order val="0"/>
          <c:tx>
            <c:strRef>
              <c:f>'10-7g'!$B$1</c:f>
              <c:strCache>
                <c:ptCount val="1"/>
                <c:pt idx="0">
                  <c:v>集計</c:v>
                </c:pt>
              </c:strCache>
            </c:strRef>
          </c:tx>
          <c:spPr>
            <a:solidFill>
              <a:schemeClr val="accent1"/>
            </a:solidFill>
            <a:ln>
              <a:noFill/>
            </a:ln>
            <a:effectLst/>
          </c:spPr>
          <c:invertIfNegative val="0"/>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'10-7g'!$A$2:$A$9</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'10-7g'!$B$2:$B$9</c:f>
              <c:numCache>
                <c:formatCode>General</c:formatCode>
                <c:ptCount val="8"/>
                <c:pt idx="0">
                  <c:v>958</c:v>
                </c:pt>
                <c:pt idx="1">
                  <c:v>955</c:v>
                </c:pt>
                <c:pt idx="2">
                  <c:v>904</c:v>
                </c:pt>
                <c:pt idx="3">
                  <c:v>857</c:v>
                </c:pt>
                <c:pt idx="4">
                  <c:v>787</c:v>
                </c:pt>
                <c:pt idx="5">
                  <c:v>688</c:v>
                </c:pt>
                <c:pt idx="6">
                  <c:v>649</c:v>
                </c:pt>
                <c:pt idx="7">
                  <c:v>582</c:v>
                </c:pt>
              </c:numCache>
            </c:numRef>
          </c:val>
          <c:extLst>
            <c:ext xmlns:c16="http://schemas.microsoft.com/office/drawing/2014/chart" uri="{C3380CC4-5D6E-409C-BE32-E72D297353CC}">
              <c16:uniqueId val="{00000000-DAC0-4968-A0E3-F249E1719B4E}"/>
            </c:ext>
          </c:extLst>
        </c:ser>
        <c:dLbls>
          <c:showLegendKey val="0"/>
          <c:showVal val="0"/>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0"/>
        <c:lblAlgn val="ctr"/>
        <c:lblOffset val="100"/>
        <c:noMultiLvlLbl val="0"/>
      </c:catAx>
      <c:valAx>
        <c:axId val="2"/>
        <c:scaling>
          <c:orientation val="minMax"/>
        </c:scaling>
        <c:delete val="0"/>
        <c:axPos val="l"/>
        <c:title>
          <c:tx>
            <c:rich>
              <a:bodyPr rot="0" spcFirstLastPara="1" vertOverflow="ellipsis" horzOverflow="overflow" wrap="square" anchor="ctr" anchorCtr="1"/>
              <a:lstStyle/>
              <a:p>
                <a:pPr algn="ctr" rtl="0">
                  <a:defRPr lang="ja-JP" altLang="en-US" sz="800" b="0" i="0" u="none" strike="noStrike" kern="1200" baseline="0">
                    <a:solidFill>
                      <a:schemeClr val="tx1"/>
                    </a:solidFill>
                    <a:latin typeface="メイリオ"/>
                    <a:ea typeface="メイリオ"/>
                    <a:cs typeface="+mn-cs"/>
                  </a:defRPr>
                </a:pPr>
                <a:r>
                  <a:rPr lang="ja-JP" altLang="en-US" sz="800" b="0" i="0" u="none" strike="noStrike" kern="1200" baseline="0">
                    <a:solidFill>
                      <a:schemeClr val="tx1"/>
                    </a:solidFill>
                    <a:latin typeface="メイリオ"/>
                    <a:ea typeface="メイリオ"/>
                    <a:cs typeface="+mn-cs"/>
                  </a:rPr>
                  <a:t>（人）</a:t>
                </a:r>
              </a:p>
            </c:rich>
          </c:tx>
          <c:layout>
            <c:manualLayout>
              <c:xMode val="edge"/>
              <c:yMode val="edge"/>
              <c:x val="2.5880784363032466E-2"/>
              <c:y val="6.0602580927384075E-2"/>
            </c:manualLayout>
          </c:layout>
          <c:overlay val="0"/>
          <c:spPr>
            <a:noFill/>
            <a:ln>
              <a:noFill/>
            </a:ln>
            <a:effectLst/>
          </c:spPr>
          <c:txPr>
            <a:bodyPr rot="0" spcFirstLastPara="1" vertOverflow="ellipsis" horzOverflow="overflow" wrap="square" anchor="ctr" anchorCtr="1"/>
            <a:lstStyle/>
            <a:p>
              <a:pPr algn="ctr" rtl="0">
                <a:defRPr lang="ja-JP" altLang="en-US" sz="8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[2024統計さむかわデータベース（完成）.xlsx]10-8g!ﾋﾟﾎﾞｯﾄﾃｰﾌﾞﾙ5</c:name>
    <c:fmtId val="0"/>
  </c:pivotSource>
  <c:chart>
    <c:autoTitleDeleted val="1"/>
    <c:pivotFmts>
      <c:pivotFmt>
        <c:idx val="0"/>
        <c:spPr>
          <a:solidFill>
            <a:schemeClr val="accent1"/>
          </a:solidFill>
          <a:ln>
            <a:solidFill>
              <a:schemeClr val="accent1"/>
            </a:solidFill>
          </a:ln>
        </c:spPr>
        <c:marker>
          <c:symbol val="none"/>
        </c:marker>
        <c:dLbl>
          <c:idx val="0"/>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ln>
            <a:solidFill>
              <a:schemeClr val="accent2"/>
            </a:solidFill>
          </a:ln>
        </c:spPr>
        <c:marker>
          <c:spPr>
            <a:solidFill>
              <a:schemeClr val="accent2"/>
            </a:solidFill>
            <a:ln>
              <a:solidFill>
                <a:schemeClr val="accent2"/>
              </a:solidFill>
            </a:ln>
          </c:spPr>
        </c:marker>
        <c:dLbl>
          <c:idx val="0"/>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2130960529317819"/>
          <c:y val="0.144447396289693"/>
          <c:w val="0.77604380561259412"/>
          <c:h val="0.62150627788427448"/>
        </c:manualLayout>
      </c:layout>
      <c:barChart>
        <c:barDir val="col"/>
        <c:grouping val="clustered"/>
        <c:varyColors val="0"/>
        <c:ser>
          <c:idx val="1"/>
          <c:order val="1"/>
          <c:tx>
            <c:strRef>
              <c:f>'10-8g'!$C$1</c:f>
              <c:strCache>
                <c:ptCount val="1"/>
                <c:pt idx="0">
                  <c:v>延べ利用人員（左軸）</c:v>
                </c:pt>
              </c:strCache>
            </c:strRef>
          </c:tx>
          <c:spPr>
            <a:solidFill>
              <a:schemeClr val="accent1"/>
            </a:solidFill>
            <a:ln>
              <a:solidFill>
                <a:schemeClr val="accent1"/>
              </a:solidFill>
            </a:ln>
          </c:spPr>
          <c:invertIfNegative val="0"/>
          <c:dLbls>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'10-8g'!$A$2:$A$10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'10-8g'!$C$2:$C$10</c:f>
              <c:numCache>
                <c:formatCode>General</c:formatCode>
                <c:ptCount val="8"/>
                <c:pt idx="0">
                  <c:v>251119</c:v>
                </c:pt>
                <c:pt idx="1">
                  <c:v>265902</c:v>
                </c:pt>
                <c:pt idx="2">
                  <c:v>250208</c:v>
                </c:pt>
                <c:pt idx="3">
                  <c:v>92909</c:v>
                </c:pt>
                <c:pt idx="4">
                  <c:v>139339</c:v>
                </c:pt>
                <c:pt idx="5">
                  <c:v>174166</c:v>
                </c:pt>
                <c:pt idx="6">
                  <c:v>182479</c:v>
                </c:pt>
                <c:pt idx="7">
                  <c:v>218207</c:v>
                </c:pt>
              </c:numCache>
            </c:numRef>
          </c:val>
          <c:extLst>
            <c:ext xmlns:c16="http://schemas.microsoft.com/office/drawing/2014/chart" uri="{C3380CC4-5D6E-409C-BE32-E72D297353CC}">
              <c16:uniqueId val="{00000000-54E9-48C2-90AD-3A5018183012}"/>
            </c:ext>
          </c:extLst>
        </c:ser>
        <c:dLbls>
          <c:showLegendKey val="0"/>
          <c:showVal val="1"/>
          <c:showCatName val="0"/>
          <c:showSerName val="0"/>
          <c:showPercent val="0"/>
          <c:showBubbleSize val="0"/>
        </c:dLbls>
        <c:gapWidth val="150"/>
        <c:axId val="1"/>
        <c:axId val="2"/>
      </c:barChart>
      <c:lineChart>
        <c:grouping val="standard"/>
        <c:varyColors val="0"/>
        <c:ser>
          <c:idx val="0"/>
          <c:order val="0"/>
          <c:tx>
            <c:strRef>
              <c:f>'10-8g'!$B$1</c:f>
              <c:strCache>
                <c:ptCount val="1"/>
                <c:pt idx="0">
                  <c:v>延べ利用団体数（右軸）</c:v>
                </c:pt>
              </c:strCache>
            </c:strRef>
          </c:tx>
          <c:spPr>
            <a:ln>
              <a:solidFill>
                <a:schemeClr val="accent2"/>
              </a:solidFill>
            </a:ln>
          </c:spPr>
          <c:marker>
            <c:spPr>
              <a:solidFill>
                <a:schemeClr val="accent2"/>
              </a:solidFill>
              <a:ln>
                <a:solidFill>
                  <a:schemeClr val="accent2"/>
                </a:solidFill>
              </a:ln>
            </c:spPr>
          </c:marker>
          <c:dLbls>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'10-8g'!$A$2:$A$10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'10-8g'!$B$2:$B$10</c:f>
              <c:numCache>
                <c:formatCode>General</c:formatCode>
                <c:ptCount val="8"/>
                <c:pt idx="0">
                  <c:v>8093</c:v>
                </c:pt>
                <c:pt idx="1">
                  <c:v>8051</c:v>
                </c:pt>
                <c:pt idx="2">
                  <c:v>7805</c:v>
                </c:pt>
                <c:pt idx="3">
                  <c:v>6762</c:v>
                </c:pt>
                <c:pt idx="4">
                  <c:v>7717</c:v>
                </c:pt>
                <c:pt idx="5">
                  <c:v>7535</c:v>
                </c:pt>
                <c:pt idx="6">
                  <c:v>7995</c:v>
                </c:pt>
                <c:pt idx="7">
                  <c:v>8256</c:v>
                </c:pt>
              </c:numCache>
            </c:numRef>
          </c:val>
          <c:smooth val="0"/>
          <c:extLst>
            <c:ext xmlns:c16="http://schemas.microsoft.com/office/drawing/2014/chart" uri="{C3380CC4-5D6E-409C-BE32-E72D297353CC}">
              <c16:uniqueId val="{00000001-54E9-48C2-90AD-3A5018183012}"/>
            </c:ext>
          </c:extLst>
        </c:ser>
        <c:dLbls>
          <c:showLegendKey val="0"/>
          <c:showVal val="1"/>
          <c:showCatName val="0"/>
          <c:showSerName val="0"/>
          <c:showPercent val="0"/>
          <c:showBubbleSize val="0"/>
        </c:dLbls>
        <c:marker val="1"/>
        <c:smooth val="0"/>
        <c:axId val="11"/>
        <c:axId val="12"/>
      </c:lineChart>
      <c:catAx>
        <c:axId val="1"/>
        <c:scaling>
          <c:orientation val="minMax"/>
        </c:scaling>
        <c:delete val="0"/>
        <c:axPos val="b"/>
        <c:numFmt formatCode="General" sourceLinked="1"/>
        <c:majorTickMark val="out"/>
        <c:minorTickMark val="none"/>
        <c:tickLblPos val="nextTo"/>
        <c:txPr>
          <a:bodyPr rot="-2100000" horzOverflow="overflow" anchor="ctr" anchorCtr="1"/>
          <a:lstStyle/>
          <a:p>
            <a:pPr algn="ctr" rtl="0">
              <a:defRPr sz="900">
                <a:solidFill>
                  <a:schemeClr val="tx1"/>
                </a:solidFill>
              </a:defRPr>
            </a:pPr>
            <a:endParaRPr lang="ja-JP"/>
          </a:p>
        </c:txPr>
        <c:crossAx val="2"/>
        <c:crosses val="autoZero"/>
        <c:auto val="1"/>
        <c:lblAlgn val="ctr"/>
        <c:lblOffset val="50"/>
        <c:noMultiLvlLbl val="0"/>
      </c:catAx>
      <c:valAx>
        <c:axId val="2"/>
        <c:scaling>
          <c:orientation val="minMax"/>
          <c:max val="300000"/>
          <c:min val="0"/>
        </c:scaling>
        <c:delete val="0"/>
        <c:axPos val="l"/>
        <c:title>
          <c:tx>
            <c:rich>
              <a:bodyPr rot="0" horzOverflow="overflow" anchor="ctr" anchorCtr="1"/>
              <a:lstStyle/>
              <a:p>
                <a:pPr algn="ctr" rtl="0">
                  <a:defRPr sz="800" b="0" i="0" u="none" strike="noStrike" baseline="0">
                    <a:solidFill>
                      <a:schemeClr val="tx1"/>
                    </a:solidFill>
                  </a:defRPr>
                </a:pPr>
                <a:r>
                  <a:rPr lang="ja-JP" altLang="en-US" sz="800" b="0" i="0" u="none" strike="noStrike" baseline="0">
                    <a:solidFill>
                      <a:schemeClr val="tx1"/>
                    </a:solidFill>
                    <a:latin typeface="メイリオ"/>
                    <a:ea typeface="メイリオ"/>
                  </a:rPr>
                  <a:t>（人）</a:t>
                </a:r>
              </a:p>
            </c:rich>
          </c:tx>
          <c:layout>
            <c:manualLayout>
              <c:xMode val="edge"/>
              <c:yMode val="edge"/>
              <c:x val="2.8532279053353624E-2"/>
              <c:y val="5.4368286563298528E-2"/>
            </c:manualLayout>
          </c:layout>
          <c:overlay val="0"/>
        </c:title>
        <c:numFmt formatCode="#,##0_);[Red]\(#,##0\)" sourceLinked="0"/>
        <c:majorTickMark val="out"/>
        <c:minorTickMark val="none"/>
        <c:tickLblPos val="nextTo"/>
        <c:txPr>
          <a:bodyPr horzOverflow="overflow" anchor="ctr" anchorCtr="1"/>
          <a:lstStyle/>
          <a:p>
            <a:pPr algn="ctr" rtl="0">
              <a:defRPr sz="900">
                <a:solidFill>
                  <a:schemeClr val="tx1"/>
                </a:solidFill>
              </a:defRPr>
            </a:pPr>
            <a:endParaRPr lang="ja-JP"/>
          </a:p>
        </c:txPr>
        <c:crossAx val="1"/>
        <c:crosses val="autoZero"/>
        <c:crossBetween val="between"/>
        <c:majorUnit val="50000"/>
      </c:valAx>
      <c:catAx>
        <c:axId val="11"/>
        <c:scaling>
          <c:orientation val="minMax"/>
        </c:scaling>
        <c:delete val="1"/>
        <c:axPos val="b"/>
        <c:numFmt formatCode="General" sourceLinked="1"/>
        <c:majorTickMark val="out"/>
        <c:minorTickMark val="none"/>
        <c:tickLblPos val="nextTo"/>
        <c:crossAx val="12"/>
        <c:crosses val="autoZero"/>
        <c:auto val="1"/>
        <c:lblAlgn val="ctr"/>
        <c:lblOffset val="100"/>
        <c:noMultiLvlLbl val="0"/>
      </c:catAx>
      <c:valAx>
        <c:axId val="12"/>
        <c:scaling>
          <c:orientation val="minMax"/>
          <c:min val="0"/>
        </c:scaling>
        <c:delete val="0"/>
        <c:axPos val="r"/>
        <c:title>
          <c:tx>
            <c:rich>
              <a:bodyPr rot="0" horzOverflow="overflow" anchor="ctr" anchorCtr="1"/>
              <a:lstStyle/>
              <a:p>
                <a:pPr algn="ctr" rtl="0">
                  <a:defRPr sz="800" b="0" i="0" u="none" strike="noStrike" baseline="0">
                    <a:solidFill>
                      <a:schemeClr val="tx1"/>
                    </a:solidFill>
                  </a:defRPr>
                </a:pPr>
                <a:r>
                  <a:rPr lang="ja-JP" altLang="en-US" sz="800" b="0" i="0" u="none" strike="noStrike" baseline="0">
                    <a:solidFill>
                      <a:schemeClr val="tx1"/>
                    </a:solidFill>
                    <a:latin typeface="メイリオ"/>
                    <a:ea typeface="メイリオ"/>
                  </a:rPr>
                  <a:t>（団体）</a:t>
                </a:r>
              </a:p>
            </c:rich>
          </c:tx>
          <c:layout>
            <c:manualLayout>
              <c:xMode val="edge"/>
              <c:yMode val="edge"/>
              <c:x val="0.9070669475139137"/>
              <c:y val="5.3299339785170027E-2"/>
            </c:manualLayout>
          </c:layout>
          <c:overlay val="0"/>
        </c:title>
        <c:numFmt formatCode="#,##0_);[Red]\(#,##0\)" sourceLinked="0"/>
        <c:majorTickMark val="out"/>
        <c:minorTickMark val="none"/>
        <c:tickLblPos val="nextTo"/>
        <c:txPr>
          <a:bodyPr horzOverflow="overflow" anchor="ctr" anchorCtr="1"/>
          <a:lstStyle/>
          <a:p>
            <a:pPr algn="ctr" rtl="0">
              <a:defRPr sz="900">
                <a:solidFill>
                  <a:schemeClr val="tx1"/>
                </a:solidFill>
              </a:defRPr>
            </a:pPr>
            <a:endParaRPr lang="ja-JP"/>
          </a:p>
        </c:txPr>
        <c:crossAx val="11"/>
        <c:crosses val="max"/>
        <c:crossBetween val="between"/>
      </c:valAx>
    </c:plotArea>
    <c:legend>
      <c:legendPos val="t"/>
      <c:overlay val="0"/>
      <c:txPr>
        <a:bodyPr horzOverflow="overflow" anchor="ctr" anchorCtr="1"/>
        <a:lstStyle/>
        <a:p>
          <a:pPr algn="l" rtl="0">
            <a:defRPr sz="900">
              <a:solidFill>
                <a:schemeClr val="tx1"/>
              </a:solidFill>
            </a:defRPr>
          </a:pPr>
          <a:endParaRPr lang="ja-JP"/>
        </a:p>
      </c:txPr>
    </c:legend>
    <c:plotVisOnly val="1"/>
    <c:dispBlanksAs val="gap"/>
    <c:showDLblsOverMax val="0"/>
  </c:chart>
  <c:spPr>
    <a:noFill/>
    <a:ln>
      <a:noFill/>
    </a:ln>
  </c:spPr>
  <c:txPr>
    <a:bodyPr horzOverflow="overflow" anchor="ctr" anchorCtr="1"/>
    <a:lstStyle/>
    <a:p>
      <a:pPr algn="ctr" rtl="0">
        <a:defRPr lang="ja-JP" altLang="en-US" sz="900">
          <a:solidFill>
            <a:schemeClr val="tx1"/>
          </a:solidFill>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[2024統計さむかわデータベース（完成）.xlsx]10-9g!ﾋﾟﾎﾞｯﾄﾃｰﾌﾞﾙ6</c:name>
    <c:fmtId val="0"/>
  </c:pivotSource>
  <c:chart>
    <c:autoTitleDeleted val="1"/>
    <c:pivotFmts>
      <c:pivotFmt>
        <c:idx val="0"/>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2"/>
          </a:solidFill>
          <a:ln>
            <a:noFill/>
          </a:ln>
          <a:effectLst/>
        </c:spPr>
      </c:pivotFmt>
      <c:pivotFmt>
        <c:idx val="11"/>
        <c:spPr>
          <a:solidFill>
            <a:schemeClr val="accent2"/>
          </a:solidFill>
          <a:ln>
            <a:noFill/>
          </a:ln>
          <a:effectLst/>
        </c:spPr>
      </c:pivotFmt>
      <c:pivotFmt>
        <c:idx val="12"/>
        <c:spPr>
          <a:solidFill>
            <a:schemeClr val="accent2"/>
          </a:solidFill>
          <a:ln>
            <a:noFill/>
          </a:ln>
          <a:effectLst/>
        </c:spPr>
      </c:pivotFmt>
      <c:pivotFmt>
        <c:idx val="13"/>
        <c:spPr>
          <a:solidFill>
            <a:schemeClr val="accent2"/>
          </a:solidFill>
          <a:ln>
            <a:noFill/>
          </a:ln>
          <a:effectLst/>
        </c:spPr>
      </c:pivotFmt>
      <c:pivotFmt>
        <c:idx val="14"/>
        <c:spPr>
          <a:solidFill>
            <a:schemeClr val="accent2"/>
          </a:solidFill>
          <a:ln>
            <a:noFill/>
          </a:ln>
          <a:effectLst/>
        </c:spPr>
      </c:pivotFmt>
      <c:pivotFmt>
        <c:idx val="15"/>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3"/>
          </a:solidFill>
          <a:ln>
            <a:noFill/>
          </a:ln>
          <a:effectLst/>
        </c:spPr>
      </c:pivotFmt>
      <c:pivotFmt>
        <c:idx val="17"/>
        <c:spPr>
          <a:solidFill>
            <a:schemeClr val="accent3"/>
          </a:solidFill>
          <a:ln>
            <a:noFill/>
          </a:ln>
          <a:effectLst/>
        </c:spPr>
      </c:pivotFmt>
      <c:pivotFmt>
        <c:idx val="18"/>
        <c:spPr>
          <a:solidFill>
            <a:schemeClr val="accent3"/>
          </a:solidFill>
          <a:ln>
            <a:noFill/>
          </a:ln>
          <a:effectLst/>
        </c:spPr>
      </c:pivotFmt>
      <c:pivotFmt>
        <c:idx val="19"/>
        <c:spPr>
          <a:solidFill>
            <a:schemeClr val="accent3"/>
          </a:solidFill>
          <a:ln>
            <a:noFill/>
          </a:ln>
          <a:effectLst/>
        </c:spPr>
      </c:pivotFmt>
      <c:pivotFmt>
        <c:idx val="20"/>
        <c:spPr>
          <a:solidFill>
            <a:schemeClr val="accent3"/>
          </a:solidFill>
          <a:ln>
            <a:noFill/>
          </a:ln>
          <a:effectLst/>
        </c:spPr>
      </c:pivotFmt>
      <c:pivotFmt>
        <c:idx val="21"/>
        <c:spPr>
          <a:solidFill>
            <a:schemeClr val="accent3"/>
          </a:solidFill>
          <a:ln>
            <a:noFill/>
          </a:ln>
          <a:effectLst/>
        </c:spPr>
      </c:pivotFmt>
      <c:pivotFmt>
        <c:idx val="22"/>
        <c:spPr>
          <a:solidFill>
            <a:schemeClr val="accent3"/>
          </a:solidFill>
          <a:ln>
            <a:noFill/>
          </a:ln>
          <a:effectLst/>
        </c:spPr>
      </c:pivotFmt>
      <c:pivotFmt>
        <c:idx val="23"/>
        <c:spPr>
          <a:solidFill>
            <a:schemeClr val="accent3"/>
          </a:solidFill>
          <a:ln>
            <a:noFill/>
          </a:ln>
          <a:effectLst/>
        </c:spPr>
      </c:pivotFmt>
    </c:pivotFmts>
    <c:plotArea>
      <c:layout>
        <c:manualLayout>
          <c:layoutTarget val="inner"/>
          <c:xMode val="edge"/>
          <c:yMode val="edge"/>
          <c:x val="0.11404679682349593"/>
          <c:y val="0.14244901436970286"/>
          <c:w val="0.8686383157357962"/>
          <c:h val="0.60835265383493731"/>
        </c:manualLayout>
      </c:layout>
      <c:barChart>
        <c:barDir val="col"/>
        <c:grouping val="clustered"/>
        <c:varyColors val="0"/>
        <c:ser>
          <c:idx val="0"/>
          <c:order val="0"/>
          <c:tx>
            <c:strRef>
              <c:f>'10-9g'!$B$1</c:f>
              <c:strCache>
                <c:ptCount val="1"/>
                <c:pt idx="0">
                  <c:v> プール</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048-4594-A9A6-6E8258F812F7}"/>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1048-4594-A9A6-6E8258F812F7}"/>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1048-4594-A9A6-6E8258F812F7}"/>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1048-4594-A9A6-6E8258F812F7}"/>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9-1048-4594-A9A6-6E8258F812F7}"/>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B-1048-4594-A9A6-6E8258F812F7}"/>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D-1048-4594-A9A6-6E8258F812F7}"/>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F-1048-4594-A9A6-6E8258F812F7}"/>
              </c:ext>
            </c:extLst>
          </c:dPt>
          <c:dPt>
            <c:idx val="8"/>
            <c:invertIfNegative val="0"/>
            <c:bubble3D val="0"/>
            <c:extLst>
              <c:ext xmlns:c16="http://schemas.microsoft.com/office/drawing/2014/chart" uri="{C3380CC4-5D6E-409C-BE32-E72D297353CC}">
                <c16:uniqueId val="{00000011-1048-4594-A9A6-6E8258F812F7}"/>
              </c:ext>
            </c:extLst>
          </c:dPt>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'10-9g'!$A$2:$A$10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'10-9g'!$B$2:$B$10</c:f>
              <c:numCache>
                <c:formatCode>General</c:formatCode>
                <c:ptCount val="8"/>
                <c:pt idx="0">
                  <c:v>3363</c:v>
                </c:pt>
                <c:pt idx="1">
                  <c:v>2341</c:v>
                </c:pt>
                <c:pt idx="2">
                  <c:v>3615</c:v>
                </c:pt>
                <c:pt idx="3">
                  <c:v>0</c:v>
                </c:pt>
                <c:pt idx="4">
                  <c:v>30005</c:v>
                </c:pt>
                <c:pt idx="5">
                  <c:v>23721</c:v>
                </c:pt>
                <c:pt idx="6">
                  <c:v>34343</c:v>
                </c:pt>
                <c:pt idx="7">
                  <c:v>30878</c:v>
                </c:pt>
              </c:numCache>
            </c:numRef>
          </c:val>
          <c:extLst>
            <c:ext xmlns:c16="http://schemas.microsoft.com/office/drawing/2014/chart" uri="{C3380CC4-5D6E-409C-BE32-E72D297353CC}">
              <c16:uniqueId val="{00000012-1048-4594-A9A6-6E8258F812F7}"/>
            </c:ext>
          </c:extLst>
        </c:ser>
        <c:ser>
          <c:idx val="1"/>
          <c:order val="1"/>
          <c:tx>
            <c:strRef>
              <c:f>'10-9g'!$C$1</c:f>
              <c:strCache>
                <c:ptCount val="1"/>
                <c:pt idx="0">
                  <c:v> グラウンド(大蔵青少年広場)</c:v>
                </c:pt>
              </c:strCache>
            </c:strRef>
          </c:tx>
          <c:spPr>
            <a:solidFill>
              <a:schemeClr val="accent2"/>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14-1048-4594-A9A6-6E8258F812F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16-1048-4594-A9A6-6E8258F812F7}"/>
              </c:ext>
            </c:extLst>
          </c:dPt>
          <c:dPt>
            <c:idx val="2"/>
            <c:invertIfNegative val="0"/>
            <c:bubble3D val="0"/>
            <c:spPr>
              <a:solidFill>
                <a:schemeClr val="accent2"/>
              </a:solidFill>
              <a:ln>
                <a:noFill/>
              </a:ln>
              <a:effectLst/>
            </c:spPr>
            <c:extLst>
              <c:ext xmlns:c16="http://schemas.microsoft.com/office/drawing/2014/chart" uri="{C3380CC4-5D6E-409C-BE32-E72D297353CC}">
                <c16:uniqueId val="{00000018-1048-4594-A9A6-6E8258F812F7}"/>
              </c:ext>
            </c:extLst>
          </c:dPt>
          <c:dPt>
            <c:idx val="3"/>
            <c:invertIfNegative val="0"/>
            <c:bubble3D val="0"/>
            <c:spPr>
              <a:solidFill>
                <a:schemeClr val="accent2"/>
              </a:solidFill>
              <a:ln>
                <a:noFill/>
              </a:ln>
              <a:effectLst/>
            </c:spPr>
            <c:extLst>
              <c:ext xmlns:c16="http://schemas.microsoft.com/office/drawing/2014/chart" uri="{C3380CC4-5D6E-409C-BE32-E72D297353CC}">
                <c16:uniqueId val="{0000001A-1048-4594-A9A6-6E8258F812F7}"/>
              </c:ext>
            </c:extLst>
          </c:dPt>
          <c:dPt>
            <c:idx val="4"/>
            <c:invertIfNegative val="0"/>
            <c:bubble3D val="0"/>
            <c:spPr>
              <a:solidFill>
                <a:schemeClr val="accent2"/>
              </a:solidFill>
              <a:ln>
                <a:noFill/>
              </a:ln>
              <a:effectLst/>
            </c:spPr>
            <c:extLst>
              <c:ext xmlns:c16="http://schemas.microsoft.com/office/drawing/2014/chart" uri="{C3380CC4-5D6E-409C-BE32-E72D297353CC}">
                <c16:uniqueId val="{0000001C-1048-4594-A9A6-6E8258F812F7}"/>
              </c:ext>
            </c:extLst>
          </c:dPt>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'10-9g'!$A$2:$A$10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'10-9g'!$C$2:$C$10</c:f>
              <c:numCache>
                <c:formatCode>General</c:formatCode>
                <c:ptCount val="8"/>
                <c:pt idx="0">
                  <c:v>17776</c:v>
                </c:pt>
                <c:pt idx="1">
                  <c:v>16488</c:v>
                </c:pt>
                <c:pt idx="2">
                  <c:v>16115</c:v>
                </c:pt>
                <c:pt idx="3">
                  <c:v>19111</c:v>
                </c:pt>
                <c:pt idx="4">
                  <c:v>15084</c:v>
                </c:pt>
                <c:pt idx="5">
                  <c:v>17033</c:v>
                </c:pt>
                <c:pt idx="6">
                  <c:v>16940</c:v>
                </c:pt>
                <c:pt idx="7">
                  <c:v>15515</c:v>
                </c:pt>
              </c:numCache>
            </c:numRef>
          </c:val>
          <c:extLst>
            <c:ext xmlns:c16="http://schemas.microsoft.com/office/drawing/2014/chart" uri="{C3380CC4-5D6E-409C-BE32-E72D297353CC}">
              <c16:uniqueId val="{0000001D-1048-4594-A9A6-6E8258F812F7}"/>
            </c:ext>
          </c:extLst>
        </c:ser>
        <c:ser>
          <c:idx val="2"/>
          <c:order val="2"/>
          <c:tx>
            <c:strRef>
              <c:f>'10-9g'!$D$1</c:f>
              <c:strCache>
                <c:ptCount val="1"/>
                <c:pt idx="0">
                  <c:v> 多目的(大蔵青少年広場)</c:v>
                </c:pt>
              </c:strCache>
            </c:strRef>
          </c:tx>
          <c:spPr>
            <a:solidFill>
              <a:schemeClr val="accent3"/>
            </a:solidFill>
            <a:ln>
              <a:noFill/>
            </a:ln>
            <a:effectLst/>
          </c:spPr>
          <c:invertIfNegative val="0"/>
          <c:dPt>
            <c:idx val="0"/>
            <c:invertIfNegative val="0"/>
            <c:bubble3D val="0"/>
            <c:spPr>
              <a:solidFill>
                <a:schemeClr val="accent3"/>
              </a:solidFill>
              <a:ln>
                <a:noFill/>
              </a:ln>
              <a:effectLst/>
            </c:spPr>
            <c:extLst>
              <c:ext xmlns:c16="http://schemas.microsoft.com/office/drawing/2014/chart" uri="{C3380CC4-5D6E-409C-BE32-E72D297353CC}">
                <c16:uniqueId val="{0000001F-1048-4594-A9A6-6E8258F812F7}"/>
              </c:ext>
            </c:extLst>
          </c:dPt>
          <c:dPt>
            <c:idx val="1"/>
            <c:invertIfNegative val="0"/>
            <c:bubble3D val="0"/>
            <c:spPr>
              <a:solidFill>
                <a:schemeClr val="accent3"/>
              </a:solidFill>
              <a:ln>
                <a:noFill/>
              </a:ln>
              <a:effectLst/>
            </c:spPr>
            <c:extLst>
              <c:ext xmlns:c16="http://schemas.microsoft.com/office/drawing/2014/chart" uri="{C3380CC4-5D6E-409C-BE32-E72D297353CC}">
                <c16:uniqueId val="{00000021-1048-4594-A9A6-6E8258F812F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23-1048-4594-A9A6-6E8258F812F7}"/>
              </c:ext>
            </c:extLst>
          </c:dPt>
          <c:dPt>
            <c:idx val="3"/>
            <c:invertIfNegative val="0"/>
            <c:bubble3D val="0"/>
            <c:spPr>
              <a:solidFill>
                <a:schemeClr val="accent3"/>
              </a:solidFill>
              <a:ln>
                <a:noFill/>
              </a:ln>
              <a:effectLst/>
            </c:spPr>
            <c:extLst>
              <c:ext xmlns:c16="http://schemas.microsoft.com/office/drawing/2014/chart" uri="{C3380CC4-5D6E-409C-BE32-E72D297353CC}">
                <c16:uniqueId val="{00000025-1048-4594-A9A6-6E8258F812F7}"/>
              </c:ext>
            </c:extLst>
          </c:dPt>
          <c:dPt>
            <c:idx val="4"/>
            <c:invertIfNegative val="0"/>
            <c:bubble3D val="0"/>
            <c:spPr>
              <a:solidFill>
                <a:schemeClr val="accent3"/>
              </a:solidFill>
              <a:ln>
                <a:noFill/>
              </a:ln>
              <a:effectLst/>
            </c:spPr>
            <c:extLst>
              <c:ext xmlns:c16="http://schemas.microsoft.com/office/drawing/2014/chart" uri="{C3380CC4-5D6E-409C-BE32-E72D297353CC}">
                <c16:uniqueId val="{00000027-1048-4594-A9A6-6E8258F812F7}"/>
              </c:ext>
            </c:extLst>
          </c:dPt>
          <c:dPt>
            <c:idx val="5"/>
            <c:invertIfNegative val="0"/>
            <c:bubble3D val="0"/>
            <c:spPr>
              <a:solidFill>
                <a:schemeClr val="accent3"/>
              </a:solidFill>
              <a:ln>
                <a:noFill/>
              </a:ln>
              <a:effectLst/>
            </c:spPr>
            <c:extLst>
              <c:ext xmlns:c16="http://schemas.microsoft.com/office/drawing/2014/chart" uri="{C3380CC4-5D6E-409C-BE32-E72D297353CC}">
                <c16:uniqueId val="{00000029-1048-4594-A9A6-6E8258F812F7}"/>
              </c:ext>
            </c:extLst>
          </c:dPt>
          <c:dPt>
            <c:idx val="6"/>
            <c:invertIfNegative val="0"/>
            <c:bubble3D val="0"/>
            <c:spPr>
              <a:solidFill>
                <a:schemeClr val="accent3"/>
              </a:solidFill>
              <a:ln>
                <a:noFill/>
              </a:ln>
              <a:effectLst/>
            </c:spPr>
            <c:extLst>
              <c:ext xmlns:c16="http://schemas.microsoft.com/office/drawing/2014/chart" uri="{C3380CC4-5D6E-409C-BE32-E72D297353CC}">
                <c16:uniqueId val="{0000002B-1048-4594-A9A6-6E8258F812F7}"/>
              </c:ext>
            </c:extLst>
          </c:dPt>
          <c:dPt>
            <c:idx val="7"/>
            <c:invertIfNegative val="0"/>
            <c:bubble3D val="0"/>
            <c:spPr>
              <a:solidFill>
                <a:schemeClr val="accent3"/>
              </a:solidFill>
              <a:ln>
                <a:noFill/>
              </a:ln>
              <a:effectLst/>
            </c:spPr>
            <c:extLst>
              <c:ext xmlns:c16="http://schemas.microsoft.com/office/drawing/2014/chart" uri="{C3380CC4-5D6E-409C-BE32-E72D297353CC}">
                <c16:uniqueId val="{0000002D-1048-4594-A9A6-6E8258F812F7}"/>
              </c:ext>
            </c:extLst>
          </c:dPt>
          <c:dPt>
            <c:idx val="8"/>
            <c:invertIfNegative val="0"/>
            <c:bubble3D val="0"/>
            <c:extLst>
              <c:ext xmlns:c16="http://schemas.microsoft.com/office/drawing/2014/chart" uri="{C3380CC4-5D6E-409C-BE32-E72D297353CC}">
                <c16:uniqueId val="{0000002F-1048-4594-A9A6-6E8258F812F7}"/>
              </c:ext>
            </c:extLst>
          </c:dPt>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'10-9g'!$A$2:$A$10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'10-9g'!$D$2:$D$10</c:f>
              <c:numCache>
                <c:formatCode>General</c:formatCode>
                <c:ptCount val="8"/>
                <c:pt idx="0">
                  <c:v>13407</c:v>
                </c:pt>
                <c:pt idx="1">
                  <c:v>13486</c:v>
                </c:pt>
                <c:pt idx="2">
                  <c:v>11749</c:v>
                </c:pt>
                <c:pt idx="3">
                  <c:v>16182</c:v>
                </c:pt>
                <c:pt idx="4">
                  <c:v>12482</c:v>
                </c:pt>
                <c:pt idx="5">
                  <c:v>6778</c:v>
                </c:pt>
                <c:pt idx="6">
                  <c:v>6021</c:v>
                </c:pt>
                <c:pt idx="7">
                  <c:v>6162</c:v>
                </c:pt>
              </c:numCache>
            </c:numRef>
          </c:val>
          <c:extLst>
            <c:ext xmlns:c16="http://schemas.microsoft.com/office/drawing/2014/chart" uri="{C3380CC4-5D6E-409C-BE32-E72D297353CC}">
              <c16:uniqueId val="{00000030-1048-4594-A9A6-6E8258F812F7}"/>
            </c:ext>
          </c:extLst>
        </c:ser>
        <c:dLbls>
          <c:showLegendKey val="0"/>
          <c:showVal val="1"/>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scaling>
        <c:delete val="0"/>
        <c:axPos val="l"/>
        <c:title>
          <c:tx>
            <c:rich>
              <a:bodyPr rot="0" spcFirstLastPara="1" vertOverflow="ellipsis" horzOverflow="overflow" wrap="square" anchor="ctr" anchorCtr="1"/>
              <a:lstStyle/>
              <a:p>
                <a:pPr algn="ctr" rtl="0">
                  <a:defRPr lang="ja-JP" altLang="en-US" sz="800" b="0" i="0" u="none" strike="noStrike" kern="1200" baseline="0">
                    <a:solidFill>
                      <a:schemeClr val="tx1"/>
                    </a:solidFill>
                    <a:latin typeface="メイリオ"/>
                    <a:ea typeface="メイリオ"/>
                    <a:cs typeface="+mn-cs"/>
                  </a:defRPr>
                </a:pPr>
                <a:r>
                  <a:rPr lang="ja-JP" altLang="en-US" sz="800" b="0" i="0" u="none" strike="noStrike" kern="1200" baseline="0">
                    <a:solidFill>
                      <a:schemeClr val="tx1"/>
                    </a:solidFill>
                    <a:latin typeface="メイリオ"/>
                    <a:ea typeface="メイリオ"/>
                    <a:cs typeface="+mn-cs"/>
                  </a:rPr>
                  <a:t>（人）</a:t>
                </a:r>
              </a:p>
            </c:rich>
          </c:tx>
          <c:layout>
            <c:manualLayout>
              <c:xMode val="edge"/>
              <c:yMode val="edge"/>
              <c:x val="1.5730938044509143E-2"/>
              <c:y val="2.6872872642744475E-2"/>
            </c:manualLayout>
          </c:layout>
          <c:overlay val="0"/>
          <c:spPr>
            <a:noFill/>
            <a:ln>
              <a:noFill/>
            </a:ln>
            <a:effectLst/>
          </c:spPr>
          <c:txPr>
            <a:bodyPr rot="0" spcFirstLastPara="1" vertOverflow="ellipsis" horzOverflow="overflow" wrap="square" anchor="ctr" anchorCtr="1"/>
            <a:lstStyle/>
            <a:p>
              <a:pPr algn="ctr" rtl="0">
                <a:defRPr lang="ja-JP" altLang="en-US" sz="8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valAx>
      <c:spPr>
        <a:solidFill>
          <a:schemeClr val="bg1"/>
        </a:solidFill>
        <a:ln>
          <a:noFill/>
        </a:ln>
        <a:effectLst/>
      </c:spPr>
    </c:plotArea>
    <c:legend>
      <c:legendPos val="t"/>
      <c:layout>
        <c:manualLayout>
          <c:xMode val="edge"/>
          <c:yMode val="edge"/>
          <c:x val="7.9133887918459392E-2"/>
          <c:y val="1.7148981779206859E-2"/>
          <c:w val="0.84173205063108381"/>
          <c:h val="8.9389067524115753E-2"/>
        </c:manualLayout>
      </c:layou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[2024統計さむかわデータベース（完成）.xlsx]10-9g2!ﾋﾟﾎﾞｯﾄﾃｰﾌﾞﾙ6</c:name>
    <c:fmtId val="0"/>
  </c:pivotSource>
  <c:chart>
    <c:autoTitleDeleted val="1"/>
    <c:pivotFmts>
      <c:pivotFmt>
        <c:idx val="0"/>
        <c:spPr>
          <a:solidFill>
            <a:schemeClr val="accent1"/>
          </a:solidFill>
          <a:ln>
            <a:noFill/>
          </a:ln>
          <a:effectLst/>
        </c:spPr>
        <c:marker>
          <c:symbol val="none"/>
        </c:marker>
        <c:dLbl>
          <c:idx val="0"/>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dLbl>
          <c:idx val="0"/>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dLbl>
          <c:idx val="0"/>
          <c:layout>
            <c:manualLayout>
              <c:x val="-1.965408196711671E-2"/>
              <c:y val="9.9750597325426078E-3"/>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dLbl>
          <c:idx val="0"/>
          <c:layout>
            <c:manualLayout>
              <c:x val="-1.5723265573693367E-2"/>
              <c:y val="0"/>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dLbl>
          <c:idx val="0"/>
          <c:layout>
            <c:manualLayout>
              <c:x val="-1.768867377040511E-2"/>
              <c:y val="1.3300079643390306E-2"/>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dLbl>
          <c:idx val="0"/>
          <c:layout>
            <c:manualLayout>
              <c:x val="-1.7688673770405183E-2"/>
              <c:y val="9.9750597325427293E-3"/>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dLbl>
          <c:idx val="0"/>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dLbl>
          <c:idx val="0"/>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dLbl>
          <c:idx val="0"/>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solidFill>
          <a:ln>
            <a:noFill/>
          </a:ln>
          <a:effectLst/>
        </c:spPr>
        <c:marker>
          <c:symbol val="none"/>
        </c:marker>
        <c:dLbl>
          <c:idx val="0"/>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dLbl>
          <c:idx val="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dLbl>
          <c:idx val="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dLbl>
          <c:idx val="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dLbl>
          <c:idx val="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dLbl>
          <c:idx val="0"/>
          <c:layout>
            <c:manualLayout>
              <c:x val="1.9654081967116709E-3"/>
              <c:y val="-1.3300079643390306E-2"/>
            </c:manualLayout>
          </c:layout>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dLbl>
          <c:idx val="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2.145922021587119E-3"/>
              <c:y val="3.0742946470693606E-2"/>
            </c:manualLayout>
          </c:layout>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0"/>
              <c:y val="2.6854649211144558E-2"/>
            </c:manualLayout>
          </c:layout>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3"/>
          </a:solidFill>
          <a:ln>
            <a:noFill/>
          </a:ln>
          <a:effectLst/>
        </c:spPr>
        <c:marker>
          <c:symbol val="none"/>
        </c:marker>
        <c:dLbl>
          <c:idx val="0"/>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0"/>
              <c:y val="1.6792606810235082E-2"/>
            </c:manualLayout>
          </c:layout>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0"/>
              <c:y val="1.3434085448188065E-2"/>
            </c:manualLayout>
          </c:layout>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dLbl>
          <c:idx val="0"/>
          <c:layout>
            <c:manualLayout>
              <c:x val="0"/>
              <c:y val="1.6792606810234957E-2"/>
            </c:manualLayout>
          </c:layout>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dLbl>
          <c:idx val="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dLbl>
          <c:idx val="0"/>
          <c:layout>
            <c:manualLayout>
              <c:x val="0"/>
              <c:y val="3.3250199108475764E-2"/>
            </c:manualLayout>
          </c:layout>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dLbl>
          <c:idx val="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0"/>
              <c:y val="-6.2623797153001327E-17"/>
            </c:manualLayout>
          </c:layout>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dLbl>
          <c:idx val="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4"/>
          </a:solidFill>
          <a:ln>
            <a:noFill/>
          </a:ln>
          <a:effectLst/>
        </c:spPr>
        <c:marker>
          <c:symbol val="none"/>
        </c:marker>
        <c:dLbl>
          <c:idx val="0"/>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dLbl>
          <c:idx val="0"/>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dLbl>
          <c:idx val="0"/>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dLbl>
          <c:idx val="0"/>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dLbl>
          <c:idx val="0"/>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dLbl>
          <c:idx val="0"/>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dLbl>
          <c:idx val="0"/>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dLbl>
          <c:idx val="0"/>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dLbl>
          <c:idx val="0"/>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6"/>
          </a:solidFill>
          <a:ln>
            <a:noFill/>
          </a:ln>
          <a:effectLst/>
        </c:spPr>
        <c:marker>
          <c:symbol val="none"/>
        </c:marker>
        <c:dLbl>
          <c:idx val="0"/>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dLbl>
          <c:idx val="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dLbl>
          <c:idx val="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dLbl>
          <c:idx val="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dLbl>
          <c:idx val="0"/>
          <c:layout>
            <c:manualLayout>
              <c:x val="-1.4008111581695687E-16"/>
              <c:y val="0"/>
            </c:manualLayout>
          </c:layout>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dLbl>
          <c:idx val="0"/>
          <c:layout>
            <c:manualLayout>
              <c:x val="0"/>
              <c:y val="-3.6575219019323341E-2"/>
            </c:manualLayout>
          </c:layout>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dLbl>
          <c:idx val="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solidFill>
            <a:schemeClr val="accent1">
              <a:lumMod val="60000"/>
            </a:schemeClr>
          </a:solidFill>
          <a:ln>
            <a:noFill/>
          </a:ln>
          <a:effectLst/>
        </c:spPr>
        <c:marker>
          <c:symbol val="none"/>
        </c:marker>
        <c:dLbl>
          <c:idx val="0"/>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4"/>
        <c:dLbl>
          <c:idx val="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5"/>
        <c:dLbl>
          <c:idx val="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6"/>
        <c:dLbl>
          <c:idx val="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7"/>
        <c:dLbl>
          <c:idx val="0"/>
          <c:layout>
            <c:manualLayout>
              <c:x val="0"/>
              <c:y val="2.3509649534329113E-2"/>
            </c:manualLayout>
          </c:layout>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8"/>
        <c:dLbl>
          <c:idx val="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dLbl>
          <c:idx val="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0"/>
        <c:dLbl>
          <c:idx val="0"/>
          <c:layout>
            <c:manualLayout>
              <c:x val="1.0729610107934809E-2"/>
              <c:y val="2.0495297647129072E-2"/>
            </c:manualLayout>
          </c:layout>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1"/>
        <c:dLbl>
          <c:idx val="0"/>
          <c:layout>
            <c:manualLayout>
              <c:x val="0"/>
              <c:y val="1.6784155756965426E-2"/>
            </c:manualLayout>
          </c:layout>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5612156560393277E-2"/>
          <c:y val="0.19571774089245628"/>
          <c:w val="0.87972849420312527"/>
          <c:h val="0.6444639989359936"/>
        </c:manualLayout>
      </c:layout>
      <c:barChart>
        <c:barDir val="col"/>
        <c:grouping val="clustered"/>
        <c:varyColors val="0"/>
        <c:ser>
          <c:idx val="0"/>
          <c:order val="0"/>
          <c:tx>
            <c:strRef>
              <c:f>'10-9g2'!$B$1</c:f>
              <c:strCache>
                <c:ptCount val="1"/>
                <c:pt idx="0">
                  <c:v> 野球(川とのふれあい公園)</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0-44DD-454C-9E87-C8E34B6CDA45}"/>
              </c:ext>
            </c:extLst>
          </c:dPt>
          <c:dPt>
            <c:idx val="1"/>
            <c:invertIfNegative val="0"/>
            <c:bubble3D val="0"/>
            <c:extLst>
              <c:ext xmlns:c16="http://schemas.microsoft.com/office/drawing/2014/chart" uri="{C3380CC4-5D6E-409C-BE32-E72D297353CC}">
                <c16:uniqueId val="{00000001-44DD-454C-9E87-C8E34B6CDA45}"/>
              </c:ext>
            </c:extLst>
          </c:dPt>
          <c:dPt>
            <c:idx val="2"/>
            <c:invertIfNegative val="0"/>
            <c:bubble3D val="0"/>
            <c:extLst>
              <c:ext xmlns:c16="http://schemas.microsoft.com/office/drawing/2014/chart" uri="{C3380CC4-5D6E-409C-BE32-E72D297353CC}">
                <c16:uniqueId val="{00000002-44DD-454C-9E87-C8E34B6CDA45}"/>
              </c:ext>
            </c:extLst>
          </c:dPt>
          <c:dPt>
            <c:idx val="3"/>
            <c:invertIfNegative val="0"/>
            <c:bubble3D val="0"/>
            <c:extLst>
              <c:ext xmlns:c16="http://schemas.microsoft.com/office/drawing/2014/chart" uri="{C3380CC4-5D6E-409C-BE32-E72D297353CC}">
                <c16:uniqueId val="{00000003-44DD-454C-9E87-C8E34B6CDA45}"/>
              </c:ext>
            </c:extLst>
          </c:dPt>
          <c:dPt>
            <c:idx val="4"/>
            <c:invertIfNegative val="0"/>
            <c:bubble3D val="0"/>
            <c:extLst>
              <c:ext xmlns:c16="http://schemas.microsoft.com/office/drawing/2014/chart" uri="{C3380CC4-5D6E-409C-BE32-E72D297353CC}">
                <c16:uniqueId val="{00000004-44DD-454C-9E87-C8E34B6CDA45}"/>
              </c:ext>
            </c:extLst>
          </c:dPt>
          <c:dPt>
            <c:idx val="5"/>
            <c:invertIfNegative val="0"/>
            <c:bubble3D val="0"/>
            <c:extLst>
              <c:ext xmlns:c16="http://schemas.microsoft.com/office/drawing/2014/chart" uri="{C3380CC4-5D6E-409C-BE32-E72D297353CC}">
                <c16:uniqueId val="{00000005-44DD-454C-9E87-C8E34B6CDA45}"/>
              </c:ext>
            </c:extLst>
          </c:dPt>
          <c:dPt>
            <c:idx val="6"/>
            <c:invertIfNegative val="0"/>
            <c:bubble3D val="0"/>
            <c:extLst>
              <c:ext xmlns:c16="http://schemas.microsoft.com/office/drawing/2014/chart" uri="{C3380CC4-5D6E-409C-BE32-E72D297353CC}">
                <c16:uniqueId val="{00000006-44DD-454C-9E87-C8E34B6CDA45}"/>
              </c:ext>
            </c:extLst>
          </c:dPt>
          <c:dPt>
            <c:idx val="7"/>
            <c:invertIfNegative val="0"/>
            <c:bubble3D val="0"/>
            <c:extLst>
              <c:ext xmlns:c16="http://schemas.microsoft.com/office/drawing/2014/chart" uri="{C3380CC4-5D6E-409C-BE32-E72D297353CC}">
                <c16:uniqueId val="{00000007-44DD-454C-9E87-C8E34B6CDA45}"/>
              </c:ext>
            </c:extLst>
          </c:dPt>
          <c:dPt>
            <c:idx val="8"/>
            <c:invertIfNegative val="0"/>
            <c:bubble3D val="0"/>
            <c:extLst>
              <c:ext xmlns:c16="http://schemas.microsoft.com/office/drawing/2014/chart" uri="{C3380CC4-5D6E-409C-BE32-E72D297353CC}">
                <c16:uniqueId val="{00000008-44DD-454C-9E87-C8E34B6CDA45}"/>
              </c:ext>
            </c:extLst>
          </c:dPt>
          <c:dLbls>
            <c:dLbl>
              <c:idx val="0"/>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0-44DD-454C-9E87-C8E34B6CDA45}"/>
                </c:ext>
              </c:extLst>
            </c:dLbl>
            <c:dLbl>
              <c:idx val="1"/>
              <c:layout>
                <c:manualLayout>
                  <c:x val="-1.965408196711671E-2"/>
                  <c:y val="9.9750597325426078E-3"/>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DD-454C-9E87-C8E34B6CDA45}"/>
                </c:ext>
              </c:extLst>
            </c:dLbl>
            <c:dLbl>
              <c:idx val="2"/>
              <c:layout>
                <c:manualLayout>
                  <c:x val="-1.5723265573693367E-2"/>
                  <c:y val="0"/>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4DD-454C-9E87-C8E34B6CDA45}"/>
                </c:ext>
              </c:extLst>
            </c:dLbl>
            <c:dLbl>
              <c:idx val="3"/>
              <c:layout>
                <c:manualLayout>
                  <c:x val="-1.768867377040511E-2"/>
                  <c:y val="1.3300079643390306E-2"/>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4DD-454C-9E87-C8E34B6CDA45}"/>
                </c:ext>
              </c:extLst>
            </c:dLbl>
            <c:dLbl>
              <c:idx val="4"/>
              <c:layout>
                <c:manualLayout>
                  <c:x val="-1.7688673770405183E-2"/>
                  <c:y val="9.9750597325427293E-3"/>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4DD-454C-9E87-C8E34B6CDA45}"/>
                </c:ext>
              </c:extLst>
            </c:dLbl>
            <c:dLbl>
              <c:idx val="5"/>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5-44DD-454C-9E87-C8E34B6CDA45}"/>
                </c:ext>
              </c:extLst>
            </c:dLbl>
            <c:dLbl>
              <c:idx val="6"/>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6-44DD-454C-9E87-C8E34B6CDA45}"/>
                </c:ext>
              </c:extLst>
            </c:dLbl>
            <c:dLbl>
              <c:idx val="7"/>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7-44DD-454C-9E87-C8E34B6CDA45}"/>
                </c:ext>
              </c:extLst>
            </c:dLbl>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'10-9g2'!$A$2:$A$10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'10-9g2'!$B$2:$B$10</c:f>
              <c:numCache>
                <c:formatCode>General</c:formatCode>
                <c:ptCount val="8"/>
                <c:pt idx="0">
                  <c:v>1028</c:v>
                </c:pt>
                <c:pt idx="1">
                  <c:v>682</c:v>
                </c:pt>
                <c:pt idx="2">
                  <c:v>728</c:v>
                </c:pt>
                <c:pt idx="3">
                  <c:v>718</c:v>
                </c:pt>
                <c:pt idx="4">
                  <c:v>903</c:v>
                </c:pt>
                <c:pt idx="5">
                  <c:v>1385</c:v>
                </c:pt>
                <c:pt idx="6">
                  <c:v>1161</c:v>
                </c:pt>
                <c:pt idx="7">
                  <c:v>1240</c:v>
                </c:pt>
              </c:numCache>
            </c:numRef>
          </c:val>
          <c:extLst>
            <c:ext xmlns:c16="http://schemas.microsoft.com/office/drawing/2014/chart" uri="{C3380CC4-5D6E-409C-BE32-E72D297353CC}">
              <c16:uniqueId val="{00000009-44DD-454C-9E87-C8E34B6CDA45}"/>
            </c:ext>
          </c:extLst>
        </c:ser>
        <c:ser>
          <c:idx val="1"/>
          <c:order val="1"/>
          <c:tx>
            <c:strRef>
              <c:f>'10-9g2'!$C$1</c:f>
              <c:strCache>
                <c:ptCount val="1"/>
                <c:pt idx="0">
                  <c:v> サッカー(川とのふれあい公園)</c:v>
                </c:pt>
              </c:strCache>
            </c:strRef>
          </c:tx>
          <c:spPr>
            <a:solidFill>
              <a:schemeClr val="accent2"/>
            </a:solidFill>
            <a:ln>
              <a:noFill/>
            </a:ln>
            <a:effectLst/>
          </c:spPr>
          <c:invertIfNegative val="0"/>
          <c:dPt>
            <c:idx val="0"/>
            <c:invertIfNegative val="0"/>
            <c:bubble3D val="0"/>
            <c:extLst>
              <c:ext xmlns:c16="http://schemas.microsoft.com/office/drawing/2014/chart" uri="{C3380CC4-5D6E-409C-BE32-E72D297353CC}">
                <c16:uniqueId val="{0000000A-44DD-454C-9E87-C8E34B6CDA45}"/>
              </c:ext>
            </c:extLst>
          </c:dPt>
          <c:dPt>
            <c:idx val="1"/>
            <c:invertIfNegative val="0"/>
            <c:bubble3D val="0"/>
            <c:extLst>
              <c:ext xmlns:c16="http://schemas.microsoft.com/office/drawing/2014/chart" uri="{C3380CC4-5D6E-409C-BE32-E72D297353CC}">
                <c16:uniqueId val="{0000000B-44DD-454C-9E87-C8E34B6CDA45}"/>
              </c:ext>
            </c:extLst>
          </c:dPt>
          <c:dPt>
            <c:idx val="2"/>
            <c:invertIfNegative val="0"/>
            <c:bubble3D val="0"/>
            <c:extLst>
              <c:ext xmlns:c16="http://schemas.microsoft.com/office/drawing/2014/chart" uri="{C3380CC4-5D6E-409C-BE32-E72D297353CC}">
                <c16:uniqueId val="{0000000C-44DD-454C-9E87-C8E34B6CDA45}"/>
              </c:ext>
            </c:extLst>
          </c:dPt>
          <c:dPt>
            <c:idx val="3"/>
            <c:invertIfNegative val="0"/>
            <c:bubble3D val="0"/>
            <c:extLst>
              <c:ext xmlns:c16="http://schemas.microsoft.com/office/drawing/2014/chart" uri="{C3380CC4-5D6E-409C-BE32-E72D297353CC}">
                <c16:uniqueId val="{0000000D-44DD-454C-9E87-C8E34B6CDA45}"/>
              </c:ext>
            </c:extLst>
          </c:dPt>
          <c:dPt>
            <c:idx val="4"/>
            <c:invertIfNegative val="0"/>
            <c:bubble3D val="0"/>
            <c:extLst>
              <c:ext xmlns:c16="http://schemas.microsoft.com/office/drawing/2014/chart" uri="{C3380CC4-5D6E-409C-BE32-E72D297353CC}">
                <c16:uniqueId val="{0000000E-44DD-454C-9E87-C8E34B6CDA45}"/>
              </c:ext>
            </c:extLst>
          </c:dPt>
          <c:dPt>
            <c:idx val="5"/>
            <c:invertIfNegative val="0"/>
            <c:bubble3D val="0"/>
            <c:extLst>
              <c:ext xmlns:c16="http://schemas.microsoft.com/office/drawing/2014/chart" uri="{C3380CC4-5D6E-409C-BE32-E72D297353CC}">
                <c16:uniqueId val="{0000000F-44DD-454C-9E87-C8E34B6CDA45}"/>
              </c:ext>
            </c:extLst>
          </c:dPt>
          <c:dPt>
            <c:idx val="6"/>
            <c:invertIfNegative val="0"/>
            <c:bubble3D val="0"/>
            <c:extLst>
              <c:ext xmlns:c16="http://schemas.microsoft.com/office/drawing/2014/chart" uri="{C3380CC4-5D6E-409C-BE32-E72D297353CC}">
                <c16:uniqueId val="{00000010-44DD-454C-9E87-C8E34B6CDA45}"/>
              </c:ext>
            </c:extLst>
          </c:dPt>
          <c:dPt>
            <c:idx val="7"/>
            <c:invertIfNegative val="0"/>
            <c:bubble3D val="0"/>
            <c:extLst>
              <c:ext xmlns:c16="http://schemas.microsoft.com/office/drawing/2014/chart" uri="{C3380CC4-5D6E-409C-BE32-E72D297353CC}">
                <c16:uniqueId val="{00000011-44DD-454C-9E87-C8E34B6CDA45}"/>
              </c:ext>
            </c:extLst>
          </c:dPt>
          <c:dPt>
            <c:idx val="8"/>
            <c:invertIfNegative val="0"/>
            <c:bubble3D val="0"/>
            <c:extLst>
              <c:ext xmlns:c16="http://schemas.microsoft.com/office/drawing/2014/chart" uri="{C3380CC4-5D6E-409C-BE32-E72D297353CC}">
                <c16:uniqueId val="{00000012-44DD-454C-9E87-C8E34B6CDA45}"/>
              </c:ext>
            </c:extLst>
          </c:dPt>
          <c:dLbls>
            <c:dLbl>
              <c:idx val="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A-44DD-454C-9E87-C8E34B6CDA45}"/>
                </c:ext>
              </c:extLst>
            </c:dLbl>
            <c:dLbl>
              <c:idx val="1"/>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B-44DD-454C-9E87-C8E34B6CDA45}"/>
                </c:ext>
              </c:extLst>
            </c:dLbl>
            <c:dLbl>
              <c:idx val="2"/>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C-44DD-454C-9E87-C8E34B6CDA45}"/>
                </c:ext>
              </c:extLst>
            </c:dLbl>
            <c:dLbl>
              <c:idx val="3"/>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D-44DD-454C-9E87-C8E34B6CDA45}"/>
                </c:ext>
              </c:extLst>
            </c:dLbl>
            <c:dLbl>
              <c:idx val="4"/>
              <c:layout>
                <c:manualLayout>
                  <c:x val="1.9654081967116709E-3"/>
                  <c:y val="-1.3300079643390306E-2"/>
                </c:manualLayout>
              </c:layout>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4DD-454C-9E87-C8E34B6CDA45}"/>
                </c:ext>
              </c:extLst>
            </c:dLbl>
            <c:dLbl>
              <c:idx val="5"/>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F-44DD-454C-9E87-C8E34B6CDA45}"/>
                </c:ext>
              </c:extLst>
            </c:dLbl>
            <c:dLbl>
              <c:idx val="6"/>
              <c:layout>
                <c:manualLayout>
                  <c:x val="-2.145922021587119E-3"/>
                  <c:y val="3.0742946470693606E-2"/>
                </c:manualLayout>
              </c:layout>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4DD-454C-9E87-C8E34B6CDA45}"/>
                </c:ext>
              </c:extLst>
            </c:dLbl>
            <c:dLbl>
              <c:idx val="7"/>
              <c:layout>
                <c:manualLayout>
                  <c:x val="0"/>
                  <c:y val="2.6854649211144558E-2"/>
                </c:manualLayout>
              </c:layout>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4DD-454C-9E87-C8E34B6CDA45}"/>
                </c:ext>
              </c:extLst>
            </c:dLbl>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'10-9g2'!$A$2:$A$10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'10-9g2'!$C$2:$C$10</c:f>
              <c:numCache>
                <c:formatCode>General</c:formatCode>
                <c:ptCount val="8"/>
                <c:pt idx="0">
                  <c:v>869</c:v>
                </c:pt>
                <c:pt idx="1">
                  <c:v>849</c:v>
                </c:pt>
                <c:pt idx="2">
                  <c:v>842</c:v>
                </c:pt>
                <c:pt idx="3">
                  <c:v>866</c:v>
                </c:pt>
                <c:pt idx="4">
                  <c:v>982</c:v>
                </c:pt>
                <c:pt idx="5">
                  <c:v>0</c:v>
                </c:pt>
                <c:pt idx="6">
                  <c:v>725</c:v>
                </c:pt>
                <c:pt idx="7">
                  <c:v>753</c:v>
                </c:pt>
              </c:numCache>
            </c:numRef>
          </c:val>
          <c:extLst>
            <c:ext xmlns:c16="http://schemas.microsoft.com/office/drawing/2014/chart" uri="{C3380CC4-5D6E-409C-BE32-E72D297353CC}">
              <c16:uniqueId val="{00000013-44DD-454C-9E87-C8E34B6CDA45}"/>
            </c:ext>
          </c:extLst>
        </c:ser>
        <c:ser>
          <c:idx val="2"/>
          <c:order val="2"/>
          <c:tx>
            <c:strRef>
              <c:f>'10-9g2'!$D$1</c:f>
              <c:strCache>
                <c:ptCount val="1"/>
                <c:pt idx="0">
                  <c:v> 倉見スポーツ公園</c:v>
                </c:pt>
              </c:strCache>
            </c:strRef>
          </c:tx>
          <c:spPr>
            <a:solidFill>
              <a:schemeClr val="accent3"/>
            </a:solidFill>
            <a:ln>
              <a:noFill/>
            </a:ln>
            <a:effectLst/>
          </c:spPr>
          <c:invertIfNegative val="0"/>
          <c:dPt>
            <c:idx val="0"/>
            <c:invertIfNegative val="0"/>
            <c:bubble3D val="0"/>
            <c:extLst>
              <c:ext xmlns:c16="http://schemas.microsoft.com/office/drawing/2014/chart" uri="{C3380CC4-5D6E-409C-BE32-E72D297353CC}">
                <c16:uniqueId val="{00000014-44DD-454C-9E87-C8E34B6CDA45}"/>
              </c:ext>
            </c:extLst>
          </c:dPt>
          <c:dPt>
            <c:idx val="1"/>
            <c:invertIfNegative val="0"/>
            <c:bubble3D val="0"/>
            <c:extLst>
              <c:ext xmlns:c16="http://schemas.microsoft.com/office/drawing/2014/chart" uri="{C3380CC4-5D6E-409C-BE32-E72D297353CC}">
                <c16:uniqueId val="{00000015-44DD-454C-9E87-C8E34B6CDA45}"/>
              </c:ext>
            </c:extLst>
          </c:dPt>
          <c:dPt>
            <c:idx val="2"/>
            <c:invertIfNegative val="0"/>
            <c:bubble3D val="0"/>
            <c:extLst>
              <c:ext xmlns:c16="http://schemas.microsoft.com/office/drawing/2014/chart" uri="{C3380CC4-5D6E-409C-BE32-E72D297353CC}">
                <c16:uniqueId val="{00000016-44DD-454C-9E87-C8E34B6CDA45}"/>
              </c:ext>
            </c:extLst>
          </c:dPt>
          <c:dPt>
            <c:idx val="3"/>
            <c:invertIfNegative val="0"/>
            <c:bubble3D val="0"/>
            <c:extLst>
              <c:ext xmlns:c16="http://schemas.microsoft.com/office/drawing/2014/chart" uri="{C3380CC4-5D6E-409C-BE32-E72D297353CC}">
                <c16:uniqueId val="{00000017-44DD-454C-9E87-C8E34B6CDA45}"/>
              </c:ext>
            </c:extLst>
          </c:dPt>
          <c:dPt>
            <c:idx val="4"/>
            <c:invertIfNegative val="0"/>
            <c:bubble3D val="0"/>
            <c:extLst>
              <c:ext xmlns:c16="http://schemas.microsoft.com/office/drawing/2014/chart" uri="{C3380CC4-5D6E-409C-BE32-E72D297353CC}">
                <c16:uniqueId val="{00000018-44DD-454C-9E87-C8E34B6CDA45}"/>
              </c:ext>
            </c:extLst>
          </c:dPt>
          <c:dPt>
            <c:idx val="5"/>
            <c:invertIfNegative val="0"/>
            <c:bubble3D val="0"/>
            <c:extLst>
              <c:ext xmlns:c16="http://schemas.microsoft.com/office/drawing/2014/chart" uri="{C3380CC4-5D6E-409C-BE32-E72D297353CC}">
                <c16:uniqueId val="{00000019-44DD-454C-9E87-C8E34B6CDA45}"/>
              </c:ext>
            </c:extLst>
          </c:dPt>
          <c:dPt>
            <c:idx val="6"/>
            <c:invertIfNegative val="0"/>
            <c:bubble3D val="0"/>
            <c:extLst>
              <c:ext xmlns:c16="http://schemas.microsoft.com/office/drawing/2014/chart" uri="{C3380CC4-5D6E-409C-BE32-E72D297353CC}">
                <c16:uniqueId val="{0000001A-44DD-454C-9E87-C8E34B6CDA45}"/>
              </c:ext>
            </c:extLst>
          </c:dPt>
          <c:dPt>
            <c:idx val="7"/>
            <c:invertIfNegative val="0"/>
            <c:bubble3D val="0"/>
            <c:extLst>
              <c:ext xmlns:c16="http://schemas.microsoft.com/office/drawing/2014/chart" uri="{C3380CC4-5D6E-409C-BE32-E72D297353CC}">
                <c16:uniqueId val="{0000001B-44DD-454C-9E87-C8E34B6CDA45}"/>
              </c:ext>
            </c:extLst>
          </c:dPt>
          <c:dPt>
            <c:idx val="8"/>
            <c:invertIfNegative val="0"/>
            <c:bubble3D val="0"/>
            <c:extLst>
              <c:ext xmlns:c16="http://schemas.microsoft.com/office/drawing/2014/chart" uri="{C3380CC4-5D6E-409C-BE32-E72D297353CC}">
                <c16:uniqueId val="{0000001C-44DD-454C-9E87-C8E34B6CDA45}"/>
              </c:ext>
            </c:extLst>
          </c:dPt>
          <c:dLbls>
            <c:dLbl>
              <c:idx val="0"/>
              <c:layout>
                <c:manualLayout>
                  <c:x val="0"/>
                  <c:y val="1.6792606810235082E-2"/>
                </c:manualLayout>
              </c:layout>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4DD-454C-9E87-C8E34B6CDA45}"/>
                </c:ext>
              </c:extLst>
            </c:dLbl>
            <c:dLbl>
              <c:idx val="1"/>
              <c:layout>
                <c:manualLayout>
                  <c:x val="0"/>
                  <c:y val="1.3434085448188065E-2"/>
                </c:manualLayout>
              </c:layout>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4DD-454C-9E87-C8E34B6CDA45}"/>
                </c:ext>
              </c:extLst>
            </c:dLbl>
            <c:dLbl>
              <c:idx val="2"/>
              <c:layout>
                <c:manualLayout>
                  <c:x val="0"/>
                  <c:y val="1.6792606810234957E-2"/>
                </c:manualLayout>
              </c:layout>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4DD-454C-9E87-C8E34B6CDA45}"/>
                </c:ext>
              </c:extLst>
            </c:dLbl>
            <c:dLbl>
              <c:idx val="3"/>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17-44DD-454C-9E87-C8E34B6CDA45}"/>
                </c:ext>
              </c:extLst>
            </c:dLbl>
            <c:dLbl>
              <c:idx val="4"/>
              <c:layout>
                <c:manualLayout>
                  <c:x val="0"/>
                  <c:y val="3.3250199108475764E-2"/>
                </c:manualLayout>
              </c:layout>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4DD-454C-9E87-C8E34B6CDA45}"/>
                </c:ext>
              </c:extLst>
            </c:dLbl>
            <c:dLbl>
              <c:idx val="5"/>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19-44DD-454C-9E87-C8E34B6CDA45}"/>
                </c:ext>
              </c:extLst>
            </c:dLbl>
            <c:dLbl>
              <c:idx val="6"/>
              <c:layout>
                <c:manualLayout>
                  <c:x val="0"/>
                  <c:y val="-6.2623797153001327E-17"/>
                </c:manualLayout>
              </c:layout>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4DD-454C-9E87-C8E34B6CDA45}"/>
                </c:ext>
              </c:extLst>
            </c:dLbl>
            <c:dLbl>
              <c:idx val="7"/>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1B-44DD-454C-9E87-C8E34B6CDA45}"/>
                </c:ext>
              </c:extLst>
            </c:dLbl>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'10-9g2'!$A$2:$A$10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'10-9g2'!$D$2:$D$10</c:f>
              <c:numCache>
                <c:formatCode>General</c:formatCode>
                <c:ptCount val="8"/>
                <c:pt idx="0">
                  <c:v>813</c:v>
                </c:pt>
                <c:pt idx="1">
                  <c:v>760</c:v>
                </c:pt>
                <c:pt idx="2">
                  <c:v>802</c:v>
                </c:pt>
                <c:pt idx="3">
                  <c:v>701</c:v>
                </c:pt>
                <c:pt idx="4">
                  <c:v>881</c:v>
                </c:pt>
                <c:pt idx="5">
                  <c:v>850</c:v>
                </c:pt>
                <c:pt idx="6">
                  <c:v>818</c:v>
                </c:pt>
                <c:pt idx="7">
                  <c:v>808</c:v>
                </c:pt>
              </c:numCache>
            </c:numRef>
          </c:val>
          <c:extLst>
            <c:ext xmlns:c16="http://schemas.microsoft.com/office/drawing/2014/chart" uri="{C3380CC4-5D6E-409C-BE32-E72D297353CC}">
              <c16:uniqueId val="{0000001D-44DD-454C-9E87-C8E34B6CDA45}"/>
            </c:ext>
          </c:extLst>
        </c:ser>
        <c:ser>
          <c:idx val="3"/>
          <c:order val="3"/>
          <c:tx>
            <c:strRef>
              <c:f>'10-9g2'!$E$1</c:f>
              <c:strCache>
                <c:ptCount val="1"/>
                <c:pt idx="0">
                  <c:v> 田端スポーツ公園</c:v>
                </c:pt>
              </c:strCache>
            </c:strRef>
          </c:tx>
          <c:spPr>
            <a:solidFill>
              <a:schemeClr val="accent4"/>
            </a:solidFill>
            <a:ln>
              <a:noFill/>
            </a:ln>
            <a:effectLst/>
          </c:spPr>
          <c:invertIfNegative val="0"/>
          <c:dPt>
            <c:idx val="0"/>
            <c:invertIfNegative val="0"/>
            <c:bubble3D val="0"/>
            <c:extLst>
              <c:ext xmlns:c16="http://schemas.microsoft.com/office/drawing/2014/chart" uri="{C3380CC4-5D6E-409C-BE32-E72D297353CC}">
                <c16:uniqueId val="{0000001E-44DD-454C-9E87-C8E34B6CDA45}"/>
              </c:ext>
            </c:extLst>
          </c:dPt>
          <c:dPt>
            <c:idx val="1"/>
            <c:invertIfNegative val="0"/>
            <c:bubble3D val="0"/>
            <c:extLst>
              <c:ext xmlns:c16="http://schemas.microsoft.com/office/drawing/2014/chart" uri="{C3380CC4-5D6E-409C-BE32-E72D297353CC}">
                <c16:uniqueId val="{0000001F-44DD-454C-9E87-C8E34B6CDA45}"/>
              </c:ext>
            </c:extLst>
          </c:dPt>
          <c:dPt>
            <c:idx val="2"/>
            <c:invertIfNegative val="0"/>
            <c:bubble3D val="0"/>
            <c:extLst>
              <c:ext xmlns:c16="http://schemas.microsoft.com/office/drawing/2014/chart" uri="{C3380CC4-5D6E-409C-BE32-E72D297353CC}">
                <c16:uniqueId val="{00000020-44DD-454C-9E87-C8E34B6CDA45}"/>
              </c:ext>
            </c:extLst>
          </c:dPt>
          <c:dPt>
            <c:idx val="3"/>
            <c:invertIfNegative val="0"/>
            <c:bubble3D val="0"/>
            <c:extLst>
              <c:ext xmlns:c16="http://schemas.microsoft.com/office/drawing/2014/chart" uri="{C3380CC4-5D6E-409C-BE32-E72D297353CC}">
                <c16:uniqueId val="{00000021-44DD-454C-9E87-C8E34B6CDA45}"/>
              </c:ext>
            </c:extLst>
          </c:dPt>
          <c:dPt>
            <c:idx val="4"/>
            <c:invertIfNegative val="0"/>
            <c:bubble3D val="0"/>
            <c:extLst>
              <c:ext xmlns:c16="http://schemas.microsoft.com/office/drawing/2014/chart" uri="{C3380CC4-5D6E-409C-BE32-E72D297353CC}">
                <c16:uniqueId val="{00000022-44DD-454C-9E87-C8E34B6CDA45}"/>
              </c:ext>
            </c:extLst>
          </c:dPt>
          <c:dPt>
            <c:idx val="5"/>
            <c:invertIfNegative val="0"/>
            <c:bubble3D val="0"/>
            <c:extLst>
              <c:ext xmlns:c16="http://schemas.microsoft.com/office/drawing/2014/chart" uri="{C3380CC4-5D6E-409C-BE32-E72D297353CC}">
                <c16:uniqueId val="{00000023-44DD-454C-9E87-C8E34B6CDA45}"/>
              </c:ext>
            </c:extLst>
          </c:dPt>
          <c:dPt>
            <c:idx val="6"/>
            <c:invertIfNegative val="0"/>
            <c:bubble3D val="0"/>
            <c:extLst>
              <c:ext xmlns:c16="http://schemas.microsoft.com/office/drawing/2014/chart" uri="{C3380CC4-5D6E-409C-BE32-E72D297353CC}">
                <c16:uniqueId val="{00000024-44DD-454C-9E87-C8E34B6CDA45}"/>
              </c:ext>
            </c:extLst>
          </c:dPt>
          <c:dPt>
            <c:idx val="7"/>
            <c:invertIfNegative val="0"/>
            <c:bubble3D val="0"/>
            <c:extLst>
              <c:ext xmlns:c16="http://schemas.microsoft.com/office/drawing/2014/chart" uri="{C3380CC4-5D6E-409C-BE32-E72D297353CC}">
                <c16:uniqueId val="{00000025-44DD-454C-9E87-C8E34B6CDA45}"/>
              </c:ext>
            </c:extLst>
          </c:dPt>
          <c:dPt>
            <c:idx val="8"/>
            <c:invertIfNegative val="0"/>
            <c:bubble3D val="0"/>
            <c:extLst>
              <c:ext xmlns:c16="http://schemas.microsoft.com/office/drawing/2014/chart" uri="{C3380CC4-5D6E-409C-BE32-E72D297353CC}">
                <c16:uniqueId val="{00000026-44DD-454C-9E87-C8E34B6CDA45}"/>
              </c:ext>
            </c:extLst>
          </c:dPt>
          <c:dLbls>
            <c:dLbl>
              <c:idx val="0"/>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1E-44DD-454C-9E87-C8E34B6CDA45}"/>
                </c:ext>
              </c:extLst>
            </c:dLbl>
            <c:dLbl>
              <c:idx val="1"/>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1F-44DD-454C-9E87-C8E34B6CDA45}"/>
                </c:ext>
              </c:extLst>
            </c:dLbl>
            <c:dLbl>
              <c:idx val="2"/>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20-44DD-454C-9E87-C8E34B6CDA45}"/>
                </c:ext>
              </c:extLst>
            </c:dLbl>
            <c:dLbl>
              <c:idx val="3"/>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21-44DD-454C-9E87-C8E34B6CDA45}"/>
                </c:ext>
              </c:extLst>
            </c:dLbl>
            <c:dLbl>
              <c:idx val="4"/>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22-44DD-454C-9E87-C8E34B6CDA45}"/>
                </c:ext>
              </c:extLst>
            </c:dLbl>
            <c:dLbl>
              <c:idx val="5"/>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23-44DD-454C-9E87-C8E34B6CDA45}"/>
                </c:ext>
              </c:extLst>
            </c:dLbl>
            <c:dLbl>
              <c:idx val="6"/>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24-44DD-454C-9E87-C8E34B6CDA45}"/>
                </c:ext>
              </c:extLst>
            </c:dLbl>
            <c:dLbl>
              <c:idx val="7"/>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25-44DD-454C-9E87-C8E34B6CDA45}"/>
                </c:ext>
              </c:extLst>
            </c:dLbl>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'10-9g2'!$A$2:$A$10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'10-9g2'!$E$2:$E$10</c:f>
              <c:numCache>
                <c:formatCode>General</c:formatCode>
                <c:ptCount val="8"/>
                <c:pt idx="0">
                  <c:v>1580</c:v>
                </c:pt>
                <c:pt idx="1">
                  <c:v>1549</c:v>
                </c:pt>
                <c:pt idx="2">
                  <c:v>1277</c:v>
                </c:pt>
                <c:pt idx="3">
                  <c:v>1235</c:v>
                </c:pt>
                <c:pt idx="4">
                  <c:v>2215</c:v>
                </c:pt>
                <c:pt idx="5">
                  <c:v>1696</c:v>
                </c:pt>
                <c:pt idx="6">
                  <c:v>1692</c:v>
                </c:pt>
                <c:pt idx="7">
                  <c:v>1663</c:v>
                </c:pt>
              </c:numCache>
            </c:numRef>
          </c:val>
          <c:extLst>
            <c:ext xmlns:c16="http://schemas.microsoft.com/office/drawing/2014/chart" uri="{C3380CC4-5D6E-409C-BE32-E72D297353CC}">
              <c16:uniqueId val="{00000027-44DD-454C-9E87-C8E34B6CDA45}"/>
            </c:ext>
          </c:extLst>
        </c:ser>
        <c:ser>
          <c:idx val="4"/>
          <c:order val="4"/>
          <c:tx>
            <c:strRef>
              <c:f>'10-9g2'!$F$1</c:f>
              <c:strCache>
                <c:ptCount val="1"/>
                <c:pt idx="0">
                  <c:v> 寒川中学校グラウンド(夜間)</c:v>
                </c:pt>
              </c:strCache>
            </c:strRef>
          </c:tx>
          <c:spPr>
            <a:solidFill>
              <a:schemeClr val="accent6"/>
            </a:solidFill>
            <a:ln>
              <a:noFill/>
            </a:ln>
            <a:effectLst/>
          </c:spPr>
          <c:invertIfNegative val="0"/>
          <c:dPt>
            <c:idx val="0"/>
            <c:invertIfNegative val="0"/>
            <c:bubble3D val="0"/>
            <c:extLst>
              <c:ext xmlns:c16="http://schemas.microsoft.com/office/drawing/2014/chart" uri="{C3380CC4-5D6E-409C-BE32-E72D297353CC}">
                <c16:uniqueId val="{00000028-44DD-454C-9E87-C8E34B6CDA45}"/>
              </c:ext>
            </c:extLst>
          </c:dPt>
          <c:dPt>
            <c:idx val="1"/>
            <c:invertIfNegative val="0"/>
            <c:bubble3D val="0"/>
            <c:extLst>
              <c:ext xmlns:c16="http://schemas.microsoft.com/office/drawing/2014/chart" uri="{C3380CC4-5D6E-409C-BE32-E72D297353CC}">
                <c16:uniqueId val="{00000029-44DD-454C-9E87-C8E34B6CDA45}"/>
              </c:ext>
            </c:extLst>
          </c:dPt>
          <c:dPt>
            <c:idx val="2"/>
            <c:invertIfNegative val="0"/>
            <c:bubble3D val="0"/>
            <c:extLst>
              <c:ext xmlns:c16="http://schemas.microsoft.com/office/drawing/2014/chart" uri="{C3380CC4-5D6E-409C-BE32-E72D297353CC}">
                <c16:uniqueId val="{0000002A-44DD-454C-9E87-C8E34B6CDA45}"/>
              </c:ext>
            </c:extLst>
          </c:dPt>
          <c:dPt>
            <c:idx val="3"/>
            <c:invertIfNegative val="0"/>
            <c:bubble3D val="0"/>
            <c:extLst>
              <c:ext xmlns:c16="http://schemas.microsoft.com/office/drawing/2014/chart" uri="{C3380CC4-5D6E-409C-BE32-E72D297353CC}">
                <c16:uniqueId val="{0000002B-44DD-454C-9E87-C8E34B6CDA45}"/>
              </c:ext>
            </c:extLst>
          </c:dPt>
          <c:dPt>
            <c:idx val="4"/>
            <c:invertIfNegative val="0"/>
            <c:bubble3D val="0"/>
            <c:extLst>
              <c:ext xmlns:c16="http://schemas.microsoft.com/office/drawing/2014/chart" uri="{C3380CC4-5D6E-409C-BE32-E72D297353CC}">
                <c16:uniqueId val="{0000002C-44DD-454C-9E87-C8E34B6CDA45}"/>
              </c:ext>
            </c:extLst>
          </c:dPt>
          <c:dPt>
            <c:idx val="5"/>
            <c:invertIfNegative val="0"/>
            <c:bubble3D val="0"/>
            <c:extLst>
              <c:ext xmlns:c16="http://schemas.microsoft.com/office/drawing/2014/chart" uri="{C3380CC4-5D6E-409C-BE32-E72D297353CC}">
                <c16:uniqueId val="{0000002D-44DD-454C-9E87-C8E34B6CDA45}"/>
              </c:ext>
            </c:extLst>
          </c:dPt>
          <c:dLbls>
            <c:dLbl>
              <c:idx val="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28-44DD-454C-9E87-C8E34B6CDA45}"/>
                </c:ext>
              </c:extLst>
            </c:dLbl>
            <c:dLbl>
              <c:idx val="1"/>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29-44DD-454C-9E87-C8E34B6CDA45}"/>
                </c:ext>
              </c:extLst>
            </c:dLbl>
            <c:dLbl>
              <c:idx val="2"/>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2A-44DD-454C-9E87-C8E34B6CDA45}"/>
                </c:ext>
              </c:extLst>
            </c:dLbl>
            <c:dLbl>
              <c:idx val="3"/>
              <c:layout>
                <c:manualLayout>
                  <c:x val="-1.4008111581695687E-16"/>
                  <c:y val="0"/>
                </c:manualLayout>
              </c:layout>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44DD-454C-9E87-C8E34B6CDA45}"/>
                </c:ext>
              </c:extLst>
            </c:dLbl>
            <c:dLbl>
              <c:idx val="4"/>
              <c:layout>
                <c:manualLayout>
                  <c:x val="0"/>
                  <c:y val="-3.6575219019323341E-2"/>
                </c:manualLayout>
              </c:layout>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44DD-454C-9E87-C8E34B6CDA45}"/>
                </c:ext>
              </c:extLst>
            </c:dLbl>
            <c:dLbl>
              <c:idx val="5"/>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2D-44DD-454C-9E87-C8E34B6CDA45}"/>
                </c:ext>
              </c:extLst>
            </c:dLbl>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'10-9g2'!$A$2:$A$10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'10-9g2'!$F$2:$F$10</c:f>
              <c:numCache>
                <c:formatCode>General</c:formatCode>
                <c:ptCount val="8"/>
                <c:pt idx="0">
                  <c:v>238</c:v>
                </c:pt>
                <c:pt idx="1">
                  <c:v>248</c:v>
                </c:pt>
                <c:pt idx="2">
                  <c:v>212</c:v>
                </c:pt>
                <c:pt idx="3">
                  <c:v>61</c:v>
                </c:pt>
                <c:pt idx="4">
                  <c:v>128</c:v>
                </c:pt>
                <c:pt idx="5">
                  <c:v>176</c:v>
                </c:pt>
                <c:pt idx="6">
                  <c:v>149</c:v>
                </c:pt>
                <c:pt idx="7">
                  <c:v>191</c:v>
                </c:pt>
              </c:numCache>
            </c:numRef>
          </c:val>
          <c:extLst>
            <c:ext xmlns:c16="http://schemas.microsoft.com/office/drawing/2014/chart" uri="{C3380CC4-5D6E-409C-BE32-E72D297353CC}">
              <c16:uniqueId val="{0000002E-44DD-454C-9E87-C8E34B6CDA45}"/>
            </c:ext>
          </c:extLst>
        </c:ser>
        <c:ser>
          <c:idx val="5"/>
          <c:order val="5"/>
          <c:tx>
            <c:strRef>
              <c:f>'10-9g2'!$G$1</c:f>
              <c:strCache>
                <c:ptCount val="1"/>
                <c:pt idx="0">
                  <c:v> 旭が丘中学校グラウンド(夜間)</c:v>
                </c:pt>
              </c:strCache>
            </c:strRef>
          </c:tx>
          <c:spPr>
            <a:solidFill>
              <a:schemeClr val="accent1">
                <a:lumMod val="60000"/>
              </a:schemeClr>
            </a:solidFill>
            <a:ln>
              <a:noFill/>
            </a:ln>
            <a:effectLst/>
          </c:spPr>
          <c:invertIfNegative val="0"/>
          <c:dPt>
            <c:idx val="0"/>
            <c:invertIfNegative val="0"/>
            <c:bubble3D val="0"/>
            <c:extLst>
              <c:ext xmlns:c16="http://schemas.microsoft.com/office/drawing/2014/chart" uri="{C3380CC4-5D6E-409C-BE32-E72D297353CC}">
                <c16:uniqueId val="{0000002F-44DD-454C-9E87-C8E34B6CDA45}"/>
              </c:ext>
            </c:extLst>
          </c:dPt>
          <c:dPt>
            <c:idx val="1"/>
            <c:invertIfNegative val="0"/>
            <c:bubble3D val="0"/>
            <c:extLst>
              <c:ext xmlns:c16="http://schemas.microsoft.com/office/drawing/2014/chart" uri="{C3380CC4-5D6E-409C-BE32-E72D297353CC}">
                <c16:uniqueId val="{00000030-44DD-454C-9E87-C8E34B6CDA45}"/>
              </c:ext>
            </c:extLst>
          </c:dPt>
          <c:dPt>
            <c:idx val="2"/>
            <c:invertIfNegative val="0"/>
            <c:bubble3D val="0"/>
            <c:extLst>
              <c:ext xmlns:c16="http://schemas.microsoft.com/office/drawing/2014/chart" uri="{C3380CC4-5D6E-409C-BE32-E72D297353CC}">
                <c16:uniqueId val="{00000031-44DD-454C-9E87-C8E34B6CDA45}"/>
              </c:ext>
            </c:extLst>
          </c:dPt>
          <c:dPt>
            <c:idx val="3"/>
            <c:invertIfNegative val="0"/>
            <c:bubble3D val="0"/>
            <c:extLst>
              <c:ext xmlns:c16="http://schemas.microsoft.com/office/drawing/2014/chart" uri="{C3380CC4-5D6E-409C-BE32-E72D297353CC}">
                <c16:uniqueId val="{00000032-44DD-454C-9E87-C8E34B6CDA45}"/>
              </c:ext>
            </c:extLst>
          </c:dPt>
          <c:dPt>
            <c:idx val="4"/>
            <c:invertIfNegative val="0"/>
            <c:bubble3D val="0"/>
            <c:extLst>
              <c:ext xmlns:c16="http://schemas.microsoft.com/office/drawing/2014/chart" uri="{C3380CC4-5D6E-409C-BE32-E72D297353CC}">
                <c16:uniqueId val="{00000033-44DD-454C-9E87-C8E34B6CDA45}"/>
              </c:ext>
            </c:extLst>
          </c:dPt>
          <c:dPt>
            <c:idx val="5"/>
            <c:invertIfNegative val="0"/>
            <c:bubble3D val="0"/>
            <c:extLst>
              <c:ext xmlns:c16="http://schemas.microsoft.com/office/drawing/2014/chart" uri="{C3380CC4-5D6E-409C-BE32-E72D297353CC}">
                <c16:uniqueId val="{00000034-44DD-454C-9E87-C8E34B6CDA45}"/>
              </c:ext>
            </c:extLst>
          </c:dPt>
          <c:dPt>
            <c:idx val="6"/>
            <c:invertIfNegative val="0"/>
            <c:bubble3D val="0"/>
            <c:extLst>
              <c:ext xmlns:c16="http://schemas.microsoft.com/office/drawing/2014/chart" uri="{C3380CC4-5D6E-409C-BE32-E72D297353CC}">
                <c16:uniqueId val="{00000035-44DD-454C-9E87-C8E34B6CDA45}"/>
              </c:ext>
            </c:extLst>
          </c:dPt>
          <c:dPt>
            <c:idx val="7"/>
            <c:invertIfNegative val="0"/>
            <c:bubble3D val="0"/>
            <c:extLst>
              <c:ext xmlns:c16="http://schemas.microsoft.com/office/drawing/2014/chart" uri="{C3380CC4-5D6E-409C-BE32-E72D297353CC}">
                <c16:uniqueId val="{00000036-44DD-454C-9E87-C8E34B6CDA45}"/>
              </c:ext>
            </c:extLst>
          </c:dPt>
          <c:dPt>
            <c:idx val="8"/>
            <c:invertIfNegative val="0"/>
            <c:bubble3D val="0"/>
            <c:extLst>
              <c:ext xmlns:c16="http://schemas.microsoft.com/office/drawing/2014/chart" uri="{C3380CC4-5D6E-409C-BE32-E72D297353CC}">
                <c16:uniqueId val="{00000037-44DD-454C-9E87-C8E34B6CDA45}"/>
              </c:ext>
            </c:extLst>
          </c:dPt>
          <c:dLbls>
            <c:dLbl>
              <c:idx val="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2F-44DD-454C-9E87-C8E34B6CDA45}"/>
                </c:ext>
              </c:extLst>
            </c:dLbl>
            <c:dLbl>
              <c:idx val="1"/>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30-44DD-454C-9E87-C8E34B6CDA45}"/>
                </c:ext>
              </c:extLst>
            </c:dLbl>
            <c:dLbl>
              <c:idx val="2"/>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31-44DD-454C-9E87-C8E34B6CDA45}"/>
                </c:ext>
              </c:extLst>
            </c:dLbl>
            <c:dLbl>
              <c:idx val="3"/>
              <c:layout>
                <c:manualLayout>
                  <c:x val="0"/>
                  <c:y val="2.3509649534329113E-2"/>
                </c:manualLayout>
              </c:layout>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44DD-454C-9E87-C8E34B6CDA45}"/>
                </c:ext>
              </c:extLst>
            </c:dLbl>
            <c:dLbl>
              <c:idx val="4"/>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33-44DD-454C-9E87-C8E34B6CDA45}"/>
                </c:ext>
              </c:extLst>
            </c:dLbl>
            <c:dLbl>
              <c:idx val="5"/>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34-44DD-454C-9E87-C8E34B6CDA45}"/>
                </c:ext>
              </c:extLst>
            </c:dLbl>
            <c:dLbl>
              <c:idx val="6"/>
              <c:layout>
                <c:manualLayout>
                  <c:x val="1.0729610107934809E-2"/>
                  <c:y val="2.0495297647129072E-2"/>
                </c:manualLayout>
              </c:layout>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44DD-454C-9E87-C8E34B6CDA45}"/>
                </c:ext>
              </c:extLst>
            </c:dLbl>
            <c:dLbl>
              <c:idx val="7"/>
              <c:layout>
                <c:manualLayout>
                  <c:x val="0"/>
                  <c:y val="1.6784155756965426E-2"/>
                </c:manualLayout>
              </c:layout>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44DD-454C-9E87-C8E34B6CDA45}"/>
                </c:ext>
              </c:extLst>
            </c:dLbl>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'10-9g2'!$A$2:$A$10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'10-9g2'!$G$2:$G$10</c:f>
              <c:numCache>
                <c:formatCode>General</c:formatCode>
                <c:ptCount val="8"/>
                <c:pt idx="0">
                  <c:v>85</c:v>
                </c:pt>
                <c:pt idx="1">
                  <c:v>67</c:v>
                </c:pt>
                <c:pt idx="2">
                  <c:v>90</c:v>
                </c:pt>
                <c:pt idx="3">
                  <c:v>46</c:v>
                </c:pt>
                <c:pt idx="4">
                  <c:v>60</c:v>
                </c:pt>
                <c:pt idx="5">
                  <c:v>45</c:v>
                </c:pt>
                <c:pt idx="6">
                  <c:v>101</c:v>
                </c:pt>
                <c:pt idx="7">
                  <c:v>104</c:v>
                </c:pt>
              </c:numCache>
            </c:numRef>
          </c:val>
          <c:extLst>
            <c:ext xmlns:c16="http://schemas.microsoft.com/office/drawing/2014/chart" uri="{C3380CC4-5D6E-409C-BE32-E72D297353CC}">
              <c16:uniqueId val="{00000038-44DD-454C-9E87-C8E34B6CDA45}"/>
            </c:ext>
          </c:extLst>
        </c:ser>
        <c:dLbls>
          <c:showLegendKey val="0"/>
          <c:showVal val="1"/>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horzOverflow="overflow" anchor="ctr" anchorCtr="1"/>
          <a:lstStyle/>
          <a:p>
            <a:pPr algn="ctr" rtl="0">
              <a:defRPr sz="900">
                <a:solidFill>
                  <a:schemeClr val="tx1"/>
                </a:solidFill>
              </a:defRPr>
            </a:pPr>
            <a:endParaRPr lang="ja-JP"/>
          </a:p>
        </c:txPr>
        <c:crossAx val="2"/>
        <c:crosses val="autoZero"/>
        <c:auto val="1"/>
        <c:lblAlgn val="ctr"/>
        <c:lblOffset val="50"/>
        <c:noMultiLvlLbl val="0"/>
      </c:catAx>
      <c:valAx>
        <c:axId val="2"/>
        <c:scaling>
          <c:orientation val="minMax"/>
        </c:scaling>
        <c:delete val="0"/>
        <c:axPos val="l"/>
        <c:title>
          <c:tx>
            <c:rich>
              <a:bodyPr rot="0" horzOverflow="overflow" anchor="ctr" anchorCtr="1"/>
              <a:lstStyle/>
              <a:p>
                <a:pPr algn="ctr" rtl="0">
                  <a:defRPr sz="800" b="0" i="0" u="none" strike="noStrike" baseline="0">
                    <a:solidFill>
                      <a:schemeClr val="tx1"/>
                    </a:solidFill>
                  </a:defRPr>
                </a:pPr>
                <a:r>
                  <a:rPr lang="ja-JP" altLang="en-US" sz="800" b="0" i="0" u="none" strike="noStrike" baseline="0">
                    <a:solidFill>
                      <a:schemeClr val="tx1"/>
                    </a:solidFill>
                    <a:latin typeface="メイリオ"/>
                    <a:ea typeface="メイリオ"/>
                  </a:rPr>
                  <a:t>（件）</a:t>
                </a:r>
              </a:p>
            </c:rich>
          </c:tx>
          <c:layout>
            <c:manualLayout>
              <c:xMode val="edge"/>
              <c:yMode val="edge"/>
              <c:x val="2.8808737617475235E-2"/>
              <c:y val="0.11556189938409094"/>
            </c:manualLayout>
          </c:layout>
          <c:overlay val="0"/>
          <c:spPr>
            <a:noFill/>
            <a:ln>
              <a:noFill/>
            </a:ln>
            <a:effectLst/>
          </c:sp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horzOverflow="overflow" anchor="ctr" anchorCtr="1"/>
          <a:lstStyle/>
          <a:p>
            <a:pPr algn="ctr" rtl="0">
              <a:defRPr sz="900">
                <a:solidFill>
                  <a:schemeClr val="tx1"/>
                </a:solidFill>
              </a:defRPr>
            </a:pPr>
            <a:endParaRPr lang="ja-JP"/>
          </a:p>
        </c:txPr>
        <c:crossAx val="1"/>
        <c:crosses val="autoZero"/>
        <c:crossBetween val="between"/>
      </c:valAx>
      <c:spPr>
        <a:noFill/>
        <a:ln>
          <a:noFill/>
        </a:ln>
        <a:effectLst/>
      </c:spPr>
    </c:plotArea>
    <c:legend>
      <c:legendPos val="t"/>
      <c:layout>
        <c:manualLayout>
          <c:xMode val="edge"/>
          <c:yMode val="edge"/>
          <c:x val="0.19500795603428286"/>
          <c:y val="3.3250199108475764E-3"/>
          <c:w val="0.67484255842291929"/>
          <c:h val="0.18817910913553149"/>
        </c:manualLayout>
      </c:layout>
      <c:overlay val="0"/>
      <c:spPr>
        <a:noFill/>
        <a:ln>
          <a:noFill/>
        </a:ln>
        <a:effectLst/>
      </c:spPr>
      <c:txPr>
        <a:bodyPr rot="0" horzOverflow="overflow" anchor="ctr" anchorCtr="1"/>
        <a:lstStyle/>
        <a:p>
          <a:pPr algn="l" rtl="0">
            <a:defRPr sz="900">
              <a:solidFill>
                <a:schemeClr val="tx1"/>
              </a:solidFill>
            </a:defRPr>
          </a:pPr>
          <a:endParaRPr lang="ja-JP"/>
        </a:p>
      </c:txPr>
    </c:legend>
    <c:plotVisOnly val="1"/>
    <c:dispBlanksAs val="gap"/>
    <c:showDLblsOverMax val="0"/>
  </c:chart>
  <c:spPr>
    <a:noFill/>
    <a:ln w="9525" cap="flat" cmpd="sng" algn="ctr">
      <a:noFill/>
      <a:prstDash val="solid"/>
      <a:round/>
    </a:ln>
    <a:effectLst/>
  </c:spPr>
  <c:txPr>
    <a:bodyPr horzOverflow="overflow" anchor="ctr" anchorCtr="1"/>
    <a:lstStyle/>
    <a:p>
      <a:pPr algn="ctr" rtl="0">
        <a:defRPr lang="ja-JP" altLang="en-US" sz="900">
          <a:solidFill>
            <a:schemeClr val="tx1"/>
          </a:solidFill>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[2024統計さむかわデータベース（完成）.xlsx]2-2g!ピボットテーブル3</c:name>
    <c:fmtId val="0"/>
  </c:pivotSource>
  <c:chart>
    <c:autoTitleDeleted val="1"/>
    <c:pivotFmts>
      <c:pivotFmt>
        <c:idx val="0"/>
        <c:spPr>
          <a:solidFill>
            <a:schemeClr val="accent1"/>
          </a:solidFill>
          <a:ln>
            <a:noFill/>
          </a:ln>
          <a:effectLst/>
        </c:spPr>
        <c:dLbl>
          <c:idx val="0"/>
          <c:spPr>
            <a:noFill/>
            <a:ln>
              <a:noFill/>
            </a:ln>
            <a:effectLst/>
          </c:spPr>
          <c:txPr>
            <a:bodyPr rot="0" spcFirstLastPara="1" vertOverflow="ellipsis" horzOverflow="overflow"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217338145231846"/>
          <c:y val="0.10409391314348618"/>
          <c:w val="0.85048840769903755"/>
          <c:h val="0.67089201877934268"/>
        </c:manualLayout>
      </c:layout>
      <c:barChart>
        <c:barDir val="col"/>
        <c:grouping val="clustered"/>
        <c:varyColors val="0"/>
        <c:ser>
          <c:idx val="0"/>
          <c:order val="0"/>
          <c:tx>
            <c:strRef>
              <c:f>'2-2g'!$B$31</c:f>
              <c:strCache>
                <c:ptCount val="1"/>
                <c:pt idx="0">
                  <c:v>集計</c:v>
                </c:pt>
              </c:strCache>
            </c:strRef>
          </c:tx>
          <c:spPr>
            <a:solidFill>
              <a:schemeClr val="accent1"/>
            </a:solidFill>
            <a:ln>
              <a:noFill/>
            </a:ln>
            <a:effectLst/>
          </c:spPr>
          <c:invertIfNegative val="0"/>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メイリオ"/>
                    <a:ea typeface="メイリオ"/>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'2-2g'!$A$32:$A$40</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'2-2g'!$B$32:$B$40</c:f>
              <c:numCache>
                <c:formatCode>General</c:formatCode>
                <c:ptCount val="8"/>
                <c:pt idx="0">
                  <c:v>-50</c:v>
                </c:pt>
                <c:pt idx="1">
                  <c:v>-81</c:v>
                </c:pt>
                <c:pt idx="2">
                  <c:v>-89</c:v>
                </c:pt>
                <c:pt idx="3">
                  <c:v>-132</c:v>
                </c:pt>
                <c:pt idx="4">
                  <c:v>-214</c:v>
                </c:pt>
                <c:pt idx="5">
                  <c:v>-207</c:v>
                </c:pt>
                <c:pt idx="6">
                  <c:v>-262</c:v>
                </c:pt>
                <c:pt idx="7">
                  <c:v>-254</c:v>
                </c:pt>
              </c:numCache>
            </c:numRef>
          </c:val>
          <c:extLst>
            <c:ext xmlns:c16="http://schemas.microsoft.com/office/drawing/2014/chart" uri="{C3380CC4-5D6E-409C-BE32-E72D297353CC}">
              <c16:uniqueId val="{00000000-F832-4AA7-B450-10EFDB92151C}"/>
            </c:ext>
          </c:extLst>
        </c:ser>
        <c:dLbls>
          <c:showLegendKey val="0"/>
          <c:showVal val="0"/>
          <c:showCatName val="0"/>
          <c:showSerName val="0"/>
          <c:showPercent val="0"/>
          <c:showBubbleSize val="0"/>
        </c:dLbls>
        <c:gapWidth val="219"/>
        <c:overlap val="-27"/>
        <c:axId val="1"/>
        <c:axId val="2"/>
      </c:barChart>
      <c:catAx>
        <c:axId val="1"/>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crossAx val="2"/>
        <c:crosses val="autoZero"/>
        <c:auto val="1"/>
        <c:lblAlgn val="ctr"/>
        <c:lblOffset val="20"/>
        <c:noMultiLvlLbl val="0"/>
      </c:catAx>
      <c:valAx>
        <c:axId val="2"/>
        <c:scaling>
          <c:orientation val="minMax"/>
        </c:scaling>
        <c:delete val="0"/>
        <c:axPos val="l"/>
        <c:title>
          <c:tx>
            <c:rich>
              <a:bodyPr rot="0" spcFirstLastPara="1" vertOverflow="ellipsis" horzOverflow="overflow" wrap="square" anchor="ctr" anchorCtr="1"/>
              <a:lstStyle/>
              <a:p>
                <a:pPr algn="ctr" rtl="0">
                  <a:defRPr lang="ja-JP" altLang="en-US" sz="1000" b="0" i="0" u="none" strike="noStrike" kern="1200" baseline="0">
                    <a:solidFill>
                      <a:schemeClr val="tx1">
                        <a:lumMod val="65000"/>
                        <a:lumOff val="35000"/>
                      </a:schemeClr>
                    </a:solidFill>
                    <a:latin typeface="メイリオ"/>
                    <a:ea typeface="メイリオ"/>
                    <a:cs typeface="+mn-cs"/>
                  </a:defRPr>
                </a:pPr>
                <a:r>
                  <a:rPr lang="ja-JP" altLang="en-US" sz="1000" b="0" i="0" u="none" strike="noStrike" kern="1200" baseline="0">
                    <a:solidFill>
                      <a:schemeClr val="tx1">
                        <a:lumMod val="65000"/>
                        <a:lumOff val="35000"/>
                      </a:schemeClr>
                    </a:solidFill>
                    <a:latin typeface="メイリオ"/>
                    <a:ea typeface="メイリオ"/>
                    <a:cs typeface="+mn-cs"/>
                  </a:rPr>
                  <a:t>（人）</a:t>
                </a:r>
              </a:p>
            </c:rich>
          </c:tx>
          <c:layout>
            <c:manualLayout>
              <c:xMode val="edge"/>
              <c:yMode val="edge"/>
              <c:x val="5.5554797418087033E-3"/>
              <c:y val="2.7780291831337174E-3"/>
            </c:manualLayout>
          </c:layout>
          <c:overlay val="0"/>
          <c:spPr>
            <a:noFill/>
            <a:ln>
              <a:noFill/>
            </a:ln>
            <a:effectLst/>
          </c:spPr>
          <c:txPr>
            <a:bodyPr rot="0" spcFirstLastPara="1" vertOverflow="ellipsis" horzOverflow="overflow" wrap="square" anchor="ctr" anchorCtr="1"/>
            <a:lstStyle/>
            <a:p>
              <a:pPr algn="ctr" rtl="0">
                <a:defRPr lang="ja-JP" altLang="en-US" sz="1000" b="0" i="0" u="none" strike="noStrike" kern="1200" baseline="0">
                  <a:solidFill>
                    <a:schemeClr val="tx1">
                      <a:lumMod val="65000"/>
                      <a:lumOff val="35000"/>
                    </a:schemeClr>
                  </a:solidFill>
                  <a:latin typeface="メイリオ"/>
                  <a:ea typeface="メイリオ"/>
                  <a:cs typeface="+mn-cs"/>
                </a:defRPr>
              </a:pPr>
              <a:endParaRPr lang="ja-JP"/>
            </a:p>
          </c:txPr>
        </c:title>
        <c:numFmt formatCode="#,##0_ " sourceLinked="0"/>
        <c:majorTickMark val="out"/>
        <c:minorTickMark val="none"/>
        <c:tickLblPos val="low"/>
        <c:spPr>
          <a:noFill/>
          <a:ln>
            <a:solidFill>
              <a:schemeClr val="tx1"/>
            </a:solidFill>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lumMod val="65000"/>
                    <a:lumOff val="35000"/>
                  </a:schemeClr>
                </a:solidFill>
                <a:latin typeface="メイリオ"/>
                <a:ea typeface="メイリオ"/>
                <a:cs typeface="+mn-cs"/>
              </a:defRPr>
            </a:pPr>
            <a:endParaRPr lang="ja-JP"/>
          </a:p>
        </c:txPr>
        <c:crossAx val="1"/>
        <c:crosses val="autoZero"/>
        <c:crossBetween val="between"/>
        <c:majorUnit val="100"/>
      </c:valAx>
      <c:spPr>
        <a:noFill/>
        <a:ln>
          <a:no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[2024統計さむかわデータベース（完成）.xlsx]10-10g!ﾋﾟﾎﾞｯﾄﾃｰﾌﾞﾙ7</c:name>
    <c:fmtId val="0"/>
  </c:pivotSource>
  <c:chart>
    <c:autoTitleDeleted val="1"/>
    <c:pivotFmts>
      <c:pivotFmt>
        <c:idx val="0"/>
        <c:spPr>
          <a:solidFill>
            <a:schemeClr val="accent1"/>
          </a:solidFill>
        </c:spPr>
        <c:marker>
          <c:symbol val="none"/>
        </c:marker>
        <c:dLbl>
          <c:idx val="0"/>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ln>
            <a:solidFill>
              <a:schemeClr val="accent2"/>
            </a:solidFill>
          </a:ln>
        </c:spPr>
        <c:marker>
          <c:spPr>
            <a:solidFill>
              <a:schemeClr val="accent2"/>
            </a:solidFill>
            <a:ln>
              <a:solidFill>
                <a:schemeClr val="accent2"/>
              </a:solidFill>
            </a:ln>
          </c:spPr>
        </c:marker>
        <c:dLbl>
          <c:idx val="0"/>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dLbl>
          <c:idx val="0"/>
          <c:layout>
            <c:manualLayout>
              <c:x val="-5.9282457806079852E-2"/>
              <c:y val="-7.9556191839656412E-2"/>
            </c:manualLayout>
          </c:layout>
          <c:numFmt formatCode="#,##0_ " sourceLinked="0"/>
          <c:spPr>
            <a:noFill/>
            <a:ln>
              <a:noFill/>
            </a:ln>
            <a:effectLst/>
          </c:spPr>
          <c:txPr>
            <a:bodyPr/>
            <a:lstStyle/>
            <a:p>
              <a:pPr>
                <a:defRPr sz="9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3"/>
        <c:dLbl>
          <c:idx val="0"/>
          <c:numFmt formatCode="#,##0_ " sourceLinked="0"/>
          <c:spPr>
            <a:noFill/>
            <a:ln>
              <a:noFill/>
            </a:ln>
            <a:effectLst/>
          </c:spPr>
          <c:txPr>
            <a:bodyPr/>
            <a:lstStyle/>
            <a:p>
              <a:pPr>
                <a:defRPr sz="9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2182123777258429E-2"/>
          <c:y val="0.13670895304753575"/>
          <c:w val="0.82581455238935886"/>
          <c:h val="0.59442184310294555"/>
        </c:manualLayout>
      </c:layout>
      <c:barChart>
        <c:barDir val="col"/>
        <c:grouping val="clustered"/>
        <c:varyColors val="0"/>
        <c:ser>
          <c:idx val="1"/>
          <c:order val="1"/>
          <c:tx>
            <c:strRef>
              <c:f>'10-10g'!$C$1</c:f>
              <c:strCache>
                <c:ptCount val="1"/>
                <c:pt idx="0">
                  <c:v>延べ利用人員（左軸）</c:v>
                </c:pt>
              </c:strCache>
            </c:strRef>
          </c:tx>
          <c:spPr>
            <a:solidFill>
              <a:schemeClr val="accent1"/>
            </a:solidFill>
          </c:spPr>
          <c:invertIfNegative val="0"/>
          <c:dLbls>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'10-10g'!$A$2:$A$10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'10-10g'!$C$2:$C$10</c:f>
              <c:numCache>
                <c:formatCode>General</c:formatCode>
                <c:ptCount val="8"/>
                <c:pt idx="0">
                  <c:v>163717</c:v>
                </c:pt>
                <c:pt idx="1">
                  <c:v>142585</c:v>
                </c:pt>
                <c:pt idx="2">
                  <c:v>138923</c:v>
                </c:pt>
                <c:pt idx="3">
                  <c:v>58565</c:v>
                </c:pt>
                <c:pt idx="4">
                  <c:v>84806</c:v>
                </c:pt>
                <c:pt idx="5">
                  <c:v>109614</c:v>
                </c:pt>
                <c:pt idx="6">
                  <c:v>120737</c:v>
                </c:pt>
                <c:pt idx="7">
                  <c:v>126597</c:v>
                </c:pt>
              </c:numCache>
            </c:numRef>
          </c:val>
          <c:extLst>
            <c:ext xmlns:c16="http://schemas.microsoft.com/office/drawing/2014/chart" uri="{C3380CC4-5D6E-409C-BE32-E72D297353CC}">
              <c16:uniqueId val="{00000000-25E4-4B48-85B9-4B79506C88EB}"/>
            </c:ext>
          </c:extLst>
        </c:ser>
        <c:dLbls>
          <c:showLegendKey val="0"/>
          <c:showVal val="1"/>
          <c:showCatName val="0"/>
          <c:showSerName val="0"/>
          <c:showPercent val="0"/>
          <c:showBubbleSize val="0"/>
        </c:dLbls>
        <c:gapWidth val="150"/>
        <c:axId val="1"/>
        <c:axId val="2"/>
      </c:barChart>
      <c:lineChart>
        <c:grouping val="standard"/>
        <c:varyColors val="0"/>
        <c:ser>
          <c:idx val="0"/>
          <c:order val="0"/>
          <c:tx>
            <c:strRef>
              <c:f>'10-10g'!$B$1</c:f>
              <c:strCache>
                <c:ptCount val="1"/>
                <c:pt idx="0">
                  <c:v>延べ利用団体数（右軸）</c:v>
                </c:pt>
              </c:strCache>
            </c:strRef>
          </c:tx>
          <c:spPr>
            <a:ln>
              <a:solidFill>
                <a:schemeClr val="accent2"/>
              </a:solidFill>
            </a:ln>
          </c:spPr>
          <c:marker>
            <c:spPr>
              <a:solidFill>
                <a:schemeClr val="accent2"/>
              </a:solidFill>
              <a:ln>
                <a:solidFill>
                  <a:schemeClr val="accent2"/>
                </a:solidFill>
              </a:ln>
            </c:spPr>
          </c:marker>
          <c:dPt>
            <c:idx val="0"/>
            <c:bubble3D val="0"/>
            <c:extLst>
              <c:ext xmlns:c16="http://schemas.microsoft.com/office/drawing/2014/chart" uri="{C3380CC4-5D6E-409C-BE32-E72D297353CC}">
                <c16:uniqueId val="{00000001-25E4-4B48-85B9-4B79506C88EB}"/>
              </c:ext>
            </c:extLst>
          </c:dPt>
          <c:dPt>
            <c:idx val="1"/>
            <c:bubble3D val="0"/>
            <c:extLst>
              <c:ext xmlns:c16="http://schemas.microsoft.com/office/drawing/2014/chart" uri="{C3380CC4-5D6E-409C-BE32-E72D297353CC}">
                <c16:uniqueId val="{00000002-25E4-4B48-85B9-4B79506C88EB}"/>
              </c:ext>
            </c:extLst>
          </c:dPt>
          <c:dLbls>
            <c:dLbl>
              <c:idx val="0"/>
              <c:layout>
                <c:manualLayout>
                  <c:x val="-5.9282457806079852E-2"/>
                  <c:y val="-7.9556191839656412E-2"/>
                </c:manualLayout>
              </c:layout>
              <c:numFmt formatCode="#,##0_ " sourceLinked="0"/>
              <c:spPr>
                <a:noFill/>
                <a:ln>
                  <a:noFill/>
                </a:ln>
                <a:effectLst/>
              </c:spPr>
              <c:txPr>
                <a:bodyPr/>
                <a:lstStyle/>
                <a:p>
                  <a:pPr>
                    <a:defRPr sz="9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E4-4B48-85B9-4B79506C88EB}"/>
                </c:ext>
              </c:extLst>
            </c:dLbl>
            <c:dLbl>
              <c:idx val="1"/>
              <c:numFmt formatCode="#,##0_ " sourceLinked="0"/>
              <c:spPr>
                <a:noFill/>
                <a:ln>
                  <a:noFill/>
                </a:ln>
                <a:effectLst/>
              </c:spPr>
              <c:txPr>
                <a:bodyPr/>
                <a:lstStyle/>
                <a:p>
                  <a:pPr>
                    <a:defRPr sz="900">
                      <a:solidFill>
                        <a:schemeClr val="tx1"/>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2-25E4-4B48-85B9-4B79506C88EB}"/>
                </c:ext>
              </c:extLst>
            </c:dLbl>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'10-10g'!$A$2:$A$10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'10-10g'!$B$2:$B$10</c:f>
              <c:numCache>
                <c:formatCode>General</c:formatCode>
                <c:ptCount val="8"/>
                <c:pt idx="0">
                  <c:v>11273</c:v>
                </c:pt>
                <c:pt idx="1">
                  <c:v>10938</c:v>
                </c:pt>
                <c:pt idx="2">
                  <c:v>10335</c:v>
                </c:pt>
                <c:pt idx="3">
                  <c:v>6295</c:v>
                </c:pt>
                <c:pt idx="4">
                  <c:v>9117</c:v>
                </c:pt>
                <c:pt idx="5">
                  <c:v>10666</c:v>
                </c:pt>
                <c:pt idx="6">
                  <c:v>11146</c:v>
                </c:pt>
                <c:pt idx="7">
                  <c:v>10990</c:v>
                </c:pt>
              </c:numCache>
            </c:numRef>
          </c:val>
          <c:smooth val="0"/>
          <c:extLst>
            <c:ext xmlns:c16="http://schemas.microsoft.com/office/drawing/2014/chart" uri="{C3380CC4-5D6E-409C-BE32-E72D297353CC}">
              <c16:uniqueId val="{00000003-25E4-4B48-85B9-4B79506C88EB}"/>
            </c:ext>
          </c:extLst>
        </c:ser>
        <c:dLbls>
          <c:showLegendKey val="0"/>
          <c:showVal val="1"/>
          <c:showCatName val="0"/>
          <c:showSerName val="0"/>
          <c:showPercent val="0"/>
          <c:showBubbleSize val="0"/>
        </c:dLbls>
        <c:marker val="1"/>
        <c:smooth val="0"/>
        <c:axId val="11"/>
        <c:axId val="12"/>
      </c:lineChart>
      <c:catAx>
        <c:axId val="1"/>
        <c:scaling>
          <c:orientation val="minMax"/>
        </c:scaling>
        <c:delete val="0"/>
        <c:axPos val="b"/>
        <c:numFmt formatCode="General" sourceLinked="1"/>
        <c:majorTickMark val="out"/>
        <c:minorTickMark val="none"/>
        <c:tickLblPos val="nextTo"/>
        <c:txPr>
          <a:bodyPr rot="-2100000" horzOverflow="overflow" anchor="ctr" anchorCtr="1"/>
          <a:lstStyle/>
          <a:p>
            <a:pPr algn="ctr" rtl="0">
              <a:defRPr sz="900">
                <a:solidFill>
                  <a:schemeClr val="tx1"/>
                </a:solidFill>
              </a:defRPr>
            </a:pPr>
            <a:endParaRPr lang="ja-JP"/>
          </a:p>
        </c:txPr>
        <c:crossAx val="2"/>
        <c:crosses val="autoZero"/>
        <c:auto val="1"/>
        <c:lblAlgn val="ctr"/>
        <c:lblOffset val="50"/>
        <c:noMultiLvlLbl val="0"/>
      </c:catAx>
      <c:valAx>
        <c:axId val="2"/>
        <c:scaling>
          <c:orientation val="minMax"/>
        </c:scaling>
        <c:delete val="0"/>
        <c:axPos val="l"/>
        <c:title>
          <c:tx>
            <c:rich>
              <a:bodyPr rot="0" horzOverflow="overflow" anchor="ctr" anchorCtr="1"/>
              <a:lstStyle/>
              <a:p>
                <a:pPr algn="ctr" rtl="0">
                  <a:defRPr sz="800" b="0" i="0" u="none" strike="noStrike" baseline="0">
                    <a:solidFill>
                      <a:schemeClr val="tx1"/>
                    </a:solidFill>
                  </a:defRPr>
                </a:pPr>
                <a:r>
                  <a:rPr lang="ja-JP" altLang="en-US" sz="800" b="0" i="0" u="none" strike="noStrike" baseline="0">
                    <a:solidFill>
                      <a:schemeClr val="tx1"/>
                    </a:solidFill>
                    <a:latin typeface="メイリオ"/>
                    <a:ea typeface="メイリオ"/>
                  </a:rPr>
                  <a:t>（人）</a:t>
                </a:r>
              </a:p>
            </c:rich>
          </c:tx>
          <c:layout>
            <c:manualLayout>
              <c:xMode val="edge"/>
              <c:yMode val="edge"/>
              <c:x val="2.8532353892580901E-2"/>
              <c:y val="5.4368419464808276E-2"/>
            </c:manualLayout>
          </c:layout>
          <c:overlay val="0"/>
        </c:title>
        <c:numFmt formatCode="#,##0_);[Red]\(#,##0\)" sourceLinked="0"/>
        <c:majorTickMark val="out"/>
        <c:minorTickMark val="none"/>
        <c:tickLblPos val="nextTo"/>
        <c:txPr>
          <a:bodyPr horzOverflow="overflow" anchor="ctr" anchorCtr="1"/>
          <a:lstStyle/>
          <a:p>
            <a:pPr algn="ctr" rtl="0">
              <a:defRPr sz="900">
                <a:solidFill>
                  <a:schemeClr val="tx1"/>
                </a:solidFill>
              </a:defRPr>
            </a:pPr>
            <a:endParaRPr lang="ja-JP"/>
          </a:p>
        </c:txPr>
        <c:crossAx val="1"/>
        <c:crosses val="autoZero"/>
        <c:crossBetween val="between"/>
        <c:majorUnit val="20000"/>
      </c:valAx>
      <c:catAx>
        <c:axId val="11"/>
        <c:scaling>
          <c:orientation val="minMax"/>
        </c:scaling>
        <c:delete val="1"/>
        <c:axPos val="b"/>
        <c:numFmt formatCode="General" sourceLinked="1"/>
        <c:majorTickMark val="out"/>
        <c:minorTickMark val="none"/>
        <c:tickLblPos val="nextTo"/>
        <c:crossAx val="12"/>
        <c:crosses val="autoZero"/>
        <c:auto val="1"/>
        <c:lblAlgn val="ctr"/>
        <c:lblOffset val="100"/>
        <c:noMultiLvlLbl val="0"/>
      </c:catAx>
      <c:valAx>
        <c:axId val="12"/>
        <c:scaling>
          <c:orientation val="minMax"/>
          <c:max val="14000"/>
        </c:scaling>
        <c:delete val="0"/>
        <c:axPos val="r"/>
        <c:title>
          <c:tx>
            <c:rich>
              <a:bodyPr rot="0" horzOverflow="overflow" anchor="ctr" anchorCtr="1"/>
              <a:lstStyle/>
              <a:p>
                <a:pPr algn="ctr" rtl="0">
                  <a:defRPr sz="800" b="0" i="0" u="none" strike="noStrike" baseline="0">
                    <a:solidFill>
                      <a:schemeClr val="tx1"/>
                    </a:solidFill>
                  </a:defRPr>
                </a:pPr>
                <a:r>
                  <a:rPr lang="ja-JP" altLang="en-US" sz="800" b="0" i="0" u="none" strike="noStrike" baseline="0">
                    <a:solidFill>
                      <a:schemeClr val="tx1"/>
                    </a:solidFill>
                    <a:latin typeface="メイリオ"/>
                    <a:ea typeface="メイリオ"/>
                  </a:rPr>
                  <a:t>（団体）</a:t>
                </a:r>
              </a:p>
            </c:rich>
          </c:tx>
          <c:layout>
            <c:manualLayout>
              <c:xMode val="edge"/>
              <c:yMode val="edge"/>
              <c:x val="0.89583328215018365"/>
              <c:y val="6.1119256644643558E-2"/>
            </c:manualLayout>
          </c:layout>
          <c:overlay val="0"/>
        </c:title>
        <c:numFmt formatCode="#,##0_);[Red]\(#,##0\)" sourceLinked="0"/>
        <c:majorTickMark val="out"/>
        <c:minorTickMark val="none"/>
        <c:tickLblPos val="nextTo"/>
        <c:txPr>
          <a:bodyPr horzOverflow="overflow" anchor="ctr" anchorCtr="1"/>
          <a:lstStyle/>
          <a:p>
            <a:pPr algn="ctr" rtl="0">
              <a:defRPr sz="900">
                <a:solidFill>
                  <a:schemeClr val="tx1"/>
                </a:solidFill>
              </a:defRPr>
            </a:pPr>
            <a:endParaRPr lang="ja-JP"/>
          </a:p>
        </c:txPr>
        <c:crossAx val="11"/>
        <c:crosses val="max"/>
        <c:crossBetween val="between"/>
      </c:valAx>
    </c:plotArea>
    <c:legend>
      <c:legendPos val="t"/>
      <c:overlay val="0"/>
      <c:txPr>
        <a:bodyPr horzOverflow="overflow" anchor="ctr" anchorCtr="1"/>
        <a:lstStyle/>
        <a:p>
          <a:pPr algn="l" rtl="0">
            <a:defRPr sz="900">
              <a:solidFill>
                <a:schemeClr val="tx1"/>
              </a:solidFill>
            </a:defRPr>
          </a:pPr>
          <a:endParaRPr lang="ja-JP"/>
        </a:p>
      </c:txPr>
    </c:legend>
    <c:plotVisOnly val="1"/>
    <c:dispBlanksAs val="gap"/>
    <c:showDLblsOverMax val="0"/>
  </c:chart>
  <c:spPr>
    <a:noFill/>
    <a:ln>
      <a:noFill/>
    </a:ln>
  </c:spPr>
  <c:txPr>
    <a:bodyPr horzOverflow="overflow" anchor="ctr" anchorCtr="1"/>
    <a:lstStyle/>
    <a:p>
      <a:pPr algn="ctr" rtl="0">
        <a:defRPr lang="ja-JP" altLang="en-US" sz="900">
          <a:solidFill>
            <a:schemeClr val="tx1"/>
          </a:solidFill>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[2024統計さむかわデータベース（完成）.xlsx]10-11g!ﾋﾟﾎﾞｯﾄﾃｰﾌﾞﾙ8</c:name>
    <c:fmtId val="0"/>
  </c:pivotSource>
  <c:chart>
    <c:autoTitleDeleted val="1"/>
    <c:pivotFmts>
      <c:pivotFmt>
        <c:idx val="0"/>
        <c:spPr>
          <a:solidFill>
            <a:schemeClr val="accent1"/>
          </a:solidFill>
          <a:ln>
            <a:solidFill>
              <a:schemeClr val="accent1"/>
            </a:solidFill>
          </a:ln>
        </c:spPr>
        <c:marker>
          <c:symbol val="none"/>
        </c:marker>
        <c:dLbl>
          <c:idx val="0"/>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solidFill>
          <a:ln>
            <a:solidFill>
              <a:schemeClr val="accent2"/>
            </a:solidFill>
          </a:ln>
        </c:spPr>
        <c:marker>
          <c:symbol val="none"/>
        </c:marker>
        <c:dLbl>
          <c:idx val="0"/>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dLbl>
          <c:idx val="0"/>
          <c:layout>
            <c:manualLayout>
              <c:x val="9.262475396549728E-3"/>
              <c:y val="0.29764555139827381"/>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dLbl>
          <c:idx val="0"/>
          <c:layout>
            <c:manualLayout>
              <c:x val="9.262475396549728E-3"/>
              <c:y val="0.29945955337143143"/>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dLbl>
          <c:idx val="0"/>
          <c:layout>
            <c:manualLayout>
              <c:x val="6.9468565474122956E-3"/>
              <c:y val="0.27680981366690866"/>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dLbl>
          <c:idx val="0"/>
          <c:layout>
            <c:manualLayout>
              <c:x val="6.9468565474122956E-3"/>
              <c:y val="0.15815851032805298"/>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dLbl>
          <c:idx val="0"/>
          <c:layout>
            <c:manualLayout>
              <c:x val="6.9468565474122956E-3"/>
              <c:y val="0.28083431060479142"/>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dLbl>
          <c:idx val="0"/>
          <c:layout>
            <c:manualLayout>
              <c:x val="6.9468565474122956E-3"/>
              <c:y val="0.22705335591916259"/>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dLbl>
          <c:idx val="0"/>
          <c:numFmt formatCode="#,##0_ " sourceLinked="0"/>
          <c:spPr>
            <a:noFill/>
            <a:ln>
              <a:noFill/>
            </a:ln>
            <a:effectLst/>
          </c:spPr>
          <c:txPr>
            <a:bodyPr/>
            <a:lstStyle/>
            <a:p>
              <a:pPr>
                <a:defRPr sz="900">
                  <a:solidFill>
                    <a:schemeClr val="tx1"/>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ln>
            <a:solidFill>
              <a:schemeClr val="accent3"/>
            </a:solidFill>
          </a:ln>
        </c:spPr>
        <c:marker>
          <c:spPr>
            <a:solidFill>
              <a:schemeClr val="accent3"/>
            </a:solidFill>
            <a:ln>
              <a:solidFill>
                <a:schemeClr val="accent3"/>
              </a:solidFill>
            </a:ln>
          </c:spPr>
        </c:marker>
        <c:dLbl>
          <c:idx val="0"/>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
        <c:dLbl>
          <c:idx val="0"/>
          <c:layout>
            <c:manualLayout>
              <c:x val="-8.7547714055715251E-2"/>
              <c:y val="-7.8014184397163122E-2"/>
            </c:manualLayout>
          </c:layout>
          <c:numFmt formatCode="#,##0_ " sourceLinked="0"/>
          <c:spPr>
            <a:noFill/>
            <a:ln>
              <a:noFill/>
            </a:ln>
            <a:effectLst/>
          </c:spPr>
          <c:txPr>
            <a:bodyPr/>
            <a:lstStyle/>
            <a:p>
              <a:pPr>
                <a:defRPr sz="9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11"/>
        <c:dLbl>
          <c:idx val="0"/>
          <c:layout>
            <c:manualLayout>
              <c:x val="-6.6707144413478359E-2"/>
              <c:y val="-9.3774625689519303E-2"/>
            </c:manualLayout>
          </c:layout>
          <c:numFmt formatCode="#,##0_ " sourceLinked="0"/>
          <c:spPr>
            <a:noFill/>
            <a:ln>
              <a:noFill/>
            </a:ln>
            <a:effectLst/>
          </c:spPr>
          <c:txPr>
            <a:bodyPr/>
            <a:lstStyle/>
            <a:p>
              <a:pPr>
                <a:defRPr sz="9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12"/>
        <c:dLbl>
          <c:idx val="0"/>
          <c:layout>
            <c:manualLayout>
              <c:x val="-5.3906259211344051E-2"/>
              <c:y val="-0.11731647462506907"/>
            </c:manualLayout>
          </c:layout>
          <c:numFmt formatCode="#,##0_ " sourceLinked="0"/>
          <c:spPr>
            <a:noFill/>
            <a:ln>
              <a:noFill/>
            </a:ln>
            <a:effectLst/>
          </c:spPr>
          <c:txPr>
            <a:bodyPr/>
            <a:lstStyle/>
            <a:p>
              <a:pPr>
                <a:defRPr sz="9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13"/>
        <c:dLbl>
          <c:idx val="0"/>
          <c:numFmt formatCode="#,##0_ " sourceLinked="0"/>
          <c:spPr>
            <a:noFill/>
            <a:ln>
              <a:noFill/>
            </a:ln>
            <a:effectLst/>
          </c:spPr>
          <c:txPr>
            <a:bodyPr/>
            <a:lstStyle/>
            <a:p>
              <a:pPr>
                <a:defRPr sz="9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2650900900900902"/>
          <c:y val="0.16673771275044519"/>
          <c:w val="0.75148648648648664"/>
          <c:h val="0.60379429521664396"/>
        </c:manualLayout>
      </c:layout>
      <c:barChart>
        <c:barDir val="col"/>
        <c:grouping val="clustered"/>
        <c:varyColors val="0"/>
        <c:ser>
          <c:idx val="1"/>
          <c:order val="1"/>
          <c:tx>
            <c:strRef>
              <c:f>'10-11g'!$C$1</c:f>
              <c:strCache>
                <c:ptCount val="1"/>
                <c:pt idx="0">
                  <c:v>蔵書数（左軸）</c:v>
                </c:pt>
              </c:strCache>
            </c:strRef>
          </c:tx>
          <c:spPr>
            <a:solidFill>
              <a:schemeClr val="accent1"/>
            </a:solidFill>
            <a:ln>
              <a:solidFill>
                <a:schemeClr val="accent1"/>
              </a:solidFill>
            </a:ln>
          </c:spPr>
          <c:invertIfNegative val="0"/>
          <c:dLbls>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'10-11g'!$A$2:$A$10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'10-11g'!$C$2:$C$10</c:f>
              <c:numCache>
                <c:formatCode>General</c:formatCode>
                <c:ptCount val="8"/>
                <c:pt idx="0">
                  <c:v>239556</c:v>
                </c:pt>
                <c:pt idx="1">
                  <c:v>239991</c:v>
                </c:pt>
                <c:pt idx="2">
                  <c:v>245248</c:v>
                </c:pt>
                <c:pt idx="3">
                  <c:v>250220</c:v>
                </c:pt>
                <c:pt idx="4">
                  <c:v>254096</c:v>
                </c:pt>
                <c:pt idx="5">
                  <c:v>257177</c:v>
                </c:pt>
                <c:pt idx="6">
                  <c:v>259933</c:v>
                </c:pt>
                <c:pt idx="7">
                  <c:v>263081</c:v>
                </c:pt>
              </c:numCache>
            </c:numRef>
          </c:val>
          <c:extLst>
            <c:ext xmlns:c16="http://schemas.microsoft.com/office/drawing/2014/chart" uri="{C3380CC4-5D6E-409C-BE32-E72D297353CC}">
              <c16:uniqueId val="{00000000-D7FB-420C-8625-AD016F2DACDB}"/>
            </c:ext>
          </c:extLst>
        </c:ser>
        <c:ser>
          <c:idx val="2"/>
          <c:order val="2"/>
          <c:tx>
            <c:strRef>
              <c:f>'10-11g'!$D$1</c:f>
              <c:strCache>
                <c:ptCount val="1"/>
                <c:pt idx="0">
                  <c:v>貸出点数（左軸）</c:v>
                </c:pt>
              </c:strCache>
            </c:strRef>
          </c:tx>
          <c:spPr>
            <a:solidFill>
              <a:schemeClr val="accent2"/>
            </a:solidFill>
            <a:ln>
              <a:solidFill>
                <a:schemeClr val="accent2"/>
              </a:solidFill>
            </a:ln>
          </c:spPr>
          <c:invertIfNegative val="0"/>
          <c:dPt>
            <c:idx val="0"/>
            <c:invertIfNegative val="0"/>
            <c:bubble3D val="0"/>
            <c:extLst>
              <c:ext xmlns:c16="http://schemas.microsoft.com/office/drawing/2014/chart" uri="{C3380CC4-5D6E-409C-BE32-E72D297353CC}">
                <c16:uniqueId val="{00000001-D7FB-420C-8625-AD016F2DACDB}"/>
              </c:ext>
            </c:extLst>
          </c:dPt>
          <c:dPt>
            <c:idx val="1"/>
            <c:invertIfNegative val="0"/>
            <c:bubble3D val="0"/>
            <c:extLst>
              <c:ext xmlns:c16="http://schemas.microsoft.com/office/drawing/2014/chart" uri="{C3380CC4-5D6E-409C-BE32-E72D297353CC}">
                <c16:uniqueId val="{00000002-D7FB-420C-8625-AD016F2DACDB}"/>
              </c:ext>
            </c:extLst>
          </c:dPt>
          <c:dPt>
            <c:idx val="2"/>
            <c:invertIfNegative val="0"/>
            <c:bubble3D val="0"/>
            <c:extLst>
              <c:ext xmlns:c16="http://schemas.microsoft.com/office/drawing/2014/chart" uri="{C3380CC4-5D6E-409C-BE32-E72D297353CC}">
                <c16:uniqueId val="{00000003-D7FB-420C-8625-AD016F2DACDB}"/>
              </c:ext>
            </c:extLst>
          </c:dPt>
          <c:dPt>
            <c:idx val="3"/>
            <c:invertIfNegative val="0"/>
            <c:bubble3D val="0"/>
            <c:extLst>
              <c:ext xmlns:c16="http://schemas.microsoft.com/office/drawing/2014/chart" uri="{C3380CC4-5D6E-409C-BE32-E72D297353CC}">
                <c16:uniqueId val="{00000004-D7FB-420C-8625-AD016F2DACDB}"/>
              </c:ext>
            </c:extLst>
          </c:dPt>
          <c:dPt>
            <c:idx val="4"/>
            <c:invertIfNegative val="0"/>
            <c:bubble3D val="0"/>
            <c:extLst>
              <c:ext xmlns:c16="http://schemas.microsoft.com/office/drawing/2014/chart" uri="{C3380CC4-5D6E-409C-BE32-E72D297353CC}">
                <c16:uniqueId val="{00000005-D7FB-420C-8625-AD016F2DACDB}"/>
              </c:ext>
            </c:extLst>
          </c:dPt>
          <c:dPt>
            <c:idx val="5"/>
            <c:invertIfNegative val="0"/>
            <c:bubble3D val="0"/>
            <c:extLst>
              <c:ext xmlns:c16="http://schemas.microsoft.com/office/drawing/2014/chart" uri="{C3380CC4-5D6E-409C-BE32-E72D297353CC}">
                <c16:uniqueId val="{00000006-D7FB-420C-8625-AD016F2DACDB}"/>
              </c:ext>
            </c:extLst>
          </c:dPt>
          <c:dPt>
            <c:idx val="6"/>
            <c:invertIfNegative val="0"/>
            <c:bubble3D val="0"/>
            <c:extLst>
              <c:ext xmlns:c16="http://schemas.microsoft.com/office/drawing/2014/chart" uri="{C3380CC4-5D6E-409C-BE32-E72D297353CC}">
                <c16:uniqueId val="{00000007-D7FB-420C-8625-AD016F2DACDB}"/>
              </c:ext>
            </c:extLst>
          </c:dPt>
          <c:dLbls>
            <c:dLbl>
              <c:idx val="0"/>
              <c:layout>
                <c:manualLayout>
                  <c:x val="9.262475396549728E-3"/>
                  <c:y val="0.29764555139827381"/>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7FB-420C-8625-AD016F2DACDB}"/>
                </c:ext>
              </c:extLst>
            </c:dLbl>
            <c:dLbl>
              <c:idx val="1"/>
              <c:layout>
                <c:manualLayout>
                  <c:x val="9.262475396549728E-3"/>
                  <c:y val="0.29945955337143143"/>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7FB-420C-8625-AD016F2DACDB}"/>
                </c:ext>
              </c:extLst>
            </c:dLbl>
            <c:dLbl>
              <c:idx val="2"/>
              <c:layout>
                <c:manualLayout>
                  <c:x val="6.9468565474122956E-3"/>
                  <c:y val="0.27680981366690866"/>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7FB-420C-8625-AD016F2DACDB}"/>
                </c:ext>
              </c:extLst>
            </c:dLbl>
            <c:dLbl>
              <c:idx val="3"/>
              <c:layout>
                <c:manualLayout>
                  <c:x val="6.9468565474122956E-3"/>
                  <c:y val="0.15815851032805298"/>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7FB-420C-8625-AD016F2DACDB}"/>
                </c:ext>
              </c:extLst>
            </c:dLbl>
            <c:dLbl>
              <c:idx val="4"/>
              <c:layout>
                <c:manualLayout>
                  <c:x val="6.9468565474122956E-3"/>
                  <c:y val="0.28083431060479142"/>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7FB-420C-8625-AD016F2DACDB}"/>
                </c:ext>
              </c:extLst>
            </c:dLbl>
            <c:dLbl>
              <c:idx val="5"/>
              <c:layout>
                <c:manualLayout>
                  <c:x val="6.9468565474122956E-3"/>
                  <c:y val="0.22705335591916259"/>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7FB-420C-8625-AD016F2DACDB}"/>
                </c:ext>
              </c:extLst>
            </c:dLbl>
            <c:dLbl>
              <c:idx val="6"/>
              <c:numFmt formatCode="#,##0_ " sourceLinked="0"/>
              <c:spPr>
                <a:noFill/>
                <a:ln>
                  <a:noFill/>
                </a:ln>
                <a:effectLst/>
              </c:spPr>
              <c:txPr>
                <a:bodyPr/>
                <a:lstStyle/>
                <a:p>
                  <a:pPr>
                    <a:defRPr sz="900">
                      <a:solidFill>
                        <a:schemeClr val="tx1"/>
                      </a:solidFill>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7-D7FB-420C-8625-AD016F2DACDB}"/>
                </c:ext>
              </c:extLst>
            </c:dLbl>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'10-11g'!$A$2:$A$10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'10-11g'!$D$2:$D$10</c:f>
              <c:numCache>
                <c:formatCode>General</c:formatCode>
                <c:ptCount val="8"/>
                <c:pt idx="0">
                  <c:v>348340</c:v>
                </c:pt>
                <c:pt idx="1">
                  <c:v>350876</c:v>
                </c:pt>
                <c:pt idx="2">
                  <c:v>319213</c:v>
                </c:pt>
                <c:pt idx="3">
                  <c:v>246854</c:v>
                </c:pt>
                <c:pt idx="4">
                  <c:v>324839</c:v>
                </c:pt>
                <c:pt idx="5">
                  <c:v>288213</c:v>
                </c:pt>
                <c:pt idx="6">
                  <c:v>271029</c:v>
                </c:pt>
                <c:pt idx="7">
                  <c:v>274693</c:v>
                </c:pt>
              </c:numCache>
            </c:numRef>
          </c:val>
          <c:extLst>
            <c:ext xmlns:c16="http://schemas.microsoft.com/office/drawing/2014/chart" uri="{C3380CC4-5D6E-409C-BE32-E72D297353CC}">
              <c16:uniqueId val="{00000008-D7FB-420C-8625-AD016F2DACDB}"/>
            </c:ext>
          </c:extLst>
        </c:ser>
        <c:dLbls>
          <c:showLegendKey val="0"/>
          <c:showVal val="1"/>
          <c:showCatName val="0"/>
          <c:showSerName val="0"/>
          <c:showPercent val="0"/>
          <c:showBubbleSize val="0"/>
        </c:dLbls>
        <c:gapWidth val="150"/>
        <c:axId val="1"/>
        <c:axId val="2"/>
      </c:barChart>
      <c:lineChart>
        <c:grouping val="standard"/>
        <c:varyColors val="0"/>
        <c:ser>
          <c:idx val="0"/>
          <c:order val="0"/>
          <c:tx>
            <c:strRef>
              <c:f>'10-11g'!$B$1</c:f>
              <c:strCache>
                <c:ptCount val="1"/>
                <c:pt idx="0">
                  <c:v>来館者数（右軸）</c:v>
                </c:pt>
              </c:strCache>
            </c:strRef>
          </c:tx>
          <c:spPr>
            <a:ln>
              <a:solidFill>
                <a:schemeClr val="accent3"/>
              </a:solidFill>
            </a:ln>
          </c:spPr>
          <c:marker>
            <c:spPr>
              <a:solidFill>
                <a:schemeClr val="accent3"/>
              </a:solidFill>
              <a:ln>
                <a:solidFill>
                  <a:schemeClr val="accent3"/>
                </a:solidFill>
              </a:ln>
            </c:spPr>
          </c:marker>
          <c:dPt>
            <c:idx val="4"/>
            <c:bubble3D val="0"/>
            <c:extLst>
              <c:ext xmlns:c16="http://schemas.microsoft.com/office/drawing/2014/chart" uri="{C3380CC4-5D6E-409C-BE32-E72D297353CC}">
                <c16:uniqueId val="{00000009-D7FB-420C-8625-AD016F2DACDB}"/>
              </c:ext>
            </c:extLst>
          </c:dPt>
          <c:dPt>
            <c:idx val="5"/>
            <c:bubble3D val="0"/>
            <c:extLst>
              <c:ext xmlns:c16="http://schemas.microsoft.com/office/drawing/2014/chart" uri="{C3380CC4-5D6E-409C-BE32-E72D297353CC}">
                <c16:uniqueId val="{0000000A-D7FB-420C-8625-AD016F2DACDB}"/>
              </c:ext>
            </c:extLst>
          </c:dPt>
          <c:dPt>
            <c:idx val="6"/>
            <c:bubble3D val="0"/>
            <c:extLst>
              <c:ext xmlns:c16="http://schemas.microsoft.com/office/drawing/2014/chart" uri="{C3380CC4-5D6E-409C-BE32-E72D297353CC}">
                <c16:uniqueId val="{0000000B-D7FB-420C-8625-AD016F2DACDB}"/>
              </c:ext>
            </c:extLst>
          </c:dPt>
          <c:dPt>
            <c:idx val="7"/>
            <c:bubble3D val="0"/>
            <c:extLst>
              <c:ext xmlns:c16="http://schemas.microsoft.com/office/drawing/2014/chart" uri="{C3380CC4-5D6E-409C-BE32-E72D297353CC}">
                <c16:uniqueId val="{0000000C-D7FB-420C-8625-AD016F2DACDB}"/>
              </c:ext>
            </c:extLst>
          </c:dPt>
          <c:dLbls>
            <c:dLbl>
              <c:idx val="4"/>
              <c:layout>
                <c:manualLayout>
                  <c:x val="-8.7547714055715251E-2"/>
                  <c:y val="-7.8014184397163122E-2"/>
                </c:manualLayout>
              </c:layout>
              <c:numFmt formatCode="#,##0_ " sourceLinked="0"/>
              <c:spPr>
                <a:noFill/>
                <a:ln>
                  <a:noFill/>
                </a:ln>
                <a:effectLst/>
              </c:spPr>
              <c:txPr>
                <a:bodyPr/>
                <a:lstStyle/>
                <a:p>
                  <a:pPr>
                    <a:defRPr sz="9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7FB-420C-8625-AD016F2DACDB}"/>
                </c:ext>
              </c:extLst>
            </c:dLbl>
            <c:dLbl>
              <c:idx val="5"/>
              <c:layout>
                <c:manualLayout>
                  <c:x val="-6.6707144413478359E-2"/>
                  <c:y val="-9.3774625689519303E-2"/>
                </c:manualLayout>
              </c:layout>
              <c:numFmt formatCode="#,##0_ " sourceLinked="0"/>
              <c:spPr>
                <a:noFill/>
                <a:ln>
                  <a:noFill/>
                </a:ln>
                <a:effectLst/>
              </c:spPr>
              <c:txPr>
                <a:bodyPr/>
                <a:lstStyle/>
                <a:p>
                  <a:pPr>
                    <a:defRPr sz="9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7FB-420C-8625-AD016F2DACDB}"/>
                </c:ext>
              </c:extLst>
            </c:dLbl>
            <c:dLbl>
              <c:idx val="6"/>
              <c:layout>
                <c:manualLayout>
                  <c:x val="-5.3906259211344051E-2"/>
                  <c:y val="-0.11731647462506907"/>
                </c:manualLayout>
              </c:layout>
              <c:numFmt formatCode="#,##0_ " sourceLinked="0"/>
              <c:spPr>
                <a:noFill/>
                <a:ln>
                  <a:noFill/>
                </a:ln>
                <a:effectLst/>
              </c:spPr>
              <c:txPr>
                <a:bodyPr/>
                <a:lstStyle/>
                <a:p>
                  <a:pPr>
                    <a:defRPr sz="9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7FB-420C-8625-AD016F2DACDB}"/>
                </c:ext>
              </c:extLst>
            </c:dLbl>
            <c:dLbl>
              <c:idx val="7"/>
              <c:numFmt formatCode="#,##0_ " sourceLinked="0"/>
              <c:spPr>
                <a:noFill/>
                <a:ln>
                  <a:noFill/>
                </a:ln>
                <a:effectLst/>
              </c:spPr>
              <c:txPr>
                <a:bodyPr/>
                <a:lstStyle/>
                <a:p>
                  <a:pPr>
                    <a:defRPr sz="900">
                      <a:solidFill>
                        <a:schemeClr val="tx1"/>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C-D7FB-420C-8625-AD016F2DACDB}"/>
                </c:ext>
              </c:extLst>
            </c:dLbl>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'10-11g'!$A$2:$A$10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'10-11g'!$B$2:$B$10</c:f>
              <c:numCache>
                <c:formatCode>General</c:formatCode>
                <c:ptCount val="8"/>
                <c:pt idx="0">
                  <c:v>291372</c:v>
                </c:pt>
                <c:pt idx="1">
                  <c:v>316465</c:v>
                </c:pt>
                <c:pt idx="2">
                  <c:v>312532</c:v>
                </c:pt>
                <c:pt idx="3">
                  <c:v>197353</c:v>
                </c:pt>
                <c:pt idx="4">
                  <c:v>239407</c:v>
                </c:pt>
                <c:pt idx="5">
                  <c:v>229922</c:v>
                </c:pt>
                <c:pt idx="6">
                  <c:v>203317</c:v>
                </c:pt>
                <c:pt idx="7">
                  <c:v>186205</c:v>
                </c:pt>
              </c:numCache>
            </c:numRef>
          </c:val>
          <c:smooth val="0"/>
          <c:extLst>
            <c:ext xmlns:c16="http://schemas.microsoft.com/office/drawing/2014/chart" uri="{C3380CC4-5D6E-409C-BE32-E72D297353CC}">
              <c16:uniqueId val="{0000000D-D7FB-420C-8625-AD016F2DACDB}"/>
            </c:ext>
          </c:extLst>
        </c:ser>
        <c:dLbls>
          <c:showLegendKey val="0"/>
          <c:showVal val="1"/>
          <c:showCatName val="0"/>
          <c:showSerName val="0"/>
          <c:showPercent val="0"/>
          <c:showBubbleSize val="0"/>
        </c:dLbls>
        <c:marker val="1"/>
        <c:smooth val="0"/>
        <c:axId val="11"/>
        <c:axId val="12"/>
      </c:lineChart>
      <c:catAx>
        <c:axId val="1"/>
        <c:scaling>
          <c:orientation val="minMax"/>
        </c:scaling>
        <c:delete val="0"/>
        <c:axPos val="b"/>
        <c:numFmt formatCode="General" sourceLinked="1"/>
        <c:majorTickMark val="out"/>
        <c:minorTickMark val="none"/>
        <c:tickLblPos val="nextTo"/>
        <c:txPr>
          <a:bodyPr rot="-2100000" horzOverflow="overflow" anchor="ctr" anchorCtr="1"/>
          <a:lstStyle/>
          <a:p>
            <a:pPr algn="ctr" rtl="0">
              <a:defRPr sz="900">
                <a:solidFill>
                  <a:schemeClr val="tx1"/>
                </a:solidFill>
              </a:defRPr>
            </a:pPr>
            <a:endParaRPr lang="ja-JP"/>
          </a:p>
        </c:txPr>
        <c:crossAx val="2"/>
        <c:crosses val="autoZero"/>
        <c:auto val="1"/>
        <c:lblAlgn val="ctr"/>
        <c:lblOffset val="50"/>
        <c:noMultiLvlLbl val="0"/>
      </c:catAx>
      <c:valAx>
        <c:axId val="2"/>
        <c:scaling>
          <c:orientation val="minMax"/>
        </c:scaling>
        <c:delete val="0"/>
        <c:axPos val="l"/>
        <c:title>
          <c:tx>
            <c:rich>
              <a:bodyPr rot="0" horzOverflow="overflow" anchor="ctr" anchorCtr="1"/>
              <a:lstStyle/>
              <a:p>
                <a:pPr algn="ctr" rtl="0">
                  <a:defRPr sz="900" b="0" i="0" u="none" strike="noStrike" baseline="0">
                    <a:solidFill>
                      <a:schemeClr val="tx1"/>
                    </a:solidFill>
                  </a:defRPr>
                </a:pPr>
                <a:r>
                  <a:rPr lang="ja-JP" altLang="en-US" sz="900" b="0" i="0" u="none" strike="noStrike" baseline="0">
                    <a:solidFill>
                      <a:schemeClr val="tx1"/>
                    </a:solidFill>
                    <a:latin typeface="メイリオ"/>
                    <a:ea typeface="メイリオ"/>
                  </a:rPr>
                  <a:t>（冊）</a:t>
                </a:r>
              </a:p>
            </c:rich>
          </c:tx>
          <c:layout>
            <c:manualLayout>
              <c:xMode val="edge"/>
              <c:yMode val="edge"/>
              <c:x val="5.574942723599239E-2"/>
              <c:y val="6.3717005893131284E-2"/>
            </c:manualLayout>
          </c:layout>
          <c:overlay val="0"/>
        </c:title>
        <c:numFmt formatCode="#,##0_);[Red]\(#,##0\)" sourceLinked="0"/>
        <c:majorTickMark val="out"/>
        <c:minorTickMark val="none"/>
        <c:tickLblPos val="nextTo"/>
        <c:txPr>
          <a:bodyPr horzOverflow="overflow" anchor="ctr" anchorCtr="1"/>
          <a:lstStyle/>
          <a:p>
            <a:pPr algn="ctr" rtl="0">
              <a:defRPr sz="900">
                <a:solidFill>
                  <a:schemeClr val="tx1"/>
                </a:solidFill>
              </a:defRPr>
            </a:pPr>
            <a:endParaRPr lang="ja-JP"/>
          </a:p>
        </c:txPr>
        <c:crossAx val="1"/>
        <c:crosses val="autoZero"/>
        <c:crossBetween val="between"/>
      </c:valAx>
      <c:catAx>
        <c:axId val="11"/>
        <c:scaling>
          <c:orientation val="minMax"/>
        </c:scaling>
        <c:delete val="1"/>
        <c:axPos val="b"/>
        <c:numFmt formatCode="General" sourceLinked="1"/>
        <c:majorTickMark val="out"/>
        <c:minorTickMark val="none"/>
        <c:tickLblPos val="nextTo"/>
        <c:crossAx val="12"/>
        <c:crosses val="autoZero"/>
        <c:auto val="1"/>
        <c:lblAlgn val="ctr"/>
        <c:lblOffset val="100"/>
        <c:noMultiLvlLbl val="0"/>
      </c:catAx>
      <c:valAx>
        <c:axId val="12"/>
        <c:scaling>
          <c:orientation val="minMax"/>
          <c:min val="0"/>
        </c:scaling>
        <c:delete val="0"/>
        <c:axPos val="r"/>
        <c:title>
          <c:tx>
            <c:rich>
              <a:bodyPr rot="0" horzOverflow="overflow" anchor="ctr" anchorCtr="1"/>
              <a:lstStyle/>
              <a:p>
                <a:pPr algn="ctr" rtl="0">
                  <a:defRPr sz="900" b="0" i="0" u="none" strike="noStrike" baseline="0">
                    <a:solidFill>
                      <a:schemeClr val="tx1"/>
                    </a:solidFill>
                  </a:defRPr>
                </a:pPr>
                <a:r>
                  <a:rPr lang="ja-JP" altLang="en-US" sz="900" b="0" i="0" u="none" strike="noStrike" baseline="0">
                    <a:solidFill>
                      <a:schemeClr val="tx1"/>
                    </a:solidFill>
                    <a:latin typeface="メイリオ"/>
                    <a:ea typeface="メイリオ"/>
                  </a:rPr>
                  <a:t>（人）</a:t>
                </a:r>
              </a:p>
            </c:rich>
          </c:tx>
          <c:layout>
            <c:manualLayout>
              <c:xMode val="edge"/>
              <c:yMode val="edge"/>
              <c:x val="0.89204206964401822"/>
              <c:y val="6.7579111573317488E-2"/>
            </c:manualLayout>
          </c:layout>
          <c:overlay val="0"/>
        </c:title>
        <c:numFmt formatCode="#,##0_);[Red]\(#,##0\)" sourceLinked="0"/>
        <c:majorTickMark val="out"/>
        <c:minorTickMark val="none"/>
        <c:tickLblPos val="nextTo"/>
        <c:txPr>
          <a:bodyPr horzOverflow="overflow" anchor="ctr" anchorCtr="1"/>
          <a:lstStyle/>
          <a:p>
            <a:pPr algn="ctr" rtl="0">
              <a:defRPr sz="900">
                <a:solidFill>
                  <a:schemeClr val="tx1"/>
                </a:solidFill>
              </a:defRPr>
            </a:pPr>
            <a:endParaRPr lang="ja-JP"/>
          </a:p>
        </c:txPr>
        <c:crossAx val="11"/>
        <c:crosses val="max"/>
        <c:crossBetween val="between"/>
      </c:valAx>
    </c:plotArea>
    <c:legend>
      <c:legendPos val="t"/>
      <c:overlay val="0"/>
      <c:txPr>
        <a:bodyPr horzOverflow="overflow" anchor="ctr" anchorCtr="1"/>
        <a:lstStyle/>
        <a:p>
          <a:pPr algn="l" rtl="0">
            <a:defRPr sz="900">
              <a:solidFill>
                <a:schemeClr val="tx1"/>
              </a:solidFill>
            </a:defRPr>
          </a:pPr>
          <a:endParaRPr lang="ja-JP"/>
        </a:p>
      </c:txPr>
    </c:legend>
    <c:plotVisOnly val="1"/>
    <c:dispBlanksAs val="gap"/>
    <c:showDLblsOverMax val="0"/>
  </c:chart>
  <c:spPr>
    <a:noFill/>
    <a:ln>
      <a:noFill/>
    </a:ln>
  </c:spPr>
  <c:txPr>
    <a:bodyPr horzOverflow="overflow" anchor="ctr" anchorCtr="1"/>
    <a:lstStyle/>
    <a:p>
      <a:pPr algn="ctr" rtl="0">
        <a:defRPr lang="ja-JP" altLang="en-US" sz="900">
          <a:solidFill>
            <a:schemeClr val="tx1"/>
          </a:solidFill>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[2024統計さむかわデータベース（完成）.xlsx]10-12g!ﾋﾟﾎﾞｯﾄﾃｰﾌﾞﾙ9</c:name>
    <c:fmtId val="0"/>
  </c:pivotSource>
  <c:chart>
    <c:autoTitleDeleted val="1"/>
    <c:pivotFmts>
      <c:pivotFmt>
        <c:idx val="0"/>
        <c:spPr>
          <a:solidFill>
            <a:schemeClr val="accent1"/>
          </a:solidFill>
          <a:ln>
            <a:noFill/>
          </a:ln>
          <a:effectLst/>
        </c:spPr>
        <c:dLbl>
          <c:idx val="0"/>
          <c:numFmt formatCode="#,##0_ " sourceLinked="0"/>
          <c:spPr>
            <a:noFill/>
            <a:ln>
              <a:noFill/>
            </a:ln>
            <a:effectLst/>
          </c:spPr>
          <c:txPr>
            <a:bodyPr rot="0" spcFirstLastPara="1" vertOverflow="ellipsis" horzOverflow="overflow"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349626751201554"/>
          <c:y val="0.11163789956718988"/>
          <c:w val="0.84472878390201211"/>
          <c:h val="0.66274147850723952"/>
        </c:manualLayout>
      </c:layout>
      <c:barChart>
        <c:barDir val="col"/>
        <c:grouping val="clustered"/>
        <c:varyColors val="0"/>
        <c:ser>
          <c:idx val="0"/>
          <c:order val="0"/>
          <c:tx>
            <c:strRef>
              <c:f>'10-12g'!$B$1</c:f>
              <c:strCache>
                <c:ptCount val="1"/>
                <c:pt idx="0">
                  <c:v>集計</c:v>
                </c:pt>
              </c:strCache>
            </c:strRef>
          </c:tx>
          <c:spPr>
            <a:solidFill>
              <a:schemeClr val="accent1"/>
            </a:solidFill>
            <a:ln>
              <a:noFill/>
            </a:ln>
            <a:effectLst/>
          </c:spPr>
          <c:invertIfNegative val="0"/>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'10-12g'!$A$2:$A$10</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'10-12g'!$B$2:$B$10</c:f>
              <c:numCache>
                <c:formatCode>General</c:formatCode>
                <c:ptCount val="8"/>
                <c:pt idx="0">
                  <c:v>1951</c:v>
                </c:pt>
                <c:pt idx="1">
                  <c:v>1975</c:v>
                </c:pt>
                <c:pt idx="2">
                  <c:v>2014</c:v>
                </c:pt>
                <c:pt idx="3">
                  <c:v>1898</c:v>
                </c:pt>
                <c:pt idx="4">
                  <c:v>1684</c:v>
                </c:pt>
                <c:pt idx="5">
                  <c:v>1895</c:v>
                </c:pt>
                <c:pt idx="6">
                  <c:v>2164</c:v>
                </c:pt>
                <c:pt idx="7">
                  <c:v>2508</c:v>
                </c:pt>
              </c:numCache>
            </c:numRef>
          </c:val>
          <c:extLst>
            <c:ext xmlns:c16="http://schemas.microsoft.com/office/drawing/2014/chart" uri="{C3380CC4-5D6E-409C-BE32-E72D297353CC}">
              <c16:uniqueId val="{00000000-D741-4019-80CE-2ACD907EDD48}"/>
            </c:ext>
          </c:extLst>
        </c:ser>
        <c:dLbls>
          <c:showLegendKey val="0"/>
          <c:showVal val="1"/>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（千人）</a:t>
                </a:r>
              </a:p>
            </c:rich>
          </c:tx>
          <c:layout>
            <c:manualLayout>
              <c:xMode val="edge"/>
              <c:yMode val="edge"/>
              <c:x val="1.8603065241844768E-2"/>
              <c:y val="1.86723062494886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[2024統計さむかわデータベース（完成）.xlsx]11-1g!ﾋﾟﾎﾞｯﾄﾃｰﾌﾞﾙ1</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dLbl>
          <c:idx val="0"/>
          <c:layout>
            <c:manualLayout>
              <c:x val="-1.1508550877306208E-16"/>
              <c:y val="1.7683465959328019E-2"/>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pivotFmt>
      <c:pivotFmt>
        <c:idx val="8"/>
        <c:spPr>
          <a:solidFill>
            <a:schemeClr val="accent1"/>
          </a:solidFill>
          <a:ln>
            <a:noFill/>
          </a:ln>
          <a:effectLst/>
        </c:spPr>
      </c:pivotFmt>
      <c:pivotFmt>
        <c:idx val="9"/>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numFmt formatCode="###.#0"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10"/>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1"/>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2"/>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3"/>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4"/>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5"/>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6"/>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7"/>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s>
    <c:plotArea>
      <c:layout>
        <c:manualLayout>
          <c:layoutTarget val="inner"/>
          <c:xMode val="edge"/>
          <c:yMode val="edge"/>
          <c:x val="9.2182085996312613E-2"/>
          <c:y val="0.14050349144022781"/>
          <c:w val="0.82581455238935886"/>
          <c:h val="0.64679316127150777"/>
        </c:manualLayout>
      </c:layout>
      <c:barChart>
        <c:barDir val="col"/>
        <c:grouping val="clustered"/>
        <c:varyColors val="0"/>
        <c:ser>
          <c:idx val="1"/>
          <c:order val="1"/>
          <c:tx>
            <c:strRef>
              <c:f>'11-1g'!$C$1</c:f>
              <c:strCache>
                <c:ptCount val="1"/>
                <c:pt idx="0">
                  <c:v>被保護人員（左軸）</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43B0-4653-9827-095BC433331D}"/>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43B0-4653-9827-095BC433331D}"/>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43B0-4653-9827-095BC433331D}"/>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43B0-4653-9827-095BC433331D}"/>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9-43B0-4653-9827-095BC433331D}"/>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B-43B0-4653-9827-095BC433331D}"/>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D-43B0-4653-9827-095BC433331D}"/>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F-43B0-4653-9827-095BC433331D}"/>
              </c:ext>
            </c:extLst>
          </c:dPt>
          <c:dPt>
            <c:idx val="8"/>
            <c:invertIfNegative val="0"/>
            <c:bubble3D val="0"/>
            <c:extLst>
              <c:ext xmlns:c16="http://schemas.microsoft.com/office/drawing/2014/chart" uri="{C3380CC4-5D6E-409C-BE32-E72D297353CC}">
                <c16:uniqueId val="{00000011-43B0-4653-9827-095BC433331D}"/>
              </c:ext>
            </c:extLst>
          </c:dPt>
          <c:dLbls>
            <c:dLbl>
              <c:idx val="5"/>
              <c:layout>
                <c:manualLayout>
                  <c:x val="-1.1508550877306208E-16"/>
                  <c:y val="1.768346595932801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3B0-4653-9827-095BC433331D}"/>
                </c:ext>
              </c:extLst>
            </c:dLbl>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'11-1g'!$A$2:$A$10</c:f>
              <c:strCache>
                <c:ptCount val="8"/>
                <c:pt idx="0">
                  <c:v>平成29年</c:v>
                </c:pt>
                <c:pt idx="1">
                  <c:v>平成30年</c:v>
                </c:pt>
                <c:pt idx="2">
                  <c:v>平成31年</c:v>
                </c:pt>
                <c:pt idx="3">
                  <c:v>令和2年</c:v>
                </c:pt>
                <c:pt idx="4">
                  <c:v>令和3年</c:v>
                </c:pt>
                <c:pt idx="5">
                  <c:v>令和4年</c:v>
                </c:pt>
                <c:pt idx="6">
                  <c:v>令和5年</c:v>
                </c:pt>
                <c:pt idx="7">
                  <c:v>令和6年</c:v>
                </c:pt>
              </c:strCache>
            </c:strRef>
          </c:cat>
          <c:val>
            <c:numRef>
              <c:f>'11-1g'!$C$2:$C$10</c:f>
              <c:numCache>
                <c:formatCode>General</c:formatCode>
                <c:ptCount val="8"/>
                <c:pt idx="0">
                  <c:v>660</c:v>
                </c:pt>
                <c:pt idx="1">
                  <c:v>664</c:v>
                </c:pt>
                <c:pt idx="2">
                  <c:v>650</c:v>
                </c:pt>
                <c:pt idx="3">
                  <c:v>650</c:v>
                </c:pt>
                <c:pt idx="4">
                  <c:v>688</c:v>
                </c:pt>
                <c:pt idx="5">
                  <c:v>699</c:v>
                </c:pt>
                <c:pt idx="6">
                  <c:v>719</c:v>
                </c:pt>
                <c:pt idx="7">
                  <c:v>708</c:v>
                </c:pt>
              </c:numCache>
            </c:numRef>
          </c:val>
          <c:extLst>
            <c:ext xmlns:c16="http://schemas.microsoft.com/office/drawing/2014/chart" uri="{C3380CC4-5D6E-409C-BE32-E72D297353CC}">
              <c16:uniqueId val="{00000012-43B0-4653-9827-095BC433331D}"/>
            </c:ext>
          </c:extLst>
        </c:ser>
        <c:dLbls>
          <c:showLegendKey val="0"/>
          <c:showVal val="0"/>
          <c:showCatName val="0"/>
          <c:showSerName val="0"/>
          <c:showPercent val="0"/>
          <c:showBubbleSize val="0"/>
        </c:dLbls>
        <c:gapWidth val="150"/>
        <c:axId val="1"/>
        <c:axId val="2"/>
      </c:barChart>
      <c:lineChart>
        <c:grouping val="standard"/>
        <c:varyColors val="0"/>
        <c:ser>
          <c:idx val="0"/>
          <c:order val="0"/>
          <c:tx>
            <c:strRef>
              <c:f>'11-1g'!$B$1</c:f>
              <c:strCache>
                <c:ptCount val="1"/>
                <c:pt idx="0">
                  <c:v>人口に対する保護率（右軸）</c:v>
                </c:pt>
              </c:strCache>
            </c:strRef>
          </c:tx>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Pt>
            <c:idx val="0"/>
            <c:bubble3D val="0"/>
            <c:spPr>
              <a:ln w="28575" cap="rnd" cmpd="sng" algn="ctr">
                <a:solidFill>
                  <a:schemeClr val="accent2"/>
                </a:solidFill>
                <a:prstDash val="solid"/>
                <a:round/>
              </a:ln>
              <a:effectLst/>
            </c:spPr>
            <c:extLst>
              <c:ext xmlns:c16="http://schemas.microsoft.com/office/drawing/2014/chart" uri="{C3380CC4-5D6E-409C-BE32-E72D297353CC}">
                <c16:uniqueId val="{00000014-43B0-4653-9827-095BC433331D}"/>
              </c:ext>
            </c:extLst>
          </c:dPt>
          <c:dPt>
            <c:idx val="1"/>
            <c:bubble3D val="0"/>
            <c:spPr>
              <a:ln w="28575" cap="rnd" cmpd="sng" algn="ctr">
                <a:solidFill>
                  <a:schemeClr val="accent2"/>
                </a:solidFill>
                <a:prstDash val="solid"/>
                <a:round/>
              </a:ln>
              <a:effectLst/>
            </c:spPr>
            <c:extLst>
              <c:ext xmlns:c16="http://schemas.microsoft.com/office/drawing/2014/chart" uri="{C3380CC4-5D6E-409C-BE32-E72D297353CC}">
                <c16:uniqueId val="{00000016-43B0-4653-9827-095BC433331D}"/>
              </c:ext>
            </c:extLst>
          </c:dPt>
          <c:dPt>
            <c:idx val="2"/>
            <c:bubble3D val="0"/>
            <c:spPr>
              <a:ln w="28575" cap="rnd" cmpd="sng" algn="ctr">
                <a:solidFill>
                  <a:schemeClr val="accent2"/>
                </a:solidFill>
                <a:prstDash val="solid"/>
                <a:round/>
              </a:ln>
              <a:effectLst/>
            </c:spPr>
            <c:extLst>
              <c:ext xmlns:c16="http://schemas.microsoft.com/office/drawing/2014/chart" uri="{C3380CC4-5D6E-409C-BE32-E72D297353CC}">
                <c16:uniqueId val="{00000018-43B0-4653-9827-095BC433331D}"/>
              </c:ext>
            </c:extLst>
          </c:dPt>
          <c:dPt>
            <c:idx val="3"/>
            <c:bubble3D val="0"/>
            <c:spPr>
              <a:ln w="28575" cap="rnd" cmpd="sng" algn="ctr">
                <a:solidFill>
                  <a:schemeClr val="accent2"/>
                </a:solidFill>
                <a:prstDash val="solid"/>
                <a:round/>
              </a:ln>
              <a:effectLst/>
            </c:spPr>
            <c:extLst>
              <c:ext xmlns:c16="http://schemas.microsoft.com/office/drawing/2014/chart" uri="{C3380CC4-5D6E-409C-BE32-E72D297353CC}">
                <c16:uniqueId val="{0000001A-43B0-4653-9827-095BC433331D}"/>
              </c:ext>
            </c:extLst>
          </c:dPt>
          <c:dPt>
            <c:idx val="4"/>
            <c:bubble3D val="0"/>
            <c:spPr>
              <a:ln w="28575" cap="rnd" cmpd="sng" algn="ctr">
                <a:solidFill>
                  <a:schemeClr val="accent2"/>
                </a:solidFill>
                <a:prstDash val="solid"/>
                <a:round/>
              </a:ln>
              <a:effectLst/>
            </c:spPr>
            <c:extLst>
              <c:ext xmlns:c16="http://schemas.microsoft.com/office/drawing/2014/chart" uri="{C3380CC4-5D6E-409C-BE32-E72D297353CC}">
                <c16:uniqueId val="{0000001C-43B0-4653-9827-095BC433331D}"/>
              </c:ext>
            </c:extLst>
          </c:dPt>
          <c:dPt>
            <c:idx val="5"/>
            <c:bubble3D val="0"/>
            <c:spPr>
              <a:ln w="28575" cap="rnd" cmpd="sng" algn="ctr">
                <a:solidFill>
                  <a:schemeClr val="accent2"/>
                </a:solidFill>
                <a:prstDash val="solid"/>
                <a:round/>
              </a:ln>
              <a:effectLst/>
            </c:spPr>
            <c:extLst>
              <c:ext xmlns:c16="http://schemas.microsoft.com/office/drawing/2014/chart" uri="{C3380CC4-5D6E-409C-BE32-E72D297353CC}">
                <c16:uniqueId val="{0000001E-43B0-4653-9827-095BC433331D}"/>
              </c:ext>
            </c:extLst>
          </c:dPt>
          <c:dPt>
            <c:idx val="6"/>
            <c:bubble3D val="0"/>
            <c:spPr>
              <a:ln w="28575" cap="rnd" cmpd="sng" algn="ctr">
                <a:solidFill>
                  <a:schemeClr val="accent2"/>
                </a:solidFill>
                <a:prstDash val="solid"/>
                <a:round/>
              </a:ln>
              <a:effectLst/>
            </c:spPr>
            <c:extLst>
              <c:ext xmlns:c16="http://schemas.microsoft.com/office/drawing/2014/chart" uri="{C3380CC4-5D6E-409C-BE32-E72D297353CC}">
                <c16:uniqueId val="{00000020-43B0-4653-9827-095BC433331D}"/>
              </c:ext>
            </c:extLst>
          </c:dPt>
          <c:dPt>
            <c:idx val="7"/>
            <c:bubble3D val="0"/>
            <c:spPr>
              <a:ln w="28575" cap="rnd" cmpd="sng" algn="ctr">
                <a:solidFill>
                  <a:schemeClr val="accent2"/>
                </a:solidFill>
                <a:prstDash val="solid"/>
                <a:round/>
              </a:ln>
              <a:effectLst/>
            </c:spPr>
            <c:extLst>
              <c:ext xmlns:c16="http://schemas.microsoft.com/office/drawing/2014/chart" uri="{C3380CC4-5D6E-409C-BE32-E72D297353CC}">
                <c16:uniqueId val="{00000022-43B0-4653-9827-095BC433331D}"/>
              </c:ext>
            </c:extLst>
          </c:dPt>
          <c:dPt>
            <c:idx val="8"/>
            <c:bubble3D val="0"/>
            <c:extLst>
              <c:ext xmlns:c16="http://schemas.microsoft.com/office/drawing/2014/chart" uri="{C3380CC4-5D6E-409C-BE32-E72D297353CC}">
                <c16:uniqueId val="{00000024-43B0-4653-9827-095BC433331D}"/>
              </c:ext>
            </c:extLst>
          </c:dPt>
          <c:dLbls>
            <c:numFmt formatCode="###.#0"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'11-1g'!$A$2:$A$10</c:f>
              <c:strCache>
                <c:ptCount val="8"/>
                <c:pt idx="0">
                  <c:v>平成29年</c:v>
                </c:pt>
                <c:pt idx="1">
                  <c:v>平成30年</c:v>
                </c:pt>
                <c:pt idx="2">
                  <c:v>平成31年</c:v>
                </c:pt>
                <c:pt idx="3">
                  <c:v>令和2年</c:v>
                </c:pt>
                <c:pt idx="4">
                  <c:v>令和3年</c:v>
                </c:pt>
                <c:pt idx="5">
                  <c:v>令和4年</c:v>
                </c:pt>
                <c:pt idx="6">
                  <c:v>令和5年</c:v>
                </c:pt>
                <c:pt idx="7">
                  <c:v>令和6年</c:v>
                </c:pt>
              </c:strCache>
            </c:strRef>
          </c:cat>
          <c:val>
            <c:numRef>
              <c:f>'11-1g'!$B$2:$B$10</c:f>
              <c:numCache>
                <c:formatCode>General</c:formatCode>
                <c:ptCount val="8"/>
                <c:pt idx="0">
                  <c:v>1.3720000000000001</c:v>
                </c:pt>
                <c:pt idx="1">
                  <c:v>1.379</c:v>
                </c:pt>
                <c:pt idx="2">
                  <c:v>1.347</c:v>
                </c:pt>
                <c:pt idx="3">
                  <c:v>1.3420000000000001</c:v>
                </c:pt>
                <c:pt idx="4">
                  <c:v>1.419</c:v>
                </c:pt>
                <c:pt idx="5">
                  <c:v>1.44</c:v>
                </c:pt>
                <c:pt idx="6">
                  <c:v>1.4810000000000001</c:v>
                </c:pt>
                <c:pt idx="7">
                  <c:v>1.458</c:v>
                </c:pt>
              </c:numCache>
            </c:numRef>
          </c:val>
          <c:smooth val="0"/>
          <c:extLst>
            <c:ext xmlns:c16="http://schemas.microsoft.com/office/drawing/2014/chart" uri="{C3380CC4-5D6E-409C-BE32-E72D297353CC}">
              <c16:uniqueId val="{00000025-43B0-4653-9827-095BC433331D}"/>
            </c:ext>
          </c:extLst>
        </c:ser>
        <c:dLbls>
          <c:showLegendKey val="0"/>
          <c:showVal val="0"/>
          <c:showCatName val="0"/>
          <c:showSerName val="0"/>
          <c:showPercent val="0"/>
          <c:showBubbleSize val="0"/>
        </c:dLbls>
        <c:marker val="1"/>
        <c:smooth val="0"/>
        <c:axId val="11"/>
        <c:axId val="12"/>
      </c:line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max val="800"/>
          <c:min val="0"/>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（人）</a:t>
                </a:r>
              </a:p>
            </c:rich>
          </c:tx>
          <c:layout>
            <c:manualLayout>
              <c:xMode val="edge"/>
              <c:yMode val="edge"/>
              <c:x val="7.6440091631655585E-3"/>
              <c:y val="4.4482619380800212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majorUnit val="100"/>
      </c:valAx>
      <c:catAx>
        <c:axId val="11"/>
        <c:scaling>
          <c:orientation val="minMax"/>
        </c:scaling>
        <c:delete val="1"/>
        <c:axPos val="b"/>
        <c:numFmt formatCode="General" sourceLinked="1"/>
        <c:majorTickMark val="out"/>
        <c:minorTickMark val="none"/>
        <c:tickLblPos val="nextTo"/>
        <c:crossAx val="12"/>
        <c:crosses val="autoZero"/>
        <c:auto val="1"/>
        <c:lblAlgn val="ctr"/>
        <c:lblOffset val="100"/>
        <c:noMultiLvlLbl val="0"/>
      </c:catAx>
      <c:valAx>
        <c:axId val="12"/>
        <c:scaling>
          <c:orientation val="minMax"/>
          <c:max val="2"/>
          <c:min val="0"/>
        </c:scaling>
        <c:delete val="0"/>
        <c:axPos val="r"/>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a:t>
                </a:r>
                <a:r>
                  <a:rPr lang="en-US" altLang="en-US" sz="900" b="0" i="0" u="none" strike="noStrike" kern="1200" baseline="0">
                    <a:solidFill>
                      <a:schemeClr val="tx1"/>
                    </a:solidFill>
                    <a:latin typeface="メイリオ"/>
                    <a:ea typeface="メイリオ"/>
                    <a:cs typeface="+mn-cs"/>
                  </a:rPr>
                  <a:t>%</a:t>
                </a:r>
                <a:r>
                  <a:rPr lang="ja-JP" altLang="en-US" sz="900" b="0" i="0" u="none" strike="noStrike" kern="1200" baseline="0">
                    <a:solidFill>
                      <a:schemeClr val="tx1"/>
                    </a:solidFill>
                    <a:latin typeface="メイリオ"/>
                    <a:ea typeface="メイリオ"/>
                    <a:cs typeface="+mn-cs"/>
                  </a:rPr>
                  <a:t>）</a:t>
                </a:r>
              </a:p>
            </c:rich>
          </c:tx>
          <c:layout>
            <c:manualLayout>
              <c:xMode val="edge"/>
              <c:yMode val="edge"/>
              <c:x val="0.89640498780408628"/>
              <c:y val="5.1025849885475191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1"/>
        <c:crosses val="max"/>
        <c:crossBetween val="between"/>
        <c:majorUnit val="0.5"/>
      </c:valAx>
      <c:spPr>
        <a:solidFill>
          <a:schemeClr val="bg1"/>
        </a:solidFill>
        <a:ln>
          <a:noFill/>
        </a:ln>
        <a:effectLst/>
      </c:spPr>
    </c:plotArea>
    <c:legend>
      <c:legendPos val="t"/>
      <c:layout>
        <c:manualLayout>
          <c:xMode val="edge"/>
          <c:yMode val="edge"/>
          <c:x val="8.3627163130032475E-2"/>
          <c:y val="1.3888888888888888E-2"/>
          <c:w val="0.83274567373993502"/>
          <c:h val="8.3717191601049873E-2"/>
        </c:manualLayout>
      </c:layou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[2024統計さむかわデータベース（完成）.xlsx]11-1g2!ﾋﾟﾎﾞｯﾄﾃｰﾌﾞﾙ1</c:name>
    <c:fmtId val="0"/>
  </c:pivotSource>
  <c:chart>
    <c:autoTitleDeleted val="1"/>
    <c:pivotFmts>
      <c:pivotFmt>
        <c:idx val="0"/>
        <c:spPr>
          <a:solidFill>
            <a:schemeClr val="accent1"/>
          </a:solidFill>
          <a:ln>
            <a:solidFill>
              <a:schemeClr val="accent1"/>
            </a:solid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solidFill>
              <a:schemeClr val="accent1"/>
            </a:solidFill>
          </a:ln>
          <a:effectLst/>
        </c:spPr>
      </c:pivotFmt>
      <c:pivotFmt>
        <c:idx val="2"/>
        <c:spPr>
          <a:solidFill>
            <a:schemeClr val="accent1"/>
          </a:solidFill>
          <a:ln>
            <a:solidFill>
              <a:schemeClr val="accent1"/>
            </a:solidFill>
          </a:ln>
          <a:effectLst/>
        </c:spPr>
      </c:pivotFmt>
      <c:pivotFmt>
        <c:idx val="3"/>
        <c:spPr>
          <a:solidFill>
            <a:schemeClr val="accent1"/>
          </a:solidFill>
          <a:ln>
            <a:solidFill>
              <a:schemeClr val="accent1"/>
            </a:solidFill>
          </a:ln>
          <a:effectLst/>
        </c:spPr>
      </c:pivotFmt>
      <c:pivotFmt>
        <c:idx val="4"/>
        <c:spPr>
          <a:solidFill>
            <a:schemeClr val="accent1"/>
          </a:solidFill>
          <a:ln>
            <a:solidFill>
              <a:schemeClr val="accent1"/>
            </a:solidFill>
          </a:ln>
          <a:effectLst/>
        </c:spPr>
      </c:pivotFmt>
      <c:pivotFmt>
        <c:idx val="5"/>
        <c:spPr>
          <a:solidFill>
            <a:schemeClr val="accent1"/>
          </a:solidFill>
          <a:ln>
            <a:solidFill>
              <a:schemeClr val="accent1"/>
            </a:solidFill>
          </a:ln>
          <a:effectLst/>
        </c:spPr>
      </c:pivotFmt>
      <c:pivotFmt>
        <c:idx val="6"/>
        <c:spPr>
          <a:solidFill>
            <a:schemeClr val="accent1"/>
          </a:solidFill>
          <a:ln>
            <a:solidFill>
              <a:schemeClr val="accent1"/>
            </a:solidFill>
          </a:ln>
          <a:effectLst/>
        </c:spPr>
      </c:pivotFmt>
      <c:pivotFmt>
        <c:idx val="7"/>
        <c:spPr>
          <a:solidFill>
            <a:schemeClr val="accent1"/>
          </a:solidFill>
          <a:ln>
            <a:solidFill>
              <a:schemeClr val="accent1"/>
            </a:solidFill>
          </a:ln>
          <a:effectLst/>
        </c:spPr>
      </c:pivotFmt>
      <c:pivotFmt>
        <c:idx val="8"/>
        <c:spPr>
          <a:solidFill>
            <a:schemeClr val="accent1"/>
          </a:solidFill>
          <a:ln>
            <a:solidFill>
              <a:schemeClr val="accent1"/>
            </a:solidFill>
          </a:ln>
          <a:effectLst/>
        </c:spPr>
      </c:pivotFmt>
      <c:pivotFmt>
        <c:idx val="9"/>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numFmt formatCode="###.#0"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1"/>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2"/>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3"/>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4"/>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5"/>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6"/>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7"/>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s>
    <c:plotArea>
      <c:layout>
        <c:manualLayout>
          <c:layoutTarget val="inner"/>
          <c:xMode val="edge"/>
          <c:yMode val="edge"/>
          <c:x val="8.9391169853768285E-2"/>
          <c:y val="0.1486027903879612"/>
          <c:w val="0.82581455238935886"/>
          <c:h val="0.65142279090113742"/>
        </c:manualLayout>
      </c:layout>
      <c:barChart>
        <c:barDir val="col"/>
        <c:grouping val="clustered"/>
        <c:varyColors val="0"/>
        <c:ser>
          <c:idx val="1"/>
          <c:order val="1"/>
          <c:tx>
            <c:strRef>
              <c:f>'11-1g2'!$C$1</c:f>
              <c:strCache>
                <c:ptCount val="1"/>
                <c:pt idx="0">
                  <c:v>被保護世帯数（左軸）</c:v>
                </c:pt>
              </c:strCache>
            </c:strRef>
          </c:tx>
          <c:spPr>
            <a:solidFill>
              <a:schemeClr val="accent1"/>
            </a:solidFill>
            <a:ln>
              <a:solidFill>
                <a:schemeClr val="accent1"/>
              </a:solidFill>
            </a:ln>
            <a:effectLst/>
          </c:spPr>
          <c:invertIfNegative val="0"/>
          <c:dPt>
            <c:idx val="0"/>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1-B072-4FA3-A7A1-971F5D1EEE2D}"/>
              </c:ext>
            </c:extLst>
          </c:dPt>
          <c:dPt>
            <c:idx val="1"/>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3-B072-4FA3-A7A1-971F5D1EEE2D}"/>
              </c:ext>
            </c:extLst>
          </c:dPt>
          <c:dPt>
            <c:idx val="2"/>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5-B072-4FA3-A7A1-971F5D1EEE2D}"/>
              </c:ext>
            </c:extLst>
          </c:dPt>
          <c:dPt>
            <c:idx val="3"/>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7-B072-4FA3-A7A1-971F5D1EEE2D}"/>
              </c:ext>
            </c:extLst>
          </c:dPt>
          <c:dPt>
            <c:idx val="4"/>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9-B072-4FA3-A7A1-971F5D1EEE2D}"/>
              </c:ext>
            </c:extLst>
          </c:dPt>
          <c:dPt>
            <c:idx val="5"/>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B-B072-4FA3-A7A1-971F5D1EEE2D}"/>
              </c:ext>
            </c:extLst>
          </c:dPt>
          <c:dPt>
            <c:idx val="6"/>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D-B072-4FA3-A7A1-971F5D1EEE2D}"/>
              </c:ext>
            </c:extLst>
          </c:dPt>
          <c:dPt>
            <c:idx val="7"/>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F-B072-4FA3-A7A1-971F5D1EEE2D}"/>
              </c:ext>
            </c:extLst>
          </c:dPt>
          <c:dPt>
            <c:idx val="8"/>
            <c:invertIfNegative val="0"/>
            <c:bubble3D val="0"/>
            <c:extLst>
              <c:ext xmlns:c16="http://schemas.microsoft.com/office/drawing/2014/chart" uri="{C3380CC4-5D6E-409C-BE32-E72D297353CC}">
                <c16:uniqueId val="{00000011-B072-4FA3-A7A1-971F5D1EEE2D}"/>
              </c:ext>
            </c:extLst>
          </c:dPt>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'11-1g2'!$A$2:$A$10</c:f>
              <c:strCache>
                <c:ptCount val="8"/>
                <c:pt idx="0">
                  <c:v>平成29年</c:v>
                </c:pt>
                <c:pt idx="1">
                  <c:v>平成30年</c:v>
                </c:pt>
                <c:pt idx="2">
                  <c:v>平成31年</c:v>
                </c:pt>
                <c:pt idx="3">
                  <c:v>令和2年</c:v>
                </c:pt>
                <c:pt idx="4">
                  <c:v>令和3年</c:v>
                </c:pt>
                <c:pt idx="5">
                  <c:v>令和4年</c:v>
                </c:pt>
                <c:pt idx="6">
                  <c:v>令和5年</c:v>
                </c:pt>
                <c:pt idx="7">
                  <c:v>令和6年</c:v>
                </c:pt>
              </c:strCache>
            </c:strRef>
          </c:cat>
          <c:val>
            <c:numRef>
              <c:f>'11-1g2'!$C$2:$C$10</c:f>
              <c:numCache>
                <c:formatCode>General</c:formatCode>
                <c:ptCount val="8"/>
                <c:pt idx="0">
                  <c:v>479</c:v>
                </c:pt>
                <c:pt idx="1">
                  <c:v>490</c:v>
                </c:pt>
                <c:pt idx="2">
                  <c:v>486</c:v>
                </c:pt>
                <c:pt idx="3">
                  <c:v>485</c:v>
                </c:pt>
                <c:pt idx="4">
                  <c:v>512</c:v>
                </c:pt>
                <c:pt idx="5">
                  <c:v>530</c:v>
                </c:pt>
                <c:pt idx="6">
                  <c:v>523</c:v>
                </c:pt>
                <c:pt idx="7">
                  <c:v>517</c:v>
                </c:pt>
              </c:numCache>
            </c:numRef>
          </c:val>
          <c:extLst>
            <c:ext xmlns:c16="http://schemas.microsoft.com/office/drawing/2014/chart" uri="{C3380CC4-5D6E-409C-BE32-E72D297353CC}">
              <c16:uniqueId val="{00000012-B072-4FA3-A7A1-971F5D1EEE2D}"/>
            </c:ext>
          </c:extLst>
        </c:ser>
        <c:dLbls>
          <c:showLegendKey val="0"/>
          <c:showVal val="1"/>
          <c:showCatName val="0"/>
          <c:showSerName val="0"/>
          <c:showPercent val="0"/>
          <c:showBubbleSize val="0"/>
        </c:dLbls>
        <c:gapWidth val="150"/>
        <c:axId val="1"/>
        <c:axId val="2"/>
      </c:barChart>
      <c:lineChart>
        <c:grouping val="standard"/>
        <c:varyColors val="0"/>
        <c:ser>
          <c:idx val="0"/>
          <c:order val="0"/>
          <c:tx>
            <c:strRef>
              <c:f>'11-1g2'!$B$1</c:f>
              <c:strCache>
                <c:ptCount val="1"/>
                <c:pt idx="0">
                  <c:v>世帯数に対する保護率（右軸）</c:v>
                </c:pt>
              </c:strCache>
            </c:strRef>
          </c:tx>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Pt>
            <c:idx val="0"/>
            <c:bubble3D val="0"/>
            <c:spPr>
              <a:ln w="28575" cap="rnd" cmpd="sng" algn="ctr">
                <a:solidFill>
                  <a:schemeClr val="accent2"/>
                </a:solidFill>
                <a:prstDash val="solid"/>
                <a:round/>
              </a:ln>
              <a:effectLst/>
            </c:spPr>
            <c:extLst>
              <c:ext xmlns:c16="http://schemas.microsoft.com/office/drawing/2014/chart" uri="{C3380CC4-5D6E-409C-BE32-E72D297353CC}">
                <c16:uniqueId val="{00000014-B072-4FA3-A7A1-971F5D1EEE2D}"/>
              </c:ext>
            </c:extLst>
          </c:dPt>
          <c:dPt>
            <c:idx val="1"/>
            <c:bubble3D val="0"/>
            <c:spPr>
              <a:ln w="28575" cap="rnd" cmpd="sng" algn="ctr">
                <a:solidFill>
                  <a:schemeClr val="accent2"/>
                </a:solidFill>
                <a:prstDash val="solid"/>
                <a:round/>
              </a:ln>
              <a:effectLst/>
            </c:spPr>
            <c:extLst>
              <c:ext xmlns:c16="http://schemas.microsoft.com/office/drawing/2014/chart" uri="{C3380CC4-5D6E-409C-BE32-E72D297353CC}">
                <c16:uniqueId val="{00000016-B072-4FA3-A7A1-971F5D1EEE2D}"/>
              </c:ext>
            </c:extLst>
          </c:dPt>
          <c:dPt>
            <c:idx val="2"/>
            <c:bubble3D val="0"/>
            <c:spPr>
              <a:ln w="28575" cap="rnd" cmpd="sng" algn="ctr">
                <a:solidFill>
                  <a:schemeClr val="accent2"/>
                </a:solidFill>
                <a:prstDash val="solid"/>
                <a:round/>
              </a:ln>
              <a:effectLst/>
            </c:spPr>
            <c:extLst>
              <c:ext xmlns:c16="http://schemas.microsoft.com/office/drawing/2014/chart" uri="{C3380CC4-5D6E-409C-BE32-E72D297353CC}">
                <c16:uniqueId val="{00000018-B072-4FA3-A7A1-971F5D1EEE2D}"/>
              </c:ext>
            </c:extLst>
          </c:dPt>
          <c:dPt>
            <c:idx val="3"/>
            <c:bubble3D val="0"/>
            <c:spPr>
              <a:ln w="28575" cap="rnd" cmpd="sng" algn="ctr">
                <a:solidFill>
                  <a:schemeClr val="accent2"/>
                </a:solidFill>
                <a:prstDash val="solid"/>
                <a:round/>
              </a:ln>
              <a:effectLst/>
            </c:spPr>
            <c:extLst>
              <c:ext xmlns:c16="http://schemas.microsoft.com/office/drawing/2014/chart" uri="{C3380CC4-5D6E-409C-BE32-E72D297353CC}">
                <c16:uniqueId val="{0000001A-B072-4FA3-A7A1-971F5D1EEE2D}"/>
              </c:ext>
            </c:extLst>
          </c:dPt>
          <c:dPt>
            <c:idx val="4"/>
            <c:bubble3D val="0"/>
            <c:spPr>
              <a:ln w="28575" cap="rnd" cmpd="sng" algn="ctr">
                <a:solidFill>
                  <a:schemeClr val="accent2"/>
                </a:solidFill>
                <a:prstDash val="solid"/>
                <a:round/>
              </a:ln>
              <a:effectLst/>
            </c:spPr>
            <c:extLst>
              <c:ext xmlns:c16="http://schemas.microsoft.com/office/drawing/2014/chart" uri="{C3380CC4-5D6E-409C-BE32-E72D297353CC}">
                <c16:uniqueId val="{0000001C-B072-4FA3-A7A1-971F5D1EEE2D}"/>
              </c:ext>
            </c:extLst>
          </c:dPt>
          <c:dPt>
            <c:idx val="5"/>
            <c:bubble3D val="0"/>
            <c:spPr>
              <a:ln w="28575" cap="rnd" cmpd="sng" algn="ctr">
                <a:solidFill>
                  <a:schemeClr val="accent2"/>
                </a:solidFill>
                <a:prstDash val="solid"/>
                <a:round/>
              </a:ln>
              <a:effectLst/>
            </c:spPr>
            <c:extLst>
              <c:ext xmlns:c16="http://schemas.microsoft.com/office/drawing/2014/chart" uri="{C3380CC4-5D6E-409C-BE32-E72D297353CC}">
                <c16:uniqueId val="{0000001E-B072-4FA3-A7A1-971F5D1EEE2D}"/>
              </c:ext>
            </c:extLst>
          </c:dPt>
          <c:dPt>
            <c:idx val="6"/>
            <c:bubble3D val="0"/>
            <c:spPr>
              <a:ln w="28575" cap="rnd" cmpd="sng" algn="ctr">
                <a:solidFill>
                  <a:schemeClr val="accent2"/>
                </a:solidFill>
                <a:prstDash val="solid"/>
                <a:round/>
              </a:ln>
              <a:effectLst/>
            </c:spPr>
            <c:extLst>
              <c:ext xmlns:c16="http://schemas.microsoft.com/office/drawing/2014/chart" uri="{C3380CC4-5D6E-409C-BE32-E72D297353CC}">
                <c16:uniqueId val="{00000020-B072-4FA3-A7A1-971F5D1EEE2D}"/>
              </c:ext>
            </c:extLst>
          </c:dPt>
          <c:dPt>
            <c:idx val="7"/>
            <c:bubble3D val="0"/>
            <c:spPr>
              <a:ln w="28575" cap="rnd" cmpd="sng" algn="ctr">
                <a:solidFill>
                  <a:schemeClr val="accent2"/>
                </a:solidFill>
                <a:prstDash val="solid"/>
                <a:round/>
              </a:ln>
              <a:effectLst/>
            </c:spPr>
            <c:extLst>
              <c:ext xmlns:c16="http://schemas.microsoft.com/office/drawing/2014/chart" uri="{C3380CC4-5D6E-409C-BE32-E72D297353CC}">
                <c16:uniqueId val="{00000022-B072-4FA3-A7A1-971F5D1EEE2D}"/>
              </c:ext>
            </c:extLst>
          </c:dPt>
          <c:dPt>
            <c:idx val="8"/>
            <c:bubble3D val="0"/>
            <c:extLst>
              <c:ext xmlns:c16="http://schemas.microsoft.com/office/drawing/2014/chart" uri="{C3380CC4-5D6E-409C-BE32-E72D297353CC}">
                <c16:uniqueId val="{00000024-B072-4FA3-A7A1-971F5D1EEE2D}"/>
              </c:ext>
            </c:extLst>
          </c:dPt>
          <c:dLbls>
            <c:numFmt formatCode="###.#0"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'11-1g2'!$A$2:$A$10</c:f>
              <c:strCache>
                <c:ptCount val="8"/>
                <c:pt idx="0">
                  <c:v>平成29年</c:v>
                </c:pt>
                <c:pt idx="1">
                  <c:v>平成30年</c:v>
                </c:pt>
                <c:pt idx="2">
                  <c:v>平成31年</c:v>
                </c:pt>
                <c:pt idx="3">
                  <c:v>令和2年</c:v>
                </c:pt>
                <c:pt idx="4">
                  <c:v>令和3年</c:v>
                </c:pt>
                <c:pt idx="5">
                  <c:v>令和4年</c:v>
                </c:pt>
                <c:pt idx="6">
                  <c:v>令和5年</c:v>
                </c:pt>
                <c:pt idx="7">
                  <c:v>令和6年</c:v>
                </c:pt>
              </c:strCache>
            </c:strRef>
          </c:cat>
          <c:val>
            <c:numRef>
              <c:f>'11-1g2'!$B$2:$B$10</c:f>
              <c:numCache>
                <c:formatCode>General</c:formatCode>
                <c:ptCount val="8"/>
                <c:pt idx="0">
                  <c:v>2.5009999999999999</c:v>
                </c:pt>
                <c:pt idx="1">
                  <c:v>2.5299999999999998</c:v>
                </c:pt>
                <c:pt idx="2">
                  <c:v>2.476</c:v>
                </c:pt>
                <c:pt idx="3">
                  <c:v>2.431</c:v>
                </c:pt>
                <c:pt idx="4">
                  <c:v>2.5590000000000002</c:v>
                </c:pt>
                <c:pt idx="5">
                  <c:v>2.6139999999999999</c:v>
                </c:pt>
                <c:pt idx="6">
                  <c:v>2.5470000000000002</c:v>
                </c:pt>
                <c:pt idx="7">
                  <c:v>2.5</c:v>
                </c:pt>
              </c:numCache>
            </c:numRef>
          </c:val>
          <c:smooth val="0"/>
          <c:extLst>
            <c:ext xmlns:c16="http://schemas.microsoft.com/office/drawing/2014/chart" uri="{C3380CC4-5D6E-409C-BE32-E72D297353CC}">
              <c16:uniqueId val="{00000025-B072-4FA3-A7A1-971F5D1EEE2D}"/>
            </c:ext>
          </c:extLst>
        </c:ser>
        <c:dLbls>
          <c:showLegendKey val="0"/>
          <c:showVal val="1"/>
          <c:showCatName val="0"/>
          <c:showSerName val="0"/>
          <c:showPercent val="0"/>
          <c:showBubbleSize val="0"/>
        </c:dLbls>
        <c:marker val="1"/>
        <c:smooth val="0"/>
        <c:axId val="11"/>
        <c:axId val="12"/>
      </c:line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min val="0"/>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（世帯）</a:t>
                </a:r>
              </a:p>
            </c:rich>
          </c:tx>
          <c:layout>
            <c:manualLayout>
              <c:xMode val="edge"/>
              <c:yMode val="edge"/>
              <c:x val="3.9647774403626171E-3"/>
              <c:y val="6.3422699927995721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valAx>
      <c:catAx>
        <c:axId val="11"/>
        <c:scaling>
          <c:orientation val="minMax"/>
        </c:scaling>
        <c:delete val="1"/>
        <c:axPos val="b"/>
        <c:numFmt formatCode="General" sourceLinked="1"/>
        <c:majorTickMark val="out"/>
        <c:minorTickMark val="none"/>
        <c:tickLblPos val="nextTo"/>
        <c:crossAx val="12"/>
        <c:crosses val="autoZero"/>
        <c:auto val="1"/>
        <c:lblAlgn val="ctr"/>
        <c:lblOffset val="100"/>
        <c:noMultiLvlLbl val="0"/>
      </c:catAx>
      <c:valAx>
        <c:axId val="12"/>
        <c:scaling>
          <c:orientation val="minMax"/>
          <c:min val="0"/>
        </c:scaling>
        <c:delete val="0"/>
        <c:axPos val="r"/>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a:t>
                </a:r>
                <a:r>
                  <a:rPr lang="en-US" altLang="en-US" sz="900" b="0" i="0" u="none" strike="noStrike" kern="1200" baseline="0">
                    <a:solidFill>
                      <a:schemeClr val="tx1"/>
                    </a:solidFill>
                    <a:latin typeface="メイリオ"/>
                    <a:ea typeface="メイリオ"/>
                    <a:cs typeface="+mn-cs"/>
                  </a:rPr>
                  <a:t>%</a:t>
                </a:r>
                <a:r>
                  <a:rPr lang="ja-JP" altLang="en-US" sz="900" b="0" i="0" u="none" strike="noStrike" kern="1200" baseline="0">
                    <a:solidFill>
                      <a:schemeClr val="tx1"/>
                    </a:solidFill>
                    <a:latin typeface="メイリオ"/>
                    <a:ea typeface="メイリオ"/>
                    <a:cs typeface="+mn-cs"/>
                  </a:rPr>
                  <a:t>）</a:t>
                </a:r>
              </a:p>
            </c:rich>
          </c:tx>
          <c:layout>
            <c:manualLayout>
              <c:xMode val="edge"/>
              <c:yMode val="edge"/>
              <c:x val="0.90012384330798245"/>
              <c:y val="6.5544503286646696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1"/>
        <c:crosses val="max"/>
        <c:crossBetween val="between"/>
      </c:valAx>
      <c:spPr>
        <a:solidFill>
          <a:schemeClr val="bg1"/>
        </a:solidFill>
        <a:ln>
          <a:noFill/>
        </a:ln>
        <a:effectLst/>
      </c:spPr>
    </c:plotArea>
    <c:legend>
      <c:legendPos val="t"/>
      <c:layout>
        <c:manualLayout>
          <c:xMode val="edge"/>
          <c:yMode val="edge"/>
          <c:x val="8.2459663072567801E-2"/>
          <c:y val="1.3888888888888888E-2"/>
          <c:w val="0.83508046759381016"/>
          <c:h val="8.3717191601049873E-2"/>
        </c:manualLayout>
      </c:layou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[2024統計さむかわデータベース（完成）.xlsx]11-2g!ﾋﾟﾎﾞｯﾄﾃｰﾌﾞﾙ1</c:name>
    <c:fmtId val="0"/>
  </c:pivotSource>
  <c:chart>
    <c:autoTitleDeleted val="1"/>
    <c:pivotFmts>
      <c:pivotFmt>
        <c:idx val="0"/>
        <c:spPr>
          <a:solidFill>
            <a:schemeClr val="accent1"/>
          </a:solidFill>
          <a:ln>
            <a:noFill/>
          </a:ln>
          <a:effectLst/>
        </c:spPr>
        <c:dLbl>
          <c:idx val="0"/>
          <c:numFmt formatCode="#,##0_ " sourceLinked="0"/>
          <c:spPr>
            <a:noFill/>
            <a:ln>
              <a:noFill/>
            </a:ln>
            <a:effectLst/>
          </c:spPr>
          <c:txPr>
            <a:bodyPr rot="0" spcFirstLastPara="1" vertOverflow="ellipsis" horzOverflow="overflow"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dLbl>
          <c:idx val="0"/>
          <c:layout>
            <c:manualLayout>
              <c:x val="0"/>
              <c:y val="-3.8535633779183537E-3"/>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dLbl>
          <c:idx val="0"/>
          <c:layout>
            <c:manualLayout>
              <c:x val="0"/>
              <c:y val="3.4682070401265183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dLbl>
          <c:idx val="0"/>
          <c:layout>
            <c:manualLayout>
              <c:x val="0"/>
              <c:y val="1.7661961449639967E-17"/>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dLbl>
          <c:idx val="0"/>
          <c:layout>
            <c:manualLayout>
              <c:x val="0"/>
              <c:y val="2.6046511627906978E-2"/>
            </c:manualLayout>
          </c:layout>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349626751201554"/>
          <c:y val="0.11163789956718988"/>
          <c:w val="0.84472878390201211"/>
          <c:h val="0.66274147850723952"/>
        </c:manualLayout>
      </c:layout>
      <c:barChart>
        <c:barDir val="col"/>
        <c:grouping val="clustered"/>
        <c:varyColors val="0"/>
        <c:ser>
          <c:idx val="0"/>
          <c:order val="0"/>
          <c:tx>
            <c:strRef>
              <c:f>'11-2g'!$B$1</c:f>
              <c:strCache>
                <c:ptCount val="1"/>
                <c:pt idx="0">
                  <c:v>集計</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4891-4D4B-AB2E-21C87E52A891}"/>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4891-4D4B-AB2E-21C87E52A891}"/>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4891-4D4B-AB2E-21C87E52A891}"/>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4891-4D4B-AB2E-21C87E52A891}"/>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9-4891-4D4B-AB2E-21C87E52A891}"/>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B-4891-4D4B-AB2E-21C87E52A891}"/>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D-4891-4D4B-AB2E-21C87E52A891}"/>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F-4891-4D4B-AB2E-21C87E52A891}"/>
              </c:ext>
            </c:extLst>
          </c:dPt>
          <c:dPt>
            <c:idx val="8"/>
            <c:invertIfNegative val="0"/>
            <c:bubble3D val="0"/>
            <c:extLst>
              <c:ext xmlns:c16="http://schemas.microsoft.com/office/drawing/2014/chart" uri="{C3380CC4-5D6E-409C-BE32-E72D297353CC}">
                <c16:uniqueId val="{00000011-4891-4D4B-AB2E-21C87E52A891}"/>
              </c:ext>
            </c:extLst>
          </c:dPt>
          <c:dLbls>
            <c:dLbl>
              <c:idx val="0"/>
              <c:layout>
                <c:manualLayout>
                  <c:x val="0"/>
                  <c:y val="-3.853563377918353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91-4D4B-AB2E-21C87E52A891}"/>
                </c:ext>
              </c:extLst>
            </c:dLbl>
            <c:dLbl>
              <c:idx val="1"/>
              <c:layout>
                <c:manualLayout>
                  <c:x val="0"/>
                  <c:y val="3.468207040126518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891-4D4B-AB2E-21C87E52A891}"/>
                </c:ext>
              </c:extLst>
            </c:dLbl>
            <c:dLbl>
              <c:idx val="2"/>
              <c:layout>
                <c:manualLayout>
                  <c:x val="0"/>
                  <c:y val="1.766196144963996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91-4D4B-AB2E-21C87E52A891}"/>
                </c:ext>
              </c:extLst>
            </c:dLbl>
            <c:dLbl>
              <c:idx val="7"/>
              <c:layout>
                <c:manualLayout>
                  <c:x val="0"/>
                  <c:y val="2.604651162790697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891-4D4B-AB2E-21C87E52A891}"/>
                </c:ext>
              </c:extLst>
            </c:dLbl>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'11-2g'!$A$2:$A$10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'11-2g'!$B$2:$B$10</c:f>
              <c:numCache>
                <c:formatCode>General</c:formatCode>
                <c:ptCount val="8"/>
                <c:pt idx="0">
                  <c:v>1152530</c:v>
                </c:pt>
                <c:pt idx="1">
                  <c:v>1152485</c:v>
                </c:pt>
                <c:pt idx="2">
                  <c:v>1161490</c:v>
                </c:pt>
                <c:pt idx="3">
                  <c:v>1145612</c:v>
                </c:pt>
                <c:pt idx="4">
                  <c:v>1286785</c:v>
                </c:pt>
                <c:pt idx="5">
                  <c:v>1244902</c:v>
                </c:pt>
                <c:pt idx="6">
                  <c:v>1228114</c:v>
                </c:pt>
                <c:pt idx="7">
                  <c:v>1223373</c:v>
                </c:pt>
              </c:numCache>
            </c:numRef>
          </c:val>
          <c:extLst>
            <c:ext xmlns:c16="http://schemas.microsoft.com/office/drawing/2014/chart" uri="{C3380CC4-5D6E-409C-BE32-E72D297353CC}">
              <c16:uniqueId val="{00000012-4891-4D4B-AB2E-21C87E52A891}"/>
            </c:ext>
          </c:extLst>
        </c:ser>
        <c:dLbls>
          <c:showLegendKey val="0"/>
          <c:showVal val="0"/>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max val="1300000"/>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（千円）</a:t>
                </a:r>
              </a:p>
            </c:rich>
          </c:tx>
          <c:layout>
            <c:manualLayout>
              <c:xMode val="edge"/>
              <c:yMode val="edge"/>
              <c:x val="5.5128863823736753E-2"/>
              <c:y val="1.8672252061207581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majorUnit val="50000"/>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[2024統計さむかわデータベース（完成）.xlsx]11-3g!ﾋﾟﾎﾞｯﾄﾃｰﾌﾞﾙ2</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solidFill>
          <a:ln>
            <a:noFill/>
          </a:ln>
          <a:effectLst/>
        </c:spPr>
        <c:dLbl>
          <c:idx val="0"/>
          <c:layout>
            <c:manualLayout>
              <c:x val="-7.7847662897738467E-17"/>
              <c:y val="2.4067388688327272E-2"/>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solidFill>
          <a:ln>
            <a:noFill/>
          </a:ln>
          <a:effectLst/>
        </c:spPr>
      </c:pivotFmt>
      <c:pivotFmt>
        <c:idx val="10"/>
        <c:spPr>
          <a:solidFill>
            <a:schemeClr val="accent2"/>
          </a:solidFill>
          <a:ln>
            <a:noFill/>
          </a:ln>
          <a:effectLst/>
        </c:spPr>
      </c:pivotFmt>
      <c:pivotFmt>
        <c:idx val="11"/>
        <c:spPr>
          <a:solidFill>
            <a:schemeClr val="accent2"/>
          </a:solidFill>
          <a:ln>
            <a:noFill/>
          </a:ln>
          <a:effectLst/>
        </c:spPr>
      </c:pivotFmt>
      <c:pivotFmt>
        <c:idx val="12"/>
        <c:spPr>
          <a:solidFill>
            <a:schemeClr val="accent2"/>
          </a:solidFill>
          <a:ln>
            <a:noFill/>
          </a:ln>
          <a:effectLst/>
        </c:spPr>
      </c:pivotFmt>
      <c:pivotFmt>
        <c:idx val="13"/>
        <c:spPr>
          <a:solidFill>
            <a:schemeClr val="accent2"/>
          </a:solidFill>
          <a:ln>
            <a:noFill/>
          </a:ln>
          <a:effectLst/>
        </c:spPr>
      </c:pivotFmt>
      <c:pivotFmt>
        <c:idx val="14"/>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3"/>
          </a:solidFill>
          <a:ln>
            <a:noFill/>
          </a:ln>
          <a:effectLst/>
        </c:spPr>
      </c:pivotFmt>
      <c:pivotFmt>
        <c:idx val="16"/>
        <c:spPr>
          <a:solidFill>
            <a:schemeClr val="accent3"/>
          </a:solidFill>
          <a:ln>
            <a:noFill/>
          </a:ln>
          <a:effectLst/>
        </c:spPr>
        <c:dLbl>
          <c:idx val="0"/>
          <c:layout>
            <c:manualLayout>
              <c:x val="0"/>
              <c:y val="3.8507821901323708E-2"/>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a:noFill/>
          </a:ln>
          <a:effectLst/>
        </c:spPr>
        <c:dLbl>
          <c:idx val="0"/>
          <c:layout>
            <c:manualLayout>
              <c:x val="-1.5569532579547693E-16"/>
              <c:y val="2.4067388688327317E-2"/>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3"/>
          </a:solidFill>
          <a:ln>
            <a:noFill/>
          </a:ln>
          <a:effectLst/>
        </c:spPr>
        <c:dLbl>
          <c:idx val="0"/>
          <c:layout>
            <c:manualLayout>
              <c:x val="0"/>
              <c:y val="2.8880866425992691E-2"/>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3"/>
          </a:solidFill>
          <a:ln>
            <a:noFill/>
          </a:ln>
          <a:effectLst/>
        </c:spPr>
        <c:dLbl>
          <c:idx val="0"/>
          <c:layout>
            <c:manualLayout>
              <c:x val="-1.5569532579547693E-16"/>
              <c:y val="4.3321299638989168E-2"/>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3"/>
          </a:solidFill>
          <a:ln>
            <a:noFill/>
          </a:ln>
          <a:effectLst/>
        </c:spPr>
      </c:pivotFmt>
      <c:pivotFmt>
        <c:idx val="21"/>
        <c:spPr>
          <a:solidFill>
            <a:schemeClr val="accent3"/>
          </a:solidFill>
          <a:ln>
            <a:noFill/>
          </a:ln>
          <a:effectLst/>
        </c:spPr>
        <c:dLbl>
          <c:idx val="0"/>
          <c:layout>
            <c:manualLayout>
              <c:x val="1.8729187743147625E-2"/>
              <c:y val="2.8481913984619764E-3"/>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3"/>
          </a:solidFill>
          <a:ln>
            <a:noFill/>
          </a:ln>
          <a:effectLst/>
        </c:spPr>
        <c:dLbl>
          <c:idx val="0"/>
          <c:layout>
            <c:manualLayout>
              <c:x val="-1.5135704064023769E-16"/>
              <c:y val="1.7283594987757455E-2"/>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4"/>
          </a:solidFill>
          <a:ln>
            <a:noFill/>
          </a:ln>
          <a:effectLst/>
        </c:spPr>
      </c:pivotFmt>
      <c:pivotFmt>
        <c:idx val="25"/>
        <c:spPr>
          <a:solidFill>
            <a:schemeClr val="accent4"/>
          </a:solidFill>
          <a:ln>
            <a:noFill/>
          </a:ln>
          <a:effectLst/>
        </c:spPr>
      </c:pivotFmt>
      <c:pivotFmt>
        <c:idx val="26"/>
        <c:spPr>
          <a:solidFill>
            <a:schemeClr val="accent4"/>
          </a:solidFill>
          <a:ln>
            <a:noFill/>
          </a:ln>
          <a:effectLst/>
        </c:spPr>
      </c:pivotFmt>
      <c:pivotFmt>
        <c:idx val="27"/>
        <c:spPr>
          <a:solidFill>
            <a:schemeClr val="accent4"/>
          </a:solidFill>
          <a:ln>
            <a:noFill/>
          </a:ln>
          <a:effectLst/>
        </c:spPr>
      </c:pivotFmt>
      <c:pivotFmt>
        <c:idx val="28"/>
        <c:spPr>
          <a:solidFill>
            <a:schemeClr val="accent4"/>
          </a:solidFill>
          <a:ln>
            <a:noFill/>
          </a:ln>
          <a:effectLst/>
        </c:spPr>
      </c:pivotFmt>
      <c:pivotFmt>
        <c:idx val="29"/>
        <c:spPr>
          <a:solidFill>
            <a:schemeClr val="accent4"/>
          </a:solidFill>
          <a:ln>
            <a:noFill/>
          </a:ln>
          <a:effectLst/>
        </c:spPr>
      </c:pivotFmt>
      <c:pivotFmt>
        <c:idx val="30"/>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6"/>
          </a:solidFill>
          <a:ln>
            <a:noFill/>
          </a:ln>
          <a:effectLst/>
        </c:spPr>
        <c:dLbl>
          <c:idx val="0"/>
          <c:layout>
            <c:manualLayout>
              <c:x val="2.081020860349736E-2"/>
              <c:y val="-1.1392765593848012E-2"/>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6"/>
          </a:solidFill>
          <a:ln>
            <a:noFill/>
          </a:ln>
          <a:effectLst/>
        </c:spPr>
      </c:pivotFmt>
    </c:pivotFmts>
    <c:plotArea>
      <c:layout>
        <c:manualLayout>
          <c:layoutTarget val="inner"/>
          <c:xMode val="edge"/>
          <c:yMode val="edge"/>
          <c:x val="8.2695344772721405E-2"/>
          <c:y val="0.2126814040013725"/>
          <c:w val="0.88860262562565806"/>
          <c:h val="0.6664193748780548"/>
        </c:manualLayout>
      </c:layout>
      <c:barChart>
        <c:barDir val="col"/>
        <c:grouping val="clustered"/>
        <c:varyColors val="0"/>
        <c:ser>
          <c:idx val="0"/>
          <c:order val="0"/>
          <c:tx>
            <c:strRef>
              <c:f>'11-3g'!$B$1:$B$2</c:f>
              <c:strCache>
                <c:ptCount val="1"/>
                <c:pt idx="0">
                  <c:v>さむかわ保育園</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6A3-43A1-BDCB-4D17DA053F32}"/>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96A3-43A1-BDCB-4D17DA053F32}"/>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96A3-43A1-BDCB-4D17DA053F32}"/>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96A3-43A1-BDCB-4D17DA053F32}"/>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9-96A3-43A1-BDCB-4D17DA053F32}"/>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B-96A3-43A1-BDCB-4D17DA053F32}"/>
              </c:ext>
            </c:extLst>
          </c:dPt>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'11-3g'!$A$3:$A$11</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'11-3g'!$B$3:$B$11</c:f>
              <c:numCache>
                <c:formatCode>General</c:formatCode>
                <c:ptCount val="8"/>
                <c:pt idx="0">
                  <c:v>216</c:v>
                </c:pt>
                <c:pt idx="1">
                  <c:v>212</c:v>
                </c:pt>
                <c:pt idx="2">
                  <c:v>211</c:v>
                </c:pt>
                <c:pt idx="3">
                  <c:v>213</c:v>
                </c:pt>
                <c:pt idx="4">
                  <c:v>214</c:v>
                </c:pt>
                <c:pt idx="5">
                  <c:v>205</c:v>
                </c:pt>
                <c:pt idx="6">
                  <c:v>207</c:v>
                </c:pt>
                <c:pt idx="7">
                  <c:v>196</c:v>
                </c:pt>
              </c:numCache>
            </c:numRef>
          </c:val>
          <c:extLst>
            <c:ext xmlns:c16="http://schemas.microsoft.com/office/drawing/2014/chart" uri="{C3380CC4-5D6E-409C-BE32-E72D297353CC}">
              <c16:uniqueId val="{0000000C-96A3-43A1-BDCB-4D17DA053F32}"/>
            </c:ext>
          </c:extLst>
        </c:ser>
        <c:ser>
          <c:idx val="1"/>
          <c:order val="1"/>
          <c:tx>
            <c:strRef>
              <c:f>'11-3g'!$C$1:$C$2</c:f>
              <c:strCache>
                <c:ptCount val="1"/>
                <c:pt idx="0">
                  <c:v>旭保育園</c:v>
                </c:pt>
              </c:strCache>
            </c:strRef>
          </c:tx>
          <c:spPr>
            <a:solidFill>
              <a:schemeClr val="accent2"/>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E-96A3-43A1-BDCB-4D17DA053F32}"/>
              </c:ext>
            </c:extLst>
          </c:dPt>
          <c:dPt>
            <c:idx val="1"/>
            <c:invertIfNegative val="0"/>
            <c:bubble3D val="0"/>
            <c:spPr>
              <a:solidFill>
                <a:schemeClr val="accent2"/>
              </a:solidFill>
              <a:ln>
                <a:noFill/>
              </a:ln>
              <a:effectLst/>
            </c:spPr>
            <c:extLst>
              <c:ext xmlns:c16="http://schemas.microsoft.com/office/drawing/2014/chart" uri="{C3380CC4-5D6E-409C-BE32-E72D297353CC}">
                <c16:uniqueId val="{00000010-96A3-43A1-BDCB-4D17DA053F32}"/>
              </c:ext>
            </c:extLst>
          </c:dPt>
          <c:dPt>
            <c:idx val="2"/>
            <c:invertIfNegative val="0"/>
            <c:bubble3D val="0"/>
            <c:spPr>
              <a:solidFill>
                <a:schemeClr val="accent2"/>
              </a:solidFill>
              <a:ln>
                <a:noFill/>
              </a:ln>
              <a:effectLst/>
            </c:spPr>
            <c:extLst>
              <c:ext xmlns:c16="http://schemas.microsoft.com/office/drawing/2014/chart" uri="{C3380CC4-5D6E-409C-BE32-E72D297353CC}">
                <c16:uniqueId val="{00000012-96A3-43A1-BDCB-4D17DA053F32}"/>
              </c:ext>
            </c:extLst>
          </c:dPt>
          <c:dPt>
            <c:idx val="3"/>
            <c:invertIfNegative val="0"/>
            <c:bubble3D val="0"/>
            <c:spPr>
              <a:solidFill>
                <a:schemeClr val="accent2"/>
              </a:solidFill>
              <a:ln>
                <a:noFill/>
              </a:ln>
              <a:effectLst/>
            </c:spPr>
            <c:extLst>
              <c:ext xmlns:c16="http://schemas.microsoft.com/office/drawing/2014/chart" uri="{C3380CC4-5D6E-409C-BE32-E72D297353CC}">
                <c16:uniqueId val="{00000014-96A3-43A1-BDCB-4D17DA053F32}"/>
              </c:ext>
            </c:extLst>
          </c:dPt>
          <c:dPt>
            <c:idx val="4"/>
            <c:invertIfNegative val="0"/>
            <c:bubble3D val="0"/>
            <c:spPr>
              <a:solidFill>
                <a:schemeClr val="accent2"/>
              </a:solidFill>
              <a:ln>
                <a:noFill/>
              </a:ln>
              <a:effectLst/>
            </c:spPr>
            <c:extLst>
              <c:ext xmlns:c16="http://schemas.microsoft.com/office/drawing/2014/chart" uri="{C3380CC4-5D6E-409C-BE32-E72D297353CC}">
                <c16:uniqueId val="{00000016-96A3-43A1-BDCB-4D17DA053F32}"/>
              </c:ext>
            </c:extLst>
          </c:dPt>
          <c:dPt>
            <c:idx val="5"/>
            <c:invertIfNegative val="0"/>
            <c:bubble3D val="0"/>
            <c:spPr>
              <a:solidFill>
                <a:schemeClr val="accent2"/>
              </a:solidFill>
              <a:ln>
                <a:noFill/>
              </a:ln>
              <a:effectLst/>
            </c:spPr>
            <c:extLst>
              <c:ext xmlns:c16="http://schemas.microsoft.com/office/drawing/2014/chart" uri="{C3380CC4-5D6E-409C-BE32-E72D297353CC}">
                <c16:uniqueId val="{00000018-96A3-43A1-BDCB-4D17DA053F32}"/>
              </c:ext>
            </c:extLst>
          </c:dPt>
          <c:dLbls>
            <c:dLbl>
              <c:idx val="0"/>
              <c:layout>
                <c:manualLayout>
                  <c:x val="-7.7847662897738467E-17"/>
                  <c:y val="2.406738868832727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6A3-43A1-BDCB-4D17DA053F32}"/>
                </c:ext>
              </c:extLst>
            </c:dLbl>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'11-3g'!$A$3:$A$11</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'11-3g'!$C$3:$C$11</c:f>
              <c:numCache>
                <c:formatCode>General</c:formatCode>
                <c:ptCount val="8"/>
                <c:pt idx="0">
                  <c:v>177</c:v>
                </c:pt>
                <c:pt idx="1">
                  <c:v>182</c:v>
                </c:pt>
                <c:pt idx="2">
                  <c:v>189</c:v>
                </c:pt>
                <c:pt idx="3">
                  <c:v>187</c:v>
                </c:pt>
                <c:pt idx="4">
                  <c:v>186</c:v>
                </c:pt>
                <c:pt idx="5">
                  <c:v>177</c:v>
                </c:pt>
                <c:pt idx="6">
                  <c:v>178</c:v>
                </c:pt>
                <c:pt idx="7">
                  <c:v>182</c:v>
                </c:pt>
              </c:numCache>
            </c:numRef>
          </c:val>
          <c:extLst>
            <c:ext xmlns:c16="http://schemas.microsoft.com/office/drawing/2014/chart" uri="{C3380CC4-5D6E-409C-BE32-E72D297353CC}">
              <c16:uniqueId val="{00000019-96A3-43A1-BDCB-4D17DA053F32}"/>
            </c:ext>
          </c:extLst>
        </c:ser>
        <c:ser>
          <c:idx val="2"/>
          <c:order val="2"/>
          <c:tx>
            <c:strRef>
              <c:f>'11-3g'!$D$1:$D$2</c:f>
              <c:strCache>
                <c:ptCount val="1"/>
                <c:pt idx="0">
                  <c:v>一之宮愛児園</c:v>
                </c:pt>
              </c:strCache>
            </c:strRef>
          </c:tx>
          <c:spPr>
            <a:solidFill>
              <a:schemeClr val="accent3"/>
            </a:solidFill>
            <a:ln>
              <a:noFill/>
            </a:ln>
            <a:effectLst/>
          </c:spPr>
          <c:invertIfNegative val="0"/>
          <c:dPt>
            <c:idx val="0"/>
            <c:invertIfNegative val="0"/>
            <c:bubble3D val="0"/>
            <c:spPr>
              <a:solidFill>
                <a:schemeClr val="accent3"/>
              </a:solidFill>
              <a:ln>
                <a:noFill/>
              </a:ln>
              <a:effectLst/>
            </c:spPr>
            <c:extLst>
              <c:ext xmlns:c16="http://schemas.microsoft.com/office/drawing/2014/chart" uri="{C3380CC4-5D6E-409C-BE32-E72D297353CC}">
                <c16:uniqueId val="{0000001B-96A3-43A1-BDCB-4D17DA053F32}"/>
              </c:ext>
            </c:extLst>
          </c:dPt>
          <c:dPt>
            <c:idx val="1"/>
            <c:invertIfNegative val="0"/>
            <c:bubble3D val="0"/>
            <c:spPr>
              <a:solidFill>
                <a:schemeClr val="accent3"/>
              </a:solidFill>
              <a:ln>
                <a:noFill/>
              </a:ln>
              <a:effectLst/>
            </c:spPr>
            <c:extLst>
              <c:ext xmlns:c16="http://schemas.microsoft.com/office/drawing/2014/chart" uri="{C3380CC4-5D6E-409C-BE32-E72D297353CC}">
                <c16:uniqueId val="{0000001D-96A3-43A1-BDCB-4D17DA053F32}"/>
              </c:ext>
            </c:extLst>
          </c:dPt>
          <c:dPt>
            <c:idx val="2"/>
            <c:invertIfNegative val="0"/>
            <c:bubble3D val="0"/>
            <c:spPr>
              <a:solidFill>
                <a:schemeClr val="accent3"/>
              </a:solidFill>
              <a:ln>
                <a:noFill/>
              </a:ln>
              <a:effectLst/>
            </c:spPr>
            <c:extLst>
              <c:ext xmlns:c16="http://schemas.microsoft.com/office/drawing/2014/chart" uri="{C3380CC4-5D6E-409C-BE32-E72D297353CC}">
                <c16:uniqueId val="{0000001F-96A3-43A1-BDCB-4D17DA053F32}"/>
              </c:ext>
            </c:extLst>
          </c:dPt>
          <c:dPt>
            <c:idx val="3"/>
            <c:invertIfNegative val="0"/>
            <c:bubble3D val="0"/>
            <c:spPr>
              <a:solidFill>
                <a:schemeClr val="accent3"/>
              </a:solidFill>
              <a:ln>
                <a:noFill/>
              </a:ln>
              <a:effectLst/>
            </c:spPr>
            <c:extLst>
              <c:ext xmlns:c16="http://schemas.microsoft.com/office/drawing/2014/chart" uri="{C3380CC4-5D6E-409C-BE32-E72D297353CC}">
                <c16:uniqueId val="{00000021-96A3-43A1-BDCB-4D17DA053F32}"/>
              </c:ext>
            </c:extLst>
          </c:dPt>
          <c:dPt>
            <c:idx val="4"/>
            <c:invertIfNegative val="0"/>
            <c:bubble3D val="0"/>
            <c:spPr>
              <a:solidFill>
                <a:schemeClr val="accent3"/>
              </a:solidFill>
              <a:ln>
                <a:noFill/>
              </a:ln>
              <a:effectLst/>
            </c:spPr>
            <c:extLst>
              <c:ext xmlns:c16="http://schemas.microsoft.com/office/drawing/2014/chart" uri="{C3380CC4-5D6E-409C-BE32-E72D297353CC}">
                <c16:uniqueId val="{00000023-96A3-43A1-BDCB-4D17DA053F32}"/>
              </c:ext>
            </c:extLst>
          </c:dPt>
          <c:dPt>
            <c:idx val="5"/>
            <c:invertIfNegative val="0"/>
            <c:bubble3D val="0"/>
            <c:spPr>
              <a:solidFill>
                <a:schemeClr val="accent3"/>
              </a:solidFill>
              <a:ln>
                <a:noFill/>
              </a:ln>
              <a:effectLst/>
            </c:spPr>
            <c:extLst>
              <c:ext xmlns:c16="http://schemas.microsoft.com/office/drawing/2014/chart" uri="{C3380CC4-5D6E-409C-BE32-E72D297353CC}">
                <c16:uniqueId val="{00000025-96A3-43A1-BDCB-4D17DA053F32}"/>
              </c:ext>
            </c:extLst>
          </c:dPt>
          <c:dPt>
            <c:idx val="6"/>
            <c:invertIfNegative val="0"/>
            <c:bubble3D val="0"/>
            <c:spPr>
              <a:solidFill>
                <a:schemeClr val="accent3"/>
              </a:solidFill>
              <a:ln>
                <a:noFill/>
              </a:ln>
              <a:effectLst/>
            </c:spPr>
            <c:extLst>
              <c:ext xmlns:c16="http://schemas.microsoft.com/office/drawing/2014/chart" uri="{C3380CC4-5D6E-409C-BE32-E72D297353CC}">
                <c16:uniqueId val="{00000027-96A3-43A1-BDCB-4D17DA053F32}"/>
              </c:ext>
            </c:extLst>
          </c:dPt>
          <c:dPt>
            <c:idx val="7"/>
            <c:invertIfNegative val="0"/>
            <c:bubble3D val="0"/>
            <c:spPr>
              <a:solidFill>
                <a:schemeClr val="accent3"/>
              </a:solidFill>
              <a:ln>
                <a:noFill/>
              </a:ln>
              <a:effectLst/>
            </c:spPr>
            <c:extLst>
              <c:ext xmlns:c16="http://schemas.microsoft.com/office/drawing/2014/chart" uri="{C3380CC4-5D6E-409C-BE32-E72D297353CC}">
                <c16:uniqueId val="{00000029-96A3-43A1-BDCB-4D17DA053F32}"/>
              </c:ext>
            </c:extLst>
          </c:dPt>
          <c:dLbls>
            <c:dLbl>
              <c:idx val="1"/>
              <c:layout>
                <c:manualLayout>
                  <c:x val="0"/>
                  <c:y val="3.850782190132370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96A3-43A1-BDCB-4D17DA053F32}"/>
                </c:ext>
              </c:extLst>
            </c:dLbl>
            <c:dLbl>
              <c:idx val="2"/>
              <c:layout>
                <c:manualLayout>
                  <c:x val="-1.5569532579547693E-16"/>
                  <c:y val="2.406738868832731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6A3-43A1-BDCB-4D17DA053F32}"/>
                </c:ext>
              </c:extLst>
            </c:dLbl>
            <c:dLbl>
              <c:idx val="3"/>
              <c:layout>
                <c:manualLayout>
                  <c:x val="0"/>
                  <c:y val="2.88808664259926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96A3-43A1-BDCB-4D17DA053F32}"/>
                </c:ext>
              </c:extLst>
            </c:dLbl>
            <c:dLbl>
              <c:idx val="4"/>
              <c:layout>
                <c:manualLayout>
                  <c:x val="-1.5569532579547693E-16"/>
                  <c:y val="4.332129963898916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96A3-43A1-BDCB-4D17DA053F32}"/>
                </c:ext>
              </c:extLst>
            </c:dLbl>
            <c:dLbl>
              <c:idx val="6"/>
              <c:layout>
                <c:manualLayout>
                  <c:x val="1.8729187743147625E-2"/>
                  <c:y val="2.848191398461976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96A3-43A1-BDCB-4D17DA053F32}"/>
                </c:ext>
              </c:extLst>
            </c:dLbl>
            <c:dLbl>
              <c:idx val="7"/>
              <c:layout>
                <c:manualLayout>
                  <c:x val="-1.5135704064023769E-16"/>
                  <c:y val="1.72835949877574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96A3-43A1-BDCB-4D17DA053F32}"/>
                </c:ext>
              </c:extLst>
            </c:dLbl>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'11-3g'!$A$3:$A$11</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'11-3g'!$D$3:$D$11</c:f>
              <c:numCache>
                <c:formatCode>General</c:formatCode>
                <c:ptCount val="8"/>
                <c:pt idx="0">
                  <c:v>187</c:v>
                </c:pt>
                <c:pt idx="1">
                  <c:v>179</c:v>
                </c:pt>
                <c:pt idx="2">
                  <c:v>182</c:v>
                </c:pt>
                <c:pt idx="3">
                  <c:v>178</c:v>
                </c:pt>
                <c:pt idx="4">
                  <c:v>182</c:v>
                </c:pt>
                <c:pt idx="5">
                  <c:v>191</c:v>
                </c:pt>
                <c:pt idx="6">
                  <c:v>183</c:v>
                </c:pt>
                <c:pt idx="7">
                  <c:v>178</c:v>
                </c:pt>
              </c:numCache>
            </c:numRef>
          </c:val>
          <c:extLst>
            <c:ext xmlns:c16="http://schemas.microsoft.com/office/drawing/2014/chart" uri="{C3380CC4-5D6E-409C-BE32-E72D297353CC}">
              <c16:uniqueId val="{0000002A-96A3-43A1-BDCB-4D17DA053F32}"/>
            </c:ext>
          </c:extLst>
        </c:ser>
        <c:ser>
          <c:idx val="3"/>
          <c:order val="3"/>
          <c:tx>
            <c:strRef>
              <c:f>'11-3g'!$E$1:$E$2</c:f>
              <c:strCache>
                <c:ptCount val="1"/>
                <c:pt idx="0">
                  <c:v>寒川湘南保育園</c:v>
                </c:pt>
              </c:strCache>
            </c:strRef>
          </c:tx>
          <c:spPr>
            <a:solidFill>
              <a:schemeClr val="accent4"/>
            </a:solidFill>
            <a:ln>
              <a:noFill/>
            </a:ln>
            <a:effectLst/>
          </c:spPr>
          <c:invertIfNegative val="0"/>
          <c:dPt>
            <c:idx val="0"/>
            <c:invertIfNegative val="0"/>
            <c:bubble3D val="0"/>
            <c:spPr>
              <a:solidFill>
                <a:schemeClr val="accent4"/>
              </a:solidFill>
              <a:ln>
                <a:noFill/>
              </a:ln>
              <a:effectLst/>
            </c:spPr>
            <c:extLst>
              <c:ext xmlns:c16="http://schemas.microsoft.com/office/drawing/2014/chart" uri="{C3380CC4-5D6E-409C-BE32-E72D297353CC}">
                <c16:uniqueId val="{0000002C-96A3-43A1-BDCB-4D17DA053F32}"/>
              </c:ext>
            </c:extLst>
          </c:dPt>
          <c:dPt>
            <c:idx val="1"/>
            <c:invertIfNegative val="0"/>
            <c:bubble3D val="0"/>
            <c:spPr>
              <a:solidFill>
                <a:schemeClr val="accent4"/>
              </a:solidFill>
              <a:ln>
                <a:noFill/>
              </a:ln>
              <a:effectLst/>
            </c:spPr>
            <c:extLst>
              <c:ext xmlns:c16="http://schemas.microsoft.com/office/drawing/2014/chart" uri="{C3380CC4-5D6E-409C-BE32-E72D297353CC}">
                <c16:uniqueId val="{0000002E-96A3-43A1-BDCB-4D17DA053F32}"/>
              </c:ext>
            </c:extLst>
          </c:dPt>
          <c:dPt>
            <c:idx val="2"/>
            <c:invertIfNegative val="0"/>
            <c:bubble3D val="0"/>
            <c:spPr>
              <a:solidFill>
                <a:schemeClr val="accent4"/>
              </a:solidFill>
              <a:ln>
                <a:noFill/>
              </a:ln>
              <a:effectLst/>
            </c:spPr>
            <c:extLst>
              <c:ext xmlns:c16="http://schemas.microsoft.com/office/drawing/2014/chart" uri="{C3380CC4-5D6E-409C-BE32-E72D297353CC}">
                <c16:uniqueId val="{00000030-96A3-43A1-BDCB-4D17DA053F32}"/>
              </c:ext>
            </c:extLst>
          </c:dPt>
          <c:dPt>
            <c:idx val="3"/>
            <c:invertIfNegative val="0"/>
            <c:bubble3D val="0"/>
            <c:spPr>
              <a:solidFill>
                <a:schemeClr val="accent4"/>
              </a:solidFill>
              <a:ln>
                <a:noFill/>
              </a:ln>
              <a:effectLst/>
            </c:spPr>
            <c:extLst>
              <c:ext xmlns:c16="http://schemas.microsoft.com/office/drawing/2014/chart" uri="{C3380CC4-5D6E-409C-BE32-E72D297353CC}">
                <c16:uniqueId val="{00000032-96A3-43A1-BDCB-4D17DA053F32}"/>
              </c:ext>
            </c:extLst>
          </c:dPt>
          <c:dPt>
            <c:idx val="4"/>
            <c:invertIfNegative val="0"/>
            <c:bubble3D val="0"/>
            <c:spPr>
              <a:solidFill>
                <a:schemeClr val="accent4"/>
              </a:solidFill>
              <a:ln>
                <a:noFill/>
              </a:ln>
              <a:effectLst/>
            </c:spPr>
            <c:extLst>
              <c:ext xmlns:c16="http://schemas.microsoft.com/office/drawing/2014/chart" uri="{C3380CC4-5D6E-409C-BE32-E72D297353CC}">
                <c16:uniqueId val="{00000034-96A3-43A1-BDCB-4D17DA053F32}"/>
              </c:ext>
            </c:extLst>
          </c:dPt>
          <c:dPt>
            <c:idx val="5"/>
            <c:invertIfNegative val="0"/>
            <c:bubble3D val="0"/>
            <c:spPr>
              <a:solidFill>
                <a:schemeClr val="accent4"/>
              </a:solidFill>
              <a:ln>
                <a:noFill/>
              </a:ln>
              <a:effectLst/>
            </c:spPr>
            <c:extLst>
              <c:ext xmlns:c16="http://schemas.microsoft.com/office/drawing/2014/chart" uri="{C3380CC4-5D6E-409C-BE32-E72D297353CC}">
                <c16:uniqueId val="{00000036-96A3-43A1-BDCB-4D17DA053F32}"/>
              </c:ext>
            </c:extLst>
          </c:dPt>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'11-3g'!$A$3:$A$11</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'11-3g'!$E$3:$E$11</c:f>
              <c:numCache>
                <c:formatCode>General</c:formatCode>
                <c:ptCount val="8"/>
                <c:pt idx="0">
                  <c:v>84</c:v>
                </c:pt>
                <c:pt idx="1">
                  <c:v>82</c:v>
                </c:pt>
                <c:pt idx="2">
                  <c:v>81</c:v>
                </c:pt>
                <c:pt idx="3">
                  <c:v>82</c:v>
                </c:pt>
                <c:pt idx="4">
                  <c:v>83</c:v>
                </c:pt>
                <c:pt idx="5">
                  <c:v>89</c:v>
                </c:pt>
                <c:pt idx="6">
                  <c:v>83</c:v>
                </c:pt>
                <c:pt idx="7">
                  <c:v>84</c:v>
                </c:pt>
              </c:numCache>
            </c:numRef>
          </c:val>
          <c:extLst>
            <c:ext xmlns:c16="http://schemas.microsoft.com/office/drawing/2014/chart" uri="{C3380CC4-5D6E-409C-BE32-E72D297353CC}">
              <c16:uniqueId val="{00000037-96A3-43A1-BDCB-4D17DA053F32}"/>
            </c:ext>
          </c:extLst>
        </c:ser>
        <c:ser>
          <c:idx val="4"/>
          <c:order val="4"/>
          <c:tx>
            <c:strRef>
              <c:f>'11-3g'!$F$1:$F$2</c:f>
              <c:strCache>
                <c:ptCount val="1"/>
                <c:pt idx="0">
                  <c:v>湘南こども園（保育所部分）</c:v>
                </c:pt>
              </c:strCache>
            </c:strRef>
          </c:tx>
          <c:spPr>
            <a:solidFill>
              <a:schemeClr val="accent5"/>
            </a:solidFill>
            <a:ln>
              <a:noFill/>
            </a:ln>
            <a:effectLst/>
          </c:spPr>
          <c:invertIfNegative val="0"/>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'11-3g'!$A$3:$A$11</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'11-3g'!$F$3:$F$11</c:f>
              <c:numCache>
                <c:formatCode>General</c:formatCode>
                <c:ptCount val="8"/>
                <c:pt idx="1">
                  <c:v>21</c:v>
                </c:pt>
                <c:pt idx="2">
                  <c:v>39</c:v>
                </c:pt>
                <c:pt idx="3">
                  <c:v>51</c:v>
                </c:pt>
                <c:pt idx="4">
                  <c:v>50</c:v>
                </c:pt>
                <c:pt idx="5">
                  <c:v>47</c:v>
                </c:pt>
                <c:pt idx="6">
                  <c:v>54</c:v>
                </c:pt>
                <c:pt idx="7">
                  <c:v>50</c:v>
                </c:pt>
              </c:numCache>
            </c:numRef>
          </c:val>
          <c:extLst>
            <c:ext xmlns:c16="http://schemas.microsoft.com/office/drawing/2014/chart" uri="{C3380CC4-5D6E-409C-BE32-E72D297353CC}">
              <c16:uniqueId val="{00000038-96A3-43A1-BDCB-4D17DA053F32}"/>
            </c:ext>
          </c:extLst>
        </c:ser>
        <c:ser>
          <c:idx val="5"/>
          <c:order val="5"/>
          <c:tx>
            <c:strRef>
              <c:f>'11-3g'!$G$1:$G$2</c:f>
              <c:strCache>
                <c:ptCount val="1"/>
                <c:pt idx="0">
                  <c:v>寒川さくら幼稚園（保育所部分）</c:v>
                </c:pt>
              </c:strCache>
            </c:strRef>
          </c:tx>
          <c:spPr>
            <a:solidFill>
              <a:schemeClr val="accent6"/>
            </a:solidFill>
            <a:ln>
              <a:noFill/>
            </a:ln>
            <a:effectLst/>
          </c:spPr>
          <c:invertIfNegative val="0"/>
          <c:dPt>
            <c:idx val="6"/>
            <c:invertIfNegative val="0"/>
            <c:bubble3D val="0"/>
            <c:spPr>
              <a:solidFill>
                <a:schemeClr val="accent6"/>
              </a:solidFill>
              <a:ln>
                <a:noFill/>
              </a:ln>
              <a:effectLst/>
            </c:spPr>
            <c:extLst>
              <c:ext xmlns:c16="http://schemas.microsoft.com/office/drawing/2014/chart" uri="{C3380CC4-5D6E-409C-BE32-E72D297353CC}">
                <c16:uniqueId val="{0000003A-96A3-43A1-BDCB-4D17DA053F32}"/>
              </c:ext>
            </c:extLst>
          </c:dPt>
          <c:dPt>
            <c:idx val="7"/>
            <c:invertIfNegative val="0"/>
            <c:bubble3D val="0"/>
            <c:spPr>
              <a:solidFill>
                <a:schemeClr val="accent6"/>
              </a:solidFill>
              <a:ln>
                <a:noFill/>
              </a:ln>
              <a:effectLst/>
            </c:spPr>
            <c:extLst>
              <c:ext xmlns:c16="http://schemas.microsoft.com/office/drawing/2014/chart" uri="{C3380CC4-5D6E-409C-BE32-E72D297353CC}">
                <c16:uniqueId val="{0000003C-96A3-43A1-BDCB-4D17DA053F32}"/>
              </c:ext>
            </c:extLst>
          </c:dPt>
          <c:dLbls>
            <c:dLbl>
              <c:idx val="6"/>
              <c:layout>
                <c:manualLayout>
                  <c:x val="2.081020860349736E-2"/>
                  <c:y val="-1.139276559384801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96A3-43A1-BDCB-4D17DA053F32}"/>
                </c:ext>
              </c:extLst>
            </c:dLbl>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'11-3g'!$A$3:$A$11</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'11-3g'!$G$3:$G$11</c:f>
              <c:numCache>
                <c:formatCode>General</c:formatCode>
                <c:ptCount val="8"/>
                <c:pt idx="5">
                  <c:v>42</c:v>
                </c:pt>
                <c:pt idx="6">
                  <c:v>53</c:v>
                </c:pt>
                <c:pt idx="7">
                  <c:v>63</c:v>
                </c:pt>
              </c:numCache>
            </c:numRef>
          </c:val>
          <c:extLst>
            <c:ext xmlns:c16="http://schemas.microsoft.com/office/drawing/2014/chart" uri="{C3380CC4-5D6E-409C-BE32-E72D297353CC}">
              <c16:uniqueId val="{0000003D-96A3-43A1-BDCB-4D17DA053F32}"/>
            </c:ext>
          </c:extLst>
        </c:ser>
        <c:dLbls>
          <c:showLegendKey val="0"/>
          <c:showVal val="1"/>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（人）</a:t>
                </a:r>
              </a:p>
            </c:rich>
          </c:tx>
          <c:layout>
            <c:manualLayout>
              <c:xMode val="edge"/>
              <c:yMode val="edge"/>
              <c:x val="3.8370621887877397E-2"/>
              <c:y val="0.20036094847118469"/>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valAx>
      <c:spPr>
        <a:noFill/>
        <a:ln w="25400">
          <a:noFill/>
        </a:ln>
        <a:effectLst/>
      </c:spPr>
    </c:plotArea>
    <c:legend>
      <c:legendPos val="t"/>
      <c:layout>
        <c:manualLayout>
          <c:xMode val="edge"/>
          <c:yMode val="edge"/>
          <c:x val="0.19377778039953633"/>
          <c:y val="6.8356593563087445E-2"/>
          <c:w val="0.68111812759246859"/>
          <c:h val="0.11847018481846705"/>
        </c:manualLayout>
      </c:layou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[2024統計さむかわデータベース（完成）.xlsx]11-4g!ﾋﾟﾎﾞｯﾄﾃｰﾌﾞﾙ3</c:name>
    <c:fmtId val="0"/>
  </c:pivotSource>
  <c:chart>
    <c:autoTitleDeleted val="1"/>
    <c:pivotFmts>
      <c:pivotFmt>
        <c:idx val="0"/>
        <c:spPr>
          <a:solidFill>
            <a:schemeClr val="accent1"/>
          </a:solidFill>
        </c:spPr>
        <c:marker>
          <c:symbol val="none"/>
        </c:marker>
        <c:dLbl>
          <c:idx val="0"/>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ln>
            <a:solidFill>
              <a:schemeClr val="accent2"/>
            </a:solidFill>
          </a:ln>
        </c:spPr>
        <c:marker>
          <c:spPr>
            <a:solidFill>
              <a:schemeClr val="accent2"/>
            </a:solidFill>
            <a:ln>
              <a:solidFill>
                <a:schemeClr val="accent2"/>
              </a:solidFill>
            </a:ln>
          </c:spPr>
        </c:marker>
        <c:dLbl>
          <c:idx val="0"/>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dLbl>
          <c:idx val="0"/>
          <c:layout>
            <c:manualLayout>
              <c:x val="-5.3454410102182034E-2"/>
              <c:y val="-6.4331305177761866E-2"/>
            </c:manualLayout>
          </c:layout>
          <c:numFmt formatCode="#,##0_ " sourceLinked="0"/>
          <c:spPr>
            <a:noFill/>
            <a:ln>
              <a:noFill/>
            </a:ln>
            <a:effectLst/>
          </c:spPr>
          <c:txPr>
            <a:bodyPr/>
            <a:lstStyle/>
            <a:p>
              <a:pPr>
                <a:defRPr sz="9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3"/>
        <c:dLbl>
          <c:idx val="0"/>
          <c:layout>
            <c:manualLayout>
              <c:x val="-5.0866498112176514E-2"/>
              <c:y val="-4.7048569686364963E-2"/>
            </c:manualLayout>
          </c:layout>
          <c:numFmt formatCode="#,##0_ " sourceLinked="0"/>
          <c:spPr>
            <a:noFill/>
            <a:ln>
              <a:noFill/>
            </a:ln>
            <a:effectLst/>
          </c:spPr>
          <c:txPr>
            <a:bodyPr/>
            <a:lstStyle/>
            <a:p>
              <a:pPr>
                <a:defRPr sz="9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4"/>
        <c:dLbl>
          <c:idx val="0"/>
          <c:numFmt formatCode="#,##0_ " sourceLinked="0"/>
          <c:spPr>
            <a:noFill/>
            <a:ln>
              <a:noFill/>
            </a:ln>
            <a:effectLst/>
          </c:spPr>
          <c:txPr>
            <a:bodyPr/>
            <a:lstStyle/>
            <a:p>
              <a:pPr>
                <a:defRPr sz="9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2182123777258429E-2"/>
          <c:y val="0.12282002724343001"/>
          <c:w val="0.82581455238935886"/>
          <c:h val="0.64665790083783048"/>
        </c:manualLayout>
      </c:layout>
      <c:barChart>
        <c:barDir val="col"/>
        <c:grouping val="clustered"/>
        <c:varyColors val="0"/>
        <c:ser>
          <c:idx val="1"/>
          <c:order val="1"/>
          <c:tx>
            <c:strRef>
              <c:f>'11-4g'!$C$1</c:f>
              <c:strCache>
                <c:ptCount val="1"/>
                <c:pt idx="0">
                  <c:v>人数（左軸）</c:v>
                </c:pt>
              </c:strCache>
            </c:strRef>
          </c:tx>
          <c:spPr>
            <a:solidFill>
              <a:schemeClr val="accent1"/>
            </a:solidFill>
          </c:spPr>
          <c:invertIfNegative val="0"/>
          <c:dLbls>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'11-4g'!$A$2:$A$10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'11-4g'!$C$2:$C$10</c:f>
              <c:numCache>
                <c:formatCode>General</c:formatCode>
                <c:ptCount val="8"/>
                <c:pt idx="0">
                  <c:v>9259</c:v>
                </c:pt>
                <c:pt idx="1">
                  <c:v>9342</c:v>
                </c:pt>
                <c:pt idx="2">
                  <c:v>8521</c:v>
                </c:pt>
                <c:pt idx="3">
                  <c:v>2722</c:v>
                </c:pt>
                <c:pt idx="4">
                  <c:v>3722</c:v>
                </c:pt>
                <c:pt idx="5">
                  <c:v>6010</c:v>
                </c:pt>
                <c:pt idx="6">
                  <c:v>7986</c:v>
                </c:pt>
                <c:pt idx="7">
                  <c:v>9473</c:v>
                </c:pt>
              </c:numCache>
            </c:numRef>
          </c:val>
          <c:extLst>
            <c:ext xmlns:c16="http://schemas.microsoft.com/office/drawing/2014/chart" uri="{C3380CC4-5D6E-409C-BE32-E72D297353CC}">
              <c16:uniqueId val="{00000000-D724-492A-8723-068AEBDF64B9}"/>
            </c:ext>
          </c:extLst>
        </c:ser>
        <c:dLbls>
          <c:showLegendKey val="0"/>
          <c:showVal val="1"/>
          <c:showCatName val="0"/>
          <c:showSerName val="0"/>
          <c:showPercent val="0"/>
          <c:showBubbleSize val="0"/>
        </c:dLbls>
        <c:gapWidth val="150"/>
        <c:axId val="1"/>
        <c:axId val="2"/>
      </c:barChart>
      <c:lineChart>
        <c:grouping val="standard"/>
        <c:varyColors val="0"/>
        <c:ser>
          <c:idx val="0"/>
          <c:order val="0"/>
          <c:tx>
            <c:strRef>
              <c:f>'11-4g'!$B$1</c:f>
              <c:strCache>
                <c:ptCount val="1"/>
                <c:pt idx="0">
                  <c:v>親子組数（右軸）</c:v>
                </c:pt>
              </c:strCache>
            </c:strRef>
          </c:tx>
          <c:spPr>
            <a:ln>
              <a:solidFill>
                <a:schemeClr val="accent2"/>
              </a:solidFill>
            </a:ln>
          </c:spPr>
          <c:marker>
            <c:spPr>
              <a:solidFill>
                <a:schemeClr val="accent2"/>
              </a:solidFill>
              <a:ln>
                <a:solidFill>
                  <a:schemeClr val="accent2"/>
                </a:solidFill>
              </a:ln>
            </c:spPr>
          </c:marker>
          <c:dPt>
            <c:idx val="0"/>
            <c:bubble3D val="0"/>
            <c:extLst>
              <c:ext xmlns:c16="http://schemas.microsoft.com/office/drawing/2014/chart" uri="{C3380CC4-5D6E-409C-BE32-E72D297353CC}">
                <c16:uniqueId val="{00000001-D724-492A-8723-068AEBDF64B9}"/>
              </c:ext>
            </c:extLst>
          </c:dPt>
          <c:dPt>
            <c:idx val="1"/>
            <c:bubble3D val="0"/>
            <c:extLst>
              <c:ext xmlns:c16="http://schemas.microsoft.com/office/drawing/2014/chart" uri="{C3380CC4-5D6E-409C-BE32-E72D297353CC}">
                <c16:uniqueId val="{00000002-D724-492A-8723-068AEBDF64B9}"/>
              </c:ext>
            </c:extLst>
          </c:dPt>
          <c:dPt>
            <c:idx val="2"/>
            <c:bubble3D val="0"/>
            <c:extLst>
              <c:ext xmlns:c16="http://schemas.microsoft.com/office/drawing/2014/chart" uri="{C3380CC4-5D6E-409C-BE32-E72D297353CC}">
                <c16:uniqueId val="{00000003-D724-492A-8723-068AEBDF64B9}"/>
              </c:ext>
            </c:extLst>
          </c:dPt>
          <c:dLbls>
            <c:dLbl>
              <c:idx val="0"/>
              <c:layout>
                <c:manualLayout>
                  <c:x val="-5.3454410102182034E-2"/>
                  <c:y val="-6.4331305177761866E-2"/>
                </c:manualLayout>
              </c:layout>
              <c:numFmt formatCode="#,##0_ " sourceLinked="0"/>
              <c:spPr>
                <a:noFill/>
                <a:ln>
                  <a:noFill/>
                </a:ln>
                <a:effectLst/>
              </c:spPr>
              <c:txPr>
                <a:bodyPr/>
                <a:lstStyle/>
                <a:p>
                  <a:pPr>
                    <a:defRPr sz="9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724-492A-8723-068AEBDF64B9}"/>
                </c:ext>
              </c:extLst>
            </c:dLbl>
            <c:dLbl>
              <c:idx val="1"/>
              <c:layout>
                <c:manualLayout>
                  <c:x val="-5.0866498112176514E-2"/>
                  <c:y val="-4.7048569686364963E-2"/>
                </c:manualLayout>
              </c:layout>
              <c:numFmt formatCode="#,##0_ " sourceLinked="0"/>
              <c:spPr>
                <a:noFill/>
                <a:ln>
                  <a:noFill/>
                </a:ln>
                <a:effectLst/>
              </c:spPr>
              <c:txPr>
                <a:bodyPr/>
                <a:lstStyle/>
                <a:p>
                  <a:pPr>
                    <a:defRPr sz="9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724-492A-8723-068AEBDF64B9}"/>
                </c:ext>
              </c:extLst>
            </c:dLbl>
            <c:dLbl>
              <c:idx val="2"/>
              <c:numFmt formatCode="#,##0_ " sourceLinked="0"/>
              <c:spPr>
                <a:noFill/>
                <a:ln>
                  <a:noFill/>
                </a:ln>
                <a:effectLst/>
              </c:spPr>
              <c:txPr>
                <a:bodyPr/>
                <a:lstStyle/>
                <a:p>
                  <a:pPr>
                    <a:defRPr sz="900">
                      <a:solidFill>
                        <a:schemeClr val="tx1"/>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3-D724-492A-8723-068AEBDF64B9}"/>
                </c:ext>
              </c:extLst>
            </c:dLbl>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'11-4g'!$A$2:$A$10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'11-4g'!$B$2:$B$10</c:f>
              <c:numCache>
                <c:formatCode>General</c:formatCode>
                <c:ptCount val="8"/>
                <c:pt idx="0">
                  <c:v>4059</c:v>
                </c:pt>
                <c:pt idx="1">
                  <c:v>4160</c:v>
                </c:pt>
                <c:pt idx="2">
                  <c:v>3887</c:v>
                </c:pt>
                <c:pt idx="3">
                  <c:v>1226</c:v>
                </c:pt>
                <c:pt idx="4">
                  <c:v>1651</c:v>
                </c:pt>
                <c:pt idx="5">
                  <c:v>2694</c:v>
                </c:pt>
                <c:pt idx="6">
                  <c:v>3553</c:v>
                </c:pt>
                <c:pt idx="7">
                  <c:v>4235</c:v>
                </c:pt>
              </c:numCache>
            </c:numRef>
          </c:val>
          <c:smooth val="0"/>
          <c:extLst>
            <c:ext xmlns:c16="http://schemas.microsoft.com/office/drawing/2014/chart" uri="{C3380CC4-5D6E-409C-BE32-E72D297353CC}">
              <c16:uniqueId val="{00000004-D724-492A-8723-068AEBDF64B9}"/>
            </c:ext>
          </c:extLst>
        </c:ser>
        <c:dLbls>
          <c:showLegendKey val="0"/>
          <c:showVal val="1"/>
          <c:showCatName val="0"/>
          <c:showSerName val="0"/>
          <c:showPercent val="0"/>
          <c:showBubbleSize val="0"/>
        </c:dLbls>
        <c:marker val="1"/>
        <c:smooth val="0"/>
        <c:axId val="11"/>
        <c:axId val="12"/>
      </c:lineChart>
      <c:catAx>
        <c:axId val="1"/>
        <c:scaling>
          <c:orientation val="minMax"/>
        </c:scaling>
        <c:delete val="0"/>
        <c:axPos val="b"/>
        <c:numFmt formatCode="General" sourceLinked="1"/>
        <c:majorTickMark val="out"/>
        <c:minorTickMark val="none"/>
        <c:tickLblPos val="nextTo"/>
        <c:txPr>
          <a:bodyPr rot="-2100000" horzOverflow="overflow" anchor="ctr" anchorCtr="1"/>
          <a:lstStyle/>
          <a:p>
            <a:pPr algn="ctr" rtl="0">
              <a:defRPr sz="900">
                <a:solidFill>
                  <a:schemeClr val="tx1"/>
                </a:solidFill>
              </a:defRPr>
            </a:pPr>
            <a:endParaRPr lang="ja-JP"/>
          </a:p>
        </c:txPr>
        <c:crossAx val="2"/>
        <c:crosses val="autoZero"/>
        <c:auto val="1"/>
        <c:lblAlgn val="ctr"/>
        <c:lblOffset val="50"/>
        <c:noMultiLvlLbl val="0"/>
      </c:catAx>
      <c:valAx>
        <c:axId val="2"/>
        <c:scaling>
          <c:orientation val="minMax"/>
        </c:scaling>
        <c:delete val="0"/>
        <c:axPos val="l"/>
        <c:title>
          <c:tx>
            <c:rich>
              <a:bodyPr rot="0" horzOverflow="overflow" anchor="ctr" anchorCtr="1"/>
              <a:lstStyle/>
              <a:p>
                <a:pPr algn="ctr" rtl="0">
                  <a:defRPr sz="900" b="0" i="0" u="none" strike="noStrike" baseline="0">
                    <a:solidFill>
                      <a:schemeClr val="tx1"/>
                    </a:solidFill>
                  </a:defRPr>
                </a:pPr>
                <a:r>
                  <a:rPr lang="ja-JP" altLang="en-US" sz="900" b="0" i="0" u="none" strike="noStrike" baseline="0">
                    <a:solidFill>
                      <a:schemeClr val="tx1"/>
                    </a:solidFill>
                    <a:latin typeface="メイリオ"/>
                    <a:ea typeface="メイリオ"/>
                  </a:rPr>
                  <a:t>（人）</a:t>
                </a:r>
              </a:p>
            </c:rich>
          </c:tx>
          <c:layout>
            <c:manualLayout>
              <c:xMode val="edge"/>
              <c:yMode val="edge"/>
              <c:x val="2.7522524132289818E-2"/>
              <c:y val="2.7736548556430447E-2"/>
            </c:manualLayout>
          </c:layout>
          <c:overlay val="0"/>
        </c:title>
        <c:numFmt formatCode="#,##0_);[Red]\(#,##0\)" sourceLinked="0"/>
        <c:majorTickMark val="out"/>
        <c:minorTickMark val="none"/>
        <c:tickLblPos val="nextTo"/>
        <c:txPr>
          <a:bodyPr horzOverflow="overflow" anchor="ctr" anchorCtr="1"/>
          <a:lstStyle/>
          <a:p>
            <a:pPr algn="ctr" rtl="0">
              <a:defRPr sz="900">
                <a:solidFill>
                  <a:schemeClr val="tx1"/>
                </a:solidFill>
              </a:defRPr>
            </a:pPr>
            <a:endParaRPr lang="ja-JP"/>
          </a:p>
        </c:txPr>
        <c:crossAx val="1"/>
        <c:crosses val="autoZero"/>
        <c:crossBetween val="between"/>
        <c:majorUnit val="2000"/>
      </c:valAx>
      <c:catAx>
        <c:axId val="11"/>
        <c:scaling>
          <c:orientation val="minMax"/>
        </c:scaling>
        <c:delete val="1"/>
        <c:axPos val="b"/>
        <c:numFmt formatCode="General" sourceLinked="1"/>
        <c:majorTickMark val="out"/>
        <c:minorTickMark val="none"/>
        <c:tickLblPos val="nextTo"/>
        <c:crossAx val="12"/>
        <c:crosses val="autoZero"/>
        <c:auto val="1"/>
        <c:lblAlgn val="ctr"/>
        <c:lblOffset val="100"/>
        <c:noMultiLvlLbl val="0"/>
      </c:catAx>
      <c:valAx>
        <c:axId val="12"/>
        <c:scaling>
          <c:orientation val="minMax"/>
        </c:scaling>
        <c:delete val="0"/>
        <c:axPos val="r"/>
        <c:title>
          <c:tx>
            <c:rich>
              <a:bodyPr rot="0" horzOverflow="overflow" anchor="ctr" anchorCtr="1"/>
              <a:lstStyle/>
              <a:p>
                <a:pPr algn="ctr" rtl="0">
                  <a:defRPr sz="900" b="0" i="0" u="none" strike="noStrike" baseline="0">
                    <a:solidFill>
                      <a:schemeClr val="tx1"/>
                    </a:solidFill>
                  </a:defRPr>
                </a:pPr>
                <a:r>
                  <a:rPr lang="ja-JP" altLang="en-US" sz="900" b="0" i="0" u="none" strike="noStrike" baseline="0">
                    <a:solidFill>
                      <a:schemeClr val="tx1"/>
                    </a:solidFill>
                    <a:latin typeface="メイリオ"/>
                    <a:ea typeface="メイリオ"/>
                  </a:rPr>
                  <a:t>（組）</a:t>
                </a:r>
              </a:p>
            </c:rich>
          </c:tx>
          <c:layout>
            <c:manualLayout>
              <c:xMode val="edge"/>
              <c:yMode val="edge"/>
              <c:x val="0.9070111697459905"/>
              <c:y val="2.8568897637795274E-2"/>
            </c:manualLayout>
          </c:layout>
          <c:overlay val="0"/>
        </c:title>
        <c:numFmt formatCode="#,##0_);[Red]\(#,##0\)" sourceLinked="0"/>
        <c:majorTickMark val="out"/>
        <c:minorTickMark val="none"/>
        <c:tickLblPos val="nextTo"/>
        <c:txPr>
          <a:bodyPr horzOverflow="overflow" anchor="ctr" anchorCtr="1"/>
          <a:lstStyle/>
          <a:p>
            <a:pPr algn="ctr" rtl="0">
              <a:defRPr sz="900">
                <a:solidFill>
                  <a:schemeClr val="tx1"/>
                </a:solidFill>
              </a:defRPr>
            </a:pPr>
            <a:endParaRPr lang="ja-JP"/>
          </a:p>
        </c:txPr>
        <c:crossAx val="11"/>
        <c:crosses val="max"/>
        <c:crossBetween val="between"/>
      </c:valAx>
    </c:plotArea>
    <c:legend>
      <c:legendPos val="t"/>
      <c:overlay val="0"/>
      <c:txPr>
        <a:bodyPr horzOverflow="overflow" anchor="ctr" anchorCtr="1"/>
        <a:lstStyle/>
        <a:p>
          <a:pPr algn="l" rtl="0">
            <a:defRPr sz="900">
              <a:solidFill>
                <a:schemeClr val="tx1"/>
              </a:solidFill>
            </a:defRPr>
          </a:pPr>
          <a:endParaRPr lang="ja-JP"/>
        </a:p>
      </c:txPr>
    </c:legend>
    <c:plotVisOnly val="1"/>
    <c:dispBlanksAs val="gap"/>
    <c:showDLblsOverMax val="0"/>
  </c:chart>
  <c:spPr>
    <a:noFill/>
    <a:ln>
      <a:noFill/>
    </a:ln>
  </c:spPr>
  <c:txPr>
    <a:bodyPr horzOverflow="overflow" anchor="ctr" anchorCtr="1"/>
    <a:lstStyle/>
    <a:p>
      <a:pPr algn="ctr" rtl="0">
        <a:defRPr lang="ja-JP" altLang="en-US" sz="900">
          <a:solidFill>
            <a:schemeClr val="tx1"/>
          </a:solidFill>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[2024統計さむかわデータベース（完成）.xlsx]11-4g2!ﾋﾟﾎﾞｯﾄﾃｰﾌﾞﾙ3</c:name>
    <c:fmtId val="0"/>
  </c:pivotSource>
  <c:chart>
    <c:autoTitleDeleted val="1"/>
    <c:pivotFmts>
      <c:pivotFmt>
        <c:idx val="0"/>
        <c:spPr>
          <a:solidFill>
            <a:schemeClr val="accent1"/>
          </a:solidFill>
        </c:spPr>
        <c:marker>
          <c:symbol val="none"/>
        </c:marker>
        <c:dLbl>
          <c:idx val="0"/>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dLbl>
          <c:idx val="0"/>
          <c:layout>
            <c:manualLayout>
              <c:x val="0"/>
              <c:y val="-4.0928241011125389E-2"/>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dLbl>
          <c:idx val="0"/>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ln>
            <a:solidFill>
              <a:schemeClr val="accent2"/>
            </a:solidFill>
          </a:ln>
        </c:spPr>
        <c:marker>
          <c:spPr>
            <a:solidFill>
              <a:schemeClr val="accent2"/>
            </a:solidFill>
            <a:ln>
              <a:solidFill>
                <a:schemeClr val="accent2"/>
              </a:solidFill>
            </a:ln>
          </c:spPr>
        </c:marker>
        <c:dLbl>
          <c:idx val="0"/>
          <c:spPr>
            <a:noFill/>
            <a:ln>
              <a:noFill/>
            </a:ln>
            <a:effectLst/>
          </c:spPr>
          <c:txPr>
            <a:bodyPr rot="0" horzOverflow="overflow" anchor="ctr" anchorCtr="1"/>
            <a:lstStyle/>
            <a:p>
              <a:pPr algn="ctr" rtl="0">
                <a:defRPr sz="900">
                  <a:solidFill>
                    <a:schemeClr val="tx1"/>
                  </a:solidFill>
                </a:defRPr>
              </a:pPr>
              <a:endParaRPr lang="ja-JP"/>
            </a:p>
          </c:txPr>
          <c:dLblPos val="b"/>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
        <c:dLbl>
          <c:idx val="0"/>
          <c:layout>
            <c:manualLayout>
              <c:x val="-3.5040555129921713E-2"/>
              <c:y val="7.5638704486018837E-2"/>
            </c:manualLayout>
          </c:layout>
          <c:spPr>
            <a:noFill/>
            <a:ln>
              <a:noFill/>
            </a:ln>
            <a:effectLst/>
          </c:spPr>
          <c:txPr>
            <a:bodyPr/>
            <a:lstStyle/>
            <a:p>
              <a:pPr>
                <a:defRPr sz="9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5"/>
        <c:dLbl>
          <c:idx val="0"/>
          <c:layout>
            <c:manualLayout>
              <c:x val="-3.2618954913617514E-2"/>
              <c:y val="-4.103802051901026E-2"/>
            </c:manualLayout>
          </c:layout>
          <c:spPr>
            <a:noFill/>
            <a:ln>
              <a:noFill/>
            </a:ln>
            <a:effectLst/>
          </c:spPr>
          <c:txPr>
            <a:bodyPr/>
            <a:lstStyle/>
            <a:p>
              <a:pPr>
                <a:defRPr sz="9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6"/>
        <c:dLbl>
          <c:idx val="0"/>
          <c:layout>
            <c:manualLayout>
              <c:x val="-3.6287869918500762E-2"/>
              <c:y val="-4.7073181935541171E-2"/>
            </c:manualLayout>
          </c:layout>
          <c:spPr>
            <a:noFill/>
            <a:ln>
              <a:noFill/>
            </a:ln>
            <a:effectLst/>
          </c:spPr>
          <c:txPr>
            <a:bodyPr/>
            <a:lstStyle/>
            <a:p>
              <a:pPr>
                <a:defRPr sz="9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7"/>
        <c:dLbl>
          <c:idx val="0"/>
          <c:layout>
            <c:manualLayout>
              <c:x val="-3.5040494402740353E-2"/>
              <c:y val="0.10108693739029428"/>
            </c:manualLayout>
          </c:layout>
          <c:spPr>
            <a:noFill/>
            <a:ln>
              <a:noFill/>
            </a:ln>
            <a:effectLst/>
          </c:spPr>
          <c:txPr>
            <a:bodyPr/>
            <a:lstStyle/>
            <a:p>
              <a:pPr>
                <a:defRPr sz="9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
        <c:dLbl>
          <c:idx val="0"/>
          <c:layout>
            <c:manualLayout>
              <c:x val="-3.2618954913617694E-2"/>
              <c:y val="-3.7014685174009403E-2"/>
            </c:manualLayout>
          </c:layout>
          <c:spPr>
            <a:noFill/>
            <a:ln>
              <a:noFill/>
            </a:ln>
            <a:effectLst/>
          </c:spPr>
          <c:txPr>
            <a:bodyPr/>
            <a:lstStyle/>
            <a:p>
              <a:pPr>
                <a:defRPr sz="9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9"/>
        <c:dLbl>
          <c:idx val="0"/>
          <c:layout>
            <c:manualLayout>
              <c:x val="-3.1236811800885927E-2"/>
              <c:y val="-4.7072865137482441E-2"/>
            </c:manualLayout>
          </c:layout>
          <c:spPr>
            <a:noFill/>
            <a:ln>
              <a:noFill/>
            </a:ln>
            <a:effectLst/>
          </c:spPr>
          <c:txPr>
            <a:bodyPr/>
            <a:lstStyle/>
            <a:p>
              <a:pPr>
                <a:defRPr sz="9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10"/>
        <c:dLbl>
          <c:idx val="0"/>
          <c:layout>
            <c:manualLayout>
              <c:x val="-2.5320241857129222E-2"/>
              <c:y val="-5.3108026554013275E-2"/>
            </c:manualLayout>
          </c:layout>
          <c:spPr>
            <a:noFill/>
            <a:ln>
              <a:noFill/>
            </a:ln>
            <a:effectLst/>
          </c:spPr>
          <c:txPr>
            <a:bodyPr/>
            <a:lstStyle/>
            <a:p>
              <a:pPr>
                <a:defRPr sz="9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11"/>
        <c:dLbl>
          <c:idx val="0"/>
          <c:spPr>
            <a:noFill/>
            <a:ln>
              <a:noFill/>
            </a:ln>
            <a:effectLst/>
          </c:spPr>
          <c:txPr>
            <a:bodyPr/>
            <a:lstStyle/>
            <a:p>
              <a:pPr>
                <a:defRPr sz="900">
                  <a:solidFill>
                    <a:schemeClr val="tx1"/>
                  </a:solidFill>
                </a:defRPr>
              </a:pPr>
              <a:endParaRPr lang="ja-JP"/>
            </a:p>
          </c:txPr>
          <c:dLblPos val="b"/>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s>
    <c:plotArea>
      <c:layout>
        <c:manualLayout>
          <c:layoutTarget val="inner"/>
          <c:xMode val="edge"/>
          <c:yMode val="edge"/>
          <c:x val="9.2182123777258429E-2"/>
          <c:y val="0.12282002724343001"/>
          <c:w val="0.82581455238935886"/>
          <c:h val="0.70697843782185454"/>
        </c:manualLayout>
      </c:layout>
      <c:barChart>
        <c:barDir val="col"/>
        <c:grouping val="clustered"/>
        <c:varyColors val="0"/>
        <c:ser>
          <c:idx val="1"/>
          <c:order val="1"/>
          <c:tx>
            <c:strRef>
              <c:f>'11-4g2'!$C$1</c:f>
              <c:strCache>
                <c:ptCount val="1"/>
                <c:pt idx="0">
                  <c:v>面接相談件数（左軸）</c:v>
                </c:pt>
              </c:strCache>
            </c:strRef>
          </c:tx>
          <c:spPr>
            <a:solidFill>
              <a:schemeClr val="accent1"/>
            </a:solidFill>
          </c:spPr>
          <c:invertIfNegative val="0"/>
          <c:dPt>
            <c:idx val="3"/>
            <c:invertIfNegative val="0"/>
            <c:bubble3D val="0"/>
            <c:extLst>
              <c:ext xmlns:c16="http://schemas.microsoft.com/office/drawing/2014/chart" uri="{C3380CC4-5D6E-409C-BE32-E72D297353CC}">
                <c16:uniqueId val="{00000000-57E3-493B-BCC4-A922E3ACA1F7}"/>
              </c:ext>
            </c:extLst>
          </c:dPt>
          <c:dPt>
            <c:idx val="4"/>
            <c:invertIfNegative val="0"/>
            <c:bubble3D val="0"/>
            <c:extLst>
              <c:ext xmlns:c16="http://schemas.microsoft.com/office/drawing/2014/chart" uri="{C3380CC4-5D6E-409C-BE32-E72D297353CC}">
                <c16:uniqueId val="{00000001-57E3-493B-BCC4-A922E3ACA1F7}"/>
              </c:ext>
            </c:extLst>
          </c:dPt>
          <c:dLbls>
            <c:dLbl>
              <c:idx val="3"/>
              <c:layout>
                <c:manualLayout>
                  <c:x val="0"/>
                  <c:y val="-4.0928241011125389E-2"/>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E3-493B-BCC4-A922E3ACA1F7}"/>
                </c:ext>
              </c:extLst>
            </c:dLbl>
            <c:dLbl>
              <c:idx val="4"/>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1-57E3-493B-BCC4-A922E3ACA1F7}"/>
                </c:ext>
              </c:extLst>
            </c:dLbl>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'11-4g2'!$A$2:$A$10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'11-4g2'!$C$2:$C$10</c:f>
              <c:numCache>
                <c:formatCode>General</c:formatCode>
                <c:ptCount val="8"/>
                <c:pt idx="0">
                  <c:v>1111</c:v>
                </c:pt>
                <c:pt idx="1">
                  <c:v>802</c:v>
                </c:pt>
                <c:pt idx="2">
                  <c:v>666</c:v>
                </c:pt>
                <c:pt idx="3">
                  <c:v>515</c:v>
                </c:pt>
                <c:pt idx="4">
                  <c:v>697</c:v>
                </c:pt>
                <c:pt idx="5">
                  <c:v>920</c:v>
                </c:pt>
                <c:pt idx="6">
                  <c:v>906</c:v>
                </c:pt>
                <c:pt idx="7">
                  <c:v>1053</c:v>
                </c:pt>
              </c:numCache>
            </c:numRef>
          </c:val>
          <c:extLst>
            <c:ext xmlns:c16="http://schemas.microsoft.com/office/drawing/2014/chart" uri="{C3380CC4-5D6E-409C-BE32-E72D297353CC}">
              <c16:uniqueId val="{00000002-57E3-493B-BCC4-A922E3ACA1F7}"/>
            </c:ext>
          </c:extLst>
        </c:ser>
        <c:dLbls>
          <c:showLegendKey val="0"/>
          <c:showVal val="1"/>
          <c:showCatName val="0"/>
          <c:showSerName val="0"/>
          <c:showPercent val="0"/>
          <c:showBubbleSize val="0"/>
        </c:dLbls>
        <c:gapWidth val="150"/>
        <c:axId val="1"/>
        <c:axId val="2"/>
      </c:barChart>
      <c:lineChart>
        <c:grouping val="standard"/>
        <c:varyColors val="0"/>
        <c:ser>
          <c:idx val="0"/>
          <c:order val="0"/>
          <c:tx>
            <c:strRef>
              <c:f>'11-4g2'!$B$1</c:f>
              <c:strCache>
                <c:ptCount val="1"/>
                <c:pt idx="0">
                  <c:v>電話相談件数（右軸）</c:v>
                </c:pt>
              </c:strCache>
            </c:strRef>
          </c:tx>
          <c:spPr>
            <a:ln>
              <a:solidFill>
                <a:schemeClr val="accent2"/>
              </a:solidFill>
            </a:ln>
          </c:spPr>
          <c:marker>
            <c:spPr>
              <a:solidFill>
                <a:schemeClr val="accent2"/>
              </a:solidFill>
              <a:ln>
                <a:solidFill>
                  <a:schemeClr val="accent2"/>
                </a:solidFill>
              </a:ln>
            </c:spPr>
          </c:marker>
          <c:dPt>
            <c:idx val="0"/>
            <c:bubble3D val="0"/>
            <c:extLst>
              <c:ext xmlns:c16="http://schemas.microsoft.com/office/drawing/2014/chart" uri="{C3380CC4-5D6E-409C-BE32-E72D297353CC}">
                <c16:uniqueId val="{00000003-57E3-493B-BCC4-A922E3ACA1F7}"/>
              </c:ext>
            </c:extLst>
          </c:dPt>
          <c:dPt>
            <c:idx val="1"/>
            <c:bubble3D val="0"/>
            <c:extLst>
              <c:ext xmlns:c16="http://schemas.microsoft.com/office/drawing/2014/chart" uri="{C3380CC4-5D6E-409C-BE32-E72D297353CC}">
                <c16:uniqueId val="{00000004-57E3-493B-BCC4-A922E3ACA1F7}"/>
              </c:ext>
            </c:extLst>
          </c:dPt>
          <c:dPt>
            <c:idx val="2"/>
            <c:bubble3D val="0"/>
            <c:extLst>
              <c:ext xmlns:c16="http://schemas.microsoft.com/office/drawing/2014/chart" uri="{C3380CC4-5D6E-409C-BE32-E72D297353CC}">
                <c16:uniqueId val="{00000005-57E3-493B-BCC4-A922E3ACA1F7}"/>
              </c:ext>
            </c:extLst>
          </c:dPt>
          <c:dPt>
            <c:idx val="3"/>
            <c:bubble3D val="0"/>
            <c:extLst>
              <c:ext xmlns:c16="http://schemas.microsoft.com/office/drawing/2014/chart" uri="{C3380CC4-5D6E-409C-BE32-E72D297353CC}">
                <c16:uniqueId val="{00000006-57E3-493B-BCC4-A922E3ACA1F7}"/>
              </c:ext>
            </c:extLst>
          </c:dPt>
          <c:dPt>
            <c:idx val="4"/>
            <c:bubble3D val="0"/>
            <c:extLst>
              <c:ext xmlns:c16="http://schemas.microsoft.com/office/drawing/2014/chart" uri="{C3380CC4-5D6E-409C-BE32-E72D297353CC}">
                <c16:uniqueId val="{00000007-57E3-493B-BCC4-A922E3ACA1F7}"/>
              </c:ext>
            </c:extLst>
          </c:dPt>
          <c:dPt>
            <c:idx val="5"/>
            <c:bubble3D val="0"/>
            <c:extLst>
              <c:ext xmlns:c16="http://schemas.microsoft.com/office/drawing/2014/chart" uri="{C3380CC4-5D6E-409C-BE32-E72D297353CC}">
                <c16:uniqueId val="{00000008-57E3-493B-BCC4-A922E3ACA1F7}"/>
              </c:ext>
            </c:extLst>
          </c:dPt>
          <c:dPt>
            <c:idx val="6"/>
            <c:bubble3D val="0"/>
            <c:extLst>
              <c:ext xmlns:c16="http://schemas.microsoft.com/office/drawing/2014/chart" uri="{C3380CC4-5D6E-409C-BE32-E72D297353CC}">
                <c16:uniqueId val="{00000009-57E3-493B-BCC4-A922E3ACA1F7}"/>
              </c:ext>
            </c:extLst>
          </c:dPt>
          <c:dPt>
            <c:idx val="7"/>
            <c:bubble3D val="0"/>
            <c:extLst>
              <c:ext xmlns:c16="http://schemas.microsoft.com/office/drawing/2014/chart" uri="{C3380CC4-5D6E-409C-BE32-E72D297353CC}">
                <c16:uniqueId val="{0000000A-57E3-493B-BCC4-A922E3ACA1F7}"/>
              </c:ext>
            </c:extLst>
          </c:dPt>
          <c:dLbls>
            <c:dLbl>
              <c:idx val="0"/>
              <c:layout>
                <c:manualLayout>
                  <c:x val="-3.5040555129921713E-2"/>
                  <c:y val="7.5638704486018837E-2"/>
                </c:manualLayout>
              </c:layout>
              <c:spPr>
                <a:noFill/>
                <a:ln>
                  <a:noFill/>
                </a:ln>
                <a:effectLst/>
              </c:spPr>
              <c:txPr>
                <a:bodyPr/>
                <a:lstStyle/>
                <a:p>
                  <a:pPr>
                    <a:defRPr sz="9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3-57E3-493B-BCC4-A922E3ACA1F7}"/>
                </c:ext>
              </c:extLst>
            </c:dLbl>
            <c:dLbl>
              <c:idx val="1"/>
              <c:layout>
                <c:manualLayout>
                  <c:x val="-3.2618954913617514E-2"/>
                  <c:y val="-4.103802051901026E-2"/>
                </c:manualLayout>
              </c:layout>
              <c:spPr>
                <a:noFill/>
                <a:ln>
                  <a:noFill/>
                </a:ln>
                <a:effectLst/>
              </c:spPr>
              <c:txPr>
                <a:bodyPr/>
                <a:lstStyle/>
                <a:p>
                  <a:pPr>
                    <a:defRPr sz="9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4-57E3-493B-BCC4-A922E3ACA1F7}"/>
                </c:ext>
              </c:extLst>
            </c:dLbl>
            <c:dLbl>
              <c:idx val="2"/>
              <c:layout>
                <c:manualLayout>
                  <c:x val="-3.6287869918500762E-2"/>
                  <c:y val="-4.7073181935541171E-2"/>
                </c:manualLayout>
              </c:layout>
              <c:spPr>
                <a:noFill/>
                <a:ln>
                  <a:noFill/>
                </a:ln>
                <a:effectLst/>
              </c:spPr>
              <c:txPr>
                <a:bodyPr/>
                <a:lstStyle/>
                <a:p>
                  <a:pPr>
                    <a:defRPr sz="9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5-57E3-493B-BCC4-A922E3ACA1F7}"/>
                </c:ext>
              </c:extLst>
            </c:dLbl>
            <c:dLbl>
              <c:idx val="3"/>
              <c:layout>
                <c:manualLayout>
                  <c:x val="-3.5040494402740353E-2"/>
                  <c:y val="0.10108693739029428"/>
                </c:manualLayout>
              </c:layout>
              <c:spPr>
                <a:noFill/>
                <a:ln>
                  <a:noFill/>
                </a:ln>
                <a:effectLst/>
              </c:spPr>
              <c:txPr>
                <a:bodyPr/>
                <a:lstStyle/>
                <a:p>
                  <a:pPr>
                    <a:defRPr sz="9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6-57E3-493B-BCC4-A922E3ACA1F7}"/>
                </c:ext>
              </c:extLst>
            </c:dLbl>
            <c:dLbl>
              <c:idx val="4"/>
              <c:layout>
                <c:manualLayout>
                  <c:x val="-3.2618954913617694E-2"/>
                  <c:y val="-3.7014685174009403E-2"/>
                </c:manualLayout>
              </c:layout>
              <c:spPr>
                <a:noFill/>
                <a:ln>
                  <a:noFill/>
                </a:ln>
                <a:effectLst/>
              </c:spPr>
              <c:txPr>
                <a:bodyPr/>
                <a:lstStyle/>
                <a:p>
                  <a:pPr>
                    <a:defRPr sz="9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7-57E3-493B-BCC4-A922E3ACA1F7}"/>
                </c:ext>
              </c:extLst>
            </c:dLbl>
            <c:dLbl>
              <c:idx val="5"/>
              <c:layout>
                <c:manualLayout>
                  <c:x val="-3.1236811800885927E-2"/>
                  <c:y val="-4.7072865137482441E-2"/>
                </c:manualLayout>
              </c:layout>
              <c:spPr>
                <a:noFill/>
                <a:ln>
                  <a:noFill/>
                </a:ln>
                <a:effectLst/>
              </c:spPr>
              <c:txPr>
                <a:bodyPr/>
                <a:lstStyle/>
                <a:p>
                  <a:pPr>
                    <a:defRPr sz="9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8-57E3-493B-BCC4-A922E3ACA1F7}"/>
                </c:ext>
              </c:extLst>
            </c:dLbl>
            <c:dLbl>
              <c:idx val="6"/>
              <c:layout>
                <c:manualLayout>
                  <c:x val="-2.5320241857129222E-2"/>
                  <c:y val="-5.3108026554013275E-2"/>
                </c:manualLayout>
              </c:layout>
              <c:spPr>
                <a:noFill/>
                <a:ln>
                  <a:noFill/>
                </a:ln>
                <a:effectLst/>
              </c:spPr>
              <c:txPr>
                <a:bodyPr/>
                <a:lstStyle/>
                <a:p>
                  <a:pPr>
                    <a:defRPr sz="900">
                      <a:solidFill>
                        <a:schemeClr val="tx1"/>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9-57E3-493B-BCC4-A922E3ACA1F7}"/>
                </c:ext>
              </c:extLst>
            </c:dLbl>
            <c:dLbl>
              <c:idx val="7"/>
              <c:spPr>
                <a:noFill/>
                <a:ln>
                  <a:noFill/>
                </a:ln>
                <a:effectLst/>
              </c:spPr>
              <c:txPr>
                <a:bodyPr/>
                <a:lstStyle/>
                <a:p>
                  <a:pPr>
                    <a:defRPr sz="900">
                      <a:solidFill>
                        <a:schemeClr val="tx1"/>
                      </a:solidFill>
                    </a:defRPr>
                  </a:pPr>
                  <a:endParaRPr lang="ja-JP"/>
                </a:p>
              </c:txPr>
              <c:dLblPos val="b"/>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A-57E3-493B-BCC4-A922E3ACA1F7}"/>
                </c:ext>
              </c:extLst>
            </c:dLbl>
            <c:spPr>
              <a:noFill/>
              <a:ln>
                <a:noFill/>
              </a:ln>
              <a:effectLst/>
            </c:spPr>
            <c:txPr>
              <a:bodyPr rot="0" horzOverflow="overflow" anchor="ctr" anchorCtr="1"/>
              <a:lstStyle/>
              <a:p>
                <a:pPr algn="ctr" rtl="0">
                  <a:defRPr sz="900">
                    <a:solidFill>
                      <a:schemeClr val="tx1"/>
                    </a:solidFill>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'11-4g2'!$A$2:$A$10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'11-4g2'!$B$2:$B$10</c:f>
              <c:numCache>
                <c:formatCode>General</c:formatCode>
                <c:ptCount val="8"/>
                <c:pt idx="0">
                  <c:v>28</c:v>
                </c:pt>
                <c:pt idx="1">
                  <c:v>10</c:v>
                </c:pt>
                <c:pt idx="2">
                  <c:v>3</c:v>
                </c:pt>
                <c:pt idx="3">
                  <c:v>45</c:v>
                </c:pt>
                <c:pt idx="4">
                  <c:v>11</c:v>
                </c:pt>
                <c:pt idx="5">
                  <c:v>10</c:v>
                </c:pt>
                <c:pt idx="6">
                  <c:v>4</c:v>
                </c:pt>
                <c:pt idx="7">
                  <c:v>11</c:v>
                </c:pt>
              </c:numCache>
            </c:numRef>
          </c:val>
          <c:smooth val="0"/>
          <c:extLst>
            <c:ext xmlns:c16="http://schemas.microsoft.com/office/drawing/2014/chart" uri="{C3380CC4-5D6E-409C-BE32-E72D297353CC}">
              <c16:uniqueId val="{0000000B-57E3-493B-BCC4-A922E3ACA1F7}"/>
            </c:ext>
          </c:extLst>
        </c:ser>
        <c:dLbls>
          <c:showLegendKey val="0"/>
          <c:showVal val="1"/>
          <c:showCatName val="0"/>
          <c:showSerName val="0"/>
          <c:showPercent val="0"/>
          <c:showBubbleSize val="0"/>
        </c:dLbls>
        <c:marker val="1"/>
        <c:smooth val="0"/>
        <c:axId val="11"/>
        <c:axId val="12"/>
      </c:lineChart>
      <c:catAx>
        <c:axId val="1"/>
        <c:scaling>
          <c:orientation val="minMax"/>
        </c:scaling>
        <c:delete val="0"/>
        <c:axPos val="b"/>
        <c:numFmt formatCode="General" sourceLinked="1"/>
        <c:majorTickMark val="out"/>
        <c:minorTickMark val="none"/>
        <c:tickLblPos val="nextTo"/>
        <c:txPr>
          <a:bodyPr rot="-2100000" horzOverflow="overflow" anchor="ctr" anchorCtr="1"/>
          <a:lstStyle/>
          <a:p>
            <a:pPr algn="ctr" rtl="0">
              <a:defRPr sz="900">
                <a:solidFill>
                  <a:schemeClr val="tx1"/>
                </a:solidFill>
              </a:defRPr>
            </a:pPr>
            <a:endParaRPr lang="ja-JP"/>
          </a:p>
        </c:txPr>
        <c:crossAx val="2"/>
        <c:crosses val="autoZero"/>
        <c:auto val="1"/>
        <c:lblAlgn val="ctr"/>
        <c:lblOffset val="50"/>
        <c:noMultiLvlLbl val="0"/>
      </c:catAx>
      <c:valAx>
        <c:axId val="2"/>
        <c:scaling>
          <c:orientation val="minMax"/>
        </c:scaling>
        <c:delete val="0"/>
        <c:axPos val="l"/>
        <c:title>
          <c:tx>
            <c:rich>
              <a:bodyPr rot="0" horzOverflow="overflow" anchor="ctr" anchorCtr="1"/>
              <a:lstStyle/>
              <a:p>
                <a:pPr algn="ctr" rtl="0">
                  <a:defRPr sz="900" b="0" i="0" u="none" strike="noStrike" baseline="0">
                    <a:solidFill>
                      <a:schemeClr val="tx1"/>
                    </a:solidFill>
                  </a:defRPr>
                </a:pPr>
                <a:r>
                  <a:rPr lang="ja-JP" altLang="en-US" sz="900" b="0" i="0" u="none" strike="noStrike" baseline="0">
                    <a:solidFill>
                      <a:schemeClr val="tx1"/>
                    </a:solidFill>
                    <a:latin typeface="メイリオ"/>
                    <a:ea typeface="メイリオ"/>
                  </a:rPr>
                  <a:t>（面接数）</a:t>
                </a:r>
              </a:p>
            </c:rich>
          </c:tx>
          <c:layout>
            <c:manualLayout>
              <c:xMode val="edge"/>
              <c:yMode val="edge"/>
              <c:x val="7.5628046494188221E-4"/>
              <c:y val="3.5849594887595572E-2"/>
            </c:manualLayout>
          </c:layout>
          <c:overlay val="0"/>
        </c:title>
        <c:numFmt formatCode="#,##0_);[Red]\(#,##0\)" sourceLinked="0"/>
        <c:majorTickMark val="out"/>
        <c:minorTickMark val="none"/>
        <c:tickLblPos val="nextTo"/>
        <c:txPr>
          <a:bodyPr horzOverflow="overflow" anchor="ctr" anchorCtr="1"/>
          <a:lstStyle/>
          <a:p>
            <a:pPr algn="ctr" rtl="0">
              <a:defRPr sz="900">
                <a:solidFill>
                  <a:schemeClr val="tx1"/>
                </a:solidFill>
              </a:defRPr>
            </a:pPr>
            <a:endParaRPr lang="ja-JP"/>
          </a:p>
        </c:txPr>
        <c:crossAx val="1"/>
        <c:crosses val="autoZero"/>
        <c:crossBetween val="between"/>
      </c:valAx>
      <c:catAx>
        <c:axId val="11"/>
        <c:scaling>
          <c:orientation val="minMax"/>
        </c:scaling>
        <c:delete val="1"/>
        <c:axPos val="b"/>
        <c:numFmt formatCode="General" sourceLinked="1"/>
        <c:majorTickMark val="out"/>
        <c:minorTickMark val="none"/>
        <c:tickLblPos val="nextTo"/>
        <c:crossAx val="12"/>
        <c:crosses val="autoZero"/>
        <c:auto val="1"/>
        <c:lblAlgn val="ctr"/>
        <c:lblOffset val="100"/>
        <c:noMultiLvlLbl val="0"/>
      </c:catAx>
      <c:valAx>
        <c:axId val="12"/>
        <c:scaling>
          <c:orientation val="minMax"/>
          <c:max val="90"/>
        </c:scaling>
        <c:delete val="0"/>
        <c:axPos val="r"/>
        <c:title>
          <c:tx>
            <c:rich>
              <a:bodyPr rot="0" horzOverflow="overflow" anchor="ctr" anchorCtr="1"/>
              <a:lstStyle/>
              <a:p>
                <a:pPr algn="ctr" rtl="0">
                  <a:defRPr sz="900" b="0" i="0" u="none" strike="noStrike" baseline="0">
                    <a:solidFill>
                      <a:schemeClr val="tx1"/>
                    </a:solidFill>
                  </a:defRPr>
                </a:pPr>
                <a:r>
                  <a:rPr lang="ja-JP" altLang="en-US" sz="900" b="0" i="0" u="none" strike="noStrike" baseline="0">
                    <a:solidFill>
                      <a:schemeClr val="tx1"/>
                    </a:solidFill>
                    <a:latin typeface="メイリオ"/>
                    <a:ea typeface="メイリオ"/>
                  </a:rPr>
                  <a:t>（電話数）</a:t>
                </a:r>
              </a:p>
            </c:rich>
          </c:tx>
          <c:layout>
            <c:manualLayout>
              <c:xMode val="edge"/>
              <c:yMode val="edge"/>
              <c:x val="0.87304686914135732"/>
              <c:y val="3.3341575056741096E-2"/>
            </c:manualLayout>
          </c:layout>
          <c:overlay val="0"/>
        </c:title>
        <c:numFmt formatCode="#,##0_);[Red]\(#,##0\)" sourceLinked="0"/>
        <c:majorTickMark val="out"/>
        <c:minorTickMark val="none"/>
        <c:tickLblPos val="nextTo"/>
        <c:txPr>
          <a:bodyPr horzOverflow="overflow" anchor="ctr" anchorCtr="1"/>
          <a:lstStyle/>
          <a:p>
            <a:pPr algn="ctr" rtl="0">
              <a:defRPr sz="900">
                <a:solidFill>
                  <a:schemeClr val="tx1"/>
                </a:solidFill>
              </a:defRPr>
            </a:pPr>
            <a:endParaRPr lang="ja-JP"/>
          </a:p>
        </c:txPr>
        <c:crossAx val="11"/>
        <c:crosses val="max"/>
        <c:crossBetween val="between"/>
        <c:majorUnit val="10"/>
      </c:valAx>
    </c:plotArea>
    <c:legend>
      <c:legendPos val="t"/>
      <c:layout>
        <c:manualLayout>
          <c:xMode val="edge"/>
          <c:yMode val="edge"/>
          <c:x val="0.19051949235632379"/>
          <c:y val="2.4140012070006035E-2"/>
          <c:w val="0.66254981918082789"/>
          <c:h val="7.7911730556915151E-2"/>
        </c:manualLayout>
      </c:layout>
      <c:overlay val="0"/>
      <c:txPr>
        <a:bodyPr horzOverflow="overflow" anchor="ctr" anchorCtr="1"/>
        <a:lstStyle/>
        <a:p>
          <a:pPr algn="l" rtl="0">
            <a:defRPr sz="900">
              <a:solidFill>
                <a:schemeClr val="tx1"/>
              </a:solidFill>
            </a:defRPr>
          </a:pPr>
          <a:endParaRPr lang="ja-JP"/>
        </a:p>
      </c:txPr>
    </c:legend>
    <c:plotVisOnly val="1"/>
    <c:dispBlanksAs val="gap"/>
    <c:showDLblsOverMax val="0"/>
  </c:chart>
  <c:spPr>
    <a:noFill/>
    <a:ln>
      <a:noFill/>
    </a:ln>
  </c:spPr>
  <c:txPr>
    <a:bodyPr horzOverflow="overflow" anchor="ctr" anchorCtr="1"/>
    <a:lstStyle/>
    <a:p>
      <a:pPr algn="ctr" rtl="0">
        <a:defRPr lang="ja-JP" altLang="en-US" sz="900">
          <a:solidFill>
            <a:schemeClr val="tx1"/>
          </a:solidFill>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[2024統計さむかわデータベース（完成）.xlsx]11-5g!ﾋﾟﾎﾞｯﾄﾃｰﾌﾞﾙ4</c:name>
    <c:fmtId val="0"/>
  </c:pivotSource>
  <c:chart>
    <c:autoTitleDeleted val="1"/>
    <c:pivotFmts>
      <c:pivotFmt>
        <c:idx val="0"/>
        <c:spPr>
          <a:solidFill>
            <a:schemeClr val="accent1"/>
          </a:solidFill>
          <a:ln>
            <a:solidFill>
              <a:schemeClr val="accent1"/>
            </a:solid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solidFill>
              <a:schemeClr val="accent1"/>
            </a:solidFill>
          </a:ln>
          <a:effectLst/>
        </c:spPr>
      </c:pivotFmt>
      <c:pivotFmt>
        <c:idx val="2"/>
        <c:spPr>
          <a:solidFill>
            <a:schemeClr val="accent1"/>
          </a:solidFill>
          <a:ln>
            <a:solidFill>
              <a:schemeClr val="accent1"/>
            </a:solidFill>
          </a:ln>
          <a:effectLst/>
        </c:spPr>
      </c:pivotFmt>
      <c:pivotFmt>
        <c:idx val="3"/>
        <c:spPr>
          <a:solidFill>
            <a:schemeClr val="accent1"/>
          </a:solidFill>
          <a:ln>
            <a:solidFill>
              <a:schemeClr val="accent1"/>
            </a:solidFill>
          </a:ln>
          <a:effectLst/>
        </c:spPr>
      </c:pivotFmt>
      <c:pivotFmt>
        <c:idx val="4"/>
        <c:spPr>
          <a:solidFill>
            <a:schemeClr val="accent1"/>
          </a:solidFill>
          <a:ln>
            <a:solidFill>
              <a:schemeClr val="accent1"/>
            </a:solidFill>
          </a:ln>
          <a:effectLst/>
        </c:spPr>
      </c:pivotFmt>
      <c:pivotFmt>
        <c:idx val="5"/>
        <c:spPr>
          <a:solidFill>
            <a:schemeClr val="accent1"/>
          </a:solidFill>
          <a:ln>
            <a:solidFill>
              <a:schemeClr val="accent1"/>
            </a:solidFill>
          </a:ln>
          <a:effectLst/>
        </c:spPr>
      </c:pivotFmt>
      <c:pivotFmt>
        <c:idx val="6"/>
        <c:spPr>
          <a:solidFill>
            <a:schemeClr val="accent1"/>
          </a:solidFill>
          <a:ln>
            <a:solidFill>
              <a:schemeClr val="accent1"/>
            </a:solidFill>
          </a:ln>
          <a:effectLst/>
        </c:spPr>
      </c:pivotFmt>
      <c:pivotFmt>
        <c:idx val="7"/>
        <c:spPr>
          <a:solidFill>
            <a:schemeClr val="accent1"/>
          </a:solidFill>
          <a:ln>
            <a:solidFill>
              <a:schemeClr val="accent1"/>
            </a:solidFill>
          </a:ln>
          <a:effectLst/>
        </c:spPr>
      </c:pivotFmt>
      <c:pivotFmt>
        <c:idx val="8"/>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0"/>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1"/>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2"/>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3"/>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4"/>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5"/>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6"/>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s>
    <c:plotArea>
      <c:layout>
        <c:manualLayout>
          <c:layoutTarget val="inner"/>
          <c:xMode val="edge"/>
          <c:yMode val="edge"/>
          <c:x val="9.2182123777258429E-2"/>
          <c:y val="0.12282002724343001"/>
          <c:w val="0.82581455238935886"/>
          <c:h val="0.61438575386410021"/>
        </c:manualLayout>
      </c:layout>
      <c:barChart>
        <c:barDir val="col"/>
        <c:grouping val="clustered"/>
        <c:varyColors val="0"/>
        <c:ser>
          <c:idx val="1"/>
          <c:order val="1"/>
          <c:tx>
            <c:strRef>
              <c:f>'11-5g'!$C$1</c:f>
              <c:strCache>
                <c:ptCount val="1"/>
                <c:pt idx="0">
                  <c:v>人数（左軸）</c:v>
                </c:pt>
              </c:strCache>
            </c:strRef>
          </c:tx>
          <c:spPr>
            <a:solidFill>
              <a:schemeClr val="accent1"/>
            </a:solidFill>
            <a:ln>
              <a:solidFill>
                <a:schemeClr val="accent1"/>
              </a:solidFill>
            </a:ln>
            <a:effectLst/>
          </c:spPr>
          <c:invertIfNegative val="0"/>
          <c:dPt>
            <c:idx val="0"/>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1-D9A2-4173-B4FF-3EBE7F36CE1A}"/>
              </c:ext>
            </c:extLst>
          </c:dPt>
          <c:dPt>
            <c:idx val="1"/>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3-D9A2-4173-B4FF-3EBE7F36CE1A}"/>
              </c:ext>
            </c:extLst>
          </c:dPt>
          <c:dPt>
            <c:idx val="2"/>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5-D9A2-4173-B4FF-3EBE7F36CE1A}"/>
              </c:ext>
            </c:extLst>
          </c:dPt>
          <c:dPt>
            <c:idx val="3"/>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7-D9A2-4173-B4FF-3EBE7F36CE1A}"/>
              </c:ext>
            </c:extLst>
          </c:dPt>
          <c:dPt>
            <c:idx val="4"/>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9-D9A2-4173-B4FF-3EBE7F36CE1A}"/>
              </c:ext>
            </c:extLst>
          </c:dPt>
          <c:dPt>
            <c:idx val="6"/>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B-D9A2-4173-B4FF-3EBE7F36CE1A}"/>
              </c:ext>
            </c:extLst>
          </c:dPt>
          <c:dPt>
            <c:idx val="7"/>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D-D9A2-4173-B4FF-3EBE7F36CE1A}"/>
              </c:ext>
            </c:extLst>
          </c:dPt>
          <c:dPt>
            <c:idx val="8"/>
            <c:invertIfNegative val="0"/>
            <c:bubble3D val="0"/>
            <c:extLst>
              <c:ext xmlns:c16="http://schemas.microsoft.com/office/drawing/2014/chart" uri="{C3380CC4-5D6E-409C-BE32-E72D297353CC}">
                <c16:uniqueId val="{0000000F-D9A2-4173-B4FF-3EBE7F36CE1A}"/>
              </c:ext>
            </c:extLst>
          </c:dPt>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'11-5g'!$A$2:$A$10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'11-5g'!$C$2:$C$10</c:f>
              <c:numCache>
                <c:formatCode>General</c:formatCode>
                <c:ptCount val="8"/>
                <c:pt idx="0">
                  <c:v>462</c:v>
                </c:pt>
                <c:pt idx="1">
                  <c:v>394</c:v>
                </c:pt>
                <c:pt idx="2">
                  <c:v>295</c:v>
                </c:pt>
                <c:pt idx="3">
                  <c:v>121</c:v>
                </c:pt>
                <c:pt idx="4">
                  <c:v>200</c:v>
                </c:pt>
                <c:pt idx="5">
                  <c:v>311</c:v>
                </c:pt>
                <c:pt idx="6">
                  <c:v>390</c:v>
                </c:pt>
                <c:pt idx="7">
                  <c:v>416</c:v>
                </c:pt>
              </c:numCache>
            </c:numRef>
          </c:val>
          <c:extLst>
            <c:ext xmlns:c16="http://schemas.microsoft.com/office/drawing/2014/chart" uri="{C3380CC4-5D6E-409C-BE32-E72D297353CC}">
              <c16:uniqueId val="{00000010-D9A2-4173-B4FF-3EBE7F36CE1A}"/>
            </c:ext>
          </c:extLst>
        </c:ser>
        <c:dLbls>
          <c:showLegendKey val="0"/>
          <c:showVal val="1"/>
          <c:showCatName val="0"/>
          <c:showSerName val="0"/>
          <c:showPercent val="0"/>
          <c:showBubbleSize val="0"/>
        </c:dLbls>
        <c:gapWidth val="150"/>
        <c:axId val="1"/>
        <c:axId val="2"/>
      </c:barChart>
      <c:lineChart>
        <c:grouping val="standard"/>
        <c:varyColors val="0"/>
        <c:ser>
          <c:idx val="0"/>
          <c:order val="0"/>
          <c:tx>
            <c:strRef>
              <c:f>'11-5g'!$B$1</c:f>
              <c:strCache>
                <c:ptCount val="1"/>
                <c:pt idx="0">
                  <c:v>親子組数（右軸）</c:v>
                </c:pt>
              </c:strCache>
            </c:strRef>
          </c:tx>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Pt>
            <c:idx val="0"/>
            <c:bubble3D val="0"/>
            <c:spPr>
              <a:ln w="28575" cap="rnd" cmpd="sng" algn="ctr">
                <a:solidFill>
                  <a:schemeClr val="accent2"/>
                </a:solidFill>
                <a:prstDash val="solid"/>
                <a:round/>
              </a:ln>
              <a:effectLst/>
            </c:spPr>
            <c:extLst>
              <c:ext xmlns:c16="http://schemas.microsoft.com/office/drawing/2014/chart" uri="{C3380CC4-5D6E-409C-BE32-E72D297353CC}">
                <c16:uniqueId val="{00000012-D9A2-4173-B4FF-3EBE7F36CE1A}"/>
              </c:ext>
            </c:extLst>
          </c:dPt>
          <c:dPt>
            <c:idx val="1"/>
            <c:bubble3D val="0"/>
            <c:spPr>
              <a:ln w="28575" cap="rnd" cmpd="sng" algn="ctr">
                <a:solidFill>
                  <a:schemeClr val="accent2"/>
                </a:solidFill>
                <a:prstDash val="solid"/>
                <a:round/>
              </a:ln>
              <a:effectLst/>
            </c:spPr>
            <c:extLst>
              <c:ext xmlns:c16="http://schemas.microsoft.com/office/drawing/2014/chart" uri="{C3380CC4-5D6E-409C-BE32-E72D297353CC}">
                <c16:uniqueId val="{00000014-D9A2-4173-B4FF-3EBE7F36CE1A}"/>
              </c:ext>
            </c:extLst>
          </c:dPt>
          <c:dPt>
            <c:idx val="2"/>
            <c:bubble3D val="0"/>
            <c:spPr>
              <a:ln w="28575" cap="rnd" cmpd="sng" algn="ctr">
                <a:solidFill>
                  <a:schemeClr val="accent2"/>
                </a:solidFill>
                <a:prstDash val="solid"/>
                <a:round/>
              </a:ln>
              <a:effectLst/>
            </c:spPr>
            <c:extLst>
              <c:ext xmlns:c16="http://schemas.microsoft.com/office/drawing/2014/chart" uri="{C3380CC4-5D6E-409C-BE32-E72D297353CC}">
                <c16:uniqueId val="{00000016-D9A2-4173-B4FF-3EBE7F36CE1A}"/>
              </c:ext>
            </c:extLst>
          </c:dPt>
          <c:dPt>
            <c:idx val="3"/>
            <c:bubble3D val="0"/>
            <c:spPr>
              <a:ln w="28575" cap="rnd" cmpd="sng" algn="ctr">
                <a:solidFill>
                  <a:schemeClr val="accent2"/>
                </a:solidFill>
                <a:prstDash val="solid"/>
                <a:round/>
              </a:ln>
              <a:effectLst/>
            </c:spPr>
            <c:extLst>
              <c:ext xmlns:c16="http://schemas.microsoft.com/office/drawing/2014/chart" uri="{C3380CC4-5D6E-409C-BE32-E72D297353CC}">
                <c16:uniqueId val="{00000018-D9A2-4173-B4FF-3EBE7F36CE1A}"/>
              </c:ext>
            </c:extLst>
          </c:dPt>
          <c:dPt>
            <c:idx val="4"/>
            <c:bubble3D val="0"/>
            <c:spPr>
              <a:ln w="28575" cap="rnd" cmpd="sng" algn="ctr">
                <a:solidFill>
                  <a:schemeClr val="accent2"/>
                </a:solidFill>
                <a:prstDash val="solid"/>
                <a:round/>
              </a:ln>
              <a:effectLst/>
            </c:spPr>
            <c:extLst>
              <c:ext xmlns:c16="http://schemas.microsoft.com/office/drawing/2014/chart" uri="{C3380CC4-5D6E-409C-BE32-E72D297353CC}">
                <c16:uniqueId val="{0000001A-D9A2-4173-B4FF-3EBE7F36CE1A}"/>
              </c:ext>
            </c:extLst>
          </c:dPt>
          <c:dPt>
            <c:idx val="5"/>
            <c:bubble3D val="0"/>
            <c:spPr>
              <a:ln w="28575" cap="rnd" cmpd="sng" algn="ctr">
                <a:solidFill>
                  <a:schemeClr val="accent2"/>
                </a:solidFill>
                <a:prstDash val="solid"/>
                <a:round/>
              </a:ln>
              <a:effectLst/>
            </c:spPr>
            <c:extLst>
              <c:ext xmlns:c16="http://schemas.microsoft.com/office/drawing/2014/chart" uri="{C3380CC4-5D6E-409C-BE32-E72D297353CC}">
                <c16:uniqueId val="{0000001C-D9A2-4173-B4FF-3EBE7F36CE1A}"/>
              </c:ext>
            </c:extLst>
          </c:dPt>
          <c:dPt>
            <c:idx val="6"/>
            <c:bubble3D val="0"/>
            <c:spPr>
              <a:ln w="28575" cap="rnd" cmpd="sng" algn="ctr">
                <a:solidFill>
                  <a:schemeClr val="accent2"/>
                </a:solidFill>
                <a:prstDash val="solid"/>
                <a:round/>
              </a:ln>
              <a:effectLst/>
            </c:spPr>
            <c:extLst>
              <c:ext xmlns:c16="http://schemas.microsoft.com/office/drawing/2014/chart" uri="{C3380CC4-5D6E-409C-BE32-E72D297353CC}">
                <c16:uniqueId val="{0000001E-D9A2-4173-B4FF-3EBE7F36CE1A}"/>
              </c:ext>
            </c:extLst>
          </c:dPt>
          <c:dPt>
            <c:idx val="7"/>
            <c:bubble3D val="0"/>
            <c:spPr>
              <a:ln w="28575" cap="rnd" cmpd="sng" algn="ctr">
                <a:solidFill>
                  <a:schemeClr val="accent2"/>
                </a:solidFill>
                <a:prstDash val="solid"/>
                <a:round/>
              </a:ln>
              <a:effectLst/>
            </c:spPr>
            <c:extLst>
              <c:ext xmlns:c16="http://schemas.microsoft.com/office/drawing/2014/chart" uri="{C3380CC4-5D6E-409C-BE32-E72D297353CC}">
                <c16:uniqueId val="{00000020-D9A2-4173-B4FF-3EBE7F36CE1A}"/>
              </c:ext>
            </c:extLst>
          </c:dPt>
          <c:dPt>
            <c:idx val="8"/>
            <c:bubble3D val="0"/>
            <c:extLst>
              <c:ext xmlns:c16="http://schemas.microsoft.com/office/drawing/2014/chart" uri="{C3380CC4-5D6E-409C-BE32-E72D297353CC}">
                <c16:uniqueId val="{00000022-D9A2-4173-B4FF-3EBE7F36CE1A}"/>
              </c:ext>
            </c:extLst>
          </c:dPt>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'11-5g'!$A$2:$A$10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'11-5g'!$B$2:$B$10</c:f>
              <c:numCache>
                <c:formatCode>General</c:formatCode>
                <c:ptCount val="8"/>
                <c:pt idx="0">
                  <c:v>221</c:v>
                </c:pt>
                <c:pt idx="1">
                  <c:v>180</c:v>
                </c:pt>
                <c:pt idx="2">
                  <c:v>138</c:v>
                </c:pt>
                <c:pt idx="3">
                  <c:v>53</c:v>
                </c:pt>
                <c:pt idx="4">
                  <c:v>93</c:v>
                </c:pt>
                <c:pt idx="5">
                  <c:v>147</c:v>
                </c:pt>
                <c:pt idx="6">
                  <c:v>195</c:v>
                </c:pt>
                <c:pt idx="7">
                  <c:v>193</c:v>
                </c:pt>
              </c:numCache>
            </c:numRef>
          </c:val>
          <c:smooth val="0"/>
          <c:extLst>
            <c:ext xmlns:c16="http://schemas.microsoft.com/office/drawing/2014/chart" uri="{C3380CC4-5D6E-409C-BE32-E72D297353CC}">
              <c16:uniqueId val="{00000023-D9A2-4173-B4FF-3EBE7F36CE1A}"/>
            </c:ext>
          </c:extLst>
        </c:ser>
        <c:dLbls>
          <c:showLegendKey val="0"/>
          <c:showVal val="1"/>
          <c:showCatName val="0"/>
          <c:showSerName val="0"/>
          <c:showPercent val="0"/>
          <c:showBubbleSize val="0"/>
        </c:dLbls>
        <c:marker val="1"/>
        <c:smooth val="0"/>
        <c:axId val="11"/>
        <c:axId val="12"/>
      </c:line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scaling>
        <c:delete val="0"/>
        <c:axPos val="l"/>
        <c:title>
          <c:tx>
            <c:rich>
              <a:bodyPr rot="0" spcFirstLastPara="1" vertOverflow="ellipsis" horzOverflow="overflow" wrap="square" anchor="ctr" anchorCtr="1"/>
              <a:lstStyle/>
              <a:p>
                <a:pPr algn="ctr" rtl="0">
                  <a:defRPr lang="ja-JP" altLang="en-US" sz="900" b="1" i="0" u="none" strike="noStrike" kern="1200" baseline="0">
                    <a:solidFill>
                      <a:schemeClr val="tx1"/>
                    </a:solidFill>
                    <a:latin typeface="メイリオ"/>
                    <a:ea typeface="メイリオ"/>
                    <a:cs typeface="+mn-cs"/>
                  </a:defRPr>
                </a:pPr>
                <a:r>
                  <a:rPr lang="ja-JP" altLang="en-US" sz="900" b="1" i="0" u="none" strike="noStrike" kern="1200" baseline="0">
                    <a:solidFill>
                      <a:schemeClr val="tx1"/>
                    </a:solidFill>
                    <a:latin typeface="メイリオ"/>
                    <a:ea typeface="メイリオ"/>
                    <a:cs typeface="+mn-cs"/>
                  </a:rPr>
                  <a:t>（人）</a:t>
                </a:r>
              </a:p>
            </c:rich>
          </c:tx>
          <c:layout>
            <c:manualLayout>
              <c:xMode val="edge"/>
              <c:yMode val="edge"/>
              <c:x val="1.0601068483460845E-3"/>
              <c:y val="2.3179299557252314E-2"/>
            </c:manualLayout>
          </c:layout>
          <c:overlay val="0"/>
          <c:spPr>
            <a:noFill/>
            <a:ln>
              <a:noFill/>
            </a:ln>
            <a:effectLst/>
          </c:spPr>
          <c:txPr>
            <a:bodyPr rot="0" spcFirstLastPara="1" vertOverflow="ellipsis" horzOverflow="overflow" wrap="square" anchor="ctr" anchorCtr="1"/>
            <a:lstStyle/>
            <a:p>
              <a:pPr algn="ctr" rtl="0">
                <a:defRPr lang="ja-JP" altLang="en-US" sz="900" b="1"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majorUnit val="100"/>
      </c:valAx>
      <c:catAx>
        <c:axId val="11"/>
        <c:scaling>
          <c:orientation val="minMax"/>
        </c:scaling>
        <c:delete val="1"/>
        <c:axPos val="b"/>
        <c:numFmt formatCode="General" sourceLinked="1"/>
        <c:majorTickMark val="out"/>
        <c:minorTickMark val="none"/>
        <c:tickLblPos val="nextTo"/>
        <c:crossAx val="12"/>
        <c:crosses val="autoZero"/>
        <c:auto val="1"/>
        <c:lblAlgn val="ctr"/>
        <c:lblOffset val="100"/>
        <c:noMultiLvlLbl val="0"/>
      </c:catAx>
      <c:valAx>
        <c:axId val="12"/>
        <c:scaling>
          <c:orientation val="minMax"/>
        </c:scaling>
        <c:delete val="0"/>
        <c:axPos val="r"/>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（組）</a:t>
                </a:r>
              </a:p>
            </c:rich>
          </c:tx>
          <c:layout>
            <c:manualLayout>
              <c:xMode val="edge"/>
              <c:yMode val="edge"/>
              <c:x val="0.89653650341579638"/>
              <c:y val="3.7972242106100375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1"/>
        <c:crosses val="max"/>
        <c:crossBetween val="between"/>
        <c:majorUnit val="50"/>
      </c:valAx>
      <c:spPr>
        <a:solidFill>
          <a:schemeClr val="bg1"/>
        </a:solidFill>
        <a:ln>
          <a:noFill/>
        </a:ln>
        <a:effectLst/>
      </c:spPr>
    </c:plotArea>
    <c:legend>
      <c:legendPos val="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[2024統計さむかわデータベース（完成）.xlsx]2-3g!ﾋﾟﾎﾞｯﾄﾃｰﾌﾞﾙ1</c:name>
    <c:fmtId val="0"/>
  </c:pivotSource>
  <c:chart>
    <c:autoTitleDeleted val="1"/>
    <c:pivotFmts>
      <c:pivotFmt>
        <c:idx val="0"/>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solidFill>
          <a:ln>
            <a:noFill/>
          </a:ln>
          <a:effectLst/>
        </c:spPr>
      </c:pivotFmt>
      <c:pivotFmt>
        <c:idx val="7"/>
        <c:spPr>
          <a:solidFill>
            <a:schemeClr val="accent2"/>
          </a:solidFill>
          <a:ln>
            <a:noFill/>
          </a:ln>
          <a:effectLst/>
        </c:spPr>
      </c:pivotFmt>
      <c:pivotFmt>
        <c:idx val="8"/>
        <c:spPr>
          <a:solidFill>
            <a:schemeClr val="accent2"/>
          </a:solidFill>
          <a:ln>
            <a:noFill/>
          </a:ln>
          <a:effectLst/>
        </c:spPr>
      </c:pivotFmt>
      <c:pivotFmt>
        <c:idx val="9"/>
        <c:spPr>
          <a:solidFill>
            <a:schemeClr val="accent2"/>
          </a:solidFill>
          <a:ln>
            <a:noFill/>
          </a:ln>
          <a:effectLst/>
        </c:spPr>
      </c:pivotFmt>
    </c:pivotFmts>
    <c:plotArea>
      <c:layout>
        <c:manualLayout>
          <c:layoutTarget val="inner"/>
          <c:xMode val="edge"/>
          <c:yMode val="edge"/>
          <c:x val="9.547742540347684E-2"/>
          <c:y val="0.15082374745440119"/>
          <c:w val="0.87528732732044001"/>
          <c:h val="0.67357293868921775"/>
        </c:manualLayout>
      </c:layout>
      <c:barChart>
        <c:barDir val="col"/>
        <c:grouping val="clustered"/>
        <c:varyColors val="0"/>
        <c:ser>
          <c:idx val="0"/>
          <c:order val="0"/>
          <c:tx>
            <c:strRef>
              <c:f>'2-3g'!$B$1</c:f>
              <c:strCache>
                <c:ptCount val="1"/>
                <c:pt idx="0">
                  <c:v>転入数</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3F3-4CE7-93E6-7F9973F3162A}"/>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53F3-4CE7-93E6-7F9973F3162A}"/>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53F3-4CE7-93E6-7F9973F3162A}"/>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53F3-4CE7-93E6-7F9973F3162A}"/>
              </c:ext>
            </c:extLst>
          </c:dPt>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'2-3g'!$A$2:$A$10</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'2-3g'!$B$2:$B$10</c:f>
              <c:numCache>
                <c:formatCode>General</c:formatCode>
                <c:ptCount val="8"/>
                <c:pt idx="0">
                  <c:v>2020</c:v>
                </c:pt>
                <c:pt idx="1">
                  <c:v>2151</c:v>
                </c:pt>
                <c:pt idx="2">
                  <c:v>2099</c:v>
                </c:pt>
                <c:pt idx="3">
                  <c:v>2119</c:v>
                </c:pt>
                <c:pt idx="4">
                  <c:v>2111</c:v>
                </c:pt>
                <c:pt idx="5">
                  <c:v>2220</c:v>
                </c:pt>
                <c:pt idx="6">
                  <c:v>2195</c:v>
                </c:pt>
                <c:pt idx="7">
                  <c:v>1997</c:v>
                </c:pt>
              </c:numCache>
            </c:numRef>
          </c:val>
          <c:extLst>
            <c:ext xmlns:c16="http://schemas.microsoft.com/office/drawing/2014/chart" uri="{C3380CC4-5D6E-409C-BE32-E72D297353CC}">
              <c16:uniqueId val="{00000008-53F3-4CE7-93E6-7F9973F3162A}"/>
            </c:ext>
          </c:extLst>
        </c:ser>
        <c:ser>
          <c:idx val="1"/>
          <c:order val="1"/>
          <c:tx>
            <c:strRef>
              <c:f>'2-3g'!$C$1</c:f>
              <c:strCache>
                <c:ptCount val="1"/>
                <c:pt idx="0">
                  <c:v>転出数</c:v>
                </c:pt>
              </c:strCache>
            </c:strRef>
          </c:tx>
          <c:spPr>
            <a:solidFill>
              <a:schemeClr val="accent2"/>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A-53F3-4CE7-93E6-7F9973F3162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C-53F3-4CE7-93E6-7F9973F3162A}"/>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E-53F3-4CE7-93E6-7F9973F3162A}"/>
              </c:ext>
            </c:extLst>
          </c:dPt>
          <c:dPt>
            <c:idx val="3"/>
            <c:invertIfNegative val="0"/>
            <c:bubble3D val="0"/>
            <c:spPr>
              <a:solidFill>
                <a:schemeClr val="accent2"/>
              </a:solidFill>
              <a:ln>
                <a:noFill/>
              </a:ln>
              <a:effectLst/>
            </c:spPr>
            <c:extLst>
              <c:ext xmlns:c16="http://schemas.microsoft.com/office/drawing/2014/chart" uri="{C3380CC4-5D6E-409C-BE32-E72D297353CC}">
                <c16:uniqueId val="{00000010-53F3-4CE7-93E6-7F9973F3162A}"/>
              </c:ext>
            </c:extLst>
          </c:dPt>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10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'2-3g'!$A$2:$A$10</c:f>
              <c:strCache>
                <c:ptCount val="8"/>
                <c:pt idx="0">
                  <c:v>平成29年</c:v>
                </c:pt>
                <c:pt idx="1">
                  <c:v>平成30年</c:v>
                </c:pt>
                <c:pt idx="2">
                  <c:v>令和元年</c:v>
                </c:pt>
                <c:pt idx="3">
                  <c:v>令和2年</c:v>
                </c:pt>
                <c:pt idx="4">
                  <c:v>令和3年</c:v>
                </c:pt>
                <c:pt idx="5">
                  <c:v>令和4年</c:v>
                </c:pt>
                <c:pt idx="6">
                  <c:v>令和5年</c:v>
                </c:pt>
                <c:pt idx="7">
                  <c:v>令和6年</c:v>
                </c:pt>
              </c:strCache>
            </c:strRef>
          </c:cat>
          <c:val>
            <c:numRef>
              <c:f>'2-3g'!$C$2:$C$10</c:f>
              <c:numCache>
                <c:formatCode>General</c:formatCode>
                <c:ptCount val="8"/>
                <c:pt idx="0">
                  <c:v>1868</c:v>
                </c:pt>
                <c:pt idx="1">
                  <c:v>1923</c:v>
                </c:pt>
                <c:pt idx="2">
                  <c:v>1885</c:v>
                </c:pt>
                <c:pt idx="3">
                  <c:v>1720</c:v>
                </c:pt>
                <c:pt idx="4">
                  <c:v>1720</c:v>
                </c:pt>
                <c:pt idx="5">
                  <c:v>1959</c:v>
                </c:pt>
                <c:pt idx="6">
                  <c:v>1851</c:v>
                </c:pt>
                <c:pt idx="7">
                  <c:v>1863</c:v>
                </c:pt>
              </c:numCache>
            </c:numRef>
          </c:val>
          <c:extLst>
            <c:ext xmlns:c16="http://schemas.microsoft.com/office/drawing/2014/chart" uri="{C3380CC4-5D6E-409C-BE32-E72D297353CC}">
              <c16:uniqueId val="{00000011-53F3-4CE7-93E6-7F9973F3162A}"/>
            </c:ext>
          </c:extLst>
        </c:ser>
        <c:dLbls>
          <c:showLegendKey val="0"/>
          <c:showVal val="0"/>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10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max val="2250"/>
          <c:min val="0"/>
        </c:scaling>
        <c:delete val="0"/>
        <c:axPos val="l"/>
        <c:title>
          <c:tx>
            <c:rich>
              <a:bodyPr rot="0" spcFirstLastPara="1" vertOverflow="ellipsis" horzOverflow="overflow" wrap="square" anchor="ctr" anchorCtr="1"/>
              <a:lstStyle/>
              <a:p>
                <a:pPr algn="ctr" rtl="0">
                  <a:defRPr lang="ja-JP" altLang="en-US" sz="1000" b="0" i="0" u="none" strike="noStrike" kern="1200" baseline="0">
                    <a:solidFill>
                      <a:schemeClr val="tx1"/>
                    </a:solidFill>
                    <a:latin typeface="メイリオ"/>
                    <a:ea typeface="メイリオ"/>
                    <a:cs typeface="+mn-cs"/>
                  </a:defRPr>
                </a:pPr>
                <a:r>
                  <a:rPr lang="ja-JP" altLang="en-US" sz="1000" b="0" i="0" u="none" strike="noStrike" kern="1200" baseline="0">
                    <a:solidFill>
                      <a:schemeClr val="tx1"/>
                    </a:solidFill>
                    <a:latin typeface="メイリオ"/>
                    <a:ea typeface="メイリオ"/>
                    <a:cs typeface="+mn-cs"/>
                  </a:rPr>
                  <a:t>（人）</a:t>
                </a:r>
              </a:p>
            </c:rich>
          </c:tx>
          <c:layout>
            <c:manualLayout>
              <c:xMode val="edge"/>
              <c:yMode val="edge"/>
              <c:x val="2.9130722458975782E-2"/>
              <c:y val="1.122560525600262E-2"/>
            </c:manualLayout>
          </c:layout>
          <c:overlay val="0"/>
          <c:spPr>
            <a:noFill/>
            <a:ln>
              <a:noFill/>
            </a:ln>
            <a:effectLst/>
          </c:spPr>
          <c:txPr>
            <a:bodyPr rot="0" spcFirstLastPara="1" vertOverflow="ellipsis" horzOverflow="overflow" wrap="square" anchor="ctr" anchorCtr="1"/>
            <a:lstStyle/>
            <a:p>
              <a:pPr algn="ctr" rtl="0">
                <a:defRPr lang="ja-JP" altLang="en-US" sz="10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1000" b="0" i="0" u="none" strike="noStrike" kern="1200" baseline="0">
                <a:solidFill>
                  <a:schemeClr val="tx1"/>
                </a:solidFill>
                <a:latin typeface="メイリオ"/>
                <a:ea typeface="メイリオ"/>
                <a:cs typeface="+mn-cs"/>
              </a:defRPr>
            </a:pPr>
            <a:endParaRPr lang="ja-JP"/>
          </a:p>
        </c:txPr>
        <c:crossAx val="1"/>
        <c:crosses val="autoZero"/>
        <c:crossBetween val="between"/>
        <c:majorUnit val="250"/>
      </c:valAx>
      <c:spPr>
        <a:solidFill>
          <a:schemeClr val="bg1"/>
        </a:solidFill>
        <a:ln>
          <a:noFill/>
        </a:ln>
        <a:effectLst/>
      </c:spPr>
    </c:plotArea>
    <c:legend>
      <c:legendPos val="t"/>
      <c:layout>
        <c:manualLayout>
          <c:xMode val="edge"/>
          <c:yMode val="edge"/>
          <c:x val="0.40700706245486895"/>
          <c:y val="2.7504207489331009E-2"/>
          <c:w val="0.1859857192309089"/>
          <c:h val="4.5893969972558978E-2"/>
        </c:manualLayout>
      </c:layout>
      <c:overlay val="0"/>
      <c:spPr>
        <a:noFill/>
        <a:ln>
          <a:noFill/>
        </a:ln>
        <a:effectLst/>
      </c:spPr>
      <c:txPr>
        <a:bodyPr rot="0" spcFirstLastPara="1" vertOverflow="ellipsis" horzOverflow="overflow" vert="horz" wrap="square" anchor="ctr" anchorCtr="1"/>
        <a:lstStyle/>
        <a:p>
          <a:pPr algn="l" rtl="0">
            <a:defRPr lang="ja-JP" altLang="en-US" sz="10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a:latin typeface="メイリオ"/>
          <a:ea typeface="メイリオ"/>
        </a:defRPr>
      </a:pPr>
      <a:endParaRPr lang="ja-JP"/>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[2024統計さむかわデータベース（完成）.xlsx]11-5g2!ﾋﾟﾎﾞｯﾄﾃｰﾌﾞﾙ4</c:name>
    <c:fmtId val="0"/>
  </c:pivotSource>
  <c:chart>
    <c:autoTitleDeleted val="1"/>
    <c:pivotFmts>
      <c:pivotFmt>
        <c:idx val="0"/>
        <c:spPr>
          <a:solidFill>
            <a:schemeClr val="accent1"/>
          </a:solidFill>
          <a:ln>
            <a:solidFill>
              <a:schemeClr val="accent1"/>
            </a:solid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solidFill>
              <a:schemeClr val="accent1"/>
            </a:solidFill>
          </a:ln>
          <a:effectLst/>
        </c:spPr>
      </c:pivotFmt>
      <c:pivotFmt>
        <c:idx val="2"/>
        <c:spPr>
          <a:solidFill>
            <a:schemeClr val="accent1"/>
          </a:solidFill>
          <a:ln>
            <a:solidFill>
              <a:schemeClr val="accent1"/>
            </a:solidFill>
          </a:ln>
          <a:effectLst/>
        </c:spPr>
      </c:pivotFmt>
      <c:pivotFmt>
        <c:idx val="3"/>
        <c:spPr>
          <a:solidFill>
            <a:schemeClr val="accent1"/>
          </a:solidFill>
          <a:ln>
            <a:solidFill>
              <a:schemeClr val="accent1"/>
            </a:solidFill>
          </a:ln>
          <a:effectLst/>
        </c:spPr>
      </c:pivotFmt>
      <c:pivotFmt>
        <c:idx val="4"/>
        <c:spPr>
          <a:solidFill>
            <a:schemeClr val="accent1"/>
          </a:solidFill>
          <a:ln>
            <a:solidFill>
              <a:schemeClr val="accent1"/>
            </a:solidFill>
          </a:ln>
          <a:effectLst/>
        </c:spPr>
      </c:pivotFmt>
      <c:pivotFmt>
        <c:idx val="5"/>
        <c:spPr>
          <a:solidFill>
            <a:schemeClr val="accent1"/>
          </a:solidFill>
          <a:ln>
            <a:solidFill>
              <a:schemeClr val="accent1"/>
            </a:solidFill>
          </a:ln>
          <a:effectLst/>
        </c:spPr>
      </c:pivotFmt>
      <c:pivotFmt>
        <c:idx val="6"/>
        <c:spPr>
          <a:solidFill>
            <a:schemeClr val="accent1"/>
          </a:solidFill>
          <a:ln>
            <a:solidFill>
              <a:schemeClr val="accent1"/>
            </a:solidFill>
          </a:ln>
          <a:effectLst/>
        </c:spPr>
      </c:pivotFmt>
      <c:pivotFmt>
        <c:idx val="7"/>
        <c:spPr>
          <a:solidFill>
            <a:schemeClr val="accent1"/>
          </a:solidFill>
          <a:ln>
            <a:solidFill>
              <a:schemeClr val="accent1"/>
            </a:solidFill>
          </a:ln>
          <a:effectLst/>
        </c:spPr>
      </c:pivotFmt>
      <c:pivotFmt>
        <c:idx val="8"/>
        <c:spPr>
          <a:solidFill>
            <a:schemeClr val="accent1"/>
          </a:solidFill>
          <a:ln>
            <a:solidFill>
              <a:schemeClr val="accent1"/>
            </a:solidFill>
          </a:ln>
          <a:effectLst/>
        </c:spPr>
      </c:pivotFmt>
      <c:pivotFmt>
        <c:idx val="9"/>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1"/>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2"/>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3"/>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4"/>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5"/>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6"/>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7"/>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s>
    <c:plotArea>
      <c:layout>
        <c:manualLayout>
          <c:layoutTarget val="inner"/>
          <c:xMode val="edge"/>
          <c:yMode val="edge"/>
          <c:x val="9.2182123777258429E-2"/>
          <c:y val="0.12282002724343001"/>
          <c:w val="0.82581455238935886"/>
          <c:h val="0.60512649460484114"/>
        </c:manualLayout>
      </c:layout>
      <c:barChart>
        <c:barDir val="col"/>
        <c:grouping val="clustered"/>
        <c:varyColors val="0"/>
        <c:ser>
          <c:idx val="1"/>
          <c:order val="1"/>
          <c:tx>
            <c:strRef>
              <c:f>'11-5g2'!$C$1</c:f>
              <c:strCache>
                <c:ptCount val="1"/>
                <c:pt idx="0">
                  <c:v>相談件数（左軸）</c:v>
                </c:pt>
              </c:strCache>
            </c:strRef>
          </c:tx>
          <c:spPr>
            <a:solidFill>
              <a:schemeClr val="accent1"/>
            </a:solidFill>
            <a:ln>
              <a:solidFill>
                <a:schemeClr val="accent1"/>
              </a:solidFill>
            </a:ln>
            <a:effectLst/>
          </c:spPr>
          <c:invertIfNegative val="0"/>
          <c:dPt>
            <c:idx val="0"/>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1-819F-488E-A47E-AE78F2EB0341}"/>
              </c:ext>
            </c:extLst>
          </c:dPt>
          <c:dPt>
            <c:idx val="1"/>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3-819F-488E-A47E-AE78F2EB0341}"/>
              </c:ext>
            </c:extLst>
          </c:dPt>
          <c:dPt>
            <c:idx val="2"/>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5-819F-488E-A47E-AE78F2EB0341}"/>
              </c:ext>
            </c:extLst>
          </c:dPt>
          <c:dPt>
            <c:idx val="3"/>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7-819F-488E-A47E-AE78F2EB0341}"/>
              </c:ext>
            </c:extLst>
          </c:dPt>
          <c:dPt>
            <c:idx val="4"/>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9-819F-488E-A47E-AE78F2EB0341}"/>
              </c:ext>
            </c:extLst>
          </c:dPt>
          <c:dPt>
            <c:idx val="5"/>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B-819F-488E-A47E-AE78F2EB0341}"/>
              </c:ext>
            </c:extLst>
          </c:dPt>
          <c:dPt>
            <c:idx val="6"/>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D-819F-488E-A47E-AE78F2EB0341}"/>
              </c:ext>
            </c:extLst>
          </c:dPt>
          <c:dPt>
            <c:idx val="7"/>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F-819F-488E-A47E-AE78F2EB0341}"/>
              </c:ext>
            </c:extLst>
          </c:dPt>
          <c:dPt>
            <c:idx val="8"/>
            <c:invertIfNegative val="0"/>
            <c:bubble3D val="0"/>
            <c:extLst>
              <c:ext xmlns:c16="http://schemas.microsoft.com/office/drawing/2014/chart" uri="{C3380CC4-5D6E-409C-BE32-E72D297353CC}">
                <c16:uniqueId val="{00000011-819F-488E-A47E-AE78F2EB0341}"/>
              </c:ext>
            </c:extLst>
          </c:dPt>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'11-5g2'!$A$2:$A$10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'11-5g2'!$C$2:$C$10</c:f>
              <c:numCache>
                <c:formatCode>General</c:formatCode>
                <c:ptCount val="8"/>
                <c:pt idx="0">
                  <c:v>120</c:v>
                </c:pt>
                <c:pt idx="1">
                  <c:v>77</c:v>
                </c:pt>
                <c:pt idx="2">
                  <c:v>57</c:v>
                </c:pt>
                <c:pt idx="3">
                  <c:v>31</c:v>
                </c:pt>
                <c:pt idx="4">
                  <c:v>56</c:v>
                </c:pt>
                <c:pt idx="5">
                  <c:v>82</c:v>
                </c:pt>
                <c:pt idx="6">
                  <c:v>69</c:v>
                </c:pt>
                <c:pt idx="7">
                  <c:v>87</c:v>
                </c:pt>
              </c:numCache>
            </c:numRef>
          </c:val>
          <c:extLst>
            <c:ext xmlns:c16="http://schemas.microsoft.com/office/drawing/2014/chart" uri="{C3380CC4-5D6E-409C-BE32-E72D297353CC}">
              <c16:uniqueId val="{00000012-819F-488E-A47E-AE78F2EB0341}"/>
            </c:ext>
          </c:extLst>
        </c:ser>
        <c:dLbls>
          <c:showLegendKey val="0"/>
          <c:showVal val="1"/>
          <c:showCatName val="0"/>
          <c:showSerName val="0"/>
          <c:showPercent val="0"/>
          <c:showBubbleSize val="0"/>
        </c:dLbls>
        <c:gapWidth val="150"/>
        <c:axId val="1"/>
        <c:axId val="2"/>
      </c:barChart>
      <c:lineChart>
        <c:grouping val="standard"/>
        <c:varyColors val="0"/>
        <c:ser>
          <c:idx val="0"/>
          <c:order val="0"/>
          <c:tx>
            <c:strRef>
              <c:f>'11-5g2'!$B$1</c:f>
              <c:strCache>
                <c:ptCount val="1"/>
                <c:pt idx="0">
                  <c:v>実施回数（右軸）</c:v>
                </c:pt>
              </c:strCache>
            </c:strRef>
          </c:tx>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Pt>
            <c:idx val="0"/>
            <c:bubble3D val="0"/>
            <c:spPr>
              <a:ln w="28575" cap="rnd" cmpd="sng" algn="ctr">
                <a:solidFill>
                  <a:schemeClr val="accent2"/>
                </a:solidFill>
                <a:prstDash val="solid"/>
                <a:round/>
              </a:ln>
              <a:effectLst/>
            </c:spPr>
            <c:extLst>
              <c:ext xmlns:c16="http://schemas.microsoft.com/office/drawing/2014/chart" uri="{C3380CC4-5D6E-409C-BE32-E72D297353CC}">
                <c16:uniqueId val="{00000014-819F-488E-A47E-AE78F2EB0341}"/>
              </c:ext>
            </c:extLst>
          </c:dPt>
          <c:dPt>
            <c:idx val="1"/>
            <c:bubble3D val="0"/>
            <c:spPr>
              <a:ln w="28575" cap="rnd" cmpd="sng" algn="ctr">
                <a:solidFill>
                  <a:schemeClr val="accent2"/>
                </a:solidFill>
                <a:prstDash val="solid"/>
                <a:round/>
              </a:ln>
              <a:effectLst/>
            </c:spPr>
            <c:extLst>
              <c:ext xmlns:c16="http://schemas.microsoft.com/office/drawing/2014/chart" uri="{C3380CC4-5D6E-409C-BE32-E72D297353CC}">
                <c16:uniqueId val="{00000016-819F-488E-A47E-AE78F2EB0341}"/>
              </c:ext>
            </c:extLst>
          </c:dPt>
          <c:dPt>
            <c:idx val="2"/>
            <c:bubble3D val="0"/>
            <c:spPr>
              <a:ln w="28575" cap="rnd" cmpd="sng" algn="ctr">
                <a:solidFill>
                  <a:schemeClr val="accent2"/>
                </a:solidFill>
                <a:prstDash val="solid"/>
                <a:round/>
              </a:ln>
              <a:effectLst/>
            </c:spPr>
            <c:extLst>
              <c:ext xmlns:c16="http://schemas.microsoft.com/office/drawing/2014/chart" uri="{C3380CC4-5D6E-409C-BE32-E72D297353CC}">
                <c16:uniqueId val="{00000018-819F-488E-A47E-AE78F2EB0341}"/>
              </c:ext>
            </c:extLst>
          </c:dPt>
          <c:dPt>
            <c:idx val="3"/>
            <c:bubble3D val="0"/>
            <c:spPr>
              <a:ln w="28575" cap="rnd" cmpd="sng" algn="ctr">
                <a:solidFill>
                  <a:schemeClr val="accent2"/>
                </a:solidFill>
                <a:prstDash val="solid"/>
                <a:round/>
              </a:ln>
              <a:effectLst/>
            </c:spPr>
            <c:extLst>
              <c:ext xmlns:c16="http://schemas.microsoft.com/office/drawing/2014/chart" uri="{C3380CC4-5D6E-409C-BE32-E72D297353CC}">
                <c16:uniqueId val="{0000001A-819F-488E-A47E-AE78F2EB0341}"/>
              </c:ext>
            </c:extLst>
          </c:dPt>
          <c:dPt>
            <c:idx val="4"/>
            <c:bubble3D val="0"/>
            <c:spPr>
              <a:ln w="28575" cap="rnd" cmpd="sng" algn="ctr">
                <a:solidFill>
                  <a:schemeClr val="accent2"/>
                </a:solidFill>
                <a:prstDash val="solid"/>
                <a:round/>
              </a:ln>
              <a:effectLst/>
            </c:spPr>
            <c:extLst>
              <c:ext xmlns:c16="http://schemas.microsoft.com/office/drawing/2014/chart" uri="{C3380CC4-5D6E-409C-BE32-E72D297353CC}">
                <c16:uniqueId val="{0000001C-819F-488E-A47E-AE78F2EB0341}"/>
              </c:ext>
            </c:extLst>
          </c:dPt>
          <c:dPt>
            <c:idx val="5"/>
            <c:bubble3D val="0"/>
            <c:spPr>
              <a:ln w="28575" cap="rnd" cmpd="sng" algn="ctr">
                <a:solidFill>
                  <a:schemeClr val="accent2"/>
                </a:solidFill>
                <a:prstDash val="solid"/>
                <a:round/>
              </a:ln>
              <a:effectLst/>
            </c:spPr>
            <c:extLst>
              <c:ext xmlns:c16="http://schemas.microsoft.com/office/drawing/2014/chart" uri="{C3380CC4-5D6E-409C-BE32-E72D297353CC}">
                <c16:uniqueId val="{0000001E-819F-488E-A47E-AE78F2EB0341}"/>
              </c:ext>
            </c:extLst>
          </c:dPt>
          <c:dPt>
            <c:idx val="6"/>
            <c:bubble3D val="0"/>
            <c:spPr>
              <a:ln w="28575" cap="rnd" cmpd="sng" algn="ctr">
                <a:solidFill>
                  <a:schemeClr val="accent2"/>
                </a:solidFill>
                <a:prstDash val="solid"/>
                <a:round/>
              </a:ln>
              <a:effectLst/>
            </c:spPr>
            <c:extLst>
              <c:ext xmlns:c16="http://schemas.microsoft.com/office/drawing/2014/chart" uri="{C3380CC4-5D6E-409C-BE32-E72D297353CC}">
                <c16:uniqueId val="{00000020-819F-488E-A47E-AE78F2EB0341}"/>
              </c:ext>
            </c:extLst>
          </c:dPt>
          <c:dPt>
            <c:idx val="7"/>
            <c:bubble3D val="0"/>
            <c:spPr>
              <a:ln w="28575" cap="rnd" cmpd="sng" algn="ctr">
                <a:solidFill>
                  <a:schemeClr val="accent2"/>
                </a:solidFill>
                <a:prstDash val="solid"/>
                <a:round/>
              </a:ln>
              <a:effectLst/>
            </c:spPr>
            <c:extLst>
              <c:ext xmlns:c16="http://schemas.microsoft.com/office/drawing/2014/chart" uri="{C3380CC4-5D6E-409C-BE32-E72D297353CC}">
                <c16:uniqueId val="{00000022-819F-488E-A47E-AE78F2EB0341}"/>
              </c:ext>
            </c:extLst>
          </c:dPt>
          <c:dPt>
            <c:idx val="8"/>
            <c:bubble3D val="0"/>
            <c:extLst>
              <c:ext xmlns:c16="http://schemas.microsoft.com/office/drawing/2014/chart" uri="{C3380CC4-5D6E-409C-BE32-E72D297353CC}">
                <c16:uniqueId val="{00000024-819F-488E-A47E-AE78F2EB0341}"/>
              </c:ext>
            </c:extLst>
          </c:dPt>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'11-5g2'!$A$2:$A$10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'11-5g2'!$B$2:$B$10</c:f>
              <c:numCache>
                <c:formatCode>General</c:formatCode>
                <c:ptCount val="8"/>
                <c:pt idx="0">
                  <c:v>40</c:v>
                </c:pt>
                <c:pt idx="1">
                  <c:v>43</c:v>
                </c:pt>
                <c:pt idx="2">
                  <c:v>37</c:v>
                </c:pt>
                <c:pt idx="3">
                  <c:v>29</c:v>
                </c:pt>
                <c:pt idx="4">
                  <c:v>42</c:v>
                </c:pt>
                <c:pt idx="5">
                  <c:v>43</c:v>
                </c:pt>
                <c:pt idx="6">
                  <c:v>40</c:v>
                </c:pt>
                <c:pt idx="7">
                  <c:v>42</c:v>
                </c:pt>
              </c:numCache>
            </c:numRef>
          </c:val>
          <c:smooth val="0"/>
          <c:extLst>
            <c:ext xmlns:c16="http://schemas.microsoft.com/office/drawing/2014/chart" uri="{C3380CC4-5D6E-409C-BE32-E72D297353CC}">
              <c16:uniqueId val="{00000025-819F-488E-A47E-AE78F2EB0341}"/>
            </c:ext>
          </c:extLst>
        </c:ser>
        <c:dLbls>
          <c:showLegendKey val="0"/>
          <c:showVal val="1"/>
          <c:showCatName val="0"/>
          <c:showSerName val="0"/>
          <c:showPercent val="0"/>
          <c:showBubbleSize val="0"/>
        </c:dLbls>
        <c:marker val="1"/>
        <c:smooth val="0"/>
        <c:axId val="11"/>
        <c:axId val="12"/>
      </c:line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（件）</a:t>
                </a:r>
              </a:p>
            </c:rich>
          </c:tx>
          <c:layout>
            <c:manualLayout>
              <c:xMode val="edge"/>
              <c:yMode val="edge"/>
              <c:x val="2.0344377242699735E-3"/>
              <c:y val="3.2419028205230689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majorUnit val="50"/>
      </c:valAx>
      <c:catAx>
        <c:axId val="11"/>
        <c:scaling>
          <c:orientation val="minMax"/>
        </c:scaling>
        <c:delete val="1"/>
        <c:axPos val="b"/>
        <c:numFmt formatCode="General" sourceLinked="1"/>
        <c:majorTickMark val="out"/>
        <c:minorTickMark val="none"/>
        <c:tickLblPos val="nextTo"/>
        <c:crossAx val="12"/>
        <c:crosses val="autoZero"/>
        <c:auto val="1"/>
        <c:lblAlgn val="ctr"/>
        <c:lblOffset val="100"/>
        <c:noMultiLvlLbl val="0"/>
      </c:catAx>
      <c:valAx>
        <c:axId val="12"/>
        <c:scaling>
          <c:orientation val="minMax"/>
          <c:min val="25"/>
        </c:scaling>
        <c:delete val="0"/>
        <c:axPos val="r"/>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（回）</a:t>
                </a:r>
              </a:p>
            </c:rich>
          </c:tx>
          <c:layout>
            <c:manualLayout>
              <c:xMode val="edge"/>
              <c:yMode val="edge"/>
              <c:x val="0.90563607085346221"/>
              <c:y val="3.797114193213158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1"/>
        <c:crosses val="max"/>
        <c:crossBetween val="between"/>
      </c:valAx>
      <c:spPr>
        <a:solidFill>
          <a:schemeClr val="bg1"/>
        </a:solidFill>
        <a:ln>
          <a:noFill/>
        </a:ln>
        <a:effectLst/>
      </c:spPr>
    </c:plotArea>
    <c:legend>
      <c:legendPos val="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[2024統計さむかわデータベース（完成）.xlsx]11-6g!ﾋﾟﾎﾞｯﾄﾃｰﾌﾞﾙ5</c:name>
    <c:fmtId val="0"/>
  </c:pivotSource>
  <c:chart>
    <c:autoTitleDeleted val="1"/>
    <c:pivotFmts>
      <c:pivotFmt>
        <c:idx val="0"/>
        <c:spPr>
          <a:solidFill>
            <a:schemeClr val="accent1"/>
          </a:solidFill>
        </c:spPr>
        <c:marker>
          <c:symbol val="none"/>
        </c:marker>
        <c:dLbl>
          <c:idx val="0"/>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dLbl>
          <c:idx val="0"/>
          <c:numFmt formatCode="#,##0_ " sourceLinked="0"/>
          <c:spPr>
            <a:noFill/>
            <a:ln>
              <a:noFill/>
            </a:ln>
            <a:effectLst/>
          </c:spPr>
          <c:txPr>
            <a:bodyPr/>
            <a:lstStyle/>
            <a:p>
              <a:pPr>
                <a:defRPr sz="900">
                  <a:solidFill>
                    <a:schemeClr val="tx1"/>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dLbl>
          <c:idx val="0"/>
          <c:numFmt formatCode="#,##0_ " sourceLinked="0"/>
          <c:spPr>
            <a:noFill/>
            <a:ln>
              <a:noFill/>
            </a:ln>
            <a:effectLst/>
          </c:spPr>
          <c:txPr>
            <a:bodyPr/>
            <a:lstStyle/>
            <a:p>
              <a:pPr>
                <a:defRPr sz="900">
                  <a:solidFill>
                    <a:schemeClr val="tx1"/>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ln>
            <a:solidFill>
              <a:schemeClr val="accent2"/>
            </a:solidFill>
          </a:ln>
        </c:spPr>
        <c:marker>
          <c:symbol val="circle"/>
          <c:size val="5"/>
          <c:spPr>
            <a:solidFill>
              <a:schemeClr val="accent2"/>
            </a:solidFill>
            <a:ln>
              <a:solidFill>
                <a:schemeClr val="accent2"/>
              </a:solidFill>
            </a:ln>
          </c:spPr>
        </c:marker>
        <c:dLbl>
          <c:idx val="0"/>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2182187377528327E-2"/>
          <c:y val="0.12281990245780144"/>
          <c:w val="0.82581455238935886"/>
          <c:h val="0.67302980931288747"/>
        </c:manualLayout>
      </c:layout>
      <c:barChart>
        <c:barDir val="col"/>
        <c:grouping val="clustered"/>
        <c:varyColors val="0"/>
        <c:ser>
          <c:idx val="1"/>
          <c:order val="1"/>
          <c:tx>
            <c:strRef>
              <c:f>'11-6g'!$C$1</c:f>
              <c:strCache>
                <c:ptCount val="1"/>
                <c:pt idx="0">
                  <c:v> 被保険者数（左軸）</c:v>
                </c:pt>
              </c:strCache>
            </c:strRef>
          </c:tx>
          <c:spPr>
            <a:solidFill>
              <a:schemeClr val="accent1"/>
            </a:solidFill>
          </c:spPr>
          <c:invertIfNegative val="0"/>
          <c:dPt>
            <c:idx val="6"/>
            <c:invertIfNegative val="0"/>
            <c:bubble3D val="0"/>
            <c:extLst>
              <c:ext xmlns:c16="http://schemas.microsoft.com/office/drawing/2014/chart" uri="{C3380CC4-5D6E-409C-BE32-E72D297353CC}">
                <c16:uniqueId val="{00000000-F9DC-4963-A430-CBB02CBC0DB8}"/>
              </c:ext>
            </c:extLst>
          </c:dPt>
          <c:dPt>
            <c:idx val="7"/>
            <c:invertIfNegative val="0"/>
            <c:bubble3D val="0"/>
            <c:extLst>
              <c:ext xmlns:c16="http://schemas.microsoft.com/office/drawing/2014/chart" uri="{C3380CC4-5D6E-409C-BE32-E72D297353CC}">
                <c16:uniqueId val="{00000001-F9DC-4963-A430-CBB02CBC0DB8}"/>
              </c:ext>
            </c:extLst>
          </c:dPt>
          <c:dPt>
            <c:idx val="8"/>
            <c:invertIfNegative val="0"/>
            <c:bubble3D val="0"/>
            <c:extLst>
              <c:ext xmlns:c16="http://schemas.microsoft.com/office/drawing/2014/chart" uri="{C3380CC4-5D6E-409C-BE32-E72D297353CC}">
                <c16:uniqueId val="{00000002-F9DC-4963-A430-CBB02CBC0DB8}"/>
              </c:ext>
            </c:extLst>
          </c:dPt>
          <c:dLbls>
            <c:dLbl>
              <c:idx val="6"/>
              <c:numFmt formatCode="#,##0_ " sourceLinked="0"/>
              <c:spPr>
                <a:noFill/>
                <a:ln>
                  <a:noFill/>
                </a:ln>
                <a:effectLst/>
              </c:spPr>
              <c:txPr>
                <a:bodyPr/>
                <a:lstStyle/>
                <a:p>
                  <a:pPr>
                    <a:defRPr sz="900">
                      <a:solidFill>
                        <a:schemeClr val="tx1"/>
                      </a:solidFill>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0-F9DC-4963-A430-CBB02CBC0DB8}"/>
                </c:ext>
              </c:extLst>
            </c:dLbl>
            <c:dLbl>
              <c:idx val="7"/>
              <c:numFmt formatCode="#,##0_ " sourceLinked="0"/>
              <c:spPr>
                <a:noFill/>
                <a:ln>
                  <a:noFill/>
                </a:ln>
                <a:effectLst/>
              </c:spPr>
              <c:txPr>
                <a:bodyPr/>
                <a:lstStyle/>
                <a:p>
                  <a:pPr>
                    <a:defRPr sz="900">
                      <a:solidFill>
                        <a:schemeClr val="tx1"/>
                      </a:solidFill>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1-F9DC-4963-A430-CBB02CBC0DB8}"/>
                </c:ext>
              </c:extLst>
            </c:dLbl>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'11-6g'!$A$2:$A$10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'11-6g'!$C$2:$C$10</c:f>
              <c:numCache>
                <c:formatCode>General</c:formatCode>
                <c:ptCount val="8"/>
                <c:pt idx="0">
                  <c:v>11298</c:v>
                </c:pt>
                <c:pt idx="1">
                  <c:v>10829</c:v>
                </c:pt>
                <c:pt idx="2">
                  <c:v>10627</c:v>
                </c:pt>
                <c:pt idx="3">
                  <c:v>10512</c:v>
                </c:pt>
                <c:pt idx="4">
                  <c:v>10112</c:v>
                </c:pt>
                <c:pt idx="5">
                  <c:v>9455</c:v>
                </c:pt>
                <c:pt idx="6">
                  <c:v>9030</c:v>
                </c:pt>
                <c:pt idx="7">
                  <c:v>8591</c:v>
                </c:pt>
              </c:numCache>
            </c:numRef>
          </c:val>
          <c:extLst>
            <c:ext xmlns:c16="http://schemas.microsoft.com/office/drawing/2014/chart" uri="{C3380CC4-5D6E-409C-BE32-E72D297353CC}">
              <c16:uniqueId val="{00000003-F9DC-4963-A430-CBB02CBC0DB8}"/>
            </c:ext>
          </c:extLst>
        </c:ser>
        <c:dLbls>
          <c:showLegendKey val="0"/>
          <c:showVal val="1"/>
          <c:showCatName val="0"/>
          <c:showSerName val="0"/>
          <c:showPercent val="0"/>
          <c:showBubbleSize val="0"/>
        </c:dLbls>
        <c:gapWidth val="150"/>
        <c:axId val="1"/>
        <c:axId val="2"/>
      </c:barChart>
      <c:lineChart>
        <c:grouping val="standard"/>
        <c:varyColors val="0"/>
        <c:ser>
          <c:idx val="0"/>
          <c:order val="0"/>
          <c:tx>
            <c:strRef>
              <c:f>'11-6g'!$B$1</c:f>
              <c:strCache>
                <c:ptCount val="1"/>
                <c:pt idx="0">
                  <c:v> 被保険者世帯数（右軸）</c:v>
                </c:pt>
              </c:strCache>
            </c:strRef>
          </c:tx>
          <c:spPr>
            <a:ln>
              <a:solidFill>
                <a:schemeClr val="accent2"/>
              </a:solidFill>
            </a:ln>
          </c:spPr>
          <c:marker>
            <c:symbol val="circle"/>
            <c:size val="5"/>
            <c:spPr>
              <a:solidFill>
                <a:schemeClr val="accent2"/>
              </a:solidFill>
              <a:ln>
                <a:solidFill>
                  <a:schemeClr val="accent2"/>
                </a:solidFill>
              </a:ln>
            </c:spPr>
          </c:marker>
          <c:dPt>
            <c:idx val="8"/>
            <c:bubble3D val="0"/>
            <c:extLst>
              <c:ext xmlns:c16="http://schemas.microsoft.com/office/drawing/2014/chart" uri="{C3380CC4-5D6E-409C-BE32-E72D297353CC}">
                <c16:uniqueId val="{00000004-F9DC-4963-A430-CBB02CBC0DB8}"/>
              </c:ext>
            </c:extLst>
          </c:dPt>
          <c:dLbls>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'11-6g'!$A$2:$A$10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'11-6g'!$B$2:$B$10</c:f>
              <c:numCache>
                <c:formatCode>General</c:formatCode>
                <c:ptCount val="8"/>
                <c:pt idx="0">
                  <c:v>6895</c:v>
                </c:pt>
                <c:pt idx="1">
                  <c:v>6666</c:v>
                </c:pt>
                <c:pt idx="2">
                  <c:v>6620</c:v>
                </c:pt>
                <c:pt idx="3">
                  <c:v>6658</c:v>
                </c:pt>
                <c:pt idx="4">
                  <c:v>6522</c:v>
                </c:pt>
                <c:pt idx="5">
                  <c:v>6198</c:v>
                </c:pt>
                <c:pt idx="6">
                  <c:v>5993</c:v>
                </c:pt>
                <c:pt idx="7">
                  <c:v>5763</c:v>
                </c:pt>
              </c:numCache>
            </c:numRef>
          </c:val>
          <c:smooth val="0"/>
          <c:extLst>
            <c:ext xmlns:c16="http://schemas.microsoft.com/office/drawing/2014/chart" uri="{C3380CC4-5D6E-409C-BE32-E72D297353CC}">
              <c16:uniqueId val="{00000005-F9DC-4963-A430-CBB02CBC0DB8}"/>
            </c:ext>
          </c:extLst>
        </c:ser>
        <c:dLbls>
          <c:showLegendKey val="0"/>
          <c:showVal val="1"/>
          <c:showCatName val="0"/>
          <c:showSerName val="0"/>
          <c:showPercent val="0"/>
          <c:showBubbleSize val="0"/>
        </c:dLbls>
        <c:marker val="1"/>
        <c:smooth val="0"/>
        <c:axId val="11"/>
        <c:axId val="12"/>
      </c:line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horzOverflow="overflow" anchor="ctr" anchorCtr="1"/>
          <a:lstStyle/>
          <a:p>
            <a:pPr algn="ctr" rtl="0">
              <a:defRPr sz="900">
                <a:solidFill>
                  <a:schemeClr val="tx1"/>
                </a:solidFill>
              </a:defRPr>
            </a:pPr>
            <a:endParaRPr lang="ja-JP"/>
          </a:p>
        </c:txPr>
        <c:crossAx val="2"/>
        <c:crosses val="autoZero"/>
        <c:auto val="1"/>
        <c:lblAlgn val="ctr"/>
        <c:lblOffset val="50"/>
        <c:noMultiLvlLbl val="0"/>
      </c:catAx>
      <c:valAx>
        <c:axId val="2"/>
        <c:scaling>
          <c:orientation val="minMax"/>
          <c:max val="13000"/>
          <c:min val="0"/>
        </c:scaling>
        <c:delete val="0"/>
        <c:axPos val="l"/>
        <c:title>
          <c:tx>
            <c:rich>
              <a:bodyPr rot="0" horzOverflow="overflow" anchor="ctr" anchorCtr="1"/>
              <a:lstStyle/>
              <a:p>
                <a:pPr algn="ctr" rtl="0">
                  <a:defRPr sz="900" b="0" i="0" u="none" strike="noStrike" baseline="0">
                    <a:solidFill>
                      <a:schemeClr val="tx1"/>
                    </a:solidFill>
                  </a:defRPr>
                </a:pPr>
                <a:r>
                  <a:rPr lang="ja-JP" altLang="en-US" sz="900" b="0" i="0" u="none" strike="noStrike" baseline="0">
                    <a:solidFill>
                      <a:schemeClr val="tx1"/>
                    </a:solidFill>
                    <a:latin typeface="メイリオ"/>
                    <a:ea typeface="メイリオ"/>
                  </a:rPr>
                  <a:t>（人）</a:t>
                </a:r>
              </a:p>
            </c:rich>
          </c:tx>
          <c:layout>
            <c:manualLayout>
              <c:xMode val="edge"/>
              <c:yMode val="edge"/>
              <c:x val="2.8111999834012844E-2"/>
              <c:y val="3.1907461948935775E-2"/>
            </c:manualLayout>
          </c:layout>
          <c:overlay val="0"/>
          <c:spPr>
            <a:noFill/>
            <a:ln>
              <a:noFill/>
            </a:ln>
            <a:effectLst/>
          </c:sp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horzOverflow="overflow" anchor="ctr" anchorCtr="1"/>
          <a:lstStyle/>
          <a:p>
            <a:pPr algn="ctr" rtl="0">
              <a:defRPr sz="900">
                <a:solidFill>
                  <a:schemeClr val="tx1"/>
                </a:solidFill>
              </a:defRPr>
            </a:pPr>
            <a:endParaRPr lang="ja-JP"/>
          </a:p>
        </c:txPr>
        <c:crossAx val="1"/>
        <c:crosses val="autoZero"/>
        <c:crossBetween val="between"/>
      </c:valAx>
      <c:catAx>
        <c:axId val="11"/>
        <c:scaling>
          <c:orientation val="minMax"/>
        </c:scaling>
        <c:delete val="1"/>
        <c:axPos val="b"/>
        <c:numFmt formatCode="General" sourceLinked="1"/>
        <c:majorTickMark val="out"/>
        <c:minorTickMark val="none"/>
        <c:tickLblPos val="nextTo"/>
        <c:crossAx val="12"/>
        <c:crosses val="autoZero"/>
        <c:auto val="1"/>
        <c:lblAlgn val="ctr"/>
        <c:lblOffset val="100"/>
        <c:noMultiLvlLbl val="0"/>
      </c:catAx>
      <c:valAx>
        <c:axId val="12"/>
        <c:scaling>
          <c:orientation val="minMax"/>
          <c:max val="8000"/>
          <c:min val="0"/>
        </c:scaling>
        <c:delete val="0"/>
        <c:axPos val="r"/>
        <c:title>
          <c:tx>
            <c:rich>
              <a:bodyPr rot="0" horzOverflow="overflow" anchor="ctr" anchorCtr="1"/>
              <a:lstStyle/>
              <a:p>
                <a:pPr algn="ctr" rtl="0">
                  <a:defRPr sz="900" b="0" i="0" u="none" strike="noStrike" baseline="0">
                    <a:solidFill>
                      <a:schemeClr val="tx1"/>
                    </a:solidFill>
                  </a:defRPr>
                </a:pPr>
                <a:r>
                  <a:rPr lang="ja-JP" altLang="en-US" sz="900" b="0" i="0" u="none" strike="noStrike" baseline="0">
                    <a:solidFill>
                      <a:schemeClr val="tx1"/>
                    </a:solidFill>
                    <a:latin typeface="メイリオ"/>
                    <a:ea typeface="メイリオ"/>
                  </a:rPr>
                  <a:t>（世帯）</a:t>
                </a:r>
              </a:p>
            </c:rich>
          </c:tx>
          <c:layout>
            <c:manualLayout>
              <c:xMode val="edge"/>
              <c:yMode val="edge"/>
              <c:x val="0.90306903336687661"/>
              <c:y val="3.3727701976184278E-2"/>
            </c:manualLayout>
          </c:layout>
          <c:overlay val="0"/>
          <c:spPr>
            <a:noFill/>
            <a:ln>
              <a:noFill/>
            </a:ln>
            <a:effectLst/>
          </c:sp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horzOverflow="overflow" anchor="ctr" anchorCtr="1"/>
          <a:lstStyle/>
          <a:p>
            <a:pPr algn="ctr" rtl="0">
              <a:defRPr sz="900">
                <a:solidFill>
                  <a:schemeClr val="tx1"/>
                </a:solidFill>
              </a:defRPr>
            </a:pPr>
            <a:endParaRPr lang="ja-JP"/>
          </a:p>
        </c:txPr>
        <c:crossAx val="11"/>
        <c:crosses val="max"/>
        <c:crossBetween val="between"/>
      </c:valAx>
      <c:spPr>
        <a:solidFill>
          <a:schemeClr val="bg1"/>
        </a:solidFill>
        <a:ln>
          <a:noFill/>
        </a:ln>
        <a:effectLst/>
      </c:spPr>
    </c:plotArea>
    <c:legend>
      <c:legendPos val="t"/>
      <c:layout>
        <c:manualLayout>
          <c:xMode val="edge"/>
          <c:yMode val="edge"/>
          <c:x val="0.22409114727255394"/>
          <c:y val="2.1217900824524284E-2"/>
          <c:w val="0.55577418295624259"/>
          <c:h val="8.217676282329732E-2"/>
        </c:manualLayout>
      </c:layout>
      <c:overlay val="0"/>
      <c:spPr>
        <a:noFill/>
        <a:ln>
          <a:noFill/>
        </a:ln>
        <a:effectLst/>
      </c:spPr>
      <c:txPr>
        <a:bodyPr rot="0" horzOverflow="overflow" anchor="ctr" anchorCtr="1"/>
        <a:lstStyle/>
        <a:p>
          <a:pPr algn="l" rtl="0">
            <a:defRPr sz="900">
              <a:solidFill>
                <a:schemeClr val="tx1"/>
              </a:solidFill>
            </a:defRPr>
          </a:pPr>
          <a:endParaRPr lang="ja-JP"/>
        </a:p>
      </c:txPr>
    </c:legend>
    <c:plotVisOnly val="1"/>
    <c:dispBlanksAs val="gap"/>
    <c:showDLblsOverMax val="0"/>
  </c:chart>
  <c:spPr>
    <a:noFill/>
    <a:ln w="9525" cap="flat" cmpd="sng" algn="ctr">
      <a:noFill/>
      <a:prstDash val="solid"/>
      <a:round/>
    </a:ln>
    <a:effectLst/>
  </c:spPr>
  <c:txPr>
    <a:bodyPr horzOverflow="overflow" anchor="ctr" anchorCtr="1"/>
    <a:lstStyle/>
    <a:p>
      <a:pPr algn="ctr" rtl="0">
        <a:defRPr lang="ja-JP" altLang="en-US" sz="900">
          <a:solidFill>
            <a:schemeClr val="tx1"/>
          </a:solidFill>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[2024統計さむかわデータベース（完成）.xlsx]11-7g!ﾋﾟﾎﾞｯﾄﾃｰﾌﾞﾙ6</c:name>
    <c:fmtId val="0"/>
  </c:pivotSource>
  <c:chart>
    <c:autoTitleDeleted val="1"/>
    <c:pivotFmts>
      <c:pivotFmt>
        <c:idx val="0"/>
        <c:spPr>
          <a:solidFill>
            <a:schemeClr val="accent1"/>
          </a:solidFill>
          <a:ln>
            <a:noFill/>
          </a:ln>
          <a:effectLst/>
        </c:spPr>
        <c:marker>
          <c:symbol val="none"/>
        </c:marker>
        <c:dLbl>
          <c:idx val="0"/>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dLbl>
          <c:idx val="0"/>
          <c:layout>
            <c:manualLayout>
              <c:x val="-2.2002196408236721E-3"/>
              <c:y val="0.51219495800686321"/>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dLbl>
          <c:idx val="0"/>
          <c:layout>
            <c:manualLayout>
              <c:x val="-8.0673788213049051E-17"/>
              <c:y val="0.43089417102164679"/>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dLbl>
          <c:idx val="0"/>
          <c:layout>
            <c:manualLayout>
              <c:x val="0"/>
              <c:y val="0.48373968256203737"/>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dLbl>
          <c:idx val="0"/>
          <c:layout>
            <c:manualLayout>
              <c:x val="0"/>
              <c:y val="0.39585257158550297"/>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dLbl>
          <c:idx val="0"/>
          <c:layout>
            <c:manualLayout>
              <c:x val="2.1958713814158506E-3"/>
              <c:y val="0.47848798682662069"/>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dLbl>
          <c:idx val="0"/>
          <c:layout>
            <c:manualLayout>
              <c:x val="0"/>
              <c:y val="0.37796530051850707"/>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dLbl>
          <c:idx val="0"/>
          <c:layout>
            <c:manualLayout>
              <c:x val="-2.3911999323685813E-3"/>
              <c:y val="0.47446707937429616"/>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dLbl>
          <c:idx val="0"/>
          <c:layout>
            <c:manualLayout>
              <c:x val="-1.7520603557566638E-16"/>
              <c:y val="0.35743298131600326"/>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3153269574680462"/>
          <c:y val="0.18300511225138841"/>
          <c:w val="0.82581455238935886"/>
          <c:h val="0.64679316127150777"/>
        </c:manualLayout>
      </c:layout>
      <c:barChart>
        <c:barDir val="col"/>
        <c:grouping val="clustered"/>
        <c:varyColors val="0"/>
        <c:ser>
          <c:idx val="1"/>
          <c:order val="1"/>
          <c:tx>
            <c:strRef>
              <c:f>'11-7g'!$C$1</c:f>
              <c:strCache>
                <c:ptCount val="1"/>
                <c:pt idx="0">
                  <c:v>金額（左軸）</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0-FE73-4F43-9C25-D1F65452B1CF}"/>
              </c:ext>
            </c:extLst>
          </c:dPt>
          <c:dPt>
            <c:idx val="1"/>
            <c:invertIfNegative val="0"/>
            <c:bubble3D val="0"/>
            <c:extLst>
              <c:ext xmlns:c16="http://schemas.microsoft.com/office/drawing/2014/chart" uri="{C3380CC4-5D6E-409C-BE32-E72D297353CC}">
                <c16:uniqueId val="{00000001-FE73-4F43-9C25-D1F65452B1CF}"/>
              </c:ext>
            </c:extLst>
          </c:dPt>
          <c:dPt>
            <c:idx val="2"/>
            <c:invertIfNegative val="0"/>
            <c:bubble3D val="0"/>
            <c:extLst>
              <c:ext xmlns:c16="http://schemas.microsoft.com/office/drawing/2014/chart" uri="{C3380CC4-5D6E-409C-BE32-E72D297353CC}">
                <c16:uniqueId val="{00000002-FE73-4F43-9C25-D1F65452B1CF}"/>
              </c:ext>
            </c:extLst>
          </c:dPt>
          <c:dPt>
            <c:idx val="3"/>
            <c:invertIfNegative val="0"/>
            <c:bubble3D val="0"/>
            <c:extLst>
              <c:ext xmlns:c16="http://schemas.microsoft.com/office/drawing/2014/chart" uri="{C3380CC4-5D6E-409C-BE32-E72D297353CC}">
                <c16:uniqueId val="{00000003-FE73-4F43-9C25-D1F65452B1CF}"/>
              </c:ext>
            </c:extLst>
          </c:dPt>
          <c:dPt>
            <c:idx val="4"/>
            <c:invertIfNegative val="0"/>
            <c:bubble3D val="0"/>
            <c:extLst>
              <c:ext xmlns:c16="http://schemas.microsoft.com/office/drawing/2014/chart" uri="{C3380CC4-5D6E-409C-BE32-E72D297353CC}">
                <c16:uniqueId val="{00000004-FE73-4F43-9C25-D1F65452B1CF}"/>
              </c:ext>
            </c:extLst>
          </c:dPt>
          <c:dPt>
            <c:idx val="5"/>
            <c:invertIfNegative val="0"/>
            <c:bubble3D val="0"/>
            <c:extLst>
              <c:ext xmlns:c16="http://schemas.microsoft.com/office/drawing/2014/chart" uri="{C3380CC4-5D6E-409C-BE32-E72D297353CC}">
                <c16:uniqueId val="{00000005-FE73-4F43-9C25-D1F65452B1CF}"/>
              </c:ext>
            </c:extLst>
          </c:dPt>
          <c:dPt>
            <c:idx val="6"/>
            <c:invertIfNegative val="0"/>
            <c:bubble3D val="0"/>
            <c:extLst>
              <c:ext xmlns:c16="http://schemas.microsoft.com/office/drawing/2014/chart" uri="{C3380CC4-5D6E-409C-BE32-E72D297353CC}">
                <c16:uniqueId val="{00000006-FE73-4F43-9C25-D1F65452B1CF}"/>
              </c:ext>
            </c:extLst>
          </c:dPt>
          <c:dPt>
            <c:idx val="7"/>
            <c:invertIfNegative val="0"/>
            <c:bubble3D val="0"/>
            <c:extLst>
              <c:ext xmlns:c16="http://schemas.microsoft.com/office/drawing/2014/chart" uri="{C3380CC4-5D6E-409C-BE32-E72D297353CC}">
                <c16:uniqueId val="{00000007-FE73-4F43-9C25-D1F65452B1CF}"/>
              </c:ext>
            </c:extLst>
          </c:dPt>
          <c:dLbls>
            <c:dLbl>
              <c:idx val="0"/>
              <c:layout>
                <c:manualLayout>
                  <c:x val="-2.2002196408236721E-3"/>
                  <c:y val="0.51219495800686321"/>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E73-4F43-9C25-D1F65452B1CF}"/>
                </c:ext>
              </c:extLst>
            </c:dLbl>
            <c:dLbl>
              <c:idx val="1"/>
              <c:layout>
                <c:manualLayout>
                  <c:x val="-8.0673788213049051E-17"/>
                  <c:y val="0.43089417102164679"/>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73-4F43-9C25-D1F65452B1CF}"/>
                </c:ext>
              </c:extLst>
            </c:dLbl>
            <c:dLbl>
              <c:idx val="2"/>
              <c:layout>
                <c:manualLayout>
                  <c:x val="0"/>
                  <c:y val="0.48373968256203737"/>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E73-4F43-9C25-D1F65452B1CF}"/>
                </c:ext>
              </c:extLst>
            </c:dLbl>
            <c:dLbl>
              <c:idx val="3"/>
              <c:layout>
                <c:manualLayout>
                  <c:x val="0"/>
                  <c:y val="0.39585257158550297"/>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E73-4F43-9C25-D1F65452B1CF}"/>
                </c:ext>
              </c:extLst>
            </c:dLbl>
            <c:dLbl>
              <c:idx val="4"/>
              <c:layout>
                <c:manualLayout>
                  <c:x val="2.1958713814158506E-3"/>
                  <c:y val="0.47848798682662069"/>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E73-4F43-9C25-D1F65452B1CF}"/>
                </c:ext>
              </c:extLst>
            </c:dLbl>
            <c:dLbl>
              <c:idx val="5"/>
              <c:layout>
                <c:manualLayout>
                  <c:x val="0"/>
                  <c:y val="0.37796530051850707"/>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E73-4F43-9C25-D1F65452B1CF}"/>
                </c:ext>
              </c:extLst>
            </c:dLbl>
            <c:dLbl>
              <c:idx val="6"/>
              <c:layout>
                <c:manualLayout>
                  <c:x val="-2.3911999323685813E-3"/>
                  <c:y val="0.47446707937429616"/>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E73-4F43-9C25-D1F65452B1CF}"/>
                </c:ext>
              </c:extLst>
            </c:dLbl>
            <c:dLbl>
              <c:idx val="7"/>
              <c:layout>
                <c:manualLayout>
                  <c:x val="-1.7520603557566638E-16"/>
                  <c:y val="0.35743298131600326"/>
                </c:manualLayout>
              </c:layout>
              <c:numFmt formatCode="#,##0_ " sourceLinked="0"/>
              <c:spPr>
                <a:noFill/>
                <a:ln>
                  <a:noFill/>
                </a:ln>
                <a:effectLst/>
              </c:spPr>
              <c:txPr>
                <a:bodyPr/>
                <a:lstStyle/>
                <a:p>
                  <a:pPr>
                    <a:defRPr sz="900">
                      <a:solidFill>
                        <a:schemeClr val="tx1"/>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E73-4F43-9C25-D1F65452B1CF}"/>
                </c:ext>
              </c:extLst>
            </c:dLbl>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'11-7g'!$A$2:$A$10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'11-7g'!$C$2:$C$10</c:f>
              <c:numCache>
                <c:formatCode>General</c:formatCode>
                <c:ptCount val="8"/>
                <c:pt idx="0">
                  <c:v>4143081</c:v>
                </c:pt>
                <c:pt idx="1">
                  <c:v>3977655</c:v>
                </c:pt>
                <c:pt idx="2">
                  <c:v>3852874</c:v>
                </c:pt>
                <c:pt idx="3">
                  <c:v>3775530</c:v>
                </c:pt>
                <c:pt idx="4">
                  <c:v>3843230</c:v>
                </c:pt>
                <c:pt idx="5">
                  <c:v>3626339</c:v>
                </c:pt>
                <c:pt idx="6">
                  <c:v>3784871</c:v>
                </c:pt>
                <c:pt idx="7">
                  <c:v>3651609</c:v>
                </c:pt>
              </c:numCache>
            </c:numRef>
          </c:val>
          <c:extLst>
            <c:ext xmlns:c16="http://schemas.microsoft.com/office/drawing/2014/chart" uri="{C3380CC4-5D6E-409C-BE32-E72D297353CC}">
              <c16:uniqueId val="{00000008-FE73-4F43-9C25-D1F65452B1CF}"/>
            </c:ext>
          </c:extLst>
        </c:ser>
        <c:dLbls>
          <c:showLegendKey val="0"/>
          <c:showVal val="1"/>
          <c:showCatName val="0"/>
          <c:showSerName val="0"/>
          <c:showPercent val="0"/>
          <c:showBubbleSize val="0"/>
        </c:dLbls>
        <c:gapWidth val="150"/>
        <c:axId val="1"/>
        <c:axId val="2"/>
      </c:barChart>
      <c:lineChart>
        <c:grouping val="standard"/>
        <c:varyColors val="0"/>
        <c:ser>
          <c:idx val="0"/>
          <c:order val="0"/>
          <c:tx>
            <c:strRef>
              <c:f>'11-7g'!$B$1</c:f>
              <c:strCache>
                <c:ptCount val="1"/>
                <c:pt idx="0">
                  <c:v>件数（右軸）</c:v>
                </c:pt>
              </c:strCache>
            </c:strRef>
          </c:tx>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s>
            <c:numFmt formatCode="#,##0_ " sourceLinked="0"/>
            <c:spPr>
              <a:noFill/>
              <a:ln>
                <a:noFill/>
              </a:ln>
              <a:effectLst/>
            </c:spPr>
            <c:txPr>
              <a:bodyPr rot="0" horzOverflow="overflow" anchor="ctr" anchorCtr="1"/>
              <a:lstStyle/>
              <a:p>
                <a:pPr algn="ctr" rtl="0">
                  <a:defRPr sz="900">
                    <a:solidFill>
                      <a:schemeClr val="tx1"/>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'11-7g'!$A$2:$A$10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'11-7g'!$B$2:$B$10</c:f>
              <c:numCache>
                <c:formatCode>General</c:formatCode>
                <c:ptCount val="8"/>
                <c:pt idx="0">
                  <c:v>189666</c:v>
                </c:pt>
                <c:pt idx="1">
                  <c:v>184612</c:v>
                </c:pt>
                <c:pt idx="2">
                  <c:v>178382</c:v>
                </c:pt>
                <c:pt idx="3">
                  <c:v>161377</c:v>
                </c:pt>
                <c:pt idx="4">
                  <c:v>169439</c:v>
                </c:pt>
                <c:pt idx="5">
                  <c:v>162192</c:v>
                </c:pt>
                <c:pt idx="6">
                  <c:v>158611</c:v>
                </c:pt>
                <c:pt idx="7">
                  <c:v>153102</c:v>
                </c:pt>
              </c:numCache>
            </c:numRef>
          </c:val>
          <c:smooth val="0"/>
          <c:extLst>
            <c:ext xmlns:c16="http://schemas.microsoft.com/office/drawing/2014/chart" uri="{C3380CC4-5D6E-409C-BE32-E72D297353CC}">
              <c16:uniqueId val="{00000009-FE73-4F43-9C25-D1F65452B1CF}"/>
            </c:ext>
          </c:extLst>
        </c:ser>
        <c:dLbls>
          <c:showLegendKey val="0"/>
          <c:showVal val="1"/>
          <c:showCatName val="0"/>
          <c:showSerName val="0"/>
          <c:showPercent val="0"/>
          <c:showBubbleSize val="0"/>
        </c:dLbls>
        <c:marker val="1"/>
        <c:smooth val="0"/>
        <c:axId val="11"/>
        <c:axId val="12"/>
      </c:line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horzOverflow="overflow" anchor="ctr" anchorCtr="1"/>
          <a:lstStyle/>
          <a:p>
            <a:pPr algn="ctr" rtl="0">
              <a:defRPr sz="900">
                <a:solidFill>
                  <a:schemeClr val="tx1"/>
                </a:solidFill>
              </a:defRPr>
            </a:pPr>
            <a:endParaRPr lang="ja-JP"/>
          </a:p>
        </c:txPr>
        <c:crossAx val="2"/>
        <c:crosses val="autoZero"/>
        <c:auto val="1"/>
        <c:lblAlgn val="ctr"/>
        <c:lblOffset val="50"/>
        <c:noMultiLvlLbl val="0"/>
      </c:catAx>
      <c:valAx>
        <c:axId val="2"/>
        <c:scaling>
          <c:orientation val="minMax"/>
          <c:max val="4500000"/>
          <c:min val="0"/>
        </c:scaling>
        <c:delete val="0"/>
        <c:axPos val="l"/>
        <c:title>
          <c:tx>
            <c:rich>
              <a:bodyPr rot="0" horzOverflow="overflow" anchor="ctr" anchorCtr="1"/>
              <a:lstStyle/>
              <a:p>
                <a:pPr algn="ctr" rtl="0">
                  <a:defRPr sz="900" b="0" i="0" u="none" strike="noStrike" baseline="0">
                    <a:solidFill>
                      <a:schemeClr val="tx1"/>
                    </a:solidFill>
                  </a:defRPr>
                </a:pPr>
                <a:r>
                  <a:rPr lang="ja-JP" altLang="en-US" sz="900" b="0" i="0" u="none" strike="noStrike" baseline="0">
                    <a:solidFill>
                      <a:schemeClr val="tx1"/>
                    </a:solidFill>
                    <a:latin typeface="メイリオ"/>
                    <a:ea typeface="メイリオ"/>
                  </a:rPr>
                  <a:t>（千円）</a:t>
                </a:r>
              </a:p>
            </c:rich>
          </c:tx>
          <c:layout>
            <c:manualLayout>
              <c:xMode val="edge"/>
              <c:yMode val="edge"/>
              <c:x val="5.313695500292679E-2"/>
              <c:y val="9.0796530868424055E-2"/>
            </c:manualLayout>
          </c:layout>
          <c:overlay val="0"/>
          <c:spPr>
            <a:noFill/>
            <a:ln>
              <a:noFill/>
            </a:ln>
            <a:effectLst/>
          </c:sp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horzOverflow="overflow" anchor="ctr" anchorCtr="1"/>
          <a:lstStyle/>
          <a:p>
            <a:pPr algn="ctr" rtl="0">
              <a:defRPr sz="900">
                <a:solidFill>
                  <a:schemeClr val="tx1"/>
                </a:solidFill>
              </a:defRPr>
            </a:pPr>
            <a:endParaRPr lang="ja-JP"/>
          </a:p>
        </c:txPr>
        <c:crossAx val="1"/>
        <c:crosses val="autoZero"/>
        <c:crossBetween val="between"/>
        <c:majorUnit val="1000000"/>
      </c:valAx>
      <c:catAx>
        <c:axId val="11"/>
        <c:scaling>
          <c:orientation val="minMax"/>
        </c:scaling>
        <c:delete val="1"/>
        <c:axPos val="b"/>
        <c:numFmt formatCode="General" sourceLinked="1"/>
        <c:majorTickMark val="out"/>
        <c:minorTickMark val="none"/>
        <c:tickLblPos val="nextTo"/>
        <c:crossAx val="12"/>
        <c:crosses val="autoZero"/>
        <c:auto val="1"/>
        <c:lblAlgn val="ctr"/>
        <c:lblOffset val="100"/>
        <c:noMultiLvlLbl val="0"/>
      </c:catAx>
      <c:valAx>
        <c:axId val="12"/>
        <c:scaling>
          <c:orientation val="minMax"/>
          <c:max val="210000"/>
          <c:min val="0"/>
        </c:scaling>
        <c:delete val="0"/>
        <c:axPos val="r"/>
        <c:title>
          <c:tx>
            <c:rich>
              <a:bodyPr rot="0" horzOverflow="overflow" anchor="ctr" anchorCtr="1"/>
              <a:lstStyle/>
              <a:p>
                <a:pPr algn="ctr" rtl="0">
                  <a:defRPr sz="900" b="0" i="0" u="none" strike="noStrike" baseline="0">
                    <a:solidFill>
                      <a:schemeClr val="tx1"/>
                    </a:solidFill>
                  </a:defRPr>
                </a:pPr>
                <a:r>
                  <a:rPr lang="ja-JP" altLang="en-US" sz="900" b="0" i="0" u="none" strike="noStrike" baseline="0">
                    <a:solidFill>
                      <a:schemeClr val="tx1"/>
                    </a:solidFill>
                    <a:latin typeface="メイリオ"/>
                    <a:ea typeface="メイリオ"/>
                  </a:rPr>
                  <a:t>（件数）</a:t>
                </a:r>
              </a:p>
            </c:rich>
          </c:tx>
          <c:layout>
            <c:manualLayout>
              <c:xMode val="edge"/>
              <c:yMode val="edge"/>
              <c:x val="0.88618327385335827"/>
              <c:y val="8.8288828026931415E-2"/>
            </c:manualLayout>
          </c:layout>
          <c:overlay val="0"/>
          <c:spPr>
            <a:noFill/>
            <a:ln>
              <a:noFill/>
            </a:ln>
            <a:effectLst/>
          </c:sp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horzOverflow="overflow" anchor="ctr" anchorCtr="1"/>
          <a:lstStyle/>
          <a:p>
            <a:pPr algn="ctr" rtl="0">
              <a:defRPr sz="900">
                <a:solidFill>
                  <a:schemeClr val="tx1"/>
                </a:solidFill>
              </a:defRPr>
            </a:pPr>
            <a:endParaRPr lang="ja-JP"/>
          </a:p>
        </c:txPr>
        <c:crossAx val="11"/>
        <c:crosses val="max"/>
        <c:crossBetween val="between"/>
      </c:valAx>
      <c:spPr>
        <a:solidFill>
          <a:schemeClr val="bg1"/>
        </a:solidFill>
        <a:ln>
          <a:noFill/>
        </a:ln>
        <a:effectLst/>
      </c:spPr>
    </c:plotArea>
    <c:legend>
      <c:legendPos val="t"/>
      <c:overlay val="0"/>
      <c:spPr>
        <a:noFill/>
        <a:ln>
          <a:noFill/>
        </a:ln>
        <a:effectLst/>
      </c:spPr>
      <c:txPr>
        <a:bodyPr rot="0" horzOverflow="overflow" anchor="ctr" anchorCtr="1"/>
        <a:lstStyle/>
        <a:p>
          <a:pPr algn="l" rtl="0">
            <a:defRPr sz="900">
              <a:solidFill>
                <a:schemeClr val="tx1"/>
              </a:solidFill>
            </a:defRPr>
          </a:pPr>
          <a:endParaRPr lang="ja-JP"/>
        </a:p>
      </c:txPr>
    </c:legend>
    <c:plotVisOnly val="1"/>
    <c:dispBlanksAs val="gap"/>
    <c:showDLblsOverMax val="0"/>
  </c:chart>
  <c:spPr>
    <a:noFill/>
    <a:ln w="9525" cap="flat" cmpd="sng" algn="ctr">
      <a:noFill/>
      <a:prstDash val="solid"/>
      <a:round/>
    </a:ln>
    <a:effectLst/>
  </c:spPr>
  <c:txPr>
    <a:bodyPr horzOverflow="overflow" anchor="ctr" anchorCtr="1"/>
    <a:lstStyle/>
    <a:p>
      <a:pPr algn="ctr" rtl="0">
        <a:defRPr lang="ja-JP" altLang="en-US" sz="900">
          <a:solidFill>
            <a:schemeClr val="tx1"/>
          </a:solidFill>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[2024統計さむかわデータベース（完成）.xlsx]11-7g2!ﾋﾟﾎﾞｯﾄﾃｰﾌﾞﾙ6</c:name>
    <c:fmtId val="0"/>
  </c:pivotSource>
  <c:chart>
    <c:autoTitleDeleted val="1"/>
    <c:pivotFmts>
      <c:pivotFmt>
        <c:idx val="0"/>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1"/>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2"/>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3"/>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4"/>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5"/>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6"/>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7"/>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s>
    <c:plotArea>
      <c:layout>
        <c:manualLayout>
          <c:layoutTarget val="inner"/>
          <c:xMode val="edge"/>
          <c:yMode val="edge"/>
          <c:x val="9.2182123777258429E-2"/>
          <c:y val="0.183005249343832"/>
          <c:w val="0.82581455238935886"/>
          <c:h val="0.64679316127150777"/>
        </c:manualLayout>
      </c:layout>
      <c:barChart>
        <c:barDir val="col"/>
        <c:grouping val="clustered"/>
        <c:varyColors val="0"/>
        <c:ser>
          <c:idx val="1"/>
          <c:order val="1"/>
          <c:tx>
            <c:strRef>
              <c:f>'11-7g2'!$C$1</c:f>
              <c:strCache>
                <c:ptCount val="1"/>
                <c:pt idx="0">
                  <c:v>金額（左軸）</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BFF-43AA-BF90-BF7180A0A8F3}"/>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0BFF-43AA-BF90-BF7180A0A8F3}"/>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0BFF-43AA-BF90-BF7180A0A8F3}"/>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0BFF-43AA-BF90-BF7180A0A8F3}"/>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9-0BFF-43AA-BF90-BF7180A0A8F3}"/>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B-0BFF-43AA-BF90-BF7180A0A8F3}"/>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D-0BFF-43AA-BF90-BF7180A0A8F3}"/>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F-0BFF-43AA-BF90-BF7180A0A8F3}"/>
              </c:ext>
            </c:extLst>
          </c:dPt>
          <c:dPt>
            <c:idx val="8"/>
            <c:invertIfNegative val="0"/>
            <c:bubble3D val="0"/>
            <c:extLst>
              <c:ext xmlns:c16="http://schemas.microsoft.com/office/drawing/2014/chart" uri="{C3380CC4-5D6E-409C-BE32-E72D297353CC}">
                <c16:uniqueId val="{00000011-0BFF-43AA-BF90-BF7180A0A8F3}"/>
              </c:ext>
            </c:extLst>
          </c:dPt>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'11-7g2'!$A$2:$A$10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'11-7g2'!$C$2:$C$10</c:f>
              <c:numCache>
                <c:formatCode>General</c:formatCode>
                <c:ptCount val="8"/>
                <c:pt idx="0">
                  <c:v>23470</c:v>
                </c:pt>
                <c:pt idx="1">
                  <c:v>21120</c:v>
                </c:pt>
                <c:pt idx="2">
                  <c:v>20229</c:v>
                </c:pt>
                <c:pt idx="3">
                  <c:v>17375</c:v>
                </c:pt>
                <c:pt idx="4">
                  <c:v>18210</c:v>
                </c:pt>
                <c:pt idx="5">
                  <c:v>15726</c:v>
                </c:pt>
                <c:pt idx="6">
                  <c:v>15255</c:v>
                </c:pt>
                <c:pt idx="7">
                  <c:v>18326</c:v>
                </c:pt>
              </c:numCache>
            </c:numRef>
          </c:val>
          <c:extLst>
            <c:ext xmlns:c16="http://schemas.microsoft.com/office/drawing/2014/chart" uri="{C3380CC4-5D6E-409C-BE32-E72D297353CC}">
              <c16:uniqueId val="{00000012-0BFF-43AA-BF90-BF7180A0A8F3}"/>
            </c:ext>
          </c:extLst>
        </c:ser>
        <c:dLbls>
          <c:showLegendKey val="0"/>
          <c:showVal val="1"/>
          <c:showCatName val="0"/>
          <c:showSerName val="0"/>
          <c:showPercent val="0"/>
          <c:showBubbleSize val="0"/>
        </c:dLbls>
        <c:gapWidth val="150"/>
        <c:axId val="1"/>
        <c:axId val="2"/>
      </c:barChart>
      <c:lineChart>
        <c:grouping val="standard"/>
        <c:varyColors val="0"/>
        <c:ser>
          <c:idx val="0"/>
          <c:order val="0"/>
          <c:tx>
            <c:strRef>
              <c:f>'11-7g2'!$B$1</c:f>
              <c:strCache>
                <c:ptCount val="1"/>
                <c:pt idx="0">
                  <c:v>件数（右軸）</c:v>
                </c:pt>
              </c:strCache>
            </c:strRef>
          </c:tx>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Pt>
            <c:idx val="0"/>
            <c:bubble3D val="0"/>
            <c:spPr>
              <a:ln w="28575" cap="rnd" cmpd="sng" algn="ctr">
                <a:solidFill>
                  <a:schemeClr val="accent2"/>
                </a:solidFill>
                <a:prstDash val="solid"/>
                <a:round/>
              </a:ln>
              <a:effectLst/>
            </c:spPr>
            <c:extLst>
              <c:ext xmlns:c16="http://schemas.microsoft.com/office/drawing/2014/chart" uri="{C3380CC4-5D6E-409C-BE32-E72D297353CC}">
                <c16:uniqueId val="{00000014-0BFF-43AA-BF90-BF7180A0A8F3}"/>
              </c:ext>
            </c:extLst>
          </c:dPt>
          <c:dPt>
            <c:idx val="1"/>
            <c:bubble3D val="0"/>
            <c:spPr>
              <a:ln w="28575" cap="rnd" cmpd="sng" algn="ctr">
                <a:solidFill>
                  <a:schemeClr val="accent2"/>
                </a:solidFill>
                <a:prstDash val="solid"/>
                <a:round/>
              </a:ln>
              <a:effectLst/>
            </c:spPr>
            <c:extLst>
              <c:ext xmlns:c16="http://schemas.microsoft.com/office/drawing/2014/chart" uri="{C3380CC4-5D6E-409C-BE32-E72D297353CC}">
                <c16:uniqueId val="{00000016-0BFF-43AA-BF90-BF7180A0A8F3}"/>
              </c:ext>
            </c:extLst>
          </c:dPt>
          <c:dPt>
            <c:idx val="2"/>
            <c:bubble3D val="0"/>
            <c:spPr>
              <a:ln w="28575" cap="rnd" cmpd="sng" algn="ctr">
                <a:solidFill>
                  <a:schemeClr val="accent2"/>
                </a:solidFill>
                <a:prstDash val="solid"/>
                <a:round/>
              </a:ln>
              <a:effectLst/>
            </c:spPr>
            <c:extLst>
              <c:ext xmlns:c16="http://schemas.microsoft.com/office/drawing/2014/chart" uri="{C3380CC4-5D6E-409C-BE32-E72D297353CC}">
                <c16:uniqueId val="{00000018-0BFF-43AA-BF90-BF7180A0A8F3}"/>
              </c:ext>
            </c:extLst>
          </c:dPt>
          <c:dPt>
            <c:idx val="3"/>
            <c:bubble3D val="0"/>
            <c:spPr>
              <a:ln w="28575" cap="rnd" cmpd="sng" algn="ctr">
                <a:solidFill>
                  <a:schemeClr val="accent2"/>
                </a:solidFill>
                <a:prstDash val="solid"/>
                <a:round/>
              </a:ln>
              <a:effectLst/>
            </c:spPr>
            <c:extLst>
              <c:ext xmlns:c16="http://schemas.microsoft.com/office/drawing/2014/chart" uri="{C3380CC4-5D6E-409C-BE32-E72D297353CC}">
                <c16:uniqueId val="{0000001A-0BFF-43AA-BF90-BF7180A0A8F3}"/>
              </c:ext>
            </c:extLst>
          </c:dPt>
          <c:dPt>
            <c:idx val="4"/>
            <c:bubble3D val="0"/>
            <c:spPr>
              <a:ln w="28575" cap="rnd" cmpd="sng" algn="ctr">
                <a:solidFill>
                  <a:schemeClr val="accent2"/>
                </a:solidFill>
                <a:prstDash val="solid"/>
                <a:round/>
              </a:ln>
              <a:effectLst/>
            </c:spPr>
            <c:extLst>
              <c:ext xmlns:c16="http://schemas.microsoft.com/office/drawing/2014/chart" uri="{C3380CC4-5D6E-409C-BE32-E72D297353CC}">
                <c16:uniqueId val="{0000001C-0BFF-43AA-BF90-BF7180A0A8F3}"/>
              </c:ext>
            </c:extLst>
          </c:dPt>
          <c:dPt>
            <c:idx val="5"/>
            <c:bubble3D val="0"/>
            <c:spPr>
              <a:ln w="28575" cap="rnd" cmpd="sng" algn="ctr">
                <a:solidFill>
                  <a:schemeClr val="accent2"/>
                </a:solidFill>
                <a:prstDash val="solid"/>
                <a:round/>
              </a:ln>
              <a:effectLst/>
            </c:spPr>
            <c:extLst>
              <c:ext xmlns:c16="http://schemas.microsoft.com/office/drawing/2014/chart" uri="{C3380CC4-5D6E-409C-BE32-E72D297353CC}">
                <c16:uniqueId val="{0000001E-0BFF-43AA-BF90-BF7180A0A8F3}"/>
              </c:ext>
            </c:extLst>
          </c:dPt>
          <c:dPt>
            <c:idx val="6"/>
            <c:bubble3D val="0"/>
            <c:spPr>
              <a:ln w="28575" cap="rnd" cmpd="sng" algn="ctr">
                <a:solidFill>
                  <a:schemeClr val="accent2"/>
                </a:solidFill>
                <a:prstDash val="solid"/>
                <a:round/>
              </a:ln>
              <a:effectLst/>
            </c:spPr>
            <c:extLst>
              <c:ext xmlns:c16="http://schemas.microsoft.com/office/drawing/2014/chart" uri="{C3380CC4-5D6E-409C-BE32-E72D297353CC}">
                <c16:uniqueId val="{00000020-0BFF-43AA-BF90-BF7180A0A8F3}"/>
              </c:ext>
            </c:extLst>
          </c:dPt>
          <c:dPt>
            <c:idx val="7"/>
            <c:bubble3D val="0"/>
            <c:spPr>
              <a:ln w="28575" cap="rnd" cmpd="sng" algn="ctr">
                <a:solidFill>
                  <a:schemeClr val="accent2"/>
                </a:solidFill>
                <a:prstDash val="solid"/>
                <a:round/>
              </a:ln>
              <a:effectLst/>
            </c:spPr>
            <c:extLst>
              <c:ext xmlns:c16="http://schemas.microsoft.com/office/drawing/2014/chart" uri="{C3380CC4-5D6E-409C-BE32-E72D297353CC}">
                <c16:uniqueId val="{00000022-0BFF-43AA-BF90-BF7180A0A8F3}"/>
              </c:ext>
            </c:extLst>
          </c:dPt>
          <c:dPt>
            <c:idx val="8"/>
            <c:bubble3D val="0"/>
            <c:extLst>
              <c:ext xmlns:c16="http://schemas.microsoft.com/office/drawing/2014/chart" uri="{C3380CC4-5D6E-409C-BE32-E72D297353CC}">
                <c16:uniqueId val="{00000024-0BFF-43AA-BF90-BF7180A0A8F3}"/>
              </c:ext>
            </c:extLst>
          </c:dPt>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'11-7g2'!$A$2:$A$10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'11-7g2'!$B$2:$B$10</c:f>
              <c:numCache>
                <c:formatCode>General</c:formatCode>
                <c:ptCount val="8"/>
                <c:pt idx="0">
                  <c:v>133</c:v>
                </c:pt>
                <c:pt idx="1">
                  <c:v>107</c:v>
                </c:pt>
                <c:pt idx="2">
                  <c:v>108</c:v>
                </c:pt>
                <c:pt idx="3">
                  <c:v>96</c:v>
                </c:pt>
                <c:pt idx="4">
                  <c:v>120</c:v>
                </c:pt>
                <c:pt idx="5">
                  <c:v>95</c:v>
                </c:pt>
                <c:pt idx="6">
                  <c:v>104</c:v>
                </c:pt>
                <c:pt idx="7">
                  <c:v>97</c:v>
                </c:pt>
              </c:numCache>
            </c:numRef>
          </c:val>
          <c:smooth val="0"/>
          <c:extLst>
            <c:ext xmlns:c16="http://schemas.microsoft.com/office/drawing/2014/chart" uri="{C3380CC4-5D6E-409C-BE32-E72D297353CC}">
              <c16:uniqueId val="{00000025-0BFF-43AA-BF90-BF7180A0A8F3}"/>
            </c:ext>
          </c:extLst>
        </c:ser>
        <c:dLbls>
          <c:showLegendKey val="0"/>
          <c:showVal val="1"/>
          <c:showCatName val="0"/>
          <c:showSerName val="0"/>
          <c:showPercent val="0"/>
          <c:showBubbleSize val="0"/>
        </c:dLbls>
        <c:marker val="1"/>
        <c:smooth val="0"/>
        <c:axId val="11"/>
        <c:axId val="12"/>
      </c:line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（千円）</a:t>
                </a:r>
              </a:p>
            </c:rich>
          </c:tx>
          <c:layout>
            <c:manualLayout>
              <c:xMode val="edge"/>
              <c:yMode val="edge"/>
              <c:x val="2.5122666696792025E-2"/>
              <c:y val="6.3866208409861014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majorUnit val="10000"/>
      </c:valAx>
      <c:catAx>
        <c:axId val="11"/>
        <c:scaling>
          <c:orientation val="minMax"/>
        </c:scaling>
        <c:delete val="1"/>
        <c:axPos val="b"/>
        <c:numFmt formatCode="General" sourceLinked="1"/>
        <c:majorTickMark val="out"/>
        <c:minorTickMark val="none"/>
        <c:tickLblPos val="nextTo"/>
        <c:crossAx val="12"/>
        <c:crosses val="autoZero"/>
        <c:auto val="1"/>
        <c:lblAlgn val="ctr"/>
        <c:lblOffset val="100"/>
        <c:noMultiLvlLbl val="0"/>
      </c:catAx>
      <c:valAx>
        <c:axId val="12"/>
        <c:scaling>
          <c:orientation val="minMax"/>
        </c:scaling>
        <c:delete val="0"/>
        <c:axPos val="r"/>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（件数）</a:t>
                </a:r>
              </a:p>
            </c:rich>
          </c:tx>
          <c:layout>
            <c:manualLayout>
              <c:xMode val="edge"/>
              <c:yMode val="edge"/>
              <c:x val="0.89514209755344432"/>
              <c:y val="8.4267728658628985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1"/>
        <c:crosses val="max"/>
        <c:crossBetween val="between"/>
      </c:valAx>
      <c:spPr>
        <a:solidFill>
          <a:schemeClr val="bg1"/>
        </a:solidFill>
        <a:ln>
          <a:noFill/>
        </a:ln>
        <a:effectLst/>
      </c:spPr>
    </c:plotArea>
    <c:legend>
      <c:legendPos val="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[2024統計さむかわデータベース（完成）.xlsx]11-8g !ﾋﾟﾎﾞｯﾄﾃｰﾌﾞﾙ7</c:name>
    <c:fmtId val="0"/>
  </c:pivotSource>
  <c:chart>
    <c:autoTitleDeleted val="1"/>
    <c:pivotFmts>
      <c:pivotFmt>
        <c:idx val="0"/>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layout>
            <c:manualLayout>
              <c:x val="-4.9345059409359217E-2"/>
              <c:y val="-5.8648339060710236E-2"/>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11"/>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layout>
            <c:manualLayout>
              <c:x val="-5.1964574258708235E-2"/>
              <c:y val="-5.8648339060710195E-2"/>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12"/>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3"/>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layout>
            <c:manualLayout>
              <c:x val="-5.1964574258708332E-2"/>
              <c:y val="-4.9484536082474224E-2"/>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14"/>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layout>
            <c:manualLayout>
              <c:x val="-5.1964574258708332E-2"/>
              <c:y val="-4.0320733104238261E-2"/>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15"/>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layout>
            <c:manualLayout>
              <c:x val="-5.4584089108057253E-2"/>
              <c:y val="-4.4902634593356264E-2"/>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16"/>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7"/>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s>
    <c:plotArea>
      <c:layout>
        <c:manualLayout>
          <c:layoutTarget val="inner"/>
          <c:xMode val="edge"/>
          <c:yMode val="edge"/>
          <c:x val="9.2182123777258429E-2"/>
          <c:y val="0.183005249343832"/>
          <c:w val="0.82581455238935886"/>
          <c:h val="0.64679316127150777"/>
        </c:manualLayout>
      </c:layout>
      <c:barChart>
        <c:barDir val="col"/>
        <c:grouping val="clustered"/>
        <c:varyColors val="0"/>
        <c:ser>
          <c:idx val="1"/>
          <c:order val="1"/>
          <c:tx>
            <c:strRef>
              <c:f>'11-8g '!$C$1</c:f>
              <c:strCache>
                <c:ptCount val="1"/>
                <c:pt idx="0">
                  <c:v>被保険者数（左軸）</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24EA-42B6-8B0E-BB9FE3F5ABC0}"/>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24EA-42B6-8B0E-BB9FE3F5ABC0}"/>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24EA-42B6-8B0E-BB9FE3F5ABC0}"/>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24EA-42B6-8B0E-BB9FE3F5ABC0}"/>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9-24EA-42B6-8B0E-BB9FE3F5ABC0}"/>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B-24EA-42B6-8B0E-BB9FE3F5ABC0}"/>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D-24EA-42B6-8B0E-BB9FE3F5ABC0}"/>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F-24EA-42B6-8B0E-BB9FE3F5ABC0}"/>
              </c:ext>
            </c:extLst>
          </c:dPt>
          <c:dPt>
            <c:idx val="8"/>
            <c:invertIfNegative val="0"/>
            <c:bubble3D val="0"/>
            <c:extLst>
              <c:ext xmlns:c16="http://schemas.microsoft.com/office/drawing/2014/chart" uri="{C3380CC4-5D6E-409C-BE32-E72D297353CC}">
                <c16:uniqueId val="{00000011-24EA-42B6-8B0E-BB9FE3F5ABC0}"/>
              </c:ext>
            </c:extLst>
          </c:dPt>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'11-8g '!$A$2:$A$10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'11-8g '!$C$2:$C$10</c:f>
              <c:numCache>
                <c:formatCode>General</c:formatCode>
                <c:ptCount val="8"/>
                <c:pt idx="0">
                  <c:v>11298</c:v>
                </c:pt>
                <c:pt idx="1">
                  <c:v>10829</c:v>
                </c:pt>
                <c:pt idx="2">
                  <c:v>10627</c:v>
                </c:pt>
                <c:pt idx="3">
                  <c:v>10512</c:v>
                </c:pt>
                <c:pt idx="4">
                  <c:v>10112</c:v>
                </c:pt>
                <c:pt idx="5">
                  <c:v>9455</c:v>
                </c:pt>
                <c:pt idx="6">
                  <c:v>9030</c:v>
                </c:pt>
                <c:pt idx="7">
                  <c:v>8591</c:v>
                </c:pt>
              </c:numCache>
            </c:numRef>
          </c:val>
          <c:extLst>
            <c:ext xmlns:c16="http://schemas.microsoft.com/office/drawing/2014/chart" uri="{C3380CC4-5D6E-409C-BE32-E72D297353CC}">
              <c16:uniqueId val="{00000012-24EA-42B6-8B0E-BB9FE3F5ABC0}"/>
            </c:ext>
          </c:extLst>
        </c:ser>
        <c:dLbls>
          <c:showLegendKey val="0"/>
          <c:showVal val="1"/>
          <c:showCatName val="0"/>
          <c:showSerName val="0"/>
          <c:showPercent val="0"/>
          <c:showBubbleSize val="0"/>
        </c:dLbls>
        <c:gapWidth val="150"/>
        <c:axId val="1"/>
        <c:axId val="2"/>
      </c:barChart>
      <c:lineChart>
        <c:grouping val="standard"/>
        <c:varyColors val="0"/>
        <c:ser>
          <c:idx val="0"/>
          <c:order val="0"/>
          <c:tx>
            <c:strRef>
              <c:f>'11-8g '!$B$1</c:f>
              <c:strCache>
                <c:ptCount val="1"/>
                <c:pt idx="0">
                  <c:v>収納率（右軸）</c:v>
                </c:pt>
              </c:strCache>
            </c:strRef>
          </c:tx>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Pt>
            <c:idx val="0"/>
            <c:bubble3D val="0"/>
            <c:spPr>
              <a:ln w="28575" cap="rnd" cmpd="sng" algn="ctr">
                <a:solidFill>
                  <a:schemeClr val="accent2"/>
                </a:solidFill>
                <a:prstDash val="solid"/>
                <a:round/>
              </a:ln>
              <a:effectLst/>
            </c:spPr>
            <c:extLst>
              <c:ext xmlns:c16="http://schemas.microsoft.com/office/drawing/2014/chart" uri="{C3380CC4-5D6E-409C-BE32-E72D297353CC}">
                <c16:uniqueId val="{00000014-24EA-42B6-8B0E-BB9FE3F5ABC0}"/>
              </c:ext>
            </c:extLst>
          </c:dPt>
          <c:dPt>
            <c:idx val="1"/>
            <c:bubble3D val="0"/>
            <c:spPr>
              <a:ln w="28575" cap="rnd" cmpd="sng" algn="ctr">
                <a:solidFill>
                  <a:schemeClr val="accent2"/>
                </a:solidFill>
                <a:prstDash val="solid"/>
                <a:round/>
              </a:ln>
              <a:effectLst/>
            </c:spPr>
            <c:extLst>
              <c:ext xmlns:c16="http://schemas.microsoft.com/office/drawing/2014/chart" uri="{C3380CC4-5D6E-409C-BE32-E72D297353CC}">
                <c16:uniqueId val="{00000016-24EA-42B6-8B0E-BB9FE3F5ABC0}"/>
              </c:ext>
            </c:extLst>
          </c:dPt>
          <c:dPt>
            <c:idx val="2"/>
            <c:bubble3D val="0"/>
            <c:spPr>
              <a:ln w="28575" cap="rnd" cmpd="sng" algn="ctr">
                <a:solidFill>
                  <a:schemeClr val="accent2"/>
                </a:solidFill>
                <a:prstDash val="solid"/>
                <a:round/>
              </a:ln>
              <a:effectLst/>
            </c:spPr>
            <c:extLst>
              <c:ext xmlns:c16="http://schemas.microsoft.com/office/drawing/2014/chart" uri="{C3380CC4-5D6E-409C-BE32-E72D297353CC}">
                <c16:uniqueId val="{00000018-24EA-42B6-8B0E-BB9FE3F5ABC0}"/>
              </c:ext>
            </c:extLst>
          </c:dPt>
          <c:dPt>
            <c:idx val="3"/>
            <c:bubble3D val="0"/>
            <c:spPr>
              <a:ln w="28575" cap="rnd" cmpd="sng" algn="ctr">
                <a:solidFill>
                  <a:schemeClr val="accent2"/>
                </a:solidFill>
                <a:prstDash val="solid"/>
                <a:round/>
              </a:ln>
              <a:effectLst/>
            </c:spPr>
            <c:extLst>
              <c:ext xmlns:c16="http://schemas.microsoft.com/office/drawing/2014/chart" uri="{C3380CC4-5D6E-409C-BE32-E72D297353CC}">
                <c16:uniqueId val="{0000001A-24EA-42B6-8B0E-BB9FE3F5ABC0}"/>
              </c:ext>
            </c:extLst>
          </c:dPt>
          <c:dPt>
            <c:idx val="4"/>
            <c:bubble3D val="0"/>
            <c:spPr>
              <a:ln w="28575" cap="rnd" cmpd="sng" algn="ctr">
                <a:solidFill>
                  <a:schemeClr val="accent2"/>
                </a:solidFill>
                <a:prstDash val="solid"/>
                <a:round/>
              </a:ln>
              <a:effectLst/>
            </c:spPr>
            <c:extLst>
              <c:ext xmlns:c16="http://schemas.microsoft.com/office/drawing/2014/chart" uri="{C3380CC4-5D6E-409C-BE32-E72D297353CC}">
                <c16:uniqueId val="{0000001C-24EA-42B6-8B0E-BB9FE3F5ABC0}"/>
              </c:ext>
            </c:extLst>
          </c:dPt>
          <c:dPt>
            <c:idx val="5"/>
            <c:bubble3D val="0"/>
            <c:spPr>
              <a:ln w="28575" cap="rnd" cmpd="sng" algn="ctr">
                <a:solidFill>
                  <a:schemeClr val="accent2"/>
                </a:solidFill>
                <a:prstDash val="solid"/>
                <a:round/>
              </a:ln>
              <a:effectLst/>
            </c:spPr>
            <c:extLst>
              <c:ext xmlns:c16="http://schemas.microsoft.com/office/drawing/2014/chart" uri="{C3380CC4-5D6E-409C-BE32-E72D297353CC}">
                <c16:uniqueId val="{0000001E-24EA-42B6-8B0E-BB9FE3F5ABC0}"/>
              </c:ext>
            </c:extLst>
          </c:dPt>
          <c:dPt>
            <c:idx val="6"/>
            <c:bubble3D val="0"/>
            <c:spPr>
              <a:ln w="28575" cap="rnd" cmpd="sng" algn="ctr">
                <a:solidFill>
                  <a:schemeClr val="accent2"/>
                </a:solidFill>
                <a:prstDash val="solid"/>
                <a:round/>
              </a:ln>
              <a:effectLst/>
            </c:spPr>
            <c:extLst>
              <c:ext xmlns:c16="http://schemas.microsoft.com/office/drawing/2014/chart" uri="{C3380CC4-5D6E-409C-BE32-E72D297353CC}">
                <c16:uniqueId val="{00000020-24EA-42B6-8B0E-BB9FE3F5ABC0}"/>
              </c:ext>
            </c:extLst>
          </c:dPt>
          <c:dPt>
            <c:idx val="7"/>
            <c:bubble3D val="0"/>
            <c:spPr>
              <a:ln w="28575" cap="rnd" cmpd="sng" algn="ctr">
                <a:solidFill>
                  <a:schemeClr val="accent2"/>
                </a:solidFill>
                <a:prstDash val="solid"/>
                <a:round/>
              </a:ln>
              <a:effectLst/>
            </c:spPr>
            <c:extLst>
              <c:ext xmlns:c16="http://schemas.microsoft.com/office/drawing/2014/chart" uri="{C3380CC4-5D6E-409C-BE32-E72D297353CC}">
                <c16:uniqueId val="{00000022-24EA-42B6-8B0E-BB9FE3F5ABC0}"/>
              </c:ext>
            </c:extLst>
          </c:dPt>
          <c:dPt>
            <c:idx val="8"/>
            <c:bubble3D val="0"/>
            <c:extLst>
              <c:ext xmlns:c16="http://schemas.microsoft.com/office/drawing/2014/chart" uri="{C3380CC4-5D6E-409C-BE32-E72D297353CC}">
                <c16:uniqueId val="{00000024-24EA-42B6-8B0E-BB9FE3F5ABC0}"/>
              </c:ext>
            </c:extLst>
          </c:dPt>
          <c:dLbls>
            <c:dLbl>
              <c:idx val="0"/>
              <c:layout>
                <c:manualLayout>
                  <c:x val="-4.9345059409359217E-2"/>
                  <c:y val="-5.86483390607102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4EA-42B6-8B0E-BB9FE3F5ABC0}"/>
                </c:ext>
              </c:extLst>
            </c:dLbl>
            <c:dLbl>
              <c:idx val="1"/>
              <c:layout>
                <c:manualLayout>
                  <c:x val="-5.1964574258708235E-2"/>
                  <c:y val="-5.86483390607101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4EA-42B6-8B0E-BB9FE3F5ABC0}"/>
                </c:ext>
              </c:extLst>
            </c:dLbl>
            <c:dLbl>
              <c:idx val="3"/>
              <c:layout>
                <c:manualLayout>
                  <c:x val="-5.1964574258708332E-2"/>
                  <c:y val="-4.9484536082474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4EA-42B6-8B0E-BB9FE3F5ABC0}"/>
                </c:ext>
              </c:extLst>
            </c:dLbl>
            <c:dLbl>
              <c:idx val="4"/>
              <c:layout>
                <c:manualLayout>
                  <c:x val="-5.1964574258708332E-2"/>
                  <c:y val="-4.03207331042382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24EA-42B6-8B0E-BB9FE3F5ABC0}"/>
                </c:ext>
              </c:extLst>
            </c:dLbl>
            <c:dLbl>
              <c:idx val="5"/>
              <c:layout>
                <c:manualLayout>
                  <c:x val="-5.4584089108057253E-2"/>
                  <c:y val="-4.49026345933562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24EA-42B6-8B0E-BB9FE3F5ABC0}"/>
                </c:ext>
              </c:extLst>
            </c:dLbl>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'11-8g '!$A$2:$A$10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'11-8g '!$B$2:$B$10</c:f>
              <c:numCache>
                <c:formatCode>General</c:formatCode>
                <c:ptCount val="8"/>
                <c:pt idx="0">
                  <c:v>92.44</c:v>
                </c:pt>
                <c:pt idx="1">
                  <c:v>92.75</c:v>
                </c:pt>
                <c:pt idx="2">
                  <c:v>92.05</c:v>
                </c:pt>
                <c:pt idx="3">
                  <c:v>92.77</c:v>
                </c:pt>
                <c:pt idx="4">
                  <c:v>93.06</c:v>
                </c:pt>
                <c:pt idx="5">
                  <c:v>93.26</c:v>
                </c:pt>
                <c:pt idx="6">
                  <c:v>93.89</c:v>
                </c:pt>
                <c:pt idx="7">
                  <c:v>93.69</c:v>
                </c:pt>
              </c:numCache>
            </c:numRef>
          </c:val>
          <c:smooth val="0"/>
          <c:extLst>
            <c:ext xmlns:c16="http://schemas.microsoft.com/office/drawing/2014/chart" uri="{C3380CC4-5D6E-409C-BE32-E72D297353CC}">
              <c16:uniqueId val="{00000025-24EA-42B6-8B0E-BB9FE3F5ABC0}"/>
            </c:ext>
          </c:extLst>
        </c:ser>
        <c:dLbls>
          <c:showLegendKey val="0"/>
          <c:showVal val="1"/>
          <c:showCatName val="0"/>
          <c:showSerName val="0"/>
          <c:showPercent val="0"/>
          <c:showBubbleSize val="0"/>
        </c:dLbls>
        <c:marker val="1"/>
        <c:smooth val="0"/>
        <c:axId val="11"/>
        <c:axId val="12"/>
      </c:line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max val="13500"/>
          <c:min val="0"/>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（人）</a:t>
                </a:r>
              </a:p>
            </c:rich>
          </c:tx>
          <c:layout>
            <c:manualLayout>
              <c:xMode val="edge"/>
              <c:yMode val="edge"/>
              <c:x val="4.8538957417858179E-2"/>
              <c:y val="8.6870948360370612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majorUnit val="2000"/>
      </c:valAx>
      <c:catAx>
        <c:axId val="11"/>
        <c:scaling>
          <c:orientation val="minMax"/>
        </c:scaling>
        <c:delete val="1"/>
        <c:axPos val="b"/>
        <c:numFmt formatCode="General" sourceLinked="1"/>
        <c:majorTickMark val="out"/>
        <c:minorTickMark val="none"/>
        <c:tickLblPos val="nextTo"/>
        <c:crossAx val="12"/>
        <c:crosses val="autoZero"/>
        <c:auto val="1"/>
        <c:lblAlgn val="ctr"/>
        <c:lblOffset val="100"/>
        <c:noMultiLvlLbl val="0"/>
      </c:catAx>
      <c:valAx>
        <c:axId val="12"/>
        <c:scaling>
          <c:orientation val="minMax"/>
          <c:min val="0"/>
        </c:scaling>
        <c:delete val="0"/>
        <c:axPos val="r"/>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a:t>
                </a:r>
                <a:r>
                  <a:rPr lang="en-US" altLang="en-US" sz="900" b="0" i="0" u="none" strike="noStrike" kern="1200" baseline="0">
                    <a:solidFill>
                      <a:schemeClr val="tx1"/>
                    </a:solidFill>
                    <a:latin typeface="メイリオ"/>
                    <a:ea typeface="メイリオ"/>
                    <a:cs typeface="+mn-cs"/>
                  </a:rPr>
                  <a:t>%</a:t>
                </a:r>
                <a:r>
                  <a:rPr lang="ja-JP" altLang="en-US" sz="900" b="0" i="0" u="none" strike="noStrike" kern="1200" baseline="0">
                    <a:solidFill>
                      <a:schemeClr val="tx1"/>
                    </a:solidFill>
                    <a:latin typeface="メイリオ"/>
                    <a:ea typeface="メイリオ"/>
                    <a:cs typeface="+mn-cs"/>
                  </a:rPr>
                  <a:t>）</a:t>
                </a:r>
              </a:p>
            </c:rich>
          </c:tx>
          <c:layout>
            <c:manualLayout>
              <c:xMode val="edge"/>
              <c:yMode val="edge"/>
              <c:x val="0.91724141776895451"/>
              <c:y val="7.9637921765803366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1"/>
        <c:crosses val="max"/>
        <c:crossBetween val="between"/>
        <c:majorUnit val="20"/>
      </c:valAx>
      <c:spPr>
        <a:solidFill>
          <a:schemeClr val="bg1"/>
        </a:solidFill>
        <a:ln>
          <a:noFill/>
        </a:ln>
        <a:effectLst/>
      </c:spPr>
    </c:plotArea>
    <c:legend>
      <c:legendPos val="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b="0">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[2024統計さむかわデータベース（完成）.xlsx]11-9g!ﾋﾟﾎﾞｯﾄﾃｰﾌﾞﾙ8</c:name>
    <c:fmtId val="0"/>
  </c:pivotSource>
  <c:chart>
    <c:autoTitleDeleted val="1"/>
    <c:pivotFmts>
      <c:pivotFmt>
        <c:idx val="0"/>
        <c:spPr>
          <a:solidFill>
            <a:schemeClr val="accent1"/>
          </a:solidFill>
          <a:ln>
            <a:solidFill>
              <a:schemeClr val="accent1"/>
            </a:solidFill>
          </a:ln>
        </c:spPr>
        <c:dLbl>
          <c:idx val="0"/>
          <c:numFmt formatCode="#,##0_ " sourceLinked="0"/>
          <c:spPr>
            <a:noFill/>
            <a:ln>
              <a:noFill/>
            </a:ln>
            <a:effectLst/>
          </c:spPr>
          <c:txPr>
            <a:bodyPr rot="0" horzOverflow="overflow" anchor="ctr" anchorCtr="1"/>
            <a:lstStyle/>
            <a:p>
              <a:pPr algn="ctr" rtl="0">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solidFill>
              <a:schemeClr val="accent1"/>
            </a:solidFill>
          </a:ln>
        </c:spPr>
        <c:marker>
          <c:symbol val="none"/>
        </c:marker>
        <c:dLbl>
          <c:idx val="0"/>
          <c:numFmt formatCode="#,##0_ " sourceLinked="0"/>
          <c:spPr>
            <a:noFill/>
            <a:ln>
              <a:noFill/>
            </a:ln>
            <a:effectLst/>
          </c:spPr>
          <c:txPr>
            <a:bodyPr rot="0" horzOverflow="overflow" anchor="ctr" anchorCtr="1"/>
            <a:lstStyle/>
            <a:p>
              <a:pPr algn="ctr" rtl="0">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solidFill>
              <a:schemeClr val="accent1"/>
            </a:solidFill>
          </a:ln>
        </c:spPr>
        <c:marker>
          <c:symbol val="none"/>
        </c:marker>
        <c:dLbl>
          <c:idx val="0"/>
          <c:numFmt formatCode="#,##0_ " sourceLinked="0"/>
          <c:spPr>
            <a:noFill/>
            <a:ln>
              <a:noFill/>
            </a:ln>
            <a:effectLst/>
          </c:spPr>
          <c:txPr>
            <a:bodyPr rot="0" horzOverflow="overflow" anchor="ctr" anchorCtr="1"/>
            <a:lstStyle/>
            <a:p>
              <a:pPr algn="ctr" rtl="0">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349626751201554"/>
          <c:y val="0.11163789956718988"/>
          <c:w val="0.84472878390201211"/>
          <c:h val="0.66274147850723952"/>
        </c:manualLayout>
      </c:layout>
      <c:barChart>
        <c:barDir val="col"/>
        <c:grouping val="clustered"/>
        <c:varyColors val="0"/>
        <c:ser>
          <c:idx val="0"/>
          <c:order val="0"/>
          <c:tx>
            <c:strRef>
              <c:f>'11-9g'!$B$1</c:f>
              <c:strCache>
                <c:ptCount val="1"/>
                <c:pt idx="0">
                  <c:v>集計</c:v>
                </c:pt>
              </c:strCache>
            </c:strRef>
          </c:tx>
          <c:spPr>
            <a:solidFill>
              <a:schemeClr val="accent1"/>
            </a:solidFill>
            <a:ln>
              <a:solidFill>
                <a:schemeClr val="accent1"/>
              </a:solidFill>
            </a:ln>
          </c:spPr>
          <c:invertIfNegative val="0"/>
          <c:dLbls>
            <c:numFmt formatCode="#,##0_ " sourceLinked="0"/>
            <c:spPr>
              <a:noFill/>
              <a:ln>
                <a:noFill/>
              </a:ln>
              <a:effectLst/>
            </c:spPr>
            <c:txPr>
              <a:bodyPr rot="0" horzOverflow="overflow" anchor="ctr" anchorCtr="1"/>
              <a:lstStyle/>
              <a:p>
                <a:pPr algn="ctr" rtl="0">
                  <a:defRPr sz="90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'11-9g'!$A$2:$A$10</c:f>
              <c:strCache>
                <c:ptCount val="8"/>
                <c:pt idx="0">
                  <c:v>平成29年</c:v>
                </c:pt>
                <c:pt idx="1">
                  <c:v>平成30年</c:v>
                </c:pt>
                <c:pt idx="2">
                  <c:v>平成31年</c:v>
                </c:pt>
                <c:pt idx="3">
                  <c:v>令和2年</c:v>
                </c:pt>
                <c:pt idx="4">
                  <c:v>令和3年</c:v>
                </c:pt>
                <c:pt idx="5">
                  <c:v>令和4年</c:v>
                </c:pt>
                <c:pt idx="6">
                  <c:v>令和5年</c:v>
                </c:pt>
                <c:pt idx="7">
                  <c:v>令和6年</c:v>
                </c:pt>
              </c:strCache>
            </c:strRef>
          </c:cat>
          <c:val>
            <c:numRef>
              <c:f>'11-9g'!$B$2:$B$10</c:f>
              <c:numCache>
                <c:formatCode>General</c:formatCode>
                <c:ptCount val="8"/>
                <c:pt idx="0">
                  <c:v>5586</c:v>
                </c:pt>
                <c:pt idx="1">
                  <c:v>5976</c:v>
                </c:pt>
                <c:pt idx="2">
                  <c:v>6232</c:v>
                </c:pt>
                <c:pt idx="3">
                  <c:v>6375</c:v>
                </c:pt>
                <c:pt idx="4">
                  <c:v>6650</c:v>
                </c:pt>
                <c:pt idx="5">
                  <c:v>6970</c:v>
                </c:pt>
                <c:pt idx="6">
                  <c:v>7324</c:v>
                </c:pt>
                <c:pt idx="7">
                  <c:v>7676</c:v>
                </c:pt>
              </c:numCache>
            </c:numRef>
          </c:val>
          <c:extLst>
            <c:ext xmlns:c16="http://schemas.microsoft.com/office/drawing/2014/chart" uri="{C3380CC4-5D6E-409C-BE32-E72D297353CC}">
              <c16:uniqueId val="{00000000-CE2F-47CC-ACF6-4C0000F56A1A}"/>
            </c:ext>
          </c:extLst>
        </c:ser>
        <c:dLbls>
          <c:showLegendKey val="0"/>
          <c:showVal val="0"/>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txPr>
          <a:bodyPr rot="-2100000" horzOverflow="overflow" anchor="ctr" anchorCtr="1"/>
          <a:lstStyle/>
          <a:p>
            <a:pPr algn="ctr" rtl="0">
              <a:defRPr sz="900">
                <a:solidFill>
                  <a:schemeClr val="tx1"/>
                </a:solidFill>
              </a:defRPr>
            </a:pPr>
            <a:endParaRPr lang="ja-JP"/>
          </a:p>
        </c:txPr>
        <c:crossAx val="2"/>
        <c:crosses val="autoZero"/>
        <c:auto val="1"/>
        <c:lblAlgn val="ctr"/>
        <c:lblOffset val="50"/>
        <c:noMultiLvlLbl val="0"/>
      </c:catAx>
      <c:valAx>
        <c:axId val="2"/>
        <c:scaling>
          <c:orientation val="minMax"/>
        </c:scaling>
        <c:delete val="0"/>
        <c:axPos val="l"/>
        <c:title>
          <c:tx>
            <c:rich>
              <a:bodyPr rot="0" horzOverflow="overflow" anchor="ctr" anchorCtr="1"/>
              <a:lstStyle/>
              <a:p>
                <a:pPr algn="ctr" rtl="0">
                  <a:defRPr sz="900" i="0" u="none" strike="noStrike" baseline="0">
                    <a:solidFill>
                      <a:schemeClr val="tx1"/>
                    </a:solidFill>
                  </a:defRPr>
                </a:pPr>
                <a:r>
                  <a:rPr lang="ja-JP" altLang="en-US" sz="900" b="0" i="0" u="none" strike="noStrike" baseline="0">
                    <a:solidFill>
                      <a:schemeClr val="tx1"/>
                    </a:solidFill>
                    <a:latin typeface="メイリオ"/>
                    <a:ea typeface="メイリオ"/>
                  </a:rPr>
                  <a:t>（人）</a:t>
                </a:r>
              </a:p>
            </c:rich>
          </c:tx>
          <c:layout>
            <c:manualLayout>
              <c:xMode val="edge"/>
              <c:yMode val="edge"/>
              <c:x val="1.2713866275190177E-2"/>
              <c:y val="1.8672617722270576E-2"/>
            </c:manualLayout>
          </c:layout>
          <c:overlay val="0"/>
        </c:title>
        <c:numFmt formatCode="#,##0_);[Red]\(#,##0\)" sourceLinked="0"/>
        <c:majorTickMark val="out"/>
        <c:minorTickMark val="none"/>
        <c:tickLblPos val="nextTo"/>
        <c:txPr>
          <a:bodyPr horzOverflow="overflow" anchor="ctr" anchorCtr="1"/>
          <a:lstStyle/>
          <a:p>
            <a:pPr algn="ctr" rtl="0">
              <a:defRPr sz="900">
                <a:solidFill>
                  <a:schemeClr val="tx1"/>
                </a:solidFill>
              </a:defRPr>
            </a:pPr>
            <a:endParaRPr lang="ja-JP"/>
          </a:p>
        </c:txPr>
        <c:crossAx val="1"/>
        <c:crosses val="autoZero"/>
        <c:crossBetween val="between"/>
      </c:valAx>
    </c:plotArea>
    <c:plotVisOnly val="1"/>
    <c:dispBlanksAs val="gap"/>
    <c:showDLblsOverMax val="0"/>
  </c:chart>
  <c:spPr>
    <a:noFill/>
    <a:ln>
      <a:noFill/>
    </a:ln>
  </c:spPr>
  <c:txPr>
    <a:bodyPr horzOverflow="overflow" anchor="ctr" anchorCtr="1"/>
    <a:lstStyle/>
    <a:p>
      <a:pPr algn="ctr" rtl="0">
        <a:defRPr lang="ja-JP" altLang="en-US" sz="900" b="0">
          <a:solidFill>
            <a:schemeClr val="tx1"/>
          </a:solidFill>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[2024統計さむかわデータベース（完成）.xlsx]11-10g!ﾋﾟﾎﾞｯﾄﾃｰﾌﾞﾙ9</c:name>
    <c:fmtId val="0"/>
  </c:pivotSource>
  <c:chart>
    <c:autoTitleDeleted val="1"/>
    <c:pivotFmts>
      <c:pivotFmt>
        <c:idx val="0"/>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1"/>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2"/>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3"/>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4"/>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5"/>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6"/>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7"/>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s>
    <c:plotArea>
      <c:layout>
        <c:manualLayout>
          <c:layoutTarget val="inner"/>
          <c:xMode val="edge"/>
          <c:yMode val="edge"/>
          <c:x val="9.2182123777258429E-2"/>
          <c:y val="0.183005249343832"/>
          <c:w val="0.82581455238935886"/>
          <c:h val="0.64679316127150777"/>
        </c:manualLayout>
      </c:layout>
      <c:barChart>
        <c:barDir val="col"/>
        <c:grouping val="clustered"/>
        <c:varyColors val="0"/>
        <c:ser>
          <c:idx val="1"/>
          <c:order val="1"/>
          <c:tx>
            <c:strRef>
              <c:f>'11-10g'!$C$1</c:f>
              <c:strCache>
                <c:ptCount val="1"/>
                <c:pt idx="0">
                  <c:v>件数（左軸）</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03E-4DF5-A520-97CB0C16BCB7}"/>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C03E-4DF5-A520-97CB0C16BCB7}"/>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C03E-4DF5-A520-97CB0C16BCB7}"/>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C03E-4DF5-A520-97CB0C16BCB7}"/>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9-C03E-4DF5-A520-97CB0C16BCB7}"/>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B-C03E-4DF5-A520-97CB0C16BCB7}"/>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D-C03E-4DF5-A520-97CB0C16BCB7}"/>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F-C03E-4DF5-A520-97CB0C16BCB7}"/>
              </c:ext>
            </c:extLst>
          </c:dPt>
          <c:dPt>
            <c:idx val="8"/>
            <c:invertIfNegative val="0"/>
            <c:bubble3D val="0"/>
            <c:extLst>
              <c:ext xmlns:c16="http://schemas.microsoft.com/office/drawing/2014/chart" uri="{C3380CC4-5D6E-409C-BE32-E72D297353CC}">
                <c16:uniqueId val="{00000011-C03E-4DF5-A520-97CB0C16BCB7}"/>
              </c:ext>
            </c:extLst>
          </c:dPt>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'11-10g'!$A$2:$A$10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'11-10g'!$C$2:$C$10</c:f>
              <c:numCache>
                <c:formatCode>General</c:formatCode>
                <c:ptCount val="8"/>
                <c:pt idx="0">
                  <c:v>147507</c:v>
                </c:pt>
                <c:pt idx="1">
                  <c:v>157748</c:v>
                </c:pt>
                <c:pt idx="2">
                  <c:v>167826</c:v>
                </c:pt>
                <c:pt idx="3">
                  <c:v>163947</c:v>
                </c:pt>
                <c:pt idx="4">
                  <c:v>173860</c:v>
                </c:pt>
                <c:pt idx="5">
                  <c:v>182940</c:v>
                </c:pt>
                <c:pt idx="6">
                  <c:v>192427</c:v>
                </c:pt>
                <c:pt idx="7">
                  <c:v>206159</c:v>
                </c:pt>
              </c:numCache>
            </c:numRef>
          </c:val>
          <c:extLst>
            <c:ext xmlns:c16="http://schemas.microsoft.com/office/drawing/2014/chart" uri="{C3380CC4-5D6E-409C-BE32-E72D297353CC}">
              <c16:uniqueId val="{00000012-C03E-4DF5-A520-97CB0C16BCB7}"/>
            </c:ext>
          </c:extLst>
        </c:ser>
        <c:dLbls>
          <c:showLegendKey val="0"/>
          <c:showVal val="1"/>
          <c:showCatName val="0"/>
          <c:showSerName val="0"/>
          <c:showPercent val="0"/>
          <c:showBubbleSize val="0"/>
        </c:dLbls>
        <c:gapWidth val="150"/>
        <c:axId val="1"/>
        <c:axId val="2"/>
      </c:barChart>
      <c:lineChart>
        <c:grouping val="standard"/>
        <c:varyColors val="0"/>
        <c:ser>
          <c:idx val="0"/>
          <c:order val="0"/>
          <c:tx>
            <c:strRef>
              <c:f>'11-10g'!$B$1</c:f>
              <c:strCache>
                <c:ptCount val="1"/>
                <c:pt idx="0">
                  <c:v>被保険者数(右軸)</c:v>
                </c:pt>
              </c:strCache>
            </c:strRef>
          </c:tx>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Pt>
            <c:idx val="0"/>
            <c:bubble3D val="0"/>
            <c:spPr>
              <a:ln w="28575" cap="rnd" cmpd="sng" algn="ctr">
                <a:solidFill>
                  <a:schemeClr val="accent2"/>
                </a:solidFill>
                <a:prstDash val="solid"/>
                <a:round/>
              </a:ln>
              <a:effectLst/>
            </c:spPr>
            <c:extLst>
              <c:ext xmlns:c16="http://schemas.microsoft.com/office/drawing/2014/chart" uri="{C3380CC4-5D6E-409C-BE32-E72D297353CC}">
                <c16:uniqueId val="{00000014-C03E-4DF5-A520-97CB0C16BCB7}"/>
              </c:ext>
            </c:extLst>
          </c:dPt>
          <c:dPt>
            <c:idx val="1"/>
            <c:bubble3D val="0"/>
            <c:spPr>
              <a:ln w="28575" cap="rnd" cmpd="sng" algn="ctr">
                <a:solidFill>
                  <a:schemeClr val="accent2"/>
                </a:solidFill>
                <a:prstDash val="solid"/>
                <a:round/>
              </a:ln>
              <a:effectLst/>
            </c:spPr>
            <c:extLst>
              <c:ext xmlns:c16="http://schemas.microsoft.com/office/drawing/2014/chart" uri="{C3380CC4-5D6E-409C-BE32-E72D297353CC}">
                <c16:uniqueId val="{00000016-C03E-4DF5-A520-97CB0C16BCB7}"/>
              </c:ext>
            </c:extLst>
          </c:dPt>
          <c:dPt>
            <c:idx val="2"/>
            <c:bubble3D val="0"/>
            <c:spPr>
              <a:ln w="28575" cap="rnd" cmpd="sng" algn="ctr">
                <a:solidFill>
                  <a:schemeClr val="accent2"/>
                </a:solidFill>
                <a:prstDash val="solid"/>
                <a:round/>
              </a:ln>
              <a:effectLst/>
            </c:spPr>
            <c:extLst>
              <c:ext xmlns:c16="http://schemas.microsoft.com/office/drawing/2014/chart" uri="{C3380CC4-5D6E-409C-BE32-E72D297353CC}">
                <c16:uniqueId val="{00000018-C03E-4DF5-A520-97CB0C16BCB7}"/>
              </c:ext>
            </c:extLst>
          </c:dPt>
          <c:dPt>
            <c:idx val="3"/>
            <c:bubble3D val="0"/>
            <c:spPr>
              <a:ln w="28575" cap="rnd" cmpd="sng" algn="ctr">
                <a:solidFill>
                  <a:schemeClr val="accent2"/>
                </a:solidFill>
                <a:prstDash val="solid"/>
                <a:round/>
              </a:ln>
              <a:effectLst/>
            </c:spPr>
            <c:extLst>
              <c:ext xmlns:c16="http://schemas.microsoft.com/office/drawing/2014/chart" uri="{C3380CC4-5D6E-409C-BE32-E72D297353CC}">
                <c16:uniqueId val="{0000001A-C03E-4DF5-A520-97CB0C16BCB7}"/>
              </c:ext>
            </c:extLst>
          </c:dPt>
          <c:dPt>
            <c:idx val="4"/>
            <c:bubble3D val="0"/>
            <c:spPr>
              <a:ln w="28575" cap="rnd" cmpd="sng" algn="ctr">
                <a:solidFill>
                  <a:schemeClr val="accent2"/>
                </a:solidFill>
                <a:prstDash val="solid"/>
                <a:round/>
              </a:ln>
              <a:effectLst/>
            </c:spPr>
            <c:extLst>
              <c:ext xmlns:c16="http://schemas.microsoft.com/office/drawing/2014/chart" uri="{C3380CC4-5D6E-409C-BE32-E72D297353CC}">
                <c16:uniqueId val="{0000001C-C03E-4DF5-A520-97CB0C16BCB7}"/>
              </c:ext>
            </c:extLst>
          </c:dPt>
          <c:dPt>
            <c:idx val="5"/>
            <c:bubble3D val="0"/>
            <c:spPr>
              <a:ln w="28575" cap="rnd" cmpd="sng" algn="ctr">
                <a:solidFill>
                  <a:schemeClr val="accent2"/>
                </a:solidFill>
                <a:prstDash val="solid"/>
                <a:round/>
              </a:ln>
              <a:effectLst/>
            </c:spPr>
            <c:extLst>
              <c:ext xmlns:c16="http://schemas.microsoft.com/office/drawing/2014/chart" uri="{C3380CC4-5D6E-409C-BE32-E72D297353CC}">
                <c16:uniqueId val="{0000001E-C03E-4DF5-A520-97CB0C16BCB7}"/>
              </c:ext>
            </c:extLst>
          </c:dPt>
          <c:dPt>
            <c:idx val="6"/>
            <c:bubble3D val="0"/>
            <c:spPr>
              <a:ln w="28575" cap="rnd" cmpd="sng" algn="ctr">
                <a:solidFill>
                  <a:schemeClr val="accent2"/>
                </a:solidFill>
                <a:prstDash val="solid"/>
                <a:round/>
              </a:ln>
              <a:effectLst/>
            </c:spPr>
            <c:extLst>
              <c:ext xmlns:c16="http://schemas.microsoft.com/office/drawing/2014/chart" uri="{C3380CC4-5D6E-409C-BE32-E72D297353CC}">
                <c16:uniqueId val="{00000020-C03E-4DF5-A520-97CB0C16BCB7}"/>
              </c:ext>
            </c:extLst>
          </c:dPt>
          <c:dPt>
            <c:idx val="7"/>
            <c:bubble3D val="0"/>
            <c:spPr>
              <a:ln w="28575" cap="rnd" cmpd="sng" algn="ctr">
                <a:solidFill>
                  <a:schemeClr val="accent2"/>
                </a:solidFill>
                <a:prstDash val="solid"/>
                <a:round/>
              </a:ln>
              <a:effectLst/>
            </c:spPr>
            <c:extLst>
              <c:ext xmlns:c16="http://schemas.microsoft.com/office/drawing/2014/chart" uri="{C3380CC4-5D6E-409C-BE32-E72D297353CC}">
                <c16:uniqueId val="{00000022-C03E-4DF5-A520-97CB0C16BCB7}"/>
              </c:ext>
            </c:extLst>
          </c:dPt>
          <c:dPt>
            <c:idx val="8"/>
            <c:bubble3D val="0"/>
            <c:extLst>
              <c:ext xmlns:c16="http://schemas.microsoft.com/office/drawing/2014/chart" uri="{C3380CC4-5D6E-409C-BE32-E72D297353CC}">
                <c16:uniqueId val="{00000024-C03E-4DF5-A520-97CB0C16BCB7}"/>
              </c:ext>
            </c:extLst>
          </c:dPt>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'11-10g'!$A$2:$A$10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'11-10g'!$B$2:$B$10</c:f>
              <c:numCache>
                <c:formatCode>General</c:formatCode>
                <c:ptCount val="8"/>
                <c:pt idx="0">
                  <c:v>5424</c:v>
                </c:pt>
                <c:pt idx="1">
                  <c:v>5789</c:v>
                </c:pt>
                <c:pt idx="2">
                  <c:v>6110</c:v>
                </c:pt>
                <c:pt idx="3">
                  <c:v>6323</c:v>
                </c:pt>
                <c:pt idx="4">
                  <c:v>6480</c:v>
                </c:pt>
                <c:pt idx="5">
                  <c:v>6819</c:v>
                </c:pt>
                <c:pt idx="6">
                  <c:v>7138</c:v>
                </c:pt>
                <c:pt idx="7">
                  <c:v>7530</c:v>
                </c:pt>
              </c:numCache>
            </c:numRef>
          </c:val>
          <c:smooth val="0"/>
          <c:extLst>
            <c:ext xmlns:c16="http://schemas.microsoft.com/office/drawing/2014/chart" uri="{C3380CC4-5D6E-409C-BE32-E72D297353CC}">
              <c16:uniqueId val="{00000025-C03E-4DF5-A520-97CB0C16BCB7}"/>
            </c:ext>
          </c:extLst>
        </c:ser>
        <c:dLbls>
          <c:showLegendKey val="0"/>
          <c:showVal val="1"/>
          <c:showCatName val="0"/>
          <c:showSerName val="0"/>
          <c:showPercent val="0"/>
          <c:showBubbleSize val="0"/>
        </c:dLbls>
        <c:marker val="1"/>
        <c:smooth val="0"/>
        <c:axId val="11"/>
        <c:axId val="12"/>
      </c:line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（件）</a:t>
                </a:r>
              </a:p>
            </c:rich>
          </c:tx>
          <c:layout>
            <c:manualLayout>
              <c:xMode val="edge"/>
              <c:yMode val="edge"/>
              <c:x val="4.9367031627642853E-2"/>
              <c:y val="8.9773094647093959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majorUnit val="50000"/>
      </c:valAx>
      <c:catAx>
        <c:axId val="11"/>
        <c:scaling>
          <c:orientation val="minMax"/>
        </c:scaling>
        <c:delete val="1"/>
        <c:axPos val="b"/>
        <c:numFmt formatCode="General" sourceLinked="1"/>
        <c:majorTickMark val="out"/>
        <c:minorTickMark val="none"/>
        <c:tickLblPos val="nextTo"/>
        <c:crossAx val="12"/>
        <c:crosses val="autoZero"/>
        <c:auto val="1"/>
        <c:lblAlgn val="ctr"/>
        <c:lblOffset val="100"/>
        <c:noMultiLvlLbl val="0"/>
      </c:catAx>
      <c:valAx>
        <c:axId val="12"/>
        <c:scaling>
          <c:orientation val="minMax"/>
        </c:scaling>
        <c:delete val="0"/>
        <c:axPos val="r"/>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（人）</a:t>
                </a:r>
              </a:p>
            </c:rich>
          </c:tx>
          <c:layout>
            <c:manualLayout>
              <c:xMode val="edge"/>
              <c:yMode val="edge"/>
              <c:x val="0.89842571624457235"/>
              <c:y val="8.4200735346495054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1"/>
        <c:crosses val="max"/>
        <c:crossBetween val="between"/>
        <c:majorUnit val="1000"/>
      </c:valAx>
      <c:spPr>
        <a:solidFill>
          <a:schemeClr val="bg1"/>
        </a:solidFill>
        <a:ln>
          <a:noFill/>
        </a:ln>
        <a:effectLst/>
      </c:spPr>
    </c:plotArea>
    <c:legend>
      <c:legendPos val="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b="0">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[2024統計さむかわデータベース（完成）.xlsx]11-10g2!ﾋﾟﾎﾞｯﾄﾃｰﾌﾞﾙ9</c:name>
    <c:fmtId val="0"/>
  </c:pivotSource>
  <c:chart>
    <c:autoTitleDeleted val="1"/>
    <c:pivotFmts>
      <c:pivotFmt>
        <c:idx val="0"/>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1"/>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2"/>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3"/>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4"/>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5"/>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6"/>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7"/>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s>
    <c:plotArea>
      <c:layout>
        <c:manualLayout>
          <c:layoutTarget val="inner"/>
          <c:xMode val="edge"/>
          <c:yMode val="edge"/>
          <c:x val="9.2182123777258429E-2"/>
          <c:y val="0.183005249343832"/>
          <c:w val="0.82581455238935886"/>
          <c:h val="0.64679316127150777"/>
        </c:manualLayout>
      </c:layout>
      <c:barChart>
        <c:barDir val="col"/>
        <c:grouping val="clustered"/>
        <c:varyColors val="0"/>
        <c:ser>
          <c:idx val="1"/>
          <c:order val="1"/>
          <c:tx>
            <c:strRef>
              <c:f>'11-10g2'!$C$1</c:f>
              <c:strCache>
                <c:ptCount val="1"/>
                <c:pt idx="0">
                  <c:v>一人当り金額（左軸）</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772-49AA-8096-A9650446CFDF}"/>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F772-49AA-8096-A9650446CFDF}"/>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F772-49AA-8096-A9650446CFDF}"/>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F772-49AA-8096-A9650446CFDF}"/>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9-F772-49AA-8096-A9650446CFDF}"/>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B-F772-49AA-8096-A9650446CFDF}"/>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D-F772-49AA-8096-A9650446CFDF}"/>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F-F772-49AA-8096-A9650446CFDF}"/>
              </c:ext>
            </c:extLst>
          </c:dPt>
          <c:dPt>
            <c:idx val="8"/>
            <c:invertIfNegative val="0"/>
            <c:bubble3D val="0"/>
            <c:extLst>
              <c:ext xmlns:c16="http://schemas.microsoft.com/office/drawing/2014/chart" uri="{C3380CC4-5D6E-409C-BE32-E72D297353CC}">
                <c16:uniqueId val="{00000011-F772-49AA-8096-A9650446CFDF}"/>
              </c:ext>
            </c:extLst>
          </c:dPt>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'11-10g2'!$A$2:$A$10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'11-10g2'!$C$2:$C$10</c:f>
              <c:numCache>
                <c:formatCode>General</c:formatCode>
                <c:ptCount val="8"/>
                <c:pt idx="0">
                  <c:v>814890</c:v>
                </c:pt>
                <c:pt idx="1">
                  <c:v>817864</c:v>
                </c:pt>
                <c:pt idx="2">
                  <c:v>845568</c:v>
                </c:pt>
                <c:pt idx="3">
                  <c:v>814494</c:v>
                </c:pt>
                <c:pt idx="4">
                  <c:v>852565</c:v>
                </c:pt>
                <c:pt idx="5">
                  <c:v>856552</c:v>
                </c:pt>
                <c:pt idx="6">
                  <c:v>888859</c:v>
                </c:pt>
                <c:pt idx="7">
                  <c:v>882856</c:v>
                </c:pt>
              </c:numCache>
            </c:numRef>
          </c:val>
          <c:extLst>
            <c:ext xmlns:c16="http://schemas.microsoft.com/office/drawing/2014/chart" uri="{C3380CC4-5D6E-409C-BE32-E72D297353CC}">
              <c16:uniqueId val="{00000012-F772-49AA-8096-A9650446CFDF}"/>
            </c:ext>
          </c:extLst>
        </c:ser>
        <c:dLbls>
          <c:showLegendKey val="0"/>
          <c:showVal val="1"/>
          <c:showCatName val="0"/>
          <c:showSerName val="0"/>
          <c:showPercent val="0"/>
          <c:showBubbleSize val="0"/>
        </c:dLbls>
        <c:gapWidth val="150"/>
        <c:axId val="1"/>
        <c:axId val="2"/>
      </c:barChart>
      <c:lineChart>
        <c:grouping val="standard"/>
        <c:varyColors val="0"/>
        <c:ser>
          <c:idx val="0"/>
          <c:order val="0"/>
          <c:tx>
            <c:strRef>
              <c:f>'11-10g2'!$B$1</c:f>
              <c:strCache>
                <c:ptCount val="1"/>
                <c:pt idx="0">
                  <c:v>1件当り金額（右軸）</c:v>
                </c:pt>
              </c:strCache>
            </c:strRef>
          </c:tx>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Pt>
            <c:idx val="0"/>
            <c:bubble3D val="0"/>
            <c:spPr>
              <a:ln w="28575" cap="rnd" cmpd="sng" algn="ctr">
                <a:solidFill>
                  <a:schemeClr val="accent2"/>
                </a:solidFill>
                <a:prstDash val="solid"/>
                <a:round/>
              </a:ln>
              <a:effectLst/>
            </c:spPr>
            <c:extLst>
              <c:ext xmlns:c16="http://schemas.microsoft.com/office/drawing/2014/chart" uri="{C3380CC4-5D6E-409C-BE32-E72D297353CC}">
                <c16:uniqueId val="{00000014-F772-49AA-8096-A9650446CFDF}"/>
              </c:ext>
            </c:extLst>
          </c:dPt>
          <c:dPt>
            <c:idx val="1"/>
            <c:bubble3D val="0"/>
            <c:spPr>
              <a:ln w="28575" cap="rnd" cmpd="sng" algn="ctr">
                <a:solidFill>
                  <a:schemeClr val="accent2"/>
                </a:solidFill>
                <a:prstDash val="solid"/>
                <a:round/>
              </a:ln>
              <a:effectLst/>
            </c:spPr>
            <c:extLst>
              <c:ext xmlns:c16="http://schemas.microsoft.com/office/drawing/2014/chart" uri="{C3380CC4-5D6E-409C-BE32-E72D297353CC}">
                <c16:uniqueId val="{00000016-F772-49AA-8096-A9650446CFDF}"/>
              </c:ext>
            </c:extLst>
          </c:dPt>
          <c:dPt>
            <c:idx val="2"/>
            <c:bubble3D val="0"/>
            <c:spPr>
              <a:ln w="28575" cap="rnd" cmpd="sng" algn="ctr">
                <a:solidFill>
                  <a:schemeClr val="accent2"/>
                </a:solidFill>
                <a:prstDash val="solid"/>
                <a:round/>
              </a:ln>
              <a:effectLst/>
            </c:spPr>
            <c:extLst>
              <c:ext xmlns:c16="http://schemas.microsoft.com/office/drawing/2014/chart" uri="{C3380CC4-5D6E-409C-BE32-E72D297353CC}">
                <c16:uniqueId val="{00000018-F772-49AA-8096-A9650446CFDF}"/>
              </c:ext>
            </c:extLst>
          </c:dPt>
          <c:dPt>
            <c:idx val="3"/>
            <c:bubble3D val="0"/>
            <c:spPr>
              <a:ln w="28575" cap="rnd" cmpd="sng" algn="ctr">
                <a:solidFill>
                  <a:schemeClr val="accent2"/>
                </a:solidFill>
                <a:prstDash val="solid"/>
                <a:round/>
              </a:ln>
              <a:effectLst/>
            </c:spPr>
            <c:extLst>
              <c:ext xmlns:c16="http://schemas.microsoft.com/office/drawing/2014/chart" uri="{C3380CC4-5D6E-409C-BE32-E72D297353CC}">
                <c16:uniqueId val="{0000001A-F772-49AA-8096-A9650446CFDF}"/>
              </c:ext>
            </c:extLst>
          </c:dPt>
          <c:dPt>
            <c:idx val="4"/>
            <c:bubble3D val="0"/>
            <c:spPr>
              <a:ln w="28575" cap="rnd" cmpd="sng" algn="ctr">
                <a:solidFill>
                  <a:schemeClr val="accent2"/>
                </a:solidFill>
                <a:prstDash val="solid"/>
                <a:round/>
              </a:ln>
              <a:effectLst/>
            </c:spPr>
            <c:extLst>
              <c:ext xmlns:c16="http://schemas.microsoft.com/office/drawing/2014/chart" uri="{C3380CC4-5D6E-409C-BE32-E72D297353CC}">
                <c16:uniqueId val="{0000001C-F772-49AA-8096-A9650446CFDF}"/>
              </c:ext>
            </c:extLst>
          </c:dPt>
          <c:dPt>
            <c:idx val="5"/>
            <c:bubble3D val="0"/>
            <c:spPr>
              <a:ln w="28575" cap="rnd" cmpd="sng" algn="ctr">
                <a:solidFill>
                  <a:schemeClr val="accent2"/>
                </a:solidFill>
                <a:prstDash val="solid"/>
                <a:round/>
              </a:ln>
              <a:effectLst/>
            </c:spPr>
            <c:extLst>
              <c:ext xmlns:c16="http://schemas.microsoft.com/office/drawing/2014/chart" uri="{C3380CC4-5D6E-409C-BE32-E72D297353CC}">
                <c16:uniqueId val="{0000001E-F772-49AA-8096-A9650446CFDF}"/>
              </c:ext>
            </c:extLst>
          </c:dPt>
          <c:dPt>
            <c:idx val="6"/>
            <c:bubble3D val="0"/>
            <c:spPr>
              <a:ln w="28575" cap="rnd" cmpd="sng" algn="ctr">
                <a:solidFill>
                  <a:schemeClr val="accent2"/>
                </a:solidFill>
                <a:prstDash val="solid"/>
                <a:round/>
              </a:ln>
              <a:effectLst/>
            </c:spPr>
            <c:extLst>
              <c:ext xmlns:c16="http://schemas.microsoft.com/office/drawing/2014/chart" uri="{C3380CC4-5D6E-409C-BE32-E72D297353CC}">
                <c16:uniqueId val="{00000020-F772-49AA-8096-A9650446CFDF}"/>
              </c:ext>
            </c:extLst>
          </c:dPt>
          <c:dPt>
            <c:idx val="7"/>
            <c:bubble3D val="0"/>
            <c:spPr>
              <a:ln w="28575" cap="rnd" cmpd="sng" algn="ctr">
                <a:solidFill>
                  <a:schemeClr val="accent2"/>
                </a:solidFill>
                <a:prstDash val="solid"/>
                <a:round/>
              </a:ln>
              <a:effectLst/>
            </c:spPr>
            <c:extLst>
              <c:ext xmlns:c16="http://schemas.microsoft.com/office/drawing/2014/chart" uri="{C3380CC4-5D6E-409C-BE32-E72D297353CC}">
                <c16:uniqueId val="{00000022-F772-49AA-8096-A9650446CFDF}"/>
              </c:ext>
            </c:extLst>
          </c:dPt>
          <c:dPt>
            <c:idx val="8"/>
            <c:bubble3D val="0"/>
            <c:extLst>
              <c:ext xmlns:c16="http://schemas.microsoft.com/office/drawing/2014/chart" uri="{C3380CC4-5D6E-409C-BE32-E72D297353CC}">
                <c16:uniqueId val="{00000024-F772-49AA-8096-A9650446CFDF}"/>
              </c:ext>
            </c:extLst>
          </c:dPt>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'11-10g2'!$A$2:$A$10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'11-10g2'!$B$2:$B$10</c:f>
              <c:numCache>
                <c:formatCode>General</c:formatCode>
                <c:ptCount val="8"/>
                <c:pt idx="0">
                  <c:v>29965</c:v>
                </c:pt>
                <c:pt idx="1">
                  <c:v>30014</c:v>
                </c:pt>
                <c:pt idx="2">
                  <c:v>30785</c:v>
                </c:pt>
                <c:pt idx="3">
                  <c:v>31413</c:v>
                </c:pt>
                <c:pt idx="4">
                  <c:v>31777</c:v>
                </c:pt>
                <c:pt idx="5">
                  <c:v>31928</c:v>
                </c:pt>
                <c:pt idx="6">
                  <c:v>32972</c:v>
                </c:pt>
                <c:pt idx="7">
                  <c:v>32247</c:v>
                </c:pt>
              </c:numCache>
            </c:numRef>
          </c:val>
          <c:smooth val="0"/>
          <c:extLst>
            <c:ext xmlns:c16="http://schemas.microsoft.com/office/drawing/2014/chart" uri="{C3380CC4-5D6E-409C-BE32-E72D297353CC}">
              <c16:uniqueId val="{00000025-F772-49AA-8096-A9650446CFDF}"/>
            </c:ext>
          </c:extLst>
        </c:ser>
        <c:dLbls>
          <c:showLegendKey val="0"/>
          <c:showVal val="1"/>
          <c:showCatName val="0"/>
          <c:showSerName val="0"/>
          <c:showPercent val="0"/>
          <c:showBubbleSize val="0"/>
        </c:dLbls>
        <c:marker val="1"/>
        <c:smooth val="0"/>
        <c:axId val="11"/>
        <c:axId val="12"/>
      </c:line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min val="0"/>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（円</a:t>
                </a:r>
                <a:r>
                  <a:rPr lang="en-US" altLang="en-US" sz="900" b="0" i="0" u="none" strike="noStrike" kern="1200" baseline="0">
                    <a:solidFill>
                      <a:schemeClr val="tx1"/>
                    </a:solidFill>
                    <a:latin typeface="メイリオ"/>
                    <a:ea typeface="メイリオ"/>
                    <a:cs typeface="+mn-cs"/>
                  </a:rPr>
                  <a:t>/</a:t>
                </a:r>
                <a:r>
                  <a:rPr lang="ja-JP" altLang="en-US" sz="900" b="0" i="0" u="none" strike="noStrike" kern="1200" baseline="0">
                    <a:solidFill>
                      <a:schemeClr val="tx1"/>
                    </a:solidFill>
                    <a:latin typeface="メイリオ"/>
                    <a:ea typeface="メイリオ"/>
                    <a:cs typeface="+mn-cs"/>
                  </a:rPr>
                  <a:t>人）</a:t>
                </a:r>
              </a:p>
            </c:rich>
          </c:tx>
          <c:layout>
            <c:manualLayout>
              <c:xMode val="edge"/>
              <c:yMode val="edge"/>
              <c:x val="1.3136646981627297E-2"/>
              <c:y val="9.1405328636023742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majorUnit val="200000"/>
      </c:valAx>
      <c:catAx>
        <c:axId val="11"/>
        <c:scaling>
          <c:orientation val="minMax"/>
        </c:scaling>
        <c:delete val="1"/>
        <c:axPos val="b"/>
        <c:numFmt formatCode="General" sourceLinked="1"/>
        <c:majorTickMark val="out"/>
        <c:minorTickMark val="none"/>
        <c:tickLblPos val="nextTo"/>
        <c:crossAx val="12"/>
        <c:crosses val="autoZero"/>
        <c:auto val="1"/>
        <c:lblAlgn val="ctr"/>
        <c:lblOffset val="100"/>
        <c:noMultiLvlLbl val="0"/>
      </c:catAx>
      <c:valAx>
        <c:axId val="12"/>
        <c:scaling>
          <c:orientation val="minMax"/>
          <c:min val="0"/>
        </c:scaling>
        <c:delete val="0"/>
        <c:axPos val="r"/>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（円</a:t>
                </a:r>
                <a:r>
                  <a:rPr lang="en-US" altLang="en-US" sz="900" b="0" i="0" u="none" strike="noStrike" kern="1200" baseline="0">
                    <a:solidFill>
                      <a:schemeClr val="tx1"/>
                    </a:solidFill>
                    <a:latin typeface="メイリオ"/>
                    <a:ea typeface="メイリオ"/>
                    <a:cs typeface="+mn-cs"/>
                  </a:rPr>
                  <a:t>/</a:t>
                </a:r>
                <a:r>
                  <a:rPr lang="ja-JP" altLang="en-US" sz="900" b="0" i="0" u="none" strike="noStrike" kern="1200" baseline="0">
                    <a:solidFill>
                      <a:schemeClr val="tx1"/>
                    </a:solidFill>
                    <a:latin typeface="メイリオ"/>
                    <a:ea typeface="メイリオ"/>
                    <a:cs typeface="+mn-cs"/>
                  </a:rPr>
                  <a:t>件）</a:t>
                </a:r>
              </a:p>
            </c:rich>
          </c:tx>
          <c:layout>
            <c:manualLayout>
              <c:xMode val="edge"/>
              <c:yMode val="edge"/>
              <c:x val="0.90013303805774281"/>
              <c:y val="8.8897336685686751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1"/>
        <c:crosses val="max"/>
        <c:crossBetween val="between"/>
      </c:valAx>
      <c:spPr>
        <a:solidFill>
          <a:schemeClr val="bg1"/>
        </a:solidFill>
        <a:ln>
          <a:noFill/>
        </a:ln>
        <a:effectLst/>
      </c:spPr>
    </c:plotArea>
    <c:legend>
      <c:legendPos val="t"/>
      <c:layout>
        <c:manualLayout>
          <c:xMode val="edge"/>
          <c:yMode val="edge"/>
          <c:x val="0.18906565511427859"/>
          <c:y val="2.7777777777777776E-2"/>
          <c:w val="0.63646703833553653"/>
          <c:h val="8.3717191601049873E-2"/>
        </c:manualLayout>
      </c:layou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b="0">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[2024統計さむかわデータベース（完成）.xlsx]11-11g!ﾋﾟﾎﾞｯﾄﾃｰﾌﾞﾙ10</c:name>
    <c:fmtId val="0"/>
  </c:pivotSource>
  <c:chart>
    <c:autoTitleDeleted val="1"/>
    <c:pivotFmts>
      <c:pivotFmt>
        <c:idx val="0"/>
        <c:spPr>
          <a:solidFill>
            <a:schemeClr val="accent1"/>
          </a:solidFill>
          <a:ln>
            <a:noFill/>
          </a:ln>
          <a:effectLst/>
        </c:spPr>
        <c:marker>
          <c:symbol val="none"/>
        </c:marker>
        <c:dLbl>
          <c:idx val="0"/>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numFmt formatCode="0.0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1"/>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2"/>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3"/>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4"/>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5"/>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6"/>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7"/>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s>
    <c:plotArea>
      <c:layout>
        <c:manualLayout>
          <c:layoutTarget val="inner"/>
          <c:xMode val="edge"/>
          <c:yMode val="edge"/>
          <c:x val="9.2182123777258429E-2"/>
          <c:y val="0.183005249343832"/>
          <c:w val="0.82581455238935886"/>
          <c:h val="0.55883019830854486"/>
        </c:manualLayout>
      </c:layout>
      <c:barChart>
        <c:barDir val="col"/>
        <c:grouping val="clustered"/>
        <c:varyColors val="0"/>
        <c:ser>
          <c:idx val="1"/>
          <c:order val="1"/>
          <c:tx>
            <c:strRef>
              <c:f>'11-11g'!$C$1</c:f>
              <c:strCache>
                <c:ptCount val="1"/>
                <c:pt idx="0">
                  <c:v>被保険者数（左軸）</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BBC-40B2-B685-48BC1D443B11}"/>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0BBC-40B2-B685-48BC1D443B11}"/>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0BBC-40B2-B685-48BC1D443B11}"/>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0BBC-40B2-B685-48BC1D443B11}"/>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9-0BBC-40B2-B685-48BC1D443B11}"/>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B-0BBC-40B2-B685-48BC1D443B11}"/>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D-0BBC-40B2-B685-48BC1D443B11}"/>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F-0BBC-40B2-B685-48BC1D443B11}"/>
              </c:ext>
            </c:extLst>
          </c:dPt>
          <c:dPt>
            <c:idx val="8"/>
            <c:invertIfNegative val="0"/>
            <c:bubble3D val="0"/>
            <c:extLst>
              <c:ext xmlns:c16="http://schemas.microsoft.com/office/drawing/2014/chart" uri="{C3380CC4-5D6E-409C-BE32-E72D297353CC}">
                <c16:uniqueId val="{00000011-0BBC-40B2-B685-48BC1D443B11}"/>
              </c:ext>
            </c:extLst>
          </c:dPt>
          <c:dLbls>
            <c:numFmt formatCode="#,##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'11-11g'!$A$2:$A$10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'11-11g'!$C$2:$C$10</c:f>
              <c:numCache>
                <c:formatCode>General</c:formatCode>
                <c:ptCount val="8"/>
                <c:pt idx="0">
                  <c:v>5424</c:v>
                </c:pt>
                <c:pt idx="1">
                  <c:v>5789</c:v>
                </c:pt>
                <c:pt idx="2">
                  <c:v>6110</c:v>
                </c:pt>
                <c:pt idx="3">
                  <c:v>6323</c:v>
                </c:pt>
                <c:pt idx="4">
                  <c:v>6480</c:v>
                </c:pt>
                <c:pt idx="5">
                  <c:v>6819</c:v>
                </c:pt>
                <c:pt idx="6">
                  <c:v>7138</c:v>
                </c:pt>
                <c:pt idx="7">
                  <c:v>7530</c:v>
                </c:pt>
              </c:numCache>
            </c:numRef>
          </c:val>
          <c:extLst>
            <c:ext xmlns:c16="http://schemas.microsoft.com/office/drawing/2014/chart" uri="{C3380CC4-5D6E-409C-BE32-E72D297353CC}">
              <c16:uniqueId val="{00000012-0BBC-40B2-B685-48BC1D443B11}"/>
            </c:ext>
          </c:extLst>
        </c:ser>
        <c:dLbls>
          <c:showLegendKey val="0"/>
          <c:showVal val="1"/>
          <c:showCatName val="0"/>
          <c:showSerName val="0"/>
          <c:showPercent val="0"/>
          <c:showBubbleSize val="0"/>
        </c:dLbls>
        <c:gapWidth val="150"/>
        <c:axId val="1"/>
        <c:axId val="2"/>
      </c:barChart>
      <c:lineChart>
        <c:grouping val="standard"/>
        <c:varyColors val="0"/>
        <c:ser>
          <c:idx val="0"/>
          <c:order val="0"/>
          <c:tx>
            <c:strRef>
              <c:f>'11-11g'!$B$1</c:f>
              <c:strCache>
                <c:ptCount val="1"/>
                <c:pt idx="0">
                  <c:v>収納率（右軸）</c:v>
                </c:pt>
              </c:strCache>
            </c:strRef>
          </c:tx>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Pt>
            <c:idx val="0"/>
            <c:bubble3D val="0"/>
            <c:spPr>
              <a:ln w="28575" cap="rnd" cmpd="sng" algn="ctr">
                <a:solidFill>
                  <a:schemeClr val="accent2"/>
                </a:solidFill>
                <a:prstDash val="solid"/>
                <a:round/>
              </a:ln>
              <a:effectLst/>
            </c:spPr>
            <c:extLst>
              <c:ext xmlns:c16="http://schemas.microsoft.com/office/drawing/2014/chart" uri="{C3380CC4-5D6E-409C-BE32-E72D297353CC}">
                <c16:uniqueId val="{00000014-0BBC-40B2-B685-48BC1D443B11}"/>
              </c:ext>
            </c:extLst>
          </c:dPt>
          <c:dPt>
            <c:idx val="1"/>
            <c:bubble3D val="0"/>
            <c:spPr>
              <a:ln w="28575" cap="rnd" cmpd="sng" algn="ctr">
                <a:solidFill>
                  <a:schemeClr val="accent2"/>
                </a:solidFill>
                <a:prstDash val="solid"/>
                <a:round/>
              </a:ln>
              <a:effectLst/>
            </c:spPr>
            <c:extLst>
              <c:ext xmlns:c16="http://schemas.microsoft.com/office/drawing/2014/chart" uri="{C3380CC4-5D6E-409C-BE32-E72D297353CC}">
                <c16:uniqueId val="{00000016-0BBC-40B2-B685-48BC1D443B11}"/>
              </c:ext>
            </c:extLst>
          </c:dPt>
          <c:dPt>
            <c:idx val="2"/>
            <c:bubble3D val="0"/>
            <c:spPr>
              <a:ln w="28575" cap="rnd" cmpd="sng" algn="ctr">
                <a:solidFill>
                  <a:schemeClr val="accent2"/>
                </a:solidFill>
                <a:prstDash val="solid"/>
                <a:round/>
              </a:ln>
              <a:effectLst/>
            </c:spPr>
            <c:extLst>
              <c:ext xmlns:c16="http://schemas.microsoft.com/office/drawing/2014/chart" uri="{C3380CC4-5D6E-409C-BE32-E72D297353CC}">
                <c16:uniqueId val="{00000018-0BBC-40B2-B685-48BC1D443B11}"/>
              </c:ext>
            </c:extLst>
          </c:dPt>
          <c:dPt>
            <c:idx val="3"/>
            <c:bubble3D val="0"/>
            <c:spPr>
              <a:ln w="28575" cap="rnd" cmpd="sng" algn="ctr">
                <a:solidFill>
                  <a:schemeClr val="accent2"/>
                </a:solidFill>
                <a:prstDash val="solid"/>
                <a:round/>
              </a:ln>
              <a:effectLst/>
            </c:spPr>
            <c:extLst>
              <c:ext xmlns:c16="http://schemas.microsoft.com/office/drawing/2014/chart" uri="{C3380CC4-5D6E-409C-BE32-E72D297353CC}">
                <c16:uniqueId val="{0000001A-0BBC-40B2-B685-48BC1D443B11}"/>
              </c:ext>
            </c:extLst>
          </c:dPt>
          <c:dPt>
            <c:idx val="4"/>
            <c:bubble3D val="0"/>
            <c:spPr>
              <a:ln w="28575" cap="rnd" cmpd="sng" algn="ctr">
                <a:solidFill>
                  <a:schemeClr val="accent2"/>
                </a:solidFill>
                <a:prstDash val="solid"/>
                <a:round/>
              </a:ln>
              <a:effectLst/>
            </c:spPr>
            <c:extLst>
              <c:ext xmlns:c16="http://schemas.microsoft.com/office/drawing/2014/chart" uri="{C3380CC4-5D6E-409C-BE32-E72D297353CC}">
                <c16:uniqueId val="{0000001C-0BBC-40B2-B685-48BC1D443B11}"/>
              </c:ext>
            </c:extLst>
          </c:dPt>
          <c:dPt>
            <c:idx val="5"/>
            <c:bubble3D val="0"/>
            <c:spPr>
              <a:ln w="28575" cap="rnd" cmpd="sng" algn="ctr">
                <a:solidFill>
                  <a:schemeClr val="accent2"/>
                </a:solidFill>
                <a:prstDash val="solid"/>
                <a:round/>
              </a:ln>
              <a:effectLst/>
            </c:spPr>
            <c:extLst>
              <c:ext xmlns:c16="http://schemas.microsoft.com/office/drawing/2014/chart" uri="{C3380CC4-5D6E-409C-BE32-E72D297353CC}">
                <c16:uniqueId val="{0000001E-0BBC-40B2-B685-48BC1D443B11}"/>
              </c:ext>
            </c:extLst>
          </c:dPt>
          <c:dPt>
            <c:idx val="6"/>
            <c:bubble3D val="0"/>
            <c:spPr>
              <a:ln w="28575" cap="rnd" cmpd="sng" algn="ctr">
                <a:solidFill>
                  <a:schemeClr val="accent2"/>
                </a:solidFill>
                <a:prstDash val="solid"/>
                <a:round/>
              </a:ln>
              <a:effectLst/>
            </c:spPr>
            <c:extLst>
              <c:ext xmlns:c16="http://schemas.microsoft.com/office/drawing/2014/chart" uri="{C3380CC4-5D6E-409C-BE32-E72D297353CC}">
                <c16:uniqueId val="{00000020-0BBC-40B2-B685-48BC1D443B11}"/>
              </c:ext>
            </c:extLst>
          </c:dPt>
          <c:dPt>
            <c:idx val="7"/>
            <c:bubble3D val="0"/>
            <c:spPr>
              <a:ln w="28575" cap="rnd" cmpd="sng" algn="ctr">
                <a:solidFill>
                  <a:schemeClr val="accent2"/>
                </a:solidFill>
                <a:prstDash val="solid"/>
                <a:round/>
              </a:ln>
              <a:effectLst/>
            </c:spPr>
            <c:extLst>
              <c:ext xmlns:c16="http://schemas.microsoft.com/office/drawing/2014/chart" uri="{C3380CC4-5D6E-409C-BE32-E72D297353CC}">
                <c16:uniqueId val="{00000022-0BBC-40B2-B685-48BC1D443B11}"/>
              </c:ext>
            </c:extLst>
          </c:dPt>
          <c:dPt>
            <c:idx val="8"/>
            <c:bubble3D val="0"/>
            <c:extLst>
              <c:ext xmlns:c16="http://schemas.microsoft.com/office/drawing/2014/chart" uri="{C3380CC4-5D6E-409C-BE32-E72D297353CC}">
                <c16:uniqueId val="{00000024-0BBC-40B2-B685-48BC1D443B11}"/>
              </c:ext>
            </c:extLst>
          </c:dPt>
          <c:dLbls>
            <c:numFmt formatCode="0.00_ " sourceLinked="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'11-11g'!$A$2:$A$10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'11-11g'!$B$2:$B$10</c:f>
              <c:numCache>
                <c:formatCode>General</c:formatCode>
                <c:ptCount val="8"/>
                <c:pt idx="0">
                  <c:v>99.554586696727981</c:v>
                </c:pt>
                <c:pt idx="1">
                  <c:v>99.507950226023468</c:v>
                </c:pt>
                <c:pt idx="2">
                  <c:v>99.579885412080856</c:v>
                </c:pt>
                <c:pt idx="3">
                  <c:v>99.736401478350771</c:v>
                </c:pt>
                <c:pt idx="4">
                  <c:v>99.73</c:v>
                </c:pt>
                <c:pt idx="5">
                  <c:v>99.6</c:v>
                </c:pt>
                <c:pt idx="6">
                  <c:v>99.71</c:v>
                </c:pt>
                <c:pt idx="7">
                  <c:v>99.69</c:v>
                </c:pt>
              </c:numCache>
            </c:numRef>
          </c:val>
          <c:smooth val="0"/>
          <c:extLst>
            <c:ext xmlns:c16="http://schemas.microsoft.com/office/drawing/2014/chart" uri="{C3380CC4-5D6E-409C-BE32-E72D297353CC}">
              <c16:uniqueId val="{00000025-0BBC-40B2-B685-48BC1D443B11}"/>
            </c:ext>
          </c:extLst>
        </c:ser>
        <c:dLbls>
          <c:showLegendKey val="0"/>
          <c:showVal val="1"/>
          <c:showCatName val="0"/>
          <c:showSerName val="0"/>
          <c:showPercent val="0"/>
          <c:showBubbleSize val="0"/>
        </c:dLbls>
        <c:marker val="1"/>
        <c:smooth val="0"/>
        <c:axId val="11"/>
        <c:axId val="12"/>
      </c:line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max val="8000"/>
          <c:min val="0"/>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（人）</a:t>
                </a:r>
              </a:p>
            </c:rich>
          </c:tx>
          <c:layout>
            <c:manualLayout>
              <c:xMode val="edge"/>
              <c:yMode val="edge"/>
              <c:x val="1.1865423024845041E-2"/>
              <c:y val="9.6035038781587284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majorUnit val="2000"/>
      </c:valAx>
      <c:catAx>
        <c:axId val="11"/>
        <c:scaling>
          <c:orientation val="minMax"/>
        </c:scaling>
        <c:delete val="1"/>
        <c:axPos val="b"/>
        <c:numFmt formatCode="General" sourceLinked="1"/>
        <c:majorTickMark val="out"/>
        <c:minorTickMark val="none"/>
        <c:tickLblPos val="nextTo"/>
        <c:crossAx val="12"/>
        <c:crosses val="autoZero"/>
        <c:auto val="1"/>
        <c:lblAlgn val="ctr"/>
        <c:lblOffset val="100"/>
        <c:noMultiLvlLbl val="0"/>
      </c:catAx>
      <c:valAx>
        <c:axId val="12"/>
        <c:scaling>
          <c:orientation val="minMax"/>
          <c:max val="100"/>
          <c:min val="0"/>
        </c:scaling>
        <c:delete val="0"/>
        <c:axPos val="r"/>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a:t>
                </a:r>
                <a:r>
                  <a:rPr lang="en-US" altLang="en-US" sz="900" b="0" i="0" u="none" strike="noStrike" kern="1200" baseline="0">
                    <a:solidFill>
                      <a:schemeClr val="tx1"/>
                    </a:solidFill>
                    <a:latin typeface="メイリオ"/>
                    <a:ea typeface="メイリオ"/>
                    <a:cs typeface="+mn-cs"/>
                  </a:rPr>
                  <a:t>%</a:t>
                </a:r>
                <a:r>
                  <a:rPr lang="ja-JP" altLang="en-US" sz="900" b="0" i="0" u="none" strike="noStrike" kern="1200" baseline="0">
                    <a:solidFill>
                      <a:schemeClr val="tx1"/>
                    </a:solidFill>
                    <a:latin typeface="メイリオ"/>
                    <a:ea typeface="メイリオ"/>
                    <a:cs typeface="+mn-cs"/>
                  </a:rPr>
                  <a:t>）</a:t>
                </a:r>
              </a:p>
            </c:rich>
          </c:tx>
          <c:layout>
            <c:manualLayout>
              <c:xMode val="edge"/>
              <c:yMode val="edge"/>
              <c:x val="0.91160732366850517"/>
              <c:y val="9.3526888174852579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0_);[Red]\(#,##0.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1"/>
        <c:crosses val="max"/>
        <c:crossBetween val="between"/>
        <c:majorUnit val="20"/>
      </c:valAx>
      <c:spPr>
        <a:solidFill>
          <a:schemeClr val="bg1"/>
        </a:solidFill>
        <a:ln>
          <a:noFill/>
        </a:ln>
        <a:effectLst/>
      </c:spPr>
    </c:plotArea>
    <c:legend>
      <c:legendPos val="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b="0">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[2024統計さむかわデータベース（完成）.xlsx]11-12g!ﾋﾟﾎﾞｯﾄﾃｰﾌﾞﾙ1</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1"/>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2"/>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3"/>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4"/>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5"/>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6"/>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layout>
            <c:manualLayout>
              <c:x val="-3.1785414843977837E-2"/>
              <c:y val="-9.9543378995433793E-2"/>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17"/>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layout>
            <c:manualLayout>
              <c:x val="-1.9115356482079085E-2"/>
              <c:y val="-0.12881797128300138"/>
            </c:manualLayout>
          </c:layout>
          <c:spPr>
            <a:noFill/>
            <a:ln>
              <a:noFill/>
            </a:ln>
            <a:effectLst/>
          </c:spPr>
          <c:txPr>
            <a:bodyPr rot="0" spcFirstLastPara="1" vertOverflow="ellipsis" horzOverflow="overflow" vert="horz" wrap="square" anchor="ctr" anchorCtr="1">
              <a:no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s>
    <c:plotArea>
      <c:layout>
        <c:manualLayout>
          <c:layoutTarget val="inner"/>
          <c:xMode val="edge"/>
          <c:yMode val="edge"/>
          <c:x val="9.2182123777258429E-2"/>
          <c:y val="0.183005249343832"/>
          <c:w val="0.82581455238935886"/>
          <c:h val="0.56345982793817451"/>
        </c:manualLayout>
      </c:layout>
      <c:barChart>
        <c:barDir val="col"/>
        <c:grouping val="clustered"/>
        <c:varyColors val="0"/>
        <c:ser>
          <c:idx val="1"/>
          <c:order val="1"/>
          <c:tx>
            <c:strRef>
              <c:f>'11-12g'!$C$1</c:f>
              <c:strCache>
                <c:ptCount val="1"/>
                <c:pt idx="0">
                  <c:v>支給額（左軸）</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42C-4A5A-B2B3-80D27FE7F671}"/>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E42C-4A5A-B2B3-80D27FE7F671}"/>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E42C-4A5A-B2B3-80D27FE7F671}"/>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E42C-4A5A-B2B3-80D27FE7F671}"/>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9-E42C-4A5A-B2B3-80D27FE7F671}"/>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B-E42C-4A5A-B2B3-80D27FE7F671}"/>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D-E42C-4A5A-B2B3-80D27FE7F671}"/>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F-E42C-4A5A-B2B3-80D27FE7F671}"/>
              </c:ext>
            </c:extLst>
          </c:dPt>
          <c:dPt>
            <c:idx val="8"/>
            <c:invertIfNegative val="0"/>
            <c:bubble3D val="0"/>
            <c:extLst>
              <c:ext xmlns:c16="http://schemas.microsoft.com/office/drawing/2014/chart" uri="{C3380CC4-5D6E-409C-BE32-E72D297353CC}">
                <c16:uniqueId val="{00000011-E42C-4A5A-B2B3-80D27FE7F671}"/>
              </c:ext>
            </c:extLst>
          </c:dPt>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'11-12g'!$A$2:$A$10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'11-12g'!$C$2:$C$10</c:f>
              <c:numCache>
                <c:formatCode>General</c:formatCode>
                <c:ptCount val="8"/>
                <c:pt idx="0">
                  <c:v>0</c:v>
                </c:pt>
                <c:pt idx="1">
                  <c:v>399</c:v>
                </c:pt>
                <c:pt idx="2">
                  <c:v>0</c:v>
                </c:pt>
                <c:pt idx="3">
                  <c:v>0</c:v>
                </c:pt>
                <c:pt idx="4">
                  <c:v>0</c:v>
                </c:pt>
                <c:pt idx="5">
                  <c:v>0</c:v>
                </c:pt>
                <c:pt idx="6">
                  <c:v>0</c:v>
                </c:pt>
                <c:pt idx="7">
                  <c:v>0</c:v>
                </c:pt>
              </c:numCache>
            </c:numRef>
          </c:val>
          <c:extLst>
            <c:ext xmlns:c16="http://schemas.microsoft.com/office/drawing/2014/chart" uri="{C3380CC4-5D6E-409C-BE32-E72D297353CC}">
              <c16:uniqueId val="{00000012-E42C-4A5A-B2B3-80D27FE7F671}"/>
            </c:ext>
          </c:extLst>
        </c:ser>
        <c:dLbls>
          <c:showLegendKey val="0"/>
          <c:showVal val="1"/>
          <c:showCatName val="0"/>
          <c:showSerName val="0"/>
          <c:showPercent val="0"/>
          <c:showBubbleSize val="0"/>
        </c:dLbls>
        <c:gapWidth val="150"/>
        <c:axId val="1"/>
        <c:axId val="2"/>
      </c:barChart>
      <c:lineChart>
        <c:grouping val="standard"/>
        <c:varyColors val="0"/>
        <c:ser>
          <c:idx val="0"/>
          <c:order val="0"/>
          <c:tx>
            <c:strRef>
              <c:f>'11-12g'!$B$1</c:f>
              <c:strCache>
                <c:ptCount val="1"/>
                <c:pt idx="0">
                  <c:v>受給権者（右軸）</c:v>
                </c:pt>
              </c:strCache>
            </c:strRef>
          </c:tx>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Pt>
            <c:idx val="0"/>
            <c:bubble3D val="0"/>
            <c:spPr>
              <a:ln w="28575" cap="rnd" cmpd="sng" algn="ctr">
                <a:solidFill>
                  <a:schemeClr val="accent2"/>
                </a:solidFill>
                <a:prstDash val="solid"/>
                <a:round/>
              </a:ln>
              <a:effectLst/>
            </c:spPr>
            <c:extLst>
              <c:ext xmlns:c16="http://schemas.microsoft.com/office/drawing/2014/chart" uri="{C3380CC4-5D6E-409C-BE32-E72D297353CC}">
                <c16:uniqueId val="{00000014-E42C-4A5A-B2B3-80D27FE7F671}"/>
              </c:ext>
            </c:extLst>
          </c:dPt>
          <c:dPt>
            <c:idx val="1"/>
            <c:bubble3D val="0"/>
            <c:spPr>
              <a:ln w="28575" cap="rnd" cmpd="sng" algn="ctr">
                <a:solidFill>
                  <a:schemeClr val="accent2"/>
                </a:solidFill>
                <a:prstDash val="solid"/>
                <a:round/>
              </a:ln>
              <a:effectLst/>
            </c:spPr>
            <c:extLst>
              <c:ext xmlns:c16="http://schemas.microsoft.com/office/drawing/2014/chart" uri="{C3380CC4-5D6E-409C-BE32-E72D297353CC}">
                <c16:uniqueId val="{00000016-E42C-4A5A-B2B3-80D27FE7F671}"/>
              </c:ext>
            </c:extLst>
          </c:dPt>
          <c:dPt>
            <c:idx val="2"/>
            <c:bubble3D val="0"/>
            <c:spPr>
              <a:ln w="28575" cap="rnd" cmpd="sng" algn="ctr">
                <a:solidFill>
                  <a:schemeClr val="accent2"/>
                </a:solidFill>
                <a:prstDash val="solid"/>
                <a:round/>
              </a:ln>
              <a:effectLst/>
            </c:spPr>
            <c:extLst>
              <c:ext xmlns:c16="http://schemas.microsoft.com/office/drawing/2014/chart" uri="{C3380CC4-5D6E-409C-BE32-E72D297353CC}">
                <c16:uniqueId val="{00000018-E42C-4A5A-B2B3-80D27FE7F671}"/>
              </c:ext>
            </c:extLst>
          </c:dPt>
          <c:dPt>
            <c:idx val="3"/>
            <c:bubble3D val="0"/>
            <c:spPr>
              <a:ln w="28575" cap="rnd" cmpd="sng" algn="ctr">
                <a:solidFill>
                  <a:schemeClr val="accent2"/>
                </a:solidFill>
                <a:prstDash val="solid"/>
                <a:round/>
              </a:ln>
              <a:effectLst/>
            </c:spPr>
            <c:extLst>
              <c:ext xmlns:c16="http://schemas.microsoft.com/office/drawing/2014/chart" uri="{C3380CC4-5D6E-409C-BE32-E72D297353CC}">
                <c16:uniqueId val="{0000001A-E42C-4A5A-B2B3-80D27FE7F671}"/>
              </c:ext>
            </c:extLst>
          </c:dPt>
          <c:dPt>
            <c:idx val="4"/>
            <c:bubble3D val="0"/>
            <c:spPr>
              <a:ln w="28575" cap="rnd" cmpd="sng" algn="ctr">
                <a:solidFill>
                  <a:schemeClr val="accent2"/>
                </a:solidFill>
                <a:prstDash val="solid"/>
                <a:round/>
              </a:ln>
              <a:effectLst/>
            </c:spPr>
            <c:extLst>
              <c:ext xmlns:c16="http://schemas.microsoft.com/office/drawing/2014/chart" uri="{C3380CC4-5D6E-409C-BE32-E72D297353CC}">
                <c16:uniqueId val="{0000001C-E42C-4A5A-B2B3-80D27FE7F671}"/>
              </c:ext>
            </c:extLst>
          </c:dPt>
          <c:dPt>
            <c:idx val="5"/>
            <c:bubble3D val="0"/>
            <c:spPr>
              <a:ln w="28575" cap="rnd" cmpd="sng" algn="ctr">
                <a:solidFill>
                  <a:schemeClr val="accent2"/>
                </a:solidFill>
                <a:prstDash val="solid"/>
                <a:round/>
              </a:ln>
              <a:effectLst/>
            </c:spPr>
            <c:extLst>
              <c:ext xmlns:c16="http://schemas.microsoft.com/office/drawing/2014/chart" uri="{C3380CC4-5D6E-409C-BE32-E72D297353CC}">
                <c16:uniqueId val="{0000001E-E42C-4A5A-B2B3-80D27FE7F671}"/>
              </c:ext>
            </c:extLst>
          </c:dPt>
          <c:dPt>
            <c:idx val="6"/>
            <c:bubble3D val="0"/>
            <c:spPr>
              <a:ln w="28575" cap="rnd" cmpd="sng" algn="ctr">
                <a:solidFill>
                  <a:schemeClr val="accent2"/>
                </a:solidFill>
                <a:prstDash val="solid"/>
                <a:round/>
              </a:ln>
              <a:effectLst/>
            </c:spPr>
            <c:extLst>
              <c:ext xmlns:c16="http://schemas.microsoft.com/office/drawing/2014/chart" uri="{C3380CC4-5D6E-409C-BE32-E72D297353CC}">
                <c16:uniqueId val="{00000020-E42C-4A5A-B2B3-80D27FE7F671}"/>
              </c:ext>
            </c:extLst>
          </c:dPt>
          <c:dPt>
            <c:idx val="7"/>
            <c:bubble3D val="0"/>
            <c:spPr>
              <a:ln w="28575" cap="rnd" cmpd="sng" algn="ctr">
                <a:solidFill>
                  <a:schemeClr val="accent2"/>
                </a:solidFill>
                <a:prstDash val="solid"/>
                <a:round/>
              </a:ln>
              <a:effectLst/>
            </c:spPr>
            <c:extLst>
              <c:ext xmlns:c16="http://schemas.microsoft.com/office/drawing/2014/chart" uri="{C3380CC4-5D6E-409C-BE32-E72D297353CC}">
                <c16:uniqueId val="{00000022-E42C-4A5A-B2B3-80D27FE7F671}"/>
              </c:ext>
            </c:extLst>
          </c:dPt>
          <c:dPt>
            <c:idx val="8"/>
            <c:bubble3D val="0"/>
            <c:extLst>
              <c:ext xmlns:c16="http://schemas.microsoft.com/office/drawing/2014/chart" uri="{C3380CC4-5D6E-409C-BE32-E72D297353CC}">
                <c16:uniqueId val="{00000024-E42C-4A5A-B2B3-80D27FE7F671}"/>
              </c:ext>
            </c:extLst>
          </c:dPt>
          <c:dLbls>
            <c:dLbl>
              <c:idx val="6"/>
              <c:layout>
                <c:manualLayout>
                  <c:x val="-3.1785414843977837E-2"/>
                  <c:y val="-9.95433789954337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42C-4A5A-B2B3-80D27FE7F671}"/>
                </c:ext>
              </c:extLst>
            </c:dLbl>
            <c:dLbl>
              <c:idx val="7"/>
              <c:layout>
                <c:manualLayout>
                  <c:x val="-1.9115356482079085E-2"/>
                  <c:y val="-0.12881797128300138"/>
                </c:manualLayout>
              </c:layout>
              <c:spPr>
                <a:noFill/>
                <a:ln>
                  <a:noFill/>
                </a:ln>
                <a:effectLst/>
              </c:spPr>
              <c:txPr>
                <a:bodyPr rot="0" spcFirstLastPara="1" vertOverflow="ellipsis" horzOverflow="overflow" vert="horz" wrap="square" anchor="ctr" anchorCtr="1">
                  <a:no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22-E42C-4A5A-B2B3-80D27FE7F671}"/>
                </c:ext>
              </c:extLst>
            </c:dLbl>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solidFill>
                    <a:latin typeface="メイリオ"/>
                    <a:ea typeface="メイリオ"/>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'11-12g'!$A$2:$A$10</c:f>
              <c:strCache>
                <c:ptCount val="8"/>
                <c:pt idx="0">
                  <c:v>平成29年度</c:v>
                </c:pt>
                <c:pt idx="1">
                  <c:v>平成30年度</c:v>
                </c:pt>
                <c:pt idx="2">
                  <c:v>令和元年度</c:v>
                </c:pt>
                <c:pt idx="3">
                  <c:v>令和2年度</c:v>
                </c:pt>
                <c:pt idx="4">
                  <c:v>令和3年度</c:v>
                </c:pt>
                <c:pt idx="5">
                  <c:v>令和4年度</c:v>
                </c:pt>
                <c:pt idx="6">
                  <c:v>令和5年度</c:v>
                </c:pt>
                <c:pt idx="7">
                  <c:v>令和6年度</c:v>
                </c:pt>
              </c:strCache>
            </c:strRef>
          </c:cat>
          <c:val>
            <c:numRef>
              <c:f>'11-12g'!$B$2:$B$10</c:f>
              <c:numCache>
                <c:formatCode>General</c:formatCode>
                <c:ptCount val="8"/>
                <c:pt idx="0">
                  <c:v>1</c:v>
                </c:pt>
                <c:pt idx="1">
                  <c:v>1</c:v>
                </c:pt>
                <c:pt idx="2">
                  <c:v>1</c:v>
                </c:pt>
                <c:pt idx="3">
                  <c:v>1</c:v>
                </c:pt>
                <c:pt idx="4">
                  <c:v>1</c:v>
                </c:pt>
                <c:pt idx="5">
                  <c:v>1</c:v>
                </c:pt>
                <c:pt idx="6">
                  <c:v>0</c:v>
                </c:pt>
                <c:pt idx="7">
                  <c:v>0</c:v>
                </c:pt>
              </c:numCache>
            </c:numRef>
          </c:val>
          <c:smooth val="0"/>
          <c:extLst>
            <c:ext xmlns:c16="http://schemas.microsoft.com/office/drawing/2014/chart" uri="{C3380CC4-5D6E-409C-BE32-E72D297353CC}">
              <c16:uniqueId val="{00000025-E42C-4A5A-B2B3-80D27FE7F671}"/>
            </c:ext>
          </c:extLst>
        </c:ser>
        <c:dLbls>
          <c:showLegendKey val="0"/>
          <c:showVal val="1"/>
          <c:showCatName val="0"/>
          <c:showSerName val="0"/>
          <c:showPercent val="0"/>
          <c:showBubbleSize val="0"/>
        </c:dLbls>
        <c:marker val="1"/>
        <c:smooth val="0"/>
        <c:axId val="11"/>
        <c:axId val="12"/>
      </c:lineChart>
      <c:catAx>
        <c:axId val="1"/>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2"/>
        <c:crosses val="autoZero"/>
        <c:auto val="1"/>
        <c:lblAlgn val="ctr"/>
        <c:lblOffset val="50"/>
        <c:noMultiLvlLbl val="0"/>
      </c:catAx>
      <c:valAx>
        <c:axId val="2"/>
        <c:scaling>
          <c:orientation val="minMax"/>
        </c:scaling>
        <c:delete val="0"/>
        <c:axPos val="l"/>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（千円）</a:t>
                </a:r>
              </a:p>
            </c:rich>
          </c:tx>
          <c:layout>
            <c:manualLayout>
              <c:xMode val="edge"/>
              <c:yMode val="edge"/>
              <c:x val="7.5470074437416633E-4"/>
              <c:y val="9.6034892697236376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
        <c:crosses val="autoZero"/>
        <c:crossBetween val="between"/>
      </c:valAx>
      <c:catAx>
        <c:axId val="11"/>
        <c:scaling>
          <c:orientation val="minMax"/>
        </c:scaling>
        <c:delete val="1"/>
        <c:axPos val="b"/>
        <c:numFmt formatCode="General" sourceLinked="1"/>
        <c:majorTickMark val="out"/>
        <c:minorTickMark val="none"/>
        <c:tickLblPos val="nextTo"/>
        <c:crossAx val="12"/>
        <c:crosses val="autoZero"/>
        <c:auto val="1"/>
        <c:lblAlgn val="ctr"/>
        <c:lblOffset val="100"/>
        <c:noMultiLvlLbl val="0"/>
      </c:catAx>
      <c:valAx>
        <c:axId val="12"/>
        <c:scaling>
          <c:orientation val="minMax"/>
        </c:scaling>
        <c:delete val="0"/>
        <c:axPos val="r"/>
        <c:title>
          <c:tx>
            <c:rich>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r>
                  <a:rPr lang="ja-JP" altLang="en-US" sz="900" b="0" i="0" u="none" strike="noStrike" kern="1200" baseline="0">
                    <a:solidFill>
                      <a:schemeClr val="tx1"/>
                    </a:solidFill>
                    <a:latin typeface="メイリオ"/>
                    <a:ea typeface="メイリオ"/>
                    <a:cs typeface="+mn-cs"/>
                  </a:rPr>
                  <a:t>（人）</a:t>
                </a:r>
              </a:p>
            </c:rich>
          </c:tx>
          <c:layout>
            <c:manualLayout>
              <c:xMode val="edge"/>
              <c:yMode val="edge"/>
              <c:x val="0.90501721096338372"/>
              <c:y val="9.3526941485255519E-2"/>
            </c:manualLayout>
          </c:layout>
          <c:overlay val="0"/>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solidFill>
                <a:latin typeface="メイリオ"/>
                <a:ea typeface="メイリオ"/>
                <a:cs typeface="+mn-cs"/>
              </a:defRPr>
            </a:pPr>
            <a:endParaRPr lang="ja-JP"/>
          </a:p>
        </c:txPr>
        <c:crossAx val="11"/>
        <c:crosses val="max"/>
        <c:crossBetween val="between"/>
        <c:majorUnit val="1"/>
      </c:valAx>
      <c:spPr>
        <a:solidFill>
          <a:schemeClr val="bg1"/>
        </a:solidFill>
        <a:ln>
          <a:noFill/>
        </a:ln>
        <a:effectLst/>
      </c:spPr>
    </c:plotArea>
    <c:legend>
      <c:legendPos val="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solidFill>
              <a:latin typeface="メイリオ"/>
              <a:ea typeface="メイリオ"/>
              <a:cs typeface="+mn-cs"/>
            </a:defRPr>
          </a:pPr>
          <a:endParaRPr lang="ja-JP"/>
        </a:p>
      </c:txPr>
    </c:legend>
    <c:plotVisOnly val="1"/>
    <c:dispBlanksAs val="gap"/>
    <c:showDLblsOverMax val="0"/>
  </c:chart>
  <c:spPr>
    <a:noFill/>
    <a:ln w="9525" cap="flat" cmpd="sng" algn="ctr">
      <a:noFill/>
      <a:prstDash val="solid"/>
      <a:round/>
    </a:ln>
    <a:effectLst/>
  </c:spPr>
  <c:txPr>
    <a:bodyPr vertOverflow="overflow" horzOverflow="overflow" anchor="ctr" anchorCtr="1"/>
    <a:lstStyle/>
    <a:p>
      <a:pPr algn="ctr" rtl="0">
        <a:defRPr lang="ja-JP" altLang="en-US" sz="900" b="0">
          <a:latin typeface="メイリオ"/>
          <a:ea typeface="メイリオ"/>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vertOverflow="clip" horzOverflow="clip"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0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9.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124.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126.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130.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131.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132.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133.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134.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135.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136.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137.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138.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0.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141.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142.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143.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144.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145.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146.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148.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50.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151.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152.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154.xml.rels><?xml version="1.0" encoding="UTF-8" standalone="yes"?>
<Relationships xmlns="http://schemas.openxmlformats.org/package/2006/relationships"><Relationship Id="rId1" Type="http://schemas.openxmlformats.org/officeDocument/2006/relationships/chart" Target="../charts/chart120.xml"/></Relationships>
</file>

<file path=xl/drawings/_rels/drawing155.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156.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157.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158.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159.xml.rels><?xml version="1.0" encoding="UTF-8" standalone="yes"?>
<Relationships xmlns="http://schemas.openxmlformats.org/package/2006/relationships"><Relationship Id="rId1" Type="http://schemas.openxmlformats.org/officeDocument/2006/relationships/chart" Target="../charts/chart125.xml"/></Relationships>
</file>

<file path=xl/drawings/_rels/drawing160.xml.rels><?xml version="1.0" encoding="UTF-8" standalone="yes"?>
<Relationships xmlns="http://schemas.openxmlformats.org/package/2006/relationships"><Relationship Id="rId1" Type="http://schemas.openxmlformats.org/officeDocument/2006/relationships/chart" Target="../charts/chart126.xml"/></Relationships>
</file>

<file path=xl/drawings/_rels/drawing161.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162.xml.rels><?xml version="1.0" encoding="UTF-8" standalone="yes"?>
<Relationships xmlns="http://schemas.openxmlformats.org/package/2006/relationships"><Relationship Id="rId1" Type="http://schemas.openxmlformats.org/officeDocument/2006/relationships/chart" Target="../charts/chart128.xml"/></Relationships>
</file>

<file path=xl/drawings/_rels/drawing163.xml.rels><?xml version="1.0" encoding="UTF-8" standalone="yes"?>
<Relationships xmlns="http://schemas.openxmlformats.org/package/2006/relationships"><Relationship Id="rId1" Type="http://schemas.openxmlformats.org/officeDocument/2006/relationships/chart" Target="../charts/chart129.xml"/></Relationships>
</file>

<file path=xl/drawings/_rels/drawing165.xml.rels><?xml version="1.0" encoding="UTF-8" standalone="yes"?>
<Relationships xmlns="http://schemas.openxmlformats.org/package/2006/relationships"><Relationship Id="rId1" Type="http://schemas.openxmlformats.org/officeDocument/2006/relationships/chart" Target="../charts/chart130.xml"/></Relationships>
</file>

<file path=xl/drawings/_rels/drawing166.xml.rels><?xml version="1.0" encoding="UTF-8" standalone="yes"?>
<Relationships xmlns="http://schemas.openxmlformats.org/package/2006/relationships"><Relationship Id="rId1" Type="http://schemas.openxmlformats.org/officeDocument/2006/relationships/chart" Target="../charts/chart131.xml"/></Relationships>
</file>

<file path=xl/drawings/_rels/drawing167.xml.rels><?xml version="1.0" encoding="UTF-8" standalone="yes"?>
<Relationships xmlns="http://schemas.openxmlformats.org/package/2006/relationships"><Relationship Id="rId1" Type="http://schemas.openxmlformats.org/officeDocument/2006/relationships/chart" Target="../charts/chart132.xml"/></Relationships>
</file>

<file path=xl/drawings/_rels/drawing168.xml.rels><?xml version="1.0" encoding="UTF-8" standalone="yes"?>
<Relationships xmlns="http://schemas.openxmlformats.org/package/2006/relationships"><Relationship Id="rId1" Type="http://schemas.openxmlformats.org/officeDocument/2006/relationships/chart" Target="../charts/chart133.xml"/></Relationships>
</file>

<file path=xl/drawings/_rels/drawing169.xml.rels><?xml version="1.0" encoding="UTF-8" standalone="yes"?>
<Relationships xmlns="http://schemas.openxmlformats.org/package/2006/relationships"><Relationship Id="rId1" Type="http://schemas.openxmlformats.org/officeDocument/2006/relationships/chart" Target="../charts/chart134.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70.xml.rels><?xml version="1.0" encoding="UTF-8" standalone="yes"?>
<Relationships xmlns="http://schemas.openxmlformats.org/package/2006/relationships"><Relationship Id="rId1" Type="http://schemas.openxmlformats.org/officeDocument/2006/relationships/chart" Target="../charts/chart135.xml"/></Relationships>
</file>

<file path=xl/drawings/_rels/drawing172.xml.rels><?xml version="1.0" encoding="UTF-8" standalone="yes"?>
<Relationships xmlns="http://schemas.openxmlformats.org/package/2006/relationships"><Relationship Id="rId1" Type="http://schemas.openxmlformats.org/officeDocument/2006/relationships/chart" Target="../charts/chart136.xml"/></Relationships>
</file>

<file path=xl/drawings/_rels/drawing174.xml.rels><?xml version="1.0" encoding="UTF-8" standalone="yes"?>
<Relationships xmlns="http://schemas.openxmlformats.org/package/2006/relationships"><Relationship Id="rId1" Type="http://schemas.openxmlformats.org/officeDocument/2006/relationships/chart" Target="../charts/chart137.xml"/></Relationships>
</file>

<file path=xl/drawings/_rels/drawing175.xml.rels><?xml version="1.0" encoding="UTF-8" standalone="yes"?>
<Relationships xmlns="http://schemas.openxmlformats.org/package/2006/relationships"><Relationship Id="rId1" Type="http://schemas.openxmlformats.org/officeDocument/2006/relationships/chart" Target="../charts/chart138.xml"/></Relationships>
</file>

<file path=xl/drawings/_rels/drawing176.xml.rels><?xml version="1.0" encoding="UTF-8" standalone="yes"?>
<Relationships xmlns="http://schemas.openxmlformats.org/package/2006/relationships"><Relationship Id="rId1" Type="http://schemas.openxmlformats.org/officeDocument/2006/relationships/chart" Target="../charts/chart139.xml"/></Relationships>
</file>

<file path=xl/drawings/_rels/drawing177.xml.rels><?xml version="1.0" encoding="UTF-8" standalone="yes"?>
<Relationships xmlns="http://schemas.openxmlformats.org/package/2006/relationships"><Relationship Id="rId1" Type="http://schemas.openxmlformats.org/officeDocument/2006/relationships/chart" Target="../charts/chart140.xml"/></Relationships>
</file>

<file path=xl/drawings/_rels/drawing178.xml.rels><?xml version="1.0" encoding="UTF-8" standalone="yes"?>
<Relationships xmlns="http://schemas.openxmlformats.org/package/2006/relationships"><Relationship Id="rId1" Type="http://schemas.openxmlformats.org/officeDocument/2006/relationships/chart" Target="../charts/chart141.xml"/></Relationships>
</file>

<file path=xl/drawings/_rels/drawing179.xml.rels><?xml version="1.0" encoding="UTF-8" standalone="yes"?>
<Relationships xmlns="http://schemas.openxmlformats.org/package/2006/relationships"><Relationship Id="rId2" Type="http://schemas.openxmlformats.org/officeDocument/2006/relationships/chart" Target="../charts/chart143.xml"/><Relationship Id="rId1" Type="http://schemas.openxmlformats.org/officeDocument/2006/relationships/chart" Target="../charts/chart14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80.xml.rels><?xml version="1.0" encoding="UTF-8" standalone="yes"?>
<Relationships xmlns="http://schemas.openxmlformats.org/package/2006/relationships"><Relationship Id="rId1" Type="http://schemas.openxmlformats.org/officeDocument/2006/relationships/chart" Target="../charts/chart144.xml"/></Relationships>
</file>

<file path=xl/drawings/_rels/drawing181.xml.rels><?xml version="1.0" encoding="UTF-8" standalone="yes"?>
<Relationships xmlns="http://schemas.openxmlformats.org/package/2006/relationships"><Relationship Id="rId1" Type="http://schemas.openxmlformats.org/officeDocument/2006/relationships/chart" Target="../charts/chart145.xml"/></Relationships>
</file>

<file path=xl/drawings/_rels/drawing182.xml.rels><?xml version="1.0" encoding="UTF-8" standalone="yes"?>
<Relationships xmlns="http://schemas.openxmlformats.org/package/2006/relationships"><Relationship Id="rId1" Type="http://schemas.openxmlformats.org/officeDocument/2006/relationships/chart" Target="../charts/chart146.xml"/></Relationships>
</file>

<file path=xl/drawings/_rels/drawing183.xml.rels><?xml version="1.0" encoding="UTF-8" standalone="yes"?>
<Relationships xmlns="http://schemas.openxmlformats.org/package/2006/relationships"><Relationship Id="rId1" Type="http://schemas.openxmlformats.org/officeDocument/2006/relationships/chart" Target="../charts/chart147.xml"/></Relationships>
</file>

<file path=xl/drawings/_rels/drawing184.xml.rels><?xml version="1.0" encoding="UTF-8" standalone="yes"?>
<Relationships xmlns="http://schemas.openxmlformats.org/package/2006/relationships"><Relationship Id="rId1" Type="http://schemas.openxmlformats.org/officeDocument/2006/relationships/chart" Target="../charts/chart148.xml"/></Relationships>
</file>

<file path=xl/drawings/_rels/drawing185.xml.rels><?xml version="1.0" encoding="UTF-8" standalone="yes"?>
<Relationships xmlns="http://schemas.openxmlformats.org/package/2006/relationships"><Relationship Id="rId1" Type="http://schemas.openxmlformats.org/officeDocument/2006/relationships/chart" Target="../charts/chart149.xml"/></Relationships>
</file>

<file path=xl/drawings/_rels/drawing186.xml.rels><?xml version="1.0" encoding="UTF-8" standalone="yes"?>
<Relationships xmlns="http://schemas.openxmlformats.org/package/2006/relationships"><Relationship Id="rId1" Type="http://schemas.openxmlformats.org/officeDocument/2006/relationships/chart" Target="../charts/chart150.xml"/></Relationships>
</file>

<file path=xl/drawings/_rels/drawing187.xml.rels><?xml version="1.0" encoding="UTF-8" standalone="yes"?>
<Relationships xmlns="http://schemas.openxmlformats.org/package/2006/relationships"><Relationship Id="rId1" Type="http://schemas.openxmlformats.org/officeDocument/2006/relationships/chart" Target="../charts/chart151.xml"/></Relationships>
</file>

<file path=xl/drawings/_rels/drawing188.xml.rels><?xml version="1.0" encoding="UTF-8" standalone="yes"?>
<Relationships xmlns="http://schemas.openxmlformats.org/package/2006/relationships"><Relationship Id="rId2" Type="http://schemas.openxmlformats.org/officeDocument/2006/relationships/chart" Target="../charts/chart153.xml"/><Relationship Id="rId1" Type="http://schemas.openxmlformats.org/officeDocument/2006/relationships/chart" Target="../charts/chart152.xml"/></Relationships>
</file>

<file path=xl/drawings/_rels/drawing190.xml.rels><?xml version="1.0" encoding="UTF-8" standalone="yes"?>
<Relationships xmlns="http://schemas.openxmlformats.org/package/2006/relationships"><Relationship Id="rId1" Type="http://schemas.openxmlformats.org/officeDocument/2006/relationships/chart" Target="../charts/chart154.xml"/></Relationships>
</file>

<file path=xl/drawings/_rels/drawing192.xml.rels><?xml version="1.0" encoding="UTF-8" standalone="yes"?>
<Relationships xmlns="http://schemas.openxmlformats.org/package/2006/relationships"><Relationship Id="rId1" Type="http://schemas.openxmlformats.org/officeDocument/2006/relationships/chart" Target="../charts/chart155.xml"/></Relationships>
</file>

<file path=xl/drawings/_rels/drawing194.xml.rels><?xml version="1.0" encoding="UTF-8" standalone="yes"?>
<Relationships xmlns="http://schemas.openxmlformats.org/package/2006/relationships"><Relationship Id="rId1" Type="http://schemas.openxmlformats.org/officeDocument/2006/relationships/chart" Target="../charts/chart156.xml"/></Relationships>
</file>

<file path=xl/drawings/_rels/drawing196.xml.rels><?xml version="1.0" encoding="UTF-8" standalone="yes"?>
<Relationships xmlns="http://schemas.openxmlformats.org/package/2006/relationships"><Relationship Id="rId1" Type="http://schemas.openxmlformats.org/officeDocument/2006/relationships/chart" Target="../charts/chart157.xml"/></Relationships>
</file>

<file path=xl/drawings/_rels/drawing197.xml.rels><?xml version="1.0" encoding="UTF-8" standalone="yes"?>
<Relationships xmlns="http://schemas.openxmlformats.org/package/2006/relationships"><Relationship Id="rId1" Type="http://schemas.openxmlformats.org/officeDocument/2006/relationships/chart" Target="../charts/chart158.xml"/></Relationships>
</file>

<file path=xl/drawings/_rels/drawing198.xml.rels><?xml version="1.0" encoding="UTF-8" standalone="yes"?>
<Relationships xmlns="http://schemas.openxmlformats.org/package/2006/relationships"><Relationship Id="rId1" Type="http://schemas.openxmlformats.org/officeDocument/2006/relationships/chart" Target="../charts/chart159.xml"/></Relationships>
</file>

<file path=xl/drawings/_rels/drawing199.xml.rels><?xml version="1.0" encoding="UTF-8" standalone="yes"?>
<Relationships xmlns="http://schemas.openxmlformats.org/package/2006/relationships"><Relationship Id="rId1" Type="http://schemas.openxmlformats.org/officeDocument/2006/relationships/chart" Target="../charts/chart160.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00.xml.rels><?xml version="1.0" encoding="UTF-8" standalone="yes"?>
<Relationships xmlns="http://schemas.openxmlformats.org/package/2006/relationships"><Relationship Id="rId1" Type="http://schemas.openxmlformats.org/officeDocument/2006/relationships/chart" Target="../charts/chart161.xml"/></Relationships>
</file>

<file path=xl/drawings/_rels/drawing201.xml.rels><?xml version="1.0" encoding="UTF-8" standalone="yes"?>
<Relationships xmlns="http://schemas.openxmlformats.org/package/2006/relationships"><Relationship Id="rId1" Type="http://schemas.openxmlformats.org/officeDocument/2006/relationships/chart" Target="../charts/chart162.xml"/></Relationships>
</file>

<file path=xl/drawings/_rels/drawing202.xml.rels><?xml version="1.0" encoding="UTF-8" standalone="yes"?>
<Relationships xmlns="http://schemas.openxmlformats.org/package/2006/relationships"><Relationship Id="rId1" Type="http://schemas.openxmlformats.org/officeDocument/2006/relationships/chart" Target="../charts/chart163.xml"/></Relationships>
</file>

<file path=xl/drawings/_rels/drawing203.xml.rels><?xml version="1.0" encoding="UTF-8" standalone="yes"?>
<Relationships xmlns="http://schemas.openxmlformats.org/package/2006/relationships"><Relationship Id="rId1" Type="http://schemas.openxmlformats.org/officeDocument/2006/relationships/chart" Target="../charts/chart164.xml"/></Relationships>
</file>

<file path=xl/drawings/_rels/drawing204.xml.rels><?xml version="1.0" encoding="UTF-8" standalone="yes"?>
<Relationships xmlns="http://schemas.openxmlformats.org/package/2006/relationships"><Relationship Id="rId1" Type="http://schemas.openxmlformats.org/officeDocument/2006/relationships/chart" Target="../charts/chart165.xml"/></Relationships>
</file>

<file path=xl/drawings/_rels/drawing205.xml.rels><?xml version="1.0" encoding="UTF-8" standalone="yes"?>
<Relationships xmlns="http://schemas.openxmlformats.org/package/2006/relationships"><Relationship Id="rId1" Type="http://schemas.openxmlformats.org/officeDocument/2006/relationships/chart" Target="../charts/chart166.xml"/></Relationships>
</file>

<file path=xl/drawings/_rels/drawing206.xml.rels><?xml version="1.0" encoding="UTF-8" standalone="yes"?>
<Relationships xmlns="http://schemas.openxmlformats.org/package/2006/relationships"><Relationship Id="rId1" Type="http://schemas.openxmlformats.org/officeDocument/2006/relationships/chart" Target="../charts/chart167.xml"/></Relationships>
</file>

<file path=xl/drawings/_rels/drawing207.xml.rels><?xml version="1.0" encoding="UTF-8" standalone="yes"?>
<Relationships xmlns="http://schemas.openxmlformats.org/package/2006/relationships"><Relationship Id="rId1" Type="http://schemas.openxmlformats.org/officeDocument/2006/relationships/chart" Target="../charts/chart168.xml"/></Relationships>
</file>

<file path=xl/drawings/_rels/drawing208.xml.rels><?xml version="1.0" encoding="UTF-8" standalone="yes"?>
<Relationships xmlns="http://schemas.openxmlformats.org/package/2006/relationships"><Relationship Id="rId1" Type="http://schemas.openxmlformats.org/officeDocument/2006/relationships/chart" Target="../charts/chart169.xml"/></Relationships>
</file>

<file path=xl/drawings/_rels/drawing209.xml.rels><?xml version="1.0" encoding="UTF-8" standalone="yes"?>
<Relationships xmlns="http://schemas.openxmlformats.org/package/2006/relationships"><Relationship Id="rId1" Type="http://schemas.openxmlformats.org/officeDocument/2006/relationships/chart" Target="../charts/chart170.xml"/></Relationships>
</file>

<file path=xl/drawings/_rels/drawing210.xml.rels><?xml version="1.0" encoding="UTF-8" standalone="yes"?>
<Relationships xmlns="http://schemas.openxmlformats.org/package/2006/relationships"><Relationship Id="rId1" Type="http://schemas.openxmlformats.org/officeDocument/2006/relationships/chart" Target="../charts/chart171.xml"/></Relationships>
</file>

<file path=xl/drawings/_rels/drawing211.xml.rels><?xml version="1.0" encoding="UTF-8" standalone="yes"?>
<Relationships xmlns="http://schemas.openxmlformats.org/package/2006/relationships"><Relationship Id="rId1" Type="http://schemas.openxmlformats.org/officeDocument/2006/relationships/chart" Target="../charts/chart172.xml"/></Relationships>
</file>

<file path=xl/drawings/_rels/drawing212.xml.rels><?xml version="1.0" encoding="UTF-8" standalone="yes"?>
<Relationships xmlns="http://schemas.openxmlformats.org/package/2006/relationships"><Relationship Id="rId1" Type="http://schemas.openxmlformats.org/officeDocument/2006/relationships/chart" Target="../charts/chart173.xml"/></Relationships>
</file>

<file path=xl/drawings/_rels/drawing213.xml.rels><?xml version="1.0" encoding="UTF-8" standalone="yes"?>
<Relationships xmlns="http://schemas.openxmlformats.org/package/2006/relationships"><Relationship Id="rId1" Type="http://schemas.openxmlformats.org/officeDocument/2006/relationships/chart" Target="../charts/chart174.xml"/></Relationships>
</file>

<file path=xl/drawings/_rels/drawing215.xml.rels><?xml version="1.0" encoding="UTF-8" standalone="yes"?>
<Relationships xmlns="http://schemas.openxmlformats.org/package/2006/relationships"><Relationship Id="rId1" Type="http://schemas.openxmlformats.org/officeDocument/2006/relationships/chart" Target="../charts/chart175.xml"/></Relationships>
</file>

<file path=xl/drawings/_rels/drawing217.xml.rels><?xml version="1.0" encoding="UTF-8" standalone="yes"?>
<Relationships xmlns="http://schemas.openxmlformats.org/package/2006/relationships"><Relationship Id="rId1" Type="http://schemas.openxmlformats.org/officeDocument/2006/relationships/chart" Target="../charts/chart176.xml"/></Relationships>
</file>

<file path=xl/drawings/_rels/drawing218.xml.rels><?xml version="1.0" encoding="UTF-8" standalone="yes"?>
<Relationships xmlns="http://schemas.openxmlformats.org/package/2006/relationships"><Relationship Id="rId1" Type="http://schemas.openxmlformats.org/officeDocument/2006/relationships/chart" Target="../charts/chart177.xml"/></Relationships>
</file>

<file path=xl/drawings/_rels/drawing219.xml.rels><?xml version="1.0" encoding="UTF-8" standalone="yes"?>
<Relationships xmlns="http://schemas.openxmlformats.org/package/2006/relationships"><Relationship Id="rId1" Type="http://schemas.openxmlformats.org/officeDocument/2006/relationships/chart" Target="../charts/chart178.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71.xml"/></Relationships>
</file>

<file path=xl/drawings/drawing1.xml><?xml version="1.0" encoding="utf-8"?>
<xdr:wsDr xmlns:xdr="http://schemas.openxmlformats.org/drawingml/2006/spreadsheetDrawing" xmlns:a="http://schemas.openxmlformats.org/drawingml/2006/main">
  <xdr:twoCellAnchor>
    <xdr:from>
      <xdr:col>0</xdr:col>
      <xdr:colOff>257175</xdr:colOff>
      <xdr:row>13</xdr:row>
      <xdr:rowOff>51435</xdr:rowOff>
    </xdr:from>
    <xdr:to>
      <xdr:col>2</xdr:col>
      <xdr:colOff>2115185</xdr:colOff>
      <xdr:row>28</xdr:row>
      <xdr:rowOff>169545</xdr:rowOff>
    </xdr:to>
    <xdr:graphicFrame macro="">
      <xdr:nvGraphicFramePr>
        <xdr:cNvPr id="2" name="グラフ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196850</xdr:colOff>
      <xdr:row>11</xdr:row>
      <xdr:rowOff>12700</xdr:rowOff>
    </xdr:from>
    <xdr:to>
      <xdr:col>7</xdr:col>
      <xdr:colOff>327660</xdr:colOff>
      <xdr:row>28</xdr:row>
      <xdr:rowOff>55245</xdr:rowOff>
    </xdr:to>
    <xdr:graphicFrame macro="">
      <xdr:nvGraphicFramePr>
        <xdr:cNvPr id="2" name="グラフ 1">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723265</xdr:colOff>
      <xdr:row>42</xdr:row>
      <xdr:rowOff>62865</xdr:rowOff>
    </xdr:from>
    <xdr:to>
      <xdr:col>7</xdr:col>
      <xdr:colOff>297180</xdr:colOff>
      <xdr:row>53</xdr:row>
      <xdr:rowOff>39370</xdr:rowOff>
    </xdr:to>
    <xdr:graphicFrame macro="">
      <xdr:nvGraphicFramePr>
        <xdr:cNvPr id="3" name="グラフ 2">
          <a:extLst>
            <a:ext uri="{FF2B5EF4-FFF2-40B4-BE49-F238E27FC236}">
              <a16:creationId xmlns:a16="http://schemas.microsoft.com/office/drawing/2014/main" id="{00000000-0008-0000-1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243205</xdr:colOff>
      <xdr:row>13</xdr:row>
      <xdr:rowOff>45720</xdr:rowOff>
    </xdr:from>
    <xdr:to>
      <xdr:col>5</xdr:col>
      <xdr:colOff>632460</xdr:colOff>
      <xdr:row>28</xdr:row>
      <xdr:rowOff>86360</xdr:rowOff>
    </xdr:to>
    <xdr:graphicFrame macro="">
      <xdr:nvGraphicFramePr>
        <xdr:cNvPr id="2" name="グラフ 1">
          <a:extLst>
            <a:ext uri="{FF2B5EF4-FFF2-40B4-BE49-F238E27FC236}">
              <a16:creationId xmlns:a16="http://schemas.microsoft.com/office/drawing/2014/main" id="{00000000-0008-0000-7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556895</xdr:colOff>
      <xdr:row>10</xdr:row>
      <xdr:rowOff>66675</xdr:rowOff>
    </xdr:from>
    <xdr:to>
      <xdr:col>6</xdr:col>
      <xdr:colOff>164465</xdr:colOff>
      <xdr:row>25</xdr:row>
      <xdr:rowOff>15240</xdr:rowOff>
    </xdr:to>
    <xdr:graphicFrame macro="">
      <xdr:nvGraphicFramePr>
        <xdr:cNvPr id="2" name="グラフ 1">
          <a:extLst>
            <a:ext uri="{FF2B5EF4-FFF2-40B4-BE49-F238E27FC236}">
              <a16:creationId xmlns:a16="http://schemas.microsoft.com/office/drawing/2014/main" id="{00000000-0008-0000-7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c:userShapes xmlns:c="http://schemas.openxmlformats.org/drawingml/2006/chart">
  <cdr:relSizeAnchor xmlns:cdr="http://schemas.openxmlformats.org/drawingml/2006/chartDrawing">
    <cdr:from>
      <cdr:x>0.026</cdr:x>
      <cdr:y>0.08325</cdr:y>
    </cdr:from>
    <cdr:to>
      <cdr:x>0.2085</cdr:x>
      <cdr:y>0.28225</cdr:y>
    </cdr:to>
    <cdr:sp macro="" textlink="">
      <cdr:nvSpPr>
        <cdr:cNvPr id="2" name="テキスト ボックス 1"/>
        <cdr:cNvSpPr txBox="1"/>
      </cdr:nvSpPr>
      <cdr:spPr>
        <a:xfrm xmlns:a="http://schemas.openxmlformats.org/drawingml/2006/main">
          <a:off x="120308" y="224089"/>
          <a:ext cx="844472" cy="535661"/>
        </a:xfrm>
        <a:prstGeom xmlns:a="http://schemas.openxmlformats.org/drawingml/2006/main" prst="rect">
          <a:avLst/>
        </a:prstGeom>
        <a:ln xmlns:a="http://schemas.openxmlformats.org/drawingml/2006/main">
          <a:solidFill>
            <a:schemeClr val="tx1">
              <a:lumMod val="85000"/>
              <a:lumOff val="15000"/>
            </a:schemeClr>
          </a:solidFill>
        </a:ln>
      </cdr:spPr>
      <cdr:txBody>
        <a:bodyPr xmlns:a="http://schemas.openxmlformats.org/drawingml/2006/main" vertOverflow="clip" horzOverflow="overflow" wrap="squar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a:ea typeface="メイリオ"/>
            </a:rPr>
            <a:t>卒業生総数</a:t>
          </a:r>
          <a:endParaRPr lang="en-US" altLang="ja-JP" sz="800">
            <a:solidFill>
              <a:schemeClr val="tx1">
                <a:lumMod val="85000"/>
                <a:lumOff val="15000"/>
              </a:schemeClr>
            </a:solidFill>
            <a:latin typeface="メイリオ"/>
            <a:ea typeface="メイリオ"/>
          </a:endParaRPr>
        </a:p>
        <a:p xmlns:a="http://schemas.openxmlformats.org/drawingml/2006/main">
          <a:pPr algn="ctr"/>
          <a:r>
            <a:rPr lang="en-US" altLang="ja-JP" sz="800">
              <a:solidFill>
                <a:schemeClr val="tx1">
                  <a:lumMod val="85000"/>
                  <a:lumOff val="15000"/>
                </a:schemeClr>
              </a:solidFill>
              <a:latin typeface="メイリオ"/>
              <a:ea typeface="メイリオ"/>
            </a:rPr>
            <a:t>413</a:t>
          </a:r>
          <a:r>
            <a:rPr lang="ja-JP" altLang="en-US" sz="800">
              <a:solidFill>
                <a:schemeClr val="tx1">
                  <a:lumMod val="85000"/>
                  <a:lumOff val="15000"/>
                </a:schemeClr>
              </a:solidFill>
              <a:latin typeface="メイリオ"/>
              <a:ea typeface="メイリオ"/>
            </a:rPr>
            <a:t>人</a:t>
          </a:r>
        </a:p>
      </cdr:txBody>
    </cdr:sp>
  </cdr:relSizeAnchor>
</c:userShapes>
</file>

<file path=xl/drawings/drawing103.xml><?xml version="1.0" encoding="utf-8"?>
<xdr:wsDr xmlns:xdr="http://schemas.openxmlformats.org/drawingml/2006/spreadsheetDrawing" xmlns:a="http://schemas.openxmlformats.org/drawingml/2006/main">
  <xdr:twoCellAnchor>
    <xdr:from>
      <xdr:col>2</xdr:col>
      <xdr:colOff>80010</xdr:colOff>
      <xdr:row>13</xdr:row>
      <xdr:rowOff>22860</xdr:rowOff>
    </xdr:from>
    <xdr:to>
      <xdr:col>8</xdr:col>
      <xdr:colOff>628650</xdr:colOff>
      <xdr:row>28</xdr:row>
      <xdr:rowOff>22860</xdr:rowOff>
    </xdr:to>
    <xdr:graphicFrame macro="">
      <xdr:nvGraphicFramePr>
        <xdr:cNvPr id="3" name="グラフ 2">
          <a:extLst>
            <a:ext uri="{FF2B5EF4-FFF2-40B4-BE49-F238E27FC236}">
              <a16:creationId xmlns:a16="http://schemas.microsoft.com/office/drawing/2014/main" id="{00000000-0008-0000-7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c:userShapes xmlns:c="http://schemas.openxmlformats.org/drawingml/2006/chart">
  <cdr:relSizeAnchor xmlns:cdr="http://schemas.openxmlformats.org/drawingml/2006/chartDrawing">
    <cdr:from>
      <cdr:x>0.034</cdr:x>
      <cdr:y>0.025</cdr:y>
    </cdr:from>
    <cdr:to>
      <cdr:x>0.14575</cdr:x>
      <cdr:y>0.10275</cdr:y>
    </cdr:to>
    <cdr:sp macro="" textlink="">
      <cdr:nvSpPr>
        <cdr:cNvPr id="2" name="テキスト ボックス 1"/>
        <cdr:cNvSpPr txBox="1"/>
      </cdr:nvSpPr>
      <cdr:spPr>
        <a:xfrm xmlns:a="http://schemas.openxmlformats.org/drawingml/2006/main">
          <a:off x="154670" y="68580"/>
          <a:ext cx="508366" cy="213283"/>
        </a:xfrm>
        <a:prstGeom xmlns:a="http://schemas.openxmlformats.org/drawingml/2006/main" prst="rect">
          <a:avLst/>
        </a:prstGeom>
      </cdr:spPr>
      <cdr:txBody>
        <a:bodyPr xmlns:a="http://schemas.openxmlformats.org/drawingml/2006/main" vertOverflow="clip" horzOverflow="overflow" wrap="square" rtlCol="0"/>
        <a:lstStyle xmlns:a="http://schemas.openxmlformats.org/drawingml/2006/main"/>
        <a:p xmlns:a="http://schemas.openxmlformats.org/drawingml/2006/main">
          <a:r>
            <a:rPr lang="ja-JP" altLang="en-US" sz="800">
              <a:latin typeface="メイリオ"/>
              <a:ea typeface="メイリオ"/>
            </a:rPr>
            <a:t>（人）</a:t>
          </a:r>
        </a:p>
      </cdr:txBody>
    </cdr:sp>
  </cdr:relSizeAnchor>
</c:userShapes>
</file>

<file path=xl/drawings/drawing105.xml><?xml version="1.0" encoding="utf-8"?>
<xdr:wsDr xmlns:xdr="http://schemas.openxmlformats.org/drawingml/2006/spreadsheetDrawing" xmlns:a="http://schemas.openxmlformats.org/drawingml/2006/main">
  <xdr:twoCellAnchor>
    <xdr:from>
      <xdr:col>2</xdr:col>
      <xdr:colOff>236220</xdr:colOff>
      <xdr:row>9</xdr:row>
      <xdr:rowOff>148590</xdr:rowOff>
    </xdr:from>
    <xdr:to>
      <xdr:col>8</xdr:col>
      <xdr:colOff>0</xdr:colOff>
      <xdr:row>25</xdr:row>
      <xdr:rowOff>133985</xdr:rowOff>
    </xdr:to>
    <xdr:graphicFrame macro="">
      <xdr:nvGraphicFramePr>
        <xdr:cNvPr id="2" name="グラフ 1">
          <a:extLst>
            <a:ext uri="{FF2B5EF4-FFF2-40B4-BE49-F238E27FC236}">
              <a16:creationId xmlns:a16="http://schemas.microsoft.com/office/drawing/2014/main" id="{00000000-0008-0000-7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161925</xdr:colOff>
      <xdr:row>11</xdr:row>
      <xdr:rowOff>74295</xdr:rowOff>
    </xdr:from>
    <xdr:to>
      <xdr:col>4</xdr:col>
      <xdr:colOff>626745</xdr:colOff>
      <xdr:row>27</xdr:row>
      <xdr:rowOff>74295</xdr:rowOff>
    </xdr:to>
    <xdr:graphicFrame macro="">
      <xdr:nvGraphicFramePr>
        <xdr:cNvPr id="2" name="グラフ 1">
          <a:extLst>
            <a:ext uri="{FF2B5EF4-FFF2-40B4-BE49-F238E27FC236}">
              <a16:creationId xmlns:a16="http://schemas.microsoft.com/office/drawing/2014/main" id="{00000000-0008-0000-7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3</xdr:col>
      <xdr:colOff>201930</xdr:colOff>
      <xdr:row>12</xdr:row>
      <xdr:rowOff>57785</xdr:rowOff>
    </xdr:from>
    <xdr:to>
      <xdr:col>11</xdr:col>
      <xdr:colOff>342900</xdr:colOff>
      <xdr:row>31</xdr:row>
      <xdr:rowOff>45720</xdr:rowOff>
    </xdr:to>
    <xdr:graphicFrame macro="">
      <xdr:nvGraphicFramePr>
        <xdr:cNvPr id="2" name="グラフ 1">
          <a:extLst>
            <a:ext uri="{FF2B5EF4-FFF2-40B4-BE49-F238E27FC236}">
              <a16:creationId xmlns:a16="http://schemas.microsoft.com/office/drawing/2014/main" id="{00000000-0008-0000-8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333375</xdr:colOff>
      <xdr:row>13</xdr:row>
      <xdr:rowOff>60960</xdr:rowOff>
    </xdr:from>
    <xdr:to>
      <xdr:col>5</xdr:col>
      <xdr:colOff>7620</xdr:colOff>
      <xdr:row>30</xdr:row>
      <xdr:rowOff>86360</xdr:rowOff>
    </xdr:to>
    <xdr:graphicFrame macro="">
      <xdr:nvGraphicFramePr>
        <xdr:cNvPr id="2" name="グラフ 1">
          <a:extLst>
            <a:ext uri="{FF2B5EF4-FFF2-40B4-BE49-F238E27FC236}">
              <a16:creationId xmlns:a16="http://schemas.microsoft.com/office/drawing/2014/main" id="{00000000-0008-0000-8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400050</xdr:colOff>
      <xdr:row>12</xdr:row>
      <xdr:rowOff>9525</xdr:rowOff>
    </xdr:from>
    <xdr:to>
      <xdr:col>4</xdr:col>
      <xdr:colOff>173355</xdr:colOff>
      <xdr:row>32</xdr:row>
      <xdr:rowOff>177165</xdr:rowOff>
    </xdr:to>
    <xdr:graphicFrame macro="">
      <xdr:nvGraphicFramePr>
        <xdr:cNvPr id="2" name="グラフ 1">
          <a:extLst>
            <a:ext uri="{FF2B5EF4-FFF2-40B4-BE49-F238E27FC236}">
              <a16:creationId xmlns:a16="http://schemas.microsoft.com/office/drawing/2014/main" id="{00000000-0008-0000-8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152400</xdr:colOff>
      <xdr:row>11</xdr:row>
      <xdr:rowOff>22860</xdr:rowOff>
    </xdr:from>
    <xdr:to>
      <xdr:col>8</xdr:col>
      <xdr:colOff>518160</xdr:colOff>
      <xdr:row>30</xdr:row>
      <xdr:rowOff>155575</xdr:rowOff>
    </xdr:to>
    <xdr:graphicFrame macro="">
      <xdr:nvGraphicFramePr>
        <xdr:cNvPr id="2" name="グラフ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487680</xdr:colOff>
      <xdr:row>35</xdr:row>
      <xdr:rowOff>147955</xdr:rowOff>
    </xdr:from>
    <xdr:to>
      <xdr:col>10</xdr:col>
      <xdr:colOff>381000</xdr:colOff>
      <xdr:row>47</xdr:row>
      <xdr:rowOff>175895</xdr:rowOff>
    </xdr:to>
    <xdr:graphicFrame macro="">
      <xdr:nvGraphicFramePr>
        <xdr:cNvPr id="3" name="グラフ 2">
          <a:extLst>
            <a:ext uri="{FF2B5EF4-FFF2-40B4-BE49-F238E27FC236}">
              <a16:creationId xmlns:a16="http://schemas.microsoft.com/office/drawing/2014/main" id="{00000000-0008-0000-1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284480</xdr:colOff>
      <xdr:row>12</xdr:row>
      <xdr:rowOff>161290</xdr:rowOff>
    </xdr:from>
    <xdr:to>
      <xdr:col>4</xdr:col>
      <xdr:colOff>428625</xdr:colOff>
      <xdr:row>31</xdr:row>
      <xdr:rowOff>1905</xdr:rowOff>
    </xdr:to>
    <xdr:graphicFrame macro="">
      <xdr:nvGraphicFramePr>
        <xdr:cNvPr id="2" name="グラフ 1">
          <a:extLst>
            <a:ext uri="{FF2B5EF4-FFF2-40B4-BE49-F238E27FC236}">
              <a16:creationId xmlns:a16="http://schemas.microsoft.com/office/drawing/2014/main" id="{00000000-0008-0000-8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401955</xdr:colOff>
      <xdr:row>12</xdr:row>
      <xdr:rowOff>57785</xdr:rowOff>
    </xdr:from>
    <xdr:to>
      <xdr:col>6</xdr:col>
      <xdr:colOff>518160</xdr:colOff>
      <xdr:row>29</xdr:row>
      <xdr:rowOff>177165</xdr:rowOff>
    </xdr:to>
    <xdr:graphicFrame macro="">
      <xdr:nvGraphicFramePr>
        <xdr:cNvPr id="2" name="グラフ 1">
          <a:extLst>
            <a:ext uri="{FF2B5EF4-FFF2-40B4-BE49-F238E27FC236}">
              <a16:creationId xmlns:a16="http://schemas.microsoft.com/office/drawing/2014/main" id="{00000000-0008-0000-8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255270</xdr:colOff>
      <xdr:row>12</xdr:row>
      <xdr:rowOff>182880</xdr:rowOff>
    </xdr:from>
    <xdr:to>
      <xdr:col>5</xdr:col>
      <xdr:colOff>626745</xdr:colOff>
      <xdr:row>30</xdr:row>
      <xdr:rowOff>66675</xdr:rowOff>
    </xdr:to>
    <xdr:graphicFrame macro="">
      <xdr:nvGraphicFramePr>
        <xdr:cNvPr id="2" name="グラフ 1">
          <a:extLst>
            <a:ext uri="{FF2B5EF4-FFF2-40B4-BE49-F238E27FC236}">
              <a16:creationId xmlns:a16="http://schemas.microsoft.com/office/drawing/2014/main" id="{00000000-0008-0000-8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563245</xdr:colOff>
      <xdr:row>11</xdr:row>
      <xdr:rowOff>94615</xdr:rowOff>
    </xdr:from>
    <xdr:to>
      <xdr:col>4</xdr:col>
      <xdr:colOff>15240</xdr:colOff>
      <xdr:row>27</xdr:row>
      <xdr:rowOff>39370</xdr:rowOff>
    </xdr:to>
    <xdr:graphicFrame macro="">
      <xdr:nvGraphicFramePr>
        <xdr:cNvPr id="2" name="グラフ 1">
          <a:extLst>
            <a:ext uri="{FF2B5EF4-FFF2-40B4-BE49-F238E27FC236}">
              <a16:creationId xmlns:a16="http://schemas.microsoft.com/office/drawing/2014/main" id="{00000000-0008-0000-8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355600</xdr:colOff>
      <xdr:row>13</xdr:row>
      <xdr:rowOff>27305</xdr:rowOff>
    </xdr:from>
    <xdr:to>
      <xdr:col>3</xdr:col>
      <xdr:colOff>325755</xdr:colOff>
      <xdr:row>32</xdr:row>
      <xdr:rowOff>0</xdr:rowOff>
    </xdr:to>
    <xdr:graphicFrame macro="">
      <xdr:nvGraphicFramePr>
        <xdr:cNvPr id="2" name="グラフ 1">
          <a:extLst>
            <a:ext uri="{FF2B5EF4-FFF2-40B4-BE49-F238E27FC236}">
              <a16:creationId xmlns:a16="http://schemas.microsoft.com/office/drawing/2014/main" id="{00000000-0008-0000-8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809625</xdr:colOff>
      <xdr:row>11</xdr:row>
      <xdr:rowOff>167640</xdr:rowOff>
    </xdr:from>
    <xdr:to>
      <xdr:col>8</xdr:col>
      <xdr:colOff>220980</xdr:colOff>
      <xdr:row>30</xdr:row>
      <xdr:rowOff>140970</xdr:rowOff>
    </xdr:to>
    <xdr:graphicFrame macro="">
      <xdr:nvGraphicFramePr>
        <xdr:cNvPr id="2" name="グラフ 1">
          <a:extLst>
            <a:ext uri="{FF2B5EF4-FFF2-40B4-BE49-F238E27FC236}">
              <a16:creationId xmlns:a16="http://schemas.microsoft.com/office/drawing/2014/main" id="{00000000-0008-0000-8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6985</xdr:colOff>
      <xdr:row>12</xdr:row>
      <xdr:rowOff>125095</xdr:rowOff>
    </xdr:from>
    <xdr:to>
      <xdr:col>5</xdr:col>
      <xdr:colOff>949960</xdr:colOff>
      <xdr:row>37</xdr:row>
      <xdr:rowOff>7620</xdr:rowOff>
    </xdr:to>
    <xdr:graphicFrame macro="">
      <xdr:nvGraphicFramePr>
        <xdr:cNvPr id="2" name="グラフ 1">
          <a:extLst>
            <a:ext uri="{FF2B5EF4-FFF2-40B4-BE49-F238E27FC236}">
              <a16:creationId xmlns:a16="http://schemas.microsoft.com/office/drawing/2014/main" id="{00000000-0008-0000-9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304800</xdr:colOff>
      <xdr:row>11</xdr:row>
      <xdr:rowOff>155575</xdr:rowOff>
    </xdr:from>
    <xdr:to>
      <xdr:col>6</xdr:col>
      <xdr:colOff>327660</xdr:colOff>
      <xdr:row>28</xdr:row>
      <xdr:rowOff>94615</xdr:rowOff>
    </xdr:to>
    <xdr:graphicFrame macro="">
      <xdr:nvGraphicFramePr>
        <xdr:cNvPr id="2" name="グラフ 1">
          <a:extLst>
            <a:ext uri="{FF2B5EF4-FFF2-40B4-BE49-F238E27FC236}">
              <a16:creationId xmlns:a16="http://schemas.microsoft.com/office/drawing/2014/main" id="{00000000-0008-0000-9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400050</xdr:colOff>
      <xdr:row>11</xdr:row>
      <xdr:rowOff>104140</xdr:rowOff>
    </xdr:from>
    <xdr:to>
      <xdr:col>5</xdr:col>
      <xdr:colOff>175260</xdr:colOff>
      <xdr:row>28</xdr:row>
      <xdr:rowOff>153035</xdr:rowOff>
    </xdr:to>
    <xdr:graphicFrame macro="">
      <xdr:nvGraphicFramePr>
        <xdr:cNvPr id="2" name="グラフ 1">
          <a:extLst>
            <a:ext uri="{FF2B5EF4-FFF2-40B4-BE49-F238E27FC236}">
              <a16:creationId xmlns:a16="http://schemas.microsoft.com/office/drawing/2014/main" id="{00000000-0008-0000-9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274955</xdr:colOff>
      <xdr:row>13</xdr:row>
      <xdr:rowOff>19050</xdr:rowOff>
    </xdr:from>
    <xdr:to>
      <xdr:col>5</xdr:col>
      <xdr:colOff>220980</xdr:colOff>
      <xdr:row>29</xdr:row>
      <xdr:rowOff>107315</xdr:rowOff>
    </xdr:to>
    <xdr:graphicFrame macro="">
      <xdr:nvGraphicFramePr>
        <xdr:cNvPr id="2" name="グラフ 1">
          <a:extLst>
            <a:ext uri="{FF2B5EF4-FFF2-40B4-BE49-F238E27FC236}">
              <a16:creationId xmlns:a16="http://schemas.microsoft.com/office/drawing/2014/main" id="{00000000-0008-0000-9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274320</xdr:colOff>
      <xdr:row>2</xdr:row>
      <xdr:rowOff>33020</xdr:rowOff>
    </xdr:from>
    <xdr:to>
      <xdr:col>9</xdr:col>
      <xdr:colOff>628650</xdr:colOff>
      <xdr:row>58</xdr:row>
      <xdr:rowOff>158750</xdr:rowOff>
    </xdr:to>
    <xdr:graphicFrame macro="">
      <xdr:nvGraphicFramePr>
        <xdr:cNvPr id="2" name="グラフ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202565</xdr:colOff>
      <xdr:row>12</xdr:row>
      <xdr:rowOff>66675</xdr:rowOff>
    </xdr:from>
    <xdr:to>
      <xdr:col>4</xdr:col>
      <xdr:colOff>788670</xdr:colOff>
      <xdr:row>28</xdr:row>
      <xdr:rowOff>145415</xdr:rowOff>
    </xdr:to>
    <xdr:graphicFrame macro="">
      <xdr:nvGraphicFramePr>
        <xdr:cNvPr id="2" name="グラフ 1">
          <a:extLst>
            <a:ext uri="{FF2B5EF4-FFF2-40B4-BE49-F238E27FC236}">
              <a16:creationId xmlns:a16="http://schemas.microsoft.com/office/drawing/2014/main" id="{00000000-0008-0000-9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293370</xdr:colOff>
      <xdr:row>12</xdr:row>
      <xdr:rowOff>43815</xdr:rowOff>
    </xdr:from>
    <xdr:to>
      <xdr:col>6</xdr:col>
      <xdr:colOff>76200</xdr:colOff>
      <xdr:row>28</xdr:row>
      <xdr:rowOff>112395</xdr:rowOff>
    </xdr:to>
    <xdr:graphicFrame macro="">
      <xdr:nvGraphicFramePr>
        <xdr:cNvPr id="2" name="グラフ 1">
          <a:extLst>
            <a:ext uri="{FF2B5EF4-FFF2-40B4-BE49-F238E27FC236}">
              <a16:creationId xmlns:a16="http://schemas.microsoft.com/office/drawing/2014/main" id="{00000000-0008-0000-9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75565</xdr:colOff>
      <xdr:row>12</xdr:row>
      <xdr:rowOff>135255</xdr:rowOff>
    </xdr:from>
    <xdr:to>
      <xdr:col>6</xdr:col>
      <xdr:colOff>666750</xdr:colOff>
      <xdr:row>29</xdr:row>
      <xdr:rowOff>182880</xdr:rowOff>
    </xdr:to>
    <xdr:graphicFrame macro="">
      <xdr:nvGraphicFramePr>
        <xdr:cNvPr id="2" name="グラフ 1">
          <a:extLst>
            <a:ext uri="{FF2B5EF4-FFF2-40B4-BE49-F238E27FC236}">
              <a16:creationId xmlns:a16="http://schemas.microsoft.com/office/drawing/2014/main" id="{00000000-0008-0000-9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3</xdr:col>
      <xdr:colOff>106680</xdr:colOff>
      <xdr:row>12</xdr:row>
      <xdr:rowOff>7620</xdr:rowOff>
    </xdr:from>
    <xdr:to>
      <xdr:col>9</xdr:col>
      <xdr:colOff>527685</xdr:colOff>
      <xdr:row>30</xdr:row>
      <xdr:rowOff>15240</xdr:rowOff>
    </xdr:to>
    <xdr:graphicFrame macro="">
      <xdr:nvGraphicFramePr>
        <xdr:cNvPr id="2" name="グラフ 1">
          <a:extLst>
            <a:ext uri="{FF2B5EF4-FFF2-40B4-BE49-F238E27FC236}">
              <a16:creationId xmlns:a16="http://schemas.microsoft.com/office/drawing/2014/main" id="{00000000-0008-0000-9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3</xdr:col>
      <xdr:colOff>144780</xdr:colOff>
      <xdr:row>13</xdr:row>
      <xdr:rowOff>33655</xdr:rowOff>
    </xdr:from>
    <xdr:to>
      <xdr:col>9</xdr:col>
      <xdr:colOff>632460</xdr:colOff>
      <xdr:row>30</xdr:row>
      <xdr:rowOff>86360</xdr:rowOff>
    </xdr:to>
    <xdr:graphicFrame macro="">
      <xdr:nvGraphicFramePr>
        <xdr:cNvPr id="2" name="グラフ 1">
          <a:extLst>
            <a:ext uri="{FF2B5EF4-FFF2-40B4-BE49-F238E27FC236}">
              <a16:creationId xmlns:a16="http://schemas.microsoft.com/office/drawing/2014/main" id="{00000000-0008-0000-9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5.xml><?xml version="1.0" encoding="utf-8"?>
<xdr:wsDr xmlns:xdr="http://schemas.openxmlformats.org/drawingml/2006/spreadsheetDrawing" xmlns:a="http://schemas.openxmlformats.org/drawingml/2006/main">
  <xdr:twoCellAnchor>
    <xdr:from>
      <xdr:col>0</xdr:col>
      <xdr:colOff>317500</xdr:colOff>
      <xdr:row>12</xdr:row>
      <xdr:rowOff>126365</xdr:rowOff>
    </xdr:from>
    <xdr:to>
      <xdr:col>6</xdr:col>
      <xdr:colOff>99060</xdr:colOff>
      <xdr:row>28</xdr:row>
      <xdr:rowOff>164465</xdr:rowOff>
    </xdr:to>
    <xdr:graphicFrame macro="">
      <xdr:nvGraphicFramePr>
        <xdr:cNvPr id="2" name="グラフ 1">
          <a:extLst>
            <a:ext uri="{FF2B5EF4-FFF2-40B4-BE49-F238E27FC236}">
              <a16:creationId xmlns:a16="http://schemas.microsoft.com/office/drawing/2014/main" id="{00000000-0008-0000-A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6.xml><?xml version="1.0" encoding="utf-8"?>
<xdr:wsDr xmlns:xdr="http://schemas.openxmlformats.org/drawingml/2006/spreadsheetDrawing" xmlns:a="http://schemas.openxmlformats.org/drawingml/2006/main">
  <xdr:twoCellAnchor>
    <xdr:from>
      <xdr:col>3</xdr:col>
      <xdr:colOff>152400</xdr:colOff>
      <xdr:row>11</xdr:row>
      <xdr:rowOff>179070</xdr:rowOff>
    </xdr:from>
    <xdr:to>
      <xdr:col>11</xdr:col>
      <xdr:colOff>624840</xdr:colOff>
      <xdr:row>31</xdr:row>
      <xdr:rowOff>173355</xdr:rowOff>
    </xdr:to>
    <xdr:graphicFrame macro="">
      <xdr:nvGraphicFramePr>
        <xdr:cNvPr id="2" name="グラフ 1">
          <a:extLst>
            <a:ext uri="{FF2B5EF4-FFF2-40B4-BE49-F238E27FC236}">
              <a16:creationId xmlns:a16="http://schemas.microsoft.com/office/drawing/2014/main" id="{00000000-0008-0000-A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3</xdr:col>
      <xdr:colOff>108585</xdr:colOff>
      <xdr:row>13</xdr:row>
      <xdr:rowOff>28575</xdr:rowOff>
    </xdr:from>
    <xdr:to>
      <xdr:col>10</xdr:col>
      <xdr:colOff>499110</xdr:colOff>
      <xdr:row>34</xdr:row>
      <xdr:rowOff>173355</xdr:rowOff>
    </xdr:to>
    <xdr:graphicFrame macro="">
      <xdr:nvGraphicFramePr>
        <xdr:cNvPr id="2" name="グラフ 1">
          <a:extLst>
            <a:ext uri="{FF2B5EF4-FFF2-40B4-BE49-F238E27FC236}">
              <a16:creationId xmlns:a16="http://schemas.microsoft.com/office/drawing/2014/main" id="{00000000-0008-0000-A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3</xdr:col>
      <xdr:colOff>257175</xdr:colOff>
      <xdr:row>12</xdr:row>
      <xdr:rowOff>43815</xdr:rowOff>
    </xdr:from>
    <xdr:to>
      <xdr:col>10</xdr:col>
      <xdr:colOff>655320</xdr:colOff>
      <xdr:row>30</xdr:row>
      <xdr:rowOff>149225</xdr:rowOff>
    </xdr:to>
    <xdr:graphicFrame macro="">
      <xdr:nvGraphicFramePr>
        <xdr:cNvPr id="2" name="グラフ 1">
          <a:extLst>
            <a:ext uri="{FF2B5EF4-FFF2-40B4-BE49-F238E27FC236}">
              <a16:creationId xmlns:a16="http://schemas.microsoft.com/office/drawing/2014/main" id="{00000000-0008-0000-A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9.xml><?xml version="1.0" encoding="utf-8"?>
<xdr:wsDr xmlns:xdr="http://schemas.openxmlformats.org/drawingml/2006/spreadsheetDrawing" xmlns:a="http://schemas.openxmlformats.org/drawingml/2006/main">
  <xdr:twoCellAnchor>
    <xdr:from>
      <xdr:col>3</xdr:col>
      <xdr:colOff>38100</xdr:colOff>
      <xdr:row>12</xdr:row>
      <xdr:rowOff>120015</xdr:rowOff>
    </xdr:from>
    <xdr:to>
      <xdr:col>10</xdr:col>
      <xdr:colOff>45720</xdr:colOff>
      <xdr:row>30</xdr:row>
      <xdr:rowOff>62865</xdr:rowOff>
    </xdr:to>
    <xdr:graphicFrame macro="">
      <xdr:nvGraphicFramePr>
        <xdr:cNvPr id="2" name="グラフ 1">
          <a:extLst>
            <a:ext uri="{FF2B5EF4-FFF2-40B4-BE49-F238E27FC236}">
              <a16:creationId xmlns:a16="http://schemas.microsoft.com/office/drawing/2014/main" id="{00000000-0008-0000-A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0.77225</cdr:x>
      <cdr:y>0.0655</cdr:y>
    </cdr:from>
    <cdr:to>
      <cdr:x>0.90175</cdr:x>
      <cdr:y>0.095</cdr:y>
    </cdr:to>
    <cdr:sp macro="" textlink="">
      <cdr:nvSpPr>
        <cdr:cNvPr id="2" name="テキスト ボックス 1"/>
        <cdr:cNvSpPr txBox="1"/>
      </cdr:nvSpPr>
      <cdr:spPr>
        <a:xfrm xmlns:a="http://schemas.openxmlformats.org/drawingml/2006/main">
          <a:off x="5702124" y="831766"/>
          <a:ext cx="956199" cy="374612"/>
        </a:xfrm>
        <a:prstGeom xmlns:a="http://schemas.openxmlformats.org/drawingml/2006/main" prst="rect">
          <a:avLst/>
        </a:prstGeom>
      </cdr:spPr>
      <cdr:txBody>
        <a:bodyPr xmlns:a="http://schemas.openxmlformats.org/drawingml/2006/main" vertOverflow="clip" horzOverflow="overflow" wrap="square" rtlCol="0" anchor="ctr"/>
        <a:lstStyle xmlns:a="http://schemas.openxmlformats.org/drawingml/2006/main"/>
        <a:p xmlns:a="http://schemas.openxmlformats.org/drawingml/2006/main">
          <a:pPr algn="ctr"/>
          <a:r>
            <a:rPr lang="ja-JP" altLang="en-US" sz="900">
              <a:latin typeface="メイリオ"/>
              <a:ea typeface="メイリオ"/>
            </a:rPr>
            <a:t>（単位：人）</a:t>
          </a:r>
        </a:p>
      </cdr:txBody>
    </cdr:sp>
  </cdr:relSizeAnchor>
</c:userShapes>
</file>

<file path=xl/drawings/drawing130.xml><?xml version="1.0" encoding="utf-8"?>
<xdr:wsDr xmlns:xdr="http://schemas.openxmlformats.org/drawingml/2006/spreadsheetDrawing" xmlns:a="http://schemas.openxmlformats.org/drawingml/2006/main">
  <xdr:twoCellAnchor>
    <xdr:from>
      <xdr:col>3</xdr:col>
      <xdr:colOff>194310</xdr:colOff>
      <xdr:row>13</xdr:row>
      <xdr:rowOff>118110</xdr:rowOff>
    </xdr:from>
    <xdr:to>
      <xdr:col>12</xdr:col>
      <xdr:colOff>495300</xdr:colOff>
      <xdr:row>34</xdr:row>
      <xdr:rowOff>15240</xdr:rowOff>
    </xdr:to>
    <xdr:graphicFrame macro="">
      <xdr:nvGraphicFramePr>
        <xdr:cNvPr id="2" name="グラフ 1">
          <a:extLst>
            <a:ext uri="{FF2B5EF4-FFF2-40B4-BE49-F238E27FC236}">
              <a16:creationId xmlns:a16="http://schemas.microsoft.com/office/drawing/2014/main" id="{00000000-0008-0000-A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1.xml><?xml version="1.0" encoding="utf-8"?>
<xdr:wsDr xmlns:xdr="http://schemas.openxmlformats.org/drawingml/2006/spreadsheetDrawing" xmlns:a="http://schemas.openxmlformats.org/drawingml/2006/main">
  <xdr:twoCellAnchor>
    <xdr:from>
      <xdr:col>2</xdr:col>
      <xdr:colOff>363855</xdr:colOff>
      <xdr:row>12</xdr:row>
      <xdr:rowOff>113030</xdr:rowOff>
    </xdr:from>
    <xdr:to>
      <xdr:col>10</xdr:col>
      <xdr:colOff>0</xdr:colOff>
      <xdr:row>29</xdr:row>
      <xdr:rowOff>22860</xdr:rowOff>
    </xdr:to>
    <xdr:graphicFrame macro="">
      <xdr:nvGraphicFramePr>
        <xdr:cNvPr id="2" name="グラフ 1">
          <a:extLst>
            <a:ext uri="{FF2B5EF4-FFF2-40B4-BE49-F238E27FC236}">
              <a16:creationId xmlns:a16="http://schemas.microsoft.com/office/drawing/2014/main" id="{00000000-0008-0000-A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2.xml><?xml version="1.0" encoding="utf-8"?>
<xdr:wsDr xmlns:xdr="http://schemas.openxmlformats.org/drawingml/2006/spreadsheetDrawing" xmlns:a="http://schemas.openxmlformats.org/drawingml/2006/main">
  <xdr:twoCellAnchor>
    <xdr:from>
      <xdr:col>2</xdr:col>
      <xdr:colOff>617220</xdr:colOff>
      <xdr:row>12</xdr:row>
      <xdr:rowOff>97790</xdr:rowOff>
    </xdr:from>
    <xdr:to>
      <xdr:col>10</xdr:col>
      <xdr:colOff>342900</xdr:colOff>
      <xdr:row>30</xdr:row>
      <xdr:rowOff>7620</xdr:rowOff>
    </xdr:to>
    <xdr:graphicFrame macro="">
      <xdr:nvGraphicFramePr>
        <xdr:cNvPr id="2" name="グラフ 1">
          <a:extLst>
            <a:ext uri="{FF2B5EF4-FFF2-40B4-BE49-F238E27FC236}">
              <a16:creationId xmlns:a16="http://schemas.microsoft.com/office/drawing/2014/main" id="{00000000-0008-0000-A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3.xml><?xml version="1.0" encoding="utf-8"?>
<xdr:wsDr xmlns:xdr="http://schemas.openxmlformats.org/drawingml/2006/spreadsheetDrawing" xmlns:a="http://schemas.openxmlformats.org/drawingml/2006/main">
  <xdr:twoCellAnchor>
    <xdr:from>
      <xdr:col>3</xdr:col>
      <xdr:colOff>662940</xdr:colOff>
      <xdr:row>12</xdr:row>
      <xdr:rowOff>32385</xdr:rowOff>
    </xdr:from>
    <xdr:to>
      <xdr:col>11</xdr:col>
      <xdr:colOff>243840</xdr:colOff>
      <xdr:row>29</xdr:row>
      <xdr:rowOff>180975</xdr:rowOff>
    </xdr:to>
    <xdr:graphicFrame macro="">
      <xdr:nvGraphicFramePr>
        <xdr:cNvPr id="2" name="グラフ 1">
          <a:extLst>
            <a:ext uri="{FF2B5EF4-FFF2-40B4-BE49-F238E27FC236}">
              <a16:creationId xmlns:a16="http://schemas.microsoft.com/office/drawing/2014/main" id="{00000000-0008-0000-A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4.xml><?xml version="1.0" encoding="utf-8"?>
<xdr:wsDr xmlns:xdr="http://schemas.openxmlformats.org/drawingml/2006/spreadsheetDrawing" xmlns:a="http://schemas.openxmlformats.org/drawingml/2006/main">
  <xdr:twoCellAnchor>
    <xdr:from>
      <xdr:col>2</xdr:col>
      <xdr:colOff>417195</xdr:colOff>
      <xdr:row>12</xdr:row>
      <xdr:rowOff>94615</xdr:rowOff>
    </xdr:from>
    <xdr:to>
      <xdr:col>9</xdr:col>
      <xdr:colOff>357505</xdr:colOff>
      <xdr:row>27</xdr:row>
      <xdr:rowOff>156845</xdr:rowOff>
    </xdr:to>
    <xdr:graphicFrame macro="">
      <xdr:nvGraphicFramePr>
        <xdr:cNvPr id="2" name="グラフ 1">
          <a:extLst>
            <a:ext uri="{FF2B5EF4-FFF2-40B4-BE49-F238E27FC236}">
              <a16:creationId xmlns:a16="http://schemas.microsoft.com/office/drawing/2014/main" id="{00000000-0008-0000-B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5.xml><?xml version="1.0" encoding="utf-8"?>
<xdr:wsDr xmlns:xdr="http://schemas.openxmlformats.org/drawingml/2006/spreadsheetDrawing" xmlns:a="http://schemas.openxmlformats.org/drawingml/2006/main">
  <xdr:twoCellAnchor>
    <xdr:from>
      <xdr:col>2</xdr:col>
      <xdr:colOff>167640</xdr:colOff>
      <xdr:row>11</xdr:row>
      <xdr:rowOff>128270</xdr:rowOff>
    </xdr:from>
    <xdr:to>
      <xdr:col>10</xdr:col>
      <xdr:colOff>396240</xdr:colOff>
      <xdr:row>30</xdr:row>
      <xdr:rowOff>39370</xdr:rowOff>
    </xdr:to>
    <xdr:graphicFrame macro="">
      <xdr:nvGraphicFramePr>
        <xdr:cNvPr id="2" name="グラフ 1">
          <a:extLst>
            <a:ext uri="{FF2B5EF4-FFF2-40B4-BE49-F238E27FC236}">
              <a16:creationId xmlns:a16="http://schemas.microsoft.com/office/drawing/2014/main" id="{00000000-0008-0000-B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6.xml><?xml version="1.0" encoding="utf-8"?>
<xdr:wsDr xmlns:xdr="http://schemas.openxmlformats.org/drawingml/2006/spreadsheetDrawing" xmlns:a="http://schemas.openxmlformats.org/drawingml/2006/main">
  <xdr:twoCellAnchor>
    <xdr:from>
      <xdr:col>3</xdr:col>
      <xdr:colOff>1184910</xdr:colOff>
      <xdr:row>14</xdr:row>
      <xdr:rowOff>1905</xdr:rowOff>
    </xdr:from>
    <xdr:to>
      <xdr:col>11</xdr:col>
      <xdr:colOff>480060</xdr:colOff>
      <xdr:row>30</xdr:row>
      <xdr:rowOff>173355</xdr:rowOff>
    </xdr:to>
    <xdr:graphicFrame macro="">
      <xdr:nvGraphicFramePr>
        <xdr:cNvPr id="2" name="グラフ 1">
          <a:extLst>
            <a:ext uri="{FF2B5EF4-FFF2-40B4-BE49-F238E27FC236}">
              <a16:creationId xmlns:a16="http://schemas.microsoft.com/office/drawing/2014/main" id="{00000000-0008-0000-B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7.xml><?xml version="1.0" encoding="utf-8"?>
<xdr:wsDr xmlns:xdr="http://schemas.openxmlformats.org/drawingml/2006/spreadsheetDrawing" xmlns:a="http://schemas.openxmlformats.org/drawingml/2006/main">
  <xdr:twoCellAnchor>
    <xdr:from>
      <xdr:col>3</xdr:col>
      <xdr:colOff>213360</xdr:colOff>
      <xdr:row>10</xdr:row>
      <xdr:rowOff>118110</xdr:rowOff>
    </xdr:from>
    <xdr:to>
      <xdr:col>12</xdr:col>
      <xdr:colOff>30480</xdr:colOff>
      <xdr:row>32</xdr:row>
      <xdr:rowOff>182880</xdr:rowOff>
    </xdr:to>
    <xdr:graphicFrame macro="">
      <xdr:nvGraphicFramePr>
        <xdr:cNvPr id="2" name="グラフ 1">
          <a:extLst>
            <a:ext uri="{FF2B5EF4-FFF2-40B4-BE49-F238E27FC236}">
              <a16:creationId xmlns:a16="http://schemas.microsoft.com/office/drawing/2014/main" id="{00000000-0008-0000-B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8.xml><?xml version="1.0" encoding="utf-8"?>
<xdr:wsDr xmlns:xdr="http://schemas.openxmlformats.org/drawingml/2006/spreadsheetDrawing" xmlns:a="http://schemas.openxmlformats.org/drawingml/2006/main">
  <xdr:twoCellAnchor>
    <xdr:from>
      <xdr:col>2</xdr:col>
      <xdr:colOff>361950</xdr:colOff>
      <xdr:row>10</xdr:row>
      <xdr:rowOff>9525</xdr:rowOff>
    </xdr:from>
    <xdr:to>
      <xdr:col>7</xdr:col>
      <xdr:colOff>779145</xdr:colOff>
      <xdr:row>25</xdr:row>
      <xdr:rowOff>39370</xdr:rowOff>
    </xdr:to>
    <xdr:graphicFrame macro="">
      <xdr:nvGraphicFramePr>
        <xdr:cNvPr id="2" name="グラフ 1">
          <a:extLst>
            <a:ext uri="{FF2B5EF4-FFF2-40B4-BE49-F238E27FC236}">
              <a16:creationId xmlns:a16="http://schemas.microsoft.com/office/drawing/2014/main" id="{00000000-0008-0000-B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9.xml><?xml version="1.0" encoding="utf-8"?>
<c:userShapes xmlns:c="http://schemas.openxmlformats.org/drawingml/2006/chart">
  <cdr:relSizeAnchor xmlns:cdr="http://schemas.openxmlformats.org/drawingml/2006/chartDrawing">
    <cdr:from>
      <cdr:x>0.00625</cdr:x>
      <cdr:y>0.02225</cdr:y>
    </cdr:from>
    <cdr:to>
      <cdr:x>0.1655</cdr:x>
      <cdr:y>0.20825</cdr:y>
    </cdr:to>
    <cdr:sp macro="" textlink="">
      <cdr:nvSpPr>
        <cdr:cNvPr id="2" name="テキスト ボックス 1"/>
        <cdr:cNvSpPr txBox="1"/>
      </cdr:nvSpPr>
      <cdr:spPr>
        <a:xfrm xmlns:a="http://schemas.openxmlformats.org/drawingml/2006/main">
          <a:off x="29396" y="61700"/>
          <a:ext cx="749023" cy="515786"/>
        </a:xfrm>
        <a:prstGeom xmlns:a="http://schemas.openxmlformats.org/drawingml/2006/main" prst="rect">
          <a:avLst/>
        </a:prstGeom>
        <a:ln xmlns:a="http://schemas.openxmlformats.org/drawingml/2006/main">
          <a:solidFill>
            <a:schemeClr val="tx1"/>
          </a:solidFill>
        </a:ln>
      </cdr:spPr>
      <cdr:txBody>
        <a:bodyPr xmlns:a="http://schemas.openxmlformats.org/drawingml/2006/main" vertOverflow="clip" horzOverflow="overflow" wrap="squar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a:ea typeface="メイリオ"/>
            </a:rPr>
            <a:t>総数</a:t>
          </a:r>
          <a:endParaRPr lang="en-US" altLang="ja-JP" sz="800">
            <a:solidFill>
              <a:schemeClr val="tx1">
                <a:lumMod val="85000"/>
                <a:lumOff val="15000"/>
              </a:schemeClr>
            </a:solidFill>
            <a:latin typeface="メイリオ"/>
            <a:ea typeface="メイリオ"/>
          </a:endParaRPr>
        </a:p>
        <a:p xmlns:a="http://schemas.openxmlformats.org/drawingml/2006/main">
          <a:pPr algn="ctr"/>
          <a:r>
            <a:rPr lang="ja-JP" altLang="en-US" sz="800">
              <a:solidFill>
                <a:schemeClr val="tx1">
                  <a:lumMod val="85000"/>
                  <a:lumOff val="15000"/>
                </a:schemeClr>
              </a:solidFill>
              <a:latin typeface="メイリオ"/>
              <a:ea typeface="メイリオ"/>
            </a:rPr>
            <a:t>65施設</a:t>
          </a: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5715</xdr:colOff>
      <xdr:row>12</xdr:row>
      <xdr:rowOff>9525</xdr:rowOff>
    </xdr:from>
    <xdr:to>
      <xdr:col>8</xdr:col>
      <xdr:colOff>7620</xdr:colOff>
      <xdr:row>31</xdr:row>
      <xdr:rowOff>39370</xdr:rowOff>
    </xdr:to>
    <xdr:graphicFrame macro="">
      <xdr:nvGraphicFramePr>
        <xdr:cNvPr id="2" name="グラフ 1">
          <a:extLst>
            <a:ext uri="{FF2B5EF4-FFF2-40B4-BE49-F238E27FC236}">
              <a16:creationId xmlns:a16="http://schemas.microsoft.com/office/drawing/2014/main" id="{00000000-0008-0000-1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349250</xdr:colOff>
      <xdr:row>16</xdr:row>
      <xdr:rowOff>165735</xdr:rowOff>
    </xdr:from>
    <xdr:to>
      <xdr:col>5</xdr:col>
      <xdr:colOff>222250</xdr:colOff>
      <xdr:row>37</xdr:row>
      <xdr:rowOff>149225</xdr:rowOff>
    </xdr:to>
    <xdr:graphicFrame macro="">
      <xdr:nvGraphicFramePr>
        <xdr:cNvPr id="2" name="グラフ 1">
          <a:extLst>
            <a:ext uri="{FF2B5EF4-FFF2-40B4-BE49-F238E27FC236}">
              <a16:creationId xmlns:a16="http://schemas.microsoft.com/office/drawing/2014/main" id="{00000000-0008-0000-B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1.xml><?xml version="1.0" encoding="utf-8"?>
<xdr:wsDr xmlns:xdr="http://schemas.openxmlformats.org/drawingml/2006/spreadsheetDrawing" xmlns:a="http://schemas.openxmlformats.org/drawingml/2006/main">
  <xdr:twoCellAnchor>
    <xdr:from>
      <xdr:col>3</xdr:col>
      <xdr:colOff>173355</xdr:colOff>
      <xdr:row>12</xdr:row>
      <xdr:rowOff>114300</xdr:rowOff>
    </xdr:from>
    <xdr:to>
      <xdr:col>12</xdr:col>
      <xdr:colOff>38100</xdr:colOff>
      <xdr:row>30</xdr:row>
      <xdr:rowOff>39370</xdr:rowOff>
    </xdr:to>
    <xdr:graphicFrame macro="">
      <xdr:nvGraphicFramePr>
        <xdr:cNvPr id="2" name="グラフ 1">
          <a:extLst>
            <a:ext uri="{FF2B5EF4-FFF2-40B4-BE49-F238E27FC236}">
              <a16:creationId xmlns:a16="http://schemas.microsoft.com/office/drawing/2014/main" id="{00000000-0008-0000-B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2.xml><?xml version="1.0" encoding="utf-8"?>
<xdr:wsDr xmlns:xdr="http://schemas.openxmlformats.org/drawingml/2006/spreadsheetDrawing" xmlns:a="http://schemas.openxmlformats.org/drawingml/2006/main">
  <xdr:twoCellAnchor>
    <xdr:from>
      <xdr:col>3</xdr:col>
      <xdr:colOff>893445</xdr:colOff>
      <xdr:row>14</xdr:row>
      <xdr:rowOff>55245</xdr:rowOff>
    </xdr:from>
    <xdr:to>
      <xdr:col>9</xdr:col>
      <xdr:colOff>541020</xdr:colOff>
      <xdr:row>33</xdr:row>
      <xdr:rowOff>164465</xdr:rowOff>
    </xdr:to>
    <xdr:graphicFrame macro="">
      <xdr:nvGraphicFramePr>
        <xdr:cNvPr id="2" name="グラフ 1">
          <a:extLst>
            <a:ext uri="{FF2B5EF4-FFF2-40B4-BE49-F238E27FC236}">
              <a16:creationId xmlns:a16="http://schemas.microsoft.com/office/drawing/2014/main" id="{00000000-0008-0000-B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3.xml><?xml version="1.0" encoding="utf-8"?>
<xdr:wsDr xmlns:xdr="http://schemas.openxmlformats.org/drawingml/2006/spreadsheetDrawing" xmlns:a="http://schemas.openxmlformats.org/drawingml/2006/main">
  <xdr:twoCellAnchor>
    <xdr:from>
      <xdr:col>4</xdr:col>
      <xdr:colOff>99060</xdr:colOff>
      <xdr:row>13</xdr:row>
      <xdr:rowOff>13335</xdr:rowOff>
    </xdr:from>
    <xdr:to>
      <xdr:col>12</xdr:col>
      <xdr:colOff>38100</xdr:colOff>
      <xdr:row>33</xdr:row>
      <xdr:rowOff>180975</xdr:rowOff>
    </xdr:to>
    <xdr:graphicFrame macro="">
      <xdr:nvGraphicFramePr>
        <xdr:cNvPr id="2" name="グラフ 1">
          <a:extLst>
            <a:ext uri="{FF2B5EF4-FFF2-40B4-BE49-F238E27FC236}">
              <a16:creationId xmlns:a16="http://schemas.microsoft.com/office/drawing/2014/main" id="{00000000-0008-0000-C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4.xml><?xml version="1.0" encoding="utf-8"?>
<xdr:wsDr xmlns:xdr="http://schemas.openxmlformats.org/drawingml/2006/spreadsheetDrawing" xmlns:a="http://schemas.openxmlformats.org/drawingml/2006/main">
  <xdr:twoCellAnchor>
    <xdr:from>
      <xdr:col>3</xdr:col>
      <xdr:colOff>97155</xdr:colOff>
      <xdr:row>12</xdr:row>
      <xdr:rowOff>145415</xdr:rowOff>
    </xdr:from>
    <xdr:to>
      <xdr:col>10</xdr:col>
      <xdr:colOff>350520</xdr:colOff>
      <xdr:row>30</xdr:row>
      <xdr:rowOff>118110</xdr:rowOff>
    </xdr:to>
    <xdr:graphicFrame macro="">
      <xdr:nvGraphicFramePr>
        <xdr:cNvPr id="2" name="グラフ 1">
          <a:extLst>
            <a:ext uri="{FF2B5EF4-FFF2-40B4-BE49-F238E27FC236}">
              <a16:creationId xmlns:a16="http://schemas.microsoft.com/office/drawing/2014/main" id="{00000000-0008-0000-C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5.xml><?xml version="1.0" encoding="utf-8"?>
<xdr:wsDr xmlns:xdr="http://schemas.openxmlformats.org/drawingml/2006/spreadsheetDrawing" xmlns:a="http://schemas.openxmlformats.org/drawingml/2006/main">
  <xdr:twoCellAnchor>
    <xdr:from>
      <xdr:col>3</xdr:col>
      <xdr:colOff>268605</xdr:colOff>
      <xdr:row>13</xdr:row>
      <xdr:rowOff>123825</xdr:rowOff>
    </xdr:from>
    <xdr:to>
      <xdr:col>10</xdr:col>
      <xdr:colOff>388620</xdr:colOff>
      <xdr:row>32</xdr:row>
      <xdr:rowOff>0</xdr:rowOff>
    </xdr:to>
    <xdr:graphicFrame macro="">
      <xdr:nvGraphicFramePr>
        <xdr:cNvPr id="2" name="グラフ 1">
          <a:extLst>
            <a:ext uri="{FF2B5EF4-FFF2-40B4-BE49-F238E27FC236}">
              <a16:creationId xmlns:a16="http://schemas.microsoft.com/office/drawing/2014/main" id="{00000000-0008-0000-C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6.xml><?xml version="1.0" encoding="utf-8"?>
<xdr:wsDr xmlns:xdr="http://schemas.openxmlformats.org/drawingml/2006/spreadsheetDrawing" xmlns:a="http://schemas.openxmlformats.org/drawingml/2006/main">
  <xdr:twoCellAnchor>
    <xdr:from>
      <xdr:col>3</xdr:col>
      <xdr:colOff>223520</xdr:colOff>
      <xdr:row>12</xdr:row>
      <xdr:rowOff>19050</xdr:rowOff>
    </xdr:from>
    <xdr:to>
      <xdr:col>6</xdr:col>
      <xdr:colOff>762635</xdr:colOff>
      <xdr:row>28</xdr:row>
      <xdr:rowOff>88900</xdr:rowOff>
    </xdr:to>
    <xdr:graphicFrame macro="">
      <xdr:nvGraphicFramePr>
        <xdr:cNvPr id="2" name="グラフ 1">
          <a:extLst>
            <a:ext uri="{FF2B5EF4-FFF2-40B4-BE49-F238E27FC236}">
              <a16:creationId xmlns:a16="http://schemas.microsoft.com/office/drawing/2014/main" id="{00000000-0008-0000-C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7.xml><?xml version="1.0" encoding="utf-8"?>
<c:userShapes xmlns:c="http://schemas.openxmlformats.org/drawingml/2006/chart">
  <cdr:relSizeAnchor xmlns:cdr="http://schemas.openxmlformats.org/drawingml/2006/chartDrawing">
    <cdr:from>
      <cdr:x>0.012</cdr:x>
      <cdr:y>0.02225</cdr:y>
    </cdr:from>
    <cdr:to>
      <cdr:x>0.1625</cdr:x>
      <cdr:y>0.22825</cdr:y>
    </cdr:to>
    <cdr:sp macro="" textlink="">
      <cdr:nvSpPr>
        <cdr:cNvPr id="2" name="テキスト ボックス 1"/>
        <cdr:cNvSpPr txBox="1"/>
      </cdr:nvSpPr>
      <cdr:spPr>
        <a:xfrm xmlns:a="http://schemas.openxmlformats.org/drawingml/2006/main">
          <a:off x="60990" y="66659"/>
          <a:ext cx="764922" cy="617161"/>
        </a:xfrm>
        <a:prstGeom xmlns:a="http://schemas.openxmlformats.org/drawingml/2006/main" prst="rect">
          <a:avLst/>
        </a:prstGeom>
        <a:ln xmlns:a="http://schemas.openxmlformats.org/drawingml/2006/main">
          <a:solidFill>
            <a:schemeClr val="tx1">
              <a:lumMod val="85000"/>
              <a:lumOff val="15000"/>
            </a:schemeClr>
          </a:solidFill>
        </a:ln>
      </cdr:spPr>
      <cdr:txBody>
        <a:bodyPr xmlns:a="http://schemas.openxmlformats.org/drawingml/2006/main" vertOverflow="clip" horzOverflow="overflow" wrap="squar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a:ea typeface="メイリオ"/>
            </a:rPr>
            <a:t>総数</a:t>
          </a:r>
          <a:endParaRPr lang="en-US" altLang="ja-JP" sz="800">
            <a:solidFill>
              <a:schemeClr val="tx1">
                <a:lumMod val="85000"/>
                <a:lumOff val="15000"/>
              </a:schemeClr>
            </a:solidFill>
            <a:latin typeface="メイリオ"/>
            <a:ea typeface="メイリオ"/>
          </a:endParaRPr>
        </a:p>
        <a:p xmlns:a="http://schemas.openxmlformats.org/drawingml/2006/main">
          <a:pPr algn="ctr"/>
          <a:r>
            <a:rPr lang="ja-JP" altLang="en-US" sz="800">
              <a:solidFill>
                <a:schemeClr val="tx1">
                  <a:lumMod val="85000"/>
                  <a:lumOff val="15000"/>
                </a:schemeClr>
              </a:solidFill>
              <a:latin typeface="メイリオ"/>
              <a:ea typeface="メイリオ"/>
            </a:rPr>
            <a:t>293人</a:t>
          </a:r>
        </a:p>
      </cdr:txBody>
    </cdr:sp>
  </cdr:relSizeAnchor>
</c:userShapes>
</file>

<file path=xl/drawings/drawing148.xml><?xml version="1.0" encoding="utf-8"?>
<xdr:wsDr xmlns:xdr="http://schemas.openxmlformats.org/drawingml/2006/spreadsheetDrawing" xmlns:a="http://schemas.openxmlformats.org/drawingml/2006/main">
  <xdr:twoCellAnchor>
    <xdr:from>
      <xdr:col>0</xdr:col>
      <xdr:colOff>255905</xdr:colOff>
      <xdr:row>11</xdr:row>
      <xdr:rowOff>9525</xdr:rowOff>
    </xdr:from>
    <xdr:to>
      <xdr:col>5</xdr:col>
      <xdr:colOff>960755</xdr:colOff>
      <xdr:row>27</xdr:row>
      <xdr:rowOff>118110</xdr:rowOff>
    </xdr:to>
    <xdr:graphicFrame macro="">
      <xdr:nvGraphicFramePr>
        <xdr:cNvPr id="2" name="グラフ 1">
          <a:extLst>
            <a:ext uri="{FF2B5EF4-FFF2-40B4-BE49-F238E27FC236}">
              <a16:creationId xmlns:a16="http://schemas.microsoft.com/office/drawing/2014/main" id="{00000000-0008-0000-C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9.xml><?xml version="1.0" encoding="utf-8"?>
<c:userShapes xmlns:c="http://schemas.openxmlformats.org/drawingml/2006/chart">
  <cdr:relSizeAnchor xmlns:cdr="http://schemas.openxmlformats.org/drawingml/2006/chartDrawing">
    <cdr:from>
      <cdr:x>0.02225</cdr:x>
      <cdr:y>0.0275</cdr:y>
    </cdr:from>
    <cdr:to>
      <cdr:x>0.176</cdr:x>
      <cdr:y>0.1965</cdr:y>
    </cdr:to>
    <cdr:sp macro="" textlink="">
      <cdr:nvSpPr>
        <cdr:cNvPr id="2" name="テキスト ボックス 1"/>
        <cdr:cNvSpPr txBox="1"/>
      </cdr:nvSpPr>
      <cdr:spPr>
        <a:xfrm xmlns:a="http://schemas.openxmlformats.org/drawingml/2006/main">
          <a:off x="95369" y="83453"/>
          <a:ext cx="659010" cy="512858"/>
        </a:xfrm>
        <a:prstGeom xmlns:a="http://schemas.openxmlformats.org/drawingml/2006/main" prst="rect">
          <a:avLst/>
        </a:prstGeom>
        <a:ln xmlns:a="http://schemas.openxmlformats.org/drawingml/2006/main">
          <a:solidFill>
            <a:schemeClr val="tx1">
              <a:lumMod val="85000"/>
              <a:lumOff val="15000"/>
            </a:schemeClr>
          </a:solidFill>
        </a:ln>
      </cdr:spPr>
      <cdr:txBody>
        <a:bodyPr xmlns:a="http://schemas.openxmlformats.org/drawingml/2006/main" vertOverflow="clip" horzOverflow="overflow" wrap="square" lIns="72000" tIns="36000" rIns="72000" bIns="36000"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a:ea typeface="メイリオ"/>
            </a:rPr>
            <a:t>総数</a:t>
          </a:r>
          <a:endParaRPr lang="en-US" altLang="ja-JP" sz="800">
            <a:solidFill>
              <a:schemeClr val="tx1">
                <a:lumMod val="85000"/>
                <a:lumOff val="15000"/>
              </a:schemeClr>
            </a:solidFill>
            <a:latin typeface="メイリオ"/>
            <a:ea typeface="メイリオ"/>
          </a:endParaRPr>
        </a:p>
        <a:p xmlns:a="http://schemas.openxmlformats.org/drawingml/2006/main">
          <a:pPr algn="ctr"/>
          <a:r>
            <a:rPr lang="ja-JP" altLang="en-US" sz="800">
              <a:solidFill>
                <a:schemeClr val="tx1">
                  <a:lumMod val="85000"/>
                  <a:lumOff val="15000"/>
                </a:schemeClr>
              </a:solidFill>
              <a:latin typeface="メイリオ"/>
              <a:ea typeface="メイリオ"/>
            </a:rPr>
            <a:t>293人</a:t>
          </a:r>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180975</xdr:colOff>
      <xdr:row>11</xdr:row>
      <xdr:rowOff>173355</xdr:rowOff>
    </xdr:from>
    <xdr:to>
      <xdr:col>6</xdr:col>
      <xdr:colOff>777240</xdr:colOff>
      <xdr:row>32</xdr:row>
      <xdr:rowOff>15240</xdr:rowOff>
    </xdr:to>
    <xdr:graphicFrame macro="">
      <xdr:nvGraphicFramePr>
        <xdr:cNvPr id="2" name="グラフ 1">
          <a:extLst>
            <a:ext uri="{FF2B5EF4-FFF2-40B4-BE49-F238E27FC236}">
              <a16:creationId xmlns:a16="http://schemas.microsoft.com/office/drawing/2014/main" id="{00000000-0008-0000-1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0.xml><?xml version="1.0" encoding="utf-8"?>
<xdr:wsDr xmlns:xdr="http://schemas.openxmlformats.org/drawingml/2006/spreadsheetDrawing" xmlns:a="http://schemas.openxmlformats.org/drawingml/2006/main">
  <xdr:twoCellAnchor>
    <xdr:from>
      <xdr:col>3</xdr:col>
      <xdr:colOff>140970</xdr:colOff>
      <xdr:row>9</xdr:row>
      <xdr:rowOff>80645</xdr:rowOff>
    </xdr:from>
    <xdr:to>
      <xdr:col>6</xdr:col>
      <xdr:colOff>549275</xdr:colOff>
      <xdr:row>28</xdr:row>
      <xdr:rowOff>32385</xdr:rowOff>
    </xdr:to>
    <xdr:graphicFrame macro="">
      <xdr:nvGraphicFramePr>
        <xdr:cNvPr id="2" name="グラフ 1">
          <a:extLst>
            <a:ext uri="{FF2B5EF4-FFF2-40B4-BE49-F238E27FC236}">
              <a16:creationId xmlns:a16="http://schemas.microsoft.com/office/drawing/2014/main" id="{00000000-0008-0000-C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1.xml><?xml version="1.0" encoding="utf-8"?>
<xdr:wsDr xmlns:xdr="http://schemas.openxmlformats.org/drawingml/2006/spreadsheetDrawing" xmlns:a="http://schemas.openxmlformats.org/drawingml/2006/main">
  <xdr:twoCellAnchor>
    <xdr:from>
      <xdr:col>3</xdr:col>
      <xdr:colOff>190500</xdr:colOff>
      <xdr:row>12</xdr:row>
      <xdr:rowOff>51435</xdr:rowOff>
    </xdr:from>
    <xdr:to>
      <xdr:col>10</xdr:col>
      <xdr:colOff>487680</xdr:colOff>
      <xdr:row>29</xdr:row>
      <xdr:rowOff>180975</xdr:rowOff>
    </xdr:to>
    <xdr:graphicFrame macro="">
      <xdr:nvGraphicFramePr>
        <xdr:cNvPr id="2" name="グラフ 1">
          <a:extLst>
            <a:ext uri="{FF2B5EF4-FFF2-40B4-BE49-F238E27FC236}">
              <a16:creationId xmlns:a16="http://schemas.microsoft.com/office/drawing/2014/main" id="{00000000-0008-0000-C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2.xml><?xml version="1.0" encoding="utf-8"?>
<xdr:wsDr xmlns:xdr="http://schemas.openxmlformats.org/drawingml/2006/spreadsheetDrawing" xmlns:a="http://schemas.openxmlformats.org/drawingml/2006/main">
  <xdr:twoCellAnchor>
    <xdr:from>
      <xdr:col>7</xdr:col>
      <xdr:colOff>627380</xdr:colOff>
      <xdr:row>9</xdr:row>
      <xdr:rowOff>39370</xdr:rowOff>
    </xdr:from>
    <xdr:to>
      <xdr:col>16</xdr:col>
      <xdr:colOff>434975</xdr:colOff>
      <xdr:row>27</xdr:row>
      <xdr:rowOff>35560</xdr:rowOff>
    </xdr:to>
    <xdr:graphicFrame macro="">
      <xdr:nvGraphicFramePr>
        <xdr:cNvPr id="3" name="グラフ 2">
          <a:extLst>
            <a:ext uri="{FF2B5EF4-FFF2-40B4-BE49-F238E27FC236}">
              <a16:creationId xmlns:a16="http://schemas.microsoft.com/office/drawing/2014/main" id="{00000000-0008-0000-C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3.xml><?xml version="1.0" encoding="utf-8"?>
<c:userShapes xmlns:c="http://schemas.openxmlformats.org/drawingml/2006/chart">
  <cdr:relSizeAnchor xmlns:cdr="http://schemas.openxmlformats.org/drawingml/2006/chartDrawing">
    <cdr:from>
      <cdr:x>0.01525</cdr:x>
      <cdr:y>0</cdr:y>
    </cdr:from>
    <cdr:to>
      <cdr:x>0.11775</cdr:x>
      <cdr:y>0.06625</cdr:y>
    </cdr:to>
    <cdr:sp macro="" textlink="">
      <cdr:nvSpPr>
        <cdr:cNvPr id="2" name="テキスト ボックス 1"/>
        <cdr:cNvSpPr txBox="1"/>
      </cdr:nvSpPr>
      <cdr:spPr>
        <a:xfrm xmlns:a="http://schemas.openxmlformats.org/drawingml/2006/main">
          <a:off x="88577" y="0"/>
          <a:ext cx="595355" cy="220860"/>
        </a:xfrm>
        <a:prstGeom xmlns:a="http://schemas.openxmlformats.org/drawingml/2006/main" prst="rect">
          <a:avLst/>
        </a:prstGeom>
      </cdr:spPr>
      <cdr:txBody>
        <a:bodyPr xmlns:a="http://schemas.openxmlformats.org/drawingml/2006/main" vertOverflow="clip" horzOverflow="overflow" wrap="square" rtlCol="0" anchor="ctr"/>
        <a:lstStyle xmlns:a="http://schemas.openxmlformats.org/drawingml/2006/main"/>
        <a:p xmlns:a="http://schemas.openxmlformats.org/drawingml/2006/main">
          <a:pPr algn="ctr"/>
          <a:r>
            <a:rPr lang="ja-JP" altLang="en-US" sz="800">
              <a:latin typeface="メイリオ"/>
              <a:ea typeface="メイリオ"/>
            </a:rPr>
            <a:t>（ｔ）</a:t>
          </a:r>
        </a:p>
      </cdr:txBody>
    </cdr:sp>
  </cdr:relSizeAnchor>
</c:userShapes>
</file>

<file path=xl/drawings/drawing154.xml><?xml version="1.0" encoding="utf-8"?>
<xdr:wsDr xmlns:xdr="http://schemas.openxmlformats.org/drawingml/2006/spreadsheetDrawing" xmlns:a="http://schemas.openxmlformats.org/drawingml/2006/main">
  <xdr:twoCellAnchor>
    <xdr:from>
      <xdr:col>0</xdr:col>
      <xdr:colOff>160655</xdr:colOff>
      <xdr:row>13</xdr:row>
      <xdr:rowOff>78105</xdr:rowOff>
    </xdr:from>
    <xdr:to>
      <xdr:col>5</xdr:col>
      <xdr:colOff>723900</xdr:colOff>
      <xdr:row>32</xdr:row>
      <xdr:rowOff>28575</xdr:rowOff>
    </xdr:to>
    <xdr:graphicFrame macro="">
      <xdr:nvGraphicFramePr>
        <xdr:cNvPr id="2" name="グラフ 1">
          <a:extLst>
            <a:ext uri="{FF2B5EF4-FFF2-40B4-BE49-F238E27FC236}">
              <a16:creationId xmlns:a16="http://schemas.microsoft.com/office/drawing/2014/main" id="{00000000-0008-0000-D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5.xml><?xml version="1.0" encoding="utf-8"?>
<xdr:wsDr xmlns:xdr="http://schemas.openxmlformats.org/drawingml/2006/spreadsheetDrawing" xmlns:a="http://schemas.openxmlformats.org/drawingml/2006/main">
  <xdr:twoCellAnchor>
    <xdr:from>
      <xdr:col>2</xdr:col>
      <xdr:colOff>173355</xdr:colOff>
      <xdr:row>11</xdr:row>
      <xdr:rowOff>179070</xdr:rowOff>
    </xdr:from>
    <xdr:to>
      <xdr:col>9</xdr:col>
      <xdr:colOff>91440</xdr:colOff>
      <xdr:row>28</xdr:row>
      <xdr:rowOff>180975</xdr:rowOff>
    </xdr:to>
    <xdr:graphicFrame macro="">
      <xdr:nvGraphicFramePr>
        <xdr:cNvPr id="2" name="グラフ 1">
          <a:extLst>
            <a:ext uri="{FF2B5EF4-FFF2-40B4-BE49-F238E27FC236}">
              <a16:creationId xmlns:a16="http://schemas.microsoft.com/office/drawing/2014/main" id="{00000000-0008-0000-D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6.xml><?xml version="1.0" encoding="utf-8"?>
<xdr:wsDr xmlns:xdr="http://schemas.openxmlformats.org/drawingml/2006/spreadsheetDrawing" xmlns:a="http://schemas.openxmlformats.org/drawingml/2006/main">
  <xdr:twoCellAnchor>
    <xdr:from>
      <xdr:col>2</xdr:col>
      <xdr:colOff>152400</xdr:colOff>
      <xdr:row>11</xdr:row>
      <xdr:rowOff>57150</xdr:rowOff>
    </xdr:from>
    <xdr:to>
      <xdr:col>8</xdr:col>
      <xdr:colOff>594360</xdr:colOff>
      <xdr:row>27</xdr:row>
      <xdr:rowOff>0</xdr:rowOff>
    </xdr:to>
    <xdr:graphicFrame macro="">
      <xdr:nvGraphicFramePr>
        <xdr:cNvPr id="2" name="グラフ 1">
          <a:extLst>
            <a:ext uri="{FF2B5EF4-FFF2-40B4-BE49-F238E27FC236}">
              <a16:creationId xmlns:a16="http://schemas.microsoft.com/office/drawing/2014/main" id="{00000000-0008-0000-D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7.xml><?xml version="1.0" encoding="utf-8"?>
<xdr:wsDr xmlns:xdr="http://schemas.openxmlformats.org/drawingml/2006/spreadsheetDrawing" xmlns:a="http://schemas.openxmlformats.org/drawingml/2006/main">
  <xdr:twoCellAnchor>
    <xdr:from>
      <xdr:col>3</xdr:col>
      <xdr:colOff>245745</xdr:colOff>
      <xdr:row>10</xdr:row>
      <xdr:rowOff>161290</xdr:rowOff>
    </xdr:from>
    <xdr:to>
      <xdr:col>10</xdr:col>
      <xdr:colOff>541020</xdr:colOff>
      <xdr:row>26</xdr:row>
      <xdr:rowOff>118110</xdr:rowOff>
    </xdr:to>
    <xdr:graphicFrame macro="">
      <xdr:nvGraphicFramePr>
        <xdr:cNvPr id="2" name="グラフ 1">
          <a:extLst>
            <a:ext uri="{FF2B5EF4-FFF2-40B4-BE49-F238E27FC236}">
              <a16:creationId xmlns:a16="http://schemas.microsoft.com/office/drawing/2014/main" id="{00000000-0008-0000-D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8.xml><?xml version="1.0" encoding="utf-8"?>
<xdr:wsDr xmlns:xdr="http://schemas.openxmlformats.org/drawingml/2006/spreadsheetDrawing" xmlns:a="http://schemas.openxmlformats.org/drawingml/2006/main">
  <xdr:twoCellAnchor>
    <xdr:from>
      <xdr:col>0</xdr:col>
      <xdr:colOff>196215</xdr:colOff>
      <xdr:row>12</xdr:row>
      <xdr:rowOff>92075</xdr:rowOff>
    </xdr:from>
    <xdr:to>
      <xdr:col>4</xdr:col>
      <xdr:colOff>971550</xdr:colOff>
      <xdr:row>29</xdr:row>
      <xdr:rowOff>22860</xdr:rowOff>
    </xdr:to>
    <xdr:graphicFrame macro="">
      <xdr:nvGraphicFramePr>
        <xdr:cNvPr id="2" name="グラフ 1">
          <a:extLst>
            <a:ext uri="{FF2B5EF4-FFF2-40B4-BE49-F238E27FC236}">
              <a16:creationId xmlns:a16="http://schemas.microsoft.com/office/drawing/2014/main" id="{00000000-0008-0000-D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9.xml><?xml version="1.0" encoding="utf-8"?>
<xdr:wsDr xmlns:xdr="http://schemas.openxmlformats.org/drawingml/2006/spreadsheetDrawing" xmlns:a="http://schemas.openxmlformats.org/drawingml/2006/main">
  <xdr:twoCellAnchor>
    <xdr:from>
      <xdr:col>2</xdr:col>
      <xdr:colOff>405765</xdr:colOff>
      <xdr:row>11</xdr:row>
      <xdr:rowOff>83820</xdr:rowOff>
    </xdr:from>
    <xdr:to>
      <xdr:col>8</xdr:col>
      <xdr:colOff>603885</xdr:colOff>
      <xdr:row>26</xdr:row>
      <xdr:rowOff>113030</xdr:rowOff>
    </xdr:to>
    <xdr:graphicFrame macro="">
      <xdr:nvGraphicFramePr>
        <xdr:cNvPr id="2" name="グラフ 1">
          <a:extLst>
            <a:ext uri="{FF2B5EF4-FFF2-40B4-BE49-F238E27FC236}">
              <a16:creationId xmlns:a16="http://schemas.microsoft.com/office/drawing/2014/main" id="{00000000-0008-0000-D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0.0325</cdr:x>
      <cdr:y>0.04525</cdr:y>
    </cdr:from>
    <cdr:to>
      <cdr:x>0.1085</cdr:x>
      <cdr:y>0.101</cdr:y>
    </cdr:to>
    <cdr:sp macro="" textlink="">
      <cdr:nvSpPr>
        <cdr:cNvPr id="2" name="テキスト ボックス 1"/>
        <cdr:cNvSpPr txBox="1"/>
      </cdr:nvSpPr>
      <cdr:spPr>
        <a:xfrm xmlns:a="http://schemas.openxmlformats.org/drawingml/2006/main">
          <a:off x="192114" y="166627"/>
          <a:ext cx="449252" cy="205291"/>
        </a:xfrm>
        <a:prstGeom xmlns:a="http://schemas.openxmlformats.org/drawingml/2006/main" prst="rect">
          <a:avLst/>
        </a:prstGeom>
      </cdr:spPr>
      <cdr:txBody>
        <a:bodyPr xmlns:a="http://schemas.openxmlformats.org/drawingml/2006/main" vertOverflow="clip" horzOverflow="overflow"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0.01575</cdr:x>
      <cdr:y>0.066</cdr:y>
    </cdr:from>
    <cdr:to>
      <cdr:x>0.12125</cdr:x>
      <cdr:y>0.1405</cdr:y>
    </cdr:to>
    <cdr:sp macro="" textlink="">
      <cdr:nvSpPr>
        <cdr:cNvPr id="3" name="テキスト ボックス 2"/>
        <cdr:cNvSpPr txBox="1"/>
      </cdr:nvSpPr>
      <cdr:spPr>
        <a:xfrm xmlns:a="http://schemas.openxmlformats.org/drawingml/2006/main">
          <a:off x="93101" y="243036"/>
          <a:ext cx="623633" cy="27433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horzOverflow="overflow" wrap="square" rtlCol="0" anchor="ctr"/>
        <a:lstStyle xmlns:a="http://schemas.openxmlformats.org/drawingml/2006/main"/>
        <a:p xmlns:a="http://schemas.openxmlformats.org/drawingml/2006/main">
          <a:pPr algn="ctr"/>
          <a:r>
            <a:rPr lang="ja-JP" altLang="en-US" sz="900">
              <a:latin typeface="メイリオ"/>
              <a:ea typeface="メイリオ"/>
            </a:rPr>
            <a:t>（人）</a:t>
          </a:r>
        </a:p>
      </cdr:txBody>
    </cdr:sp>
  </cdr:relSizeAnchor>
  <cdr:relSizeAnchor xmlns:cdr="http://schemas.openxmlformats.org/drawingml/2006/chartDrawing">
    <cdr:from>
      <cdr:x>0.83625</cdr:x>
      <cdr:y>0.06725</cdr:y>
    </cdr:from>
    <cdr:to>
      <cdr:x>0.9915</cdr:x>
      <cdr:y>0.14175</cdr:y>
    </cdr:to>
    <cdr:sp macro="" textlink="">
      <cdr:nvSpPr>
        <cdr:cNvPr id="4" name="テキスト ボックス 1"/>
        <cdr:cNvSpPr txBox="1"/>
      </cdr:nvSpPr>
      <cdr:spPr>
        <a:xfrm xmlns:a="http://schemas.openxmlformats.org/drawingml/2006/main">
          <a:off x="4943253" y="247639"/>
          <a:ext cx="917716" cy="27433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overflow" horzOverflow="overflow"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メイリオ"/>
              <a:ea typeface="メイリオ"/>
            </a:rPr>
            <a:t>（世帯数）</a:t>
          </a:r>
        </a:p>
      </cdr:txBody>
    </cdr:sp>
  </cdr:relSizeAnchor>
</c:userShapes>
</file>

<file path=xl/drawings/drawing160.xml><?xml version="1.0" encoding="utf-8"?>
<xdr:wsDr xmlns:xdr="http://schemas.openxmlformats.org/drawingml/2006/spreadsheetDrawing" xmlns:a="http://schemas.openxmlformats.org/drawingml/2006/main">
  <xdr:twoCellAnchor>
    <xdr:from>
      <xdr:col>2</xdr:col>
      <xdr:colOff>843280</xdr:colOff>
      <xdr:row>14</xdr:row>
      <xdr:rowOff>153035</xdr:rowOff>
    </xdr:from>
    <xdr:to>
      <xdr:col>9</xdr:col>
      <xdr:colOff>647700</xdr:colOff>
      <xdr:row>31</xdr:row>
      <xdr:rowOff>15240</xdr:rowOff>
    </xdr:to>
    <xdr:graphicFrame macro="">
      <xdr:nvGraphicFramePr>
        <xdr:cNvPr id="2" name="グラフ 1">
          <a:extLst>
            <a:ext uri="{FF2B5EF4-FFF2-40B4-BE49-F238E27FC236}">
              <a16:creationId xmlns:a16="http://schemas.microsoft.com/office/drawing/2014/main" id="{00000000-0008-0000-D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1.xml><?xml version="1.0" encoding="utf-8"?>
<xdr:wsDr xmlns:xdr="http://schemas.openxmlformats.org/drawingml/2006/spreadsheetDrawing" xmlns:a="http://schemas.openxmlformats.org/drawingml/2006/main">
  <xdr:twoCellAnchor>
    <xdr:from>
      <xdr:col>2</xdr:col>
      <xdr:colOff>689610</xdr:colOff>
      <xdr:row>13</xdr:row>
      <xdr:rowOff>88900</xdr:rowOff>
    </xdr:from>
    <xdr:to>
      <xdr:col>12</xdr:col>
      <xdr:colOff>175260</xdr:colOff>
      <xdr:row>32</xdr:row>
      <xdr:rowOff>0</xdr:rowOff>
    </xdr:to>
    <xdr:graphicFrame macro="">
      <xdr:nvGraphicFramePr>
        <xdr:cNvPr id="2" name="グラフ 1">
          <a:extLst>
            <a:ext uri="{FF2B5EF4-FFF2-40B4-BE49-F238E27FC236}">
              <a16:creationId xmlns:a16="http://schemas.microsoft.com/office/drawing/2014/main" id="{00000000-0008-0000-D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2.xml><?xml version="1.0" encoding="utf-8"?>
<xdr:wsDr xmlns:xdr="http://schemas.openxmlformats.org/drawingml/2006/spreadsheetDrawing" xmlns:a="http://schemas.openxmlformats.org/drawingml/2006/main">
  <xdr:twoCellAnchor>
    <xdr:from>
      <xdr:col>3</xdr:col>
      <xdr:colOff>148590</xdr:colOff>
      <xdr:row>12</xdr:row>
      <xdr:rowOff>133985</xdr:rowOff>
    </xdr:from>
    <xdr:to>
      <xdr:col>11</xdr:col>
      <xdr:colOff>632460</xdr:colOff>
      <xdr:row>31</xdr:row>
      <xdr:rowOff>149225</xdr:rowOff>
    </xdr:to>
    <xdr:graphicFrame macro="">
      <xdr:nvGraphicFramePr>
        <xdr:cNvPr id="2" name="グラフ 1">
          <a:extLst>
            <a:ext uri="{FF2B5EF4-FFF2-40B4-BE49-F238E27FC236}">
              <a16:creationId xmlns:a16="http://schemas.microsoft.com/office/drawing/2014/main" id="{00000000-0008-0000-E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3.xml><?xml version="1.0" encoding="utf-8"?>
<xdr:wsDr xmlns:xdr="http://schemas.openxmlformats.org/drawingml/2006/spreadsheetDrawing" xmlns:a="http://schemas.openxmlformats.org/drawingml/2006/main">
  <xdr:twoCellAnchor>
    <xdr:from>
      <xdr:col>3</xdr:col>
      <xdr:colOff>365125</xdr:colOff>
      <xdr:row>14</xdr:row>
      <xdr:rowOff>88900</xdr:rowOff>
    </xdr:from>
    <xdr:to>
      <xdr:col>6</xdr:col>
      <xdr:colOff>1292860</xdr:colOff>
      <xdr:row>32</xdr:row>
      <xdr:rowOff>39370</xdr:rowOff>
    </xdr:to>
    <xdr:graphicFrame macro="">
      <xdr:nvGraphicFramePr>
        <xdr:cNvPr id="2" name="グラフ 1">
          <a:extLst>
            <a:ext uri="{FF2B5EF4-FFF2-40B4-BE49-F238E27FC236}">
              <a16:creationId xmlns:a16="http://schemas.microsoft.com/office/drawing/2014/main" id="{00000000-0008-0000-E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4.xml><?xml version="1.0" encoding="utf-8"?>
<c:userShapes xmlns:c="http://schemas.openxmlformats.org/drawingml/2006/chart">
  <cdr:relSizeAnchor xmlns:cdr="http://schemas.openxmlformats.org/drawingml/2006/chartDrawing">
    <cdr:from>
      <cdr:x>0.01925</cdr:x>
      <cdr:y>0.01575</cdr:y>
    </cdr:from>
    <cdr:to>
      <cdr:x>0.20825</cdr:x>
      <cdr:y>0.1935</cdr:y>
    </cdr:to>
    <cdr:sp macro="" textlink="">
      <cdr:nvSpPr>
        <cdr:cNvPr id="2" name="テキスト ボックス 1"/>
        <cdr:cNvSpPr txBox="1"/>
      </cdr:nvSpPr>
      <cdr:spPr>
        <a:xfrm xmlns:a="http://schemas.openxmlformats.org/drawingml/2006/main">
          <a:off x="102202" y="51066"/>
          <a:ext cx="1003445" cy="576320"/>
        </a:xfrm>
        <a:prstGeom xmlns:a="http://schemas.openxmlformats.org/drawingml/2006/main" prst="rect">
          <a:avLst/>
        </a:prstGeom>
        <a:ln xmlns:a="http://schemas.openxmlformats.org/drawingml/2006/main">
          <a:solidFill>
            <a:schemeClr val="tx1">
              <a:lumMod val="85000"/>
              <a:lumOff val="15000"/>
            </a:schemeClr>
          </a:solidFill>
        </a:ln>
      </cdr:spPr>
      <cdr:txBody>
        <a:bodyPr xmlns:a="http://schemas.openxmlformats.org/drawingml/2006/main" vertOverflow="clip" horzOverflow="overflow" wrap="squar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a:ea typeface="メイリオ"/>
            </a:rPr>
            <a:t>総額</a:t>
          </a:r>
          <a:endParaRPr lang="en-US" altLang="ja-JP" sz="800">
            <a:solidFill>
              <a:schemeClr val="tx1">
                <a:lumMod val="85000"/>
                <a:lumOff val="15000"/>
              </a:schemeClr>
            </a:solidFill>
            <a:latin typeface="メイリオ"/>
            <a:ea typeface="メイリオ"/>
          </a:endParaRPr>
        </a:p>
        <a:p xmlns:a="http://schemas.openxmlformats.org/drawingml/2006/main">
          <a:pPr algn="ctr"/>
          <a:r>
            <a:rPr lang="en-US" altLang="ja-JP" sz="800" baseline="0">
              <a:solidFill>
                <a:schemeClr val="tx1">
                  <a:lumMod val="85000"/>
                  <a:lumOff val="15000"/>
                </a:schemeClr>
              </a:solidFill>
              <a:latin typeface="メイリオ"/>
              <a:ea typeface="メイリオ"/>
            </a:rPr>
            <a:t>20,371,441</a:t>
          </a:r>
          <a:r>
            <a:rPr lang="ja-JP" altLang="en-US" sz="800" baseline="0">
              <a:solidFill>
                <a:schemeClr val="tx1">
                  <a:lumMod val="85000"/>
                  <a:lumOff val="15000"/>
                </a:schemeClr>
              </a:solidFill>
              <a:latin typeface="メイリオ"/>
              <a:ea typeface="メイリオ"/>
            </a:rPr>
            <a:t>千円</a:t>
          </a:r>
          <a:endParaRPr lang="ja-JP" altLang="en-US" sz="800">
            <a:solidFill>
              <a:schemeClr val="tx1">
                <a:lumMod val="85000"/>
                <a:lumOff val="15000"/>
              </a:schemeClr>
            </a:solidFill>
            <a:latin typeface="メイリオ"/>
            <a:ea typeface="メイリオ"/>
          </a:endParaRPr>
        </a:p>
      </cdr:txBody>
    </cdr:sp>
  </cdr:relSizeAnchor>
</c:userShapes>
</file>

<file path=xl/drawings/drawing165.xml><?xml version="1.0" encoding="utf-8"?>
<xdr:wsDr xmlns:xdr="http://schemas.openxmlformats.org/drawingml/2006/spreadsheetDrawing" xmlns:a="http://schemas.openxmlformats.org/drawingml/2006/main">
  <xdr:twoCellAnchor>
    <xdr:from>
      <xdr:col>0</xdr:col>
      <xdr:colOff>160655</xdr:colOff>
      <xdr:row>12</xdr:row>
      <xdr:rowOff>167640</xdr:rowOff>
    </xdr:from>
    <xdr:to>
      <xdr:col>9</xdr:col>
      <xdr:colOff>594360</xdr:colOff>
      <xdr:row>31</xdr:row>
      <xdr:rowOff>32385</xdr:rowOff>
    </xdr:to>
    <xdr:graphicFrame macro="">
      <xdr:nvGraphicFramePr>
        <xdr:cNvPr id="2" name="グラフ 1">
          <a:extLst>
            <a:ext uri="{FF2B5EF4-FFF2-40B4-BE49-F238E27FC236}">
              <a16:creationId xmlns:a16="http://schemas.microsoft.com/office/drawing/2014/main" id="{00000000-0008-0000-E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6.xml><?xml version="1.0" encoding="utf-8"?>
<xdr:wsDr xmlns:xdr="http://schemas.openxmlformats.org/drawingml/2006/spreadsheetDrawing" xmlns:a="http://schemas.openxmlformats.org/drawingml/2006/main">
  <xdr:twoCellAnchor>
    <xdr:from>
      <xdr:col>0</xdr:col>
      <xdr:colOff>123825</xdr:colOff>
      <xdr:row>11</xdr:row>
      <xdr:rowOff>78105</xdr:rowOff>
    </xdr:from>
    <xdr:to>
      <xdr:col>8</xdr:col>
      <xdr:colOff>297180</xdr:colOff>
      <xdr:row>29</xdr:row>
      <xdr:rowOff>177165</xdr:rowOff>
    </xdr:to>
    <xdr:graphicFrame macro="">
      <xdr:nvGraphicFramePr>
        <xdr:cNvPr id="2" name="グラフ 1">
          <a:extLst>
            <a:ext uri="{FF2B5EF4-FFF2-40B4-BE49-F238E27FC236}">
              <a16:creationId xmlns:a16="http://schemas.microsoft.com/office/drawing/2014/main" id="{00000000-0008-0000-E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7.xml><?xml version="1.0" encoding="utf-8"?>
<xdr:wsDr xmlns:xdr="http://schemas.openxmlformats.org/drawingml/2006/spreadsheetDrawing" xmlns:a="http://schemas.openxmlformats.org/drawingml/2006/main">
  <xdr:twoCellAnchor>
    <xdr:from>
      <xdr:col>3</xdr:col>
      <xdr:colOff>433705</xdr:colOff>
      <xdr:row>12</xdr:row>
      <xdr:rowOff>162560</xdr:rowOff>
    </xdr:from>
    <xdr:to>
      <xdr:col>12</xdr:col>
      <xdr:colOff>760095</xdr:colOff>
      <xdr:row>33</xdr:row>
      <xdr:rowOff>78105</xdr:rowOff>
    </xdr:to>
    <xdr:graphicFrame macro="">
      <xdr:nvGraphicFramePr>
        <xdr:cNvPr id="2" name="グラフ 1">
          <a:extLst>
            <a:ext uri="{FF2B5EF4-FFF2-40B4-BE49-F238E27FC236}">
              <a16:creationId xmlns:a16="http://schemas.microsoft.com/office/drawing/2014/main" id="{00000000-0008-0000-E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8.xml><?xml version="1.0" encoding="utf-8"?>
<xdr:wsDr xmlns:xdr="http://schemas.openxmlformats.org/drawingml/2006/spreadsheetDrawing" xmlns:a="http://schemas.openxmlformats.org/drawingml/2006/main">
  <xdr:twoCellAnchor>
    <xdr:from>
      <xdr:col>2</xdr:col>
      <xdr:colOff>1508760</xdr:colOff>
      <xdr:row>13</xdr:row>
      <xdr:rowOff>133985</xdr:rowOff>
    </xdr:from>
    <xdr:to>
      <xdr:col>8</xdr:col>
      <xdr:colOff>739140</xdr:colOff>
      <xdr:row>33</xdr:row>
      <xdr:rowOff>15240</xdr:rowOff>
    </xdr:to>
    <xdr:graphicFrame macro="">
      <xdr:nvGraphicFramePr>
        <xdr:cNvPr id="2" name="グラフ 1">
          <a:extLst>
            <a:ext uri="{FF2B5EF4-FFF2-40B4-BE49-F238E27FC236}">
              <a16:creationId xmlns:a16="http://schemas.microsoft.com/office/drawing/2014/main" id="{00000000-0008-0000-E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9.xml><?xml version="1.0" encoding="utf-8"?>
<xdr:wsDr xmlns:xdr="http://schemas.openxmlformats.org/drawingml/2006/spreadsheetDrawing" xmlns:a="http://schemas.openxmlformats.org/drawingml/2006/main">
  <xdr:twoCellAnchor>
    <xdr:from>
      <xdr:col>0</xdr:col>
      <xdr:colOff>389255</xdr:colOff>
      <xdr:row>14</xdr:row>
      <xdr:rowOff>97790</xdr:rowOff>
    </xdr:from>
    <xdr:to>
      <xdr:col>7</xdr:col>
      <xdr:colOff>586740</xdr:colOff>
      <xdr:row>31</xdr:row>
      <xdr:rowOff>62865</xdr:rowOff>
    </xdr:to>
    <xdr:graphicFrame macro="">
      <xdr:nvGraphicFramePr>
        <xdr:cNvPr id="2" name="グラフ 1">
          <a:extLst>
            <a:ext uri="{FF2B5EF4-FFF2-40B4-BE49-F238E27FC236}">
              <a16:creationId xmlns:a16="http://schemas.microsoft.com/office/drawing/2014/main" id="{00000000-0008-0000-E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2</xdr:col>
      <xdr:colOff>407670</xdr:colOff>
      <xdr:row>1</xdr:row>
      <xdr:rowOff>88900</xdr:rowOff>
    </xdr:from>
    <xdr:to>
      <xdr:col>12</xdr:col>
      <xdr:colOff>522605</xdr:colOff>
      <xdr:row>53</xdr:row>
      <xdr:rowOff>60960</xdr:rowOff>
    </xdr:to>
    <xdr:graphicFrame macro="">
      <xdr:nvGraphicFramePr>
        <xdr:cNvPr id="216065" name="グラフ 1">
          <a:extLst>
            <a:ext uri="{FF2B5EF4-FFF2-40B4-BE49-F238E27FC236}">
              <a16:creationId xmlns:a16="http://schemas.microsoft.com/office/drawing/2014/main" id="{00000000-0008-0000-1900-0000014C03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334010</xdr:colOff>
      <xdr:row>4</xdr:row>
      <xdr:rowOff>191135</xdr:rowOff>
    </xdr:from>
    <xdr:to>
      <xdr:col>10</xdr:col>
      <xdr:colOff>189865</xdr:colOff>
      <xdr:row>6</xdr:row>
      <xdr:rowOff>183515</xdr:rowOff>
    </xdr:to>
    <xdr:sp macro="" textlink="">
      <xdr:nvSpPr>
        <xdr:cNvPr id="216066" name="テキスト ボックス 1">
          <a:extLst>
            <a:ext uri="{FF2B5EF4-FFF2-40B4-BE49-F238E27FC236}">
              <a16:creationId xmlns:a16="http://schemas.microsoft.com/office/drawing/2014/main" id="{00000000-0008-0000-1900-0000024C0300}"/>
            </a:ext>
          </a:extLst>
        </xdr:cNvPr>
        <xdr:cNvSpPr txBox="1"/>
      </xdr:nvSpPr>
      <xdr:spPr>
        <a:xfrm>
          <a:off x="7153910" y="1105535"/>
          <a:ext cx="1494155" cy="449580"/>
        </a:xfrm>
        <a:prstGeom prst="rect">
          <a:avLst/>
        </a:prstGeom>
        <a:ln>
          <a:solidFill>
            <a:schemeClr val="tx1"/>
          </a:solidFill>
        </a:ln>
      </xdr:spPr>
      <xdr:txBody>
        <a:bodyPr vertOverflow="overflow" horzOverflow="overflow"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ja-JP" altLang="en-US" sz="1100">
              <a:latin typeface="メイリオ"/>
              <a:ea typeface="メイリオ"/>
            </a:rPr>
            <a:t>総数：</a:t>
          </a:r>
          <a:r>
            <a:rPr lang="en-US" altLang="ja-JP" sz="1100">
              <a:latin typeface="メイリオ"/>
              <a:ea typeface="メイリオ"/>
            </a:rPr>
            <a:t>1,328</a:t>
          </a:r>
          <a:r>
            <a:rPr lang="ja-JP" altLang="en-US" sz="1100">
              <a:latin typeface="メイリオ"/>
              <a:ea typeface="メイリオ"/>
            </a:rPr>
            <a:t>人</a:t>
          </a:r>
        </a:p>
      </xdr:txBody>
    </xdr:sp>
    <xdr:clientData/>
  </xdr:twoCellAnchor>
  <xdr:twoCellAnchor>
    <xdr:from>
      <xdr:col>4</xdr:col>
      <xdr:colOff>205740</xdr:colOff>
      <xdr:row>1</xdr:row>
      <xdr:rowOff>134620</xdr:rowOff>
    </xdr:from>
    <xdr:to>
      <xdr:col>5</xdr:col>
      <xdr:colOff>205105</xdr:colOff>
      <xdr:row>2</xdr:row>
      <xdr:rowOff>156845</xdr:rowOff>
    </xdr:to>
    <xdr:sp macro="" textlink="">
      <xdr:nvSpPr>
        <xdr:cNvPr id="216067" name="テキスト ボックス 1">
          <a:extLst>
            <a:ext uri="{FF2B5EF4-FFF2-40B4-BE49-F238E27FC236}">
              <a16:creationId xmlns:a16="http://schemas.microsoft.com/office/drawing/2014/main" id="{00000000-0008-0000-1900-0000034C0300}"/>
            </a:ext>
          </a:extLst>
        </xdr:cNvPr>
        <xdr:cNvSpPr txBox="1"/>
      </xdr:nvSpPr>
      <xdr:spPr>
        <a:xfrm>
          <a:off x="4215765" y="363220"/>
          <a:ext cx="656590" cy="250825"/>
        </a:xfrm>
        <a:prstGeom prst="rect">
          <a:avLst/>
        </a:prstGeom>
        <a:noFill/>
        <a:ln>
          <a:noFill/>
        </a:ln>
      </xdr:spPr>
      <xdr:txBody>
        <a:bodyPr vertOverflow="overflow" horzOverflow="overflow"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ja-JP" altLang="en-US" sz="1100">
              <a:latin typeface="メイリオ"/>
              <a:ea typeface="メイリオ"/>
            </a:rPr>
            <a:t>（人）</a:t>
          </a:r>
        </a:p>
      </xdr:txBody>
    </xdr:sp>
    <xdr:clientData/>
  </xdr:twoCellAnchor>
</xdr:wsDr>
</file>

<file path=xl/drawings/drawing170.xml><?xml version="1.0" encoding="utf-8"?>
<xdr:wsDr xmlns:xdr="http://schemas.openxmlformats.org/drawingml/2006/spreadsheetDrawing" xmlns:a="http://schemas.openxmlformats.org/drawingml/2006/main">
  <xdr:twoCellAnchor>
    <xdr:from>
      <xdr:col>2</xdr:col>
      <xdr:colOff>630555</xdr:colOff>
      <xdr:row>8</xdr:row>
      <xdr:rowOff>155575</xdr:rowOff>
    </xdr:from>
    <xdr:to>
      <xdr:col>4</xdr:col>
      <xdr:colOff>2764790</xdr:colOff>
      <xdr:row>26</xdr:row>
      <xdr:rowOff>86360</xdr:rowOff>
    </xdr:to>
    <xdr:graphicFrame macro="">
      <xdr:nvGraphicFramePr>
        <xdr:cNvPr id="2" name="グラフ 1">
          <a:extLst>
            <a:ext uri="{FF2B5EF4-FFF2-40B4-BE49-F238E27FC236}">
              <a16:creationId xmlns:a16="http://schemas.microsoft.com/office/drawing/2014/main" id="{00000000-0008-0000-E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1.xml><?xml version="1.0" encoding="utf-8"?>
<c:userShapes xmlns:c="http://schemas.openxmlformats.org/drawingml/2006/chart">
  <cdr:relSizeAnchor xmlns:cdr="http://schemas.openxmlformats.org/drawingml/2006/chartDrawing">
    <cdr:from>
      <cdr:x>0.018</cdr:x>
      <cdr:y>0.0235</cdr:y>
    </cdr:from>
    <cdr:to>
      <cdr:x>0.20875</cdr:x>
      <cdr:y>0.2155</cdr:y>
    </cdr:to>
    <cdr:sp macro="" textlink="">
      <cdr:nvSpPr>
        <cdr:cNvPr id="2" name="テキスト ボックス 1"/>
        <cdr:cNvSpPr txBox="1"/>
      </cdr:nvSpPr>
      <cdr:spPr>
        <a:xfrm xmlns:a="http://schemas.openxmlformats.org/drawingml/2006/main">
          <a:off x="92765" y="75731"/>
          <a:ext cx="983060" cy="618744"/>
        </a:xfrm>
        <a:prstGeom xmlns:a="http://schemas.openxmlformats.org/drawingml/2006/main" prst="rect">
          <a:avLst/>
        </a:prstGeom>
        <a:ln xmlns:a="http://schemas.openxmlformats.org/drawingml/2006/main">
          <a:solidFill>
            <a:schemeClr val="tx1">
              <a:lumMod val="85000"/>
              <a:lumOff val="15000"/>
            </a:schemeClr>
          </a:solidFill>
        </a:ln>
      </cdr:spPr>
      <cdr:txBody>
        <a:bodyPr xmlns:a="http://schemas.openxmlformats.org/drawingml/2006/main" vertOverflow="clip" horzOverflow="overflow" wrap="squar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a:ea typeface="メイリオ"/>
            </a:rPr>
            <a:t>総額</a:t>
          </a:r>
          <a:endParaRPr lang="en-US" altLang="ja-JP" sz="800">
            <a:solidFill>
              <a:schemeClr val="tx1">
                <a:lumMod val="85000"/>
                <a:lumOff val="15000"/>
              </a:schemeClr>
            </a:solidFill>
            <a:latin typeface="メイリオ"/>
            <a:ea typeface="メイリオ"/>
          </a:endParaRPr>
        </a:p>
        <a:p xmlns:a="http://schemas.openxmlformats.org/drawingml/2006/main">
          <a:pPr algn="ctr"/>
          <a:r>
            <a:rPr lang="en-US" altLang="ja-JP" sz="800">
              <a:solidFill>
                <a:schemeClr val="tx1">
                  <a:lumMod val="85000"/>
                  <a:lumOff val="15000"/>
                </a:schemeClr>
              </a:solidFill>
              <a:latin typeface="メイリオ"/>
              <a:ea typeface="メイリオ"/>
            </a:rPr>
            <a:t>7,187,909</a:t>
          </a:r>
          <a:r>
            <a:rPr lang="ja-JP" altLang="en-US" sz="800">
              <a:solidFill>
                <a:schemeClr val="tx1">
                  <a:lumMod val="85000"/>
                  <a:lumOff val="15000"/>
                </a:schemeClr>
              </a:solidFill>
              <a:latin typeface="メイリオ"/>
              <a:ea typeface="メイリオ"/>
            </a:rPr>
            <a:t>千円</a:t>
          </a:r>
        </a:p>
      </cdr:txBody>
    </cdr:sp>
  </cdr:relSizeAnchor>
</c:userShapes>
</file>

<file path=xl/drawings/drawing172.xml><?xml version="1.0" encoding="utf-8"?>
<xdr:wsDr xmlns:xdr="http://schemas.openxmlformats.org/drawingml/2006/spreadsheetDrawing" xmlns:a="http://schemas.openxmlformats.org/drawingml/2006/main">
  <xdr:twoCellAnchor>
    <xdr:from>
      <xdr:col>0</xdr:col>
      <xdr:colOff>0</xdr:colOff>
      <xdr:row>16</xdr:row>
      <xdr:rowOff>83185</xdr:rowOff>
    </xdr:from>
    <xdr:to>
      <xdr:col>3</xdr:col>
      <xdr:colOff>1905635</xdr:colOff>
      <xdr:row>33</xdr:row>
      <xdr:rowOff>1905</xdr:rowOff>
    </xdr:to>
    <xdr:graphicFrame macro="">
      <xdr:nvGraphicFramePr>
        <xdr:cNvPr id="2" name="グラフ 1">
          <a:extLst>
            <a:ext uri="{FF2B5EF4-FFF2-40B4-BE49-F238E27FC236}">
              <a16:creationId xmlns:a16="http://schemas.microsoft.com/office/drawing/2014/main" id="{00000000-0008-0000-E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3.xml><?xml version="1.0" encoding="utf-8"?>
<c:userShapes xmlns:c="http://schemas.openxmlformats.org/drawingml/2006/chart">
  <cdr:relSizeAnchor xmlns:cdr="http://schemas.openxmlformats.org/drawingml/2006/chartDrawing">
    <cdr:from>
      <cdr:x>0.0145</cdr:x>
      <cdr:y>0.0175</cdr:y>
    </cdr:from>
    <cdr:to>
      <cdr:x>0.181</cdr:x>
      <cdr:y>0.21725</cdr:y>
    </cdr:to>
    <cdr:sp macro="" textlink="">
      <cdr:nvSpPr>
        <cdr:cNvPr id="2" name="テキスト ボックス 1"/>
        <cdr:cNvSpPr txBox="1"/>
      </cdr:nvSpPr>
      <cdr:spPr>
        <a:xfrm xmlns:a="http://schemas.openxmlformats.org/drawingml/2006/main">
          <a:off x="82048" y="52984"/>
          <a:ext cx="942137" cy="604779"/>
        </a:xfrm>
        <a:prstGeom xmlns:a="http://schemas.openxmlformats.org/drawingml/2006/main" prst="rect">
          <a:avLst/>
        </a:prstGeom>
        <a:ln xmlns:a="http://schemas.openxmlformats.org/drawingml/2006/main">
          <a:solidFill>
            <a:schemeClr val="tx1">
              <a:lumMod val="85000"/>
              <a:lumOff val="15000"/>
            </a:schemeClr>
          </a:solidFill>
        </a:ln>
      </cdr:spPr>
      <cdr:txBody>
        <a:bodyPr xmlns:a="http://schemas.openxmlformats.org/drawingml/2006/main" vertOverflow="clip" horzOverflow="overflow" wrap="squar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a:ea typeface="メイリオ"/>
            </a:rPr>
            <a:t>総額</a:t>
          </a:r>
          <a:endParaRPr lang="en-US" altLang="ja-JP" sz="800">
            <a:solidFill>
              <a:schemeClr val="tx1">
                <a:lumMod val="85000"/>
                <a:lumOff val="15000"/>
              </a:schemeClr>
            </a:solidFill>
            <a:latin typeface="メイリオ"/>
            <a:ea typeface="メイリオ"/>
          </a:endParaRPr>
        </a:p>
        <a:p xmlns:a="http://schemas.openxmlformats.org/drawingml/2006/main">
          <a:pPr algn="ctr"/>
          <a:r>
            <a:rPr lang="ja-JP" altLang="en-US" sz="800">
              <a:solidFill>
                <a:schemeClr val="tx1">
                  <a:lumMod val="85000"/>
                  <a:lumOff val="15000"/>
                </a:schemeClr>
              </a:solidFill>
              <a:latin typeface="メイリオ"/>
              <a:ea typeface="メイリオ"/>
            </a:rPr>
            <a:t>7,187,909千円</a:t>
          </a:r>
        </a:p>
      </cdr:txBody>
    </cdr:sp>
  </cdr:relSizeAnchor>
</c:userShapes>
</file>

<file path=xl/drawings/drawing174.xml><?xml version="1.0" encoding="utf-8"?>
<xdr:wsDr xmlns:xdr="http://schemas.openxmlformats.org/drawingml/2006/spreadsheetDrawing" xmlns:a="http://schemas.openxmlformats.org/drawingml/2006/main">
  <xdr:twoCellAnchor>
    <xdr:from>
      <xdr:col>0</xdr:col>
      <xdr:colOff>135255</xdr:colOff>
      <xdr:row>13</xdr:row>
      <xdr:rowOff>60960</xdr:rowOff>
    </xdr:from>
    <xdr:to>
      <xdr:col>7</xdr:col>
      <xdr:colOff>1050925</xdr:colOff>
      <xdr:row>35</xdr:row>
      <xdr:rowOff>71120</xdr:rowOff>
    </xdr:to>
    <xdr:graphicFrame macro="">
      <xdr:nvGraphicFramePr>
        <xdr:cNvPr id="2" name="グラフ 1">
          <a:extLst>
            <a:ext uri="{FF2B5EF4-FFF2-40B4-BE49-F238E27FC236}">
              <a16:creationId xmlns:a16="http://schemas.microsoft.com/office/drawing/2014/main" id="{00000000-0008-0000-E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5.xml><?xml version="1.0" encoding="utf-8"?>
<xdr:wsDr xmlns:xdr="http://schemas.openxmlformats.org/drawingml/2006/spreadsheetDrawing" xmlns:a="http://schemas.openxmlformats.org/drawingml/2006/main">
  <xdr:twoCellAnchor>
    <xdr:from>
      <xdr:col>0</xdr:col>
      <xdr:colOff>226695</xdr:colOff>
      <xdr:row>12</xdr:row>
      <xdr:rowOff>28575</xdr:rowOff>
    </xdr:from>
    <xdr:to>
      <xdr:col>6</xdr:col>
      <xdr:colOff>426720</xdr:colOff>
      <xdr:row>28</xdr:row>
      <xdr:rowOff>173355</xdr:rowOff>
    </xdr:to>
    <xdr:graphicFrame macro="">
      <xdr:nvGraphicFramePr>
        <xdr:cNvPr id="2" name="グラフ 1">
          <a:extLst>
            <a:ext uri="{FF2B5EF4-FFF2-40B4-BE49-F238E27FC236}">
              <a16:creationId xmlns:a16="http://schemas.microsoft.com/office/drawing/2014/main" id="{00000000-0008-0000-F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6.xml><?xml version="1.0" encoding="utf-8"?>
<xdr:wsDr xmlns:xdr="http://schemas.openxmlformats.org/drawingml/2006/spreadsheetDrawing" xmlns:a="http://schemas.openxmlformats.org/drawingml/2006/main">
  <xdr:twoCellAnchor>
    <xdr:from>
      <xdr:col>0</xdr:col>
      <xdr:colOff>104775</xdr:colOff>
      <xdr:row>14</xdr:row>
      <xdr:rowOff>0</xdr:rowOff>
    </xdr:from>
    <xdr:to>
      <xdr:col>7</xdr:col>
      <xdr:colOff>357505</xdr:colOff>
      <xdr:row>30</xdr:row>
      <xdr:rowOff>39370</xdr:rowOff>
    </xdr:to>
    <xdr:graphicFrame macro="">
      <xdr:nvGraphicFramePr>
        <xdr:cNvPr id="2" name="グラフ 1">
          <a:extLst>
            <a:ext uri="{FF2B5EF4-FFF2-40B4-BE49-F238E27FC236}">
              <a16:creationId xmlns:a16="http://schemas.microsoft.com/office/drawing/2014/main" id="{00000000-0008-0000-F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7.xml><?xml version="1.0" encoding="utf-8"?>
<xdr:wsDr xmlns:xdr="http://schemas.openxmlformats.org/drawingml/2006/spreadsheetDrawing" xmlns:a="http://schemas.openxmlformats.org/drawingml/2006/main">
  <xdr:twoCellAnchor>
    <xdr:from>
      <xdr:col>0</xdr:col>
      <xdr:colOff>389255</xdr:colOff>
      <xdr:row>14</xdr:row>
      <xdr:rowOff>49530</xdr:rowOff>
    </xdr:from>
    <xdr:to>
      <xdr:col>7</xdr:col>
      <xdr:colOff>0</xdr:colOff>
      <xdr:row>29</xdr:row>
      <xdr:rowOff>127635</xdr:rowOff>
    </xdr:to>
    <xdr:graphicFrame macro="">
      <xdr:nvGraphicFramePr>
        <xdr:cNvPr id="2" name="グラフ 1">
          <a:extLst>
            <a:ext uri="{FF2B5EF4-FFF2-40B4-BE49-F238E27FC236}">
              <a16:creationId xmlns:a16="http://schemas.microsoft.com/office/drawing/2014/main" id="{00000000-0008-0000-F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8.xml><?xml version="1.0" encoding="utf-8"?>
<xdr:wsDr xmlns:xdr="http://schemas.openxmlformats.org/drawingml/2006/spreadsheetDrawing" xmlns:a="http://schemas.openxmlformats.org/drawingml/2006/main">
  <xdr:twoCellAnchor>
    <xdr:from>
      <xdr:col>0</xdr:col>
      <xdr:colOff>236220</xdr:colOff>
      <xdr:row>13</xdr:row>
      <xdr:rowOff>78105</xdr:rowOff>
    </xdr:from>
    <xdr:to>
      <xdr:col>6</xdr:col>
      <xdr:colOff>464185</xdr:colOff>
      <xdr:row>31</xdr:row>
      <xdr:rowOff>28575</xdr:rowOff>
    </xdr:to>
    <xdr:graphicFrame macro="">
      <xdr:nvGraphicFramePr>
        <xdr:cNvPr id="2" name="グラフ 1">
          <a:extLst>
            <a:ext uri="{FF2B5EF4-FFF2-40B4-BE49-F238E27FC236}">
              <a16:creationId xmlns:a16="http://schemas.microsoft.com/office/drawing/2014/main" id="{00000000-0008-0000-F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9.xml><?xml version="1.0" encoding="utf-8"?>
<xdr:wsDr xmlns:xdr="http://schemas.openxmlformats.org/drawingml/2006/spreadsheetDrawing" xmlns:a="http://schemas.openxmlformats.org/drawingml/2006/main">
  <xdr:twoCellAnchor>
    <xdr:from>
      <xdr:col>6</xdr:col>
      <xdr:colOff>52705</xdr:colOff>
      <xdr:row>2</xdr:row>
      <xdr:rowOff>137160</xdr:rowOff>
    </xdr:from>
    <xdr:to>
      <xdr:col>14</xdr:col>
      <xdr:colOff>632460</xdr:colOff>
      <xdr:row>23</xdr:row>
      <xdr:rowOff>118110</xdr:rowOff>
    </xdr:to>
    <xdr:graphicFrame macro="">
      <xdr:nvGraphicFramePr>
        <xdr:cNvPr id="2" name="グラフ 1">
          <a:extLst>
            <a:ext uri="{FF2B5EF4-FFF2-40B4-BE49-F238E27FC236}">
              <a16:creationId xmlns:a16="http://schemas.microsoft.com/office/drawing/2014/main" id="{00000000-0008-0000-F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357505</xdr:colOff>
      <xdr:row>28</xdr:row>
      <xdr:rowOff>46355</xdr:rowOff>
    </xdr:from>
    <xdr:to>
      <xdr:col>15</xdr:col>
      <xdr:colOff>594360</xdr:colOff>
      <xdr:row>48</xdr:row>
      <xdr:rowOff>101600</xdr:rowOff>
    </xdr:to>
    <xdr:graphicFrame macro="">
      <xdr:nvGraphicFramePr>
        <xdr:cNvPr id="3" name="グラフ 2">
          <a:extLst>
            <a:ext uri="{FF2B5EF4-FFF2-40B4-BE49-F238E27FC236}">
              <a16:creationId xmlns:a16="http://schemas.microsoft.com/office/drawing/2014/main" id="{00000000-0008-0000-F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181610</xdr:colOff>
      <xdr:row>14</xdr:row>
      <xdr:rowOff>106680</xdr:rowOff>
    </xdr:from>
    <xdr:to>
      <xdr:col>11</xdr:col>
      <xdr:colOff>45085</xdr:colOff>
      <xdr:row>62</xdr:row>
      <xdr:rowOff>45720</xdr:rowOff>
    </xdr:to>
    <xdr:graphicFrame macro="">
      <xdr:nvGraphicFramePr>
        <xdr:cNvPr id="2" name="グラフ 1">
          <a:extLst>
            <a:ext uri="{FF2B5EF4-FFF2-40B4-BE49-F238E27FC236}">
              <a16:creationId xmlns:a16="http://schemas.microsoft.com/office/drawing/2014/main" id="{00000000-0008-0000-1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0.xml><?xml version="1.0" encoding="utf-8"?>
<xdr:wsDr xmlns:xdr="http://schemas.openxmlformats.org/drawingml/2006/spreadsheetDrawing" xmlns:a="http://schemas.openxmlformats.org/drawingml/2006/main">
  <xdr:twoCellAnchor>
    <xdr:from>
      <xdr:col>0</xdr:col>
      <xdr:colOff>154305</xdr:colOff>
      <xdr:row>11</xdr:row>
      <xdr:rowOff>22860</xdr:rowOff>
    </xdr:from>
    <xdr:to>
      <xdr:col>6</xdr:col>
      <xdr:colOff>99060</xdr:colOff>
      <xdr:row>30</xdr:row>
      <xdr:rowOff>74295</xdr:rowOff>
    </xdr:to>
    <xdr:graphicFrame macro="">
      <xdr:nvGraphicFramePr>
        <xdr:cNvPr id="2" name="グラフ 1">
          <a:extLst>
            <a:ext uri="{FF2B5EF4-FFF2-40B4-BE49-F238E27FC236}">
              <a16:creationId xmlns:a16="http://schemas.microsoft.com/office/drawing/2014/main" id="{00000000-0008-0000-F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1.xml><?xml version="1.0" encoding="utf-8"?>
<xdr:wsDr xmlns:xdr="http://schemas.openxmlformats.org/drawingml/2006/spreadsheetDrawing" xmlns:a="http://schemas.openxmlformats.org/drawingml/2006/main">
  <xdr:twoCellAnchor>
    <xdr:from>
      <xdr:col>2</xdr:col>
      <xdr:colOff>29210</xdr:colOff>
      <xdr:row>11</xdr:row>
      <xdr:rowOff>101600</xdr:rowOff>
    </xdr:from>
    <xdr:to>
      <xdr:col>8</xdr:col>
      <xdr:colOff>632460</xdr:colOff>
      <xdr:row>33</xdr:row>
      <xdr:rowOff>22860</xdr:rowOff>
    </xdr:to>
    <xdr:graphicFrame macro="">
      <xdr:nvGraphicFramePr>
        <xdr:cNvPr id="2" name="グラフ 1">
          <a:extLst>
            <a:ext uri="{FF2B5EF4-FFF2-40B4-BE49-F238E27FC236}">
              <a16:creationId xmlns:a16="http://schemas.microsoft.com/office/drawing/2014/main" id="{00000000-0008-0000-F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2.xml><?xml version="1.0" encoding="utf-8"?>
<xdr:wsDr xmlns:xdr="http://schemas.openxmlformats.org/drawingml/2006/spreadsheetDrawing" xmlns:a="http://schemas.openxmlformats.org/drawingml/2006/main">
  <xdr:twoCellAnchor>
    <xdr:from>
      <xdr:col>2</xdr:col>
      <xdr:colOff>0</xdr:colOff>
      <xdr:row>6</xdr:row>
      <xdr:rowOff>33020</xdr:rowOff>
    </xdr:from>
    <xdr:to>
      <xdr:col>6</xdr:col>
      <xdr:colOff>647700</xdr:colOff>
      <xdr:row>21</xdr:row>
      <xdr:rowOff>45720</xdr:rowOff>
    </xdr:to>
    <xdr:graphicFrame macro="">
      <xdr:nvGraphicFramePr>
        <xdr:cNvPr id="2" name="グラフ 1">
          <a:extLst>
            <a:ext uri="{FF2B5EF4-FFF2-40B4-BE49-F238E27FC236}">
              <a16:creationId xmlns:a16="http://schemas.microsoft.com/office/drawing/2014/main" id="{00000000-0008-0000-F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3.xml><?xml version="1.0" encoding="utf-8"?>
<xdr:wsDr xmlns:xdr="http://schemas.openxmlformats.org/drawingml/2006/spreadsheetDrawing" xmlns:a="http://schemas.openxmlformats.org/drawingml/2006/main">
  <xdr:twoCellAnchor>
    <xdr:from>
      <xdr:col>0</xdr:col>
      <xdr:colOff>90170</xdr:colOff>
      <xdr:row>12</xdr:row>
      <xdr:rowOff>127635</xdr:rowOff>
    </xdr:from>
    <xdr:to>
      <xdr:col>9</xdr:col>
      <xdr:colOff>403860</xdr:colOff>
      <xdr:row>35</xdr:row>
      <xdr:rowOff>88900</xdr:rowOff>
    </xdr:to>
    <xdr:graphicFrame macro="">
      <xdr:nvGraphicFramePr>
        <xdr:cNvPr id="2" name="グラフ 1">
          <a:extLst>
            <a:ext uri="{FF2B5EF4-FFF2-40B4-BE49-F238E27FC236}">
              <a16:creationId xmlns:a16="http://schemas.microsoft.com/office/drawing/2014/main" id="{00000000-0008-0000-0001-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4.xml><?xml version="1.0" encoding="utf-8"?>
<xdr:wsDr xmlns:xdr="http://schemas.openxmlformats.org/drawingml/2006/spreadsheetDrawing" xmlns:a="http://schemas.openxmlformats.org/drawingml/2006/main">
  <xdr:twoCellAnchor>
    <xdr:from>
      <xdr:col>0</xdr:col>
      <xdr:colOff>86995</xdr:colOff>
      <xdr:row>13</xdr:row>
      <xdr:rowOff>86360</xdr:rowOff>
    </xdr:from>
    <xdr:to>
      <xdr:col>9</xdr:col>
      <xdr:colOff>358140</xdr:colOff>
      <xdr:row>41</xdr:row>
      <xdr:rowOff>115570</xdr:rowOff>
    </xdr:to>
    <xdr:graphicFrame macro="">
      <xdr:nvGraphicFramePr>
        <xdr:cNvPr id="2" name="グラフ 1">
          <a:extLst>
            <a:ext uri="{FF2B5EF4-FFF2-40B4-BE49-F238E27FC236}">
              <a16:creationId xmlns:a16="http://schemas.microsoft.com/office/drawing/2014/main" id="{00000000-0008-0000-0101-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5.xml><?xml version="1.0" encoding="utf-8"?>
<xdr:wsDr xmlns:xdr="http://schemas.openxmlformats.org/drawingml/2006/spreadsheetDrawing" xmlns:a="http://schemas.openxmlformats.org/drawingml/2006/main">
  <xdr:twoCellAnchor>
    <xdr:from>
      <xdr:col>0</xdr:col>
      <xdr:colOff>144780</xdr:colOff>
      <xdr:row>14</xdr:row>
      <xdr:rowOff>38100</xdr:rowOff>
    </xdr:from>
    <xdr:to>
      <xdr:col>7</xdr:col>
      <xdr:colOff>312420</xdr:colOff>
      <xdr:row>29</xdr:row>
      <xdr:rowOff>66675</xdr:rowOff>
    </xdr:to>
    <xdr:graphicFrame macro="">
      <xdr:nvGraphicFramePr>
        <xdr:cNvPr id="2" name="グラフ 1">
          <a:extLst>
            <a:ext uri="{FF2B5EF4-FFF2-40B4-BE49-F238E27FC236}">
              <a16:creationId xmlns:a16="http://schemas.microsoft.com/office/drawing/2014/main" id="{00000000-0008-0000-0301-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6.xml><?xml version="1.0" encoding="utf-8"?>
<xdr:wsDr xmlns:xdr="http://schemas.openxmlformats.org/drawingml/2006/spreadsheetDrawing" xmlns:a="http://schemas.openxmlformats.org/drawingml/2006/main">
  <xdr:twoCellAnchor>
    <xdr:from>
      <xdr:col>0</xdr:col>
      <xdr:colOff>228600</xdr:colOff>
      <xdr:row>12</xdr:row>
      <xdr:rowOff>7620</xdr:rowOff>
    </xdr:from>
    <xdr:to>
      <xdr:col>6</xdr:col>
      <xdr:colOff>600075</xdr:colOff>
      <xdr:row>30</xdr:row>
      <xdr:rowOff>33655</xdr:rowOff>
    </xdr:to>
    <xdr:graphicFrame macro="">
      <xdr:nvGraphicFramePr>
        <xdr:cNvPr id="2" name="グラフ 1">
          <a:extLst>
            <a:ext uri="{FF2B5EF4-FFF2-40B4-BE49-F238E27FC236}">
              <a16:creationId xmlns:a16="http://schemas.microsoft.com/office/drawing/2014/main" id="{00000000-0008-0000-0501-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7.xml><?xml version="1.0" encoding="utf-8"?>
<xdr:wsDr xmlns:xdr="http://schemas.openxmlformats.org/drawingml/2006/spreadsheetDrawing" xmlns:a="http://schemas.openxmlformats.org/drawingml/2006/main">
  <xdr:twoCellAnchor>
    <xdr:from>
      <xdr:col>0</xdr:col>
      <xdr:colOff>259715</xdr:colOff>
      <xdr:row>15</xdr:row>
      <xdr:rowOff>169545</xdr:rowOff>
    </xdr:from>
    <xdr:to>
      <xdr:col>7</xdr:col>
      <xdr:colOff>666750</xdr:colOff>
      <xdr:row>34</xdr:row>
      <xdr:rowOff>120015</xdr:rowOff>
    </xdr:to>
    <xdr:graphicFrame macro="">
      <xdr:nvGraphicFramePr>
        <xdr:cNvPr id="2" name="グラフ 1">
          <a:extLst>
            <a:ext uri="{FF2B5EF4-FFF2-40B4-BE49-F238E27FC236}">
              <a16:creationId xmlns:a16="http://schemas.microsoft.com/office/drawing/2014/main" id="{00000000-0008-0000-0701-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8.xml><?xml version="1.0" encoding="utf-8"?>
<xdr:wsDr xmlns:xdr="http://schemas.openxmlformats.org/drawingml/2006/spreadsheetDrawing" xmlns:a="http://schemas.openxmlformats.org/drawingml/2006/main">
  <xdr:twoCellAnchor>
    <xdr:from>
      <xdr:col>2</xdr:col>
      <xdr:colOff>488315</xdr:colOff>
      <xdr:row>0</xdr:row>
      <xdr:rowOff>130810</xdr:rowOff>
    </xdr:from>
    <xdr:to>
      <xdr:col>8</xdr:col>
      <xdr:colOff>259080</xdr:colOff>
      <xdr:row>18</xdr:row>
      <xdr:rowOff>118110</xdr:rowOff>
    </xdr:to>
    <xdr:graphicFrame macro="">
      <xdr:nvGraphicFramePr>
        <xdr:cNvPr id="2" name="グラフ 1">
          <a:extLst>
            <a:ext uri="{FF2B5EF4-FFF2-40B4-BE49-F238E27FC236}">
              <a16:creationId xmlns:a16="http://schemas.microsoft.com/office/drawing/2014/main" id="{00000000-0008-0000-0901-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982980</xdr:colOff>
      <xdr:row>21</xdr:row>
      <xdr:rowOff>22860</xdr:rowOff>
    </xdr:from>
    <xdr:to>
      <xdr:col>7</xdr:col>
      <xdr:colOff>495300</xdr:colOff>
      <xdr:row>38</xdr:row>
      <xdr:rowOff>71120</xdr:rowOff>
    </xdr:to>
    <xdr:graphicFrame macro="">
      <xdr:nvGraphicFramePr>
        <xdr:cNvPr id="3" name="グラフ 2">
          <a:extLst>
            <a:ext uri="{FF2B5EF4-FFF2-40B4-BE49-F238E27FC236}">
              <a16:creationId xmlns:a16="http://schemas.microsoft.com/office/drawing/2014/main" id="{00000000-0008-0000-0901-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9.xml><?xml version="1.0" encoding="utf-8"?>
<c:userShapes xmlns:c="http://schemas.openxmlformats.org/drawingml/2006/chart">
  <cdr:relSizeAnchor xmlns:cdr="http://schemas.openxmlformats.org/drawingml/2006/chartDrawing">
    <cdr:from>
      <cdr:x>0.743</cdr:x>
      <cdr:y>0.7905</cdr:y>
    </cdr:from>
    <cdr:to>
      <cdr:x>0.94975</cdr:x>
      <cdr:y>0.90225</cdr:y>
    </cdr:to>
    <cdr:sp macro="" textlink="">
      <cdr:nvSpPr>
        <cdr:cNvPr id="2" name="テキスト ボックス 1"/>
        <cdr:cNvSpPr txBox="1"/>
      </cdr:nvSpPr>
      <cdr:spPr>
        <a:xfrm xmlns:a="http://schemas.openxmlformats.org/drawingml/2006/main">
          <a:off x="3714048" y="2965623"/>
          <a:ext cx="1033485" cy="419239"/>
        </a:xfrm>
        <a:prstGeom xmlns:a="http://schemas.openxmlformats.org/drawingml/2006/main" prst="rect">
          <a:avLst/>
        </a:prstGeom>
        <a:ln xmlns:a="http://schemas.openxmlformats.org/drawingml/2006/main">
          <a:solidFill>
            <a:schemeClr val="tx1"/>
          </a:solidFill>
        </a:ln>
      </cdr:spPr>
      <cdr:txBody>
        <a:bodyPr xmlns:a="http://schemas.openxmlformats.org/drawingml/2006/main" vertOverflow="clip" horzOverflow="overflow" wrap="square" rtlCol="0" anchor="ctr"/>
        <a:lstStyle xmlns:a="http://schemas.openxmlformats.org/drawingml/2006/main"/>
        <a:p xmlns:a="http://schemas.openxmlformats.org/drawingml/2006/main">
          <a:pPr algn="ctr"/>
          <a:r>
            <a:rPr lang="ja-JP" altLang="en-US" sz="1100"/>
            <a:t>総数：212件</a:t>
          </a:r>
        </a:p>
      </cdr:txBody>
    </cdr:sp>
  </cdr:relSizeAnchor>
</c:userShapes>
</file>

<file path=xl/drawings/drawing19.xml><?xml version="1.0" encoding="utf-8"?>
<c:userShapes xmlns:c="http://schemas.openxmlformats.org/drawingml/2006/chart">
  <cdr:relSizeAnchor xmlns:cdr="http://schemas.openxmlformats.org/drawingml/2006/chartDrawing">
    <cdr:from>
      <cdr:x>0.079</cdr:x>
      <cdr:y>0.16775</cdr:y>
    </cdr:from>
    <cdr:to>
      <cdr:x>0.179</cdr:x>
      <cdr:y>0.19925</cdr:y>
    </cdr:to>
    <cdr:sp macro="" textlink="">
      <cdr:nvSpPr>
        <cdr:cNvPr id="2" name="テキスト ボックス 1"/>
        <cdr:cNvSpPr txBox="1"/>
      </cdr:nvSpPr>
      <cdr:spPr>
        <a:xfrm xmlns:a="http://schemas.openxmlformats.org/drawingml/2006/main">
          <a:off x="465531" y="1462323"/>
          <a:ext cx="589280" cy="274594"/>
        </a:xfrm>
        <a:prstGeom xmlns:a="http://schemas.openxmlformats.org/drawingml/2006/main" prst="rect">
          <a:avLst/>
        </a:prstGeom>
      </cdr:spPr>
      <cdr:txBody>
        <a:bodyPr xmlns:a="http://schemas.openxmlformats.org/drawingml/2006/main" vertOverflow="clip" horzOverflow="overflow" wrap="square" rtlCol="0"/>
        <a:lstStyle xmlns:a="http://schemas.openxmlformats.org/drawingml/2006/main"/>
        <a:p xmlns:a="http://schemas.openxmlformats.org/drawingml/2006/main">
          <a:pPr algn="ctr"/>
          <a:r>
            <a:rPr lang="ja-JP" altLang="en-US" sz="800">
              <a:solidFill>
                <a:schemeClr val="tx1">
                  <a:lumMod val="85000"/>
                  <a:lumOff val="15000"/>
                </a:schemeClr>
              </a:solidFill>
              <a:latin typeface="メイリオ"/>
              <a:ea typeface="メイリオ"/>
            </a:rPr>
            <a:t>一之宮</a:t>
          </a:r>
        </a:p>
      </cdr:txBody>
    </cdr:sp>
  </cdr:relSizeAnchor>
  <cdr:relSizeAnchor xmlns:cdr="http://schemas.openxmlformats.org/drawingml/2006/chartDrawing">
    <cdr:from>
      <cdr:x>0.0675</cdr:x>
      <cdr:y>0.262</cdr:y>
    </cdr:from>
    <cdr:to>
      <cdr:x>0.1675</cdr:x>
      <cdr:y>0.2935</cdr:y>
    </cdr:to>
    <cdr:sp macro="" textlink="">
      <cdr:nvSpPr>
        <cdr:cNvPr id="3" name="テキスト ボックス 2"/>
        <cdr:cNvSpPr txBox="1"/>
      </cdr:nvSpPr>
      <cdr:spPr>
        <a:xfrm xmlns:a="http://schemas.openxmlformats.org/drawingml/2006/main">
          <a:off x="397764" y="2283927"/>
          <a:ext cx="589280" cy="274594"/>
        </a:xfrm>
        <a:prstGeom xmlns:a="http://schemas.openxmlformats.org/drawingml/2006/main" prst="rect">
          <a:avLst/>
        </a:prstGeom>
      </cdr:spPr>
      <cdr:txBody>
        <a:bodyPr xmlns:a="http://schemas.openxmlformats.org/drawingml/2006/main" vertOverflow="clip" horzOverflow="overflow" wrap="square" rtlCol="0"/>
        <a:lstStyle xmlns:a="http://schemas.openxmlformats.org/drawingml/2006/main"/>
        <a:p xmlns:a="http://schemas.openxmlformats.org/drawingml/2006/main">
          <a:pPr algn="ctr"/>
          <a:r>
            <a:rPr lang="ja-JP" altLang="en-US" sz="800">
              <a:solidFill>
                <a:schemeClr val="tx1">
                  <a:lumMod val="85000"/>
                  <a:lumOff val="15000"/>
                </a:schemeClr>
              </a:solidFill>
              <a:latin typeface="メイリオ"/>
              <a:ea typeface="メイリオ"/>
            </a:rPr>
            <a:t>倉見</a:t>
          </a:r>
        </a:p>
      </cdr:txBody>
    </cdr:sp>
  </cdr:relSizeAnchor>
  <cdr:relSizeAnchor xmlns:cdr="http://schemas.openxmlformats.org/drawingml/2006/chartDrawing">
    <cdr:from>
      <cdr:x>0.0685</cdr:x>
      <cdr:y>0.312</cdr:y>
    </cdr:from>
    <cdr:to>
      <cdr:x>0.1685</cdr:x>
      <cdr:y>0.3435</cdr:y>
    </cdr:to>
    <cdr:sp macro="" textlink="">
      <cdr:nvSpPr>
        <cdr:cNvPr id="4" name="テキスト ボックス 3"/>
        <cdr:cNvSpPr txBox="1"/>
      </cdr:nvSpPr>
      <cdr:spPr>
        <a:xfrm xmlns:a="http://schemas.openxmlformats.org/drawingml/2006/main">
          <a:off x="403656" y="2719791"/>
          <a:ext cx="589280" cy="274594"/>
        </a:xfrm>
        <a:prstGeom xmlns:a="http://schemas.openxmlformats.org/drawingml/2006/main" prst="rect">
          <a:avLst/>
        </a:prstGeom>
      </cdr:spPr>
      <cdr:txBody>
        <a:bodyPr xmlns:a="http://schemas.openxmlformats.org/drawingml/2006/main" vertOverflow="clip" horzOverflow="overflow" wrap="square" rtlCol="0"/>
        <a:lstStyle xmlns:a="http://schemas.openxmlformats.org/drawingml/2006/main"/>
        <a:p xmlns:a="http://schemas.openxmlformats.org/drawingml/2006/main">
          <a:pPr algn="ctr"/>
          <a:r>
            <a:rPr lang="ja-JP" altLang="en-US" sz="800">
              <a:solidFill>
                <a:schemeClr val="tx1">
                  <a:lumMod val="85000"/>
                  <a:lumOff val="15000"/>
                </a:schemeClr>
              </a:solidFill>
              <a:latin typeface="メイリオ"/>
              <a:ea typeface="メイリオ"/>
            </a:rPr>
            <a:t>岡田</a:t>
          </a:r>
        </a:p>
      </cdr:txBody>
    </cdr:sp>
  </cdr:relSizeAnchor>
  <cdr:relSizeAnchor xmlns:cdr="http://schemas.openxmlformats.org/drawingml/2006/chartDrawing">
    <cdr:from>
      <cdr:x>0.06775</cdr:x>
      <cdr:y>0.37875</cdr:y>
    </cdr:from>
    <cdr:to>
      <cdr:x>0.16775</cdr:x>
      <cdr:y>0.41025</cdr:y>
    </cdr:to>
    <cdr:sp macro="" textlink="">
      <cdr:nvSpPr>
        <cdr:cNvPr id="5" name="テキスト ボックス 4"/>
        <cdr:cNvSpPr txBox="1"/>
      </cdr:nvSpPr>
      <cdr:spPr>
        <a:xfrm xmlns:a="http://schemas.openxmlformats.org/drawingml/2006/main">
          <a:off x="399237" y="3301669"/>
          <a:ext cx="589280" cy="274594"/>
        </a:xfrm>
        <a:prstGeom xmlns:a="http://schemas.openxmlformats.org/drawingml/2006/main" prst="rect">
          <a:avLst/>
        </a:prstGeom>
      </cdr:spPr>
      <cdr:txBody>
        <a:bodyPr xmlns:a="http://schemas.openxmlformats.org/drawingml/2006/main" vertOverflow="clip" horzOverflow="overflow" wrap="square" rtlCol="0"/>
        <a:lstStyle xmlns:a="http://schemas.openxmlformats.org/drawingml/2006/main"/>
        <a:p xmlns:a="http://schemas.openxmlformats.org/drawingml/2006/main">
          <a:pPr algn="ctr"/>
          <a:r>
            <a:rPr lang="ja-JP" altLang="en-US" sz="800">
              <a:solidFill>
                <a:schemeClr val="tx1">
                  <a:lumMod val="85000"/>
                  <a:lumOff val="15000"/>
                </a:schemeClr>
              </a:solidFill>
              <a:latin typeface="メイリオ"/>
              <a:ea typeface="メイリオ"/>
            </a:rPr>
            <a:t>宮山</a:t>
          </a:r>
        </a:p>
      </cdr:txBody>
    </cdr:sp>
  </cdr:relSizeAnchor>
  <cdr:relSizeAnchor xmlns:cdr="http://schemas.openxmlformats.org/drawingml/2006/chartDrawing">
    <cdr:from>
      <cdr:x>0.06975</cdr:x>
      <cdr:y>0.6825</cdr:y>
    </cdr:from>
    <cdr:to>
      <cdr:x>0.16975</cdr:x>
      <cdr:y>0.714</cdr:y>
    </cdr:to>
    <cdr:sp macro="" textlink="">
      <cdr:nvSpPr>
        <cdr:cNvPr id="6" name="テキスト ボックス 5"/>
        <cdr:cNvSpPr txBox="1"/>
      </cdr:nvSpPr>
      <cdr:spPr>
        <a:xfrm xmlns:a="http://schemas.openxmlformats.org/drawingml/2006/main">
          <a:off x="411022" y="5949543"/>
          <a:ext cx="589280" cy="274594"/>
        </a:xfrm>
        <a:prstGeom xmlns:a="http://schemas.openxmlformats.org/drawingml/2006/main" prst="rect">
          <a:avLst/>
        </a:prstGeom>
      </cdr:spPr>
      <cdr:txBody>
        <a:bodyPr xmlns:a="http://schemas.openxmlformats.org/drawingml/2006/main" vertOverflow="clip" horzOverflow="overflow" wrap="square" rtlCol="0"/>
        <a:lstStyle xmlns:a="http://schemas.openxmlformats.org/drawingml/2006/main"/>
        <a:p xmlns:a="http://schemas.openxmlformats.org/drawingml/2006/main">
          <a:pPr algn="ctr"/>
          <a:r>
            <a:rPr lang="ja-JP" altLang="en-US" sz="800">
              <a:solidFill>
                <a:schemeClr val="tx1">
                  <a:lumMod val="85000"/>
                  <a:lumOff val="15000"/>
                </a:schemeClr>
              </a:solidFill>
              <a:latin typeface="メイリオ"/>
              <a:ea typeface="メイリオ"/>
            </a:rPr>
            <a:t>小谷</a:t>
          </a:r>
        </a:p>
      </cdr:txBody>
    </cdr:sp>
  </cdr:relSizeAnchor>
  <cdr:relSizeAnchor xmlns:cdr="http://schemas.openxmlformats.org/drawingml/2006/chartDrawing">
    <cdr:from>
      <cdr:x>0.06975</cdr:x>
      <cdr:y>0.7125</cdr:y>
    </cdr:from>
    <cdr:to>
      <cdr:x>0.16975</cdr:x>
      <cdr:y>0.744</cdr:y>
    </cdr:to>
    <cdr:sp macro="" textlink="">
      <cdr:nvSpPr>
        <cdr:cNvPr id="7" name="テキスト ボックス 6"/>
        <cdr:cNvSpPr txBox="1"/>
      </cdr:nvSpPr>
      <cdr:spPr>
        <a:xfrm xmlns:a="http://schemas.openxmlformats.org/drawingml/2006/main">
          <a:off x="411022" y="6211062"/>
          <a:ext cx="589280" cy="274594"/>
        </a:xfrm>
        <a:prstGeom xmlns:a="http://schemas.openxmlformats.org/drawingml/2006/main" prst="rect">
          <a:avLst/>
        </a:prstGeom>
      </cdr:spPr>
      <cdr:txBody>
        <a:bodyPr xmlns:a="http://schemas.openxmlformats.org/drawingml/2006/main" vertOverflow="clip" horzOverflow="overflow" wrap="square" rtlCol="0"/>
        <a:lstStyle xmlns:a="http://schemas.openxmlformats.org/drawingml/2006/main"/>
        <a:p xmlns:a="http://schemas.openxmlformats.org/drawingml/2006/main">
          <a:pPr algn="ctr"/>
          <a:r>
            <a:rPr lang="ja-JP" altLang="en-US" sz="800">
              <a:solidFill>
                <a:schemeClr val="tx1">
                  <a:lumMod val="85000"/>
                  <a:lumOff val="15000"/>
                </a:schemeClr>
              </a:solidFill>
              <a:latin typeface="メイリオ"/>
              <a:ea typeface="メイリオ"/>
            </a:rPr>
            <a:t>大曲</a:t>
          </a:r>
        </a:p>
      </cdr:txBody>
    </cdr:sp>
  </cdr:relSizeAnchor>
  <cdr:relSizeAnchor xmlns:cdr="http://schemas.openxmlformats.org/drawingml/2006/chartDrawing">
    <cdr:from>
      <cdr:x>0.06775</cdr:x>
      <cdr:y>0.8375</cdr:y>
    </cdr:from>
    <cdr:to>
      <cdr:x>0.16775</cdr:x>
      <cdr:y>0.86875</cdr:y>
    </cdr:to>
    <cdr:sp macro="" textlink="">
      <cdr:nvSpPr>
        <cdr:cNvPr id="8" name="テキスト ボックス 7"/>
        <cdr:cNvSpPr txBox="1"/>
      </cdr:nvSpPr>
      <cdr:spPr>
        <a:xfrm xmlns:a="http://schemas.openxmlformats.org/drawingml/2006/main">
          <a:off x="399237" y="7300722"/>
          <a:ext cx="589280" cy="272415"/>
        </a:xfrm>
        <a:prstGeom xmlns:a="http://schemas.openxmlformats.org/drawingml/2006/main" prst="rect">
          <a:avLst/>
        </a:prstGeom>
      </cdr:spPr>
      <cdr:txBody>
        <a:bodyPr xmlns:a="http://schemas.openxmlformats.org/drawingml/2006/main" vertOverflow="clip" horzOverflow="overflow" wrap="square" rtlCol="0"/>
        <a:lstStyle xmlns:a="http://schemas.openxmlformats.org/drawingml/2006/main"/>
        <a:p xmlns:a="http://schemas.openxmlformats.org/drawingml/2006/main">
          <a:pPr algn="ctr"/>
          <a:r>
            <a:rPr lang="ja-JP" altLang="en-US" sz="800">
              <a:solidFill>
                <a:schemeClr val="tx1">
                  <a:lumMod val="85000"/>
                  <a:lumOff val="15000"/>
                </a:schemeClr>
              </a:solidFill>
              <a:latin typeface="メイリオ"/>
              <a:ea typeface="メイリオ"/>
            </a:rPr>
            <a:t>田端</a:t>
          </a:r>
        </a:p>
      </cdr:txBody>
    </cdr:sp>
  </cdr:relSizeAnchor>
  <cdr:relSizeAnchor xmlns:cdr="http://schemas.openxmlformats.org/drawingml/2006/chartDrawing">
    <cdr:from>
      <cdr:x>0.068</cdr:x>
      <cdr:y>0.75275</cdr:y>
    </cdr:from>
    <cdr:to>
      <cdr:x>0.168</cdr:x>
      <cdr:y>0.78425</cdr:y>
    </cdr:to>
    <cdr:sp macro="" textlink="">
      <cdr:nvSpPr>
        <cdr:cNvPr id="9" name="テキスト ボックス 8"/>
        <cdr:cNvSpPr txBox="1"/>
      </cdr:nvSpPr>
      <cdr:spPr>
        <a:xfrm xmlns:a="http://schemas.openxmlformats.org/drawingml/2006/main">
          <a:off x="400710" y="6561932"/>
          <a:ext cx="589280" cy="274594"/>
        </a:xfrm>
        <a:prstGeom xmlns:a="http://schemas.openxmlformats.org/drawingml/2006/main" prst="rect">
          <a:avLst/>
        </a:prstGeom>
      </cdr:spPr>
      <cdr:txBody>
        <a:bodyPr xmlns:a="http://schemas.openxmlformats.org/drawingml/2006/main" vertOverflow="clip" horzOverflow="overflow" wrap="square" rtlCol="0"/>
        <a:lstStyle xmlns:a="http://schemas.openxmlformats.org/drawingml/2006/main"/>
        <a:p xmlns:a="http://schemas.openxmlformats.org/drawingml/2006/main">
          <a:pPr algn="ctr"/>
          <a:r>
            <a:rPr lang="ja-JP" altLang="en-US" sz="800">
              <a:solidFill>
                <a:schemeClr val="tx1">
                  <a:lumMod val="85000"/>
                  <a:lumOff val="15000"/>
                </a:schemeClr>
              </a:solidFill>
              <a:latin typeface="メイリオ"/>
              <a:ea typeface="メイリオ"/>
            </a:rPr>
            <a:t>中瀬</a:t>
          </a:r>
        </a:p>
      </cdr:txBody>
    </cdr:sp>
  </cdr:relSizeAnchor>
  <cdr:relSizeAnchor xmlns:cdr="http://schemas.openxmlformats.org/drawingml/2006/chartDrawing">
    <cdr:from>
      <cdr:x>0.067</cdr:x>
      <cdr:y>0.82175</cdr:y>
    </cdr:from>
    <cdr:to>
      <cdr:x>0.167</cdr:x>
      <cdr:y>0.85325</cdr:y>
    </cdr:to>
    <cdr:sp macro="" textlink="">
      <cdr:nvSpPr>
        <cdr:cNvPr id="10" name="テキスト ボックス 9"/>
        <cdr:cNvSpPr txBox="1"/>
      </cdr:nvSpPr>
      <cdr:spPr>
        <a:xfrm xmlns:a="http://schemas.openxmlformats.org/drawingml/2006/main">
          <a:off x="394817" y="7163424"/>
          <a:ext cx="589280" cy="274594"/>
        </a:xfrm>
        <a:prstGeom xmlns:a="http://schemas.openxmlformats.org/drawingml/2006/main" prst="rect">
          <a:avLst/>
        </a:prstGeom>
      </cdr:spPr>
      <cdr:txBody>
        <a:bodyPr xmlns:a="http://schemas.openxmlformats.org/drawingml/2006/main" vertOverflow="clip" horzOverflow="overflow" wrap="square" rtlCol="0"/>
        <a:lstStyle xmlns:a="http://schemas.openxmlformats.org/drawingml/2006/main"/>
        <a:p xmlns:a="http://schemas.openxmlformats.org/drawingml/2006/main">
          <a:pPr algn="ctr"/>
          <a:r>
            <a:rPr lang="ja-JP" altLang="en-US" sz="800">
              <a:solidFill>
                <a:schemeClr val="tx1">
                  <a:lumMod val="85000"/>
                  <a:lumOff val="15000"/>
                </a:schemeClr>
              </a:solidFill>
              <a:latin typeface="メイリオ"/>
              <a:ea typeface="メイリオ"/>
            </a:rPr>
            <a:t>小動</a:t>
          </a:r>
        </a:p>
      </cdr:txBody>
    </cdr:sp>
  </cdr:relSizeAnchor>
  <cdr:relSizeAnchor xmlns:cdr="http://schemas.openxmlformats.org/drawingml/2006/chartDrawing">
    <cdr:from>
      <cdr:x>0.06825</cdr:x>
      <cdr:y>0.87775</cdr:y>
    </cdr:from>
    <cdr:to>
      <cdr:x>0.16825</cdr:x>
      <cdr:y>0.90925</cdr:y>
    </cdr:to>
    <cdr:sp macro="" textlink="">
      <cdr:nvSpPr>
        <cdr:cNvPr id="11" name="テキスト ボックス 10"/>
        <cdr:cNvSpPr txBox="1"/>
      </cdr:nvSpPr>
      <cdr:spPr>
        <a:xfrm xmlns:a="http://schemas.openxmlformats.org/drawingml/2006/main">
          <a:off x="402183" y="7651592"/>
          <a:ext cx="589280" cy="274594"/>
        </a:xfrm>
        <a:prstGeom xmlns:a="http://schemas.openxmlformats.org/drawingml/2006/main" prst="rect">
          <a:avLst/>
        </a:prstGeom>
      </cdr:spPr>
      <cdr:txBody>
        <a:bodyPr xmlns:a="http://schemas.openxmlformats.org/drawingml/2006/main" vertOverflow="clip" horzOverflow="overflow" wrap="square" rtlCol="0"/>
        <a:lstStyle xmlns:a="http://schemas.openxmlformats.org/drawingml/2006/main"/>
        <a:p xmlns:a="http://schemas.openxmlformats.org/drawingml/2006/main">
          <a:pPr algn="ctr"/>
          <a:r>
            <a:rPr lang="ja-JP" altLang="en-US" sz="800">
              <a:solidFill>
                <a:schemeClr val="tx1">
                  <a:lumMod val="85000"/>
                  <a:lumOff val="15000"/>
                </a:schemeClr>
              </a:solidFill>
              <a:latin typeface="メイリオ"/>
              <a:ea typeface="メイリオ"/>
            </a:rPr>
            <a:t>大蔵</a:t>
          </a:r>
        </a:p>
      </cdr:txBody>
    </cdr:sp>
  </cdr:relSizeAnchor>
</c:userShapes>
</file>

<file path=xl/drawings/drawing190.xml><?xml version="1.0" encoding="utf-8"?>
<xdr:wsDr xmlns:xdr="http://schemas.openxmlformats.org/drawingml/2006/spreadsheetDrawing" xmlns:a="http://schemas.openxmlformats.org/drawingml/2006/main">
  <xdr:twoCellAnchor>
    <xdr:from>
      <xdr:col>4</xdr:col>
      <xdr:colOff>499110</xdr:colOff>
      <xdr:row>8</xdr:row>
      <xdr:rowOff>29845</xdr:rowOff>
    </xdr:from>
    <xdr:to>
      <xdr:col>11</xdr:col>
      <xdr:colOff>160020</xdr:colOff>
      <xdr:row>23</xdr:row>
      <xdr:rowOff>93980</xdr:rowOff>
    </xdr:to>
    <xdr:graphicFrame macro="">
      <xdr:nvGraphicFramePr>
        <xdr:cNvPr id="3" name="グラフ 2">
          <a:extLst>
            <a:ext uri="{FF2B5EF4-FFF2-40B4-BE49-F238E27FC236}">
              <a16:creationId xmlns:a16="http://schemas.microsoft.com/office/drawing/2014/main" id="{00000000-0008-0000-0B01-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1.xml><?xml version="1.0" encoding="utf-8"?>
<c:userShapes xmlns:c="http://schemas.openxmlformats.org/drawingml/2006/chart">
  <cdr:relSizeAnchor xmlns:cdr="http://schemas.openxmlformats.org/drawingml/2006/chartDrawing">
    <cdr:from>
      <cdr:x>0</cdr:x>
      <cdr:y>0.0025</cdr:y>
    </cdr:from>
    <cdr:to>
      <cdr:x>0.09425</cdr:x>
      <cdr:y>0.09725</cdr:y>
    </cdr:to>
    <cdr:sp macro="" textlink="">
      <cdr:nvSpPr>
        <cdr:cNvPr id="2" name="テキスト ボックス 1"/>
        <cdr:cNvSpPr txBox="1"/>
      </cdr:nvSpPr>
      <cdr:spPr>
        <a:xfrm xmlns:a="http://schemas.openxmlformats.org/drawingml/2006/main">
          <a:off x="0" y="7246"/>
          <a:ext cx="407929" cy="274658"/>
        </a:xfrm>
        <a:prstGeom xmlns:a="http://schemas.openxmlformats.org/drawingml/2006/main" prst="rect">
          <a:avLst/>
        </a:prstGeom>
      </cdr:spPr>
      <cdr:txBody>
        <a:bodyPr xmlns:a="http://schemas.openxmlformats.org/drawingml/2006/main" vertOverflow="clip" horzOverflow="overflow" wrap="square" rtlCol="0" anchor="ctr"/>
        <a:lstStyle xmlns:a="http://schemas.openxmlformats.org/drawingml/2006/main"/>
        <a:p xmlns:a="http://schemas.openxmlformats.org/drawingml/2006/main">
          <a:pPr algn="ctr"/>
          <a:r>
            <a:rPr lang="en-US" altLang="ja-JP" sz="800"/>
            <a:t>(</a:t>
          </a:r>
          <a:r>
            <a:rPr lang="ja-JP" altLang="en-US" sz="800"/>
            <a:t>㎡</a:t>
          </a:r>
          <a:r>
            <a:rPr lang="en-US" altLang="ja-JP" sz="800"/>
            <a:t>)</a:t>
          </a:r>
          <a:endParaRPr lang="ja-JP" altLang="en-US" sz="800"/>
        </a:p>
      </cdr:txBody>
    </cdr:sp>
  </cdr:relSizeAnchor>
  <cdr:relSizeAnchor xmlns:cdr="http://schemas.openxmlformats.org/drawingml/2006/chartDrawing">
    <cdr:from>
      <cdr:x>0.8865</cdr:x>
      <cdr:y>0.00425</cdr:y>
    </cdr:from>
    <cdr:to>
      <cdr:x>0.981</cdr:x>
      <cdr:y>0.099</cdr:y>
    </cdr:to>
    <cdr:sp macro="" textlink="">
      <cdr:nvSpPr>
        <cdr:cNvPr id="3" name="テキスト ボックス 1"/>
        <cdr:cNvSpPr txBox="1"/>
      </cdr:nvSpPr>
      <cdr:spPr>
        <a:xfrm xmlns:a="http://schemas.openxmlformats.org/drawingml/2006/main">
          <a:off x="3836913" y="12319"/>
          <a:ext cx="409011" cy="274658"/>
        </a:xfrm>
        <a:prstGeom xmlns:a="http://schemas.openxmlformats.org/drawingml/2006/main" prst="rect">
          <a:avLst/>
        </a:prstGeom>
      </cdr:spPr>
      <cdr:txBody>
        <a:bodyPr xmlns:a="http://schemas.openxmlformats.org/drawingml/2006/main" vertOverflow="overflow" horzOverflow="overflow"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800"/>
            <a:t>(</a:t>
          </a:r>
          <a:r>
            <a:rPr lang="ja-JP" altLang="en-US" sz="800"/>
            <a:t>件</a:t>
          </a:r>
          <a:r>
            <a:rPr lang="en-US" altLang="ja-JP" sz="800"/>
            <a:t>)</a:t>
          </a:r>
          <a:endParaRPr lang="ja-JP" altLang="en-US" sz="800"/>
        </a:p>
      </cdr:txBody>
    </cdr:sp>
  </cdr:relSizeAnchor>
</c:userShapes>
</file>

<file path=xl/drawings/drawing192.xml><?xml version="1.0" encoding="utf-8"?>
<xdr:wsDr xmlns:xdr="http://schemas.openxmlformats.org/drawingml/2006/spreadsheetDrawing" xmlns:a="http://schemas.openxmlformats.org/drawingml/2006/main">
  <xdr:twoCellAnchor>
    <xdr:from>
      <xdr:col>1</xdr:col>
      <xdr:colOff>1007110</xdr:colOff>
      <xdr:row>7</xdr:row>
      <xdr:rowOff>46355</xdr:rowOff>
    </xdr:from>
    <xdr:to>
      <xdr:col>6</xdr:col>
      <xdr:colOff>746760</xdr:colOff>
      <xdr:row>24</xdr:row>
      <xdr:rowOff>149225</xdr:rowOff>
    </xdr:to>
    <xdr:graphicFrame macro="">
      <xdr:nvGraphicFramePr>
        <xdr:cNvPr id="4" name="グラフ 3">
          <a:extLst>
            <a:ext uri="{FF2B5EF4-FFF2-40B4-BE49-F238E27FC236}">
              <a16:creationId xmlns:a16="http://schemas.microsoft.com/office/drawing/2014/main" id="{00000000-0008-0000-0D01-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3.xml><?xml version="1.0" encoding="utf-8"?>
<c:userShapes xmlns:c="http://schemas.openxmlformats.org/drawingml/2006/chart">
  <cdr:relSizeAnchor xmlns:cdr="http://schemas.openxmlformats.org/drawingml/2006/chartDrawing">
    <cdr:from>
      <cdr:x>0.0155</cdr:x>
      <cdr:y>0.03425</cdr:y>
    </cdr:from>
    <cdr:to>
      <cdr:x>0.1515</cdr:x>
      <cdr:y>0.1255</cdr:y>
    </cdr:to>
    <cdr:sp macro="" textlink="">
      <cdr:nvSpPr>
        <cdr:cNvPr id="2" name="テキスト ボックス 1"/>
        <cdr:cNvSpPr txBox="1"/>
      </cdr:nvSpPr>
      <cdr:spPr>
        <a:xfrm xmlns:a="http://schemas.openxmlformats.org/drawingml/2006/main">
          <a:off x="82480" y="114702"/>
          <a:ext cx="723696" cy="305595"/>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horzOverflow="overflow" wrap="square" rtlCol="0"/>
        <a:lstStyle xmlns:a="http://schemas.openxmlformats.org/drawingml/2006/main"/>
        <a:p xmlns:a="http://schemas.openxmlformats.org/drawingml/2006/main">
          <a:r>
            <a:rPr lang="ja-JP" altLang="en-US" sz="900">
              <a:latin typeface="メイリオ"/>
              <a:ea typeface="メイリオ"/>
            </a:rPr>
            <a:t>（千円）</a:t>
          </a:r>
        </a:p>
      </cdr:txBody>
    </cdr:sp>
  </cdr:relSizeAnchor>
  <cdr:relSizeAnchor xmlns:cdr="http://schemas.openxmlformats.org/drawingml/2006/chartDrawing">
    <cdr:from>
      <cdr:x>0.84175</cdr:x>
      <cdr:y>0.02875</cdr:y>
    </cdr:from>
    <cdr:to>
      <cdr:x>0.978</cdr:x>
      <cdr:y>0.12</cdr:y>
    </cdr:to>
    <cdr:sp macro="" textlink="">
      <cdr:nvSpPr>
        <cdr:cNvPr id="3" name="テキスト ボックス 1"/>
        <cdr:cNvSpPr txBox="1"/>
      </cdr:nvSpPr>
      <cdr:spPr>
        <a:xfrm xmlns:a="http://schemas.openxmlformats.org/drawingml/2006/main">
          <a:off x="4479204" y="96283"/>
          <a:ext cx="725027" cy="305595"/>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overflow" horzOverflow="overflow"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latin typeface="メイリオ"/>
              <a:ea typeface="メイリオ"/>
            </a:rPr>
            <a:t>（件）</a:t>
          </a:r>
        </a:p>
      </cdr:txBody>
    </cdr:sp>
  </cdr:relSizeAnchor>
</c:userShapes>
</file>

<file path=xl/drawings/drawing194.xml><?xml version="1.0" encoding="utf-8"?>
<xdr:wsDr xmlns:xdr="http://schemas.openxmlformats.org/drawingml/2006/spreadsheetDrawing" xmlns:a="http://schemas.openxmlformats.org/drawingml/2006/main">
  <xdr:twoCellAnchor>
    <xdr:from>
      <xdr:col>0</xdr:col>
      <xdr:colOff>189865</xdr:colOff>
      <xdr:row>9</xdr:row>
      <xdr:rowOff>106680</xdr:rowOff>
    </xdr:from>
    <xdr:to>
      <xdr:col>4</xdr:col>
      <xdr:colOff>637540</xdr:colOff>
      <xdr:row>27</xdr:row>
      <xdr:rowOff>106680</xdr:rowOff>
    </xdr:to>
    <xdr:graphicFrame macro="">
      <xdr:nvGraphicFramePr>
        <xdr:cNvPr id="2" name="グラフ 1">
          <a:extLst>
            <a:ext uri="{FF2B5EF4-FFF2-40B4-BE49-F238E27FC236}">
              <a16:creationId xmlns:a16="http://schemas.microsoft.com/office/drawing/2014/main" id="{00000000-0008-0000-0F01-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5.xml><?xml version="1.0" encoding="utf-8"?>
<c:userShapes xmlns:c="http://schemas.openxmlformats.org/drawingml/2006/chart">
  <cdr:relSizeAnchor xmlns:cdr="http://schemas.openxmlformats.org/drawingml/2006/chartDrawing">
    <cdr:from>
      <cdr:x>0.019</cdr:x>
      <cdr:y>0.0355</cdr:y>
    </cdr:from>
    <cdr:to>
      <cdr:x>0.191</cdr:x>
      <cdr:y>0.19</cdr:y>
    </cdr:to>
    <cdr:sp macro="" textlink="">
      <cdr:nvSpPr>
        <cdr:cNvPr id="2" name="テキスト ボックス 1"/>
        <cdr:cNvSpPr txBox="1"/>
      </cdr:nvSpPr>
      <cdr:spPr>
        <a:xfrm xmlns:a="http://schemas.openxmlformats.org/drawingml/2006/main">
          <a:off x="88677" y="116860"/>
          <a:ext cx="802767" cy="508589"/>
        </a:xfrm>
        <a:prstGeom xmlns:a="http://schemas.openxmlformats.org/drawingml/2006/main" prst="rect">
          <a:avLst/>
        </a:prstGeom>
        <a:ln xmlns:a="http://schemas.openxmlformats.org/drawingml/2006/main">
          <a:solidFill>
            <a:schemeClr val="tx1">
              <a:lumMod val="85000"/>
              <a:lumOff val="15000"/>
            </a:schemeClr>
          </a:solidFill>
        </a:ln>
      </cdr:spPr>
      <cdr:txBody>
        <a:bodyPr xmlns:a="http://schemas.openxmlformats.org/drawingml/2006/main" vertOverflow="clip" horzOverflow="overflow" wrap="squar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a:ea typeface="メイリオ"/>
            </a:rPr>
            <a:t>総件数</a:t>
          </a:r>
          <a:endParaRPr lang="en-US" altLang="ja-JP" sz="800">
            <a:solidFill>
              <a:schemeClr val="tx1">
                <a:lumMod val="85000"/>
                <a:lumOff val="15000"/>
              </a:schemeClr>
            </a:solidFill>
            <a:latin typeface="メイリオ"/>
            <a:ea typeface="メイリオ"/>
          </a:endParaRPr>
        </a:p>
        <a:p xmlns:a="http://schemas.openxmlformats.org/drawingml/2006/main">
          <a:pPr algn="ctr"/>
          <a:r>
            <a:rPr lang="en-US" altLang="ja-JP" sz="800">
              <a:solidFill>
                <a:schemeClr val="tx1">
                  <a:lumMod val="85000"/>
                  <a:lumOff val="15000"/>
                </a:schemeClr>
              </a:solidFill>
              <a:latin typeface="メイリオ"/>
              <a:ea typeface="メイリオ"/>
            </a:rPr>
            <a:t>10</a:t>
          </a:r>
          <a:r>
            <a:rPr lang="ja-JP" altLang="en-US" sz="800">
              <a:solidFill>
                <a:schemeClr val="tx1">
                  <a:lumMod val="85000"/>
                  <a:lumOff val="15000"/>
                </a:schemeClr>
              </a:solidFill>
              <a:latin typeface="メイリオ"/>
              <a:ea typeface="メイリオ"/>
            </a:rPr>
            <a:t>件</a:t>
          </a:r>
        </a:p>
      </cdr:txBody>
    </cdr:sp>
  </cdr:relSizeAnchor>
</c:userShapes>
</file>

<file path=xl/drawings/drawing196.xml><?xml version="1.0" encoding="utf-8"?>
<xdr:wsDr xmlns:xdr="http://schemas.openxmlformats.org/drawingml/2006/spreadsheetDrawing" xmlns:a="http://schemas.openxmlformats.org/drawingml/2006/main">
  <xdr:twoCellAnchor>
    <xdr:from>
      <xdr:col>5</xdr:col>
      <xdr:colOff>107315</xdr:colOff>
      <xdr:row>4</xdr:row>
      <xdr:rowOff>46355</xdr:rowOff>
    </xdr:from>
    <xdr:to>
      <xdr:col>7</xdr:col>
      <xdr:colOff>1196340</xdr:colOff>
      <xdr:row>22</xdr:row>
      <xdr:rowOff>7620</xdr:rowOff>
    </xdr:to>
    <xdr:grpSp>
      <xdr:nvGrpSpPr>
        <xdr:cNvPr id="2" name="グループ化 1">
          <a:extLst>
            <a:ext uri="{FF2B5EF4-FFF2-40B4-BE49-F238E27FC236}">
              <a16:creationId xmlns:a16="http://schemas.microsoft.com/office/drawing/2014/main" id="{00000000-0008-0000-1101-000002000000}"/>
            </a:ext>
          </a:extLst>
        </xdr:cNvPr>
        <xdr:cNvGrpSpPr/>
      </xdr:nvGrpSpPr>
      <xdr:grpSpPr>
        <a:xfrm>
          <a:off x="4031615" y="998855"/>
          <a:ext cx="5203825" cy="3390265"/>
          <a:chOff x="266700" y="2141220"/>
          <a:chExt cx="4457700" cy="3383280"/>
        </a:xfrm>
      </xdr:grpSpPr>
      <xdr:graphicFrame macro="">
        <xdr:nvGraphicFramePr>
          <xdr:cNvPr id="3" name="グラフ 2">
            <a:extLst>
              <a:ext uri="{FF2B5EF4-FFF2-40B4-BE49-F238E27FC236}">
                <a16:creationId xmlns:a16="http://schemas.microsoft.com/office/drawing/2014/main" id="{00000000-0008-0000-1101-000003000000}"/>
              </a:ext>
            </a:extLst>
          </xdr:cNvPr>
          <xdr:cNvGraphicFramePr/>
        </xdr:nvGraphicFramePr>
        <xdr:xfrm>
          <a:off x="266700" y="2141220"/>
          <a:ext cx="4457700" cy="338328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テキスト ボックス 1">
            <a:extLst>
              <a:ext uri="{FF2B5EF4-FFF2-40B4-BE49-F238E27FC236}">
                <a16:creationId xmlns:a16="http://schemas.microsoft.com/office/drawing/2014/main" id="{00000000-0008-0000-1101-000004000000}"/>
              </a:ext>
            </a:extLst>
          </xdr:cNvPr>
          <xdr:cNvSpPr txBox="1"/>
        </xdr:nvSpPr>
        <xdr:spPr>
          <a:xfrm>
            <a:off x="3649980" y="2286000"/>
            <a:ext cx="801334" cy="464820"/>
          </a:xfrm>
          <a:prstGeom prst="rect">
            <a:avLst/>
          </a:prstGeom>
          <a:ln>
            <a:solidFill>
              <a:schemeClr val="tx1">
                <a:lumMod val="85000"/>
                <a:lumOff val="15000"/>
              </a:schemeClr>
            </a:solidFill>
          </a:ln>
        </xdr:spPr>
        <xdr:txBody>
          <a:bodyPr vertOverflow="overflow" horzOverflow="overflow"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ja-JP" altLang="en-US" sz="900">
                <a:solidFill>
                  <a:schemeClr val="tx1">
                    <a:lumMod val="85000"/>
                    <a:lumOff val="15000"/>
                  </a:schemeClr>
                </a:solidFill>
                <a:latin typeface="メイリオ"/>
                <a:ea typeface="メイリオ"/>
              </a:rPr>
              <a:t>火災総件数</a:t>
            </a:r>
            <a:endParaRPr lang="en-US" altLang="ja-JP" sz="900">
              <a:solidFill>
                <a:schemeClr val="tx1">
                  <a:lumMod val="85000"/>
                  <a:lumOff val="15000"/>
                </a:schemeClr>
              </a:solidFill>
              <a:latin typeface="メイリオ"/>
              <a:ea typeface="メイリオ"/>
            </a:endParaRPr>
          </a:p>
          <a:p>
            <a:pPr algn="ctr"/>
            <a:r>
              <a:rPr lang="en-US" altLang="ja-JP" sz="900">
                <a:solidFill>
                  <a:schemeClr val="tx1">
                    <a:lumMod val="85000"/>
                    <a:lumOff val="15000"/>
                  </a:schemeClr>
                </a:solidFill>
                <a:latin typeface="メイリオ"/>
                <a:ea typeface="メイリオ"/>
              </a:rPr>
              <a:t>56</a:t>
            </a:r>
            <a:r>
              <a:rPr lang="ja-JP" altLang="en-US" sz="900">
                <a:solidFill>
                  <a:schemeClr val="tx1">
                    <a:lumMod val="85000"/>
                    <a:lumOff val="15000"/>
                  </a:schemeClr>
                </a:solidFill>
                <a:latin typeface="メイリオ"/>
                <a:ea typeface="メイリオ"/>
              </a:rPr>
              <a:t>件</a:t>
            </a:r>
          </a:p>
        </xdr:txBody>
      </xdr:sp>
    </xdr:grpSp>
    <xdr:clientData/>
  </xdr:twoCellAnchor>
</xdr:wsDr>
</file>

<file path=xl/drawings/drawing197.xml><?xml version="1.0" encoding="utf-8"?>
<xdr:wsDr xmlns:xdr="http://schemas.openxmlformats.org/drawingml/2006/spreadsheetDrawing" xmlns:a="http://schemas.openxmlformats.org/drawingml/2006/main">
  <xdr:twoCellAnchor>
    <xdr:from>
      <xdr:col>3</xdr:col>
      <xdr:colOff>379730</xdr:colOff>
      <xdr:row>12</xdr:row>
      <xdr:rowOff>166370</xdr:rowOff>
    </xdr:from>
    <xdr:to>
      <xdr:col>10</xdr:col>
      <xdr:colOff>654685</xdr:colOff>
      <xdr:row>38</xdr:row>
      <xdr:rowOff>38735</xdr:rowOff>
    </xdr:to>
    <xdr:graphicFrame macro="">
      <xdr:nvGraphicFramePr>
        <xdr:cNvPr id="2" name="グラフ 1">
          <a:extLst>
            <a:ext uri="{FF2B5EF4-FFF2-40B4-BE49-F238E27FC236}">
              <a16:creationId xmlns:a16="http://schemas.microsoft.com/office/drawing/2014/main" id="{00000000-0008-0000-1301-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8.xml><?xml version="1.0" encoding="utf-8"?>
<xdr:wsDr xmlns:xdr="http://schemas.openxmlformats.org/drawingml/2006/spreadsheetDrawing" xmlns:a="http://schemas.openxmlformats.org/drawingml/2006/main">
  <xdr:twoCellAnchor>
    <xdr:from>
      <xdr:col>2</xdr:col>
      <xdr:colOff>375285</xdr:colOff>
      <xdr:row>12</xdr:row>
      <xdr:rowOff>77470</xdr:rowOff>
    </xdr:from>
    <xdr:to>
      <xdr:col>9</xdr:col>
      <xdr:colOff>281940</xdr:colOff>
      <xdr:row>27</xdr:row>
      <xdr:rowOff>7620</xdr:rowOff>
    </xdr:to>
    <xdr:graphicFrame macro="">
      <xdr:nvGraphicFramePr>
        <xdr:cNvPr id="2" name="グラフ 1">
          <a:extLst>
            <a:ext uri="{FF2B5EF4-FFF2-40B4-BE49-F238E27FC236}">
              <a16:creationId xmlns:a16="http://schemas.microsoft.com/office/drawing/2014/main" id="{00000000-0008-0000-1501-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9.xml><?xml version="1.0" encoding="utf-8"?>
<xdr:wsDr xmlns:xdr="http://schemas.openxmlformats.org/drawingml/2006/spreadsheetDrawing" xmlns:a="http://schemas.openxmlformats.org/drawingml/2006/main">
  <xdr:twoCellAnchor>
    <xdr:from>
      <xdr:col>0</xdr:col>
      <xdr:colOff>0</xdr:colOff>
      <xdr:row>16</xdr:row>
      <xdr:rowOff>133985</xdr:rowOff>
    </xdr:from>
    <xdr:to>
      <xdr:col>7</xdr:col>
      <xdr:colOff>99060</xdr:colOff>
      <xdr:row>35</xdr:row>
      <xdr:rowOff>62865</xdr:rowOff>
    </xdr:to>
    <xdr:graphicFrame macro="">
      <xdr:nvGraphicFramePr>
        <xdr:cNvPr id="3" name="グラフ 2">
          <a:extLst>
            <a:ext uri="{FF2B5EF4-FFF2-40B4-BE49-F238E27FC236}">
              <a16:creationId xmlns:a16="http://schemas.microsoft.com/office/drawing/2014/main" id="{00000000-0008-0000-1701-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81280</xdr:colOff>
      <xdr:row>18</xdr:row>
      <xdr:rowOff>64770</xdr:rowOff>
    </xdr:from>
    <xdr:to>
      <xdr:col>1</xdr:col>
      <xdr:colOff>633730</xdr:colOff>
      <xdr:row>23</xdr:row>
      <xdr:rowOff>40005</xdr:rowOff>
    </xdr:to>
    <xdr:sp macro="" textlink="">
      <xdr:nvSpPr>
        <xdr:cNvPr id="4" name="テキスト ボックス 1">
          <a:extLst>
            <a:ext uri="{FF2B5EF4-FFF2-40B4-BE49-F238E27FC236}">
              <a16:creationId xmlns:a16="http://schemas.microsoft.com/office/drawing/2014/main" id="{00000000-0008-0000-1701-000004000000}"/>
            </a:ext>
          </a:extLst>
        </xdr:cNvPr>
        <xdr:cNvSpPr txBox="1"/>
      </xdr:nvSpPr>
      <xdr:spPr>
        <a:xfrm>
          <a:off x="81280" y="3996690"/>
          <a:ext cx="1257300" cy="889635"/>
        </a:xfrm>
        <a:prstGeom prst="rect">
          <a:avLst/>
        </a:prstGeom>
        <a:noFill/>
        <a:ln>
          <a:solidFill>
            <a:schemeClr val="tx1"/>
          </a:solidFill>
        </a:ln>
      </xdr:spPr>
      <xdr:txBody>
        <a:bodyPr vertOverflow="overflow" horzOverflow="overflow"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ja-JP" altLang="en-US" sz="900">
              <a:solidFill>
                <a:sysClr val="windowText" lastClr="000000"/>
              </a:solidFill>
              <a:latin typeface="メイリオ"/>
              <a:ea typeface="メイリオ"/>
            </a:rPr>
            <a:t>救急出動件数</a:t>
          </a:r>
          <a:endParaRPr lang="en-US" altLang="ja-JP" sz="900">
            <a:solidFill>
              <a:sysClr val="windowText" lastClr="000000"/>
            </a:solidFill>
            <a:latin typeface="メイリオ"/>
            <a:ea typeface="メイリオ"/>
          </a:endParaRPr>
        </a:p>
        <a:p>
          <a:pPr algn="ctr"/>
          <a:r>
            <a:rPr lang="en-US" altLang="ja-JP" sz="900">
              <a:solidFill>
                <a:sysClr val="windowText" lastClr="000000"/>
              </a:solidFill>
              <a:latin typeface="メイリオ"/>
              <a:ea typeface="メイリオ"/>
            </a:rPr>
            <a:t>17,741</a:t>
          </a:r>
          <a:r>
            <a:rPr lang="ja-JP" altLang="en-US" sz="900">
              <a:solidFill>
                <a:sysClr val="windowText" lastClr="000000"/>
              </a:solidFill>
              <a:latin typeface="メイリオ"/>
              <a:ea typeface="メイリオ"/>
            </a:rPr>
            <a:t>件</a:t>
          </a:r>
          <a:endParaRPr lang="en-US" altLang="ja-JP" sz="900">
            <a:solidFill>
              <a:sysClr val="windowText" lastClr="000000"/>
            </a:solidFill>
            <a:latin typeface="メイリオ"/>
            <a:ea typeface="メイリオ"/>
          </a:endParaRPr>
        </a:p>
        <a:p>
          <a:pPr algn="ctr"/>
          <a:r>
            <a:rPr lang="ja-JP" altLang="en-US" sz="900">
              <a:solidFill>
                <a:sysClr val="windowText" lastClr="000000"/>
              </a:solidFill>
              <a:latin typeface="メイリオ"/>
              <a:ea typeface="メイリオ"/>
            </a:rPr>
            <a:t>救急搬送人員</a:t>
          </a:r>
          <a:endParaRPr lang="en-US" altLang="ja-JP" sz="900">
            <a:solidFill>
              <a:sysClr val="windowText" lastClr="000000"/>
            </a:solidFill>
            <a:latin typeface="メイリオ"/>
            <a:ea typeface="メイリオ"/>
          </a:endParaRPr>
        </a:p>
        <a:p>
          <a:pPr algn="ctr"/>
          <a:r>
            <a:rPr lang="en-US" altLang="ja-JP" sz="900">
              <a:solidFill>
                <a:sysClr val="windowText" lastClr="000000"/>
              </a:solidFill>
              <a:latin typeface="メイリオ"/>
              <a:ea typeface="メイリオ"/>
            </a:rPr>
            <a:t>16,745</a:t>
          </a:r>
          <a:r>
            <a:rPr lang="ja-JP" altLang="en-US" sz="900">
              <a:solidFill>
                <a:sysClr val="windowText" lastClr="000000"/>
              </a:solidFill>
              <a:latin typeface="メイリオ"/>
              <a:ea typeface="メイリオ"/>
            </a:rPr>
            <a:t>人</a:t>
          </a:r>
        </a:p>
      </xdr:txBody>
    </xdr:sp>
    <xdr:clientData/>
  </xdr:twoCellAnchor>
</xdr:wsDr>
</file>

<file path=xl/drawings/drawing2.xml><?xml version="1.0" encoding="utf-8"?>
<c:userShapes xmlns:c="http://schemas.openxmlformats.org/drawingml/2006/chart">
  <cdr:relSizeAnchor xmlns:cdr="http://schemas.openxmlformats.org/drawingml/2006/chartDrawing">
    <cdr:from>
      <cdr:x>0.0095</cdr:x>
      <cdr:y>0.00975</cdr:y>
    </cdr:from>
    <cdr:to>
      <cdr:x>0.1745</cdr:x>
      <cdr:y>0.20525</cdr:y>
    </cdr:to>
    <cdr:sp macro="" textlink="">
      <cdr:nvSpPr>
        <cdr:cNvPr id="2" name="テキスト ボックス 1"/>
        <cdr:cNvSpPr txBox="1"/>
      </cdr:nvSpPr>
      <cdr:spPr>
        <a:xfrm xmlns:a="http://schemas.openxmlformats.org/drawingml/2006/main">
          <a:off x="53031" y="27897"/>
          <a:ext cx="921077" cy="559386"/>
        </a:xfrm>
        <a:prstGeom xmlns:a="http://schemas.openxmlformats.org/drawingml/2006/main" prst="rect">
          <a:avLst/>
        </a:prstGeom>
        <a:ln xmlns:a="http://schemas.openxmlformats.org/drawingml/2006/main">
          <a:solidFill>
            <a:schemeClr val="tx1">
              <a:lumMod val="85000"/>
              <a:lumOff val="15000"/>
            </a:schemeClr>
          </a:solidFill>
        </a:ln>
      </cdr:spPr>
      <cdr:txBody>
        <a:bodyPr xmlns:a="http://schemas.openxmlformats.org/drawingml/2006/main" vertOverflow="clip" horzOverflow="overflow" wrap="squar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a:ea typeface="メイリオ"/>
            </a:rPr>
            <a:t>総面積</a:t>
          </a:r>
          <a:endParaRPr lang="en-US" altLang="ja-JP" sz="800">
            <a:solidFill>
              <a:schemeClr val="tx1">
                <a:lumMod val="85000"/>
                <a:lumOff val="15000"/>
              </a:schemeClr>
            </a:solidFill>
            <a:latin typeface="メイリオ"/>
            <a:ea typeface="メイリオ"/>
          </a:endParaRPr>
        </a:p>
        <a:p xmlns:a="http://schemas.openxmlformats.org/drawingml/2006/main">
          <a:pPr algn="ctr"/>
          <a:r>
            <a:rPr lang="en-US" altLang="ja-JP" sz="800">
              <a:solidFill>
                <a:schemeClr val="tx1">
                  <a:lumMod val="85000"/>
                  <a:lumOff val="15000"/>
                </a:schemeClr>
              </a:solidFill>
              <a:latin typeface="メイリオ"/>
              <a:ea typeface="メイリオ"/>
            </a:rPr>
            <a:t>1,342ha</a:t>
          </a:r>
          <a:endParaRPr lang="ja-JP" altLang="en-US" sz="800">
            <a:solidFill>
              <a:schemeClr val="tx1">
                <a:lumMod val="85000"/>
                <a:lumOff val="15000"/>
              </a:schemeClr>
            </a:solidFill>
            <a:latin typeface="メイリオ"/>
            <a:ea typeface="メイリオ"/>
          </a:endParaRPr>
        </a:p>
      </cdr:txBody>
    </cdr:sp>
  </cdr:relSizeAnchor>
</c:userShapes>
</file>

<file path=xl/drawings/drawing20.xml><?xml version="1.0" encoding="utf-8"?>
<xdr:wsDr xmlns:xdr="http://schemas.openxmlformats.org/drawingml/2006/spreadsheetDrawing" xmlns:a="http://schemas.openxmlformats.org/drawingml/2006/main">
  <xdr:twoCellAnchor>
    <xdr:from>
      <xdr:col>0</xdr:col>
      <xdr:colOff>145415</xdr:colOff>
      <xdr:row>13</xdr:row>
      <xdr:rowOff>171450</xdr:rowOff>
    </xdr:from>
    <xdr:to>
      <xdr:col>9</xdr:col>
      <xdr:colOff>495300</xdr:colOff>
      <xdr:row>58</xdr:row>
      <xdr:rowOff>39370</xdr:rowOff>
    </xdr:to>
    <xdr:graphicFrame macro="">
      <xdr:nvGraphicFramePr>
        <xdr:cNvPr id="2" name="グラフ 1">
          <a:extLst>
            <a:ext uri="{FF2B5EF4-FFF2-40B4-BE49-F238E27FC236}">
              <a16:creationId xmlns:a16="http://schemas.microsoft.com/office/drawing/2014/main" id="{00000000-0008-0000-1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247015</xdr:colOff>
      <xdr:row>12</xdr:row>
      <xdr:rowOff>127635</xdr:rowOff>
    </xdr:from>
    <xdr:to>
      <xdr:col>6</xdr:col>
      <xdr:colOff>123825</xdr:colOff>
      <xdr:row>27</xdr:row>
      <xdr:rowOff>156845</xdr:rowOff>
    </xdr:to>
    <xdr:graphicFrame macro="">
      <xdr:nvGraphicFramePr>
        <xdr:cNvPr id="2" name="グラフ 1">
          <a:extLst>
            <a:ext uri="{FF2B5EF4-FFF2-40B4-BE49-F238E27FC236}">
              <a16:creationId xmlns:a16="http://schemas.microsoft.com/office/drawing/2014/main" id="{00000000-0008-0000-1901-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1.xml><?xml version="1.0" encoding="utf-8"?>
<xdr:wsDr xmlns:xdr="http://schemas.openxmlformats.org/drawingml/2006/spreadsheetDrawing" xmlns:a="http://schemas.openxmlformats.org/drawingml/2006/main">
  <xdr:twoCellAnchor>
    <xdr:from>
      <xdr:col>0</xdr:col>
      <xdr:colOff>161925</xdr:colOff>
      <xdr:row>13</xdr:row>
      <xdr:rowOff>126365</xdr:rowOff>
    </xdr:from>
    <xdr:to>
      <xdr:col>6</xdr:col>
      <xdr:colOff>190500</xdr:colOff>
      <xdr:row>28</xdr:row>
      <xdr:rowOff>155575</xdr:rowOff>
    </xdr:to>
    <xdr:graphicFrame macro="">
      <xdr:nvGraphicFramePr>
        <xdr:cNvPr id="2" name="グラフ 1">
          <a:extLst>
            <a:ext uri="{FF2B5EF4-FFF2-40B4-BE49-F238E27FC236}">
              <a16:creationId xmlns:a16="http://schemas.microsoft.com/office/drawing/2014/main" id="{00000000-0008-0000-1B01-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122555</xdr:colOff>
      <xdr:row>11</xdr:row>
      <xdr:rowOff>175260</xdr:rowOff>
    </xdr:from>
    <xdr:to>
      <xdr:col>5</xdr:col>
      <xdr:colOff>441960</xdr:colOff>
      <xdr:row>27</xdr:row>
      <xdr:rowOff>19050</xdr:rowOff>
    </xdr:to>
    <xdr:graphicFrame macro="">
      <xdr:nvGraphicFramePr>
        <xdr:cNvPr id="2" name="グラフ 1">
          <a:extLst>
            <a:ext uri="{FF2B5EF4-FFF2-40B4-BE49-F238E27FC236}">
              <a16:creationId xmlns:a16="http://schemas.microsoft.com/office/drawing/2014/main" id="{00000000-0008-0000-1D01-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60325</xdr:colOff>
      <xdr:row>6</xdr:row>
      <xdr:rowOff>133985</xdr:rowOff>
    </xdr:from>
    <xdr:to>
      <xdr:col>5</xdr:col>
      <xdr:colOff>27305</xdr:colOff>
      <xdr:row>24</xdr:row>
      <xdr:rowOff>109855</xdr:rowOff>
    </xdr:to>
    <xdr:graphicFrame macro="">
      <xdr:nvGraphicFramePr>
        <xdr:cNvPr id="2" name="グラフ 1">
          <a:extLst>
            <a:ext uri="{FF2B5EF4-FFF2-40B4-BE49-F238E27FC236}">
              <a16:creationId xmlns:a16="http://schemas.microsoft.com/office/drawing/2014/main" id="{00000000-0008-0000-1F01-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4.xml><?xml version="1.0" encoding="utf-8"?>
<xdr:wsDr xmlns:xdr="http://schemas.openxmlformats.org/drawingml/2006/spreadsheetDrawing" xmlns:a="http://schemas.openxmlformats.org/drawingml/2006/main">
  <xdr:twoCellAnchor>
    <xdr:from>
      <xdr:col>0</xdr:col>
      <xdr:colOff>395605</xdr:colOff>
      <xdr:row>12</xdr:row>
      <xdr:rowOff>120015</xdr:rowOff>
    </xdr:from>
    <xdr:to>
      <xdr:col>4</xdr:col>
      <xdr:colOff>611505</xdr:colOff>
      <xdr:row>29</xdr:row>
      <xdr:rowOff>126365</xdr:rowOff>
    </xdr:to>
    <xdr:graphicFrame macro="">
      <xdr:nvGraphicFramePr>
        <xdr:cNvPr id="2" name="グラフ 1">
          <a:extLst>
            <a:ext uri="{FF2B5EF4-FFF2-40B4-BE49-F238E27FC236}">
              <a16:creationId xmlns:a16="http://schemas.microsoft.com/office/drawing/2014/main" id="{00000000-0008-0000-2101-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5.xml><?xml version="1.0" encoding="utf-8"?>
<xdr:wsDr xmlns:xdr="http://schemas.openxmlformats.org/drawingml/2006/spreadsheetDrawing" xmlns:a="http://schemas.openxmlformats.org/drawingml/2006/main">
  <xdr:twoCellAnchor>
    <xdr:from>
      <xdr:col>0</xdr:col>
      <xdr:colOff>100965</xdr:colOff>
      <xdr:row>15</xdr:row>
      <xdr:rowOff>101600</xdr:rowOff>
    </xdr:from>
    <xdr:to>
      <xdr:col>3</xdr:col>
      <xdr:colOff>1600835</xdr:colOff>
      <xdr:row>31</xdr:row>
      <xdr:rowOff>180975</xdr:rowOff>
    </xdr:to>
    <xdr:graphicFrame macro="">
      <xdr:nvGraphicFramePr>
        <xdr:cNvPr id="2" name="グラフ 1">
          <a:extLst>
            <a:ext uri="{FF2B5EF4-FFF2-40B4-BE49-F238E27FC236}">
              <a16:creationId xmlns:a16="http://schemas.microsoft.com/office/drawing/2014/main" id="{00000000-0008-0000-2201-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6.xml><?xml version="1.0" encoding="utf-8"?>
<xdr:wsDr xmlns:xdr="http://schemas.openxmlformats.org/drawingml/2006/spreadsheetDrawing" xmlns:a="http://schemas.openxmlformats.org/drawingml/2006/main">
  <xdr:twoCellAnchor>
    <xdr:from>
      <xdr:col>0</xdr:col>
      <xdr:colOff>294640</xdr:colOff>
      <xdr:row>13</xdr:row>
      <xdr:rowOff>88900</xdr:rowOff>
    </xdr:from>
    <xdr:to>
      <xdr:col>7</xdr:col>
      <xdr:colOff>533400</xdr:colOff>
      <xdr:row>28</xdr:row>
      <xdr:rowOff>167640</xdr:rowOff>
    </xdr:to>
    <xdr:graphicFrame macro="">
      <xdr:nvGraphicFramePr>
        <xdr:cNvPr id="2" name="グラフ 1">
          <a:extLst>
            <a:ext uri="{FF2B5EF4-FFF2-40B4-BE49-F238E27FC236}">
              <a16:creationId xmlns:a16="http://schemas.microsoft.com/office/drawing/2014/main" id="{00000000-0008-0000-2401-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7.xml><?xml version="1.0" encoding="utf-8"?>
<xdr:wsDr xmlns:xdr="http://schemas.openxmlformats.org/drawingml/2006/spreadsheetDrawing" xmlns:a="http://schemas.openxmlformats.org/drawingml/2006/main">
  <xdr:twoCellAnchor>
    <xdr:from>
      <xdr:col>0</xdr:col>
      <xdr:colOff>323215</xdr:colOff>
      <xdr:row>11</xdr:row>
      <xdr:rowOff>83820</xdr:rowOff>
    </xdr:from>
    <xdr:to>
      <xdr:col>3</xdr:col>
      <xdr:colOff>951865</xdr:colOff>
      <xdr:row>26</xdr:row>
      <xdr:rowOff>71120</xdr:rowOff>
    </xdr:to>
    <xdr:graphicFrame macro="">
      <xdr:nvGraphicFramePr>
        <xdr:cNvPr id="2" name="グラフ 1">
          <a:extLst>
            <a:ext uri="{FF2B5EF4-FFF2-40B4-BE49-F238E27FC236}">
              <a16:creationId xmlns:a16="http://schemas.microsoft.com/office/drawing/2014/main" id="{00000000-0008-0000-2601-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8.xml><?xml version="1.0" encoding="utf-8"?>
<xdr:wsDr xmlns:xdr="http://schemas.openxmlformats.org/drawingml/2006/spreadsheetDrawing" xmlns:a="http://schemas.openxmlformats.org/drawingml/2006/main">
  <xdr:twoCellAnchor>
    <xdr:from>
      <xdr:col>0</xdr:col>
      <xdr:colOff>347980</xdr:colOff>
      <xdr:row>10</xdr:row>
      <xdr:rowOff>164465</xdr:rowOff>
    </xdr:from>
    <xdr:to>
      <xdr:col>3</xdr:col>
      <xdr:colOff>1226820</xdr:colOff>
      <xdr:row>27</xdr:row>
      <xdr:rowOff>0</xdr:rowOff>
    </xdr:to>
    <xdr:graphicFrame macro="">
      <xdr:nvGraphicFramePr>
        <xdr:cNvPr id="2" name="グラフ 1">
          <a:extLst>
            <a:ext uri="{FF2B5EF4-FFF2-40B4-BE49-F238E27FC236}">
              <a16:creationId xmlns:a16="http://schemas.microsoft.com/office/drawing/2014/main" id="{00000000-0008-0000-2701-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9.xml><?xml version="1.0" encoding="utf-8"?>
<xdr:wsDr xmlns:xdr="http://schemas.openxmlformats.org/drawingml/2006/spreadsheetDrawing" xmlns:a="http://schemas.openxmlformats.org/drawingml/2006/main">
  <xdr:twoCellAnchor>
    <xdr:from>
      <xdr:col>0</xdr:col>
      <xdr:colOff>303530</xdr:colOff>
      <xdr:row>12</xdr:row>
      <xdr:rowOff>39370</xdr:rowOff>
    </xdr:from>
    <xdr:to>
      <xdr:col>3</xdr:col>
      <xdr:colOff>328295</xdr:colOff>
      <xdr:row>27</xdr:row>
      <xdr:rowOff>140970</xdr:rowOff>
    </xdr:to>
    <xdr:graphicFrame macro="">
      <xdr:nvGraphicFramePr>
        <xdr:cNvPr id="2" name="グラフ 1">
          <a:extLst>
            <a:ext uri="{FF2B5EF4-FFF2-40B4-BE49-F238E27FC236}">
              <a16:creationId xmlns:a16="http://schemas.microsoft.com/office/drawing/2014/main" id="{00000000-0008-0000-2801-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0.079</cdr:x>
      <cdr:y>0.16775</cdr:y>
    </cdr:from>
    <cdr:to>
      <cdr:x>0.179</cdr:x>
      <cdr:y>0.19925</cdr:y>
    </cdr:to>
    <cdr:sp macro="" textlink="">
      <cdr:nvSpPr>
        <cdr:cNvPr id="2" name="テキスト ボックス 1"/>
        <cdr:cNvSpPr txBox="1"/>
      </cdr:nvSpPr>
      <cdr:spPr>
        <a:xfrm xmlns:a="http://schemas.openxmlformats.org/drawingml/2006/main">
          <a:off x="425700" y="1358358"/>
          <a:ext cx="538861" cy="255071"/>
        </a:xfrm>
        <a:prstGeom xmlns:a="http://schemas.openxmlformats.org/drawingml/2006/main" prst="rect">
          <a:avLst/>
        </a:prstGeom>
      </cdr:spPr>
      <cdr:txBody>
        <a:bodyPr xmlns:a="http://schemas.openxmlformats.org/drawingml/2006/main" vertOverflow="clip" horzOverflow="overflow" wrap="square" rtlCol="0"/>
        <a:lstStyle xmlns:a="http://schemas.openxmlformats.org/drawingml/2006/main"/>
        <a:p xmlns:a="http://schemas.openxmlformats.org/drawingml/2006/main">
          <a:pPr algn="ctr"/>
          <a:r>
            <a:rPr lang="ja-JP" altLang="en-US" sz="800">
              <a:solidFill>
                <a:schemeClr val="tx1">
                  <a:lumMod val="85000"/>
                  <a:lumOff val="15000"/>
                </a:schemeClr>
              </a:solidFill>
              <a:latin typeface="メイリオ"/>
              <a:ea typeface="メイリオ"/>
            </a:rPr>
            <a:t>一之宮</a:t>
          </a:r>
        </a:p>
      </cdr:txBody>
    </cdr:sp>
  </cdr:relSizeAnchor>
  <cdr:relSizeAnchor xmlns:cdr="http://schemas.openxmlformats.org/drawingml/2006/chartDrawing">
    <cdr:from>
      <cdr:x>0.0715</cdr:x>
      <cdr:y>0.26175</cdr:y>
    </cdr:from>
    <cdr:to>
      <cdr:x>0.1715</cdr:x>
      <cdr:y>0.29325</cdr:y>
    </cdr:to>
    <cdr:sp macro="" textlink="">
      <cdr:nvSpPr>
        <cdr:cNvPr id="3" name="テキスト ボックス 2"/>
        <cdr:cNvSpPr txBox="1"/>
      </cdr:nvSpPr>
      <cdr:spPr>
        <a:xfrm xmlns:a="http://schemas.openxmlformats.org/drawingml/2006/main">
          <a:off x="385285" y="2119525"/>
          <a:ext cx="538861" cy="255071"/>
        </a:xfrm>
        <a:prstGeom xmlns:a="http://schemas.openxmlformats.org/drawingml/2006/main" prst="rect">
          <a:avLst/>
        </a:prstGeom>
      </cdr:spPr>
      <cdr:txBody>
        <a:bodyPr xmlns:a="http://schemas.openxmlformats.org/drawingml/2006/main" vertOverflow="clip" horzOverflow="overflow" wrap="square" rtlCol="0"/>
        <a:lstStyle xmlns:a="http://schemas.openxmlformats.org/drawingml/2006/main"/>
        <a:p xmlns:a="http://schemas.openxmlformats.org/drawingml/2006/main">
          <a:pPr algn="ctr"/>
          <a:r>
            <a:rPr lang="ja-JP" altLang="en-US" sz="800">
              <a:solidFill>
                <a:schemeClr val="tx1">
                  <a:lumMod val="85000"/>
                  <a:lumOff val="15000"/>
                </a:schemeClr>
              </a:solidFill>
              <a:latin typeface="メイリオ"/>
              <a:ea typeface="メイリオ"/>
            </a:rPr>
            <a:t>倉見</a:t>
          </a:r>
        </a:p>
      </cdr:txBody>
    </cdr:sp>
  </cdr:relSizeAnchor>
  <cdr:relSizeAnchor xmlns:cdr="http://schemas.openxmlformats.org/drawingml/2006/chartDrawing">
    <cdr:from>
      <cdr:x>0.0755</cdr:x>
      <cdr:y>0.295</cdr:y>
    </cdr:from>
    <cdr:to>
      <cdr:x>0.16925</cdr:x>
      <cdr:y>0.3265</cdr:y>
    </cdr:to>
    <cdr:sp macro="" textlink="">
      <cdr:nvSpPr>
        <cdr:cNvPr id="4" name="テキスト ボックス 3"/>
        <cdr:cNvSpPr txBox="1"/>
      </cdr:nvSpPr>
      <cdr:spPr>
        <a:xfrm xmlns:a="http://schemas.openxmlformats.org/drawingml/2006/main">
          <a:off x="406840" y="2388768"/>
          <a:ext cx="505182" cy="255071"/>
        </a:xfrm>
        <a:prstGeom xmlns:a="http://schemas.openxmlformats.org/drawingml/2006/main" prst="rect">
          <a:avLst/>
        </a:prstGeom>
      </cdr:spPr>
      <cdr:txBody>
        <a:bodyPr xmlns:a="http://schemas.openxmlformats.org/drawingml/2006/main" vertOverflow="clip" horzOverflow="overflow" wrap="square" rtlCol="0"/>
        <a:lstStyle xmlns:a="http://schemas.openxmlformats.org/drawingml/2006/main"/>
        <a:p xmlns:a="http://schemas.openxmlformats.org/drawingml/2006/main">
          <a:pPr algn="ctr"/>
          <a:r>
            <a:rPr lang="ja-JP" altLang="en-US" sz="800">
              <a:solidFill>
                <a:schemeClr val="tx1">
                  <a:lumMod val="85000"/>
                  <a:lumOff val="15000"/>
                </a:schemeClr>
              </a:solidFill>
              <a:latin typeface="メイリオ"/>
              <a:ea typeface="メイリオ"/>
            </a:rPr>
            <a:t>岡田</a:t>
          </a:r>
        </a:p>
      </cdr:txBody>
    </cdr:sp>
  </cdr:relSizeAnchor>
  <cdr:relSizeAnchor xmlns:cdr="http://schemas.openxmlformats.org/drawingml/2006/chartDrawing">
    <cdr:from>
      <cdr:x>0.07225</cdr:x>
      <cdr:y>0.41825</cdr:y>
    </cdr:from>
    <cdr:to>
      <cdr:x>0.17225</cdr:x>
      <cdr:y>0.44975</cdr:y>
    </cdr:to>
    <cdr:sp macro="" textlink="">
      <cdr:nvSpPr>
        <cdr:cNvPr id="5" name="テキスト ボックス 4"/>
        <cdr:cNvSpPr txBox="1"/>
      </cdr:nvSpPr>
      <cdr:spPr>
        <a:xfrm xmlns:a="http://schemas.openxmlformats.org/drawingml/2006/main">
          <a:off x="389327" y="3386787"/>
          <a:ext cx="538861" cy="255071"/>
        </a:xfrm>
        <a:prstGeom xmlns:a="http://schemas.openxmlformats.org/drawingml/2006/main" prst="rect">
          <a:avLst/>
        </a:prstGeom>
      </cdr:spPr>
      <cdr:txBody>
        <a:bodyPr xmlns:a="http://schemas.openxmlformats.org/drawingml/2006/main" vertOverflow="clip" horzOverflow="overflow" wrap="square" rtlCol="0"/>
        <a:lstStyle xmlns:a="http://schemas.openxmlformats.org/drawingml/2006/main"/>
        <a:p xmlns:a="http://schemas.openxmlformats.org/drawingml/2006/main">
          <a:pPr algn="ctr"/>
          <a:r>
            <a:rPr lang="ja-JP" altLang="en-US" sz="800">
              <a:solidFill>
                <a:schemeClr val="tx1">
                  <a:lumMod val="85000"/>
                  <a:lumOff val="15000"/>
                </a:schemeClr>
              </a:solidFill>
              <a:latin typeface="メイリオ"/>
              <a:ea typeface="メイリオ"/>
            </a:rPr>
            <a:t>宮山</a:t>
          </a:r>
        </a:p>
      </cdr:txBody>
    </cdr:sp>
  </cdr:relSizeAnchor>
  <cdr:relSizeAnchor xmlns:cdr="http://schemas.openxmlformats.org/drawingml/2006/chartDrawing">
    <cdr:from>
      <cdr:x>0.06825</cdr:x>
      <cdr:y>0.68275</cdr:y>
    </cdr:from>
    <cdr:to>
      <cdr:x>0.16825</cdr:x>
      <cdr:y>0.71425</cdr:y>
    </cdr:to>
    <cdr:sp macro="" textlink="">
      <cdr:nvSpPr>
        <cdr:cNvPr id="6" name="テキスト ボックス 5"/>
        <cdr:cNvSpPr txBox="1"/>
      </cdr:nvSpPr>
      <cdr:spPr>
        <a:xfrm xmlns:a="http://schemas.openxmlformats.org/drawingml/2006/main">
          <a:off x="367772" y="5528581"/>
          <a:ext cx="538861" cy="255071"/>
        </a:xfrm>
        <a:prstGeom xmlns:a="http://schemas.openxmlformats.org/drawingml/2006/main" prst="rect">
          <a:avLst/>
        </a:prstGeom>
      </cdr:spPr>
      <cdr:txBody>
        <a:bodyPr xmlns:a="http://schemas.openxmlformats.org/drawingml/2006/main" vertOverflow="clip" horzOverflow="overflow" wrap="square" rtlCol="0"/>
        <a:lstStyle xmlns:a="http://schemas.openxmlformats.org/drawingml/2006/main"/>
        <a:p xmlns:a="http://schemas.openxmlformats.org/drawingml/2006/main">
          <a:pPr algn="ctr"/>
          <a:r>
            <a:rPr lang="ja-JP" altLang="en-US" sz="800">
              <a:solidFill>
                <a:schemeClr val="tx1">
                  <a:lumMod val="85000"/>
                  <a:lumOff val="15000"/>
                </a:schemeClr>
              </a:solidFill>
              <a:latin typeface="メイリオ"/>
              <a:ea typeface="メイリオ"/>
            </a:rPr>
            <a:t>小谷</a:t>
          </a:r>
        </a:p>
      </cdr:txBody>
    </cdr:sp>
  </cdr:relSizeAnchor>
  <cdr:relSizeAnchor xmlns:cdr="http://schemas.openxmlformats.org/drawingml/2006/chartDrawing">
    <cdr:from>
      <cdr:x>0.0685</cdr:x>
      <cdr:y>0.71975</cdr:y>
    </cdr:from>
    <cdr:to>
      <cdr:x>0.1685</cdr:x>
      <cdr:y>0.75125</cdr:y>
    </cdr:to>
    <cdr:sp macro="" textlink="">
      <cdr:nvSpPr>
        <cdr:cNvPr id="7" name="テキスト ボックス 6"/>
        <cdr:cNvSpPr txBox="1"/>
      </cdr:nvSpPr>
      <cdr:spPr>
        <a:xfrm xmlns:a="http://schemas.openxmlformats.org/drawingml/2006/main">
          <a:off x="369119" y="5828190"/>
          <a:ext cx="538861" cy="255071"/>
        </a:xfrm>
        <a:prstGeom xmlns:a="http://schemas.openxmlformats.org/drawingml/2006/main" prst="rect">
          <a:avLst/>
        </a:prstGeom>
      </cdr:spPr>
      <cdr:txBody>
        <a:bodyPr xmlns:a="http://schemas.openxmlformats.org/drawingml/2006/main" vertOverflow="clip" horzOverflow="overflow" wrap="square" rtlCol="0"/>
        <a:lstStyle xmlns:a="http://schemas.openxmlformats.org/drawingml/2006/main"/>
        <a:p xmlns:a="http://schemas.openxmlformats.org/drawingml/2006/main">
          <a:pPr algn="ctr"/>
          <a:r>
            <a:rPr lang="ja-JP" altLang="en-US" sz="800">
              <a:solidFill>
                <a:schemeClr val="tx1">
                  <a:lumMod val="85000"/>
                  <a:lumOff val="15000"/>
                </a:schemeClr>
              </a:solidFill>
              <a:latin typeface="メイリオ"/>
              <a:ea typeface="メイリオ"/>
            </a:rPr>
            <a:t>大曲</a:t>
          </a:r>
        </a:p>
      </cdr:txBody>
    </cdr:sp>
  </cdr:relSizeAnchor>
  <cdr:relSizeAnchor xmlns:cdr="http://schemas.openxmlformats.org/drawingml/2006/chartDrawing">
    <cdr:from>
      <cdr:x>0.071</cdr:x>
      <cdr:y>0.8525</cdr:y>
    </cdr:from>
    <cdr:to>
      <cdr:x>0.171</cdr:x>
      <cdr:y>0.884</cdr:y>
    </cdr:to>
    <cdr:sp macro="" textlink="">
      <cdr:nvSpPr>
        <cdr:cNvPr id="8" name="テキスト ボックス 7"/>
        <cdr:cNvSpPr txBox="1"/>
      </cdr:nvSpPr>
      <cdr:spPr>
        <a:xfrm xmlns:a="http://schemas.openxmlformats.org/drawingml/2006/main">
          <a:off x="382591" y="6903135"/>
          <a:ext cx="538861" cy="255071"/>
        </a:xfrm>
        <a:prstGeom xmlns:a="http://schemas.openxmlformats.org/drawingml/2006/main" prst="rect">
          <a:avLst/>
        </a:prstGeom>
      </cdr:spPr>
      <cdr:txBody>
        <a:bodyPr xmlns:a="http://schemas.openxmlformats.org/drawingml/2006/main" vertOverflow="clip" horzOverflow="overflow" wrap="square" rtlCol="0"/>
        <a:lstStyle xmlns:a="http://schemas.openxmlformats.org/drawingml/2006/main"/>
        <a:p xmlns:a="http://schemas.openxmlformats.org/drawingml/2006/main">
          <a:pPr algn="ctr"/>
          <a:r>
            <a:rPr lang="ja-JP" altLang="en-US" sz="800">
              <a:solidFill>
                <a:schemeClr val="tx1">
                  <a:lumMod val="85000"/>
                  <a:lumOff val="15000"/>
                </a:schemeClr>
              </a:solidFill>
              <a:latin typeface="メイリオ"/>
              <a:ea typeface="メイリオ"/>
            </a:rPr>
            <a:t>田端</a:t>
          </a:r>
        </a:p>
      </cdr:txBody>
    </cdr:sp>
  </cdr:relSizeAnchor>
  <cdr:relSizeAnchor xmlns:cdr="http://schemas.openxmlformats.org/drawingml/2006/chartDrawing">
    <cdr:from>
      <cdr:x>0.0685</cdr:x>
      <cdr:y>0.747</cdr:y>
    </cdr:from>
    <cdr:to>
      <cdr:x>0.1685</cdr:x>
      <cdr:y>0.7785</cdr:y>
    </cdr:to>
    <cdr:sp macro="" textlink="">
      <cdr:nvSpPr>
        <cdr:cNvPr id="9" name="テキスト ボックス 8"/>
        <cdr:cNvSpPr txBox="1"/>
      </cdr:nvSpPr>
      <cdr:spPr>
        <a:xfrm xmlns:a="http://schemas.openxmlformats.org/drawingml/2006/main">
          <a:off x="369119" y="6048847"/>
          <a:ext cx="538861" cy="255071"/>
        </a:xfrm>
        <a:prstGeom xmlns:a="http://schemas.openxmlformats.org/drawingml/2006/main" prst="rect">
          <a:avLst/>
        </a:prstGeom>
      </cdr:spPr>
      <cdr:txBody>
        <a:bodyPr xmlns:a="http://schemas.openxmlformats.org/drawingml/2006/main" vertOverflow="clip" horzOverflow="overflow" wrap="square" rtlCol="0"/>
        <a:lstStyle xmlns:a="http://schemas.openxmlformats.org/drawingml/2006/main"/>
        <a:p xmlns:a="http://schemas.openxmlformats.org/drawingml/2006/main">
          <a:pPr algn="ctr"/>
          <a:r>
            <a:rPr lang="ja-JP" altLang="en-US" sz="800">
              <a:solidFill>
                <a:schemeClr val="tx1">
                  <a:lumMod val="85000"/>
                  <a:lumOff val="15000"/>
                </a:schemeClr>
              </a:solidFill>
              <a:latin typeface="メイリオ"/>
              <a:ea typeface="メイリオ"/>
            </a:rPr>
            <a:t>中瀬</a:t>
          </a:r>
        </a:p>
      </cdr:txBody>
    </cdr:sp>
  </cdr:relSizeAnchor>
  <cdr:relSizeAnchor xmlns:cdr="http://schemas.openxmlformats.org/drawingml/2006/chartDrawing">
    <cdr:from>
      <cdr:x>0.08175</cdr:x>
      <cdr:y>0.82475</cdr:y>
    </cdr:from>
    <cdr:to>
      <cdr:x>0.16275</cdr:x>
      <cdr:y>0.85625</cdr:y>
    </cdr:to>
    <cdr:sp macro="" textlink="">
      <cdr:nvSpPr>
        <cdr:cNvPr id="10" name="テキスト ボックス 9"/>
        <cdr:cNvSpPr txBox="1"/>
      </cdr:nvSpPr>
      <cdr:spPr>
        <a:xfrm xmlns:a="http://schemas.openxmlformats.org/drawingml/2006/main">
          <a:off x="440518" y="6678429"/>
          <a:ext cx="436477" cy="255071"/>
        </a:xfrm>
        <a:prstGeom xmlns:a="http://schemas.openxmlformats.org/drawingml/2006/main" prst="rect">
          <a:avLst/>
        </a:prstGeom>
      </cdr:spPr>
      <cdr:txBody>
        <a:bodyPr xmlns:a="http://schemas.openxmlformats.org/drawingml/2006/main" vertOverflow="clip" horzOverflow="overflow" wrap="square" rtlCol="0"/>
        <a:lstStyle xmlns:a="http://schemas.openxmlformats.org/drawingml/2006/main"/>
        <a:p xmlns:a="http://schemas.openxmlformats.org/drawingml/2006/main">
          <a:pPr algn="ctr"/>
          <a:r>
            <a:rPr lang="ja-JP" altLang="en-US" sz="800">
              <a:solidFill>
                <a:schemeClr val="tx1">
                  <a:lumMod val="85000"/>
                  <a:lumOff val="15000"/>
                </a:schemeClr>
              </a:solidFill>
              <a:latin typeface="メイリオ"/>
              <a:ea typeface="メイリオ"/>
            </a:rPr>
            <a:t>小動</a:t>
          </a:r>
        </a:p>
      </cdr:txBody>
    </cdr:sp>
  </cdr:relSizeAnchor>
  <cdr:relSizeAnchor xmlns:cdr="http://schemas.openxmlformats.org/drawingml/2006/chartDrawing">
    <cdr:from>
      <cdr:x>0.071</cdr:x>
      <cdr:y>0.8795</cdr:y>
    </cdr:from>
    <cdr:to>
      <cdr:x>0.171</cdr:x>
      <cdr:y>0.90925</cdr:y>
    </cdr:to>
    <cdr:sp macro="" textlink="">
      <cdr:nvSpPr>
        <cdr:cNvPr id="11" name="テキスト ボックス 10"/>
        <cdr:cNvSpPr txBox="1"/>
      </cdr:nvSpPr>
      <cdr:spPr>
        <a:xfrm xmlns:a="http://schemas.openxmlformats.org/drawingml/2006/main">
          <a:off x="382591" y="7121768"/>
          <a:ext cx="538861" cy="240901"/>
        </a:xfrm>
        <a:prstGeom xmlns:a="http://schemas.openxmlformats.org/drawingml/2006/main" prst="rect">
          <a:avLst/>
        </a:prstGeom>
      </cdr:spPr>
      <cdr:txBody>
        <a:bodyPr xmlns:a="http://schemas.openxmlformats.org/drawingml/2006/main" vertOverflow="clip" horzOverflow="overflow" wrap="square" rtlCol="0"/>
        <a:lstStyle xmlns:a="http://schemas.openxmlformats.org/drawingml/2006/main"/>
        <a:p xmlns:a="http://schemas.openxmlformats.org/drawingml/2006/main">
          <a:pPr algn="ctr"/>
          <a:r>
            <a:rPr lang="ja-JP" altLang="en-US" sz="800">
              <a:solidFill>
                <a:schemeClr val="tx1">
                  <a:lumMod val="85000"/>
                  <a:lumOff val="15000"/>
                </a:schemeClr>
              </a:solidFill>
              <a:latin typeface="メイリオ"/>
              <a:ea typeface="メイリオ"/>
            </a:rPr>
            <a:t>大蔵</a:t>
          </a:r>
        </a:p>
      </cdr:txBody>
    </cdr:sp>
  </cdr:relSizeAnchor>
</c:userShapes>
</file>

<file path=xl/drawings/drawing210.xml><?xml version="1.0" encoding="utf-8"?>
<xdr:wsDr xmlns:xdr="http://schemas.openxmlformats.org/drawingml/2006/spreadsheetDrawing" xmlns:a="http://schemas.openxmlformats.org/drawingml/2006/main">
  <xdr:twoCellAnchor>
    <xdr:from>
      <xdr:col>0</xdr:col>
      <xdr:colOff>681990</xdr:colOff>
      <xdr:row>12</xdr:row>
      <xdr:rowOff>180975</xdr:rowOff>
    </xdr:from>
    <xdr:to>
      <xdr:col>3</xdr:col>
      <xdr:colOff>1181735</xdr:colOff>
      <xdr:row>29</xdr:row>
      <xdr:rowOff>7620</xdr:rowOff>
    </xdr:to>
    <xdr:graphicFrame macro="">
      <xdr:nvGraphicFramePr>
        <xdr:cNvPr id="2" name="グラフ 1">
          <a:extLst>
            <a:ext uri="{FF2B5EF4-FFF2-40B4-BE49-F238E27FC236}">
              <a16:creationId xmlns:a16="http://schemas.microsoft.com/office/drawing/2014/main" id="{00000000-0008-0000-2901-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1.xml><?xml version="1.0" encoding="utf-8"?>
<xdr:wsDr xmlns:xdr="http://schemas.openxmlformats.org/drawingml/2006/spreadsheetDrawing" xmlns:a="http://schemas.openxmlformats.org/drawingml/2006/main">
  <xdr:twoCellAnchor>
    <xdr:from>
      <xdr:col>3</xdr:col>
      <xdr:colOff>934085</xdr:colOff>
      <xdr:row>1</xdr:row>
      <xdr:rowOff>15875</xdr:rowOff>
    </xdr:from>
    <xdr:to>
      <xdr:col>8</xdr:col>
      <xdr:colOff>3108325</xdr:colOff>
      <xdr:row>25</xdr:row>
      <xdr:rowOff>187325</xdr:rowOff>
    </xdr:to>
    <xdr:graphicFrame macro="">
      <xdr:nvGraphicFramePr>
        <xdr:cNvPr id="2" name="グラフ 1">
          <a:extLst>
            <a:ext uri="{FF2B5EF4-FFF2-40B4-BE49-F238E27FC236}">
              <a16:creationId xmlns:a16="http://schemas.microsoft.com/office/drawing/2014/main" id="{00000000-0008-0000-2B01-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189230</xdr:colOff>
      <xdr:row>1</xdr:row>
      <xdr:rowOff>124460</xdr:rowOff>
    </xdr:from>
    <xdr:to>
      <xdr:col>4</xdr:col>
      <xdr:colOff>1264920</xdr:colOff>
      <xdr:row>4</xdr:row>
      <xdr:rowOff>73660</xdr:rowOff>
    </xdr:to>
    <xdr:sp macro="" textlink="">
      <xdr:nvSpPr>
        <xdr:cNvPr id="3" name="テキスト ボックス 1">
          <a:extLst>
            <a:ext uri="{FF2B5EF4-FFF2-40B4-BE49-F238E27FC236}">
              <a16:creationId xmlns:a16="http://schemas.microsoft.com/office/drawing/2014/main" id="{00000000-0008-0000-2B01-000003000000}"/>
            </a:ext>
          </a:extLst>
        </xdr:cNvPr>
        <xdr:cNvSpPr txBox="1"/>
      </xdr:nvSpPr>
      <xdr:spPr>
        <a:xfrm>
          <a:off x="5003800" y="353060"/>
          <a:ext cx="1075690" cy="635000"/>
        </a:xfrm>
        <a:prstGeom prst="rect">
          <a:avLst/>
        </a:prstGeom>
        <a:ln>
          <a:solidFill>
            <a:srgbClr val="000000">
              <a:lumMod val="85000"/>
              <a:lumOff val="15000"/>
              <a:alpha val="96000"/>
            </a:srgbClr>
          </a:solidFill>
        </a:ln>
      </xdr:spPr>
      <xdr:txBody>
        <a:bodyPr vertOverflow="overflow" horzOverflow="overflow"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ctr" defTabSz="914400" eaLnBrk="1" fontAlgn="auto" latinLnBrk="0" hangingPunct="1">
            <a:lnSpc>
              <a:spcPct val="100000"/>
            </a:lnSpc>
            <a:spcBef>
              <a:spcPts val="0"/>
            </a:spcBef>
            <a:spcAft>
              <a:spcPts val="0"/>
            </a:spcAft>
            <a:defRPr/>
          </a:pPr>
          <a:r>
            <a:rPr kumimoji="0" lang="ja-JP" altLang="en-US" sz="800" b="0" i="0" u="none" strike="noStrike" kern="0" cap="none" spc="0" normalizeH="0" baseline="0" noProof="0">
              <a:ln>
                <a:noFill/>
              </a:ln>
              <a:solidFill>
                <a:srgbClr val="000000">
                  <a:lumMod val="85000"/>
                  <a:lumOff val="15000"/>
                </a:srgbClr>
              </a:solidFill>
              <a:effectLst/>
              <a:uLnTx/>
              <a:uFillTx/>
              <a:latin typeface="メイリオ"/>
              <a:ea typeface="メイリオ"/>
              <a:cs typeface="+mn-cs"/>
            </a:rPr>
            <a:t>総届出数</a:t>
          </a:r>
          <a:endParaRPr kumimoji="0" lang="en-US" altLang="ja-JP" sz="800" b="0" i="0" u="none" strike="noStrike" kern="0" cap="none" spc="0" normalizeH="0" baseline="0" noProof="0">
            <a:ln>
              <a:noFill/>
            </a:ln>
            <a:solidFill>
              <a:srgbClr val="000000">
                <a:lumMod val="85000"/>
                <a:lumOff val="15000"/>
              </a:srgbClr>
            </a:solidFill>
            <a:effectLst/>
            <a:uLnTx/>
            <a:uFillTx/>
            <a:latin typeface="メイリオ"/>
            <a:ea typeface="メイリオ"/>
            <a:cs typeface="+mn-cs"/>
          </a:endParaRPr>
        </a:p>
        <a:p>
          <a:pPr marL="0" marR="0" lvl="0" indent="0" algn="ctr" defTabSz="914400" eaLnBrk="1" fontAlgn="auto" latinLnBrk="0" hangingPunct="1">
            <a:lnSpc>
              <a:spcPct val="100000"/>
            </a:lnSpc>
            <a:spcBef>
              <a:spcPts val="0"/>
            </a:spcBef>
            <a:spcAft>
              <a:spcPts val="0"/>
            </a:spcAft>
            <a:defRPr/>
          </a:pPr>
          <a:r>
            <a:rPr kumimoji="0" lang="ja-JP" altLang="en-US" sz="800" b="0" i="0" u="none" strike="noStrike" kern="0" cap="none" spc="0" normalizeH="0" baseline="0" noProof="0">
              <a:ln>
                <a:noFill/>
              </a:ln>
              <a:solidFill>
                <a:srgbClr val="000000">
                  <a:lumMod val="85000"/>
                  <a:lumOff val="15000"/>
                </a:srgbClr>
              </a:solidFill>
              <a:effectLst/>
              <a:uLnTx/>
              <a:uFillTx/>
              <a:latin typeface="メイリオ"/>
              <a:ea typeface="メイリオ"/>
              <a:cs typeface="+mn-cs"/>
            </a:rPr>
            <a:t>1,98</a:t>
          </a:r>
          <a:r>
            <a:rPr kumimoji="0" lang="en-US" altLang="ja-JP" sz="800" b="0" i="0" u="none" strike="noStrike" kern="0" cap="none" spc="0" normalizeH="0" baseline="0" noProof="0">
              <a:ln>
                <a:noFill/>
              </a:ln>
              <a:solidFill>
                <a:srgbClr val="000000">
                  <a:lumMod val="85000"/>
                  <a:lumOff val="15000"/>
                </a:srgbClr>
              </a:solidFill>
              <a:effectLst/>
              <a:uLnTx/>
              <a:uFillTx/>
              <a:latin typeface="メイリオ"/>
              <a:ea typeface="メイリオ"/>
              <a:cs typeface="+mn-cs"/>
            </a:rPr>
            <a:t>5</a:t>
          </a:r>
          <a:r>
            <a:rPr kumimoji="0" lang="ja-JP" altLang="en-US" sz="800" b="0" i="0" u="none" strike="noStrike" kern="0" cap="none" spc="0" normalizeH="0" baseline="0" noProof="0">
              <a:ln>
                <a:noFill/>
              </a:ln>
              <a:solidFill>
                <a:srgbClr val="000000">
                  <a:lumMod val="85000"/>
                  <a:lumOff val="15000"/>
                </a:srgbClr>
              </a:solidFill>
              <a:effectLst/>
              <a:uLnTx/>
              <a:uFillTx/>
              <a:latin typeface="メイリオ"/>
              <a:ea typeface="メイリオ"/>
              <a:cs typeface="+mn-cs"/>
            </a:rPr>
            <a:t>件</a:t>
          </a:r>
        </a:p>
      </xdr:txBody>
    </xdr:sp>
    <xdr:clientData/>
  </xdr:twoCellAnchor>
</xdr:wsDr>
</file>

<file path=xl/drawings/drawing212.xml><?xml version="1.0" encoding="utf-8"?>
<xdr:wsDr xmlns:xdr="http://schemas.openxmlformats.org/drawingml/2006/spreadsheetDrawing" xmlns:a="http://schemas.openxmlformats.org/drawingml/2006/main">
  <xdr:twoCellAnchor>
    <xdr:from>
      <xdr:col>0</xdr:col>
      <xdr:colOff>244475</xdr:colOff>
      <xdr:row>13</xdr:row>
      <xdr:rowOff>0</xdr:rowOff>
    </xdr:from>
    <xdr:to>
      <xdr:col>6</xdr:col>
      <xdr:colOff>114300</xdr:colOff>
      <xdr:row>32</xdr:row>
      <xdr:rowOff>55245</xdr:rowOff>
    </xdr:to>
    <xdr:graphicFrame macro="">
      <xdr:nvGraphicFramePr>
        <xdr:cNvPr id="2" name="グラフ 1">
          <a:extLst>
            <a:ext uri="{FF2B5EF4-FFF2-40B4-BE49-F238E27FC236}">
              <a16:creationId xmlns:a16="http://schemas.microsoft.com/office/drawing/2014/main" id="{00000000-0008-0000-2D01-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3.xml><?xml version="1.0" encoding="utf-8"?>
<xdr:wsDr xmlns:xdr="http://schemas.openxmlformats.org/drawingml/2006/spreadsheetDrawing" xmlns:a="http://schemas.openxmlformats.org/drawingml/2006/main">
  <xdr:twoCellAnchor>
    <xdr:from>
      <xdr:col>1</xdr:col>
      <xdr:colOff>483870</xdr:colOff>
      <xdr:row>13</xdr:row>
      <xdr:rowOff>55245</xdr:rowOff>
    </xdr:from>
    <xdr:to>
      <xdr:col>5</xdr:col>
      <xdr:colOff>252730</xdr:colOff>
      <xdr:row>32</xdr:row>
      <xdr:rowOff>55245</xdr:rowOff>
    </xdr:to>
    <xdr:graphicFrame macro="">
      <xdr:nvGraphicFramePr>
        <xdr:cNvPr id="2" name="グラフ 1">
          <a:extLst>
            <a:ext uri="{FF2B5EF4-FFF2-40B4-BE49-F238E27FC236}">
              <a16:creationId xmlns:a16="http://schemas.microsoft.com/office/drawing/2014/main" id="{00000000-0008-0000-2F01-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4.xml><?xml version="1.0" encoding="utf-8"?>
<c:userShapes xmlns:c="http://schemas.openxmlformats.org/drawingml/2006/chart">
  <cdr:relSizeAnchor xmlns:cdr="http://schemas.openxmlformats.org/drawingml/2006/chartDrawing">
    <cdr:from>
      <cdr:x>0.02225</cdr:x>
      <cdr:y>0</cdr:y>
    </cdr:from>
    <cdr:to>
      <cdr:x>0.12825</cdr:x>
      <cdr:y>0.08325</cdr:y>
    </cdr:to>
    <cdr:sp macro="" textlink="">
      <cdr:nvSpPr>
        <cdr:cNvPr id="2" name="テキスト ボックス 1"/>
        <cdr:cNvSpPr txBox="1"/>
      </cdr:nvSpPr>
      <cdr:spPr>
        <a:xfrm xmlns:a="http://schemas.openxmlformats.org/drawingml/2006/main">
          <a:off x="126466" y="0"/>
          <a:ext cx="602491" cy="289270"/>
        </a:xfrm>
        <a:prstGeom xmlns:a="http://schemas.openxmlformats.org/drawingml/2006/main" prst="rect">
          <a:avLst/>
        </a:prstGeom>
      </cdr:spPr>
      <cdr:txBody>
        <a:bodyPr xmlns:a="http://schemas.openxmlformats.org/drawingml/2006/main" vertOverflow="clip" horzOverflow="overflow" wrap="square" rtlCol="0" anchor="ctr"/>
        <a:lstStyle xmlns:a="http://schemas.openxmlformats.org/drawingml/2006/main"/>
        <a:p xmlns:a="http://schemas.openxmlformats.org/drawingml/2006/main">
          <a:pPr algn="ctr"/>
          <a:r>
            <a:rPr lang="ja-JP" altLang="en-US" sz="900">
              <a:latin typeface="メイリオ"/>
              <a:ea typeface="メイリオ"/>
            </a:rPr>
            <a:t>（件）</a:t>
          </a:r>
        </a:p>
      </cdr:txBody>
    </cdr:sp>
  </cdr:relSizeAnchor>
</c:userShapes>
</file>

<file path=xl/drawings/drawing215.xml><?xml version="1.0" encoding="utf-8"?>
<xdr:wsDr xmlns:xdr="http://schemas.openxmlformats.org/drawingml/2006/spreadsheetDrawing" xmlns:a="http://schemas.openxmlformats.org/drawingml/2006/main">
  <xdr:twoCellAnchor>
    <xdr:from>
      <xdr:col>3</xdr:col>
      <xdr:colOff>133350</xdr:colOff>
      <xdr:row>11</xdr:row>
      <xdr:rowOff>67945</xdr:rowOff>
    </xdr:from>
    <xdr:to>
      <xdr:col>10</xdr:col>
      <xdr:colOff>312420</xdr:colOff>
      <xdr:row>27</xdr:row>
      <xdr:rowOff>101600</xdr:rowOff>
    </xdr:to>
    <xdr:graphicFrame macro="">
      <xdr:nvGraphicFramePr>
        <xdr:cNvPr id="3" name="グラフ 2">
          <a:extLst>
            <a:ext uri="{FF2B5EF4-FFF2-40B4-BE49-F238E27FC236}">
              <a16:creationId xmlns:a16="http://schemas.microsoft.com/office/drawing/2014/main" id="{00000000-0008-0000-3101-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6.xml><?xml version="1.0" encoding="utf-8"?>
<c:userShapes xmlns:c="http://schemas.openxmlformats.org/drawingml/2006/chart">
  <cdr:relSizeAnchor xmlns:cdr="http://schemas.openxmlformats.org/drawingml/2006/chartDrawing">
    <cdr:from>
      <cdr:x>0.03675</cdr:x>
      <cdr:y>0.02025</cdr:y>
    </cdr:from>
    <cdr:to>
      <cdr:x>0.13825</cdr:x>
      <cdr:y>0.10925</cdr:y>
    </cdr:to>
    <cdr:sp macro="" textlink="">
      <cdr:nvSpPr>
        <cdr:cNvPr id="2" name="テキスト ボックス 1"/>
        <cdr:cNvSpPr txBox="1"/>
      </cdr:nvSpPr>
      <cdr:spPr>
        <a:xfrm xmlns:a="http://schemas.openxmlformats.org/drawingml/2006/main">
          <a:off x="218707" y="68267"/>
          <a:ext cx="604048" cy="300038"/>
        </a:xfrm>
        <a:prstGeom xmlns:a="http://schemas.openxmlformats.org/drawingml/2006/main" prst="rect">
          <a:avLst/>
        </a:prstGeom>
      </cdr:spPr>
      <cdr:txBody>
        <a:bodyPr xmlns:a="http://schemas.openxmlformats.org/drawingml/2006/main" vertOverflow="clip" horzOverflow="overflow" wrap="square" rtlCol="0" anchor="ctr"/>
        <a:lstStyle xmlns:a="http://schemas.openxmlformats.org/drawingml/2006/main"/>
        <a:p xmlns:a="http://schemas.openxmlformats.org/drawingml/2006/main">
          <a:pPr algn="ctr"/>
          <a:r>
            <a:rPr lang="ja-JP" altLang="en-US" sz="800"/>
            <a:t>（件）</a:t>
          </a:r>
        </a:p>
      </cdr:txBody>
    </cdr:sp>
  </cdr:relSizeAnchor>
</c:userShapes>
</file>

<file path=xl/drawings/drawing217.xml><?xml version="1.0" encoding="utf-8"?>
<xdr:wsDr xmlns:xdr="http://schemas.openxmlformats.org/drawingml/2006/spreadsheetDrawing" xmlns:a="http://schemas.openxmlformats.org/drawingml/2006/main">
  <xdr:twoCellAnchor>
    <xdr:from>
      <xdr:col>0</xdr:col>
      <xdr:colOff>318135</xdr:colOff>
      <xdr:row>13</xdr:row>
      <xdr:rowOff>71120</xdr:rowOff>
    </xdr:from>
    <xdr:to>
      <xdr:col>5</xdr:col>
      <xdr:colOff>289560</xdr:colOff>
      <xdr:row>33</xdr:row>
      <xdr:rowOff>0</xdr:rowOff>
    </xdr:to>
    <xdr:graphicFrame macro="">
      <xdr:nvGraphicFramePr>
        <xdr:cNvPr id="2" name="グラフ 1">
          <a:extLst>
            <a:ext uri="{FF2B5EF4-FFF2-40B4-BE49-F238E27FC236}">
              <a16:creationId xmlns:a16="http://schemas.microsoft.com/office/drawing/2014/main" id="{00000000-0008-0000-3301-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8.xml><?xml version="1.0" encoding="utf-8"?>
<xdr:wsDr xmlns:xdr="http://schemas.openxmlformats.org/drawingml/2006/spreadsheetDrawing" xmlns:a="http://schemas.openxmlformats.org/drawingml/2006/main">
  <xdr:twoCellAnchor>
    <xdr:from>
      <xdr:col>0</xdr:col>
      <xdr:colOff>523875</xdr:colOff>
      <xdr:row>20</xdr:row>
      <xdr:rowOff>71120</xdr:rowOff>
    </xdr:from>
    <xdr:to>
      <xdr:col>5</xdr:col>
      <xdr:colOff>1440815</xdr:colOff>
      <xdr:row>38</xdr:row>
      <xdr:rowOff>32385</xdr:rowOff>
    </xdr:to>
    <xdr:graphicFrame macro="">
      <xdr:nvGraphicFramePr>
        <xdr:cNvPr id="3" name="グラフ 2">
          <a:extLst>
            <a:ext uri="{FF2B5EF4-FFF2-40B4-BE49-F238E27FC236}">
              <a16:creationId xmlns:a16="http://schemas.microsoft.com/office/drawing/2014/main" id="{00000000-0008-0000-3501-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628650</xdr:colOff>
      <xdr:row>20</xdr:row>
      <xdr:rowOff>145415</xdr:rowOff>
    </xdr:from>
    <xdr:to>
      <xdr:col>1</xdr:col>
      <xdr:colOff>347345</xdr:colOff>
      <xdr:row>24</xdr:row>
      <xdr:rowOff>61595</xdr:rowOff>
    </xdr:to>
    <xdr:sp macro="" textlink="">
      <xdr:nvSpPr>
        <xdr:cNvPr id="4" name="テキスト ボックス 1">
          <a:extLst>
            <a:ext uri="{FF2B5EF4-FFF2-40B4-BE49-F238E27FC236}">
              <a16:creationId xmlns:a16="http://schemas.microsoft.com/office/drawing/2014/main" id="{00000000-0008-0000-3501-000004000000}"/>
            </a:ext>
          </a:extLst>
        </xdr:cNvPr>
        <xdr:cNvSpPr txBox="1"/>
      </xdr:nvSpPr>
      <xdr:spPr>
        <a:xfrm>
          <a:off x="628650" y="4625975"/>
          <a:ext cx="871220" cy="647700"/>
        </a:xfrm>
        <a:prstGeom prst="rect">
          <a:avLst/>
        </a:prstGeom>
        <a:ln>
          <a:solidFill>
            <a:schemeClr val="tx1">
              <a:lumMod val="85000"/>
              <a:lumOff val="15000"/>
            </a:schemeClr>
          </a:solidFill>
        </a:ln>
      </xdr:spPr>
      <xdr:txBody>
        <a:bodyPr vertOverflow="overflow" horzOverflow="overflow"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ja-JP" altLang="en-US" sz="900">
              <a:solidFill>
                <a:schemeClr val="tx1">
                  <a:lumMod val="85000"/>
                  <a:lumOff val="15000"/>
                </a:schemeClr>
              </a:solidFill>
              <a:latin typeface="メイリオ"/>
              <a:ea typeface="メイリオ"/>
            </a:rPr>
            <a:t>総件数</a:t>
          </a:r>
          <a:endParaRPr lang="en-US" altLang="ja-JP" sz="900">
            <a:solidFill>
              <a:schemeClr val="tx1">
                <a:lumMod val="85000"/>
                <a:lumOff val="15000"/>
              </a:schemeClr>
            </a:solidFill>
            <a:latin typeface="メイリオ"/>
            <a:ea typeface="メイリオ"/>
          </a:endParaRPr>
        </a:p>
        <a:p>
          <a:pPr algn="ctr"/>
          <a:r>
            <a:rPr lang="en-US" altLang="ja-JP" sz="900">
              <a:solidFill>
                <a:schemeClr val="tx1">
                  <a:lumMod val="85000"/>
                  <a:lumOff val="15000"/>
                </a:schemeClr>
              </a:solidFill>
              <a:latin typeface="メイリオ"/>
              <a:ea typeface="メイリオ"/>
            </a:rPr>
            <a:t>8,951</a:t>
          </a:r>
          <a:r>
            <a:rPr lang="ja-JP" altLang="en-US" sz="900">
              <a:solidFill>
                <a:schemeClr val="tx1">
                  <a:lumMod val="85000"/>
                  <a:lumOff val="15000"/>
                </a:schemeClr>
              </a:solidFill>
              <a:latin typeface="メイリオ"/>
              <a:ea typeface="メイリオ"/>
            </a:rPr>
            <a:t>件</a:t>
          </a:r>
        </a:p>
      </xdr:txBody>
    </xdr:sp>
    <xdr:clientData/>
  </xdr:twoCellAnchor>
</xdr:wsDr>
</file>

<file path=xl/drawings/drawing219.xml><?xml version="1.0" encoding="utf-8"?>
<xdr:wsDr xmlns:xdr="http://schemas.openxmlformats.org/drawingml/2006/spreadsheetDrawing" xmlns:a="http://schemas.openxmlformats.org/drawingml/2006/main">
  <xdr:twoCellAnchor>
    <xdr:from>
      <xdr:col>0</xdr:col>
      <xdr:colOff>110490</xdr:colOff>
      <xdr:row>11</xdr:row>
      <xdr:rowOff>127635</xdr:rowOff>
    </xdr:from>
    <xdr:to>
      <xdr:col>5</xdr:col>
      <xdr:colOff>7620</xdr:colOff>
      <xdr:row>30</xdr:row>
      <xdr:rowOff>126365</xdr:rowOff>
    </xdr:to>
    <xdr:graphicFrame macro="">
      <xdr:nvGraphicFramePr>
        <xdr:cNvPr id="2" name="グラフ 1">
          <a:extLst>
            <a:ext uri="{FF2B5EF4-FFF2-40B4-BE49-F238E27FC236}">
              <a16:creationId xmlns:a16="http://schemas.microsoft.com/office/drawing/2014/main" id="{00000000-0008-0000-3701-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327025</xdr:colOff>
      <xdr:row>1</xdr:row>
      <xdr:rowOff>108585</xdr:rowOff>
    </xdr:from>
    <xdr:to>
      <xdr:col>14</xdr:col>
      <xdr:colOff>306070</xdr:colOff>
      <xdr:row>33</xdr:row>
      <xdr:rowOff>46355</xdr:rowOff>
    </xdr:to>
    <xdr:graphicFrame macro="">
      <xdr:nvGraphicFramePr>
        <xdr:cNvPr id="2" name="グラフ 1">
          <a:extLst>
            <a:ext uri="{FF2B5EF4-FFF2-40B4-BE49-F238E27FC236}">
              <a16:creationId xmlns:a16="http://schemas.microsoft.com/office/drawing/2014/main" id="{00000000-0008-0000-1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0.059</cdr:x>
      <cdr:y>0.10325</cdr:y>
    </cdr:from>
    <cdr:to>
      <cdr:x>0.266</cdr:x>
      <cdr:y>0.19125</cdr:y>
    </cdr:to>
    <cdr:sp macro="" textlink="">
      <cdr:nvSpPr>
        <cdr:cNvPr id="2" name="テキスト ボックス 1"/>
        <cdr:cNvSpPr txBox="1"/>
      </cdr:nvSpPr>
      <cdr:spPr>
        <a:xfrm xmlns:a="http://schemas.openxmlformats.org/drawingml/2006/main">
          <a:off x="565234" y="748869"/>
          <a:ext cx="1983110" cy="638261"/>
        </a:xfrm>
        <a:prstGeom xmlns:a="http://schemas.openxmlformats.org/drawingml/2006/main" prst="rect">
          <a:avLst/>
        </a:prstGeom>
        <a:ln xmlns:a="http://schemas.openxmlformats.org/drawingml/2006/main">
          <a:solidFill>
            <a:schemeClr val="tx1"/>
          </a:solidFill>
        </a:ln>
      </cdr:spPr>
      <cdr:txBody>
        <a:bodyPr xmlns:a="http://schemas.openxmlformats.org/drawingml/2006/main" vertOverflow="clip" horzOverflow="overflow" wrap="square" rtlCol="0"/>
        <a:lstStyle xmlns:a="http://schemas.openxmlformats.org/drawingml/2006/main"/>
        <a:p xmlns:a="http://schemas.openxmlformats.org/drawingml/2006/main">
          <a:r>
            <a:rPr lang="ja-JP" altLang="ja-JP" sz="900">
              <a:effectLst/>
              <a:latin typeface="メイリオ"/>
              <a:ea typeface="メイリオ"/>
              <a:cs typeface="+mn-cs"/>
            </a:rPr>
            <a:t>総数　4</a:t>
          </a:r>
          <a:r>
            <a:rPr lang="en-US" altLang="ja-JP" sz="900">
              <a:effectLst/>
              <a:latin typeface="メイリオ"/>
              <a:ea typeface="メイリオ"/>
              <a:cs typeface="+mn-cs"/>
            </a:rPr>
            <a:t>7</a:t>
          </a:r>
          <a:r>
            <a:rPr lang="ja-JP" altLang="ja-JP" sz="900">
              <a:effectLst/>
              <a:latin typeface="メイリオ"/>
              <a:ea typeface="メイリオ"/>
              <a:cs typeface="+mn-cs"/>
            </a:rPr>
            <a:t>,</a:t>
          </a:r>
          <a:r>
            <a:rPr lang="en-US" altLang="ja-JP" sz="900">
              <a:effectLst/>
              <a:latin typeface="メイリオ"/>
              <a:ea typeface="メイリオ"/>
              <a:cs typeface="+mn-cs"/>
            </a:rPr>
            <a:t>751</a:t>
          </a:r>
          <a:r>
            <a:rPr lang="ja-JP" altLang="ja-JP" sz="900">
              <a:effectLst/>
              <a:latin typeface="メイリオ"/>
              <a:ea typeface="メイリオ"/>
              <a:cs typeface="+mn-cs"/>
            </a:rPr>
            <a:t>人</a:t>
          </a:r>
          <a:endParaRPr lang="ja-JP" altLang="ja-JP" sz="900">
            <a:effectLst/>
            <a:latin typeface="メイリオ"/>
            <a:ea typeface="メイリオ"/>
          </a:endParaRPr>
        </a:p>
        <a:p xmlns:a="http://schemas.openxmlformats.org/drawingml/2006/main">
          <a:r>
            <a:rPr lang="ja-JP" altLang="ja-JP" sz="900">
              <a:effectLst/>
              <a:latin typeface="メイリオ"/>
              <a:ea typeface="メイリオ"/>
              <a:cs typeface="+mn-cs"/>
            </a:rPr>
            <a:t>（注）年齢不詳は含まない</a:t>
          </a:r>
          <a:endParaRPr lang="ja-JP" altLang="ja-JP" sz="900">
            <a:effectLst/>
            <a:latin typeface="メイリオ"/>
            <a:ea typeface="メイリオ"/>
          </a:endParaRPr>
        </a:p>
        <a:p xmlns:a="http://schemas.openxmlformats.org/drawingml/2006/main">
          <a:endParaRPr lang="ja-JP" altLang="en-US" sz="900">
            <a:latin typeface="メイリオ"/>
            <a:ea typeface="メイリオ"/>
          </a:endParaRPr>
        </a:p>
      </cdr:txBody>
    </cdr:sp>
  </cdr:relSizeAnchor>
  <cdr:relSizeAnchor xmlns:cdr="http://schemas.openxmlformats.org/drawingml/2006/chartDrawing">
    <cdr:from>
      <cdr:x>0.887</cdr:x>
      <cdr:y>0.022</cdr:y>
    </cdr:from>
    <cdr:to>
      <cdr:x>0.97875</cdr:x>
      <cdr:y>0.0535</cdr:y>
    </cdr:to>
    <cdr:sp macro="" textlink="">
      <cdr:nvSpPr>
        <cdr:cNvPr id="4" name="テキスト ボックス 3"/>
        <cdr:cNvSpPr txBox="1"/>
      </cdr:nvSpPr>
      <cdr:spPr>
        <a:xfrm xmlns:a="http://schemas.openxmlformats.org/drawingml/2006/main">
          <a:off x="8497677" y="159565"/>
          <a:ext cx="878987" cy="228468"/>
        </a:xfrm>
        <a:prstGeom xmlns:a="http://schemas.openxmlformats.org/drawingml/2006/main" prst="rect">
          <a:avLst/>
        </a:prstGeom>
      </cdr:spPr>
      <cdr:txBody>
        <a:bodyPr xmlns:a="http://schemas.openxmlformats.org/drawingml/2006/main" vertOverflow="clip" horzOverflow="overflow" wrap="square" rtlCol="0" anchor="ctr"/>
        <a:lstStyle xmlns:a="http://schemas.openxmlformats.org/drawingml/2006/main"/>
        <a:p xmlns:a="http://schemas.openxmlformats.org/drawingml/2006/main">
          <a:pPr algn="ctr"/>
          <a:r>
            <a:rPr lang="ja-JP" altLang="en-US" sz="900">
              <a:latin typeface="メイリオ"/>
              <a:ea typeface="メイリオ"/>
            </a:rPr>
            <a:t>（人）</a:t>
          </a:r>
        </a:p>
      </cdr:txBody>
    </cdr:sp>
  </cdr:relSizeAnchor>
  <cdr:relSizeAnchor xmlns:cdr="http://schemas.openxmlformats.org/drawingml/2006/chartDrawing">
    <cdr:from>
      <cdr:x>0.0015</cdr:x>
      <cdr:y>0.96525</cdr:y>
    </cdr:from>
    <cdr:to>
      <cdr:x>0.087</cdr:x>
      <cdr:y>1</cdr:y>
    </cdr:to>
    <cdr:sp macro="" textlink="">
      <cdr:nvSpPr>
        <cdr:cNvPr id="5" name="テキスト ボックス 1"/>
        <cdr:cNvSpPr txBox="1"/>
      </cdr:nvSpPr>
      <cdr:spPr>
        <a:xfrm xmlns:a="http://schemas.openxmlformats.org/drawingml/2006/main">
          <a:off x="14370" y="7000929"/>
          <a:ext cx="819110" cy="252040"/>
        </a:xfrm>
        <a:prstGeom xmlns:a="http://schemas.openxmlformats.org/drawingml/2006/main" prst="rect">
          <a:avLst/>
        </a:prstGeom>
      </cdr:spPr>
      <cdr:txBody>
        <a:bodyPr xmlns:a="http://schemas.openxmlformats.org/drawingml/2006/main" vertOverflow="overflow" horzOverflow="overflow"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メイリオ"/>
              <a:ea typeface="メイリオ"/>
            </a:rPr>
            <a:t>（人）</a:t>
          </a:r>
        </a:p>
      </cdr:txBody>
    </cdr:sp>
  </cdr:relSizeAnchor>
</c:userShapes>
</file>

<file path=xl/drawings/drawing24.xml><?xml version="1.0" encoding="utf-8"?>
<xdr:wsDr xmlns:xdr="http://schemas.openxmlformats.org/drawingml/2006/spreadsheetDrawing" xmlns:a="http://schemas.openxmlformats.org/drawingml/2006/main">
  <xdr:twoCellAnchor>
    <xdr:from>
      <xdr:col>3</xdr:col>
      <xdr:colOff>427355</xdr:colOff>
      <xdr:row>13</xdr:row>
      <xdr:rowOff>165735</xdr:rowOff>
    </xdr:from>
    <xdr:to>
      <xdr:col>13</xdr:col>
      <xdr:colOff>45085</xdr:colOff>
      <xdr:row>34</xdr:row>
      <xdr:rowOff>39370</xdr:rowOff>
    </xdr:to>
    <xdr:graphicFrame macro="">
      <xdr:nvGraphicFramePr>
        <xdr:cNvPr id="2" name="グラフ 1">
          <a:extLst>
            <a:ext uri="{FF2B5EF4-FFF2-40B4-BE49-F238E27FC236}">
              <a16:creationId xmlns:a16="http://schemas.microsoft.com/office/drawing/2014/main" id="{00000000-0008-0000-2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1188720</xdr:colOff>
      <xdr:row>12</xdr:row>
      <xdr:rowOff>128270</xdr:rowOff>
    </xdr:from>
    <xdr:to>
      <xdr:col>8</xdr:col>
      <xdr:colOff>53340</xdr:colOff>
      <xdr:row>31</xdr:row>
      <xdr:rowOff>148590</xdr:rowOff>
    </xdr:to>
    <xdr:graphicFrame macro="">
      <xdr:nvGraphicFramePr>
        <xdr:cNvPr id="3" name="グラフ 2">
          <a:extLst>
            <a:ext uri="{FF2B5EF4-FFF2-40B4-BE49-F238E27FC236}">
              <a16:creationId xmlns:a16="http://schemas.microsoft.com/office/drawing/2014/main" id="{00000000-0008-0000-2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66675</xdr:colOff>
      <xdr:row>13</xdr:row>
      <xdr:rowOff>118110</xdr:rowOff>
    </xdr:from>
    <xdr:to>
      <xdr:col>7</xdr:col>
      <xdr:colOff>426720</xdr:colOff>
      <xdr:row>32</xdr:row>
      <xdr:rowOff>55245</xdr:rowOff>
    </xdr:to>
    <xdr:graphicFrame macro="">
      <xdr:nvGraphicFramePr>
        <xdr:cNvPr id="2" name="グラフ 1">
          <a:extLst>
            <a:ext uri="{FF2B5EF4-FFF2-40B4-BE49-F238E27FC236}">
              <a16:creationId xmlns:a16="http://schemas.microsoft.com/office/drawing/2014/main" id="{00000000-0008-0000-2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2</xdr:col>
      <xdr:colOff>159385</xdr:colOff>
      <xdr:row>10</xdr:row>
      <xdr:rowOff>67945</xdr:rowOff>
    </xdr:from>
    <xdr:to>
      <xdr:col>11</xdr:col>
      <xdr:colOff>205740</xdr:colOff>
      <xdr:row>24</xdr:row>
      <xdr:rowOff>161290</xdr:rowOff>
    </xdr:to>
    <xdr:graphicFrame macro="">
      <xdr:nvGraphicFramePr>
        <xdr:cNvPr id="2" name="グラフ 1">
          <a:extLst>
            <a:ext uri="{FF2B5EF4-FFF2-40B4-BE49-F238E27FC236}">
              <a16:creationId xmlns:a16="http://schemas.microsoft.com/office/drawing/2014/main" id="{00000000-0008-0000-2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0.02475</cdr:x>
      <cdr:y>0.039</cdr:y>
    </cdr:from>
    <cdr:to>
      <cdr:x>0.111</cdr:x>
      <cdr:y>0.1105</cdr:y>
    </cdr:to>
    <cdr:sp macro="" textlink="">
      <cdr:nvSpPr>
        <cdr:cNvPr id="2" name="テキスト ボックス 1"/>
        <cdr:cNvSpPr txBox="1"/>
      </cdr:nvSpPr>
      <cdr:spPr>
        <a:xfrm xmlns:a="http://schemas.openxmlformats.org/drawingml/2006/main">
          <a:off x="154380" y="128456"/>
          <a:ext cx="537993" cy="235502"/>
        </a:xfrm>
        <a:prstGeom xmlns:a="http://schemas.openxmlformats.org/drawingml/2006/main" prst="rect">
          <a:avLst/>
        </a:prstGeom>
      </cdr:spPr>
      <cdr:txBody>
        <a:bodyPr xmlns:a="http://schemas.openxmlformats.org/drawingml/2006/main" vertOverflow="clip" horzOverflow="overflow" wrap="square" rtlCol="0"/>
        <a:lstStyle xmlns:a="http://schemas.openxmlformats.org/drawingml/2006/main"/>
        <a:p xmlns:a="http://schemas.openxmlformats.org/drawingml/2006/main">
          <a:r>
            <a:rPr lang="en-US" altLang="ja-JP" sz="800">
              <a:latin typeface="メイリオ"/>
              <a:ea typeface="メイリオ"/>
            </a:rPr>
            <a:t>(</a:t>
          </a:r>
          <a:r>
            <a:rPr lang="ja-JP" altLang="en-US" sz="800">
              <a:latin typeface="メイリオ"/>
              <a:ea typeface="メイリオ"/>
            </a:rPr>
            <a:t>人）</a:t>
          </a:r>
        </a:p>
      </cdr:txBody>
    </cdr:sp>
  </cdr:relSizeAnchor>
</c:userShapes>
</file>

<file path=xl/drawings/drawing29.xml><?xml version="1.0" encoding="utf-8"?>
<xdr:wsDr xmlns:xdr="http://schemas.openxmlformats.org/drawingml/2006/spreadsheetDrawing" xmlns:a="http://schemas.openxmlformats.org/drawingml/2006/main">
  <xdr:twoCellAnchor>
    <xdr:from>
      <xdr:col>3</xdr:col>
      <xdr:colOff>68580</xdr:colOff>
      <xdr:row>13</xdr:row>
      <xdr:rowOff>126365</xdr:rowOff>
    </xdr:from>
    <xdr:to>
      <xdr:col>11</xdr:col>
      <xdr:colOff>144780</xdr:colOff>
      <xdr:row>31</xdr:row>
      <xdr:rowOff>15240</xdr:rowOff>
    </xdr:to>
    <xdr:graphicFrame macro="">
      <xdr:nvGraphicFramePr>
        <xdr:cNvPr id="3" name="グラフ 2">
          <a:extLst>
            <a:ext uri="{FF2B5EF4-FFF2-40B4-BE49-F238E27FC236}">
              <a16:creationId xmlns:a16="http://schemas.microsoft.com/office/drawing/2014/main" id="{00000000-0008-0000-2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248920</xdr:colOff>
      <xdr:row>13</xdr:row>
      <xdr:rowOff>164465</xdr:rowOff>
    </xdr:from>
    <xdr:to>
      <xdr:col>4</xdr:col>
      <xdr:colOff>1649095</xdr:colOff>
      <xdr:row>27</xdr:row>
      <xdr:rowOff>182880</xdr:rowOff>
    </xdr:to>
    <xdr:graphicFrame macro="">
      <xdr:nvGraphicFramePr>
        <xdr:cNvPr id="2" name="グラフ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0.01675</cdr:x>
      <cdr:y>0.04525</cdr:y>
    </cdr:from>
    <cdr:to>
      <cdr:x>0.14825</cdr:x>
      <cdr:y>0.12425</cdr:y>
    </cdr:to>
    <cdr:sp macro="" textlink="">
      <cdr:nvSpPr>
        <cdr:cNvPr id="2" name="テキスト ボックス 1"/>
        <cdr:cNvSpPr txBox="1"/>
      </cdr:nvSpPr>
      <cdr:spPr>
        <a:xfrm xmlns:a="http://schemas.openxmlformats.org/drawingml/2006/main">
          <a:off x="90301" y="143927"/>
          <a:ext cx="708936" cy="251276"/>
        </a:xfrm>
        <a:prstGeom xmlns:a="http://schemas.openxmlformats.org/drawingml/2006/main" prst="rect">
          <a:avLst/>
        </a:prstGeom>
      </cdr:spPr>
      <cdr:txBody>
        <a:bodyPr xmlns:a="http://schemas.openxmlformats.org/drawingml/2006/main" vertOverflow="clip" horzOverflow="overflow" wrap="square" rtlCol="0" anchor="ctr"/>
        <a:lstStyle xmlns:a="http://schemas.openxmlformats.org/drawingml/2006/main"/>
        <a:p xmlns:a="http://schemas.openxmlformats.org/drawingml/2006/main">
          <a:pPr algn="ctr"/>
          <a:r>
            <a:rPr lang="ja-JP" altLang="en-US" sz="900">
              <a:latin typeface="メイリオ"/>
              <a:ea typeface="メイリオ"/>
            </a:rPr>
            <a:t>（人）</a:t>
          </a:r>
        </a:p>
      </cdr:txBody>
    </cdr:sp>
  </cdr:relSizeAnchor>
</c:userShapes>
</file>

<file path=xl/drawings/drawing31.xml><?xml version="1.0" encoding="utf-8"?>
<xdr:wsDr xmlns:xdr="http://schemas.openxmlformats.org/drawingml/2006/spreadsheetDrawing" xmlns:a="http://schemas.openxmlformats.org/drawingml/2006/main">
  <xdr:twoCellAnchor>
    <xdr:from>
      <xdr:col>0</xdr:col>
      <xdr:colOff>327660</xdr:colOff>
      <xdr:row>25</xdr:row>
      <xdr:rowOff>171450</xdr:rowOff>
    </xdr:from>
    <xdr:to>
      <xdr:col>8</xdr:col>
      <xdr:colOff>81915</xdr:colOff>
      <xdr:row>54</xdr:row>
      <xdr:rowOff>34925</xdr:rowOff>
    </xdr:to>
    <xdr:graphicFrame macro="">
      <xdr:nvGraphicFramePr>
        <xdr:cNvPr id="2" name="グラフ 1">
          <a:extLst>
            <a:ext uri="{FF2B5EF4-FFF2-40B4-BE49-F238E27FC236}">
              <a16:creationId xmlns:a16="http://schemas.microsoft.com/office/drawing/2014/main" id="{00000000-0008-0000-2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cdr:x>
      <cdr:y>0</cdr:y>
    </cdr:from>
    <cdr:to>
      <cdr:x>0.0955</cdr:x>
      <cdr:y>0.1145</cdr:y>
    </cdr:to>
    <cdr:sp macro="" textlink="">
      <cdr:nvSpPr>
        <cdr:cNvPr id="2" name="テキスト ボックス 1"/>
        <cdr:cNvSpPr txBox="1"/>
      </cdr:nvSpPr>
      <cdr:spPr>
        <a:xfrm xmlns:a="http://schemas.openxmlformats.org/drawingml/2006/main">
          <a:off x="0" y="0"/>
          <a:ext cx="787928" cy="591620"/>
        </a:xfrm>
        <a:prstGeom xmlns:a="http://schemas.openxmlformats.org/drawingml/2006/main" prst="rect">
          <a:avLst/>
        </a:prstGeom>
        <a:ln xmlns:a="http://schemas.openxmlformats.org/drawingml/2006/main">
          <a:solidFill>
            <a:schemeClr val="tx1">
              <a:lumMod val="85000"/>
              <a:lumOff val="15000"/>
            </a:schemeClr>
          </a:solidFill>
        </a:ln>
      </cdr:spPr>
      <cdr:txBody>
        <a:bodyPr xmlns:a="http://schemas.openxmlformats.org/drawingml/2006/main" vertOverflow="clip" horzOverflow="overflow" wrap="square" rtlCol="0" anchor="t"/>
        <a:lstStyle xmlns:a="http://schemas.openxmlformats.org/drawingml/2006/main"/>
        <a:p xmlns:a="http://schemas.openxmlformats.org/drawingml/2006/main">
          <a:pPr algn="l"/>
          <a:r>
            <a:rPr lang="ja-JP" altLang="en-US" sz="800">
              <a:solidFill>
                <a:schemeClr val="tx1">
                  <a:lumMod val="85000"/>
                  <a:lumOff val="15000"/>
                </a:schemeClr>
              </a:solidFill>
              <a:latin typeface="メイリオ"/>
              <a:ea typeface="メイリオ"/>
            </a:rPr>
            <a:t>総数</a:t>
          </a:r>
          <a:endParaRPr lang="en-US" altLang="ja-JP" sz="800">
            <a:solidFill>
              <a:schemeClr val="tx1">
                <a:lumMod val="85000"/>
                <a:lumOff val="15000"/>
              </a:schemeClr>
            </a:solidFill>
            <a:latin typeface="メイリオ"/>
            <a:ea typeface="メイリオ"/>
          </a:endParaRPr>
        </a:p>
        <a:p xmlns:a="http://schemas.openxmlformats.org/drawingml/2006/main">
          <a:pPr algn="l"/>
          <a:r>
            <a:rPr lang="en-US" altLang="ja-JP" sz="800">
              <a:solidFill>
                <a:schemeClr val="tx1">
                  <a:lumMod val="85000"/>
                  <a:lumOff val="15000"/>
                </a:schemeClr>
              </a:solidFill>
              <a:latin typeface="メイリオ"/>
              <a:ea typeface="メイリオ"/>
            </a:rPr>
            <a:t>23,151</a:t>
          </a:r>
          <a:r>
            <a:rPr lang="ja-JP" altLang="en-US" sz="800">
              <a:solidFill>
                <a:schemeClr val="tx1">
                  <a:lumMod val="85000"/>
                  <a:lumOff val="15000"/>
                </a:schemeClr>
              </a:solidFill>
              <a:latin typeface="メイリオ"/>
              <a:ea typeface="メイリオ"/>
            </a:rPr>
            <a:t>人</a:t>
          </a:r>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211455</xdr:colOff>
      <xdr:row>25</xdr:row>
      <xdr:rowOff>118110</xdr:rowOff>
    </xdr:from>
    <xdr:to>
      <xdr:col>7</xdr:col>
      <xdr:colOff>81915</xdr:colOff>
      <xdr:row>48</xdr:row>
      <xdr:rowOff>88900</xdr:rowOff>
    </xdr:to>
    <xdr:graphicFrame macro="">
      <xdr:nvGraphicFramePr>
        <xdr:cNvPr id="2" name="グラフ 1">
          <a:extLst>
            <a:ext uri="{FF2B5EF4-FFF2-40B4-BE49-F238E27FC236}">
              <a16:creationId xmlns:a16="http://schemas.microsoft.com/office/drawing/2014/main" id="{00000000-0008-0000-2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0.0505</cdr:x>
      <cdr:y>0.82175</cdr:y>
    </cdr:from>
    <cdr:to>
      <cdr:x>0.16275</cdr:x>
      <cdr:y>0.959</cdr:y>
    </cdr:to>
    <cdr:sp macro="" textlink="">
      <cdr:nvSpPr>
        <cdr:cNvPr id="2" name="テキスト ボックス 1"/>
        <cdr:cNvSpPr txBox="1"/>
      </cdr:nvSpPr>
      <cdr:spPr>
        <a:xfrm xmlns:a="http://schemas.openxmlformats.org/drawingml/2006/main">
          <a:off x="339787" y="3432474"/>
          <a:ext cx="755269" cy="573297"/>
        </a:xfrm>
        <a:prstGeom xmlns:a="http://schemas.openxmlformats.org/drawingml/2006/main" prst="rect">
          <a:avLst/>
        </a:prstGeom>
        <a:ln xmlns:a="http://schemas.openxmlformats.org/drawingml/2006/main">
          <a:solidFill>
            <a:schemeClr val="tx1">
              <a:lumMod val="85000"/>
              <a:lumOff val="15000"/>
            </a:schemeClr>
          </a:solidFill>
        </a:ln>
      </cdr:spPr>
      <cdr:txBody>
        <a:bodyPr xmlns:a="http://schemas.openxmlformats.org/drawingml/2006/main" vertOverflow="clip" horzOverflow="overflow" wrap="non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a:ea typeface="メイリオ"/>
            </a:rPr>
            <a:t>総数</a:t>
          </a:r>
          <a:endParaRPr lang="en-US" altLang="ja-JP" sz="800">
            <a:solidFill>
              <a:schemeClr val="tx1">
                <a:lumMod val="85000"/>
                <a:lumOff val="15000"/>
              </a:schemeClr>
            </a:solidFill>
            <a:latin typeface="メイリオ"/>
            <a:ea typeface="メイリオ"/>
          </a:endParaRPr>
        </a:p>
        <a:p xmlns:a="http://schemas.openxmlformats.org/drawingml/2006/main">
          <a:pPr algn="ctr"/>
          <a:r>
            <a:rPr lang="en-US" altLang="ja-JP" sz="800">
              <a:solidFill>
                <a:schemeClr val="tx1">
                  <a:lumMod val="85000"/>
                  <a:lumOff val="15000"/>
                </a:schemeClr>
              </a:solidFill>
              <a:latin typeface="メイリオ"/>
              <a:ea typeface="メイリオ"/>
            </a:rPr>
            <a:t>1,687</a:t>
          </a:r>
          <a:r>
            <a:rPr lang="ja-JP" altLang="en-US" sz="800">
              <a:solidFill>
                <a:schemeClr val="tx1">
                  <a:lumMod val="85000"/>
                  <a:lumOff val="15000"/>
                </a:schemeClr>
              </a:solidFill>
              <a:latin typeface="メイリオ"/>
              <a:ea typeface="メイリオ"/>
            </a:rPr>
            <a:t>事業所</a:t>
          </a:r>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243205</xdr:colOff>
      <xdr:row>24</xdr:row>
      <xdr:rowOff>145415</xdr:rowOff>
    </xdr:from>
    <xdr:to>
      <xdr:col>5</xdr:col>
      <xdr:colOff>100965</xdr:colOff>
      <xdr:row>48</xdr:row>
      <xdr:rowOff>45720</xdr:rowOff>
    </xdr:to>
    <xdr:graphicFrame macro="">
      <xdr:nvGraphicFramePr>
        <xdr:cNvPr id="2" name="グラフ 1">
          <a:extLst>
            <a:ext uri="{FF2B5EF4-FFF2-40B4-BE49-F238E27FC236}">
              <a16:creationId xmlns:a16="http://schemas.microsoft.com/office/drawing/2014/main" id="{00000000-0008-0000-2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0.01375</cdr:x>
      <cdr:y>0.8205</cdr:y>
    </cdr:from>
    <cdr:to>
      <cdr:x>0.1545</cdr:x>
      <cdr:y>0.96975</cdr:y>
    </cdr:to>
    <cdr:sp macro="" textlink="">
      <cdr:nvSpPr>
        <cdr:cNvPr id="2" name="テキスト ボックス 1"/>
        <cdr:cNvSpPr txBox="1"/>
      </cdr:nvSpPr>
      <cdr:spPr>
        <a:xfrm xmlns:a="http://schemas.openxmlformats.org/drawingml/2006/main">
          <a:off x="91948" y="3519473"/>
          <a:ext cx="941221" cy="640196"/>
        </a:xfrm>
        <a:prstGeom xmlns:a="http://schemas.openxmlformats.org/drawingml/2006/main" prst="rect">
          <a:avLst/>
        </a:prstGeom>
        <a:ln xmlns:a="http://schemas.openxmlformats.org/drawingml/2006/main">
          <a:solidFill>
            <a:schemeClr val="tx1">
              <a:lumMod val="85000"/>
              <a:lumOff val="15000"/>
            </a:schemeClr>
          </a:solidFill>
        </a:ln>
      </cdr:spPr>
      <cdr:txBody>
        <a:bodyPr xmlns:a="http://schemas.openxmlformats.org/drawingml/2006/main" vertOverflow="clip" horzOverflow="overflow" wrap="non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a:ea typeface="メイリオ"/>
            </a:rPr>
            <a:t>総数</a:t>
          </a:r>
          <a:endParaRPr lang="en-US" altLang="ja-JP" sz="800">
            <a:solidFill>
              <a:schemeClr val="tx1">
                <a:lumMod val="85000"/>
                <a:lumOff val="15000"/>
              </a:schemeClr>
            </a:solidFill>
            <a:latin typeface="メイリオ"/>
            <a:ea typeface="メイリオ"/>
          </a:endParaRPr>
        </a:p>
        <a:p xmlns:a="http://schemas.openxmlformats.org/drawingml/2006/main">
          <a:pPr algn="ctr"/>
          <a:r>
            <a:rPr lang="en-US" altLang="ja-JP" sz="800">
              <a:solidFill>
                <a:schemeClr val="tx1">
                  <a:lumMod val="85000"/>
                  <a:lumOff val="15000"/>
                </a:schemeClr>
              </a:solidFill>
              <a:latin typeface="メイリオ"/>
              <a:ea typeface="メイリオ"/>
            </a:rPr>
            <a:t>24,225</a:t>
          </a:r>
          <a:r>
            <a:rPr lang="ja-JP" altLang="en-US" sz="800">
              <a:solidFill>
                <a:schemeClr val="tx1">
                  <a:lumMod val="85000"/>
                  <a:lumOff val="15000"/>
                </a:schemeClr>
              </a:solidFill>
              <a:latin typeface="メイリオ"/>
              <a:ea typeface="メイリオ"/>
            </a:rPr>
            <a:t>人</a:t>
          </a:r>
        </a:p>
      </cdr:txBody>
    </cdr:sp>
  </cdr:relSizeAnchor>
</c:userShapes>
</file>

<file path=xl/drawings/drawing37.xml><?xml version="1.0" encoding="utf-8"?>
<xdr:wsDr xmlns:xdr="http://schemas.openxmlformats.org/drawingml/2006/spreadsheetDrawing" xmlns:a="http://schemas.openxmlformats.org/drawingml/2006/main">
  <xdr:twoCellAnchor>
    <xdr:from>
      <xdr:col>0</xdr:col>
      <xdr:colOff>119380</xdr:colOff>
      <xdr:row>16</xdr:row>
      <xdr:rowOff>179070</xdr:rowOff>
    </xdr:from>
    <xdr:to>
      <xdr:col>5</xdr:col>
      <xdr:colOff>1149985</xdr:colOff>
      <xdr:row>35</xdr:row>
      <xdr:rowOff>179070</xdr:rowOff>
    </xdr:to>
    <xdr:graphicFrame macro="">
      <xdr:nvGraphicFramePr>
        <xdr:cNvPr id="2" name="グラフ 1">
          <a:extLst>
            <a:ext uri="{FF2B5EF4-FFF2-40B4-BE49-F238E27FC236}">
              <a16:creationId xmlns:a16="http://schemas.microsoft.com/office/drawing/2014/main" id="{00000000-0008-0000-2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0.575</cdr:x>
      <cdr:y>0.511</cdr:y>
    </cdr:from>
    <cdr:to>
      <cdr:x>0.7395</cdr:x>
      <cdr:y>0.675</cdr:y>
    </cdr:to>
    <cdr:sp macro="" textlink="">
      <cdr:nvSpPr>
        <cdr:cNvPr id="2" name="テキスト ボックス 1"/>
        <cdr:cNvSpPr txBox="1"/>
      </cdr:nvSpPr>
      <cdr:spPr>
        <a:xfrm xmlns:a="http://schemas.openxmlformats.org/drawingml/2006/main">
          <a:off x="3873246" y="1775581"/>
          <a:ext cx="1108085" cy="569854"/>
        </a:xfrm>
        <a:prstGeom xmlns:a="http://schemas.openxmlformats.org/drawingml/2006/main" prst="rect">
          <a:avLst/>
        </a:prstGeom>
      </cdr:spPr>
      <cdr:txBody>
        <a:bodyPr xmlns:a="http://schemas.openxmlformats.org/drawingml/2006/main" vertOverflow="clip" horzOverflow="overflow"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0.70175</cdr:x>
      <cdr:y>0.50025</cdr:y>
    </cdr:from>
    <cdr:to>
      <cdr:x>0.8855</cdr:x>
      <cdr:y>0.6835</cdr:y>
    </cdr:to>
    <cdr:sp macro="" textlink="">
      <cdr:nvSpPr>
        <cdr:cNvPr id="3" name="テキスト ボックス 2"/>
        <cdr:cNvSpPr txBox="1"/>
      </cdr:nvSpPr>
      <cdr:spPr>
        <a:xfrm xmlns:a="http://schemas.openxmlformats.org/drawingml/2006/main">
          <a:off x="4727044" y="1738228"/>
          <a:ext cx="1237754" cy="636742"/>
        </a:xfrm>
        <a:prstGeom xmlns:a="http://schemas.openxmlformats.org/drawingml/2006/main" prst="rect">
          <a:avLst/>
        </a:prstGeom>
        <a:ln xmlns:a="http://schemas.openxmlformats.org/drawingml/2006/main">
          <a:solidFill>
            <a:schemeClr val="tx1">
              <a:lumMod val="85000"/>
              <a:lumOff val="15000"/>
            </a:schemeClr>
          </a:solidFill>
        </a:ln>
      </cdr:spPr>
      <cdr:txBody>
        <a:bodyPr xmlns:a="http://schemas.openxmlformats.org/drawingml/2006/main" vertOverflow="clip" horzOverflow="overflow" wrap="squar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a:ea typeface="メイリオ"/>
            </a:rPr>
            <a:t>総人数</a:t>
          </a:r>
          <a:endParaRPr lang="en-US" altLang="ja-JP" sz="800">
            <a:solidFill>
              <a:schemeClr val="tx1">
                <a:lumMod val="85000"/>
                <a:lumOff val="15000"/>
              </a:schemeClr>
            </a:solidFill>
            <a:latin typeface="メイリオ"/>
            <a:ea typeface="メイリオ"/>
          </a:endParaRPr>
        </a:p>
        <a:p xmlns:a="http://schemas.openxmlformats.org/drawingml/2006/main">
          <a:pPr algn="ctr"/>
          <a:r>
            <a:rPr lang="en-US" altLang="ja-JP" sz="800">
              <a:solidFill>
                <a:schemeClr val="tx1">
                  <a:lumMod val="85000"/>
                  <a:lumOff val="15000"/>
                </a:schemeClr>
              </a:solidFill>
              <a:latin typeface="メイリオ"/>
              <a:ea typeface="メイリオ"/>
            </a:rPr>
            <a:t>24,225</a:t>
          </a:r>
          <a:r>
            <a:rPr lang="ja-JP" altLang="en-US" sz="800">
              <a:solidFill>
                <a:schemeClr val="tx1">
                  <a:lumMod val="85000"/>
                  <a:lumOff val="15000"/>
                </a:schemeClr>
              </a:solidFill>
              <a:latin typeface="メイリオ"/>
              <a:ea typeface="メイリオ"/>
            </a:rPr>
            <a:t>人</a:t>
          </a:r>
        </a:p>
      </cdr:txBody>
    </cdr:sp>
  </cdr:relSizeAnchor>
</c:userShapes>
</file>

<file path=xl/drawings/drawing39.xml><?xml version="1.0" encoding="utf-8"?>
<xdr:wsDr xmlns:xdr="http://schemas.openxmlformats.org/drawingml/2006/spreadsheetDrawing" xmlns:a="http://schemas.openxmlformats.org/drawingml/2006/main">
  <xdr:twoCellAnchor>
    <xdr:from>
      <xdr:col>0</xdr:col>
      <xdr:colOff>249555</xdr:colOff>
      <xdr:row>20</xdr:row>
      <xdr:rowOff>105410</xdr:rowOff>
    </xdr:from>
    <xdr:to>
      <xdr:col>4</xdr:col>
      <xdr:colOff>1414780</xdr:colOff>
      <xdr:row>42</xdr:row>
      <xdr:rowOff>161925</xdr:rowOff>
    </xdr:to>
    <xdr:graphicFrame macro="">
      <xdr:nvGraphicFramePr>
        <xdr:cNvPr id="2" name="グラフ 1">
          <a:extLst>
            <a:ext uri="{FF2B5EF4-FFF2-40B4-BE49-F238E27FC236}">
              <a16:creationId xmlns:a16="http://schemas.microsoft.com/office/drawing/2014/main" id="{00000000-0008-0000-3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0.0285</cdr:x>
      <cdr:y>0.045</cdr:y>
    </cdr:from>
    <cdr:to>
      <cdr:x>0.198</cdr:x>
      <cdr:y>0.24325</cdr:y>
    </cdr:to>
    <cdr:sp macro="" textlink="">
      <cdr:nvSpPr>
        <cdr:cNvPr id="2" name="テキスト ボックス 1"/>
        <cdr:cNvSpPr txBox="1"/>
      </cdr:nvSpPr>
      <cdr:spPr>
        <a:xfrm xmlns:a="http://schemas.openxmlformats.org/drawingml/2006/main">
          <a:off x="155276" y="116043"/>
          <a:ext cx="923486" cy="511234"/>
        </a:xfrm>
        <a:prstGeom xmlns:a="http://schemas.openxmlformats.org/drawingml/2006/main" prst="rect">
          <a:avLst/>
        </a:prstGeom>
        <a:ln xmlns:a="http://schemas.openxmlformats.org/drawingml/2006/main">
          <a:solidFill>
            <a:schemeClr val="tx1">
              <a:lumMod val="85000"/>
              <a:lumOff val="15000"/>
            </a:schemeClr>
          </a:solidFill>
        </a:ln>
      </cdr:spPr>
      <cdr:txBody>
        <a:bodyPr xmlns:a="http://schemas.openxmlformats.org/drawingml/2006/main" vertOverflow="clip" horzOverflow="overflow" wrap="squar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a:ea typeface="メイリオ"/>
            </a:rPr>
            <a:t>総面積</a:t>
          </a:r>
          <a:endParaRPr lang="en-US" altLang="ja-JP" sz="800">
            <a:solidFill>
              <a:schemeClr val="tx1">
                <a:lumMod val="85000"/>
                <a:lumOff val="15000"/>
              </a:schemeClr>
            </a:solidFill>
            <a:latin typeface="メイリオ"/>
            <a:ea typeface="メイリオ"/>
          </a:endParaRPr>
        </a:p>
        <a:p xmlns:a="http://schemas.openxmlformats.org/drawingml/2006/main">
          <a:pPr algn="ctr"/>
          <a:r>
            <a:rPr lang="en-US" altLang="ja-JP" sz="800">
              <a:solidFill>
                <a:schemeClr val="tx1">
                  <a:lumMod val="85000"/>
                  <a:lumOff val="15000"/>
                </a:schemeClr>
              </a:solidFill>
              <a:latin typeface="メイリオ"/>
              <a:ea typeface="メイリオ"/>
            </a:rPr>
            <a:t>915ha</a:t>
          </a:r>
        </a:p>
      </cdr:txBody>
    </cdr:sp>
  </cdr:relSizeAnchor>
</c:userShapes>
</file>

<file path=xl/drawings/drawing40.xml><?xml version="1.0" encoding="utf-8"?>
<c:userShapes xmlns:c="http://schemas.openxmlformats.org/drawingml/2006/chart">
  <cdr:relSizeAnchor xmlns:cdr="http://schemas.openxmlformats.org/drawingml/2006/chartDrawing">
    <cdr:from>
      <cdr:x>0.0035</cdr:x>
      <cdr:y>0.00675</cdr:y>
    </cdr:from>
    <cdr:to>
      <cdr:x>0.142</cdr:x>
      <cdr:y>0.1595</cdr:y>
    </cdr:to>
    <cdr:sp macro="" textlink="">
      <cdr:nvSpPr>
        <cdr:cNvPr id="3" name="テキスト ボックス 1"/>
        <cdr:cNvSpPr txBox="1"/>
      </cdr:nvSpPr>
      <cdr:spPr>
        <a:xfrm xmlns:a="http://schemas.openxmlformats.org/drawingml/2006/main">
          <a:off x="21613" y="27539"/>
          <a:ext cx="855289" cy="623200"/>
        </a:xfrm>
        <a:prstGeom xmlns:a="http://schemas.openxmlformats.org/drawingml/2006/main" prst="rect">
          <a:avLst/>
        </a:prstGeom>
        <a:ln xmlns:a="http://schemas.openxmlformats.org/drawingml/2006/main">
          <a:solidFill>
            <a:schemeClr val="tx1">
              <a:lumMod val="85000"/>
              <a:lumOff val="15000"/>
            </a:schemeClr>
          </a:solidFill>
        </a:ln>
      </cdr:spPr>
      <cdr:txBody>
        <a:bodyPr xmlns:a="http://schemas.openxmlformats.org/drawingml/2006/main" vertOverflow="clip" horzOverflow="overflow" wrap="non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a:ea typeface="メイリオ"/>
            </a:rPr>
            <a:t>総事業所数</a:t>
          </a:r>
          <a:endParaRPr lang="en-US" altLang="ja-JP" sz="800">
            <a:solidFill>
              <a:schemeClr val="tx1">
                <a:lumMod val="85000"/>
                <a:lumOff val="15000"/>
              </a:schemeClr>
            </a:solidFill>
            <a:latin typeface="メイリオ"/>
            <a:ea typeface="メイリオ"/>
          </a:endParaRPr>
        </a:p>
        <a:p xmlns:a="http://schemas.openxmlformats.org/drawingml/2006/main">
          <a:pPr algn="ctr"/>
          <a:r>
            <a:rPr lang="en-US" altLang="ja-JP" sz="800">
              <a:solidFill>
                <a:schemeClr val="tx1">
                  <a:lumMod val="85000"/>
                  <a:lumOff val="15000"/>
                </a:schemeClr>
              </a:solidFill>
              <a:latin typeface="メイリオ"/>
              <a:ea typeface="メイリオ"/>
            </a:rPr>
            <a:t>1,687</a:t>
          </a:r>
          <a:r>
            <a:rPr lang="ja-JP" altLang="en-US" sz="800">
              <a:solidFill>
                <a:schemeClr val="tx1">
                  <a:lumMod val="85000"/>
                  <a:lumOff val="15000"/>
                </a:schemeClr>
              </a:solidFill>
              <a:latin typeface="メイリオ"/>
              <a:ea typeface="メイリオ"/>
            </a:rPr>
            <a:t>事業所</a:t>
          </a:r>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433070</xdr:colOff>
      <xdr:row>20</xdr:row>
      <xdr:rowOff>112395</xdr:rowOff>
    </xdr:from>
    <xdr:to>
      <xdr:col>4</xdr:col>
      <xdr:colOff>848360</xdr:colOff>
      <xdr:row>41</xdr:row>
      <xdr:rowOff>175895</xdr:rowOff>
    </xdr:to>
    <xdr:graphicFrame macro="">
      <xdr:nvGraphicFramePr>
        <xdr:cNvPr id="3" name="グラフ 2">
          <a:extLst>
            <a:ext uri="{FF2B5EF4-FFF2-40B4-BE49-F238E27FC236}">
              <a16:creationId xmlns:a16="http://schemas.microsoft.com/office/drawing/2014/main" id="{00000000-0008-0000-3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518160</xdr:colOff>
      <xdr:row>21</xdr:row>
      <xdr:rowOff>51435</xdr:rowOff>
    </xdr:from>
    <xdr:to>
      <xdr:col>0</xdr:col>
      <xdr:colOff>1333500</xdr:colOff>
      <xdr:row>24</xdr:row>
      <xdr:rowOff>54610</xdr:rowOff>
    </xdr:to>
    <xdr:sp macro="" textlink="">
      <xdr:nvSpPr>
        <xdr:cNvPr id="4" name="テキスト ボックス 1">
          <a:extLst>
            <a:ext uri="{FF2B5EF4-FFF2-40B4-BE49-F238E27FC236}">
              <a16:creationId xmlns:a16="http://schemas.microsoft.com/office/drawing/2014/main" id="{00000000-0008-0000-3100-000004000000}"/>
            </a:ext>
          </a:extLst>
        </xdr:cNvPr>
        <xdr:cNvSpPr txBox="1"/>
      </xdr:nvSpPr>
      <xdr:spPr>
        <a:xfrm>
          <a:off x="518160" y="4714875"/>
          <a:ext cx="815340" cy="551815"/>
        </a:xfrm>
        <a:prstGeom prst="rect">
          <a:avLst/>
        </a:prstGeom>
        <a:ln>
          <a:solidFill>
            <a:schemeClr val="tx1">
              <a:lumMod val="85000"/>
              <a:lumOff val="15000"/>
            </a:schemeClr>
          </a:solidFill>
        </a:ln>
      </xdr:spPr>
      <xdr:txBody>
        <a:bodyPr vertOverflow="clip" horzOverflow="clip" wrap="square" lIns="108000" tIns="72000" rIns="108000" bIns="72000" rtlCol="0" anchor="ctr">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ja-JP" altLang="en-US" sz="800">
              <a:solidFill>
                <a:schemeClr val="tx1">
                  <a:lumMod val="85000"/>
                  <a:lumOff val="15000"/>
                </a:schemeClr>
              </a:solidFill>
              <a:latin typeface="メイリオ"/>
              <a:ea typeface="メイリオ"/>
            </a:rPr>
            <a:t>総従業者数</a:t>
          </a:r>
          <a:endParaRPr lang="en-US" altLang="ja-JP" sz="800">
            <a:solidFill>
              <a:schemeClr val="tx1">
                <a:lumMod val="85000"/>
                <a:lumOff val="15000"/>
              </a:schemeClr>
            </a:solidFill>
            <a:latin typeface="メイリオ"/>
            <a:ea typeface="メイリオ"/>
          </a:endParaRPr>
        </a:p>
        <a:p>
          <a:pPr algn="ctr"/>
          <a:r>
            <a:rPr lang="en-US" altLang="ja-JP" sz="800">
              <a:solidFill>
                <a:schemeClr val="tx1">
                  <a:lumMod val="85000"/>
                  <a:lumOff val="15000"/>
                </a:schemeClr>
              </a:solidFill>
              <a:latin typeface="メイリオ"/>
              <a:ea typeface="メイリオ"/>
            </a:rPr>
            <a:t>23,593</a:t>
          </a:r>
          <a:r>
            <a:rPr lang="ja-JP" altLang="en-US" sz="800">
              <a:solidFill>
                <a:schemeClr val="tx1">
                  <a:lumMod val="85000"/>
                  <a:lumOff val="15000"/>
                </a:schemeClr>
              </a:solidFill>
              <a:latin typeface="メイリオ"/>
              <a:ea typeface="メイリオ"/>
            </a:rPr>
            <a:t>人</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153035</xdr:colOff>
      <xdr:row>15</xdr:row>
      <xdr:rowOff>177165</xdr:rowOff>
    </xdr:from>
    <xdr:to>
      <xdr:col>6</xdr:col>
      <xdr:colOff>133350</xdr:colOff>
      <xdr:row>33</xdr:row>
      <xdr:rowOff>88900</xdr:rowOff>
    </xdr:to>
    <xdr:graphicFrame macro="">
      <xdr:nvGraphicFramePr>
        <xdr:cNvPr id="2" name="グラフ 1">
          <a:extLst>
            <a:ext uri="{FF2B5EF4-FFF2-40B4-BE49-F238E27FC236}">
              <a16:creationId xmlns:a16="http://schemas.microsoft.com/office/drawing/2014/main" id="{00000000-0008-0000-3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xdr:col>
      <xdr:colOff>731520</xdr:colOff>
      <xdr:row>10</xdr:row>
      <xdr:rowOff>129540</xdr:rowOff>
    </xdr:from>
    <xdr:to>
      <xdr:col>6</xdr:col>
      <xdr:colOff>40005</xdr:colOff>
      <xdr:row>27</xdr:row>
      <xdr:rowOff>55245</xdr:rowOff>
    </xdr:to>
    <xdr:graphicFrame macro="">
      <xdr:nvGraphicFramePr>
        <xdr:cNvPr id="2" name="グラフ 1">
          <a:extLst>
            <a:ext uri="{FF2B5EF4-FFF2-40B4-BE49-F238E27FC236}">
              <a16:creationId xmlns:a16="http://schemas.microsoft.com/office/drawing/2014/main" id="{00000000-0008-0000-3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0.0205</cdr:x>
      <cdr:y>0.03925</cdr:y>
    </cdr:from>
    <cdr:to>
      <cdr:x>0.20725</cdr:x>
      <cdr:y>0.2295</cdr:y>
    </cdr:to>
    <cdr:sp macro="" textlink="">
      <cdr:nvSpPr>
        <cdr:cNvPr id="2" name="テキスト ボックス 1"/>
        <cdr:cNvSpPr txBox="1"/>
      </cdr:nvSpPr>
      <cdr:spPr>
        <a:xfrm xmlns:a="http://schemas.openxmlformats.org/drawingml/2006/main">
          <a:off x="96928" y="119110"/>
          <a:ext cx="882993" cy="577345"/>
        </a:xfrm>
        <a:prstGeom xmlns:a="http://schemas.openxmlformats.org/drawingml/2006/main" prst="rect">
          <a:avLst/>
        </a:prstGeom>
        <a:ln xmlns:a="http://schemas.openxmlformats.org/drawingml/2006/main">
          <a:solidFill>
            <a:schemeClr val="tx1">
              <a:lumMod val="85000"/>
              <a:lumOff val="15000"/>
            </a:schemeClr>
          </a:solidFill>
        </a:ln>
      </cdr:spPr>
      <cdr:txBody>
        <a:bodyPr xmlns:a="http://schemas.openxmlformats.org/drawingml/2006/main" vertOverflow="clip" horzOverflow="overflow" wrap="non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a:ea typeface="メイリオ"/>
            </a:rPr>
            <a:t>総農業経営体数</a:t>
          </a:r>
          <a:endParaRPr lang="en-US" altLang="ja-JP" sz="800">
            <a:solidFill>
              <a:schemeClr val="tx1">
                <a:lumMod val="85000"/>
                <a:lumOff val="15000"/>
              </a:schemeClr>
            </a:solidFill>
            <a:latin typeface="メイリオ"/>
            <a:ea typeface="メイリオ"/>
          </a:endParaRPr>
        </a:p>
        <a:p xmlns:a="http://schemas.openxmlformats.org/drawingml/2006/main">
          <a:pPr algn="ctr"/>
          <a:r>
            <a:rPr lang="en-US" altLang="ja-JP" sz="800">
              <a:solidFill>
                <a:schemeClr val="tx1">
                  <a:lumMod val="85000"/>
                  <a:lumOff val="15000"/>
                </a:schemeClr>
              </a:solidFill>
              <a:latin typeface="メイリオ"/>
              <a:ea typeface="メイリオ"/>
            </a:rPr>
            <a:t>137</a:t>
          </a:r>
          <a:r>
            <a:rPr lang="ja-JP" altLang="en-US" sz="800">
              <a:solidFill>
                <a:schemeClr val="tx1">
                  <a:lumMod val="85000"/>
                  <a:lumOff val="15000"/>
                </a:schemeClr>
              </a:solidFill>
              <a:latin typeface="メイリオ"/>
              <a:ea typeface="メイリオ"/>
            </a:rPr>
            <a:t>経営体</a:t>
          </a:r>
        </a:p>
      </cdr:txBody>
    </cdr:sp>
  </cdr:relSizeAnchor>
</c:userShapes>
</file>

<file path=xl/drawings/drawing45.xml><?xml version="1.0" encoding="utf-8"?>
<xdr:wsDr xmlns:xdr="http://schemas.openxmlformats.org/drawingml/2006/spreadsheetDrawing" xmlns:a="http://schemas.openxmlformats.org/drawingml/2006/main">
  <xdr:twoCellAnchor>
    <xdr:from>
      <xdr:col>0</xdr:col>
      <xdr:colOff>174625</xdr:colOff>
      <xdr:row>13</xdr:row>
      <xdr:rowOff>65405</xdr:rowOff>
    </xdr:from>
    <xdr:to>
      <xdr:col>6</xdr:col>
      <xdr:colOff>390525</xdr:colOff>
      <xdr:row>29</xdr:row>
      <xdr:rowOff>153035</xdr:rowOff>
    </xdr:to>
    <xdr:graphicFrame macro="">
      <xdr:nvGraphicFramePr>
        <xdr:cNvPr id="2" name="グラフ 1">
          <a:extLst>
            <a:ext uri="{FF2B5EF4-FFF2-40B4-BE49-F238E27FC236}">
              <a16:creationId xmlns:a16="http://schemas.microsoft.com/office/drawing/2014/main" id="{00000000-0008-0000-3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351790</xdr:colOff>
      <xdr:row>12</xdr:row>
      <xdr:rowOff>137795</xdr:rowOff>
    </xdr:from>
    <xdr:to>
      <xdr:col>6</xdr:col>
      <xdr:colOff>632460</xdr:colOff>
      <xdr:row>31</xdr:row>
      <xdr:rowOff>39370</xdr:rowOff>
    </xdr:to>
    <xdr:graphicFrame macro="">
      <xdr:nvGraphicFramePr>
        <xdr:cNvPr id="2" name="グラフ 1">
          <a:extLst>
            <a:ext uri="{FF2B5EF4-FFF2-40B4-BE49-F238E27FC236}">
              <a16:creationId xmlns:a16="http://schemas.microsoft.com/office/drawing/2014/main" id="{00000000-0008-0000-3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247015</xdr:colOff>
      <xdr:row>11</xdr:row>
      <xdr:rowOff>0</xdr:rowOff>
    </xdr:from>
    <xdr:to>
      <xdr:col>10</xdr:col>
      <xdr:colOff>76200</xdr:colOff>
      <xdr:row>30</xdr:row>
      <xdr:rowOff>149225</xdr:rowOff>
    </xdr:to>
    <xdr:graphicFrame macro="">
      <xdr:nvGraphicFramePr>
        <xdr:cNvPr id="2" name="グラフ 1">
          <a:extLst>
            <a:ext uri="{FF2B5EF4-FFF2-40B4-BE49-F238E27FC236}">
              <a16:creationId xmlns:a16="http://schemas.microsoft.com/office/drawing/2014/main" id="{00000000-0008-0000-3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247015</xdr:colOff>
      <xdr:row>9</xdr:row>
      <xdr:rowOff>116840</xdr:rowOff>
    </xdr:from>
    <xdr:to>
      <xdr:col>5</xdr:col>
      <xdr:colOff>0</xdr:colOff>
      <xdr:row>26</xdr:row>
      <xdr:rowOff>15240</xdr:rowOff>
    </xdr:to>
    <xdr:graphicFrame macro="">
      <xdr:nvGraphicFramePr>
        <xdr:cNvPr id="2" name="グラフ 1">
          <a:extLst>
            <a:ext uri="{FF2B5EF4-FFF2-40B4-BE49-F238E27FC236}">
              <a16:creationId xmlns:a16="http://schemas.microsoft.com/office/drawing/2014/main" id="{00000000-0008-0000-3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800100</xdr:colOff>
      <xdr:row>7</xdr:row>
      <xdr:rowOff>32385</xdr:rowOff>
    </xdr:from>
    <xdr:to>
      <xdr:col>7</xdr:col>
      <xdr:colOff>174625</xdr:colOff>
      <xdr:row>26</xdr:row>
      <xdr:rowOff>62865</xdr:rowOff>
    </xdr:to>
    <xdr:graphicFrame macro="">
      <xdr:nvGraphicFramePr>
        <xdr:cNvPr id="2" name="グラフ 1">
          <a:extLst>
            <a:ext uri="{FF2B5EF4-FFF2-40B4-BE49-F238E27FC236}">
              <a16:creationId xmlns:a16="http://schemas.microsoft.com/office/drawing/2014/main" id="{00000000-0008-0000-3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110490</xdr:colOff>
      <xdr:row>12</xdr:row>
      <xdr:rowOff>51435</xdr:rowOff>
    </xdr:from>
    <xdr:to>
      <xdr:col>4</xdr:col>
      <xdr:colOff>2795270</xdr:colOff>
      <xdr:row>31</xdr:row>
      <xdr:rowOff>71120</xdr:rowOff>
    </xdr:to>
    <xdr:graphicFrame macro="">
      <xdr:nvGraphicFramePr>
        <xdr:cNvPr id="2" name="グラフ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11</xdr:row>
      <xdr:rowOff>167640</xdr:rowOff>
    </xdr:from>
    <xdr:to>
      <xdr:col>9</xdr:col>
      <xdr:colOff>434340</xdr:colOff>
      <xdr:row>30</xdr:row>
      <xdr:rowOff>55245</xdr:rowOff>
    </xdr:to>
    <xdr:graphicFrame macro="">
      <xdr:nvGraphicFramePr>
        <xdr:cNvPr id="2" name="グラフ 1">
          <a:extLst>
            <a:ext uri="{FF2B5EF4-FFF2-40B4-BE49-F238E27FC236}">
              <a16:creationId xmlns:a16="http://schemas.microsoft.com/office/drawing/2014/main" id="{00000000-0008-0000-4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0.57075</cdr:x>
      <cdr:y>0.184</cdr:y>
    </cdr:from>
    <cdr:to>
      <cdr:x>0.97475</cdr:x>
      <cdr:y>0.472</cdr:y>
    </cdr:to>
    <cdr:sp macro="" textlink="">
      <cdr:nvSpPr>
        <cdr:cNvPr id="2" name="テキスト ボックス 1"/>
        <cdr:cNvSpPr txBox="1"/>
      </cdr:nvSpPr>
      <cdr:spPr>
        <a:xfrm xmlns:a="http://schemas.openxmlformats.org/drawingml/2006/main">
          <a:off x="3531481" y="618667"/>
          <a:ext cx="2499725" cy="968349"/>
        </a:xfrm>
        <a:prstGeom xmlns:a="http://schemas.openxmlformats.org/drawingml/2006/main" prst="rect">
          <a:avLst/>
        </a:prstGeom>
      </cdr:spPr>
      <cdr:txBody>
        <a:bodyPr xmlns:a="http://schemas.openxmlformats.org/drawingml/2006/main" vertOverflow="clip" horzOverflow="overflow" wrap="square" rtlCol="0"/>
        <a:lstStyle xmlns:a="http://schemas.openxmlformats.org/drawingml/2006/main"/>
        <a:p xmlns:a="http://schemas.openxmlformats.org/drawingml/2006/main">
          <a:r>
            <a:rPr lang="en-US" altLang="ja-JP" sz="800">
              <a:solidFill>
                <a:schemeClr val="tx1">
                  <a:lumMod val="85000"/>
                  <a:lumOff val="15000"/>
                </a:schemeClr>
              </a:solidFill>
              <a:latin typeface="メイリオ"/>
              <a:ea typeface="メイリオ"/>
            </a:rPr>
            <a:t>※</a:t>
          </a:r>
          <a:r>
            <a:rPr lang="ja-JP" altLang="en-US" sz="800">
              <a:solidFill>
                <a:schemeClr val="tx1">
                  <a:lumMod val="85000"/>
                  <a:lumOff val="15000"/>
                </a:schemeClr>
              </a:solidFill>
              <a:latin typeface="メイリオ"/>
              <a:ea typeface="メイリオ"/>
            </a:rPr>
            <a:t>平成</a:t>
          </a:r>
          <a:r>
            <a:rPr lang="en-US" altLang="ja-JP" sz="800">
              <a:solidFill>
                <a:schemeClr val="tx1">
                  <a:lumMod val="85000"/>
                  <a:lumOff val="15000"/>
                </a:schemeClr>
              </a:solidFill>
              <a:latin typeface="メイリオ"/>
              <a:ea typeface="メイリオ"/>
            </a:rPr>
            <a:t>22</a:t>
          </a:r>
          <a:r>
            <a:rPr lang="ja-JP" altLang="en-US" sz="800">
              <a:solidFill>
                <a:schemeClr val="tx1">
                  <a:lumMod val="85000"/>
                  <a:lumOff val="15000"/>
                </a:schemeClr>
              </a:solidFill>
              <a:latin typeface="メイリオ"/>
              <a:ea typeface="メイリオ"/>
            </a:rPr>
            <a:t>年の総面積は秘匿データ</a:t>
          </a:r>
          <a:endParaRPr lang="en-US" altLang="ja-JP" sz="800">
            <a:solidFill>
              <a:schemeClr val="tx1">
                <a:lumMod val="85000"/>
                <a:lumOff val="15000"/>
              </a:schemeClr>
            </a:solidFill>
            <a:latin typeface="メイリオ"/>
            <a:ea typeface="メイリオ"/>
          </a:endParaRPr>
        </a:p>
        <a:p xmlns:a="http://schemas.openxmlformats.org/drawingml/2006/main">
          <a:r>
            <a:rPr lang="en-US" altLang="ja-JP" sz="800">
              <a:solidFill>
                <a:schemeClr val="tx1">
                  <a:lumMod val="85000"/>
                  <a:lumOff val="15000"/>
                </a:schemeClr>
              </a:solidFill>
              <a:latin typeface="メイリオ"/>
              <a:ea typeface="メイリオ"/>
            </a:rPr>
            <a:t>※</a:t>
          </a:r>
          <a:r>
            <a:rPr lang="ja-JP" altLang="en-US" sz="800">
              <a:solidFill>
                <a:schemeClr val="tx1">
                  <a:lumMod val="85000"/>
                  <a:lumOff val="15000"/>
                </a:schemeClr>
              </a:solidFill>
              <a:latin typeface="メイリオ"/>
              <a:ea typeface="メイリオ"/>
            </a:rPr>
            <a:t>平成</a:t>
          </a:r>
          <a:r>
            <a:rPr lang="en-US" altLang="ja-JP" sz="800">
              <a:solidFill>
                <a:schemeClr val="tx1">
                  <a:lumMod val="85000"/>
                  <a:lumOff val="15000"/>
                </a:schemeClr>
              </a:solidFill>
              <a:latin typeface="メイリオ"/>
              <a:ea typeface="メイリオ"/>
            </a:rPr>
            <a:t>27</a:t>
          </a:r>
          <a:r>
            <a:rPr lang="ja-JP" altLang="en-US" sz="800">
              <a:solidFill>
                <a:schemeClr val="tx1">
                  <a:lumMod val="85000"/>
                  <a:lumOff val="15000"/>
                </a:schemeClr>
              </a:solidFill>
              <a:latin typeface="メイリオ"/>
              <a:ea typeface="メイリオ"/>
            </a:rPr>
            <a:t>年の総面積と野菜類は秘匿データ</a:t>
          </a:r>
          <a:endParaRPr lang="en-US" altLang="ja-JP" sz="800">
            <a:solidFill>
              <a:schemeClr val="tx1">
                <a:lumMod val="85000"/>
                <a:lumOff val="15000"/>
              </a:schemeClr>
            </a:solidFill>
            <a:latin typeface="メイリオ"/>
            <a:ea typeface="メイリオ"/>
          </a:endParaRPr>
        </a:p>
        <a:p xmlns:a="http://schemas.openxmlformats.org/drawingml/2006/main">
          <a:r>
            <a:rPr lang="en-US" altLang="ja-JP" sz="800">
              <a:solidFill>
                <a:schemeClr val="tx1">
                  <a:lumMod val="85000"/>
                  <a:lumOff val="15000"/>
                </a:schemeClr>
              </a:solidFill>
              <a:latin typeface="メイリオ"/>
              <a:ea typeface="メイリオ"/>
            </a:rPr>
            <a:t>※</a:t>
          </a:r>
          <a:r>
            <a:rPr lang="ja-JP" altLang="en-US" sz="800">
              <a:solidFill>
                <a:schemeClr val="tx1">
                  <a:lumMod val="85000"/>
                  <a:lumOff val="15000"/>
                </a:schemeClr>
              </a:solidFill>
              <a:latin typeface="メイリオ"/>
              <a:ea typeface="メイリオ"/>
            </a:rPr>
            <a:t>令和</a:t>
          </a:r>
          <a:r>
            <a:rPr lang="en-US" altLang="ja-JP" sz="800">
              <a:solidFill>
                <a:schemeClr val="tx1">
                  <a:lumMod val="85000"/>
                  <a:lumOff val="15000"/>
                </a:schemeClr>
              </a:solidFill>
              <a:latin typeface="メイリオ"/>
              <a:ea typeface="メイリオ"/>
            </a:rPr>
            <a:t>2</a:t>
          </a:r>
          <a:r>
            <a:rPr lang="ja-JP" altLang="en-US" sz="800">
              <a:solidFill>
                <a:schemeClr val="tx1">
                  <a:lumMod val="85000"/>
                  <a:lumOff val="15000"/>
                </a:schemeClr>
              </a:solidFill>
              <a:latin typeface="メイリオ"/>
              <a:ea typeface="メイリオ"/>
            </a:rPr>
            <a:t>年の稲と野菜類は秘匿データ</a:t>
          </a:r>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637540</xdr:colOff>
      <xdr:row>16</xdr:row>
      <xdr:rowOff>88900</xdr:rowOff>
    </xdr:from>
    <xdr:to>
      <xdr:col>5</xdr:col>
      <xdr:colOff>1438910</xdr:colOff>
      <xdr:row>33</xdr:row>
      <xdr:rowOff>107315</xdr:rowOff>
    </xdr:to>
    <xdr:graphicFrame macro="">
      <xdr:nvGraphicFramePr>
        <xdr:cNvPr id="2" name="グラフ 1">
          <a:extLst>
            <a:ext uri="{FF2B5EF4-FFF2-40B4-BE49-F238E27FC236}">
              <a16:creationId xmlns:a16="http://schemas.microsoft.com/office/drawing/2014/main" id="{00000000-0008-0000-4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0.017</cdr:x>
      <cdr:y>0.03175</cdr:y>
    </cdr:from>
    <cdr:to>
      <cdr:x>0.20375</cdr:x>
      <cdr:y>0.21375</cdr:y>
    </cdr:to>
    <cdr:sp macro="" textlink="">
      <cdr:nvSpPr>
        <cdr:cNvPr id="2" name="テキスト ボックス 1"/>
        <cdr:cNvSpPr txBox="1"/>
      </cdr:nvSpPr>
      <cdr:spPr>
        <a:xfrm xmlns:a="http://schemas.openxmlformats.org/drawingml/2006/main">
          <a:off x="103005" y="99294"/>
          <a:ext cx="1131549" cy="569182"/>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vertOverflow="clip" horzOverflow="overflow" wrap="non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a:ea typeface="メイリオ"/>
            </a:rPr>
            <a:t>部門別総農家数</a:t>
          </a:r>
          <a:endParaRPr lang="en-US" altLang="ja-JP" sz="800">
            <a:solidFill>
              <a:schemeClr val="tx1">
                <a:lumMod val="85000"/>
                <a:lumOff val="15000"/>
              </a:schemeClr>
            </a:solidFill>
            <a:latin typeface="メイリオ"/>
            <a:ea typeface="メイリオ"/>
          </a:endParaRPr>
        </a:p>
        <a:p xmlns:a="http://schemas.openxmlformats.org/drawingml/2006/main">
          <a:pPr algn="ctr"/>
          <a:r>
            <a:rPr lang="en-US" altLang="ja-JP" sz="800">
              <a:solidFill>
                <a:schemeClr val="tx1">
                  <a:lumMod val="85000"/>
                  <a:lumOff val="15000"/>
                </a:schemeClr>
              </a:solidFill>
              <a:latin typeface="メイリオ"/>
              <a:ea typeface="メイリオ"/>
            </a:rPr>
            <a:t>125</a:t>
          </a:r>
          <a:r>
            <a:rPr lang="ja-JP" altLang="en-US" sz="800">
              <a:solidFill>
                <a:schemeClr val="tx1">
                  <a:lumMod val="85000"/>
                  <a:lumOff val="15000"/>
                </a:schemeClr>
              </a:solidFill>
              <a:latin typeface="メイリオ"/>
              <a:ea typeface="メイリオ"/>
            </a:rPr>
            <a:t>戸</a:t>
          </a:r>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141605</xdr:colOff>
      <xdr:row>15</xdr:row>
      <xdr:rowOff>97790</xdr:rowOff>
    </xdr:from>
    <xdr:to>
      <xdr:col>6</xdr:col>
      <xdr:colOff>142875</xdr:colOff>
      <xdr:row>34</xdr:row>
      <xdr:rowOff>177165</xdr:rowOff>
    </xdr:to>
    <xdr:graphicFrame macro="">
      <xdr:nvGraphicFramePr>
        <xdr:cNvPr id="2" name="グラフ 1">
          <a:extLst>
            <a:ext uri="{FF2B5EF4-FFF2-40B4-BE49-F238E27FC236}">
              <a16:creationId xmlns:a16="http://schemas.microsoft.com/office/drawing/2014/main" id="{00000000-0008-0000-4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0</xdr:col>
      <xdr:colOff>80010</xdr:colOff>
      <xdr:row>15</xdr:row>
      <xdr:rowOff>32385</xdr:rowOff>
    </xdr:from>
    <xdr:to>
      <xdr:col>5</xdr:col>
      <xdr:colOff>632460</xdr:colOff>
      <xdr:row>31</xdr:row>
      <xdr:rowOff>179070</xdr:rowOff>
    </xdr:to>
    <xdr:graphicFrame macro="">
      <xdr:nvGraphicFramePr>
        <xdr:cNvPr id="2" name="グラフ 1">
          <a:extLst>
            <a:ext uri="{FF2B5EF4-FFF2-40B4-BE49-F238E27FC236}">
              <a16:creationId xmlns:a16="http://schemas.microsoft.com/office/drawing/2014/main" id="{00000000-0008-0000-4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0</xdr:col>
      <xdr:colOff>100330</xdr:colOff>
      <xdr:row>14</xdr:row>
      <xdr:rowOff>182880</xdr:rowOff>
    </xdr:from>
    <xdr:to>
      <xdr:col>6</xdr:col>
      <xdr:colOff>624840</xdr:colOff>
      <xdr:row>32</xdr:row>
      <xdr:rowOff>107315</xdr:rowOff>
    </xdr:to>
    <xdr:graphicFrame macro="">
      <xdr:nvGraphicFramePr>
        <xdr:cNvPr id="2" name="グラフ 1">
          <a:extLst>
            <a:ext uri="{FF2B5EF4-FFF2-40B4-BE49-F238E27FC236}">
              <a16:creationId xmlns:a16="http://schemas.microsoft.com/office/drawing/2014/main" id="{00000000-0008-0000-4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0.0255</cdr:x>
      <cdr:y>0.03175</cdr:y>
    </cdr:from>
    <cdr:to>
      <cdr:x>0.172</cdr:x>
      <cdr:y>0.20825</cdr:y>
    </cdr:to>
    <cdr:sp macro="" textlink="">
      <cdr:nvSpPr>
        <cdr:cNvPr id="2" name="テキスト ボックス 1"/>
        <cdr:cNvSpPr txBox="1"/>
      </cdr:nvSpPr>
      <cdr:spPr>
        <a:xfrm xmlns:a="http://schemas.openxmlformats.org/drawingml/2006/main">
          <a:off x="131661" y="102116"/>
          <a:ext cx="756406" cy="567672"/>
        </a:xfrm>
        <a:prstGeom xmlns:a="http://schemas.openxmlformats.org/drawingml/2006/main" prst="rect">
          <a:avLst/>
        </a:prstGeom>
        <a:ln xmlns:a="http://schemas.openxmlformats.org/drawingml/2006/main">
          <a:solidFill>
            <a:schemeClr val="tx1">
              <a:lumMod val="85000"/>
              <a:lumOff val="15000"/>
            </a:schemeClr>
          </a:solidFill>
        </a:ln>
      </cdr:spPr>
      <cdr:txBody>
        <a:bodyPr xmlns:a="http://schemas.openxmlformats.org/drawingml/2006/main" vertOverflow="clip" horzOverflow="overflow" wrap="non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a:ea typeface="メイリオ"/>
            </a:rPr>
            <a:t>総数</a:t>
          </a:r>
          <a:endParaRPr lang="en-US" altLang="ja-JP" sz="800">
            <a:solidFill>
              <a:schemeClr val="tx1">
                <a:lumMod val="85000"/>
                <a:lumOff val="15000"/>
              </a:schemeClr>
            </a:solidFill>
            <a:latin typeface="メイリオ"/>
            <a:ea typeface="メイリオ"/>
          </a:endParaRPr>
        </a:p>
        <a:p xmlns:a="http://schemas.openxmlformats.org/drawingml/2006/main">
          <a:pPr algn="ctr"/>
          <a:r>
            <a:rPr lang="en-US" altLang="ja-JP" sz="800">
              <a:solidFill>
                <a:schemeClr val="tx1">
                  <a:lumMod val="85000"/>
                  <a:lumOff val="15000"/>
                </a:schemeClr>
              </a:solidFill>
              <a:latin typeface="メイリオ"/>
              <a:ea typeface="メイリオ"/>
            </a:rPr>
            <a:t>115</a:t>
          </a:r>
          <a:r>
            <a:rPr lang="ja-JP" altLang="en-US" sz="800">
              <a:solidFill>
                <a:schemeClr val="tx1">
                  <a:lumMod val="85000"/>
                  <a:lumOff val="15000"/>
                </a:schemeClr>
              </a:solidFill>
              <a:latin typeface="メイリオ"/>
              <a:ea typeface="メイリオ"/>
            </a:rPr>
            <a:t>事業所</a:t>
          </a:r>
        </a:p>
      </cdr:txBody>
    </cdr:sp>
  </cdr:relSizeAnchor>
</c:userShapes>
</file>

<file path=xl/drawings/drawing58.xml><?xml version="1.0" encoding="utf-8"?>
<xdr:wsDr xmlns:xdr="http://schemas.openxmlformats.org/drawingml/2006/spreadsheetDrawing" xmlns:a="http://schemas.openxmlformats.org/drawingml/2006/main">
  <xdr:twoCellAnchor>
    <xdr:from>
      <xdr:col>0</xdr:col>
      <xdr:colOff>55245</xdr:colOff>
      <xdr:row>15</xdr:row>
      <xdr:rowOff>68580</xdr:rowOff>
    </xdr:from>
    <xdr:to>
      <xdr:col>5</xdr:col>
      <xdr:colOff>38735</xdr:colOff>
      <xdr:row>31</xdr:row>
      <xdr:rowOff>49530</xdr:rowOff>
    </xdr:to>
    <xdr:graphicFrame macro="">
      <xdr:nvGraphicFramePr>
        <xdr:cNvPr id="2" name="グラフ 1">
          <a:extLst>
            <a:ext uri="{FF2B5EF4-FFF2-40B4-BE49-F238E27FC236}">
              <a16:creationId xmlns:a16="http://schemas.microsoft.com/office/drawing/2014/main" id="{00000000-0008-0000-4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0.006</cdr:x>
      <cdr:y>0.019</cdr:y>
    </cdr:from>
    <cdr:to>
      <cdr:x>0.173</cdr:x>
      <cdr:y>0.19525</cdr:y>
    </cdr:to>
    <cdr:sp macro="" textlink="">
      <cdr:nvSpPr>
        <cdr:cNvPr id="3" name="テキスト ボックス 1"/>
        <cdr:cNvSpPr txBox="1"/>
      </cdr:nvSpPr>
      <cdr:spPr>
        <a:xfrm xmlns:a="http://schemas.openxmlformats.org/drawingml/2006/main">
          <a:off x="30304" y="55233"/>
          <a:ext cx="843481" cy="512364"/>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vertOverflow="clip" horzOverflow="overflow" wrap="non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a:ea typeface="メイリオ"/>
            </a:rPr>
            <a:t>総数</a:t>
          </a:r>
          <a:endParaRPr lang="en-US" altLang="ja-JP" sz="800">
            <a:solidFill>
              <a:schemeClr val="tx1">
                <a:lumMod val="85000"/>
                <a:lumOff val="15000"/>
              </a:schemeClr>
            </a:solidFill>
            <a:latin typeface="メイリオ"/>
            <a:ea typeface="メイリオ"/>
          </a:endParaRPr>
        </a:p>
        <a:p xmlns:a="http://schemas.openxmlformats.org/drawingml/2006/main">
          <a:pPr algn="ctr"/>
          <a:r>
            <a:rPr lang="en-US" altLang="ja-JP" sz="800">
              <a:solidFill>
                <a:schemeClr val="tx1">
                  <a:lumMod val="85000"/>
                  <a:lumOff val="15000"/>
                </a:schemeClr>
              </a:solidFill>
              <a:latin typeface="メイリオ"/>
              <a:ea typeface="メイリオ"/>
            </a:rPr>
            <a:t>7,712</a:t>
          </a:r>
          <a:r>
            <a:rPr lang="ja-JP" altLang="en-US" sz="800">
              <a:solidFill>
                <a:schemeClr val="tx1">
                  <a:lumMod val="85000"/>
                  <a:lumOff val="15000"/>
                </a:schemeClr>
              </a:solidFill>
              <a:latin typeface="メイリオ"/>
              <a:ea typeface="メイリオ"/>
            </a:rPr>
            <a:t>人</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114300</xdr:colOff>
      <xdr:row>11</xdr:row>
      <xdr:rowOff>167640</xdr:rowOff>
    </xdr:from>
    <xdr:to>
      <xdr:col>3</xdr:col>
      <xdr:colOff>3077845</xdr:colOff>
      <xdr:row>29</xdr:row>
      <xdr:rowOff>68580</xdr:rowOff>
    </xdr:to>
    <xdr:graphicFrame macro="">
      <xdr:nvGraphicFramePr>
        <xdr:cNvPr id="2" name="グラフ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3</xdr:col>
      <xdr:colOff>647700</xdr:colOff>
      <xdr:row>1</xdr:row>
      <xdr:rowOff>101600</xdr:rowOff>
    </xdr:from>
    <xdr:to>
      <xdr:col>6</xdr:col>
      <xdr:colOff>1256665</xdr:colOff>
      <xdr:row>17</xdr:row>
      <xdr:rowOff>39370</xdr:rowOff>
    </xdr:to>
    <xdr:graphicFrame macro="">
      <xdr:nvGraphicFramePr>
        <xdr:cNvPr id="2" name="グラフ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495300</xdr:colOff>
      <xdr:row>19</xdr:row>
      <xdr:rowOff>101600</xdr:rowOff>
    </xdr:from>
    <xdr:to>
      <xdr:col>6</xdr:col>
      <xdr:colOff>1600835</xdr:colOff>
      <xdr:row>36</xdr:row>
      <xdr:rowOff>57150</xdr:rowOff>
    </xdr:to>
    <xdr:graphicFrame macro="">
      <xdr:nvGraphicFramePr>
        <xdr:cNvPr id="3" name="グラフ 2">
          <a:extLst>
            <a:ext uri="{FF2B5EF4-FFF2-40B4-BE49-F238E27FC236}">
              <a16:creationId xmlns:a16="http://schemas.microsoft.com/office/drawing/2014/main" id="{00000000-0008-0000-4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0</xdr:col>
      <xdr:colOff>30480</xdr:colOff>
      <xdr:row>11</xdr:row>
      <xdr:rowOff>22860</xdr:rowOff>
    </xdr:from>
    <xdr:to>
      <xdr:col>4</xdr:col>
      <xdr:colOff>715645</xdr:colOff>
      <xdr:row>30</xdr:row>
      <xdr:rowOff>118110</xdr:rowOff>
    </xdr:to>
    <xdr:graphicFrame macro="">
      <xdr:nvGraphicFramePr>
        <xdr:cNvPr id="2" name="グラフ 1">
          <a:extLst>
            <a:ext uri="{FF2B5EF4-FFF2-40B4-BE49-F238E27FC236}">
              <a16:creationId xmlns:a16="http://schemas.microsoft.com/office/drawing/2014/main" id="{00000000-0008-0000-4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0.0925</cdr:x>
      <cdr:y>0.0295</cdr:y>
    </cdr:from>
    <cdr:to>
      <cdr:x>0.1655</cdr:x>
      <cdr:y>0.07575</cdr:y>
    </cdr:to>
    <cdr:sp macro="" textlink="">
      <cdr:nvSpPr>
        <cdr:cNvPr id="2" name="テキスト ボックス 1"/>
        <cdr:cNvSpPr txBox="1"/>
      </cdr:nvSpPr>
      <cdr:spPr>
        <a:xfrm xmlns:a="http://schemas.openxmlformats.org/drawingml/2006/main">
          <a:off x="911840" y="105314"/>
          <a:ext cx="719615" cy="165111"/>
        </a:xfrm>
        <a:prstGeom xmlns:a="http://schemas.openxmlformats.org/drawingml/2006/main" prst="rect">
          <a:avLst/>
        </a:prstGeom>
      </cdr:spPr>
      <cdr:txBody>
        <a:bodyPr xmlns:a="http://schemas.openxmlformats.org/drawingml/2006/main" vertOverflow="clip" horzOverflow="overflow" wrap="square" rtlCol="0"/>
        <a:lstStyle xmlns:a="http://schemas.openxmlformats.org/drawingml/2006/main"/>
        <a:p xmlns:a="http://schemas.openxmlformats.org/drawingml/2006/main">
          <a:endParaRPr lang="ja-JP" altLang="en-US" sz="1100"/>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183515</xdr:colOff>
      <xdr:row>8</xdr:row>
      <xdr:rowOff>177165</xdr:rowOff>
    </xdr:from>
    <xdr:to>
      <xdr:col>4</xdr:col>
      <xdr:colOff>601980</xdr:colOff>
      <xdr:row>24</xdr:row>
      <xdr:rowOff>17145</xdr:rowOff>
    </xdr:to>
    <xdr:graphicFrame macro="">
      <xdr:nvGraphicFramePr>
        <xdr:cNvPr id="2" name="グラフ 1">
          <a:extLst>
            <a:ext uri="{FF2B5EF4-FFF2-40B4-BE49-F238E27FC236}">
              <a16:creationId xmlns:a16="http://schemas.microsoft.com/office/drawing/2014/main" id="{00000000-0008-0000-4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0.0145</cdr:x>
      <cdr:y>0.00325</cdr:y>
    </cdr:from>
    <cdr:to>
      <cdr:x>0.225</cdr:x>
      <cdr:y>0.184</cdr:y>
    </cdr:to>
    <cdr:sp macro="" textlink="">
      <cdr:nvSpPr>
        <cdr:cNvPr id="2" name="テキスト ボックス 1"/>
        <cdr:cNvSpPr txBox="1"/>
      </cdr:nvSpPr>
      <cdr:spPr>
        <a:xfrm xmlns:a="http://schemas.openxmlformats.org/drawingml/2006/main">
          <a:off x="51092" y="8989"/>
          <a:ext cx="741720" cy="499965"/>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vertOverflow="clip" horzOverflow="overflow" wrap="squar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a:ea typeface="メイリオ"/>
            </a:rPr>
            <a:t>総商店数</a:t>
          </a:r>
          <a:endParaRPr lang="en-US" altLang="ja-JP" sz="800">
            <a:solidFill>
              <a:schemeClr val="tx1">
                <a:lumMod val="85000"/>
                <a:lumOff val="15000"/>
              </a:schemeClr>
            </a:solidFill>
            <a:latin typeface="メイリオ"/>
            <a:ea typeface="メイリオ"/>
          </a:endParaRPr>
        </a:p>
        <a:p xmlns:a="http://schemas.openxmlformats.org/drawingml/2006/main">
          <a:pPr algn="ctr"/>
          <a:r>
            <a:rPr lang="en-US" altLang="ja-JP" sz="800">
              <a:solidFill>
                <a:schemeClr val="tx1">
                  <a:lumMod val="85000"/>
                  <a:lumOff val="15000"/>
                </a:schemeClr>
              </a:solidFill>
              <a:latin typeface="メイリオ"/>
              <a:ea typeface="メイリオ"/>
            </a:rPr>
            <a:t>267</a:t>
          </a:r>
          <a:r>
            <a:rPr lang="ja-JP" altLang="en-US" sz="800">
              <a:solidFill>
                <a:schemeClr val="tx1">
                  <a:lumMod val="85000"/>
                  <a:lumOff val="15000"/>
                </a:schemeClr>
              </a:solidFill>
              <a:latin typeface="メイリオ"/>
              <a:ea typeface="メイリオ"/>
            </a:rPr>
            <a:t>商店</a:t>
          </a:r>
          <a:endParaRPr lang="en-US" altLang="ja-JP" sz="800">
            <a:solidFill>
              <a:schemeClr val="tx1">
                <a:lumMod val="85000"/>
                <a:lumOff val="15000"/>
              </a:schemeClr>
            </a:solidFill>
            <a:latin typeface="メイリオ"/>
            <a:ea typeface="メイリオ"/>
          </a:endParaRPr>
        </a:p>
      </cdr:txBody>
    </cdr:sp>
  </cdr:relSizeAnchor>
</c:userShapes>
</file>

<file path=xl/drawings/drawing65.xml><?xml version="1.0" encoding="utf-8"?>
<xdr:wsDr xmlns:xdr="http://schemas.openxmlformats.org/drawingml/2006/spreadsheetDrawing" xmlns:a="http://schemas.openxmlformats.org/drawingml/2006/main">
  <xdr:twoCellAnchor>
    <xdr:from>
      <xdr:col>0</xdr:col>
      <xdr:colOff>237490</xdr:colOff>
      <xdr:row>9</xdr:row>
      <xdr:rowOff>133985</xdr:rowOff>
    </xdr:from>
    <xdr:to>
      <xdr:col>3</xdr:col>
      <xdr:colOff>539115</xdr:colOff>
      <xdr:row>24</xdr:row>
      <xdr:rowOff>162560</xdr:rowOff>
    </xdr:to>
    <xdr:graphicFrame macro="">
      <xdr:nvGraphicFramePr>
        <xdr:cNvPr id="2" name="グラフ 1">
          <a:extLst>
            <a:ext uri="{FF2B5EF4-FFF2-40B4-BE49-F238E27FC236}">
              <a16:creationId xmlns:a16="http://schemas.microsoft.com/office/drawing/2014/main" id="{00000000-0008-0000-4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0.009</cdr:x>
      <cdr:y>0.01375</cdr:y>
    </cdr:from>
    <cdr:to>
      <cdr:x>0.239</cdr:x>
      <cdr:y>0.195</cdr:y>
    </cdr:to>
    <cdr:sp macro="" textlink="">
      <cdr:nvSpPr>
        <cdr:cNvPr id="2" name="テキスト ボックス 1"/>
        <cdr:cNvSpPr txBox="1"/>
      </cdr:nvSpPr>
      <cdr:spPr>
        <a:xfrm xmlns:a="http://schemas.openxmlformats.org/drawingml/2006/main">
          <a:off x="33061" y="38111"/>
          <a:ext cx="844899" cy="502384"/>
        </a:xfrm>
        <a:prstGeom xmlns:a="http://schemas.openxmlformats.org/drawingml/2006/main" prst="rect">
          <a:avLst/>
        </a:prstGeom>
        <a:ln xmlns:a="http://schemas.openxmlformats.org/drawingml/2006/main">
          <a:solidFill>
            <a:schemeClr val="tx1">
              <a:lumMod val="85000"/>
              <a:lumOff val="15000"/>
            </a:schemeClr>
          </a:solidFill>
        </a:ln>
      </cdr:spPr>
      <cdr:txBody>
        <a:bodyPr xmlns:a="http://schemas.openxmlformats.org/drawingml/2006/main" vertOverflow="clip" horzOverflow="overflow" wrap="squar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a:ea typeface="メイリオ"/>
            </a:rPr>
            <a:t>総従業者数</a:t>
          </a:r>
          <a:endParaRPr lang="en-US" altLang="ja-JP" sz="800">
            <a:solidFill>
              <a:schemeClr val="tx1">
                <a:lumMod val="85000"/>
                <a:lumOff val="15000"/>
              </a:schemeClr>
            </a:solidFill>
            <a:latin typeface="メイリオ"/>
            <a:ea typeface="メイリオ"/>
          </a:endParaRPr>
        </a:p>
        <a:p xmlns:a="http://schemas.openxmlformats.org/drawingml/2006/main">
          <a:pPr algn="ctr"/>
          <a:r>
            <a:rPr lang="en-US" altLang="ja-JP" sz="800">
              <a:solidFill>
                <a:schemeClr val="tx1">
                  <a:lumMod val="85000"/>
                  <a:lumOff val="15000"/>
                </a:schemeClr>
              </a:solidFill>
              <a:latin typeface="メイリオ"/>
              <a:ea typeface="メイリオ"/>
            </a:rPr>
            <a:t>2,539</a:t>
          </a:r>
          <a:r>
            <a:rPr lang="ja-JP" altLang="en-US" sz="800">
              <a:solidFill>
                <a:schemeClr val="tx1">
                  <a:lumMod val="85000"/>
                  <a:lumOff val="15000"/>
                </a:schemeClr>
              </a:solidFill>
              <a:latin typeface="メイリオ"/>
              <a:ea typeface="メイリオ"/>
            </a:rPr>
            <a:t>人</a:t>
          </a:r>
          <a:endParaRPr lang="en-US" altLang="ja-JP" sz="800">
            <a:solidFill>
              <a:schemeClr val="tx1">
                <a:lumMod val="85000"/>
                <a:lumOff val="15000"/>
              </a:schemeClr>
            </a:solidFill>
            <a:latin typeface="メイリオ"/>
            <a:ea typeface="メイリオ"/>
          </a:endParaRPr>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311785</xdr:colOff>
      <xdr:row>9</xdr:row>
      <xdr:rowOff>7620</xdr:rowOff>
    </xdr:from>
    <xdr:to>
      <xdr:col>2</xdr:col>
      <xdr:colOff>1677670</xdr:colOff>
      <xdr:row>24</xdr:row>
      <xdr:rowOff>118110</xdr:rowOff>
    </xdr:to>
    <xdr:graphicFrame macro="">
      <xdr:nvGraphicFramePr>
        <xdr:cNvPr id="2" name="グラフ 1">
          <a:extLst>
            <a:ext uri="{FF2B5EF4-FFF2-40B4-BE49-F238E27FC236}">
              <a16:creationId xmlns:a16="http://schemas.microsoft.com/office/drawing/2014/main" id="{00000000-0008-0000-5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c:userShapes xmlns:c="http://schemas.openxmlformats.org/drawingml/2006/chart">
  <cdr:relSizeAnchor xmlns:cdr="http://schemas.openxmlformats.org/drawingml/2006/chartDrawing">
    <cdr:from>
      <cdr:x>0.056</cdr:x>
      <cdr:y>0.0685</cdr:y>
    </cdr:from>
    <cdr:to>
      <cdr:x>0.339</cdr:x>
      <cdr:y>0.3005</cdr:y>
    </cdr:to>
    <cdr:sp macro="" textlink="">
      <cdr:nvSpPr>
        <cdr:cNvPr id="2" name="テキスト ボックス 1"/>
        <cdr:cNvSpPr txBox="1"/>
      </cdr:nvSpPr>
      <cdr:spPr>
        <a:xfrm xmlns:a="http://schemas.openxmlformats.org/drawingml/2006/main">
          <a:off x="208772" y="195477"/>
          <a:ext cx="1055048" cy="662056"/>
        </a:xfrm>
        <a:prstGeom xmlns:a="http://schemas.openxmlformats.org/drawingml/2006/main" prst="rect">
          <a:avLst/>
        </a:prstGeom>
        <a:ln xmlns:a="http://schemas.openxmlformats.org/drawingml/2006/main">
          <a:solidFill>
            <a:schemeClr val="tx1">
              <a:lumMod val="85000"/>
              <a:lumOff val="15000"/>
            </a:schemeClr>
          </a:solidFill>
        </a:ln>
      </cdr:spPr>
      <cdr:txBody>
        <a:bodyPr xmlns:a="http://schemas.openxmlformats.org/drawingml/2006/main" vertOverflow="clip" horzOverflow="overflow" wrap="squar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a:ea typeface="メイリオ"/>
            </a:rPr>
            <a:t>年間商品総販売額</a:t>
          </a:r>
          <a:endParaRPr lang="en-US" altLang="ja-JP" sz="800">
            <a:solidFill>
              <a:schemeClr val="tx1">
                <a:lumMod val="85000"/>
                <a:lumOff val="15000"/>
              </a:schemeClr>
            </a:solidFill>
            <a:latin typeface="メイリオ"/>
            <a:ea typeface="メイリオ"/>
          </a:endParaRPr>
        </a:p>
        <a:p xmlns:a="http://schemas.openxmlformats.org/drawingml/2006/main">
          <a:pPr algn="ctr"/>
          <a:r>
            <a:rPr lang="en-US" altLang="ja-JP" sz="800">
              <a:solidFill>
                <a:schemeClr val="tx1">
                  <a:lumMod val="85000"/>
                  <a:lumOff val="15000"/>
                </a:schemeClr>
              </a:solidFill>
              <a:latin typeface="メイリオ"/>
              <a:ea typeface="メイリオ"/>
            </a:rPr>
            <a:t>75,542</a:t>
          </a:r>
          <a:r>
            <a:rPr lang="ja-JP" altLang="en-US" sz="800">
              <a:solidFill>
                <a:schemeClr val="tx1">
                  <a:lumMod val="85000"/>
                  <a:lumOff val="15000"/>
                </a:schemeClr>
              </a:solidFill>
              <a:latin typeface="メイリオ"/>
              <a:ea typeface="メイリオ"/>
            </a:rPr>
            <a:t>百万円</a:t>
          </a:r>
          <a:endParaRPr lang="en-US" altLang="ja-JP" sz="800">
            <a:solidFill>
              <a:schemeClr val="tx1">
                <a:lumMod val="85000"/>
                <a:lumOff val="15000"/>
              </a:schemeClr>
            </a:solidFill>
            <a:latin typeface="メイリオ"/>
            <a:ea typeface="メイリオ"/>
          </a:endParaRPr>
        </a:p>
      </cdr:txBody>
    </cdr:sp>
  </cdr:relSizeAnchor>
</c:userShapes>
</file>

<file path=xl/drawings/drawing69.xml><?xml version="1.0" encoding="utf-8"?>
<xdr:wsDr xmlns:xdr="http://schemas.openxmlformats.org/drawingml/2006/spreadsheetDrawing" xmlns:a="http://schemas.openxmlformats.org/drawingml/2006/main">
  <xdr:twoCellAnchor>
    <xdr:from>
      <xdr:col>0</xdr:col>
      <xdr:colOff>180975</xdr:colOff>
      <xdr:row>14</xdr:row>
      <xdr:rowOff>156845</xdr:rowOff>
    </xdr:from>
    <xdr:to>
      <xdr:col>8</xdr:col>
      <xdr:colOff>0</xdr:colOff>
      <xdr:row>30</xdr:row>
      <xdr:rowOff>140970</xdr:rowOff>
    </xdr:to>
    <xdr:graphicFrame macro="">
      <xdr:nvGraphicFramePr>
        <xdr:cNvPr id="2" name="グラフ 1">
          <a:extLst>
            <a:ext uri="{FF2B5EF4-FFF2-40B4-BE49-F238E27FC236}">
              <a16:creationId xmlns:a16="http://schemas.microsoft.com/office/drawing/2014/main" id="{00000000-0008-0000-5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18</xdr:row>
      <xdr:rowOff>39370</xdr:rowOff>
    </xdr:from>
    <xdr:to>
      <xdr:col>6</xdr:col>
      <xdr:colOff>190500</xdr:colOff>
      <xdr:row>36</xdr:row>
      <xdr:rowOff>62865</xdr:rowOff>
    </xdr:to>
    <xdr:graphicFrame macro="">
      <xdr:nvGraphicFramePr>
        <xdr:cNvPr id="2" name="グラフ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6350</xdr:colOff>
      <xdr:row>18</xdr:row>
      <xdr:rowOff>101600</xdr:rowOff>
    </xdr:from>
    <xdr:ext cx="501650" cy="326390"/>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6350" y="4033520"/>
          <a:ext cx="501650" cy="3263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900">
              <a:latin typeface="メイリオ"/>
              <a:ea typeface="メイリオ"/>
            </a:rPr>
            <a:t>(mm)</a:t>
          </a:r>
          <a:endParaRPr kumimoji="1" lang="ja-JP" altLang="en-US" sz="900">
            <a:latin typeface="メイリオ"/>
            <a:ea typeface="メイリオ"/>
          </a:endParaRPr>
        </a:p>
      </xdr:txBody>
    </xdr:sp>
    <xdr:clientData/>
  </xdr:oneCellAnchor>
</xdr:wsDr>
</file>

<file path=xl/drawings/drawing70.xml><?xml version="1.0" encoding="utf-8"?>
<xdr:wsDr xmlns:xdr="http://schemas.openxmlformats.org/drawingml/2006/spreadsheetDrawing" xmlns:a="http://schemas.openxmlformats.org/drawingml/2006/main">
  <xdr:twoCellAnchor>
    <xdr:from>
      <xdr:col>0</xdr:col>
      <xdr:colOff>205740</xdr:colOff>
      <xdr:row>15</xdr:row>
      <xdr:rowOff>137795</xdr:rowOff>
    </xdr:from>
    <xdr:to>
      <xdr:col>8</xdr:col>
      <xdr:colOff>281940</xdr:colOff>
      <xdr:row>30</xdr:row>
      <xdr:rowOff>167640</xdr:rowOff>
    </xdr:to>
    <xdr:graphicFrame macro="">
      <xdr:nvGraphicFramePr>
        <xdr:cNvPr id="2" name="グラフ 1">
          <a:extLst>
            <a:ext uri="{FF2B5EF4-FFF2-40B4-BE49-F238E27FC236}">
              <a16:creationId xmlns:a16="http://schemas.microsoft.com/office/drawing/2014/main" id="{00000000-0008-0000-5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0</xdr:col>
      <xdr:colOff>226060</xdr:colOff>
      <xdr:row>15</xdr:row>
      <xdr:rowOff>182880</xdr:rowOff>
    </xdr:from>
    <xdr:to>
      <xdr:col>3</xdr:col>
      <xdr:colOff>1609090</xdr:colOff>
      <xdr:row>33</xdr:row>
      <xdr:rowOff>22860</xdr:rowOff>
    </xdr:to>
    <xdr:graphicFrame macro="">
      <xdr:nvGraphicFramePr>
        <xdr:cNvPr id="2" name="グラフ 1">
          <a:extLst>
            <a:ext uri="{FF2B5EF4-FFF2-40B4-BE49-F238E27FC236}">
              <a16:creationId xmlns:a16="http://schemas.microsoft.com/office/drawing/2014/main" id="{00000000-0008-0000-5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0.12525</cdr:x>
      <cdr:y>0.78325</cdr:y>
    </cdr:from>
    <cdr:to>
      <cdr:x>0.508</cdr:x>
      <cdr:y>0.8765</cdr:y>
    </cdr:to>
    <cdr:sp macro="" textlink="">
      <cdr:nvSpPr>
        <cdr:cNvPr id="2" name="テキスト ボックス 1"/>
        <cdr:cNvSpPr txBox="1"/>
      </cdr:nvSpPr>
      <cdr:spPr>
        <a:xfrm xmlns:a="http://schemas.openxmlformats.org/drawingml/2006/main">
          <a:off x="869940" y="2452998"/>
          <a:ext cx="2658439" cy="292042"/>
        </a:xfrm>
        <a:prstGeom xmlns:a="http://schemas.openxmlformats.org/drawingml/2006/main" prst="rect">
          <a:avLst/>
        </a:prstGeom>
      </cdr:spPr>
      <cdr:txBody>
        <a:bodyPr xmlns:a="http://schemas.openxmlformats.org/drawingml/2006/main" vertOverflow="clip" horzOverflow="overflow" wrap="none" rtlCol="0"/>
        <a:lstStyle xmlns:a="http://schemas.openxmlformats.org/drawingml/2006/main"/>
        <a:p xmlns:a="http://schemas.openxmlformats.org/drawingml/2006/main">
          <a:r>
            <a:rPr lang="en-US" altLang="ja-JP" sz="800">
              <a:solidFill>
                <a:schemeClr val="tx1">
                  <a:lumMod val="85000"/>
                  <a:lumOff val="15000"/>
                </a:schemeClr>
              </a:solidFill>
              <a:latin typeface="メイリオ"/>
              <a:ea typeface="メイリオ"/>
            </a:rPr>
            <a:t>※</a:t>
          </a:r>
          <a:r>
            <a:rPr lang="ja-JP" altLang="en-US" sz="800">
              <a:solidFill>
                <a:schemeClr val="tx1">
                  <a:lumMod val="85000"/>
                  <a:lumOff val="15000"/>
                </a:schemeClr>
              </a:solidFill>
              <a:latin typeface="メイリオ"/>
              <a:ea typeface="メイリオ"/>
            </a:rPr>
            <a:t>大蔵は秘匿データのため公表できません</a:t>
          </a:r>
        </a:p>
      </cdr:txBody>
    </cdr:sp>
  </cdr:relSizeAnchor>
</c:userShapes>
</file>

<file path=xl/drawings/drawing73.xml><?xml version="1.0" encoding="utf-8"?>
<xdr:wsDr xmlns:xdr="http://schemas.openxmlformats.org/drawingml/2006/spreadsheetDrawing" xmlns:a="http://schemas.openxmlformats.org/drawingml/2006/main">
  <xdr:twoCellAnchor>
    <xdr:from>
      <xdr:col>0</xdr:col>
      <xdr:colOff>59690</xdr:colOff>
      <xdr:row>10</xdr:row>
      <xdr:rowOff>175260</xdr:rowOff>
    </xdr:from>
    <xdr:to>
      <xdr:col>4</xdr:col>
      <xdr:colOff>1875155</xdr:colOff>
      <xdr:row>24</xdr:row>
      <xdr:rowOff>55245</xdr:rowOff>
    </xdr:to>
    <xdr:graphicFrame macro="">
      <xdr:nvGraphicFramePr>
        <xdr:cNvPr id="2" name="グラフ 1">
          <a:extLst>
            <a:ext uri="{FF2B5EF4-FFF2-40B4-BE49-F238E27FC236}">
              <a16:creationId xmlns:a16="http://schemas.microsoft.com/office/drawing/2014/main" id="{00000000-0008-0000-5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0.0135</cdr:x>
      <cdr:y>0.02075</cdr:y>
    </cdr:from>
    <cdr:to>
      <cdr:x>0.15625</cdr:x>
      <cdr:y>0.2595</cdr:y>
    </cdr:to>
    <cdr:sp macro="" textlink="">
      <cdr:nvSpPr>
        <cdr:cNvPr id="2" name="テキスト ボックス 1"/>
        <cdr:cNvSpPr txBox="1"/>
      </cdr:nvSpPr>
      <cdr:spPr>
        <a:xfrm xmlns:a="http://schemas.openxmlformats.org/drawingml/2006/main">
          <a:off x="76972" y="50636"/>
          <a:ext cx="813912" cy="582622"/>
        </a:xfrm>
        <a:prstGeom xmlns:a="http://schemas.openxmlformats.org/drawingml/2006/main" prst="rect">
          <a:avLst/>
        </a:prstGeom>
        <a:ln xmlns:a="http://schemas.openxmlformats.org/drawingml/2006/main">
          <a:solidFill>
            <a:schemeClr val="tx1">
              <a:lumMod val="85000"/>
              <a:lumOff val="15000"/>
            </a:schemeClr>
          </a:solidFill>
        </a:ln>
      </cdr:spPr>
      <cdr:txBody>
        <a:bodyPr xmlns:a="http://schemas.openxmlformats.org/drawingml/2006/main" vertOverflow="clip" horzOverflow="overflow" wrap="squar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a:ea typeface="メイリオ"/>
            </a:rPr>
            <a:t>総数</a:t>
          </a:r>
          <a:endParaRPr lang="en-US" altLang="ja-JP" sz="800">
            <a:solidFill>
              <a:schemeClr val="tx1">
                <a:lumMod val="85000"/>
                <a:lumOff val="15000"/>
              </a:schemeClr>
            </a:solidFill>
            <a:latin typeface="メイリオ"/>
            <a:ea typeface="メイリオ"/>
          </a:endParaRPr>
        </a:p>
        <a:p xmlns:a="http://schemas.openxmlformats.org/drawingml/2006/main">
          <a:pPr algn="ctr"/>
          <a:r>
            <a:rPr lang="en-US" altLang="ja-JP" sz="800">
              <a:solidFill>
                <a:schemeClr val="tx1">
                  <a:lumMod val="85000"/>
                  <a:lumOff val="15000"/>
                </a:schemeClr>
              </a:solidFill>
              <a:latin typeface="メイリオ"/>
              <a:ea typeface="メイリオ"/>
            </a:rPr>
            <a:t>67</a:t>
          </a:r>
          <a:r>
            <a:rPr lang="ja-JP" altLang="en-US" sz="800">
              <a:solidFill>
                <a:schemeClr val="tx1">
                  <a:lumMod val="85000"/>
                  <a:lumOff val="15000"/>
                </a:schemeClr>
              </a:solidFill>
              <a:latin typeface="メイリオ"/>
              <a:ea typeface="メイリオ"/>
            </a:rPr>
            <a:t>商店</a:t>
          </a:r>
          <a:endParaRPr lang="en-US" altLang="ja-JP" sz="800">
            <a:solidFill>
              <a:schemeClr val="tx1">
                <a:lumMod val="85000"/>
                <a:lumOff val="15000"/>
              </a:schemeClr>
            </a:solidFill>
            <a:latin typeface="メイリオ"/>
            <a:ea typeface="メイリオ"/>
          </a:endParaRPr>
        </a:p>
      </cdr:txBody>
    </cdr:sp>
  </cdr:relSizeAnchor>
</c:userShapes>
</file>

<file path=xl/drawings/drawing75.xml><?xml version="1.0" encoding="utf-8"?>
<xdr:wsDr xmlns:xdr="http://schemas.openxmlformats.org/drawingml/2006/spreadsheetDrawing" xmlns:a="http://schemas.openxmlformats.org/drawingml/2006/main">
  <xdr:twoCellAnchor>
    <xdr:from>
      <xdr:col>0</xdr:col>
      <xdr:colOff>265430</xdr:colOff>
      <xdr:row>11</xdr:row>
      <xdr:rowOff>88900</xdr:rowOff>
    </xdr:from>
    <xdr:to>
      <xdr:col>4</xdr:col>
      <xdr:colOff>2050415</xdr:colOff>
      <xdr:row>26</xdr:row>
      <xdr:rowOff>118110</xdr:rowOff>
    </xdr:to>
    <xdr:graphicFrame macro="">
      <xdr:nvGraphicFramePr>
        <xdr:cNvPr id="2" name="グラフ 1">
          <a:extLst>
            <a:ext uri="{FF2B5EF4-FFF2-40B4-BE49-F238E27FC236}">
              <a16:creationId xmlns:a16="http://schemas.microsoft.com/office/drawing/2014/main" id="{00000000-0008-0000-5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0.009</cdr:x>
      <cdr:y>0</cdr:y>
    </cdr:from>
    <cdr:to>
      <cdr:x>0.141</cdr:x>
      <cdr:y>0.20125</cdr:y>
    </cdr:to>
    <cdr:sp macro="" textlink="">
      <cdr:nvSpPr>
        <cdr:cNvPr id="2" name="テキスト ボックス 1"/>
        <cdr:cNvSpPr txBox="1"/>
      </cdr:nvSpPr>
      <cdr:spPr>
        <a:xfrm xmlns:a="http://schemas.openxmlformats.org/drawingml/2006/main">
          <a:off x="51040" y="0"/>
          <a:ext cx="748596" cy="557947"/>
        </a:xfrm>
        <a:prstGeom xmlns:a="http://schemas.openxmlformats.org/drawingml/2006/main" prst="rect">
          <a:avLst/>
        </a:prstGeom>
        <a:ln xmlns:a="http://schemas.openxmlformats.org/drawingml/2006/main">
          <a:solidFill>
            <a:schemeClr val="tx1">
              <a:lumMod val="85000"/>
              <a:lumOff val="15000"/>
            </a:schemeClr>
          </a:solidFill>
        </a:ln>
      </cdr:spPr>
      <cdr:txBody>
        <a:bodyPr xmlns:a="http://schemas.openxmlformats.org/drawingml/2006/main" vertOverflow="clip" horzOverflow="overflow" wrap="squar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a:ea typeface="メイリオ"/>
            </a:rPr>
            <a:t>総数</a:t>
          </a:r>
          <a:endParaRPr lang="en-US" altLang="ja-JP" sz="800">
            <a:solidFill>
              <a:schemeClr val="tx1">
                <a:lumMod val="85000"/>
                <a:lumOff val="15000"/>
              </a:schemeClr>
            </a:solidFill>
            <a:latin typeface="メイリオ"/>
            <a:ea typeface="メイリオ"/>
          </a:endParaRPr>
        </a:p>
        <a:p xmlns:a="http://schemas.openxmlformats.org/drawingml/2006/main">
          <a:pPr algn="ctr"/>
          <a:r>
            <a:rPr lang="en-US" altLang="ja-JP" sz="800">
              <a:solidFill>
                <a:schemeClr val="tx1">
                  <a:lumMod val="85000"/>
                  <a:lumOff val="15000"/>
                </a:schemeClr>
              </a:solidFill>
              <a:latin typeface="メイリオ"/>
              <a:ea typeface="メイリオ"/>
            </a:rPr>
            <a:t>187</a:t>
          </a:r>
          <a:r>
            <a:rPr lang="ja-JP" altLang="en-US" sz="800">
              <a:solidFill>
                <a:schemeClr val="tx1">
                  <a:lumMod val="85000"/>
                  <a:lumOff val="15000"/>
                </a:schemeClr>
              </a:solidFill>
              <a:latin typeface="メイリオ"/>
              <a:ea typeface="メイリオ"/>
            </a:rPr>
            <a:t>商店</a:t>
          </a:r>
          <a:endParaRPr lang="en-US" altLang="ja-JP" sz="800">
            <a:solidFill>
              <a:schemeClr val="tx1">
                <a:lumMod val="85000"/>
                <a:lumOff val="15000"/>
              </a:schemeClr>
            </a:solidFill>
            <a:latin typeface="メイリオ"/>
            <a:ea typeface="メイリオ"/>
          </a:endParaRPr>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269240</xdr:colOff>
      <xdr:row>10</xdr:row>
      <xdr:rowOff>169545</xdr:rowOff>
    </xdr:from>
    <xdr:to>
      <xdr:col>5</xdr:col>
      <xdr:colOff>617220</xdr:colOff>
      <xdr:row>22</xdr:row>
      <xdr:rowOff>173355</xdr:rowOff>
    </xdr:to>
    <xdr:graphicFrame macro="">
      <xdr:nvGraphicFramePr>
        <xdr:cNvPr id="2" name="グラフ 1">
          <a:extLst>
            <a:ext uri="{FF2B5EF4-FFF2-40B4-BE49-F238E27FC236}">
              <a16:creationId xmlns:a16="http://schemas.microsoft.com/office/drawing/2014/main" id="{00000000-0008-0000-5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0</xdr:col>
      <xdr:colOff>182880</xdr:colOff>
      <xdr:row>13</xdr:row>
      <xdr:rowOff>1905</xdr:rowOff>
    </xdr:from>
    <xdr:to>
      <xdr:col>5</xdr:col>
      <xdr:colOff>0</xdr:colOff>
      <xdr:row>25</xdr:row>
      <xdr:rowOff>80010</xdr:rowOff>
    </xdr:to>
    <xdr:graphicFrame macro="">
      <xdr:nvGraphicFramePr>
        <xdr:cNvPr id="2" name="グラフ 1">
          <a:extLst>
            <a:ext uri="{FF2B5EF4-FFF2-40B4-BE49-F238E27FC236}">
              <a16:creationId xmlns:a16="http://schemas.microsoft.com/office/drawing/2014/main" id="{00000000-0008-0000-5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1</xdr:col>
      <xdr:colOff>875030</xdr:colOff>
      <xdr:row>10</xdr:row>
      <xdr:rowOff>151130</xdr:rowOff>
    </xdr:from>
    <xdr:to>
      <xdr:col>8</xdr:col>
      <xdr:colOff>139065</xdr:colOff>
      <xdr:row>24</xdr:row>
      <xdr:rowOff>140970</xdr:rowOff>
    </xdr:to>
    <xdr:graphicFrame macro="">
      <xdr:nvGraphicFramePr>
        <xdr:cNvPr id="2" name="グラフ 1">
          <a:extLst>
            <a:ext uri="{FF2B5EF4-FFF2-40B4-BE49-F238E27FC236}">
              <a16:creationId xmlns:a16="http://schemas.microsoft.com/office/drawing/2014/main" id="{00000000-0008-0000-5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0.87125</cdr:x>
      <cdr:y>0.01375</cdr:y>
    </cdr:from>
    <cdr:to>
      <cdr:x>0.94025</cdr:x>
      <cdr:y>0.11575</cdr:y>
    </cdr:to>
    <cdr:sp macro="" textlink="">
      <cdr:nvSpPr>
        <cdr:cNvPr id="2" name="テキスト ボックス 2"/>
        <cdr:cNvSpPr txBox="1"/>
      </cdr:nvSpPr>
      <cdr:spPr>
        <a:xfrm xmlns:a="http://schemas.openxmlformats.org/drawingml/2006/main">
          <a:off x="5277945" y="45585"/>
          <a:ext cx="417995" cy="338164"/>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vertOverflow="overflow" horzOverflow="overflow"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en-US" altLang="ja-JP" sz="900">
              <a:latin typeface="メイリオ"/>
              <a:ea typeface="メイリオ"/>
            </a:rPr>
            <a:t>(</a:t>
          </a:r>
          <a:r>
            <a:rPr kumimoji="1" lang="ja-JP" altLang="en-US" sz="900">
              <a:latin typeface="メイリオ"/>
              <a:ea typeface="メイリオ"/>
            </a:rPr>
            <a:t>℃</a:t>
          </a:r>
          <a:r>
            <a:rPr kumimoji="1" lang="en-US" altLang="ja-JP" sz="900">
              <a:latin typeface="メイリオ"/>
              <a:ea typeface="メイリオ"/>
            </a:rPr>
            <a:t>)</a:t>
          </a:r>
          <a:endParaRPr kumimoji="1" lang="ja-JP" altLang="en-US" sz="900">
            <a:latin typeface="メイリオ"/>
            <a:ea typeface="メイリオ"/>
          </a:endParaRPr>
        </a:p>
      </cdr:txBody>
    </cdr:sp>
  </cdr:relSizeAnchor>
</c:userShapes>
</file>

<file path=xl/drawings/drawing80.xml><?xml version="1.0" encoding="utf-8"?>
<xdr:wsDr xmlns:xdr="http://schemas.openxmlformats.org/drawingml/2006/spreadsheetDrawing" xmlns:a="http://schemas.openxmlformats.org/drawingml/2006/main">
  <xdr:twoCellAnchor>
    <xdr:from>
      <xdr:col>0</xdr:col>
      <xdr:colOff>248285</xdr:colOff>
      <xdr:row>12</xdr:row>
      <xdr:rowOff>177165</xdr:rowOff>
    </xdr:from>
    <xdr:to>
      <xdr:col>4</xdr:col>
      <xdr:colOff>338455</xdr:colOff>
      <xdr:row>24</xdr:row>
      <xdr:rowOff>180975</xdr:rowOff>
    </xdr:to>
    <xdr:graphicFrame macro="">
      <xdr:nvGraphicFramePr>
        <xdr:cNvPr id="2" name="グラフ 1">
          <a:extLst>
            <a:ext uri="{FF2B5EF4-FFF2-40B4-BE49-F238E27FC236}">
              <a16:creationId xmlns:a16="http://schemas.microsoft.com/office/drawing/2014/main" id="{00000000-0008-0000-5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2</xdr:col>
      <xdr:colOff>131445</xdr:colOff>
      <xdr:row>11</xdr:row>
      <xdr:rowOff>161290</xdr:rowOff>
    </xdr:from>
    <xdr:to>
      <xdr:col>10</xdr:col>
      <xdr:colOff>55245</xdr:colOff>
      <xdr:row>24</xdr:row>
      <xdr:rowOff>133985</xdr:rowOff>
    </xdr:to>
    <xdr:graphicFrame macro="">
      <xdr:nvGraphicFramePr>
        <xdr:cNvPr id="2" name="グラフ 1">
          <a:extLst>
            <a:ext uri="{FF2B5EF4-FFF2-40B4-BE49-F238E27FC236}">
              <a16:creationId xmlns:a16="http://schemas.microsoft.com/office/drawing/2014/main" id="{00000000-0008-0000-5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2</xdr:col>
      <xdr:colOff>190500</xdr:colOff>
      <xdr:row>13</xdr:row>
      <xdr:rowOff>1905</xdr:rowOff>
    </xdr:from>
    <xdr:to>
      <xdr:col>9</xdr:col>
      <xdr:colOff>685165</xdr:colOff>
      <xdr:row>26</xdr:row>
      <xdr:rowOff>155575</xdr:rowOff>
    </xdr:to>
    <xdr:graphicFrame macro="">
      <xdr:nvGraphicFramePr>
        <xdr:cNvPr id="2" name="グラフ 1">
          <a:extLst>
            <a:ext uri="{FF2B5EF4-FFF2-40B4-BE49-F238E27FC236}">
              <a16:creationId xmlns:a16="http://schemas.microsoft.com/office/drawing/2014/main" id="{00000000-0008-0000-5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0</xdr:col>
      <xdr:colOff>114300</xdr:colOff>
      <xdr:row>17</xdr:row>
      <xdr:rowOff>19050</xdr:rowOff>
    </xdr:from>
    <xdr:to>
      <xdr:col>6</xdr:col>
      <xdr:colOff>426720</xdr:colOff>
      <xdr:row>35</xdr:row>
      <xdr:rowOff>88900</xdr:rowOff>
    </xdr:to>
    <xdr:graphicFrame macro="">
      <xdr:nvGraphicFramePr>
        <xdr:cNvPr id="2" name="グラフ 1">
          <a:extLst>
            <a:ext uri="{FF2B5EF4-FFF2-40B4-BE49-F238E27FC236}">
              <a16:creationId xmlns:a16="http://schemas.microsoft.com/office/drawing/2014/main" id="{00000000-0008-0000-6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0</xdr:col>
      <xdr:colOff>336550</xdr:colOff>
      <xdr:row>11</xdr:row>
      <xdr:rowOff>156845</xdr:rowOff>
    </xdr:from>
    <xdr:to>
      <xdr:col>6</xdr:col>
      <xdr:colOff>586740</xdr:colOff>
      <xdr:row>30</xdr:row>
      <xdr:rowOff>71120</xdr:rowOff>
    </xdr:to>
    <xdr:graphicFrame macro="">
      <xdr:nvGraphicFramePr>
        <xdr:cNvPr id="2" name="グラフ 1">
          <a:extLst>
            <a:ext uri="{FF2B5EF4-FFF2-40B4-BE49-F238E27FC236}">
              <a16:creationId xmlns:a16="http://schemas.microsoft.com/office/drawing/2014/main" id="{00000000-0008-0000-6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0</xdr:col>
      <xdr:colOff>122555</xdr:colOff>
      <xdr:row>13</xdr:row>
      <xdr:rowOff>78105</xdr:rowOff>
    </xdr:from>
    <xdr:to>
      <xdr:col>4</xdr:col>
      <xdr:colOff>446405</xdr:colOff>
      <xdr:row>29</xdr:row>
      <xdr:rowOff>107315</xdr:rowOff>
    </xdr:to>
    <xdr:graphicFrame macro="">
      <xdr:nvGraphicFramePr>
        <xdr:cNvPr id="2" name="グラフ 1">
          <a:extLst>
            <a:ext uri="{FF2B5EF4-FFF2-40B4-BE49-F238E27FC236}">
              <a16:creationId xmlns:a16="http://schemas.microsoft.com/office/drawing/2014/main" id="{00000000-0008-0000-6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c:userShapes xmlns:c="http://schemas.openxmlformats.org/drawingml/2006/chart">
  <cdr:relSizeAnchor xmlns:cdr="http://schemas.openxmlformats.org/drawingml/2006/chartDrawing">
    <cdr:from>
      <cdr:x>0</cdr:x>
      <cdr:y>0</cdr:y>
    </cdr:from>
    <cdr:to>
      <cdr:x>0.1885</cdr:x>
      <cdr:y>0.1875</cdr:y>
    </cdr:to>
    <cdr:sp macro="" textlink="">
      <cdr:nvSpPr>
        <cdr:cNvPr id="2" name="テキスト ボックス 1"/>
        <cdr:cNvSpPr txBox="1"/>
      </cdr:nvSpPr>
      <cdr:spPr>
        <a:xfrm xmlns:a="http://schemas.openxmlformats.org/drawingml/2006/main">
          <a:off x="0" y="0"/>
          <a:ext cx="948004" cy="554116"/>
        </a:xfrm>
        <a:prstGeom xmlns:a="http://schemas.openxmlformats.org/drawingml/2006/main" prst="rect">
          <a:avLst/>
        </a:prstGeom>
        <a:ln xmlns:a="http://schemas.openxmlformats.org/drawingml/2006/main">
          <a:solidFill>
            <a:schemeClr val="tx1">
              <a:lumMod val="85000"/>
              <a:lumOff val="15000"/>
            </a:schemeClr>
          </a:solidFill>
        </a:ln>
      </cdr:spPr>
      <cdr:txBody>
        <a:bodyPr xmlns:a="http://schemas.openxmlformats.org/drawingml/2006/main" vertOverflow="clip" horzOverflow="overflow" wrap="squar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a:ea typeface="メイリオ"/>
            </a:rPr>
            <a:t>給水総量</a:t>
          </a:r>
          <a:endParaRPr lang="en-US" altLang="ja-JP" sz="800">
            <a:solidFill>
              <a:schemeClr val="tx1">
                <a:lumMod val="85000"/>
                <a:lumOff val="15000"/>
              </a:schemeClr>
            </a:solidFill>
            <a:latin typeface="メイリオ"/>
            <a:ea typeface="メイリオ"/>
          </a:endParaRPr>
        </a:p>
        <a:p xmlns:a="http://schemas.openxmlformats.org/drawingml/2006/main">
          <a:pPr algn="ctr"/>
          <a:r>
            <a:rPr lang="ja-JP" altLang="en-US" sz="800">
              <a:solidFill>
                <a:schemeClr val="tx1">
                  <a:lumMod val="85000"/>
                  <a:lumOff val="15000"/>
                </a:schemeClr>
              </a:solidFill>
              <a:latin typeface="メイリオ"/>
              <a:ea typeface="メイリオ"/>
            </a:rPr>
            <a:t>6,051,074㎥</a:t>
          </a:r>
        </a:p>
      </cdr:txBody>
    </cdr:sp>
  </cdr:relSizeAnchor>
</c:userShapes>
</file>

<file path=xl/drawings/drawing87.xml><?xml version="1.0" encoding="utf-8"?>
<xdr:wsDr xmlns:xdr="http://schemas.openxmlformats.org/drawingml/2006/spreadsheetDrawing" xmlns:a="http://schemas.openxmlformats.org/drawingml/2006/main">
  <xdr:twoCellAnchor>
    <xdr:from>
      <xdr:col>0</xdr:col>
      <xdr:colOff>83820</xdr:colOff>
      <xdr:row>13</xdr:row>
      <xdr:rowOff>133985</xdr:rowOff>
    </xdr:from>
    <xdr:to>
      <xdr:col>6</xdr:col>
      <xdr:colOff>38100</xdr:colOff>
      <xdr:row>32</xdr:row>
      <xdr:rowOff>167640</xdr:rowOff>
    </xdr:to>
    <xdr:graphicFrame macro="">
      <xdr:nvGraphicFramePr>
        <xdr:cNvPr id="2" name="グラフ 1">
          <a:extLst>
            <a:ext uri="{FF2B5EF4-FFF2-40B4-BE49-F238E27FC236}">
              <a16:creationId xmlns:a16="http://schemas.microsoft.com/office/drawing/2014/main" id="{00000000-0008-0000-6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0</xdr:col>
      <xdr:colOff>178435</xdr:colOff>
      <xdr:row>14</xdr:row>
      <xdr:rowOff>97790</xdr:rowOff>
    </xdr:from>
    <xdr:to>
      <xdr:col>2</xdr:col>
      <xdr:colOff>2073910</xdr:colOff>
      <xdr:row>33</xdr:row>
      <xdr:rowOff>88900</xdr:rowOff>
    </xdr:to>
    <xdr:graphicFrame macro="">
      <xdr:nvGraphicFramePr>
        <xdr:cNvPr id="2" name="グラフ 1">
          <a:extLst>
            <a:ext uri="{FF2B5EF4-FFF2-40B4-BE49-F238E27FC236}">
              <a16:creationId xmlns:a16="http://schemas.microsoft.com/office/drawing/2014/main" id="{00000000-0008-0000-6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c:userShapes xmlns:c="http://schemas.openxmlformats.org/drawingml/2006/chart">
  <cdr:relSizeAnchor xmlns:cdr="http://schemas.openxmlformats.org/drawingml/2006/chartDrawing">
    <cdr:from>
      <cdr:x>0.0115</cdr:x>
      <cdr:y>0.01525</cdr:y>
    </cdr:from>
    <cdr:to>
      <cdr:x>0.177</cdr:x>
      <cdr:y>0.186</cdr:y>
    </cdr:to>
    <cdr:sp macro="" textlink="">
      <cdr:nvSpPr>
        <cdr:cNvPr id="2" name="テキスト ボックス 1"/>
        <cdr:cNvSpPr txBox="1"/>
      </cdr:nvSpPr>
      <cdr:spPr>
        <a:xfrm xmlns:a="http://schemas.openxmlformats.org/drawingml/2006/main">
          <a:off x="62764" y="52853"/>
          <a:ext cx="903270" cy="591790"/>
        </a:xfrm>
        <a:prstGeom xmlns:a="http://schemas.openxmlformats.org/drawingml/2006/main" prst="rect">
          <a:avLst/>
        </a:prstGeom>
        <a:ln xmlns:a="http://schemas.openxmlformats.org/drawingml/2006/main">
          <a:solidFill>
            <a:schemeClr val="tx1">
              <a:lumMod val="85000"/>
              <a:lumOff val="15000"/>
            </a:schemeClr>
          </a:solidFill>
        </a:ln>
      </cdr:spPr>
      <cdr:txBody>
        <a:bodyPr xmlns:a="http://schemas.openxmlformats.org/drawingml/2006/main" vertOverflow="clip" horzOverflow="overflow" wrap="squar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a:ea typeface="メイリオ"/>
            </a:rPr>
            <a:t>納税者総数</a:t>
          </a:r>
          <a:endParaRPr lang="en-US" altLang="ja-JP" sz="800">
            <a:solidFill>
              <a:schemeClr val="tx1">
                <a:lumMod val="85000"/>
                <a:lumOff val="15000"/>
              </a:schemeClr>
            </a:solidFill>
            <a:latin typeface="メイリオ"/>
            <a:ea typeface="メイリオ"/>
          </a:endParaRPr>
        </a:p>
        <a:p xmlns:a="http://schemas.openxmlformats.org/drawingml/2006/main">
          <a:pPr algn="ctr"/>
          <a:r>
            <a:rPr lang="en-US" altLang="ja-JP" sz="800">
              <a:solidFill>
                <a:schemeClr val="tx1">
                  <a:lumMod val="85000"/>
                  <a:lumOff val="15000"/>
                </a:schemeClr>
              </a:solidFill>
              <a:latin typeface="メイリオ"/>
              <a:ea typeface="メイリオ"/>
            </a:rPr>
            <a:t>24,001</a:t>
          </a:r>
          <a:r>
            <a:rPr lang="ja-JP" altLang="en-US" sz="800">
              <a:solidFill>
                <a:schemeClr val="tx1">
                  <a:lumMod val="85000"/>
                  <a:lumOff val="15000"/>
                </a:schemeClr>
              </a:solidFill>
              <a:latin typeface="メイリオ"/>
              <a:ea typeface="メイリオ"/>
            </a:rPr>
            <a:t>人</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393700</xdr:colOff>
      <xdr:row>13</xdr:row>
      <xdr:rowOff>140970</xdr:rowOff>
    </xdr:from>
    <xdr:to>
      <xdr:col>9</xdr:col>
      <xdr:colOff>373380</xdr:colOff>
      <xdr:row>31</xdr:row>
      <xdr:rowOff>15240</xdr:rowOff>
    </xdr:to>
    <xdr:graphicFrame macro="">
      <xdr:nvGraphicFramePr>
        <xdr:cNvPr id="2" name="グラフ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0</xdr:col>
      <xdr:colOff>200025</xdr:colOff>
      <xdr:row>14</xdr:row>
      <xdr:rowOff>162560</xdr:rowOff>
    </xdr:from>
    <xdr:to>
      <xdr:col>2</xdr:col>
      <xdr:colOff>2172335</xdr:colOff>
      <xdr:row>30</xdr:row>
      <xdr:rowOff>94615</xdr:rowOff>
    </xdr:to>
    <xdr:graphicFrame macro="">
      <xdr:nvGraphicFramePr>
        <xdr:cNvPr id="2" name="グラフ 1">
          <a:extLst>
            <a:ext uri="{FF2B5EF4-FFF2-40B4-BE49-F238E27FC236}">
              <a16:creationId xmlns:a16="http://schemas.microsoft.com/office/drawing/2014/main" id="{00000000-0008-0000-6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c:userShapes xmlns:c="http://schemas.openxmlformats.org/drawingml/2006/chart">
  <cdr:relSizeAnchor xmlns:cdr="http://schemas.openxmlformats.org/drawingml/2006/chartDrawing">
    <cdr:from>
      <cdr:x>0.005</cdr:x>
      <cdr:y>0.04525</cdr:y>
    </cdr:from>
    <cdr:to>
      <cdr:x>0.18975</cdr:x>
      <cdr:y>0.27425</cdr:y>
    </cdr:to>
    <cdr:sp macro="" textlink="">
      <cdr:nvSpPr>
        <cdr:cNvPr id="2" name="テキスト ボックス 1"/>
        <cdr:cNvSpPr txBox="1"/>
      </cdr:nvSpPr>
      <cdr:spPr>
        <a:xfrm xmlns:a="http://schemas.openxmlformats.org/drawingml/2006/main">
          <a:off x="28387" y="129330"/>
          <a:ext cx="1048924" cy="654512"/>
        </a:xfrm>
        <a:prstGeom xmlns:a="http://schemas.openxmlformats.org/drawingml/2006/main" prst="rect">
          <a:avLst/>
        </a:prstGeom>
        <a:ln xmlns:a="http://schemas.openxmlformats.org/drawingml/2006/main">
          <a:solidFill>
            <a:schemeClr val="tx1">
              <a:lumMod val="85000"/>
              <a:lumOff val="15000"/>
            </a:schemeClr>
          </a:solidFill>
        </a:ln>
      </cdr:spPr>
      <cdr:txBody>
        <a:bodyPr xmlns:a="http://schemas.openxmlformats.org/drawingml/2006/main" vertOverflow="clip" horzOverflow="overflow" wrap="squar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a:ea typeface="メイリオ"/>
            </a:rPr>
            <a:t>総所得金額</a:t>
          </a:r>
          <a:endParaRPr lang="en-US" altLang="ja-JP" sz="800">
            <a:solidFill>
              <a:schemeClr val="tx1">
                <a:lumMod val="85000"/>
                <a:lumOff val="15000"/>
              </a:schemeClr>
            </a:solidFill>
            <a:latin typeface="メイリオ"/>
            <a:ea typeface="メイリオ"/>
          </a:endParaRPr>
        </a:p>
        <a:p xmlns:a="http://schemas.openxmlformats.org/drawingml/2006/main">
          <a:pPr algn="ctr"/>
          <a:r>
            <a:rPr lang="ja-JP" altLang="en-US" sz="800">
              <a:solidFill>
                <a:schemeClr val="tx1">
                  <a:lumMod val="85000"/>
                  <a:lumOff val="15000"/>
                </a:schemeClr>
              </a:solidFill>
              <a:latin typeface="メイリオ"/>
              <a:ea typeface="メイリオ"/>
            </a:rPr>
            <a:t>78,642,856千円</a:t>
          </a:r>
        </a:p>
      </cdr:txBody>
    </cdr:sp>
  </cdr:relSizeAnchor>
</c:userShapes>
</file>

<file path=xl/drawings/drawing92.xml><?xml version="1.0" encoding="utf-8"?>
<xdr:wsDr xmlns:xdr="http://schemas.openxmlformats.org/drawingml/2006/spreadsheetDrawing" xmlns:a="http://schemas.openxmlformats.org/drawingml/2006/main">
  <xdr:twoCellAnchor>
    <xdr:from>
      <xdr:col>0</xdr:col>
      <xdr:colOff>165735</xdr:colOff>
      <xdr:row>10</xdr:row>
      <xdr:rowOff>123825</xdr:rowOff>
    </xdr:from>
    <xdr:to>
      <xdr:col>6</xdr:col>
      <xdr:colOff>640080</xdr:colOff>
      <xdr:row>28</xdr:row>
      <xdr:rowOff>164465</xdr:rowOff>
    </xdr:to>
    <xdr:graphicFrame macro="">
      <xdr:nvGraphicFramePr>
        <xdr:cNvPr id="2" name="グラフ 1">
          <a:extLst>
            <a:ext uri="{FF2B5EF4-FFF2-40B4-BE49-F238E27FC236}">
              <a16:creationId xmlns:a16="http://schemas.microsoft.com/office/drawing/2014/main" id="{00000000-0008-0000-6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0</xdr:col>
      <xdr:colOff>212725</xdr:colOff>
      <xdr:row>15</xdr:row>
      <xdr:rowOff>39370</xdr:rowOff>
    </xdr:from>
    <xdr:to>
      <xdr:col>7</xdr:col>
      <xdr:colOff>666750</xdr:colOff>
      <xdr:row>32</xdr:row>
      <xdr:rowOff>71120</xdr:rowOff>
    </xdr:to>
    <xdr:graphicFrame macro="">
      <xdr:nvGraphicFramePr>
        <xdr:cNvPr id="2" name="グラフ 1">
          <a:extLst>
            <a:ext uri="{FF2B5EF4-FFF2-40B4-BE49-F238E27FC236}">
              <a16:creationId xmlns:a16="http://schemas.microsoft.com/office/drawing/2014/main" id="{00000000-0008-0000-6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0</xdr:col>
      <xdr:colOff>330200</xdr:colOff>
      <xdr:row>10</xdr:row>
      <xdr:rowOff>68580</xdr:rowOff>
    </xdr:from>
    <xdr:to>
      <xdr:col>4</xdr:col>
      <xdr:colOff>1417320</xdr:colOff>
      <xdr:row>27</xdr:row>
      <xdr:rowOff>19050</xdr:rowOff>
    </xdr:to>
    <xdr:graphicFrame macro="">
      <xdr:nvGraphicFramePr>
        <xdr:cNvPr id="2" name="グラフ 1">
          <a:extLst>
            <a:ext uri="{FF2B5EF4-FFF2-40B4-BE49-F238E27FC236}">
              <a16:creationId xmlns:a16="http://schemas.microsoft.com/office/drawing/2014/main" id="{00000000-0008-0000-6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0.01725</cdr:x>
      <cdr:y>0.011</cdr:y>
    </cdr:from>
    <cdr:to>
      <cdr:x>0.157</cdr:x>
      <cdr:y>0.17375</cdr:y>
    </cdr:to>
    <cdr:sp macro="" textlink="">
      <cdr:nvSpPr>
        <cdr:cNvPr id="2" name="テキスト ボックス 1"/>
        <cdr:cNvSpPr txBox="1"/>
      </cdr:nvSpPr>
      <cdr:spPr>
        <a:xfrm xmlns:a="http://schemas.openxmlformats.org/drawingml/2006/main">
          <a:off x="88747" y="33653"/>
          <a:ext cx="718981" cy="497922"/>
        </a:xfrm>
        <a:prstGeom xmlns:a="http://schemas.openxmlformats.org/drawingml/2006/main" prst="rect">
          <a:avLst/>
        </a:prstGeom>
        <a:ln xmlns:a="http://schemas.openxmlformats.org/drawingml/2006/main">
          <a:solidFill>
            <a:schemeClr val="tx1">
              <a:lumMod val="85000"/>
              <a:lumOff val="15000"/>
            </a:schemeClr>
          </a:solidFill>
        </a:ln>
      </cdr:spPr>
      <cdr:txBody>
        <a:bodyPr xmlns:a="http://schemas.openxmlformats.org/drawingml/2006/main" vertOverflow="clip" horzOverflow="overflow" wrap="squar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a:ea typeface="メイリオ"/>
            </a:rPr>
            <a:t>総数</a:t>
          </a:r>
          <a:endParaRPr lang="en-US" altLang="ja-JP" sz="800">
            <a:solidFill>
              <a:schemeClr val="tx1">
                <a:lumMod val="85000"/>
                <a:lumOff val="15000"/>
              </a:schemeClr>
            </a:solidFill>
            <a:latin typeface="メイリオ"/>
            <a:ea typeface="メイリオ"/>
          </a:endParaRPr>
        </a:p>
        <a:p xmlns:a="http://schemas.openxmlformats.org/drawingml/2006/main">
          <a:pPr algn="ctr"/>
          <a:r>
            <a:rPr lang="en-US" altLang="ja-JP" sz="800">
              <a:solidFill>
                <a:schemeClr val="tx1">
                  <a:lumMod val="85000"/>
                  <a:lumOff val="15000"/>
                </a:schemeClr>
              </a:solidFill>
              <a:latin typeface="メイリオ"/>
              <a:ea typeface="メイリオ"/>
            </a:rPr>
            <a:t>18,757</a:t>
          </a:r>
          <a:r>
            <a:rPr lang="ja-JP" altLang="en-US" sz="800">
              <a:solidFill>
                <a:schemeClr val="tx1">
                  <a:lumMod val="85000"/>
                  <a:lumOff val="15000"/>
                </a:schemeClr>
              </a:solidFill>
              <a:latin typeface="メイリオ"/>
              <a:ea typeface="メイリオ"/>
            </a:rPr>
            <a:t>台</a:t>
          </a:r>
        </a:p>
      </cdr:txBody>
    </cdr:sp>
  </cdr:relSizeAnchor>
</c:userShapes>
</file>

<file path=xl/drawings/drawing96.xml><?xml version="1.0" encoding="utf-8"?>
<xdr:wsDr xmlns:xdr="http://schemas.openxmlformats.org/drawingml/2006/spreadsheetDrawing" xmlns:a="http://schemas.openxmlformats.org/drawingml/2006/main">
  <xdr:twoCellAnchor>
    <xdr:from>
      <xdr:col>0</xdr:col>
      <xdr:colOff>142875</xdr:colOff>
      <xdr:row>12</xdr:row>
      <xdr:rowOff>137795</xdr:rowOff>
    </xdr:from>
    <xdr:to>
      <xdr:col>6</xdr:col>
      <xdr:colOff>137160</xdr:colOff>
      <xdr:row>30</xdr:row>
      <xdr:rowOff>180975</xdr:rowOff>
    </xdr:to>
    <xdr:graphicFrame macro="">
      <xdr:nvGraphicFramePr>
        <xdr:cNvPr id="2" name="グラフ 1">
          <a:extLst>
            <a:ext uri="{FF2B5EF4-FFF2-40B4-BE49-F238E27FC236}">
              <a16:creationId xmlns:a16="http://schemas.microsoft.com/office/drawing/2014/main" id="{00000000-0008-0000-7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0</xdr:col>
      <xdr:colOff>140335</xdr:colOff>
      <xdr:row>13</xdr:row>
      <xdr:rowOff>106680</xdr:rowOff>
    </xdr:from>
    <xdr:to>
      <xdr:col>5</xdr:col>
      <xdr:colOff>831215</xdr:colOff>
      <xdr:row>30</xdr:row>
      <xdr:rowOff>86360</xdr:rowOff>
    </xdr:to>
    <xdr:graphicFrame macro="">
      <xdr:nvGraphicFramePr>
        <xdr:cNvPr id="2" name="グラフ 1">
          <a:extLst>
            <a:ext uri="{FF2B5EF4-FFF2-40B4-BE49-F238E27FC236}">
              <a16:creationId xmlns:a16="http://schemas.microsoft.com/office/drawing/2014/main" id="{00000000-0008-0000-7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0</xdr:col>
      <xdr:colOff>233680</xdr:colOff>
      <xdr:row>13</xdr:row>
      <xdr:rowOff>177165</xdr:rowOff>
    </xdr:from>
    <xdr:to>
      <xdr:col>6</xdr:col>
      <xdr:colOff>939165</xdr:colOff>
      <xdr:row>33</xdr:row>
      <xdr:rowOff>167640</xdr:rowOff>
    </xdr:to>
    <xdr:graphicFrame macro="">
      <xdr:nvGraphicFramePr>
        <xdr:cNvPr id="2" name="グラフ 1">
          <a:extLst>
            <a:ext uri="{FF2B5EF4-FFF2-40B4-BE49-F238E27FC236}">
              <a16:creationId xmlns:a16="http://schemas.microsoft.com/office/drawing/2014/main" id="{00000000-0008-0000-7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0</xdr:col>
      <xdr:colOff>319405</xdr:colOff>
      <xdr:row>13</xdr:row>
      <xdr:rowOff>133985</xdr:rowOff>
    </xdr:from>
    <xdr:to>
      <xdr:col>5</xdr:col>
      <xdr:colOff>541020</xdr:colOff>
      <xdr:row>28</xdr:row>
      <xdr:rowOff>113030</xdr:rowOff>
    </xdr:to>
    <xdr:graphicFrame macro="">
      <xdr:nvGraphicFramePr>
        <xdr:cNvPr id="2" name="グラフ 1">
          <a:extLst>
            <a:ext uri="{FF2B5EF4-FFF2-40B4-BE49-F238E27FC236}">
              <a16:creationId xmlns:a16="http://schemas.microsoft.com/office/drawing/2014/main" id="{00000000-0008-0000-7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00.xml.rels><?xml version="1.0" encoding="UTF-8" standalone="yes"?>
<Relationships xmlns="http://schemas.openxmlformats.org/package/2006/relationships"><Relationship Id="rId1" Type="http://schemas.openxmlformats.org/officeDocument/2006/relationships/pivotCacheRecords" Target="pivotCacheRecords100.xml"/></Relationships>
</file>

<file path=xl/pivotCache/_rels/pivotCacheDefinition101.xml.rels><?xml version="1.0" encoding="UTF-8" standalone="yes"?>
<Relationships xmlns="http://schemas.openxmlformats.org/package/2006/relationships"><Relationship Id="rId1" Type="http://schemas.openxmlformats.org/officeDocument/2006/relationships/pivotCacheRecords" Target="pivotCacheRecords101.xml"/></Relationships>
</file>

<file path=xl/pivotCache/_rels/pivotCacheDefinition102.xml.rels><?xml version="1.0" encoding="UTF-8" standalone="yes"?>
<Relationships xmlns="http://schemas.openxmlformats.org/package/2006/relationships"><Relationship Id="rId1" Type="http://schemas.openxmlformats.org/officeDocument/2006/relationships/pivotCacheRecords" Target="pivotCacheRecords102.xml"/></Relationships>
</file>

<file path=xl/pivotCache/_rels/pivotCacheDefinition103.xml.rels><?xml version="1.0" encoding="UTF-8" standalone="yes"?>
<Relationships xmlns="http://schemas.openxmlformats.org/package/2006/relationships"><Relationship Id="rId1" Type="http://schemas.openxmlformats.org/officeDocument/2006/relationships/pivotCacheRecords" Target="pivotCacheRecords103.xml"/></Relationships>
</file>

<file path=xl/pivotCache/_rels/pivotCacheDefinition104.xml.rels><?xml version="1.0" encoding="UTF-8" standalone="yes"?>
<Relationships xmlns="http://schemas.openxmlformats.org/package/2006/relationships"><Relationship Id="rId1" Type="http://schemas.openxmlformats.org/officeDocument/2006/relationships/pivotCacheRecords" Target="pivotCacheRecords104.xml"/></Relationships>
</file>

<file path=xl/pivotCache/_rels/pivotCacheDefinition105.xml.rels><?xml version="1.0" encoding="UTF-8" standalone="yes"?>
<Relationships xmlns="http://schemas.openxmlformats.org/package/2006/relationships"><Relationship Id="rId1" Type="http://schemas.openxmlformats.org/officeDocument/2006/relationships/pivotCacheRecords" Target="pivotCacheRecords105.xml"/></Relationships>
</file>

<file path=xl/pivotCache/_rels/pivotCacheDefinition106.xml.rels><?xml version="1.0" encoding="UTF-8" standalone="yes"?>
<Relationships xmlns="http://schemas.openxmlformats.org/package/2006/relationships"><Relationship Id="rId1" Type="http://schemas.openxmlformats.org/officeDocument/2006/relationships/pivotCacheRecords" Target="pivotCacheRecords106.xml"/></Relationships>
</file>

<file path=xl/pivotCache/_rels/pivotCacheDefinition107.xml.rels><?xml version="1.0" encoding="UTF-8" standalone="yes"?>
<Relationships xmlns="http://schemas.openxmlformats.org/package/2006/relationships"><Relationship Id="rId1" Type="http://schemas.openxmlformats.org/officeDocument/2006/relationships/pivotCacheRecords" Target="pivotCacheRecords107.xml"/></Relationships>
</file>

<file path=xl/pivotCache/_rels/pivotCacheDefinition108.xml.rels><?xml version="1.0" encoding="UTF-8" standalone="yes"?>
<Relationships xmlns="http://schemas.openxmlformats.org/package/2006/relationships"><Relationship Id="rId1" Type="http://schemas.openxmlformats.org/officeDocument/2006/relationships/pivotCacheRecords" Target="pivotCacheRecords108.xml"/></Relationships>
</file>

<file path=xl/pivotCache/_rels/pivotCacheDefinition109.xml.rels><?xml version="1.0" encoding="UTF-8" standalone="yes"?>
<Relationships xmlns="http://schemas.openxmlformats.org/package/2006/relationships"><Relationship Id="rId1" Type="http://schemas.openxmlformats.org/officeDocument/2006/relationships/pivotCacheRecords" Target="pivotCacheRecords109.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10.xml.rels><?xml version="1.0" encoding="UTF-8" standalone="yes"?>
<Relationships xmlns="http://schemas.openxmlformats.org/package/2006/relationships"><Relationship Id="rId1" Type="http://schemas.openxmlformats.org/officeDocument/2006/relationships/pivotCacheRecords" Target="pivotCacheRecords110.xml"/></Relationships>
</file>

<file path=xl/pivotCache/_rels/pivotCacheDefinition111.xml.rels><?xml version="1.0" encoding="UTF-8" standalone="yes"?>
<Relationships xmlns="http://schemas.openxmlformats.org/package/2006/relationships"><Relationship Id="rId1" Type="http://schemas.openxmlformats.org/officeDocument/2006/relationships/pivotCacheRecords" Target="pivotCacheRecords111.xml"/></Relationships>
</file>

<file path=xl/pivotCache/_rels/pivotCacheDefinition112.xml.rels><?xml version="1.0" encoding="UTF-8" standalone="yes"?>
<Relationships xmlns="http://schemas.openxmlformats.org/package/2006/relationships"><Relationship Id="rId1" Type="http://schemas.openxmlformats.org/officeDocument/2006/relationships/pivotCacheRecords" Target="pivotCacheRecords112.xml"/></Relationships>
</file>

<file path=xl/pivotCache/_rels/pivotCacheDefinition113.xml.rels><?xml version="1.0" encoding="UTF-8" standalone="yes"?>
<Relationships xmlns="http://schemas.openxmlformats.org/package/2006/relationships"><Relationship Id="rId1" Type="http://schemas.openxmlformats.org/officeDocument/2006/relationships/pivotCacheRecords" Target="pivotCacheRecords113.xml"/></Relationships>
</file>

<file path=xl/pivotCache/_rels/pivotCacheDefinition114.xml.rels><?xml version="1.0" encoding="UTF-8" standalone="yes"?>
<Relationships xmlns="http://schemas.openxmlformats.org/package/2006/relationships"><Relationship Id="rId1" Type="http://schemas.openxmlformats.org/officeDocument/2006/relationships/pivotCacheRecords" Target="pivotCacheRecords114.xml"/></Relationships>
</file>

<file path=xl/pivotCache/_rels/pivotCacheDefinition115.xml.rels><?xml version="1.0" encoding="UTF-8" standalone="yes"?>
<Relationships xmlns="http://schemas.openxmlformats.org/package/2006/relationships"><Relationship Id="rId1" Type="http://schemas.openxmlformats.org/officeDocument/2006/relationships/pivotCacheRecords" Target="pivotCacheRecords115.xml"/></Relationships>
</file>

<file path=xl/pivotCache/_rels/pivotCacheDefinition116.xml.rels><?xml version="1.0" encoding="UTF-8" standalone="yes"?>
<Relationships xmlns="http://schemas.openxmlformats.org/package/2006/relationships"><Relationship Id="rId1" Type="http://schemas.openxmlformats.org/officeDocument/2006/relationships/pivotCacheRecords" Target="pivotCacheRecords116.xml"/></Relationships>
</file>

<file path=xl/pivotCache/_rels/pivotCacheDefinition117.xml.rels><?xml version="1.0" encoding="UTF-8" standalone="yes"?>
<Relationships xmlns="http://schemas.openxmlformats.org/package/2006/relationships"><Relationship Id="rId1" Type="http://schemas.openxmlformats.org/officeDocument/2006/relationships/pivotCacheRecords" Target="pivotCacheRecords117.xml"/></Relationships>
</file>

<file path=xl/pivotCache/_rels/pivotCacheDefinition118.xml.rels><?xml version="1.0" encoding="UTF-8" standalone="yes"?>
<Relationships xmlns="http://schemas.openxmlformats.org/package/2006/relationships"><Relationship Id="rId1" Type="http://schemas.openxmlformats.org/officeDocument/2006/relationships/pivotCacheRecords" Target="pivotCacheRecords118.xml"/></Relationships>
</file>

<file path=xl/pivotCache/_rels/pivotCacheDefinition119.xml.rels><?xml version="1.0" encoding="UTF-8" standalone="yes"?>
<Relationships xmlns="http://schemas.openxmlformats.org/package/2006/relationships"><Relationship Id="rId1" Type="http://schemas.openxmlformats.org/officeDocument/2006/relationships/pivotCacheRecords" Target="pivotCacheRecords119.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20.xml.rels><?xml version="1.0" encoding="UTF-8" standalone="yes"?>
<Relationships xmlns="http://schemas.openxmlformats.org/package/2006/relationships"><Relationship Id="rId1" Type="http://schemas.openxmlformats.org/officeDocument/2006/relationships/pivotCacheRecords" Target="pivotCacheRecords120.xml"/></Relationships>
</file>

<file path=xl/pivotCache/_rels/pivotCacheDefinition121.xml.rels><?xml version="1.0" encoding="UTF-8" standalone="yes"?>
<Relationships xmlns="http://schemas.openxmlformats.org/package/2006/relationships"><Relationship Id="rId1" Type="http://schemas.openxmlformats.org/officeDocument/2006/relationships/pivotCacheRecords" Target="pivotCacheRecords121.xml"/></Relationships>
</file>

<file path=xl/pivotCache/_rels/pivotCacheDefinition122.xml.rels><?xml version="1.0" encoding="UTF-8" standalone="yes"?>
<Relationships xmlns="http://schemas.openxmlformats.org/package/2006/relationships"><Relationship Id="rId1" Type="http://schemas.openxmlformats.org/officeDocument/2006/relationships/pivotCacheRecords" Target="pivotCacheRecords122.xml"/></Relationships>
</file>

<file path=xl/pivotCache/_rels/pivotCacheDefinition123.xml.rels><?xml version="1.0" encoding="UTF-8" standalone="yes"?>
<Relationships xmlns="http://schemas.openxmlformats.org/package/2006/relationships"><Relationship Id="rId1" Type="http://schemas.openxmlformats.org/officeDocument/2006/relationships/pivotCacheRecords" Target="pivotCacheRecords123.xml"/></Relationships>
</file>

<file path=xl/pivotCache/_rels/pivotCacheDefinition124.xml.rels><?xml version="1.0" encoding="UTF-8" standalone="yes"?>
<Relationships xmlns="http://schemas.openxmlformats.org/package/2006/relationships"><Relationship Id="rId1" Type="http://schemas.openxmlformats.org/officeDocument/2006/relationships/pivotCacheRecords" Target="pivotCacheRecords124.xml"/></Relationships>
</file>

<file path=xl/pivotCache/_rels/pivotCacheDefinition125.xml.rels><?xml version="1.0" encoding="UTF-8" standalone="yes"?>
<Relationships xmlns="http://schemas.openxmlformats.org/package/2006/relationships"><Relationship Id="rId1" Type="http://schemas.openxmlformats.org/officeDocument/2006/relationships/pivotCacheRecords" Target="pivotCacheRecords125.xml"/></Relationships>
</file>

<file path=xl/pivotCache/_rels/pivotCacheDefinition126.xml.rels><?xml version="1.0" encoding="UTF-8" standalone="yes"?>
<Relationships xmlns="http://schemas.openxmlformats.org/package/2006/relationships"><Relationship Id="rId1" Type="http://schemas.openxmlformats.org/officeDocument/2006/relationships/pivotCacheRecords" Target="pivotCacheRecords126.xml"/></Relationships>
</file>

<file path=xl/pivotCache/_rels/pivotCacheDefinition127.xml.rels><?xml version="1.0" encoding="UTF-8" standalone="yes"?>
<Relationships xmlns="http://schemas.openxmlformats.org/package/2006/relationships"><Relationship Id="rId1" Type="http://schemas.openxmlformats.org/officeDocument/2006/relationships/pivotCacheRecords" Target="pivotCacheRecords127.xml"/></Relationships>
</file>

<file path=xl/pivotCache/_rels/pivotCacheDefinition128.xml.rels><?xml version="1.0" encoding="UTF-8" standalone="yes"?>
<Relationships xmlns="http://schemas.openxmlformats.org/package/2006/relationships"><Relationship Id="rId1" Type="http://schemas.openxmlformats.org/officeDocument/2006/relationships/pivotCacheRecords" Target="pivotCacheRecords128.xml"/></Relationships>
</file>

<file path=xl/pivotCache/_rels/pivotCacheDefinition129.xml.rels><?xml version="1.0" encoding="UTF-8" standalone="yes"?>
<Relationships xmlns="http://schemas.openxmlformats.org/package/2006/relationships"><Relationship Id="rId1" Type="http://schemas.openxmlformats.org/officeDocument/2006/relationships/pivotCacheRecords" Target="pivotCacheRecords129.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30.xml.rels><?xml version="1.0" encoding="UTF-8" standalone="yes"?>
<Relationships xmlns="http://schemas.openxmlformats.org/package/2006/relationships"><Relationship Id="rId1" Type="http://schemas.openxmlformats.org/officeDocument/2006/relationships/pivotCacheRecords" Target="pivotCacheRecords130.xml"/></Relationships>
</file>

<file path=xl/pivotCache/_rels/pivotCacheDefinition131.xml.rels><?xml version="1.0" encoding="UTF-8" standalone="yes"?>
<Relationships xmlns="http://schemas.openxmlformats.org/package/2006/relationships"><Relationship Id="rId1" Type="http://schemas.openxmlformats.org/officeDocument/2006/relationships/pivotCacheRecords" Target="pivotCacheRecords131.xml"/></Relationships>
</file>

<file path=xl/pivotCache/_rels/pivotCacheDefinition132.xml.rels><?xml version="1.0" encoding="UTF-8" standalone="yes"?>
<Relationships xmlns="http://schemas.openxmlformats.org/package/2006/relationships"><Relationship Id="rId1" Type="http://schemas.openxmlformats.org/officeDocument/2006/relationships/pivotCacheRecords" Target="pivotCacheRecords132.xml"/></Relationships>
</file>

<file path=xl/pivotCache/_rels/pivotCacheDefinition133.xml.rels><?xml version="1.0" encoding="UTF-8" standalone="yes"?>
<Relationships xmlns="http://schemas.openxmlformats.org/package/2006/relationships"><Relationship Id="rId1" Type="http://schemas.openxmlformats.org/officeDocument/2006/relationships/pivotCacheRecords" Target="pivotCacheRecords133.xml"/></Relationships>
</file>

<file path=xl/pivotCache/_rels/pivotCacheDefinition134.xml.rels><?xml version="1.0" encoding="UTF-8" standalone="yes"?>
<Relationships xmlns="http://schemas.openxmlformats.org/package/2006/relationships"><Relationship Id="rId1" Type="http://schemas.openxmlformats.org/officeDocument/2006/relationships/pivotCacheRecords" Target="pivotCacheRecords134.xml"/></Relationships>
</file>

<file path=xl/pivotCache/_rels/pivotCacheDefinition135.xml.rels><?xml version="1.0" encoding="UTF-8" standalone="yes"?>
<Relationships xmlns="http://schemas.openxmlformats.org/package/2006/relationships"><Relationship Id="rId1" Type="http://schemas.openxmlformats.org/officeDocument/2006/relationships/pivotCacheRecords" Target="pivotCacheRecords135.xml"/></Relationships>
</file>

<file path=xl/pivotCache/_rels/pivotCacheDefinition136.xml.rels><?xml version="1.0" encoding="UTF-8" standalone="yes"?>
<Relationships xmlns="http://schemas.openxmlformats.org/package/2006/relationships"><Relationship Id="rId1" Type="http://schemas.openxmlformats.org/officeDocument/2006/relationships/pivotCacheRecords" Target="pivotCacheRecords136.xml"/></Relationships>
</file>

<file path=xl/pivotCache/_rels/pivotCacheDefinition137.xml.rels><?xml version="1.0" encoding="UTF-8" standalone="yes"?>
<Relationships xmlns="http://schemas.openxmlformats.org/package/2006/relationships"><Relationship Id="rId1" Type="http://schemas.openxmlformats.org/officeDocument/2006/relationships/pivotCacheRecords" Target="pivotCacheRecords137.xml"/></Relationships>
</file>

<file path=xl/pivotCache/_rels/pivotCacheDefinition138.xml.rels><?xml version="1.0" encoding="UTF-8" standalone="yes"?>
<Relationships xmlns="http://schemas.openxmlformats.org/package/2006/relationships"><Relationship Id="rId1" Type="http://schemas.openxmlformats.org/officeDocument/2006/relationships/pivotCacheRecords" Target="pivotCacheRecords138.xml"/></Relationships>
</file>

<file path=xl/pivotCache/_rels/pivotCacheDefinition139.xml.rels><?xml version="1.0" encoding="UTF-8" standalone="yes"?>
<Relationships xmlns="http://schemas.openxmlformats.org/package/2006/relationships"><Relationship Id="rId1" Type="http://schemas.openxmlformats.org/officeDocument/2006/relationships/pivotCacheRecords" Target="pivotCacheRecords139.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14.xml"/></Relationships>
</file>

<file path=xl/pivotCache/_rels/pivotCacheDefinition140.xml.rels><?xml version="1.0" encoding="UTF-8" standalone="yes"?>
<Relationships xmlns="http://schemas.openxmlformats.org/package/2006/relationships"><Relationship Id="rId1" Type="http://schemas.openxmlformats.org/officeDocument/2006/relationships/pivotCacheRecords" Target="pivotCacheRecords140.xml"/></Relationships>
</file>

<file path=xl/pivotCache/_rels/pivotCacheDefinition141.xml.rels><?xml version="1.0" encoding="UTF-8" standalone="yes"?>
<Relationships xmlns="http://schemas.openxmlformats.org/package/2006/relationships"><Relationship Id="rId1" Type="http://schemas.openxmlformats.org/officeDocument/2006/relationships/pivotCacheRecords" Target="pivotCacheRecords141.xml"/></Relationships>
</file>

<file path=xl/pivotCache/_rels/pivotCacheDefinition142.xml.rels><?xml version="1.0" encoding="UTF-8" standalone="yes"?>
<Relationships xmlns="http://schemas.openxmlformats.org/package/2006/relationships"><Relationship Id="rId1" Type="http://schemas.openxmlformats.org/officeDocument/2006/relationships/pivotCacheRecords" Target="pivotCacheRecords142.xml"/></Relationships>
</file>

<file path=xl/pivotCache/_rels/pivotCacheDefinition143.xml.rels><?xml version="1.0" encoding="UTF-8" standalone="yes"?>
<Relationships xmlns="http://schemas.openxmlformats.org/package/2006/relationships"><Relationship Id="rId1" Type="http://schemas.openxmlformats.org/officeDocument/2006/relationships/pivotCacheRecords" Target="pivotCacheRecords143.xml"/></Relationships>
</file>

<file path=xl/pivotCache/_rels/pivotCacheDefinition144.xml.rels><?xml version="1.0" encoding="UTF-8" standalone="yes"?>
<Relationships xmlns="http://schemas.openxmlformats.org/package/2006/relationships"><Relationship Id="rId1" Type="http://schemas.openxmlformats.org/officeDocument/2006/relationships/pivotCacheRecords" Target="pivotCacheRecords144.xml"/></Relationships>
</file>

<file path=xl/pivotCache/_rels/pivotCacheDefinition145.xml.rels><?xml version="1.0" encoding="UTF-8" standalone="yes"?>
<Relationships xmlns="http://schemas.openxmlformats.org/package/2006/relationships"><Relationship Id="rId1" Type="http://schemas.openxmlformats.org/officeDocument/2006/relationships/pivotCacheRecords" Target="pivotCacheRecords145.xml"/></Relationships>
</file>

<file path=xl/pivotCache/_rels/pivotCacheDefinition146.xml.rels><?xml version="1.0" encoding="UTF-8" standalone="yes"?>
<Relationships xmlns="http://schemas.openxmlformats.org/package/2006/relationships"><Relationship Id="rId1" Type="http://schemas.openxmlformats.org/officeDocument/2006/relationships/pivotCacheRecords" Target="pivotCacheRecords146.xml"/></Relationships>
</file>

<file path=xl/pivotCache/_rels/pivotCacheDefinition147.xml.rels><?xml version="1.0" encoding="UTF-8" standalone="yes"?>
<Relationships xmlns="http://schemas.openxmlformats.org/package/2006/relationships"><Relationship Id="rId1" Type="http://schemas.openxmlformats.org/officeDocument/2006/relationships/pivotCacheRecords" Target="pivotCacheRecords147.xml"/></Relationships>
</file>

<file path=xl/pivotCache/_rels/pivotCacheDefinition148.xml.rels><?xml version="1.0" encoding="UTF-8" standalone="yes"?>
<Relationships xmlns="http://schemas.openxmlformats.org/package/2006/relationships"><Relationship Id="rId1" Type="http://schemas.openxmlformats.org/officeDocument/2006/relationships/pivotCacheRecords" Target="pivotCacheRecords148.xml"/></Relationships>
</file>

<file path=xl/pivotCache/_rels/pivotCacheDefinition149.xml.rels><?xml version="1.0" encoding="UTF-8" standalone="yes"?>
<Relationships xmlns="http://schemas.openxmlformats.org/package/2006/relationships"><Relationship Id="rId1" Type="http://schemas.openxmlformats.org/officeDocument/2006/relationships/pivotCacheRecords" Target="pivotCacheRecords149.xml"/></Relationships>
</file>

<file path=xl/pivotCache/_rels/pivotCacheDefinition15.xml.rels><?xml version="1.0" encoding="UTF-8" standalone="yes"?>
<Relationships xmlns="http://schemas.openxmlformats.org/package/2006/relationships"><Relationship Id="rId1" Type="http://schemas.openxmlformats.org/officeDocument/2006/relationships/pivotCacheRecords" Target="pivotCacheRecords15.xml"/></Relationships>
</file>

<file path=xl/pivotCache/_rels/pivotCacheDefinition150.xml.rels><?xml version="1.0" encoding="UTF-8" standalone="yes"?>
<Relationships xmlns="http://schemas.openxmlformats.org/package/2006/relationships"><Relationship Id="rId1" Type="http://schemas.openxmlformats.org/officeDocument/2006/relationships/pivotCacheRecords" Target="pivotCacheRecords150.xml"/></Relationships>
</file>

<file path=xl/pivotCache/_rels/pivotCacheDefinition151.xml.rels><?xml version="1.0" encoding="UTF-8" standalone="yes"?>
<Relationships xmlns="http://schemas.openxmlformats.org/package/2006/relationships"><Relationship Id="rId1" Type="http://schemas.openxmlformats.org/officeDocument/2006/relationships/pivotCacheRecords" Target="pivotCacheRecords151.xml"/></Relationships>
</file>

<file path=xl/pivotCache/_rels/pivotCacheDefinition152.xml.rels><?xml version="1.0" encoding="UTF-8" standalone="yes"?>
<Relationships xmlns="http://schemas.openxmlformats.org/package/2006/relationships"><Relationship Id="rId1" Type="http://schemas.openxmlformats.org/officeDocument/2006/relationships/pivotCacheRecords" Target="pivotCacheRecords152.xml"/></Relationships>
</file>

<file path=xl/pivotCache/_rels/pivotCacheDefinition153.xml.rels><?xml version="1.0" encoding="UTF-8" standalone="yes"?>
<Relationships xmlns="http://schemas.openxmlformats.org/package/2006/relationships"><Relationship Id="rId1" Type="http://schemas.openxmlformats.org/officeDocument/2006/relationships/pivotCacheRecords" Target="pivotCacheRecords153.xml"/></Relationships>
</file>

<file path=xl/pivotCache/_rels/pivotCacheDefinition154.xml.rels><?xml version="1.0" encoding="UTF-8" standalone="yes"?>
<Relationships xmlns="http://schemas.openxmlformats.org/package/2006/relationships"><Relationship Id="rId1" Type="http://schemas.openxmlformats.org/officeDocument/2006/relationships/pivotCacheRecords" Target="pivotCacheRecords154.xml"/></Relationships>
</file>

<file path=xl/pivotCache/_rels/pivotCacheDefinition155.xml.rels><?xml version="1.0" encoding="UTF-8" standalone="yes"?>
<Relationships xmlns="http://schemas.openxmlformats.org/package/2006/relationships"><Relationship Id="rId1" Type="http://schemas.openxmlformats.org/officeDocument/2006/relationships/pivotCacheRecords" Target="pivotCacheRecords155.xml"/></Relationships>
</file>

<file path=xl/pivotCache/_rels/pivotCacheDefinition156.xml.rels><?xml version="1.0" encoding="UTF-8" standalone="yes"?>
<Relationships xmlns="http://schemas.openxmlformats.org/package/2006/relationships"><Relationship Id="rId1" Type="http://schemas.openxmlformats.org/officeDocument/2006/relationships/pivotCacheRecords" Target="pivotCacheRecords156.xml"/></Relationships>
</file>

<file path=xl/pivotCache/_rels/pivotCacheDefinition157.xml.rels><?xml version="1.0" encoding="UTF-8" standalone="yes"?>
<Relationships xmlns="http://schemas.openxmlformats.org/package/2006/relationships"><Relationship Id="rId1" Type="http://schemas.openxmlformats.org/officeDocument/2006/relationships/pivotCacheRecords" Target="pivotCacheRecords157.xml"/></Relationships>
</file>

<file path=xl/pivotCache/_rels/pivotCacheDefinition158.xml.rels><?xml version="1.0" encoding="UTF-8" standalone="yes"?>
<Relationships xmlns="http://schemas.openxmlformats.org/package/2006/relationships"><Relationship Id="rId1" Type="http://schemas.openxmlformats.org/officeDocument/2006/relationships/pivotCacheRecords" Target="pivotCacheRecords158.xml"/></Relationships>
</file>

<file path=xl/pivotCache/_rels/pivotCacheDefinition159.xml.rels><?xml version="1.0" encoding="UTF-8" standalone="yes"?>
<Relationships xmlns="http://schemas.openxmlformats.org/package/2006/relationships"><Relationship Id="rId1" Type="http://schemas.openxmlformats.org/officeDocument/2006/relationships/pivotCacheRecords" Target="pivotCacheRecords159.xml"/></Relationships>
</file>

<file path=xl/pivotCache/_rels/pivotCacheDefinition16.xml.rels><?xml version="1.0" encoding="UTF-8" standalone="yes"?>
<Relationships xmlns="http://schemas.openxmlformats.org/package/2006/relationships"><Relationship Id="rId1" Type="http://schemas.openxmlformats.org/officeDocument/2006/relationships/pivotCacheRecords" Target="pivotCacheRecords16.xml"/></Relationships>
</file>

<file path=xl/pivotCache/_rels/pivotCacheDefinition160.xml.rels><?xml version="1.0" encoding="UTF-8" standalone="yes"?>
<Relationships xmlns="http://schemas.openxmlformats.org/package/2006/relationships"><Relationship Id="rId1" Type="http://schemas.openxmlformats.org/officeDocument/2006/relationships/pivotCacheRecords" Target="pivotCacheRecords160.xml"/></Relationships>
</file>

<file path=xl/pivotCache/_rels/pivotCacheDefinition17.xml.rels><?xml version="1.0" encoding="UTF-8" standalone="yes"?>
<Relationships xmlns="http://schemas.openxmlformats.org/package/2006/relationships"><Relationship Id="rId1" Type="http://schemas.openxmlformats.org/officeDocument/2006/relationships/pivotCacheRecords" Target="pivotCacheRecords17.xml"/></Relationships>
</file>

<file path=xl/pivotCache/_rels/pivotCacheDefinition18.xml.rels><?xml version="1.0" encoding="UTF-8" standalone="yes"?>
<Relationships xmlns="http://schemas.openxmlformats.org/package/2006/relationships"><Relationship Id="rId1" Type="http://schemas.openxmlformats.org/officeDocument/2006/relationships/pivotCacheRecords" Target="pivotCacheRecords18.xml"/></Relationships>
</file>

<file path=xl/pivotCache/_rels/pivotCacheDefinition19.xml.rels><?xml version="1.0" encoding="UTF-8" standalone="yes"?>
<Relationships xmlns="http://schemas.openxmlformats.org/package/2006/relationships"><Relationship Id="rId1" Type="http://schemas.openxmlformats.org/officeDocument/2006/relationships/pivotCacheRecords" Target="pivotCacheRecords19.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20.xml.rels><?xml version="1.0" encoding="UTF-8" standalone="yes"?>
<Relationships xmlns="http://schemas.openxmlformats.org/package/2006/relationships"><Relationship Id="rId1" Type="http://schemas.openxmlformats.org/officeDocument/2006/relationships/pivotCacheRecords" Target="pivotCacheRecords20.xml"/></Relationships>
</file>

<file path=xl/pivotCache/_rels/pivotCacheDefinition21.xml.rels><?xml version="1.0" encoding="UTF-8" standalone="yes"?>
<Relationships xmlns="http://schemas.openxmlformats.org/package/2006/relationships"><Relationship Id="rId1" Type="http://schemas.openxmlformats.org/officeDocument/2006/relationships/pivotCacheRecords" Target="pivotCacheRecords21.xml"/></Relationships>
</file>

<file path=xl/pivotCache/_rels/pivotCacheDefinition22.xml.rels><?xml version="1.0" encoding="UTF-8" standalone="yes"?>
<Relationships xmlns="http://schemas.openxmlformats.org/package/2006/relationships"><Relationship Id="rId1" Type="http://schemas.openxmlformats.org/officeDocument/2006/relationships/pivotCacheRecords" Target="pivotCacheRecords22.xml"/></Relationships>
</file>

<file path=xl/pivotCache/_rels/pivotCacheDefinition23.xml.rels><?xml version="1.0" encoding="UTF-8" standalone="yes"?>
<Relationships xmlns="http://schemas.openxmlformats.org/package/2006/relationships"><Relationship Id="rId1" Type="http://schemas.openxmlformats.org/officeDocument/2006/relationships/pivotCacheRecords" Target="pivotCacheRecords23.xml"/></Relationships>
</file>

<file path=xl/pivotCache/_rels/pivotCacheDefinition24.xml.rels><?xml version="1.0" encoding="UTF-8" standalone="yes"?>
<Relationships xmlns="http://schemas.openxmlformats.org/package/2006/relationships"><Relationship Id="rId1" Type="http://schemas.openxmlformats.org/officeDocument/2006/relationships/pivotCacheRecords" Target="pivotCacheRecords24.xml"/></Relationships>
</file>

<file path=xl/pivotCache/_rels/pivotCacheDefinition25.xml.rels><?xml version="1.0" encoding="UTF-8" standalone="yes"?>
<Relationships xmlns="http://schemas.openxmlformats.org/package/2006/relationships"><Relationship Id="rId1" Type="http://schemas.openxmlformats.org/officeDocument/2006/relationships/pivotCacheRecords" Target="pivotCacheRecords25.xml"/></Relationships>
</file>

<file path=xl/pivotCache/_rels/pivotCacheDefinition26.xml.rels><?xml version="1.0" encoding="UTF-8" standalone="yes"?>
<Relationships xmlns="http://schemas.openxmlformats.org/package/2006/relationships"><Relationship Id="rId1" Type="http://schemas.openxmlformats.org/officeDocument/2006/relationships/pivotCacheRecords" Target="pivotCacheRecords26.xml"/></Relationships>
</file>

<file path=xl/pivotCache/_rels/pivotCacheDefinition27.xml.rels><?xml version="1.0" encoding="UTF-8" standalone="yes"?>
<Relationships xmlns="http://schemas.openxmlformats.org/package/2006/relationships"><Relationship Id="rId1" Type="http://schemas.openxmlformats.org/officeDocument/2006/relationships/pivotCacheRecords" Target="pivotCacheRecords27.xml"/></Relationships>
</file>

<file path=xl/pivotCache/_rels/pivotCacheDefinition28.xml.rels><?xml version="1.0" encoding="UTF-8" standalone="yes"?>
<Relationships xmlns="http://schemas.openxmlformats.org/package/2006/relationships"><Relationship Id="rId1" Type="http://schemas.openxmlformats.org/officeDocument/2006/relationships/pivotCacheRecords" Target="pivotCacheRecords28.xml"/></Relationships>
</file>

<file path=xl/pivotCache/_rels/pivotCacheDefinition29.xml.rels><?xml version="1.0" encoding="UTF-8" standalone="yes"?>
<Relationships xmlns="http://schemas.openxmlformats.org/package/2006/relationships"><Relationship Id="rId1" Type="http://schemas.openxmlformats.org/officeDocument/2006/relationships/pivotCacheRecords" Target="pivotCacheRecords29.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30.xml.rels><?xml version="1.0" encoding="UTF-8" standalone="yes"?>
<Relationships xmlns="http://schemas.openxmlformats.org/package/2006/relationships"><Relationship Id="rId1" Type="http://schemas.openxmlformats.org/officeDocument/2006/relationships/pivotCacheRecords" Target="pivotCacheRecords30.xml"/></Relationships>
</file>

<file path=xl/pivotCache/_rels/pivotCacheDefinition31.xml.rels><?xml version="1.0" encoding="UTF-8" standalone="yes"?>
<Relationships xmlns="http://schemas.openxmlformats.org/package/2006/relationships"><Relationship Id="rId1" Type="http://schemas.openxmlformats.org/officeDocument/2006/relationships/pivotCacheRecords" Target="pivotCacheRecords31.xml"/></Relationships>
</file>

<file path=xl/pivotCache/_rels/pivotCacheDefinition32.xml.rels><?xml version="1.0" encoding="UTF-8" standalone="yes"?>
<Relationships xmlns="http://schemas.openxmlformats.org/package/2006/relationships"><Relationship Id="rId1" Type="http://schemas.openxmlformats.org/officeDocument/2006/relationships/pivotCacheRecords" Target="pivotCacheRecords32.xml"/></Relationships>
</file>

<file path=xl/pivotCache/_rels/pivotCacheDefinition33.xml.rels><?xml version="1.0" encoding="UTF-8" standalone="yes"?>
<Relationships xmlns="http://schemas.openxmlformats.org/package/2006/relationships"><Relationship Id="rId1" Type="http://schemas.openxmlformats.org/officeDocument/2006/relationships/pivotCacheRecords" Target="pivotCacheRecords33.xml"/></Relationships>
</file>

<file path=xl/pivotCache/_rels/pivotCacheDefinition34.xml.rels><?xml version="1.0" encoding="UTF-8" standalone="yes"?>
<Relationships xmlns="http://schemas.openxmlformats.org/package/2006/relationships"><Relationship Id="rId1" Type="http://schemas.openxmlformats.org/officeDocument/2006/relationships/pivotCacheRecords" Target="pivotCacheRecords34.xml"/></Relationships>
</file>

<file path=xl/pivotCache/_rels/pivotCacheDefinition35.xml.rels><?xml version="1.0" encoding="UTF-8" standalone="yes"?>
<Relationships xmlns="http://schemas.openxmlformats.org/package/2006/relationships"><Relationship Id="rId1" Type="http://schemas.openxmlformats.org/officeDocument/2006/relationships/pivotCacheRecords" Target="pivotCacheRecords35.xml"/></Relationships>
</file>

<file path=xl/pivotCache/_rels/pivotCacheDefinition36.xml.rels><?xml version="1.0" encoding="UTF-8" standalone="yes"?>
<Relationships xmlns="http://schemas.openxmlformats.org/package/2006/relationships"><Relationship Id="rId1" Type="http://schemas.openxmlformats.org/officeDocument/2006/relationships/pivotCacheRecords" Target="pivotCacheRecords36.xml"/></Relationships>
</file>

<file path=xl/pivotCache/_rels/pivotCacheDefinition37.xml.rels><?xml version="1.0" encoding="UTF-8" standalone="yes"?>
<Relationships xmlns="http://schemas.openxmlformats.org/package/2006/relationships"><Relationship Id="rId1" Type="http://schemas.openxmlformats.org/officeDocument/2006/relationships/pivotCacheRecords" Target="pivotCacheRecords37.xml"/></Relationships>
</file>

<file path=xl/pivotCache/_rels/pivotCacheDefinition38.xml.rels><?xml version="1.0" encoding="UTF-8" standalone="yes"?>
<Relationships xmlns="http://schemas.openxmlformats.org/package/2006/relationships"><Relationship Id="rId1" Type="http://schemas.openxmlformats.org/officeDocument/2006/relationships/pivotCacheRecords" Target="pivotCacheRecords38.xml"/></Relationships>
</file>

<file path=xl/pivotCache/_rels/pivotCacheDefinition39.xml.rels><?xml version="1.0" encoding="UTF-8" standalone="yes"?>
<Relationships xmlns="http://schemas.openxmlformats.org/package/2006/relationships"><Relationship Id="rId1" Type="http://schemas.openxmlformats.org/officeDocument/2006/relationships/pivotCacheRecords" Target="pivotCacheRecords39.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40.xml.rels><?xml version="1.0" encoding="UTF-8" standalone="yes"?>
<Relationships xmlns="http://schemas.openxmlformats.org/package/2006/relationships"><Relationship Id="rId1" Type="http://schemas.openxmlformats.org/officeDocument/2006/relationships/pivotCacheRecords" Target="pivotCacheRecords40.xml"/></Relationships>
</file>

<file path=xl/pivotCache/_rels/pivotCacheDefinition41.xml.rels><?xml version="1.0" encoding="UTF-8" standalone="yes"?>
<Relationships xmlns="http://schemas.openxmlformats.org/package/2006/relationships"><Relationship Id="rId1" Type="http://schemas.openxmlformats.org/officeDocument/2006/relationships/pivotCacheRecords" Target="pivotCacheRecords41.xml"/></Relationships>
</file>

<file path=xl/pivotCache/_rels/pivotCacheDefinition42.xml.rels><?xml version="1.0" encoding="UTF-8" standalone="yes"?>
<Relationships xmlns="http://schemas.openxmlformats.org/package/2006/relationships"><Relationship Id="rId1" Type="http://schemas.openxmlformats.org/officeDocument/2006/relationships/pivotCacheRecords" Target="pivotCacheRecords42.xml"/></Relationships>
</file>

<file path=xl/pivotCache/_rels/pivotCacheDefinition43.xml.rels><?xml version="1.0" encoding="UTF-8" standalone="yes"?>
<Relationships xmlns="http://schemas.openxmlformats.org/package/2006/relationships"><Relationship Id="rId1" Type="http://schemas.openxmlformats.org/officeDocument/2006/relationships/pivotCacheRecords" Target="pivotCacheRecords43.xml"/></Relationships>
</file>

<file path=xl/pivotCache/_rels/pivotCacheDefinition44.xml.rels><?xml version="1.0" encoding="UTF-8" standalone="yes"?>
<Relationships xmlns="http://schemas.openxmlformats.org/package/2006/relationships"><Relationship Id="rId1" Type="http://schemas.openxmlformats.org/officeDocument/2006/relationships/pivotCacheRecords" Target="pivotCacheRecords44.xml"/></Relationships>
</file>

<file path=xl/pivotCache/_rels/pivotCacheDefinition45.xml.rels><?xml version="1.0" encoding="UTF-8" standalone="yes"?>
<Relationships xmlns="http://schemas.openxmlformats.org/package/2006/relationships"><Relationship Id="rId1" Type="http://schemas.openxmlformats.org/officeDocument/2006/relationships/pivotCacheRecords" Target="pivotCacheRecords45.xml"/></Relationships>
</file>

<file path=xl/pivotCache/_rels/pivotCacheDefinition46.xml.rels><?xml version="1.0" encoding="UTF-8" standalone="yes"?>
<Relationships xmlns="http://schemas.openxmlformats.org/package/2006/relationships"><Relationship Id="rId1" Type="http://schemas.openxmlformats.org/officeDocument/2006/relationships/pivotCacheRecords" Target="pivotCacheRecords46.xml"/></Relationships>
</file>

<file path=xl/pivotCache/_rels/pivotCacheDefinition47.xml.rels><?xml version="1.0" encoding="UTF-8" standalone="yes"?>
<Relationships xmlns="http://schemas.openxmlformats.org/package/2006/relationships"><Relationship Id="rId1" Type="http://schemas.openxmlformats.org/officeDocument/2006/relationships/pivotCacheRecords" Target="pivotCacheRecords47.xml"/></Relationships>
</file>

<file path=xl/pivotCache/_rels/pivotCacheDefinition48.xml.rels><?xml version="1.0" encoding="UTF-8" standalone="yes"?>
<Relationships xmlns="http://schemas.openxmlformats.org/package/2006/relationships"><Relationship Id="rId1" Type="http://schemas.openxmlformats.org/officeDocument/2006/relationships/pivotCacheRecords" Target="pivotCacheRecords48.xml"/></Relationships>
</file>

<file path=xl/pivotCache/_rels/pivotCacheDefinition49.xml.rels><?xml version="1.0" encoding="UTF-8" standalone="yes"?>
<Relationships xmlns="http://schemas.openxmlformats.org/package/2006/relationships"><Relationship Id="rId1" Type="http://schemas.openxmlformats.org/officeDocument/2006/relationships/pivotCacheRecords" Target="pivotCacheRecords49.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50.xml.rels><?xml version="1.0" encoding="UTF-8" standalone="yes"?>
<Relationships xmlns="http://schemas.openxmlformats.org/package/2006/relationships"><Relationship Id="rId1" Type="http://schemas.openxmlformats.org/officeDocument/2006/relationships/pivotCacheRecords" Target="pivotCacheRecords50.xml"/></Relationships>
</file>

<file path=xl/pivotCache/_rels/pivotCacheDefinition51.xml.rels><?xml version="1.0" encoding="UTF-8" standalone="yes"?>
<Relationships xmlns="http://schemas.openxmlformats.org/package/2006/relationships"><Relationship Id="rId1" Type="http://schemas.openxmlformats.org/officeDocument/2006/relationships/pivotCacheRecords" Target="pivotCacheRecords51.xml"/></Relationships>
</file>

<file path=xl/pivotCache/_rels/pivotCacheDefinition52.xml.rels><?xml version="1.0" encoding="UTF-8" standalone="yes"?>
<Relationships xmlns="http://schemas.openxmlformats.org/package/2006/relationships"><Relationship Id="rId1" Type="http://schemas.openxmlformats.org/officeDocument/2006/relationships/pivotCacheRecords" Target="pivotCacheRecords52.xml"/></Relationships>
</file>

<file path=xl/pivotCache/_rels/pivotCacheDefinition53.xml.rels><?xml version="1.0" encoding="UTF-8" standalone="yes"?>
<Relationships xmlns="http://schemas.openxmlformats.org/package/2006/relationships"><Relationship Id="rId1" Type="http://schemas.openxmlformats.org/officeDocument/2006/relationships/pivotCacheRecords" Target="pivotCacheRecords53.xml"/></Relationships>
</file>

<file path=xl/pivotCache/_rels/pivotCacheDefinition54.xml.rels><?xml version="1.0" encoding="UTF-8" standalone="yes"?>
<Relationships xmlns="http://schemas.openxmlformats.org/package/2006/relationships"><Relationship Id="rId1" Type="http://schemas.openxmlformats.org/officeDocument/2006/relationships/pivotCacheRecords" Target="pivotCacheRecords54.xml"/></Relationships>
</file>

<file path=xl/pivotCache/_rels/pivotCacheDefinition55.xml.rels><?xml version="1.0" encoding="UTF-8" standalone="yes"?>
<Relationships xmlns="http://schemas.openxmlformats.org/package/2006/relationships"><Relationship Id="rId1" Type="http://schemas.openxmlformats.org/officeDocument/2006/relationships/pivotCacheRecords" Target="pivotCacheRecords55.xml"/></Relationships>
</file>

<file path=xl/pivotCache/_rels/pivotCacheDefinition56.xml.rels><?xml version="1.0" encoding="UTF-8" standalone="yes"?>
<Relationships xmlns="http://schemas.openxmlformats.org/package/2006/relationships"><Relationship Id="rId1" Type="http://schemas.openxmlformats.org/officeDocument/2006/relationships/pivotCacheRecords" Target="pivotCacheRecords56.xml"/></Relationships>
</file>

<file path=xl/pivotCache/_rels/pivotCacheDefinition57.xml.rels><?xml version="1.0" encoding="UTF-8" standalone="yes"?>
<Relationships xmlns="http://schemas.openxmlformats.org/package/2006/relationships"><Relationship Id="rId1" Type="http://schemas.openxmlformats.org/officeDocument/2006/relationships/pivotCacheRecords" Target="pivotCacheRecords57.xml"/></Relationships>
</file>

<file path=xl/pivotCache/_rels/pivotCacheDefinition58.xml.rels><?xml version="1.0" encoding="UTF-8" standalone="yes"?>
<Relationships xmlns="http://schemas.openxmlformats.org/package/2006/relationships"><Relationship Id="rId1" Type="http://schemas.openxmlformats.org/officeDocument/2006/relationships/pivotCacheRecords" Target="pivotCacheRecords58.xml"/></Relationships>
</file>

<file path=xl/pivotCache/_rels/pivotCacheDefinition59.xml.rels><?xml version="1.0" encoding="UTF-8" standalone="yes"?>
<Relationships xmlns="http://schemas.openxmlformats.org/package/2006/relationships"><Relationship Id="rId1" Type="http://schemas.openxmlformats.org/officeDocument/2006/relationships/pivotCacheRecords" Target="pivotCacheRecords59.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60.xml.rels><?xml version="1.0" encoding="UTF-8" standalone="yes"?>
<Relationships xmlns="http://schemas.openxmlformats.org/package/2006/relationships"><Relationship Id="rId1" Type="http://schemas.openxmlformats.org/officeDocument/2006/relationships/pivotCacheRecords" Target="pivotCacheRecords60.xml"/></Relationships>
</file>

<file path=xl/pivotCache/_rels/pivotCacheDefinition61.xml.rels><?xml version="1.0" encoding="UTF-8" standalone="yes"?>
<Relationships xmlns="http://schemas.openxmlformats.org/package/2006/relationships"><Relationship Id="rId1" Type="http://schemas.openxmlformats.org/officeDocument/2006/relationships/pivotCacheRecords" Target="pivotCacheRecords61.xml"/></Relationships>
</file>

<file path=xl/pivotCache/_rels/pivotCacheDefinition62.xml.rels><?xml version="1.0" encoding="UTF-8" standalone="yes"?>
<Relationships xmlns="http://schemas.openxmlformats.org/package/2006/relationships"><Relationship Id="rId1" Type="http://schemas.openxmlformats.org/officeDocument/2006/relationships/pivotCacheRecords" Target="pivotCacheRecords62.xml"/></Relationships>
</file>

<file path=xl/pivotCache/_rels/pivotCacheDefinition63.xml.rels><?xml version="1.0" encoding="UTF-8" standalone="yes"?>
<Relationships xmlns="http://schemas.openxmlformats.org/package/2006/relationships"><Relationship Id="rId1" Type="http://schemas.openxmlformats.org/officeDocument/2006/relationships/pivotCacheRecords" Target="pivotCacheRecords63.xml"/></Relationships>
</file>

<file path=xl/pivotCache/_rels/pivotCacheDefinition64.xml.rels><?xml version="1.0" encoding="UTF-8" standalone="yes"?>
<Relationships xmlns="http://schemas.openxmlformats.org/package/2006/relationships"><Relationship Id="rId1" Type="http://schemas.openxmlformats.org/officeDocument/2006/relationships/pivotCacheRecords" Target="pivotCacheRecords64.xml"/></Relationships>
</file>

<file path=xl/pivotCache/_rels/pivotCacheDefinition65.xml.rels><?xml version="1.0" encoding="UTF-8" standalone="yes"?>
<Relationships xmlns="http://schemas.openxmlformats.org/package/2006/relationships"><Relationship Id="rId1" Type="http://schemas.openxmlformats.org/officeDocument/2006/relationships/pivotCacheRecords" Target="pivotCacheRecords65.xml"/></Relationships>
</file>

<file path=xl/pivotCache/_rels/pivotCacheDefinition66.xml.rels><?xml version="1.0" encoding="UTF-8" standalone="yes"?>
<Relationships xmlns="http://schemas.openxmlformats.org/package/2006/relationships"><Relationship Id="rId1" Type="http://schemas.openxmlformats.org/officeDocument/2006/relationships/pivotCacheRecords" Target="pivotCacheRecords66.xml"/></Relationships>
</file>

<file path=xl/pivotCache/_rels/pivotCacheDefinition67.xml.rels><?xml version="1.0" encoding="UTF-8" standalone="yes"?>
<Relationships xmlns="http://schemas.openxmlformats.org/package/2006/relationships"><Relationship Id="rId1" Type="http://schemas.openxmlformats.org/officeDocument/2006/relationships/pivotCacheRecords" Target="pivotCacheRecords67.xml"/></Relationships>
</file>

<file path=xl/pivotCache/_rels/pivotCacheDefinition68.xml.rels><?xml version="1.0" encoding="UTF-8" standalone="yes"?>
<Relationships xmlns="http://schemas.openxmlformats.org/package/2006/relationships"><Relationship Id="rId1" Type="http://schemas.openxmlformats.org/officeDocument/2006/relationships/pivotCacheRecords" Target="pivotCacheRecords68.xml"/></Relationships>
</file>

<file path=xl/pivotCache/_rels/pivotCacheDefinition69.xml.rels><?xml version="1.0" encoding="UTF-8" standalone="yes"?>
<Relationships xmlns="http://schemas.openxmlformats.org/package/2006/relationships"><Relationship Id="rId1" Type="http://schemas.openxmlformats.org/officeDocument/2006/relationships/pivotCacheRecords" Target="pivotCacheRecords69.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70.xml.rels><?xml version="1.0" encoding="UTF-8" standalone="yes"?>
<Relationships xmlns="http://schemas.openxmlformats.org/package/2006/relationships"><Relationship Id="rId1" Type="http://schemas.openxmlformats.org/officeDocument/2006/relationships/pivotCacheRecords" Target="pivotCacheRecords70.xml"/></Relationships>
</file>

<file path=xl/pivotCache/_rels/pivotCacheDefinition71.xml.rels><?xml version="1.0" encoding="UTF-8" standalone="yes"?>
<Relationships xmlns="http://schemas.openxmlformats.org/package/2006/relationships"><Relationship Id="rId1" Type="http://schemas.openxmlformats.org/officeDocument/2006/relationships/pivotCacheRecords" Target="pivotCacheRecords71.xml"/></Relationships>
</file>

<file path=xl/pivotCache/_rels/pivotCacheDefinition72.xml.rels><?xml version="1.0" encoding="UTF-8" standalone="yes"?>
<Relationships xmlns="http://schemas.openxmlformats.org/package/2006/relationships"><Relationship Id="rId1" Type="http://schemas.openxmlformats.org/officeDocument/2006/relationships/pivotCacheRecords" Target="pivotCacheRecords72.xml"/></Relationships>
</file>

<file path=xl/pivotCache/_rels/pivotCacheDefinition73.xml.rels><?xml version="1.0" encoding="UTF-8" standalone="yes"?>
<Relationships xmlns="http://schemas.openxmlformats.org/package/2006/relationships"><Relationship Id="rId1" Type="http://schemas.openxmlformats.org/officeDocument/2006/relationships/pivotCacheRecords" Target="pivotCacheRecords73.xml"/></Relationships>
</file>

<file path=xl/pivotCache/_rels/pivotCacheDefinition74.xml.rels><?xml version="1.0" encoding="UTF-8" standalone="yes"?>
<Relationships xmlns="http://schemas.openxmlformats.org/package/2006/relationships"><Relationship Id="rId1" Type="http://schemas.openxmlformats.org/officeDocument/2006/relationships/pivotCacheRecords" Target="pivotCacheRecords74.xml"/></Relationships>
</file>

<file path=xl/pivotCache/_rels/pivotCacheDefinition75.xml.rels><?xml version="1.0" encoding="UTF-8" standalone="yes"?>
<Relationships xmlns="http://schemas.openxmlformats.org/package/2006/relationships"><Relationship Id="rId1" Type="http://schemas.openxmlformats.org/officeDocument/2006/relationships/pivotCacheRecords" Target="pivotCacheRecords75.xml"/></Relationships>
</file>

<file path=xl/pivotCache/_rels/pivotCacheDefinition76.xml.rels><?xml version="1.0" encoding="UTF-8" standalone="yes"?>
<Relationships xmlns="http://schemas.openxmlformats.org/package/2006/relationships"><Relationship Id="rId1" Type="http://schemas.openxmlformats.org/officeDocument/2006/relationships/pivotCacheRecords" Target="pivotCacheRecords76.xml"/></Relationships>
</file>

<file path=xl/pivotCache/_rels/pivotCacheDefinition77.xml.rels><?xml version="1.0" encoding="UTF-8" standalone="yes"?>
<Relationships xmlns="http://schemas.openxmlformats.org/package/2006/relationships"><Relationship Id="rId1" Type="http://schemas.openxmlformats.org/officeDocument/2006/relationships/pivotCacheRecords" Target="pivotCacheRecords77.xml"/></Relationships>
</file>

<file path=xl/pivotCache/_rels/pivotCacheDefinition78.xml.rels><?xml version="1.0" encoding="UTF-8" standalone="yes"?>
<Relationships xmlns="http://schemas.openxmlformats.org/package/2006/relationships"><Relationship Id="rId1" Type="http://schemas.openxmlformats.org/officeDocument/2006/relationships/pivotCacheRecords" Target="pivotCacheRecords78.xml"/></Relationships>
</file>

<file path=xl/pivotCache/_rels/pivotCacheDefinition79.xml.rels><?xml version="1.0" encoding="UTF-8" standalone="yes"?>
<Relationships xmlns="http://schemas.openxmlformats.org/package/2006/relationships"><Relationship Id="rId1" Type="http://schemas.openxmlformats.org/officeDocument/2006/relationships/pivotCacheRecords" Target="pivotCacheRecords79.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80.xml.rels><?xml version="1.0" encoding="UTF-8" standalone="yes"?>
<Relationships xmlns="http://schemas.openxmlformats.org/package/2006/relationships"><Relationship Id="rId1" Type="http://schemas.openxmlformats.org/officeDocument/2006/relationships/pivotCacheRecords" Target="pivotCacheRecords80.xml"/></Relationships>
</file>

<file path=xl/pivotCache/_rels/pivotCacheDefinition81.xml.rels><?xml version="1.0" encoding="UTF-8" standalone="yes"?>
<Relationships xmlns="http://schemas.openxmlformats.org/package/2006/relationships"><Relationship Id="rId1" Type="http://schemas.openxmlformats.org/officeDocument/2006/relationships/pivotCacheRecords" Target="pivotCacheRecords81.xml"/></Relationships>
</file>

<file path=xl/pivotCache/_rels/pivotCacheDefinition82.xml.rels><?xml version="1.0" encoding="UTF-8" standalone="yes"?>
<Relationships xmlns="http://schemas.openxmlformats.org/package/2006/relationships"><Relationship Id="rId1" Type="http://schemas.openxmlformats.org/officeDocument/2006/relationships/pivotCacheRecords" Target="pivotCacheRecords82.xml"/></Relationships>
</file>

<file path=xl/pivotCache/_rels/pivotCacheDefinition83.xml.rels><?xml version="1.0" encoding="UTF-8" standalone="yes"?>
<Relationships xmlns="http://schemas.openxmlformats.org/package/2006/relationships"><Relationship Id="rId1" Type="http://schemas.openxmlformats.org/officeDocument/2006/relationships/pivotCacheRecords" Target="pivotCacheRecords83.xml"/></Relationships>
</file>

<file path=xl/pivotCache/_rels/pivotCacheDefinition84.xml.rels><?xml version="1.0" encoding="UTF-8" standalone="yes"?>
<Relationships xmlns="http://schemas.openxmlformats.org/package/2006/relationships"><Relationship Id="rId1" Type="http://schemas.openxmlformats.org/officeDocument/2006/relationships/pivotCacheRecords" Target="pivotCacheRecords84.xml"/></Relationships>
</file>

<file path=xl/pivotCache/_rels/pivotCacheDefinition85.xml.rels><?xml version="1.0" encoding="UTF-8" standalone="yes"?>
<Relationships xmlns="http://schemas.openxmlformats.org/package/2006/relationships"><Relationship Id="rId1" Type="http://schemas.openxmlformats.org/officeDocument/2006/relationships/pivotCacheRecords" Target="pivotCacheRecords85.xml"/></Relationships>
</file>

<file path=xl/pivotCache/_rels/pivotCacheDefinition86.xml.rels><?xml version="1.0" encoding="UTF-8" standalone="yes"?>
<Relationships xmlns="http://schemas.openxmlformats.org/package/2006/relationships"><Relationship Id="rId1" Type="http://schemas.openxmlformats.org/officeDocument/2006/relationships/pivotCacheRecords" Target="pivotCacheRecords86.xml"/></Relationships>
</file>

<file path=xl/pivotCache/_rels/pivotCacheDefinition87.xml.rels><?xml version="1.0" encoding="UTF-8" standalone="yes"?>
<Relationships xmlns="http://schemas.openxmlformats.org/package/2006/relationships"><Relationship Id="rId1" Type="http://schemas.openxmlformats.org/officeDocument/2006/relationships/pivotCacheRecords" Target="pivotCacheRecords87.xml"/></Relationships>
</file>

<file path=xl/pivotCache/_rels/pivotCacheDefinition88.xml.rels><?xml version="1.0" encoding="UTF-8" standalone="yes"?>
<Relationships xmlns="http://schemas.openxmlformats.org/package/2006/relationships"><Relationship Id="rId1" Type="http://schemas.openxmlformats.org/officeDocument/2006/relationships/pivotCacheRecords" Target="pivotCacheRecords88.xml"/></Relationships>
</file>

<file path=xl/pivotCache/_rels/pivotCacheDefinition89.xml.rels><?xml version="1.0" encoding="UTF-8" standalone="yes"?>
<Relationships xmlns="http://schemas.openxmlformats.org/package/2006/relationships"><Relationship Id="rId1" Type="http://schemas.openxmlformats.org/officeDocument/2006/relationships/pivotCacheRecords" Target="pivotCacheRecords89.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_rels/pivotCacheDefinition90.xml.rels><?xml version="1.0" encoding="UTF-8" standalone="yes"?>
<Relationships xmlns="http://schemas.openxmlformats.org/package/2006/relationships"><Relationship Id="rId1" Type="http://schemas.openxmlformats.org/officeDocument/2006/relationships/pivotCacheRecords" Target="pivotCacheRecords90.xml"/></Relationships>
</file>

<file path=xl/pivotCache/_rels/pivotCacheDefinition91.xml.rels><?xml version="1.0" encoding="UTF-8" standalone="yes"?>
<Relationships xmlns="http://schemas.openxmlformats.org/package/2006/relationships"><Relationship Id="rId1" Type="http://schemas.openxmlformats.org/officeDocument/2006/relationships/pivotCacheRecords" Target="pivotCacheRecords91.xml"/></Relationships>
</file>

<file path=xl/pivotCache/_rels/pivotCacheDefinition92.xml.rels><?xml version="1.0" encoding="UTF-8" standalone="yes"?>
<Relationships xmlns="http://schemas.openxmlformats.org/package/2006/relationships"><Relationship Id="rId1" Type="http://schemas.openxmlformats.org/officeDocument/2006/relationships/pivotCacheRecords" Target="pivotCacheRecords92.xml"/></Relationships>
</file>

<file path=xl/pivotCache/_rels/pivotCacheDefinition93.xml.rels><?xml version="1.0" encoding="UTF-8" standalone="yes"?>
<Relationships xmlns="http://schemas.openxmlformats.org/package/2006/relationships"><Relationship Id="rId1" Type="http://schemas.openxmlformats.org/officeDocument/2006/relationships/pivotCacheRecords" Target="pivotCacheRecords93.xml"/></Relationships>
</file>

<file path=xl/pivotCache/_rels/pivotCacheDefinition94.xml.rels><?xml version="1.0" encoding="UTF-8" standalone="yes"?>
<Relationships xmlns="http://schemas.openxmlformats.org/package/2006/relationships"><Relationship Id="rId1" Type="http://schemas.openxmlformats.org/officeDocument/2006/relationships/pivotCacheRecords" Target="pivotCacheRecords94.xml"/></Relationships>
</file>

<file path=xl/pivotCache/_rels/pivotCacheDefinition95.xml.rels><?xml version="1.0" encoding="UTF-8" standalone="yes"?>
<Relationships xmlns="http://schemas.openxmlformats.org/package/2006/relationships"><Relationship Id="rId1" Type="http://schemas.openxmlformats.org/officeDocument/2006/relationships/pivotCacheRecords" Target="pivotCacheRecords95.xml"/></Relationships>
</file>

<file path=xl/pivotCache/_rels/pivotCacheDefinition96.xml.rels><?xml version="1.0" encoding="UTF-8" standalone="yes"?>
<Relationships xmlns="http://schemas.openxmlformats.org/package/2006/relationships"><Relationship Id="rId1" Type="http://schemas.openxmlformats.org/officeDocument/2006/relationships/pivotCacheRecords" Target="pivotCacheRecords96.xml"/></Relationships>
</file>

<file path=xl/pivotCache/_rels/pivotCacheDefinition97.xml.rels><?xml version="1.0" encoding="UTF-8" standalone="yes"?>
<Relationships xmlns="http://schemas.openxmlformats.org/package/2006/relationships"><Relationship Id="rId1" Type="http://schemas.openxmlformats.org/officeDocument/2006/relationships/pivotCacheRecords" Target="pivotCacheRecords97.xml"/></Relationships>
</file>

<file path=xl/pivotCache/_rels/pivotCacheDefinition98.xml.rels><?xml version="1.0" encoding="UTF-8" standalone="yes"?>
<Relationships xmlns="http://schemas.openxmlformats.org/package/2006/relationships"><Relationship Id="rId1" Type="http://schemas.openxmlformats.org/officeDocument/2006/relationships/pivotCacheRecords" Target="pivotCacheRecords98.xml"/></Relationships>
</file>

<file path=xl/pivotCache/_rels/pivotCacheDefinition99.xml.rels><?xml version="1.0" encoding="UTF-8" standalone="yes"?>
<Relationships xmlns="http://schemas.openxmlformats.org/package/2006/relationships"><Relationship Id="rId1" Type="http://schemas.openxmlformats.org/officeDocument/2006/relationships/pivotCacheRecords" Target="pivotCacheRecords9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889618052" createdVersion="6" refreshedVersion="6" minRefreshableVersion="3" recordCount="11" xr:uid="{00000000-000A-0000-FFFF-FFFF00000000}">
  <cacheSource type="worksheet">
    <worksheetSource ref="A5:D16" sheet="1-3"/>
  </cacheSource>
  <cacheFields count="4">
    <cacheField name="区分　　　　" numFmtId="0">
      <sharedItems/>
    </cacheField>
    <cacheField name="小区分" numFmtId="0">
      <sharedItems count="11">
        <s v="総数"/>
        <s v="市街化区域 　"/>
        <s v="第一種低層住居専用地域"/>
        <s v="第一種中高層住居専用地域"/>
        <s v="第一種住居地域"/>
        <s v="近隣商業地域"/>
        <s v="商業地域"/>
        <s v="準工業地域　　　　　　　　　　　"/>
        <s v="工業地域"/>
        <s v="工業専用地域"/>
        <s v="市街化調整区域　"/>
      </sharedItems>
    </cacheField>
    <cacheField name="面積　　　" numFmtId="0">
      <sharedItems containsSemiMixedTypes="0" containsString="0" containsNumber="1" minValue="2.2999999999999998" maxValue="1342"/>
    </cacheField>
    <cacheField name="割合　　　" numFmtId="0">
      <sharedItems containsSemiMixedTypes="0" containsString="0" containsNumber="1" minValue="0.17138599105812219" maxValue="100"/>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897719904" createdVersion="6" refreshedVersion="6" minRefreshableVersion="3" recordCount="60" xr:uid="{00000000-000A-0000-FFFF-FFFF09000000}">
  <cacheSource type="worksheet">
    <worksheetSource ref="A6:F66" sheet="4-3"/>
  </cacheSource>
  <cacheFields count="6">
    <cacheField name="年別" numFmtId="176">
      <sharedItems containsSemiMixedTypes="0" containsNonDate="0" containsDate="1" containsString="0" minDate="1965-02-01T00:00:00" maxDate="2020-02-01T00:00:00" count="10">
        <d v="1965-02-01T00:00:00"/>
        <d v="1970-02-01T00:00:00"/>
        <d v="1975-02-01T00:00:00"/>
        <d v="1980-02-01T00:00:00"/>
        <d v="1985-02-01T00:00:00"/>
        <d v="2000-02-01T00:00:00"/>
        <d v="2005-02-01T00:00:00"/>
        <d v="2010-02-01T00:00:00"/>
        <d v="2015-02-01T00:00:00"/>
        <d v="2020-02-01T00:00:00"/>
      </sharedItems>
    </cacheField>
    <cacheField name="字別" numFmtId="0">
      <sharedItems count="11">
        <s v="総面積"/>
        <s v="田端"/>
        <s v="一之宮"/>
        <s v="中瀬"/>
        <s v="大曲"/>
        <s v="岡田"/>
        <s v="大蔵"/>
        <s v="小谷"/>
        <s v="小動"/>
        <s v="宮山"/>
        <s v="倉見"/>
      </sharedItems>
    </cacheField>
    <cacheField name="総面積" numFmtId="0">
      <sharedItems containsMixedTypes="1" containsNumber="1" containsInteger="1" minValue="0" maxValue="61177"/>
    </cacheField>
    <cacheField name="田" numFmtId="0">
      <sharedItems containsMixedTypes="1" containsNumber="1" containsInteger="1" minValue="0" maxValue="28089"/>
    </cacheField>
    <cacheField name="畑" numFmtId="0">
      <sharedItems containsMixedTypes="1" containsNumber="1" containsInteger="1" minValue="0" maxValue="32010"/>
    </cacheField>
    <cacheField name="樹園地" numFmtId="0">
      <sharedItems containsMixedTypes="1" containsNumber="1" containsInteger="1" minValue="0" maxValue="1912"/>
    </cacheField>
  </cacheFields>
  <extLst>
    <ext xmlns:x14="http://schemas.microsoft.com/office/spreadsheetml/2009/9/main" uri="{725AE2AE-9491-48be-B2B4-4EB974FC3084}">
      <x14:pivotCacheDefinition/>
    </ext>
  </extLst>
</pivotCacheDefinition>
</file>

<file path=xl/pivotCache/pivotCacheDefinition10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75219905" missingItemsLimit="0" createdVersion="4" refreshedVersion="4" recordCount="54" xr:uid="{00000000-000A-0000-FFFF-FFFF65000000}">
  <cacheSource type="worksheet">
    <worksheetSource ref="A5:N59" sheet="12-8"/>
  </cacheSource>
  <cacheFields count="14">
    <cacheField name="年別" numFmtId="0">
      <sharedItems count="18">
        <s v="平成17年"/>
        <s v="平成18年"/>
        <s v="平成19年"/>
        <s v="平成20年"/>
        <s v="平成21年"/>
        <s v="平成22年"/>
        <s v="平成23年"/>
        <s v="平成24年"/>
        <s v="平成25年"/>
        <s v="平成26年"/>
        <s v="平成27年"/>
        <s v="平成28年"/>
        <s v="平成29年"/>
        <s v="平成30年"/>
        <s v="令和元年"/>
        <s v="令和2年"/>
        <s v="令和3年"/>
        <s v="令和4年"/>
      </sharedItems>
    </cacheField>
    <cacheField name="性別" numFmtId="0">
      <sharedItems count="3">
        <s v="総数"/>
        <s v="男"/>
        <s v="女"/>
      </sharedItems>
    </cacheField>
    <cacheField name="総数" numFmtId="0">
      <sharedItems containsSemiMixedTypes="0" containsString="0" containsNumber="1" containsInteger="1" minValue="133" maxValue="434" count="43">
        <n v="429"/>
        <n v="434"/>
        <n v="419"/>
        <n v="424"/>
        <n v="406"/>
        <n v="389"/>
        <n v="361"/>
        <n v="407"/>
        <n v="375"/>
        <n v="373"/>
        <n v="413"/>
        <n v="327"/>
        <n v="370"/>
        <n v="326"/>
        <n v="354"/>
        <n v="311"/>
        <n v="300"/>
        <n v="293"/>
        <n v="240"/>
        <n v="217"/>
        <n v="208"/>
        <n v="233"/>
        <n v="198"/>
        <n v="191"/>
        <n v="188"/>
        <n v="213"/>
        <n v="197"/>
        <n v="201"/>
        <n v="178"/>
        <n v="175"/>
        <n v="151"/>
        <n v="148"/>
        <n v="189"/>
        <n v="211"/>
        <n v="173"/>
        <n v="194"/>
        <n v="172"/>
        <n v="205"/>
        <n v="149"/>
        <n v="169"/>
        <n v="176"/>
        <n v="133"/>
        <n v="145"/>
      </sharedItems>
    </cacheField>
    <cacheField name="15歳未満" numFmtId="0">
      <sharedItems containsSemiMixedTypes="0" containsString="0" containsNumber="1" containsInteger="1" minValue="0" maxValue="1"/>
    </cacheField>
    <cacheField name="15～19歳" numFmtId="0">
      <sharedItems containsSemiMixedTypes="0" containsString="0" containsNumber="1" containsInteger="1" minValue="0" maxValue="11"/>
    </cacheField>
    <cacheField name="20～24歳" numFmtId="0">
      <sharedItems containsSemiMixedTypes="0" containsString="0" containsNumber="1" containsInteger="1" minValue="5" maxValue="70"/>
    </cacheField>
    <cacheField name="25～29歳" numFmtId="0">
      <sharedItems containsSemiMixedTypes="0" containsString="0" containsNumber="1" containsInteger="1" minValue="37" maxValue="158"/>
    </cacheField>
    <cacheField name="30～34歳" numFmtId="0">
      <sharedItems containsSemiMixedTypes="0" containsString="0" containsNumber="1" containsInteger="1" minValue="43" maxValue="162"/>
    </cacheField>
    <cacheField name="35～39歳" numFmtId="0">
      <sharedItems containsSemiMixedTypes="0" containsString="0" containsNumber="1" containsInteger="1" minValue="22" maxValue="88"/>
    </cacheField>
    <cacheField name="40～44歳" numFmtId="0">
      <sharedItems containsSemiMixedTypes="0" containsString="0" containsNumber="1" containsInteger="1" minValue="1" maxValue="24"/>
    </cacheField>
    <cacheField name="45～49歳" numFmtId="0">
      <sharedItems containsSemiMixedTypes="0" containsString="0" containsNumber="1" containsInteger="1" minValue="0" maxValue="2"/>
    </cacheField>
    <cacheField name="50～54歳" numFmtId="0">
      <sharedItems containsSemiMixedTypes="0" containsString="0" containsNumber="1" containsInteger="1" minValue="0" maxValue="0"/>
    </cacheField>
    <cacheField name="55歳以上" numFmtId="0">
      <sharedItems containsSemiMixedTypes="0" containsString="0" containsNumber="1" containsInteger="1" minValue="0" maxValue="0"/>
    </cacheField>
    <cacheField name="年齢不詳"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10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75914351" missingItemsLimit="0" createdVersion="4" refreshedVersion="4" recordCount="54" xr:uid="{00000000-000A-0000-FFFF-FFFF66000000}">
  <cacheSource type="worksheet">
    <worksheetSource ref="A5:H59" sheet="12-9"/>
  </cacheSource>
  <cacheFields count="8">
    <cacheField name="年別" numFmtId="0">
      <sharedItems count="18">
        <s v="平成17年"/>
        <s v="平成18年"/>
        <s v="平成19年"/>
        <s v="平成20年"/>
        <s v="平成21年"/>
        <s v="平成22年"/>
        <s v="平成23年"/>
        <s v="平成24年"/>
        <s v="平成25年"/>
        <s v="平成26年"/>
        <s v="平成27年"/>
        <s v="平成28年"/>
        <s v="平成29年"/>
        <s v="平成30年"/>
        <s v="令和元年"/>
        <s v="令和2年"/>
        <s v="令和3年"/>
        <s v="令和4年"/>
      </sharedItems>
    </cacheField>
    <cacheField name="性別" numFmtId="0">
      <sharedItems count="3">
        <s v="総数"/>
        <s v="男"/>
        <s v="女"/>
      </sharedItems>
    </cacheField>
    <cacheField name="総数" numFmtId="0">
      <sharedItems containsSemiMixedTypes="0" containsString="0" containsNumber="1" containsInteger="1" minValue="133" maxValue="434"/>
    </cacheField>
    <cacheField name="第1児" numFmtId="0">
      <sharedItems containsSemiMixedTypes="0" containsString="0" containsNumber="1" containsInteger="1" minValue="56" maxValue="196"/>
    </cacheField>
    <cacheField name="第2児" numFmtId="0">
      <sharedItems containsSemiMixedTypes="0" containsString="0" containsNumber="1" containsInteger="1" minValue="49" maxValue="186"/>
    </cacheField>
    <cacheField name="第3児" numFmtId="0">
      <sharedItems containsSemiMixedTypes="0" containsString="0" containsNumber="1" containsInteger="1" minValue="17" maxValue="66"/>
    </cacheField>
    <cacheField name="第4児" numFmtId="0">
      <sharedItems containsSemiMixedTypes="0" containsString="0" containsNumber="1" containsInteger="1" minValue="2" maxValue="18"/>
    </cacheField>
    <cacheField name="第5児以上" numFmtId="0">
      <sharedItems containsSemiMixedTypes="0" containsString="0" containsNumber="1" containsInteger="1" minValue="0" maxValue="6"/>
    </cacheField>
  </cacheFields>
  <extLst>
    <ext xmlns:x14="http://schemas.microsoft.com/office/spreadsheetml/2009/9/main" uri="{725AE2AE-9491-48be-B2B4-4EB974FC3084}">
      <x14:pivotCacheDefinition/>
    </ext>
  </extLst>
</pivotCacheDefinition>
</file>

<file path=xl/pivotCache/pivotCacheDefinition10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76597222" missingItemsLimit="0" createdVersion="4" refreshedVersion="4" recordCount="21" xr:uid="{00000000-000A-0000-FFFF-FFFF67000000}">
  <cacheSource type="worksheet">
    <worksheetSource ref="A9:R30" sheet="12-10"/>
  </cacheSource>
  <cacheFields count="18">
    <cacheField name="種別" numFmtId="0">
      <sharedItems count="21">
        <s v="BCG"/>
        <s v="ポリオ（生ワクチン）集団接種"/>
        <s v="二種混合(ジフテリア・破傷風)"/>
        <s v="日本脳炎"/>
        <s v="三種混合(ジフテリア・百日せき・破傷風）"/>
        <s v="ポリオ（不活化）"/>
        <s v="四種混合(ジフテリア.百日せき.破傷風.ポリオ）"/>
        <s v="五種混合(ジフテリア.百日せき.破傷風.ポリオ.ヒブ）"/>
        <s v="風疹"/>
        <s v="麻疹"/>
        <s v="麻疹・風疹（MR）混合"/>
        <s v="ヒブ感染症"/>
        <s v="小児用肺炎球菌感染症"/>
        <s v="ヒトパピローマウイルス感染症"/>
        <s v="インフルエンザ"/>
        <s v="水痘"/>
        <s v="高齢者肺炎球菌"/>
        <s v="Ｂ型肝炎"/>
        <s v="ロタウイルス"/>
        <s v="新型コロナウイルス感染症"/>
        <s v="合計"/>
      </sharedItems>
    </cacheField>
    <cacheField name="平成20年度" numFmtId="0">
      <sharedItems containsBlank="1" containsMixedTypes="1" containsNumber="1" containsInteger="1" minValue="0" maxValue="8673"/>
    </cacheField>
    <cacheField name="平成21年度" numFmtId="0">
      <sharedItems containsBlank="1" containsMixedTypes="1" containsNumber="1" containsInteger="1" minValue="0" maxValue="8149"/>
    </cacheField>
    <cacheField name="平成22年度" numFmtId="0">
      <sharedItems containsBlank="1" containsMixedTypes="1" containsNumber="1" containsInteger="1" minValue="0" maxValue="11295"/>
    </cacheField>
    <cacheField name="平成23年度" numFmtId="0">
      <sharedItems containsBlank="1" containsMixedTypes="1" containsNumber="1" containsInteger="1" minValue="0" maxValue="16735"/>
    </cacheField>
    <cacheField name="平成24年度" numFmtId="0">
      <sharedItems containsBlank="1" containsMixedTypes="1" containsNumber="1" containsInteger="1" minValue="0" maxValue="15253"/>
    </cacheField>
    <cacheField name="平成25年度" numFmtId="0">
      <sharedItems containsBlank="1" containsMixedTypes="1" containsNumber="1" containsInteger="1" minValue="88" maxValue="12512"/>
    </cacheField>
    <cacheField name="平成26年度" numFmtId="0">
      <sharedItems containsBlank="1" containsMixedTypes="1" containsNumber="1" containsInteger="1" minValue="3" maxValue="14209"/>
    </cacheField>
    <cacheField name="平成27年度" numFmtId="0">
      <sharedItems containsBlank="1" containsMixedTypes="1" containsNumber="1" containsInteger="1" minValue="1" maxValue="13792"/>
    </cacheField>
    <cacheField name="平成28年度" numFmtId="0">
      <sharedItems containsBlank="1" containsMixedTypes="1" containsNumber="1" containsInteger="1" minValue="0" maxValue="14045"/>
    </cacheField>
    <cacheField name="平成29年度" numFmtId="0">
      <sharedItems containsBlank="1" containsMixedTypes="1" containsNumber="1" containsInteger="1" minValue="0" maxValue="14081"/>
    </cacheField>
    <cacheField name="平成30年度" numFmtId="0">
      <sharedItems containsBlank="1" containsMixedTypes="1" containsNumber="1" containsInteger="1" minValue="0" maxValue="14090"/>
    </cacheField>
    <cacheField name="令和元年度" numFmtId="0">
      <sharedItems containsBlank="1" containsMixedTypes="1" containsNumber="1" containsInteger="1" minValue="0" maxValue="13916"/>
    </cacheField>
    <cacheField name="令和2年度" numFmtId="0">
      <sharedItems containsMixedTypes="1" containsNumber="1" containsInteger="1" minValue="0" maxValue="16912"/>
    </cacheField>
    <cacheField name="令和3年度" numFmtId="0">
      <sharedItems containsMixedTypes="1" containsNumber="1" containsInteger="1" minValue="0" maxValue="98357"/>
    </cacheField>
    <cacheField name="令和4年度" numFmtId="0">
      <sharedItems containsMixedTypes="1" containsNumber="1" containsInteger="1" minValue="0" maxValue="51698"/>
    </cacheField>
    <cacheField name="令和5年度" numFmtId="0">
      <sharedItems containsMixedTypes="1" containsNumber="1" containsInteger="1" minValue="0" maxValue="23318" count="17">
        <n v="286"/>
        <s v="-"/>
        <n v="293"/>
        <n v="1407"/>
        <n v="0"/>
        <n v="1235"/>
        <n v="707"/>
        <n v="1161"/>
        <n v="1162"/>
        <n v="430"/>
        <n v="5142"/>
        <n v="596"/>
        <n v="620"/>
        <n v="873"/>
        <n v="582"/>
        <n v="23318"/>
        <n v="14494"/>
      </sharedItems>
    </cacheField>
    <cacheField name="令和6年度" numFmtId="0">
      <sharedItems containsMixedTypes="1" containsNumber="1" containsInteger="1" minValue="0" maxValue="15258"/>
    </cacheField>
  </cacheFields>
  <extLst>
    <ext xmlns:x14="http://schemas.microsoft.com/office/spreadsheetml/2009/9/main" uri="{725AE2AE-9491-48be-B2B4-4EB974FC3084}">
      <x14:pivotCacheDefinition/>
    </ext>
  </extLst>
</pivotCacheDefinition>
</file>

<file path=xl/pivotCache/pivotCacheDefinition10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77314813" missingItemsLimit="0" createdVersion="4" refreshedVersion="4" recordCount="17" xr:uid="{00000000-000A-0000-FFFF-FFFF68000000}">
  <cacheSource type="worksheet">
    <worksheetSource ref="A7:K24" sheet="12-11"/>
  </cacheSource>
  <cacheFields count="11">
    <cacheField name="年度別"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総数(献血希望者数)" numFmtId="0">
      <sharedItems containsSemiMixedTypes="0" containsString="0" containsNumber="1" containsInteger="1" minValue="764" maxValue="1103"/>
    </cacheField>
    <cacheField name="うち400㎖採血(献血希望者数)" numFmtId="0">
      <sharedItems containsSemiMixedTypes="0" containsString="0" containsNumber="1" containsInteger="1" minValue="718" maxValue="1093"/>
    </cacheField>
    <cacheField name="男(献血希望者数)" numFmtId="0">
      <sharedItems containsSemiMixedTypes="0" containsString="0" containsNumber="1" containsInteger="1" minValue="562" maxValue="854"/>
    </cacheField>
    <cacheField name="女(献血希望者数)" numFmtId="0">
      <sharedItems containsSemiMixedTypes="0" containsString="0" containsNumber="1" containsInteger="1" minValue="169" maxValue="314"/>
    </cacheField>
    <cacheField name="総数(献血者数)" numFmtId="0">
      <sharedItems containsSemiMixedTypes="0" containsString="0" containsNumber="1" containsInteger="1" minValue="671" maxValue="970"/>
    </cacheField>
    <cacheField name="うち400㎖採血(献血者数)" numFmtId="0">
      <sharedItems containsSemiMixedTypes="0" containsString="0" containsNumber="1" containsInteger="1" minValue="649" maxValue="955"/>
    </cacheField>
    <cacheField name="男(献血者数)" numFmtId="0">
      <sharedItems containsSemiMixedTypes="0" containsString="0" containsNumber="1" containsInteger="1" minValue="523" maxValue="801"/>
    </cacheField>
    <cacheField name="女(献血者数)" numFmtId="0">
      <sharedItems containsSemiMixedTypes="0" containsString="0" containsNumber="1" containsInteger="1" minValue="115" maxValue="259"/>
    </cacheField>
    <cacheField name="献血_x000a_目標数" numFmtId="0">
      <sharedItems containsSemiMixedTypes="0" containsString="0" containsNumber="1" containsInteger="1" minValue="639" maxValue="916"/>
    </cacheField>
    <cacheField name="達成率" numFmtId="0">
      <sharedItems containsSemiMixedTypes="0" containsString="0" containsNumber="1" minValue="83.8" maxValue="140.3755868544601"/>
    </cacheField>
  </cacheFields>
  <extLst>
    <ext xmlns:x14="http://schemas.microsoft.com/office/spreadsheetml/2009/9/main" uri="{725AE2AE-9491-48be-B2B4-4EB974FC3084}">
      <x14:pivotCacheDefinition/>
    </ext>
  </extLst>
</pivotCacheDefinition>
</file>

<file path=xl/pivotCache/pivotCacheDefinition10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7804398" missingItemsLimit="0" createdVersion="4" refreshedVersion="4" recordCount="38" xr:uid="{00000000-000A-0000-FFFF-FFFF69000000}">
  <cacheSource type="worksheet">
    <worksheetSource ref="A6:M44" sheet="12-12"/>
  </cacheSource>
  <cacheFields count="13">
    <cacheField name="年度別" numFmtId="0">
      <sharedItems count="38">
        <s v="昭和59年度"/>
        <s v="昭和60年度"/>
        <s v="昭和61年度"/>
        <s v="昭和62年度"/>
        <s v="昭和63年度"/>
        <s v="平成3年度"/>
        <s v="平成4年度"/>
        <s v="平成5年度"/>
        <s v="平成6年度"/>
        <s v="平成7年度"/>
        <s v="平成8年度"/>
        <s v="平成9年度"/>
        <s v="平成10年度"/>
        <s v="平成11年度"/>
        <s v="平成12年度"/>
        <s v="平成13年度"/>
        <s v="平成14年度"/>
        <s v="平成16年度"/>
        <s v="平成17年度"/>
        <s v="平成18年度"/>
        <s v="平成19年度"/>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総数" numFmtId="0">
      <sharedItems containsSemiMixedTypes="0" containsString="0" containsNumber="1" containsInteger="1" minValue="6778" maxValue="15969"/>
    </cacheField>
    <cacheField name="委託" numFmtId="0">
      <sharedItems containsMixedTypes="1" containsNumber="1" containsInteger="1" minValue="9536" maxValue="11981"/>
    </cacheField>
    <cacheField name="許可" numFmtId="0">
      <sharedItems containsMixedTypes="1" containsNumber="1" containsInteger="1" minValue="2111" maxValue="2888"/>
    </cacheField>
    <cacheField name="直接搬入" numFmtId="0">
      <sharedItems containsMixedTypes="1" containsNumber="1" containsInteger="1" minValue="504" maxValue="1413"/>
    </cacheField>
    <cacheField name="焼却灰_x000a_埋立量" numFmtId="0">
      <sharedItems containsMixedTypes="1" containsNumber="1" containsInteger="1" minValue="390" maxValue="1989"/>
    </cacheField>
    <cacheField name="1人/日搬出量(g)" numFmtId="0">
      <sharedItems containsMixedTypes="1" containsNumber="1" containsInteger="1" minValue="714" maxValue="887"/>
    </cacheField>
    <cacheField name="可燃ごみp" numFmtId="0">
      <sharedItems containsMixedTypes="1" containsNumber="1" containsInteger="1" minValue="8622" maxValue="10561"/>
    </cacheField>
    <cacheField name="可燃粗大ごみp" numFmtId="0">
      <sharedItems containsMixedTypes="1" containsNumber="1" containsInteger="1" minValue="642" maxValue="1036"/>
    </cacheField>
    <cacheField name="不燃ごみp" numFmtId="0">
      <sharedItems containsMixedTypes="1" containsNumber="1" containsInteger="1" minValue="495" maxValue="1103"/>
    </cacheField>
    <cacheField name="資源物p" numFmtId="0">
      <sharedItems containsMixedTypes="1" containsNumber="1" containsInteger="1" minValue="2117" maxValue="3184"/>
    </cacheField>
    <cacheField name="廃乾電池p" numFmtId="0">
      <sharedItems containsMixedTypes="1" containsNumber="1" containsInteger="1" minValue="5" maxValue="10"/>
    </cacheField>
    <cacheField name="蛍光管p" numFmtId="0">
      <sharedItems containsMixedTypes="1" containsNumber="1" containsInteger="1" minValue="1" maxValue="2"/>
    </cacheField>
  </cacheFields>
  <extLst>
    <ext xmlns:x14="http://schemas.microsoft.com/office/spreadsheetml/2009/9/main" uri="{725AE2AE-9491-48be-B2B4-4EB974FC3084}">
      <x14:pivotCacheDefinition/>
    </ext>
  </extLst>
</pivotCacheDefinition>
</file>

<file path=xl/pivotCache/pivotCacheDefinition10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78703706" missingItemsLimit="0" createdVersion="4" refreshedVersion="4" recordCount="38" xr:uid="{00000000-000A-0000-FFFF-FFFF6A000000}">
  <cacheSource type="worksheet">
    <worksheetSource ref="A6:M44" sheet="12-12"/>
  </cacheSource>
  <cacheFields count="13">
    <cacheField name="年度別" numFmtId="0">
      <sharedItems count="38">
        <s v="昭和59年度"/>
        <s v="昭和60年度"/>
        <s v="昭和61年度"/>
        <s v="昭和62年度"/>
        <s v="昭和63年度"/>
        <s v="平成3年度"/>
        <s v="平成4年度"/>
        <s v="平成5年度"/>
        <s v="平成6年度"/>
        <s v="平成7年度"/>
        <s v="平成8年度"/>
        <s v="平成9年度"/>
        <s v="平成10年度"/>
        <s v="平成11年度"/>
        <s v="平成12年度"/>
        <s v="平成13年度"/>
        <s v="平成14年度"/>
        <s v="平成16年度"/>
        <s v="平成17年度"/>
        <s v="平成18年度"/>
        <s v="平成19年度"/>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総数" numFmtId="0">
      <sharedItems containsSemiMixedTypes="0" containsString="0" containsNumber="1" containsInteger="1" minValue="6778" maxValue="15969"/>
    </cacheField>
    <cacheField name="委託" numFmtId="0">
      <sharedItems containsMixedTypes="1" containsNumber="1" containsInteger="1" minValue="9536" maxValue="11981"/>
    </cacheField>
    <cacheField name="許可" numFmtId="0">
      <sharedItems containsMixedTypes="1" containsNumber="1" containsInteger="1" minValue="2111" maxValue="2888"/>
    </cacheField>
    <cacheField name="直接搬入" numFmtId="0">
      <sharedItems containsMixedTypes="1" containsNumber="1" containsInteger="1" minValue="504" maxValue="1413"/>
    </cacheField>
    <cacheField name="焼却灰_x000a_埋立量" numFmtId="0">
      <sharedItems containsMixedTypes="1" containsNumber="1" containsInteger="1" minValue="390" maxValue="1989"/>
    </cacheField>
    <cacheField name="1人/日搬出量(g)" numFmtId="0">
      <sharedItems containsMixedTypes="1" containsNumber="1" containsInteger="1" minValue="714" maxValue="887"/>
    </cacheField>
    <cacheField name="可燃ごみp" numFmtId="0">
      <sharedItems containsMixedTypes="1" containsNumber="1" containsInteger="1" minValue="8622" maxValue="10561"/>
    </cacheField>
    <cacheField name="可燃粗大ごみp" numFmtId="0">
      <sharedItems containsMixedTypes="1" containsNumber="1" containsInteger="1" minValue="642" maxValue="1036"/>
    </cacheField>
    <cacheField name="不燃ごみp" numFmtId="0">
      <sharedItems containsMixedTypes="1" containsNumber="1" containsInteger="1" minValue="495" maxValue="1103"/>
    </cacheField>
    <cacheField name="資源物p" numFmtId="0">
      <sharedItems containsMixedTypes="1" containsNumber="1" containsInteger="1" minValue="2117" maxValue="3184"/>
    </cacheField>
    <cacheField name="廃乾電池p" numFmtId="0">
      <sharedItems containsMixedTypes="1" containsNumber="1" containsInteger="1" minValue="5" maxValue="10"/>
    </cacheField>
    <cacheField name="蛍光管p" numFmtId="0">
      <sharedItems containsMixedTypes="1" containsNumber="1" containsInteger="1" minValue="1" maxValue="2"/>
    </cacheField>
  </cacheFields>
  <extLst>
    <ext xmlns:x14="http://schemas.microsoft.com/office/spreadsheetml/2009/9/main" uri="{725AE2AE-9491-48be-B2B4-4EB974FC3084}">
      <x14:pivotCacheDefinition/>
    </ext>
  </extLst>
</pivotCacheDefinition>
</file>

<file path=xl/pivotCache/pivotCacheDefinition10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79363424" missingItemsLimit="0" createdVersion="4" refreshedVersion="4" recordCount="38" xr:uid="{00000000-000A-0000-FFFF-FFFF6B000000}">
  <cacheSource type="worksheet">
    <worksheetSource ref="A6:J44" sheet="12-13"/>
  </cacheSource>
  <cacheFields count="10">
    <cacheField name="年度別" numFmtId="0">
      <sharedItems count="38">
        <s v="昭和59年度"/>
        <s v="昭和60年度"/>
        <s v="昭和61年度"/>
        <s v="昭和62年度"/>
        <s v="昭和63年度"/>
        <s v="平成3年度"/>
        <s v="平成4年度"/>
        <s v="平成5年度"/>
        <s v="平成6年度"/>
        <s v="平成7年度"/>
        <s v="平成8年度"/>
        <s v="平成9年度"/>
        <s v="平成10年度"/>
        <s v="平成11年度"/>
        <s v="平成12年度"/>
        <s v="平成13年度"/>
        <s v="平成14年度"/>
        <s v="平成16年度"/>
        <s v="平成17年度"/>
        <s v="平成18年度"/>
        <s v="平成19年度"/>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総数(処理量（資源化量）)" numFmtId="0">
      <sharedItems containsSemiMixedTypes="0" containsString="0" containsNumber="1" containsInteger="1" minValue="504" maxValue="3291"/>
    </cacheField>
    <cacheField name="ガラス(処理量（資源化量）)" numFmtId="0">
      <sharedItems containsMixedTypes="1" containsNumber="1" containsInteger="1" minValue="207" maxValue="355"/>
    </cacheField>
    <cacheField name="金属類(処理量（資源化量）)" numFmtId="0">
      <sharedItems containsMixedTypes="1" containsNumber="1" containsInteger="1" minValue="156" maxValue="317"/>
    </cacheField>
    <cacheField name="布類(処理量（資源化量）)" numFmtId="0">
      <sharedItems containsMixedTypes="1" containsNumber="1" containsInteger="1" minValue="121" maxValue="302"/>
    </cacheField>
    <cacheField name="紙類(処理量（資源化量）)" numFmtId="0">
      <sharedItems containsMixedTypes="1" containsNumber="1" containsInteger="1" minValue="49" maxValue="1450"/>
    </cacheField>
    <cacheField name="廃油(処理量（資源化量）)" numFmtId="0">
      <sharedItems containsMixedTypes="1" containsNumber="1" containsInteger="1" minValue="12" maxValue="18"/>
    </cacheField>
    <cacheField name="ペット_x000a_ボトル(処理量（資源化量）)" numFmtId="0">
      <sharedItems containsMixedTypes="1" containsNumber="1" containsInteger="1" minValue="98" maxValue="128"/>
    </cacheField>
    <cacheField name="プラスチック製容器包装(処理量（資源化量）)" numFmtId="0">
      <sharedItems containsMixedTypes="1" containsNumber="1" containsInteger="1" minValue="497" maxValue="692"/>
    </cacheField>
    <cacheField name="売上金額" numFmtId="0">
      <sharedItems containsMixedTypes="1" containsNumber="1" containsInteger="1" minValue="11095" maxValue="44374"/>
    </cacheField>
  </cacheFields>
  <extLst>
    <ext xmlns:x14="http://schemas.microsoft.com/office/spreadsheetml/2009/9/main" uri="{725AE2AE-9491-48be-B2B4-4EB974FC3084}">
      <x14:pivotCacheDefinition/>
    </ext>
  </extLst>
</pivotCacheDefinition>
</file>

<file path=xl/pivotCache/pivotCacheDefinition10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80092592" missingItemsLimit="0" createdVersion="4" refreshedVersion="4" recordCount="22" xr:uid="{00000000-000A-0000-FFFF-FFFF6C000000}">
  <cacheSource type="worksheet">
    <worksheetSource ref="A6:E28" sheet="12-14"/>
  </cacheSource>
  <cacheFields count="5">
    <cacheField name="年度別" numFmtId="0">
      <sharedItems count="22">
        <s v="昭和59年度"/>
        <s v="昭和60年度"/>
        <s v="昭和61年度"/>
        <s v="昭和62年度"/>
        <s v="昭和63年度"/>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し尿処理量" numFmtId="0">
      <sharedItems containsSemiMixedTypes="0" containsString="0" containsNumber="1" containsInteger="1" minValue="468" maxValue="10112"/>
    </cacheField>
    <cacheField name="浄化槽処理量" numFmtId="0">
      <sharedItems containsMixedTypes="1" containsNumber="1" containsInteger="1" minValue="1751" maxValue="2259"/>
    </cacheField>
    <cacheField name="し尿排出量(1人／日(ℓ))" numFmtId="0">
      <sharedItems containsMixedTypes="1" containsNumber="1" minValue="2.86" maxValue="7.25"/>
    </cacheField>
    <cacheField name="浄化槽汚泥排水量(1人／日(ℓ))" numFmtId="0">
      <sharedItems containsMixedTypes="1" containsNumber="1" minValue="0.9" maxValue="1.36"/>
    </cacheField>
  </cacheFields>
  <extLst>
    <ext xmlns:x14="http://schemas.microsoft.com/office/spreadsheetml/2009/9/main" uri="{725AE2AE-9491-48be-B2B4-4EB974FC3084}">
      <x14:pivotCacheDefinition/>
    </ext>
  </extLst>
</pivotCacheDefinition>
</file>

<file path=xl/pivotCache/pivotCacheDefinition10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80775462" missingItemsLimit="0" createdVersion="4" refreshedVersion="4" recordCount="17" xr:uid="{00000000-000A-0000-FFFF-FFFF6D000000}">
  <cacheSource type="worksheet">
    <worksheetSource ref="A4:H21" sheet="12-15"/>
  </cacheSource>
  <cacheFields count="8">
    <cacheField name="年度別"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整備面積" numFmtId="0">
      <sharedItems containsSemiMixedTypes="0" containsString="0" containsNumber="1" minValue="756.86" maxValue="772.51"/>
    </cacheField>
    <cacheField name="処理区域面積" numFmtId="0">
      <sharedItems containsSemiMixedTypes="0" containsString="0" containsNumber="1" minValue="745.43" maxValue="768.77"/>
    </cacheField>
    <cacheField name="処理区域戸数(戸)" numFmtId="0">
      <sharedItems containsSemiMixedTypes="0" containsString="0" containsNumber="1" containsInteger="1" minValue="17215" maxValue="21437"/>
    </cacheField>
    <cacheField name="処理区域人口" numFmtId="0">
      <sharedItems containsSemiMixedTypes="0" containsString="0" containsNumber="1" containsInteger="1" minValue="43375" maxValue="45909"/>
    </cacheField>
    <cacheField name="行政人口" numFmtId="0">
      <sharedItems containsSemiMixedTypes="0" containsString="0" containsNumber="1" containsInteger="1" minValue="47418" maxValue="49077"/>
    </cacheField>
    <cacheField name="普及率(％)" numFmtId="0">
      <sharedItems containsSemiMixedTypes="0" containsString="0" containsNumber="1" minValue="91.2" maxValue="93.6"/>
    </cacheField>
    <cacheField name="管渠延長(m)" numFmtId="0">
      <sharedItems containsSemiMixedTypes="0" containsString="0" containsNumber="1" containsInteger="1" minValue="142131" maxValue="147552"/>
    </cacheField>
  </cacheFields>
  <extLst>
    <ext xmlns:x14="http://schemas.microsoft.com/office/spreadsheetml/2009/9/main" uri="{725AE2AE-9491-48be-B2B4-4EB974FC3084}">
      <x14:pivotCacheDefinition/>
    </ext>
  </extLst>
</pivotCacheDefinition>
</file>

<file path=xl/pivotCache/pivotCacheDefinition10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81493053" missingItemsLimit="0" createdVersion="4" refreshedVersion="4" recordCount="17" xr:uid="{00000000-000A-0000-FFFF-FFFF6E000000}">
  <cacheSource type="worksheet">
    <worksheetSource ref="A6:E23" sheet="12-16"/>
  </cacheSource>
  <cacheFields count="5">
    <cacheField name="年度別"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目久尻川(宮山橋)" numFmtId="0">
      <sharedItems containsSemiMixedTypes="0" containsString="0" containsNumber="1" minValue="1.1000000000000001" maxValue="2.6"/>
    </cacheField>
    <cacheField name="小出川(※)" numFmtId="0">
      <sharedItems containsMixedTypes="1" containsNumber="1" minValue="4.5" maxValue="11"/>
    </cacheField>
    <cacheField name="小出川中流(大曲橋)" numFmtId="0">
      <sharedItems containsSemiMixedTypes="0" containsString="0" containsNumber="1" minValue="4.3" maxValue="12.5"/>
    </cacheField>
    <cacheField name="一之宮幹線(一之宮第2排水路(弥生橋))" numFmtId="0">
      <sharedItems containsSemiMixedTypes="0" containsString="0" containsNumber="1" minValue="1.6" maxValue="3.5"/>
    </cacheField>
  </cacheFields>
  <extLst>
    <ext xmlns:x14="http://schemas.microsoft.com/office/spreadsheetml/2009/9/main" uri="{725AE2AE-9491-48be-B2B4-4EB974FC3084}">
      <x14:pivotCacheDefinition/>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898425926" createdVersion="6" refreshedVersion="6" minRefreshableVersion="3" recordCount="8" xr:uid="{00000000-000A-0000-FFFF-FFFF0A000000}">
  <cacheSource type="worksheet">
    <worksheetSource ref="A6:I14" sheet="4-5"/>
  </cacheSource>
  <cacheFields count="9">
    <cacheField name="年別" numFmtId="0">
      <sharedItems containsDate="1" containsMixedTypes="1" minDate="1985-02-01T00:00:00" maxDate="2020-02-01T00:00:00" count="8">
        <d v="1985-02-01T00:00:00"/>
        <d v="1990-02-01T00:00:00"/>
        <d v="1995-02-01T00:00:00"/>
        <d v="2000-02-01T00:00:00"/>
        <d v="2005-02-01T00:00:00"/>
        <d v="2010-02-01T00:00:00"/>
        <s v="平成27年"/>
        <d v="2020-02-01T00:00:00"/>
      </sharedItems>
    </cacheField>
    <cacheField name="農家数(乳用牛)" numFmtId="0">
      <sharedItems containsSemiMixedTypes="0" containsString="0" containsNumber="1" containsInteger="1" minValue="0" maxValue="17"/>
    </cacheField>
    <cacheField name="頭数(乳用牛)" numFmtId="0">
      <sharedItems containsMixedTypes="1" containsNumber="1" containsInteger="1" minValue="0" maxValue="613"/>
    </cacheField>
    <cacheField name="農家数(肉用牛)" numFmtId="0">
      <sharedItems containsSemiMixedTypes="0" containsString="0" containsNumber="1" containsInteger="1" minValue="0" maxValue="4"/>
    </cacheField>
    <cacheField name="頭数(肉用牛)" numFmtId="0">
      <sharedItems containsMixedTypes="1" containsNumber="1" containsInteger="1" minValue="0" maxValue="117"/>
    </cacheField>
    <cacheField name="農家数(豚)" numFmtId="0">
      <sharedItems containsSemiMixedTypes="0" containsString="0" containsNumber="1" containsInteger="1" minValue="0" maxValue="3"/>
    </cacheField>
    <cacheField name="頭数(豚)" numFmtId="0">
      <sharedItems containsMixedTypes="1" containsNumber="1" containsInteger="1" minValue="0" maxValue="680"/>
    </cacheField>
    <cacheField name="農家数(採卵鶏)" numFmtId="0">
      <sharedItems containsSemiMixedTypes="0" containsString="0" containsNumber="1" containsInteger="1" minValue="2" maxValue="13"/>
    </cacheField>
    <cacheField name="羽数(採卵鶏)" numFmtId="0">
      <sharedItems containsMixedTypes="1" containsNumber="1" containsInteger="1" minValue="16500" maxValue="125896"/>
    </cacheField>
  </cacheFields>
  <extLst>
    <ext xmlns:x14="http://schemas.microsoft.com/office/spreadsheetml/2009/9/main" uri="{725AE2AE-9491-48be-B2B4-4EB974FC3084}">
      <x14:pivotCacheDefinition/>
    </ext>
  </extLst>
</pivotCacheDefinition>
</file>

<file path=xl/pivotCache/pivotCacheDefinition1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82210645" missingItemsLimit="0" createdVersion="4" refreshedVersion="4" recordCount="17" xr:uid="{00000000-000A-0000-FFFF-FFFF6F000000}">
  <cacheSource type="worksheet">
    <worksheetSource ref="A6:J23" sheet="12-17"/>
  </cacheSource>
  <cacheFields count="10">
    <cacheField name="年度別"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総数" numFmtId="0">
      <sharedItems containsSemiMixedTypes="0" containsString="0" containsNumber="1" containsInteger="1" minValue="16" maxValue="101"/>
    </cacheField>
    <cacheField name="大気汚染" numFmtId="0">
      <sharedItems containsSemiMixedTypes="0" containsString="0" containsNumber="1" containsInteger="1" minValue="0" maxValue="13"/>
    </cacheField>
    <cacheField name="悪臭" numFmtId="0">
      <sharedItems containsSemiMixedTypes="0" containsString="0" containsNumber="1" containsInteger="1" minValue="2" maxValue="80"/>
    </cacheField>
    <cacheField name="水質汚濁" numFmtId="0">
      <sharedItems containsSemiMixedTypes="0" containsString="0" containsNumber="1" containsInteger="1" minValue="0" maxValue="2"/>
    </cacheField>
    <cacheField name="騒音" numFmtId="0">
      <sharedItems containsSemiMixedTypes="0" containsString="0" containsNumber="1" containsInteger="1" minValue="2" maxValue="32"/>
    </cacheField>
    <cacheField name="振動" numFmtId="0">
      <sharedItems containsSemiMixedTypes="0" containsString="0" containsNumber="1" containsInteger="1" minValue="0" maxValue="6"/>
    </cacheField>
    <cacheField name="地盤沈下" numFmtId="0">
      <sharedItems containsSemiMixedTypes="0" containsString="0" containsNumber="1" containsInteger="1" minValue="0" maxValue="0"/>
    </cacheField>
    <cacheField name="土壌汚染" numFmtId="0">
      <sharedItems containsSemiMixedTypes="0" containsString="0" containsNumber="1" containsInteger="1" minValue="0" maxValue="0"/>
    </cacheField>
    <cacheField name="その他" numFmtId="0">
      <sharedItems containsSemiMixedTypes="0" containsString="0" containsNumber="1" containsInteger="1" minValue="0" maxValue="5"/>
    </cacheField>
  </cacheFields>
  <extLst>
    <ext xmlns:x14="http://schemas.microsoft.com/office/spreadsheetml/2009/9/main" uri="{725AE2AE-9491-48be-B2B4-4EB974FC3084}">
      <x14:pivotCacheDefinition/>
    </ext>
  </extLst>
</pivotCacheDefinition>
</file>

<file path=xl/pivotCache/pivotCacheDefinition1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82881946" missingItemsLimit="0" createdVersion="4" refreshedVersion="4" recordCount="17" xr:uid="{00000000-000A-0000-FFFF-FFFF70000000}">
  <cacheSource type="worksheet">
    <worksheetSource ref="A6:E23" sheet="12-18"/>
  </cacheSource>
  <cacheFields count="5">
    <cacheField name="年度別"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県下(発令状況)" numFmtId="0">
      <sharedItems containsSemiMixedTypes="0" containsString="0" containsNumber="1" containsInteger="1" minValue="2" maxValue="20"/>
    </cacheField>
    <cacheField name="町内(発令状況)" numFmtId="0">
      <sharedItems containsSemiMixedTypes="0" containsString="0" containsNumber="1" containsInteger="1" minValue="0" maxValue="10"/>
    </cacheField>
    <cacheField name="県下(被害状況)" numFmtId="0">
      <sharedItems containsSemiMixedTypes="0" containsString="0" containsNumber="1" containsInteger="1" minValue="0" maxValue="75"/>
    </cacheField>
    <cacheField name="町内(被害状況)"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1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83576386" missingItemsLimit="0" createdVersion="4" refreshedVersion="4" recordCount="347" xr:uid="{00000000-000A-0000-FFFF-FFFF71000000}">
  <cacheSource type="worksheet">
    <worksheetSource ref="A4:D351" sheet="13-1"/>
  </cacheSource>
  <cacheFields count="4">
    <cacheField name="年別" numFmtId="0">
      <sharedItems count="16">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区分" numFmtId="0">
      <sharedItems count="23">
        <s v="総額"/>
        <s v="町税"/>
        <s v="地方譲与税"/>
        <s v="利子割交付金"/>
        <s v="配当割交付金"/>
        <s v="株式等譲渡所得割交付金"/>
        <s v="地方消費税交付金"/>
        <s v="自動車取得税交付金"/>
        <s v="地方特例交付金"/>
        <s v="地方交付税"/>
        <s v="交通安全対策特別交付金"/>
        <s v="分担金及び負担金"/>
        <s v="使用料及び手数料"/>
        <s v="国庫支出金"/>
        <s v="県支出金"/>
        <s v="財産収入"/>
        <s v="寄附金"/>
        <s v="繰入金"/>
        <s v="繰越金"/>
        <s v="諸収入"/>
        <s v="町債"/>
        <s v="環境性能割交付金"/>
        <s v="法人事業税交付金"/>
      </sharedItems>
    </cacheField>
    <cacheField name="当初予算額　" numFmtId="0">
      <sharedItems containsSemiMixedTypes="0" containsString="0" containsNumber="1" containsInteger="1" minValue="0" maxValue="17620000"/>
    </cacheField>
    <cacheField name="決算額" numFmtId="0">
      <sharedItems containsMixedTypes="1" containsNumber="1" containsInteger="1" minValue="0" maxValue="22924854"/>
    </cacheField>
  </cacheFields>
  <extLst>
    <ext xmlns:x14="http://schemas.microsoft.com/office/spreadsheetml/2009/9/main" uri="{725AE2AE-9491-48be-B2B4-4EB974FC3084}">
      <x14:pivotCacheDefinition/>
    </ext>
  </extLst>
</pivotCacheDefinition>
</file>

<file path=xl/pivotCache/pivotCacheDefinition1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84247687" missingItemsLimit="0" createdVersion="4" refreshedVersion="4" recordCount="208" xr:uid="{00000000-000A-0000-FFFF-FFFF72000000}">
  <cacheSource type="worksheet">
    <worksheetSource ref="A4:D212" sheet="13-2"/>
  </cacheSource>
  <cacheFields count="4">
    <cacheField name="年別" numFmtId="0">
      <sharedItems count="16">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区分" numFmtId="0">
      <sharedItems count="13">
        <s v="総額"/>
        <s v="議会費"/>
        <s v="総務費"/>
        <s v="民生費"/>
        <s v="衛生費"/>
        <s v="労働費"/>
        <s v="農林水産業費"/>
        <s v="商工費"/>
        <s v="土木費"/>
        <s v="消防費"/>
        <s v="教育費"/>
        <s v="公債費"/>
        <s v="予備費"/>
      </sharedItems>
    </cacheField>
    <cacheField name="当初予算額　" numFmtId="0">
      <sharedItems containsSemiMixedTypes="0" containsString="0" containsNumber="1" containsInteger="1" minValue="27337" maxValue="17620000"/>
    </cacheField>
    <cacheField name="決算額" numFmtId="0">
      <sharedItems containsSemiMixedTypes="0" containsString="0" containsNumber="1" minValue="0" maxValue="21666980"/>
    </cacheField>
  </cacheFields>
  <extLst>
    <ext xmlns:x14="http://schemas.microsoft.com/office/spreadsheetml/2009/9/main" uri="{725AE2AE-9491-48be-B2B4-4EB974FC3084}">
      <x14:pivotCacheDefinition/>
    </ext>
  </extLst>
</pivotCacheDefinition>
</file>

<file path=xl/pivotCache/pivotCacheDefinition1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84918982" missingItemsLimit="0" createdVersion="4" refreshedVersion="4" recordCount="36" xr:uid="{00000000-000A-0000-FFFF-FFFF73000000}">
  <cacheSource type="worksheet">
    <worksheetSource ref="A7:T43" sheet="13-3"/>
  </cacheSource>
  <cacheFields count="20">
    <cacheField name="年別" numFmtId="0">
      <sharedItems count="18">
        <s v="平成19年度"/>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金額及び構成比の別" numFmtId="0">
      <sharedItems count="2">
        <s v="金額"/>
        <s v="構成比"/>
      </sharedItems>
    </cacheField>
    <cacheField name="総額" numFmtId="0">
      <sharedItems containsSemiMixedTypes="0" containsString="0" containsNumber="1" containsInteger="1" minValue="100" maxValue="21639731"/>
    </cacheField>
    <cacheField name="総数(人件費)" numFmtId="0">
      <sharedItems containsSemiMixedTypes="0" containsString="0" containsNumber="1" minValue="14.3" maxValue="3325288"/>
    </cacheField>
    <cacheField name="職員給与(人件費)" numFmtId="0">
      <sharedItems containsSemiMixedTypes="0" containsString="0" containsNumber="1" minValue="9.1999999999999993" maxValue="2391460"/>
    </cacheField>
    <cacheField name="その他(人件費)" numFmtId="0">
      <sharedItems containsSemiMixedTypes="0" containsString="0" containsNumber="1" minValue="5.0999999999999996" maxValue="1181840"/>
    </cacheField>
    <cacheField name="物件費" numFmtId="0">
      <sharedItems containsSemiMixedTypes="0" containsString="0" containsNumber="1" minValue="13.80951" maxValue="3751176"/>
    </cacheField>
    <cacheField name="維持補修費" numFmtId="0">
      <sharedItems containsSemiMixedTypes="0" containsString="0" containsNumber="1" minValue="0.49692490783045801" maxValue="179731"/>
    </cacheField>
    <cacheField name="扶助費" numFmtId="0">
      <sharedItems containsSemiMixedTypes="0" containsString="0" containsNumber="1" minValue="11.532454899406039" maxValue="5099215"/>
    </cacheField>
    <cacheField name="補助費等" numFmtId="0">
      <sharedItems containsSemiMixedTypes="0" containsString="0" containsNumber="1" minValue="3.0919446013330618" maxValue="6419670"/>
    </cacheField>
    <cacheField name="総数(普通建設事業費)" numFmtId="0">
      <sharedItems containsSemiMixedTypes="0" containsString="0" containsNumber="1" minValue="6.0877260886959537" maxValue="2916537"/>
    </cacheField>
    <cacheField name="補助事業費(普通建設事業費)" numFmtId="0">
      <sharedItems containsSemiMixedTypes="0" containsString="0" containsNumber="1" minValue="0.6" maxValue="1810276"/>
    </cacheField>
    <cacheField name="単独事業費（※）(普通建設事業費)" numFmtId="0">
      <sharedItems containsSemiMixedTypes="0" containsString="0" containsNumber="1" minValue="3.5768040000000001" maxValue="2160051"/>
    </cacheField>
    <cacheField name="総数(災害復旧事業費)" numFmtId="0">
      <sharedItems containsSemiMixedTypes="0" containsString="0" containsNumber="1" minValue="0" maxValue="8366"/>
    </cacheField>
    <cacheField name="補助事業費(災害復旧事業費)" numFmtId="0">
      <sharedItems containsSemiMixedTypes="0" containsString="0" containsNumber="1" minValue="0" maxValue="3343"/>
    </cacheField>
    <cacheField name="単独事業費(災害復旧事業費)" numFmtId="0">
      <sharedItems containsSemiMixedTypes="0" containsString="0" containsNumber="1" minValue="0" maxValue="5023"/>
    </cacheField>
    <cacheField name="公債費" numFmtId="0">
      <sharedItems containsSemiMixedTypes="0" containsString="0" containsNumber="1" minValue="4.7704700000000004" maxValue="1482274"/>
    </cacheField>
    <cacheField name="積立金" numFmtId="0">
      <sharedItems containsSemiMixedTypes="0" containsString="0" containsNumber="1" minValue="0.16106742971112692" maxValue="2103988"/>
    </cacheField>
    <cacheField name="投資及び出資金貸付金" numFmtId="0">
      <sharedItems containsSemiMixedTypes="0" containsString="0" containsNumber="1" minValue="0.3" maxValue="223208"/>
    </cacheField>
    <cacheField name="繰出金" numFmtId="0">
      <sharedItems containsSemiMixedTypes="0" containsString="0" containsNumber="1" minValue="6.5609799999999998" maxValue="1849397"/>
    </cacheField>
  </cacheFields>
  <extLst>
    <ext xmlns:x14="http://schemas.microsoft.com/office/spreadsheetml/2009/9/main" uri="{725AE2AE-9491-48be-B2B4-4EB974FC3084}">
      <x14:pivotCacheDefinition/>
    </ext>
  </extLst>
</pivotCacheDefinition>
</file>

<file path=xl/pivotCache/pivotCacheDefinition1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85601852" missingItemsLimit="0" createdVersion="4" refreshedVersion="4" recordCount="18" xr:uid="{00000000-000A-0000-FFFF-FFFF74000000}">
  <cacheSource type="worksheet">
    <worksheetSource ref="A4:H22" sheet="13-4"/>
  </cacheSource>
  <cacheFields count="8">
    <cacheField name="年別" numFmtId="0">
      <sharedItems count="18">
        <s v="平成19年度"/>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総額" numFmtId="0">
      <sharedItems containsSemiMixedTypes="0" containsString="0" containsNumber="1" containsInteger="1" minValue="9511641" maxValue="11756815"/>
    </cacheField>
    <cacheField name="国民健康保険事業" numFmtId="0">
      <sharedItems containsSemiMixedTypes="0" containsString="0" containsNumber="1" containsInteger="1" minValue="4793202" maxValue="7010975"/>
    </cacheField>
    <cacheField name="老人保健事業" numFmtId="0">
      <sharedItems containsBlank="1" containsMixedTypes="1" containsNumber="1" containsInteger="1" minValue="1185" maxValue="2220442"/>
    </cacheField>
    <cacheField name="後期高齢者医療事業" numFmtId="0">
      <sharedItems containsMixedTypes="1" containsNumber="1" containsInteger="1" minValue="512014" maxValue="1378321"/>
    </cacheField>
    <cacheField name="下水道事業 　" numFmtId="0">
      <sharedItems containsSemiMixedTypes="0" containsString="0" containsNumber="1" containsInteger="1" minValue="1293728" maxValue="1777062"/>
    </cacheField>
    <cacheField name="介護保険事業" numFmtId="0">
      <sharedItems containsSemiMixedTypes="0" containsString="0" containsNumber="1" containsInteger="1" minValue="1850568" maxValue="3901070"/>
    </cacheField>
    <cacheField name="(仮称)健康福祉総合センター用地取得事業" numFmtId="0">
      <sharedItems containsBlank="1" containsMixedTypes="1" containsNumber="1" containsInteger="1" minValue="78264" maxValue="736059"/>
    </cacheField>
  </cacheFields>
  <extLst>
    <ext xmlns:x14="http://schemas.microsoft.com/office/spreadsheetml/2009/9/main" uri="{725AE2AE-9491-48be-B2B4-4EB974FC3084}">
      <x14:pivotCacheDefinition/>
    </ext>
  </extLst>
</pivotCacheDefinition>
</file>

<file path=xl/pivotCache/pivotCacheDefinition1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86273146" missingItemsLimit="0" createdVersion="4" refreshedVersion="4" recordCount="18" xr:uid="{00000000-000A-0000-FFFF-FFFF75000000}">
  <cacheSource type="worksheet">
    <worksheetSource ref="A4:H22" sheet="13-5"/>
  </cacheSource>
  <cacheFields count="8">
    <cacheField name="年別" numFmtId="0">
      <sharedItems count="18">
        <s v="平成19年度"/>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総額" numFmtId="0">
      <sharedItems containsSemiMixedTypes="0" containsString="0" containsNumber="1" containsInteger="1" minValue="9057992" maxValue="11334003"/>
    </cacheField>
    <cacheField name="国民健康保険事業 　 　　 　" numFmtId="0">
      <sharedItems containsSemiMixedTypes="0" containsString="0" containsNumber="1" containsInteger="1" minValue="4677313" maxValue="6684787"/>
    </cacheField>
    <cacheField name="老人保健事業" numFmtId="0">
      <sharedItems containsBlank="1" containsMixedTypes="1" containsNumber="1" containsInteger="1" minValue="33" maxValue="2240816"/>
    </cacheField>
    <cacheField name="後期高齢者医療事業" numFmtId="0">
      <sharedItems containsMixedTypes="1" containsNumber="1" containsInteger="1" minValue="478206" maxValue="1342942"/>
    </cacheField>
    <cacheField name="下水道事業 　" numFmtId="0">
      <sharedItems containsSemiMixedTypes="0" containsString="0" containsNumber="1" containsInteger="1" minValue="1271924" maxValue="1747014"/>
    </cacheField>
    <cacheField name="介護保険事業" numFmtId="0">
      <sharedItems containsSemiMixedTypes="0" containsString="0" containsNumber="1" containsInteger="1" minValue="1701761" maxValue="3728576"/>
    </cacheField>
    <cacheField name="(仮称)健康福祉総合センター用地取得事業" numFmtId="0">
      <sharedItems containsBlank="1" containsMixedTypes="1" containsNumber="1" containsInteger="1" minValue="78264" maxValue="736059"/>
    </cacheField>
  </cacheFields>
  <extLst>
    <ext xmlns:x14="http://schemas.microsoft.com/office/spreadsheetml/2009/9/main" uri="{725AE2AE-9491-48be-B2B4-4EB974FC3084}">
      <x14:pivotCacheDefinition/>
    </ext>
  </extLst>
</pivotCacheDefinition>
</file>

<file path=xl/pivotCache/pivotCacheDefinition1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8701389" missingItemsLimit="0" createdVersion="4" refreshedVersion="4" recordCount="18" xr:uid="{00000000-000A-0000-FFFF-FFFF76000000}">
  <cacheSource type="worksheet">
    <worksheetSource ref="A5:R23" sheet="13-6"/>
  </cacheSource>
  <cacheFields count="18">
    <cacheField name="年度別" numFmtId="0">
      <sharedItems count="18">
        <s v="平成19年度"/>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A歳入総額" numFmtId="0">
      <sharedItems containsSemiMixedTypes="0" containsString="0" containsNumber="1" containsInteger="1" minValue="13791680" maxValue="22897605"/>
    </cacheField>
    <cacheField name="B歳出総額" numFmtId="0">
      <sharedItems containsSemiMixedTypes="0" containsString="0" containsNumber="1" containsInteger="1" minValue="13032711" maxValue="21639731"/>
    </cacheField>
    <cacheField name="C=A-B差引額" numFmtId="0">
      <sharedItems containsSemiMixedTypes="0" containsString="0" containsNumber="1" containsInteger="1" minValue="693524" maxValue="2256765"/>
    </cacheField>
    <cacheField name="D翌年度へ繰越すべき財源" numFmtId="0">
      <sharedItems containsSemiMixedTypes="0" containsString="0" containsNumber="1" containsInteger="1" minValue="29122" maxValue="406897"/>
    </cacheField>
    <cacheField name="E=C-D実質収支" numFmtId="0">
      <sharedItems containsSemiMixedTypes="0" containsString="0" containsNumber="1" containsInteger="1" minValue="578088" maxValue="2160584"/>
    </cacheField>
    <cacheField name="F単年度収支" numFmtId="0">
      <sharedItems containsSemiMixedTypes="0" containsString="0" containsNumber="1" containsInteger="1" minValue="-472368" maxValue="1169948"/>
    </cacheField>
    <cacheField name="G積立金" numFmtId="0">
      <sharedItems containsSemiMixedTypes="0" containsString="0" containsNumber="1" containsInteger="1" minValue="9791" maxValue="1776935"/>
    </cacheField>
    <cacheField name="H繰上償還金" numFmtId="0">
      <sharedItems containsString="0" containsBlank="1" containsNumber="1" containsInteger="1" minValue="0" maxValue="1150"/>
    </cacheField>
    <cacheField name="I積立金取崩し額" numFmtId="0">
      <sharedItems containsSemiMixedTypes="0" containsString="0" containsNumber="1" containsInteger="1" minValue="0" maxValue="1520186"/>
    </cacheField>
    <cacheField name="Ｊ=F+G+H-I実質単年度収支" numFmtId="0">
      <sharedItems containsSemiMixedTypes="0" containsString="0" containsNumber="1" containsInteger="1" minValue="-1126219" maxValue="1295766"/>
    </cacheField>
    <cacheField name="基準財政収入額" numFmtId="0">
      <sharedItems containsSemiMixedTypes="0" containsString="0" containsNumber="1" containsInteger="1" minValue="6393448" maxValue="8510017"/>
    </cacheField>
    <cacheField name="基準財政需要額" numFmtId="0">
      <sharedItems containsSemiMixedTypes="0" containsString="0" containsNumber="1" containsInteger="1" minValue="5987680" maxValue="7622840"/>
    </cacheField>
    <cacheField name="財政力指数（3ヶ年平均）" numFmtId="0">
      <sharedItems containsSemiMixedTypes="0" containsString="0" containsNumber="1" minValue="0.996" maxValue="1.266"/>
    </cacheField>
    <cacheField name="経常収支比率" numFmtId="0">
      <sharedItems containsSemiMixedTypes="0" containsString="0" containsNumber="1" minValue="86.9" maxValue="98.7"/>
    </cacheField>
    <cacheField name="公債費比率" numFmtId="0">
      <sharedItems containsBlank="1" containsMixedTypes="1" containsNumber="1" minValue="6.8" maxValue="10.6"/>
    </cacheField>
    <cacheField name="町債現在高（普通会計）" numFmtId="0">
      <sharedItems containsSemiMixedTypes="0" containsString="0" containsNumber="1" containsInteger="1" minValue="6858989" maxValue="13162868"/>
    </cacheField>
    <cacheField name="自主財源比率（普通会計）" numFmtId="0">
      <sharedItems containsSemiMixedTypes="0" containsString="0" containsNumber="1" minValue="51" maxValue="76.7"/>
    </cacheField>
  </cacheFields>
  <extLst>
    <ext xmlns:x14="http://schemas.microsoft.com/office/spreadsheetml/2009/9/main" uri="{725AE2AE-9491-48be-B2B4-4EB974FC3084}">
      <x14:pivotCacheDefinition/>
    </ext>
  </extLst>
</pivotCacheDefinition>
</file>

<file path=xl/pivotCache/pivotCacheDefinition1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87789354" missingItemsLimit="0" createdVersion="4" refreshedVersion="4" recordCount="18" xr:uid="{00000000-000A-0000-FFFF-FFFF77000000}">
  <cacheSource type="worksheet">
    <worksheetSource ref="A5:R23" sheet="13-6"/>
  </cacheSource>
  <cacheFields count="18">
    <cacheField name="年度別" numFmtId="0">
      <sharedItems count="18">
        <s v="平成19年度"/>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A歳入総額" numFmtId="0">
      <sharedItems containsSemiMixedTypes="0" containsString="0" containsNumber="1" containsInteger="1" minValue="13791680" maxValue="22897605"/>
    </cacheField>
    <cacheField name="B歳出総額" numFmtId="0">
      <sharedItems containsSemiMixedTypes="0" containsString="0" containsNumber="1" containsInteger="1" minValue="13032711" maxValue="21639731"/>
    </cacheField>
    <cacheField name="C=A-B差引額" numFmtId="0">
      <sharedItems containsSemiMixedTypes="0" containsString="0" containsNumber="1" containsInteger="1" minValue="693524" maxValue="2256765"/>
    </cacheField>
    <cacheField name="D翌年度へ繰越すべき財源" numFmtId="0">
      <sharedItems containsSemiMixedTypes="0" containsString="0" containsNumber="1" containsInteger="1" minValue="29122" maxValue="406897"/>
    </cacheField>
    <cacheField name="E=C-D実質収支" numFmtId="0">
      <sharedItems containsSemiMixedTypes="0" containsString="0" containsNumber="1" containsInteger="1" minValue="578088" maxValue="2160584"/>
    </cacheField>
    <cacheField name="F単年度収支" numFmtId="0">
      <sharedItems containsSemiMixedTypes="0" containsString="0" containsNumber="1" containsInteger="1" minValue="-472368" maxValue="1169948"/>
    </cacheField>
    <cacheField name="G積立金" numFmtId="0">
      <sharedItems containsSemiMixedTypes="0" containsString="0" containsNumber="1" containsInteger="1" minValue="9791" maxValue="1776935"/>
    </cacheField>
    <cacheField name="H繰上償還金" numFmtId="0">
      <sharedItems containsString="0" containsBlank="1" containsNumber="1" containsInteger="1" minValue="0" maxValue="1150"/>
    </cacheField>
    <cacheField name="I積立金取崩し額" numFmtId="0">
      <sharedItems containsSemiMixedTypes="0" containsString="0" containsNumber="1" containsInteger="1" minValue="0" maxValue="1520186"/>
    </cacheField>
    <cacheField name="Ｊ=F+G+H-I実質単年度収支" numFmtId="0">
      <sharedItems containsSemiMixedTypes="0" containsString="0" containsNumber="1" containsInteger="1" minValue="-1126219" maxValue="1295766"/>
    </cacheField>
    <cacheField name="基準財政収入額" numFmtId="0">
      <sharedItems containsSemiMixedTypes="0" containsString="0" containsNumber="1" containsInteger="1" minValue="6393448" maxValue="8510017"/>
    </cacheField>
    <cacheField name="基準財政需要額" numFmtId="0">
      <sharedItems containsSemiMixedTypes="0" containsString="0" containsNumber="1" containsInteger="1" minValue="5987680" maxValue="7622840"/>
    </cacheField>
    <cacheField name="財政力指数（3ヶ年平均）" numFmtId="0">
      <sharedItems containsSemiMixedTypes="0" containsString="0" containsNumber="1" minValue="0.996" maxValue="1.266"/>
    </cacheField>
    <cacheField name="経常収支比率" numFmtId="0">
      <sharedItems containsSemiMixedTypes="0" containsString="0" containsNumber="1" minValue="86.9" maxValue="98.7"/>
    </cacheField>
    <cacheField name="公債費比率" numFmtId="0">
      <sharedItems containsBlank="1" containsMixedTypes="1" containsNumber="1" minValue="6.8" maxValue="10.6"/>
    </cacheField>
    <cacheField name="町債現在高（普通会計）" numFmtId="0">
      <sharedItems containsSemiMixedTypes="0" containsString="0" containsNumber="1" containsInteger="1" minValue="6858989" maxValue="13162868"/>
    </cacheField>
    <cacheField name="自主財源比率（普通会計）" numFmtId="0">
      <sharedItems containsSemiMixedTypes="0" containsString="0" containsNumber="1" minValue="51" maxValue="76.7"/>
    </cacheField>
  </cacheFields>
  <extLst>
    <ext xmlns:x14="http://schemas.microsoft.com/office/spreadsheetml/2009/9/main" uri="{725AE2AE-9491-48be-B2B4-4EB974FC3084}">
      <x14:pivotCacheDefinition/>
    </ext>
  </extLst>
</pivotCacheDefinition>
</file>

<file path=xl/pivotCache/pivotCacheDefinition1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88611108" missingItemsLimit="0" createdVersion="4" refreshedVersion="4" recordCount="18" xr:uid="{00000000-000A-0000-FFFF-FFFF78000000}">
  <cacheSource type="worksheet">
    <worksheetSource ref="A7:AA25" sheet="13-7"/>
  </cacheSource>
  <cacheFields count="27">
    <cacheField name="年度別" numFmtId="0">
      <sharedItems count="18">
        <s v="平成19年度"/>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総額(借入先別)" numFmtId="0">
      <sharedItems containsSemiMixedTypes="0" containsString="0" containsNumber="1" containsInteger="1" minValue="6858989" maxValue="12507358"/>
    </cacheField>
    <cacheField name="小計(政府資金)(借入先別)" numFmtId="0">
      <sharedItems containsSemiMixedTypes="0" containsString="0" containsNumber="1" containsInteger="1" minValue="1538530" maxValue="10198384"/>
    </cacheField>
    <cacheField name="財政融資資金(政府資金)(借入先別)" numFmtId="0">
      <sharedItems containsSemiMixedTypes="0" containsString="0" containsNumber="1" containsInteger="1" minValue="1470941" maxValue="7596189"/>
    </cacheField>
    <cacheField name="旧郵便貯金資金(政府資金)(借入先別)" numFmtId="0">
      <sharedItems containsSemiMixedTypes="0" containsString="0" containsNumber="1" containsInteger="1" minValue="50590" maxValue="834255"/>
    </cacheField>
    <cacheField name="旧簡易生命保険資金(政府資金)(借入先別)" numFmtId="0">
      <sharedItems containsSemiMixedTypes="0" containsString="0" containsNumber="1" containsInteger="1" minValue="16999" maxValue="2786951"/>
    </cacheField>
    <cacheField name="地方公共団体金融機構(借入先別)" numFmtId="0">
      <sharedItems containsSemiMixedTypes="0" containsString="0" containsNumber="1" containsInteger="1" minValue="63082" maxValue="1917730"/>
    </cacheField>
    <cacheField name="市中銀行(借入先別)" numFmtId="0">
      <sharedItems containsSemiMixedTypes="0" containsString="0" containsNumber="1" containsInteger="1" minValue="0" maxValue="0"/>
    </cacheField>
    <cacheField name="その他の金融機関(借入先別)" numFmtId="0">
      <sharedItems containsSemiMixedTypes="0" containsString="0" containsNumber="1" containsInteger="1" minValue="0" maxValue="1130654"/>
    </cacheField>
    <cacheField name="県振興協会(借入先別)" numFmtId="0">
      <sharedItems containsSemiMixedTypes="0" containsString="0" containsNumber="1" containsInteger="1" minValue="485549" maxValue="1561715"/>
    </cacheField>
    <cacheField name="県貸付金(借入先別)" numFmtId="0">
      <sharedItems containsSemiMixedTypes="0" containsString="0" containsNumber="1" containsInteger="1" minValue="375711" maxValue="1608134"/>
    </cacheField>
    <cacheField name="総額(事業別)" numFmtId="0">
      <sharedItems containsSemiMixedTypes="0" containsString="0" containsNumber="1" containsInteger="1" minValue="6858989" maxValue="12507358"/>
    </cacheField>
    <cacheField name="一般公共事業債(事業別)" numFmtId="0">
      <sharedItems containsSemiMixedTypes="0" containsString="0" containsNumber="1" containsInteger="1" minValue="202123" maxValue="495313"/>
    </cacheField>
    <cacheField name="一般単独事業債(事業別)" numFmtId="0">
      <sharedItems containsSemiMixedTypes="0" containsString="0" containsNumber="1" containsInteger="1" minValue="1313942" maxValue="3562364"/>
    </cacheField>
    <cacheField name="学校教育施設等整備事業債(事業別)" numFmtId="0">
      <sharedItems containsSemiMixedTypes="0" containsString="0" containsNumber="1" containsInteger="1" minValue="770011" maxValue="1833796"/>
    </cacheField>
    <cacheField name="社会福祉施設整備事業債(事業別)" numFmtId="0">
      <sharedItems containsSemiMixedTypes="0" containsString="0" containsNumber="1" containsInteger="1" minValue="0" maxValue="56686"/>
    </cacheField>
    <cacheField name="一般廃棄物処理事業債(事業別)" numFmtId="0">
      <sharedItems containsSemiMixedTypes="0" containsString="0" containsNumber="1" containsInteger="1" minValue="31388" maxValue="522439"/>
    </cacheField>
    <cacheField name="一般補助施設整備等事業債(事業別)" numFmtId="0">
      <sharedItems containsSemiMixedTypes="0" containsString="0" containsNumber="1" containsInteger="1" minValue="328422" maxValue="1567287"/>
    </cacheField>
    <cacheField name="厚生福祉施設整備事業債(事業別)" numFmtId="0">
      <sharedItems containsBlank="1" containsMixedTypes="1" containsNumber="1" containsInteger="1" minValue="4129" maxValue="63183"/>
    </cacheField>
    <cacheField name="緊急防災・減災事業債(事業別)" numFmtId="0">
      <sharedItems containsBlank="1" containsMixedTypes="1" containsNumber="1" containsInteger="1" minValue="0" maxValue="8800"/>
    </cacheField>
    <cacheField name="全国防災(事業別)" numFmtId="0">
      <sharedItems containsMixedTypes="1" containsNumber="1" containsInteger="1" minValue="38291" maxValue="84300"/>
    </cacheField>
    <cacheField name="財源対策債(事業別)" numFmtId="0">
      <sharedItems containsBlank="1" containsMixedTypes="1" containsNumber="1" containsInteger="1" minValue="14602" maxValue="30974"/>
    </cacheField>
    <cacheField name="臨時財政特例債(事業別)" numFmtId="0">
      <sharedItems containsBlank="1" containsMixedTypes="1" containsNumber="1" containsInteger="1" minValue="529" maxValue="529"/>
    </cacheField>
    <cacheField name="減税補てん債(事業別)" numFmtId="0">
      <sharedItems containsSemiMixedTypes="0" containsString="0" containsNumber="1" containsInteger="1" minValue="17618" maxValue="1514876"/>
    </cacheField>
    <cacheField name="臨時税収補てん債(事業別)" numFmtId="0">
      <sharedItems containsBlank="1" containsMixedTypes="1" containsNumber="1" containsInteger="1" minValue="22870" maxValue="209180"/>
    </cacheField>
    <cacheField name="臨時財政対策債(事業別)" numFmtId="0">
      <sharedItems containsSemiMixedTypes="0" containsString="0" containsNumber="1" containsInteger="1" minValue="1064786" maxValue="4382341"/>
    </cacheField>
    <cacheField name="県貸付金(事業別)" numFmtId="0">
      <sharedItems containsSemiMixedTypes="0" containsString="0" containsNumber="1" containsInteger="1" minValue="375711" maxValue="1608134"/>
    </cacheField>
  </cacheFields>
  <extLst>
    <ext xmlns:x14="http://schemas.microsoft.com/office/spreadsheetml/2009/9/main" uri="{725AE2AE-9491-48be-B2B4-4EB974FC3084}">
      <x14:pivotCacheDefinition/>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899386571" createdVersion="6" refreshedVersion="6" minRefreshableVersion="3" recordCount="6" xr:uid="{00000000-000A-0000-FFFF-FFFF0B000000}">
  <cacheSource type="worksheet">
    <worksheetSource ref="A9:M15" sheet="4-6(H22以前)"/>
  </cacheSource>
  <cacheFields count="13">
    <cacheField name="年別" numFmtId="176">
      <sharedItems containsSemiMixedTypes="0" containsNonDate="0" containsDate="1" containsString="0" minDate="1985-02-01T00:00:00" maxDate="2010-02-01T00:00:00" count="6">
        <d v="1985-02-01T00:00:00"/>
        <d v="1990-02-01T00:00:00"/>
        <d v="1995-02-01T00:00:00"/>
        <d v="2000-02-01T00:00:00"/>
        <d v="2005-02-01T00:00:00"/>
        <d v="2010-02-01T00:00:00"/>
      </sharedItems>
    </cacheField>
    <cacheField name="実農家数(農家数(規模別))" numFmtId="0">
      <sharedItems containsSemiMixedTypes="0" containsString="0" containsNumber="1" containsInteger="1" minValue="62" maxValue="107"/>
    </cacheField>
    <cacheField name="5a未満(農家数(規模別))" numFmtId="0">
      <sharedItems containsSemiMixedTypes="0" containsString="0" containsNumber="1" containsInteger="1" minValue="11" maxValue="23"/>
    </cacheField>
    <cacheField name="5～10a_x000a_未満(農家数(規模別))" numFmtId="0">
      <sharedItems containsSemiMixedTypes="0" containsString="0" containsNumber="1" containsInteger="1" minValue="11" maxValue="39"/>
    </cacheField>
    <cacheField name="10～20a_x000a_未満(農家数(規模別))" numFmtId="0">
      <sharedItems containsSemiMixedTypes="0" containsString="0" containsNumber="1" containsInteger="1" minValue="20" maxValue="38"/>
    </cacheField>
    <cacheField name="20～30a_x000a_未満(農家数(規模別))" numFmtId="0">
      <sharedItems containsSemiMixedTypes="0" containsString="0" containsNumber="1" containsInteger="1" minValue="6" maxValue="12"/>
    </cacheField>
    <cacheField name="30a以上(農家数(規模別))" numFmtId="0">
      <sharedItems containsSemiMixedTypes="0" containsString="0" containsNumber="1" containsInteger="1" minValue="1" maxValue="9"/>
    </cacheField>
    <cacheField name="農家数(総数)(施設栽培)" numFmtId="0">
      <sharedItems containsSemiMixedTypes="0" containsString="0" containsNumber="1" containsInteger="1" minValue="62" maxValue="138"/>
    </cacheField>
    <cacheField name="面積(総数)(施設栽培)" numFmtId="0">
      <sharedItems containsSemiMixedTypes="0" containsString="0" containsNumber="1" containsInteger="1" minValue="843" maxValue="1228"/>
    </cacheField>
    <cacheField name="農家数(ガラス室)(施設栽培)" numFmtId="0">
      <sharedItems containsMixedTypes="1" containsNumber="1" containsInteger="1" minValue="57" maxValue="68"/>
    </cacheField>
    <cacheField name="面積(ハウス)(施設栽培)" numFmtId="0">
      <sharedItems containsMixedTypes="1" containsNumber="1" containsInteger="1" minValue="521" maxValue="634"/>
    </cacheField>
    <cacheField name="農家数(ハウス)(施設栽培)" numFmtId="0">
      <sharedItems containsMixedTypes="1" containsNumber="1" containsInteger="1" minValue="45" maxValue="70"/>
    </cacheField>
    <cacheField name="面積(ハウス)(施設栽培)2" numFmtId="0">
      <sharedItems containsMixedTypes="1" containsNumber="1" containsInteger="1" minValue="349" maxValue="594"/>
    </cacheField>
  </cacheFields>
  <extLst>
    <ext xmlns:x14="http://schemas.microsoft.com/office/spreadsheetml/2009/9/main" uri="{725AE2AE-9491-48be-B2B4-4EB974FC3084}">
      <x14:pivotCacheDefinition/>
    </ext>
  </extLst>
</pivotCacheDefinition>
</file>

<file path=xl/pivotCache/pivotCacheDefinition1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89270834" missingItemsLimit="0" createdVersion="4" refreshedVersion="4" recordCount="18" xr:uid="{00000000-000A-0000-FFFF-FFFF79000000}">
  <cacheSource type="worksheet">
    <worksheetSource ref="A7:AA25" sheet="13-7"/>
  </cacheSource>
  <cacheFields count="27">
    <cacheField name="年度別" numFmtId="0">
      <sharedItems count="18">
        <s v="平成19年度"/>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総額(借入先別)" numFmtId="0">
      <sharedItems containsSemiMixedTypes="0" containsString="0" containsNumber="1" containsInteger="1" minValue="6858989" maxValue="12507358"/>
    </cacheField>
    <cacheField name="小計(政府資金)(借入先別)" numFmtId="0">
      <sharedItems containsSemiMixedTypes="0" containsString="0" containsNumber="1" containsInteger="1" minValue="1538530" maxValue="10198384"/>
    </cacheField>
    <cacheField name="財政融資資金(政府資金)(借入先別)" numFmtId="0">
      <sharedItems containsSemiMixedTypes="0" containsString="0" containsNumber="1" containsInteger="1" minValue="1470941" maxValue="7596189"/>
    </cacheField>
    <cacheField name="旧郵便貯金資金(政府資金)(借入先別)" numFmtId="0">
      <sharedItems containsSemiMixedTypes="0" containsString="0" containsNumber="1" containsInteger="1" minValue="50590" maxValue="834255"/>
    </cacheField>
    <cacheField name="旧簡易生命保険資金(政府資金)(借入先別)" numFmtId="0">
      <sharedItems containsSemiMixedTypes="0" containsString="0" containsNumber="1" containsInteger="1" minValue="16999" maxValue="2786951"/>
    </cacheField>
    <cacheField name="地方公共団体金融機構(借入先別)" numFmtId="0">
      <sharedItems containsSemiMixedTypes="0" containsString="0" containsNumber="1" containsInteger="1" minValue="63082" maxValue="1917730"/>
    </cacheField>
    <cacheField name="市中銀行(借入先別)" numFmtId="0">
      <sharedItems containsSemiMixedTypes="0" containsString="0" containsNumber="1" containsInteger="1" minValue="0" maxValue="0"/>
    </cacheField>
    <cacheField name="その他の金融機関(借入先別)" numFmtId="0">
      <sharedItems containsSemiMixedTypes="0" containsString="0" containsNumber="1" containsInteger="1" minValue="0" maxValue="1130654"/>
    </cacheField>
    <cacheField name="県振興協会(借入先別)" numFmtId="0">
      <sharedItems containsSemiMixedTypes="0" containsString="0" containsNumber="1" containsInteger="1" minValue="485549" maxValue="1561715"/>
    </cacheField>
    <cacheField name="県貸付金(借入先別)" numFmtId="0">
      <sharedItems containsSemiMixedTypes="0" containsString="0" containsNumber="1" containsInteger="1" minValue="375711" maxValue="1608134"/>
    </cacheField>
    <cacheField name="総額(事業別)" numFmtId="0">
      <sharedItems containsSemiMixedTypes="0" containsString="0" containsNumber="1" containsInteger="1" minValue="6858989" maxValue="12507358"/>
    </cacheField>
    <cacheField name="一般公共事業債(事業別)" numFmtId="0">
      <sharedItems containsSemiMixedTypes="0" containsString="0" containsNumber="1" containsInteger="1" minValue="202123" maxValue="495313"/>
    </cacheField>
    <cacheField name="一般単独事業債(事業別)" numFmtId="0">
      <sharedItems containsSemiMixedTypes="0" containsString="0" containsNumber="1" containsInteger="1" minValue="1313942" maxValue="3562364"/>
    </cacheField>
    <cacheField name="学校教育施設等整備事業債(事業別)" numFmtId="0">
      <sharedItems containsSemiMixedTypes="0" containsString="0" containsNumber="1" containsInteger="1" minValue="770011" maxValue="1833796"/>
    </cacheField>
    <cacheField name="社会福祉施設整備事業債(事業別)" numFmtId="0">
      <sharedItems containsSemiMixedTypes="0" containsString="0" containsNumber="1" containsInteger="1" minValue="0" maxValue="56686"/>
    </cacheField>
    <cacheField name="一般廃棄物処理事業債(事業別)" numFmtId="0">
      <sharedItems containsSemiMixedTypes="0" containsString="0" containsNumber="1" containsInteger="1" minValue="31388" maxValue="522439"/>
    </cacheField>
    <cacheField name="一般補助施設整備等事業債(事業別)" numFmtId="0">
      <sharedItems containsSemiMixedTypes="0" containsString="0" containsNumber="1" containsInteger="1" minValue="328422" maxValue="1567287"/>
    </cacheField>
    <cacheField name="厚生福祉施設整備事業債(事業別)" numFmtId="0">
      <sharedItems containsBlank="1" containsMixedTypes="1" containsNumber="1" containsInteger="1" minValue="4129" maxValue="63183"/>
    </cacheField>
    <cacheField name="緊急防災・減災事業債(事業別)" numFmtId="0">
      <sharedItems containsBlank="1" containsMixedTypes="1" containsNumber="1" containsInteger="1" minValue="0" maxValue="8800"/>
    </cacheField>
    <cacheField name="全国防災(事業別)" numFmtId="0">
      <sharedItems containsMixedTypes="1" containsNumber="1" containsInteger="1" minValue="38291" maxValue="84300"/>
    </cacheField>
    <cacheField name="財源対策債(事業別)" numFmtId="0">
      <sharedItems containsBlank="1" containsMixedTypes="1" containsNumber="1" containsInteger="1" minValue="14602" maxValue="30974"/>
    </cacheField>
    <cacheField name="臨時財政特例債(事業別)" numFmtId="0">
      <sharedItems containsBlank="1" containsMixedTypes="1" containsNumber="1" containsInteger="1" minValue="529" maxValue="529"/>
    </cacheField>
    <cacheField name="減税補てん債(事業別)" numFmtId="0">
      <sharedItems containsSemiMixedTypes="0" containsString="0" containsNumber="1" containsInteger="1" minValue="17618" maxValue="1514876"/>
    </cacheField>
    <cacheField name="臨時税収補てん債(事業別)" numFmtId="0">
      <sharedItems containsBlank="1" containsMixedTypes="1" containsNumber="1" containsInteger="1" minValue="22870" maxValue="209180"/>
    </cacheField>
    <cacheField name="臨時財政対策債(事業別)" numFmtId="0">
      <sharedItems containsSemiMixedTypes="0" containsString="0" containsNumber="1" containsInteger="1" minValue="1064786" maxValue="4382341"/>
    </cacheField>
    <cacheField name="県貸付金(事業別)" numFmtId="0">
      <sharedItems containsSemiMixedTypes="0" containsString="0" containsNumber="1" containsInteger="1" minValue="375711" maxValue="1608134"/>
    </cacheField>
  </cacheFields>
  <extLst>
    <ext xmlns:x14="http://schemas.microsoft.com/office/spreadsheetml/2009/9/main" uri="{725AE2AE-9491-48be-B2B4-4EB974FC3084}">
      <x14:pivotCacheDefinition/>
    </ext>
  </extLst>
</pivotCacheDefinition>
</file>

<file path=xl/pivotCache/pivotCacheDefinition1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89953704" missingItemsLimit="0" createdVersion="4" refreshedVersion="4" recordCount="18" xr:uid="{00000000-000A-0000-FFFF-FFFF7A000000}">
  <cacheSource type="worksheet">
    <worksheetSource ref="A7:AA25" sheet="13-7"/>
  </cacheSource>
  <cacheFields count="27">
    <cacheField name="年度別" numFmtId="0">
      <sharedItems count="18">
        <s v="平成19年度"/>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総額(借入先別)" numFmtId="0">
      <sharedItems containsSemiMixedTypes="0" containsString="0" containsNumber="1" containsInteger="1" minValue="6858989" maxValue="12507358"/>
    </cacheField>
    <cacheField name="小計(政府資金)(借入先別)" numFmtId="0">
      <sharedItems containsSemiMixedTypes="0" containsString="0" containsNumber="1" containsInteger="1" minValue="1538530" maxValue="10198384"/>
    </cacheField>
    <cacheField name="財政融資資金(政府資金)(借入先別)" numFmtId="0">
      <sharedItems containsSemiMixedTypes="0" containsString="0" containsNumber="1" containsInteger="1" minValue="1470941" maxValue="7596189"/>
    </cacheField>
    <cacheField name="旧郵便貯金資金(政府資金)(借入先別)" numFmtId="0">
      <sharedItems containsSemiMixedTypes="0" containsString="0" containsNumber="1" containsInteger="1" minValue="50590" maxValue="834255"/>
    </cacheField>
    <cacheField name="旧簡易生命保険資金(政府資金)(借入先別)" numFmtId="0">
      <sharedItems containsSemiMixedTypes="0" containsString="0" containsNumber="1" containsInteger="1" minValue="16999" maxValue="2786951"/>
    </cacheField>
    <cacheField name="地方公共団体金融機構(借入先別)" numFmtId="0">
      <sharedItems containsSemiMixedTypes="0" containsString="0" containsNumber="1" containsInteger="1" minValue="63082" maxValue="1917730"/>
    </cacheField>
    <cacheField name="市中銀行(借入先別)" numFmtId="0">
      <sharedItems containsSemiMixedTypes="0" containsString="0" containsNumber="1" containsInteger="1" minValue="0" maxValue="0"/>
    </cacheField>
    <cacheField name="その他の金融機関(借入先別)" numFmtId="0">
      <sharedItems containsSemiMixedTypes="0" containsString="0" containsNumber="1" containsInteger="1" minValue="0" maxValue="1130654"/>
    </cacheField>
    <cacheField name="県振興協会(借入先別)" numFmtId="0">
      <sharedItems containsSemiMixedTypes="0" containsString="0" containsNumber="1" containsInteger="1" minValue="485549" maxValue="1561715"/>
    </cacheField>
    <cacheField name="県貸付金(借入先別)" numFmtId="0">
      <sharedItems containsSemiMixedTypes="0" containsString="0" containsNumber="1" containsInteger="1" minValue="375711" maxValue="1608134"/>
    </cacheField>
    <cacheField name="総額(事業別)" numFmtId="0">
      <sharedItems containsSemiMixedTypes="0" containsString="0" containsNumber="1" containsInteger="1" minValue="6858989" maxValue="12507358"/>
    </cacheField>
    <cacheField name="一般公共事業債(事業別)" numFmtId="0">
      <sharedItems containsSemiMixedTypes="0" containsString="0" containsNumber="1" containsInteger="1" minValue="202123" maxValue="495313"/>
    </cacheField>
    <cacheField name="一般単独事業債(事業別)" numFmtId="0">
      <sharedItems containsSemiMixedTypes="0" containsString="0" containsNumber="1" containsInteger="1" minValue="1313942" maxValue="3562364"/>
    </cacheField>
    <cacheField name="学校教育施設等整備事業債(事業別)" numFmtId="0">
      <sharedItems containsSemiMixedTypes="0" containsString="0" containsNumber="1" containsInteger="1" minValue="770011" maxValue="1833796"/>
    </cacheField>
    <cacheField name="社会福祉施設整備事業債(事業別)" numFmtId="0">
      <sharedItems containsSemiMixedTypes="0" containsString="0" containsNumber="1" containsInteger="1" minValue="0" maxValue="56686"/>
    </cacheField>
    <cacheField name="一般廃棄物処理事業債(事業別)" numFmtId="0">
      <sharedItems containsSemiMixedTypes="0" containsString="0" containsNumber="1" containsInteger="1" minValue="31388" maxValue="522439"/>
    </cacheField>
    <cacheField name="一般補助施設整備等事業債(事業別)" numFmtId="0">
      <sharedItems containsSemiMixedTypes="0" containsString="0" containsNumber="1" containsInteger="1" minValue="328422" maxValue="1567287"/>
    </cacheField>
    <cacheField name="厚生福祉施設整備事業債(事業別)" numFmtId="0">
      <sharedItems containsBlank="1" containsMixedTypes="1" containsNumber="1" containsInteger="1" minValue="4129" maxValue="63183"/>
    </cacheField>
    <cacheField name="緊急防災・減災事業債(事業別)" numFmtId="0">
      <sharedItems containsBlank="1" containsMixedTypes="1" containsNumber="1" containsInteger="1" minValue="0" maxValue="8800"/>
    </cacheField>
    <cacheField name="全国防災(事業別)" numFmtId="0">
      <sharedItems containsMixedTypes="1" containsNumber="1" containsInteger="1" minValue="38291" maxValue="84300"/>
    </cacheField>
    <cacheField name="財源対策債(事業別)" numFmtId="0">
      <sharedItems containsBlank="1" containsMixedTypes="1" containsNumber="1" containsInteger="1" minValue="14602" maxValue="30974"/>
    </cacheField>
    <cacheField name="臨時財政特例債(事業別)" numFmtId="0">
      <sharedItems containsBlank="1" containsMixedTypes="1" containsNumber="1" containsInteger="1" minValue="529" maxValue="529"/>
    </cacheField>
    <cacheField name="減税補てん債(事業別)" numFmtId="0">
      <sharedItems containsSemiMixedTypes="0" containsString="0" containsNumber="1" containsInteger="1" minValue="17618" maxValue="1514876"/>
    </cacheField>
    <cacheField name="臨時税収補てん債(事業別)" numFmtId="0">
      <sharedItems containsBlank="1" containsMixedTypes="1" containsNumber="1" containsInteger="1" minValue="22870" maxValue="209180"/>
    </cacheField>
    <cacheField name="臨時財政対策債(事業別)" numFmtId="0">
      <sharedItems containsSemiMixedTypes="0" containsString="0" containsNumber="1" containsInteger="1" minValue="1064786" maxValue="4382341"/>
    </cacheField>
    <cacheField name="県貸付金(事業別)" numFmtId="0">
      <sharedItems containsSemiMixedTypes="0" containsString="0" containsNumber="1" containsInteger="1" minValue="375711" maxValue="1608134"/>
    </cacheField>
  </cacheFields>
  <extLst>
    <ext xmlns:x14="http://schemas.microsoft.com/office/spreadsheetml/2009/9/main" uri="{725AE2AE-9491-48be-B2B4-4EB974FC3084}">
      <x14:pivotCacheDefinition/>
    </ext>
  </extLst>
</pivotCacheDefinition>
</file>

<file path=xl/pivotCache/pivotCacheDefinition1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90706016" missingItemsLimit="0" createdVersion="4" refreshedVersion="4" recordCount="234" xr:uid="{00000000-000A-0000-FFFF-FFFF7B000000}">
  <cacheSource type="worksheet">
    <worksheetSource ref="A4:D238" sheet="13-8"/>
  </cacheSource>
  <cacheFields count="4">
    <cacheField name="年度別" numFmtId="0">
      <sharedItems count="18">
        <s v="平成19年度"/>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税区分" numFmtId="0">
      <sharedItems count="6">
        <s v="総額"/>
        <s v="町民税"/>
        <s v="固定資産税"/>
        <s v="軽自動車税"/>
        <s v="町たばこ税"/>
        <s v="都市計画税"/>
      </sharedItems>
    </cacheField>
    <cacheField name="内訳" numFmtId="0">
      <sharedItems/>
    </cacheField>
    <cacheField name="金額" numFmtId="0">
      <sharedItems containsSemiMixedTypes="0" containsString="0" containsNumber="1" containsInteger="1" minValue="53907" maxValue="9612018"/>
    </cacheField>
  </cacheFields>
  <extLst>
    <ext xmlns:x14="http://schemas.microsoft.com/office/spreadsheetml/2009/9/main" uri="{725AE2AE-9491-48be-B2B4-4EB974FC3084}">
      <x14:pivotCacheDefinition/>
    </ext>
  </extLst>
</pivotCacheDefinition>
</file>

<file path=xl/pivotCache/pivotCacheDefinition1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91504633" missingItemsLimit="0" createdVersion="4" refreshedVersion="4" recordCount="17" xr:uid="{00000000-000A-0000-FFFF-FFFF7C000000}">
  <cacheSource type="worksheet">
    <worksheetSource ref="A7:L24" sheet="13-9"/>
  </cacheSource>
  <cacheFields count="12">
    <cacheField name="年度別"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総数(個人)(町民税)" numFmtId="0">
      <sharedItems containsSemiMixedTypes="0" containsString="0" containsNumber="1" containsInteger="1" minValue="23017" maxValue="25935"/>
    </cacheField>
    <cacheField name="均等割のみ(個人)(町民税)" numFmtId="0">
      <sharedItems containsSemiMixedTypes="0" containsString="0" containsNumber="1" containsInteger="1" minValue="1215" maxValue="3095"/>
    </cacheField>
    <cacheField name="所得割のみ(個人)(町民税)" numFmtId="0">
      <sharedItems containsSemiMixedTypes="0" containsString="0" containsNumber="1" containsInteger="1" minValue="0" maxValue="0"/>
    </cacheField>
    <cacheField name="均等割・所得割(個人)(町民税)" numFmtId="0">
      <sharedItems containsSemiMixedTypes="0" containsString="0" containsNumber="1" containsInteger="1" minValue="21650" maxValue="24012"/>
    </cacheField>
    <cacheField name="総数(法人)(町民税)" numFmtId="0">
      <sharedItems containsSemiMixedTypes="0" containsString="0" containsNumber="1" containsInteger="1" minValue="1149" maxValue="1292"/>
    </cacheField>
    <cacheField name="均等割のみ(法人)(町民税)" numFmtId="0">
      <sharedItems containsSemiMixedTypes="0" containsString="0" containsNumber="1" containsInteger="1" minValue="620" maxValue="831"/>
    </cacheField>
    <cacheField name="法人税割・均等割(法人)(町民税)" numFmtId="0">
      <sharedItems containsSemiMixedTypes="0" containsString="0" containsNumber="1" containsInteger="1" minValue="336" maxValue="581"/>
    </cacheField>
    <cacheField name="総数(固定資産税(免点以上))" numFmtId="0">
      <sharedItems containsSemiMixedTypes="0" containsString="0" containsNumber="1" containsInteger="1" minValue="23528" maxValue="29085"/>
    </cacheField>
    <cacheField name="土地(固定資産税(免点以上))" numFmtId="0">
      <sharedItems containsSemiMixedTypes="0" containsString="0" containsNumber="1" containsInteger="1" minValue="10930" maxValue="13780"/>
    </cacheField>
    <cacheField name="家屋(固定資産税(免点以上))" numFmtId="0">
      <sharedItems containsSemiMixedTypes="0" containsString="0" containsNumber="1" containsInteger="1" minValue="12017" maxValue="14663"/>
    </cacheField>
    <cacheField name="償却資産(固定資産税(免点以上))" numFmtId="0">
      <sharedItems containsSemiMixedTypes="0" containsString="0" containsNumber="1" containsInteger="1" minValue="509" maxValue="642"/>
    </cacheField>
  </cacheFields>
  <extLst>
    <ext xmlns:x14="http://schemas.microsoft.com/office/spreadsheetml/2009/9/main" uri="{725AE2AE-9491-48be-B2B4-4EB974FC3084}">
      <x14:pivotCacheDefinition/>
    </ext>
  </extLst>
</pivotCacheDefinition>
</file>

<file path=xl/pivotCache/pivotCacheDefinition1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92222224" missingItemsLimit="0" createdVersion="4" refreshedVersion="4" recordCount="51" xr:uid="{00000000-000A-0000-FFFF-FFFF7D000000}">
  <cacheSource type="worksheet">
    <worksheetSource ref="A6:K57" sheet="13-10"/>
  </cacheSource>
  <cacheFields count="11">
    <cacheField name="年度別"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区分" numFmtId="0">
      <sharedItems count="3">
        <s v="棟数"/>
        <s v="床面積"/>
        <s v="決定価格"/>
      </sharedItems>
    </cacheField>
    <cacheField name="総数(計)" numFmtId="0">
      <sharedItems containsSemiMixedTypes="0" containsString="0" containsNumber="1" containsInteger="1" minValue="15302" maxValue="111624572"/>
    </cacheField>
    <cacheField name="免点未満(計)" numFmtId="0">
      <sharedItems containsSemiMixedTypes="0" containsString="0" containsNumber="1" containsInteger="1" minValue="159" maxValue="482407"/>
    </cacheField>
    <cacheField name="免点以上(計)" numFmtId="0">
      <sharedItems containsSemiMixedTypes="0" containsString="0" containsNumber="1" containsInteger="1" minValue="15099" maxValue="111554629"/>
    </cacheField>
    <cacheField name="総数(木造)" numFmtId="0">
      <sharedItems containsSemiMixedTypes="0" containsString="0" containsNumber="1" containsInteger="1" minValue="11891" maxValue="47084148"/>
    </cacheField>
    <cacheField name="免点未満(木造)" numFmtId="0">
      <sharedItems containsSemiMixedTypes="0" containsString="0" containsNumber="1" containsInteger="1" minValue="133" maxValue="56516"/>
    </cacheField>
    <cacheField name="免点以上(木造)" numFmtId="0">
      <sharedItems containsSemiMixedTypes="0" containsString="0" containsNumber="1" containsInteger="1" minValue="11707" maxValue="47074597"/>
    </cacheField>
    <cacheField name="総数(非木造)" numFmtId="0">
      <sharedItems containsSemiMixedTypes="0" containsString="0" containsNumber="1" containsInteger="1" minValue="3411" maxValue="64540424"/>
    </cacheField>
    <cacheField name="免点未満(非木造)" numFmtId="0">
      <sharedItems containsSemiMixedTypes="0" containsString="0" containsNumber="1" containsInteger="1" minValue="19" maxValue="425891"/>
    </cacheField>
    <cacheField name="免点以上(非木造)" numFmtId="0">
      <sharedItems containsSemiMixedTypes="0" containsString="0" containsNumber="1" containsInteger="1" minValue="3392" maxValue="64480032"/>
    </cacheField>
  </cacheFields>
  <extLst>
    <ext xmlns:x14="http://schemas.microsoft.com/office/spreadsheetml/2009/9/main" uri="{725AE2AE-9491-48be-B2B4-4EB974FC3084}">
      <x14:pivotCacheDefinition/>
    </ext>
  </extLst>
</pivotCacheDefinition>
</file>

<file path=xl/pivotCache/pivotCacheDefinition1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92928239" missingItemsLimit="0" createdVersion="4" refreshedVersion="4" recordCount="51" xr:uid="{00000000-000A-0000-FFFF-FFFF7E000000}">
  <cacheSource type="worksheet">
    <worksheetSource ref="A6:K57" sheet="13-10"/>
  </cacheSource>
  <cacheFields count="11">
    <cacheField name="年度別"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区分" numFmtId="0">
      <sharedItems count="3">
        <s v="棟数"/>
        <s v="床面積"/>
        <s v="決定価格"/>
      </sharedItems>
    </cacheField>
    <cacheField name="総数(計)" numFmtId="0">
      <sharedItems containsSemiMixedTypes="0" containsString="0" containsNumber="1" containsInteger="1" minValue="15302" maxValue="111624572"/>
    </cacheField>
    <cacheField name="免点未満(計)" numFmtId="0">
      <sharedItems containsSemiMixedTypes="0" containsString="0" containsNumber="1" containsInteger="1" minValue="159" maxValue="482407"/>
    </cacheField>
    <cacheField name="免点以上(計)" numFmtId="0">
      <sharedItems containsSemiMixedTypes="0" containsString="0" containsNumber="1" containsInteger="1" minValue="15099" maxValue="111554629"/>
    </cacheField>
    <cacheField name="総数(木造)" numFmtId="0">
      <sharedItems containsSemiMixedTypes="0" containsString="0" containsNumber="1" containsInteger="1" minValue="11891" maxValue="47084148"/>
    </cacheField>
    <cacheField name="免点未満(木造)" numFmtId="0">
      <sharedItems containsSemiMixedTypes="0" containsString="0" containsNumber="1" containsInteger="1" minValue="133" maxValue="56516"/>
    </cacheField>
    <cacheField name="免点以上(木造)" numFmtId="0">
      <sharedItems containsSemiMixedTypes="0" containsString="0" containsNumber="1" containsInteger="1" minValue="11707" maxValue="47074597"/>
    </cacheField>
    <cacheField name="総数(非木造)" numFmtId="0">
      <sharedItems containsSemiMixedTypes="0" containsString="0" containsNumber="1" containsInteger="1" minValue="3411" maxValue="64540424"/>
    </cacheField>
    <cacheField name="免点未満(非木造)" numFmtId="0">
      <sharedItems containsSemiMixedTypes="0" containsString="0" containsNumber="1" containsInteger="1" minValue="19" maxValue="425891"/>
    </cacheField>
    <cacheField name="免点以上(非木造)" numFmtId="0">
      <sharedItems containsSemiMixedTypes="0" containsString="0" containsNumber="1" containsInteger="1" minValue="3392" maxValue="64480032"/>
    </cacheField>
  </cacheFields>
  <extLst>
    <ext xmlns:x14="http://schemas.microsoft.com/office/spreadsheetml/2009/9/main" uri="{725AE2AE-9491-48be-B2B4-4EB974FC3084}">
      <x14:pivotCacheDefinition/>
    </ext>
  </extLst>
</pivotCacheDefinition>
</file>

<file path=xl/pivotCache/pivotCacheDefinition1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93587965" missingItemsLimit="0" createdVersion="4" refreshedVersion="4" recordCount="51" xr:uid="{00000000-000A-0000-FFFF-FFFF7F000000}">
  <cacheSource type="worksheet">
    <worksheetSource ref="A6:K57" sheet="13-10"/>
  </cacheSource>
  <cacheFields count="11">
    <cacheField name="年度別"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区分" numFmtId="0">
      <sharedItems count="3">
        <s v="棟数"/>
        <s v="床面積"/>
        <s v="決定価格"/>
      </sharedItems>
    </cacheField>
    <cacheField name="総数(計)" numFmtId="0">
      <sharedItems containsSemiMixedTypes="0" containsString="0" containsNumber="1" containsInteger="1" minValue="15302" maxValue="111624572"/>
    </cacheField>
    <cacheField name="免点未満(計)" numFmtId="0">
      <sharedItems containsSemiMixedTypes="0" containsString="0" containsNumber="1" containsInteger="1" minValue="159" maxValue="482407"/>
    </cacheField>
    <cacheField name="免点以上(計)" numFmtId="0">
      <sharedItems containsSemiMixedTypes="0" containsString="0" containsNumber="1" containsInteger="1" minValue="15099" maxValue="111554629"/>
    </cacheField>
    <cacheField name="総数(木造)" numFmtId="0">
      <sharedItems containsSemiMixedTypes="0" containsString="0" containsNumber="1" containsInteger="1" minValue="11891" maxValue="47084148"/>
    </cacheField>
    <cacheField name="免点未満(木造)" numFmtId="0">
      <sharedItems containsSemiMixedTypes="0" containsString="0" containsNumber="1" containsInteger="1" minValue="133" maxValue="56516"/>
    </cacheField>
    <cacheField name="免点以上(木造)" numFmtId="0">
      <sharedItems containsSemiMixedTypes="0" containsString="0" containsNumber="1" containsInteger="1" minValue="11707" maxValue="47074597"/>
    </cacheField>
    <cacheField name="総数(非木造)" numFmtId="0">
      <sharedItems containsSemiMixedTypes="0" containsString="0" containsNumber="1" containsInteger="1" minValue="3411" maxValue="64540424"/>
    </cacheField>
    <cacheField name="免点未満(非木造)" numFmtId="0">
      <sharedItems containsSemiMixedTypes="0" containsString="0" containsNumber="1" containsInteger="1" minValue="19" maxValue="425891"/>
    </cacheField>
    <cacheField name="免点以上(非木造)" numFmtId="0">
      <sharedItems containsSemiMixedTypes="0" containsString="0" containsNumber="1" containsInteger="1" minValue="3392" maxValue="64480032"/>
    </cacheField>
  </cacheFields>
  <extLst>
    <ext xmlns:x14="http://schemas.microsoft.com/office/spreadsheetml/2009/9/main" uri="{725AE2AE-9491-48be-B2B4-4EB974FC3084}">
      <x14:pivotCacheDefinition/>
    </ext>
  </extLst>
</pivotCacheDefinition>
</file>

<file path=xl/pivotCache/pivotCacheDefinition1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94317132" missingItemsLimit="0" createdVersion="4" refreshedVersion="4" recordCount="90" xr:uid="{00000000-000A-0000-FFFF-FFFF80000000}">
  <cacheSource type="worksheet">
    <worksheetSource ref="A6:N96" sheet="14-1"/>
  </cacheSource>
  <cacheFields count="14">
    <cacheField name="年度別" numFmtId="0">
      <sharedItems count="15">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区分" numFmtId="0">
      <sharedItems count="6">
        <s v="1,000㎡未満"/>
        <s v="1,000㎡以上1,500㎡未満"/>
        <s v="1,500㎡以上2,000㎡未満"/>
        <s v="2,000㎡以上3,000㎡未満"/>
        <s v="3,000㎡以上5,000㎡未満"/>
        <s v="5,000㎡以上"/>
      </sharedItems>
    </cacheField>
    <cacheField name="総数(件数)" numFmtId="0">
      <sharedItems containsSemiMixedTypes="0" containsString="0" containsNumber="1" containsInteger="1" minValue="0" maxValue="26"/>
    </cacheField>
    <cacheField name="住宅(件数)" numFmtId="0">
      <sharedItems containsSemiMixedTypes="0" containsString="0" containsNumber="1" containsInteger="1" minValue="0" maxValue="22"/>
    </cacheField>
    <cacheField name="工場(件数)" numFmtId="0">
      <sharedItems containsSemiMixedTypes="0" containsString="0" containsNumber="1" containsInteger="1" minValue="0" maxValue="1"/>
    </cacheField>
    <cacheField name="倉庫(件数)" numFmtId="0">
      <sharedItems containsSemiMixedTypes="0" containsString="0" containsNumber="1" containsInteger="1" minValue="0" maxValue="2"/>
    </cacheField>
    <cacheField name="店舗(件数)" numFmtId="0">
      <sharedItems containsSemiMixedTypes="0" containsString="0" containsNumber="1" containsInteger="1" minValue="0" maxValue="2"/>
    </cacheField>
    <cacheField name="その他(件数)" numFmtId="0">
      <sharedItems containsSemiMixedTypes="0" containsString="0" containsNumber="1" containsInteger="1" minValue="0" maxValue="3"/>
    </cacheField>
    <cacheField name="総数(面積)" numFmtId="0">
      <sharedItems containsSemiMixedTypes="0" containsString="0" containsNumber="1" minValue="0" maxValue="98310.93"/>
    </cacheField>
    <cacheField name="住宅(面積)" numFmtId="0">
      <sharedItems containsSemiMixedTypes="0" containsString="0" containsNumber="1" minValue="0" maxValue="23007.24"/>
    </cacheField>
    <cacheField name="工場(面積)" numFmtId="0">
      <sharedItems containsSemiMixedTypes="0" containsString="0" containsNumber="1" minValue="0" maxValue="98310.93"/>
    </cacheField>
    <cacheField name="倉庫(面積)" numFmtId="0">
      <sharedItems containsSemiMixedTypes="0" containsString="0" containsNumber="1" minValue="0" maxValue="20315.28"/>
    </cacheField>
    <cacheField name="店舗(面積)" numFmtId="0">
      <sharedItems containsSemiMixedTypes="0" containsString="0" containsNumber="1" minValue="0" maxValue="11808.04"/>
    </cacheField>
    <cacheField name="その他(面積)" numFmtId="0">
      <sharedItems containsSemiMixedTypes="0" containsString="0" containsNumber="1" minValue="0" maxValue="12540.39"/>
    </cacheField>
  </cacheFields>
  <extLst>
    <ext xmlns:x14="http://schemas.microsoft.com/office/spreadsheetml/2009/9/main" uri="{725AE2AE-9491-48be-B2B4-4EB974FC3084}">
      <x14:pivotCacheDefinition/>
    </ext>
  </extLst>
</pivotCacheDefinition>
</file>

<file path=xl/pivotCache/pivotCacheDefinition12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95081021" missingItemsLimit="0" createdVersion="4" refreshedVersion="4" recordCount="90" xr:uid="{00000000-000A-0000-FFFF-FFFF81000000}">
  <cacheSource type="worksheet">
    <worksheetSource ref="A6:N96" sheet="14-1"/>
  </cacheSource>
  <cacheFields count="14">
    <cacheField name="年度別" numFmtId="0">
      <sharedItems count="15">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区分" numFmtId="0">
      <sharedItems count="6">
        <s v="1,000㎡未満"/>
        <s v="1,000㎡以上1,500㎡未満"/>
        <s v="1,500㎡以上2,000㎡未満"/>
        <s v="2,000㎡以上3,000㎡未満"/>
        <s v="3,000㎡以上5,000㎡未満"/>
        <s v="5,000㎡以上"/>
      </sharedItems>
    </cacheField>
    <cacheField name="総数(件数)" numFmtId="0">
      <sharedItems containsSemiMixedTypes="0" containsString="0" containsNumber="1" containsInteger="1" minValue="0" maxValue="26"/>
    </cacheField>
    <cacheField name="住宅(件数)" numFmtId="0">
      <sharedItems containsSemiMixedTypes="0" containsString="0" containsNumber="1" containsInteger="1" minValue="0" maxValue="22"/>
    </cacheField>
    <cacheField name="工場(件数)" numFmtId="0">
      <sharedItems containsSemiMixedTypes="0" containsString="0" containsNumber="1" containsInteger="1" minValue="0" maxValue="1"/>
    </cacheField>
    <cacheField name="倉庫(件数)" numFmtId="0">
      <sharedItems containsSemiMixedTypes="0" containsString="0" containsNumber="1" containsInteger="1" minValue="0" maxValue="2"/>
    </cacheField>
    <cacheField name="店舗(件数)" numFmtId="0">
      <sharedItems containsSemiMixedTypes="0" containsString="0" containsNumber="1" containsInteger="1" minValue="0" maxValue="2"/>
    </cacheField>
    <cacheField name="その他(件数)" numFmtId="0">
      <sharedItems containsSemiMixedTypes="0" containsString="0" containsNumber="1" containsInteger="1" minValue="0" maxValue="3"/>
    </cacheField>
    <cacheField name="総数(面積)" numFmtId="0">
      <sharedItems containsSemiMixedTypes="0" containsString="0" containsNumber="1" minValue="0" maxValue="98310.93"/>
    </cacheField>
    <cacheField name="住宅(面積)" numFmtId="0">
      <sharedItems containsSemiMixedTypes="0" containsString="0" containsNumber="1" minValue="0" maxValue="23007.24"/>
    </cacheField>
    <cacheField name="工場(面積)" numFmtId="0">
      <sharedItems containsSemiMixedTypes="0" containsString="0" containsNumber="1" minValue="0" maxValue="98310.93"/>
    </cacheField>
    <cacheField name="倉庫(面積)" numFmtId="0">
      <sharedItems containsSemiMixedTypes="0" containsString="0" containsNumber="1" minValue="0" maxValue="20315.28"/>
    </cacheField>
    <cacheField name="店舗(面積)" numFmtId="0">
      <sharedItems containsSemiMixedTypes="0" containsString="0" containsNumber="1" minValue="0" maxValue="11808.04"/>
    </cacheField>
    <cacheField name="その他(面積)" numFmtId="0">
      <sharedItems containsSemiMixedTypes="0" containsString="0" containsNumber="1" minValue="0" maxValue="12540.39"/>
    </cacheField>
  </cacheFields>
  <extLst>
    <ext xmlns:x14="http://schemas.microsoft.com/office/spreadsheetml/2009/9/main" uri="{725AE2AE-9491-48be-B2B4-4EB974FC3084}">
      <x14:pivotCacheDefinition/>
    </ext>
  </extLst>
</pivotCacheDefinition>
</file>

<file path=xl/pivotCache/pivotCacheDefinition12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95694442" missingItemsLimit="0" createdVersion="4" refreshedVersion="4" recordCount="16" xr:uid="{00000000-000A-0000-FFFF-FFFF82000000}">
  <cacheSource type="worksheet">
    <worksheetSource ref="A5:E21" sheet="14-2"/>
  </cacheSource>
  <cacheFields count="5">
    <cacheField name="年別　 　　　　　　　　" numFmtId="0">
      <sharedItems containsDate="1" containsMixedTypes="1" minDate="2009-04-01T00:00:00" maxDate="2021-04-01T00:00:00" count="16">
        <d v="2009-04-01T00:00:00"/>
        <d v="2010-04-01T00:00:00"/>
        <d v="2011-04-01T00:00:00"/>
        <d v="2012-04-01T00:00:00"/>
        <d v="2013-04-01T00:00:00"/>
        <d v="2014-04-01T00:00:00"/>
        <d v="2015-04-01T00:00:00"/>
        <d v="2016-04-01T00:00:00"/>
        <d v="2017-04-01T00:00:00"/>
        <d v="2018-04-01T00:00:00"/>
        <d v="2019-04-01T00:00:00"/>
        <d v="2020-04-01T00:00:00"/>
        <d v="2021-04-01T00:00:00"/>
        <s v="令和4年"/>
        <s v="令和5年"/>
        <s v="令和6年"/>
      </sharedItems>
    </cacheField>
    <cacheField name="路線数" numFmtId="0">
      <sharedItems containsSemiMixedTypes="0" containsString="0" containsNumber="1" containsInteger="1" minValue="693" maxValue="791"/>
    </cacheField>
    <cacheField name="実延長" numFmtId="0">
      <sharedItems containsSemiMixedTypes="0" containsString="0" containsNumber="1" containsInteger="1" minValue="189" maxValue="196"/>
    </cacheField>
    <cacheField name="舗装延長" numFmtId="0">
      <sharedItems containsSemiMixedTypes="0" containsString="0" containsNumber="1" containsInteger="1" minValue="156" maxValue="170"/>
    </cacheField>
    <cacheField name="舗装率" numFmtId="0">
      <sharedItems containsSemiMixedTypes="0" containsString="0" containsNumber="1" containsInteger="1" minValue="83" maxValue="87"/>
    </cacheField>
  </cacheFields>
  <extLst>
    <ext xmlns:x14="http://schemas.microsoft.com/office/spreadsheetml/2009/9/main" uri="{725AE2AE-9491-48be-B2B4-4EB974FC3084}">
      <x14:pivotCacheDefinition/>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00497683" createdVersion="6" refreshedVersion="6" minRefreshableVersion="3" recordCount="2" xr:uid="{00000000-000A-0000-FFFF-FFFF0C000000}">
  <cacheSource type="worksheet">
    <worksheetSource ref="A8:F10" sheet="4-6"/>
  </cacheSource>
  <cacheFields count="6">
    <cacheField name="年別" numFmtId="0">
      <sharedItems count="2">
        <s v="平成27年"/>
        <s v="令和2年"/>
      </sharedItems>
    </cacheField>
    <cacheField name="実経営体数" numFmtId="0">
      <sharedItems containsSemiMixedTypes="0" containsString="0" containsNumber="1" containsInteger="1" minValue="43" maxValue="46"/>
    </cacheField>
    <cacheField name="切り花類" numFmtId="0">
      <sharedItems containsSemiMixedTypes="0" containsString="0" containsNumber="1" containsInteger="1" minValue="32" maxValue="33"/>
    </cacheField>
    <cacheField name="球根類" numFmtId="0">
      <sharedItems containsSemiMixedTypes="0" containsString="0" containsNumber="1" containsInteger="1" minValue="3" maxValue="3"/>
    </cacheField>
    <cacheField name="鉢もの類" numFmtId="0">
      <sharedItems containsSemiMixedTypes="0" containsString="0" containsNumber="1" containsInteger="1" minValue="9" maxValue="14"/>
    </cacheField>
    <cacheField name="花壇用苗もの類" numFmtId="0">
      <sharedItems containsSemiMixedTypes="0" containsString="0" containsNumber="1" containsInteger="1" minValue="9" maxValue="11"/>
    </cacheField>
  </cacheFields>
  <extLst>
    <ext xmlns:x14="http://schemas.microsoft.com/office/spreadsheetml/2009/9/main" uri="{725AE2AE-9491-48be-B2B4-4EB974FC3084}">
      <x14:pivotCacheDefinition/>
    </ext>
  </extLst>
</pivotCacheDefinition>
</file>

<file path=xl/pivotCache/pivotCacheDefinition13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96377312" missingItemsLimit="0" createdVersion="4" refreshedVersion="4" recordCount="3" xr:uid="{00000000-000A-0000-FFFF-FFFF83000000}">
  <cacheSource type="worksheet">
    <worksheetSource ref="A7:O10" sheet="14-3"/>
  </cacheSource>
  <cacheFields count="15">
    <cacheField name="年度別" numFmtId="0">
      <sharedItems count="3">
        <s v="令和4年度"/>
        <s v="令和5年度"/>
        <s v="令和6年度"/>
      </sharedItems>
    </cacheField>
    <cacheField name="一般建築物　(一般建築物)" numFmtId="0">
      <sharedItems containsSemiMixedTypes="0" containsString="0" containsNumber="1" containsInteger="1" minValue="1224" maxValue="1495"/>
    </cacheField>
    <cacheField name="新築(一般建築物)" numFmtId="0">
      <sharedItems containsSemiMixedTypes="0" containsString="0" containsNumber="1" containsInteger="1" minValue="1143" maxValue="1400"/>
    </cacheField>
    <cacheField name="増築（敷地）(一般建築物)" numFmtId="0">
      <sharedItems containsSemiMixedTypes="0" containsString="0" containsNumber="1" containsInteger="1" minValue="3" maxValue="11"/>
    </cacheField>
    <cacheField name="増改築（建物）(一般建築物)" numFmtId="0">
      <sharedItems containsSemiMixedTypes="0" containsString="0" containsNumber="1" containsInteger="1" minValue="4" maxValue="5"/>
    </cacheField>
    <cacheField name="計画変更(一般建築物)" numFmtId="0">
      <sharedItems containsSemiMixedTypes="0" containsString="0" containsNumber="1" containsInteger="1" minValue="52" maxValue="83"/>
    </cacheField>
    <cacheField name="許可申請(一般建築物)" numFmtId="0">
      <sharedItems containsSemiMixedTypes="0" containsString="0" containsNumber="1" containsInteger="1" minValue="7" maxValue="18"/>
    </cacheField>
    <cacheField name="特殊建築物(特殊建築物)" numFmtId="0">
      <sharedItems containsSemiMixedTypes="0" containsString="0" containsNumber="1" containsInteger="1" minValue="139" maxValue="148"/>
    </cacheField>
    <cacheField name="新築(特殊建築物)" numFmtId="0">
      <sharedItems containsSemiMixedTypes="0" containsString="0" containsNumber="1" containsInteger="1" minValue="98" maxValue="104"/>
    </cacheField>
    <cacheField name="増築（敷地）(特殊建築物)" numFmtId="0">
      <sharedItems containsSemiMixedTypes="0" containsString="0" containsNumber="1" containsInteger="1" minValue="9" maxValue="14"/>
    </cacheField>
    <cacheField name="増改築（建物）(特殊建築物)" numFmtId="0">
      <sharedItems containsSemiMixedTypes="0" containsString="0" containsNumber="1" containsInteger="1" minValue="2" maxValue="4"/>
    </cacheField>
    <cacheField name="用途変更(特殊建築物)" numFmtId="0">
      <sharedItems containsSemiMixedTypes="0" containsString="0" containsNumber="1" containsInteger="1" minValue="0" maxValue="2"/>
    </cacheField>
    <cacheField name="計画通知(特殊建築物)" numFmtId="0">
      <sharedItems containsSemiMixedTypes="0" containsString="0" containsNumber="1" containsInteger="1" minValue="2" maxValue="4"/>
    </cacheField>
    <cacheField name="計画変更(特殊建築物)" numFmtId="0">
      <sharedItems containsSemiMixedTypes="0" containsString="0" containsNumber="1" containsInteger="1" minValue="13" maxValue="23"/>
    </cacheField>
    <cacheField name="許可申請(特殊建築物)" numFmtId="0">
      <sharedItems containsSemiMixedTypes="0" containsString="0" containsNumber="1" containsInteger="1" minValue="4" maxValue="5"/>
    </cacheField>
  </cacheFields>
  <extLst>
    <ext xmlns:x14="http://schemas.microsoft.com/office/spreadsheetml/2009/9/main" uri="{725AE2AE-9491-48be-B2B4-4EB974FC3084}">
      <x14:pivotCacheDefinition/>
    </ext>
  </extLst>
</pivotCacheDefinition>
</file>

<file path=xl/pivotCache/pivotCacheDefinition13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97071759" missingItemsLimit="0" createdVersion="4" refreshedVersion="4" recordCount="17" xr:uid="{00000000-000A-0000-FFFF-FFFF84000000}">
  <cacheSource type="worksheet">
    <worksheetSource ref="A8:M25" sheet="14-5"/>
  </cacheSource>
  <cacheFields count="13">
    <cacheField name="年度別"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公園数(総数)" numFmtId="0">
      <sharedItems containsSemiMixedTypes="0" containsString="0" containsNumber="1" containsInteger="1" minValue="37" maxValue="42"/>
    </cacheField>
    <cacheField name="面積(総数)" numFmtId="0">
      <sharedItems containsSemiMixedTypes="0" containsString="0" containsNumber="1" containsInteger="1" minValue="178329" maxValue="183044"/>
    </cacheField>
    <cacheField name="公園数(街区公園)" numFmtId="0">
      <sharedItems containsSemiMixedTypes="0" containsString="0" containsNumber="1" containsInteger="1" minValue="26" maxValue="32"/>
    </cacheField>
    <cacheField name="面積(街区公園)" numFmtId="0">
      <sharedItems containsSemiMixedTypes="0" containsString="0" containsNumber="1" containsInteger="1" minValue="19846" maxValue="24806"/>
    </cacheField>
    <cacheField name="公園数(近隣公園)" numFmtId="0">
      <sharedItems containsSemiMixedTypes="0" containsString="0" containsNumber="1" containsInteger="1" minValue="1" maxValue="1"/>
    </cacheField>
    <cacheField name="面積(近隣公園)" numFmtId="0">
      <sharedItems containsSemiMixedTypes="0" containsString="0" containsNumber="1" containsInteger="1" minValue="15049" maxValue="15049"/>
    </cacheField>
    <cacheField name="公園数(地区公園)" numFmtId="0">
      <sharedItems containsSemiMixedTypes="0" containsString="0" containsNumber="1" containsInteger="1" minValue="1" maxValue="1"/>
    </cacheField>
    <cacheField name="面積(地区公園)" numFmtId="0">
      <sharedItems containsSemiMixedTypes="0" containsString="0" containsNumber="1" containsInteger="1" minValue="47655" maxValue="47655"/>
    </cacheField>
    <cacheField name="公園数(運動公園)" numFmtId="0">
      <sharedItems containsSemiMixedTypes="0" containsString="0" containsNumber="1" containsInteger="1" minValue="1" maxValue="1"/>
    </cacheField>
    <cacheField name="面積(運動公園)" numFmtId="0">
      <sharedItems containsSemiMixedTypes="0" containsString="0" containsNumber="1" containsInteger="1" minValue="72195" maxValue="72196"/>
    </cacheField>
    <cacheField name="公園数(都市緑地)" numFmtId="0">
      <sharedItems containsSemiMixedTypes="0" containsString="0" containsNumber="1" containsInteger="1" minValue="7" maxValue="8"/>
    </cacheField>
    <cacheField name="面積(都市緑地)" numFmtId="0">
      <sharedItems containsSemiMixedTypes="0" containsString="0" containsNumber="1" containsInteger="1" minValue="23338" maxValue="23585"/>
    </cacheField>
  </cacheFields>
  <extLst>
    <ext xmlns:x14="http://schemas.microsoft.com/office/spreadsheetml/2009/9/main" uri="{725AE2AE-9491-48be-B2B4-4EB974FC3084}">
      <x14:pivotCacheDefinition/>
    </ext>
  </extLst>
</pivotCacheDefinition>
</file>

<file path=xl/pivotCache/pivotCacheDefinition13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97812502" missingItemsLimit="0" createdVersion="4" refreshedVersion="4" recordCount="17" xr:uid="{00000000-000A-0000-FFFF-FFFF85000000}">
  <cacheSource type="worksheet">
    <worksheetSource ref="A8:M25" sheet="14-5"/>
  </cacheSource>
  <cacheFields count="13">
    <cacheField name="年度別"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公園数(総数)" numFmtId="0">
      <sharedItems containsSemiMixedTypes="0" containsString="0" containsNumber="1" containsInteger="1" minValue="37" maxValue="42"/>
    </cacheField>
    <cacheField name="面積(総数)" numFmtId="0">
      <sharedItems containsSemiMixedTypes="0" containsString="0" containsNumber="1" containsInteger="1" minValue="178329" maxValue="183044"/>
    </cacheField>
    <cacheField name="公園数(街区公園)" numFmtId="0">
      <sharedItems containsSemiMixedTypes="0" containsString="0" containsNumber="1" containsInteger="1" minValue="26" maxValue="32"/>
    </cacheField>
    <cacheField name="面積(街区公園)" numFmtId="0">
      <sharedItems containsSemiMixedTypes="0" containsString="0" containsNumber="1" containsInteger="1" minValue="19846" maxValue="24806"/>
    </cacheField>
    <cacheField name="公園数(近隣公園)" numFmtId="0">
      <sharedItems containsSemiMixedTypes="0" containsString="0" containsNumber="1" containsInteger="1" minValue="1" maxValue="1"/>
    </cacheField>
    <cacheField name="面積(近隣公園)" numFmtId="0">
      <sharedItems containsSemiMixedTypes="0" containsString="0" containsNumber="1" containsInteger="1" minValue="15049" maxValue="15049"/>
    </cacheField>
    <cacheField name="公園数(地区公園)" numFmtId="0">
      <sharedItems containsSemiMixedTypes="0" containsString="0" containsNumber="1" containsInteger="1" minValue="1" maxValue="1"/>
    </cacheField>
    <cacheField name="面積(地区公園)" numFmtId="0">
      <sharedItems containsSemiMixedTypes="0" containsString="0" containsNumber="1" containsInteger="1" minValue="47655" maxValue="47655"/>
    </cacheField>
    <cacheField name="公園数(運動公園)" numFmtId="0">
      <sharedItems containsSemiMixedTypes="0" containsString="0" containsNumber="1" containsInteger="1" minValue="1" maxValue="1"/>
    </cacheField>
    <cacheField name="面積(運動公園)" numFmtId="0">
      <sharedItems containsSemiMixedTypes="0" containsString="0" containsNumber="1" containsInteger="1" minValue="72195" maxValue="72196"/>
    </cacheField>
    <cacheField name="公園数(都市緑地)" numFmtId="0">
      <sharedItems containsSemiMixedTypes="0" containsString="0" containsNumber="1" containsInteger="1" minValue="7" maxValue="8"/>
    </cacheField>
    <cacheField name="面積(都市緑地)" numFmtId="0">
      <sharedItems containsSemiMixedTypes="0" containsString="0" containsNumber="1" containsInteger="1" minValue="23338" maxValue="23585"/>
    </cacheField>
  </cacheFields>
  <extLst>
    <ext xmlns:x14="http://schemas.microsoft.com/office/spreadsheetml/2009/9/main" uri="{725AE2AE-9491-48be-B2B4-4EB974FC3084}">
      <x14:pivotCacheDefinition/>
    </ext>
  </extLst>
</pivotCacheDefinition>
</file>

<file path=xl/pivotCache/pivotCacheDefinition13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98576391" missingItemsLimit="0" createdVersion="4" refreshedVersion="4" recordCount="17" xr:uid="{00000000-000A-0000-FFFF-FFFF86000000}">
  <cacheSource type="worksheet">
    <worksheetSource ref="A6:L23" sheet="15-1"/>
  </cacheSource>
  <cacheFields count="12">
    <cacheField name="年度別"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総数" numFmtId="0">
      <sharedItems containsSemiMixedTypes="0" containsString="0" containsNumber="1" containsInteger="1" minValue="3191" maxValue="3743"/>
    </cacheField>
    <cacheField name="田端" numFmtId="0">
      <sharedItems containsSemiMixedTypes="0" containsString="0" containsNumber="1" containsInteger="1" minValue="156" maxValue="180"/>
    </cacheField>
    <cacheField name="一之宮" numFmtId="0">
      <sharedItems containsSemiMixedTypes="0" containsString="0" containsNumber="1" containsInteger="1" minValue="631" maxValue="773"/>
    </cacheField>
    <cacheField name="中瀬" numFmtId="0">
      <sharedItems containsSemiMixedTypes="0" containsString="0" containsNumber="1" containsInteger="1" minValue="126" maxValue="142"/>
    </cacheField>
    <cacheField name="大曲" numFmtId="0">
      <sharedItems containsSemiMixedTypes="0" containsString="0" containsNumber="1" containsInteger="1" minValue="146" maxValue="211"/>
    </cacheField>
    <cacheField name="岡田" numFmtId="0">
      <sharedItems containsSemiMixedTypes="0" containsString="0" containsNumber="1" containsInteger="1" minValue="562" maxValue="615"/>
    </cacheField>
    <cacheField name="大蔵" numFmtId="0">
      <sharedItems containsSemiMixedTypes="0" containsString="0" containsNumber="1" containsInteger="1" minValue="65" maxValue="80"/>
    </cacheField>
    <cacheField name="小谷" numFmtId="0">
      <sharedItems containsSemiMixedTypes="0" containsString="0" containsNumber="1" containsInteger="1" minValue="233" maxValue="260"/>
    </cacheField>
    <cacheField name="小動" numFmtId="0">
      <sharedItems containsSemiMixedTypes="0" containsString="0" containsNumber="1" containsInteger="1" minValue="149" maxValue="161"/>
    </cacheField>
    <cacheField name="宮山" numFmtId="0">
      <sharedItems containsSemiMixedTypes="0" containsString="0" containsNumber="1" containsInteger="1" minValue="595" maxValue="704"/>
    </cacheField>
    <cacheField name="倉見" numFmtId="0">
      <sharedItems containsSemiMixedTypes="0" containsString="0" containsNumber="1" containsInteger="1" minValue="481" maxValue="644"/>
    </cacheField>
  </cacheFields>
  <extLst>
    <ext xmlns:x14="http://schemas.microsoft.com/office/spreadsheetml/2009/9/main" uri="{725AE2AE-9491-48be-B2B4-4EB974FC3084}">
      <x14:pivotCacheDefinition/>
    </ext>
  </extLst>
</pivotCacheDefinition>
</file>

<file path=xl/pivotCache/pivotCacheDefinition13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99282406" missingItemsLimit="0" createdVersion="4" refreshedVersion="4" recordCount="195" xr:uid="{00000000-000A-0000-FFFF-FFFF87000000}">
  <cacheSource type="worksheet">
    <worksheetSource ref="A4:E199" sheet="15-2"/>
  </cacheSource>
  <cacheFields count="5">
    <cacheField name="年月別" numFmtId="0">
      <sharedItems containsDate="1" containsMixedTypes="1" minDate="2010-01-01T00:00:00" maxDate="2024-12-01T00:00:00" count="195">
        <d v="2010-01-01T00:00:00"/>
        <d v="2010-02-01T00:00:00"/>
        <d v="2010-03-01T00:00:00"/>
        <d v="2010-04-01T00:00:00"/>
        <d v="2010-05-01T00:00:00"/>
        <d v="2010-06-01T00:00:00"/>
        <d v="2010-07-01T00:00:00"/>
        <d v="2010-08-01T00:00:00"/>
        <d v="2010-09-01T00:00:00"/>
        <d v="2010-10-01T00:00:00"/>
        <d v="2010-11-01T00:00:00"/>
        <d v="2010-12-01T00:00:00"/>
        <s v="平成22年"/>
        <d v="2011-01-01T00:00:00"/>
        <d v="2011-02-01T00:00:00"/>
        <d v="2011-03-01T00:00:00"/>
        <d v="2011-04-01T00:00:00"/>
        <d v="2011-05-01T00:00:00"/>
        <d v="2011-06-01T00:00:00"/>
        <d v="2011-07-01T00:00:00"/>
        <d v="2011-08-01T00:00:00"/>
        <d v="2011-09-01T00:00:00"/>
        <d v="2011-10-01T00:00:00"/>
        <d v="2011-11-01T00:00:00"/>
        <d v="2011-12-01T00:00:00"/>
        <s v="平成23年"/>
        <d v="2012-01-01T00:00:00"/>
        <d v="2012-02-01T00:00:00"/>
        <d v="2012-03-01T00:00:00"/>
        <d v="2012-04-01T00:00:00"/>
        <d v="2012-05-01T00:00:00"/>
        <d v="2012-06-01T00:00:00"/>
        <d v="2012-07-01T00:00:00"/>
        <d v="2012-08-01T00:00:00"/>
        <d v="2012-09-01T00:00:00"/>
        <d v="2012-10-01T00:00:00"/>
        <d v="2012-11-01T00:00:00"/>
        <d v="2012-12-01T00:00:00"/>
        <s v="平成24年"/>
        <d v="2013-01-01T00:00:00"/>
        <d v="2013-02-01T00:00:00"/>
        <d v="2013-03-01T00:00:00"/>
        <d v="2013-04-01T00:00:00"/>
        <d v="2013-05-01T00:00:00"/>
        <d v="2013-06-01T00:00:00"/>
        <d v="2013-07-01T00:00:00"/>
        <d v="2013-08-01T00:00:00"/>
        <d v="2013-09-01T00:00:00"/>
        <d v="2013-10-01T00:00:00"/>
        <d v="2013-11-01T00:00:00"/>
        <d v="2013-12-01T00:00:00"/>
        <s v="平成25年"/>
        <d v="2014-01-01T00:00:00"/>
        <d v="2014-02-01T00:00:00"/>
        <d v="2014-03-01T00:00:00"/>
        <d v="2014-04-01T00:00:00"/>
        <d v="2014-05-01T00:00:00"/>
        <d v="2014-06-01T00:00:00"/>
        <d v="2014-07-01T00:00:00"/>
        <d v="2014-08-01T00:00:00"/>
        <d v="2014-09-01T00:00:00"/>
        <d v="2014-10-01T00:00:00"/>
        <d v="2014-11-01T00:00:00"/>
        <d v="2014-12-01T00:00:00"/>
        <s v="平成26年"/>
        <d v="2015-01-01T00:00:00"/>
        <d v="2015-02-01T00:00:00"/>
        <d v="2015-03-01T00:00:00"/>
        <d v="2015-04-01T00:00:00"/>
        <d v="2015-05-01T00:00:00"/>
        <d v="2015-06-01T00:00:00"/>
        <d v="2015-07-01T00:00:00"/>
        <d v="2015-08-01T00:00:00"/>
        <d v="2015-09-01T00:00:00"/>
        <d v="2015-10-01T00:00:00"/>
        <d v="2015-11-01T00:00:00"/>
        <d v="2015-12-01T00:00:00"/>
        <s v="平成27年"/>
        <d v="2016-01-01T00:00:00"/>
        <d v="2016-02-01T00:00:00"/>
        <d v="2016-03-01T00:00:00"/>
        <d v="2016-04-01T00:00:00"/>
        <d v="2016-05-01T00:00:00"/>
        <d v="2016-06-01T00:00:00"/>
        <d v="2016-07-01T00:00:00"/>
        <d v="2016-08-01T00:00:00"/>
        <d v="2016-09-01T00:00:00"/>
        <d v="2016-10-01T00:00:00"/>
        <d v="2016-11-01T00:00:00"/>
        <d v="2016-12-01T00:00:00"/>
        <s v="平成28年"/>
        <d v="2017-01-01T00:00:00"/>
        <d v="2017-02-01T00:00:00"/>
        <d v="2017-03-01T00:00:00"/>
        <d v="2017-04-01T00:00:00"/>
        <d v="2017-05-01T00:00:00"/>
        <d v="2017-06-01T00:00:00"/>
        <d v="2017-07-01T00:00:00"/>
        <d v="2017-08-01T00:00:00"/>
        <d v="2017-09-01T00:00:00"/>
        <d v="2017-10-01T00:00:00"/>
        <d v="2017-11-01T00:00:00"/>
        <d v="2017-12-01T00:00:00"/>
        <s v="平成29年"/>
        <d v="2018-01-01T00:00:00"/>
        <d v="2018-02-01T00:00:00"/>
        <d v="2018-03-01T00:00:00"/>
        <d v="2018-04-01T00:00:00"/>
        <d v="2018-05-01T00:00:00"/>
        <d v="2018-06-01T00:00:00"/>
        <d v="2018-07-01T00:00:00"/>
        <d v="2018-08-01T00:00:00"/>
        <d v="2018-09-01T00:00:00"/>
        <d v="2018-10-01T00:00:00"/>
        <d v="2018-11-01T00:00:00"/>
        <d v="2018-12-01T00:00:00"/>
        <s v="平成30年"/>
        <d v="2019-01-01T00:00:00"/>
        <d v="2019-02-01T00:00:00"/>
        <d v="2019-03-01T00:00:00"/>
        <d v="2019-04-01T00:00:00"/>
        <d v="2019-05-01T00:00:00"/>
        <d v="2019-06-01T00:00:00"/>
        <d v="2019-07-01T00:00:00"/>
        <d v="2019-08-01T00:00:00"/>
        <d v="2019-09-01T00:00:00"/>
        <d v="2019-10-01T00:00:00"/>
        <d v="2019-11-01T00:00:00"/>
        <d v="2019-12-01T00:00:00"/>
        <s v="令和元年"/>
        <d v="2020-01-01T00:00:00"/>
        <d v="2020-02-01T00:00:00"/>
        <d v="2020-03-01T00:00:00"/>
        <d v="2020-04-01T00:00:00"/>
        <d v="2020-05-01T00:00:00"/>
        <d v="2020-06-01T00:00:00"/>
        <d v="2020-07-01T00:00:00"/>
        <d v="2020-08-01T00:00:00"/>
        <d v="2020-09-01T00:00:00"/>
        <d v="2020-10-01T00:00:00"/>
        <d v="2020-11-01T00:00:00"/>
        <d v="2020-12-01T00:00:00"/>
        <s v="令和2年"/>
        <d v="2021-01-01T00:00:00"/>
        <d v="2021-02-01T00:00:00"/>
        <d v="2021-03-01T00:00:00"/>
        <d v="2021-04-01T00:00:00"/>
        <d v="2021-05-01T00:00:00"/>
        <d v="2021-06-01T00:00:00"/>
        <d v="2021-07-01T00:00:00"/>
        <d v="2021-08-01T00:00:00"/>
        <d v="2021-09-01T00:00:00"/>
        <d v="2021-10-01T00:00:00"/>
        <d v="2021-11-01T00:00:00"/>
        <d v="2021-12-01T00:00:00"/>
        <s v="令和3年"/>
        <d v="2022-01-01T00:00:00"/>
        <d v="2022-02-01T00:00:00"/>
        <d v="2022-03-01T00:00:00"/>
        <d v="2022-04-01T00:00:00"/>
        <d v="2022-05-01T00:00:00"/>
        <d v="2022-06-01T00:00:00"/>
        <d v="2022-07-01T00:00:00"/>
        <d v="2022-08-01T00:00:00"/>
        <d v="2022-09-01T00:00:00"/>
        <d v="2022-10-01T00:00:00"/>
        <d v="2022-11-01T00:00:00"/>
        <d v="2022-12-01T00:00:00"/>
        <s v="令和4年"/>
        <d v="2023-01-01T00:00:00"/>
        <d v="2023-02-01T00:00:00"/>
        <d v="2023-03-01T00:00:00"/>
        <d v="2023-04-01T00:00:00"/>
        <d v="2023-05-01T00:00:00"/>
        <d v="2023-06-01T00:00:00"/>
        <d v="2023-07-01T00:00:00"/>
        <d v="2023-08-01T00:00:00"/>
        <d v="2023-09-01T00:00:00"/>
        <d v="2023-10-01T00:00:00"/>
        <d v="2023-11-01T00:00:00"/>
        <d v="2023-12-01T00:00:00"/>
        <s v="令和5年"/>
        <d v="2024-01-01T00:00:00"/>
        <d v="2024-02-01T00:00:00"/>
        <d v="2024-03-01T00:00:00"/>
        <d v="2024-04-01T00:00:00"/>
        <d v="2024-05-01T00:00:00"/>
        <d v="2024-06-01T00:00:00"/>
        <d v="2024-07-01T00:00:00"/>
        <d v="2024-08-01T00:00:00"/>
        <d v="2024-09-01T00:00:00"/>
        <d v="2024-10-01T00:00:00"/>
        <d v="2024-11-01T00:00:00"/>
        <d v="2024-12-01T00:00:00"/>
        <s v="令和6年"/>
      </sharedItems>
    </cacheField>
    <cacheField name="件数" numFmtId="0">
      <sharedItems containsSemiMixedTypes="0" containsString="0" containsNumber="1" containsInteger="1" minValue="4" maxValue="317"/>
    </cacheField>
    <cacheField name="死者" numFmtId="0">
      <sharedItems containsSemiMixedTypes="0" containsString="0" containsNumber="1" containsInteger="1" minValue="0" maxValue="3"/>
    </cacheField>
    <cacheField name="重傷" numFmtId="0">
      <sharedItems containsSemiMixedTypes="0" containsString="0" containsNumber="1" containsInteger="1" minValue="0" maxValue="17"/>
    </cacheField>
    <cacheField name="軽傷" numFmtId="0">
      <sharedItems containsSemiMixedTypes="0" containsString="0" containsNumber="1" containsInteger="1" minValue="4" maxValue="346"/>
    </cacheField>
  </cacheFields>
  <extLst>
    <ext xmlns:x14="http://schemas.microsoft.com/office/spreadsheetml/2009/9/main" uri="{725AE2AE-9491-48be-B2B4-4EB974FC3084}">
      <x14:pivotCacheDefinition/>
    </ext>
  </extLst>
</pivotCacheDefinition>
</file>

<file path=xl/pivotCache/pivotCacheDefinition13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99976852" missingItemsLimit="0" createdVersion="4" refreshedVersion="4" recordCount="34" xr:uid="{00000000-000A-0000-FFFF-FFFF88000000}">
  <cacheSource type="worksheet">
    <worksheetSource ref="A6:M40" sheet="15-3"/>
  </cacheSource>
  <cacheFields count="13">
    <cacheField name="年度別"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区分" numFmtId="0">
      <sharedItems count="2">
        <s v="件数"/>
        <s v="金額"/>
      </sharedItems>
    </cacheField>
    <cacheField name="総数" numFmtId="0">
      <sharedItems containsSemiMixedTypes="0" containsString="0" containsNumber="1" containsInteger="1" minValue="0" maxValue="1153500"/>
    </cacheField>
    <cacheField name="未就学児(死亡)" numFmtId="0">
      <sharedItems containsSemiMixedTypes="0" containsString="0" containsNumber="1" containsInteger="1" minValue="0" maxValue="0"/>
    </cacheField>
    <cacheField name="6～19歳(死亡)" numFmtId="0">
      <sharedItems containsSemiMixedTypes="0" containsString="0" containsNumber="1" containsInteger="1" minValue="0" maxValue="180000"/>
    </cacheField>
    <cacheField name="20歳以上(死亡)" numFmtId="0">
      <sharedItems containsSemiMixedTypes="0" containsString="0" containsNumber="1" containsInteger="1" minValue="0" maxValue="1080000"/>
    </cacheField>
    <cacheField name="7日未満(入院)" numFmtId="0">
      <sharedItems containsSemiMixedTypes="0" containsString="0" containsNumber="1" containsInteger="1" minValue="0" maxValue="9000"/>
    </cacheField>
    <cacheField name="7日以上(入院)" numFmtId="0">
      <sharedItems containsSemiMixedTypes="0" containsString="0" containsNumber="1" containsInteger="1" minValue="0" maxValue="78000"/>
    </cacheField>
    <cacheField name="30日以上 (入院)" numFmtId="0">
      <sharedItems containsSemiMixedTypes="0" containsString="0" containsNumber="1" containsInteger="1" minValue="0" maxValue="75000"/>
    </cacheField>
    <cacheField name="60日以上(入院)" numFmtId="0">
      <sharedItems containsSemiMixedTypes="0" containsString="0" containsNumber="1" containsInteger="1" minValue="0" maxValue="75000"/>
    </cacheField>
    <cacheField name="90日以上(入院)" numFmtId="0">
      <sharedItems containsSemiMixedTypes="0" containsString="0" containsNumber="1" containsInteger="1" minValue="0" maxValue="0"/>
    </cacheField>
    <cacheField name="120日以上(入院)" numFmtId="0">
      <sharedItems containsSemiMixedTypes="0" containsString="0" containsNumber="1" containsInteger="1" minValue="0" maxValue="0"/>
    </cacheField>
    <cacheField name="150日以上(入院)"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13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7000659723" missingItemsLimit="0" createdVersion="4" refreshedVersion="4" recordCount="17" xr:uid="{00000000-000A-0000-FFFF-FFFF89000000}">
  <cacheSource type="worksheet">
    <worksheetSource ref="A6:N23" sheet="15-4"/>
  </cacheSource>
  <cacheFields count="14">
    <cacheField name="年別" numFmtId="0">
      <sharedItems count="17">
        <s v="平成20年"/>
        <s v="平成21年"/>
        <s v="平成22年"/>
        <s v="平成23年"/>
        <s v="平成24年"/>
        <s v="平成25年"/>
        <s v="平成26年"/>
        <s v="平成27年"/>
        <s v="平成28年"/>
        <s v="平成29年"/>
        <s v="平成30年"/>
        <s v="令和元年"/>
        <s v="令和2年"/>
        <s v="令和3年"/>
        <s v="令和4年"/>
        <s v="令和5年"/>
        <s v="令和6年"/>
      </sharedItems>
    </cacheField>
    <cacheField name="総数" numFmtId="0">
      <sharedItems containsSemiMixedTypes="0" containsString="0" containsNumber="1" containsInteger="1" minValue="143" maxValue="601"/>
    </cacheField>
    <cacheField name="殺人" numFmtId="0">
      <sharedItems containsSemiMixedTypes="0" containsString="0" containsNumber="1" containsInteger="1" minValue="0" maxValue="1"/>
    </cacheField>
    <cacheField name="強盗" numFmtId="0">
      <sharedItems containsSemiMixedTypes="0" containsString="0" containsNumber="1" containsInteger="1" minValue="0" maxValue="5"/>
    </cacheField>
    <cacheField name="放火" numFmtId="0">
      <sharedItems containsSemiMixedTypes="0" containsString="0" containsNumber="1" containsInteger="1" minValue="0" maxValue="1"/>
    </cacheField>
    <cacheField name="強姦" numFmtId="0">
      <sharedItems containsSemiMixedTypes="0" containsString="0" containsNumber="1" containsInteger="1" minValue="0" maxValue="2"/>
    </cacheField>
    <cacheField name="暴行" numFmtId="0">
      <sharedItems containsSemiMixedTypes="0" containsString="0" containsNumber="1" containsInteger="1" minValue="2" maxValue="27"/>
    </cacheField>
    <cacheField name="傷害" numFmtId="0">
      <sharedItems containsSemiMixedTypes="0" containsString="0" containsNumber="1" containsInteger="1" minValue="3" maxValue="16"/>
    </cacheField>
    <cacheField name="脅迫" numFmtId="0">
      <sharedItems containsSemiMixedTypes="0" containsString="0" containsNumber="1" containsInteger="1" minValue="0" maxValue="4"/>
    </cacheField>
    <cacheField name="恐喝" numFmtId="0">
      <sharedItems containsSemiMixedTypes="0" containsString="0" containsNumber="1" containsInteger="1" minValue="0" maxValue="3"/>
    </cacheField>
    <cacheField name="窃盗" numFmtId="0">
      <sharedItems containsSemiMixedTypes="0" containsString="0" containsNumber="1" containsInteger="1" minValue="105" maxValue="477"/>
    </cacheField>
    <cacheField name="詐欺" numFmtId="0">
      <sharedItems containsSemiMixedTypes="0" containsString="0" containsNumber="1" containsInteger="1" minValue="3" maxValue="19"/>
    </cacheField>
    <cacheField name="横領" numFmtId="0">
      <sharedItems containsSemiMixedTypes="0" containsString="0" containsNumber="1" containsInteger="1" minValue="0" maxValue="4"/>
    </cacheField>
    <cacheField name="その他" numFmtId="0">
      <sharedItems containsSemiMixedTypes="0" containsString="0" containsNumber="1" containsInteger="1" minValue="24" maxValue="91"/>
    </cacheField>
  </cacheFields>
  <extLst>
    <ext xmlns:x14="http://schemas.microsoft.com/office/spreadsheetml/2009/9/main" uri="{725AE2AE-9491-48be-B2B4-4EB974FC3084}">
      <x14:pivotCacheDefinition/>
    </ext>
  </extLst>
</pivotCacheDefinition>
</file>

<file path=xl/pivotCache/pivotCacheDefinition13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7001400466" missingItemsLimit="0" createdVersion="4" refreshedVersion="4" recordCount="17" xr:uid="{00000000-000A-0000-FFFF-FFFF8A000000}">
  <cacheSource type="worksheet">
    <worksheetSource ref="A6:N23" sheet="15-4"/>
  </cacheSource>
  <cacheFields count="14">
    <cacheField name="年別" numFmtId="0">
      <sharedItems count="17">
        <s v="平成20年"/>
        <s v="平成21年"/>
        <s v="平成22年"/>
        <s v="平成23年"/>
        <s v="平成24年"/>
        <s v="平成25年"/>
        <s v="平成26年"/>
        <s v="平成27年"/>
        <s v="平成28年"/>
        <s v="平成29年"/>
        <s v="平成30年"/>
        <s v="令和元年"/>
        <s v="令和2年"/>
        <s v="令和3年"/>
        <s v="令和4年"/>
        <s v="令和5年"/>
        <s v="令和6年"/>
      </sharedItems>
    </cacheField>
    <cacheField name="総数" numFmtId="0">
      <sharedItems containsSemiMixedTypes="0" containsString="0" containsNumber="1" containsInteger="1" minValue="143" maxValue="601"/>
    </cacheField>
    <cacheField name="殺人" numFmtId="0">
      <sharedItems containsSemiMixedTypes="0" containsString="0" containsNumber="1" containsInteger="1" minValue="0" maxValue="1"/>
    </cacheField>
    <cacheField name="強盗" numFmtId="0">
      <sharedItems containsSemiMixedTypes="0" containsString="0" containsNumber="1" containsInteger="1" minValue="0" maxValue="5"/>
    </cacheField>
    <cacheField name="放火" numFmtId="0">
      <sharedItems containsSemiMixedTypes="0" containsString="0" containsNumber="1" containsInteger="1" minValue="0" maxValue="1"/>
    </cacheField>
    <cacheField name="強姦" numFmtId="0">
      <sharedItems containsSemiMixedTypes="0" containsString="0" containsNumber="1" containsInteger="1" minValue="0" maxValue="2"/>
    </cacheField>
    <cacheField name="暴行" numFmtId="0">
      <sharedItems containsSemiMixedTypes="0" containsString="0" containsNumber="1" containsInteger="1" minValue="2" maxValue="27"/>
    </cacheField>
    <cacheField name="傷害" numFmtId="0">
      <sharedItems containsSemiMixedTypes="0" containsString="0" containsNumber="1" containsInteger="1" minValue="3" maxValue="16"/>
    </cacheField>
    <cacheField name="脅迫" numFmtId="0">
      <sharedItems containsSemiMixedTypes="0" containsString="0" containsNumber="1" containsInteger="1" minValue="0" maxValue="4"/>
    </cacheField>
    <cacheField name="恐喝" numFmtId="0">
      <sharedItems containsSemiMixedTypes="0" containsString="0" containsNumber="1" containsInteger="1" minValue="0" maxValue="3"/>
    </cacheField>
    <cacheField name="窃盗" numFmtId="0">
      <sharedItems containsSemiMixedTypes="0" containsString="0" containsNumber="1" containsInteger="1" minValue="105" maxValue="477"/>
    </cacheField>
    <cacheField name="詐欺" numFmtId="0">
      <sharedItems containsSemiMixedTypes="0" containsString="0" containsNumber="1" containsInteger="1" minValue="3" maxValue="19"/>
    </cacheField>
    <cacheField name="横領" numFmtId="0">
      <sharedItems containsSemiMixedTypes="0" containsString="0" containsNumber="1" containsInteger="1" minValue="0" maxValue="4"/>
    </cacheField>
    <cacheField name="その他" numFmtId="0">
      <sharedItems containsSemiMixedTypes="0" containsString="0" containsNumber="1" containsInteger="1" minValue="24" maxValue="91"/>
    </cacheField>
  </cacheFields>
  <extLst>
    <ext xmlns:x14="http://schemas.microsoft.com/office/spreadsheetml/2009/9/main" uri="{725AE2AE-9491-48be-B2B4-4EB974FC3084}">
      <x14:pivotCacheDefinition/>
    </ext>
  </extLst>
</pivotCacheDefinition>
</file>

<file path=xl/pivotCache/pivotCacheDefinition13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7002002312" missingItemsLimit="0" createdVersion="4" refreshedVersion="4" recordCount="3" xr:uid="{00000000-000A-0000-FFFF-FFFF8B000000}">
  <cacheSource type="worksheet">
    <worksheetSource ref="A6:K9" sheet="15-5"/>
  </cacheSource>
  <cacheFields count="11">
    <cacheField name="年別" numFmtId="0">
      <sharedItems count="3">
        <s v="令和4年"/>
        <s v="令和5年"/>
        <s v="令和6年"/>
      </sharedItems>
    </cacheField>
    <cacheField name="火災件数(総数(件))" numFmtId="0">
      <sharedItems containsSemiMixedTypes="0" containsString="0" containsNumber="1" containsInteger="1" minValue="56" maxValue="71"/>
    </cacheField>
    <cacheField name="火災件数(建物火災)" numFmtId="0">
      <sharedItems containsSemiMixedTypes="0" containsString="0" containsNumber="1" containsInteger="1" minValue="41" maxValue="43"/>
    </cacheField>
    <cacheField name="火災件数(車両火災)" numFmtId="0">
      <sharedItems containsSemiMixedTypes="0" containsString="0" containsNumber="1" containsInteger="1" minValue="1" maxValue="6"/>
    </cacheField>
    <cacheField name="火災件数(林野火災)" numFmtId="0">
      <sharedItems containsSemiMixedTypes="0" containsString="0" containsNumber="1" containsInteger="1" minValue="0" maxValue="1"/>
    </cacheField>
    <cacheField name="火災件数(その他の火災)" numFmtId="0">
      <sharedItems containsSemiMixedTypes="0" containsString="0" containsNumber="1" containsInteger="1" minValue="11" maxValue="24"/>
    </cacheField>
    <cacheField name="火災損害額(千円)(総額(千円))" numFmtId="38">
      <sharedItems containsSemiMixedTypes="0" containsString="0" containsNumber="1" containsInteger="1" minValue="94586" maxValue="195693"/>
    </cacheField>
    <cacheField name="火災損害額(千円)(建物火災)" numFmtId="38">
      <sharedItems containsSemiMixedTypes="0" containsString="0" containsNumber="1" containsInteger="1" minValue="91148" maxValue="187443"/>
    </cacheField>
    <cacheField name="火災損害額(千円)(車両火災)" numFmtId="38">
      <sharedItems containsSemiMixedTypes="0" containsString="0" containsNumber="1" containsInteger="1" minValue="35" maxValue="4165"/>
    </cacheField>
    <cacheField name="火災損害額(千円)(林野火災)" numFmtId="38">
      <sharedItems containsSemiMixedTypes="0" containsString="0" containsNumber="1" containsInteger="1" minValue="0" maxValue="0"/>
    </cacheField>
    <cacheField name="火災損害額(千円)(その他の火災)" numFmtId="38">
      <sharedItems containsSemiMixedTypes="0" containsString="0" containsNumber="1" containsInteger="1" minValue="570" maxValue="13339"/>
    </cacheField>
  </cacheFields>
  <extLst>
    <ext xmlns:x14="http://schemas.microsoft.com/office/spreadsheetml/2009/9/main" uri="{725AE2AE-9491-48be-B2B4-4EB974FC3084}">
      <x14:pivotCacheDefinition/>
    </ext>
  </extLst>
</pivotCacheDefinition>
</file>

<file path=xl/pivotCache/pivotCacheDefinition13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7002673613" missingItemsLimit="0" createdVersion="4" refreshedVersion="4" recordCount="3" xr:uid="{00000000-000A-0000-FFFF-FFFF8C000000}">
  <cacheSource type="worksheet">
    <worksheetSource ref="A5:G8" sheet="15-6"/>
  </cacheSource>
  <cacheFields count="7">
    <cacheField name="年別" numFmtId="0">
      <sharedItems count="3">
        <s v="令和4年"/>
        <s v="令和5年"/>
        <s v="令和6年"/>
      </sharedItems>
    </cacheField>
    <cacheField name="総数" numFmtId="0">
      <sharedItems containsSemiMixedTypes="0" containsString="0" containsNumber="1" containsInteger="1" minValue="56" maxValue="71"/>
    </cacheField>
    <cacheField name="放火・放火の疑い" numFmtId="0">
      <sharedItems containsSemiMixedTypes="0" containsString="0" containsNumber="1" containsInteger="1" minValue="5" maxValue="13"/>
    </cacheField>
    <cacheField name="電気機器" numFmtId="0">
      <sharedItems containsSemiMixedTypes="0" containsString="0" containsNumber="1" containsInteger="1" minValue="5" maxValue="6"/>
    </cacheField>
    <cacheField name="こんろ" numFmtId="0">
      <sharedItems containsSemiMixedTypes="0" containsString="0" containsNumber="1" containsInteger="1" minValue="5" maxValue="9"/>
    </cacheField>
    <cacheField name="たばこ" numFmtId="0">
      <sharedItems containsSemiMixedTypes="0" containsString="0" containsNumber="1" containsInteger="1" minValue="0" maxValue="4"/>
    </cacheField>
    <cacheField name="配線器具" numFmtId="0">
      <sharedItems containsSemiMixedTypes="0" containsString="0" containsNumber="1" containsInteger="1" minValue="0" maxValue="8"/>
    </cacheField>
  </cacheFields>
  <extLst>
    <ext xmlns:x14="http://schemas.microsoft.com/office/spreadsheetml/2009/9/main" uri="{725AE2AE-9491-48be-B2B4-4EB974FC3084}">
      <x14:pivotCacheDefinition/>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01319444" createdVersion="6" refreshedVersion="6" minRefreshableVersion="3" recordCount="8" xr:uid="{00000000-000A-0000-FFFF-FFFF0D000000}">
  <cacheSource type="worksheet">
    <worksheetSource ref="A5:N13" sheet="4-7"/>
  </cacheSource>
  <cacheFields count="14">
    <cacheField name="年別" numFmtId="176">
      <sharedItems containsSemiMixedTypes="0" containsNonDate="0" containsDate="1" containsString="0" minDate="1985-02-01T00:00:00" maxDate="2020-02-01T00:00:00" count="8">
        <d v="1985-02-01T00:00:00"/>
        <d v="1990-02-01T00:00:00"/>
        <d v="1995-02-01T00:00:00"/>
        <d v="2000-02-01T00:00:00"/>
        <d v="2005-02-01T00:00:00"/>
        <d v="2010-02-01T00:00:00"/>
        <d v="2015-02-01T00:00:00"/>
        <d v="2020-02-01T00:00:00"/>
      </sharedItems>
    </cacheField>
    <cacheField name="総面積" numFmtId="0">
      <sharedItems containsMixedTypes="1" containsNumber="1" containsInteger="1" minValue="8105" maxValue="26295"/>
    </cacheField>
    <cacheField name="稲" numFmtId="0">
      <sharedItems containsMixedTypes="1" containsNumber="1" containsInteger="1" minValue="2557" maxValue="11652"/>
    </cacheField>
    <cacheField name="麦類" numFmtId="0">
      <sharedItems containsMixedTypes="1" containsNumber="1" containsInteger="1" minValue="139" maxValue="236"/>
    </cacheField>
    <cacheField name="雑穀" numFmtId="0">
      <sharedItems containsMixedTypes="1" containsNumber="1" containsInteger="1" minValue="5" maxValue="113"/>
    </cacheField>
    <cacheField name="いも類" numFmtId="0">
      <sharedItems containsMixedTypes="1" containsNumber="1" containsInteger="1" minValue="272" maxValue="1689"/>
    </cacheField>
    <cacheField name="豆類" numFmtId="0">
      <sharedItems containsMixedTypes="1" containsNumber="1" containsInteger="1" minValue="68" maxValue="484"/>
    </cacheField>
    <cacheField name="工芸農作物" numFmtId="0">
      <sharedItems containsMixedTypes="1" containsNumber="1" containsInteger="1" minValue="0" maxValue="41"/>
    </cacheField>
    <cacheField name="野菜類" numFmtId="0">
      <sharedItems containsMixedTypes="1" containsNumber="1" containsInteger="1" minValue="4022" maxValue="9295"/>
    </cacheField>
    <cacheField name="花き類花木" numFmtId="0">
      <sharedItems containsSemiMixedTypes="0" containsString="0" containsNumber="1" containsInteger="1" minValue="407" maxValue="1500"/>
    </cacheField>
    <cacheField name="果樹類" numFmtId="0">
      <sharedItems containsMixedTypes="1" containsNumber="1" containsInteger="1" minValue="897" maxValue="897"/>
    </cacheField>
    <cacheField name="種苗苗木類" numFmtId="0">
      <sharedItems containsMixedTypes="1" containsNumber="1" containsInteger="1" minValue="0" maxValue="150"/>
    </cacheField>
    <cacheField name="飼料用作物" numFmtId="0">
      <sharedItems containsMixedTypes="1" containsNumber="1" containsInteger="1" minValue="0" maxValue="2038"/>
    </cacheField>
    <cacheField name="その他の作物" numFmtId="0">
      <sharedItems containsMixedTypes="1" containsNumber="1" containsInteger="1" minValue="0" maxValue="310"/>
    </cacheField>
  </cacheFields>
  <extLst>
    <ext xmlns:x14="http://schemas.microsoft.com/office/spreadsheetml/2009/9/main" uri="{725AE2AE-9491-48be-B2B4-4EB974FC3084}">
      <x14:pivotCacheDefinition/>
    </ext>
  </extLst>
</pivotCacheDefinition>
</file>

<file path=xl/pivotCache/pivotCacheDefinition14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7003391205" missingItemsLimit="0" createdVersion="4" refreshedVersion="4" recordCount="140" xr:uid="{00000000-000A-0000-FFFF-FFFF8D000000}">
  <cacheSource type="worksheet">
    <worksheetSource ref="A5:G145" sheet="15-7"/>
  </cacheSource>
  <cacheFields count="7">
    <cacheField name="年別" numFmtId="176">
      <sharedItems containsDate="1" containsMixedTypes="1" minDate="2011-04-01T00:00:00" maxDate="2024-04-01T00:00:00" count="14">
        <d v="2011-04-01T00:00:00"/>
        <d v="2012-04-01T00:00:00"/>
        <d v="2013-04-01T00:00:00"/>
        <d v="2014-04-01T00:00:00"/>
        <d v="2015-04-01T00:00:00"/>
        <d v="2016-04-01T00:00:00"/>
        <d v="2017-04-01T00:00:00"/>
        <d v="2018-04-01T00:00:00"/>
        <s v="平成31年"/>
        <d v="2020-04-01T00:00:00"/>
        <d v="2021-04-01T00:00:00"/>
        <d v="2022-04-01T00:00:00"/>
        <d v="2023-04-01T00:00:00"/>
        <d v="2024-04-01T00:00:00"/>
      </sharedItems>
    </cacheField>
    <cacheField name="字" numFmtId="0">
      <sharedItems count="10">
        <s v="田端"/>
        <s v="一之宮"/>
        <s v="中瀬"/>
        <s v="大曲"/>
        <s v="岡田"/>
        <s v="大蔵"/>
        <s v="小谷"/>
        <s v="小動"/>
        <s v="宮山"/>
        <s v="倉見"/>
      </sharedItems>
    </cacheField>
    <cacheField name="総数　" numFmtId="0">
      <sharedItems containsSemiMixedTypes="0" containsString="0" containsNumber="1" containsInteger="1" minValue="15" maxValue="141"/>
    </cacheField>
    <cacheField name="消火栓" numFmtId="0">
      <sharedItems containsSemiMixedTypes="0" containsString="0" containsNumber="1" containsInteger="1" minValue="10" maxValue="117" count="21">
        <n v="40"/>
        <n v="112"/>
        <n v="10"/>
        <n v="24"/>
        <n v="87"/>
        <n v="23"/>
        <n v="31"/>
        <n v="19"/>
        <n v="114"/>
        <n v="110"/>
        <n v="20"/>
        <n v="115"/>
        <n v="88"/>
        <n v="11"/>
        <n v="89"/>
        <n v="116"/>
        <n v="90"/>
        <n v="33"/>
        <n v="113"/>
        <n v="117"/>
        <n v="25"/>
      </sharedItems>
    </cacheField>
    <cacheField name="消防井戸" numFmtId="0">
      <sharedItems containsSemiMixedTypes="0" containsString="0" containsNumber="1" containsInteger="1" minValue="0" maxValue="8" count="8">
        <n v="3"/>
        <n v="4"/>
        <n v="1"/>
        <n v="2"/>
        <n v="6"/>
        <n v="5"/>
        <n v="0"/>
        <n v="8"/>
      </sharedItems>
    </cacheField>
    <cacheField name="防火水槽" numFmtId="0">
      <sharedItems containsSemiMixedTypes="0" containsString="0" containsNumber="1" containsInteger="1" minValue="4" maxValue="22" count="10">
        <n v="7"/>
        <n v="22"/>
        <n v="4"/>
        <n v="8"/>
        <n v="12"/>
        <n v="9"/>
        <n v="21"/>
        <n v="18"/>
        <n v="13"/>
        <n v="17"/>
      </sharedItems>
    </cacheField>
    <cacheField name="その他の水利(プール)" numFmtId="0">
      <sharedItems containsSemiMixedTypes="0" containsString="0" containsNumber="1" containsInteger="1" minValue="0" maxValue="3"/>
    </cacheField>
  </cacheFields>
  <extLst>
    <ext xmlns:x14="http://schemas.microsoft.com/office/spreadsheetml/2009/9/main" uri="{725AE2AE-9491-48be-B2B4-4EB974FC3084}">
      <x14:pivotCacheDefinition/>
    </ext>
  </extLst>
</pivotCacheDefinition>
</file>

<file path=xl/pivotCache/pivotCacheDefinition14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7004062499" missingItemsLimit="0" createdVersion="4" refreshedVersion="4" recordCount="3" xr:uid="{00000000-000A-0000-FFFF-FFFF8E000000}">
  <cacheSource type="worksheet">
    <worksheetSource ref="A5:N8" sheet="15-8"/>
  </cacheSource>
  <cacheFields count="14">
    <cacheField name="年別" numFmtId="0">
      <sharedItems count="3">
        <s v="令和4年"/>
        <s v="令和5年"/>
        <s v="令和6年"/>
      </sharedItems>
    </cacheField>
    <cacheField name="総数(件)" numFmtId="0">
      <sharedItems containsSemiMixedTypes="0" containsString="0" containsNumber="1" containsInteger="1" minValue="16033" maxValue="17741"/>
    </cacheField>
    <cacheField name="搬送人員(人)" numFmtId="0">
      <sharedItems containsSemiMixedTypes="0" containsString="0" containsNumber="1" containsInteger="1" minValue="15158" maxValue="16745"/>
    </cacheField>
    <cacheField name="火災" numFmtId="0">
      <sharedItems containsSemiMixedTypes="0" containsString="0" containsNumber="1" containsInteger="1" minValue="11" maxValue="13"/>
    </cacheField>
    <cacheField name="自然災害" numFmtId="0">
      <sharedItems containsSemiMixedTypes="0" containsString="0" containsNumber="1" containsInteger="1" minValue="0" maxValue="6"/>
    </cacheField>
    <cacheField name="水難" numFmtId="0">
      <sharedItems containsSemiMixedTypes="0" containsString="0" containsNumber="1" containsInteger="1" minValue="1" maxValue="9"/>
    </cacheField>
    <cacheField name="交通" numFmtId="0">
      <sharedItems containsSemiMixedTypes="0" containsString="0" containsNumber="1" containsInteger="1" minValue="853" maxValue="1047"/>
    </cacheField>
    <cacheField name="労働災害" numFmtId="0">
      <sharedItems containsSemiMixedTypes="0" containsString="0" containsNumber="1" containsInteger="1" minValue="117" maxValue="132"/>
    </cacheField>
    <cacheField name="運動競技" numFmtId="0">
      <sharedItems containsSemiMixedTypes="0" containsString="0" containsNumber="1" containsInteger="1" minValue="102" maxValue="118"/>
    </cacheField>
    <cacheField name="一般負傷" numFmtId="0">
      <sharedItems containsSemiMixedTypes="0" containsString="0" containsNumber="1" containsInteger="1" minValue="2194" maxValue="2818"/>
    </cacheField>
    <cacheField name="加害" numFmtId="0">
      <sharedItems containsSemiMixedTypes="0" containsString="0" containsNumber="1" containsInteger="1" minValue="44" maxValue="60"/>
    </cacheField>
    <cacheField name="自損行為" numFmtId="0">
      <sharedItems containsSemiMixedTypes="0" containsString="0" containsNumber="1" containsInteger="1" minValue="83" maxValue="112"/>
    </cacheField>
    <cacheField name="急病" numFmtId="0">
      <sharedItems containsSemiMixedTypes="0" containsString="0" containsNumber="1" containsInteger="1" minValue="11043" maxValue="12019"/>
    </cacheField>
    <cacheField name="その他" numFmtId="0">
      <sharedItems containsSemiMixedTypes="0" containsString="0" containsNumber="1" containsInteger="1" minValue="624" maxValue="694"/>
    </cacheField>
  </cacheFields>
  <extLst>
    <ext xmlns:x14="http://schemas.microsoft.com/office/spreadsheetml/2009/9/main" uri="{725AE2AE-9491-48be-B2B4-4EB974FC3084}">
      <x14:pivotCacheDefinition/>
    </ext>
  </extLst>
</pivotCacheDefinition>
</file>

<file path=xl/pivotCache/pivotCacheDefinition14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7004791666" missingItemsLimit="0" createdVersion="4" refreshedVersion="4" recordCount="16" xr:uid="{00000000-000A-0000-FFFF-FFFF8F000000}">
  <cacheSource type="worksheet">
    <worksheetSource ref="A5:I21" sheet="15-10"/>
  </cacheSource>
  <cacheFields count="9">
    <cacheField name="年別" numFmtId="176">
      <sharedItems containsSemiMixedTypes="0" containsNonDate="0" containsDate="1" containsString="0" minDate="2009-04-01T00:00:00" maxDate="2024-04-01T00:00:00" count="16">
        <d v="2009-04-01T00:00:00"/>
        <d v="2010-04-01T00:00:00"/>
        <d v="2011-04-01T00:00:00"/>
        <d v="2012-04-01T00:00:00"/>
        <d v="2013-04-01T00:00:00"/>
        <d v="2014-04-01T00:00:00"/>
        <d v="2015-04-01T00:00:00"/>
        <d v="2016-04-01T00:00:00"/>
        <d v="2017-04-01T00:00:00"/>
        <d v="2018-04-01T00:00:00"/>
        <d v="2019-04-01T00:00:00"/>
        <d v="2020-04-01T00:00:00"/>
        <d v="2021-04-01T00:00:00"/>
        <d v="2022-04-01T00:00:00"/>
        <d v="2023-04-01T00:00:00"/>
        <d v="2024-04-01T00:00:00"/>
      </sharedItems>
    </cacheField>
    <cacheField name="総数" numFmtId="0">
      <sharedItems containsSemiMixedTypes="0" containsString="0" containsNumber="1" containsInteger="1" minValue="160" maxValue="177"/>
    </cacheField>
    <cacheField name="団長" numFmtId="0">
      <sharedItems containsSemiMixedTypes="0" containsString="0" containsNumber="1" containsInteger="1" minValue="1" maxValue="1"/>
    </cacheField>
    <cacheField name="副団長" numFmtId="0">
      <sharedItems containsSemiMixedTypes="0" containsString="0" containsNumber="1" containsInteger="1" minValue="2" maxValue="2"/>
    </cacheField>
    <cacheField name="分団長" numFmtId="0">
      <sharedItems containsSemiMixedTypes="0" containsString="0" containsNumber="1" containsInteger="1" minValue="10" maxValue="10"/>
    </cacheField>
    <cacheField name="副分団長" numFmtId="0">
      <sharedItems containsSemiMixedTypes="0" containsString="0" containsNumber="1" containsInteger="1" minValue="10" maxValue="10"/>
    </cacheField>
    <cacheField name="部長" numFmtId="0">
      <sharedItems containsSemiMixedTypes="0" containsString="0" containsNumber="1" containsInteger="1" minValue="20" maxValue="20"/>
    </cacheField>
    <cacheField name="班長" numFmtId="0">
      <sharedItems containsSemiMixedTypes="0" containsString="0" containsNumber="1" containsInteger="1" minValue="34" maxValue="35"/>
    </cacheField>
    <cacheField name="団員" numFmtId="0">
      <sharedItems containsSemiMixedTypes="0" containsString="0" containsNumber="1" containsInteger="1" minValue="82" maxValue="99"/>
    </cacheField>
  </cacheFields>
  <extLst>
    <ext xmlns:x14="http://schemas.microsoft.com/office/spreadsheetml/2009/9/main" uri="{725AE2AE-9491-48be-B2B4-4EB974FC3084}">
      <x14:pivotCacheDefinition/>
    </ext>
  </extLst>
</pivotCacheDefinition>
</file>

<file path=xl/pivotCache/pivotCacheDefinition14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7005451392" missingItemsLimit="0" createdVersion="4" refreshedVersion="4" recordCount="3" xr:uid="{00000000-000A-0000-FFFF-FFFF90000000}">
  <cacheSource type="worksheet">
    <worksheetSource ref="A6:K9" sheet="15-11"/>
  </cacheSource>
  <cacheFields count="11">
    <cacheField name="年別 　　　　　　　　　" numFmtId="176">
      <sharedItems count="3">
        <s v="令和4年度"/>
        <s v="令和5年度"/>
        <s v="令和6年度"/>
      </sharedItems>
    </cacheField>
    <cacheField name="定数" numFmtId="0">
      <sharedItems containsSemiMixedTypes="0" containsString="0" containsNumber="1" containsInteger="1" minValue="314" maxValue="330"/>
    </cacheField>
    <cacheField name="実員" numFmtId="0">
      <sharedItems containsSemiMixedTypes="0" containsString="0" containsNumber="1" containsInteger="1" minValue="313" maxValue="318"/>
    </cacheField>
    <cacheField name="消防正監" numFmtId="0">
      <sharedItems containsMixedTypes="1" containsNumber="1" containsInteger="1" minValue="1" maxValue="1"/>
    </cacheField>
    <cacheField name="消防監　　　" numFmtId="0">
      <sharedItems containsMixedTypes="1" containsNumber="1" containsInteger="1" minValue="2" maxValue="2"/>
    </cacheField>
    <cacheField name="消防_x000a_司令長" numFmtId="0">
      <sharedItems containsMixedTypes="1" containsNumber="1" containsInteger="1" minValue="13" maxValue="13"/>
    </cacheField>
    <cacheField name="消防司令" numFmtId="0">
      <sharedItems containsMixedTypes="1" containsNumber="1" containsInteger="1" minValue="87" maxValue="90"/>
    </cacheField>
    <cacheField name="消防司令補" numFmtId="0">
      <sharedItems containsMixedTypes="1" containsNumber="1" containsInteger="1" minValue="71" maxValue="71"/>
    </cacheField>
    <cacheField name="消防士長" numFmtId="0">
      <sharedItems containsMixedTypes="1" containsNumber="1" containsInteger="1" minValue="31" maxValue="32"/>
    </cacheField>
    <cacheField name="消防_x000a_副士長" numFmtId="0">
      <sharedItems containsMixedTypes="1" containsNumber="1" containsInteger="1" minValue="41" maxValue="41"/>
    </cacheField>
    <cacheField name="消防士 　　" numFmtId="0">
      <sharedItems containsMixedTypes="1" containsNumber="1" containsInteger="1" minValue="63" maxValue="72"/>
    </cacheField>
  </cacheFields>
  <extLst>
    <ext xmlns:x14="http://schemas.microsoft.com/office/spreadsheetml/2009/9/main" uri="{725AE2AE-9491-48be-B2B4-4EB974FC3084}">
      <x14:pivotCacheDefinition/>
    </ext>
  </extLst>
</pivotCacheDefinition>
</file>

<file path=xl/pivotCache/pivotCacheDefinition14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7006145831" missingItemsLimit="0" createdVersion="4" refreshedVersion="4" recordCount="16" xr:uid="{00000000-000A-0000-FFFF-FFFF91000000}">
  <cacheSource type="worksheet">
    <worksheetSource ref="A6:K22" sheet="16-1"/>
  </cacheSource>
  <cacheFields count="11">
    <cacheField name="年別" numFmtId="0">
      <sharedItems count="16">
        <s v="平成21年"/>
        <s v="平成22年"/>
        <s v="平成23年"/>
        <s v="平成24年"/>
        <s v="平成25年"/>
        <s v="平成26年"/>
        <s v="平成27年"/>
        <s v="平成28年"/>
        <s v="平成29年"/>
        <s v="平成30年"/>
        <s v="令和元年"/>
        <s v="令和2年"/>
        <s v="令和3年"/>
        <s v="令和4年"/>
        <s v="令和5年"/>
        <s v="令和6年"/>
      </sharedItems>
    </cacheField>
    <cacheField name="開催回数(定例会)" numFmtId="0">
      <sharedItems containsSemiMixedTypes="0" containsString="0" containsNumber="1" containsInteger="1" minValue="1" maxValue="4"/>
    </cacheField>
    <cacheField name="会期日数(定例会)" numFmtId="0">
      <sharedItems containsSemiMixedTypes="0" containsString="0" containsNumber="1" containsInteger="1" minValue="82" maxValue="360"/>
    </cacheField>
    <cacheField name="町長提出議案(定例会)" numFmtId="0">
      <sharedItems containsSemiMixedTypes="0" containsString="0" containsNumber="1" containsInteger="1" minValue="57" maxValue="83"/>
    </cacheField>
    <cacheField name="議員等提出議案(定例会)" numFmtId="0">
      <sharedItems containsSemiMixedTypes="0" containsString="0" containsNumber="1" containsInteger="1" minValue="2" maxValue="19"/>
    </cacheField>
    <cacheField name="開催回数(臨時会)" numFmtId="0">
      <sharedItems containsSemiMixedTypes="0" containsString="0" containsNumber="1" containsInteger="1" minValue="0" maxValue="2"/>
    </cacheField>
    <cacheField name="会期日数(臨時会)" numFmtId="0">
      <sharedItems containsSemiMixedTypes="0" containsString="0" containsNumber="1" containsInteger="1" minValue="0" maxValue="2"/>
    </cacheField>
    <cacheField name="町長提出議案(臨時会)" numFmtId="0">
      <sharedItems containsSemiMixedTypes="0" containsString="0" containsNumber="1" containsInteger="1" minValue="0" maxValue="4"/>
    </cacheField>
    <cacheField name="議員提出議案(臨時会)" numFmtId="0">
      <sharedItems containsSemiMixedTypes="0" containsString="0" containsNumber="1" containsInteger="1" minValue="0" maxValue="0"/>
    </cacheField>
    <cacheField name="請願陳情件数" numFmtId="0">
      <sharedItems containsSemiMixedTypes="0" containsString="0" containsNumber="1" containsInteger="1" minValue="9" maxValue="22"/>
    </cacheField>
    <cacheField name="傍聴人数" numFmtId="0">
      <sharedItems containsSemiMixedTypes="0" containsString="0" containsNumber="1" containsInteger="1" minValue="1" maxValue="160"/>
    </cacheField>
  </cacheFields>
  <extLst>
    <ext xmlns:x14="http://schemas.microsoft.com/office/spreadsheetml/2009/9/main" uri="{725AE2AE-9491-48be-B2B4-4EB974FC3084}">
      <x14:pivotCacheDefinition/>
    </ext>
  </extLst>
</pivotCacheDefinition>
</file>

<file path=xl/pivotCache/pivotCacheDefinition14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7006828702" missingItemsLimit="0" createdVersion="4" refreshedVersion="4" recordCount="16" xr:uid="{00000000-000A-0000-FFFF-FFFF92000000}">
  <cacheSource type="worksheet">
    <worksheetSource ref="A6:K22" sheet="16-1"/>
  </cacheSource>
  <cacheFields count="11">
    <cacheField name="年別" numFmtId="0">
      <sharedItems count="16">
        <s v="平成21年"/>
        <s v="平成22年"/>
        <s v="平成23年"/>
        <s v="平成24年"/>
        <s v="平成25年"/>
        <s v="平成26年"/>
        <s v="平成27年"/>
        <s v="平成28年"/>
        <s v="平成29年"/>
        <s v="平成30年"/>
        <s v="令和元年"/>
        <s v="令和2年"/>
        <s v="令和3年"/>
        <s v="令和4年"/>
        <s v="令和5年"/>
        <s v="令和6年"/>
      </sharedItems>
    </cacheField>
    <cacheField name="開催回数(定例会)" numFmtId="0">
      <sharedItems containsSemiMixedTypes="0" containsString="0" containsNumber="1" containsInteger="1" minValue="1" maxValue="4"/>
    </cacheField>
    <cacheField name="会期日数(定例会)" numFmtId="0">
      <sharedItems containsSemiMixedTypes="0" containsString="0" containsNumber="1" containsInteger="1" minValue="82" maxValue="360"/>
    </cacheField>
    <cacheField name="町長提出議案(定例会)" numFmtId="0">
      <sharedItems containsSemiMixedTypes="0" containsString="0" containsNumber="1" containsInteger="1" minValue="57" maxValue="83"/>
    </cacheField>
    <cacheField name="議員等提出議案(定例会)" numFmtId="0">
      <sharedItems containsSemiMixedTypes="0" containsString="0" containsNumber="1" containsInteger="1" minValue="2" maxValue="19"/>
    </cacheField>
    <cacheField name="開催回数(臨時会)" numFmtId="0">
      <sharedItems containsSemiMixedTypes="0" containsString="0" containsNumber="1" containsInteger="1" minValue="0" maxValue="2"/>
    </cacheField>
    <cacheField name="会期日数(臨時会)" numFmtId="0">
      <sharedItems containsSemiMixedTypes="0" containsString="0" containsNumber="1" containsInteger="1" minValue="0" maxValue="2"/>
    </cacheField>
    <cacheField name="町長提出議案(臨時会)" numFmtId="0">
      <sharedItems containsSemiMixedTypes="0" containsString="0" containsNumber="1" containsInteger="1" minValue="0" maxValue="4"/>
    </cacheField>
    <cacheField name="議員提出議案(臨時会)" numFmtId="0">
      <sharedItems containsSemiMixedTypes="0" containsString="0" containsNumber="1" containsInteger="1" minValue="0" maxValue="0"/>
    </cacheField>
    <cacheField name="請願陳情件数" numFmtId="0">
      <sharedItems containsSemiMixedTypes="0" containsString="0" containsNumber="1" containsInteger="1" minValue="9" maxValue="22"/>
    </cacheField>
    <cacheField name="傍聴人数" numFmtId="0">
      <sharedItems containsSemiMixedTypes="0" containsString="0" containsNumber="1" containsInteger="1" minValue="1" maxValue="160"/>
    </cacheField>
  </cacheFields>
  <extLst>
    <ext xmlns:x14="http://schemas.microsoft.com/office/spreadsheetml/2009/9/main" uri="{725AE2AE-9491-48be-B2B4-4EB974FC3084}">
      <x14:pivotCacheDefinition/>
    </ext>
  </extLst>
</pivotCacheDefinition>
</file>

<file path=xl/pivotCache/pivotCacheDefinition14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7007500003" missingItemsLimit="0" createdVersion="4" refreshedVersion="4" recordCount="17" xr:uid="{00000000-000A-0000-FFFF-FFFF93000000}">
  <cacheSource type="worksheet">
    <worksheetSource ref="A5:D22" sheet="16-2"/>
  </cacheSource>
  <cacheFields count="4">
    <cacheField name="年別" numFmtId="0">
      <sharedItems containsSemiMixedTypes="0" containsNonDate="0" containsDate="1" containsString="0" minDate="2009-03-02T00:00:00" maxDate="2025-03-02T00:00:00" count="17">
        <d v="2009-03-02T00:00:00"/>
        <d v="2010-03-02T00:00:00"/>
        <d v="2011-03-02T00:00:00"/>
        <d v="2012-03-02T00:00:00"/>
        <d v="2013-03-02T00:00:00"/>
        <d v="2014-03-02T00:00:00"/>
        <d v="2015-03-02T00:00:00"/>
        <d v="2016-03-02T00:00:00"/>
        <d v="2017-03-02T00:00:00"/>
        <d v="2018-03-02T00:00:00"/>
        <d v="2019-03-02T00:00:00"/>
        <d v="2020-03-02T00:00:00"/>
        <d v="2021-03-02T00:00:00"/>
        <d v="2022-03-02T00:00:00"/>
        <d v="2023-03-02T00:00:00"/>
        <d v="2024-03-02T00:00:00"/>
        <d v="2025-03-02T00:00:00"/>
      </sharedItems>
    </cacheField>
    <cacheField name="総数" numFmtId="0">
      <sharedItems containsSemiMixedTypes="0" containsString="0" containsNumber="1" containsInteger="1" minValue="38500" maxValue="40747"/>
    </cacheField>
    <cacheField name="男" numFmtId="0">
      <sharedItems containsSemiMixedTypes="0" containsString="0" containsNumber="1" containsInteger="1" minValue="19634" maxValue="20650"/>
    </cacheField>
    <cacheField name="女" numFmtId="0">
      <sharedItems containsSemiMixedTypes="0" containsString="0" containsNumber="1" containsInteger="1" minValue="18866" maxValue="20129"/>
    </cacheField>
  </cacheFields>
  <extLst>
    <ext xmlns:x14="http://schemas.microsoft.com/office/spreadsheetml/2009/9/main" uri="{725AE2AE-9491-48be-B2B4-4EB974FC3084}">
      <x14:pivotCacheDefinition/>
    </ext>
  </extLst>
</pivotCacheDefinition>
</file>

<file path=xl/pivotCache/pivotCacheDefinition14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7008194443" missingItemsLimit="0" createdVersion="4" refreshedVersion="4" recordCount="59" xr:uid="{00000000-000A-0000-FFFF-FFFF94000000}">
  <cacheSource type="worksheet">
    <worksheetSource ref="A6:K65" sheet="16-3"/>
  </cacheSource>
  <cacheFields count="11">
    <cacheField name="選挙種別" numFmtId="0">
      <sharedItems count="9">
        <s v="衆議院議員小選挙区"/>
        <s v="衆議院議員比例代表"/>
        <s v="参議院議員選挙区"/>
        <s v="参議院議員比例代表"/>
        <s v="参議院議員選挙区補欠"/>
        <s v="県知事"/>
        <s v="県議会議員"/>
        <s v="町長"/>
        <s v="町議会議員"/>
      </sharedItems>
    </cacheField>
    <cacheField name="選挙期日" numFmtId="58">
      <sharedItems containsDate="1" containsMixedTypes="1" minDate="2001-02-18T00:00:00" maxDate="2025-02-09T00:00:00" count="37">
        <d v="2003-11-09T00:00:00"/>
        <d v="2005-09-11T00:00:00"/>
        <d v="2009-08-30T00:00:00"/>
        <d v="2012-12-16T00:00:00"/>
        <d v="2014-12-14T00:00:00"/>
        <d v="2017-10-22T00:00:00"/>
        <d v="2021-10-31T00:00:00"/>
        <d v="2024-10-27T00:00:00"/>
        <d v="2001-07-29T00:00:00"/>
        <d v="2004-07-11T00:00:00"/>
        <d v="2005-10-23T00:00:00"/>
        <d v="2007-07-29T00:00:00"/>
        <d v="2009-10-25T00:00:00"/>
        <d v="2010-07-11T00:00:00"/>
        <d v="2013-07-21T00:00:00"/>
        <d v="2016-07-10T00:00:00"/>
        <s v="令和元年7月21日"/>
        <d v="2022-07-10T00:00:00"/>
        <d v="2003-04-13T00:00:00"/>
        <d v="2007-04-08T00:00:00"/>
        <d v="2011-04-10T00:00:00"/>
        <d v="2015-04-12T00:00:00"/>
        <d v="2019-04-07T00:00:00"/>
        <d v="2023-04-09T00:00:00"/>
        <d v="2003-08-24T00:00:00"/>
        <d v="2007-09-02T00:00:00"/>
        <d v="2011-08-28T00:00:00"/>
        <d v="2015-08-30T00:00:00"/>
        <s v="令和元年9月1日"/>
        <d v="2023-08-27T00:00:00"/>
        <d v="2001-02-18T00:00:00"/>
        <d v="2005-02-06T00:00:00"/>
        <d v="2009-02-08T00:00:00"/>
        <d v="2013-02-17T00:00:00"/>
        <d v="2017-02-19T00:00:00"/>
        <d v="2021-02-07T00:00:00"/>
        <d v="2025-02-09T00:00:00"/>
      </sharedItems>
    </cacheField>
    <cacheField name="総数(有権者数)" numFmtId="0">
      <sharedItems containsMixedTypes="1" containsNumber="1" containsInteger="1" minValue="35490" maxValue="40611"/>
    </cacheField>
    <cacheField name="男(有権者数)" numFmtId="0">
      <sharedItems containsMixedTypes="1" containsNumber="1" containsInteger="1" minValue="18325" maxValue="20528"/>
    </cacheField>
    <cacheField name="女(有権者数)" numFmtId="0">
      <sharedItems containsMixedTypes="1" containsNumber="1" containsInteger="1" minValue="17165" maxValue="20125"/>
    </cacheField>
    <cacheField name="総数(投票者数)" numFmtId="0">
      <sharedItems containsMixedTypes="1" containsNumber="1" containsInteger="1" minValue="8875" maxValue="25271"/>
    </cacheField>
    <cacheField name="男(投票者数)" numFmtId="0">
      <sharedItems containsMixedTypes="1" containsNumber="1" containsInteger="1" minValue="4889" maxValue="12784"/>
    </cacheField>
    <cacheField name="女(投票者数)" numFmtId="0">
      <sharedItems containsMixedTypes="1" containsNumber="1" containsInteger="1" minValue="3986" maxValue="12487"/>
    </cacheField>
    <cacheField name="総数(投票率)" numFmtId="0">
      <sharedItems containsMixedTypes="1" containsNumber="1" minValue="23.045363662330242" maxValue="65.6628384347555"/>
    </cacheField>
    <cacheField name="男(投票率)" numFmtId="0">
      <sharedItems containsMixedTypes="1" containsNumber="1" minValue="24.88" maxValue="65.217834914804612"/>
    </cacheField>
    <cacheField name="女(投票率)" numFmtId="0">
      <sharedItems containsMixedTypes="1" containsNumber="1" minValue="21.089947089947088" maxValue="66.124761703029023"/>
    </cacheField>
  </cacheFields>
  <extLst>
    <ext xmlns:x14="http://schemas.microsoft.com/office/spreadsheetml/2009/9/main" uri="{725AE2AE-9491-48be-B2B4-4EB974FC3084}">
      <x14:pivotCacheDefinition/>
    </ext>
  </extLst>
</pivotCacheDefinition>
</file>

<file path=xl/pivotCache/pivotCacheDefinition14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7008946762" missingItemsLimit="0" createdVersion="4" refreshedVersion="4" recordCount="59" xr:uid="{00000000-000A-0000-FFFF-FFFF95000000}">
  <cacheSource type="worksheet">
    <worksheetSource ref="A6:K65" sheet="16-3"/>
  </cacheSource>
  <cacheFields count="11">
    <cacheField name="選挙種別" numFmtId="0">
      <sharedItems count="9">
        <s v="衆議院議員小選挙区"/>
        <s v="衆議院議員比例代表"/>
        <s v="参議院議員選挙区"/>
        <s v="参議院議員比例代表"/>
        <s v="参議院議員選挙区補欠"/>
        <s v="県知事"/>
        <s v="県議会議員"/>
        <s v="町長"/>
        <s v="町議会議員"/>
      </sharedItems>
    </cacheField>
    <cacheField name="選挙期日" numFmtId="58">
      <sharedItems containsDate="1" containsMixedTypes="1" minDate="2001-02-18T00:00:00" maxDate="2025-02-09T00:00:00" count="37">
        <d v="2003-11-09T00:00:00"/>
        <d v="2005-09-11T00:00:00"/>
        <d v="2009-08-30T00:00:00"/>
        <d v="2012-12-16T00:00:00"/>
        <d v="2014-12-14T00:00:00"/>
        <d v="2017-10-22T00:00:00"/>
        <d v="2021-10-31T00:00:00"/>
        <d v="2024-10-27T00:00:00"/>
        <d v="2001-07-29T00:00:00"/>
        <d v="2004-07-11T00:00:00"/>
        <d v="2005-10-23T00:00:00"/>
        <d v="2007-07-29T00:00:00"/>
        <d v="2009-10-25T00:00:00"/>
        <d v="2010-07-11T00:00:00"/>
        <d v="2013-07-21T00:00:00"/>
        <d v="2016-07-10T00:00:00"/>
        <s v="令和元年7月21日"/>
        <d v="2022-07-10T00:00:00"/>
        <d v="2003-04-13T00:00:00"/>
        <d v="2007-04-08T00:00:00"/>
        <d v="2011-04-10T00:00:00"/>
        <d v="2015-04-12T00:00:00"/>
        <d v="2019-04-07T00:00:00"/>
        <d v="2023-04-09T00:00:00"/>
        <d v="2003-08-24T00:00:00"/>
        <d v="2007-09-02T00:00:00"/>
        <d v="2011-08-28T00:00:00"/>
        <d v="2015-08-30T00:00:00"/>
        <s v="令和元年9月1日"/>
        <d v="2023-08-27T00:00:00"/>
        <d v="2001-02-18T00:00:00"/>
        <d v="2005-02-06T00:00:00"/>
        <d v="2009-02-08T00:00:00"/>
        <d v="2013-02-17T00:00:00"/>
        <d v="2017-02-19T00:00:00"/>
        <d v="2021-02-07T00:00:00"/>
        <d v="2025-02-09T00:00:00"/>
      </sharedItems>
    </cacheField>
    <cacheField name="総数(有権者数)" numFmtId="0">
      <sharedItems containsMixedTypes="1" containsNumber="1" containsInteger="1" minValue="35490" maxValue="40611"/>
    </cacheField>
    <cacheField name="男(有権者数)" numFmtId="0">
      <sharedItems containsMixedTypes="1" containsNumber="1" containsInteger="1" minValue="18325" maxValue="20528"/>
    </cacheField>
    <cacheField name="女(有権者数)" numFmtId="0">
      <sharedItems containsMixedTypes="1" containsNumber="1" containsInteger="1" minValue="17165" maxValue="20125"/>
    </cacheField>
    <cacheField name="総数(投票者数)" numFmtId="0">
      <sharedItems containsMixedTypes="1" containsNumber="1" containsInteger="1" minValue="8875" maxValue="25271"/>
    </cacheField>
    <cacheField name="男(投票者数)" numFmtId="0">
      <sharedItems containsMixedTypes="1" containsNumber="1" containsInteger="1" minValue="4889" maxValue="12784"/>
    </cacheField>
    <cacheField name="女(投票者数)" numFmtId="0">
      <sharedItems containsMixedTypes="1" containsNumber="1" containsInteger="1" minValue="3986" maxValue="12487"/>
    </cacheField>
    <cacheField name="総数(投票率)" numFmtId="0">
      <sharedItems containsMixedTypes="1" containsNumber="1" minValue="23.045363662330242" maxValue="65.6628384347555"/>
    </cacheField>
    <cacheField name="男(投票率)" numFmtId="0">
      <sharedItems containsMixedTypes="1" containsNumber="1" minValue="24.88" maxValue="65.217834914804612"/>
    </cacheField>
    <cacheField name="女(投票率)" numFmtId="0">
      <sharedItems containsMixedTypes="1" containsNumber="1" minValue="21.089947089947088" maxValue="66.124761703029023"/>
    </cacheField>
  </cacheFields>
  <extLst>
    <ext xmlns:x14="http://schemas.microsoft.com/office/spreadsheetml/2009/9/main" uri="{725AE2AE-9491-48be-B2B4-4EB974FC3084}">
      <x14:pivotCacheDefinition/>
    </ext>
  </extLst>
</pivotCacheDefinition>
</file>

<file path=xl/pivotCache/pivotCacheDefinition14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7009664353" missingItemsLimit="0" createdVersion="4" refreshedVersion="4" recordCount="59" xr:uid="{00000000-000A-0000-FFFF-FFFF96000000}">
  <cacheSource type="worksheet">
    <worksheetSource ref="A6:K65" sheet="16-3"/>
  </cacheSource>
  <cacheFields count="11">
    <cacheField name="選挙種別" numFmtId="0">
      <sharedItems count="9">
        <s v="衆議院議員小選挙区"/>
        <s v="衆議院議員比例代表"/>
        <s v="参議院議員選挙区"/>
        <s v="参議院議員比例代表"/>
        <s v="参議院議員選挙区補欠"/>
        <s v="県知事"/>
        <s v="県議会議員"/>
        <s v="町長"/>
        <s v="町議会議員"/>
      </sharedItems>
    </cacheField>
    <cacheField name="選挙期日" numFmtId="58">
      <sharedItems containsDate="1" containsMixedTypes="1" minDate="2001-02-18T00:00:00" maxDate="2025-02-09T00:00:00" count="37">
        <d v="2003-11-09T00:00:00"/>
        <d v="2005-09-11T00:00:00"/>
        <d v="2009-08-30T00:00:00"/>
        <d v="2012-12-16T00:00:00"/>
        <d v="2014-12-14T00:00:00"/>
        <d v="2017-10-22T00:00:00"/>
        <d v="2021-10-31T00:00:00"/>
        <d v="2024-10-27T00:00:00"/>
        <d v="2001-07-29T00:00:00"/>
        <d v="2004-07-11T00:00:00"/>
        <d v="2005-10-23T00:00:00"/>
        <d v="2007-07-29T00:00:00"/>
        <d v="2009-10-25T00:00:00"/>
        <d v="2010-07-11T00:00:00"/>
        <d v="2013-07-21T00:00:00"/>
        <d v="2016-07-10T00:00:00"/>
        <s v="令和元年7月21日"/>
        <d v="2022-07-10T00:00:00"/>
        <d v="2003-04-13T00:00:00"/>
        <d v="2007-04-08T00:00:00"/>
        <d v="2011-04-10T00:00:00"/>
        <d v="2015-04-12T00:00:00"/>
        <d v="2019-04-07T00:00:00"/>
        <d v="2023-04-09T00:00:00"/>
        <d v="2003-08-24T00:00:00"/>
        <d v="2007-09-02T00:00:00"/>
        <d v="2011-08-28T00:00:00"/>
        <d v="2015-08-30T00:00:00"/>
        <s v="令和元年9月1日"/>
        <d v="2023-08-27T00:00:00"/>
        <d v="2001-02-18T00:00:00"/>
        <d v="2005-02-06T00:00:00"/>
        <d v="2009-02-08T00:00:00"/>
        <d v="2013-02-17T00:00:00"/>
        <d v="2017-02-19T00:00:00"/>
        <d v="2021-02-07T00:00:00"/>
        <d v="2025-02-09T00:00:00"/>
      </sharedItems>
    </cacheField>
    <cacheField name="総数(有権者数)" numFmtId="0">
      <sharedItems containsMixedTypes="1" containsNumber="1" containsInteger="1" minValue="35490" maxValue="40611"/>
    </cacheField>
    <cacheField name="男(有権者数)" numFmtId="0">
      <sharedItems containsMixedTypes="1" containsNumber="1" containsInteger="1" minValue="18325" maxValue="20528"/>
    </cacheField>
    <cacheField name="女(有権者数)" numFmtId="0">
      <sharedItems containsMixedTypes="1" containsNumber="1" containsInteger="1" minValue="17165" maxValue="20125"/>
    </cacheField>
    <cacheField name="総数(投票者数)" numFmtId="0">
      <sharedItems containsMixedTypes="1" containsNumber="1" containsInteger="1" minValue="8875" maxValue="25271"/>
    </cacheField>
    <cacheField name="男(投票者数)" numFmtId="0">
      <sharedItems containsMixedTypes="1" containsNumber="1" containsInteger="1" minValue="4889" maxValue="12784"/>
    </cacheField>
    <cacheField name="女(投票者数)" numFmtId="0">
      <sharedItems containsMixedTypes="1" containsNumber="1" containsInteger="1" minValue="3986" maxValue="12487"/>
    </cacheField>
    <cacheField name="総数(投票率)" numFmtId="0">
      <sharedItems containsMixedTypes="1" containsNumber="1" minValue="23.045363662330242" maxValue="65.6628384347555"/>
    </cacheField>
    <cacheField name="男(投票率)" numFmtId="0">
      <sharedItems containsMixedTypes="1" containsNumber="1" minValue="24.88" maxValue="65.217834914804612"/>
    </cacheField>
    <cacheField name="女(投票率)" numFmtId="0">
      <sharedItems containsMixedTypes="1" containsNumber="1" minValue="21.089947089947088" maxValue="66.124761703029023"/>
    </cacheField>
  </cacheFields>
  <extLst>
    <ext xmlns:x14="http://schemas.microsoft.com/office/spreadsheetml/2009/9/main" uri="{725AE2AE-9491-48be-B2B4-4EB974FC3084}">
      <x14:pivotCacheDefinition/>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01990738" createdVersion="6" refreshedVersion="6" minRefreshableVersion="3" recordCount="55" xr:uid="{00000000-000A-0000-FFFF-FFFF0E000000}">
  <cacheSource type="worksheet">
    <worksheetSource ref="A5:R60" sheet="4-8"/>
  </cacheSource>
  <cacheFields count="18">
    <cacheField name="年別" numFmtId="176">
      <sharedItems containsSemiMixedTypes="0" containsNonDate="0" containsDate="1" containsString="0" minDate="2000-02-01T00:00:00" maxDate="2020-02-01T00:00:00" count="5">
        <d v="2000-02-01T00:00:00"/>
        <d v="2005-02-01T00:00:00"/>
        <d v="2010-02-01T00:00:00"/>
        <d v="2015-02-01T00:00:00"/>
        <d v="2020-02-01T00:00:00"/>
      </sharedItems>
    </cacheField>
    <cacheField name="農業集落別" numFmtId="0">
      <sharedItems count="11">
        <s v="総農家数"/>
        <s v="田端"/>
        <s v="一之宮"/>
        <s v="中瀬"/>
        <s v="大曲"/>
        <s v="岡田"/>
        <s v="大蔵"/>
        <s v="小谷"/>
        <s v="小動"/>
        <s v="宮山"/>
        <s v="倉見　 　　"/>
      </sharedItems>
    </cacheField>
    <cacheField name="農家数" numFmtId="0">
      <sharedItems containsMixedTypes="1" containsNumber="1" containsInteger="1" minValue="0" maxValue="221"/>
    </cacheField>
    <cacheField name="販売なし" numFmtId="0">
      <sharedItems containsSemiMixedTypes="0" containsString="0" containsNumber="1" containsInteger="1" minValue="0" maxValue="0"/>
    </cacheField>
    <cacheField name="稲作" numFmtId="0">
      <sharedItems containsMixedTypes="1" containsNumber="1" containsInteger="1" minValue="0" maxValue="32"/>
    </cacheField>
    <cacheField name="麦類作" numFmtId="0">
      <sharedItems containsMixedTypes="1" containsNumber="1" containsInteger="1" minValue="0" maxValue="1"/>
    </cacheField>
    <cacheField name="雑穀いも類豆類" numFmtId="0">
      <sharedItems containsMixedTypes="1" containsNumber="1" containsInteger="1" minValue="0" maxValue="5"/>
    </cacheField>
    <cacheField name="露地野菜" numFmtId="0">
      <sharedItems containsMixedTypes="1" containsNumber="1" containsInteger="1" minValue="0" maxValue="77"/>
    </cacheField>
    <cacheField name="施設野菜" numFmtId="0">
      <sharedItems containsMixedTypes="1" containsNumber="1" containsInteger="1" minValue="0" maxValue="16"/>
    </cacheField>
    <cacheField name="果樹類" numFmtId="0">
      <sharedItems containsMixedTypes="1" containsNumber="1" containsInteger="1" minValue="0" maxValue="15"/>
    </cacheField>
    <cacheField name="花き・花木" numFmtId="0">
      <sharedItems containsMixedTypes="1" containsNumber="1" containsInteger="1" minValue="0" maxValue="63"/>
    </cacheField>
    <cacheField name="その他の作物" numFmtId="0">
      <sharedItems containsMixedTypes="1" containsNumber="1" containsInteger="1" minValue="0" maxValue="5"/>
    </cacheField>
    <cacheField name="酪農" numFmtId="0">
      <sharedItems containsMixedTypes="1" containsNumber="1" containsInteger="1" minValue="0" maxValue="5"/>
    </cacheField>
    <cacheField name="肉用牛" numFmtId="0">
      <sharedItems containsMixedTypes="1" containsNumber="1" containsInteger="1" minValue="0" maxValue="3"/>
    </cacheField>
    <cacheField name="養豚" numFmtId="0">
      <sharedItems containsMixedTypes="1" containsNumber="1" containsInteger="1" minValue="0" maxValue="0"/>
    </cacheField>
    <cacheField name="養鶏" numFmtId="0">
      <sharedItems containsMixedTypes="1" containsNumber="1" containsInteger="1" minValue="0" maxValue="5"/>
    </cacheField>
    <cacheField name="養蚕" numFmtId="0">
      <sharedItems containsMixedTypes="1" containsNumber="1" containsInteger="1" minValue="0" maxValue="0"/>
    </cacheField>
    <cacheField name="その他畜産" numFmtId="0">
      <sharedItems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15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7011215275" missingItemsLimit="0" createdVersion="4" refreshedVersion="4" recordCount="17" xr:uid="{00000000-000A-0000-FFFF-FFFF98000000}">
  <cacheSource type="worksheet">
    <worksheetSource ref="A5:F22" sheet="16-5"/>
  </cacheSource>
  <cacheFields count="6">
    <cacheField name="年度別　"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総数　" numFmtId="0">
      <sharedItems containsSemiMixedTypes="0" containsString="0" containsNumber="1" containsInteger="1" minValue="37931" maxValue="57337"/>
    </cacheField>
    <cacheField name="戸籍謄抄本" numFmtId="0">
      <sharedItems containsSemiMixedTypes="0" containsString="0" containsNumber="1" containsInteger="1" minValue="6535" maxValue="11251"/>
    </cacheField>
    <cacheField name="住民票" numFmtId="0">
      <sharedItems containsSemiMixedTypes="0" containsString="0" containsNumber="1" containsInteger="1" minValue="15999" maxValue="27145"/>
    </cacheField>
    <cacheField name="印鑑証明" numFmtId="0">
      <sharedItems containsSemiMixedTypes="0" containsString="0" containsNumber="1" containsInteger="1" minValue="10305" maxValue="19248"/>
    </cacheField>
    <cacheField name="諸証明" numFmtId="0">
      <sharedItems containsSemiMixedTypes="0" containsString="0" containsNumber="1" containsInteger="1" minValue="937" maxValue="2629"/>
    </cacheField>
  </cacheFields>
  <extLst>
    <ext xmlns:x14="http://schemas.microsoft.com/office/spreadsheetml/2009/9/main" uri="{725AE2AE-9491-48be-B2B4-4EB974FC3084}">
      <x14:pivotCacheDefinition/>
    </ext>
  </extLst>
</pivotCacheDefinition>
</file>

<file path=xl/pivotCache/pivotCacheDefinition15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7011898145" missingItemsLimit="0" createdVersion="4" refreshedVersion="4" recordCount="5" xr:uid="{00000000-000A-0000-FFFF-FFFF99000000}">
  <cacheSource type="worksheet">
    <worksheetSource ref="A8:G13" sheet="16-6"/>
  </cacheSource>
  <cacheFields count="7">
    <cacheField name="年度別" numFmtId="0">
      <sharedItems count="5">
        <s v="令和2年度"/>
        <s v="令和3年度"/>
        <s v="令和4年度"/>
        <s v="令和5年度"/>
        <s v="令和6年度"/>
      </sharedItems>
    </cacheField>
    <cacheField name="合計(住民票)" numFmtId="0">
      <sharedItems containsSemiMixedTypes="0" containsString="0" containsNumber="1" containsInteger="1" minValue="20625" maxValue="22183"/>
    </cacheField>
    <cacheField name="コンビニ以外(住民票)" numFmtId="0">
      <sharedItems containsSemiMixedTypes="0" containsString="0" containsNumber="1" containsInteger="1" minValue="15999" maxValue="21321"/>
    </cacheField>
    <cacheField name="コンビニ(住民票)" numFmtId="0">
      <sharedItems containsSemiMixedTypes="0" containsString="0" containsNumber="1" containsInteger="1" minValue="862" maxValue="4919"/>
    </cacheField>
    <cacheField name="合計(印鑑証明)" numFmtId="0">
      <sharedItems containsSemiMixedTypes="0" containsString="0" containsNumber="1" containsInteger="1" minValue="13610" maxValue="14635"/>
    </cacheField>
    <cacheField name="コンビニ以外(印鑑証明)" numFmtId="0">
      <sharedItems containsSemiMixedTypes="0" containsString="0" containsNumber="1" containsInteger="1" minValue="10305" maxValue="14042"/>
    </cacheField>
    <cacheField name="コンビニ(印鑑証明)" numFmtId="0">
      <sharedItems containsSemiMixedTypes="0" containsString="0" containsNumber="1" containsInteger="1" minValue="593" maxValue="3969"/>
    </cacheField>
  </cacheFields>
  <extLst>
    <ext xmlns:x14="http://schemas.microsoft.com/office/spreadsheetml/2009/9/main" uri="{725AE2AE-9491-48be-B2B4-4EB974FC3084}">
      <x14:pivotCacheDefinition/>
    </ext>
  </extLst>
</pivotCacheDefinition>
</file>

<file path=xl/pivotCache/pivotCacheDefinition15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7012638889" missingItemsLimit="0" createdVersion="4" refreshedVersion="4" recordCount="17" xr:uid="{00000000-000A-0000-FFFF-FFFF9A000000}">
  <cacheSource type="worksheet">
    <worksheetSource ref="A6:D23" sheet="16-7"/>
  </cacheSource>
  <cacheFields count="4">
    <cacheField name="年度別"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総数" numFmtId="0">
      <sharedItems containsSemiMixedTypes="0" containsString="0" containsNumber="1" containsInteger="1" minValue="2652" maxValue="3804"/>
    </cacheField>
    <cacheField name="転入(住民異動届出)" numFmtId="0">
      <sharedItems containsSemiMixedTypes="0" containsString="0" containsNumber="1" containsInteger="1" minValue="1277" maxValue="1905"/>
    </cacheField>
    <cacheField name="転出(住民異動届出)" numFmtId="0">
      <sharedItems containsSemiMixedTypes="0" containsString="0" containsNumber="1" containsInteger="1" minValue="1315" maxValue="1899"/>
    </cacheField>
  </cacheFields>
  <extLst>
    <ext xmlns:x14="http://schemas.microsoft.com/office/spreadsheetml/2009/9/main" uri="{725AE2AE-9491-48be-B2B4-4EB974FC3084}">
      <x14:pivotCacheDefinition/>
    </ext>
  </extLst>
</pivotCacheDefinition>
</file>

<file path=xl/pivotCache/pivotCacheDefinition15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7013333335" missingItemsLimit="0" createdVersion="4" refreshedVersion="4" recordCount="17" xr:uid="{00000000-000A-0000-FFFF-FFFF9B000000}">
  <cacheSource type="worksheet">
    <worksheetSource ref="A6:E23" sheet="16-8"/>
  </cacheSource>
  <cacheFields count="5">
    <cacheField name="年度別"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総数(申請状況)" numFmtId="0">
      <sharedItems containsSemiMixedTypes="0" containsString="0" containsNumber="1" containsInteger="1" minValue="3175" maxValue="3642"/>
    </cacheField>
    <cacheField name="登録(申請状況)" numFmtId="0">
      <sharedItems containsSemiMixedTypes="0" containsString="0" containsNumber="1" containsInteger="1" minValue="1460" maxValue="1831"/>
    </cacheField>
    <cacheField name="廃止(申請状況)" numFmtId="0">
      <sharedItems containsSemiMixedTypes="0" containsString="0" containsNumber="1" containsInteger="1" minValue="1549" maxValue="1811"/>
    </cacheField>
    <cacheField name="印鑑登録者数" numFmtId="0">
      <sharedItems containsSemiMixedTypes="0" containsString="0" containsNumber="1" containsInteger="1" minValue="29111" maxValue="30049"/>
    </cacheField>
  </cacheFields>
  <extLst>
    <ext xmlns:x14="http://schemas.microsoft.com/office/spreadsheetml/2009/9/main" uri="{725AE2AE-9491-48be-B2B4-4EB974FC3084}">
      <x14:pivotCacheDefinition/>
    </ext>
  </extLst>
</pivotCacheDefinition>
</file>

<file path=xl/pivotCache/pivotCacheDefinition15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7014803239" missingItemsLimit="0" createdVersion="4" refreshedVersion="4" recordCount="16" xr:uid="{00000000-000A-0000-FFFF-FFFF9D000000}">
  <cacheSource type="worksheet">
    <worksheetSource ref="A7:K23" sheet="16-10"/>
  </cacheSource>
  <cacheFields count="11">
    <cacheField name="年別" numFmtId="176">
      <sharedItems containsSemiMixedTypes="0" containsNonDate="0" containsDate="1" containsString="0" minDate="2009-04-01T00:00:00" maxDate="2024-04-01T00:00:00" count="16">
        <d v="2009-04-01T00:00:00"/>
        <d v="2010-04-01T00:00:00"/>
        <d v="2011-04-01T00:00:00"/>
        <d v="2012-04-01T00:00:00"/>
        <d v="2013-04-01T00:00:00"/>
        <d v="2014-04-01T00:00:00"/>
        <d v="2015-04-01T00:00:00"/>
        <d v="2016-04-01T00:00:00"/>
        <d v="2017-04-01T00:00:00"/>
        <d v="2018-04-01T00:00:00"/>
        <d v="2019-04-01T00:00:00"/>
        <d v="2020-04-01T00:00:00"/>
        <d v="2021-04-01T00:00:00"/>
        <d v="2022-04-01T00:00:00"/>
        <d v="2023-04-01T00:00:00"/>
        <d v="2024-04-01T00:00:00"/>
      </sharedItems>
    </cacheField>
    <cacheField name="定数(総数)" numFmtId="0">
      <sharedItems containsSemiMixedTypes="0" containsString="0" containsNumber="1" containsInteger="1" minValue="332" maxValue="394"/>
    </cacheField>
    <cacheField name="実人員(総数)" numFmtId="0">
      <sharedItems containsSemiMixedTypes="0" containsString="0" containsNumber="1" containsInteger="1" minValue="309" maxValue="365"/>
    </cacheField>
    <cacheField name="町長部局" numFmtId="0">
      <sharedItems containsSemiMixedTypes="0" containsString="0" containsNumber="1" containsInteger="1" minValue="222" maxValue="258"/>
    </cacheField>
    <cacheField name="議会事務局" numFmtId="0">
      <sharedItems containsSemiMixedTypes="0" containsString="0" containsNumber="1" containsInteger="1" minValue="5" maxValue="5"/>
    </cacheField>
    <cacheField name="選挙管理委員会事務局" numFmtId="0">
      <sharedItems containsSemiMixedTypes="0" containsString="0" containsNumber="1" containsInteger="1" minValue="1" maxValue="2"/>
    </cacheField>
    <cacheField name="監査委員事務局" numFmtId="0">
      <sharedItems containsSemiMixedTypes="0" containsString="0" containsNumber="1" containsInteger="1" minValue="2" maxValue="2"/>
    </cacheField>
    <cacheField name="学校以外の教育(教育委員会)" numFmtId="0">
      <sharedItems containsSemiMixedTypes="0" containsString="0" containsNumber="1" containsInteger="1" minValue="18" maxValue="41"/>
    </cacheField>
    <cacheField name="学校教育(教育委員会)" numFmtId="0">
      <sharedItems containsSemiMixedTypes="0" containsString="0" containsNumber="1" containsInteger="1" minValue="18" maxValue="25"/>
    </cacheField>
    <cacheField name="農業委員会事務局" numFmtId="0">
      <sharedItems containsSemiMixedTypes="0" containsString="0" containsNumber="1" containsInteger="1" minValue="2" maxValue="2"/>
    </cacheField>
    <cacheField name="消防職員" numFmtId="0">
      <sharedItems containsSemiMixedTypes="0" containsString="0" containsNumber="1" containsInteger="1" minValue="0" maxValue="61"/>
    </cacheField>
  </cacheFields>
  <extLst>
    <ext xmlns:x14="http://schemas.microsoft.com/office/spreadsheetml/2009/9/main" uri="{725AE2AE-9491-48be-B2B4-4EB974FC3084}">
      <x14:pivotCacheDefinition/>
    </ext>
  </extLst>
</pivotCacheDefinition>
</file>

<file path=xl/pivotCache/pivotCacheDefinition15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7015532406" createdVersion="8" refreshedVersion="8" minRefreshableVersion="3" recordCount="180" xr:uid="{00000000-000A-0000-FFFF-FFFF9E000000}">
  <cacheSource type="worksheet">
    <worksheetSource ref="A6:K186" sheet="2-3"/>
  </cacheSource>
  <cacheFields count="13">
    <cacheField name="年月別" numFmtId="0">
      <sharedItems containsSemiMixedTypes="0" containsNonDate="0" containsDate="1" containsString="0" minDate="2010-01-01T00:00:00" maxDate="2024-12-01T00:00:00" count="180">
        <d v="2010-01-01T00:00:00"/>
        <d v="2010-02-01T00:00:00"/>
        <d v="2010-03-01T00:00:00"/>
        <d v="2010-04-01T00:00:00"/>
        <d v="2010-05-01T00:00:00"/>
        <d v="2010-06-01T00:00:00"/>
        <d v="2010-07-01T00:00:00"/>
        <d v="2010-08-01T00:00:00"/>
        <d v="2010-09-01T00:00:00"/>
        <d v="2010-10-01T00:00:00"/>
        <d v="2010-11-01T00:00:00"/>
        <d v="2010-12-01T00:00:00"/>
        <d v="2011-01-01T00:00:00"/>
        <d v="2011-02-01T00:00:00"/>
        <d v="2011-03-01T00:00:00"/>
        <d v="2011-04-01T00:00:00"/>
        <d v="2011-05-01T00:00:00"/>
        <d v="2011-06-01T00:00:00"/>
        <d v="2011-07-01T00:00:00"/>
        <d v="2011-08-01T00:00:00"/>
        <d v="2011-09-01T00:00:00"/>
        <d v="2011-10-01T00:00:00"/>
        <d v="2011-11-01T00:00:00"/>
        <d v="2011-12-01T00:00:00"/>
        <d v="2012-01-01T00:00:00"/>
        <d v="2012-02-01T00:00:00"/>
        <d v="2012-03-01T00:00:00"/>
        <d v="2012-04-01T00:00:00"/>
        <d v="2012-05-01T00:00:00"/>
        <d v="2012-06-01T00:00:00"/>
        <d v="2012-07-01T00:00:00"/>
        <d v="2012-08-01T00:00:00"/>
        <d v="2012-09-01T00:00:00"/>
        <d v="2012-10-01T00:00:00"/>
        <d v="2012-11-01T00:00:00"/>
        <d v="2012-12-01T00:00:00"/>
        <d v="2013-01-01T00:00:00"/>
        <d v="2013-02-01T00:00:00"/>
        <d v="2013-03-01T00:00:00"/>
        <d v="2013-04-01T00:00:00"/>
        <d v="2013-05-01T00:00:00"/>
        <d v="2013-06-01T00:00:00"/>
        <d v="2013-07-01T00:00:00"/>
        <d v="2013-08-01T00:00:00"/>
        <d v="2013-09-01T00:00:00"/>
        <d v="2013-10-01T00:00:00"/>
        <d v="2013-11-01T00:00:00"/>
        <d v="2013-12-01T00:00:00"/>
        <d v="2014-01-01T00:00:00"/>
        <d v="2014-02-01T00:00:00"/>
        <d v="2014-03-01T00:00:00"/>
        <d v="2014-04-01T00:00:00"/>
        <d v="2014-05-01T00:00:00"/>
        <d v="2014-06-01T00:00:00"/>
        <d v="2014-07-01T00:00:00"/>
        <d v="2014-08-01T00:00:00"/>
        <d v="2014-09-01T00:00:00"/>
        <d v="2014-10-01T00:00:00"/>
        <d v="2014-11-01T00:00:00"/>
        <d v="2014-12-01T00:00:00"/>
        <d v="2015-01-01T00:00:00"/>
        <d v="2015-02-01T00:00:00"/>
        <d v="2015-03-01T00:00:00"/>
        <d v="2015-04-01T00:00:00"/>
        <d v="2015-05-01T00:00:00"/>
        <d v="2015-06-01T00:00:00"/>
        <d v="2015-07-01T00:00:00"/>
        <d v="2015-08-01T00:00:00"/>
        <d v="2015-09-01T00:00:00"/>
        <d v="2015-10-01T00:00:00"/>
        <d v="2015-11-01T00:00:00"/>
        <d v="2015-12-01T00:00:00"/>
        <d v="2016-01-01T00:00:00"/>
        <d v="2016-02-01T00:00:00"/>
        <d v="2016-03-01T00:00:00"/>
        <d v="2016-04-01T00:00:00"/>
        <d v="2016-05-01T00:00:00"/>
        <d v="2016-06-01T00:00:00"/>
        <d v="2016-07-01T00:00:00"/>
        <d v="2016-08-01T00:00:00"/>
        <d v="2016-09-01T00:00:00"/>
        <d v="2016-10-01T00:00:00"/>
        <d v="2016-11-01T00:00:00"/>
        <d v="2016-12-01T00:00:00"/>
        <d v="2017-01-01T00:00:00"/>
        <d v="2017-02-01T00:00:00"/>
        <d v="2017-03-01T00:00:00"/>
        <d v="2017-04-01T00:00:00"/>
        <d v="2017-05-01T00:00:00"/>
        <d v="2017-06-01T00:00:00"/>
        <d v="2017-07-01T00:00:00"/>
        <d v="2017-08-01T00:00:00"/>
        <d v="2017-09-01T00:00:00"/>
        <d v="2017-10-01T00:00:00"/>
        <d v="2017-11-01T00:00:00"/>
        <d v="2017-12-01T00:00:00"/>
        <d v="2018-01-01T00:00:00"/>
        <d v="2018-02-01T00:00:00"/>
        <d v="2018-03-01T00:00:00"/>
        <d v="2018-04-01T00:00:00"/>
        <d v="2018-05-01T00:00:00"/>
        <d v="2018-06-01T00:00:00"/>
        <d v="2018-07-01T00:00:00"/>
        <d v="2018-08-01T00:00:00"/>
        <d v="2018-09-01T00:00:00"/>
        <d v="2018-10-01T00:00:00"/>
        <d v="2018-11-01T00:00:00"/>
        <d v="2018-12-01T00:00:00"/>
        <d v="2019-01-01T00:00:00"/>
        <d v="2019-02-01T00:00:00"/>
        <d v="2019-03-01T00:00:00"/>
        <d v="2019-04-01T00:00:00"/>
        <d v="2019-05-01T00:00:00"/>
        <d v="2019-06-01T00:00:00"/>
        <d v="2019-07-01T00:00:00"/>
        <d v="2019-08-01T00:00:00"/>
        <d v="2019-09-01T00:00:00"/>
        <d v="2019-10-01T00:00:00"/>
        <d v="2019-11-01T00:00:00"/>
        <d v="2019-12-01T00:00:00"/>
        <d v="2020-01-01T00:00:00"/>
        <d v="2020-02-01T00:00:00"/>
        <d v="2020-03-01T00:00:00"/>
        <d v="2020-04-01T00:00:00"/>
        <d v="2020-05-01T00:00:00"/>
        <d v="2020-06-01T00:00:00"/>
        <d v="2020-07-01T00:00:00"/>
        <d v="2020-08-01T00:00:00"/>
        <d v="2020-09-01T00:00:00"/>
        <d v="2020-10-01T00:00:00"/>
        <d v="2020-11-01T00:00:00"/>
        <d v="2020-12-01T00:00:00"/>
        <d v="2021-01-01T00:00:00"/>
        <d v="2021-02-01T00:00:00"/>
        <d v="2021-03-01T00:00:00"/>
        <d v="2021-04-01T00:00:00"/>
        <d v="2021-05-01T00:00:00"/>
        <d v="2021-06-01T00:00:00"/>
        <d v="2021-07-01T00:00:00"/>
        <d v="2021-08-01T00:00:00"/>
        <d v="2021-09-01T00:00:00"/>
        <d v="2021-10-01T00:00:00"/>
        <d v="2021-11-01T00:00:00"/>
        <d v="2021-12-01T00:00:00"/>
        <d v="2022-01-01T00:00:00"/>
        <d v="2022-02-01T00:00:00"/>
        <d v="2022-03-01T00:00:00"/>
        <d v="2022-04-01T00:00:00"/>
        <d v="2022-05-01T00:00:00"/>
        <d v="2022-06-01T00:00:00"/>
        <d v="2022-07-01T00:00:00"/>
        <d v="2022-08-01T00:00:00"/>
        <d v="2022-09-01T00:00:00"/>
        <d v="2022-10-01T00:00:00"/>
        <d v="2022-11-01T00:00:00"/>
        <d v="2022-12-01T00:00:00"/>
        <d v="2023-01-01T00:00:00"/>
        <d v="2023-02-01T00:00:00"/>
        <d v="2023-03-01T00:00:00"/>
        <d v="2023-04-01T00:00:00"/>
        <d v="2023-05-01T00:00:00"/>
        <d v="2023-06-01T00:00:00"/>
        <d v="2023-07-01T00:00:00"/>
        <d v="2023-08-01T00:00:00"/>
        <d v="2023-09-01T00:00:00"/>
        <d v="2023-10-01T00:00:00"/>
        <d v="2023-11-01T00:00:00"/>
        <d v="2023-12-01T00:00:00"/>
        <d v="2024-01-01T00:00:00"/>
        <d v="2024-02-01T00:00:00"/>
        <d v="2024-03-01T00:00:00"/>
        <d v="2024-04-01T00:00:00"/>
        <d v="2024-05-01T00:00:00"/>
        <d v="2024-06-01T00:00:00"/>
        <d v="2024-07-01T00:00:00"/>
        <d v="2024-08-01T00:00:00"/>
        <d v="2024-09-01T00:00:00"/>
        <d v="2024-10-01T00:00:00"/>
        <d v="2024-11-01T00:00:00"/>
        <d v="2024-12-01T00:00:00"/>
      </sharedItems>
      <fieldGroup par="12" base="0">
        <rangePr groupBy="months" startDate="2010-01-01T00:00:00" endDate="2024-12-01T00:00:00"/>
        <groupItems count="14">
          <s v="&lt;2010/1/1"/>
          <s v="1月"/>
          <s v="2月"/>
          <s v="3月"/>
          <s v="4月"/>
          <s v="5月"/>
          <s v="6月"/>
          <s v="7月"/>
          <s v="8月"/>
          <s v="9月"/>
          <s v="10月"/>
          <s v="11月"/>
          <s v="12月"/>
          <s v="&gt;2024/12/1"/>
        </groupItems>
      </fieldGroup>
    </cacheField>
    <cacheField name="年別" numFmtId="0">
      <sharedItems count="15">
        <s v="平成22年"/>
        <s v="平成23年"/>
        <s v="平成24年"/>
        <s v="平成25年"/>
        <s v="平成26年"/>
        <s v="平成27年"/>
        <s v="平成28年"/>
        <s v="平成29年"/>
        <s v="平成30年"/>
        <s v="令和元年"/>
        <s v="令和2年"/>
        <s v="令和3年"/>
        <s v="令和4年"/>
        <s v="令和5年"/>
        <s v="令和6年"/>
      </sharedItems>
    </cacheField>
    <cacheField name="社会増減" numFmtId="0">
      <sharedItems containsSemiMixedTypes="0" containsString="0" containsNumber="1" containsInteger="1" minValue="-67" maxValue="94"/>
    </cacheField>
    <cacheField name="転入(総数)" numFmtId="0">
      <sharedItems containsSemiMixedTypes="0" containsString="0" containsNumber="1" containsInteger="1" minValue="97" maxValue="331"/>
    </cacheField>
    <cacheField name="転入(県外)" numFmtId="0">
      <sharedItems containsSemiMixedTypes="0" containsString="0" containsNumber="1" containsInteger="1" minValue="17" maxValue="163"/>
    </cacheField>
    <cacheField name="転入(県内)" numFmtId="0">
      <sharedItems containsSemiMixedTypes="0" containsString="0" containsNumber="1" containsInteger="1" minValue="67" maxValue="199"/>
    </cacheField>
    <cacheField name="転入(その他)" numFmtId="0">
      <sharedItems containsString="0" containsBlank="1" containsNumber="1" containsInteger="1" minValue="0" maxValue="33"/>
    </cacheField>
    <cacheField name="転出(総数)" numFmtId="0">
      <sharedItems containsSemiMixedTypes="0" containsString="0" containsNumber="1" containsInteger="1" minValue="86" maxValue="334"/>
    </cacheField>
    <cacheField name="転出(県外)" numFmtId="0">
      <sharedItems containsBlank="1" containsMixedTypes="1" containsNumber="1" containsInteger="1" minValue="23" maxValue="128"/>
    </cacheField>
    <cacheField name="転出(県内)" numFmtId="0">
      <sharedItems containsMixedTypes="1" containsNumber="1" containsInteger="1" minValue="57" maxValue="174"/>
    </cacheField>
    <cacheField name="転出(その他)" numFmtId="0">
      <sharedItems containsMixedTypes="1" containsNumber="1" containsInteger="1" minValue="1" maxValue="32"/>
    </cacheField>
    <cacheField name="四半期" numFmtId="0" databaseField="0">
      <fieldGroup base="0">
        <rangePr groupBy="quarters" startDate="2010-01-01T00:00:00" endDate="2024-12-01T00:00:00"/>
        <groupItems count="6">
          <s v="&lt;2010/1/1"/>
          <s v="第1四半期"/>
          <s v="第2四半期"/>
          <s v="第3四半期"/>
          <s v="第4四半期"/>
          <s v="&gt;2024/12/1"/>
        </groupItems>
      </fieldGroup>
    </cacheField>
    <cacheField name="年" numFmtId="0" databaseField="0">
      <fieldGroup base="0">
        <rangePr groupBy="years" startDate="2010-01-01T00:00:00" endDate="2024-12-01T00:00:00"/>
        <groupItems count="17">
          <s v="&lt;2010/1/1"/>
          <s v="2010年"/>
          <s v="2011年"/>
          <s v="2012年"/>
          <s v="2013年"/>
          <s v="2014年"/>
          <s v="2015年"/>
          <s v="2016年"/>
          <s v="2017年"/>
          <s v="2018年"/>
          <s v="2019年"/>
          <s v="2020年"/>
          <s v="2021年"/>
          <s v="2022年"/>
          <s v="2023年"/>
          <s v="2024年"/>
          <s v="&gt;2024/12/1"/>
        </groupItems>
      </fieldGroup>
    </cacheField>
  </cacheFields>
  <extLst>
    <ext xmlns:x14="http://schemas.microsoft.com/office/spreadsheetml/2009/9/main" uri="{725AE2AE-9491-48be-B2B4-4EB974FC3084}">
      <x14:pivotCacheDefinition/>
    </ext>
  </extLst>
</pivotCacheDefinition>
</file>

<file path=xl/pivotCache/pivotCacheDefinition15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7016863426" createdVersion="8" refreshedVersion="8" minRefreshableVersion="3" recordCount="17" xr:uid="{00000000-000A-0000-FFFF-FFFF9F000000}">
  <cacheSource type="worksheet">
    <worksheetSource ref="A8:I25" sheet="12-3"/>
  </cacheSource>
  <cacheFields count="9">
    <cacheField name="年度別"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対象者数" numFmtId="0">
      <sharedItems containsSemiMixedTypes="0" containsString="0" containsNumber="1" containsInteger="1" minValue="239" maxValue="441"/>
    </cacheField>
    <cacheField name="受診者数" numFmtId="0">
      <sharedItems containsSemiMixedTypes="0" containsString="0" containsNumber="1" containsInteger="1" minValue="31" maxValue="52"/>
    </cacheField>
    <cacheField name="受診率" numFmtId="0">
      <sharedItems containsSemiMixedTypes="0" containsString="0" containsNumber="1" minValue="7.69" maxValue="15.335463258785943"/>
    </cacheField>
    <cacheField name="訪問健康診査" numFmtId="0">
      <sharedItems containsSemiMixedTypes="0" containsString="0" containsNumber="1" containsInteger="1" minValue="0" maxValue="0"/>
    </cacheField>
    <cacheField name="小計(指導区分別実人員)" numFmtId="0">
      <sharedItems containsSemiMixedTypes="0" containsString="0" containsNumber="1" containsInteger="1" minValue="30" maxValue="52"/>
    </cacheField>
    <cacheField name="異常_x000a_認めず(指導区分別実人員)" numFmtId="0">
      <sharedItems containsSemiMixedTypes="0" containsString="0" containsNumber="1" containsInteger="1" minValue="1" maxValue="14"/>
    </cacheField>
    <cacheField name="要指導(指導区分別実人員)" numFmtId="0">
      <sharedItems containsSemiMixedTypes="0" containsString="0" containsNumber="1" containsInteger="1" minValue="1" maxValue="19"/>
    </cacheField>
    <cacheField name="要医療(指導区分別実人員)" numFmtId="0">
      <sharedItems containsSemiMixedTypes="0" containsString="0" containsNumber="1" containsInteger="1" minValue="13" maxValue="40"/>
    </cacheField>
  </cacheFields>
  <extLst>
    <ext xmlns:x14="http://schemas.microsoft.com/office/spreadsheetml/2009/9/main" uri="{725AE2AE-9491-48be-B2B4-4EB974FC3084}">
      <x14:pivotCacheDefinition/>
    </ext>
  </extLst>
</pivotCacheDefinition>
</file>

<file path=xl/pivotCache/pivotCacheDefinition15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63.398290358797" missingItemsLimit="0" createdVersion="4" refreshedVersion="4" recordCount="17" xr:uid="{00000000-000A-0000-FFFF-FFFFA1000000}">
  <cacheSource type="worksheet">
    <worksheetSource ref="A4:AB21" sheet="16-4"/>
  </cacheSource>
  <cacheFields count="28">
    <cacheField name="年度別"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総数" numFmtId="0">
      <sharedItems containsSemiMixedTypes="0" containsString="0" containsNumber="1" containsInteger="1" minValue="1979" maxValue="2340"/>
    </cacheField>
    <cacheField name="出生" numFmtId="0">
      <sharedItems containsSemiMixedTypes="0" containsString="0" containsNumber="1" containsInteger="1" minValue="380" maxValue="564"/>
    </cacheField>
    <cacheField name="国籍留保" numFmtId="0">
      <sharedItems containsMixedTypes="1" containsNumber="1" containsInteger="1" minValue="1" maxValue="1"/>
    </cacheField>
    <cacheField name="認知" numFmtId="0">
      <sharedItems containsSemiMixedTypes="0" containsString="0" containsNumber="1" containsInteger="1" minValue="4" maxValue="14"/>
    </cacheField>
    <cacheField name="養子縁組" numFmtId="0">
      <sharedItems containsSemiMixedTypes="0" containsString="0" containsNumber="1" containsInteger="1" minValue="32" maxValue="73"/>
    </cacheField>
    <cacheField name="養子離縁" numFmtId="0">
      <sharedItems containsSemiMixedTypes="0" containsString="0" containsNumber="1" containsInteger="1" minValue="11" maxValue="22"/>
    </cacheField>
    <cacheField name="戸籍法第73条の2の届(離縁後の複氏)" numFmtId="0">
      <sharedItems containsSemiMixedTypes="0" containsString="0" containsNumber="1" containsInteger="1" minValue="0" maxValue="4"/>
    </cacheField>
    <cacheField name="婚姻" numFmtId="0">
      <sharedItems containsSemiMixedTypes="0" containsString="0" containsNumber="1" containsInteger="1" minValue="393" maxValue="521"/>
    </cacheField>
    <cacheField name="離婚" numFmtId="0">
      <sharedItems containsSemiMixedTypes="0" containsString="0" containsNumber="1" containsInteger="1" minValue="106" maxValue="158"/>
    </cacheField>
    <cacheField name="戸籍法第77条の2の届(離婚後の複氏)" numFmtId="0">
      <sharedItems containsSemiMixedTypes="0" containsString="0" containsNumber="1" containsInteger="1" minValue="42" maxValue="69"/>
    </cacheField>
    <cacheField name="親権・後見" numFmtId="0">
      <sharedItems containsSemiMixedTypes="0" containsString="0" containsNumber="1" containsInteger="1" minValue="1" maxValue="10"/>
    </cacheField>
    <cacheField name="死亡" numFmtId="0">
      <sharedItems containsSemiMixedTypes="0" containsString="0" containsNumber="1" containsInteger="1" minValue="303" maxValue="626"/>
    </cacheField>
    <cacheField name="失踪" numFmtId="0">
      <sharedItems containsSemiMixedTypes="0" containsString="0" containsNumber="1" containsInteger="1" minValue="0" maxValue="5"/>
    </cacheField>
    <cacheField name="復氏" numFmtId="0">
      <sharedItems containsSemiMixedTypes="0" containsString="0" containsNumber="1" containsInteger="1" minValue="0" maxValue="4"/>
    </cacheField>
    <cacheField name="入籍" numFmtId="0">
      <sharedItems containsSemiMixedTypes="0" containsString="0" containsNumber="1" containsInteger="1" minValue="78" maxValue="149"/>
    </cacheField>
    <cacheField name="分籍" numFmtId="0">
      <sharedItems containsSemiMixedTypes="0" containsString="0" containsNumber="1" containsInteger="1" minValue="4" maxValue="15"/>
    </cacheField>
    <cacheField name="帰化" numFmtId="0">
      <sharedItems containsSemiMixedTypes="0" containsString="0" containsNumber="1" containsInteger="1" minValue="0" maxValue="7"/>
    </cacheField>
    <cacheField name="国籍喪失" numFmtId="0">
      <sharedItems containsSemiMixedTypes="0" containsString="0" containsNumber="1" containsInteger="1" minValue="0" maxValue="3"/>
    </cacheField>
    <cacheField name="氏変更" numFmtId="0">
      <sharedItems containsSemiMixedTypes="0" containsString="0" containsNumber="1" containsInteger="1" minValue="1" maxValue="12"/>
    </cacheField>
    <cacheField name="名変更" numFmtId="0">
      <sharedItems containsSemiMixedTypes="0" containsString="0" containsNumber="1" containsInteger="1" minValue="0" maxValue="4"/>
    </cacheField>
    <cacheField name="転籍" numFmtId="0">
      <sharedItems containsSemiMixedTypes="0" containsString="0" containsNumber="1" containsInteger="1" minValue="180" maxValue="363"/>
    </cacheField>
    <cacheField name="戸籍訂正" numFmtId="0">
      <sharedItems containsSemiMixedTypes="0" containsString="0" containsNumber="1" containsInteger="1" minValue="22" maxValue="62"/>
    </cacheField>
    <cacheField name="追完" numFmtId="0">
      <sharedItems containsSemiMixedTypes="0" containsString="0" containsNumber="1" containsInteger="1" minValue="0" maxValue="4"/>
    </cacheField>
    <cacheField name="不受理申出" numFmtId="0">
      <sharedItems containsSemiMixedTypes="0" containsString="0" containsNumber="1" containsInteger="1" minValue="0" maxValue="23"/>
    </cacheField>
    <cacheField name="国籍取得" numFmtId="0">
      <sharedItems containsSemiMixedTypes="0" containsString="0" containsNumber="1" containsInteger="1" minValue="0" maxValue="3"/>
    </cacheField>
    <cacheField name="国籍選択" numFmtId="0">
      <sharedItems containsSemiMixedTypes="0" containsString="0" containsNumber="1" containsInteger="1" minValue="0" maxValue="7"/>
    </cacheField>
    <cacheField name="その他" numFmtId="0">
      <sharedItems containsSemiMixedTypes="0" containsString="0" containsNumber="1" containsInteger="1" minValue="0" maxValue="13" count="10">
        <n v="9"/>
        <n v="13"/>
        <n v="7"/>
        <n v="2"/>
        <n v="1"/>
        <n v="0"/>
        <n v="3"/>
        <n v="10"/>
        <n v="8"/>
        <n v="4"/>
      </sharedItems>
    </cacheField>
  </cacheFields>
  <extLst>
    <ext xmlns:x14="http://schemas.microsoft.com/office/spreadsheetml/2009/9/main" uri="{725AE2AE-9491-48be-B2B4-4EB974FC3084}">
      <x14:pivotCacheDefinition/>
    </ext>
  </extLst>
</pivotCacheDefinition>
</file>

<file path=xl/pivotCache/pivotCacheDefinition15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97.400170023146" missingItemsLimit="0" createdVersion="4" refreshedVersion="8" recordCount="20" xr:uid="{00000000-000A-0000-FFFF-FFFF2D000000}">
  <cacheSource type="worksheet">
    <worksheetSource ref="A7:M27" sheet="2-10"/>
  </cacheSource>
  <cacheFields count="13">
    <cacheField name="年別" numFmtId="0">
      <sharedItems count="20">
        <s v="平成17年"/>
        <s v="平成18年"/>
        <s v="平成19年"/>
        <s v="平成20年"/>
        <s v="平成21年"/>
        <s v="平成22年"/>
        <s v="平成23年"/>
        <s v="平成24年"/>
        <s v="平成25年"/>
        <s v="平成26年"/>
        <s v="平成27年"/>
        <s v="平成28年"/>
        <s v="平成29年"/>
        <s v="平成30年"/>
        <s v="令和元年"/>
        <s v="令和2年"/>
        <s v="令和3年"/>
        <s v="令和4年"/>
        <s v="令和5年"/>
        <s v="令和6年"/>
      </sharedItems>
    </cacheField>
    <cacheField name="全国（出生率）" numFmtId="0">
      <sharedItems containsSemiMixedTypes="0" containsString="0" containsNumber="1" minValue="5.7" maxValue="8.6999999999999993"/>
    </cacheField>
    <cacheField name="神奈川県（出生率）" numFmtId="0">
      <sharedItems containsSemiMixedTypes="0" containsString="0" containsNumber="1" minValue="5.8" maxValue="8.952390004571356"/>
    </cacheField>
    <cacheField name="寒川町（出生率）" numFmtId="0">
      <sharedItems containsSemiMixedTypes="0" containsString="0" containsNumber="1" minValue="5.79" maxValue="9.1453135536075525"/>
    </cacheField>
    <cacheField name="全国（死亡率）" numFmtId="0">
      <sharedItems containsSemiMixedTypes="0" containsString="0" containsNumber="1" minValue="8.6" maxValue="13.3"/>
    </cacheField>
    <cacheField name="神奈川県（死亡率）" numFmtId="0">
      <sharedItems containsSemiMixedTypes="0" containsString="0" containsNumber="1" minValue="6.6644488800177424" maxValue="11.4"/>
    </cacheField>
    <cacheField name="寒川町（死亡率）" numFmtId="0">
      <sharedItems containsSemiMixedTypes="0" containsString="0" containsNumber="1" minValue="6.2551163913435914" maxValue="11.46"/>
    </cacheField>
    <cacheField name="全国（婚姻率）" numFmtId="0">
      <sharedItems containsSemiMixedTypes="0" containsString="0" containsNumber="1" minValue="3.9" maxValue="5.8"/>
    </cacheField>
    <cacheField name="神奈川県（婚姻率）" numFmtId="0">
      <sharedItems containsSemiMixedTypes="0" containsString="0" containsNumber="1" minValue="4.2913883081238673" maxValue="6.4548906721703991"/>
    </cacheField>
    <cacheField name="寒川町（婚姻率）" numFmtId="0">
      <sharedItems containsSemiMixedTypes="0" containsString="0" containsNumber="1" minValue="3.48" maxValue="6.1361296152310505"/>
    </cacheField>
    <cacheField name="全国（離婚率）" numFmtId="0">
      <sharedItems containsSemiMixedTypes="0" containsString="0" containsNumber="1" minValue="1.47" maxValue="2.08"/>
    </cacheField>
    <cacheField name="神奈川県（離婚率）" numFmtId="0">
      <sharedItems containsSemiMixedTypes="0" containsString="0" containsNumber="1" minValue="1.42" maxValue="2.1061019971684325"/>
    </cacheField>
    <cacheField name="寒川町（離婚率）" numFmtId="0">
      <sharedItems containsSemiMixedTypes="0" containsString="0" containsNumber="1" minValue="1.6207796581628358" maxValue="2.5251993855348158"/>
    </cacheField>
  </cacheFields>
  <extLst>
    <ext xmlns:x14="http://schemas.microsoft.com/office/spreadsheetml/2009/9/main" uri="{725AE2AE-9491-48be-B2B4-4EB974FC3084}">
      <x14:pivotCacheDefinition/>
    </ext>
  </extLst>
</pivotCacheDefinition>
</file>

<file path=xl/pivotCache/pivotCacheDefinition15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97.431882291668" missingItemsLimit="0" createdVersion="4" refreshedVersion="8" recordCount="17" xr:uid="{00000000-000A-0000-FFFF-FFFF9C000000}">
  <cacheSource type="worksheet">
    <worksheetSource ref="A4:S21" sheet="16-9"/>
  </cacheSource>
  <cacheFields count="19">
    <cacheField name="年度別"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総数" numFmtId="0">
      <sharedItems containsSemiMixedTypes="0" containsString="0" containsNumber="1" containsInteger="1" minValue="8908" maxValue="12112"/>
    </cacheField>
    <cacheField name="土地評価証明" numFmtId="0">
      <sharedItems containsSemiMixedTypes="0" containsString="0" containsNumber="1" containsInteger="1" minValue="218" maxValue="445"/>
    </cacheField>
    <cacheField name="家屋評価証明" numFmtId="0">
      <sharedItems containsSemiMixedTypes="0" containsString="0" containsNumber="1" containsInteger="1" minValue="140" maxValue="254"/>
    </cacheField>
    <cacheField name="所得証明" numFmtId="0">
      <sharedItems containsSemiMixedTypes="0" containsString="0" containsNumber="1" containsInteger="1" minValue="642" maxValue="1327"/>
    </cacheField>
    <cacheField name="納税証明" numFmtId="0">
      <sharedItems containsSemiMixedTypes="0" containsString="0" containsNumber="1" containsInteger="1" minValue="328" maxValue="890"/>
    </cacheField>
    <cacheField name="住宅用家屋証明" numFmtId="0">
      <sharedItems containsSemiMixedTypes="0" containsString="0" containsNumber="1" containsInteger="1" minValue="241" maxValue="361"/>
    </cacheField>
    <cacheField name="固定評価通知" numFmtId="0">
      <sharedItems containsSemiMixedTypes="0" containsString="0" containsNumber="1" containsInteger="1" minValue="1012" maxValue="1553"/>
    </cacheField>
    <cacheField name="資産証明" numFmtId="0">
      <sharedItems containsSemiMixedTypes="0" containsString="0" containsNumber="1" containsInteger="1" minValue="11" maxValue="43"/>
    </cacheField>
    <cacheField name="課税証明" numFmtId="0">
      <sharedItems containsSemiMixedTypes="0" containsString="0" containsNumber="1" containsInteger="1" minValue="1641" maxValue="3153"/>
    </cacheField>
    <cacheField name="非課税証明" numFmtId="0">
      <sharedItems containsSemiMixedTypes="0" containsString="0" containsNumber="1" containsInteger="1" minValue="1554" maxValue="3249"/>
    </cacheField>
    <cacheField name="営業証明" numFmtId="0">
      <sharedItems containsSemiMixedTypes="0" containsString="0" containsNumber="1" containsInteger="1" minValue="0" maxValue="14"/>
    </cacheField>
    <cacheField name="所在証明" numFmtId="0">
      <sharedItems containsSemiMixedTypes="0" containsString="0" containsNumber="1" containsInteger="1" minValue="10" maxValue="45"/>
    </cacheField>
    <cacheField name="土地所有証明" numFmtId="0">
      <sharedItems containsSemiMixedTypes="0" containsString="0" containsNumber="1" containsInteger="1" minValue="0" maxValue="2"/>
    </cacheField>
    <cacheField name="取壊証明" numFmtId="0">
      <sharedItems containsSemiMixedTypes="0" containsString="0" containsNumber="1" containsInteger="1" minValue="10" maxValue="42"/>
    </cacheField>
    <cacheField name="軽自動車証明" numFmtId="0">
      <sharedItems containsSemiMixedTypes="0" containsString="0" containsNumber="1" containsInteger="1" minValue="389" maxValue="810"/>
    </cacheField>
    <cacheField name="算出税額証明" numFmtId="0">
      <sharedItems containsSemiMixedTypes="0" containsString="0" containsNumber="1" containsInteger="1" minValue="327" maxValue="614"/>
    </cacheField>
    <cacheField name="その他証明" numFmtId="0">
      <sharedItems containsSemiMixedTypes="0" containsString="0" containsNumber="1" containsInteger="1" minValue="10" maxValue="63"/>
    </cacheField>
    <cacheField name="閲覧" numFmtId="0">
      <sharedItems containsSemiMixedTypes="0" containsString="0" containsNumber="1" containsInteger="1" minValue="552" maxValue="806"/>
    </cacheField>
  </cacheFields>
  <extLst>
    <ext xmlns:x14="http://schemas.microsoft.com/office/spreadsheetml/2009/9/main" uri="{725AE2AE-9491-48be-B2B4-4EB974FC3084}">
      <x14:pivotCacheDefinition/>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0266204" createdVersion="6" refreshedVersion="6" minRefreshableVersion="3" recordCount="289" xr:uid="{00000000-000A-0000-FFFF-FFFF0F000000}">
  <cacheSource type="worksheet">
    <worksheetSource ref="A10:AT299" sheet="5-1"/>
  </cacheSource>
  <cacheFields count="46">
    <cacheField name="年別" numFmtId="0">
      <sharedItems containsSemiMixedTypes="0" containsNonDate="0" containsDate="1" containsString="0" minDate="1970-12-31T00:00:00" maxDate="2020-06-01T00:00:00" count="25">
        <d v="1970-12-31T00:00:00"/>
        <d v="1975-12-31T00:00:00"/>
        <d v="1977-12-31T00:00:00"/>
        <d v="1980-12-31T00:00:00"/>
        <d v="1985-12-31T00:00:00"/>
        <d v="1988-12-31T00:00:00"/>
        <d v="1990-12-31T00:00:00"/>
        <d v="1995-12-31T00:00:00"/>
        <d v="2002-12-31T00:00:00"/>
        <d v="2003-12-31T00:00:00"/>
        <d v="2004-12-31T00:00:00"/>
        <d v="2005-12-31T00:00:00"/>
        <d v="2006-12-31T00:00:00"/>
        <d v="2007-12-31T00:00:00"/>
        <d v="2008-12-31T00:00:00"/>
        <d v="2009-12-31T00:00:00"/>
        <d v="2010-12-31T00:00:00"/>
        <d v="2012-12-31T00:00:00"/>
        <d v="2013-12-31T00:00:00"/>
        <d v="2014-12-31T00:00:00"/>
        <d v="2016-06-01T00:00:00"/>
        <d v="2017-06-01T00:00:00"/>
        <d v="2018-06-01T00:00:00"/>
        <d v="2019-06-01T00:00:00"/>
        <d v="2020-06-01T00:00:00"/>
      </sharedItems>
    </cacheField>
    <cacheField name="産業中分類番号" numFmtId="0">
      <sharedItems containsSemiMixedTypes="0" containsString="0" containsNumber="1" containsInteger="1" minValue="0" maxValue="32" count="25">
        <n v="0"/>
        <n v="9"/>
        <n v="10"/>
        <n v="11"/>
        <n v="12"/>
        <n v="13"/>
        <n v="14"/>
        <n v="15"/>
        <n v="16"/>
        <n v="17"/>
        <n v="18"/>
        <n v="19"/>
        <n v="20"/>
        <n v="21"/>
        <n v="22"/>
        <n v="23"/>
        <n v="24"/>
        <n v="25"/>
        <n v="26"/>
        <n v="27"/>
        <n v="28"/>
        <n v="29"/>
        <n v="30"/>
        <n v="31"/>
        <n v="32"/>
      </sharedItems>
    </cacheField>
    <cacheField name="産業中分類" numFmtId="0">
      <sharedItems/>
    </cacheField>
    <cacheField name="事業所数" numFmtId="0">
      <sharedItems containsMixedTypes="1" containsNumber="1" containsInteger="1" minValue="0" maxValue="236"/>
    </cacheField>
    <cacheField name="総数(従業者数)" numFmtId="0">
      <sharedItems containsMixedTypes="1" containsNumber="1" containsInteger="1" minValue="0" maxValue="10789"/>
    </cacheField>
    <cacheField name="男(正社員・正職員等)(常用労働者)(従業者数)" numFmtId="0">
      <sharedItems containsMixedTypes="1" containsNumber="1" containsInteger="1" minValue="0" maxValue="6514"/>
    </cacheField>
    <cacheField name="女(正社員・正職員等)(常用労働者)(従業者数)" numFmtId="0">
      <sharedItems containsMixedTypes="1" containsNumber="1" containsInteger="1" minValue="0" maxValue="781"/>
    </cacheField>
    <cacheField name="男(パート・アルバイト等)(常用労働者)(従業者数)" numFmtId="0">
      <sharedItems containsMixedTypes="1" containsNumber="1" containsInteger="1" minValue="0" maxValue="709"/>
    </cacheField>
    <cacheField name="女(パート・アルバイト等)(常用労働者)(従業者数)" numFmtId="0">
      <sharedItems containsMixedTypes="1" containsNumber="1" containsInteger="1" minValue="0" maxValue="945"/>
    </cacheField>
    <cacheField name="男(出向・派遣受入者)(常用労働者)(従業者数)" numFmtId="0">
      <sharedItems containsMixedTypes="1" containsNumber="1" containsInteger="1" minValue="0" maxValue="605"/>
    </cacheField>
    <cacheField name="女(出向・派遣受入者)(常用労働者)(従業者数)" numFmtId="0">
      <sharedItems containsMixedTypes="1" containsNumber="1" containsInteger="1" minValue="0" maxValue="279"/>
    </cacheField>
    <cacheField name="男(出向・派遣受入者)(常用労働者)(従業者数)2" numFmtId="0">
      <sharedItems containsMixedTypes="1" containsNumber="1" containsInteger="1" minValue="1" maxValue="161"/>
    </cacheField>
    <cacheField name="女(出向・派遣受入者)(常用労働者)(従業者数)2" numFmtId="0">
      <sharedItems containsMixedTypes="1" containsNumber="1" containsInteger="1" minValue="1" maxValue="44"/>
    </cacheField>
    <cacheField name="男(個人事業主・家族従業者)(従業者数)" numFmtId="0">
      <sharedItems containsMixedTypes="1" containsNumber="1" containsInteger="1" minValue="0" maxValue="4"/>
    </cacheField>
    <cacheField name="女(個人事業主・家族従業者)(従業者数)" numFmtId="0">
      <sharedItems containsMixedTypes="1" containsNumber="1" containsInteger="1" minValue="0" maxValue="1"/>
    </cacheField>
    <cacheField name="男(臨時雇用者数)" numFmtId="0">
      <sharedItems containsMixedTypes="1" containsNumber="1" containsInteger="1" minValue="0" maxValue="194"/>
    </cacheField>
    <cacheField name="女(臨時雇用者数)" numFmtId="0">
      <sharedItems containsMixedTypes="1" containsNumber="1" containsInteger="1" minValue="0" maxValue="31"/>
    </cacheField>
    <cacheField name="男(臨時雇用者数)2" numFmtId="0">
      <sharedItems containsMixedTypes="1" containsNumber="1" containsInteger="1" minValue="1" maxValue="83"/>
    </cacheField>
    <cacheField name="女(臨時雇用者数)2" numFmtId="0">
      <sharedItems containsMixedTypes="1" containsNumber="1" containsInteger="1" minValue="2" maxValue="10"/>
    </cacheField>
    <cacheField name="年間延従業者数" numFmtId="0">
      <sharedItems containsMixedTypes="1" containsNumber="1" containsInteger="1" minValue="0" maxValue="118310"/>
    </cacheField>
    <cacheField name="総額(現金給与額)" numFmtId="0">
      <sharedItems containsMixedTypes="1" containsNumber="1" containsInteger="1" minValue="0" maxValue="54131"/>
    </cacheField>
    <cacheField name="常用労働者(現金給与額)" numFmtId="0">
      <sharedItems containsMixedTypes="1" containsNumber="1" containsInteger="1" minValue="0" maxValue="49393"/>
    </cacheField>
    <cacheField name="その他(現金給与額)" numFmtId="0">
      <sharedItems containsMixedTypes="1" containsNumber="1" containsInteger="1" minValue="0" maxValue="6727"/>
    </cacheField>
    <cacheField name="総額(原材料使用額等)" numFmtId="0">
      <sharedItems containsMixedTypes="1" containsNumber="1" containsInteger="1" minValue="0" maxValue="282095"/>
    </cacheField>
    <cacheField name="原材料使用額(原材料使用額等)" numFmtId="0">
      <sharedItems containsMixedTypes="1" containsNumber="1" containsInteger="1" minValue="0" maxValue="242323"/>
    </cacheField>
    <cacheField name="燃料使用額(原材料使用額等)" numFmtId="0">
      <sharedItems containsMixedTypes="1" containsNumber="1" containsInteger="1" minValue="0" maxValue="3685"/>
    </cacheField>
    <cacheField name="電力使用額(原材料使用額等)" numFmtId="0">
      <sharedItems containsMixedTypes="1" containsNumber="1" containsInteger="1" minValue="0" maxValue="7140"/>
    </cacheField>
    <cacheField name="委託生産費(原材料使用額等)" numFmtId="0">
      <sharedItems containsMixedTypes="1" containsNumber="1" containsInteger="1" minValue="0" maxValue="15846"/>
    </cacheField>
    <cacheField name="製造等に関連する外注費(原材料使用額等)" numFmtId="0">
      <sharedItems containsMixedTypes="1" containsNumber="1" containsInteger="1" minValue="0" maxValue="9003"/>
    </cacheField>
    <cacheField name="転売した商品の仕入額(原材料使用額等)" numFmtId="0">
      <sharedItems containsMixedTypes="1" containsNumber="1" containsInteger="1" minValue="0" maxValue="22817"/>
    </cacheField>
    <cacheField name="総額(年初在庫額（30人以上）)" numFmtId="0">
      <sharedItems containsMixedTypes="1" containsNumber="1" containsInteger="1" minValue="0" maxValue="51944"/>
    </cacheField>
    <cacheField name="製造品(年初在庫額（30人以上）)" numFmtId="0">
      <sharedItems containsMixedTypes="1" containsNumber="1" containsInteger="1" minValue="0" maxValue="17046"/>
    </cacheField>
    <cacheField name="半製品、仕掛品(年初在庫額（30人以上）)" numFmtId="0">
      <sharedItems containsMixedTypes="1" containsNumber="1" containsInteger="1" minValue="0" maxValue="22952"/>
    </cacheField>
    <cacheField name="原材料、燃料(年初在庫額（30人以上）)" numFmtId="0">
      <sharedItems containsMixedTypes="1" containsNumber="1" containsInteger="1" minValue="0" maxValue="11946"/>
    </cacheField>
    <cacheField name="総額( 年末在庫額（30人以上）)" numFmtId="0">
      <sharedItems containsMixedTypes="1" containsNumber="1" containsInteger="1" minValue="0" maxValue="45426"/>
    </cacheField>
    <cacheField name="製造品( 年末在庫額（30人以上）)" numFmtId="0">
      <sharedItems containsMixedTypes="1" containsNumber="1" containsInteger="1" minValue="0" maxValue="21891"/>
    </cacheField>
    <cacheField name="半製品、仕掛品( 年末在庫額（30人以上）)" numFmtId="0">
      <sharedItems containsMixedTypes="1" containsNumber="1" containsInteger="1" minValue="0" maxValue="19259"/>
    </cacheField>
    <cacheField name="原材料、燃料( 年末在庫額（30人以上）)" numFmtId="0">
      <sharedItems containsMixedTypes="1" containsNumber="1" containsInteger="1" minValue="0" maxValue="12254"/>
    </cacheField>
    <cacheField name="総額(製造品出荷額等)" numFmtId="0">
      <sharedItems containsMixedTypes="1" containsNumber="1" containsInteger="1" minValue="0" maxValue="445931"/>
    </cacheField>
    <cacheField name="製造品出荷額含むくず廃物(製造品出荷額等)" numFmtId="0">
      <sharedItems containsMixedTypes="1" containsNumber="1" containsInteger="1" minValue="0" maxValue="391169"/>
    </cacheField>
    <cacheField name="加工賃収入額(製造品出荷額等)" numFmtId="0">
      <sharedItems containsMixedTypes="1" containsNumber="1" containsInteger="1" minValue="0" maxValue="27381"/>
    </cacheField>
    <cacheField name="その他収入額(製造品出荷額等)" numFmtId="0">
      <sharedItems containsMixedTypes="1" containsNumber="1" containsInteger="1" minValue="0" maxValue="35347"/>
    </cacheField>
    <cacheField name="生産額" numFmtId="0">
      <sharedItems containsMixedTypes="1" containsNumber="1" containsInteger="1" minValue="0" maxValue="402726"/>
    </cacheField>
    <cacheField name="付加価値額" numFmtId="0">
      <sharedItems containsMixedTypes="1" containsNumber="1" containsInteger="1" minValue="-12" maxValue="155592"/>
    </cacheField>
    <cacheField name="粗付加価値額" numFmtId="0">
      <sharedItems containsMixedTypes="1" containsNumber="1" containsInteger="1" minValue="0" maxValue="165058"/>
    </cacheField>
    <cacheField name="減価償却額(30人以上)" numFmtId="0">
      <sharedItems containsMixedTypes="1" containsNumber="1" containsInteger="1" minValue="0" maxValue="16925"/>
    </cacheField>
  </cacheFields>
  <extLst>
    <ext xmlns:x14="http://schemas.microsoft.com/office/spreadsheetml/2009/9/main" uri="{725AE2AE-9491-48be-B2B4-4EB974FC3084}">
      <x14:pivotCacheDefinition/>
    </ext>
  </extLst>
</pivotCacheDefinition>
</file>

<file path=xl/pivotCache/pivotCacheDefinition16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97.46358275463" missingItemsLimit="0" createdVersion="4" refreshedVersion="8" recordCount="58" xr:uid="{00000000-000A-0000-FFFF-FFFF28000000}">
  <cacheSource type="worksheet">
    <worksheetSource ref="A5:R63" sheet="2-6"/>
  </cacheSource>
  <cacheFields count="18">
    <cacheField name="国籍別" numFmtId="0">
      <sharedItems count="58">
        <s v="総数"/>
        <s v="ブラジル"/>
        <s v="中国又は台湾"/>
        <s v="中国"/>
        <s v="台湾"/>
        <s v="韓国又は朝鮮"/>
        <s v="朝鮮"/>
        <s v="韓国"/>
        <s v="フィリピン"/>
        <s v="タイ"/>
        <s v="米国"/>
        <s v="オーストラリア"/>
        <s v="フランス"/>
        <s v="インド"/>
        <s v="インドネシア"/>
        <s v="イタリア"/>
        <s v="マレーシア"/>
        <s v="メキシコ"/>
        <s v="アフガニスタン"/>
        <s v="アルゼンチン"/>
        <s v="ボリビア"/>
        <s v="ミャンマー"/>
        <s v="バングラデシュ"/>
        <s v="カンボジア"/>
        <s v="カメルーン"/>
        <s v="スリランカ"/>
        <s v="コロンビア"/>
        <s v="ガーナ"/>
        <s v="ドイツ"/>
        <s v="ギニア"/>
        <s v="ガンビア"/>
        <s v="イラン"/>
        <s v="ケニア"/>
        <s v="ラオス"/>
        <s v="リトアニア"/>
        <s v="モンゴル"/>
        <s v="ネパール"/>
        <s v="ナイジェリア"/>
        <s v="パキスタン"/>
        <s v="パラグアイ"/>
        <s v="ペルー"/>
        <s v="ポルトガル"/>
        <s v="ルーマニア"/>
        <s v="ロシア"/>
        <s v="タンザニア"/>
        <s v="サウジアラビア"/>
        <s v="トリニダード・トバゴ"/>
        <s v="トルコ"/>
        <s v="ウガンダ"/>
        <s v="ウルグアイ"/>
        <s v="ウクライナ"/>
        <s v="ベトナム"/>
        <s v="英国"/>
        <s v="カナダ"/>
        <s v="ジンバブエ"/>
        <s v="アゼルバイジャン"/>
        <s v="無国籍"/>
        <s v="その他"/>
      </sharedItems>
    </cacheField>
    <cacheField name="平成21年" numFmtId="0">
      <sharedItems containsString="0" containsBlank="1" containsNumber="1" containsInteger="1" minValue="0" maxValue="728"/>
    </cacheField>
    <cacheField name="平成22年" numFmtId="0">
      <sharedItems containsString="0" containsBlank="1" containsNumber="1" containsInteger="1" minValue="0" maxValue="697"/>
    </cacheField>
    <cacheField name="平成23年" numFmtId="0">
      <sharedItems containsString="0" containsBlank="1" containsNumber="1" containsInteger="1" minValue="0" maxValue="656"/>
    </cacheField>
    <cacheField name="平成24年" numFmtId="0">
      <sharedItems containsString="0" containsBlank="1" containsNumber="1" containsInteger="1" minValue="0" maxValue="655"/>
    </cacheField>
    <cacheField name="平成25年" numFmtId="0">
      <sharedItems containsString="0" containsBlank="1" containsNumber="1" containsInteger="1" minValue="0" maxValue="594"/>
    </cacheField>
    <cacheField name="平成26年" numFmtId="0">
      <sharedItems containsString="0" containsBlank="1" containsNumber="1" containsInteger="1" minValue="0" maxValue="595"/>
    </cacheField>
    <cacheField name="平成27年" numFmtId="0">
      <sharedItems containsString="0" containsBlank="1" containsNumber="1" containsInteger="1" minValue="0" maxValue="622"/>
    </cacheField>
    <cacheField name="平成28年" numFmtId="0">
      <sharedItems containsString="0" containsBlank="1" containsNumber="1" containsInteger="1" minValue="0" maxValue="626"/>
    </cacheField>
    <cacheField name="平成29年" numFmtId="0">
      <sharedItems containsString="0" containsBlank="1" containsNumber="1" containsInteger="1" minValue="0" maxValue="664"/>
    </cacheField>
    <cacheField name="平成30年" numFmtId="0">
      <sharedItems containsString="0" containsBlank="1" containsNumber="1" containsInteger="1" minValue="0" maxValue="720"/>
    </cacheField>
    <cacheField name="平成31年" numFmtId="0">
      <sharedItems containsString="0" containsBlank="1" containsNumber="1" containsInteger="1" minValue="0" maxValue="801"/>
    </cacheField>
    <cacheField name="令和2年" numFmtId="0">
      <sharedItems containsString="0" containsBlank="1" containsNumber="1" containsInteger="1" minValue="0" maxValue="921"/>
    </cacheField>
    <cacheField name="令和3年" numFmtId="0">
      <sharedItems containsString="0" containsBlank="1" containsNumber="1" containsInteger="1" minValue="0" maxValue="1006"/>
    </cacheField>
    <cacheField name="令和4年" numFmtId="0">
      <sharedItems containsString="0" containsBlank="1" containsNumber="1" containsInteger="1" minValue="0" maxValue="983"/>
    </cacheField>
    <cacheField name="令和5年" numFmtId="0">
      <sharedItems containsString="0" containsBlank="1" containsNumber="1" containsInteger="1" minValue="0" maxValue="1076"/>
    </cacheField>
    <cacheField name="令和6年" numFmtId="0">
      <sharedItems containsString="0" containsBlank="1" containsNumber="1" containsInteger="1" minValue="0" maxValue="1216"/>
    </cacheField>
    <cacheField name="令和7年" numFmtId="0">
      <sharedItems containsString="0" containsBlank="1" containsNumber="1" containsInteger="1" minValue="0" maxValue="1328"/>
    </cacheField>
  </cacheFields>
  <extLst>
    <ext xmlns:x14="http://schemas.microsoft.com/office/spreadsheetml/2009/9/main" uri="{725AE2AE-9491-48be-B2B4-4EB974FC3084}">
      <x14:pivotCacheDefinition/>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04016205" createdVersion="6" refreshedVersion="6" minRefreshableVersion="3" recordCount="121" xr:uid="{00000000-000A-0000-FFFF-FFFF10000000}">
  <cacheSource type="worksheet">
    <worksheetSource ref="A6:H127" sheet="5-2"/>
  </cacheSource>
  <cacheFields count="8">
    <cacheField name="年別" numFmtId="0">
      <sharedItems containsSemiMixedTypes="0" containsNonDate="0" containsDate="1" containsString="0" minDate="2008-12-31T00:00:00" maxDate="2020-06-01T00:00:00" count="11">
        <d v="2008-12-31T00:00:00"/>
        <d v="2009-12-31T00:00:00"/>
        <d v="2010-12-31T00:00:00"/>
        <d v="2012-12-31T00:00:00"/>
        <d v="2013-12-31T00:00:00"/>
        <d v="2014-12-31T00:00:00"/>
        <d v="2016-12-31T00:00:00"/>
        <d v="2017-06-01T00:00:00"/>
        <d v="2018-06-01T00:00:00"/>
        <d v="2019-06-01T00:00:00"/>
        <d v="2020-06-01T00:00:00"/>
      </sharedItems>
    </cacheField>
    <cacheField name="規模別" numFmtId="0">
      <sharedItems count="11">
        <s v="総数"/>
        <s v="4～9人"/>
        <s v="10～19人"/>
        <s v="20～29人"/>
        <s v="30～49人"/>
        <s v="50～99人"/>
        <s v="100～199人"/>
        <s v="200～299人"/>
        <s v="300～499人"/>
        <s v="500～999人"/>
        <s v="1,000人以上"/>
      </sharedItems>
    </cacheField>
    <cacheField name="事業所数" numFmtId="0">
      <sharedItems containsMixedTypes="1" containsNumber="1" containsInteger="1" minValue="0" maxValue="182"/>
    </cacheField>
    <cacheField name="従業者数" numFmtId="0">
      <sharedItems containsMixedTypes="1" containsNumber="1" containsInteger="1" minValue="0" maxValue="9652"/>
    </cacheField>
    <cacheField name="現金給与総額" numFmtId="0">
      <sharedItems containsMixedTypes="1" containsNumber="1" containsInteger="1" minValue="0" maxValue="54131"/>
    </cacheField>
    <cacheField name="原材料_x000a_使用額等" numFmtId="0">
      <sharedItems containsMixedTypes="1" containsNumber="1" containsInteger="1" minValue="0" maxValue="282095"/>
    </cacheField>
    <cacheField name="製造品_x000a_出荷額等" numFmtId="0">
      <sharedItems containsMixedTypes="1" containsNumber="1" containsInteger="1" minValue="0" maxValue="430618"/>
    </cacheField>
    <cacheField name="付加_x000a_価値額" numFmtId="0">
      <sharedItems containsMixedTypes="1" containsNumber="1" containsInteger="1" minValue="0" maxValue="155592"/>
    </cacheField>
  </cacheFields>
  <extLst>
    <ext xmlns:x14="http://schemas.microsoft.com/office/spreadsheetml/2009/9/main" uri="{725AE2AE-9491-48be-B2B4-4EB974FC3084}">
      <x14:pivotCacheDefinition/>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05347225" createdVersion="6" refreshedVersion="6" minRefreshableVersion="3" recordCount="3" xr:uid="{00000000-000A-0000-FFFF-FFFF11000000}">
  <cacheSource type="worksheet">
    <worksheetSource ref="A6:J9" sheet="5-3"/>
  </cacheSource>
  <cacheFields count="10">
    <cacheField name="年別" numFmtId="0">
      <sharedItems count="3">
        <s v="平成24年"/>
        <s v="平成28年"/>
        <s v="令和3年"/>
      </sharedItems>
    </cacheField>
    <cacheField name="産業中分類" numFmtId="0">
      <sharedItems/>
    </cacheField>
    <cacheField name="事業所数_x000a_合計" numFmtId="0">
      <sharedItems containsSemiMixedTypes="0" containsString="0" containsNumber="1" containsInteger="1" minValue="111" maxValue="129"/>
    </cacheField>
    <cacheField name="事業所数_x000a_従業者10人～299人" numFmtId="0">
      <sharedItems containsSemiMixedTypes="0" containsString="0" containsNumber="1" containsInteger="1" minValue="69" maxValue="79"/>
    </cacheField>
    <cacheField name="事業所数_x000a_従業者300人以上" numFmtId="0">
      <sharedItems containsSemiMixedTypes="0" containsString="0" containsNumber="1" containsInteger="1" minValue="7" maxValue="8"/>
    </cacheField>
    <cacheField name="従業者数" numFmtId="0">
      <sharedItems containsSemiMixedTypes="0" containsString="0" containsNumber="1" containsInteger="1" minValue="6874" maxValue="8462"/>
    </cacheField>
    <cacheField name="事業に従事する者の人件費及び派遣受入者に係る人材派遣会社への支払額" numFmtId="0">
      <sharedItems containsSemiMixedTypes="0" containsString="0" containsNumber="1" containsInteger="1" minValue="3728803" maxValue="5124674"/>
    </cacheField>
    <cacheField name="原材料・燃料・電力の使用額等" numFmtId="0">
      <sharedItems containsSemiMixedTypes="0" containsString="0" containsNumber="1" containsInteger="1" minValue="21003932" maxValue="26507030"/>
    </cacheField>
    <cacheField name="製造品出荷額等" numFmtId="0">
      <sharedItems containsSemiMixedTypes="0" containsString="0" containsNumber="1" containsInteger="1" minValue="32153358" maxValue="41711285"/>
    </cacheField>
    <cacheField name="粗付加価値額" numFmtId="0">
      <sharedItems containsSemiMixedTypes="0" containsString="0" containsNumber="1" containsInteger="1" minValue="10891025" maxValue="14324120"/>
    </cacheField>
  </cacheFields>
  <extLst>
    <ext xmlns:x14="http://schemas.microsoft.com/office/spreadsheetml/2009/9/main" uri="{725AE2AE-9491-48be-B2B4-4EB974FC3084}">
      <x14:pivotCacheDefinition/>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07569448" createdVersion="6" refreshedVersion="6" minRefreshableVersion="3" recordCount="12" xr:uid="{00000000-000A-0000-FFFF-FFFF12000000}">
  <cacheSource type="worksheet">
    <worksheetSource ref="A6:F18" sheet="6-1"/>
  </cacheSource>
  <cacheFields count="6">
    <cacheField name="年別" numFmtId="176">
      <sharedItems containsSemiMixedTypes="0" containsNonDate="0" containsDate="1" containsString="0" minDate="2012-02-01T00:00:00" maxDate="2021-06-01T00:00:00" count="4">
        <d v="2012-02-01T00:00:00"/>
        <d v="2014-07-01T00:00:00"/>
        <d v="2016-06-01T00:00:00"/>
        <d v="2021-06-01T00:00:00"/>
      </sharedItems>
    </cacheField>
    <cacheField name="業種別" numFmtId="0">
      <sharedItems count="3">
        <s v="総数"/>
        <s v="卸売業"/>
        <s v="小売業"/>
      </sharedItems>
    </cacheField>
    <cacheField name="商店数" numFmtId="0">
      <sharedItems containsSemiMixedTypes="0" containsString="0" containsNumber="1" containsInteger="1" minValue="60" maxValue="286"/>
    </cacheField>
    <cacheField name="従業者数" numFmtId="0">
      <sharedItems containsSemiMixedTypes="0" containsString="0" containsNumber="1" containsInteger="1" minValue="376" maxValue="2654"/>
    </cacheField>
    <cacheField name="年間商品販売額" numFmtId="0">
      <sharedItems containsSemiMixedTypes="0" containsString="0" containsNumber="1" containsInteger="1" minValue="21647" maxValue="82863"/>
    </cacheField>
    <cacheField name="売場面積" numFmtId="0">
      <sharedItems containsMixedTypes="1" containsNumber="1" containsInteger="1" minValue="23007" maxValue="2892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890219905" createdVersion="6" refreshedVersion="6" minRefreshableVersion="3" recordCount="5" xr:uid="{00000000-000A-0000-FFFF-FFFF01000000}">
  <cacheSource type="worksheet">
    <worksheetSource ref="A7:I12" sheet="2-11"/>
  </cacheSource>
  <cacheFields count="9">
    <cacheField name="年別" numFmtId="176">
      <sharedItems containsSemiMixedTypes="0" containsNonDate="0" containsDate="1" containsString="0" minDate="2000-10-01T00:00:00" maxDate="2020-10-01T00:00:00" count="5">
        <d v="2000-10-01T00:00:00"/>
        <d v="2005-10-01T00:00:00"/>
        <d v="2010-10-01T00:00:00"/>
        <d v="2015-10-01T00:00:00"/>
        <d v="2020-10-01T00:00:00"/>
      </sharedItems>
    </cacheField>
    <cacheField name="夜間人口" numFmtId="0">
      <sharedItems containsSemiMixedTypes="0" containsString="0" containsNumber="1" containsInteger="1" minValue="46246" maxValue="48348"/>
    </cacheField>
    <cacheField name="総数(流出人口)" numFmtId="0">
      <sharedItems containsSemiMixedTypes="0" containsString="0" containsNumber="1" containsInteger="1" minValue="14437" maxValue="15024"/>
    </cacheField>
    <cacheField name="通勤(流出人口)" numFmtId="0">
      <sharedItems containsSemiMixedTypes="0" containsString="0" containsNumber="1" containsInteger="1" minValue="12595" maxValue="13303"/>
    </cacheField>
    <cacheField name="通学(流出人口)" numFmtId="0">
      <sharedItems containsSemiMixedTypes="0" containsString="0" containsNumber="1" containsInteger="1" minValue="1473" maxValue="2179"/>
    </cacheField>
    <cacheField name="総数(流入人口)" numFmtId="0">
      <sharedItems containsSemiMixedTypes="0" containsString="0" containsNumber="1" containsInteger="1" minValue="11475" maxValue="12342"/>
    </cacheField>
    <cacheField name="通勤(流入人口)" numFmtId="0">
      <sharedItems containsSemiMixedTypes="0" containsString="0" containsNumber="1" containsInteger="1" minValue="11007" maxValue="11957"/>
    </cacheField>
    <cacheField name="通学(流入人口)" numFmtId="0">
      <sharedItems containsSemiMixedTypes="0" containsString="0" containsNumber="1" containsInteger="1" minValue="342" maxValue="472"/>
    </cacheField>
    <cacheField name="昼間人口" numFmtId="0">
      <sharedItems containsSemiMixedTypes="0" containsString="0" containsNumber="1" containsInteger="1" minValue="43539" maxValue="45799"/>
    </cacheField>
  </cacheFields>
  <extLst>
    <ext xmlns:x14="http://schemas.microsoft.com/office/spreadsheetml/2009/9/main" uri="{725AE2AE-9491-48be-B2B4-4EB974FC3084}">
      <x14:pivotCacheDefinition/>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0965278" createdVersion="6" refreshedVersion="6" minRefreshableVersion="3" recordCount="33" xr:uid="{00000000-000A-0000-FFFF-FFFF13000000}">
  <cacheSource type="worksheet">
    <worksheetSource ref="A8:L41" sheet="6-2"/>
  </cacheSource>
  <cacheFields count="12">
    <cacheField name="年別" numFmtId="176">
      <sharedItems containsSemiMixedTypes="0" containsNonDate="0" containsDate="1" containsString="0" minDate="2012-02-01T00:00:00" maxDate="2016-06-01T00:00:00" count="3">
        <d v="2012-02-01T00:00:00"/>
        <d v="2014-06-01T00:00:00"/>
        <d v="2016-06-01T00:00:00"/>
      </sharedItems>
    </cacheField>
    <cacheField name="地区別" numFmtId="0">
      <sharedItems count="11">
        <s v="総数"/>
        <s v="田端"/>
        <s v="一之宮"/>
        <s v="中瀬"/>
        <s v="大曲"/>
        <s v="岡田"/>
        <s v="大蔵"/>
        <s v="小谷"/>
        <s v="小動"/>
        <s v="宮山"/>
        <s v="倉見"/>
      </sharedItems>
    </cacheField>
    <cacheField name="商店数（総数）" numFmtId="0">
      <sharedItems containsMixedTypes="1" containsNumber="1" containsInteger="1" minValue="2" maxValue="260"/>
    </cacheField>
    <cacheField name="従業者数（総数）" numFmtId="0">
      <sharedItems containsMixedTypes="1" containsNumber="1" containsInteger="1" minValue="7" maxValue="2222"/>
    </cacheField>
    <cacheField name="年間商品販売額（総数）" numFmtId="0">
      <sharedItems containsMixedTypes="1" containsNumber="1" containsInteger="1" minValue="23686" maxValue="5060303"/>
    </cacheField>
    <cacheField name="商店数（卸売業）" numFmtId="0">
      <sharedItems containsMixedTypes="1" containsNumber="1" containsInteger="1" minValue="0" maxValue="67"/>
    </cacheField>
    <cacheField name="従業者数（卸売業）" numFmtId="0">
      <sharedItems containsMixedTypes="1" containsNumber="1" containsInteger="1" minValue="0" maxValue="446"/>
    </cacheField>
    <cacheField name="年間商品販売額（卸売業）" numFmtId="0">
      <sharedItems containsMixedTypes="1" containsNumber="1" containsInteger="1" minValue="0" maxValue="2873102"/>
    </cacheField>
    <cacheField name="商店数（小売業）" numFmtId="0">
      <sharedItems containsMixedTypes="1" containsNumber="1" containsInteger="1" minValue="2" maxValue="194"/>
    </cacheField>
    <cacheField name="従業者数（小売業）" numFmtId="0">
      <sharedItems containsMixedTypes="1" containsNumber="1" containsInteger="1" minValue="4" maxValue="1776"/>
    </cacheField>
    <cacheField name="売場面積 (㎡)（小売業）" numFmtId="0">
      <sharedItems containsMixedTypes="1" containsNumber="1" containsInteger="1" minValue="104" maxValue="28378"/>
    </cacheField>
    <cacheField name="年間商品販売額（小売業）" numFmtId="0">
      <sharedItems containsMixedTypes="1" containsNumber="1" containsInteger="1" minValue="7463" maxValue="2468158"/>
    </cacheField>
  </cacheFields>
  <extLst>
    <ext xmlns:x14="http://schemas.microsoft.com/office/spreadsheetml/2009/9/main" uri="{725AE2AE-9491-48be-B2B4-4EB974FC3084}">
      <x14:pivotCacheDefinition/>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11643518" createdVersion="6" refreshedVersion="6" minRefreshableVersion="3" recordCount="33" xr:uid="{00000000-000A-0000-FFFF-FFFF14000000}">
  <cacheSource type="worksheet">
    <worksheetSource ref="A9:L42" sheet="6-3"/>
  </cacheSource>
  <cacheFields count="12">
    <cacheField name="年別" numFmtId="176">
      <sharedItems containsSemiMixedTypes="0" containsNonDate="0" containsDate="1" containsString="0" minDate="2012-02-01T00:00:00" maxDate="2016-06-01T00:00:00" count="3">
        <d v="2012-02-01T00:00:00"/>
        <d v="2014-06-01T00:00:00"/>
        <d v="2016-06-01T00:00:00"/>
      </sharedItems>
    </cacheField>
    <cacheField name="卸小売の別" numFmtId="0">
      <sharedItems count="3">
        <s v="合計"/>
        <s v="卸売"/>
        <s v="小売"/>
      </sharedItems>
    </cacheField>
    <cacheField name="産業中分類別" numFmtId="0">
      <sharedItems/>
    </cacheField>
    <cacheField name="商店数　　　　　　" numFmtId="0">
      <sharedItems containsMixedTypes="1" containsNumber="1" containsInteger="1" minValue="2" maxValue="260"/>
    </cacheField>
    <cacheField name="1～2人(従業者規模別商店数)" numFmtId="0">
      <sharedItems containsMixedTypes="1" containsNumber="1" containsInteger="1" minValue="0" maxValue="112"/>
    </cacheField>
    <cacheField name="3～4人(従業者規模別商店数)" numFmtId="0">
      <sharedItems containsMixedTypes="1" containsNumber="1" containsInteger="1" minValue="0" maxValue="45"/>
    </cacheField>
    <cacheField name="5～9人(従業者規模別商店数)" numFmtId="0">
      <sharedItems containsMixedTypes="1" containsNumber="1" containsInteger="1" minValue="0" maxValue="52"/>
    </cacheField>
    <cacheField name="10～19人(従業者規模別商店数)" numFmtId="0">
      <sharedItems containsMixedTypes="1" containsNumber="1" containsInteger="1" minValue="0" maxValue="33"/>
    </cacheField>
    <cacheField name="20～29人(従業者規模別商店数)" numFmtId="0">
      <sharedItems containsMixedTypes="1" containsNumber="1" containsInteger="1" minValue="0" maxValue="15"/>
    </cacheField>
    <cacheField name="30～49人(従業者規模別商店数)" numFmtId="0">
      <sharedItems containsMixedTypes="1" containsNumber="1" containsInteger="1" minValue="0" maxValue="9"/>
    </cacheField>
    <cacheField name="50～99人(従業者規模別商店数)" numFmtId="0">
      <sharedItems containsMixedTypes="1" containsNumber="1" containsInteger="1" minValue="0" maxValue="4"/>
    </cacheField>
    <cacheField name="100人以上(従業者規模別商店数)" numFmtId="0">
      <sharedItems containsMixedTypes="1" containsNumber="1" containsInteger="1" minValue="0" maxValue="1"/>
    </cacheField>
  </cacheFields>
  <extLst>
    <ext xmlns:x14="http://schemas.microsoft.com/office/spreadsheetml/2009/9/main" uri="{725AE2AE-9491-48be-B2B4-4EB974FC3084}">
      <x14:pivotCacheDefinition/>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12974538" createdVersion="6" refreshedVersion="6" minRefreshableVersion="3" recordCount="39" xr:uid="{00000000-000A-0000-FFFF-FFFF15000000}">
  <cacheSource type="worksheet">
    <worksheetSource ref="A9:H48" sheet="6-4"/>
  </cacheSource>
  <cacheFields count="8">
    <cacheField name="年別" numFmtId="176">
      <sharedItems containsSemiMixedTypes="0" containsNonDate="0" containsDate="1" containsString="0" minDate="2012-02-01T00:00:00" maxDate="2021-06-01T00:00:00" count="4">
        <d v="2012-02-01T00:00:00"/>
        <d v="2014-06-01T00:00:00"/>
        <d v="2016-06-01T00:00:00"/>
        <d v="2021-06-01T00:00:00"/>
      </sharedItems>
    </cacheField>
    <cacheField name="卸小売の別" numFmtId="0">
      <sharedItems count="5">
        <s v="合計"/>
        <s v="卸売"/>
        <s v="小売"/>
        <s v="卸売計"/>
        <s v="小売計"/>
      </sharedItems>
    </cacheField>
    <cacheField name="産業中分類別" numFmtId="0">
      <sharedItems count="14">
        <s v="総数"/>
        <s v="50各種商品卸売業"/>
        <s v="52飲食料品卸売業"/>
        <s v="53建築材料，鉱物・金属材料等卸売業"/>
        <s v="54機械器具卸売業"/>
        <s v="55その他の卸売業"/>
        <s v="57織物・衣服・身の回り品小売業"/>
        <s v="58飲食料品小売業"/>
        <s v="59機械器具小売業"/>
        <s v="60その他の小売業"/>
        <s v="61無店舗小売業"/>
        <s v="56各種商品小売業"/>
        <s v="卸売業"/>
        <s v="小売業"/>
      </sharedItems>
    </cacheField>
    <cacheField name="商店数" numFmtId="0">
      <sharedItems containsMixedTypes="1" containsNumber="1" containsInteger="1" minValue="2" maxValue="286"/>
    </cacheField>
    <cacheField name="従業者数" numFmtId="0">
      <sharedItems containsMixedTypes="1" containsNumber="1" containsInteger="1" minValue="5" maxValue="2654"/>
    </cacheField>
    <cacheField name="売場面積" numFmtId="0">
      <sharedItems containsMixedTypes="1" containsNumber="1" containsInteger="1" minValue="0" maxValue="28920"/>
    </cacheField>
    <cacheField name="年間商品_x000a_販売額" numFmtId="0">
      <sharedItems containsMixedTypes="1" containsNumber="1" containsInteger="1" minValue="527" maxValue="5060303"/>
    </cacheField>
    <cacheField name="商品手持額" numFmtId="0">
      <sharedItems containsMixedTypes="1" containsNumber="1" containsInteger="1" minValue="0" maxValue="275275"/>
    </cacheField>
  </cacheFields>
  <extLst>
    <ext xmlns:x14="http://schemas.microsoft.com/office/spreadsheetml/2009/9/main" uri="{725AE2AE-9491-48be-B2B4-4EB974FC3084}">
      <x14:pivotCacheDefinition/>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17060185" createdVersion="6" refreshedVersion="6" minRefreshableVersion="3" recordCount="9" xr:uid="{00000000-000A-0000-FFFF-FFFF16000000}">
  <cacheSource type="worksheet">
    <worksheetSource ref="A10:O19" sheet="7-1"/>
  </cacheSource>
  <cacheFields count="15">
    <cacheField name="年度別" numFmtId="0">
      <sharedItems count="9">
        <s v="平成20年度"/>
        <s v="平成21年度"/>
        <s v="平成22年度"/>
        <s v="平成23年度"/>
        <s v="平成24年度"/>
        <s v="平成25年度"/>
        <s v="平成26年度"/>
        <s v="平成27年度"/>
        <s v="平成28年度"/>
      </sharedItems>
    </cacheField>
    <cacheField name="総数(需要家数（件）)" numFmtId="0">
      <sharedItems containsSemiMixedTypes="0" containsString="0" containsNumber="1" containsInteger="1" minValue="4237" maxValue="5045"/>
    </cacheField>
    <cacheField name="家庭用(需要家数（件）)" numFmtId="0">
      <sharedItems containsSemiMixedTypes="0" containsString="0" containsNumber="1" containsInteger="1" minValue="4000" maxValue="4806"/>
    </cacheField>
    <cacheField name="総数(業務用)(需要家数（件）)" numFmtId="0">
      <sharedItems containsSemiMixedTypes="0" containsString="0" containsNumber="1" containsInteger="1" minValue="228" maxValue="239"/>
    </cacheField>
    <cacheField name="工業用(業務用)(需要家数（件）)" numFmtId="0">
      <sharedItems containsSemiMixedTypes="0" containsString="0" containsNumber="1" containsInteger="1" minValue="31" maxValue="34"/>
    </cacheField>
    <cacheField name="商業用(業務用)(需要家数（件）)" numFmtId="0">
      <sharedItems containsSemiMixedTypes="0" containsString="0" containsNumber="1" containsInteger="1" minValue="134" maxValue="149"/>
    </cacheField>
    <cacheField name="医療用(業務用)(需要家数（件）)" numFmtId="0">
      <sharedItems containsSemiMixedTypes="0" containsString="0" containsNumber="1" containsInteger="1" minValue="19" maxValue="27"/>
    </cacheField>
    <cacheField name="公用(業務用)(需要家数（件）)" numFmtId="0">
      <sharedItems containsSemiMixedTypes="0" containsString="0" containsNumber="1" containsInteger="1" minValue="37" maxValue="41"/>
    </cacheField>
    <cacheField name="総数(消費量（千㎥）)" numFmtId="0">
      <sharedItems containsSemiMixedTypes="0" containsString="0" containsNumber="1" containsInteger="1" minValue="55404" maxValue="61449"/>
    </cacheField>
    <cacheField name="家庭用(消費量（千㎥）)" numFmtId="0">
      <sharedItems containsSemiMixedTypes="0" containsString="0" containsNumber="1" containsInteger="1" minValue="1620" maxValue="1687"/>
    </cacheField>
    <cacheField name="総数(業務用)(消費量（千㎥）)" numFmtId="0">
      <sharedItems containsSemiMixedTypes="0" containsString="0" containsNumber="1" containsInteger="1" minValue="53727" maxValue="58060"/>
    </cacheField>
    <cacheField name="工業用(業務用)(消費量（千㎥）)" numFmtId="0">
      <sharedItems containsSemiMixedTypes="0" containsString="0" containsNumber="1" containsInteger="1" minValue="47865" maxValue="55440"/>
    </cacheField>
    <cacheField name="商業用(業務用)(消費量（千㎥）)" numFmtId="0">
      <sharedItems containsSemiMixedTypes="0" containsString="0" containsNumber="1" containsInteger="1" minValue="3679" maxValue="6386"/>
    </cacheField>
    <cacheField name="医療用(業務用)(消費量（千㎥）)" numFmtId="0">
      <sharedItems containsSemiMixedTypes="0" containsString="0" containsNumber="1" containsInteger="1" minValue="197" maxValue="331"/>
    </cacheField>
    <cacheField name="公用(業務用)(消費量（千㎥）)" numFmtId="0">
      <sharedItems containsSemiMixedTypes="0" containsString="0" containsNumber="1" containsInteger="1" minValue="244" maxValue="371"/>
    </cacheField>
  </cacheFields>
  <extLst>
    <ext xmlns:x14="http://schemas.microsoft.com/office/spreadsheetml/2009/9/main" uri="{725AE2AE-9491-48be-B2B4-4EB974FC3084}">
      <x14:pivotCacheDefinition/>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17800928" createdVersion="6" refreshedVersion="6" minRefreshableVersion="3" recordCount="13" xr:uid="{00000000-000A-0000-FFFF-FFFF17000000}">
  <cacheSource type="worksheet">
    <worksheetSource ref="A5:S18" sheet="14-3（R2以前）"/>
  </cacheSource>
  <cacheFields count="19">
    <cacheField name="年度別" numFmtId="0">
      <sharedItems count="13">
        <s v="平成20年度"/>
        <s v="平成21年度"/>
        <s v="平成22年度"/>
        <s v="平成23年度"/>
        <s v="平成24年度"/>
        <s v="平成25年度"/>
        <s v="平成26年度"/>
        <s v="平成27年度"/>
        <s v="平成28年度"/>
        <s v="平成29年度"/>
        <s v="平成30年度"/>
        <s v="令和元年度"/>
        <s v="令和2年度"/>
      </sharedItems>
    </cacheField>
    <cacheField name="総数　" numFmtId="0">
      <sharedItems containsSemiMixedTypes="0" containsString="0" containsNumber="1" containsInteger="1" minValue="210" maxValue="295"/>
    </cacheField>
    <cacheField name="集会所・公会堂等" numFmtId="0">
      <sharedItems containsSemiMixedTypes="0" containsString="0" containsNumber="1" containsInteger="1" minValue="0" maxValue="1"/>
    </cacheField>
    <cacheField name="遊劇場等" numFmtId="0">
      <sharedItems containsSemiMixedTypes="0" containsString="0" containsNumber="1" containsInteger="1" minValue="0" maxValue="0"/>
    </cacheField>
    <cacheField name="料理飲食店等" numFmtId="0">
      <sharedItems containsSemiMixedTypes="0" containsString="0" containsNumber="1" containsInteger="1" minValue="0" maxValue="3"/>
    </cacheField>
    <cacheField name="店舗(百貨店含む)" numFmtId="0">
      <sharedItems containsSemiMixedTypes="0" containsString="0" containsNumber="1" containsInteger="1" minValue="0" maxValue="9"/>
    </cacheField>
    <cacheField name="旅館等" numFmtId="0">
      <sharedItems containsSemiMixedTypes="0" containsString="0" containsNumber="1" containsInteger="1" minValue="0" maxValue="0"/>
    </cacheField>
    <cacheField name="寄宿舎・共同住宅等" numFmtId="0">
      <sharedItems containsSemiMixedTypes="0" containsString="0" containsNumber="1" containsInteger="1" minValue="2" maxValue="20"/>
    </cacheField>
    <cacheField name="病院等" numFmtId="0">
      <sharedItems containsSemiMixedTypes="0" containsString="0" containsNumber="1" containsInteger="1" minValue="0" maxValue="3"/>
    </cacheField>
    <cacheField name="養護施設等" numFmtId="0">
      <sharedItems containsSemiMixedTypes="0" containsString="0" containsNumber="1" containsInteger="1" minValue="0" maxValue="6"/>
    </cacheField>
    <cacheField name="学校等" numFmtId="0">
      <sharedItems containsSemiMixedTypes="0" containsString="0" containsNumber="1" containsInteger="1" minValue="0" maxValue="2"/>
    </cacheField>
    <cacheField name="社寺等" numFmtId="0">
      <sharedItems containsSemiMixedTypes="0" containsString="0" containsNumber="1" containsInteger="1" minValue="0" maxValue="5"/>
    </cacheField>
    <cacheField name="工場・作業場等" numFmtId="0">
      <sharedItems containsSemiMixedTypes="0" containsString="0" containsNumber="1" containsInteger="1" minValue="1" maxValue="12"/>
    </cacheField>
    <cacheField name="車庫等" numFmtId="0">
      <sharedItems containsSemiMixedTypes="0" containsString="0" containsNumber="1" containsInteger="1" minValue="0" maxValue="3"/>
    </cacheField>
    <cacheField name="倉庫" numFmtId="0">
      <sharedItems containsSemiMixedTypes="0" containsString="0" containsNumber="1" containsInteger="1" minValue="2" maxValue="8"/>
    </cacheField>
    <cacheField name="事務所等" numFmtId="0">
      <sharedItems containsSemiMixedTypes="0" containsString="0" containsNumber="1" containsInteger="1" minValue="2" maxValue="14"/>
    </cacheField>
    <cacheField name="専用住宅" numFmtId="0">
      <sharedItems containsSemiMixedTypes="0" containsString="0" containsNumber="1" containsInteger="1" minValue="175" maxValue="234"/>
    </cacheField>
    <cacheField name="複合用途" numFmtId="0">
      <sharedItems containsSemiMixedTypes="0" containsString="0" containsNumber="1" containsInteger="1" minValue="0" maxValue="10"/>
    </cacheField>
    <cacheField name="工作物" numFmtId="0">
      <sharedItems containsSemiMixedTypes="0" containsString="0" containsNumber="1" containsInteger="1" minValue="2" maxValue="13"/>
    </cacheField>
  </cacheFields>
  <extLst>
    <ext xmlns:x14="http://schemas.microsoft.com/office/spreadsheetml/2009/9/main" uri="{725AE2AE-9491-48be-B2B4-4EB974FC3084}">
      <x14:pivotCacheDefinition/>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18946761" createdVersion="6" refreshedVersion="6" minRefreshableVersion="3" recordCount="13" xr:uid="{00000000-000A-0000-FFFF-FFFF18000000}">
  <cacheSource type="worksheet">
    <worksheetSource ref="A7:I20" sheet="15-5（R3以前）"/>
  </cacheSource>
  <cacheFields count="9">
    <cacheField name="年別" numFmtId="0">
      <sharedItems count="13">
        <s v="平成21年"/>
        <s v="平成22年"/>
        <s v="平成23年"/>
        <s v="平成24年"/>
        <s v="平成25年"/>
        <s v="平成26年"/>
        <s v="平成27年"/>
        <s v="平成28年"/>
        <s v="平成29年"/>
        <s v="平成30年"/>
        <s v="令和元年"/>
        <s v="令和2年"/>
        <s v="令和3年"/>
      </sharedItems>
    </cacheField>
    <cacheField name="総数(件)" numFmtId="0">
      <sharedItems containsSemiMixedTypes="0" containsString="0" containsNumber="1" containsInteger="1" minValue="7" maxValue="26"/>
    </cacheField>
    <cacheField name="死者(死傷者(人))" numFmtId="0">
      <sharedItems containsSemiMixedTypes="0" containsString="0" containsNumber="1" containsInteger="1" minValue="0" maxValue="2"/>
    </cacheField>
    <cacheField name="負傷者(死傷者(人))" numFmtId="0">
      <sharedItems containsSemiMixedTypes="0" containsString="0" containsNumber="1" containsInteger="1" minValue="0" maxValue="6"/>
    </cacheField>
    <cacheField name="建物(焼損面積(㎡))" numFmtId="0">
      <sharedItems containsSemiMixedTypes="0" containsString="0" containsNumber="1" containsInteger="1" minValue="6" maxValue="733"/>
    </cacheField>
    <cacheField name="焼損表面積(建物)(焼損面積(㎡))" numFmtId="0">
      <sharedItems containsSemiMixedTypes="0" containsString="0" containsNumber="1" containsInteger="1" minValue="0" maxValue="509"/>
    </cacheField>
    <cacheField name="林野(焼損面積(㎡))" numFmtId="0">
      <sharedItems containsSemiMixedTypes="0" containsString="0" containsNumber="1" containsInteger="1" minValue="0" maxValue="0"/>
    </cacheField>
    <cacheField name="その他(焼損面積(㎡))" numFmtId="0">
      <sharedItems containsSemiMixedTypes="0" containsString="0" containsNumber="1" containsInteger="1" minValue="0" maxValue="219174"/>
    </cacheField>
    <cacheField name="損害額(千円)" numFmtId="0">
      <sharedItems containsSemiMixedTypes="0" containsString="0" containsNumber="1" containsInteger="1" minValue="29" maxValue="168254"/>
    </cacheField>
  </cacheFields>
  <extLst>
    <ext xmlns:x14="http://schemas.microsoft.com/office/spreadsheetml/2009/9/main" uri="{725AE2AE-9491-48be-B2B4-4EB974FC3084}">
      <x14:pivotCacheDefinition/>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2013889" createdVersion="6" refreshedVersion="6" minRefreshableVersion="3" recordCount="14" xr:uid="{00000000-000A-0000-FFFF-FFFF19000000}">
  <cacheSource type="worksheet">
    <worksheetSource ref="A4:W18" sheet="15-6（R3年度以前）"/>
  </cacheSource>
  <cacheFields count="23">
    <cacheField name="年別" numFmtId="0">
      <sharedItems count="14">
        <s v="平成20年"/>
        <s v="平成21年"/>
        <s v="平成22年"/>
        <s v="平成23年"/>
        <s v="平成24年"/>
        <s v="平成25年"/>
        <s v="平成26年"/>
        <s v="平成27年"/>
        <s v="平成28年"/>
        <s v="平成29年"/>
        <s v="平成30年"/>
        <s v="令和元年"/>
        <s v="令和2年"/>
        <s v="令和3年"/>
      </sharedItems>
    </cacheField>
    <cacheField name="総数" numFmtId="0">
      <sharedItems containsSemiMixedTypes="0" containsString="0" containsNumber="1" containsInteger="1" minValue="7" maxValue="26"/>
    </cacheField>
    <cacheField name="こんろ・七厘こんろ" numFmtId="0">
      <sharedItems containsSemiMixedTypes="0" containsString="0" containsNumber="1" containsInteger="1" minValue="0" maxValue="3"/>
    </cacheField>
    <cacheField name="風呂・かまど" numFmtId="0">
      <sharedItems containsSemiMixedTypes="0" containsString="0" containsNumber="1" containsInteger="1" minValue="0" maxValue="0"/>
    </cacheField>
    <cacheField name="ストーブ" numFmtId="0">
      <sharedItems containsSemiMixedTypes="0" containsString="0" containsNumber="1" containsInteger="1" minValue="0" maxValue="1"/>
    </cacheField>
    <cacheField name="こたつ" numFmtId="0">
      <sharedItems containsSemiMixedTypes="0" containsString="0" containsNumber="1" containsInteger="1" minValue="0" maxValue="1"/>
    </cacheField>
    <cacheField name="たばこ" numFmtId="0">
      <sharedItems containsSemiMixedTypes="0" containsString="0" containsNumber="1" containsInteger="1" minValue="0" maxValue="2"/>
    </cacheField>
    <cacheField name="マッチ・ライター" numFmtId="0">
      <sharedItems containsSemiMixedTypes="0" containsString="0" containsNumber="1" containsInteger="1" minValue="0" maxValue="1"/>
    </cacheField>
    <cacheField name="たき火" numFmtId="0">
      <sharedItems containsSemiMixedTypes="0" containsString="0" containsNumber="1" containsInteger="1" minValue="0" maxValue="2"/>
    </cacheField>
    <cacheField name="電気関係" numFmtId="0">
      <sharedItems containsSemiMixedTypes="0" containsString="0" containsNumber="1" containsInteger="1" minValue="0" maxValue="4"/>
    </cacheField>
    <cacheField name="火遊び" numFmtId="0">
      <sharedItems containsSemiMixedTypes="0" containsString="0" containsNumber="1" containsInteger="1" minValue="0" maxValue="1"/>
    </cacheField>
    <cacheField name="放火" numFmtId="0">
      <sharedItems containsSemiMixedTypes="0" containsString="0" containsNumber="1" containsInteger="1" minValue="0" maxValue="3"/>
    </cacheField>
    <cacheField name="ごみの焼却" numFmtId="0">
      <sharedItems containsSemiMixedTypes="0" containsString="0" containsNumber="1" containsInteger="1" minValue="0" maxValue="2"/>
    </cacheField>
    <cacheField name="機関内配線" numFmtId="0">
      <sharedItems containsSemiMixedTypes="0" containsString="0" containsNumber="1" containsInteger="1" minValue="0" maxValue="1"/>
    </cacheField>
    <cacheField name="ローソク" numFmtId="0">
      <sharedItems containsSemiMixedTypes="0" containsString="0" containsNumber="1" containsInteger="1" minValue="0" maxValue="1"/>
    </cacheField>
    <cacheField name="食用油の過熱引火" numFmtId="0">
      <sharedItems containsSemiMixedTypes="0" containsString="0" containsNumber="1" containsInteger="1" minValue="0" maxValue="2"/>
    </cacheField>
    <cacheField name="不審火・不明火" numFmtId="0">
      <sharedItems containsSemiMixedTypes="0" containsString="0" containsNumber="1" containsInteger="1" minValue="0" maxValue="14"/>
    </cacheField>
    <cacheField name="自損行為" numFmtId="0">
      <sharedItems containsSemiMixedTypes="0" containsString="0" containsNumber="1" containsInteger="1" minValue="0" maxValue="0"/>
    </cacheField>
    <cacheField name="自然発火" numFmtId="0">
      <sharedItems containsSemiMixedTypes="0" containsString="0" containsNumber="1" containsInteger="1" minValue="0" maxValue="0"/>
    </cacheField>
    <cacheField name="不始末" numFmtId="0">
      <sharedItems containsSemiMixedTypes="0" containsString="0" containsNumber="1" containsInteger="1" minValue="0" maxValue="1"/>
    </cacheField>
    <cacheField name="ガスバーナー" numFmtId="0">
      <sharedItems containsSemiMixedTypes="0" containsString="0" containsNumber="1" containsInteger="1" minValue="0" maxValue="0"/>
    </cacheField>
    <cacheField name="焼却炉" numFmtId="0">
      <sharedItems containsSemiMixedTypes="0" containsString="0" containsNumber="1" containsInteger="1" minValue="0" maxValue="1"/>
    </cacheField>
    <cacheField name="その他" numFmtId="0">
      <sharedItems containsSemiMixedTypes="0" containsString="0" containsNumber="1" containsInteger="1" minValue="1" maxValue="10"/>
    </cacheField>
  </cacheFields>
  <extLst>
    <ext xmlns:x14="http://schemas.microsoft.com/office/spreadsheetml/2009/9/main" uri="{725AE2AE-9491-48be-B2B4-4EB974FC3084}">
      <x14:pivotCacheDefinition/>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21296298" createdVersion="6" refreshedVersion="6" minRefreshableVersion="3" recordCount="13" xr:uid="{00000000-000A-0000-FFFF-FFFF1A000000}">
  <cacheSource type="worksheet">
    <worksheetSource ref="A5:M18" sheet="15-8（R3年度以前）"/>
  </cacheSource>
  <cacheFields count="13">
    <cacheField name="年別" numFmtId="0">
      <sharedItems count="13">
        <s v="平成21年"/>
        <s v="平成22年"/>
        <s v="平成23年"/>
        <s v="平成24年"/>
        <s v="平成25年"/>
        <s v="平成26年"/>
        <s v="平成27年"/>
        <s v="平成28年"/>
        <s v="平成29年"/>
        <s v="平成30年"/>
        <s v="令和元年"/>
        <s v="令和2年"/>
        <s v="令和3年"/>
      </sharedItems>
    </cacheField>
    <cacheField name="総数" numFmtId="0">
      <sharedItems containsSemiMixedTypes="0" containsString="0" containsNumber="1" containsInteger="1" minValue="1819" maxValue="2392"/>
    </cacheField>
    <cacheField name="火災" numFmtId="0">
      <sharedItems containsSemiMixedTypes="0" containsString="0" containsNumber="1" containsInteger="1" minValue="0" maxValue="10"/>
    </cacheField>
    <cacheField name="風水害" numFmtId="0">
      <sharedItems containsSemiMixedTypes="0" containsString="0" containsNumber="1" containsInteger="1" minValue="0" maxValue="1"/>
    </cacheField>
    <cacheField name="水難" numFmtId="0">
      <sharedItems containsSemiMixedTypes="0" containsString="0" containsNumber="1" containsInteger="1" minValue="0" maxValue="3"/>
    </cacheField>
    <cacheField name="交通" numFmtId="0">
      <sharedItems containsSemiMixedTypes="0" containsString="0" containsNumber="1" containsInteger="1" minValue="184" maxValue="272"/>
    </cacheField>
    <cacheField name="労働災害" numFmtId="0">
      <sharedItems containsSemiMixedTypes="0" containsString="0" containsNumber="1" containsInteger="1" minValue="17" maxValue="43"/>
    </cacheField>
    <cacheField name="加害" numFmtId="0">
      <sharedItems containsSemiMixedTypes="0" containsString="0" containsNumber="1" containsInteger="1" minValue="5" maxValue="28"/>
    </cacheField>
    <cacheField name="一般負傷" numFmtId="0">
      <sharedItems containsSemiMixedTypes="0" containsString="0" containsNumber="1" containsInteger="1" minValue="247" maxValue="364"/>
    </cacheField>
    <cacheField name="急病" numFmtId="0">
      <sharedItems containsSemiMixedTypes="0" containsString="0" containsNumber="1" containsInteger="1" minValue="1123" maxValue="1584"/>
    </cacheField>
    <cacheField name="運動競技" numFmtId="0">
      <sharedItems containsSemiMixedTypes="0" containsString="0" containsNumber="1" containsInteger="1" minValue="9" maxValue="30"/>
    </cacheField>
    <cacheField name="自損行為" numFmtId="0">
      <sharedItems containsSemiMixedTypes="0" containsString="0" containsNumber="1" containsInteger="1" minValue="21" maxValue="35"/>
    </cacheField>
    <cacheField name="その他" numFmtId="0">
      <sharedItems containsSemiMixedTypes="0" containsString="0" containsNumber="1" containsInteger="1" minValue="75" maxValue="142"/>
    </cacheField>
  </cacheFields>
  <extLst>
    <ext xmlns:x14="http://schemas.microsoft.com/office/spreadsheetml/2009/9/main" uri="{725AE2AE-9491-48be-B2B4-4EB974FC3084}">
      <x14:pivotCacheDefinition/>
    </ext>
  </extLst>
</pivotCacheDefinition>
</file>

<file path=xl/pivotCache/pivotCacheDefinition2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22418979" createdVersion="6" refreshedVersion="6" minRefreshableVersion="3" recordCount="13" xr:uid="{00000000-000A-0000-FFFF-FFFF1B000000}">
  <cacheSource type="worksheet">
    <worksheetSource ref="A5:B18" sheet="15-9"/>
  </cacheSource>
  <cacheFields count="2">
    <cacheField name="年別" numFmtId="0">
      <sharedItems count="13">
        <s v="平成21年"/>
        <s v="平成22年"/>
        <s v="平成23年"/>
        <s v="平成24年"/>
        <s v="平成25年"/>
        <s v="平成26年"/>
        <s v="平成27年"/>
        <s v="平成28年"/>
        <s v="平成29年"/>
        <s v="平成30年"/>
        <s v="令和元年"/>
        <s v="令和2年"/>
        <s v="令和3年"/>
      </sharedItems>
    </cacheField>
    <cacheField name="総数" numFmtId="0">
      <sharedItems containsSemiMixedTypes="0" containsString="0" containsNumber="1" containsInteger="1" minValue="2" maxValue="10"/>
    </cacheField>
  </cacheFields>
  <extLst>
    <ext xmlns:x14="http://schemas.microsoft.com/office/spreadsheetml/2009/9/main" uri="{725AE2AE-9491-48be-B2B4-4EB974FC3084}">
      <x14:pivotCacheDefinition/>
    </ext>
  </extLst>
</pivotCacheDefinition>
</file>

<file path=xl/pivotCache/pivotCacheDefinition2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23101849" createdVersion="6" refreshedVersion="6" minRefreshableVersion="3" recordCount="13" xr:uid="{00000000-000A-0000-FFFF-FFFF1C000000}">
  <cacheSource type="worksheet">
    <worksheetSource ref="A6:K19" sheet="15-11（R3年度以前）"/>
  </cacheSource>
  <cacheFields count="11">
    <cacheField name="年別 　　　　　　　　　" numFmtId="176">
      <sharedItems containsSemiMixedTypes="0" containsNonDate="0" containsDate="1" containsString="0" minDate="2009-04-01T00:00:00" maxDate="2021-04-01T00:00:00" count="13">
        <d v="2009-04-01T00:00:00"/>
        <d v="2010-04-01T00:00:00"/>
        <d v="2011-04-01T00:00:00"/>
        <d v="2012-04-01T00:00:00"/>
        <d v="2013-04-01T00:00:00"/>
        <d v="2014-04-01T00:00:00"/>
        <d v="2015-04-01T00:00:00"/>
        <d v="2016-04-01T00:00:00"/>
        <d v="2017-04-01T00:00:00"/>
        <d v="2018-04-01T00:00:00"/>
        <d v="2019-04-01T00:00:00"/>
        <d v="2020-04-01T00:00:00"/>
        <d v="2021-04-01T00:00:00"/>
      </sharedItems>
    </cacheField>
    <cacheField name="総数　　　" numFmtId="0">
      <sharedItems containsSemiMixedTypes="0" containsString="0" containsNumber="1" containsInteger="1" minValue="49" maxValue="61"/>
    </cacheField>
    <cacheField name="消防正監" numFmtId="0">
      <sharedItems/>
    </cacheField>
    <cacheField name="消防監　　　" numFmtId="0">
      <sharedItems containsSemiMixedTypes="0" containsString="0" containsNumber="1" containsInteger="1" minValue="0" maxValue="0"/>
    </cacheField>
    <cacheField name="消防_x000a_司令長" numFmtId="0">
      <sharedItems containsSemiMixedTypes="0" containsString="0" containsNumber="1" containsInteger="1" minValue="1" maxValue="1"/>
    </cacheField>
    <cacheField name="消防司令" numFmtId="0">
      <sharedItems containsSemiMixedTypes="0" containsString="0" containsNumber="1" containsInteger="1" minValue="5" maxValue="9"/>
    </cacheField>
    <cacheField name="消防_x000a_司令補" numFmtId="0">
      <sharedItems containsSemiMixedTypes="0" containsString="0" containsNumber="1" containsInteger="1" minValue="12" maxValue="16"/>
    </cacheField>
    <cacheField name="消防士長" numFmtId="0">
      <sharedItems containsSemiMixedTypes="0" containsString="0" containsNumber="1" containsInteger="1" minValue="6" maxValue="16"/>
    </cacheField>
    <cacheField name="消防_x000a_副士長" numFmtId="0">
      <sharedItems containsSemiMixedTypes="0" containsString="0" containsNumber="1" containsInteger="1" minValue="2" maxValue="11"/>
    </cacheField>
    <cacheField name="消防士 　　" numFmtId="0">
      <sharedItems containsSemiMixedTypes="0" containsString="0" containsNumber="1" containsInteger="1" minValue="10" maxValue="22"/>
    </cacheField>
    <cacheField name="事務_x000a_職員等" numFmtId="0">
      <sharedItems containsSemiMixedTypes="0" containsString="0" containsNumber="1" containsInteger="1" minValue="1" maxValue="2"/>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891122684" createdVersion="6" refreshedVersion="6" minRefreshableVersion="3" recordCount="83" xr:uid="{00000000-000A-0000-FFFF-FFFF02000000}">
  <cacheSource type="worksheet">
    <worksheetSource ref="A6:E89" sheet="2-12"/>
  </cacheSource>
  <cacheFields count="5">
    <cacheField name="年別" numFmtId="176">
      <sharedItems containsSemiMixedTypes="0" containsNonDate="0" containsDate="1" containsString="0" minDate="2000-10-01T00:00:00" maxDate="2020-10-01T00:00:00" count="5">
        <d v="2000-10-01T00:00:00"/>
        <d v="2005-10-01T00:00:00"/>
        <d v="2010-10-01T00:00:00"/>
        <d v="2015-10-01T00:00:00"/>
        <d v="2020-10-01T00:00:00"/>
      </sharedItems>
    </cacheField>
    <cacheField name="産業大分類別" numFmtId="0">
      <sharedItems count="25">
        <s v="総数"/>
        <s v="（再掲）第1次産業"/>
        <s v="（再掲）第2次産業"/>
        <s v="（再掲）第3次産業"/>
        <s v="A農業,林業"/>
        <s v="Aのうち農業"/>
        <s v="B漁業"/>
        <s v="C鉱業,採石業,砂利採取業"/>
        <s v="D建設業"/>
        <s v="E製造業"/>
        <s v="F電気･ガス･熱供給･水道業"/>
        <s v="G情報通信業"/>
        <s v="H運輸業,郵便業"/>
        <s v="I卸売業,小売業"/>
        <s v="J金融業,保険業"/>
        <s v="K不動産業,物品賃貸業"/>
        <s v="L学術研究,専門･技術サービス業"/>
        <s v="M宿泊業,飲食サービス業"/>
        <s v="N生活関連サービス業,娯楽業"/>
        <s v="O教育,学習支援業"/>
        <s v="P医療,福祉"/>
        <s v="Q複合サービス事業"/>
        <s v="Rサービス業（他に分類されないもの）"/>
        <s v="S公務（他に分類されるものを除く）"/>
        <s v="T分類不能の産業"/>
      </sharedItems>
    </cacheField>
    <cacheField name="総数" numFmtId="0">
      <sharedItems containsSemiMixedTypes="0" containsString="0" containsNumber="1" containsInteger="1" minValue="0" maxValue="24354"/>
    </cacheField>
    <cacheField name="男" numFmtId="0">
      <sharedItems containsSemiMixedTypes="0" containsString="0" containsNumber="1" containsInteger="1" minValue="0" maxValue="15323"/>
    </cacheField>
    <cacheField name="女" numFmtId="0">
      <sharedItems containsSemiMixedTypes="0" containsString="0" containsNumber="1" containsInteger="1" minValue="0" maxValue="9728"/>
    </cacheField>
  </cacheFields>
  <extLst>
    <ext xmlns:x14="http://schemas.microsoft.com/office/spreadsheetml/2009/9/main" uri="{725AE2AE-9491-48be-B2B4-4EB974FC3084}">
      <x14:pivotCacheDefinition/>
    </ext>
  </extLst>
</pivotCacheDefinition>
</file>

<file path=xl/pivotCache/pivotCacheDefinition3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24270834" createdVersion="6" refreshedVersion="6" minRefreshableVersion="3" recordCount="58" xr:uid="{00000000-000A-0000-FFFF-FFFF1D000000}">
  <cacheSource type="worksheet">
    <worksheetSource ref="A6:K64" sheet="16-3"/>
  </cacheSource>
  <cacheFields count="11">
    <cacheField name="選挙種別" numFmtId="0">
      <sharedItems count="9">
        <s v="衆議院議員小選挙区"/>
        <s v="衆議院議員比例代表"/>
        <s v="参議院議員選挙区"/>
        <s v="参議院議員比例代表"/>
        <s v="参議院議員選挙区補欠"/>
        <s v="県知事"/>
        <s v="県議会議員"/>
        <s v="町長"/>
        <s v="町議会議員"/>
      </sharedItems>
    </cacheField>
    <cacheField name="選挙期日" numFmtId="58">
      <sharedItems containsDate="1" containsMixedTypes="1" minDate="2001-02-18T00:00:00" maxDate="2024-10-27T00:00:00" count="36">
        <d v="2003-11-09T00:00:00"/>
        <d v="2005-09-11T00:00:00"/>
        <d v="2009-08-30T00:00:00"/>
        <d v="2012-12-16T00:00:00"/>
        <d v="2014-12-14T00:00:00"/>
        <d v="2017-10-22T00:00:00"/>
        <d v="2021-10-31T00:00:00"/>
        <d v="2024-10-27T00:00:00"/>
        <d v="2001-07-29T00:00:00"/>
        <d v="2004-07-11T00:00:00"/>
        <d v="2005-10-23T00:00:00"/>
        <d v="2007-07-29T00:00:00"/>
        <d v="2009-10-25T00:00:00"/>
        <d v="2010-07-11T00:00:00"/>
        <d v="2013-07-21T00:00:00"/>
        <d v="2016-07-10T00:00:00"/>
        <s v="令和元年7月21日"/>
        <d v="2022-07-10T00:00:00"/>
        <d v="2003-04-13T00:00:00"/>
        <d v="2007-04-08T00:00:00"/>
        <d v="2011-04-10T00:00:00"/>
        <d v="2015-04-12T00:00:00"/>
        <d v="2019-04-07T00:00:00"/>
        <d v="2023-04-09T00:00:00"/>
        <d v="2003-08-24T00:00:00"/>
        <d v="2007-09-02T00:00:00"/>
        <d v="2011-08-28T00:00:00"/>
        <d v="2015-08-30T00:00:00"/>
        <s v="令和元年9月1日"/>
        <d v="2023-08-27T00:00:00"/>
        <d v="2001-02-18T00:00:00"/>
        <d v="2005-02-06T00:00:00"/>
        <d v="2009-02-08T00:00:00"/>
        <d v="2013-02-17T00:00:00"/>
        <d v="2017-02-19T00:00:00"/>
        <d v="2021-02-07T00:00:00"/>
      </sharedItems>
    </cacheField>
    <cacheField name="総数(有権者数)" numFmtId="0">
      <sharedItems containsMixedTypes="1" containsNumber="1" containsInteger="1" minValue="35490" maxValue="40611"/>
    </cacheField>
    <cacheField name="男(有権者数)" numFmtId="0">
      <sharedItems containsMixedTypes="1" containsNumber="1" containsInteger="1" minValue="18325" maxValue="20528"/>
    </cacheField>
    <cacheField name="女(有権者数)" numFmtId="0">
      <sharedItems containsMixedTypes="1" containsNumber="1" containsInteger="1" minValue="17165" maxValue="20125"/>
    </cacheField>
    <cacheField name="総数(投票者数)" numFmtId="0">
      <sharedItems containsMixedTypes="1" containsNumber="1" containsInteger="1" minValue="8875" maxValue="25271"/>
    </cacheField>
    <cacheField name="男(投票者数)" numFmtId="0">
      <sharedItems containsMixedTypes="1" containsNumber="1" containsInteger="1" minValue="4889" maxValue="12784"/>
    </cacheField>
    <cacheField name="女(投票者数)" numFmtId="0">
      <sharedItems containsMixedTypes="1" containsNumber="1" containsInteger="1" minValue="3986" maxValue="12487"/>
    </cacheField>
    <cacheField name="総数(投票率)" numFmtId="0">
      <sharedItems containsMixedTypes="1" containsNumber="1" minValue="23.045363662330242" maxValue="65.6628384347555"/>
    </cacheField>
    <cacheField name="男(投票率)" numFmtId="0">
      <sharedItems containsMixedTypes="1" containsNumber="1" minValue="24.88" maxValue="65.217834914804612"/>
    </cacheField>
    <cacheField name="女(投票率)" numFmtId="0">
      <sharedItems containsMixedTypes="1" containsNumber="1" minValue="21.089947089947088" maxValue="66.124761703029023"/>
    </cacheField>
  </cacheFields>
  <extLst>
    <ext xmlns:x14="http://schemas.microsoft.com/office/spreadsheetml/2009/9/main" uri="{725AE2AE-9491-48be-B2B4-4EB974FC3084}">
      <x14:pivotCacheDefinition/>
    </ext>
  </extLst>
</pivotCacheDefinition>
</file>

<file path=xl/pivotCache/pivotCacheDefinition3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25069443" missingItemsLimit="0" createdVersion="4" refreshedVersion="4" recordCount="18" xr:uid="{00000000-000A-0000-FFFF-FFFF1E000000}">
  <cacheSource type="worksheet">
    <worksheetSource ref="A9:AE27" sheet="1-5"/>
  </cacheSource>
  <cacheFields count="32">
    <cacheField name="年" numFmtId="176">
      <sharedItems containsSemiMixedTypes="0" containsNonDate="0" containsDate="1" containsString="0" minDate="2008-01-01T00:00:00" maxDate="2025-01-01T00:00:00" count="18">
        <d v="2008-01-01T00:00:00"/>
        <d v="2009-01-01T00:00:00"/>
        <d v="2010-01-01T00:00:00"/>
        <d v="2011-01-01T00:00:00"/>
        <d v="2012-01-01T00:00:00"/>
        <d v="2013-01-01T00:00:00"/>
        <d v="2014-01-01T00:00:00"/>
        <d v="2015-01-01T00:00:00"/>
        <d v="2016-01-01T00:00:00"/>
        <d v="2017-01-01T00:00:00"/>
        <d v="2018-01-01T00:00:00"/>
        <d v="2019-01-01T00:00:00"/>
        <d v="2020-01-01T00:00:00"/>
        <d v="2021-01-01T00:00:00"/>
        <d v="2022-01-01T00:00:00"/>
        <d v="2023-01-01T00:00:00"/>
        <d v="2024-01-01T00:00:00"/>
        <d v="2025-01-01T00:00:00"/>
      </sharedItems>
    </cacheField>
    <cacheField name="評価総面積(面積（ha）)" numFmtId="0">
      <sharedItems containsSemiMixedTypes="0" containsString="0" containsNumber="1" containsInteger="1" minValue="915" maxValue="925"/>
    </cacheField>
    <cacheField name="一般田(面積（ha）)" numFmtId="0">
      <sharedItems containsSemiMixedTypes="0" containsString="0" containsNumber="1" containsInteger="1" minValue="73" maxValue="103"/>
    </cacheField>
    <cacheField name="介在田(面積（ha）)" numFmtId="0">
      <sharedItems containsSemiMixedTypes="0" containsString="0" containsNumber="1" containsInteger="1" minValue="2" maxValue="7"/>
    </cacheField>
    <cacheField name="一般畑(面積（ha）)" numFmtId="0">
      <sharedItems containsSemiMixedTypes="0" containsString="0" containsNumber="1" containsInteger="1" minValue="144" maxValue="164"/>
    </cacheField>
    <cacheField name="介在畑(面積（ha）)" numFmtId="0">
      <sharedItems containsSemiMixedTypes="0" containsString="0" containsNumber="1" containsInteger="1" minValue="31" maxValue="51"/>
    </cacheField>
    <cacheField name="宅地(面積（ha）)" numFmtId="0">
      <sharedItems containsSemiMixedTypes="0" containsString="0" containsNumber="1" containsInteger="1" minValue="491" maxValue="517"/>
    </cacheField>
    <cacheField name="一般山林(面積（ha）)" numFmtId="0">
      <sharedItems containsSemiMixedTypes="0" containsString="0" containsNumber="1" containsInteger="1" minValue="10" maxValue="11"/>
    </cacheField>
    <cacheField name="介在山林(面積（ha）)" numFmtId="0">
      <sharedItems containsSemiMixedTypes="0" containsString="0" containsNumber="1" containsInteger="1" minValue="1" maxValue="2"/>
    </cacheField>
    <cacheField name="原野(面積（ha）)" numFmtId="0">
      <sharedItems containsSemiMixedTypes="0" containsString="0" containsNumber="1" containsInteger="1" minValue="2" maxValue="3"/>
    </cacheField>
    <cacheField name="雑種地(面積（ha）)" numFmtId="0">
      <sharedItems containsSemiMixedTypes="0" containsString="0" containsNumber="1" containsInteger="1" minValue="112" maxValue="127"/>
    </cacheField>
    <cacheField name="一般田(1㎡あたりの価格（円）)" numFmtId="0">
      <sharedItems containsSemiMixedTypes="0" containsString="0" containsNumber="1" containsInteger="1" minValue="98" maxValue="100"/>
    </cacheField>
    <cacheField name="介在田(1㎡あたりの価格（円）)" numFmtId="0">
      <sharedItems containsSemiMixedTypes="0" containsString="0" containsNumber="1" containsInteger="1" minValue="48723" maxValue="63923"/>
    </cacheField>
    <cacheField name="一般畑(1㎡あたりの価格（円）)" numFmtId="0">
      <sharedItems containsSemiMixedTypes="0" containsString="0" containsNumber="1" containsInteger="1" minValue="84" maxValue="85"/>
    </cacheField>
    <cacheField name="介在畑(1㎡あたりの価格（円）)" numFmtId="0">
      <sharedItems containsSemiMixedTypes="0" containsString="0" containsNumber="1" containsInteger="1" minValue="51082" maxValue="63874"/>
    </cacheField>
    <cacheField name="宅地(1㎡あたりの価格（円）)" numFmtId="0">
      <sharedItems containsSemiMixedTypes="0" containsString="0" containsNumber="1" containsInteger="1" minValue="63154" maxValue="68440"/>
    </cacheField>
    <cacheField name="一般山林(1㎡あたりの価格（円）)" numFmtId="0">
      <sharedItems containsSemiMixedTypes="0" containsString="0" containsNumber="1" containsInteger="1" minValue="39" maxValue="40"/>
    </cacheField>
    <cacheField name="介在山林(1㎡あたりの価格（円）)" numFmtId="0">
      <sharedItems containsSemiMixedTypes="0" containsString="0" containsNumber="1" containsInteger="1" minValue="45589" maxValue="58774"/>
    </cacheField>
    <cacheField name="原野(1㎡あたりの価格（円）)" numFmtId="0">
      <sharedItems containsSemiMixedTypes="0" containsString="0" containsNumber="1" containsInteger="1" minValue="37" maxValue="4385"/>
    </cacheField>
    <cacheField name="雑種地(1㎡あたりの価格（円）)" numFmtId="0">
      <sharedItems containsSemiMixedTypes="0" containsString="0" containsNumber="1" containsInteger="1" minValue="26082" maxValue="28688"/>
    </cacheField>
    <cacheField name="総額(価格（円）)" numFmtId="0">
      <sharedItems containsSemiMixedTypes="0" containsString="0" containsNumber="1" containsInteger="1" minValue="405083908" maxValue="407522619000"/>
    </cacheField>
    <cacheField name="一般田(価格（円）)" numFmtId="0">
      <sharedItems containsSemiMixedTypes="0" containsString="0" containsNumber="1" containsInteger="1" minValue="72123000" maxValue="101809000"/>
    </cacheField>
    <cacheField name="介在田(価格（円）)" numFmtId="0">
      <sharedItems containsSemiMixedTypes="0" containsString="0" containsNumber="1" containsInteger="1" minValue="959216000" maxValue="4546809000"/>
    </cacheField>
    <cacheField name="一般畑(価格（円）)" numFmtId="0">
      <sharedItems containsSemiMixedTypes="0" containsString="0" containsNumber="1" containsInteger="1" minValue="121787000" maxValue="138248000"/>
    </cacheField>
    <cacheField name="介在畑(価格（円）)" numFmtId="0">
      <sharedItems containsSemiMixedTypes="0" containsString="0" containsNumber="1" containsInteger="1" minValue="17110488000" maxValue="32598366000"/>
    </cacheField>
    <cacheField name="宅地(価格（円）)" numFmtId="0">
      <sharedItems containsSemiMixedTypes="0" containsString="0" containsNumber="1" containsInteger="1" minValue="318776912000" maxValue="350902306000"/>
    </cacheField>
    <cacheField name="一般山林(価格（円）)" numFmtId="0">
      <sharedItems containsSemiMixedTypes="0" containsString="0" containsNumber="1" containsInteger="1" minValue="3890000" maxValue="4323000"/>
    </cacheField>
    <cacheField name="介在山林(価格（円）)" numFmtId="0">
      <sharedItems containsSemiMixedTypes="0" containsString="0" containsNumber="1" containsInteger="1" minValue="458855000" maxValue="1415678000"/>
    </cacheField>
    <cacheField name="原野(価格（円）)" numFmtId="0">
      <sharedItems containsSemiMixedTypes="0" containsString="0" containsNumber="1" containsInteger="1" minValue="996000" maxValue="92457000"/>
    </cacheField>
    <cacheField name="雑種地(価格（円）)" numFmtId="0">
      <sharedItems containsSemiMixedTypes="0" containsString="0" containsNumber="1" containsInteger="1" minValue="29546565000" maxValue="33326813000"/>
    </cacheField>
    <cacheField name="平均価格（円）" numFmtId="0">
      <sharedItems containsSemiMixedTypes="0" containsString="0" containsNumber="1" containsInteger="1" minValue="40825" maxValue="44275"/>
    </cacheField>
    <cacheField name="ﾌｨｰﾙﾄﾞ1" numFmtId="0" formula="0" databaseField="0"/>
  </cacheFields>
  <extLst>
    <ext xmlns:x14="http://schemas.microsoft.com/office/spreadsheetml/2009/9/main" uri="{725AE2AE-9491-48be-B2B4-4EB974FC3084}">
      <x14:pivotCacheDefinition/>
    </ext>
  </extLst>
</pivotCacheDefinition>
</file>

<file path=xl/pivotCache/pivotCacheDefinition3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2564815" missingItemsLimit="0" createdVersion="4" refreshedVersion="4" recordCount="18" xr:uid="{00000000-000A-0000-FFFF-FFFF1F000000}">
  <cacheSource type="worksheet">
    <worksheetSource ref="A9:AE27" sheet="1-5"/>
  </cacheSource>
  <cacheFields count="32">
    <cacheField name="年" numFmtId="176">
      <sharedItems containsSemiMixedTypes="0" containsNonDate="0" containsDate="1" containsString="0" minDate="2008-01-01T00:00:00" maxDate="2025-01-01T00:00:00" count="18">
        <d v="2008-01-01T00:00:00"/>
        <d v="2009-01-01T00:00:00"/>
        <d v="2010-01-01T00:00:00"/>
        <d v="2011-01-01T00:00:00"/>
        <d v="2012-01-01T00:00:00"/>
        <d v="2013-01-01T00:00:00"/>
        <d v="2014-01-01T00:00:00"/>
        <d v="2015-01-01T00:00:00"/>
        <d v="2016-01-01T00:00:00"/>
        <d v="2017-01-01T00:00:00"/>
        <d v="2018-01-01T00:00:00"/>
        <d v="2019-01-01T00:00:00"/>
        <d v="2020-01-01T00:00:00"/>
        <d v="2021-01-01T00:00:00"/>
        <d v="2022-01-01T00:00:00"/>
        <d v="2023-01-01T00:00:00"/>
        <d v="2024-01-01T00:00:00"/>
        <d v="2025-01-01T00:00:00"/>
      </sharedItems>
    </cacheField>
    <cacheField name="評価総面積(面積（ha）)" numFmtId="0">
      <sharedItems containsSemiMixedTypes="0" containsString="0" containsNumber="1" containsInteger="1" minValue="915" maxValue="925"/>
    </cacheField>
    <cacheField name="一般田(面積（ha）)" numFmtId="0">
      <sharedItems containsSemiMixedTypes="0" containsString="0" containsNumber="1" containsInteger="1" minValue="73" maxValue="103"/>
    </cacheField>
    <cacheField name="介在田(面積（ha）)" numFmtId="0">
      <sharedItems containsSemiMixedTypes="0" containsString="0" containsNumber="1" containsInteger="1" minValue="2" maxValue="7"/>
    </cacheField>
    <cacheField name="一般畑(面積（ha）)" numFmtId="0">
      <sharedItems containsSemiMixedTypes="0" containsString="0" containsNumber="1" containsInteger="1" minValue="144" maxValue="164"/>
    </cacheField>
    <cacheField name="介在畑(面積（ha）)" numFmtId="0">
      <sharedItems containsSemiMixedTypes="0" containsString="0" containsNumber="1" containsInteger="1" minValue="31" maxValue="51"/>
    </cacheField>
    <cacheField name="宅地(面積（ha）)" numFmtId="0">
      <sharedItems containsSemiMixedTypes="0" containsString="0" containsNumber="1" containsInteger="1" minValue="491" maxValue="517"/>
    </cacheField>
    <cacheField name="一般山林(面積（ha）)" numFmtId="0">
      <sharedItems containsSemiMixedTypes="0" containsString="0" containsNumber="1" containsInteger="1" minValue="10" maxValue="11"/>
    </cacheField>
    <cacheField name="介在山林(面積（ha）)" numFmtId="0">
      <sharedItems containsSemiMixedTypes="0" containsString="0" containsNumber="1" containsInteger="1" minValue="1" maxValue="2"/>
    </cacheField>
    <cacheField name="原野(面積（ha）)" numFmtId="0">
      <sharedItems containsSemiMixedTypes="0" containsString="0" containsNumber="1" containsInteger="1" minValue="2" maxValue="3"/>
    </cacheField>
    <cacheField name="雑種地(面積（ha）)" numFmtId="0">
      <sharedItems containsSemiMixedTypes="0" containsString="0" containsNumber="1" containsInteger="1" minValue="112" maxValue="127"/>
    </cacheField>
    <cacheField name="一般田(1㎡あたりの価格（円）)" numFmtId="0">
      <sharedItems containsSemiMixedTypes="0" containsString="0" containsNumber="1" containsInteger="1" minValue="98" maxValue="100"/>
    </cacheField>
    <cacheField name="介在田(1㎡あたりの価格（円）)" numFmtId="0">
      <sharedItems containsSemiMixedTypes="0" containsString="0" containsNumber="1" containsInteger="1" minValue="48723" maxValue="63923"/>
    </cacheField>
    <cacheField name="一般畑(1㎡あたりの価格（円）)" numFmtId="0">
      <sharedItems containsSemiMixedTypes="0" containsString="0" containsNumber="1" containsInteger="1" minValue="84" maxValue="85"/>
    </cacheField>
    <cacheField name="介在畑(1㎡あたりの価格（円）)" numFmtId="0">
      <sharedItems containsSemiMixedTypes="0" containsString="0" containsNumber="1" containsInteger="1" minValue="51082" maxValue="63874"/>
    </cacheField>
    <cacheField name="宅地(1㎡あたりの価格（円）)" numFmtId="0">
      <sharedItems containsSemiMixedTypes="0" containsString="0" containsNumber="1" containsInteger="1" minValue="63154" maxValue="68440"/>
    </cacheField>
    <cacheField name="一般山林(1㎡あたりの価格（円）)" numFmtId="0">
      <sharedItems containsSemiMixedTypes="0" containsString="0" containsNumber="1" containsInteger="1" minValue="39" maxValue="40"/>
    </cacheField>
    <cacheField name="介在山林(1㎡あたりの価格（円）)" numFmtId="0">
      <sharedItems containsSemiMixedTypes="0" containsString="0" containsNumber="1" containsInteger="1" minValue="45589" maxValue="58774"/>
    </cacheField>
    <cacheField name="原野(1㎡あたりの価格（円）)" numFmtId="0">
      <sharedItems containsSemiMixedTypes="0" containsString="0" containsNumber="1" containsInteger="1" minValue="37" maxValue="4385"/>
    </cacheField>
    <cacheField name="雑種地(1㎡あたりの価格（円）)" numFmtId="0">
      <sharedItems containsSemiMixedTypes="0" containsString="0" containsNumber="1" containsInteger="1" minValue="26082" maxValue="28688"/>
    </cacheField>
    <cacheField name="総額(価格（円）)" numFmtId="0">
      <sharedItems containsSemiMixedTypes="0" containsString="0" containsNumber="1" containsInteger="1" minValue="405083908" maxValue="407522619000"/>
    </cacheField>
    <cacheField name="一般田(価格（円）)" numFmtId="0">
      <sharedItems containsSemiMixedTypes="0" containsString="0" containsNumber="1" containsInteger="1" minValue="72123000" maxValue="101809000"/>
    </cacheField>
    <cacheField name="介在田(価格（円）)" numFmtId="0">
      <sharedItems containsSemiMixedTypes="0" containsString="0" containsNumber="1" containsInteger="1" minValue="959216000" maxValue="4546809000"/>
    </cacheField>
    <cacheField name="一般畑(価格（円）)" numFmtId="0">
      <sharedItems containsSemiMixedTypes="0" containsString="0" containsNumber="1" containsInteger="1" minValue="121787000" maxValue="138248000"/>
    </cacheField>
    <cacheField name="介在畑(価格（円）)" numFmtId="0">
      <sharedItems containsSemiMixedTypes="0" containsString="0" containsNumber="1" containsInteger="1" minValue="17110488000" maxValue="32598366000"/>
    </cacheField>
    <cacheField name="宅地(価格（円）)" numFmtId="0">
      <sharedItems containsSemiMixedTypes="0" containsString="0" containsNumber="1" containsInteger="1" minValue="318776912000" maxValue="350902306000"/>
    </cacheField>
    <cacheField name="一般山林(価格（円）)" numFmtId="0">
      <sharedItems containsSemiMixedTypes="0" containsString="0" containsNumber="1" containsInteger="1" minValue="3890000" maxValue="4323000"/>
    </cacheField>
    <cacheField name="介在山林(価格（円）)" numFmtId="0">
      <sharedItems containsSemiMixedTypes="0" containsString="0" containsNumber="1" containsInteger="1" minValue="458855000" maxValue="1415678000"/>
    </cacheField>
    <cacheField name="原野(価格（円）)" numFmtId="0">
      <sharedItems containsSemiMixedTypes="0" containsString="0" containsNumber="1" containsInteger="1" minValue="996000" maxValue="92457000"/>
    </cacheField>
    <cacheField name="雑種地(価格（円）)" numFmtId="0">
      <sharedItems containsSemiMixedTypes="0" containsString="0" containsNumber="1" containsInteger="1" minValue="29546565000" maxValue="33326813000"/>
    </cacheField>
    <cacheField name="平均価格（円）" numFmtId="0">
      <sharedItems containsSemiMixedTypes="0" containsString="0" containsNumber="1" containsInteger="1" minValue="40825" maxValue="44275"/>
    </cacheField>
    <cacheField name="ﾌｨｰﾙﾄﾞ1" numFmtId="0" formula="0" databaseField="0"/>
  </cacheFields>
  <extLst>
    <ext xmlns:x14="http://schemas.microsoft.com/office/spreadsheetml/2009/9/main" uri="{725AE2AE-9491-48be-B2B4-4EB974FC3084}">
      <x14:pivotCacheDefinition/>
    </ext>
  </extLst>
</pivotCacheDefinition>
</file>

<file path=xl/pivotCache/pivotCacheDefinition3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434018067128" missingItemsLimit="0" createdVersion="4" refreshedVersion="4" recordCount="18" xr:uid="{00000000-000A-0000-FFFF-FFFF20000000}">
  <cacheSource type="worksheet">
    <worksheetSource ref="A9:AE27" sheet="1-5"/>
  </cacheSource>
  <cacheFields count="32">
    <cacheField name="年" numFmtId="176">
      <sharedItems containsSemiMixedTypes="0" containsNonDate="0" containsDate="1" containsString="0" minDate="2008-01-01T00:00:00" maxDate="2025-01-01T00:00:00" count="18">
        <d v="2008-01-01T00:00:00"/>
        <d v="2009-01-01T00:00:00"/>
        <d v="2010-01-01T00:00:00"/>
        <d v="2011-01-01T00:00:00"/>
        <d v="2012-01-01T00:00:00"/>
        <d v="2013-01-01T00:00:00"/>
        <d v="2014-01-01T00:00:00"/>
        <d v="2015-01-01T00:00:00"/>
        <d v="2016-01-01T00:00:00"/>
        <d v="2017-01-01T00:00:00"/>
        <d v="2018-01-01T00:00:00"/>
        <d v="2019-01-01T00:00:00"/>
        <d v="2020-01-01T00:00:00"/>
        <d v="2021-01-01T00:00:00"/>
        <d v="2022-01-01T00:00:00"/>
        <d v="2023-01-01T00:00:00"/>
        <d v="2024-01-01T00:00:00"/>
        <d v="2025-01-01T00:00:00"/>
      </sharedItems>
    </cacheField>
    <cacheField name="評価総面積(面積（ha）)" numFmtId="0">
      <sharedItems containsSemiMixedTypes="0" containsString="0" containsNumber="1" containsInteger="1" minValue="915" maxValue="925"/>
    </cacheField>
    <cacheField name="一般田(面積（ha）)" numFmtId="0">
      <sharedItems containsSemiMixedTypes="0" containsString="0" containsNumber="1" containsInteger="1" minValue="73" maxValue="103"/>
    </cacheField>
    <cacheField name="介在田(面積（ha）)" numFmtId="0">
      <sharedItems containsSemiMixedTypes="0" containsString="0" containsNumber="1" containsInteger="1" minValue="2" maxValue="7"/>
    </cacheField>
    <cacheField name="一般畑(面積（ha）)" numFmtId="0">
      <sharedItems containsSemiMixedTypes="0" containsString="0" containsNumber="1" containsInteger="1" minValue="144" maxValue="164"/>
    </cacheField>
    <cacheField name="介在畑(面積（ha）)" numFmtId="0">
      <sharedItems containsSemiMixedTypes="0" containsString="0" containsNumber="1" containsInteger="1" minValue="31" maxValue="51"/>
    </cacheField>
    <cacheField name="宅地(面積（ha）)" numFmtId="0">
      <sharedItems containsSemiMixedTypes="0" containsString="0" containsNumber="1" containsInteger="1" minValue="491" maxValue="517"/>
    </cacheField>
    <cacheField name="一般山林(面積（ha）)" numFmtId="0">
      <sharedItems containsSemiMixedTypes="0" containsString="0" containsNumber="1" containsInteger="1" minValue="10" maxValue="11"/>
    </cacheField>
    <cacheField name="介在山林(面積（ha）)" numFmtId="0">
      <sharedItems containsSemiMixedTypes="0" containsString="0" containsNumber="1" containsInteger="1" minValue="1" maxValue="2"/>
    </cacheField>
    <cacheField name="原野(面積（ha）)" numFmtId="0">
      <sharedItems containsSemiMixedTypes="0" containsString="0" containsNumber="1" containsInteger="1" minValue="2" maxValue="3"/>
    </cacheField>
    <cacheField name="雑種地(面積（ha）)" numFmtId="0">
      <sharedItems containsSemiMixedTypes="0" containsString="0" containsNumber="1" containsInteger="1" minValue="112" maxValue="127"/>
    </cacheField>
    <cacheField name="一般田(1㎡あたりの価格（円）)" numFmtId="0">
      <sharedItems containsSemiMixedTypes="0" containsString="0" containsNumber="1" containsInteger="1" minValue="98" maxValue="100"/>
    </cacheField>
    <cacheField name="介在田(1㎡あたりの価格（円）)" numFmtId="0">
      <sharedItems containsSemiMixedTypes="0" containsString="0" containsNumber="1" containsInteger="1" minValue="48723" maxValue="63923"/>
    </cacheField>
    <cacheField name="一般畑(1㎡あたりの価格（円）)" numFmtId="0">
      <sharedItems containsSemiMixedTypes="0" containsString="0" containsNumber="1" containsInteger="1" minValue="84" maxValue="85"/>
    </cacheField>
    <cacheField name="介在畑(1㎡あたりの価格（円）)" numFmtId="0">
      <sharedItems containsSemiMixedTypes="0" containsString="0" containsNumber="1" containsInteger="1" minValue="51082" maxValue="63874"/>
    </cacheField>
    <cacheField name="宅地(1㎡あたりの価格（円）)" numFmtId="0">
      <sharedItems containsSemiMixedTypes="0" containsString="0" containsNumber="1" containsInteger="1" minValue="63154" maxValue="68440"/>
    </cacheField>
    <cacheField name="一般山林(1㎡あたりの価格（円）)" numFmtId="0">
      <sharedItems containsSemiMixedTypes="0" containsString="0" containsNumber="1" containsInteger="1" minValue="39" maxValue="40"/>
    </cacheField>
    <cacheField name="介在山林(1㎡あたりの価格（円）)" numFmtId="0">
      <sharedItems containsSemiMixedTypes="0" containsString="0" containsNumber="1" containsInteger="1" minValue="45589" maxValue="58774"/>
    </cacheField>
    <cacheField name="原野(1㎡あたりの価格（円）)" numFmtId="0">
      <sharedItems containsSemiMixedTypes="0" containsString="0" containsNumber="1" containsInteger="1" minValue="37" maxValue="4385"/>
    </cacheField>
    <cacheField name="雑種地(1㎡あたりの価格（円）)" numFmtId="0">
      <sharedItems containsSemiMixedTypes="0" containsString="0" containsNumber="1" containsInteger="1" minValue="26082" maxValue="28688"/>
    </cacheField>
    <cacheField name="総額(価格（円）)" numFmtId="0">
      <sharedItems containsSemiMixedTypes="0" containsString="0" containsNumber="1" containsInteger="1" minValue="405083908" maxValue="407522619000"/>
    </cacheField>
    <cacheField name="一般田(価格（円）)" numFmtId="0">
      <sharedItems containsSemiMixedTypes="0" containsString="0" containsNumber="1" containsInteger="1" minValue="72123000" maxValue="101809000"/>
    </cacheField>
    <cacheField name="介在田(価格（円）)" numFmtId="0">
      <sharedItems containsSemiMixedTypes="0" containsString="0" containsNumber="1" containsInteger="1" minValue="959216000" maxValue="4546809000"/>
    </cacheField>
    <cacheField name="一般畑(価格（円）)" numFmtId="0">
      <sharedItems containsSemiMixedTypes="0" containsString="0" containsNumber="1" containsInteger="1" minValue="121787000" maxValue="138248000"/>
    </cacheField>
    <cacheField name="介在畑(価格（円）)" numFmtId="0">
      <sharedItems containsSemiMixedTypes="0" containsString="0" containsNumber="1" containsInteger="1" minValue="17110488000" maxValue="32598366000"/>
    </cacheField>
    <cacheField name="宅地(価格（円）)" numFmtId="0">
      <sharedItems containsSemiMixedTypes="0" containsString="0" containsNumber="1" containsInteger="1" minValue="318776912000" maxValue="350902306000"/>
    </cacheField>
    <cacheField name="一般山林(価格（円）)" numFmtId="0">
      <sharedItems containsSemiMixedTypes="0" containsString="0" containsNumber="1" containsInteger="1" minValue="3890000" maxValue="4323000"/>
    </cacheField>
    <cacheField name="介在山林(価格（円）)" numFmtId="0">
      <sharedItems containsSemiMixedTypes="0" containsString="0" containsNumber="1" containsInteger="1" minValue="458855000" maxValue="1415678000"/>
    </cacheField>
    <cacheField name="原野(価格（円）)" numFmtId="0">
      <sharedItems containsSemiMixedTypes="0" containsString="0" containsNumber="1" containsInteger="1" minValue="996000" maxValue="92457000"/>
    </cacheField>
    <cacheField name="雑種地(価格（円）)" numFmtId="0">
      <sharedItems containsSemiMixedTypes="0" containsString="0" containsNumber="1" containsInteger="1" minValue="29546565000" maxValue="33326813000"/>
    </cacheField>
    <cacheField name="平均価格（円）" numFmtId="0">
      <sharedItems containsSemiMixedTypes="0" containsString="0" containsNumber="1" containsInteger="1" minValue="40825" maxValue="44275"/>
    </cacheField>
    <cacheField name="ﾌｨｰﾙﾄﾞ1" numFmtId="0" formula="0" databaseField="0"/>
  </cacheFields>
  <extLst>
    <ext xmlns:x14="http://schemas.microsoft.com/office/spreadsheetml/2009/9/main" uri="{725AE2AE-9491-48be-B2B4-4EB974FC3084}">
      <x14:pivotCacheDefinition/>
    </ext>
  </extLst>
</pivotCacheDefinition>
</file>

<file path=xl/pivotCache/pivotCacheDefinition3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27245369" missingItemsLimit="0" createdVersion="4" refreshedVersion="4" recordCount="180" xr:uid="{00000000-000A-0000-FFFF-FFFF21000000}">
  <cacheSource type="worksheet">
    <worksheetSource ref="A5:I185" sheet="1-6"/>
  </cacheSource>
  <cacheFields count="9">
    <cacheField name="年月別" numFmtId="0">
      <sharedItems containsSemiMixedTypes="0" containsNonDate="0" containsDate="1" containsString="0" minDate="2010-01-01T00:00:00" maxDate="2024-12-01T00:00:00" count="180">
        <d v="2010-01-01T00:00:00"/>
        <d v="2010-02-01T00:00:00"/>
        <d v="2010-03-01T00:00:00"/>
        <d v="2010-04-01T00:00:00"/>
        <d v="2010-05-01T00:00:00"/>
        <d v="2010-06-01T00:00:00"/>
        <d v="2010-07-01T00:00:00"/>
        <d v="2010-08-01T00:00:00"/>
        <d v="2010-09-01T00:00:00"/>
        <d v="2010-10-01T00:00:00"/>
        <d v="2010-11-01T00:00:00"/>
        <d v="2010-12-01T00:00:00"/>
        <d v="2011-01-01T00:00:00"/>
        <d v="2011-02-01T00:00:00"/>
        <d v="2011-03-01T00:00:00"/>
        <d v="2011-04-01T00:00:00"/>
        <d v="2011-05-01T00:00:00"/>
        <d v="2011-06-01T00:00:00"/>
        <d v="2011-07-01T00:00:00"/>
        <d v="2011-08-01T00:00:00"/>
        <d v="2011-09-01T00:00:00"/>
        <d v="2011-10-01T00:00:00"/>
        <d v="2011-11-01T00:00:00"/>
        <d v="2011-12-01T00:00:00"/>
        <d v="2012-01-01T00:00:00"/>
        <d v="2012-02-01T00:00:00"/>
        <d v="2012-03-01T00:00:00"/>
        <d v="2012-04-01T00:00:00"/>
        <d v="2012-05-01T00:00:00"/>
        <d v="2012-06-01T00:00:00"/>
        <d v="2012-07-01T00:00:00"/>
        <d v="2012-08-01T00:00:00"/>
        <d v="2012-09-01T00:00:00"/>
        <d v="2012-10-01T00:00:00"/>
        <d v="2012-11-01T00:00:00"/>
        <d v="2012-12-01T00:00:00"/>
        <d v="2013-01-01T00:00:00"/>
        <d v="2013-02-01T00:00:00"/>
        <d v="2013-03-01T00:00:00"/>
        <d v="2013-04-01T00:00:00"/>
        <d v="2013-05-01T00:00:00"/>
        <d v="2013-06-01T00:00:00"/>
        <d v="2013-07-01T00:00:00"/>
        <d v="2013-08-01T00:00:00"/>
        <d v="2013-09-01T00:00:00"/>
        <d v="2013-10-01T00:00:00"/>
        <d v="2013-11-01T00:00:00"/>
        <d v="2013-12-01T00:00:00"/>
        <d v="2014-01-01T00:00:00"/>
        <d v="2014-02-01T00:00:00"/>
        <d v="2014-03-01T00:00:00"/>
        <d v="2014-04-01T00:00:00"/>
        <d v="2014-05-01T00:00:00"/>
        <d v="2014-06-01T00:00:00"/>
        <d v="2014-07-01T00:00:00"/>
        <d v="2014-08-01T00:00:00"/>
        <d v="2014-09-01T00:00:00"/>
        <d v="2014-10-01T00:00:00"/>
        <d v="2014-11-01T00:00:00"/>
        <d v="2014-12-01T00:00:00"/>
        <d v="2015-01-01T00:00:00"/>
        <d v="2015-02-01T00:00:00"/>
        <d v="2015-03-01T00:00:00"/>
        <d v="2015-04-01T00:00:00"/>
        <d v="2015-05-01T00:00:00"/>
        <d v="2015-06-01T00:00:00"/>
        <d v="2015-07-01T00:00:00"/>
        <d v="2015-08-01T00:00:00"/>
        <d v="2015-09-01T00:00:00"/>
        <d v="2015-10-01T00:00:00"/>
        <d v="2015-11-01T00:00:00"/>
        <d v="2015-12-01T00:00:00"/>
        <d v="2016-01-01T00:00:00"/>
        <d v="2016-02-01T00:00:00"/>
        <d v="2016-03-01T00:00:00"/>
        <d v="2016-04-01T00:00:00"/>
        <d v="2016-05-01T00:00:00"/>
        <d v="2016-06-01T00:00:00"/>
        <d v="2016-07-01T00:00:00"/>
        <d v="2016-08-01T00:00:00"/>
        <d v="2016-09-01T00:00:00"/>
        <d v="2016-10-01T00:00:00"/>
        <d v="2016-11-01T00:00:00"/>
        <d v="2016-12-01T00:00:00"/>
        <d v="2017-01-01T00:00:00"/>
        <d v="2017-02-01T00:00:00"/>
        <d v="2017-03-01T00:00:00"/>
        <d v="2017-04-01T00:00:00"/>
        <d v="2017-05-01T00:00:00"/>
        <d v="2017-06-01T00:00:00"/>
        <d v="2017-07-01T00:00:00"/>
        <d v="2017-08-01T00:00:00"/>
        <d v="2017-09-01T00:00:00"/>
        <d v="2017-10-01T00:00:00"/>
        <d v="2017-11-01T00:00:00"/>
        <d v="2017-12-01T00:00:00"/>
        <d v="2018-01-01T00:00:00"/>
        <d v="2018-02-01T00:00:00"/>
        <d v="2018-03-01T00:00:00"/>
        <d v="2018-04-01T00:00:00"/>
        <d v="2018-05-01T00:00:00"/>
        <d v="2018-06-01T00:00:00"/>
        <d v="2018-07-01T00:00:00"/>
        <d v="2018-08-01T00:00:00"/>
        <d v="2018-09-01T00:00:00"/>
        <d v="2018-10-01T00:00:00"/>
        <d v="2018-11-01T00:00:00"/>
        <d v="2018-12-01T00:00:00"/>
        <d v="2019-01-01T00:00:00"/>
        <d v="2019-02-01T00:00:00"/>
        <d v="2019-03-01T00:00:00"/>
        <d v="2019-04-01T00:00:00"/>
        <d v="2019-05-01T00:00:00"/>
        <d v="2019-06-01T00:00:00"/>
        <d v="2019-07-01T00:00:00"/>
        <d v="2019-08-01T00:00:00"/>
        <d v="2019-09-01T00:00:00"/>
        <d v="2019-10-01T00:00:00"/>
        <d v="2019-11-01T00:00:00"/>
        <d v="2019-12-01T00:00:00"/>
        <d v="2020-01-01T00:00:00"/>
        <d v="2020-02-01T00:00:00"/>
        <d v="2020-03-01T00:00:00"/>
        <d v="2020-04-01T00:00:00"/>
        <d v="2020-05-01T00:00:00"/>
        <d v="2020-06-01T00:00:00"/>
        <d v="2020-07-01T00:00:00"/>
        <d v="2020-08-01T00:00:00"/>
        <d v="2020-09-01T00:00:00"/>
        <d v="2020-10-01T00:00:00"/>
        <d v="2020-11-01T00:00:00"/>
        <d v="2020-12-01T00:00:00"/>
        <d v="2021-01-01T00:00:00"/>
        <d v="2021-02-01T00:00:00"/>
        <d v="2021-03-01T00:00:00"/>
        <d v="2021-04-01T00:00:00"/>
        <d v="2021-05-01T00:00:00"/>
        <d v="2021-06-01T00:00:00"/>
        <d v="2021-07-01T00:00:00"/>
        <d v="2021-08-01T00:00:00"/>
        <d v="2021-09-01T00:00:00"/>
        <d v="2021-10-01T00:00:00"/>
        <d v="2021-11-01T00:00:00"/>
        <d v="2021-12-01T00:00:00"/>
        <d v="2022-01-01T00:00:00"/>
        <d v="2022-02-01T00:00:00"/>
        <d v="2022-03-01T00:00:00"/>
        <d v="2022-04-01T00:00:00"/>
        <d v="2022-05-01T00:00:00"/>
        <d v="2022-06-01T00:00:00"/>
        <d v="2022-07-01T00:00:00"/>
        <d v="2022-08-01T00:00:00"/>
        <d v="2022-09-01T00:00:00"/>
        <d v="2022-10-01T00:00:00"/>
        <d v="2022-11-01T00:00:00"/>
        <d v="2022-12-01T00:00:00"/>
        <d v="2023-01-01T00:00:00"/>
        <d v="2023-02-01T00:00:00"/>
        <d v="2023-03-01T00:00:00"/>
        <d v="2023-04-01T00:00:00"/>
        <d v="2023-05-01T00:00:00"/>
        <d v="2023-06-01T00:00:00"/>
        <d v="2023-07-01T00:00:00"/>
        <d v="2023-08-01T00:00:00"/>
        <d v="2023-09-01T00:00:00"/>
        <d v="2023-10-01T00:00:00"/>
        <d v="2023-11-01T00:00:00"/>
        <d v="2023-12-01T00:00:00"/>
        <d v="2024-01-01T00:00:00"/>
        <d v="2024-02-01T00:00:00"/>
        <d v="2024-03-01T00:00:00"/>
        <d v="2024-04-01T00:00:00"/>
        <d v="2024-05-01T00:00:00"/>
        <d v="2024-06-01T00:00:00"/>
        <d v="2024-07-01T00:00:00"/>
        <d v="2024-08-01T00:00:00"/>
        <d v="2024-09-01T00:00:00"/>
        <d v="2024-10-01T00:00:00"/>
        <d v="2024-11-01T00:00:00"/>
        <d v="2024-12-01T00:00:00"/>
      </sharedItems>
    </cacheField>
    <cacheField name="平均" numFmtId="0">
      <sharedItems containsSemiMixedTypes="0" containsString="0" containsNumber="1" minValue="3.7" maxValue="29.1"/>
    </cacheField>
    <cacheField name="最高" numFmtId="0">
      <sharedItems containsSemiMixedTypes="0" containsString="0" containsNumber="1" minValue="12.2" maxValue="38"/>
    </cacheField>
    <cacheField name="最低" numFmtId="0">
      <sharedItems containsSemiMixedTypes="0" containsString="0" containsNumber="1" minValue="-7" maxValue="23.6"/>
    </cacheField>
    <cacheField name="平均湿度(%)" numFmtId="0">
      <sharedItems containsSemiMixedTypes="0" containsString="0" containsNumber="1" minValue="52.8" maxValue="91.1"/>
    </cacheField>
    <cacheField name="平均風速(m/s)" numFmtId="0">
      <sharedItems containsSemiMixedTypes="0" containsString="0" containsNumber="1" minValue="2.2000000000000002" maxValue="14.4"/>
    </cacheField>
    <cacheField name="総量(mm)" numFmtId="0">
      <sharedItems containsSemiMixedTypes="0" containsString="0" containsNumber="1" minValue="0" maxValue="457.5"/>
    </cacheField>
    <cacheField name="最大日量(mm)" numFmtId="0">
      <sharedItems containsMixedTypes="1" containsNumber="1" minValue="0" maxValue="198.5"/>
    </cacheField>
    <cacheField name="起日　" numFmtId="0">
      <sharedItems containsDate="1" containsMixedTypes="1" minDate="2012-01-12T00:00:00" maxDate="2026-11-02T00:00:00"/>
    </cacheField>
  </cacheFields>
  <extLst>
    <ext xmlns:x14="http://schemas.microsoft.com/office/spreadsheetml/2009/9/main" uri="{725AE2AE-9491-48be-B2B4-4EB974FC3084}">
      <x14:pivotCacheDefinition/>
    </ext>
  </extLst>
</pivotCacheDefinition>
</file>

<file path=xl/pivotCache/pivotCacheDefinition3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27986112" missingItemsLimit="0" createdVersion="4" refreshedVersion="4" recordCount="49" xr:uid="{00000000-000A-0000-FFFF-FFFF22000000}">
  <cacheSource type="worksheet">
    <worksheetSource ref="A7:J56" sheet="2-1"/>
  </cacheSource>
  <cacheFields count="10">
    <cacheField name="年別" numFmtId="0">
      <sharedItems containsSemiMixedTypes="0" containsNonDate="0" containsDate="1" containsString="0" minDate="1920-10-01T00:00:00" maxDate="2024-10-01T00:00:00" count="49">
        <d v="1920-10-01T00:00:00"/>
        <d v="1925-10-01T00:00:00"/>
        <d v="1930-10-01T00:00:00"/>
        <d v="1935-10-01T00:00:00"/>
        <d v="1940-10-01T00:00:00"/>
        <d v="1947-10-01T00:00:00"/>
        <d v="1950-10-01T00:00:00"/>
        <d v="1955-10-01T00:00:00"/>
        <d v="1960-10-01T00:00:00"/>
        <d v="1965-10-01T00:00:00"/>
        <d v="1970-10-01T00:00:00"/>
        <d v="1975-10-01T00:00:00"/>
        <d v="1980-10-01T00:00:00"/>
        <d v="1985-10-01T00:00:00"/>
        <d v="1990-10-01T00:00:00"/>
        <d v="1991-10-01T00:00:00"/>
        <d v="1992-10-01T00:00:00"/>
        <d v="1993-10-01T00:00:00"/>
        <d v="1994-10-01T00:00:00"/>
        <d v="1995-10-01T00:00:00"/>
        <d v="1996-10-01T00:00:00"/>
        <d v="1997-10-01T00:00:00"/>
        <d v="1998-10-01T00:00:00"/>
        <d v="1999-10-01T00:00:00"/>
        <d v="2000-10-01T00:00:00"/>
        <d v="2001-10-01T00:00:00"/>
        <d v="2002-10-01T00:00:00"/>
        <d v="2003-10-01T00:00:00"/>
        <d v="2004-10-01T00:00:00"/>
        <d v="2005-10-01T00:00:00"/>
        <d v="2006-10-01T00:00:00"/>
        <d v="2007-10-01T00:00:00"/>
        <d v="2008-10-01T00:00:00"/>
        <d v="2009-10-01T00:00:00"/>
        <d v="2010-10-01T00:00:00"/>
        <d v="2011-10-01T00:00:00"/>
        <d v="2012-10-01T00:00:00"/>
        <d v="2013-10-01T00:00:00"/>
        <d v="2014-10-01T00:00:00"/>
        <d v="2015-10-01T00:00:00"/>
        <d v="2016-10-01T00:00:00"/>
        <d v="2017-10-01T00:00:00"/>
        <d v="2018-10-01T00:00:00"/>
        <d v="2019-10-01T00:00:00"/>
        <d v="2020-10-01T00:00:00"/>
        <d v="2021-10-01T00:00:00"/>
        <d v="2022-10-01T00:00:00"/>
        <d v="2023-10-01T00:00:00"/>
        <d v="2024-10-01T00:00:00"/>
      </sharedItems>
    </cacheField>
    <cacheField name="世帯数" numFmtId="0">
      <sharedItems containsSemiMixedTypes="0" containsString="0" containsNumber="1" containsInteger="1" minValue="907" maxValue="20785"/>
    </cacheField>
    <cacheField name="総数" numFmtId="0">
      <sharedItems containsSemiMixedTypes="0" containsString="0" containsNumber="1" containsInteger="1" minValue="5364" maxValue="48631"/>
    </cacheField>
    <cacheField name="男" numFmtId="0">
      <sharedItems containsSemiMixedTypes="0" containsString="0" containsNumber="1" containsInteger="1" minValue="2711" maxValue="24678"/>
    </cacheField>
    <cacheField name="女" numFmtId="0">
      <sharedItems containsSemiMixedTypes="0" containsString="0" containsNumber="1" containsInteger="1" minValue="2653" maxValue="23965"/>
    </cacheField>
    <cacheField name="人口増減" numFmtId="0">
      <sharedItems containsString="0" containsBlank="1" containsNumber="1" containsInteger="1" minValue="-552" maxValue="7750"/>
    </cacheField>
    <cacheField name="女100人に対する男の数" numFmtId="0">
      <sharedItems containsSemiMixedTypes="0" containsString="0" containsNumber="1" minValue="94.319036869826931" maxValue="115.61938958707361"/>
    </cacheField>
    <cacheField name="1世帯当たり人口" numFmtId="0">
      <sharedItems containsSemiMixedTypes="0" containsString="0" containsNumber="1" minValue="2.3343757517440462" maxValue="5.9220907297830374"/>
    </cacheField>
    <cacheField name="人口密度(1ｋ㎡)" numFmtId="0">
      <sharedItems containsSemiMixedTypes="0" containsString="0" containsNumber="1" minValue="406" maxValue="3623.7704918032787"/>
    </cacheField>
    <cacheField name="引用元" numFmtId="0">
      <sharedItems count="3">
        <s v="国勢調査"/>
        <s v="臨時国勢調査"/>
        <s v="神奈川県人口統計調査"/>
      </sharedItems>
    </cacheField>
  </cacheFields>
  <extLst>
    <ext xmlns:x14="http://schemas.microsoft.com/office/spreadsheetml/2009/9/main" uri="{725AE2AE-9491-48be-B2B4-4EB974FC3084}">
      <x14:pivotCacheDefinition/>
    </ext>
  </extLst>
</pivotCacheDefinition>
</file>

<file path=xl/pivotCache/pivotCacheDefinition3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2864583" missingItemsLimit="0" createdVersion="4" refreshedVersion="4" recordCount="180" xr:uid="{00000000-000A-0000-FFFF-FFFF23000000}">
  <cacheSource type="worksheet">
    <worksheetSource ref="A6:I186" sheet="2-2"/>
  </cacheSource>
  <cacheFields count="9">
    <cacheField name="年月別" numFmtId="0">
      <sharedItems containsSemiMixedTypes="0" containsNonDate="0" containsDate="1" containsString="0" minDate="2010-01-01T00:00:00" maxDate="2024-12-01T00:00:00"/>
    </cacheField>
    <cacheField name="年別" numFmtId="0">
      <sharedItems count="15">
        <s v="平成22年"/>
        <s v="平成23年"/>
        <s v="平成24年"/>
        <s v="平成25年"/>
        <s v="平成26年"/>
        <s v="平成27年"/>
        <s v="平成28年"/>
        <s v="平成29年"/>
        <s v="平成30年"/>
        <s v="令和元年"/>
        <s v="令和2年"/>
        <s v="令和3年"/>
        <s v="令和4年"/>
        <s v="令和5年"/>
        <s v="令和6年"/>
      </sharedItems>
    </cacheField>
    <cacheField name="自然増" numFmtId="0">
      <sharedItems containsSemiMixedTypes="0" containsString="0" containsNumber="1" containsInteger="1" minValue="-37" maxValue="24"/>
    </cacheField>
    <cacheField name="出生(総数)" numFmtId="0">
      <sharedItems containsSemiMixedTypes="0" containsString="0" containsNumber="1" containsInteger="1" minValue="16" maxValue="53"/>
    </cacheField>
    <cacheField name="出生(男)" numFmtId="0">
      <sharedItems containsSemiMixedTypes="0" containsString="0" containsNumber="1" containsInteger="1" minValue="5" maxValue="28"/>
    </cacheField>
    <cacheField name="出生(女)" numFmtId="0">
      <sharedItems containsSemiMixedTypes="0" containsString="0" containsNumber="1" containsInteger="1" minValue="4" maxValue="26"/>
    </cacheField>
    <cacheField name="死亡(総数)" numFmtId="0">
      <sharedItems containsSemiMixedTypes="0" containsString="0" containsNumber="1" containsInteger="1" minValue="15" maxValue="59"/>
    </cacheField>
    <cacheField name="死亡(男)" numFmtId="0">
      <sharedItems containsSemiMixedTypes="0" containsString="0" containsNumber="1" containsInteger="1" minValue="3" maxValue="33"/>
    </cacheField>
    <cacheField name="死亡(女)" numFmtId="0">
      <sharedItems containsSemiMixedTypes="0" containsString="0" containsNumber="1" containsInteger="1" minValue="6" maxValue="30"/>
    </cacheField>
  </cacheFields>
  <extLst>
    <ext xmlns:x14="http://schemas.microsoft.com/office/spreadsheetml/2009/9/main" uri="{725AE2AE-9491-48be-B2B4-4EB974FC3084}">
      <x14:pivotCacheDefinition/>
    </ext>
  </extLst>
</pivotCacheDefinition>
</file>

<file path=xl/pivotCache/pivotCacheDefinition3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29386574" missingItemsLimit="0" createdVersion="4" refreshedVersion="4" recordCount="180" xr:uid="{00000000-000A-0000-FFFF-FFFF24000000}">
  <cacheSource type="worksheet">
    <worksheetSource ref="A6:I186" sheet="2-2"/>
  </cacheSource>
  <cacheFields count="9">
    <cacheField name="年月別" numFmtId="0">
      <sharedItems containsSemiMixedTypes="0" containsNonDate="0" containsDate="1" containsString="0" minDate="2010-01-01T00:00:00" maxDate="2024-12-01T00:00:00"/>
    </cacheField>
    <cacheField name="年別" numFmtId="0">
      <sharedItems count="15">
        <s v="平成22年"/>
        <s v="平成23年"/>
        <s v="平成24年"/>
        <s v="平成25年"/>
        <s v="平成26年"/>
        <s v="平成27年"/>
        <s v="平成28年"/>
        <s v="平成29年"/>
        <s v="平成30年"/>
        <s v="令和元年"/>
        <s v="令和2年"/>
        <s v="令和3年"/>
        <s v="令和4年"/>
        <s v="令和5年"/>
        <s v="令和6年"/>
      </sharedItems>
    </cacheField>
    <cacheField name="自然増" numFmtId="0">
      <sharedItems containsSemiMixedTypes="0" containsString="0" containsNumber="1" containsInteger="1" minValue="-37" maxValue="24"/>
    </cacheField>
    <cacheField name="出生(総数)" numFmtId="0">
      <sharedItems containsSemiMixedTypes="0" containsString="0" containsNumber="1" containsInteger="1" minValue="16" maxValue="53"/>
    </cacheField>
    <cacheField name="出生(男)" numFmtId="0">
      <sharedItems containsSemiMixedTypes="0" containsString="0" containsNumber="1" containsInteger="1" minValue="5" maxValue="28"/>
    </cacheField>
    <cacheField name="出生(女)" numFmtId="0">
      <sharedItems containsSemiMixedTypes="0" containsString="0" containsNumber="1" containsInteger="1" minValue="4" maxValue="26"/>
    </cacheField>
    <cacheField name="死亡(総数)" numFmtId="0">
      <sharedItems containsSemiMixedTypes="0" containsString="0" containsNumber="1" containsInteger="1" minValue="15" maxValue="59"/>
    </cacheField>
    <cacheField name="死亡(男)" numFmtId="0">
      <sharedItems containsSemiMixedTypes="0" containsString="0" containsNumber="1" containsInteger="1" minValue="3" maxValue="33"/>
    </cacheField>
    <cacheField name="死亡(女)" numFmtId="0">
      <sharedItems containsSemiMixedTypes="0" containsString="0" containsNumber="1" containsInteger="1" minValue="6" maxValue="30"/>
    </cacheField>
  </cacheFields>
  <extLst>
    <ext xmlns:x14="http://schemas.microsoft.com/office/spreadsheetml/2009/9/main" uri="{725AE2AE-9491-48be-B2B4-4EB974FC3084}">
      <x14:pivotCacheDefinition/>
    </ext>
  </extLst>
</pivotCacheDefinition>
</file>

<file path=xl/pivotCache/pivotCacheDefinition3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30034723" missingItemsLimit="0" createdVersion="4" refreshedVersion="4" recordCount="50" xr:uid="{00000000-000A-0000-FFFF-FFFF25000000}">
  <cacheSource type="worksheet">
    <worksheetSource ref="B6:AU56" sheet="2-4"/>
  </cacheSource>
  <cacheFields count="46">
    <cacheField name="転入前都道府県" numFmtId="0">
      <sharedItems count="50">
        <s v="総数"/>
        <s v="北海道"/>
        <s v="青森県"/>
        <s v="岩手県"/>
        <s v="宮城県"/>
        <s v="秋田県"/>
        <s v="山形県"/>
        <s v="福島県"/>
        <s v="茨城県"/>
        <s v="栃木県"/>
        <s v="群馬県"/>
        <s v="埼玉県"/>
        <s v="千葉県"/>
        <s v="東京都"/>
        <s v="神奈川県"/>
        <s v="新潟県"/>
        <s v="富山県"/>
        <s v="石川県"/>
        <s v="福井県"/>
        <s v="山梨県"/>
        <s v="長野県"/>
        <s v="岐阜県"/>
        <s v="静岡県"/>
        <s v="愛知県"/>
        <s v="三重県"/>
        <s v="滋賀県"/>
        <s v="京都府"/>
        <s v="大阪府"/>
        <s v="兵庫県"/>
        <s v="奈良県"/>
        <s v="和歌山県"/>
        <s v="鳥取県"/>
        <s v="島根県"/>
        <s v="岡山県"/>
        <s v="広島県"/>
        <s v="山口県"/>
        <s v="徳島県"/>
        <s v="香川県"/>
        <s v="愛媛県"/>
        <s v="高知県"/>
        <s v="福岡県"/>
        <s v="佐賀県"/>
        <s v="長崎県"/>
        <s v="熊本県"/>
        <s v="大分県"/>
        <s v="宮崎県"/>
        <s v="鹿児島県"/>
        <s v="沖縄県"/>
        <s v="国外"/>
        <s v="不明"/>
      </sharedItems>
    </cacheField>
    <cacheField name="総数(平成22年)" numFmtId="0">
      <sharedItems containsSemiMixedTypes="0" containsString="0" containsNumber="1" containsInteger="1" minValue="0" maxValue="1752"/>
    </cacheField>
    <cacheField name="男(平成22年)" numFmtId="0">
      <sharedItems containsSemiMixedTypes="0" containsString="0" containsNumber="1" containsInteger="1" minValue="0" maxValue="973"/>
    </cacheField>
    <cacheField name="女(平成22年)" numFmtId="0">
      <sharedItems containsSemiMixedTypes="0" containsString="0" containsNumber="1" containsInteger="1" minValue="0" maxValue="779"/>
    </cacheField>
    <cacheField name="総数(平成23年)" numFmtId="0">
      <sharedItems containsSemiMixedTypes="0" containsString="0" containsNumber="1" containsInteger="1" minValue="0" maxValue="1770"/>
    </cacheField>
    <cacheField name="男(平成23年)" numFmtId="0">
      <sharedItems containsSemiMixedTypes="0" containsString="0" containsNumber="1" containsInteger="1" minValue="0" maxValue="945"/>
    </cacheField>
    <cacheField name="女(平成23年)" numFmtId="0">
      <sharedItems containsSemiMixedTypes="0" containsString="0" containsNumber="1" containsInteger="1" minValue="0" maxValue="825"/>
    </cacheField>
    <cacheField name="総数(平成24年)" numFmtId="0">
      <sharedItems containsSemiMixedTypes="0" containsString="0" containsNumber="1" containsInteger="1" minValue="0" maxValue="1952"/>
    </cacheField>
    <cacheField name="男(平成24年)" numFmtId="0">
      <sharedItems containsSemiMixedTypes="0" containsString="0" containsNumber="1" containsInteger="1" minValue="0" maxValue="1108"/>
    </cacheField>
    <cacheField name="女(平成24年)" numFmtId="0">
      <sharedItems containsSemiMixedTypes="0" containsString="0" containsNumber="1" containsInteger="1" minValue="0" maxValue="844"/>
    </cacheField>
    <cacheField name="総数(平成25年)" numFmtId="0">
      <sharedItems containsSemiMixedTypes="0" containsString="0" containsNumber="1" containsInteger="1" minValue="0" maxValue="1910"/>
    </cacheField>
    <cacheField name="男(平成25年)" numFmtId="0">
      <sharedItems containsSemiMixedTypes="0" containsString="0" containsNumber="1" containsInteger="1" minValue="0" maxValue="1041"/>
    </cacheField>
    <cacheField name="女(平成25年)" numFmtId="0">
      <sharedItems containsSemiMixedTypes="0" containsString="0" containsNumber="1" containsInteger="1" minValue="0" maxValue="869"/>
    </cacheField>
    <cacheField name="総数(平成26年)" numFmtId="0">
      <sharedItems containsSemiMixedTypes="0" containsString="0" containsNumber="1" containsInteger="1" minValue="0" maxValue="1985"/>
    </cacheField>
    <cacheField name="男(平成26年)" numFmtId="0">
      <sharedItems containsSemiMixedTypes="0" containsString="0" containsNumber="1" containsInteger="1" minValue="0" maxValue="1060"/>
    </cacheField>
    <cacheField name="女(平成26年)" numFmtId="0">
      <sharedItems containsSemiMixedTypes="0" containsString="0" containsNumber="1" containsInteger="1" minValue="0" maxValue="925"/>
    </cacheField>
    <cacheField name="総数(平成27年)" numFmtId="0">
      <sharedItems containsSemiMixedTypes="0" containsString="0" containsNumber="1" containsInteger="1" minValue="0" maxValue="2015"/>
    </cacheField>
    <cacheField name="男(平成27年)" numFmtId="0">
      <sharedItems containsSemiMixedTypes="0" containsString="0" containsNumber="1" containsInteger="1" minValue="0" maxValue="1093"/>
    </cacheField>
    <cacheField name="女(平成27年)" numFmtId="0">
      <sharedItems containsSemiMixedTypes="0" containsString="0" containsNumber="1" containsInteger="1" minValue="0" maxValue="922"/>
    </cacheField>
    <cacheField name="総数(平成28年)" numFmtId="0">
      <sharedItems containsSemiMixedTypes="0" containsString="0" containsNumber="1" containsInteger="1" minValue="0" maxValue="2025"/>
    </cacheField>
    <cacheField name="男(平成28年)" numFmtId="0">
      <sharedItems containsSemiMixedTypes="0" containsString="0" containsNumber="1" containsInteger="1" minValue="0" maxValue="1095"/>
    </cacheField>
    <cacheField name="女(平成28年)" numFmtId="0">
      <sharedItems containsSemiMixedTypes="0" containsString="0" containsNumber="1" containsInteger="1" minValue="0" maxValue="930"/>
    </cacheField>
    <cacheField name="総数(平成29年)" numFmtId="0">
      <sharedItems containsSemiMixedTypes="0" containsString="0" containsNumber="1" containsInteger="1" minValue="0" maxValue="2037"/>
    </cacheField>
    <cacheField name="男(平成29年)" numFmtId="0">
      <sharedItems containsString="0" containsBlank="1" containsNumber="1" containsInteger="1" minValue="0" maxValue="1114"/>
    </cacheField>
    <cacheField name="女(平成29年)" numFmtId="0">
      <sharedItems containsString="0" containsBlank="1" containsNumber="1" containsInteger="1" minValue="0" maxValue="923"/>
    </cacheField>
    <cacheField name="総数(平成30年)" numFmtId="0">
      <sharedItems containsSemiMixedTypes="0" containsString="0" containsNumber="1" containsInteger="1" minValue="0" maxValue="2159"/>
    </cacheField>
    <cacheField name="男(平成30年)" numFmtId="0">
      <sharedItems containsSemiMixedTypes="0" containsString="0" containsNumber="1" containsInteger="1" minValue="0" maxValue="1154"/>
    </cacheField>
    <cacheField name="女(平成30年)" numFmtId="0">
      <sharedItems containsSemiMixedTypes="0" containsString="0" containsNumber="1" containsInteger="1" minValue="0" maxValue="1005"/>
    </cacheField>
    <cacheField name="総数(平成31年・令和元年)" numFmtId="0">
      <sharedItems containsSemiMixedTypes="0" containsString="0" containsNumber="1" containsInteger="1" minValue="0" maxValue="2121"/>
    </cacheField>
    <cacheField name="男(平成31年・令和元年)" numFmtId="0">
      <sharedItems containsSemiMixedTypes="0" containsString="0" containsNumber="1" containsInteger="1" minValue="0" maxValue="1173"/>
    </cacheField>
    <cacheField name="女(平成31年・令和元年)" numFmtId="0">
      <sharedItems containsSemiMixedTypes="0" containsString="0" containsNumber="1" containsInteger="1" minValue="0" maxValue="948"/>
    </cacheField>
    <cacheField name="総数(令和2年)" numFmtId="0">
      <sharedItems containsSemiMixedTypes="0" containsString="0" containsNumber="1" containsInteger="1" minValue="0" maxValue="2138"/>
    </cacheField>
    <cacheField name="男(令和2年)" numFmtId="0">
      <sharedItems containsSemiMixedTypes="0" containsString="0" containsNumber="1" containsInteger="1" minValue="0" maxValue="1149"/>
    </cacheField>
    <cacheField name="女(令和2年)" numFmtId="0">
      <sharedItems containsSemiMixedTypes="0" containsString="0" containsNumber="1" containsInteger="1" minValue="0" maxValue="989"/>
    </cacheField>
    <cacheField name="総数(令和3年)" numFmtId="0">
      <sharedItems containsSemiMixedTypes="0" containsString="0" containsNumber="1" containsInteger="1" minValue="0" maxValue="2111"/>
    </cacheField>
    <cacheField name="男(令和3年)" numFmtId="0">
      <sharedItems containsSemiMixedTypes="0" containsString="0" containsNumber="1" containsInteger="1" minValue="0" maxValue="1200"/>
    </cacheField>
    <cacheField name="女(令和3年)" numFmtId="0">
      <sharedItems containsSemiMixedTypes="0" containsString="0" containsNumber="1" containsInteger="1" minValue="0" maxValue="911"/>
    </cacheField>
    <cacheField name="総数(令和4年)" numFmtId="0">
      <sharedItems containsSemiMixedTypes="0" containsString="0" containsNumber="1" containsInteger="1" minValue="0" maxValue="2219" count="29">
        <n v="2219"/>
        <n v="24"/>
        <n v="9"/>
        <n v="7"/>
        <n v="17"/>
        <n v="4"/>
        <n v="6"/>
        <n v="8"/>
        <n v="33"/>
        <n v="23"/>
        <n v="30"/>
        <n v="46"/>
        <n v="58"/>
        <n v="181"/>
        <n v="1338"/>
        <n v="12"/>
        <n v="5"/>
        <n v="1"/>
        <n v="10"/>
        <n v="38"/>
        <n v="35"/>
        <n v="15"/>
        <n v="11"/>
        <n v="2"/>
        <n v="0"/>
        <n v="13"/>
        <n v="3"/>
        <n v="16"/>
        <n v="173"/>
      </sharedItems>
    </cacheField>
    <cacheField name="男(令和4年)" numFmtId="0">
      <sharedItems containsSemiMixedTypes="0" containsString="0" containsNumber="1" containsInteger="1" minValue="0" maxValue="1229"/>
    </cacheField>
    <cacheField name="女(令和4年)" numFmtId="0">
      <sharedItems containsSemiMixedTypes="0" containsString="0" containsNumber="1" containsInteger="1" minValue="0" maxValue="990"/>
    </cacheField>
    <cacheField name="総数(令和4年)2" numFmtId="0">
      <sharedItems containsSemiMixedTypes="0" containsString="0" containsNumber="1" containsInteger="1" minValue="0" maxValue="2209" count="25">
        <n v="2209"/>
        <n v="12"/>
        <n v="14"/>
        <n v="5"/>
        <n v="9"/>
        <n v="3"/>
        <n v="7"/>
        <n v="11"/>
        <n v="42"/>
        <n v="19"/>
        <n v="68"/>
        <n v="79"/>
        <n v="136"/>
        <n v="1339"/>
        <n v="13"/>
        <n v="1"/>
        <n v="10"/>
        <n v="30"/>
        <n v="26"/>
        <n v="6"/>
        <n v="16"/>
        <n v="4"/>
        <n v="2"/>
        <n v="0"/>
        <n v="222"/>
      </sharedItems>
    </cacheField>
    <cacheField name="男(令和4年)2" numFmtId="0">
      <sharedItems containsSemiMixedTypes="0" containsString="0" containsNumber="1" containsInteger="1" minValue="0" maxValue="1259"/>
    </cacheField>
    <cacheField name="女(令和4年)2" numFmtId="0">
      <sharedItems containsSemiMixedTypes="0" containsString="0" containsNumber="1" containsInteger="1" minValue="0" maxValue="950"/>
    </cacheField>
    <cacheField name="総数(令和6年)" numFmtId="0">
      <sharedItems containsSemiMixedTypes="0" containsString="0" containsNumber="1" containsInteger="1" minValue="0" maxValue="1997"/>
    </cacheField>
    <cacheField name="男(令和6年)" numFmtId="0">
      <sharedItems containsSemiMixedTypes="0" containsString="0" containsNumber="1" containsInteger="1" minValue="0" maxValue="1153"/>
    </cacheField>
    <cacheField name="女(令和6年)" numFmtId="0">
      <sharedItems containsString="0" containsBlank="1" containsNumber="1" containsInteger="1" minValue="0" maxValue="844"/>
    </cacheField>
  </cacheFields>
  <extLst>
    <ext xmlns:x14="http://schemas.microsoft.com/office/spreadsheetml/2009/9/main" uri="{725AE2AE-9491-48be-B2B4-4EB974FC3084}">
      <x14:pivotCacheDefinition/>
    </ext>
  </extLst>
</pivotCacheDefinition>
</file>

<file path=xl/pivotCache/pivotCacheDefinition3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30798612" missingItemsLimit="0" createdVersion="4" refreshedVersion="4" recordCount="16" xr:uid="{00000000-000A-0000-FFFF-FFFF26000000}">
  <cacheSource type="worksheet">
    <worksheetSource ref="A7:G23" sheet="2-5"/>
  </cacheSource>
  <cacheFields count="7">
    <cacheField name="年別　" numFmtId="0">
      <sharedItems containsDate="1" containsMixedTypes="1" minDate="2009-01-01T00:00:00" maxDate="2024-12-31T00:00:00" count="16">
        <d v="2009-01-01T00:00:00"/>
        <d v="2010-01-01T00:00:00"/>
        <d v="2011-01-01T00:00:00"/>
        <d v="2012-01-01T00:00:00"/>
        <d v="2013-01-01T00:00:00"/>
        <d v="2014-01-01T00:00:00"/>
        <d v="2015-01-01T00:00:00"/>
        <d v="2016-01-01T00:00:00"/>
        <d v="2017-01-01T00:00:00"/>
        <d v="2018-01-01T00:00:00"/>
        <s v="令和元年"/>
        <d v="2020-12-31T00:00:00"/>
        <d v="2021-12-31T00:00:00"/>
        <d v="2022-12-31T00:00:00"/>
        <d v="2023-12-31T00:00:00"/>
        <d v="2024-12-31T00:00:00"/>
      </sharedItems>
    </cacheField>
    <cacheField name="本籍数(本籍)" numFmtId="0">
      <sharedItems containsSemiMixedTypes="0" containsString="0" containsNumber="1" containsInteger="1" minValue="14749" maxValue="17033"/>
    </cacheField>
    <cacheField name="人口(本籍)" numFmtId="0">
      <sharedItems containsSemiMixedTypes="0" containsString="0" containsNumber="1" containsInteger="1" minValue="39078" maxValue="41717"/>
    </cacheField>
    <cacheField name="世帯数(住民登録)" numFmtId="0">
      <sharedItems containsSemiMixedTypes="0" containsString="0" containsNumber="1" containsInteger="1" minValue="18744" maxValue="22695"/>
    </cacheField>
    <cacheField name="総数(住民登録)" numFmtId="0">
      <sharedItems containsSemiMixedTypes="0" containsString="0" containsNumber="1" containsInteger="1" minValue="47435" maxValue="49134"/>
    </cacheField>
    <cacheField name="男(住民登録)" numFmtId="0">
      <sharedItems containsSemiMixedTypes="0" containsString="0" containsNumber="1" containsInteger="1" minValue="24131" maxValue="25000"/>
    </cacheField>
    <cacheField name="女(住民登録)" numFmtId="0">
      <sharedItems containsSemiMixedTypes="0" containsString="0" containsNumber="1" containsInteger="1" minValue="23249" maxValue="24134"/>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892615739" createdVersion="6" refreshedVersion="6" minRefreshableVersion="3" recordCount="138" xr:uid="{00000000-000A-0000-FFFF-FFFF03000000}">
  <cacheSource type="worksheet">
    <worksheetSource ref="A7:H145" sheet="3-1"/>
  </cacheSource>
  <cacheFields count="8">
    <cacheField name="年別" numFmtId="176">
      <sharedItems containsDate="1" containsMixedTypes="1" minDate="2009-07-01T00:00:00" maxDate="2021-06-01T00:00:00" count="6">
        <d v="2009-07-01T00:00:00"/>
        <d v="2012-02-01T00:00:00"/>
        <d v="2014-06-01T00:00:00"/>
        <d v="2016-06-01T00:00:00"/>
        <s v="令和元年"/>
        <d v="2021-06-01T00:00:00"/>
      </sharedItems>
    </cacheField>
    <cacheField name="産業大分類別" numFmtId="0">
      <sharedItems count="23">
        <s v="総数"/>
        <s v="A農業,林業"/>
        <s v="B漁業"/>
        <s v="C鉱業,採石業,砂利採取業"/>
        <s v="D建設業"/>
        <s v="E製造業"/>
        <s v="F電気･ガス･熱供給･水道業"/>
        <s v="G情報通信業"/>
        <s v="H運輸業,郵便業"/>
        <s v="I卸売業,小売業"/>
        <s v="J金融業,保険業"/>
        <s v="K不動産業,物品賃貸業"/>
        <s v="L学術研究,専門･技術サービス業"/>
        <s v="M宿泊業,飲食サービス業"/>
        <s v="N生活関連サービス業,娯楽業"/>
        <s v="O教育,学習支援業"/>
        <s v="P医療,福祉"/>
        <s v="Q複合サービス事業"/>
        <s v="Rサービス業（他に分類されないもの）"/>
        <s v="S公務（他に分類されるものを除く）"/>
        <s v="（再掲）第1次産業"/>
        <s v="（再掲）第2次産業"/>
        <s v="（再掲）第3次産業"/>
      </sharedItems>
    </cacheField>
    <cacheField name="総数" numFmtId="0">
      <sharedItems containsBlank="1" containsMixedTypes="1" containsNumber="1" containsInteger="1" minValue="0" maxValue="2006"/>
    </cacheField>
    <cacheField name="個人" numFmtId="0">
      <sharedItems containsBlank="1" containsMixedTypes="1" containsNumber="1" containsInteger="1" minValue="0" maxValue="740"/>
    </cacheField>
    <cacheField name="会社" numFmtId="0">
      <sharedItems containsBlank="1" containsMixedTypes="1" containsNumber="1" containsInteger="1" minValue="0" maxValue="1146"/>
    </cacheField>
    <cacheField name="会社以外の法人" numFmtId="0">
      <sharedItems containsBlank="1" containsMixedTypes="1" containsNumber="1" containsInteger="1" minValue="0" maxValue="102"/>
    </cacheField>
    <cacheField name="法人でない団体" numFmtId="0">
      <sharedItems containsBlank="1" containsMixedTypes="1" containsNumber="1" containsInteger="1" minValue="0" maxValue="13"/>
    </cacheField>
    <cacheField name="国・地方公共団体" numFmtId="0">
      <sharedItems containsBlank="1" containsMixedTypes="1" containsNumber="1" containsInteger="1" minValue="0" maxValue="36"/>
    </cacheField>
  </cacheFields>
  <extLst>
    <ext xmlns:x14="http://schemas.microsoft.com/office/spreadsheetml/2009/9/main" uri="{725AE2AE-9491-48be-B2B4-4EB974FC3084}">
      <x14:pivotCacheDefinition/>
    </ext>
  </extLst>
</pivotCacheDefinition>
</file>

<file path=xl/pivotCache/pivotCacheDefinition4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31481482" missingItemsLimit="0" createdVersion="4" refreshedVersion="4" recordCount="16" xr:uid="{00000000-000A-0000-FFFF-FFFF27000000}">
  <cacheSource type="worksheet">
    <worksheetSource ref="A7:G23" sheet="2-5"/>
  </cacheSource>
  <cacheFields count="7">
    <cacheField name="年別　" numFmtId="0">
      <sharedItems containsDate="1" containsMixedTypes="1" minDate="2009-01-01T00:00:00" maxDate="2024-12-31T00:00:00" count="16">
        <d v="2009-01-01T00:00:00"/>
        <d v="2010-01-01T00:00:00"/>
        <d v="2011-01-01T00:00:00"/>
        <d v="2012-01-01T00:00:00"/>
        <d v="2013-01-01T00:00:00"/>
        <d v="2014-01-01T00:00:00"/>
        <d v="2015-01-01T00:00:00"/>
        <d v="2016-01-01T00:00:00"/>
        <d v="2017-01-01T00:00:00"/>
        <d v="2018-01-01T00:00:00"/>
        <s v="令和元年"/>
        <d v="2020-12-31T00:00:00"/>
        <d v="2021-12-31T00:00:00"/>
        <d v="2022-12-31T00:00:00"/>
        <d v="2023-12-31T00:00:00"/>
        <d v="2024-12-31T00:00:00"/>
      </sharedItems>
    </cacheField>
    <cacheField name="本籍数(本籍)" numFmtId="0">
      <sharedItems containsSemiMixedTypes="0" containsString="0" containsNumber="1" containsInteger="1" minValue="14749" maxValue="17033"/>
    </cacheField>
    <cacheField name="人口(本籍)" numFmtId="0">
      <sharedItems containsSemiMixedTypes="0" containsString="0" containsNumber="1" containsInteger="1" minValue="39078" maxValue="41717"/>
    </cacheField>
    <cacheField name="世帯数(住民登録)" numFmtId="0">
      <sharedItems containsSemiMixedTypes="0" containsString="0" containsNumber="1" containsInteger="1" minValue="18744" maxValue="22695"/>
    </cacheField>
    <cacheField name="総数(住民登録)" numFmtId="0">
      <sharedItems containsSemiMixedTypes="0" containsString="0" containsNumber="1" containsInteger="1" minValue="47435" maxValue="49134"/>
    </cacheField>
    <cacheField name="男(住民登録)" numFmtId="0">
      <sharedItems containsSemiMixedTypes="0" containsString="0" containsNumber="1" containsInteger="1" minValue="24131" maxValue="25000"/>
    </cacheField>
    <cacheField name="女(住民登録)" numFmtId="0">
      <sharedItems containsSemiMixedTypes="0" containsString="0" containsNumber="1" containsInteger="1" minValue="23249" maxValue="24134"/>
    </cacheField>
  </cacheFields>
  <extLst>
    <ext xmlns:x14="http://schemas.microsoft.com/office/spreadsheetml/2009/9/main" uri="{725AE2AE-9491-48be-B2B4-4EB974FC3084}">
      <x14:pivotCacheDefinition/>
    </ext>
  </extLst>
</pivotCacheDefinition>
</file>

<file path=xl/pivotCache/pivotCacheDefinition4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33067132" missingItemsLimit="0" createdVersion="4" refreshedVersion="4" recordCount="542" xr:uid="{00000000-000A-0000-FFFF-FFFF29000000}">
  <cacheSource type="worksheet">
    <worksheetSource ref="A5:H547" sheet="2-7"/>
  </cacheSource>
  <cacheFields count="8">
    <cacheField name="年別" numFmtId="0">
      <sharedItems count="16">
        <s v="平成21年"/>
        <s v="平成22年"/>
        <s v="平成23年"/>
        <s v="平成24年"/>
        <s v="平成25年"/>
        <s v="平成26年"/>
        <s v="平成27年"/>
        <s v="平成28年"/>
        <s v="平成29年"/>
        <s v="平成30年"/>
        <s v="令和元年"/>
        <s v="令和2年"/>
        <s v="令和3年"/>
        <s v="令和4年"/>
        <s v="令和5年"/>
        <s v="令和6年"/>
      </sharedItems>
    </cacheField>
    <cacheField name="字" numFmtId="0">
      <sharedItems count="11">
        <s v="総数"/>
        <s v="田端"/>
        <s v="一之宮"/>
        <s v="中瀬"/>
        <s v="大曲"/>
        <s v="岡田"/>
        <s v="大蔵"/>
        <s v="小谷"/>
        <s v="小動"/>
        <s v="宮山"/>
        <s v="倉見"/>
      </sharedItems>
    </cacheField>
    <cacheField name="丁目" numFmtId="0">
      <sharedItems/>
    </cacheField>
    <cacheField name="面積（ha）" numFmtId="0">
      <sharedItems containsMixedTypes="1" containsNumber="1" minValue="9.8000000000000007" maxValue="1342"/>
    </cacheField>
    <cacheField name="世帯数" numFmtId="0">
      <sharedItems containsSemiMixedTypes="0" containsString="0" containsNumber="1" containsInteger="1" minValue="6" maxValue="20785"/>
    </cacheField>
    <cacheField name="総数" numFmtId="0">
      <sharedItems containsSemiMixedTypes="0" containsString="0" containsNumber="1" containsInteger="1" minValue="16" maxValue="49631"/>
    </cacheField>
    <cacheField name="男 　" numFmtId="0">
      <sharedItems containsSemiMixedTypes="0" containsString="0" containsNumber="1" containsInteger="1" minValue="8" maxValue="24678"/>
    </cacheField>
    <cacheField name="女　" numFmtId="0">
      <sharedItems containsSemiMixedTypes="0" containsString="0" containsNumber="1" containsInteger="1" minValue="8" maxValue="23965"/>
    </cacheField>
  </cacheFields>
  <extLst>
    <ext xmlns:x14="http://schemas.microsoft.com/office/spreadsheetml/2009/9/main" uri="{725AE2AE-9491-48be-B2B4-4EB974FC3084}">
      <x14:pivotCacheDefinition/>
    </ext>
  </extLst>
</pivotCacheDefinition>
</file>

<file path=xl/pivotCache/pivotCacheDefinition4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33761571" missingItemsLimit="0" createdVersion="4" refreshedVersion="4" recordCount="542" xr:uid="{00000000-000A-0000-FFFF-FFFF2A000000}">
  <cacheSource type="worksheet">
    <worksheetSource ref="A5:H547" sheet="2-7"/>
  </cacheSource>
  <cacheFields count="8">
    <cacheField name="年別" numFmtId="0">
      <sharedItems count="16">
        <s v="平成21年"/>
        <s v="平成22年"/>
        <s v="平成23年"/>
        <s v="平成24年"/>
        <s v="平成25年"/>
        <s v="平成26年"/>
        <s v="平成27年"/>
        <s v="平成28年"/>
        <s v="平成29年"/>
        <s v="平成30年"/>
        <s v="令和元年"/>
        <s v="令和2年"/>
        <s v="令和3年"/>
        <s v="令和4年"/>
        <s v="令和5年"/>
        <s v="令和6年"/>
      </sharedItems>
    </cacheField>
    <cacheField name="字" numFmtId="0">
      <sharedItems count="11">
        <s v="総数"/>
        <s v="田端"/>
        <s v="一之宮"/>
        <s v="中瀬"/>
        <s v="大曲"/>
        <s v="岡田"/>
        <s v="大蔵"/>
        <s v="小谷"/>
        <s v="小動"/>
        <s v="宮山"/>
        <s v="倉見"/>
      </sharedItems>
    </cacheField>
    <cacheField name="丁目" numFmtId="0">
      <sharedItems/>
    </cacheField>
    <cacheField name="面積（ha）" numFmtId="0">
      <sharedItems containsMixedTypes="1" containsNumber="1" minValue="9.8000000000000007" maxValue="1342"/>
    </cacheField>
    <cacheField name="世帯数" numFmtId="0">
      <sharedItems containsSemiMixedTypes="0" containsString="0" containsNumber="1" containsInteger="1" minValue="6" maxValue="20785"/>
    </cacheField>
    <cacheField name="総数" numFmtId="0">
      <sharedItems containsSemiMixedTypes="0" containsString="0" containsNumber="1" containsInteger="1" minValue="16" maxValue="49631"/>
    </cacheField>
    <cacheField name="男 　" numFmtId="0">
      <sharedItems containsSemiMixedTypes="0" containsString="0" containsNumber="1" containsInteger="1" minValue="8" maxValue="24678"/>
    </cacheField>
    <cacheField name="女　" numFmtId="0">
      <sharedItems containsSemiMixedTypes="0" containsString="0" containsNumber="1" containsInteger="1" minValue="8" maxValue="23965"/>
    </cacheField>
  </cacheFields>
  <extLst>
    <ext xmlns:x14="http://schemas.microsoft.com/office/spreadsheetml/2009/9/main" uri="{725AE2AE-9491-48be-B2B4-4EB974FC3084}">
      <x14:pivotCacheDefinition/>
    </ext>
  </extLst>
</pivotCacheDefinition>
</file>

<file path=xl/pivotCache/pivotCacheDefinition4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34444441" missingItemsLimit="0" createdVersion="4" refreshedVersion="4" recordCount="34" xr:uid="{00000000-000A-0000-FFFF-FFFF2B000000}">
  <cacheSource type="worksheet">
    <worksheetSource ref="A7:J41" sheet="2-9"/>
  </cacheSource>
  <cacheFields count="10">
    <cacheField name="年別" numFmtId="176">
      <sharedItems containsSemiMixedTypes="0" containsNonDate="0" containsDate="1" containsString="0" minDate="2009-01-01T00:00:00" maxDate="2025-01-01T00:00:00" count="17">
        <d v="2009-01-01T00:00:00"/>
        <d v="2010-01-01T00:00:00"/>
        <d v="2011-01-01T00:00:00"/>
        <d v="2012-01-01T00:00:00"/>
        <d v="2013-01-01T00:00:00"/>
        <d v="2014-01-01T00:00:00"/>
        <d v="2015-01-01T00:00:00"/>
        <d v="2016-01-01T00:00:00"/>
        <d v="2017-01-01T00:00:00"/>
        <d v="2018-01-01T00:00:00"/>
        <d v="2019-01-01T00:00:00"/>
        <d v="2020-01-01T00:00:00"/>
        <d v="2021-01-01T00:00:00"/>
        <d v="2022-01-01T00:00:00"/>
        <d v="2023-01-01T00:00:00"/>
        <d v="2024-01-01T00:00:00"/>
        <d v="2025-01-01T00:00:00"/>
      </sharedItems>
    </cacheField>
    <cacheField name="実数及び割合の別" numFmtId="176">
      <sharedItems count="2">
        <s v="実数"/>
        <s v="割合"/>
      </sharedItems>
    </cacheField>
    <cacheField name="総数(人口)" numFmtId="0">
      <sharedItems containsSemiMixedTypes="0" containsString="0" containsNumber="1" containsInteger="1" minValue="100" maxValue="48638"/>
    </cacheField>
    <cacheField name="0～14歳(人口)" numFmtId="0">
      <sharedItems containsSemiMixedTypes="0" containsString="0" containsNumber="1" minValue="12.195926445122454" maxValue="6838"/>
    </cacheField>
    <cacheField name="15～64歳(人口)" numFmtId="0">
      <sharedItems containsSemiMixedTypes="0" containsString="0" containsNumber="1" minValue="58.796812420000819" maxValue="32007"/>
    </cacheField>
    <cacheField name="65歳以上(人口)" numFmtId="0">
      <sharedItems containsSemiMixedTypes="0" containsString="0" containsNumber="1" minValue="18.491729039562234" maxValue="13425"/>
    </cacheField>
    <cacheField name="年少人口指数(指数)" numFmtId="2">
      <sharedItems containsMixedTypes="1" containsNumber="1" minValue="20.637689248587176" maxValue="22.403454065723196" count="18">
        <n v="21.364076608241948"/>
        <n v="21.286878514119653"/>
        <n v="21.163987343794943"/>
        <n v="21.192438196800776"/>
        <n v="21.31749885178138"/>
        <n v="21.596103159510228"/>
        <n v="22.16636663156822"/>
        <n v="22.218059198201573"/>
        <n v="22.403454065723196"/>
        <n v="22.11205103314381"/>
        <n v="21.966643502432245"/>
        <n v="21.678588790888256"/>
        <n v="21.695926966292134"/>
        <n v="21.466811295006824"/>
        <n v="21.215612344644601"/>
        <n v="20.900769203995683"/>
        <n v="20.637689248587176"/>
        <s v="-"/>
      </sharedItems>
    </cacheField>
    <cacheField name="従属人口指数(指数)" numFmtId="2">
      <sharedItems containsMixedTypes="1" containsNumber="1" minValue="48.920548629987195" maxValue="68.31460674157303" count="18">
        <n v="48.920548629987195"/>
        <n v="50.615958051677303"/>
        <n v="51.749816229345782"/>
        <n v="53.229924058814028"/>
        <n v="55.429433764188708"/>
        <n v="57.962165949354414"/>
        <n v="61.251316191705442"/>
        <n v="63.190163152695931"/>
        <n v="64.369667272041937"/>
        <n v="66.571904035501319"/>
        <n v="67.397498262682419"/>
        <n v="67.660948676991467"/>
        <n v="68.31460674157303"/>
        <n v="68.193428741383528"/>
        <n v="67.801284736768608"/>
        <n v="67.540287494344085"/>
        <n v="67.470173724970351"/>
        <s v="-"/>
      </sharedItems>
    </cacheField>
    <cacheField name="老年人口指数(指数)" numFmtId="2">
      <sharedItems containsMixedTypes="1" containsNumber="1" minValue="27.556472021745243" maxValue="46.832484476383172" count="18">
        <n v="27.556472021745243"/>
        <n v="29.329079537557647"/>
        <n v="30.585828885550832"/>
        <n v="32.037485862013249"/>
        <n v="34.111934912407321"/>
        <n v="36.366062789844193"/>
        <n v="39.084949560137225"/>
        <n v="40.972103954494365"/>
        <n v="41.966213206318749"/>
        <n v="44.459853002357505"/>
        <n v="45.43085476025017"/>
        <n v="45.982359886103204"/>
        <n v="46.618679775280896"/>
        <n v="46.726617446376714"/>
        <n v="46.585672392124003"/>
        <n v="46.639518290348406"/>
        <n v="46.832484476383172"/>
        <s v="-"/>
      </sharedItems>
    </cacheField>
    <cacheField name="老年化指数(指数)" numFmtId="2">
      <sharedItems containsMixedTypes="1" containsNumber="1" minValue="128.98508335770694" maxValue="226.92697768762679" count="18">
        <n v="128.98508335770694"/>
        <n v="137.78008606618192"/>
        <n v="144.51827242524917"/>
        <n v="151.17413845684661"/>
        <n v="160.01846722068331"/>
        <n v="168.39178124517224"/>
        <n v="176.32546736132392"/>
        <n v="184.4090142572436"/>
        <n v="187.32028143163046"/>
        <n v="201.06616494198809"/>
        <n v="206.81746282821894"/>
        <n v="212.10956271023545"/>
        <n v="214.87295678912446"/>
        <n v="217.66911165444171"/>
        <n v="219.58203060720751"/>
        <n v="223.14737718567858"/>
        <n v="226.92697768762679"/>
        <s v="-"/>
      </sharedItems>
    </cacheField>
  </cacheFields>
  <extLst>
    <ext xmlns:x14="http://schemas.microsoft.com/office/spreadsheetml/2009/9/main" uri="{725AE2AE-9491-48be-B2B4-4EB974FC3084}">
      <x14:pivotCacheDefinition/>
    </ext>
  </extLst>
</pivotCacheDefinition>
</file>

<file path=xl/pivotCache/pivotCacheDefinition4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35196761" missingItemsLimit="0" createdVersion="4" refreshedVersion="4" recordCount="34" xr:uid="{00000000-000A-0000-FFFF-FFFF2C000000}">
  <cacheSource type="worksheet">
    <worksheetSource ref="A7:J41" sheet="2-9"/>
  </cacheSource>
  <cacheFields count="10">
    <cacheField name="年別" numFmtId="176">
      <sharedItems containsSemiMixedTypes="0" containsNonDate="0" containsDate="1" containsString="0" minDate="2009-01-01T00:00:00" maxDate="2025-01-01T00:00:00" count="17">
        <d v="2009-01-01T00:00:00"/>
        <d v="2010-01-01T00:00:00"/>
        <d v="2011-01-01T00:00:00"/>
        <d v="2012-01-01T00:00:00"/>
        <d v="2013-01-01T00:00:00"/>
        <d v="2014-01-01T00:00:00"/>
        <d v="2015-01-01T00:00:00"/>
        <d v="2016-01-01T00:00:00"/>
        <d v="2017-01-01T00:00:00"/>
        <d v="2018-01-01T00:00:00"/>
        <d v="2019-01-01T00:00:00"/>
        <d v="2020-01-01T00:00:00"/>
        <d v="2021-01-01T00:00:00"/>
        <d v="2022-01-01T00:00:00"/>
        <d v="2023-01-01T00:00:00"/>
        <d v="2024-01-01T00:00:00"/>
        <d v="2025-01-01T00:00:00"/>
      </sharedItems>
    </cacheField>
    <cacheField name="実数及び割合の別" numFmtId="176">
      <sharedItems count="2">
        <s v="実数"/>
        <s v="割合"/>
      </sharedItems>
    </cacheField>
    <cacheField name="総数(人口)" numFmtId="0">
      <sharedItems containsSemiMixedTypes="0" containsString="0" containsNumber="1" containsInteger="1" minValue="100" maxValue="48638"/>
    </cacheField>
    <cacheField name="0～14歳(人口)" numFmtId="0">
      <sharedItems containsSemiMixedTypes="0" containsString="0" containsNumber="1" minValue="12.195926445122454" maxValue="6838"/>
    </cacheField>
    <cacheField name="15～64歳(人口)" numFmtId="0">
      <sharedItems containsSemiMixedTypes="0" containsString="0" containsNumber="1" minValue="58.796812420000819" maxValue="32007"/>
    </cacheField>
    <cacheField name="65歳以上(人口)" numFmtId="0">
      <sharedItems containsSemiMixedTypes="0" containsString="0" containsNumber="1" minValue="18.491729039562234" maxValue="13425"/>
    </cacheField>
    <cacheField name="年少人口指数(指数)" numFmtId="2">
      <sharedItems containsMixedTypes="1" containsNumber="1" minValue="20.637689248587176" maxValue="22.403454065723196" count="18">
        <n v="21.364076608241948"/>
        <n v="21.286878514119653"/>
        <n v="21.163987343794943"/>
        <n v="21.192438196800776"/>
        <n v="21.31749885178138"/>
        <n v="21.596103159510228"/>
        <n v="22.16636663156822"/>
        <n v="22.218059198201573"/>
        <n v="22.403454065723196"/>
        <n v="22.11205103314381"/>
        <n v="21.966643502432245"/>
        <n v="21.678588790888256"/>
        <n v="21.695926966292134"/>
        <n v="21.466811295006824"/>
        <n v="21.215612344644601"/>
        <n v="20.900769203995683"/>
        <n v="20.637689248587176"/>
        <s v="-"/>
      </sharedItems>
    </cacheField>
    <cacheField name="従属人口指数(指数)" numFmtId="2">
      <sharedItems containsMixedTypes="1" containsNumber="1" minValue="48.920548629987195" maxValue="68.31460674157303" count="18">
        <n v="48.920548629987195"/>
        <n v="50.615958051677303"/>
        <n v="51.749816229345782"/>
        <n v="53.229924058814028"/>
        <n v="55.429433764188708"/>
        <n v="57.962165949354414"/>
        <n v="61.251316191705442"/>
        <n v="63.190163152695931"/>
        <n v="64.369667272041937"/>
        <n v="66.571904035501319"/>
        <n v="67.397498262682419"/>
        <n v="67.660948676991467"/>
        <n v="68.31460674157303"/>
        <n v="68.193428741383528"/>
        <n v="67.801284736768608"/>
        <n v="67.540287494344085"/>
        <n v="67.470173724970351"/>
        <s v="-"/>
      </sharedItems>
    </cacheField>
    <cacheField name="老年人口指数(指数)" numFmtId="2">
      <sharedItems containsMixedTypes="1" containsNumber="1" minValue="27.556472021745243" maxValue="46.832484476383172" count="18">
        <n v="27.556472021745243"/>
        <n v="29.329079537557647"/>
        <n v="30.585828885550832"/>
        <n v="32.037485862013249"/>
        <n v="34.111934912407321"/>
        <n v="36.366062789844193"/>
        <n v="39.084949560137225"/>
        <n v="40.972103954494365"/>
        <n v="41.966213206318749"/>
        <n v="44.459853002357505"/>
        <n v="45.43085476025017"/>
        <n v="45.982359886103204"/>
        <n v="46.618679775280896"/>
        <n v="46.726617446376714"/>
        <n v="46.585672392124003"/>
        <n v="46.639518290348406"/>
        <n v="46.832484476383172"/>
        <s v="-"/>
      </sharedItems>
    </cacheField>
    <cacheField name="老年化指数(指数)" numFmtId="2">
      <sharedItems containsMixedTypes="1" containsNumber="1" minValue="128.98508335770694" maxValue="226.92697768762679" count="18">
        <n v="128.98508335770694"/>
        <n v="137.78008606618192"/>
        <n v="144.51827242524917"/>
        <n v="151.17413845684661"/>
        <n v="160.01846722068331"/>
        <n v="168.39178124517224"/>
        <n v="176.32546736132392"/>
        <n v="184.4090142572436"/>
        <n v="187.32028143163046"/>
        <n v="201.06616494198809"/>
        <n v="206.81746282821894"/>
        <n v="212.10956271023545"/>
        <n v="214.87295678912446"/>
        <n v="217.66911165444171"/>
        <n v="219.58203060720751"/>
        <n v="223.14737718567858"/>
        <n v="226.92697768762679"/>
        <s v="-"/>
      </sharedItems>
    </cacheField>
  </cacheFields>
  <extLst>
    <ext xmlns:x14="http://schemas.microsoft.com/office/spreadsheetml/2009/9/main" uri="{725AE2AE-9491-48be-B2B4-4EB974FC3084}">
      <x14:pivotCacheDefinition/>
    </ext>
  </extLst>
</pivotCacheDefinition>
</file>

<file path=xl/pivotCache/pivotCacheDefinition4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36724537" missingItemsLimit="0" createdVersion="4" refreshedVersion="4" recordCount="17" xr:uid="{00000000-000A-0000-FFFF-FFFF2E000000}">
  <cacheSource type="worksheet">
    <worksheetSource ref="A6:E23" sheet="4-4"/>
  </cacheSource>
  <cacheFields count="5">
    <cacheField name="年度別"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転用件数" numFmtId="0">
      <sharedItems containsSemiMixedTypes="0" containsString="0" containsNumber="1" containsInteger="1" minValue="73" maxValue="192"/>
    </cacheField>
    <cacheField name="総面積(転用面積)" numFmtId="0">
      <sharedItems containsSemiMixedTypes="0" containsString="0" containsNumber="1" minValue="287.51" maxValue="1013.8"/>
    </cacheField>
    <cacheField name="工場敷地(転用面積)" numFmtId="0">
      <sharedItems containsString="0" containsBlank="1" containsNumber="1" minValue="0" maxValue="39.590000000000003"/>
    </cacheField>
    <cacheField name="住宅その他(転用面積)" numFmtId="0">
      <sharedItems containsSemiMixedTypes="0" containsString="0" containsNumber="1" minValue="287.51" maxValue="1004.82"/>
    </cacheField>
  </cacheFields>
  <extLst>
    <ext xmlns:x14="http://schemas.microsoft.com/office/spreadsheetml/2009/9/main" uri="{725AE2AE-9491-48be-B2B4-4EB974FC3084}">
      <x14:pivotCacheDefinition/>
    </ext>
  </extLst>
</pivotCacheDefinition>
</file>

<file path=xl/pivotCache/pivotCacheDefinition4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37384263" missingItemsLimit="0" createdVersion="4" refreshedVersion="4" recordCount="17" xr:uid="{00000000-000A-0000-FFFF-FFFF2F000000}">
  <cacheSource type="worksheet">
    <worksheetSource ref="A8:M25" sheet="7-2"/>
  </cacheSource>
  <cacheFields count="13">
    <cacheField name="年度別"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給水戸数" numFmtId="0">
      <sharedItems containsSemiMixedTypes="0" containsString="0" containsNumber="1" containsInteger="1" minValue="15334" maxValue="23824"/>
    </cacheField>
    <cacheField name="給水人口" numFmtId="0">
      <sharedItems containsSemiMixedTypes="0" containsString="0" containsNumber="1" containsInteger="1" minValue="47316" maxValue="48634"/>
    </cacheField>
    <cacheField name="給水量" numFmtId="0">
      <sharedItems containsSemiMixedTypes="0" containsString="0" containsNumber="1" containsInteger="1" minValue="5840655" maxValue="6762995"/>
    </cacheField>
    <cacheField name="総数" numFmtId="0">
      <sharedItems containsSemiMixedTypes="0" containsString="0" containsNumber="1" containsInteger="1" minValue="6051074" maxValue="7108356"/>
    </cacheField>
    <cacheField name="家事用(用途別給水量)" numFmtId="0">
      <sharedItems containsSemiMixedTypes="0" containsString="0" containsNumber="1" containsInteger="1" minValue="4090936" maxValue="4374156"/>
    </cacheField>
    <cacheField name="営業用(用途別給水量)" numFmtId="0">
      <sharedItems containsSemiMixedTypes="0" containsString="0" containsNumber="1" containsInteger="1" minValue="428163" maxValue="622619"/>
    </cacheField>
    <cacheField name="公共用(用途別給水量)" numFmtId="0">
      <sharedItems containsSemiMixedTypes="0" containsString="0" containsNumber="1" containsInteger="1" minValue="71926" maxValue="116461"/>
    </cacheField>
    <cacheField name="工業用(用途別給水量)" numFmtId="0">
      <sharedItems containsSemiMixedTypes="0" containsString="0" containsNumber="1" containsInteger="1" minValue="1101470" maxValue="1683855"/>
    </cacheField>
    <cacheField name="プール用(用途別給水量)" numFmtId="0">
      <sharedItems containsSemiMixedTypes="0" containsString="0" containsNumber="1" containsInteger="1" minValue="526" maxValue="5714"/>
    </cacheField>
    <cacheField name="浴場用(用途別給水量)" numFmtId="0">
      <sharedItems containsSemiMixedTypes="0" containsString="0" containsNumber="1" containsInteger="1" minValue="0" maxValue="0"/>
    </cacheField>
    <cacheField name="一時用(用途別給水量)" numFmtId="0">
      <sharedItems containsSemiMixedTypes="0" containsString="0" containsNumber="1" containsInteger="1" minValue="1993" maxValue="7053"/>
    </cacheField>
    <cacheField name="無収水量" numFmtId="0">
      <sharedItems containsSemiMixedTypes="0" containsString="0" containsNumber="1" containsInteger="1" minValue="209245" maxValue="345361"/>
    </cacheField>
  </cacheFields>
  <extLst>
    <ext xmlns:x14="http://schemas.microsoft.com/office/spreadsheetml/2009/9/main" uri="{725AE2AE-9491-48be-B2B4-4EB974FC3084}">
      <x14:pivotCacheDefinition/>
    </ext>
  </extLst>
</pivotCacheDefinition>
</file>

<file path=xl/pivotCache/pivotCacheDefinition4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38078702" missingItemsLimit="0" createdVersion="4" refreshedVersion="4" recordCount="17" xr:uid="{00000000-000A-0000-FFFF-FFFF30000000}">
  <cacheSource type="worksheet">
    <worksheetSource ref="A8:M25" sheet="7-2"/>
  </cacheSource>
  <cacheFields count="13">
    <cacheField name="年度別"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給水戸数" numFmtId="0">
      <sharedItems containsSemiMixedTypes="0" containsString="0" containsNumber="1" containsInteger="1" minValue="15334" maxValue="23824"/>
    </cacheField>
    <cacheField name="給水人口" numFmtId="0">
      <sharedItems containsSemiMixedTypes="0" containsString="0" containsNumber="1" containsInteger="1" minValue="47316" maxValue="48634"/>
    </cacheField>
    <cacheField name="給水量" numFmtId="0">
      <sharedItems containsSemiMixedTypes="0" containsString="0" containsNumber="1" containsInteger="1" minValue="5840655" maxValue="6762995"/>
    </cacheField>
    <cacheField name="総数" numFmtId="0">
      <sharedItems containsSemiMixedTypes="0" containsString="0" containsNumber="1" containsInteger="1" minValue="6051074" maxValue="7108356"/>
    </cacheField>
    <cacheField name="家事用(用途別給水量)" numFmtId="0">
      <sharedItems containsSemiMixedTypes="0" containsString="0" containsNumber="1" containsInteger="1" minValue="4090936" maxValue="4374156"/>
    </cacheField>
    <cacheField name="営業用(用途別給水量)" numFmtId="0">
      <sharedItems containsSemiMixedTypes="0" containsString="0" containsNumber="1" containsInteger="1" minValue="428163" maxValue="622619"/>
    </cacheField>
    <cacheField name="公共用(用途別給水量)" numFmtId="0">
      <sharedItems containsSemiMixedTypes="0" containsString="0" containsNumber="1" containsInteger="1" minValue="71926" maxValue="116461"/>
    </cacheField>
    <cacheField name="工業用(用途別給水量)" numFmtId="0">
      <sharedItems containsSemiMixedTypes="0" containsString="0" containsNumber="1" containsInteger="1" minValue="1101470" maxValue="1683855"/>
    </cacheField>
    <cacheField name="プール用(用途別給水量)" numFmtId="0">
      <sharedItems containsSemiMixedTypes="0" containsString="0" containsNumber="1" containsInteger="1" minValue="526" maxValue="5714"/>
    </cacheField>
    <cacheField name="浴場用(用途別給水量)" numFmtId="0">
      <sharedItems containsSemiMixedTypes="0" containsString="0" containsNumber="1" containsInteger="1" minValue="0" maxValue="0"/>
    </cacheField>
    <cacheField name="一時用(用途別給水量)" numFmtId="0">
      <sharedItems containsSemiMixedTypes="0" containsString="0" containsNumber="1" containsInteger="1" minValue="1993" maxValue="7053"/>
    </cacheField>
    <cacheField name="無収水量" numFmtId="0">
      <sharedItems containsSemiMixedTypes="0" containsString="0" containsNumber="1" containsInteger="1" minValue="209245" maxValue="345361"/>
    </cacheField>
  </cacheFields>
  <extLst>
    <ext xmlns:x14="http://schemas.microsoft.com/office/spreadsheetml/2009/9/main" uri="{725AE2AE-9491-48be-B2B4-4EB974FC3084}">
      <x14:pivotCacheDefinition/>
    </ext>
  </extLst>
</pivotCacheDefinition>
</file>

<file path=xl/pivotCache/pivotCacheDefinition4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38784725" missingItemsLimit="0" createdVersion="4" refreshedVersion="4" recordCount="102" xr:uid="{00000000-000A-0000-FFFF-FFFF31000000}">
  <cacheSource type="worksheet">
    <worksheetSource ref="A3:E105" sheet="8-1"/>
  </cacheSource>
  <cacheFields count="5">
    <cacheField name="年度別"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区分" numFmtId="0">
      <sharedItems count="6">
        <s v="総数"/>
        <s v="給与所得"/>
        <s v="営業等所得"/>
        <s v="農業所得"/>
        <s v="その他の所得"/>
        <s v="分離譲渡所得"/>
      </sharedItems>
    </cacheField>
    <cacheField name="所得者数(人)" numFmtId="0">
      <sharedItems containsSemiMixedTypes="0" containsString="0" containsNumber="1" containsInteger="1" minValue="16" maxValue="24012"/>
    </cacheField>
    <cacheField name="総所得額(千円)" numFmtId="0">
      <sharedItems containsSemiMixedTypes="0" containsString="0" containsNumber="1" containsInteger="1" minValue="54626" maxValue="81633299"/>
    </cacheField>
    <cacheField name="所得者1人当り(円)　" numFmtId="0">
      <sharedItems containsSemiMixedTypes="0" containsString="0" containsNumber="1" minValue="2108932" maxValue="19873150.943396226"/>
    </cacheField>
  </cacheFields>
  <extLst>
    <ext xmlns:x14="http://schemas.microsoft.com/office/spreadsheetml/2009/9/main" uri="{725AE2AE-9491-48be-B2B4-4EB974FC3084}">
      <x14:pivotCacheDefinition/>
    </ext>
  </extLst>
</pivotCacheDefinition>
</file>

<file path=xl/pivotCache/pivotCacheDefinition4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39548613" missingItemsLimit="0" createdVersion="4" refreshedVersion="4" recordCount="147" xr:uid="{00000000-000A-0000-FFFF-FFFF32000000}">
  <cacheSource type="worksheet">
    <worksheetSource ref="A6:N153" sheet="8-2"/>
  </cacheSource>
  <cacheFields count="14">
    <cacheField name="年別" numFmtId="176">
      <sharedItems count="15">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区分" numFmtId="0">
      <sharedItems count="13">
        <s v="10万円以下の金額"/>
        <s v="10万円を越え100万円以下"/>
        <s v="100万円を越え200万円以下"/>
        <s v="200万円を越え300万円以下"/>
        <s v="300万円を越え400万円以下"/>
        <s v="400万円を越え550万円以下"/>
        <s v="550万円を越え700万円以下"/>
        <s v="700万円を越え1,000万円以下"/>
        <s v="1,000万円を越える金額"/>
        <s v="1,000万円を越え2,000万円以下"/>
        <s v="2,000万円を越え5,000万円以下"/>
        <s v="5,000万円を越え1億円以下"/>
        <s v="1億円を越える金額"/>
      </sharedItems>
    </cacheField>
    <cacheField name="納税者数(総数)" numFmtId="0">
      <sharedItems containsSemiMixedTypes="0" containsString="0" containsNumber="1" containsInteger="1" minValue="1" maxValue="7268"/>
    </cacheField>
    <cacheField name="総所得金額(総数)" numFmtId="0">
      <sharedItems containsSemiMixedTypes="0" containsString="0" containsNumber="1" containsInteger="1" minValue="8370" maxValue="18230249"/>
    </cacheField>
    <cacheField name="納税者数(給与所得者)" numFmtId="0">
      <sharedItems containsSemiMixedTypes="0" containsString="0" containsNumber="1" containsInteger="1" minValue="0" maxValue="5949"/>
    </cacheField>
    <cacheField name="総所得金額(給与所得者)" numFmtId="0">
      <sharedItems containsSemiMixedTypes="0" containsString="0" containsNumber="1" containsInteger="1" minValue="0" maxValue="15992510"/>
    </cacheField>
    <cacheField name="納税者数(営業所得者)" numFmtId="0">
      <sharedItems containsSemiMixedTypes="0" containsString="0" containsNumber="1" containsInteger="1" minValue="0" maxValue="1289"/>
    </cacheField>
    <cacheField name="総所得金額(営業所得者)" numFmtId="0">
      <sharedItems containsSemiMixedTypes="0" containsString="0" containsNumber="1" containsInteger="1" minValue="0" maxValue="638232"/>
    </cacheField>
    <cacheField name="納税者数(農業所得者)" numFmtId="0">
      <sharedItems containsSemiMixedTypes="0" containsString="0" containsNumber="1" containsInteger="1" minValue="0" maxValue="17"/>
    </cacheField>
    <cacheField name="総所得金額(農業所得者)" numFmtId="0">
      <sharedItems containsSemiMixedTypes="0" containsString="0" containsNumber="1" containsInteger="1" minValue="0" maxValue="27896"/>
    </cacheField>
    <cacheField name="納税者数(その他の所得者)" numFmtId="0">
      <sharedItems containsSemiMixedTypes="0" containsString="0" containsNumber="1" containsInteger="1" minValue="0" maxValue="2274"/>
    </cacheField>
    <cacheField name="総所得金額(その他の所得者)" numFmtId="0">
      <sharedItems containsSemiMixedTypes="0" containsString="0" containsNumber="1" containsInteger="1" minValue="0" maxValue="3263202"/>
    </cacheField>
    <cacheField name="納税者数(分離譲渡所得者)" numFmtId="0">
      <sharedItems containsSemiMixedTypes="0" containsString="0" containsNumber="1" containsInteger="1" minValue="0" maxValue="68"/>
    </cacheField>
    <cacheField name="総所得金額(分離譲渡所得者)" numFmtId="0">
      <sharedItems containsSemiMixedTypes="0" containsString="0" containsNumber="1" containsInteger="1" minValue="0" maxValue="902396"/>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89329861" createdVersion="6" refreshedVersion="6" minRefreshableVersion="3" recordCount="110" xr:uid="{00000000-000A-0000-FFFF-FFFF04000000}">
  <cacheSource type="worksheet">
    <worksheetSource ref="A8:BM118" sheet="3-2"/>
  </cacheSource>
  <cacheFields count="65">
    <cacheField name="年別" numFmtId="176">
      <sharedItems containsSemiMixedTypes="0" containsNonDate="0" containsDate="1" containsString="0" minDate="2009-07-01T00:00:00" maxDate="2021-06-01T00:00:00" count="5">
        <d v="2009-07-01T00:00:00"/>
        <d v="2012-02-01T00:00:00"/>
        <d v="2014-06-01T00:00:00"/>
        <d v="2016-06-01T00:00:00"/>
        <d v="2021-06-01T00:00:00"/>
      </sharedItems>
    </cacheField>
    <cacheField name="産業大分類別" numFmtId="0">
      <sharedItems count="23">
        <s v="全産業"/>
        <s v="A農業,林業"/>
        <s v="B漁業"/>
        <s v="C鉱業,採石業,砂利採取業"/>
        <s v="D建設業"/>
        <s v="E製造業"/>
        <s v="F電気･ガス･熱供給･水道業"/>
        <s v="G情報通信業"/>
        <s v="H運輸業,郵便業"/>
        <s v="I卸売業,小売業"/>
        <s v="J金融業,保険業"/>
        <s v="K不動産業,物品賃貸業"/>
        <s v="L学術研究,専門･技術サービス業"/>
        <s v="M宿泊業,飲食サービス業"/>
        <s v="N生活関連サービス業,娯楽業"/>
        <s v="O教育,学習支援業"/>
        <s v="P医療,福祉"/>
        <s v="Q複合サービス事業"/>
        <s v="Rサービス業（他に分類されないもの）"/>
        <s v="（再掲）第1次産業"/>
        <s v="（再掲）第2次産業"/>
        <s v="（再掲）第3次産業"/>
        <s v="総数"/>
      </sharedItems>
    </cacheField>
    <cacheField name="総数(従業者規模別事業所数)" numFmtId="0">
      <sharedItems containsSemiMixedTypes="0" containsString="0" containsNumber="1" containsInteger="1" minValue="0" maxValue="1970"/>
    </cacheField>
    <cacheField name="1～4人(従業者規模別事業所数)" numFmtId="0">
      <sharedItems containsSemiMixedTypes="0" containsString="0" containsNumber="1" containsInteger="1" minValue="0" maxValue="1175"/>
    </cacheField>
    <cacheField name="5～9人(従業者規模別事業所数)" numFmtId="0">
      <sharedItems containsSemiMixedTypes="0" containsString="0" containsNumber="1" containsInteger="1" minValue="0" maxValue="336"/>
    </cacheField>
    <cacheField name="10～19人(従業者規模別事業所数)" numFmtId="0">
      <sharedItems containsSemiMixedTypes="0" containsString="0" containsNumber="1" containsInteger="1" minValue="0" maxValue="219"/>
    </cacheField>
    <cacheField name="20～29人(従業者規模別事業所数)" numFmtId="0">
      <sharedItems containsSemiMixedTypes="0" containsString="0" containsNumber="1" containsInteger="1" minValue="0" maxValue="96"/>
    </cacheField>
    <cacheField name="30～49人(従業者規模別事業所数)" numFmtId="0">
      <sharedItems containsSemiMixedTypes="0" containsString="0" containsNumber="1" containsInteger="1" minValue="0" maxValue="69"/>
    </cacheField>
    <cacheField name="50～99人(従業者規模別事業所数)" numFmtId="0">
      <sharedItems containsSemiMixedTypes="0" containsString="0" containsNumber="1" containsInteger="1" minValue="0" maxValue="47"/>
    </cacheField>
    <cacheField name="100人以上(従業者規模別事業所数)" numFmtId="0">
      <sharedItems containsSemiMixedTypes="0" containsString="0" containsNumber="1" containsInteger="1" minValue="0" maxValue="31"/>
    </cacheField>
    <cacheField name="派遣従業者のみ(従業者規模別事業所数)" numFmtId="0">
      <sharedItems containsSemiMixedTypes="0" containsString="0" containsNumber="1" containsInteger="1" minValue="0" maxValue="10"/>
    </cacheField>
    <cacheField name="総数(従業者数（総数）)" numFmtId="0">
      <sharedItems containsSemiMixedTypes="0" containsString="0" containsNumber="1" containsInteger="1" minValue="0" maxValue="24225"/>
    </cacheField>
    <cacheField name="1～4人(従業者数（総数）)" numFmtId="0">
      <sharedItems containsSemiMixedTypes="0" containsString="0" containsNumber="1" containsInteger="1" minValue="0" maxValue="2424"/>
    </cacheField>
    <cacheField name="5～9人(従業者数（総数）)" numFmtId="0">
      <sharedItems containsSemiMixedTypes="0" containsString="0" containsNumber="1" containsInteger="1" minValue="0" maxValue="2173"/>
    </cacheField>
    <cacheField name="10～19人(従業者数（総数）)" numFmtId="0">
      <sharedItems containsSemiMixedTypes="0" containsString="0" containsNumber="1" containsInteger="1" minValue="0" maxValue="3014"/>
    </cacheField>
    <cacheField name="20～29人(従業者数（総数）)" numFmtId="0">
      <sharedItems containsSemiMixedTypes="0" containsString="0" containsNumber="1" containsInteger="1" minValue="0" maxValue="2296"/>
    </cacheField>
    <cacheField name="30～49人(従業者数（総数）)" numFmtId="0">
      <sharedItems containsSemiMixedTypes="0" containsString="0" containsNumber="1" containsInteger="1" minValue="0" maxValue="2591"/>
    </cacheField>
    <cacheField name="50～99人(従業者数（総数）)" numFmtId="0">
      <sharedItems containsSemiMixedTypes="0" containsString="0" containsNumber="1" containsInteger="1" minValue="0" maxValue="3216"/>
    </cacheField>
    <cacheField name="100人以上(従業者数（総数）)" numFmtId="0">
      <sharedItems containsSemiMixedTypes="0" containsString="0" containsNumber="1" containsInteger="1" minValue="0" maxValue="9979"/>
    </cacheField>
    <cacheField name="派遣従業者のみ(従業者数（総数）)" numFmtId="0">
      <sharedItems containsSemiMixedTypes="0" containsString="0" containsNumber="1" containsInteger="1" minValue="0" maxValue="0"/>
    </cacheField>
    <cacheField name="総数(従業者数（男）)" numFmtId="0">
      <sharedItems containsSemiMixedTypes="0" containsString="0" containsNumber="1" containsInteger="1" minValue="0" maxValue="15561"/>
    </cacheField>
    <cacheField name="1～4人(従業者数（男）)" numFmtId="0">
      <sharedItems containsSemiMixedTypes="0" containsString="0" containsNumber="1" containsInteger="1" minValue="0" maxValue="1339"/>
    </cacheField>
    <cacheField name="5～9人(従業者数（男）)" numFmtId="0">
      <sharedItems containsSemiMixedTypes="0" containsString="0" containsNumber="1" containsInteger="1" minValue="0" maxValue="1261"/>
    </cacheField>
    <cacheField name="10～19人(従業者数（男）)" numFmtId="0">
      <sharedItems containsSemiMixedTypes="0" containsString="0" containsNumber="1" containsInteger="1" minValue="0" maxValue="1823"/>
    </cacheField>
    <cacheField name="20～29人(従業者数（男）)" numFmtId="0">
      <sharedItems containsSemiMixedTypes="0" containsString="0" containsNumber="1" containsInteger="1" minValue="0" maxValue="1336"/>
    </cacheField>
    <cacheField name="30～49人(従業者数（男）)" numFmtId="0">
      <sharedItems containsSemiMixedTypes="0" containsString="0" containsNumber="1" containsInteger="1" minValue="0" maxValue="1498"/>
    </cacheField>
    <cacheField name="50～99人(従業者数（男）)" numFmtId="0">
      <sharedItems containsSemiMixedTypes="0" containsString="0" containsNumber="1" containsInteger="1" minValue="0" maxValue="2102"/>
    </cacheField>
    <cacheField name="100人以上(従業者数（男）)" numFmtId="0">
      <sharedItems containsSemiMixedTypes="0" containsString="0" containsNumber="1" containsInteger="1" minValue="0" maxValue="7135"/>
    </cacheField>
    <cacheField name="派遣従業者のみ(従業者数（男）)" numFmtId="0">
      <sharedItems containsSemiMixedTypes="0" containsString="0" containsNumber="1" containsInteger="1" minValue="0" maxValue="0"/>
    </cacheField>
    <cacheField name="総数(従業者数（女）)" numFmtId="0">
      <sharedItems containsSemiMixedTypes="0" containsString="0" containsNumber="1" containsInteger="1" minValue="0" maxValue="8451"/>
    </cacheField>
    <cacheField name="1～4人(従業者数（女）)" numFmtId="0">
      <sharedItems containsSemiMixedTypes="0" containsString="0" containsNumber="1" containsInteger="1" minValue="0" maxValue="1085"/>
    </cacheField>
    <cacheField name="5～9人(従業者数（女）)" numFmtId="0">
      <sharedItems containsSemiMixedTypes="0" containsString="0" containsNumber="1" containsInteger="1" minValue="0" maxValue="912"/>
    </cacheField>
    <cacheField name="10～19人(従業者数（女）)" numFmtId="0">
      <sharedItems containsSemiMixedTypes="0" containsString="0" containsNumber="1" containsInteger="1" minValue="0" maxValue="1207"/>
    </cacheField>
    <cacheField name="20～29人(従業者数（女）)" numFmtId="0">
      <sharedItems containsSemiMixedTypes="0" containsString="0" containsNumber="1" containsInteger="1" minValue="0" maxValue="965"/>
    </cacheField>
    <cacheField name="30～49人(従業者数（女）)" numFmtId="0">
      <sharedItems containsSemiMixedTypes="0" containsString="0" containsNumber="1" containsInteger="1" minValue="0" maxValue="1093"/>
    </cacheField>
    <cacheField name="50～99人(従業者数（女）)" numFmtId="0">
      <sharedItems containsSemiMixedTypes="0" containsString="0" containsNumber="1" containsInteger="1" minValue="0" maxValue="1114"/>
    </cacheField>
    <cacheField name="100人以上(従業者数（女）)" numFmtId="0">
      <sharedItems containsSemiMixedTypes="0" containsString="0" containsNumber="1" containsInteger="1" minValue="0" maxValue="2844"/>
    </cacheField>
    <cacheField name="派遣従業者のみ(従業者数（女）)" numFmtId="0">
      <sharedItems containsSemiMixedTypes="0" containsString="0" containsNumber="1" containsInteger="1" minValue="0" maxValue="0"/>
    </cacheField>
    <cacheField name="総数(従業者数のうち常用雇用者数（総数）)" numFmtId="0">
      <sharedItems containsSemiMixedTypes="0" containsString="0" containsNumber="1" containsInteger="1" minValue="0" maxValue="19562"/>
    </cacheField>
    <cacheField name="1～4人(従業者数のうち常用雇用者数（総数）)" numFmtId="0">
      <sharedItems containsSemiMixedTypes="0" containsString="0" containsNumber="1" containsInteger="1" minValue="0" maxValue="957"/>
    </cacheField>
    <cacheField name="5～9人(従業者数のうち常用雇用者数（総数）)" numFmtId="0">
      <sharedItems containsSemiMixedTypes="0" containsString="0" containsNumber="1" containsInteger="1" minValue="0" maxValue="1679"/>
    </cacheField>
    <cacheField name="10～19人(従業者数のうち常用雇用者数（総数）)" numFmtId="0">
      <sharedItems containsSemiMixedTypes="0" containsString="0" containsNumber="1" containsInteger="1" minValue="0" maxValue="2551"/>
    </cacheField>
    <cacheField name="20～29人(従業者数のうち常用雇用者数（総数）)" numFmtId="0">
      <sharedItems containsSemiMixedTypes="0" containsString="0" containsNumber="1" containsInteger="1" minValue="0" maxValue="2063"/>
    </cacheField>
    <cacheField name="30～49人(従業者数のうち常用雇用者数（総数）)" numFmtId="0">
      <sharedItems containsSemiMixedTypes="0" containsString="0" containsNumber="1" containsInteger="1" minValue="0" maxValue="2321"/>
    </cacheField>
    <cacheField name="50～99人(従業者数のうち常用雇用者数（総数）)" numFmtId="0">
      <sharedItems containsSemiMixedTypes="0" containsString="0" containsNumber="1" containsInteger="1" minValue="0" maxValue="3089"/>
    </cacheField>
    <cacheField name="100人以上(従業者数のうち常用雇用者数（総数）)" numFmtId="0">
      <sharedItems containsSemiMixedTypes="0" containsString="0" containsNumber="1" containsInteger="1" minValue="0" maxValue="8173"/>
    </cacheField>
    <cacheField name="派遣従業者のみ(従業者数のうち常用雇用者数（総数）)" numFmtId="0">
      <sharedItems containsSemiMixedTypes="0" containsString="0" containsNumber="1" containsInteger="1" minValue="0" maxValue="0"/>
    </cacheField>
    <cacheField name="総数(従業者数のうち常用雇用者数（男）)" numFmtId="0">
      <sharedItems containsSemiMixedTypes="0" containsString="0" containsNumber="1" containsInteger="1" minValue="0" maxValue="13938"/>
    </cacheField>
    <cacheField name="1～4人(従業者数のうち常用雇用者数（男）)" numFmtId="0">
      <sharedItems containsSemiMixedTypes="0" containsString="0" containsNumber="1" containsInteger="1" minValue="0" maxValue="438"/>
    </cacheField>
    <cacheField name="5～9人(従業者数のうち常用雇用者数（男）)" numFmtId="0">
      <sharedItems containsSemiMixedTypes="0" containsString="0" containsNumber="1" containsInteger="1" minValue="0" maxValue="931"/>
    </cacheField>
    <cacheField name="10～19人(従業者数のうち常用雇用者数（男）)" numFmtId="0">
      <sharedItems containsSemiMixedTypes="0" containsString="0" containsNumber="1" containsInteger="1" minValue="0" maxValue="1526"/>
    </cacheField>
    <cacheField name="20～29人(従業者数のうち常用雇用者数（男）)" numFmtId="0">
      <sharedItems containsSemiMixedTypes="0" containsString="0" containsNumber="1" containsInteger="1" minValue="0" maxValue="1204"/>
    </cacheField>
    <cacheField name="30～49人(従業者数のうち常用雇用者数（男）)" numFmtId="0">
      <sharedItems containsSemiMixedTypes="0" containsString="0" containsNumber="1" containsInteger="1" minValue="0" maxValue="1332"/>
    </cacheField>
    <cacheField name="50～99人(従業者数のうち常用雇用者数（男）)" numFmtId="0">
      <sharedItems containsSemiMixedTypes="0" containsString="0" containsNumber="1" containsInteger="1" minValue="0" maxValue="2009"/>
    </cacheField>
    <cacheField name="100人以上(従業者数のうち常用雇用者数（男）)" numFmtId="0">
      <sharedItems containsSemiMixedTypes="0" containsString="0" containsNumber="1" containsInteger="1" minValue="0" maxValue="7071"/>
    </cacheField>
    <cacheField name="派遣従業者のみ(従業者数のうち常用雇用者数（男）)" numFmtId="0">
      <sharedItems containsSemiMixedTypes="0" containsString="0" containsNumber="1" containsInteger="1" minValue="0" maxValue="0"/>
    </cacheField>
    <cacheField name="総数(従業者数のうち常用雇用者数（女）)" numFmtId="0">
      <sharedItems containsSemiMixedTypes="0" containsString="0" containsNumber="1" containsInteger="1" minValue="0" maxValue="7749"/>
    </cacheField>
    <cacheField name="1～4人(従業者数のうち常用雇用者数（女）)" numFmtId="0">
      <sharedItems containsSemiMixedTypes="0" containsString="0" containsNumber="1" containsInteger="1" minValue="0" maxValue="524"/>
    </cacheField>
    <cacheField name="5～9人(従業者数のうち常用雇用者数（女）)" numFmtId="0">
      <sharedItems containsSemiMixedTypes="0" containsString="0" containsNumber="1" containsInteger="1" minValue="0" maxValue="748"/>
    </cacheField>
    <cacheField name="10～19人(従業者数のうち常用雇用者数（女）)" numFmtId="0">
      <sharedItems containsSemiMixedTypes="0" containsString="0" containsNumber="1" containsInteger="1" minValue="0" maxValue="1058"/>
    </cacheField>
    <cacheField name="20～29人(従業者数のうち常用雇用者数（女）)" numFmtId="0">
      <sharedItems containsSemiMixedTypes="0" containsString="0" containsNumber="1" containsInteger="1" minValue="0" maxValue="882"/>
    </cacheField>
    <cacheField name="30～49人(従業者数のうち常用雇用者数（女）)" numFmtId="0">
      <sharedItems containsSemiMixedTypes="0" containsString="0" containsNumber="1" containsInteger="1" minValue="0" maxValue="1051"/>
    </cacheField>
    <cacheField name="50～99人(従業者数のうち常用雇用者数（女）)" numFmtId="0">
      <sharedItems containsSemiMixedTypes="0" containsString="0" containsNumber="1" containsInteger="1" minValue="0" maxValue="1080"/>
    </cacheField>
    <cacheField name="100人以上(従業者数のうち常用雇用者数（女）)" numFmtId="0">
      <sharedItems containsSemiMixedTypes="0" containsString="0" containsNumber="1" containsInteger="1" minValue="0" maxValue="2839"/>
    </cacheField>
    <cacheField name="派遣従業者のみ(従業者数のうち常用雇用者数（女）)" numFmtId="0">
      <sharedItems containsString="0" containsBlank="1"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5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40231483" missingItemsLimit="0" createdVersion="4" refreshedVersion="4" recordCount="147" xr:uid="{00000000-000A-0000-FFFF-FFFF33000000}">
  <cacheSource type="worksheet">
    <worksheetSource ref="A6:N153" sheet="8-2"/>
  </cacheSource>
  <cacheFields count="14">
    <cacheField name="年別" numFmtId="176">
      <sharedItems count="15">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区分" numFmtId="0">
      <sharedItems count="13">
        <s v="10万円以下の金額"/>
        <s v="10万円を越え100万円以下"/>
        <s v="100万円を越え200万円以下"/>
        <s v="200万円を越え300万円以下"/>
        <s v="300万円を越え400万円以下"/>
        <s v="400万円を越え550万円以下"/>
        <s v="550万円を越え700万円以下"/>
        <s v="700万円を越え1,000万円以下"/>
        <s v="1,000万円を越える金額"/>
        <s v="1,000万円を越え2,000万円以下"/>
        <s v="2,000万円を越え5,000万円以下"/>
        <s v="5,000万円を越え1億円以下"/>
        <s v="1億円を越える金額"/>
      </sharedItems>
    </cacheField>
    <cacheField name="納税者数(総数)" numFmtId="0">
      <sharedItems containsSemiMixedTypes="0" containsString="0" containsNumber="1" containsInteger="1" minValue="1" maxValue="7268"/>
    </cacheField>
    <cacheField name="総所得金額(総数)" numFmtId="0">
      <sharedItems containsSemiMixedTypes="0" containsString="0" containsNumber="1" containsInteger="1" minValue="8370" maxValue="18230249"/>
    </cacheField>
    <cacheField name="納税者数(給与所得者)" numFmtId="0">
      <sharedItems containsSemiMixedTypes="0" containsString="0" containsNumber="1" containsInteger="1" minValue="0" maxValue="5949"/>
    </cacheField>
    <cacheField name="総所得金額(給与所得者)" numFmtId="0">
      <sharedItems containsSemiMixedTypes="0" containsString="0" containsNumber="1" containsInteger="1" minValue="0" maxValue="15992510"/>
    </cacheField>
    <cacheField name="納税者数(営業所得者)" numFmtId="0">
      <sharedItems containsSemiMixedTypes="0" containsString="0" containsNumber="1" containsInteger="1" minValue="0" maxValue="1289"/>
    </cacheField>
    <cacheField name="総所得金額(営業所得者)" numFmtId="0">
      <sharedItems containsSemiMixedTypes="0" containsString="0" containsNumber="1" containsInteger="1" minValue="0" maxValue="638232"/>
    </cacheField>
    <cacheField name="納税者数(農業所得者)" numFmtId="0">
      <sharedItems containsSemiMixedTypes="0" containsString="0" containsNumber="1" containsInteger="1" minValue="0" maxValue="17"/>
    </cacheField>
    <cacheField name="総所得金額(農業所得者)" numFmtId="0">
      <sharedItems containsSemiMixedTypes="0" containsString="0" containsNumber="1" containsInteger="1" minValue="0" maxValue="27896"/>
    </cacheField>
    <cacheField name="納税者数(その他の所得者)" numFmtId="0">
      <sharedItems containsSemiMixedTypes="0" containsString="0" containsNumber="1" containsInteger="1" minValue="0" maxValue="2274"/>
    </cacheField>
    <cacheField name="総所得金額(その他の所得者)" numFmtId="0">
      <sharedItems containsSemiMixedTypes="0" containsString="0" containsNumber="1" containsInteger="1" minValue="0" maxValue="3263202"/>
    </cacheField>
    <cacheField name="納税者数(分離譲渡所得者)" numFmtId="0">
      <sharedItems containsSemiMixedTypes="0" containsString="0" containsNumber="1" containsInteger="1" minValue="0" maxValue="68"/>
    </cacheField>
    <cacheField name="総所得金額(分離譲渡所得者)" numFmtId="0">
      <sharedItems containsSemiMixedTypes="0" containsString="0" containsNumber="1" containsInteger="1" minValue="0" maxValue="902396"/>
    </cacheField>
  </cacheFields>
  <extLst>
    <ext xmlns:x14="http://schemas.microsoft.com/office/spreadsheetml/2009/9/main" uri="{725AE2AE-9491-48be-B2B4-4EB974FC3084}">
      <x14:pivotCacheDefinition/>
    </ext>
  </extLst>
</pivotCacheDefinition>
</file>

<file path=xl/pivotCache/pivotCacheDefinition5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40925923" missingItemsLimit="0" createdVersion="4" refreshedVersion="4" recordCount="17" xr:uid="{00000000-000A-0000-FFFF-FFFF34000000}">
  <cacheSource type="worksheet">
    <worksheetSource ref="A10:J27" sheet="9-1"/>
  </cacheSource>
  <cacheFields count="10">
    <cacheField name="年度別"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総数(加入電話)" numFmtId="38">
      <sharedItems containsSemiMixedTypes="0" containsString="0" containsNumber="1" containsInteger="1" minValue="64544" maxValue="253318"/>
    </cacheField>
    <cacheField name="アナログ回線(加入電話)" numFmtId="38">
      <sharedItems containsSemiMixedTypes="0" containsString="0" containsNumber="1" containsInteger="1" minValue="59516" maxValue="226532"/>
    </cacheField>
    <cacheField name="デジタル回線(INS64)(加入電話)" numFmtId="38">
      <sharedItems containsSemiMixedTypes="0" containsString="0" containsNumber="1" containsInteger="1" minValue="5001" maxValue="26506"/>
    </cacheField>
    <cacheField name="デジタル回線(1500)(加入電話)" numFmtId="38">
      <sharedItems containsSemiMixedTypes="0" containsString="0" containsNumber="1" containsInteger="1" minValue="27" maxValue="280"/>
    </cacheField>
    <cacheField name="総数(公衆電話)" numFmtId="38">
      <sharedItems containsSemiMixedTypes="0" containsString="0" containsNumber="1" containsInteger="1" minValue="46" maxValue="90"/>
    </cacheField>
    <cacheField name="BOX公衆(アナログ)(公衆電話)" numFmtId="38">
      <sharedItems containsSemiMixedTypes="0" containsString="0" containsNumber="1" containsInteger="1" minValue="3" maxValue="17"/>
    </cacheField>
    <cacheField name="BOX公衆(デジタル)(公衆電話)" numFmtId="38">
      <sharedItems containsSemiMixedTypes="0" containsString="0" containsNumber="1" containsInteger="1" minValue="10" maxValue="30"/>
    </cacheField>
    <cacheField name="街頭公衆(アナログ)(公衆電話)" numFmtId="38">
      <sharedItems containsSemiMixedTypes="0" containsString="0" containsNumber="1" containsInteger="1" minValue="17" maxValue="43"/>
    </cacheField>
    <cacheField name="街頭公衆(デジタル)(公衆電話)" numFmtId="38">
      <sharedItems containsSemiMixedTypes="0" containsString="0" containsNumber="1" containsInteger="1" minValue="3" maxValue="17"/>
    </cacheField>
  </cacheFields>
  <extLst>
    <ext xmlns:x14="http://schemas.microsoft.com/office/spreadsheetml/2009/9/main" uri="{725AE2AE-9491-48be-B2B4-4EB974FC3084}">
      <x14:pivotCacheDefinition/>
    </ext>
  </extLst>
</pivotCacheDefinition>
</file>

<file path=xl/pivotCache/pivotCacheDefinition5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41736108" missingItemsLimit="0" createdVersion="4" refreshedVersion="4" recordCount="100" xr:uid="{00000000-000A-0000-FFFF-FFFF35000000}">
  <cacheSource type="worksheet">
    <worksheetSource ref="A5:D105" sheet="9-2"/>
  </cacheSource>
  <cacheFields count="4">
    <cacheField name="年度別" numFmtId="0">
      <sharedItems count="25">
        <s v="平成12年度"/>
        <s v="平成13年度"/>
        <s v="平成14年度"/>
        <s v="平成15年度"/>
        <s v="平成16年度"/>
        <s v="平成17年度"/>
        <s v="平成18年度"/>
        <s v="平成19年度"/>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駅名" numFmtId="0">
      <sharedItems count="4">
        <s v="総数"/>
        <s v="寒川"/>
        <s v="宮山"/>
        <s v="倉見"/>
      </sharedItems>
    </cacheField>
    <cacheField name="乗車人員" numFmtId="0">
      <sharedItems containsMixedTypes="1" containsNumber="1" containsInteger="1" minValue="1568" maxValue="10899"/>
    </cacheField>
    <cacheField name="前年比" numFmtId="0">
      <sharedItems containsMixedTypes="1" containsNumber="1" minValue="74.699501612430367" maxValue="110.24052478134109"/>
    </cacheField>
  </cacheFields>
  <extLst>
    <ext xmlns:x14="http://schemas.microsoft.com/office/spreadsheetml/2009/9/main" uri="{725AE2AE-9491-48be-B2B4-4EB974FC3084}">
      <x14:pivotCacheDefinition/>
    </ext>
  </extLst>
</pivotCacheDefinition>
</file>

<file path=xl/pivotCache/pivotCacheDefinition5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42476851" missingItemsLimit="0" createdVersion="4" refreshedVersion="4" recordCount="17" xr:uid="{00000000-000A-0000-FFFF-FFFF36000000}">
  <cacheSource type="worksheet">
    <worksheetSource ref="A7:L24" sheet="9-3"/>
  </cacheSource>
  <cacheFields count="12">
    <cacheField name="年度別"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総数" numFmtId="0">
      <sharedItems containsSemiMixedTypes="0" containsString="0" containsNumber="1" containsInteger="1" minValue="18427" maxValue="19778"/>
    </cacheField>
    <cacheField name="総数(貨物)" numFmtId="0">
      <sharedItems containsSemiMixedTypes="0" containsString="0" containsNumber="1" containsInteger="1" minValue="2331" maxValue="2780"/>
    </cacheField>
    <cacheField name="普通自動車(貨物)" numFmtId="0">
      <sharedItems containsSemiMixedTypes="0" containsString="0" containsNumber="1" containsInteger="1" minValue="968" maxValue="1321"/>
    </cacheField>
    <cacheField name="小型自動車(貨物)" numFmtId="0">
      <sharedItems containsSemiMixedTypes="0" containsString="0" containsNumber="1" containsInteger="1" minValue="1298" maxValue="1445"/>
    </cacheField>
    <cacheField name="被けん引自動車(貨物)" numFmtId="0">
      <sharedItems containsSemiMixedTypes="0" containsString="0" containsNumber="1" containsInteger="1" minValue="13" maxValue="38"/>
    </cacheField>
    <cacheField name="乗合自動車" numFmtId="0">
      <sharedItems containsSemiMixedTypes="0" containsString="0" containsNumber="1" containsInteger="1" minValue="37" maxValue="51"/>
    </cacheField>
    <cacheField name="総数(乗用)" numFmtId="0">
      <sharedItems containsSemiMixedTypes="0" containsString="0" containsNumber="1" containsInteger="1" minValue="14844" maxValue="16437"/>
    </cacheField>
    <cacheField name="普通自動車(乗用)" numFmtId="0">
      <sharedItems containsSemiMixedTypes="0" containsString="0" containsNumber="1" containsInteger="1" minValue="6665" maxValue="8250"/>
    </cacheField>
    <cacheField name="小型自動車(乗用)" numFmtId="0">
      <sharedItems containsSemiMixedTypes="0" containsString="0" containsNumber="1" containsInteger="1" minValue="6620" maxValue="9772"/>
    </cacheField>
    <cacheField name="特種用途自動車" numFmtId="0">
      <sharedItems containsSemiMixedTypes="0" containsString="0" containsNumber="1" containsInteger="1" minValue="598" maxValue="890"/>
    </cacheField>
    <cacheField name="大型特殊自動車" numFmtId="0">
      <sharedItems containsSemiMixedTypes="0" containsString="0" containsNumber="1" containsInteger="1" minValue="168" maxValue="213"/>
    </cacheField>
  </cacheFields>
  <extLst>
    <ext xmlns:x14="http://schemas.microsoft.com/office/spreadsheetml/2009/9/main" uri="{725AE2AE-9491-48be-B2B4-4EB974FC3084}">
      <x14:pivotCacheDefinition/>
    </ext>
  </extLst>
</pivotCacheDefinition>
</file>

<file path=xl/pivotCache/pivotCacheDefinition5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43136577" missingItemsLimit="0" createdVersion="4" refreshedVersion="4" recordCount="16" xr:uid="{00000000-000A-0000-FFFF-FFFF37000000}">
  <cacheSource type="worksheet">
    <worksheetSource ref="A8:R24" sheet="9-4"/>
  </cacheSource>
  <cacheFields count="18">
    <cacheField name="年別" numFmtId="0">
      <sharedItems containsDate="1" containsMixedTypes="1" minDate="2009-04-01T00:00:00" maxDate="2021-04-01T00:00:00" count="16">
        <d v="2009-04-01T00:00:00"/>
        <d v="2010-04-01T00:00:00"/>
        <d v="2011-04-01T00:00:00"/>
        <d v="2012-04-01T00:00:00"/>
        <d v="2013-04-01T00:00:00"/>
        <d v="2014-04-01T00:00:00"/>
        <d v="2015-04-01T00:00:00"/>
        <d v="2016-04-01T00:00:00"/>
        <d v="2017-04-01T00:00:00"/>
        <d v="2018-04-01T00:00:00"/>
        <d v="2019-04-01T00:00:00"/>
        <d v="2020-04-01T00:00:00"/>
        <d v="2021-04-01T00:00:00"/>
        <s v="令和4年"/>
        <s v="令和5年"/>
        <s v="令和6年"/>
      </sharedItems>
    </cacheField>
    <cacheField name="総数" numFmtId="0">
      <sharedItems containsSemiMixedTypes="0" containsString="0" containsNumber="1" containsInteger="1" minValue="14877" maxValue="18119"/>
    </cacheField>
    <cacheField name="特定小型原動機付自転車" numFmtId="0">
      <sharedItems containsMixedTypes="1" containsNumber="1" containsInteger="1" minValue="3" maxValue="3"/>
    </cacheField>
    <cacheField name="総数(原動機付自転車)" numFmtId="0">
      <sharedItems containsSemiMixedTypes="0" containsString="0" containsNumber="1" containsInteger="1" minValue="4743" maxValue="5167"/>
    </cacheField>
    <cacheField name="第1種(50cc以下)(原動機付自転車)" numFmtId="0">
      <sharedItems containsSemiMixedTypes="0" containsString="0" containsNumber="1" containsInteger="1" minValue="2805" maxValue="4054"/>
    </cacheField>
    <cacheField name="第2種(50.1～90cc)(原動機付自転車)" numFmtId="0">
      <sharedItems containsSemiMixedTypes="0" containsString="0" containsNumber="1" containsInteger="1" minValue="233" maxValue="306"/>
    </cacheField>
    <cacheField name="第3種(90.1～125cc)(原動機付自転車)" numFmtId="0">
      <sharedItems containsSemiMixedTypes="0" containsString="0" containsNumber="1" containsInteger="1" minValue="659" maxValue="1577"/>
    </cacheField>
    <cacheField name="ミニカー(原動機付自転車)" numFmtId="0">
      <sharedItems containsSemiMixedTypes="0" containsString="0" containsNumber="1" containsInteger="1" minValue="50" maxValue="96"/>
    </cacheField>
    <cacheField name="総数(軽自動車)" numFmtId="0">
      <sharedItems containsSemiMixedTypes="0" containsString="0" containsNumber="1" containsInteger="1" minValue="8659" maxValue="11988"/>
    </cacheField>
    <cacheField name="軽四輪乗用(軽自動車)" numFmtId="0">
      <sharedItems containsSemiMixedTypes="0" containsString="0" containsNumber="1" containsInteger="1" minValue="5360" maxValue="8496"/>
    </cacheField>
    <cacheField name="軽四輪貨物(軽自動車)" numFmtId="0">
      <sharedItems containsSemiMixedTypes="0" containsString="0" containsNumber="1" containsInteger="1" minValue="2352" maxValue="2501"/>
    </cacheField>
    <cacheField name="軽二輪(軽自動車)" numFmtId="0">
      <sharedItems containsSemiMixedTypes="0" containsString="0" containsNumber="1" containsInteger="1" minValue="835" maxValue="1001"/>
    </cacheField>
    <cacheField name="軽三輪(軽自動車)" numFmtId="0">
      <sharedItems containsSemiMixedTypes="0" containsString="0" containsNumber="1" containsInteger="1" minValue="0" maxValue="3"/>
    </cacheField>
    <cacheField name="被けん引車(軽自動車)" numFmtId="0">
      <sharedItems containsSemiMixedTypes="0" containsString="0" containsNumber="1" containsInteger="1" minValue="15" maxValue="20"/>
    </cacheField>
    <cacheField name="総数(小型特殊自動車)" numFmtId="0">
      <sharedItems containsSemiMixedTypes="0" containsString="0" containsNumber="1" containsInteger="1" minValue="405" maxValue="470"/>
    </cacheField>
    <cacheField name="農耕用(小型特殊自動車)" numFmtId="0">
      <sharedItems containsSemiMixedTypes="0" containsString="0" containsNumber="1" containsInteger="1" minValue="319" maxValue="338"/>
    </cacheField>
    <cacheField name="その他(小型特殊自動車)" numFmtId="0">
      <sharedItems containsSemiMixedTypes="0" containsString="0" containsNumber="1" containsInteger="1" minValue="86" maxValue="136"/>
    </cacheField>
    <cacheField name="小型自動二輪車" numFmtId="0">
      <sharedItems containsSemiMixedTypes="0" containsString="0" containsNumber="1" containsInteger="1" minValue="678" maxValue="980"/>
    </cacheField>
  </cacheFields>
  <extLst>
    <ext xmlns:x14="http://schemas.microsoft.com/office/spreadsheetml/2009/9/main" uri="{725AE2AE-9491-48be-B2B4-4EB974FC3084}">
      <x14:pivotCacheDefinition/>
    </ext>
  </extLst>
</pivotCacheDefinition>
</file>

<file path=xl/pivotCache/pivotCacheDefinition5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43819447" missingItemsLimit="0" createdVersion="4" refreshedVersion="4" recordCount="112" xr:uid="{00000000-000A-0000-FFFF-FFFF38000000}">
  <cacheSource type="worksheet">
    <worksheetSource ref="A7:K119" sheet="10-1"/>
  </cacheSource>
  <cacheFields count="11">
    <cacheField name="年別" numFmtId="176">
      <sharedItems containsSemiMixedTypes="0" containsNonDate="0" containsDate="1" containsString="0" minDate="2011-04-01T00:00:00" maxDate="2024-04-01T00:00:00" count="21">
        <d v="2011-04-01T00:00:00"/>
        <d v="2012-04-01T00:00:00"/>
        <d v="2013-04-01T00:00:00"/>
        <d v="2014-04-01T00:00:00"/>
        <d v="2015-04-01T00:00:00"/>
        <d v="2016-04-01T00:00:00"/>
        <d v="2017-04-01T00:00:00"/>
        <d v="2017-04-02T00:00:00"/>
        <d v="2017-04-03T00:00:00"/>
        <d v="2017-04-04T00:00:00"/>
        <d v="2017-04-05T00:00:00"/>
        <d v="2017-04-06T00:00:00"/>
        <d v="2017-04-07T00:00:00"/>
        <d v="2017-04-08T00:00:00"/>
        <d v="2018-04-01T00:00:00"/>
        <d v="2019-04-01T00:00:00"/>
        <d v="2020-04-01T00:00:00"/>
        <d v="2021-04-01T00:00:00"/>
        <d v="2022-04-01T00:00:00"/>
        <d v="2023-04-01T00:00:00"/>
        <d v="2024-04-01T00:00:00"/>
      </sharedItems>
    </cacheField>
    <cacheField name="学校名" numFmtId="0">
      <sharedItems count="8">
        <s v="寒川小学校"/>
        <s v="一之宮小学校"/>
        <s v="旭小学校"/>
        <s v="小谷小学校"/>
        <s v="南小学校"/>
        <s v="寒川中学校"/>
        <s v="旭が丘中学校"/>
        <s v="寒川東中学校"/>
      </sharedItems>
    </cacheField>
    <cacheField name="総数(校地面積)" numFmtId="0">
      <sharedItems containsSemiMixedTypes="0" containsString="0" containsNumber="1" containsInteger="1" minValue="17387" maxValue="25206"/>
    </cacheField>
    <cacheField name="運動場(校地面積)" numFmtId="0">
      <sharedItems containsSemiMixedTypes="0" containsString="0" containsNumber="1" containsInteger="1" minValue="9157" maxValue="11753"/>
    </cacheField>
    <cacheField name="校舎・敷地・その他(校地面積)" numFmtId="0">
      <sharedItems containsSemiMixedTypes="0" containsString="0" containsNumber="1" containsInteger="1" minValue="8230" maxValue="15924"/>
    </cacheField>
    <cacheField name="総数(建物面積)" numFmtId="0">
      <sharedItems containsSemiMixedTypes="0" containsString="0" containsNumber="1" containsInteger="1" minValue="6542" maxValue="10215"/>
    </cacheField>
    <cacheField name="校舎(建物面積)" numFmtId="0">
      <sharedItems containsSemiMixedTypes="0" containsString="0" containsNumber="1" containsInteger="1" minValue="5292" maxValue="8801"/>
    </cacheField>
    <cacheField name="体育館(建物面積)" numFmtId="0">
      <sharedItems containsSemiMixedTypes="0" containsString="0" containsNumber="1" containsInteger="1" minValue="835" maxValue="1780"/>
    </cacheField>
    <cacheField name="給食室(建物面積)" numFmtId="0">
      <sharedItems containsSemiMixedTypes="0" containsString="0" containsNumber="1" containsInteger="1" minValue="0" maxValue="427"/>
    </cacheField>
    <cacheField name="プール専用付属室(建物面積)" numFmtId="0">
      <sharedItems containsSemiMixedTypes="0" containsString="0" containsNumber="1" containsInteger="1" minValue="0" maxValue="85"/>
    </cacheField>
    <cacheField name="その他(学校開放施設)(建物面積)" numFmtId="0">
      <sharedItems containsSemiMixedTypes="0" containsString="0" containsNumber="1" containsInteger="1" minValue="0" maxValue="10"/>
    </cacheField>
  </cacheFields>
  <extLst>
    <ext xmlns:x14="http://schemas.microsoft.com/office/spreadsheetml/2009/9/main" uri="{725AE2AE-9491-48be-B2B4-4EB974FC3084}">
      <x14:pivotCacheDefinition/>
    </ext>
  </extLst>
</pivotCacheDefinition>
</file>

<file path=xl/pivotCache/pivotCacheDefinition5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44513886" missingItemsLimit="0" createdVersion="4" refreshedVersion="4" recordCount="112" xr:uid="{00000000-000A-0000-FFFF-FFFF39000000}">
  <cacheSource type="worksheet">
    <worksheetSource ref="A7:K119" sheet="10-1"/>
  </cacheSource>
  <cacheFields count="11">
    <cacheField name="年別" numFmtId="176">
      <sharedItems containsSemiMixedTypes="0" containsNonDate="0" containsDate="1" containsString="0" minDate="2011-04-01T00:00:00" maxDate="2024-04-01T00:00:00" count="21">
        <d v="2011-04-01T00:00:00"/>
        <d v="2012-04-01T00:00:00"/>
        <d v="2013-04-01T00:00:00"/>
        <d v="2014-04-01T00:00:00"/>
        <d v="2015-04-01T00:00:00"/>
        <d v="2016-04-01T00:00:00"/>
        <d v="2017-04-01T00:00:00"/>
        <d v="2017-04-02T00:00:00"/>
        <d v="2017-04-03T00:00:00"/>
        <d v="2017-04-04T00:00:00"/>
        <d v="2017-04-05T00:00:00"/>
        <d v="2017-04-06T00:00:00"/>
        <d v="2017-04-07T00:00:00"/>
        <d v="2017-04-08T00:00:00"/>
        <d v="2018-04-01T00:00:00"/>
        <d v="2019-04-01T00:00:00"/>
        <d v="2020-04-01T00:00:00"/>
        <d v="2021-04-01T00:00:00"/>
        <d v="2022-04-01T00:00:00"/>
        <d v="2023-04-01T00:00:00"/>
        <d v="2024-04-01T00:00:00"/>
      </sharedItems>
    </cacheField>
    <cacheField name="学校名" numFmtId="0">
      <sharedItems count="8">
        <s v="寒川小学校"/>
        <s v="一之宮小学校"/>
        <s v="旭小学校"/>
        <s v="小谷小学校"/>
        <s v="南小学校"/>
        <s v="寒川中学校"/>
        <s v="旭が丘中学校"/>
        <s v="寒川東中学校"/>
      </sharedItems>
    </cacheField>
    <cacheField name="総数(校地面積)" numFmtId="0">
      <sharedItems containsSemiMixedTypes="0" containsString="0" containsNumber="1" containsInteger="1" minValue="17387" maxValue="25206"/>
    </cacheField>
    <cacheField name="運動場(校地面積)" numFmtId="0">
      <sharedItems containsSemiMixedTypes="0" containsString="0" containsNumber="1" containsInteger="1" minValue="9157" maxValue="11753"/>
    </cacheField>
    <cacheField name="校舎・敷地・その他(校地面積)" numFmtId="0">
      <sharedItems containsSemiMixedTypes="0" containsString="0" containsNumber="1" containsInteger="1" minValue="8230" maxValue="15924"/>
    </cacheField>
    <cacheField name="総数(建物面積)" numFmtId="0">
      <sharedItems containsSemiMixedTypes="0" containsString="0" containsNumber="1" containsInteger="1" minValue="6542" maxValue="10215"/>
    </cacheField>
    <cacheField name="校舎(建物面積)" numFmtId="0">
      <sharedItems containsSemiMixedTypes="0" containsString="0" containsNumber="1" containsInteger="1" minValue="5292" maxValue="8801"/>
    </cacheField>
    <cacheField name="体育館(建物面積)" numFmtId="0">
      <sharedItems containsSemiMixedTypes="0" containsString="0" containsNumber="1" containsInteger="1" minValue="835" maxValue="1780"/>
    </cacheField>
    <cacheField name="給食室(建物面積)" numFmtId="0">
      <sharedItems containsSemiMixedTypes="0" containsString="0" containsNumber="1" containsInteger="1" minValue="0" maxValue="427"/>
    </cacheField>
    <cacheField name="プール専用付属室(建物面積)" numFmtId="0">
      <sharedItems containsSemiMixedTypes="0" containsString="0" containsNumber="1" containsInteger="1" minValue="0" maxValue="85"/>
    </cacheField>
    <cacheField name="その他(学校開放施設)(建物面積)" numFmtId="0">
      <sharedItems containsSemiMixedTypes="0" containsString="0" containsNumber="1" containsInteger="1" minValue="0" maxValue="10"/>
    </cacheField>
  </cacheFields>
  <extLst>
    <ext xmlns:x14="http://schemas.microsoft.com/office/spreadsheetml/2009/9/main" uri="{725AE2AE-9491-48be-B2B4-4EB974FC3084}">
      <x14:pivotCacheDefinition/>
    </ext>
  </extLst>
</pivotCacheDefinition>
</file>

<file path=xl/pivotCache/pivotCacheDefinition5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45231485" missingItemsLimit="0" createdVersion="4" refreshedVersion="4" recordCount="90" xr:uid="{00000000-000A-0000-FFFF-FFFF3A000000}">
  <cacheSource type="worksheet">
    <worksheetSource ref="A9:AF99" sheet="10-2"/>
  </cacheSource>
  <cacheFields count="32">
    <cacheField name="年別" numFmtId="0">
      <sharedItems containsDate="1" containsMixedTypes="1" minDate="1985-05-01T00:00:00" maxDate="2024-05-01T00:00:00" count="20">
        <d v="1985-05-01T00:00:00"/>
        <d v="1986-05-01T00:00:00"/>
        <d v="1987-05-01T00:00:00"/>
        <d v="1988-05-01T00:00:00"/>
        <d v="1989-05-01T00:00:00"/>
        <d v="2004-05-01T00:00:00"/>
        <d v="2011-05-01T00:00:00"/>
        <d v="2012-05-01T00:00:00"/>
        <d v="2013-05-01T00:00:00"/>
        <d v="2014-05-01T00:00:00"/>
        <d v="2015-05-01T00:00:00"/>
        <d v="2016-05-01T00:00:00"/>
        <d v="2017-05-01T00:00:00"/>
        <d v="2018-05-01T00:00:00"/>
        <s v="令和元年"/>
        <d v="2020-05-01T00:00:00"/>
        <d v="2021-05-01T00:00:00"/>
        <d v="2022-05-01T00:00:00"/>
        <d v="2023-05-01T00:00:00"/>
        <d v="2024-05-01T00:00:00"/>
      </sharedItems>
    </cacheField>
    <cacheField name="学校" numFmtId="0">
      <sharedItems count="6">
        <s v="総数"/>
        <s v="寒川小学校"/>
        <s v="一之宮小学校"/>
        <s v="旭小学校"/>
        <s v="小谷小学校"/>
        <s v="南小学校"/>
      </sharedItems>
    </cacheField>
    <cacheField name="総数(学級数)" numFmtId="0">
      <sharedItems containsMixedTypes="1" containsNumber="1" containsInteger="1" minValue="14" maxValue="99"/>
    </cacheField>
    <cacheField name="単式(学級数)" numFmtId="0">
      <sharedItems containsMixedTypes="1" containsNumber="1" containsInteger="1" minValue="12" maxValue="88"/>
    </cacheField>
    <cacheField name="※81条(学級数)" numFmtId="0">
      <sharedItems containsMixedTypes="1" containsNumber="1" containsInteger="1" minValue="0" maxValue="14"/>
    </cacheField>
    <cacheField name="総数(教員数)" numFmtId="0">
      <sharedItems containsMixedTypes="1" containsNumber="1" containsInteger="1" minValue="21" maxValue="153"/>
    </cacheField>
    <cacheField name="男(教員数)" numFmtId="0">
      <sharedItems containsMixedTypes="1" containsNumber="1" containsInteger="1" minValue="6" maxValue="55"/>
    </cacheField>
    <cacheField name="女(教員数)" numFmtId="0">
      <sharedItems containsMixedTypes="1" containsNumber="1" containsInteger="1" minValue="13" maxValue="104"/>
    </cacheField>
    <cacheField name="総数(職員数)" numFmtId="0">
      <sharedItems containsMixedTypes="1" containsNumber="1" containsInteger="1" minValue="1" maxValue="31"/>
    </cacheField>
    <cacheField name="男(職員数)" numFmtId="0">
      <sharedItems containsMixedTypes="1" containsNumber="1" containsInteger="1" minValue="0" maxValue="6"/>
    </cacheField>
    <cacheField name="女(職員数)" numFmtId="0">
      <sharedItems containsMixedTypes="1" containsNumber="1" containsInteger="1" minValue="0" maxValue="28"/>
    </cacheField>
    <cacheField name="総数(総数)(児童数)" numFmtId="0">
      <sharedItems containsSemiMixedTypes="0" containsString="0" containsNumber="1" containsInteger="1" minValue="359" maxValue="4378"/>
    </cacheField>
    <cacheField name="男(総数)(児童数)" numFmtId="0">
      <sharedItems containsSemiMixedTypes="0" containsString="0" containsNumber="1" containsInteger="1" minValue="170" maxValue="2267"/>
    </cacheField>
    <cacheField name="女(総数)(児童数)" numFmtId="0">
      <sharedItems containsSemiMixedTypes="0" containsString="0" containsNumber="1" containsInteger="1" minValue="177" maxValue="2111"/>
    </cacheField>
    <cacheField name="総数(1学年)(児童数)" numFmtId="0">
      <sharedItems containsSemiMixedTypes="0" containsString="0" containsNumber="1" containsInteger="1" minValue="48" maxValue="632"/>
    </cacheField>
    <cacheField name="男(1学年)(児童数)" numFmtId="0">
      <sharedItems containsSemiMixedTypes="0" containsString="0" containsNumber="1" containsInteger="1" minValue="17" maxValue="331"/>
    </cacheField>
    <cacheField name="女(1学年)(児童数)" numFmtId="0">
      <sharedItems containsSemiMixedTypes="0" containsString="0" containsNumber="1" containsInteger="1" minValue="21" maxValue="308"/>
    </cacheField>
    <cacheField name="総数(2学年)(児童数)" numFmtId="0">
      <sharedItems containsSemiMixedTypes="0" containsString="0" containsNumber="1" containsInteger="1" minValue="52" maxValue="701"/>
    </cacheField>
    <cacheField name="男(2学年)(児童数)" numFmtId="0">
      <sharedItems containsSemiMixedTypes="0" containsString="0" containsNumber="1" containsInteger="1" minValue="18" maxValue="361"/>
    </cacheField>
    <cacheField name="女(2学年)(児童数)" numFmtId="0">
      <sharedItems containsSemiMixedTypes="0" containsString="0" containsNumber="1" containsInteger="1" minValue="22" maxValue="340"/>
    </cacheField>
    <cacheField name="総数(3学年)(児童数)" numFmtId="0">
      <sharedItems containsSemiMixedTypes="0" containsString="0" containsNumber="1" containsInteger="1" minValue="52" maxValue="711"/>
    </cacheField>
    <cacheField name="男(3学年)(児童数)" numFmtId="0">
      <sharedItems containsSemiMixedTypes="0" containsString="0" containsNumber="1" containsInteger="1" minValue="20" maxValue="364"/>
    </cacheField>
    <cacheField name="女(3学年)(児童数)" numFmtId="0">
      <sharedItems containsSemiMixedTypes="0" containsString="0" containsNumber="1" containsInteger="1" minValue="23" maxValue="349"/>
    </cacheField>
    <cacheField name="総数(4学年)(児童数)" numFmtId="0">
      <sharedItems containsSemiMixedTypes="0" containsString="0" containsNumber="1" containsInteger="1" minValue="51" maxValue="767"/>
    </cacheField>
    <cacheField name="男(4学年)(児童数)" numFmtId="0">
      <sharedItems containsSemiMixedTypes="0" containsString="0" containsNumber="1" containsInteger="1" minValue="19" maxValue="394"/>
    </cacheField>
    <cacheField name="女(4学年)(児童数)" numFmtId="0">
      <sharedItems containsSemiMixedTypes="0" containsString="0" containsNumber="1" containsInteger="1" minValue="23" maxValue="373"/>
    </cacheField>
    <cacheField name="総数(5学年)(児童数)" numFmtId="0">
      <sharedItems containsSemiMixedTypes="0" containsString="0" containsNumber="1" containsInteger="1" minValue="51" maxValue="782"/>
    </cacheField>
    <cacheField name="男(5学年)(児童数)" numFmtId="0">
      <sharedItems containsSemiMixedTypes="0" containsString="0" containsNumber="1" containsInteger="1" minValue="19" maxValue="396"/>
    </cacheField>
    <cacheField name="女(5学年)(児童数)" numFmtId="0">
      <sharedItems containsSemiMixedTypes="0" containsString="0" containsNumber="1" containsInteger="1" minValue="23" maxValue="386"/>
    </cacheField>
    <cacheField name="総数(6学年)(児童数)" numFmtId="0">
      <sharedItems containsSemiMixedTypes="0" containsString="0" containsNumber="1" containsInteger="1" minValue="51" maxValue="814"/>
    </cacheField>
    <cacheField name="男(6学年)(児童数)" numFmtId="0">
      <sharedItems containsSemiMixedTypes="0" containsString="0" containsNumber="1" containsInteger="1" minValue="19" maxValue="426"/>
    </cacheField>
    <cacheField name="女(6学年)(児童数)" numFmtId="0">
      <sharedItems containsSemiMixedTypes="0" containsString="0" containsNumber="1" containsInteger="1" minValue="23" maxValue="388"/>
    </cacheField>
  </cacheFields>
  <extLst>
    <ext xmlns:x14="http://schemas.microsoft.com/office/spreadsheetml/2009/9/main" uri="{725AE2AE-9491-48be-B2B4-4EB974FC3084}">
      <x14:pivotCacheDefinition/>
    </ext>
  </extLst>
</pivotCacheDefinition>
</file>

<file path=xl/pivotCache/pivotCacheDefinition5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45925924" missingItemsLimit="0" createdVersion="4" refreshedVersion="4" recordCount="62" xr:uid="{00000000-000A-0000-FFFF-FFFF3B000000}">
  <cacheSource type="worksheet">
    <worksheetSource ref="A9:W71" sheet="10-3"/>
  </cacheSource>
  <cacheFields count="23">
    <cacheField name="年別" numFmtId="0">
      <sharedItems containsDate="1" containsMixedTypes="1" minDate="1985-05-01T00:00:00" maxDate="2024-05-01T00:00:00" count="21">
        <d v="1985-05-01T00:00:00"/>
        <d v="1986-05-01T00:00:00"/>
        <d v="1987-05-01T00:00:00"/>
        <d v="1988-05-01T00:00:00"/>
        <d v="1989-05-01T00:00:00"/>
        <d v="2004-05-01T00:00:00"/>
        <d v="2011-05-01T00:00:00"/>
        <d v="2012-05-01T00:00:00"/>
        <d v="2012-05-02T00:00:00"/>
        <d v="2013-05-01T00:00:00"/>
        <d v="2014-05-01T00:00:00"/>
        <d v="2015-05-01T00:00:00"/>
        <d v="2016-05-01T00:00:00"/>
        <d v="2017-05-01T00:00:00"/>
        <d v="2018-05-01T00:00:00"/>
        <s v="令和元年"/>
        <d v="2020-05-01T00:00:00"/>
        <d v="2021-05-01T00:00:00"/>
        <d v="2022-05-01T00:00:00"/>
        <d v="2023-05-01T00:00:00"/>
        <d v="2024-05-01T00:00:00"/>
      </sharedItems>
    </cacheField>
    <cacheField name="学校" numFmtId="0">
      <sharedItems count="4">
        <s v="総数"/>
        <s v="寒川中学校"/>
        <s v="旭が丘中学校"/>
        <s v="寒川東中学校"/>
      </sharedItems>
    </cacheField>
    <cacheField name="総数(学級数)" numFmtId="0">
      <sharedItems containsMixedTypes="1" containsNumber="1" containsInteger="1" minValue="11" maxValue="48"/>
    </cacheField>
    <cacheField name="単式(学級数)" numFmtId="0">
      <sharedItems containsMixedTypes="1" containsNumber="1" containsInteger="1" minValue="9" maxValue="40"/>
    </cacheField>
    <cacheField name="※81条(学級数)" numFmtId="0">
      <sharedItems containsMixedTypes="1" containsNumber="1" containsInteger="1" minValue="0" maxValue="9"/>
    </cacheField>
    <cacheField name="総数(教員数)" numFmtId="0">
      <sharedItems containsMixedTypes="1" containsNumber="1" containsInteger="1" minValue="23" maxValue="91"/>
    </cacheField>
    <cacheField name="男(教員数)" numFmtId="0">
      <sharedItems containsMixedTypes="1" containsNumber="1" containsInteger="1" minValue="11" maxValue="57"/>
    </cacheField>
    <cacheField name="女(教員数)" numFmtId="0">
      <sharedItems containsMixedTypes="1" containsNumber="1" containsInteger="1" minValue="8" maxValue="44"/>
    </cacheField>
    <cacheField name="総数(職員数)" numFmtId="0">
      <sharedItems containsMixedTypes="1" containsNumber="1" containsInteger="1" minValue="1" maxValue="7"/>
    </cacheField>
    <cacheField name="男(職員数)" numFmtId="0">
      <sharedItems containsMixedTypes="1" containsNumber="1" containsInteger="1" minValue="0" maxValue="5"/>
    </cacheField>
    <cacheField name="女(職員数)" numFmtId="0">
      <sharedItems containsMixedTypes="1" containsNumber="1" containsInteger="1" minValue="0" maxValue="3"/>
    </cacheField>
    <cacheField name="総数(総数)" numFmtId="0">
      <sharedItems containsSemiMixedTypes="0" containsString="0" containsNumber="1" containsInteger="1" minValue="260" maxValue="2410"/>
    </cacheField>
    <cacheField name="男(総数)" numFmtId="0">
      <sharedItems containsSemiMixedTypes="0" containsString="0" containsNumber="1" containsInteger="1" minValue="127" maxValue="1252"/>
    </cacheField>
    <cacheField name="女(総数)" numFmtId="0">
      <sharedItems containsSemiMixedTypes="0" containsString="0" containsNumber="1" containsInteger="1" minValue="129" maxValue="1162"/>
    </cacheField>
    <cacheField name="総数(1学年)" numFmtId="0">
      <sharedItems containsSemiMixedTypes="0" containsString="0" containsNumber="1" containsInteger="1" minValue="72" maxValue="818"/>
    </cacheField>
    <cacheField name="男(1学年)" numFmtId="0">
      <sharedItems containsSemiMixedTypes="0" containsString="0" containsNumber="1" containsInteger="1" minValue="36" maxValue="423"/>
    </cacheField>
    <cacheField name="女(1学年)" numFmtId="0">
      <sharedItems containsSemiMixedTypes="0" containsString="0" containsNumber="1" containsInteger="1" minValue="36" maxValue="395"/>
    </cacheField>
    <cacheField name="総数(2学年)" numFmtId="0">
      <sharedItems containsSemiMixedTypes="0" containsString="0" containsNumber="1" containsInteger="1" minValue="73" maxValue="827"/>
    </cacheField>
    <cacheField name="男(2学年)" numFmtId="0">
      <sharedItems containsSemiMixedTypes="0" containsString="0" containsNumber="1" containsInteger="1" minValue="36" maxValue="428"/>
    </cacheField>
    <cacheField name="女(2学年)" numFmtId="0">
      <sharedItems containsSemiMixedTypes="0" containsString="0" containsNumber="1" containsInteger="1" minValue="37" maxValue="399"/>
    </cacheField>
    <cacheField name="総数(3学年)" numFmtId="0">
      <sharedItems containsSemiMixedTypes="0" containsString="0" containsNumber="1" containsInteger="1" minValue="74" maxValue="837"/>
    </cacheField>
    <cacheField name="男(3学年)" numFmtId="0">
      <sharedItems containsSemiMixedTypes="0" containsString="0" containsNumber="1" containsInteger="1" minValue="36" maxValue="431"/>
    </cacheField>
    <cacheField name="女(3学年)" numFmtId="0">
      <sharedItems containsSemiMixedTypes="0" containsString="0" containsNumber="1" containsInteger="1" minValue="38" maxValue="406"/>
    </cacheField>
  </cacheFields>
  <extLst>
    <ext xmlns:x14="http://schemas.microsoft.com/office/spreadsheetml/2009/9/main" uri="{725AE2AE-9491-48be-B2B4-4EB974FC3084}">
      <x14:pivotCacheDefinition/>
    </ext>
  </extLst>
</pivotCacheDefinition>
</file>

<file path=xl/pivotCache/pivotCacheDefinition5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46597219" missingItemsLimit="0" createdVersion="4" refreshedVersion="4" recordCount="96" xr:uid="{00000000-000A-0000-FFFF-FFFF3C000000}">
  <cacheSource type="worksheet">
    <worksheetSource ref="A5:E101" sheet="10-4"/>
  </cacheSource>
  <cacheFields count="5">
    <cacheField name="年別" numFmtId="0">
      <sharedItems containsDate="1" containsMixedTypes="1" minDate="2009-05-01T00:00:00" maxDate="2024-05-01T00:00:00" count="16">
        <d v="2009-05-01T00:00:00"/>
        <d v="2010-05-01T00:00:00"/>
        <d v="2011-05-01T00:00:00"/>
        <d v="2012-05-01T00:00:00"/>
        <d v="2013-05-01T00:00:00"/>
        <d v="2014-05-01T00:00:00"/>
        <d v="2015-05-01T00:00:00"/>
        <d v="2016-05-01T00:00:00"/>
        <d v="2017-05-01T00:00:00"/>
        <d v="2018-05-01T00:00:00"/>
        <s v="令和元年"/>
        <d v="2020-05-01T00:00:00"/>
        <d v="2021-05-01T00:00:00"/>
        <d v="2022-05-01T00:00:00"/>
        <d v="2023-05-01T00:00:00"/>
        <d v="2024-05-01T00:00:00"/>
      </sharedItems>
    </cacheField>
    <cacheField name="区分" numFmtId="176">
      <sharedItems count="6">
        <s v="卒業生総数"/>
        <s v="高等学校等進学者"/>
        <s v="専修学校等入学者"/>
        <s v="就職者"/>
        <s v="その他"/>
        <s v="就職進学者(再掲)"/>
      </sharedItems>
    </cacheField>
    <cacheField name="総数" numFmtId="0">
      <sharedItems containsSemiMixedTypes="0" containsString="0" containsNumber="1" containsInteger="1" minValue="0" maxValue="482"/>
    </cacheField>
    <cacheField name="男" numFmtId="0">
      <sharedItems containsSemiMixedTypes="0" containsString="0" containsNumber="1" containsInteger="1" minValue="0" maxValue="246"/>
    </cacheField>
    <cacheField name="女" numFmtId="0">
      <sharedItems containsSemiMixedTypes="0" containsString="0" containsNumber="1" containsInteger="1" minValue="0" maxValue="246"/>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894027777" createdVersion="6" refreshedVersion="6" minRefreshableVersion="3" recordCount="173" xr:uid="{00000000-000A-0000-FFFF-FFFF05000000}">
  <cacheSource type="worksheet">
    <worksheetSource ref="A5:AV178" sheet="3-3"/>
  </cacheSource>
  <cacheFields count="48">
    <cacheField name="年別" numFmtId="176">
      <sharedItems containsSemiMixedTypes="0" containsNonDate="0" containsDate="1" containsString="0" minDate="2009-07-01T00:00:00" maxDate="2021-06-01T00:00:00" count="4">
        <d v="2009-07-01T00:00:00"/>
        <d v="2012-02-01T00:00:00"/>
        <d v="2016-06-01T00:00:00"/>
        <d v="2021-06-01T00:00:00"/>
      </sharedItems>
    </cacheField>
    <cacheField name="産業大分類別" numFmtId="0">
      <sharedItems count="27">
        <s v="全産業"/>
        <s v="A農業,林業"/>
        <s v="B漁業"/>
        <s v="C鉱業,採石業,砂利採取業"/>
        <s v="D建設業"/>
        <s v="E製造業"/>
        <s v="F電気･ガス･熱供給･水道業"/>
        <s v="G情報通信業"/>
        <s v="H運輸業,郵便業"/>
        <s v="I卸売業,小売業"/>
        <s v="J金融業,保険業"/>
        <s v="K不動産業,物品賃貸業"/>
        <s v="L学術研究,専門･技術サービス業"/>
        <s v="M宿泊業,飲食サービス業"/>
        <s v="N生活関連サービス業,娯楽業"/>
        <s v="O教育,学習支援業"/>
        <s v="P医療,福祉"/>
        <s v="Q複合サービス事業"/>
        <s v="Rサービス業（他に分類されないもの）"/>
        <s v="S公務（他に分類されるものを除く）"/>
        <s v="1～4人"/>
        <s v="5～9人"/>
        <s v="10～19人"/>
        <s v="20～29人"/>
        <s v="30人以上"/>
        <s v="派遣従業者"/>
        <s v="全産業(S公務を除く)"/>
      </sharedItems>
    </cacheField>
    <cacheField name="区分" numFmtId="0">
      <sharedItems count="4">
        <s v="事業所数"/>
        <s v="従業者数"/>
        <s v="従業者数（男）"/>
        <s v="従業者数（女）"/>
      </sharedItems>
    </cacheField>
    <cacheField name="総数" numFmtId="0">
      <sharedItems containsSemiMixedTypes="0" containsString="0" containsNumber="1" containsInteger="1" minValue="0" maxValue="24225"/>
    </cacheField>
    <cacheField name="一之宮（丁目なし）" numFmtId="0">
      <sharedItems containsSemiMixedTypes="0" containsString="0" containsNumber="1" containsInteger="1" minValue="0" maxValue="3"/>
    </cacheField>
    <cacheField name="一之宮1丁目" numFmtId="0">
      <sharedItems containsSemiMixedTypes="0" containsString="0" containsNumber="1" containsInteger="1" minValue="0" maxValue="362"/>
    </cacheField>
    <cacheField name="一之宮2丁目" numFmtId="0">
      <sharedItems containsSemiMixedTypes="0" containsString="0" containsNumber="1" containsInteger="1" minValue="0" maxValue="373"/>
    </cacheField>
    <cacheField name="一之宮3丁目" numFmtId="0">
      <sharedItems containsSemiMixedTypes="0" containsString="0" containsNumber="1" containsInteger="1" minValue="0" maxValue="224"/>
    </cacheField>
    <cacheField name="一之宮4丁目" numFmtId="0">
      <sharedItems containsSemiMixedTypes="0" containsString="0" containsNumber="1" containsInteger="1" minValue="0" maxValue="646"/>
    </cacheField>
    <cacheField name="一之宮5丁目" numFmtId="0">
      <sharedItems containsSemiMixedTypes="0" containsString="0" containsNumber="1" containsInteger="1" minValue="0" maxValue="425"/>
    </cacheField>
    <cacheField name="一之宮6丁目" numFmtId="0">
      <sharedItems containsSemiMixedTypes="0" containsString="0" containsNumber="1" containsInteger="1" minValue="0" maxValue="1316"/>
    </cacheField>
    <cacheField name="一之宮7丁目" numFmtId="0">
      <sharedItems containsSemiMixedTypes="0" containsString="0" containsNumber="1" containsInteger="1" minValue="0" maxValue="1662"/>
    </cacheField>
    <cacheField name="一之宮8丁目" numFmtId="0">
      <sharedItems containsSemiMixedTypes="0" containsString="0" containsNumber="1" containsInteger="1" minValue="0" maxValue="291"/>
    </cacheField>
    <cacheField name="一之宮9丁目" numFmtId="0">
      <sharedItems containsSemiMixedTypes="0" containsString="0" containsNumber="1" containsInteger="1" minValue="0" maxValue="400"/>
    </cacheField>
    <cacheField name="岡田（丁目なし）" numFmtId="0">
      <sharedItems containsSemiMixedTypes="0" containsString="0" containsNumber="1" containsInteger="1" minValue="0" maxValue="1103"/>
    </cacheField>
    <cacheField name="岡田1丁目" numFmtId="0">
      <sharedItems containsBlank="1" containsMixedTypes="1" containsNumber="1" containsInteger="1" minValue="0" maxValue="625"/>
    </cacheField>
    <cacheField name="岡田2丁目" numFmtId="0">
      <sharedItems containsBlank="1" containsMixedTypes="1" containsNumber="1" containsInteger="1" minValue="0" maxValue="210"/>
    </cacheField>
    <cacheField name="岡田3丁目" numFmtId="0">
      <sharedItems containsSemiMixedTypes="0" containsString="0" containsNumber="1" containsInteger="1" minValue="0" maxValue="304"/>
    </cacheField>
    <cacheField name="岡田4丁目" numFmtId="0">
      <sharedItems containsSemiMixedTypes="0" containsString="0" containsNumber="1" containsInteger="1" minValue="0" maxValue="233"/>
    </cacheField>
    <cacheField name="岡田5丁目" numFmtId="0">
      <sharedItems containsSemiMixedTypes="0" containsString="0" containsNumber="1" containsInteger="1" minValue="0" maxValue="335"/>
    </cacheField>
    <cacheField name="岡田6丁目" numFmtId="0">
      <sharedItems containsSemiMixedTypes="0" containsString="0" containsNumber="1" containsInteger="1" minValue="0" maxValue="955"/>
    </cacheField>
    <cacheField name="岡田7丁目" numFmtId="0">
      <sharedItems containsSemiMixedTypes="0" containsString="0" containsNumber="1" containsInteger="1" minValue="0" maxValue="137"/>
    </cacheField>
    <cacheField name="岡田8丁目" numFmtId="0">
      <sharedItems containsSemiMixedTypes="0" containsString="0" containsNumber="1" containsInteger="1" minValue="0" maxValue="44"/>
    </cacheField>
    <cacheField name="宮山（丁目なし）" numFmtId="0">
      <sharedItems containsString="0" containsBlank="1" containsNumber="1" containsInteger="1" minValue="0" maxValue="5369"/>
    </cacheField>
    <cacheField name="小谷（丁目なし）" numFmtId="0">
      <sharedItems containsSemiMixedTypes="0" containsString="0" containsNumber="1" containsInteger="1" minValue="0" maxValue="92"/>
    </cacheField>
    <cacheField name="小谷1丁目" numFmtId="0">
      <sharedItems containsSemiMixedTypes="0" containsString="0" containsNumber="1" containsInteger="1" minValue="0" maxValue="294"/>
    </cacheField>
    <cacheField name="小谷2丁目" numFmtId="0">
      <sharedItems containsSemiMixedTypes="0" containsString="0" containsNumber="1" containsInteger="1" minValue="0" maxValue="1049"/>
    </cacheField>
    <cacheField name="小谷3丁目" numFmtId="0">
      <sharedItems containsSemiMixedTypes="0" containsString="0" containsNumber="1" containsInteger="1" minValue="0" maxValue="52"/>
    </cacheField>
    <cacheField name="小谷4丁目" numFmtId="0">
      <sharedItems containsSemiMixedTypes="0" containsString="0" containsNumber="1" containsInteger="1" minValue="0" maxValue="91"/>
    </cacheField>
    <cacheField name="小動（丁目なし）" numFmtId="0">
      <sharedItems containsSemiMixedTypes="0" containsString="0" containsNumber="1" containsInteger="1" minValue="0" maxValue="601"/>
    </cacheField>
    <cacheField name="倉見（丁目なし）" numFmtId="0">
      <sharedItems containsSemiMixedTypes="0" containsString="0" containsNumber="1" containsInteger="1" minValue="0" maxValue="6088"/>
    </cacheField>
    <cacheField name="大曲1丁目" numFmtId="0">
      <sharedItems containsSemiMixedTypes="0" containsString="0" containsNumber="1" containsInteger="1" minValue="0" maxValue="186"/>
    </cacheField>
    <cacheField name="大曲2丁目" numFmtId="0">
      <sharedItems containsSemiMixedTypes="0" containsString="0" containsNumber="1" containsInteger="1" minValue="0" maxValue="243"/>
    </cacheField>
    <cacheField name="大曲3丁目" numFmtId="0">
      <sharedItems containsSemiMixedTypes="0" containsString="0" containsNumber="1" containsInteger="1" minValue="0" maxValue="729"/>
    </cacheField>
    <cacheField name="大曲4丁目" numFmtId="0">
      <sharedItems containsSemiMixedTypes="0" containsString="0" containsNumber="1" containsInteger="1" minValue="0" maxValue="769"/>
    </cacheField>
    <cacheField name="大蔵（丁目なし）" numFmtId="0">
      <sharedItems containsSemiMixedTypes="0" containsString="0" containsNumber="1" containsInteger="1" minValue="0" maxValue="173"/>
    </cacheField>
    <cacheField name="中瀬（丁目なし）" numFmtId="0">
      <sharedItems containsSemiMixedTypes="0" containsString="0" containsNumber="1" containsInteger="1" minValue="0" maxValue="309"/>
    </cacheField>
    <cacheField name="田端（丁目なし）" numFmtId="0">
      <sharedItems containsSemiMixedTypes="0" containsString="0" containsNumber="1" containsInteger="1" minValue="0" maxValue="2311"/>
    </cacheField>
    <cacheField name="一之宮（再掲）" numFmtId="0">
      <sharedItems containsSemiMixedTypes="0" containsString="0" containsNumber="1" containsInteger="1" minValue="0" maxValue="5321"/>
    </cacheField>
    <cacheField name="岡田（再掲）" numFmtId="0">
      <sharedItems containsSemiMixedTypes="0" containsString="0" containsNumber="1" containsInteger="1" minValue="0" maxValue="2813"/>
    </cacheField>
    <cacheField name="宮山（再掲）" numFmtId="0">
      <sharedItems containsSemiMixedTypes="0" containsString="0" containsNumber="1" containsInteger="1" minValue="0" maxValue="5369"/>
    </cacheField>
    <cacheField name="小谷（再掲）" numFmtId="0">
      <sharedItems containsSemiMixedTypes="0" containsString="0" containsNumber="1" containsInteger="1" minValue="0" maxValue="1552"/>
    </cacheField>
    <cacheField name="小動（再掲）" numFmtId="0">
      <sharedItems containsSemiMixedTypes="0" containsString="0" containsNumber="1" containsInteger="1" minValue="0" maxValue="601"/>
    </cacheField>
    <cacheField name="倉見（再掲）" numFmtId="0">
      <sharedItems containsSemiMixedTypes="0" containsString="0" containsNumber="1" containsInteger="1" minValue="0" maxValue="6088"/>
    </cacheField>
    <cacheField name="大曲（再掲）" numFmtId="0">
      <sharedItems containsSemiMixedTypes="0" containsString="0" containsNumber="1" containsInteger="1" minValue="0" maxValue="1784"/>
    </cacheField>
    <cacheField name="大蔵（再掲）" numFmtId="0">
      <sharedItems containsSemiMixedTypes="0" containsString="0" containsNumber="1" containsInteger="1" minValue="0" maxValue="173"/>
    </cacheField>
    <cacheField name="中瀬（再掲）" numFmtId="0">
      <sharedItems containsSemiMixedTypes="0" containsString="0" containsNumber="1" containsInteger="1" minValue="0" maxValue="309"/>
    </cacheField>
    <cacheField name="田端（再掲）" numFmtId="0">
      <sharedItems containsSemiMixedTypes="0" containsString="0" containsNumber="1" containsInteger="1" minValue="0" maxValue="2311"/>
    </cacheField>
  </cacheFields>
  <extLst>
    <ext xmlns:x14="http://schemas.microsoft.com/office/spreadsheetml/2009/9/main" uri="{725AE2AE-9491-48be-B2B4-4EB974FC3084}">
      <x14:pivotCacheDefinition/>
    </ext>
  </extLst>
</pivotCacheDefinition>
</file>

<file path=xl/pivotCache/pivotCacheDefinition6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4726852" missingItemsLimit="0" createdVersion="4" refreshedVersion="4" recordCount="22" xr:uid="{00000000-000A-0000-FFFF-FFFF3D000000}">
  <cacheSource type="worksheet">
    <worksheetSource ref="A8:Q30" sheet="10-5"/>
  </cacheSource>
  <cacheFields count="17">
    <cacheField name="年別" numFmtId="0">
      <sharedItems containsDate="1" containsMixedTypes="1" minDate="1985-05-01T00:00:00" maxDate="2014-05-01T00:00:00" count="22">
        <d v="1985-05-01T00:00:00"/>
        <d v="1986-05-01T00:00:00"/>
        <d v="1987-05-01T00:00:00"/>
        <d v="1988-05-01T00:00:00"/>
        <d v="1989-05-01T00:00:00"/>
        <d v="2004-05-01T00:00:00"/>
        <d v="2009-05-01T00:00:00"/>
        <d v="2010-05-01T00:00:00"/>
        <d v="2011-05-01T00:00:00"/>
        <d v="2012-05-01T00:00:00"/>
        <d v="2013-05-01T00:00:00"/>
        <d v="2014-05-01T00:00:00"/>
        <s v="平成27年"/>
        <s v="平成28年"/>
        <s v="平成29年"/>
        <s v="平成30年"/>
        <s v="令和元年"/>
        <s v="令和2年"/>
        <s v="令和3年"/>
        <s v="令和4年"/>
        <s v="令和5年"/>
        <s v="令和6年"/>
      </sharedItems>
    </cacheField>
    <cacheField name="総数(教員数(本務者))" numFmtId="0">
      <sharedItems containsMixedTypes="1" containsNumber="1" containsInteger="1" minValue="26" maxValue="55"/>
    </cacheField>
    <cacheField name="男(教員数(本務者))" numFmtId="0">
      <sharedItems containsMixedTypes="1" containsNumber="1" containsInteger="1" minValue="1" maxValue="4"/>
    </cacheField>
    <cacheField name="女(教員数(本務者))" numFmtId="0">
      <sharedItems containsMixedTypes="1" containsNumber="1" containsInteger="1" minValue="25" maxValue="51"/>
    </cacheField>
    <cacheField name="総数(職員数(本務者))" numFmtId="0">
      <sharedItems containsMixedTypes="1" containsNumber="1" containsInteger="1" minValue="3" maxValue="8"/>
    </cacheField>
    <cacheField name="男(職員数(本務者))" numFmtId="0">
      <sharedItems containsMixedTypes="1" containsNumber="1" containsInteger="1" minValue="1" maxValue="4"/>
    </cacheField>
    <cacheField name="女(職員数(本務者))" numFmtId="0">
      <sharedItems containsMixedTypes="1" containsNumber="1" containsInteger="1" minValue="2" maxValue="7"/>
    </cacheField>
    <cacheField name="総数(総数)" numFmtId="0">
      <sharedItems containsSemiMixedTypes="0" containsString="0" containsNumber="1" containsInteger="1" minValue="370" maxValue="836"/>
    </cacheField>
    <cacheField name="男(総数)" numFmtId="0">
      <sharedItems containsSemiMixedTypes="0" containsString="0" containsNumber="1" containsInteger="1" minValue="182" maxValue="445"/>
    </cacheField>
    <cacheField name="女(総数)" numFmtId="0">
      <sharedItems containsSemiMixedTypes="0" containsString="0" containsNumber="1" containsInteger="1" minValue="188" maxValue="407"/>
    </cacheField>
    <cacheField name="男(3歳児)" numFmtId="0">
      <sharedItems containsSemiMixedTypes="0" containsString="0" containsNumber="1" containsInteger="1" minValue="19" maxValue="141"/>
    </cacheField>
    <cacheField name="女(3歳児)" numFmtId="0">
      <sharedItems containsSemiMixedTypes="0" containsString="0" containsNumber="1" containsInteger="1" minValue="19" maxValue="140"/>
    </cacheField>
    <cacheField name="男(4歳児)" numFmtId="0">
      <sharedItems containsSemiMixedTypes="0" containsString="0" containsNumber="1" containsInteger="1" minValue="56" maxValue="196"/>
    </cacheField>
    <cacheField name="女(4歳児)" numFmtId="0">
      <sharedItems containsSemiMixedTypes="0" containsString="0" containsNumber="1" containsInteger="1" minValue="53" maxValue="182"/>
    </cacheField>
    <cacheField name="男(5歳児)" numFmtId="0">
      <sharedItems containsSemiMixedTypes="0" containsString="0" containsNumber="1" containsInteger="1" minValue="55" maxValue="216"/>
    </cacheField>
    <cacheField name="女(5歳児)" numFmtId="0">
      <sharedItems containsSemiMixedTypes="0" containsString="0" containsNumber="1" containsInteger="1" minValue="67" maxValue="192"/>
    </cacheField>
    <cacheField name="修了者数" numFmtId="0">
      <sharedItems containsSemiMixedTypes="0" containsString="0" containsNumber="1" containsInteger="1" minValue="160" maxValue="409"/>
    </cacheField>
  </cacheFields>
  <extLst>
    <ext xmlns:x14="http://schemas.microsoft.com/office/spreadsheetml/2009/9/main" uri="{725AE2AE-9491-48be-B2B4-4EB974FC3084}">
      <x14:pivotCacheDefinition/>
    </ext>
  </extLst>
</pivotCacheDefinition>
</file>

<file path=xl/pivotCache/pivotCacheDefinition6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47951391" missingItemsLimit="0" createdVersion="4" refreshedVersion="4" recordCount="10" xr:uid="{00000000-000A-0000-FFFF-FFFF3E000000}">
  <cacheSource type="worksheet">
    <worksheetSource ref="A8:AC18" sheet="10-6"/>
  </cacheSource>
  <cacheFields count="29">
    <cacheField name="年別" numFmtId="0">
      <sharedItems containsDate="1" containsMixedTypes="1" minDate="2015-05-01T00:00:00" maxDate="2017-05-01T00:00:00" count="10">
        <d v="2015-05-01T00:00:00"/>
        <d v="2016-05-01T00:00:00"/>
        <d v="2017-05-01T00:00:00"/>
        <s v="平成30年"/>
        <s v="令和元年"/>
        <s v="令和2年"/>
        <s v="令和3年"/>
        <s v="令和4年"/>
        <s v="令和5年"/>
        <s v="令和6年"/>
      </sharedItems>
    </cacheField>
    <cacheField name="総数(教育・保育職員数(本務者))" numFmtId="0">
      <sharedItems containsSemiMixedTypes="0" containsString="0" containsNumber="1" containsInteger="1" minValue="0" maxValue="41"/>
    </cacheField>
    <cacheField name="男(教育・保育職員数(本務者))" numFmtId="0">
      <sharedItems containsSemiMixedTypes="0" containsString="0" containsNumber="1" containsInteger="1" minValue="0" maxValue="6"/>
    </cacheField>
    <cacheField name="女(教育・保育職員数(本務者))" numFmtId="0">
      <sharedItems containsSemiMixedTypes="0" containsString="0" containsNumber="1" containsInteger="1" minValue="0" maxValue="36"/>
    </cacheField>
    <cacheField name="総数(その他の職員数(本務者))" numFmtId="0">
      <sharedItems containsSemiMixedTypes="0" containsString="0" containsNumber="1" containsInteger="1" minValue="0" maxValue="13"/>
    </cacheField>
    <cacheField name="男(その他の職員数(本務者))" numFmtId="0">
      <sharedItems containsSemiMixedTypes="0" containsString="0" containsNumber="1" containsInteger="1" minValue="0" maxValue="5"/>
    </cacheField>
    <cacheField name="女(その他の職員数(本務者))" numFmtId="0">
      <sharedItems containsSemiMixedTypes="0" containsString="0" containsNumber="1" containsInteger="1" minValue="0" maxValue="8"/>
    </cacheField>
    <cacheField name="総数(総数)" numFmtId="0">
      <sharedItems containsSemiMixedTypes="0" containsString="0" containsNumber="1" containsInteger="1" minValue="0" maxValue="435"/>
    </cacheField>
    <cacheField name="男(総数)" numFmtId="0">
      <sharedItems containsSemiMixedTypes="0" containsString="0" containsNumber="1" containsInteger="1" minValue="0" maxValue="218"/>
    </cacheField>
    <cacheField name="女(総数)" numFmtId="0">
      <sharedItems containsSemiMixedTypes="0" containsString="0" containsNumber="1" containsInteger="1" minValue="0" maxValue="217"/>
    </cacheField>
    <cacheField name="総数(0歳児)" numFmtId="0">
      <sharedItems containsSemiMixedTypes="0" containsString="0" containsNumber="1" containsInteger="1" minValue="0" maxValue="6"/>
    </cacheField>
    <cacheField name="男(0歳児)" numFmtId="0">
      <sharedItems containsSemiMixedTypes="0" containsString="0" containsNumber="1" containsInteger="1" minValue="0" maxValue="4"/>
    </cacheField>
    <cacheField name="女(0歳児)" numFmtId="0">
      <sharedItems containsSemiMixedTypes="0" containsString="0" containsNumber="1" containsInteger="1" minValue="0" maxValue="4"/>
    </cacheField>
    <cacheField name="総数(1歳児)" numFmtId="0">
      <sharedItems containsSemiMixedTypes="0" containsString="0" containsNumber="1" containsInteger="1" minValue="0" maxValue="22"/>
    </cacheField>
    <cacheField name="男(1歳児)" numFmtId="0">
      <sharedItems containsSemiMixedTypes="0" containsString="0" containsNumber="1" containsInteger="1" minValue="0" maxValue="14"/>
    </cacheField>
    <cacheField name="女(1歳児)" numFmtId="0">
      <sharedItems containsSemiMixedTypes="0" containsString="0" containsNumber="1" containsInteger="1" minValue="0" maxValue="15"/>
    </cacheField>
    <cacheField name="総数(2歳児)" numFmtId="0">
      <sharedItems containsSemiMixedTypes="0" containsString="0" containsNumber="1" containsInteger="1" minValue="0" maxValue="23"/>
    </cacheField>
    <cacheField name="男(2歳児)" numFmtId="0">
      <sharedItems containsSemiMixedTypes="0" containsString="0" containsNumber="1" containsInteger="1" minValue="0" maxValue="16"/>
    </cacheField>
    <cacheField name="女(2歳児)" numFmtId="0">
      <sharedItems containsSemiMixedTypes="0" containsString="0" containsNumber="1" containsInteger="1" minValue="0" maxValue="8"/>
    </cacheField>
    <cacheField name="総数(3歳児)" numFmtId="0">
      <sharedItems containsSemiMixedTypes="0" containsString="0" containsNumber="1" containsInteger="1" minValue="0" maxValue="133"/>
    </cacheField>
    <cacheField name="男(3歳児)" numFmtId="0">
      <sharedItems containsSemiMixedTypes="0" containsString="0" containsNumber="1" containsInteger="1" minValue="0" maxValue="64"/>
    </cacheField>
    <cacheField name="女(3歳児)" numFmtId="0">
      <sharedItems containsSemiMixedTypes="0" containsString="0" containsNumber="1" containsInteger="1" minValue="0" maxValue="72"/>
    </cacheField>
    <cacheField name="総数(4歳児)" numFmtId="0">
      <sharedItems containsSemiMixedTypes="0" containsString="0" containsNumber="1" containsInteger="1" minValue="0" maxValue="136"/>
    </cacheField>
    <cacheField name="男(4歳児)" numFmtId="0">
      <sharedItems containsSemiMixedTypes="0" containsString="0" containsNumber="1" containsInteger="1" minValue="0" maxValue="68"/>
    </cacheField>
    <cacheField name="女(4歳児)" numFmtId="0">
      <sharedItems containsSemiMixedTypes="0" containsString="0" containsNumber="1" containsInteger="1" minValue="0" maxValue="71"/>
    </cacheField>
    <cacheField name="総数(5歳児)" numFmtId="0">
      <sharedItems containsSemiMixedTypes="0" containsString="0" containsNumber="1" containsInteger="1" minValue="0" maxValue="136"/>
    </cacheField>
    <cacheField name="男(5歳児)" numFmtId="0">
      <sharedItems containsSemiMixedTypes="0" containsString="0" containsNumber="1" containsInteger="1" minValue="0" maxValue="72"/>
    </cacheField>
    <cacheField name="女(5歳児)" numFmtId="0">
      <sharedItems containsSemiMixedTypes="0" containsString="0" containsNumber="1" containsInteger="1" minValue="0" maxValue="72"/>
    </cacheField>
    <cacheField name="修了者数" numFmtId="0">
      <sharedItems containsSemiMixedTypes="0" containsString="0" containsNumber="1" containsInteger="1" minValue="0" maxValue="125"/>
    </cacheField>
  </cacheFields>
  <extLst>
    <ext xmlns:x14="http://schemas.microsoft.com/office/spreadsheetml/2009/9/main" uri="{725AE2AE-9491-48be-B2B4-4EB974FC3084}">
      <x14:pivotCacheDefinition/>
    </ext>
  </extLst>
</pivotCacheDefinition>
</file>

<file path=xl/pivotCache/pivotCacheDefinition6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48657406" missingItemsLimit="0" createdVersion="4" refreshedVersion="4" recordCount="17" xr:uid="{00000000-000A-0000-FFFF-FFFF3F000000}">
  <cacheSource type="worksheet">
    <worksheetSource ref="A9:P26" sheet="10-7"/>
  </cacheSource>
  <cacheFields count="16">
    <cacheField name="年別" numFmtId="0">
      <sharedItems containsSemiMixedTypes="0" containsNonDate="0" containsDate="1" containsString="0" minDate="2004-05-01T00:00:00" maxDate="2024-05-01T00:00:00" count="17">
        <d v="2004-05-01T00:00:00"/>
        <d v="2009-05-01T00:00:00"/>
        <d v="2010-05-01T00:00:00"/>
        <d v="2011-05-01T00:00:00"/>
        <d v="2012-05-01T00:00:00"/>
        <d v="2013-05-01T00:00:00"/>
        <d v="2014-05-01T00:00:00"/>
        <d v="2015-05-01T00:00:00"/>
        <d v="2016-05-01T00:00:00"/>
        <d v="2017-05-01T00:00:00"/>
        <d v="2018-05-01T00:00:00"/>
        <d v="2019-05-01T00:00:00"/>
        <d v="2020-05-01T00:00:00"/>
        <d v="2021-05-01T00:00:00"/>
        <d v="2022-05-01T00:00:00"/>
        <d v="2023-05-01T00:00:00"/>
        <d v="2024-05-01T00:00:00"/>
      </sharedItems>
    </cacheField>
    <cacheField name="総数(教員数(本務者))" numFmtId="0">
      <sharedItems containsMixedTypes="1" containsNumber="1" containsInteger="1" minValue="54" maxValue="64"/>
    </cacheField>
    <cacheField name="男(教員数(本務者))" numFmtId="0">
      <sharedItems containsMixedTypes="1" containsNumber="1" containsInteger="1" minValue="39" maxValue="51"/>
    </cacheField>
    <cacheField name="女(教員数(本務者))" numFmtId="0">
      <sharedItems containsMixedTypes="1" containsNumber="1" containsInteger="1" minValue="12" maxValue="20"/>
    </cacheField>
    <cacheField name="総数(職員数(本務者))" numFmtId="0">
      <sharedItems containsMixedTypes="1" containsNumber="1" containsInteger="1" minValue="6" maxValue="9"/>
    </cacheField>
    <cacheField name="男(職員数(本務者))" numFmtId="0">
      <sharedItems containsMixedTypes="1" containsNumber="1" containsInteger="1" minValue="2" maxValue="6"/>
    </cacheField>
    <cacheField name="女(職員数(本務者))" numFmtId="0">
      <sharedItems containsMixedTypes="1" containsNumber="1" containsInteger="1" minValue="2" maxValue="4"/>
    </cacheField>
    <cacheField name="総数(総数)" numFmtId="0">
      <sharedItems containsSemiMixedTypes="0" containsString="0" containsNumber="1" containsInteger="1" minValue="582" maxValue="1023"/>
    </cacheField>
    <cacheField name="男(総数)" numFmtId="0">
      <sharedItems containsSemiMixedTypes="0" containsString="0" containsNumber="1" containsInteger="1" minValue="287" maxValue="509"/>
    </cacheField>
    <cacheField name="女(総数)" numFmtId="0">
      <sharedItems containsSemiMixedTypes="0" containsString="0" containsNumber="1" containsInteger="1" minValue="295" maxValue="523"/>
    </cacheField>
    <cacheField name="男(1学年)" numFmtId="0">
      <sharedItems containsSemiMixedTypes="0" containsString="0" containsNumber="1" containsInteger="1" minValue="97" maxValue="207"/>
    </cacheField>
    <cacheField name="女(1学年)" numFmtId="0">
      <sharedItems containsSemiMixedTypes="0" containsString="0" containsNumber="1" containsInteger="1" minValue="101" maxValue="212"/>
    </cacheField>
    <cacheField name="男(2学年)" numFmtId="0">
      <sharedItems containsSemiMixedTypes="0" containsString="0" containsNumber="1" containsInteger="1" minValue="88" maxValue="181"/>
    </cacheField>
    <cacheField name="女(2学年)" numFmtId="0">
      <sharedItems containsSemiMixedTypes="0" containsString="0" containsNumber="1" containsInteger="1" minValue="91" maxValue="206"/>
    </cacheField>
    <cacheField name="男(3学年)" numFmtId="0">
      <sharedItems containsSemiMixedTypes="0" containsString="0" containsNumber="1" containsInteger="1" minValue="102" maxValue="172"/>
    </cacheField>
    <cacheField name="女(3学年)" numFmtId="0">
      <sharedItems containsSemiMixedTypes="0" containsString="0" containsNumber="1" containsInteger="1" minValue="86" maxValue="189"/>
    </cacheField>
  </cacheFields>
  <extLst>
    <ext xmlns:x14="http://schemas.microsoft.com/office/spreadsheetml/2009/9/main" uri="{725AE2AE-9491-48be-B2B4-4EB974FC3084}">
      <x14:pivotCacheDefinition/>
    </ext>
  </extLst>
</pivotCacheDefinition>
</file>

<file path=xl/pivotCache/pivotCacheDefinition6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49340276" missingItemsLimit="0" createdVersion="4" refreshedVersion="4" recordCount="17" xr:uid="{00000000-000A-0000-FFFF-FFFF40000000}">
  <cacheSource type="worksheet">
    <worksheetSource ref="A4:C21" sheet="10-8"/>
  </cacheSource>
  <cacheFields count="3">
    <cacheField name="年度別"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延べ利用団体数" numFmtId="0">
      <sharedItems containsSemiMixedTypes="0" containsString="0" containsNumber="1" containsInteger="1" minValue="4694" maxValue="8256"/>
    </cacheField>
    <cacheField name="延べ利用人員" numFmtId="0">
      <sharedItems containsSemiMixedTypes="0" containsString="0" containsNumber="1" containsInteger="1" minValue="92909" maxValue="265902"/>
    </cacheField>
  </cacheFields>
  <extLst>
    <ext xmlns:x14="http://schemas.microsoft.com/office/spreadsheetml/2009/9/main" uri="{725AE2AE-9491-48be-B2B4-4EB974FC3084}">
      <x14:pivotCacheDefinition/>
    </ext>
  </extLst>
</pivotCacheDefinition>
</file>

<file path=xl/pivotCache/pivotCacheDefinition6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50000002" missingItemsLimit="0" createdVersion="4" refreshedVersion="4" recordCount="17" xr:uid="{00000000-000A-0000-FFFF-FFFF41000000}">
  <cacheSource type="worksheet">
    <worksheetSource ref="A14:K31" sheet="10-9"/>
  </cacheSource>
  <cacheFields count="11">
    <cacheField name="年度別"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野球(川とのふれあい公園)" numFmtId="0">
      <sharedItems containsSemiMixedTypes="0" containsString="0" containsNumber="1" containsInteger="1" minValue="656" maxValue="1385"/>
    </cacheField>
    <cacheField name="サッカー(川とのふれあい公園)" numFmtId="0">
      <sharedItems containsSemiMixedTypes="0" containsString="0" containsNumber="1" containsInteger="1" minValue="0" maxValue="998"/>
    </cacheField>
    <cacheField name="倉見スポーツ公園" numFmtId="0">
      <sharedItems containsSemiMixedTypes="0" containsString="0" containsNumber="1" containsInteger="1" minValue="606" maxValue="916"/>
    </cacheField>
    <cacheField name="プール(人)" numFmtId="0">
      <sharedItems containsSemiMixedTypes="0" containsString="0" containsNumber="1" containsInteger="1" minValue="0" maxValue="34343"/>
    </cacheField>
    <cacheField name="田端スポーツ公園" numFmtId="0">
      <sharedItems containsSemiMixedTypes="0" containsString="0" containsNumber="1" containsInteger="1" minValue="313" maxValue="2215"/>
    </cacheField>
    <cacheField name="テニスコート" numFmtId="0">
      <sharedItems containsSemiMixedTypes="0" containsString="0" containsNumber="1" containsInteger="1" minValue="599" maxValue="3263"/>
    </cacheField>
    <cacheField name="寒川中学校グラウンド(夜間)" numFmtId="0">
      <sharedItems containsSemiMixedTypes="0" containsString="0" containsNumber="1" containsInteger="1" minValue="61" maxValue="277"/>
    </cacheField>
    <cacheField name="旭が丘中学校グラウンド(夜間)" numFmtId="0">
      <sharedItems containsSemiMixedTypes="0" containsString="0" containsNumber="1" containsInteger="1" minValue="45" maxValue="209"/>
    </cacheField>
    <cacheField name="グラウンド(大蔵青少年広場(人))" numFmtId="0">
      <sharedItems containsSemiMixedTypes="0" containsString="0" containsNumber="1" containsInteger="1" minValue="14136" maxValue="19111"/>
    </cacheField>
    <cacheField name="多目的(大蔵青少年広場(人))" numFmtId="0">
      <sharedItems containsSemiMixedTypes="0" containsString="0" containsNumber="1" containsInteger="1" minValue="4633" maxValue="16182"/>
    </cacheField>
  </cacheFields>
  <extLst>
    <ext xmlns:x14="http://schemas.microsoft.com/office/spreadsheetml/2009/9/main" uri="{725AE2AE-9491-48be-B2B4-4EB974FC3084}">
      <x14:pivotCacheDefinition/>
    </ext>
  </extLst>
</pivotCacheDefinition>
</file>

<file path=xl/pivotCache/pivotCacheDefinition6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50694441" missingItemsLimit="0" createdVersion="4" refreshedVersion="4" recordCount="17" xr:uid="{00000000-000A-0000-FFFF-FFFF42000000}">
  <cacheSource type="worksheet">
    <worksheetSource ref="A14:K31" sheet="10-9"/>
  </cacheSource>
  <cacheFields count="11">
    <cacheField name="年度別"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野球(川とのふれあい公園)" numFmtId="0">
      <sharedItems containsSemiMixedTypes="0" containsString="0" containsNumber="1" containsInteger="1" minValue="656" maxValue="1385"/>
    </cacheField>
    <cacheField name="サッカー(川とのふれあい公園)" numFmtId="0">
      <sharedItems containsSemiMixedTypes="0" containsString="0" containsNumber="1" containsInteger="1" minValue="0" maxValue="998"/>
    </cacheField>
    <cacheField name="倉見スポーツ公園" numFmtId="0">
      <sharedItems containsSemiMixedTypes="0" containsString="0" containsNumber="1" containsInteger="1" minValue="606" maxValue="916"/>
    </cacheField>
    <cacheField name="プール(人)" numFmtId="0">
      <sharedItems containsSemiMixedTypes="0" containsString="0" containsNumber="1" containsInteger="1" minValue="0" maxValue="34343"/>
    </cacheField>
    <cacheField name="田端スポーツ公園" numFmtId="0">
      <sharedItems containsSemiMixedTypes="0" containsString="0" containsNumber="1" containsInteger="1" minValue="313" maxValue="2215"/>
    </cacheField>
    <cacheField name="テニスコート" numFmtId="0">
      <sharedItems containsSemiMixedTypes="0" containsString="0" containsNumber="1" containsInteger="1" minValue="599" maxValue="3263"/>
    </cacheField>
    <cacheField name="寒川中学校グラウンド(夜間)" numFmtId="0">
      <sharedItems containsSemiMixedTypes="0" containsString="0" containsNumber="1" containsInteger="1" minValue="61" maxValue="277"/>
    </cacheField>
    <cacheField name="旭が丘中学校グラウンド(夜間)" numFmtId="0">
      <sharedItems containsSemiMixedTypes="0" containsString="0" containsNumber="1" containsInteger="1" minValue="45" maxValue="209"/>
    </cacheField>
    <cacheField name="グラウンド(大蔵青少年広場(人))" numFmtId="0">
      <sharedItems containsSemiMixedTypes="0" containsString="0" containsNumber="1" containsInteger="1" minValue="14136" maxValue="19111"/>
    </cacheField>
    <cacheField name="多目的(大蔵青少年広場(人))" numFmtId="0">
      <sharedItems containsSemiMixedTypes="0" containsString="0" containsNumber="1" containsInteger="1" minValue="4633" maxValue="16182"/>
    </cacheField>
  </cacheFields>
  <extLst>
    <ext xmlns:x14="http://schemas.microsoft.com/office/spreadsheetml/2009/9/main" uri="{725AE2AE-9491-48be-B2B4-4EB974FC3084}">
      <x14:pivotCacheDefinition/>
    </ext>
  </extLst>
</pivotCacheDefinition>
</file>

<file path=xl/pivotCache/pivotCacheDefinition6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51446761" missingItemsLimit="0" createdVersion="4" refreshedVersion="4" recordCount="68" xr:uid="{00000000-000A-0000-FFFF-FFFF43000000}">
  <cacheSource type="worksheet">
    <worksheetSource ref="A4:D72" sheet="10-10"/>
  </cacheSource>
  <cacheFields count="4">
    <cacheField name="年度別"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施設別" numFmtId="0">
      <sharedItems/>
    </cacheField>
    <cacheField name="延べ利用団体数" numFmtId="0">
      <sharedItems containsSemiMixedTypes="0" containsString="0" containsNumber="1" containsInteger="1" minValue="570" maxValue="5731"/>
    </cacheField>
    <cacheField name="延べ利用人員" numFmtId="0">
      <sharedItems containsSemiMixedTypes="0" containsString="0" containsNumber="1" containsInteger="1" minValue="4701" maxValue="84757"/>
    </cacheField>
  </cacheFields>
  <extLst>
    <ext xmlns:x14="http://schemas.microsoft.com/office/spreadsheetml/2009/9/main" uri="{725AE2AE-9491-48be-B2B4-4EB974FC3084}">
      <x14:pivotCacheDefinition/>
    </ext>
  </extLst>
</pivotCacheDefinition>
</file>

<file path=xl/pivotCache/pivotCacheDefinition6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52141207" missingItemsLimit="0" createdVersion="4" refreshedVersion="4" recordCount="17" xr:uid="{00000000-000A-0000-FFFF-FFFF44000000}">
  <cacheSource type="worksheet">
    <worksheetSource ref="A7:F24" sheet="10-11"/>
  </cacheSource>
  <cacheFields count="6">
    <cacheField name="年度別"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図書購入費" numFmtId="0">
      <sharedItems containsSemiMixedTypes="0" containsString="0" containsNumber="1" containsInteger="1" minValue="5000" maxValue="20000"/>
    </cacheField>
    <cacheField name="蔵書数" numFmtId="0">
      <sharedItems containsSemiMixedTypes="0" containsString="0" containsNumber="1" containsInteger="1" minValue="156561" maxValue="263081"/>
    </cacheField>
    <cacheField name="貸出点数" numFmtId="0">
      <sharedItems containsSemiMixedTypes="0" containsString="0" containsNumber="1" containsInteger="1" minValue="246854" maxValue="501229"/>
    </cacheField>
    <cacheField name="登録者数" numFmtId="0">
      <sharedItems containsSemiMixedTypes="0" containsString="0" containsNumber="1" containsInteger="1" minValue="17541" maxValue="37310"/>
    </cacheField>
    <cacheField name="来館者数" numFmtId="0">
      <sharedItems containsSemiMixedTypes="0" containsString="0" containsNumber="1" containsInteger="1" minValue="186205" maxValue="330864"/>
    </cacheField>
  </cacheFields>
  <extLst>
    <ext xmlns:x14="http://schemas.microsoft.com/office/spreadsheetml/2009/9/main" uri="{725AE2AE-9491-48be-B2B4-4EB974FC3084}">
      <x14:pivotCacheDefinition/>
    </ext>
  </extLst>
</pivotCacheDefinition>
</file>

<file path=xl/pivotCache/pivotCacheDefinition6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52870367" missingItemsLimit="0" createdVersion="4" refreshedVersion="4" recordCount="18" xr:uid="{00000000-000A-0000-FFFF-FFFF45000000}">
  <cacheSource type="worksheet">
    <worksheetSource ref="A5:B23" sheet="10-12"/>
  </cacheSource>
  <cacheFields count="2">
    <cacheField name="年度別" numFmtId="0">
      <sharedItems count="18">
        <s v="平成19年"/>
        <s v="平成20年"/>
        <s v="平成21年"/>
        <s v="平成22年"/>
        <s v="平成23年"/>
        <s v="平成24年"/>
        <s v="平成25年"/>
        <s v="平成26年"/>
        <s v="平成27年"/>
        <s v="平成28年"/>
        <s v="平成29年"/>
        <s v="平成30年"/>
        <s v="令和元年"/>
        <s v="令和2年"/>
        <s v="令和3年"/>
        <s v="令和4年"/>
        <s v="令和5年"/>
        <s v="令和6年"/>
      </sharedItems>
    </cacheField>
    <cacheField name="観光客数" numFmtId="0">
      <sharedItems containsSemiMixedTypes="0" containsString="0" containsNumber="1" containsInteger="1" minValue="1684" maxValue="2508"/>
    </cacheField>
  </cacheFields>
  <extLst>
    <ext xmlns:x14="http://schemas.microsoft.com/office/spreadsheetml/2009/9/main" uri="{725AE2AE-9491-48be-B2B4-4EB974FC3084}">
      <x14:pivotCacheDefinition/>
    </ext>
  </extLst>
</pivotCacheDefinition>
</file>

<file path=xl/pivotCache/pivotCacheDefinition6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53564814" missingItemsLimit="0" createdVersion="4" refreshedVersion="4" recordCount="16" xr:uid="{00000000-000A-0000-FFFF-FFFF46000000}">
  <cacheSource type="worksheet">
    <worksheetSource ref="A5:E21" sheet="11-1"/>
  </cacheSource>
  <cacheFields count="5">
    <cacheField name="年別　 　 　 　　　　　" numFmtId="0">
      <sharedItems count="16">
        <s v="平成21年"/>
        <s v="平成22年"/>
        <s v="平成23年"/>
        <s v="平成24年"/>
        <s v="平成25年"/>
        <s v="平成26年"/>
        <s v="平成27年"/>
        <s v="平成28年"/>
        <s v="平成29年"/>
        <s v="平成30年"/>
        <s v="平成31年"/>
        <s v="令和2年"/>
        <s v="令和3年"/>
        <s v="令和4年"/>
        <s v="令和5年"/>
        <s v="令和6年"/>
      </sharedItems>
    </cacheField>
    <cacheField name="被保護世帯数" numFmtId="0">
      <sharedItems containsSemiMixedTypes="0" containsString="0" containsNumber="1" containsInteger="1" minValue="310" maxValue="530"/>
    </cacheField>
    <cacheField name="世帯数に対する保護率" numFmtId="0">
      <sharedItems containsSemiMixedTypes="0" containsString="0" containsNumber="1" minValue="1.7270000000000001" maxValue="2.6139999999999999"/>
    </cacheField>
    <cacheField name="被保護人員" numFmtId="0">
      <sharedItems containsSemiMixedTypes="0" containsString="0" containsNumber="1" containsInteger="1" minValue="430" maxValue="719"/>
    </cacheField>
    <cacheField name="人口に対する保護率" numFmtId="0">
      <sharedItems containsSemiMixedTypes="0" containsString="0" containsNumber="1" minValue="0.90100000000000002" maxValue="1.481000000000000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894861115" createdVersion="6" refreshedVersion="6" minRefreshableVersion="3" recordCount="2280" xr:uid="{00000000-000A-0000-FFFF-FFFF06000000}">
  <cacheSource type="worksheet">
    <worksheetSource ref="A6:AH2286" sheet="3-4"/>
  </cacheSource>
  <cacheFields count="34">
    <cacheField name="年別" numFmtId="176">
      <sharedItems containsSemiMixedTypes="0" containsNonDate="0" containsDate="1" containsString="0" minDate="2009-07-01T00:00:00" maxDate="2021-06-01T00:00:00" count="5">
        <d v="2009-07-01T00:00:00"/>
        <d v="2012-02-01T00:00:00"/>
        <d v="2014-06-01T00:00:00"/>
        <d v="2016-06-01T00:00:00"/>
        <d v="2021-06-01T00:00:00"/>
      </sharedItems>
    </cacheField>
    <cacheField name="産業大分類" numFmtId="0">
      <sharedItems count="19">
        <s v="総数"/>
        <s v="A農業,林業"/>
        <s v="B漁業"/>
        <s v="C鉱業,採石業,砂利採取業"/>
        <s v="D建設業"/>
        <s v="E製造業"/>
        <s v="F電気･ガス･熱供給･水道業"/>
        <s v="G情報通信業"/>
        <s v="H運輸業,郵便業"/>
        <s v="I卸売業,小売業"/>
        <s v="J金融業,保険業"/>
        <s v="K不動産業,物品賃貸業"/>
        <s v="L学術研究,専門･技術サービス業"/>
        <s v="M宿泊業,飲食サービス業"/>
        <s v="N生活関連サービス業,娯楽業"/>
        <s v="O教育,学習支援業"/>
        <s v="P医療,福祉"/>
        <s v="Q複合サービス事業"/>
        <s v="Rサービス業（他に分類されないもの）"/>
      </sharedItems>
    </cacheField>
    <cacheField name="経営組織別" numFmtId="0">
      <sharedItems count="4">
        <s v="総数"/>
        <s v="個人"/>
        <s v="法人"/>
        <s v="法人でない団体"/>
      </sharedItems>
    </cacheField>
    <cacheField name="種別" numFmtId="0">
      <sharedItems count="3">
        <s v="総数"/>
        <s v="会社"/>
        <s v="会社以外の法人"/>
      </sharedItems>
    </cacheField>
    <cacheField name="区分" numFmtId="0">
      <sharedItems count="4">
        <s v="事業所数"/>
        <s v="従業者（総数）"/>
        <s v="従業者（男）"/>
        <s v="従業者（女）"/>
      </sharedItems>
    </cacheField>
    <cacheField name="総数(開設時期)" numFmtId="0">
      <sharedItems containsMixedTypes="1" containsNumber="1" containsInteger="1" minValue="0" maxValue="23593"/>
    </cacheField>
    <cacheField name="昭和59年以前" numFmtId="0">
      <sharedItems containsMixedTypes="1" containsNumber="1" containsInteger="1" minValue="0" maxValue="12937"/>
    </cacheField>
    <cacheField name="昭和60年～平成6年" numFmtId="0">
      <sharedItems containsMixedTypes="1" containsNumber="1" containsInteger="1" minValue="0" maxValue="3005"/>
    </cacheField>
    <cacheField name="平成7年～平成1１年" numFmtId="0">
      <sharedItems containsMixedTypes="1" containsNumber="1" containsInteger="1" minValue="0" maxValue="2356"/>
    </cacheField>
    <cacheField name="平成7年～平成16年" numFmtId="0">
      <sharedItems containsMixedTypes="1" containsNumber="1" containsInteger="1" minValue="0" maxValue="4304"/>
    </cacheField>
    <cacheField name="平成12年" numFmtId="0">
      <sharedItems containsMixedTypes="1" containsNumber="1" containsInteger="1" minValue="0" maxValue="349"/>
    </cacheField>
    <cacheField name="平成13年" numFmtId="0">
      <sharedItems containsMixedTypes="1" containsNumber="1" containsInteger="1" minValue="0" maxValue="480"/>
    </cacheField>
    <cacheField name="平成14年" numFmtId="0">
      <sharedItems containsMixedTypes="1" containsNumber="1" containsInteger="1" minValue="0" maxValue="282"/>
    </cacheField>
    <cacheField name="平成15年" numFmtId="0">
      <sharedItems containsMixedTypes="1" containsNumber="1" containsInteger="1" minValue="0" maxValue="471"/>
    </cacheField>
    <cacheField name="平成16年" numFmtId="0">
      <sharedItems containsMixedTypes="1" containsNumber="1" containsInteger="1" minValue="0" maxValue="693"/>
    </cacheField>
    <cacheField name="平成17年" numFmtId="0">
      <sharedItems containsMixedTypes="1" containsNumber="1" containsInteger="1" minValue="0" maxValue="611"/>
    </cacheField>
    <cacheField name="平成18年" numFmtId="0">
      <sharedItems containsMixedTypes="1" containsNumber="1" containsInteger="1" minValue="0" maxValue="451"/>
    </cacheField>
    <cacheField name="平成19年" numFmtId="0">
      <sharedItems containsMixedTypes="1" containsNumber="1" containsInteger="1" minValue="0" maxValue="693"/>
    </cacheField>
    <cacheField name="平成20年" numFmtId="0">
      <sharedItems containsMixedTypes="1" containsNumber="1" containsInteger="1" minValue="0" maxValue="479"/>
    </cacheField>
    <cacheField name="平成21年" numFmtId="0">
      <sharedItems containsMixedTypes="1" containsNumber="1" containsInteger="1" minValue="0" maxValue="409"/>
    </cacheField>
    <cacheField name="平成22年" numFmtId="0">
      <sharedItems containsMixedTypes="1" containsNumber="1" containsInteger="1" minValue="0" maxValue="633"/>
    </cacheField>
    <cacheField name="平成23年" numFmtId="0">
      <sharedItems containsMixedTypes="1" containsNumber="1" containsInteger="1" minValue="0" maxValue="493"/>
    </cacheField>
    <cacheField name="平成24年" numFmtId="0">
      <sharedItems containsMixedTypes="1" containsNumber="1" containsInteger="1" minValue="0" maxValue="294"/>
    </cacheField>
    <cacheField name="平成25年" numFmtId="0">
      <sharedItems containsMixedTypes="1" containsNumber="1" containsInteger="1" minValue="0" maxValue="370"/>
    </cacheField>
    <cacheField name="平成26年" numFmtId="0">
      <sharedItems containsMixedTypes="1" containsNumber="1" containsInteger="1" minValue="0" maxValue="330"/>
    </cacheField>
    <cacheField name="平成17年～平成26年" numFmtId="0">
      <sharedItems containsString="0" containsBlank="1" containsNumber="1" containsInteger="1" minValue="0" maxValue="3554"/>
    </cacheField>
    <cacheField name="平成27年" numFmtId="0">
      <sharedItems containsString="0" containsBlank="1" containsNumber="1" containsInteger="1" minValue="0" maxValue="308"/>
    </cacheField>
    <cacheField name="平成28年" numFmtId="0">
      <sharedItems containsString="0" containsBlank="1" containsNumber="1" containsInteger="1" minValue="0" maxValue="471"/>
    </cacheField>
    <cacheField name="平成29年" numFmtId="0">
      <sharedItems containsString="0" containsBlank="1" containsNumber="1" containsInteger="1" minValue="0" maxValue="337"/>
    </cacheField>
    <cacheField name="平成30年" numFmtId="0">
      <sharedItems containsString="0" containsBlank="1" containsNumber="1" containsInteger="1" minValue="0" maxValue="230"/>
    </cacheField>
    <cacheField name="令和元年" numFmtId="0">
      <sharedItems containsString="0" containsBlank="1" containsNumber="1" containsInteger="1" minValue="0" maxValue="399"/>
    </cacheField>
    <cacheField name="令和2年" numFmtId="0">
      <sharedItems containsString="0" containsBlank="1" containsNumber="1" containsInteger="1" minValue="0" maxValue="1325"/>
    </cacheField>
    <cacheField name="令和3年" numFmtId="0">
      <sharedItems containsBlank="1" containsMixedTypes="1" containsNumber="1" containsInteger="1" minValue="0" maxValue="84"/>
    </cacheField>
    <cacheField name="不詳" numFmtId="0">
      <sharedItems containsMixedTypes="1" containsNumber="1" containsInteger="1" minValue="0" maxValue="540"/>
    </cacheField>
  </cacheFields>
  <extLst>
    <ext xmlns:x14="http://schemas.microsoft.com/office/spreadsheetml/2009/9/main" uri="{725AE2AE-9491-48be-B2B4-4EB974FC3084}">
      <x14:pivotCacheDefinition/>
    </ext>
  </extLst>
</pivotCacheDefinition>
</file>

<file path=xl/pivotCache/pivotCacheDefinition7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54270836" missingItemsLimit="0" createdVersion="4" refreshedVersion="4" recordCount="16" xr:uid="{00000000-000A-0000-FFFF-FFFF47000000}">
  <cacheSource type="worksheet">
    <worksheetSource ref="A5:E21" sheet="11-1"/>
  </cacheSource>
  <cacheFields count="5">
    <cacheField name="年別　 　 　 　　　　　" numFmtId="0">
      <sharedItems count="16">
        <s v="平成21年"/>
        <s v="平成22年"/>
        <s v="平成23年"/>
        <s v="平成24年"/>
        <s v="平成25年"/>
        <s v="平成26年"/>
        <s v="平成27年"/>
        <s v="平成28年"/>
        <s v="平成29年"/>
        <s v="平成30年"/>
        <s v="平成31年"/>
        <s v="令和2年"/>
        <s v="令和3年"/>
        <s v="令和4年"/>
        <s v="令和5年"/>
        <s v="令和6年"/>
      </sharedItems>
    </cacheField>
    <cacheField name="被保護世帯数" numFmtId="0">
      <sharedItems containsSemiMixedTypes="0" containsString="0" containsNumber="1" containsInteger="1" minValue="310" maxValue="530"/>
    </cacheField>
    <cacheField name="世帯数に対する保護率" numFmtId="0">
      <sharedItems containsSemiMixedTypes="0" containsString="0" containsNumber="1" minValue="1.7270000000000001" maxValue="2.6139999999999999"/>
    </cacheField>
    <cacheField name="被保護人員" numFmtId="0">
      <sharedItems containsSemiMixedTypes="0" containsString="0" containsNumber="1" containsInteger="1" minValue="430" maxValue="719"/>
    </cacheField>
    <cacheField name="人口に対する保護率" numFmtId="0">
      <sharedItems containsSemiMixedTypes="0" containsString="0" containsNumber="1" minValue="0.90100000000000002" maxValue="1.4810000000000001"/>
    </cacheField>
  </cacheFields>
  <extLst>
    <ext xmlns:x14="http://schemas.microsoft.com/office/spreadsheetml/2009/9/main" uri="{725AE2AE-9491-48be-B2B4-4EB974FC3084}">
      <x14:pivotCacheDefinition/>
    </ext>
  </extLst>
</pivotCacheDefinition>
</file>

<file path=xl/pivotCache/pivotCacheDefinition7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54942131" missingItemsLimit="0" createdVersion="4" refreshedVersion="4" recordCount="17" xr:uid="{00000000-000A-0000-FFFF-FFFF48000000}">
  <cacheSource type="worksheet">
    <worksheetSource ref="A4:G21" sheet="11-2"/>
  </cacheSource>
  <cacheFields count="7">
    <cacheField name="年度別　 　 　 　　　　　"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総額" numFmtId="0">
      <sharedItems containsSemiMixedTypes="0" containsString="0" containsNumber="1" containsInteger="1" minValue="706927" maxValue="1286785"/>
    </cacheField>
    <cacheField name="生活扶助" numFmtId="0">
      <sharedItems containsSemiMixedTypes="0" containsString="0" containsNumber="1" containsInteger="1" minValue="214138" maxValue="337641"/>
    </cacheField>
    <cacheField name="住宅扶助" numFmtId="0">
      <sharedItems containsSemiMixedTypes="0" containsString="0" containsNumber="1" containsInteger="1" minValue="115614" maxValue="231256"/>
    </cacheField>
    <cacheField name="教育扶助" numFmtId="0">
      <sharedItems containsSemiMixedTypes="0" containsString="0" containsNumber="1" containsInteger="1" minValue="2533" maxValue="6192"/>
    </cacheField>
    <cacheField name="医療扶助" numFmtId="0">
      <sharedItems containsSemiMixedTypes="0" containsString="0" containsNumber="1" containsInteger="1" minValue="353749" maxValue="658419"/>
    </cacheField>
    <cacheField name="その他の扶助" numFmtId="0">
      <sharedItems containsSemiMixedTypes="0" containsString="0" containsNumber="1" containsInteger="1" minValue="20893" maxValue="60887"/>
    </cacheField>
  </cacheFields>
  <extLst>
    <ext xmlns:x14="http://schemas.microsoft.com/office/spreadsheetml/2009/9/main" uri="{725AE2AE-9491-48be-B2B4-4EB974FC3084}">
      <x14:pivotCacheDefinition/>
    </ext>
  </extLst>
</pivotCacheDefinition>
</file>

<file path=xl/pivotCache/pivotCacheDefinition7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55613425" missingItemsLimit="0" createdVersion="4" refreshedVersion="4" recordCount="62" xr:uid="{00000000-000A-0000-FFFF-FFFF49000000}">
  <cacheSource type="worksheet">
    <worksheetSource ref="A7:G69" sheet="11-3"/>
  </cacheSource>
  <cacheFields count="7">
    <cacheField name="年別" numFmtId="0">
      <sharedItems containsSemiMixedTypes="0" containsNonDate="0" containsDate="1" containsString="0" minDate="2011-05-01T00:00:00" maxDate="2024-05-01T00:00:00" count="14">
        <d v="2011-05-01T00:00:00"/>
        <d v="2012-05-01T00:00:00"/>
        <d v="2013-05-01T00:00:00"/>
        <d v="2014-05-01T00:00:00"/>
        <d v="2015-05-01T00:00:00"/>
        <d v="2016-05-01T00:00:00"/>
        <d v="2017-05-01T00:00:00"/>
        <d v="2018-05-01T00:00:00"/>
        <d v="2019-05-01T00:00:00"/>
        <d v="2020-05-01T00:00:00"/>
        <d v="2021-05-01T00:00:00"/>
        <d v="2022-05-01T00:00:00"/>
        <d v="2023-05-01T00:00:00"/>
        <d v="2024-05-01T00:00:00"/>
      </sharedItems>
    </cacheField>
    <cacheField name="区分" numFmtId="0">
      <sharedItems count="6">
        <s v="さむかわ保育園"/>
        <s v="旭保育園"/>
        <s v="一之宮愛児園"/>
        <s v="寒川湘南保育園"/>
        <s v="湘南こども園（保育所部分）"/>
        <s v="寒川さくら幼稚園（保育所部分）"/>
      </sharedItems>
    </cacheField>
    <cacheField name="定員" numFmtId="0">
      <sharedItems containsSemiMixedTypes="0" containsString="0" containsNumber="1" containsInteger="1" minValue="46" maxValue="180"/>
    </cacheField>
    <cacheField name="総数(児童数)" numFmtId="0">
      <sharedItems containsSemiMixedTypes="0" containsString="0" containsNumber="1" containsInteger="1" minValue="21" maxValue="216"/>
    </cacheField>
    <cacheField name="3歳未満(児童数)" numFmtId="0">
      <sharedItems containsSemiMixedTypes="0" containsString="0" containsNumber="1" containsInteger="1" minValue="16" maxValue="76"/>
    </cacheField>
    <cacheField name="3歳(児童数)" numFmtId="0">
      <sharedItems containsSemiMixedTypes="0" containsString="0" containsNumber="1" containsInteger="1" minValue="3" maxValue="47"/>
    </cacheField>
    <cacheField name="4歳以上(児童数)" numFmtId="0">
      <sharedItems containsSemiMixedTypes="0" containsString="0" containsNumber="1" containsInteger="1" minValue="2" maxValue="99"/>
    </cacheField>
  </cacheFields>
  <extLst>
    <ext xmlns:x14="http://schemas.microsoft.com/office/spreadsheetml/2009/9/main" uri="{725AE2AE-9491-48be-B2B4-4EB974FC3084}">
      <x14:pivotCacheDefinition/>
    </ext>
  </extLst>
</pivotCacheDefinition>
</file>

<file path=xl/pivotCache/pivotCacheDefinition7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5638889" missingItemsLimit="0" createdVersion="4" refreshedVersion="4" recordCount="17" xr:uid="{00000000-000A-0000-FFFF-FFFF4A000000}">
  <cacheSource type="worksheet">
    <worksheetSource ref="A6:F23" sheet="11-4"/>
  </cacheSource>
  <cacheFields count="6">
    <cacheField name="年度別"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開設日数(日)" numFmtId="0">
      <sharedItems containsSemiMixedTypes="0" containsString="0" containsNumber="1" containsInteger="1" minValue="233" maxValue="245"/>
    </cacheField>
    <cacheField name="親子(組)(来室)" numFmtId="0">
      <sharedItems containsSemiMixedTypes="0" containsString="0" containsNumber="1" containsInteger="1" minValue="1226" maxValue="4894"/>
    </cacheField>
    <cacheField name="人数(人)(来室)" numFmtId="0">
      <sharedItems containsSemiMixedTypes="0" containsString="0" containsNumber="1" containsInteger="1" minValue="2722" maxValue="11461"/>
    </cacheField>
    <cacheField name="面接相談(相談(件))" numFmtId="0">
      <sharedItems containsSemiMixedTypes="0" containsString="0" containsNumber="1" containsInteger="1" minValue="515" maxValue="2373"/>
    </cacheField>
    <cacheField name="電話相談(相談(件))" numFmtId="0">
      <sharedItems containsSemiMixedTypes="0" containsString="0" containsNumber="1" containsInteger="1" minValue="3" maxValue="93"/>
    </cacheField>
  </cacheFields>
  <extLst>
    <ext xmlns:x14="http://schemas.microsoft.com/office/spreadsheetml/2009/9/main" uri="{725AE2AE-9491-48be-B2B4-4EB974FC3084}">
      <x14:pivotCacheDefinition/>
    </ext>
  </extLst>
</pivotCacheDefinition>
</file>

<file path=xl/pivotCache/pivotCacheDefinition7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57129633" missingItemsLimit="0" createdVersion="4" refreshedVersion="4" recordCount="17" xr:uid="{00000000-000A-0000-FFFF-FFFF4B000000}">
  <cacheSource type="worksheet">
    <worksheetSource ref="A6:F23" sheet="11-4"/>
  </cacheSource>
  <cacheFields count="6">
    <cacheField name="年度別"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開設日数(日)" numFmtId="0">
      <sharedItems containsSemiMixedTypes="0" containsString="0" containsNumber="1" containsInteger="1" minValue="233" maxValue="245"/>
    </cacheField>
    <cacheField name="親子(組)(来室)" numFmtId="0">
      <sharedItems containsSemiMixedTypes="0" containsString="0" containsNumber="1" containsInteger="1" minValue="1226" maxValue="4894"/>
    </cacheField>
    <cacheField name="人数(人)(来室)" numFmtId="0">
      <sharedItems containsSemiMixedTypes="0" containsString="0" containsNumber="1" containsInteger="1" minValue="2722" maxValue="11461"/>
    </cacheField>
    <cacheField name="面接相談(相談(件))" numFmtId="0">
      <sharedItems containsSemiMixedTypes="0" containsString="0" containsNumber="1" containsInteger="1" minValue="515" maxValue="2373"/>
    </cacheField>
    <cacheField name="電話相談(相談(件))" numFmtId="0">
      <sharedItems containsSemiMixedTypes="0" containsString="0" containsNumber="1" containsInteger="1" minValue="3" maxValue="93"/>
    </cacheField>
  </cacheFields>
  <extLst>
    <ext xmlns:x14="http://schemas.microsoft.com/office/spreadsheetml/2009/9/main" uri="{725AE2AE-9491-48be-B2B4-4EB974FC3084}">
      <x14:pivotCacheDefinition/>
    </ext>
  </extLst>
</pivotCacheDefinition>
</file>

<file path=xl/pivotCache/pivotCacheDefinition7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57800927" missingItemsLimit="0" createdVersion="4" refreshedVersion="4" recordCount="17" xr:uid="{00000000-000A-0000-FFFF-FFFF4C000000}">
  <cacheSource type="worksheet">
    <worksheetSource ref="A6:E23" sheet="11-5"/>
  </cacheSource>
  <cacheFields count="5">
    <cacheField name="年度別"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実施回数(回)" numFmtId="0">
      <sharedItems containsSemiMixedTypes="0" containsString="0" containsNumber="1" containsInteger="1" minValue="29" maxValue="43"/>
    </cacheField>
    <cacheField name="親子(組)(参加者)" numFmtId="0">
      <sharedItems containsSemiMixedTypes="0" containsString="0" containsNumber="1" containsInteger="1" minValue="53" maxValue="344"/>
    </cacheField>
    <cacheField name="人数(人)(参加者)" numFmtId="0">
      <sharedItems containsSemiMixedTypes="0" containsString="0" containsNumber="1" containsInteger="1" minValue="121" maxValue="732"/>
    </cacheField>
    <cacheField name="相談(件)" numFmtId="0">
      <sharedItems containsSemiMixedTypes="0" containsString="0" containsNumber="1" containsInteger="1" minValue="31" maxValue="314"/>
    </cacheField>
  </cacheFields>
  <extLst>
    <ext xmlns:x14="http://schemas.microsoft.com/office/spreadsheetml/2009/9/main" uri="{725AE2AE-9491-48be-B2B4-4EB974FC3084}">
      <x14:pivotCacheDefinition/>
    </ext>
  </extLst>
</pivotCacheDefinition>
</file>

<file path=xl/pivotCache/pivotCacheDefinition7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58460646" missingItemsLimit="0" createdVersion="4" refreshedVersion="4" recordCount="17" xr:uid="{00000000-000A-0000-FFFF-FFFF4D000000}">
  <cacheSource type="worksheet">
    <worksheetSource ref="A6:E23" sheet="11-5"/>
  </cacheSource>
  <cacheFields count="5">
    <cacheField name="年度別"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実施回数(回)" numFmtId="0">
      <sharedItems containsSemiMixedTypes="0" containsString="0" containsNumber="1" containsInteger="1" minValue="29" maxValue="43"/>
    </cacheField>
    <cacheField name="親子(組)(参加者)" numFmtId="0">
      <sharedItems containsSemiMixedTypes="0" containsString="0" containsNumber="1" containsInteger="1" minValue="53" maxValue="344"/>
    </cacheField>
    <cacheField name="人数(人)(参加者)" numFmtId="0">
      <sharedItems containsSemiMixedTypes="0" containsString="0" containsNumber="1" containsInteger="1" minValue="121" maxValue="732"/>
    </cacheField>
    <cacheField name="相談(件)" numFmtId="0">
      <sharedItems containsSemiMixedTypes="0" containsString="0" containsNumber="1" containsInteger="1" minValue="31" maxValue="314"/>
    </cacheField>
  </cacheFields>
  <extLst>
    <ext xmlns:x14="http://schemas.microsoft.com/office/spreadsheetml/2009/9/main" uri="{725AE2AE-9491-48be-B2B4-4EB974FC3084}">
      <x14:pivotCacheDefinition/>
    </ext>
  </extLst>
</pivotCacheDefinition>
</file>

<file path=xl/pivotCache/pivotCacheDefinition7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59120371" missingItemsLimit="0" createdVersion="4" refreshedVersion="4" recordCount="17" xr:uid="{00000000-000A-0000-FFFF-FFFF4E000000}">
  <cacheSource type="worksheet">
    <worksheetSource ref="A7:P24" sheet="11-6"/>
  </cacheSource>
  <cacheFields count="16">
    <cacheField name="年別"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被保険者世帯数" numFmtId="0">
      <sharedItems containsSemiMixedTypes="0" containsString="0" containsNumber="1" containsInteger="1" minValue="5763" maxValue="8013"/>
    </cacheField>
    <cacheField name="被保険者数" numFmtId="38">
      <sharedItems containsSemiMixedTypes="0" containsString="0" containsNumber="1" containsInteger="1" minValue="8591" maxValue="14796"/>
    </cacheField>
    <cacheField name="総数(増加)" numFmtId="38">
      <sharedItems containsSemiMixedTypes="0" containsString="0" containsNumber="1" containsInteger="1" minValue="2026" maxValue="2726"/>
    </cacheField>
    <cacheField name="転入(増加)" numFmtId="0">
      <sharedItems containsSemiMixedTypes="0" containsString="0" containsNumber="1" containsInteger="1" minValue="387" maxValue="619"/>
    </cacheField>
    <cacheField name="社会保険離脱(増加)" numFmtId="0">
      <sharedItems containsSemiMixedTypes="0" containsString="0" containsNumber="1" containsInteger="1" minValue="1400" maxValue="1808"/>
    </cacheField>
    <cacheField name="生活保護廃止(増加)" numFmtId="0">
      <sharedItems containsSemiMixedTypes="0" containsString="0" containsNumber="1" containsInteger="1" minValue="16" maxValue="63"/>
    </cacheField>
    <cacheField name="出生(増加)" numFmtId="0">
      <sharedItems containsSemiMixedTypes="0" containsString="0" containsNumber="1" containsInteger="1" minValue="25" maxValue="94"/>
    </cacheField>
    <cacheField name="その他(増加)" numFmtId="0">
      <sharedItems containsSemiMixedTypes="0" containsString="0" containsNumber="1" containsInteger="1" minValue="87" maxValue="280"/>
    </cacheField>
    <cacheField name="総数(減少)" numFmtId="0">
      <sharedItems containsSemiMixedTypes="0" containsString="0" containsNumber="1" containsInteger="1" minValue="2142" maxValue="5351"/>
    </cacheField>
    <cacheField name="転出(減少)" numFmtId="0">
      <sharedItems containsSemiMixedTypes="0" containsString="0" containsNumber="1" containsInteger="1" minValue="300" maxValue="566"/>
    </cacheField>
    <cacheField name="社会保険加入(減少)" numFmtId="0">
      <sharedItems containsSemiMixedTypes="0" containsString="0" containsNumber="1" containsInteger="1" minValue="1086" maxValue="1763"/>
    </cacheField>
    <cacheField name="生活保護開始(減少)" numFmtId="0">
      <sharedItems containsSemiMixedTypes="0" containsString="0" containsNumber="1" containsInteger="1" minValue="40" maxValue="123"/>
    </cacheField>
    <cacheField name="死亡(減少)" numFmtId="0">
      <sharedItems containsSemiMixedTypes="0" containsString="0" containsNumber="1" containsInteger="1" minValue="66" maxValue="115"/>
    </cacheField>
    <cacheField name="後期高齢者加入(減少)" numFmtId="0">
      <sharedItems containsSemiMixedTypes="0" containsString="0" containsNumber="1" containsInteger="1" minValue="367" maxValue="2969"/>
    </cacheField>
    <cacheField name="その他(減少)" numFmtId="0">
      <sharedItems containsSemiMixedTypes="0" containsString="0" containsNumber="1" containsInteger="1" minValue="162" maxValue="361"/>
    </cacheField>
  </cacheFields>
  <extLst>
    <ext xmlns:x14="http://schemas.microsoft.com/office/spreadsheetml/2009/9/main" uri="{725AE2AE-9491-48be-B2B4-4EB974FC3084}">
      <x14:pivotCacheDefinition/>
    </ext>
  </extLst>
</pivotCacheDefinition>
</file>

<file path=xl/pivotCache/pivotCacheDefinition7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59803242" missingItemsLimit="0" createdVersion="4" refreshedVersion="4" recordCount="17" xr:uid="{00000000-000A-0000-FFFF-FFFF4F000000}">
  <cacheSource type="worksheet">
    <worksheetSource ref="A8:AB25" sheet="11-7"/>
  </cacheSource>
  <cacheFields count="28">
    <cacheField name="年度別"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件数(保険給付総数)(保険給付)" numFmtId="0">
      <sharedItems containsSemiMixedTypes="0" containsString="0" containsNumber="1" containsInteger="1" minValue="153102" maxValue="202668"/>
    </cacheField>
    <cacheField name="費用額(保険給付総数)(保険給付)" numFmtId="0">
      <sharedItems containsSemiMixedTypes="0" containsString="0" containsNumber="1" containsInteger="1" minValue="3603960" maxValue="4468888"/>
    </cacheField>
    <cacheField name="件数(入院)(療養の給付等)(保険給付)" numFmtId="0">
      <sharedItems containsSemiMixedTypes="0" containsString="0" containsNumber="1" containsInteger="1" minValue="1963" maxValue="2912"/>
    </cacheField>
    <cacheField name="費用額(入院)(療養の給付等)(保険給付)" numFmtId="0">
      <sharedItems containsSemiMixedTypes="0" containsString="0" containsNumber="1" containsInteger="1" minValue="1152947" maxValue="1641811"/>
    </cacheField>
    <cacheField name="件数(入院時食事療養　　)(療養の給付等)(保険給付)" numFmtId="0">
      <sharedItems containsSemiMixedTypes="0" containsString="0" containsNumber="1" containsInteger="1" minValue="1848" maxValue="2756"/>
    </cacheField>
    <cacheField name="費用額(入院時食事療養　　)(療養の給付等)(保険給付)" numFmtId="0">
      <sharedItems containsSemiMixedTypes="0" containsString="0" containsNumber="1" containsInteger="1" minValue="48084" maxValue="77371"/>
    </cacheField>
    <cacheField name="件数(入院外)(療養の給付等)(保険給付)" numFmtId="0">
      <sharedItems containsSemiMixedTypes="0" containsString="0" containsNumber="1" containsInteger="1" minValue="74496" maxValue="104002"/>
    </cacheField>
    <cacheField name="費用額　(入院外)(療養の給付等)(保険給付)" numFmtId="0">
      <sharedItems containsSemiMixedTypes="0" containsString="0" containsNumber="1" containsInteger="1" minValue="1237831" maxValue="1559370"/>
    </cacheField>
    <cacheField name="件数(歯科)(療養の給付等)(保険給付)" numFmtId="0">
      <sharedItems containsSemiMixedTypes="0" containsString="0" containsNumber="1" containsInteger="1" minValue="19091" maxValue="26123"/>
    </cacheField>
    <cacheField name="費用額(歯科)(療養の給付等)(保険給付)" numFmtId="0">
      <sharedItems containsSemiMixedTypes="0" containsString="0" containsNumber="1" containsInteger="1" minValue="237213" maxValue="320305"/>
    </cacheField>
    <cacheField name="件数(薬剤)(療養の給付等)(保険給付)" numFmtId="0">
      <sharedItems containsSemiMixedTypes="0" containsString="0" containsNumber="1" containsInteger="1" minValue="52967" maxValue="66819"/>
    </cacheField>
    <cacheField name="費用額(薬剤)(療養の給付等)(保険給付)" numFmtId="0">
      <sharedItems containsSemiMixedTypes="0" containsString="0" containsNumber="1" containsInteger="1" minValue="634425" maxValue="867075"/>
    </cacheField>
    <cacheField name="件数(施設療養費)(療養の給付等)(保険給付)" numFmtId="0">
      <sharedItems containsSemiMixedTypes="0" containsString="0" containsNumber="1" containsInteger="1" minValue="0" maxValue="0"/>
    </cacheField>
    <cacheField name="費用額(施設療養費)(療養の給付等)(保険給付)" numFmtId="0">
      <sharedItems containsSemiMixedTypes="0" containsString="0" containsNumber="1" containsInteger="1" minValue="0" maxValue="0"/>
    </cacheField>
    <cacheField name="件数(訪問看護)(療養の給付等)(保険給付)" numFmtId="0">
      <sharedItems containsSemiMixedTypes="0" containsString="0" containsNumber="1" containsInteger="1" minValue="118" maxValue="786"/>
    </cacheField>
    <cacheField name="費用額(訪問看護)(療養の給付等)(保険給付)" numFmtId="0">
      <sharedItems containsSemiMixedTypes="0" containsString="0" containsNumber="1" containsInteger="1" minValue="6444" maxValue="59818"/>
    </cacheField>
    <cacheField name="食事療養差額支給件数(療養費等)(保険給付)" numFmtId="0">
      <sharedItems containsSemiMixedTypes="0" containsString="0" containsNumber="1" containsInteger="1" minValue="0" maxValue="142"/>
    </cacheField>
    <cacheField name="件数(療養費)(療養費等)(保険給付)" numFmtId="0">
      <sharedItems containsSemiMixedTypes="0" containsString="0" containsNumber="1" containsInteger="1" minValue="3106" maxValue="6141"/>
    </cacheField>
    <cacheField name="費用額(療養費)(療養費等)(保険給付)" numFmtId="0">
      <sharedItems containsSemiMixedTypes="0" containsString="0" containsNumber="1" containsInteger="1" minValue="31437" maxValue="65544"/>
    </cacheField>
    <cacheField name="件数(移送費)(療養費等)(保険給付)" numFmtId="0">
      <sharedItems containsSemiMixedTypes="0" containsString="0" containsNumber="1" containsInteger="1" minValue="0" maxValue="1"/>
    </cacheField>
    <cacheField name="費用額(移送費)(療養費等)(保険給付)" numFmtId="0">
      <sharedItems containsSemiMixedTypes="0" containsString="0" containsNumber="1" containsInteger="1" minValue="0" maxValue="147"/>
    </cacheField>
    <cacheField name="件数(総数)(その他の保険給付)" numFmtId="0">
      <sharedItems containsSemiMixedTypes="0" containsString="0" containsNumber="1" containsInteger="1" minValue="95" maxValue="198"/>
    </cacheField>
    <cacheField name="金額(総数)(その他の保険給付)" numFmtId="0">
      <sharedItems containsSemiMixedTypes="0" containsString="0" containsNumber="1" containsInteger="1" minValue="15255" maxValue="38770"/>
    </cacheField>
    <cacheField name="件数(出産育児給付)(その他の保険給付)" numFmtId="0">
      <sharedItems containsSemiMixedTypes="0" containsString="0" containsNumber="1" containsInteger="1" minValue="23" maxValue="92"/>
    </cacheField>
    <cacheField name="金額(出産育児給付)(その他の保険給付)" numFmtId="0">
      <sharedItems containsSemiMixedTypes="0" containsString="0" containsNumber="1" containsInteger="1" minValue="11205" maxValue="34020"/>
    </cacheField>
    <cacheField name="件数(葬祭給付)(その他の保険給付)" numFmtId="0">
      <sharedItems containsSemiMixedTypes="0" containsString="0" containsNumber="1" containsInteger="1" minValue="61" maxValue="116"/>
    </cacheField>
    <cacheField name="金額(葬祭給付)(その他の保険給付)" numFmtId="0">
      <sharedItems containsSemiMixedTypes="0" containsString="0" containsNumber="1" containsInteger="1" minValue="3050" maxValue="5800"/>
    </cacheField>
  </cacheFields>
  <extLst>
    <ext xmlns:x14="http://schemas.microsoft.com/office/spreadsheetml/2009/9/main" uri="{725AE2AE-9491-48be-B2B4-4EB974FC3084}">
      <x14:pivotCacheDefinition/>
    </ext>
  </extLst>
</pivotCacheDefinition>
</file>

<file path=xl/pivotCache/pivotCacheDefinition7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60509257" missingItemsLimit="0" createdVersion="4" refreshedVersion="4" recordCount="17" xr:uid="{00000000-000A-0000-FFFF-FFFF50000000}">
  <cacheSource type="worksheet">
    <worksheetSource ref="A8:AB25" sheet="11-7"/>
  </cacheSource>
  <cacheFields count="28">
    <cacheField name="年度別"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件数(保険給付総数)(保険給付)" numFmtId="0">
      <sharedItems containsSemiMixedTypes="0" containsString="0" containsNumber="1" containsInteger="1" minValue="153102" maxValue="202668"/>
    </cacheField>
    <cacheField name="費用額(保険給付総数)(保険給付)" numFmtId="0">
      <sharedItems containsSemiMixedTypes="0" containsString="0" containsNumber="1" containsInteger="1" minValue="3603960" maxValue="4468888"/>
    </cacheField>
    <cacheField name="件数(入院)(療養の給付等)(保険給付)" numFmtId="0">
      <sharedItems containsSemiMixedTypes="0" containsString="0" containsNumber="1" containsInteger="1" minValue="1963" maxValue="2912"/>
    </cacheField>
    <cacheField name="費用額(入院)(療養の給付等)(保険給付)" numFmtId="0">
      <sharedItems containsSemiMixedTypes="0" containsString="0" containsNumber="1" containsInteger="1" minValue="1152947" maxValue="1641811"/>
    </cacheField>
    <cacheField name="件数(入院時食事療養　　)(療養の給付等)(保険給付)" numFmtId="0">
      <sharedItems containsSemiMixedTypes="0" containsString="0" containsNumber="1" containsInteger="1" minValue="1848" maxValue="2756"/>
    </cacheField>
    <cacheField name="費用額(入院時食事療養　　)(療養の給付等)(保険給付)" numFmtId="0">
      <sharedItems containsSemiMixedTypes="0" containsString="0" containsNumber="1" containsInteger="1" minValue="48084" maxValue="77371"/>
    </cacheField>
    <cacheField name="件数(入院外)(療養の給付等)(保険給付)" numFmtId="0">
      <sharedItems containsSemiMixedTypes="0" containsString="0" containsNumber="1" containsInteger="1" minValue="74496" maxValue="104002"/>
    </cacheField>
    <cacheField name="費用額　(入院外)(療養の給付等)(保険給付)" numFmtId="0">
      <sharedItems containsSemiMixedTypes="0" containsString="0" containsNumber="1" containsInteger="1" minValue="1237831" maxValue="1559370"/>
    </cacheField>
    <cacheField name="件数(歯科)(療養の給付等)(保険給付)" numFmtId="0">
      <sharedItems containsSemiMixedTypes="0" containsString="0" containsNumber="1" containsInteger="1" minValue="19091" maxValue="26123"/>
    </cacheField>
    <cacheField name="費用額(歯科)(療養の給付等)(保険給付)" numFmtId="0">
      <sharedItems containsSemiMixedTypes="0" containsString="0" containsNumber="1" containsInteger="1" minValue="237213" maxValue="320305"/>
    </cacheField>
    <cacheField name="件数(薬剤)(療養の給付等)(保険給付)" numFmtId="0">
      <sharedItems containsSemiMixedTypes="0" containsString="0" containsNumber="1" containsInteger="1" minValue="52967" maxValue="66819"/>
    </cacheField>
    <cacheField name="費用額(薬剤)(療養の給付等)(保険給付)" numFmtId="0">
      <sharedItems containsSemiMixedTypes="0" containsString="0" containsNumber="1" containsInteger="1" minValue="634425" maxValue="867075"/>
    </cacheField>
    <cacheField name="件数(施設療養費)(療養の給付等)(保険給付)" numFmtId="0">
      <sharedItems containsSemiMixedTypes="0" containsString="0" containsNumber="1" containsInteger="1" minValue="0" maxValue="0"/>
    </cacheField>
    <cacheField name="費用額(施設療養費)(療養の給付等)(保険給付)" numFmtId="0">
      <sharedItems containsSemiMixedTypes="0" containsString="0" containsNumber="1" containsInteger="1" minValue="0" maxValue="0"/>
    </cacheField>
    <cacheField name="件数(訪問看護)(療養の給付等)(保険給付)" numFmtId="0">
      <sharedItems containsSemiMixedTypes="0" containsString="0" containsNumber="1" containsInteger="1" minValue="118" maxValue="786"/>
    </cacheField>
    <cacheField name="費用額(訪問看護)(療養の給付等)(保険給付)" numFmtId="0">
      <sharedItems containsSemiMixedTypes="0" containsString="0" containsNumber="1" containsInteger="1" minValue="6444" maxValue="59818"/>
    </cacheField>
    <cacheField name="食事療養差額支給件数(療養費等)(保険給付)" numFmtId="0">
      <sharedItems containsSemiMixedTypes="0" containsString="0" containsNumber="1" containsInteger="1" minValue="0" maxValue="142"/>
    </cacheField>
    <cacheField name="件数(療養費)(療養費等)(保険給付)" numFmtId="0">
      <sharedItems containsSemiMixedTypes="0" containsString="0" containsNumber="1" containsInteger="1" minValue="3106" maxValue="6141"/>
    </cacheField>
    <cacheField name="費用額(療養費)(療養費等)(保険給付)" numFmtId="0">
      <sharedItems containsSemiMixedTypes="0" containsString="0" containsNumber="1" containsInteger="1" minValue="31437" maxValue="65544"/>
    </cacheField>
    <cacheField name="件数(移送費)(療養費等)(保険給付)" numFmtId="0">
      <sharedItems containsSemiMixedTypes="0" containsString="0" containsNumber="1" containsInteger="1" minValue="0" maxValue="1"/>
    </cacheField>
    <cacheField name="費用額(移送費)(療養費等)(保険給付)" numFmtId="0">
      <sharedItems containsSemiMixedTypes="0" containsString="0" containsNumber="1" containsInteger="1" minValue="0" maxValue="147"/>
    </cacheField>
    <cacheField name="件数(総数)(その他の保険給付)" numFmtId="0">
      <sharedItems containsSemiMixedTypes="0" containsString="0" containsNumber="1" containsInteger="1" minValue="95" maxValue="198"/>
    </cacheField>
    <cacheField name="金額(総数)(その他の保険給付)" numFmtId="0">
      <sharedItems containsSemiMixedTypes="0" containsString="0" containsNumber="1" containsInteger="1" minValue="15255" maxValue="38770"/>
    </cacheField>
    <cacheField name="件数(出産育児給付)(その他の保険給付)" numFmtId="0">
      <sharedItems containsSemiMixedTypes="0" containsString="0" containsNumber="1" containsInteger="1" minValue="23" maxValue="92"/>
    </cacheField>
    <cacheField name="金額(出産育児給付)(その他の保険給付)" numFmtId="0">
      <sharedItems containsSemiMixedTypes="0" containsString="0" containsNumber="1" containsInteger="1" minValue="11205" maxValue="34020"/>
    </cacheField>
    <cacheField name="件数(葬祭給付)(その他の保険給付)" numFmtId="0">
      <sharedItems containsSemiMixedTypes="0" containsString="0" containsNumber="1" containsInteger="1" minValue="61" maxValue="116"/>
    </cacheField>
    <cacheField name="金額(葬祭給付)(その他の保険給付)" numFmtId="0">
      <sharedItems containsSemiMixedTypes="0" containsString="0" containsNumber="1" containsInteger="1" minValue="3050" maxValue="5800"/>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896331018" createdVersion="6" refreshedVersion="6" minRefreshableVersion="3" recordCount="60" xr:uid="{00000000-000A-0000-FFFF-FFFF07000000}">
  <cacheSource type="worksheet">
    <worksheetSource ref="A10:R70" sheet="4-1"/>
  </cacheSource>
  <cacheFields count="18">
    <cacheField name="年別" numFmtId="176">
      <sharedItems containsSemiMixedTypes="0" containsNonDate="0" containsDate="1" containsString="0" minDate="1965-02-01T00:00:00" maxDate="2020-02-01T00:00:00" count="10">
        <d v="1965-02-01T00:00:00"/>
        <d v="1970-02-01T00:00:00"/>
        <d v="1975-02-01T00:00:00"/>
        <d v="1980-02-01T00:00:00"/>
        <d v="1985-02-01T00:00:00"/>
        <d v="2000-02-01T00:00:00"/>
        <d v="2005-02-01T00:00:00"/>
        <d v="2010-02-01T00:00:00"/>
        <d v="2015-02-01T00:00:00"/>
        <d v="2020-02-01T00:00:00"/>
      </sharedItems>
    </cacheField>
    <cacheField name="農業集落別" numFmtId="0">
      <sharedItems count="11">
        <s v="総数"/>
        <s v="田端"/>
        <s v="一之宮"/>
        <s v="中瀬"/>
        <s v="大曲"/>
        <s v="岡田"/>
        <s v="大蔵"/>
        <s v="小谷"/>
        <s v="小動"/>
        <s v="宮山"/>
        <s v="倉見"/>
      </sharedItems>
    </cacheField>
    <cacheField name="総数(農家数)" numFmtId="0">
      <sharedItems containsMixedTypes="1" containsNumber="1" containsInteger="1" minValue="0" maxValue="772"/>
    </cacheField>
    <cacheField name="自給的_x000a_農家数(農家数)" numFmtId="0">
      <sharedItems containsMixedTypes="1" containsNumber="1" containsInteger="1" minValue="0" maxValue="133"/>
    </cacheField>
    <cacheField name="総数(販売_x000a_農家数)" numFmtId="0">
      <sharedItems containsMixedTypes="1" containsNumber="1" containsInteger="1" minValue="0" maxValue="247"/>
    </cacheField>
    <cacheField name="専業_x000a_農家数(販売_x000a_農家数)" numFmtId="0">
      <sharedItems containsMixedTypes="1" containsNumber="1" containsInteger="1" minValue="0" maxValue="73"/>
    </cacheField>
    <cacheField name="総数(兼業農家数)" numFmtId="0">
      <sharedItems containsMixedTypes="1" containsNumber="1" containsInteger="1" minValue="0" maxValue="182"/>
    </cacheField>
    <cacheField name="第1種_x000a_兼業(兼業農家数)" numFmtId="0">
      <sharedItems containsMixedTypes="1" containsNumber="1" containsInteger="1" minValue="0" maxValue="48"/>
    </cacheField>
    <cacheField name="第2種_x000a_兼業(兼業農家数)" numFmtId="0">
      <sharedItems containsMixedTypes="1" containsNumber="1" containsInteger="1" minValue="0" maxValue="134"/>
    </cacheField>
    <cacheField name="総数(農家人口)" numFmtId="0">
      <sharedItems containsMixedTypes="1" containsNumber="1" containsInteger="1" minValue="0" maxValue="1611"/>
    </cacheField>
    <cacheField name="男(農家人口)" numFmtId="0">
      <sharedItems containsMixedTypes="1" containsNumber="1" containsInteger="1" minValue="0" maxValue="763"/>
    </cacheField>
    <cacheField name="女　(農家人口)" numFmtId="0">
      <sharedItems containsMixedTypes="1" containsNumber="1" containsInteger="1" minValue="0" maxValue="848"/>
    </cacheField>
    <cacheField name="総数(農業就業人口)" numFmtId="0">
      <sharedItems containsMixedTypes="1" containsNumber="1" containsInteger="1" minValue="0" maxValue="1961"/>
    </cacheField>
    <cacheField name="男(農業就業人口)" numFmtId="0">
      <sharedItems containsMixedTypes="1" containsNumber="1" containsInteger="1" minValue="0" maxValue="267"/>
    </cacheField>
    <cacheField name="女(農業就業人口)" numFmtId="0">
      <sharedItems containsMixedTypes="1" containsNumber="1" containsInteger="1" minValue="0" maxValue="336"/>
    </cacheField>
    <cacheField name="総数(農業就業人口のうち仕事を主とするもの)" numFmtId="0">
      <sharedItems containsMixedTypes="1" containsNumber="1" containsInteger="1" minValue="1" maxValue="409"/>
    </cacheField>
    <cacheField name="男(農業就業人口のうち仕事を主とするもの)" numFmtId="0">
      <sharedItems containsMixedTypes="1" containsNumber="1" containsInteger="1" minValue="1" maxValue="220"/>
    </cacheField>
    <cacheField name="女(農業就業人口のうち仕事を主とするもの)" numFmtId="0">
      <sharedItems containsMixedTypes="1" containsNumber="1" containsInteger="1" minValue="0" maxValue="189"/>
    </cacheField>
  </cacheFields>
  <extLst>
    <ext xmlns:x14="http://schemas.microsoft.com/office/spreadsheetml/2009/9/main" uri="{725AE2AE-9491-48be-B2B4-4EB974FC3084}">
      <x14:pivotCacheDefinition/>
    </ext>
  </extLst>
</pivotCacheDefinition>
</file>

<file path=xl/pivotCache/pivotCacheDefinition8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61192127" missingItemsLimit="0" createdVersion="4" refreshedVersion="4" recordCount="17" xr:uid="{00000000-000A-0000-FFFF-FFFF51000000}">
  <cacheSource type="worksheet">
    <worksheetSource ref="A5:E22" sheet="11-8"/>
  </cacheSource>
  <cacheFields count="5">
    <cacheField name="年度別　"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被保険者数" numFmtId="0">
      <sharedItems containsSemiMixedTypes="0" containsString="0" containsNumber="1" containsInteger="1" minValue="8591" maxValue="14796"/>
    </cacheField>
    <cacheField name="調定額　" numFmtId="0">
      <sharedItems containsSemiMixedTypes="0" containsString="0" containsNumber="1" containsInteger="1" minValue="906782" maxValue="1682765"/>
    </cacheField>
    <cacheField name="収納額　" numFmtId="0">
      <sharedItems containsSemiMixedTypes="0" containsString="0" containsNumber="1" containsInteger="1" minValue="851417" maxValue="1505926"/>
    </cacheField>
    <cacheField name="収納率" numFmtId="0">
      <sharedItems containsSemiMixedTypes="0" containsString="0" containsNumber="1" minValue="89.49" maxValue="93.89"/>
    </cacheField>
  </cacheFields>
  <extLst>
    <ext xmlns:x14="http://schemas.microsoft.com/office/spreadsheetml/2009/9/main" uri="{725AE2AE-9491-48be-B2B4-4EB974FC3084}">
      <x14:pivotCacheDefinition/>
    </ext>
  </extLst>
</pivotCacheDefinition>
</file>

<file path=xl/pivotCache/pivotCacheDefinition8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61863429" missingItemsLimit="0" createdVersion="4" refreshedVersion="4" recordCount="17" xr:uid="{00000000-000A-0000-FFFF-FFFF52000000}">
  <cacheSource type="worksheet">
    <worksheetSource ref="A7:L24" sheet="11-9"/>
  </cacheSource>
  <cacheFields count="12">
    <cacheField name="年別" numFmtId="176">
      <sharedItems containsSemiMixedTypes="0" containsNonDate="0" containsDate="1" containsString="0" minDate="2008-03-31T00:00:00" maxDate="2024-03-31T00:00:00" count="17">
        <d v="2008-03-31T00:00:00"/>
        <d v="2009-03-31T00:00:00"/>
        <d v="2010-03-31T00:00:00"/>
        <d v="2011-03-31T00:00:00"/>
        <d v="2012-03-31T00:00:00"/>
        <d v="2013-03-31T00:00:00"/>
        <d v="2014-03-31T00:00:00"/>
        <d v="2015-03-31T00:00:00"/>
        <d v="2016-03-31T00:00:00"/>
        <d v="2017-03-31T00:00:00"/>
        <d v="2018-03-31T00:00:00"/>
        <d v="2019-03-31T00:00:00"/>
        <d v="2020-03-31T00:00:00"/>
        <d v="2021-03-31T00:00:00"/>
        <d v="2022-03-31T00:00:00"/>
        <d v="2023-03-31T00:00:00"/>
        <d v="2024-03-31T00:00:00"/>
      </sharedItems>
    </cacheField>
    <cacheField name="被保険者数" numFmtId="38">
      <sharedItems containsSemiMixedTypes="0" containsString="0" containsNumber="1" containsInteger="1" minValue="3203" maxValue="7676"/>
    </cacheField>
    <cacheField name="総数(増加)" numFmtId="38">
      <sharedItems containsSemiMixedTypes="0" containsString="0" containsNumber="1" containsInteger="1" minValue="388" maxValue="857"/>
    </cacheField>
    <cacheField name="年齢到達(増加)" numFmtId="0">
      <sharedItems containsSemiMixedTypes="0" containsString="0" containsNumber="1" containsInteger="1" minValue="348" maxValue="767"/>
    </cacheField>
    <cacheField name="生活保護廃止(増加)" numFmtId="0">
      <sharedItems containsSemiMixedTypes="0" containsString="0" containsNumber="1" containsInteger="1" minValue="2" maxValue="14"/>
    </cacheField>
    <cacheField name="障害認定(増加)" numFmtId="0">
      <sharedItems containsSemiMixedTypes="0" containsString="0" containsNumber="1" containsInteger="1" minValue="0" maxValue="8"/>
    </cacheField>
    <cacheField name="転入(増加)" numFmtId="0">
      <sharedItems containsSemiMixedTypes="0" containsString="0" containsNumber="1" containsInteger="1" minValue="35" maxValue="77"/>
    </cacheField>
    <cacheField name="総数(減少)" numFmtId="38">
      <sharedItems containsSemiMixedTypes="0" containsString="0" containsNumber="1" containsInteger="1" minValue="191" maxValue="505"/>
    </cacheField>
    <cacheField name="死亡(減少)" numFmtId="0">
      <sharedItems containsSemiMixedTypes="0" containsString="0" containsNumber="1" containsInteger="1" minValue="150" maxValue="428"/>
    </cacheField>
    <cacheField name="生活保護開始(減少)" numFmtId="0">
      <sharedItems containsSemiMixedTypes="0" containsString="0" containsNumber="1" containsInteger="1" minValue="1" maxValue="18"/>
    </cacheField>
    <cacheField name="障害認定撤回(減少)" numFmtId="0">
      <sharedItems containsSemiMixedTypes="0" containsString="0" containsNumber="1" containsInteger="1" minValue="0" maxValue="2"/>
    </cacheField>
    <cacheField name="転出(減少)" numFmtId="0">
      <sharedItems containsSemiMixedTypes="0" containsString="0" containsNumber="1" containsInteger="1" minValue="35" maxValue="69"/>
    </cacheField>
  </cacheFields>
  <extLst>
    <ext xmlns:x14="http://schemas.microsoft.com/office/spreadsheetml/2009/9/main" uri="{725AE2AE-9491-48be-B2B4-4EB974FC3084}">
      <x14:pivotCacheDefinition/>
    </ext>
  </extLst>
</pivotCacheDefinition>
</file>

<file path=xl/pivotCache/pivotCacheDefinition8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625463" missingItemsLimit="0" createdVersion="4" refreshedVersion="4" recordCount="17" xr:uid="{00000000-000A-0000-FFFF-FFFF53000000}">
  <cacheSource type="worksheet">
    <worksheetSource ref="A4:G21" sheet="11-10"/>
  </cacheSource>
  <cacheFields count="7">
    <cacheField name="年度別"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被保険者数(人)" numFmtId="38">
      <sharedItems containsSemiMixedTypes="0" containsString="0" containsNumber="1" containsInteger="1" minValue="3109" maxValue="7530"/>
    </cacheField>
    <cacheField name="件数(件)" numFmtId="38">
      <sharedItems containsSemiMixedTypes="0" containsString="0" containsNumber="1" containsInteger="1" minValue="76208" maxValue="206159"/>
    </cacheField>
    <cacheField name="費用額(千円)" numFmtId="38">
      <sharedItems containsSemiMixedTypes="0" containsString="0" containsNumber="1" containsInteger="1" minValue="2181809" maxValue="6647908"/>
    </cacheField>
    <cacheField name="費用額(円)" numFmtId="0">
      <sharedItems containsString="0" containsBlank="1" containsNumber="1" containsInteger="1" minValue="2181808508" maxValue="6344669281"/>
    </cacheField>
    <cacheField name="１件当り金額(円)" numFmtId="38">
      <sharedItems containsSemiMixedTypes="0" containsString="0" containsNumber="1" containsInteger="1" minValue="28630" maxValue="32972"/>
    </cacheField>
    <cacheField name="１人当り金額(円)" numFmtId="38">
      <sharedItems containsSemiMixedTypes="0" containsString="0" containsNumber="1" containsInteger="1" minValue="701772" maxValue="888859"/>
    </cacheField>
  </cacheFields>
  <extLst>
    <ext xmlns:x14="http://schemas.microsoft.com/office/spreadsheetml/2009/9/main" uri="{725AE2AE-9491-48be-B2B4-4EB974FC3084}">
      <x14:pivotCacheDefinition/>
    </ext>
  </extLst>
</pivotCacheDefinition>
</file>

<file path=xl/pivotCache/pivotCacheDefinition8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6327546" missingItemsLimit="0" createdVersion="4" refreshedVersion="4" recordCount="17" xr:uid="{00000000-000A-0000-FFFF-FFFF54000000}">
  <cacheSource type="worksheet">
    <worksheetSource ref="A4:G21" sheet="11-10"/>
  </cacheSource>
  <cacheFields count="7">
    <cacheField name="年度別"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被保険者数(人)" numFmtId="38">
      <sharedItems containsSemiMixedTypes="0" containsString="0" containsNumber="1" containsInteger="1" minValue="3109" maxValue="7530"/>
    </cacheField>
    <cacheField name="件数(件)" numFmtId="38">
      <sharedItems containsSemiMixedTypes="0" containsString="0" containsNumber="1" containsInteger="1" minValue="76208" maxValue="206159"/>
    </cacheField>
    <cacheField name="費用額(千円)" numFmtId="38">
      <sharedItems containsSemiMixedTypes="0" containsString="0" containsNumber="1" containsInteger="1" minValue="2181809" maxValue="6647908"/>
    </cacheField>
    <cacheField name="費用額(円)" numFmtId="0">
      <sharedItems containsString="0" containsBlank="1" containsNumber="1" containsInteger="1" minValue="2181808508" maxValue="6344669281"/>
    </cacheField>
    <cacheField name="１件当り金額(円)" numFmtId="38">
      <sharedItems containsSemiMixedTypes="0" containsString="0" containsNumber="1" containsInteger="1" minValue="28630" maxValue="32972"/>
    </cacheField>
    <cacheField name="１人当り金額(円)" numFmtId="38">
      <sharedItems containsSemiMixedTypes="0" containsString="0" containsNumber="1" containsInteger="1" minValue="701772" maxValue="888859"/>
    </cacheField>
  </cacheFields>
  <extLst>
    <ext xmlns:x14="http://schemas.microsoft.com/office/spreadsheetml/2009/9/main" uri="{725AE2AE-9491-48be-B2B4-4EB974FC3084}">
      <x14:pivotCacheDefinition/>
    </ext>
  </extLst>
</pivotCacheDefinition>
</file>

<file path=xl/pivotCache/pivotCacheDefinition8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6395833" missingItemsLimit="0" createdVersion="4" refreshedVersion="4" recordCount="17" xr:uid="{00000000-000A-0000-FFFF-FFFF55000000}">
  <cacheSource type="worksheet">
    <worksheetSource ref="A4:E21" sheet="11-11"/>
  </cacheSource>
  <cacheFields count="5">
    <cacheField name="年度別"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被保険者数" numFmtId="38">
      <sharedItems containsSemiMixedTypes="0" containsString="0" containsNumber="1" containsInteger="1" minValue="3109" maxValue="7530"/>
    </cacheField>
    <cacheField name="調定額" numFmtId="38">
      <sharedItems containsSemiMixedTypes="0" containsString="0" containsNumber="1" containsInteger="1" minValue="258046830" maxValue="700290920"/>
    </cacheField>
    <cacheField name="収納額" numFmtId="38">
      <sharedItems containsSemiMixedTypes="0" containsString="0" containsNumber="1" containsInteger="1" minValue="255724970" maxValue="698125060"/>
    </cacheField>
    <cacheField name="収納率" numFmtId="2">
      <sharedItems containsSemiMixedTypes="0" containsString="0" containsNumber="1" minValue="99.100217584536892" maxValue="99.787809868854922"/>
    </cacheField>
  </cacheFields>
  <extLst>
    <ext xmlns:x14="http://schemas.microsoft.com/office/spreadsheetml/2009/9/main" uri="{725AE2AE-9491-48be-B2B4-4EB974FC3084}">
      <x14:pivotCacheDefinition/>
    </ext>
  </extLst>
</pivotCacheDefinition>
</file>

<file path=xl/pivotCache/pivotCacheDefinition8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6474537" missingItemsLimit="0" createdVersion="4" refreshedVersion="4" recordCount="17" xr:uid="{00000000-000A-0000-FFFF-FFFF56000000}">
  <cacheSource type="worksheet">
    <worksheetSource ref="A6:C23" sheet="11-12"/>
  </cacheSource>
  <cacheFields count="3">
    <cacheField name="年度別"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受給権者(老齢福祉年金)" numFmtId="0">
      <sharedItems containsSemiMixedTypes="0" containsString="0" containsNumber="1" containsInteger="1" minValue="0" maxValue="6"/>
    </cacheField>
    <cacheField name="支給額(老齢福祉年金)" numFmtId="0">
      <sharedItems containsSemiMixedTypes="0" containsString="0" containsNumber="1" containsInteger="1" minValue="0" maxValue="2029"/>
    </cacheField>
  </cacheFields>
  <extLst>
    <ext xmlns:x14="http://schemas.microsoft.com/office/spreadsheetml/2009/9/main" uri="{725AE2AE-9491-48be-B2B4-4EB974FC3084}">
      <x14:pivotCacheDefinition/>
    </ext>
  </extLst>
</pivotCacheDefinition>
</file>

<file path=xl/pivotCache/pivotCacheDefinition8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65416665" missingItemsLimit="0" createdVersion="4" refreshedVersion="4" recordCount="234" xr:uid="{00000000-000A-0000-FFFF-FFFF57000000}">
  <cacheSource type="worksheet">
    <worksheetSource ref="A4:D238" sheet="11-13"/>
  </cacheSource>
  <cacheFields count="4">
    <cacheField name="年度別" numFmtId="0">
      <sharedItems count="18">
        <s v="平成19年度"/>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区分" numFmtId="0">
      <sharedItems count="13">
        <s v="総数"/>
        <s v="老齢年金"/>
        <s v="5年年金"/>
        <s v="通算老齢年金"/>
        <s v="障害年金"/>
        <s v="母子年金"/>
        <s v="遺児年金"/>
        <s v="寡婦年金"/>
        <s v="老齢基礎年金"/>
        <s v="障害基礎年金"/>
        <s v="遺族基礎年金"/>
        <s v="特別一時金"/>
        <s v="死亡一時金"/>
      </sharedItems>
    </cacheField>
    <cacheField name="件数" numFmtId="38">
      <sharedItems containsMixedTypes="1" containsNumber="1" containsInteger="1" minValue="0" maxValue="13887"/>
    </cacheField>
    <cacheField name="金額" numFmtId="38">
      <sharedItems containsMixedTypes="1" containsNumber="1" containsInteger="1" minValue="0" maxValue="9950435"/>
    </cacheField>
  </cacheFields>
  <extLst>
    <ext xmlns:x14="http://schemas.microsoft.com/office/spreadsheetml/2009/9/main" uri="{725AE2AE-9491-48be-B2B4-4EB974FC3084}">
      <x14:pivotCacheDefinition/>
    </ext>
  </extLst>
</pivotCacheDefinition>
</file>

<file path=xl/pivotCache/pivotCacheDefinition8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66099535" missingItemsLimit="0" createdVersion="4" refreshedVersion="4" recordCount="17" xr:uid="{00000000-000A-0000-FFFF-FFFF58000000}">
  <cacheSource type="worksheet">
    <worksheetSource ref="A6:I23" sheet="11-14"/>
  </cacheSource>
  <cacheFields count="9">
    <cacheField name="年別" numFmtId="0">
      <sharedItems containsDate="1" containsMixedTypes="1" minDate="2008-09-15T00:00:00" maxDate="2024-09-15T00:00:00" count="17">
        <d v="2008-09-15T00:00:00"/>
        <d v="2009-09-15T00:00:00"/>
        <d v="2010-09-15T00:00:00"/>
        <d v="2011-09-15T00:00:00"/>
        <d v="2012-09-15T00:00:00"/>
        <d v="2013-09-15T00:00:00"/>
        <d v="2014-09-15T00:00:00"/>
        <d v="2015-09-15T00:00:00"/>
        <d v="2016-09-15T00:00:00"/>
        <d v="2017-09-15T00:00:00"/>
        <d v="2018-09-15T00:00:00"/>
        <s v="令和元年"/>
        <d v="2020-09-15T00:00:00"/>
        <d v="2021-09-15T00:00:00"/>
        <d v="2022-09-15T00:00:00"/>
        <d v="2023-09-15T00:00:00"/>
        <d v="2024-09-15T00:00:00"/>
      </sharedItems>
    </cacheField>
    <cacheField name="総数(敬老金)" numFmtId="0">
      <sharedItems containsSemiMixedTypes="0" containsString="0" containsNumber="1" containsInteger="1" minValue="86" maxValue="396"/>
    </cacheField>
    <cacheField name="75歳(敬老金)" numFmtId="0">
      <sharedItems containsSemiMixedTypes="0" containsString="0" containsNumber="1" containsInteger="1" minValue="0" maxValue="0"/>
    </cacheField>
    <cacheField name="77歳(敬老金)" numFmtId="0">
      <sharedItems containsSemiMixedTypes="0" containsString="0" containsNumber="1" containsInteger="1" minValue="0" maxValue="305"/>
    </cacheField>
    <cacheField name="80歳(敬老金)" numFmtId="0">
      <sharedItems containsSemiMixedTypes="0" containsString="0" containsNumber="1" containsInteger="1" minValue="0" maxValue="0"/>
    </cacheField>
    <cacheField name="88歳(敬老金)" numFmtId="0">
      <sharedItems containsSemiMixedTypes="0" containsString="0" containsNumber="1" containsInteger="1" minValue="78" maxValue="227"/>
    </cacheField>
    <cacheField name="90歳(敬老金)" numFmtId="0">
      <sharedItems containsSemiMixedTypes="0" containsString="0" containsNumber="1" containsInteger="1" minValue="0" maxValue="0"/>
    </cacheField>
    <cacheField name="99歳(敬老金)" numFmtId="0">
      <sharedItems containsSemiMixedTypes="0" containsString="0" containsNumber="1" containsInteger="1" minValue="2" maxValue="16"/>
    </cacheField>
    <cacheField name="100歳(敬老金)" numFmtId="0">
      <sharedItems containsSemiMixedTypes="0" containsString="0" containsNumber="1" containsInteger="1" minValue="1" maxValue="15"/>
    </cacheField>
  </cacheFields>
  <extLst>
    <ext xmlns:x14="http://schemas.microsoft.com/office/spreadsheetml/2009/9/main" uri="{725AE2AE-9491-48be-B2B4-4EB974FC3084}">
      <x14:pivotCacheDefinition/>
    </ext>
  </extLst>
</pivotCacheDefinition>
</file>

<file path=xl/pivotCache/pivotCacheDefinition8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66759261" missingItemsLimit="0" createdVersion="4" refreshedVersion="4" recordCount="17" xr:uid="{00000000-000A-0000-FFFF-FFFF59000000}">
  <cacheSource type="worksheet">
    <worksheetSource ref="A4:B21" sheet="11-15"/>
  </cacheSource>
  <cacheFields count="2">
    <cacheField name="年度別"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総数" numFmtId="0">
      <sharedItems containsSemiMixedTypes="0" containsString="0" containsNumber="1" containsInteger="1" minValue="11480" maxValue="19551"/>
    </cacheField>
  </cacheFields>
  <extLst>
    <ext xmlns:x14="http://schemas.microsoft.com/office/spreadsheetml/2009/9/main" uri="{725AE2AE-9491-48be-B2B4-4EB974FC3084}">
      <x14:pivotCacheDefinition/>
    </ext>
  </extLst>
</pivotCacheDefinition>
</file>

<file path=xl/pivotCache/pivotCacheDefinition8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67430555" missingItemsLimit="0" createdVersion="4" refreshedVersion="4" recordCount="17" xr:uid="{00000000-000A-0000-FFFF-FFFF5A000000}">
  <cacheSource type="worksheet">
    <worksheetSource ref="A4:D21" sheet="11-16"/>
  </cacheSource>
  <cacheFields count="4">
    <cacheField name="年度別"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総数" numFmtId="0">
      <sharedItems containsSemiMixedTypes="0" containsString="0" containsNumber="1" containsInteger="1" minValue="232" maxValue="356"/>
    </cacheField>
    <cacheField name="男" numFmtId="0">
      <sharedItems containsSemiMixedTypes="0" containsString="0" containsNumber="1" containsInteger="1" minValue="166" maxValue="279"/>
    </cacheField>
    <cacheField name="女" numFmtId="0">
      <sharedItems containsSemiMixedTypes="0" containsString="0" containsNumber="1" containsInteger="1" minValue="66" maxValue="84"/>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897025465" createdVersion="6" refreshedVersion="6" minRefreshableVersion="3" recordCount="5" xr:uid="{00000000-000A-0000-FFFF-FFFF08000000}">
  <cacheSource type="worksheet">
    <worksheetSource ref="A6:P11" sheet="4-2"/>
  </cacheSource>
  <cacheFields count="16">
    <cacheField name="年別" numFmtId="176">
      <sharedItems containsSemiMixedTypes="0" containsNonDate="0" containsDate="1" containsString="0" minDate="2000-02-01T00:00:00" maxDate="2020-02-01T00:00:00" count="5">
        <d v="2000-02-01T00:00:00"/>
        <d v="2005-02-01T00:00:00"/>
        <d v="2010-02-01T00:00:00"/>
        <d v="2015-02-01T00:00:00"/>
        <d v="2020-02-01T00:00:00"/>
      </sharedItems>
    </cacheField>
    <cacheField name="総数" numFmtId="0">
      <sharedItems containsSemiMixedTypes="0" containsString="0" containsNumber="1" containsInteger="1" minValue="137" maxValue="247"/>
    </cacheField>
    <cacheField name="経営耕地なし" numFmtId="0">
      <sharedItems containsSemiMixedTypes="0" containsString="0" containsNumber="1" containsInteger="1" minValue="0" maxValue="3"/>
    </cacheField>
    <cacheField name="0.3ha未満" numFmtId="0">
      <sharedItems containsSemiMixedTypes="0" containsString="0" containsNumber="1" containsInteger="1" minValue="10" maxValue="20"/>
    </cacheField>
    <cacheField name="0.3～0.5" numFmtId="0">
      <sharedItems containsSemiMixedTypes="0" containsString="0" containsNumber="1" containsInteger="1" minValue="32" maxValue="77"/>
    </cacheField>
    <cacheField name="0.5～1.0" numFmtId="0">
      <sharedItems containsSemiMixedTypes="0" containsString="0" containsNumber="1" containsInteger="1" minValue="50" maxValue="103"/>
    </cacheField>
    <cacheField name="1.0～1.5" numFmtId="0">
      <sharedItems containsSemiMixedTypes="0" containsString="0" containsNumber="1" containsInteger="1" minValue="26" maxValue="39"/>
    </cacheField>
    <cacheField name="1.5～2.0" numFmtId="0">
      <sharedItems containsSemiMixedTypes="0" containsString="0" containsNumber="1" containsInteger="1" minValue="5" maxValue="11"/>
    </cacheField>
    <cacheField name="2.0～3.0" numFmtId="0">
      <sharedItems containsSemiMixedTypes="0" containsString="0" containsNumber="1" containsInteger="1" minValue="1" maxValue="4"/>
    </cacheField>
    <cacheField name="3.0～5.0" numFmtId="0">
      <sharedItems containsSemiMixedTypes="0" containsString="0" containsNumber="1" containsInteger="1" minValue="1" maxValue="2"/>
    </cacheField>
    <cacheField name="5.0～10.0" numFmtId="0">
      <sharedItems containsSemiMixedTypes="0" containsString="0" containsNumber="1" containsInteger="1" minValue="0" maxValue="1"/>
    </cacheField>
    <cacheField name="10.0～20.0" numFmtId="0">
      <sharedItems containsSemiMixedTypes="0" containsString="0" containsNumber="1" containsInteger="1" minValue="0" maxValue="0"/>
    </cacheField>
    <cacheField name="20.0～30.0" numFmtId="0">
      <sharedItems containsSemiMixedTypes="0" containsString="0" containsNumber="1" containsInteger="1" minValue="0" maxValue="0"/>
    </cacheField>
    <cacheField name="30.0～50.0" numFmtId="0">
      <sharedItems containsSemiMixedTypes="0" containsString="0" containsNumber="1" containsInteger="1" minValue="0" maxValue="0"/>
    </cacheField>
    <cacheField name="50.0～100.0" numFmtId="0">
      <sharedItems containsSemiMixedTypes="0" containsString="0" containsNumber="1" containsInteger="1" minValue="0" maxValue="0"/>
    </cacheField>
    <cacheField name="100.0ha以上"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9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68078705" missingItemsLimit="0" createdVersion="4" refreshedVersion="4" recordCount="17" xr:uid="{00000000-000A-0000-FFFF-FFFF5B000000}">
  <cacheSource type="worksheet">
    <worksheetSource ref="A4:I21" sheet="11-17"/>
  </cacheSource>
  <cacheFields count="9">
    <cacheField name="年度別"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総数" numFmtId="0">
      <sharedItems containsSemiMixedTypes="0" containsString="0" containsNumber="1" containsInteger="1" minValue="1102" maxValue="2477"/>
    </cacheField>
    <cacheField name="要支援1" numFmtId="0">
      <sharedItems containsSemiMixedTypes="0" containsString="0" containsNumber="1" containsInteger="1" minValue="123" maxValue="340"/>
    </cacheField>
    <cacheField name="要支援2" numFmtId="0">
      <sharedItems containsSemiMixedTypes="0" containsString="0" containsNumber="1" containsInteger="1" minValue="144" maxValue="435"/>
    </cacheField>
    <cacheField name="要介護1" numFmtId="0">
      <sharedItems containsSemiMixedTypes="0" containsString="0" containsNumber="1" containsInteger="1" minValue="133" maxValue="540"/>
    </cacheField>
    <cacheField name="要介護2" numFmtId="0">
      <sharedItems containsSemiMixedTypes="0" containsString="0" containsNumber="1" containsInteger="1" minValue="190" maxValue="437"/>
    </cacheField>
    <cacheField name="要介護3" numFmtId="0">
      <sharedItems containsSemiMixedTypes="0" containsString="0" containsNumber="1" containsInteger="1" minValue="147" maxValue="287"/>
    </cacheField>
    <cacheField name="要介護4" numFmtId="0">
      <sharedItems containsSemiMixedTypes="0" containsString="0" containsNumber="1" containsInteger="1" minValue="165" maxValue="322"/>
    </cacheField>
    <cacheField name="要介護5" numFmtId="0">
      <sharedItems containsSemiMixedTypes="0" containsString="0" containsNumber="1" containsInteger="1" minValue="97" maxValue="194"/>
    </cacheField>
  </cacheFields>
  <extLst>
    <ext xmlns:x14="http://schemas.microsoft.com/office/spreadsheetml/2009/9/main" uri="{725AE2AE-9491-48be-B2B4-4EB974FC3084}">
      <x14:pivotCacheDefinition/>
    </ext>
  </extLst>
</pivotCacheDefinition>
</file>

<file path=xl/pivotCache/pivotCacheDefinition9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68761575" missingItemsLimit="0" createdVersion="4" refreshedVersion="4" recordCount="17" xr:uid="{00000000-000A-0000-FFFF-FFFF5C000000}">
  <cacheSource type="worksheet">
    <worksheetSource ref="A6:Y23" sheet="11-18"/>
  </cacheSource>
  <cacheFields count="25">
    <cacheField name="年度別"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総数" numFmtId="0">
      <sharedItems containsSemiMixedTypes="0" containsString="0" containsNumber="1" containsInteger="1" minValue="1448491" maxValue="3289475" count="17">
        <n v="1448491"/>
        <n v="1612260"/>
        <n v="1658270"/>
        <n v="1729688"/>
        <n v="1823765"/>
        <n v="1903834"/>
        <n v="2057363"/>
        <n v="2171035"/>
        <n v="2294448"/>
        <n v="2494411"/>
        <n v="2607414"/>
        <n v="2686076"/>
        <n v="2865805"/>
        <n v="2916457"/>
        <n v="2973190"/>
        <n v="3138819"/>
        <n v="3289475"/>
      </sharedItems>
    </cacheField>
    <cacheField name="訪問介護" numFmtId="0">
      <sharedItems containsSemiMixedTypes="0" containsString="0" containsNumber="1" containsInteger="1" minValue="134553" maxValue="350889"/>
    </cacheField>
    <cacheField name="訪問入浴介護" numFmtId="0">
      <sharedItems containsSemiMixedTypes="0" containsString="0" containsNumber="1" containsInteger="1" minValue="26900" maxValue="46237"/>
    </cacheField>
    <cacheField name="訪問看護" numFmtId="0">
      <sharedItems containsSemiMixedTypes="0" containsString="0" containsNumber="1" containsInteger="1" minValue="31232" maxValue="173926"/>
    </cacheField>
    <cacheField name="訪問リハビリテーション" numFmtId="0">
      <sharedItems containsSemiMixedTypes="0" containsString="0" containsNumber="1" containsInteger="1" minValue="1496" maxValue="15460"/>
    </cacheField>
    <cacheField name="居宅療養管理指導" numFmtId="0">
      <sharedItems containsSemiMixedTypes="0" containsString="0" containsNumber="1" containsInteger="1" minValue="7596" maxValue="62671"/>
    </cacheField>
    <cacheField name="通所介護" numFmtId="0">
      <sharedItems containsSemiMixedTypes="0" containsString="0" containsNumber="1" containsInteger="1" minValue="166122" maxValue="362552"/>
    </cacheField>
    <cacheField name="通所リハビリテーション" numFmtId="0">
      <sharedItems containsSemiMixedTypes="0" containsString="0" containsNumber="1" containsInteger="1" minValue="68842" maxValue="141960"/>
    </cacheField>
    <cacheField name="短期入所生活介護" numFmtId="0">
      <sharedItems containsSemiMixedTypes="0" containsString="0" containsNumber="1" containsInteger="1" minValue="61552" maxValue="97391"/>
    </cacheField>
    <cacheField name="短期入所療養介護" numFmtId="0">
      <sharedItems containsSemiMixedTypes="0" containsString="0" containsNumber="1" containsInteger="1" minValue="2236" maxValue="22249"/>
    </cacheField>
    <cacheField name="※地域密着型サービス" numFmtId="0">
      <sharedItems containsSemiMixedTypes="0" containsString="0" containsNumber="1" containsInteger="1" minValue="71613" maxValue="260505"/>
    </cacheField>
    <cacheField name="特定施設入居者生活介護" numFmtId="0">
      <sharedItems containsSemiMixedTypes="0" containsString="0" containsNumber="1" containsInteger="1" minValue="91098" maxValue="200076"/>
    </cacheField>
    <cacheField name="福祉用具貸与" numFmtId="0">
      <sharedItems containsSemiMixedTypes="0" containsString="0" containsNumber="1" containsInteger="1" minValue="45519" maxValue="141789"/>
    </cacheField>
    <cacheField name="居宅介護支援" numFmtId="0">
      <sharedItems containsSemiMixedTypes="0" containsString="0" containsNumber="1" containsInteger="1" minValue="42890" maxValue="187301"/>
    </cacheField>
    <cacheField name="福祉用具購入" numFmtId="0">
      <sharedItems containsSemiMixedTypes="0" containsString="0" containsNumber="1" containsInteger="1" minValue="2216" maxValue="5533"/>
    </cacheField>
    <cacheField name="住宅改修" numFmtId="0">
      <sharedItems containsSemiMixedTypes="0" containsString="0" containsNumber="1" containsInteger="1" minValue="5004" maxValue="13464"/>
    </cacheField>
    <cacheField name="介護老人福祉施設" numFmtId="0">
      <sharedItems containsSemiMixedTypes="0" containsString="0" containsNumber="1" containsInteger="1" minValue="295072" maxValue="647586"/>
    </cacheField>
    <cacheField name="介護老人保健施設" numFmtId="0">
      <sharedItems containsSemiMixedTypes="0" containsString="0" containsNumber="1" containsInteger="1" minValue="241029" maxValue="461155"/>
    </cacheField>
    <cacheField name="介護療養型医療施設" numFmtId="0">
      <sharedItems containsSemiMixedTypes="0" containsString="0" containsNumber="1" containsInteger="1" minValue="0" maxValue="51449"/>
    </cacheField>
    <cacheField name="介護医療院" numFmtId="0">
      <sharedItems containsString="0" containsBlank="1" containsNumber="1" containsInteger="1" minValue="2247" maxValue="15958"/>
    </cacheField>
    <cacheField name="審査支払手数料" numFmtId="0">
      <sharedItems containsSemiMixedTypes="0" containsString="0" containsNumber="1" containsInteger="1" minValue="1395" maxValue="2747"/>
    </cacheField>
    <cacheField name="高額介護サービス費" numFmtId="0">
      <sharedItems containsSemiMixedTypes="0" containsString="0" containsNumber="1" containsInteger="1" minValue="16332" maxValue="81285"/>
    </cacheField>
    <cacheField name="高額医療合算介護サービス費" numFmtId="0">
      <sharedItems containsSemiMixedTypes="0" containsString="0" containsNumber="1" containsInteger="1" minValue="0" maxValue="11197"/>
    </cacheField>
    <cacheField name="特定入所者介護サービス費" numFmtId="0">
      <sharedItems containsSemiMixedTypes="0" containsString="0" containsNumber="1" containsInteger="1" minValue="38184" maxValue="71029"/>
    </cacheField>
  </cacheFields>
  <extLst>
    <ext xmlns:x14="http://schemas.microsoft.com/office/spreadsheetml/2009/9/main" uri="{725AE2AE-9491-48be-B2B4-4EB974FC3084}">
      <x14:pivotCacheDefinition/>
    </ext>
  </extLst>
</pivotCacheDefinition>
</file>

<file path=xl/pivotCache/pivotCacheDefinition9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69467591" missingItemsLimit="0" createdVersion="4" refreshedVersion="4" recordCount="17" xr:uid="{00000000-000A-0000-FFFF-FFFF5D000000}">
  <cacheSource type="worksheet">
    <worksheetSource ref="A8:M25" sheet="11-19"/>
  </cacheSource>
  <cacheFields count="13">
    <cacheField name="年別" numFmtId="176">
      <sharedItems containsSemiMixedTypes="0" containsNonDate="0" containsDate="1" containsString="0" minDate="2009-03-01T00:00:00" maxDate="2025-03-01T00:00:00" count="17">
        <d v="2009-03-01T00:00:00"/>
        <d v="2010-03-01T00:00:00"/>
        <d v="2011-03-01T00:00:00"/>
        <d v="2012-03-01T00:00:00"/>
        <d v="2013-03-01T00:00:00"/>
        <d v="2014-03-01T00:00:00"/>
        <d v="2015-03-01T00:00:00"/>
        <d v="2016-03-01T00:00:00"/>
        <d v="2017-03-01T00:00:00"/>
        <d v="2018-03-01T00:00:00"/>
        <d v="2019-03-01T00:00:00"/>
        <d v="2020-03-01T00:00:00"/>
        <d v="2021-03-01T00:00:00"/>
        <d v="2022-03-01T00:00:00"/>
        <d v="2023-03-01T00:00:00"/>
        <d v="2024-03-01T00:00:00"/>
        <d v="2025-03-01T00:00:00"/>
      </sharedItems>
    </cacheField>
    <cacheField name="総数(職員数)" numFmtId="0">
      <sharedItems containsSemiMixedTypes="0" containsString="0" containsNumber="1" containsInteger="1" minValue="42" maxValue="53"/>
    </cacheField>
    <cacheField name="常勤(職員数)" numFmtId="0">
      <sharedItems containsSemiMixedTypes="0" containsString="0" containsNumber="1" containsInteger="1" minValue="23" maxValue="28"/>
    </cacheField>
    <cacheField name="非常勤(職員数)" numFmtId="0">
      <sharedItems containsSemiMixedTypes="0" containsString="0" containsNumber="1" containsInteger="1" minValue="16" maxValue="30"/>
    </cacheField>
    <cacheField name="総数(総数)(入所人員)" numFmtId="0">
      <sharedItems containsSemiMixedTypes="0" containsString="0" containsNumber="1" containsInteger="1" minValue="74" maxValue="100"/>
    </cacheField>
    <cacheField name="寒川以外から(総数)(入所人員)" numFmtId="0">
      <sharedItems containsSemiMixedTypes="0" containsString="0" containsNumber="1" containsInteger="1" minValue="67" maxValue="93"/>
    </cacheField>
    <cacheField name="寒川から(総数)(入所人員)" numFmtId="0">
      <sharedItems containsSemiMixedTypes="0" containsString="0" containsNumber="1" containsInteger="1" minValue="6" maxValue="9"/>
    </cacheField>
    <cacheField name="総数(男)(入所人員)" numFmtId="0">
      <sharedItems containsSemiMixedTypes="0" containsString="0" containsNumber="1" containsInteger="1" minValue="32" maxValue="41"/>
    </cacheField>
    <cacheField name="寒川以外から(男)(入所人員)" numFmtId="0">
      <sharedItems containsSemiMixedTypes="0" containsString="0" containsNumber="1" containsInteger="1" minValue="26" maxValue="36"/>
    </cacheField>
    <cacheField name="寒川から(男)(入所人員)" numFmtId="0">
      <sharedItems containsSemiMixedTypes="0" containsString="0" containsNumber="1" containsInteger="1" minValue="4" maxValue="8"/>
    </cacheField>
    <cacheField name="総数(女)(入所人員)" numFmtId="0">
      <sharedItems containsSemiMixedTypes="0" containsString="0" containsNumber="1" containsInteger="1" minValue="42" maxValue="66"/>
    </cacheField>
    <cacheField name="寒川以外から(女)(入所人員)" numFmtId="0">
      <sharedItems containsSemiMixedTypes="0" containsString="0" containsNumber="1" containsInteger="1" minValue="41" maxValue="64"/>
    </cacheField>
    <cacheField name="寒川から(女)(入所人員)" numFmtId="0">
      <sharedItems containsSemiMixedTypes="0" containsString="0" containsNumber="1" containsInteger="1" minValue="1" maxValue="3"/>
    </cacheField>
  </cacheFields>
  <extLst>
    <ext xmlns:x14="http://schemas.microsoft.com/office/spreadsheetml/2009/9/main" uri="{725AE2AE-9491-48be-B2B4-4EB974FC3084}">
      <x14:pivotCacheDefinition/>
    </ext>
  </extLst>
</pivotCacheDefinition>
</file>

<file path=xl/pivotCache/pivotCacheDefinition9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70138892" missingItemsLimit="0" createdVersion="4" refreshedVersion="4" recordCount="17" xr:uid="{00000000-000A-0000-FFFF-FFFF5E000000}">
  <cacheSource type="worksheet">
    <worksheetSource ref="A7:F24" sheet="11-20"/>
  </cacheSource>
  <cacheFields count="6">
    <cacheField name="年度別"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総額" numFmtId="0">
      <sharedItems containsSemiMixedTypes="0" containsString="0" containsNumber="1" containsInteger="1" minValue="9565789" maxValue="32036270"/>
    </cacheField>
    <cacheField name="総額(共同募金)" numFmtId="0">
      <sharedItems containsSemiMixedTypes="0" containsString="0" containsNumber="1" containsInteger="1" minValue="5475278" maxValue="7044729"/>
    </cacheField>
    <cacheField name="赤い羽根(共同募金)" numFmtId="0">
      <sharedItems containsSemiMixedTypes="0" containsString="0" containsNumber="1" containsInteger="1" minValue="2829009" maxValue="3561023"/>
    </cacheField>
    <cacheField name="年末助け合い(共同募金)" numFmtId="0">
      <sharedItems containsSemiMixedTypes="0" containsString="0" containsNumber="1" containsInteger="1" minValue="2646269" maxValue="3559672"/>
    </cacheField>
    <cacheField name="日赤募金" numFmtId="0">
      <sharedItems containsSemiMixedTypes="0" containsString="0" containsNumber="1" containsInteger="1" minValue="3938859" maxValue="25026762"/>
    </cacheField>
  </cacheFields>
  <extLst>
    <ext xmlns:x14="http://schemas.microsoft.com/office/spreadsheetml/2009/9/main" uri="{725AE2AE-9491-48be-B2B4-4EB974FC3084}">
      <x14:pivotCacheDefinition/>
    </ext>
  </extLst>
</pivotCacheDefinition>
</file>

<file path=xl/pivotCache/pivotCacheDefinition9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70868052" missingItemsLimit="0" createdVersion="4" refreshedVersion="4" recordCount="17" xr:uid="{00000000-000A-0000-FFFF-FFFF5F000000}">
  <cacheSource type="worksheet">
    <worksheetSource ref="A6:G23" sheet="12-1"/>
  </cacheSource>
  <cacheFields count="7">
    <cacheField name="年別" numFmtId="176">
      <sharedItems containsDate="1" containsMixedTypes="1" minDate="2008-04-01T00:00:00" maxDate="2020-04-01T00:00:00" count="17">
        <d v="2008-04-01T00:00:00"/>
        <d v="2009-04-01T00:00:00"/>
        <d v="2010-04-01T00:00:00"/>
        <d v="2011-04-01T00:00:00"/>
        <d v="2012-04-01T00:00:00"/>
        <d v="2013-04-01T00:00:00"/>
        <d v="2014-04-01T00:00:00"/>
        <d v="2015-04-01T00:00:00"/>
        <d v="2016-04-01T00:00:00"/>
        <d v="2017-04-01T00:00:00"/>
        <d v="2018-04-01T00:00:00"/>
        <d v="2019-04-01T00:00:00"/>
        <d v="2020-04-01T00:00:00"/>
        <s v="令和3年"/>
        <s v="令和4年"/>
        <s v="令和5年"/>
        <s v="令和6年"/>
      </sharedItems>
    </cacheField>
    <cacheField name="施設数(病院)" numFmtId="0">
      <sharedItems containsSemiMixedTypes="0" containsString="0" containsNumber="1" containsInteger="1" minValue="2" maxValue="2"/>
    </cacheField>
    <cacheField name="病床数(病院)" numFmtId="0">
      <sharedItems containsSemiMixedTypes="0" containsString="0" containsNumber="1" containsInteger="1" minValue="265" maxValue="283"/>
    </cacheField>
    <cacheField name="施設数(医院・診療所)" numFmtId="0">
      <sharedItems containsSemiMixedTypes="0" containsString="0" containsNumber="1" containsInteger="1" minValue="16" maxValue="20"/>
    </cacheField>
    <cacheField name="病床数(医院・診療所)" numFmtId="0">
      <sharedItems containsSemiMixedTypes="0" containsString="0" containsNumber="1" containsInteger="1" minValue="0" maxValue="28"/>
    </cacheField>
    <cacheField name="歯科診療所" numFmtId="0">
      <sharedItems containsSemiMixedTypes="0" containsString="0" containsNumber="1" containsInteger="1" minValue="17" maxValue="19"/>
    </cacheField>
    <cacheField name="薬局" numFmtId="0">
      <sharedItems containsSemiMixedTypes="0" containsString="0" containsNumber="1" containsInteger="1" minValue="19" maxValue="29"/>
    </cacheField>
  </cacheFields>
  <extLst>
    <ext xmlns:x14="http://schemas.microsoft.com/office/spreadsheetml/2009/9/main" uri="{725AE2AE-9491-48be-B2B4-4EB974FC3084}">
      <x14:pivotCacheDefinition/>
    </ext>
  </extLst>
</pivotCacheDefinition>
</file>

<file path=xl/pivotCache/pivotCacheDefinition9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71574075" missingItemsLimit="0" createdVersion="4" refreshedVersion="4" recordCount="411" xr:uid="{00000000-000A-0000-FFFF-FFFF60000000}">
  <cacheSource type="worksheet">
    <worksheetSource ref="A7:U418" sheet="12-2"/>
  </cacheSource>
  <cacheFields count="21">
    <cacheField name="死因簡単分類コード" numFmtId="0">
      <sharedItems containsMixedTypes="1" containsNumber="1" containsInteger="1" minValue="1000" maxValue="22200" count="139">
        <n v="1000"/>
        <n v="1100"/>
        <n v="1200"/>
        <n v="1201"/>
        <n v="1202"/>
        <n v="1300"/>
        <n v="1400"/>
        <n v="1401"/>
        <n v="1402"/>
        <n v="1403"/>
        <n v="1500"/>
        <n v="1600"/>
        <n v="2000"/>
        <n v="2100"/>
        <n v="2101"/>
        <n v="2102"/>
        <n v="2103"/>
        <n v="2104"/>
        <n v="2105"/>
        <n v="2106"/>
        <n v="2107"/>
        <n v="2108"/>
        <n v="2109"/>
        <n v="2110"/>
        <n v="2111"/>
        <n v="2112"/>
        <n v="2113"/>
        <n v="2114"/>
        <n v="2115"/>
        <n v="2116"/>
        <n v="2117"/>
        <n v="2118"/>
        <n v="2119"/>
        <n v="2120"/>
        <n v="2121"/>
        <n v="2200"/>
        <n v="2201"/>
        <n v="2202"/>
        <n v="3000"/>
        <n v="3100"/>
        <n v="3200"/>
        <n v="4000"/>
        <n v="4100"/>
        <n v="4200"/>
        <n v="5000"/>
        <n v="5100"/>
        <n v="5200"/>
        <n v="6000"/>
        <n v="6100"/>
        <n v="6200"/>
        <n v="6300"/>
        <n v="6400"/>
        <n v="6500"/>
        <n v="7000"/>
        <n v="8000"/>
        <n v="9000"/>
        <n v="9100"/>
        <n v="9101"/>
        <n v="9102"/>
        <n v="9200"/>
        <n v="9201"/>
        <n v="9202"/>
        <n v="9203"/>
        <n v="9204"/>
        <n v="9205"/>
        <n v="9206"/>
        <n v="9207"/>
        <n v="9208"/>
        <n v="9300"/>
        <n v="9301"/>
        <n v="9302"/>
        <n v="9303"/>
        <n v="9304"/>
        <n v="9400"/>
        <n v="9500"/>
        <n v="10000"/>
        <n v="10100"/>
        <n v="10200"/>
        <n v="10300"/>
        <n v="10400"/>
        <n v="10500"/>
        <n v="10600"/>
        <n v="10601"/>
        <n v="10602"/>
        <n v="10603"/>
        <n v="11000"/>
        <n v="11100"/>
        <n v="11200"/>
        <n v="11300"/>
        <n v="11301"/>
        <n v="11302"/>
        <n v="11400"/>
        <n v="12000"/>
        <n v="13000"/>
        <n v="14000"/>
        <n v="14100"/>
        <n v="14200"/>
        <n v="14201"/>
        <n v="14202"/>
        <n v="14203"/>
        <n v="14300"/>
        <n v="15000"/>
        <n v="16000"/>
        <n v="16100"/>
        <n v="16200"/>
        <n v="16300"/>
        <n v="16400"/>
        <n v="16500"/>
        <n v="16600"/>
        <n v="17000"/>
        <n v="17100"/>
        <n v="17200"/>
        <n v="17201"/>
        <n v="17202"/>
        <n v="17300"/>
        <n v="17400"/>
        <n v="17500"/>
        <n v="18000"/>
        <n v="18100"/>
        <n v="18200"/>
        <n v="18300"/>
        <n v="20000"/>
        <n v="20100"/>
        <n v="20101"/>
        <n v="20102"/>
        <n v="20103"/>
        <n v="20104"/>
        <n v="20105"/>
        <n v="20106"/>
        <n v="20107"/>
        <n v="20200"/>
        <n v="20300"/>
        <n v="20400"/>
        <n v="22000"/>
        <n v="22100"/>
        <n v="22200"/>
        <s v="総数"/>
        <s v="総数（男）"/>
        <s v="総数（女）"/>
      </sharedItems>
    </cacheField>
    <cacheField name="死因簡単分類" numFmtId="0">
      <sharedItems count="139">
        <s v="感染症及び寄生虫症"/>
        <s v="腸管感染症"/>
        <s v="結核"/>
        <s v="呼吸器結核"/>
        <s v="その他の結核"/>
        <s v="敗血症"/>
        <s v="ウイルス肝炎"/>
        <s v="Ｂ型ウイルス肝炎"/>
        <s v="Ｃ型ウイルス肝炎"/>
        <s v="その他のウイルス肝炎"/>
        <s v="ヒト免疫不全ウイルス［ＨＩＶ］病"/>
        <s v="その他の感染症及び寄生虫症"/>
        <s v="新生物"/>
        <s v="悪性新生物"/>
        <s v="口唇、口腔及び咽頭の悪性新生物"/>
        <s v="食道の悪性新生物"/>
        <s v="胃の悪性新生物"/>
        <s v="結腸の悪性新生物"/>
        <s v="直腸Ｓ状結腸移行部及び直腸の悪性新生物"/>
        <s v="肝及び肝内胆管の悪性新生物"/>
        <s v="胆のう及びその他の胆道の悪性新生物"/>
        <s v="膵の悪性新生物"/>
        <s v="喉頭の悪性新生物"/>
        <s v="気管、気管支及び肺の悪性新生物"/>
        <s v="皮膚の悪性新生物"/>
        <s v="乳房の悪性新生物"/>
        <s v="子宮の悪性新生物"/>
        <s v="卵巣の悪性新生物"/>
        <s v="前立腺の悪性新生物"/>
        <s v="膀胱の悪性新生物"/>
        <s v="中枢神経系の悪性新生物"/>
        <s v="悪性リンパ腫"/>
        <s v="白血病"/>
        <s v="その他のリンパ組織、造血組織及び関連組織の悪性新生物"/>
        <s v="その他の悪性新生物"/>
        <s v="その他の新生物"/>
        <s v="中枢神経系のその他の新生物"/>
        <s v="中枢神経系を除くその他の新生物"/>
        <s v="血液及び造血器の疾患並びに免疫機構の障害"/>
        <s v="貧血"/>
        <s v="その他の血液及び造血器の疾患並びに免疫機構の障害"/>
        <s v="内分泌、栄養及び代謝疾患"/>
        <s v="糖尿病"/>
        <s v="その他の内分泌、栄養及び代謝疾患"/>
        <s v="精神及び行動の障害"/>
        <s v="血管性及び詳細不明の認知症"/>
        <s v="その他の精神及び行動の障害"/>
        <s v="神経系の疾患"/>
        <s v="髄膜炎"/>
        <s v="脊髄性筋萎縮症及び関連症候群"/>
        <s v="パーキンソン病"/>
        <s v="アルツハイマー病"/>
        <s v="その他の神経系の疾患"/>
        <s v="眼及び付属器の疾患"/>
        <s v="耳及び乳様突起の疾患"/>
        <s v="循環器系の疾患"/>
        <s v="高血圧性疾患"/>
        <s v="高血圧性心疾患及び心腎疾患"/>
        <s v="その他の高血圧性疾患"/>
        <s v="心疾患（高血圧性を除く)"/>
        <s v="慢性リウマチ性心疾患"/>
        <s v="急性心筋梗塞"/>
        <s v="その他の虚血性心疾患"/>
        <s v="慢性非リウマチ性心内膜疾患"/>
        <s v="心筋症"/>
        <s v="不整脈及び伝導障害"/>
        <s v="心不全"/>
        <s v="その他の心疾患"/>
        <s v="脳血管疾患"/>
        <s v="くも膜下出血"/>
        <s v="脳内出血"/>
        <s v="脳梗塞"/>
        <s v="その他の脳血管疾患"/>
        <s v="大動脈瘤及び解離"/>
        <s v="その他の循環器系の疾患"/>
        <s v="呼吸器系の疾患"/>
        <s v="インフルエンザ"/>
        <s v="肺炎"/>
        <s v="急性気管支炎"/>
        <s v="慢性閉塞性肺疾患"/>
        <s v="喘息"/>
        <s v="その他の呼吸器系の疾患"/>
        <s v="誤嚥性肺炎"/>
        <s v="間質性肺疾患"/>
        <s v="その他の呼吸器系の疾患（10601及び10602を除く）"/>
        <s v="消化器系の疾患"/>
        <s v="胃潰瘍及び十二指腸潰瘍"/>
        <s v="ヘルニア及び腸閉塞"/>
        <s v="肝疾患"/>
        <s v="肝硬変（アルコール性を除く）"/>
        <s v="その他の肝疾患"/>
        <s v="その他の消化器系の疾患"/>
        <s v="皮膚及び皮下組織の疾患"/>
        <s v="筋骨格系及び結合組織の疾患"/>
        <s v="腎尿路生殖器系の疾患"/>
        <s v="糸球体疾患及び腎尿細管間質性疾患"/>
        <s v="腎不全"/>
        <s v="急性腎不全"/>
        <s v="慢性腎不全"/>
        <s v="詳細不明の腎不全"/>
        <s v="その他の腎尿路生殖器系の疾患"/>
        <s v="妊娠、分娩及び産じょく"/>
        <s v="周産期に発生した病態"/>
        <s v="妊娠期間及び胎児発育に関連する障害"/>
        <s v="出産外傷"/>
        <s v="周産期に特異的な呼吸障害及び心血管障害"/>
        <s v="周産期に特異的な感染症"/>
        <s v="胎児及び新生児の出血性障害及び血液障害"/>
        <s v="その他の周産期に発生した病態"/>
        <s v="先天奇形、変形及び染色体異常"/>
        <s v="神経系の先天奇形"/>
        <s v="循環器系の先天奇形"/>
        <s v="心臓の先天奇形"/>
        <s v="その他の循環器系の先天奇形"/>
        <s v="消化器系の先天奇形"/>
        <s v="その他の先天奇形及び変形"/>
        <s v="染色体異常，他に分類されないもの"/>
        <s v="症状、徴候及び異常臨床所見・異常検査所見で他に分類されないもの"/>
        <s v="老衰"/>
        <s v="乳幼児突然死症候群"/>
        <s v="その他の症状、徴候及び異常臨床所見・異常検査所見で他に分類されないもの"/>
        <s v="傷病及び死亡の外因"/>
        <s v="不慮の事故"/>
        <s v="交通事故"/>
        <s v="転倒・転落"/>
        <s v="不慮の溺死及び溺水"/>
        <s v="不慮の窒息"/>
        <s v="煙、火及び火炎への曝露"/>
        <s v="有害物質による不慮の中毒及び有害物質への曝露"/>
        <s v="その他の不慮の事故"/>
        <s v="自殺"/>
        <s v="他殺"/>
        <s v="その他の外因"/>
        <s v="特殊目的用コード"/>
        <s v="重症急性呼吸器症候群[SARS]"/>
        <s v="その他の特殊目的用コード"/>
        <s v="総数"/>
        <s v="総数（男）"/>
        <s v="総数（女）"/>
      </sharedItems>
    </cacheField>
    <cacheField name="性別" numFmtId="0">
      <sharedItems/>
    </cacheField>
    <cacheField name="平成17年" numFmtId="0">
      <sharedItems containsBlank="1" containsMixedTypes="1" containsNumber="1" containsInteger="1" minValue="0" maxValue="301"/>
    </cacheField>
    <cacheField name="平成18年" numFmtId="0">
      <sharedItems containsBlank="1" containsMixedTypes="1" containsNumber="1" containsInteger="1" minValue="0" maxValue="306"/>
    </cacheField>
    <cacheField name="平成19年" numFmtId="0">
      <sharedItems containsBlank="1" containsMixedTypes="1" containsNumber="1" containsInteger="1" minValue="0" maxValue="299"/>
    </cacheField>
    <cacheField name="平成20年" numFmtId="0">
      <sharedItems containsBlank="1" containsMixedTypes="1" containsNumber="1" containsInteger="1" minValue="0" maxValue="298"/>
    </cacheField>
    <cacheField name="平成21年" numFmtId="0">
      <sharedItems containsBlank="1" containsMixedTypes="1" containsNumber="1" containsInteger="1" minValue="0" maxValue="352"/>
    </cacheField>
    <cacheField name="平成22年" numFmtId="0">
      <sharedItems containsBlank="1" containsMixedTypes="1" containsNumber="1" containsInteger="1" minValue="0" maxValue="392"/>
    </cacheField>
    <cacheField name="平成23年" numFmtId="0">
      <sharedItems containsBlank="1" containsMixedTypes="1" containsNumber="1" containsInteger="1" minValue="0" maxValue="355"/>
    </cacheField>
    <cacheField name="平成24年" numFmtId="0">
      <sharedItems containsBlank="1" containsMixedTypes="1" containsNumber="1" containsInteger="1" minValue="0" maxValue="403"/>
    </cacheField>
    <cacheField name="平成25年" numFmtId="0">
      <sharedItems containsBlank="1" containsMixedTypes="1" containsNumber="1" containsInteger="1" minValue="0" maxValue="354"/>
    </cacheField>
    <cacheField name="平成26年" numFmtId="0">
      <sharedItems containsBlank="1" containsMixedTypes="1" containsNumber="1" containsInteger="1" minValue="0" maxValue="400"/>
    </cacheField>
    <cacheField name="平成27年" numFmtId="0">
      <sharedItems containsBlank="1" containsMixedTypes="1" containsNumber="1" containsInteger="1" minValue="0" maxValue="389"/>
    </cacheField>
    <cacheField name="平成28年" numFmtId="0">
      <sharedItems containsBlank="1" containsMixedTypes="1" containsNumber="1" containsInteger="1" minValue="0" maxValue="419"/>
    </cacheField>
    <cacheField name="平成29年" numFmtId="0">
      <sharedItems containsString="0" containsBlank="1" containsNumber="1" containsInteger="1" minValue="0" maxValue="432"/>
    </cacheField>
    <cacheField name="平成30年" numFmtId="0">
      <sharedItems containsString="0" containsBlank="1" containsNumber="1" containsInteger="1" minValue="0" maxValue="421"/>
    </cacheField>
    <cacheField name="令和元年" numFmtId="0">
      <sharedItems containsString="0" containsBlank="1" containsNumber="1" containsInteger="1" minValue="0" maxValue="443"/>
    </cacheField>
    <cacheField name="令和2年" numFmtId="0">
      <sharedItems containsString="0" containsBlank="1" containsNumber="1" containsInteger="1" minValue="0" maxValue="460"/>
    </cacheField>
    <cacheField name="令和3年" numFmtId="0">
      <sharedItems containsSemiMixedTypes="0" containsString="0" containsNumber="1" containsInteger="1" minValue="0" maxValue="518"/>
    </cacheField>
    <cacheField name="令和4年" numFmtId="0">
      <sharedItems containsSemiMixedTypes="0" containsString="0" containsNumber="1" containsInteger="1" minValue="0" maxValue="510" count="46">
        <n v="8"/>
        <n v="5"/>
        <n v="3"/>
        <n v="0"/>
        <n v="1"/>
        <n v="4"/>
        <n v="2"/>
        <n v="145"/>
        <n v="80"/>
        <n v="65"/>
        <n v="133"/>
        <n v="75"/>
        <n v="58"/>
        <n v="10"/>
        <n v="12"/>
        <n v="6"/>
        <n v="15"/>
        <n v="31"/>
        <n v="21"/>
        <n v="7"/>
        <n v="9"/>
        <n v="11"/>
        <n v="14"/>
        <n v="117"/>
        <n v="54"/>
        <n v="63"/>
        <n v="78"/>
        <n v="39"/>
        <n v="16"/>
        <n v="47"/>
        <n v="26"/>
        <n v="33"/>
        <n v="23"/>
        <n v="20"/>
        <n v="13"/>
        <n v="42"/>
        <n v="18"/>
        <n v="30"/>
        <n v="22"/>
        <n v="17"/>
        <n v="35"/>
        <n v="45"/>
        <n v="34"/>
        <n v="510"/>
        <n v="270"/>
        <n v="240"/>
      </sharedItems>
    </cacheField>
  </cacheFields>
  <extLst>
    <ext xmlns:x14="http://schemas.microsoft.com/office/spreadsheetml/2009/9/main" uri="{725AE2AE-9491-48be-B2B4-4EB974FC3084}">
      <x14:pivotCacheDefinition/>
    </ext>
  </extLst>
</pivotCacheDefinition>
</file>

<file path=xl/pivotCache/pivotCacheDefinition9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7228009" missingItemsLimit="0" createdVersion="4" refreshedVersion="4" recordCount="17" xr:uid="{00000000-000A-0000-FFFF-FFFF61000000}">
  <cacheSource type="worksheet">
    <worksheetSource ref="A10:K27" sheet="12-4"/>
  </cacheSource>
  <cacheFields count="11">
    <cacheField name="年度別"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対象者数(胃がん)" numFmtId="0">
      <sharedItems containsSemiMixedTypes="0" containsString="0" containsNumber="1" containsInteger="1" minValue="11395" maxValue="31111"/>
    </cacheField>
    <cacheField name="受診者数(胃がん)" numFmtId="0">
      <sharedItems containsSemiMixedTypes="0" containsString="0" containsNumber="1" containsInteger="1" minValue="624" maxValue="1562"/>
    </cacheField>
    <cacheField name="受診率(胃がん)" numFmtId="2">
      <sharedItems containsSemiMixedTypes="0" containsString="0" containsNumber="1" minValue="2.433150345316097" maxValue="6.783677051338306"/>
    </cacheField>
    <cacheField name="異常無し(検診結果)(胃がん)" numFmtId="0">
      <sharedItems containsSemiMixedTypes="0" containsString="0" containsNumber="1" containsInteger="1" minValue="599" maxValue="1434"/>
    </cacheField>
    <cacheField name="要精密検査(検診結果)(胃がん)" numFmtId="0">
      <sharedItems containsSemiMixedTypes="0" containsString="0" containsNumber="1" containsInteger="1" minValue="13" maxValue="172"/>
    </cacheField>
    <cacheField name="対象者数(大腸がん)" numFmtId="0">
      <sharedItems containsSemiMixedTypes="0" containsString="0" containsNumber="1" containsInteger="1" minValue="11395" maxValue="31111"/>
    </cacheField>
    <cacheField name="受診者数(大腸がん)" numFmtId="0">
      <sharedItems containsSemiMixedTypes="0" containsString="0" containsNumber="1" containsInteger="1" minValue="3020" maxValue="4331"/>
    </cacheField>
    <cacheField name="受診率(大腸がん)" numFmtId="0">
      <sharedItems containsSemiMixedTypes="0" containsString="0" containsNumber="1" minValue="12.191342762008373" maxValue="33.541026766125491"/>
    </cacheField>
    <cacheField name="異常無し(検診結果)(大腸がん)" numFmtId="0">
      <sharedItems containsSemiMixedTypes="0" containsString="0" containsNumber="1" containsInteger="1" minValue="2845" maxValue="3971"/>
    </cacheField>
    <cacheField name="要精密検査(検診結果)(大腸がん)" numFmtId="0">
      <sharedItems containsSemiMixedTypes="0" containsString="0" containsNumber="1" containsInteger="1" minValue="175" maxValue="393"/>
    </cacheField>
  </cacheFields>
  <extLst>
    <ext xmlns:x14="http://schemas.microsoft.com/office/spreadsheetml/2009/9/main" uri="{725AE2AE-9491-48be-B2B4-4EB974FC3084}">
      <x14:pivotCacheDefinition/>
    </ext>
  </extLst>
</pivotCacheDefinition>
</file>

<file path=xl/pivotCache/pivotCacheDefinition9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7303241" missingItemsLimit="0" createdVersion="4" refreshedVersion="4" recordCount="17" xr:uid="{00000000-000A-0000-FFFF-FFFF62000000}">
  <cacheSource type="worksheet">
    <worksheetSource ref="A10:K27" sheet="12-5"/>
  </cacheSource>
  <cacheFields count="11">
    <cacheField name="年度別"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対象者数(Ｘ線撮影のみ)" numFmtId="0">
      <sharedItems containsSemiMixedTypes="0" containsString="0" containsNumber="1" containsInteger="1" minValue="11395" maxValue="31111"/>
    </cacheField>
    <cacheField name="受診者数(Ｘ線撮影のみ)" numFmtId="0">
      <sharedItems containsSemiMixedTypes="0" containsString="0" containsNumber="1" containsInteger="1" minValue="2608" maxValue="4893"/>
    </cacheField>
    <cacheField name="受診率(Ｘ線撮影のみ)" numFmtId="0">
      <sharedItems containsSemiMixedTypes="0" containsString="0" containsNumber="1" minValue="14.808953944548842" maxValue="34.409828872312417"/>
    </cacheField>
    <cacheField name="異常無し　(検診結果)(Ｘ線撮影のみ)" numFmtId="0">
      <sharedItems containsSemiMixedTypes="0" containsString="0" containsNumber="1" containsInteger="1" minValue="2568" maxValue="4814"/>
    </cacheField>
    <cacheField name="要精密検査(検診結果)(Ｘ線撮影のみ)" numFmtId="0">
      <sharedItems containsSemiMixedTypes="0" containsString="0" containsNumber="1" containsInteger="1" minValue="16" maxValue="160"/>
    </cacheField>
    <cacheField name="対象者数(喀痰検査)" numFmtId="0">
      <sharedItems containsSemiMixedTypes="0" containsString="0" containsNumber="1" containsInteger="1" minValue="11395" maxValue="31111"/>
    </cacheField>
    <cacheField name="受診者数(喀痰検査)" numFmtId="0">
      <sharedItems containsSemiMixedTypes="0" containsString="0" containsNumber="1" containsInteger="1" minValue="45" maxValue="212"/>
    </cacheField>
    <cacheField name="受診率(喀痰検査)" numFmtId="0">
      <sharedItems containsSemiMixedTypes="0" containsString="0" containsNumber="1" minValue="0.14835327860745723" maxValue="1.6308946842064773"/>
    </cacheField>
    <cacheField name="異常無し　(検診結果)(喀痰検査)" numFmtId="0">
      <sharedItems containsSemiMixedTypes="0" containsString="0" containsNumber="1" containsInteger="1" minValue="43" maxValue="210"/>
    </cacheField>
    <cacheField name="要精密検査(検診結果)(喀痰検査)" numFmtId="0">
      <sharedItems containsSemiMixedTypes="0" containsString="0" containsNumber="1" containsInteger="1" minValue="0" maxValue="7"/>
    </cacheField>
  </cacheFields>
  <extLst>
    <ext xmlns:x14="http://schemas.microsoft.com/office/spreadsheetml/2009/9/main" uri="{725AE2AE-9491-48be-B2B4-4EB974FC3084}">
      <x14:pivotCacheDefinition/>
    </ext>
  </extLst>
</pivotCacheDefinition>
</file>

<file path=xl/pivotCache/pivotCacheDefinition9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73819443" missingItemsLimit="0" createdVersion="4" refreshedVersion="4" recordCount="17" xr:uid="{00000000-000A-0000-FFFF-FFFF63000000}">
  <cacheSource type="worksheet">
    <worksheetSource ref="A9:F26" sheet="12-6"/>
  </cacheSource>
  <cacheFields count="6">
    <cacheField name="年別"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対象者数" numFmtId="0">
      <sharedItems containsSemiMixedTypes="0" containsString="0" containsNumber="1" containsInteger="1" minValue="3546" maxValue="10561"/>
    </cacheField>
    <cacheField name="受診者数" numFmtId="0">
      <sharedItems containsSemiMixedTypes="0" containsString="0" containsNumber="1" containsInteger="1" minValue="287" maxValue="1277"/>
    </cacheField>
    <cacheField name="受診率" numFmtId="0">
      <sharedItems containsSemiMixedTypes="0" containsString="0" containsNumber="1" minValue="3.8226448045017949" maxValue="22.560631697687537"/>
    </cacheField>
    <cacheField name="異常無し(検診結果)" numFmtId="0">
      <sharedItems containsSemiMixedTypes="0" containsString="0" containsNumber="1" containsInteger="1" minValue="284" maxValue="1270"/>
    </cacheField>
    <cacheField name="要精密検査(検診結果)" numFmtId="0">
      <sharedItems containsSemiMixedTypes="0" containsString="0" containsNumber="1" containsInteger="1" minValue="3" maxValue="20"/>
    </cacheField>
  </cacheFields>
  <extLst>
    <ext xmlns:x14="http://schemas.microsoft.com/office/spreadsheetml/2009/9/main" uri="{725AE2AE-9491-48be-B2B4-4EB974FC3084}">
      <x14:pivotCacheDefinition/>
    </ext>
  </extLst>
</pivotCacheDefinition>
</file>

<file path=xl/pivotCache/pivotCacheDefinition9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6058.396974525465" missingItemsLimit="0" createdVersion="4" refreshedVersion="4" recordCount="17" xr:uid="{00000000-000A-0000-FFFF-FFFF64000000}">
  <cacheSource type="worksheet">
    <worksheetSource ref="A9:F26" sheet="12-7"/>
  </cacheSource>
  <cacheFields count="6">
    <cacheField name="年別" numFmtId="0">
      <sharedItems count="17">
        <s v="平成20年度"/>
        <s v="平成21年度"/>
        <s v="平成22年度"/>
        <s v="平成23年度"/>
        <s v="平成24年度"/>
        <s v="平成25年度"/>
        <s v="平成26年度"/>
        <s v="平成27年度"/>
        <s v="平成28年度"/>
        <s v="平成29年度"/>
        <s v="平成30年度"/>
        <s v="令和元年度"/>
        <s v="令和2年度"/>
        <s v="令和3年度"/>
        <s v="令和4年度"/>
        <s v="令和5年度"/>
        <s v="令和6年度"/>
      </sharedItems>
    </cacheField>
    <cacheField name="対象者数" numFmtId="0">
      <sharedItems containsSemiMixedTypes="0" containsString="0" containsNumber="1" containsInteger="1" minValue="7285" maxValue="17194"/>
    </cacheField>
    <cacheField name="受診者数" numFmtId="0">
      <sharedItems containsSemiMixedTypes="0" containsString="0" containsNumber="1" containsInteger="1" minValue="525" maxValue="1292"/>
    </cacheField>
    <cacheField name="受診率" numFmtId="2">
      <sharedItems containsSemiMixedTypes="0" containsString="0" containsNumber="1" minValue="4.077003605909038" maxValue="16.666666666666664"/>
    </cacheField>
    <cacheField name="異常無し(検診結果)" numFmtId="0">
      <sharedItems containsSemiMixedTypes="0" containsString="0" containsNumber="1" containsInteger="1" minValue="505" maxValue="1276"/>
    </cacheField>
    <cacheField name="要精密検査(検診結果)" numFmtId="0">
      <sharedItems containsSemiMixedTypes="0" containsString="0" containsNumber="1" containsInteger="1" minValue="7" maxValue="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1">
  <r>
    <s v="総数"/>
    <x v="0"/>
    <n v="1342"/>
    <n v="100"/>
  </r>
  <r>
    <s v="市街化区域 　"/>
    <x v="1"/>
    <n v="723"/>
    <n v="53.874813710879287"/>
  </r>
  <r>
    <s v="市街化区域 　"/>
    <x v="2"/>
    <n v="66"/>
    <n v="4.918032786885246"/>
  </r>
  <r>
    <s v="市街化区域 　"/>
    <x v="3"/>
    <n v="92"/>
    <n v="6.855439642324888"/>
  </r>
  <r>
    <s v="市街化区域 　"/>
    <x v="4"/>
    <n v="231"/>
    <n v="17.21311475409836"/>
  </r>
  <r>
    <s v="市街化区域 　"/>
    <x v="5"/>
    <n v="18.7"/>
    <n v="1.3934426229508197"/>
  </r>
  <r>
    <s v="市街化区域 　"/>
    <x v="6"/>
    <n v="2.2999999999999998"/>
    <n v="0.17138599105812219"/>
  </r>
  <r>
    <s v="市街化区域 　"/>
    <x v="7"/>
    <n v="110"/>
    <n v="8.1967213114754092"/>
  </r>
  <r>
    <s v="市街化区域 　"/>
    <x v="8"/>
    <n v="100"/>
    <n v="7.4515648286140088"/>
  </r>
  <r>
    <s v="市街化区域 　"/>
    <x v="9"/>
    <n v="103"/>
    <n v="7.6751117734724286"/>
  </r>
  <r>
    <s v="市街化調整区域　"/>
    <x v="10"/>
    <n v="619"/>
    <n v="46.12518628912072"/>
  </r>
</pivotCacheRecords>
</file>

<file path=xl/pivotCache/pivotCacheRecords10.xml><?xml version="1.0" encoding="utf-8"?>
<pivotCacheRecords xmlns="http://schemas.openxmlformats.org/spreadsheetml/2006/main" xmlns:r="http://schemas.openxmlformats.org/officeDocument/2006/relationships" count="60">
  <r>
    <x v="0"/>
    <x v="0"/>
    <n v="61177"/>
    <n v="28089"/>
    <n v="32010"/>
    <n v="1078"/>
  </r>
  <r>
    <x v="1"/>
    <x v="0"/>
    <n v="53797"/>
    <n v="24864"/>
    <n v="27751"/>
    <n v="1182"/>
  </r>
  <r>
    <x v="2"/>
    <x v="0"/>
    <n v="37790"/>
    <n v="16808"/>
    <n v="19596"/>
    <n v="1386"/>
  </r>
  <r>
    <x v="3"/>
    <x v="0"/>
    <n v="33711"/>
    <n v="14662"/>
    <n v="17377"/>
    <n v="1672"/>
  </r>
  <r>
    <x v="4"/>
    <x v="0"/>
    <n v="31038"/>
    <n v="12717"/>
    <n v="16409"/>
    <n v="1912"/>
  </r>
  <r>
    <x v="5"/>
    <x v="0"/>
    <n v="19409"/>
    <n v="6605"/>
    <n v="10910"/>
    <n v="1894"/>
  </r>
  <r>
    <x v="5"/>
    <x v="1"/>
    <n v="2905"/>
    <n v="912"/>
    <n v="1984"/>
    <n v="9"/>
  </r>
  <r>
    <x v="5"/>
    <x v="2"/>
    <n v="1615"/>
    <n v="723"/>
    <n v="809"/>
    <n v="83"/>
  </r>
  <r>
    <x v="5"/>
    <x v="3"/>
    <n v="5"/>
    <n v="0"/>
    <n v="5"/>
    <n v="0"/>
  </r>
  <r>
    <x v="5"/>
    <x v="4"/>
    <n v="618"/>
    <n v="209"/>
    <n v="381"/>
    <n v="28"/>
  </r>
  <r>
    <x v="5"/>
    <x v="5"/>
    <n v="1421"/>
    <n v="714"/>
    <n v="545"/>
    <n v="162"/>
  </r>
  <r>
    <x v="5"/>
    <x v="6"/>
    <n v="862"/>
    <n v="440"/>
    <n v="403"/>
    <n v="19"/>
  </r>
  <r>
    <x v="5"/>
    <x v="7"/>
    <n v="975"/>
    <n v="243"/>
    <n v="652"/>
    <n v="80"/>
  </r>
  <r>
    <x v="5"/>
    <x v="8"/>
    <n v="1838"/>
    <n v="728"/>
    <n v="1005"/>
    <n v="105"/>
  </r>
  <r>
    <x v="5"/>
    <x v="9"/>
    <n v="6561"/>
    <n v="1880"/>
    <n v="3551"/>
    <n v="1130"/>
  </r>
  <r>
    <x v="5"/>
    <x v="10"/>
    <n v="2609"/>
    <n v="756"/>
    <n v="1575"/>
    <n v="278"/>
  </r>
  <r>
    <x v="6"/>
    <x v="0"/>
    <n v="17724"/>
    <s v="-"/>
    <s v="-"/>
    <s v="-"/>
  </r>
  <r>
    <x v="6"/>
    <x v="1"/>
    <n v="2775"/>
    <s v="-"/>
    <s v="-"/>
    <s v="-"/>
  </r>
  <r>
    <x v="6"/>
    <x v="2"/>
    <n v="1517"/>
    <s v="-"/>
    <s v="-"/>
    <s v="-"/>
  </r>
  <r>
    <x v="6"/>
    <x v="3"/>
    <n v="0"/>
    <s v="-"/>
    <s v="-"/>
    <s v="-"/>
  </r>
  <r>
    <x v="6"/>
    <x v="4"/>
    <n v="586"/>
    <s v="-"/>
    <s v="-"/>
    <s v="-"/>
  </r>
  <r>
    <x v="6"/>
    <x v="5"/>
    <n v="1765"/>
    <s v="-"/>
    <s v="-"/>
    <s v="-"/>
  </r>
  <r>
    <x v="6"/>
    <x v="6"/>
    <n v="881"/>
    <s v="-"/>
    <s v="-"/>
    <s v="-"/>
  </r>
  <r>
    <x v="6"/>
    <x v="7"/>
    <n v="1241"/>
    <s v="-"/>
    <s v="-"/>
    <s v="-"/>
  </r>
  <r>
    <x v="6"/>
    <x v="8"/>
    <n v="1706"/>
    <s v="-"/>
    <s v="-"/>
    <s v="-"/>
  </r>
  <r>
    <x v="6"/>
    <x v="9"/>
    <n v="5333"/>
    <s v="-"/>
    <s v="-"/>
    <s v="-"/>
  </r>
  <r>
    <x v="6"/>
    <x v="10"/>
    <n v="1920"/>
    <s v="-"/>
    <s v="-"/>
    <s v="-"/>
  </r>
  <r>
    <x v="7"/>
    <x v="0"/>
    <n v="16438"/>
    <s v="-"/>
    <s v="-"/>
    <s v="-"/>
  </r>
  <r>
    <x v="7"/>
    <x v="1"/>
    <n v="2689"/>
    <s v="-"/>
    <s v="-"/>
    <s v="-"/>
  </r>
  <r>
    <x v="7"/>
    <x v="2"/>
    <n v="1238"/>
    <s v="-"/>
    <s v="-"/>
    <s v="-"/>
  </r>
  <r>
    <x v="7"/>
    <x v="3"/>
    <n v="0"/>
    <s v="-"/>
    <s v="-"/>
    <s v="-"/>
  </r>
  <r>
    <x v="7"/>
    <x v="4"/>
    <n v="521"/>
    <s v="-"/>
    <s v="-"/>
    <s v="-"/>
  </r>
  <r>
    <x v="7"/>
    <x v="5"/>
    <n v="1513"/>
    <s v="-"/>
    <s v="-"/>
    <s v="-"/>
  </r>
  <r>
    <x v="7"/>
    <x v="6"/>
    <n v="871"/>
    <s v="-"/>
    <s v="-"/>
    <s v="-"/>
  </r>
  <r>
    <x v="7"/>
    <x v="7"/>
    <n v="1074"/>
    <s v="-"/>
    <s v="-"/>
    <s v="-"/>
  </r>
  <r>
    <x v="7"/>
    <x v="8"/>
    <n v="1580"/>
    <s v="-"/>
    <s v="-"/>
    <s v="-"/>
  </r>
  <r>
    <x v="7"/>
    <x v="9"/>
    <n v="5142"/>
    <s v="-"/>
    <s v="-"/>
    <s v="-"/>
  </r>
  <r>
    <x v="7"/>
    <x v="10"/>
    <n v="1810"/>
    <s v="-"/>
    <s v="-"/>
    <s v="-"/>
  </r>
  <r>
    <x v="8"/>
    <x v="0"/>
    <n v="12380"/>
    <n v="4310"/>
    <n v="7048"/>
    <n v="1022"/>
  </r>
  <r>
    <x v="8"/>
    <x v="1"/>
    <n v="2007"/>
    <n v="724"/>
    <n v="1273"/>
    <n v="10"/>
  </r>
  <r>
    <x v="8"/>
    <x v="2"/>
    <n v="674"/>
    <n v="298"/>
    <n v="340"/>
    <n v="36"/>
  </r>
  <r>
    <x v="8"/>
    <x v="3"/>
    <n v="0"/>
    <n v="0"/>
    <n v="0"/>
    <n v="0"/>
  </r>
  <r>
    <x v="8"/>
    <x v="4"/>
    <s v="x"/>
    <s v="x"/>
    <s v="x"/>
    <s v="x"/>
  </r>
  <r>
    <x v="8"/>
    <x v="5"/>
    <n v="16"/>
    <n v="597"/>
    <n v="669"/>
    <n v="47"/>
  </r>
  <r>
    <x v="8"/>
    <x v="6"/>
    <s v="x"/>
    <s v="x"/>
    <s v="x"/>
    <s v="x"/>
  </r>
  <r>
    <x v="8"/>
    <x v="7"/>
    <n v="10"/>
    <n v="219"/>
    <n v="445"/>
    <n v="46"/>
  </r>
  <r>
    <x v="8"/>
    <x v="8"/>
    <n v="12"/>
    <n v="482"/>
    <n v="592"/>
    <n v="28"/>
  </r>
  <r>
    <x v="8"/>
    <x v="9"/>
    <n v="58"/>
    <n v="1357"/>
    <n v="2417"/>
    <n v="806"/>
  </r>
  <r>
    <x v="8"/>
    <x v="10"/>
    <n v="29"/>
    <n v="331"/>
    <n v="904"/>
    <n v="31"/>
  </r>
  <r>
    <x v="9"/>
    <x v="0"/>
    <n v="9955"/>
    <n v="3202"/>
    <n v="5388"/>
    <n v="1365"/>
  </r>
  <r>
    <x v="9"/>
    <x v="1"/>
    <n v="1137"/>
    <n v="307"/>
    <n v="830"/>
    <s v="-"/>
  </r>
  <r>
    <x v="9"/>
    <x v="2"/>
    <n v="455"/>
    <n v="199"/>
    <n v="227"/>
    <n v="29"/>
  </r>
  <r>
    <x v="9"/>
    <x v="3"/>
    <s v="-"/>
    <s v="-"/>
    <s v="-"/>
    <s v="-"/>
  </r>
  <r>
    <x v="9"/>
    <x v="4"/>
    <s v="x"/>
    <s v="x"/>
    <s v="x"/>
    <s v="x"/>
  </r>
  <r>
    <x v="9"/>
    <x v="5"/>
    <n v="1250"/>
    <n v="484"/>
    <n v="714"/>
    <n v="52"/>
  </r>
  <r>
    <x v="9"/>
    <x v="6"/>
    <n v="923"/>
    <n v="623"/>
    <n v="288"/>
    <n v="12"/>
  </r>
  <r>
    <x v="9"/>
    <x v="7"/>
    <s v="x"/>
    <s v="x"/>
    <s v="x"/>
    <s v="x"/>
  </r>
  <r>
    <x v="9"/>
    <x v="8"/>
    <n v="930"/>
    <n v="324"/>
    <n v="606"/>
    <s v="-"/>
  </r>
  <r>
    <x v="9"/>
    <x v="9"/>
    <n v="3876"/>
    <n v="966"/>
    <n v="1719"/>
    <n v="1191"/>
  </r>
  <r>
    <x v="9"/>
    <x v="10"/>
    <n v="688"/>
    <n v="151"/>
    <n v="456"/>
    <n v="81"/>
  </r>
</pivotCacheRecords>
</file>

<file path=xl/pivotCache/pivotCacheRecords100.xml><?xml version="1.0" encoding="utf-8"?>
<pivotCacheRecords xmlns="http://schemas.openxmlformats.org/spreadsheetml/2006/main" xmlns:r="http://schemas.openxmlformats.org/officeDocument/2006/relationships" count="54">
  <r>
    <x v="0"/>
    <x v="0"/>
    <x v="0"/>
    <n v="0"/>
    <n v="11"/>
    <n v="59"/>
    <n v="151"/>
    <n v="142"/>
    <n v="61"/>
    <n v="5"/>
    <n v="0"/>
    <n v="0"/>
    <n v="0"/>
    <n v="0"/>
  </r>
  <r>
    <x v="1"/>
    <x v="0"/>
    <x v="1"/>
    <n v="0"/>
    <n v="9"/>
    <n v="45"/>
    <n v="158"/>
    <n v="162"/>
    <n v="55"/>
    <n v="5"/>
    <n v="0"/>
    <n v="0"/>
    <n v="0"/>
    <n v="0"/>
  </r>
  <r>
    <x v="2"/>
    <x v="0"/>
    <x v="2"/>
    <n v="0"/>
    <n v="8"/>
    <n v="55"/>
    <n v="131"/>
    <n v="145"/>
    <n v="68"/>
    <n v="12"/>
    <n v="0"/>
    <n v="0"/>
    <n v="0"/>
    <n v="0"/>
  </r>
  <r>
    <x v="3"/>
    <x v="0"/>
    <x v="3"/>
    <n v="0"/>
    <n v="3"/>
    <n v="61"/>
    <n v="127"/>
    <n v="155"/>
    <n v="70"/>
    <n v="8"/>
    <n v="0"/>
    <n v="0"/>
    <n v="0"/>
    <n v="0"/>
  </r>
  <r>
    <x v="4"/>
    <x v="0"/>
    <x v="4"/>
    <n v="1"/>
    <n v="8"/>
    <n v="43"/>
    <n v="114"/>
    <n v="158"/>
    <n v="72"/>
    <n v="10"/>
    <n v="0"/>
    <n v="0"/>
    <n v="0"/>
    <n v="0"/>
  </r>
  <r>
    <x v="5"/>
    <x v="0"/>
    <x v="5"/>
    <n v="0"/>
    <n v="6"/>
    <n v="39"/>
    <n v="122"/>
    <n v="139"/>
    <n v="71"/>
    <n v="12"/>
    <n v="0"/>
    <n v="0"/>
    <n v="0"/>
    <n v="0"/>
  </r>
  <r>
    <x v="6"/>
    <x v="0"/>
    <x v="6"/>
    <n v="0"/>
    <n v="7"/>
    <n v="48"/>
    <n v="98"/>
    <n v="127"/>
    <n v="68"/>
    <n v="13"/>
    <n v="0"/>
    <n v="0"/>
    <n v="0"/>
    <n v="0"/>
  </r>
  <r>
    <x v="7"/>
    <x v="0"/>
    <x v="7"/>
    <n v="0"/>
    <n v="8"/>
    <n v="38"/>
    <n v="106"/>
    <n v="152"/>
    <n v="88"/>
    <n v="14"/>
    <n v="1"/>
    <n v="0"/>
    <n v="0"/>
    <n v="0"/>
  </r>
  <r>
    <x v="8"/>
    <x v="0"/>
    <x v="8"/>
    <n v="0"/>
    <n v="8"/>
    <n v="44"/>
    <n v="108"/>
    <n v="123"/>
    <n v="76"/>
    <n v="16"/>
    <n v="0"/>
    <n v="0"/>
    <n v="0"/>
    <n v="0"/>
  </r>
  <r>
    <x v="9"/>
    <x v="0"/>
    <x v="9"/>
    <n v="0"/>
    <n v="8"/>
    <n v="43"/>
    <n v="87"/>
    <n v="126"/>
    <n v="85"/>
    <n v="24"/>
    <n v="0"/>
    <n v="0"/>
    <n v="0"/>
    <n v="0"/>
  </r>
  <r>
    <x v="10"/>
    <x v="0"/>
    <x v="10"/>
    <n v="0"/>
    <n v="8"/>
    <n v="70"/>
    <n v="102"/>
    <n v="130"/>
    <n v="84"/>
    <n v="18"/>
    <n v="1"/>
    <n v="0"/>
    <n v="0"/>
    <n v="0"/>
  </r>
  <r>
    <x v="11"/>
    <x v="0"/>
    <x v="11"/>
    <n v="0"/>
    <n v="6"/>
    <n v="32"/>
    <n v="94"/>
    <n v="100"/>
    <n v="71"/>
    <n v="24"/>
    <n v="0"/>
    <n v="0"/>
    <n v="0"/>
    <n v="0"/>
  </r>
  <r>
    <x v="12"/>
    <x v="0"/>
    <x v="12"/>
    <n v="0"/>
    <n v="4"/>
    <n v="42"/>
    <n v="101"/>
    <n v="117"/>
    <n v="82"/>
    <n v="24"/>
    <n v="0"/>
    <n v="0"/>
    <n v="0"/>
    <n v="0"/>
  </r>
  <r>
    <x v="13"/>
    <x v="0"/>
    <x v="13"/>
    <n v="0"/>
    <n v="4"/>
    <n v="33"/>
    <n v="97"/>
    <n v="114"/>
    <n v="60"/>
    <n v="16"/>
    <n v="2"/>
    <n v="0"/>
    <n v="0"/>
    <n v="0"/>
  </r>
  <r>
    <x v="14"/>
    <x v="0"/>
    <x v="14"/>
    <n v="0"/>
    <n v="5"/>
    <n v="40"/>
    <n v="100"/>
    <n v="115"/>
    <n v="69"/>
    <n v="24"/>
    <n v="1"/>
    <n v="0"/>
    <n v="0"/>
    <n v="0"/>
  </r>
  <r>
    <x v="15"/>
    <x v="0"/>
    <x v="15"/>
    <n v="0"/>
    <n v="2"/>
    <n v="35"/>
    <n v="91"/>
    <n v="108"/>
    <n v="62"/>
    <n v="13"/>
    <n v="0"/>
    <n v="0"/>
    <n v="0"/>
    <n v="0"/>
  </r>
  <r>
    <x v="16"/>
    <x v="0"/>
    <x v="16"/>
    <n v="0"/>
    <n v="5"/>
    <n v="24"/>
    <n v="82"/>
    <n v="96"/>
    <n v="76"/>
    <n v="17"/>
    <n v="0"/>
    <n v="0"/>
    <n v="0"/>
    <n v="0"/>
  </r>
  <r>
    <x v="17"/>
    <x v="0"/>
    <x v="17"/>
    <n v="0"/>
    <n v="4"/>
    <n v="20"/>
    <n v="89"/>
    <n v="102"/>
    <n v="61"/>
    <n v="17"/>
    <n v="0"/>
    <n v="0"/>
    <n v="0"/>
    <n v="0"/>
  </r>
  <r>
    <x v="0"/>
    <x v="1"/>
    <x v="18"/>
    <n v="0"/>
    <n v="6"/>
    <n v="29"/>
    <n v="89"/>
    <n v="81"/>
    <n v="34"/>
    <n v="1"/>
    <n v="0"/>
    <n v="0"/>
    <n v="0"/>
    <n v="0"/>
  </r>
  <r>
    <x v="1"/>
    <x v="1"/>
    <x v="19"/>
    <n v="0"/>
    <n v="3"/>
    <n v="24"/>
    <n v="85"/>
    <n v="79"/>
    <n v="22"/>
    <n v="4"/>
    <n v="0"/>
    <n v="0"/>
    <n v="0"/>
    <n v="0"/>
  </r>
  <r>
    <x v="2"/>
    <x v="1"/>
    <x v="20"/>
    <n v="0"/>
    <n v="5"/>
    <n v="32"/>
    <n v="60"/>
    <n v="72"/>
    <n v="35"/>
    <n v="4"/>
    <n v="0"/>
    <n v="0"/>
    <n v="0"/>
    <n v="0"/>
  </r>
  <r>
    <x v="3"/>
    <x v="1"/>
    <x v="21"/>
    <n v="0"/>
    <n v="1"/>
    <n v="34"/>
    <n v="68"/>
    <n v="87"/>
    <n v="39"/>
    <n v="4"/>
    <n v="0"/>
    <n v="0"/>
    <n v="0"/>
    <n v="0"/>
  </r>
  <r>
    <x v="4"/>
    <x v="1"/>
    <x v="22"/>
    <n v="1"/>
    <n v="3"/>
    <n v="30"/>
    <n v="56"/>
    <n v="72"/>
    <n v="31"/>
    <n v="5"/>
    <n v="0"/>
    <n v="0"/>
    <n v="0"/>
    <n v="0"/>
  </r>
  <r>
    <x v="5"/>
    <x v="1"/>
    <x v="23"/>
    <n v="0"/>
    <n v="2"/>
    <n v="20"/>
    <n v="57"/>
    <n v="74"/>
    <n v="34"/>
    <n v="4"/>
    <n v="0"/>
    <n v="0"/>
    <n v="0"/>
    <n v="0"/>
  </r>
  <r>
    <x v="6"/>
    <x v="1"/>
    <x v="24"/>
    <n v="0"/>
    <n v="1"/>
    <n v="20"/>
    <n v="59"/>
    <n v="60"/>
    <n v="41"/>
    <n v="7"/>
    <n v="0"/>
    <n v="0"/>
    <n v="0"/>
    <n v="0"/>
  </r>
  <r>
    <x v="7"/>
    <x v="1"/>
    <x v="25"/>
    <n v="0"/>
    <n v="4"/>
    <n v="20"/>
    <n v="59"/>
    <n v="76"/>
    <n v="47"/>
    <n v="7"/>
    <n v="0"/>
    <n v="0"/>
    <n v="0"/>
    <n v="0"/>
  </r>
  <r>
    <x v="8"/>
    <x v="1"/>
    <x v="26"/>
    <n v="0"/>
    <n v="5"/>
    <n v="22"/>
    <n v="57"/>
    <n v="61"/>
    <n v="40"/>
    <n v="12"/>
    <n v="0"/>
    <n v="0"/>
    <n v="0"/>
    <n v="0"/>
  </r>
  <r>
    <x v="9"/>
    <x v="1"/>
    <x v="27"/>
    <n v="0"/>
    <n v="6"/>
    <n v="20"/>
    <n v="50"/>
    <n v="67"/>
    <n v="45"/>
    <n v="13"/>
    <n v="0"/>
    <n v="0"/>
    <n v="0"/>
    <n v="0"/>
  </r>
  <r>
    <x v="10"/>
    <x v="1"/>
    <x v="20"/>
    <n v="0"/>
    <n v="3"/>
    <n v="43"/>
    <n v="48"/>
    <n v="65"/>
    <n v="37"/>
    <n v="11"/>
    <n v="1"/>
    <n v="0"/>
    <n v="0"/>
    <n v="0"/>
  </r>
  <r>
    <x v="11"/>
    <x v="1"/>
    <x v="28"/>
    <n v="0"/>
    <n v="6"/>
    <n v="18"/>
    <n v="44"/>
    <n v="50"/>
    <n v="45"/>
    <n v="15"/>
    <n v="0"/>
    <n v="0"/>
    <n v="0"/>
    <n v="0"/>
  </r>
  <r>
    <x v="12"/>
    <x v="1"/>
    <x v="27"/>
    <n v="0"/>
    <n v="2"/>
    <n v="24"/>
    <n v="56"/>
    <n v="59"/>
    <n v="40"/>
    <n v="20"/>
    <n v="0"/>
    <n v="0"/>
    <n v="0"/>
    <n v="0"/>
  </r>
  <r>
    <x v="13"/>
    <x v="1"/>
    <x v="29"/>
    <n v="0"/>
    <n v="0"/>
    <n v="18"/>
    <n v="49"/>
    <n v="63"/>
    <n v="37"/>
    <n v="7"/>
    <n v="1"/>
    <n v="0"/>
    <n v="0"/>
    <n v="0"/>
  </r>
  <r>
    <x v="14"/>
    <x v="1"/>
    <x v="28"/>
    <n v="0"/>
    <n v="2"/>
    <n v="19"/>
    <n v="51"/>
    <n v="52"/>
    <n v="41"/>
    <n v="13"/>
    <n v="0"/>
    <n v="0"/>
    <n v="0"/>
    <n v="0"/>
  </r>
  <r>
    <x v="15"/>
    <x v="1"/>
    <x v="28"/>
    <n v="0"/>
    <n v="2"/>
    <n v="20"/>
    <n v="54"/>
    <n v="62"/>
    <n v="33"/>
    <n v="7"/>
    <n v="0"/>
    <n v="0"/>
    <n v="0"/>
    <n v="0"/>
  </r>
  <r>
    <x v="16"/>
    <x v="1"/>
    <x v="30"/>
    <n v="0"/>
    <n v="1"/>
    <n v="11"/>
    <n v="41"/>
    <n v="48"/>
    <n v="41"/>
    <n v="9"/>
    <n v="0"/>
    <n v="0"/>
    <n v="0"/>
    <n v="0"/>
  </r>
  <r>
    <x v="17"/>
    <x v="1"/>
    <x v="31"/>
    <n v="0"/>
    <n v="0"/>
    <n v="15"/>
    <n v="37"/>
    <n v="59"/>
    <n v="30"/>
    <n v="7"/>
    <n v="0"/>
    <n v="0"/>
    <n v="0"/>
    <n v="0"/>
  </r>
  <r>
    <x v="0"/>
    <x v="2"/>
    <x v="32"/>
    <n v="0"/>
    <n v="5"/>
    <n v="30"/>
    <n v="62"/>
    <n v="61"/>
    <n v="27"/>
    <n v="4"/>
    <n v="0"/>
    <n v="0"/>
    <n v="0"/>
    <n v="0"/>
  </r>
  <r>
    <x v="1"/>
    <x v="2"/>
    <x v="19"/>
    <n v="0"/>
    <n v="6"/>
    <n v="21"/>
    <n v="73"/>
    <n v="83"/>
    <n v="33"/>
    <n v="1"/>
    <n v="0"/>
    <n v="0"/>
    <n v="0"/>
    <n v="0"/>
  </r>
  <r>
    <x v="2"/>
    <x v="2"/>
    <x v="33"/>
    <n v="0"/>
    <n v="3"/>
    <n v="23"/>
    <n v="71"/>
    <n v="73"/>
    <n v="33"/>
    <n v="8"/>
    <n v="0"/>
    <n v="0"/>
    <n v="0"/>
    <n v="0"/>
  </r>
  <r>
    <x v="3"/>
    <x v="2"/>
    <x v="23"/>
    <n v="0"/>
    <n v="2"/>
    <n v="27"/>
    <n v="59"/>
    <n v="68"/>
    <n v="31"/>
    <n v="4"/>
    <n v="0"/>
    <n v="0"/>
    <n v="0"/>
    <n v="0"/>
  </r>
  <r>
    <x v="4"/>
    <x v="2"/>
    <x v="20"/>
    <n v="0"/>
    <n v="5"/>
    <n v="13"/>
    <n v="58"/>
    <n v="86"/>
    <n v="41"/>
    <n v="5"/>
    <n v="0"/>
    <n v="0"/>
    <n v="0"/>
    <n v="0"/>
  </r>
  <r>
    <x v="5"/>
    <x v="2"/>
    <x v="22"/>
    <n v="0"/>
    <n v="4"/>
    <n v="19"/>
    <n v="65"/>
    <n v="65"/>
    <n v="37"/>
    <n v="8"/>
    <n v="0"/>
    <n v="0"/>
    <n v="0"/>
    <n v="0"/>
  </r>
  <r>
    <x v="6"/>
    <x v="2"/>
    <x v="34"/>
    <n v="0"/>
    <n v="6"/>
    <n v="28"/>
    <n v="39"/>
    <n v="67"/>
    <n v="27"/>
    <n v="6"/>
    <n v="0"/>
    <n v="0"/>
    <n v="0"/>
    <n v="0"/>
  </r>
  <r>
    <x v="7"/>
    <x v="2"/>
    <x v="35"/>
    <n v="0"/>
    <n v="4"/>
    <n v="18"/>
    <n v="47"/>
    <n v="76"/>
    <n v="41"/>
    <n v="7"/>
    <n v="1"/>
    <n v="0"/>
    <n v="0"/>
    <n v="0"/>
  </r>
  <r>
    <x v="8"/>
    <x v="2"/>
    <x v="28"/>
    <n v="0"/>
    <n v="3"/>
    <n v="22"/>
    <n v="51"/>
    <n v="62"/>
    <n v="36"/>
    <n v="4"/>
    <n v="0"/>
    <n v="0"/>
    <n v="0"/>
    <n v="0"/>
  </r>
  <r>
    <x v="9"/>
    <x v="2"/>
    <x v="36"/>
    <n v="0"/>
    <n v="2"/>
    <n v="23"/>
    <n v="37"/>
    <n v="59"/>
    <n v="40"/>
    <n v="11"/>
    <n v="0"/>
    <n v="0"/>
    <n v="0"/>
    <n v="0"/>
  </r>
  <r>
    <x v="10"/>
    <x v="2"/>
    <x v="37"/>
    <n v="0"/>
    <n v="5"/>
    <n v="27"/>
    <n v="54"/>
    <n v="65"/>
    <n v="47"/>
    <n v="7"/>
    <n v="0"/>
    <n v="0"/>
    <n v="0"/>
    <n v="0"/>
  </r>
  <r>
    <x v="11"/>
    <x v="2"/>
    <x v="38"/>
    <n v="0"/>
    <n v="0"/>
    <n v="14"/>
    <n v="50"/>
    <n v="50"/>
    <n v="26"/>
    <n v="9"/>
    <n v="0"/>
    <n v="0"/>
    <n v="0"/>
    <n v="0"/>
  </r>
  <r>
    <x v="12"/>
    <x v="2"/>
    <x v="39"/>
    <n v="0"/>
    <n v="2"/>
    <n v="18"/>
    <n v="45"/>
    <n v="58"/>
    <n v="42"/>
    <n v="4"/>
    <n v="0"/>
    <n v="0"/>
    <n v="0"/>
    <n v="0"/>
  </r>
  <r>
    <x v="13"/>
    <x v="2"/>
    <x v="30"/>
    <n v="0"/>
    <n v="4"/>
    <n v="15"/>
    <n v="48"/>
    <n v="51"/>
    <n v="23"/>
    <n v="9"/>
    <n v="1"/>
    <n v="0"/>
    <n v="0"/>
    <n v="0"/>
  </r>
  <r>
    <x v="14"/>
    <x v="2"/>
    <x v="40"/>
    <n v="0"/>
    <n v="3"/>
    <n v="21"/>
    <n v="49"/>
    <n v="63"/>
    <n v="28"/>
    <n v="11"/>
    <n v="1"/>
    <n v="0"/>
    <n v="0"/>
    <n v="0"/>
  </r>
  <r>
    <x v="15"/>
    <x v="2"/>
    <x v="41"/>
    <n v="0"/>
    <n v="0"/>
    <n v="15"/>
    <n v="37"/>
    <n v="46"/>
    <n v="29"/>
    <n v="6"/>
    <n v="0"/>
    <n v="0"/>
    <n v="0"/>
    <n v="0"/>
  </r>
  <r>
    <x v="16"/>
    <x v="2"/>
    <x v="38"/>
    <n v="0"/>
    <n v="4"/>
    <n v="13"/>
    <n v="41"/>
    <n v="48"/>
    <n v="35"/>
    <n v="8"/>
    <n v="0"/>
    <n v="0"/>
    <n v="0"/>
    <n v="0"/>
  </r>
  <r>
    <x v="17"/>
    <x v="2"/>
    <x v="42"/>
    <n v="0"/>
    <n v="4"/>
    <n v="5"/>
    <n v="52"/>
    <n v="43"/>
    <n v="31"/>
    <n v="10"/>
    <n v="0"/>
    <n v="0"/>
    <n v="0"/>
    <n v="0"/>
  </r>
</pivotCacheRecords>
</file>

<file path=xl/pivotCache/pivotCacheRecords101.xml><?xml version="1.0" encoding="utf-8"?>
<pivotCacheRecords xmlns="http://schemas.openxmlformats.org/spreadsheetml/2006/main" xmlns:r="http://schemas.openxmlformats.org/officeDocument/2006/relationships" count="54">
  <r>
    <x v="0"/>
    <x v="0"/>
    <n v="429"/>
    <n v="190"/>
    <n v="186"/>
    <n v="40"/>
    <n v="11"/>
    <n v="2"/>
  </r>
  <r>
    <x v="1"/>
    <x v="0"/>
    <n v="434"/>
    <n v="184"/>
    <n v="184"/>
    <n v="58"/>
    <n v="6"/>
    <n v="2"/>
  </r>
  <r>
    <x v="2"/>
    <x v="0"/>
    <n v="419"/>
    <n v="182"/>
    <n v="161"/>
    <n v="61"/>
    <n v="13"/>
    <n v="2"/>
  </r>
  <r>
    <x v="3"/>
    <x v="0"/>
    <n v="424"/>
    <n v="185"/>
    <n v="157"/>
    <n v="65"/>
    <n v="14"/>
    <n v="3"/>
  </r>
  <r>
    <x v="4"/>
    <x v="0"/>
    <n v="406"/>
    <n v="178"/>
    <n v="158"/>
    <n v="54"/>
    <n v="12"/>
    <n v="4"/>
  </r>
  <r>
    <x v="5"/>
    <x v="0"/>
    <n v="389"/>
    <n v="178"/>
    <n v="133"/>
    <n v="66"/>
    <n v="10"/>
    <n v="2"/>
  </r>
  <r>
    <x v="6"/>
    <x v="0"/>
    <n v="361"/>
    <n v="162"/>
    <n v="127"/>
    <n v="55"/>
    <n v="11"/>
    <n v="6"/>
  </r>
  <r>
    <x v="7"/>
    <x v="0"/>
    <n v="407"/>
    <n v="183"/>
    <n v="151"/>
    <n v="58"/>
    <n v="10"/>
    <n v="5"/>
  </r>
  <r>
    <x v="8"/>
    <x v="0"/>
    <n v="375"/>
    <n v="162"/>
    <n v="129"/>
    <n v="64"/>
    <n v="17"/>
    <n v="3"/>
  </r>
  <r>
    <x v="9"/>
    <x v="0"/>
    <n v="373"/>
    <n v="176"/>
    <n v="131"/>
    <n v="53"/>
    <n v="10"/>
    <n v="3"/>
  </r>
  <r>
    <x v="10"/>
    <x v="0"/>
    <n v="413"/>
    <n v="196"/>
    <n v="153"/>
    <n v="50"/>
    <n v="13"/>
    <n v="1"/>
  </r>
  <r>
    <x v="11"/>
    <x v="0"/>
    <n v="327"/>
    <n v="144"/>
    <n v="122"/>
    <n v="49"/>
    <n v="9"/>
    <n v="3"/>
  </r>
  <r>
    <x v="12"/>
    <x v="0"/>
    <n v="370"/>
    <n v="163"/>
    <n v="138"/>
    <n v="54"/>
    <n v="12"/>
    <n v="3"/>
  </r>
  <r>
    <x v="13"/>
    <x v="0"/>
    <n v="326"/>
    <n v="136"/>
    <n v="125"/>
    <n v="53"/>
    <n v="10"/>
    <n v="2"/>
  </r>
  <r>
    <x v="14"/>
    <x v="0"/>
    <n v="354"/>
    <n v="151"/>
    <n v="130"/>
    <n v="57"/>
    <n v="12"/>
    <n v="4"/>
  </r>
  <r>
    <x v="15"/>
    <x v="0"/>
    <n v="311"/>
    <n v="138"/>
    <n v="108"/>
    <n v="52"/>
    <n v="9"/>
    <n v="4"/>
  </r>
  <r>
    <x v="16"/>
    <x v="0"/>
    <n v="300"/>
    <n v="121"/>
    <n v="106"/>
    <n v="49"/>
    <n v="18"/>
    <n v="6"/>
  </r>
  <r>
    <x v="17"/>
    <x v="0"/>
    <n v="293"/>
    <n v="132"/>
    <n v="104"/>
    <n v="34"/>
    <n v="17"/>
    <n v="6"/>
  </r>
  <r>
    <x v="0"/>
    <x v="1"/>
    <n v="240"/>
    <n v="110"/>
    <n v="103"/>
    <n v="19"/>
    <n v="8"/>
    <n v="0"/>
  </r>
  <r>
    <x v="1"/>
    <x v="1"/>
    <n v="217"/>
    <n v="95"/>
    <n v="91"/>
    <n v="27"/>
    <n v="2"/>
    <n v="2"/>
  </r>
  <r>
    <x v="2"/>
    <x v="1"/>
    <n v="208"/>
    <n v="91"/>
    <n v="78"/>
    <n v="29"/>
    <n v="9"/>
    <n v="1"/>
  </r>
  <r>
    <x v="3"/>
    <x v="1"/>
    <n v="233"/>
    <n v="102"/>
    <n v="91"/>
    <n v="29"/>
    <n v="9"/>
    <n v="2"/>
  </r>
  <r>
    <x v="4"/>
    <x v="1"/>
    <n v="198"/>
    <n v="83"/>
    <n v="80"/>
    <n v="27"/>
    <n v="7"/>
    <n v="1"/>
  </r>
  <r>
    <x v="5"/>
    <x v="1"/>
    <n v="191"/>
    <n v="88"/>
    <n v="64"/>
    <n v="33"/>
    <n v="5"/>
    <n v="1"/>
  </r>
  <r>
    <x v="6"/>
    <x v="1"/>
    <n v="188"/>
    <n v="88"/>
    <n v="63"/>
    <n v="27"/>
    <n v="7"/>
    <n v="3"/>
  </r>
  <r>
    <x v="7"/>
    <x v="1"/>
    <n v="213"/>
    <n v="98"/>
    <n v="77"/>
    <n v="27"/>
    <n v="8"/>
    <n v="3"/>
  </r>
  <r>
    <x v="8"/>
    <x v="1"/>
    <n v="197"/>
    <n v="80"/>
    <n v="76"/>
    <n v="29"/>
    <n v="9"/>
    <n v="3"/>
  </r>
  <r>
    <x v="9"/>
    <x v="1"/>
    <n v="201"/>
    <n v="97"/>
    <n v="66"/>
    <n v="30"/>
    <n v="6"/>
    <n v="2"/>
  </r>
  <r>
    <x v="10"/>
    <x v="1"/>
    <n v="208"/>
    <n v="100"/>
    <n v="80"/>
    <n v="21"/>
    <n v="7"/>
    <n v="0"/>
  </r>
  <r>
    <x v="11"/>
    <x v="1"/>
    <n v="178"/>
    <n v="83"/>
    <n v="68"/>
    <n v="19"/>
    <n v="6"/>
    <n v="2"/>
  </r>
  <r>
    <x v="12"/>
    <x v="1"/>
    <n v="201"/>
    <n v="87"/>
    <n v="70"/>
    <n v="33"/>
    <n v="8"/>
    <n v="3"/>
  </r>
  <r>
    <x v="13"/>
    <x v="1"/>
    <n v="175"/>
    <n v="71"/>
    <n v="66"/>
    <n v="33"/>
    <n v="4"/>
    <n v="1"/>
  </r>
  <r>
    <x v="14"/>
    <x v="1"/>
    <n v="178"/>
    <n v="74"/>
    <n v="74"/>
    <n v="22"/>
    <n v="7"/>
    <n v="1"/>
  </r>
  <r>
    <x v="15"/>
    <x v="1"/>
    <n v="178"/>
    <n v="82"/>
    <n v="59"/>
    <n v="29"/>
    <n v="5"/>
    <n v="3"/>
  </r>
  <r>
    <x v="16"/>
    <x v="1"/>
    <n v="151"/>
    <n v="61"/>
    <n v="54"/>
    <n v="25"/>
    <n v="9"/>
    <n v="2"/>
  </r>
  <r>
    <x v="17"/>
    <x v="1"/>
    <n v="148"/>
    <n v="62"/>
    <n v="55"/>
    <n v="17"/>
    <n v="12"/>
    <n v="2"/>
  </r>
  <r>
    <x v="0"/>
    <x v="2"/>
    <n v="189"/>
    <n v="80"/>
    <n v="83"/>
    <n v="21"/>
    <n v="3"/>
    <n v="2"/>
  </r>
  <r>
    <x v="1"/>
    <x v="2"/>
    <n v="217"/>
    <n v="89"/>
    <n v="93"/>
    <n v="31"/>
    <n v="4"/>
    <n v="0"/>
  </r>
  <r>
    <x v="2"/>
    <x v="2"/>
    <n v="211"/>
    <n v="91"/>
    <n v="83"/>
    <n v="32"/>
    <n v="4"/>
    <n v="1"/>
  </r>
  <r>
    <x v="3"/>
    <x v="2"/>
    <n v="191"/>
    <n v="83"/>
    <n v="66"/>
    <n v="36"/>
    <n v="5"/>
    <n v="1"/>
  </r>
  <r>
    <x v="4"/>
    <x v="2"/>
    <n v="208"/>
    <n v="95"/>
    <n v="78"/>
    <n v="27"/>
    <n v="5"/>
    <n v="3"/>
  </r>
  <r>
    <x v="5"/>
    <x v="2"/>
    <n v="198"/>
    <n v="90"/>
    <n v="69"/>
    <n v="33"/>
    <n v="5"/>
    <n v="1"/>
  </r>
  <r>
    <x v="6"/>
    <x v="2"/>
    <n v="173"/>
    <n v="74"/>
    <n v="64"/>
    <n v="28"/>
    <n v="4"/>
    <n v="3"/>
  </r>
  <r>
    <x v="7"/>
    <x v="2"/>
    <n v="194"/>
    <n v="85"/>
    <n v="74"/>
    <n v="31"/>
    <n v="2"/>
    <n v="2"/>
  </r>
  <r>
    <x v="8"/>
    <x v="2"/>
    <n v="178"/>
    <n v="82"/>
    <n v="53"/>
    <n v="35"/>
    <n v="8"/>
    <n v="0"/>
  </r>
  <r>
    <x v="9"/>
    <x v="2"/>
    <n v="172"/>
    <n v="79"/>
    <n v="65"/>
    <n v="23"/>
    <n v="4"/>
    <n v="1"/>
  </r>
  <r>
    <x v="10"/>
    <x v="2"/>
    <n v="205"/>
    <n v="96"/>
    <n v="73"/>
    <n v="29"/>
    <n v="6"/>
    <n v="1"/>
  </r>
  <r>
    <x v="11"/>
    <x v="2"/>
    <n v="149"/>
    <n v="61"/>
    <n v="54"/>
    <n v="30"/>
    <n v="3"/>
    <n v="1"/>
  </r>
  <r>
    <x v="12"/>
    <x v="2"/>
    <n v="169"/>
    <n v="76"/>
    <n v="68"/>
    <n v="21"/>
    <n v="4"/>
    <n v="0"/>
  </r>
  <r>
    <x v="13"/>
    <x v="2"/>
    <n v="151"/>
    <n v="65"/>
    <n v="59"/>
    <n v="20"/>
    <n v="6"/>
    <n v="1"/>
  </r>
  <r>
    <x v="14"/>
    <x v="2"/>
    <n v="176"/>
    <n v="77"/>
    <n v="56"/>
    <n v="35"/>
    <n v="5"/>
    <n v="3"/>
  </r>
  <r>
    <x v="15"/>
    <x v="2"/>
    <n v="133"/>
    <n v="56"/>
    <n v="49"/>
    <n v="23"/>
    <n v="4"/>
    <n v="1"/>
  </r>
  <r>
    <x v="16"/>
    <x v="2"/>
    <n v="149"/>
    <n v="60"/>
    <n v="52"/>
    <n v="24"/>
    <n v="9"/>
    <n v="4"/>
  </r>
  <r>
    <x v="17"/>
    <x v="2"/>
    <n v="145"/>
    <n v="70"/>
    <n v="49"/>
    <n v="17"/>
    <n v="5"/>
    <n v="4"/>
  </r>
</pivotCacheRecords>
</file>

<file path=xl/pivotCache/pivotCacheRecords102.xml><?xml version="1.0" encoding="utf-8"?>
<pivotCacheRecords xmlns="http://schemas.openxmlformats.org/spreadsheetml/2006/main" xmlns:r="http://schemas.openxmlformats.org/officeDocument/2006/relationships" count="21">
  <r>
    <x v="0"/>
    <n v="436"/>
    <n v="410"/>
    <n v="379"/>
    <n v="348"/>
    <n v="397"/>
    <n v="324"/>
    <n v="405"/>
    <n v="385"/>
    <n v="394"/>
    <n v="344"/>
    <n v="360"/>
    <n v="335"/>
    <n v="353"/>
    <n v="312"/>
    <n v="305"/>
    <x v="0"/>
    <n v="306"/>
  </r>
  <r>
    <x v="1"/>
    <n v="896"/>
    <n v="829"/>
    <n v="787"/>
    <n v="591"/>
    <n v="207"/>
    <s v="-"/>
    <s v="-"/>
    <s v="-"/>
    <s v="-"/>
    <s v="-"/>
    <s v="-"/>
    <s v="-"/>
    <s v="-"/>
    <s v="-"/>
    <s v="-"/>
    <x v="1"/>
    <s v="-"/>
  </r>
  <r>
    <x v="2"/>
    <n v="196"/>
    <n v="223"/>
    <n v="260"/>
    <n v="336"/>
    <n v="244"/>
    <n v="223"/>
    <n v="234"/>
    <n v="293"/>
    <n v="273"/>
    <n v="282"/>
    <n v="262"/>
    <n v="289"/>
    <n v="299"/>
    <n v="271"/>
    <n v="293"/>
    <x v="2"/>
    <n v="292"/>
  </r>
  <r>
    <x v="3"/>
    <n v="69"/>
    <n v="382"/>
    <n v="2758"/>
    <n v="2968"/>
    <n v="1987"/>
    <n v="1520"/>
    <n v="1429"/>
    <n v="1598"/>
    <n v="1687"/>
    <n v="1601"/>
    <n v="1757"/>
    <n v="1540"/>
    <n v="1539"/>
    <n v="1079"/>
    <n v="1685"/>
    <x v="3"/>
    <n v="1336"/>
  </r>
  <r>
    <x v="4"/>
    <n v="1894"/>
    <n v="1629"/>
    <n v="1628"/>
    <n v="1623"/>
    <n v="1327"/>
    <n v="375"/>
    <n v="70"/>
    <n v="16"/>
    <n v="0"/>
    <n v="0"/>
    <n v="0"/>
    <n v="0"/>
    <n v="0"/>
    <n v="0"/>
    <n v="0"/>
    <x v="4"/>
    <n v="0"/>
  </r>
  <r>
    <x v="5"/>
    <s v="-"/>
    <s v="-"/>
    <s v="-"/>
    <s v="-"/>
    <n v="1422"/>
    <n v="573"/>
    <n v="179"/>
    <n v="57"/>
    <n v="28"/>
    <n v="13"/>
    <n v="1"/>
    <n v="1"/>
    <n v="0"/>
    <n v="0"/>
    <n v="0"/>
    <x v="4"/>
    <n v="0"/>
  </r>
  <r>
    <x v="6"/>
    <s v="-"/>
    <s v="-"/>
    <s v="-"/>
    <s v="-"/>
    <n v="367"/>
    <n v="1272"/>
    <n v="1551"/>
    <n v="1681"/>
    <n v="1488"/>
    <n v="1448"/>
    <n v="1446"/>
    <n v="1403"/>
    <n v="1390"/>
    <n v="1277"/>
    <n v="1242"/>
    <x v="5"/>
    <n v="435"/>
  </r>
  <r>
    <x v="7"/>
    <s v="-"/>
    <s v="-"/>
    <s v="-"/>
    <s v="-"/>
    <n v="367"/>
    <n v="1272"/>
    <s v="-"/>
    <s v="-"/>
    <s v="-"/>
    <s v="-"/>
    <s v="-"/>
    <s v="-"/>
    <s v="-"/>
    <s v="-"/>
    <s v="-"/>
    <x v="1"/>
    <n v="815"/>
  </r>
  <r>
    <x v="8"/>
    <n v="0"/>
    <n v="2"/>
    <n v="0"/>
    <n v="3"/>
    <n v="0"/>
    <s v="-"/>
    <s v="-"/>
    <s v="-"/>
    <s v="-"/>
    <s v="-"/>
    <s v="-"/>
    <s v="-"/>
    <s v="-"/>
    <s v="-"/>
    <s v="-"/>
    <x v="1"/>
    <s v="-"/>
  </r>
  <r>
    <x v="9"/>
    <n v="2"/>
    <n v="0"/>
    <n v="1"/>
    <n v="0"/>
    <n v="1"/>
    <s v="-"/>
    <s v="-"/>
    <s v="-"/>
    <s v="-"/>
    <s v="-"/>
    <s v="-"/>
    <s v="-"/>
    <s v="-"/>
    <s v="-"/>
    <s v="-"/>
    <x v="1"/>
    <s v="-"/>
  </r>
  <r>
    <x v="10"/>
    <n v="1441"/>
    <n v="1332"/>
    <n v="1475"/>
    <n v="1437"/>
    <n v="1455"/>
    <n v="789"/>
    <n v="793"/>
    <n v="781"/>
    <n v="823"/>
    <n v="749"/>
    <n v="778"/>
    <n v="726"/>
    <n v="792"/>
    <n v="734"/>
    <n v="697"/>
    <x v="6"/>
    <n v="669"/>
  </r>
  <r>
    <x v="11"/>
    <s v="-"/>
    <s v="-"/>
    <s v="-"/>
    <n v="1760"/>
    <n v="1805"/>
    <n v="1714"/>
    <n v="1607"/>
    <n v="1627"/>
    <n v="1449"/>
    <n v="1409"/>
    <n v="1380"/>
    <n v="1332"/>
    <n v="1423"/>
    <n v="1266"/>
    <n v="1196"/>
    <x v="7"/>
    <n v="388"/>
  </r>
  <r>
    <x v="12"/>
    <s v="-"/>
    <s v="-"/>
    <s v="-"/>
    <n v="2021"/>
    <n v="1845"/>
    <n v="1653"/>
    <n v="1592"/>
    <n v="1652"/>
    <n v="1446"/>
    <n v="1408"/>
    <n v="1388"/>
    <n v="1361"/>
    <n v="1396"/>
    <n v="1267"/>
    <n v="1196"/>
    <x v="8"/>
    <n v="1214"/>
  </r>
  <r>
    <x v="13"/>
    <s v="-"/>
    <s v="-"/>
    <s v="-"/>
    <n v="1965"/>
    <n v="487"/>
    <n v="88"/>
    <n v="3"/>
    <n v="1"/>
    <n v="0"/>
    <n v="0"/>
    <n v="0"/>
    <n v="7"/>
    <n v="44"/>
    <n v="157"/>
    <n v="277"/>
    <x v="9"/>
    <n v="1419"/>
  </r>
  <r>
    <x v="14"/>
    <n v="3739"/>
    <n v="3342"/>
    <n v="4007"/>
    <n v="3683"/>
    <n v="3709"/>
    <n v="3981"/>
    <n v="4163"/>
    <n v="4163"/>
    <n v="4407"/>
    <n v="4309"/>
    <n v="4425"/>
    <n v="4811"/>
    <n v="7052"/>
    <n v="5511"/>
    <n v="5543"/>
    <x v="10"/>
    <n v="4702"/>
  </r>
  <r>
    <x v="15"/>
    <s v="-"/>
    <s v="-"/>
    <s v="-"/>
    <s v="-"/>
    <s v="-"/>
    <s v="-"/>
    <n v="935"/>
    <n v="938"/>
    <n v="813"/>
    <n v="736"/>
    <n v="729"/>
    <n v="689"/>
    <n v="756"/>
    <n v="649"/>
    <n v="625"/>
    <x v="11"/>
    <n v="602"/>
  </r>
  <r>
    <x v="16"/>
    <s v="-"/>
    <s v="-"/>
    <s v="-"/>
    <s v="-"/>
    <s v="-"/>
    <s v="-"/>
    <n v="1248"/>
    <n v="600"/>
    <n v="695"/>
    <n v="699"/>
    <n v="529"/>
    <n v="389"/>
    <n v="570"/>
    <n v="494"/>
    <n v="488"/>
    <x v="12"/>
    <n v="48"/>
  </r>
  <r>
    <x v="17"/>
    <s v="-"/>
    <s v="-"/>
    <s v="-"/>
    <s v="-"/>
    <s v="-"/>
    <s v="-"/>
    <s v="-"/>
    <s v="-"/>
    <n v="542"/>
    <n v="1083"/>
    <n v="1035"/>
    <n v="1033"/>
    <n v="1023"/>
    <n v="943"/>
    <n v="896"/>
    <x v="13"/>
    <n v="905"/>
  </r>
  <r>
    <x v="18"/>
    <m/>
    <m/>
    <m/>
    <m/>
    <m/>
    <m/>
    <m/>
    <m/>
    <m/>
    <m/>
    <m/>
    <m/>
    <n v="275"/>
    <n v="634"/>
    <n v="610"/>
    <x v="14"/>
    <n v="593"/>
  </r>
  <r>
    <x v="19"/>
    <m/>
    <m/>
    <m/>
    <m/>
    <m/>
    <m/>
    <m/>
    <m/>
    <m/>
    <m/>
    <m/>
    <m/>
    <n v="151"/>
    <n v="98357"/>
    <n v="51698"/>
    <x v="15"/>
    <n v="1534"/>
  </r>
  <r>
    <x v="20"/>
    <n v="8673"/>
    <n v="8149"/>
    <n v="11295"/>
    <n v="16735"/>
    <n v="15253"/>
    <n v="12512"/>
    <n v="14209"/>
    <n v="13792"/>
    <n v="14045"/>
    <n v="14081"/>
    <n v="14090"/>
    <n v="13916"/>
    <n v="16912"/>
    <n v="14595"/>
    <n v="15053"/>
    <x v="16"/>
    <n v="15258"/>
  </r>
</pivotCacheRecords>
</file>

<file path=xl/pivotCache/pivotCacheRecords103.xml><?xml version="1.0" encoding="utf-8"?>
<pivotCacheRecords xmlns="http://schemas.openxmlformats.org/spreadsheetml/2006/main" xmlns:r="http://schemas.openxmlformats.org/officeDocument/2006/relationships" count="17">
  <r>
    <x v="0"/>
    <n v="1079"/>
    <n v="1052"/>
    <n v="802"/>
    <n v="277"/>
    <n v="970"/>
    <n v="837"/>
    <n v="765"/>
    <n v="205"/>
    <n v="905"/>
    <n v="107.18232044198895"/>
  </r>
  <r>
    <x v="1"/>
    <n v="1103"/>
    <n v="1093"/>
    <n v="854"/>
    <n v="249"/>
    <n v="960"/>
    <n v="955"/>
    <n v="801"/>
    <n v="159"/>
    <n v="882"/>
    <n v="108.84353741496599"/>
  </r>
  <r>
    <x v="2"/>
    <n v="1078"/>
    <n v="1076"/>
    <n v="842"/>
    <n v="236"/>
    <n v="948"/>
    <n v="946"/>
    <n v="784"/>
    <n v="164"/>
    <n v="864"/>
    <n v="109.72222222222223"/>
  </r>
  <r>
    <x v="3"/>
    <n v="1030"/>
    <n v="1029"/>
    <n v="802"/>
    <n v="228"/>
    <n v="897"/>
    <n v="894"/>
    <n v="737"/>
    <n v="160"/>
    <n v="639"/>
    <n v="140.3755868544601"/>
  </r>
  <r>
    <x v="4"/>
    <n v="901"/>
    <n v="893"/>
    <n v="690"/>
    <n v="211"/>
    <n v="782"/>
    <n v="777"/>
    <n v="640"/>
    <n v="142"/>
    <n v="850"/>
    <n v="92"/>
  </r>
  <r>
    <x v="5"/>
    <n v="829"/>
    <n v="818"/>
    <n v="624"/>
    <n v="205"/>
    <n v="721"/>
    <n v="713"/>
    <n v="566"/>
    <n v="155"/>
    <n v="799"/>
    <n v="90.237797246558188"/>
  </r>
  <r>
    <x v="6"/>
    <n v="766"/>
    <n v="764"/>
    <n v="597"/>
    <n v="169"/>
    <n v="672"/>
    <n v="669"/>
    <n v="557"/>
    <n v="115"/>
    <n v="711"/>
    <n v="94.514767932489448"/>
  </r>
  <r>
    <x v="7"/>
    <n v="801"/>
    <n v="789"/>
    <n v="586"/>
    <n v="215"/>
    <n v="671"/>
    <n v="665"/>
    <n v="537"/>
    <n v="134"/>
    <n v="718"/>
    <n v="93.454038997214482"/>
  </r>
  <r>
    <x v="8"/>
    <n v="867"/>
    <n v="855"/>
    <n v="626"/>
    <n v="241"/>
    <n v="734"/>
    <n v="721"/>
    <n v="581"/>
    <n v="153"/>
    <n v="774"/>
    <n v="94.832041343669246"/>
  </r>
  <r>
    <x v="9"/>
    <n v="848"/>
    <n v="824"/>
    <n v="639"/>
    <n v="209"/>
    <n v="738"/>
    <n v="714"/>
    <n v="594"/>
    <n v="144"/>
    <n v="752"/>
    <n v="98.138297872340431"/>
  </r>
  <r>
    <x v="10"/>
    <n v="983"/>
    <n v="956"/>
    <n v="734"/>
    <n v="249"/>
    <n v="852"/>
    <n v="825"/>
    <n v="668"/>
    <n v="184"/>
    <n v="773"/>
    <n v="110.2"/>
  </r>
  <r>
    <x v="11"/>
    <n v="894"/>
    <n v="852"/>
    <n v="638"/>
    <n v="256"/>
    <n v="805"/>
    <n v="764"/>
    <n v="597"/>
    <n v="208"/>
    <n v="880"/>
    <n v="91.5"/>
  </r>
  <r>
    <x v="12"/>
    <n v="806"/>
    <n v="770"/>
    <n v="595"/>
    <n v="211"/>
    <n v="731"/>
    <n v="706"/>
    <n v="554"/>
    <n v="177"/>
    <n v="872"/>
    <n v="83.8"/>
  </r>
  <r>
    <x v="13"/>
    <n v="764"/>
    <n v="718"/>
    <n v="562"/>
    <n v="202"/>
    <n v="687"/>
    <n v="649"/>
    <n v="523"/>
    <n v="164"/>
    <n v="783"/>
    <n v="87.7"/>
  </r>
  <r>
    <x v="14"/>
    <n v="935"/>
    <n v="926"/>
    <n v="660"/>
    <n v="275"/>
    <n v="845"/>
    <n v="786"/>
    <n v="617"/>
    <n v="228"/>
    <n v="682"/>
    <n v="123.9"/>
  </r>
  <r>
    <x v="15"/>
    <n v="1022"/>
    <n v="955"/>
    <n v="719"/>
    <n v="303"/>
    <n v="927"/>
    <n v="868"/>
    <n v="668"/>
    <n v="259"/>
    <n v="831"/>
    <n v="111.55234657039712"/>
  </r>
  <r>
    <x v="16"/>
    <n v="1066"/>
    <n v="996"/>
    <n v="752"/>
    <n v="314"/>
    <n v="942"/>
    <n v="881"/>
    <n v="696"/>
    <n v="246"/>
    <n v="916"/>
    <n v="102.8"/>
  </r>
</pivotCacheRecords>
</file>

<file path=xl/pivotCache/pivotCacheRecords104.xml><?xml version="1.0" encoding="utf-8"?>
<pivotCacheRecords xmlns="http://schemas.openxmlformats.org/spreadsheetml/2006/main" xmlns:r="http://schemas.openxmlformats.org/officeDocument/2006/relationships" count="38">
  <r>
    <x v="0"/>
    <n v="6778"/>
    <s v="-"/>
    <s v="-"/>
    <s v="-"/>
    <s v="-"/>
    <s v="-"/>
    <s v="-"/>
    <s v="-"/>
    <s v="-"/>
    <s v="-"/>
    <s v="-"/>
    <s v="-"/>
  </r>
  <r>
    <x v="1"/>
    <n v="7446"/>
    <s v="-"/>
    <s v="-"/>
    <s v="-"/>
    <s v="-"/>
    <s v="-"/>
    <s v="-"/>
    <s v="-"/>
    <s v="-"/>
    <s v="-"/>
    <s v="-"/>
    <s v="-"/>
  </r>
  <r>
    <x v="2"/>
    <n v="8545"/>
    <s v="-"/>
    <s v="-"/>
    <s v="-"/>
    <s v="-"/>
    <s v="-"/>
    <s v="-"/>
    <s v="-"/>
    <s v="-"/>
    <s v="-"/>
    <s v="-"/>
    <s v="-"/>
  </r>
  <r>
    <x v="3"/>
    <n v="9279"/>
    <s v="-"/>
    <s v="-"/>
    <s v="-"/>
    <s v="-"/>
    <s v="-"/>
    <s v="-"/>
    <s v="-"/>
    <s v="-"/>
    <s v="-"/>
    <s v="-"/>
    <s v="-"/>
  </r>
  <r>
    <x v="4"/>
    <n v="10051"/>
    <s v="-"/>
    <s v="-"/>
    <s v="-"/>
    <s v="-"/>
    <s v="-"/>
    <s v="-"/>
    <s v="-"/>
    <s v="-"/>
    <s v="-"/>
    <s v="-"/>
    <s v="-"/>
  </r>
  <r>
    <x v="5"/>
    <n v="12538"/>
    <s v="-"/>
    <s v="-"/>
    <s v="-"/>
    <s v="-"/>
    <s v="-"/>
    <s v="-"/>
    <s v="-"/>
    <s v="-"/>
    <s v="-"/>
    <s v="-"/>
    <s v="-"/>
  </r>
  <r>
    <x v="6"/>
    <n v="12789"/>
    <s v="-"/>
    <s v="-"/>
    <s v="-"/>
    <s v="-"/>
    <s v="-"/>
    <s v="-"/>
    <s v="-"/>
    <s v="-"/>
    <s v="-"/>
    <s v="-"/>
    <s v="-"/>
  </r>
  <r>
    <x v="7"/>
    <n v="12827"/>
    <s v="-"/>
    <s v="-"/>
    <s v="-"/>
    <s v="-"/>
    <s v="-"/>
    <s v="-"/>
    <s v="-"/>
    <s v="-"/>
    <s v="-"/>
    <s v="-"/>
    <s v="-"/>
  </r>
  <r>
    <x v="8"/>
    <n v="13003"/>
    <s v="-"/>
    <s v="-"/>
    <s v="-"/>
    <s v="-"/>
    <s v="-"/>
    <s v="-"/>
    <s v="-"/>
    <s v="-"/>
    <s v="-"/>
    <s v="-"/>
    <s v="-"/>
  </r>
  <r>
    <x v="9"/>
    <n v="12859"/>
    <s v="-"/>
    <s v="-"/>
    <s v="-"/>
    <s v="-"/>
    <s v="-"/>
    <s v="-"/>
    <s v="-"/>
    <s v="-"/>
    <s v="-"/>
    <s v="-"/>
    <s v="-"/>
  </r>
  <r>
    <x v="10"/>
    <n v="13228"/>
    <s v="-"/>
    <s v="-"/>
    <s v="-"/>
    <s v="-"/>
    <s v="-"/>
    <s v="-"/>
    <s v="-"/>
    <s v="-"/>
    <s v="-"/>
    <s v="-"/>
    <s v="-"/>
  </r>
  <r>
    <x v="11"/>
    <n v="13402"/>
    <s v="-"/>
    <s v="-"/>
    <s v="-"/>
    <s v="-"/>
    <s v="-"/>
    <s v="-"/>
    <s v="-"/>
    <s v="-"/>
    <s v="-"/>
    <s v="-"/>
    <s v="-"/>
  </r>
  <r>
    <x v="12"/>
    <n v="13922"/>
    <s v="-"/>
    <s v="-"/>
    <s v="-"/>
    <s v="-"/>
    <s v="-"/>
    <s v="-"/>
    <s v="-"/>
    <s v="-"/>
    <s v="-"/>
    <s v="-"/>
    <s v="-"/>
  </r>
  <r>
    <x v="13"/>
    <n v="14112"/>
    <s v="-"/>
    <s v="-"/>
    <s v="-"/>
    <s v="-"/>
    <s v="-"/>
    <s v="-"/>
    <s v="-"/>
    <s v="-"/>
    <s v="-"/>
    <s v="-"/>
    <s v="-"/>
  </r>
  <r>
    <x v="14"/>
    <n v="14967"/>
    <s v="-"/>
    <s v="-"/>
    <s v="-"/>
    <s v="-"/>
    <s v="-"/>
    <s v="-"/>
    <s v="-"/>
    <s v="-"/>
    <s v="-"/>
    <s v="-"/>
    <s v="-"/>
  </r>
  <r>
    <x v="15"/>
    <n v="15542"/>
    <s v="-"/>
    <s v="-"/>
    <s v="-"/>
    <s v="-"/>
    <s v="-"/>
    <s v="-"/>
    <s v="-"/>
    <s v="-"/>
    <s v="-"/>
    <s v="-"/>
    <s v="-"/>
  </r>
  <r>
    <x v="16"/>
    <n v="15539"/>
    <s v="-"/>
    <s v="-"/>
    <s v="-"/>
    <s v="-"/>
    <s v="-"/>
    <s v="-"/>
    <s v="-"/>
    <s v="-"/>
    <s v="-"/>
    <s v="-"/>
    <s v="-"/>
  </r>
  <r>
    <x v="17"/>
    <n v="15274"/>
    <s v="-"/>
    <s v="-"/>
    <s v="-"/>
    <s v="-"/>
    <s v="-"/>
    <s v="-"/>
    <s v="-"/>
    <s v="-"/>
    <s v="-"/>
    <s v="-"/>
    <s v="-"/>
  </r>
  <r>
    <x v="18"/>
    <n v="15008"/>
    <s v="-"/>
    <s v="-"/>
    <s v="-"/>
    <s v="-"/>
    <s v="-"/>
    <s v="-"/>
    <s v="-"/>
    <s v="-"/>
    <s v="-"/>
    <s v="-"/>
    <s v="-"/>
  </r>
  <r>
    <x v="19"/>
    <n v="15969"/>
    <s v="-"/>
    <s v="-"/>
    <s v="-"/>
    <s v="-"/>
    <s v="-"/>
    <s v="-"/>
    <s v="-"/>
    <s v="-"/>
    <s v="-"/>
    <s v="-"/>
    <s v="-"/>
  </r>
  <r>
    <x v="20"/>
    <n v="15676"/>
    <s v="-"/>
    <s v="-"/>
    <s v="-"/>
    <s v="-"/>
    <s v="-"/>
    <s v="-"/>
    <s v="-"/>
    <s v="-"/>
    <s v="-"/>
    <s v="-"/>
    <s v="-"/>
  </r>
  <r>
    <x v="21"/>
    <n v="15565"/>
    <n v="11564"/>
    <n v="2588"/>
    <n v="1413"/>
    <n v="1594"/>
    <n v="887"/>
    <n v="10561"/>
    <n v="1036"/>
    <n v="923"/>
    <n v="3035"/>
    <n v="10"/>
    <s v="-"/>
  </r>
  <r>
    <x v="22"/>
    <n v="15147"/>
    <n v="11717"/>
    <n v="2888"/>
    <n v="542"/>
    <n v="1034"/>
    <n v="860"/>
    <n v="10286"/>
    <n v="823"/>
    <n v="876"/>
    <n v="3152"/>
    <n v="10"/>
    <s v="-"/>
  </r>
  <r>
    <x v="23"/>
    <n v="14798"/>
    <n v="11462"/>
    <n v="2418"/>
    <n v="918"/>
    <n v="1743"/>
    <n v="841"/>
    <n v="9998"/>
    <n v="801"/>
    <n v="884"/>
    <n v="3105"/>
    <n v="10"/>
    <s v="-"/>
  </r>
  <r>
    <x v="24"/>
    <n v="14666"/>
    <n v="11738"/>
    <n v="2336"/>
    <n v="592"/>
    <n v="1989"/>
    <n v="843"/>
    <n v="9910"/>
    <n v="799"/>
    <n v="893"/>
    <n v="3055"/>
    <n v="9"/>
    <s v="-"/>
  </r>
  <r>
    <x v="25"/>
    <n v="14842"/>
    <n v="11981"/>
    <n v="2271"/>
    <n v="590"/>
    <n v="1871"/>
    <n v="855"/>
    <n v="10090"/>
    <n v="782"/>
    <n v="780"/>
    <n v="3184"/>
    <n v="6"/>
    <s v="-"/>
  </r>
  <r>
    <x v="26"/>
    <n v="14406"/>
    <n v="11624"/>
    <n v="2192"/>
    <n v="590"/>
    <n v="966"/>
    <n v="831"/>
    <n v="9836"/>
    <n v="790"/>
    <n v="736"/>
    <n v="3036"/>
    <n v="8"/>
    <s v="-"/>
  </r>
  <r>
    <x v="27"/>
    <n v="14296"/>
    <n v="11429"/>
    <n v="2363"/>
    <n v="504"/>
    <n v="819"/>
    <n v="824"/>
    <n v="9903"/>
    <n v="823"/>
    <n v="692"/>
    <n v="2872"/>
    <n v="6"/>
    <s v="-"/>
  </r>
  <r>
    <x v="28"/>
    <n v="13931"/>
    <n v="10904"/>
    <n v="2249"/>
    <n v="778"/>
    <n v="700"/>
    <n v="794"/>
    <n v="9598"/>
    <n v="707"/>
    <n v="864"/>
    <n v="2757"/>
    <n v="5"/>
    <s v="-"/>
  </r>
  <r>
    <x v="29"/>
    <n v="13937"/>
    <n v="10633"/>
    <n v="2337"/>
    <n v="967"/>
    <n v="421"/>
    <n v="793"/>
    <n v="9514"/>
    <n v="700"/>
    <n v="1015"/>
    <n v="2700"/>
    <n v="8"/>
    <s v="-"/>
  </r>
  <r>
    <x v="30"/>
    <n v="13828"/>
    <n v="10534"/>
    <n v="2329"/>
    <n v="965"/>
    <n v="392"/>
    <n v="787"/>
    <n v="9438"/>
    <n v="687"/>
    <n v="981"/>
    <n v="2714"/>
    <n v="6"/>
    <n v="2"/>
  </r>
  <r>
    <x v="31"/>
    <n v="13677"/>
    <n v="10398"/>
    <n v="2439"/>
    <n v="840"/>
    <n v="391"/>
    <n v="777"/>
    <n v="9395"/>
    <n v="683"/>
    <n v="956"/>
    <n v="2634"/>
    <n v="7"/>
    <n v="2"/>
  </r>
  <r>
    <x v="32"/>
    <n v="13888"/>
    <n v="10483"/>
    <n v="2498"/>
    <n v="907"/>
    <n v="390"/>
    <n v="784"/>
    <n v="9520"/>
    <n v="711"/>
    <n v="1037"/>
    <n v="2611"/>
    <n v="7"/>
    <n v="2"/>
  </r>
  <r>
    <x v="33"/>
    <n v="13768"/>
    <n v="10615"/>
    <n v="2258"/>
    <n v="895"/>
    <n v="440"/>
    <n v="780"/>
    <n v="9300"/>
    <n v="766"/>
    <n v="1103"/>
    <n v="2589"/>
    <n v="8"/>
    <n v="2"/>
  </r>
  <r>
    <x v="34"/>
    <n v="13469"/>
    <n v="10424"/>
    <n v="2148"/>
    <n v="897"/>
    <n v="458"/>
    <n v="761"/>
    <n v="9108"/>
    <n v="709"/>
    <n v="1035"/>
    <n v="2617"/>
    <n v="6"/>
    <n v="1"/>
  </r>
  <r>
    <x v="35"/>
    <n v="12999"/>
    <n v="10023"/>
    <n v="2111"/>
    <n v="865"/>
    <n v="437"/>
    <n v="739"/>
    <n v="9129"/>
    <n v="652"/>
    <n v="771"/>
    <n v="2447"/>
    <n v="7"/>
    <n v="2"/>
  </r>
  <r>
    <x v="36"/>
    <n v="12661"/>
    <n v="9536"/>
    <n v="2191"/>
    <n v="934"/>
    <n v="435"/>
    <n v="714"/>
    <n v="8932"/>
    <n v="642"/>
    <n v="764"/>
    <n v="2323"/>
    <n v="7"/>
    <n v="1"/>
  </r>
  <r>
    <x v="37"/>
    <n v="12765"/>
    <n v="9562"/>
    <n v="2358"/>
    <n v="845"/>
    <n v="413"/>
    <n v="721"/>
    <n v="8622"/>
    <n v="686"/>
    <n v="495"/>
    <n v="2117"/>
    <n v="7"/>
    <n v="1"/>
  </r>
</pivotCacheRecords>
</file>

<file path=xl/pivotCache/pivotCacheRecords105.xml><?xml version="1.0" encoding="utf-8"?>
<pivotCacheRecords xmlns="http://schemas.openxmlformats.org/spreadsheetml/2006/main" xmlns:r="http://schemas.openxmlformats.org/officeDocument/2006/relationships" count="38">
  <r>
    <x v="0"/>
    <n v="6778"/>
    <s v="-"/>
    <s v="-"/>
    <s v="-"/>
    <s v="-"/>
    <s v="-"/>
    <s v="-"/>
    <s v="-"/>
    <s v="-"/>
    <s v="-"/>
    <s v="-"/>
    <s v="-"/>
  </r>
  <r>
    <x v="1"/>
    <n v="7446"/>
    <s v="-"/>
    <s v="-"/>
    <s v="-"/>
    <s v="-"/>
    <s v="-"/>
    <s v="-"/>
    <s v="-"/>
    <s v="-"/>
    <s v="-"/>
    <s v="-"/>
    <s v="-"/>
  </r>
  <r>
    <x v="2"/>
    <n v="8545"/>
    <s v="-"/>
    <s v="-"/>
    <s v="-"/>
    <s v="-"/>
    <s v="-"/>
    <s v="-"/>
    <s v="-"/>
    <s v="-"/>
    <s v="-"/>
    <s v="-"/>
    <s v="-"/>
  </r>
  <r>
    <x v="3"/>
    <n v="9279"/>
    <s v="-"/>
    <s v="-"/>
    <s v="-"/>
    <s v="-"/>
    <s v="-"/>
    <s v="-"/>
    <s v="-"/>
    <s v="-"/>
    <s v="-"/>
    <s v="-"/>
    <s v="-"/>
  </r>
  <r>
    <x v="4"/>
    <n v="10051"/>
    <s v="-"/>
    <s v="-"/>
    <s v="-"/>
    <s v="-"/>
    <s v="-"/>
    <s v="-"/>
    <s v="-"/>
    <s v="-"/>
    <s v="-"/>
    <s v="-"/>
    <s v="-"/>
  </r>
  <r>
    <x v="5"/>
    <n v="12538"/>
    <s v="-"/>
    <s v="-"/>
    <s v="-"/>
    <s v="-"/>
    <s v="-"/>
    <s v="-"/>
    <s v="-"/>
    <s v="-"/>
    <s v="-"/>
    <s v="-"/>
    <s v="-"/>
  </r>
  <r>
    <x v="6"/>
    <n v="12789"/>
    <s v="-"/>
    <s v="-"/>
    <s v="-"/>
    <s v="-"/>
    <s v="-"/>
    <s v="-"/>
    <s v="-"/>
    <s v="-"/>
    <s v="-"/>
    <s v="-"/>
    <s v="-"/>
  </r>
  <r>
    <x v="7"/>
    <n v="12827"/>
    <s v="-"/>
    <s v="-"/>
    <s v="-"/>
    <s v="-"/>
    <s v="-"/>
    <s v="-"/>
    <s v="-"/>
    <s v="-"/>
    <s v="-"/>
    <s v="-"/>
    <s v="-"/>
  </r>
  <r>
    <x v="8"/>
    <n v="13003"/>
    <s v="-"/>
    <s v="-"/>
    <s v="-"/>
    <s v="-"/>
    <s v="-"/>
    <s v="-"/>
    <s v="-"/>
    <s v="-"/>
    <s v="-"/>
    <s v="-"/>
    <s v="-"/>
  </r>
  <r>
    <x v="9"/>
    <n v="12859"/>
    <s v="-"/>
    <s v="-"/>
    <s v="-"/>
    <s v="-"/>
    <s v="-"/>
    <s v="-"/>
    <s v="-"/>
    <s v="-"/>
    <s v="-"/>
    <s v="-"/>
    <s v="-"/>
  </r>
  <r>
    <x v="10"/>
    <n v="13228"/>
    <s v="-"/>
    <s v="-"/>
    <s v="-"/>
    <s v="-"/>
    <s v="-"/>
    <s v="-"/>
    <s v="-"/>
    <s v="-"/>
    <s v="-"/>
    <s v="-"/>
    <s v="-"/>
  </r>
  <r>
    <x v="11"/>
    <n v="13402"/>
    <s v="-"/>
    <s v="-"/>
    <s v="-"/>
    <s v="-"/>
    <s v="-"/>
    <s v="-"/>
    <s v="-"/>
    <s v="-"/>
    <s v="-"/>
    <s v="-"/>
    <s v="-"/>
  </r>
  <r>
    <x v="12"/>
    <n v="13922"/>
    <s v="-"/>
    <s v="-"/>
    <s v="-"/>
    <s v="-"/>
    <s v="-"/>
    <s v="-"/>
    <s v="-"/>
    <s v="-"/>
    <s v="-"/>
    <s v="-"/>
    <s v="-"/>
  </r>
  <r>
    <x v="13"/>
    <n v="14112"/>
    <s v="-"/>
    <s v="-"/>
    <s v="-"/>
    <s v="-"/>
    <s v="-"/>
    <s v="-"/>
    <s v="-"/>
    <s v="-"/>
    <s v="-"/>
    <s v="-"/>
    <s v="-"/>
  </r>
  <r>
    <x v="14"/>
    <n v="14967"/>
    <s v="-"/>
    <s v="-"/>
    <s v="-"/>
    <s v="-"/>
    <s v="-"/>
    <s v="-"/>
    <s v="-"/>
    <s v="-"/>
    <s v="-"/>
    <s v="-"/>
    <s v="-"/>
  </r>
  <r>
    <x v="15"/>
    <n v="15542"/>
    <s v="-"/>
    <s v="-"/>
    <s v="-"/>
    <s v="-"/>
    <s v="-"/>
    <s v="-"/>
    <s v="-"/>
    <s v="-"/>
    <s v="-"/>
    <s v="-"/>
    <s v="-"/>
  </r>
  <r>
    <x v="16"/>
    <n v="15539"/>
    <s v="-"/>
    <s v="-"/>
    <s v="-"/>
    <s v="-"/>
    <s v="-"/>
    <s v="-"/>
    <s v="-"/>
    <s v="-"/>
    <s v="-"/>
    <s v="-"/>
    <s v="-"/>
  </r>
  <r>
    <x v="17"/>
    <n v="15274"/>
    <s v="-"/>
    <s v="-"/>
    <s v="-"/>
    <s v="-"/>
    <s v="-"/>
    <s v="-"/>
    <s v="-"/>
    <s v="-"/>
    <s v="-"/>
    <s v="-"/>
    <s v="-"/>
  </r>
  <r>
    <x v="18"/>
    <n v="15008"/>
    <s v="-"/>
    <s v="-"/>
    <s v="-"/>
    <s v="-"/>
    <s v="-"/>
    <s v="-"/>
    <s v="-"/>
    <s v="-"/>
    <s v="-"/>
    <s v="-"/>
    <s v="-"/>
  </r>
  <r>
    <x v="19"/>
    <n v="15969"/>
    <s v="-"/>
    <s v="-"/>
    <s v="-"/>
    <s v="-"/>
    <s v="-"/>
    <s v="-"/>
    <s v="-"/>
    <s v="-"/>
    <s v="-"/>
    <s v="-"/>
    <s v="-"/>
  </r>
  <r>
    <x v="20"/>
    <n v="15676"/>
    <s v="-"/>
    <s v="-"/>
    <s v="-"/>
    <s v="-"/>
    <s v="-"/>
    <s v="-"/>
    <s v="-"/>
    <s v="-"/>
    <s v="-"/>
    <s v="-"/>
    <s v="-"/>
  </r>
  <r>
    <x v="21"/>
    <n v="15565"/>
    <n v="11564"/>
    <n v="2588"/>
    <n v="1413"/>
    <n v="1594"/>
    <n v="887"/>
    <n v="10561"/>
    <n v="1036"/>
    <n v="923"/>
    <n v="3035"/>
    <n v="10"/>
    <s v="-"/>
  </r>
  <r>
    <x v="22"/>
    <n v="15147"/>
    <n v="11717"/>
    <n v="2888"/>
    <n v="542"/>
    <n v="1034"/>
    <n v="860"/>
    <n v="10286"/>
    <n v="823"/>
    <n v="876"/>
    <n v="3152"/>
    <n v="10"/>
    <s v="-"/>
  </r>
  <r>
    <x v="23"/>
    <n v="14798"/>
    <n v="11462"/>
    <n v="2418"/>
    <n v="918"/>
    <n v="1743"/>
    <n v="841"/>
    <n v="9998"/>
    <n v="801"/>
    <n v="884"/>
    <n v="3105"/>
    <n v="10"/>
    <s v="-"/>
  </r>
  <r>
    <x v="24"/>
    <n v="14666"/>
    <n v="11738"/>
    <n v="2336"/>
    <n v="592"/>
    <n v="1989"/>
    <n v="843"/>
    <n v="9910"/>
    <n v="799"/>
    <n v="893"/>
    <n v="3055"/>
    <n v="9"/>
    <s v="-"/>
  </r>
  <r>
    <x v="25"/>
    <n v="14842"/>
    <n v="11981"/>
    <n v="2271"/>
    <n v="590"/>
    <n v="1871"/>
    <n v="855"/>
    <n v="10090"/>
    <n v="782"/>
    <n v="780"/>
    <n v="3184"/>
    <n v="6"/>
    <s v="-"/>
  </r>
  <r>
    <x v="26"/>
    <n v="14406"/>
    <n v="11624"/>
    <n v="2192"/>
    <n v="590"/>
    <n v="966"/>
    <n v="831"/>
    <n v="9836"/>
    <n v="790"/>
    <n v="736"/>
    <n v="3036"/>
    <n v="8"/>
    <s v="-"/>
  </r>
  <r>
    <x v="27"/>
    <n v="14296"/>
    <n v="11429"/>
    <n v="2363"/>
    <n v="504"/>
    <n v="819"/>
    <n v="824"/>
    <n v="9903"/>
    <n v="823"/>
    <n v="692"/>
    <n v="2872"/>
    <n v="6"/>
    <s v="-"/>
  </r>
  <r>
    <x v="28"/>
    <n v="13931"/>
    <n v="10904"/>
    <n v="2249"/>
    <n v="778"/>
    <n v="700"/>
    <n v="794"/>
    <n v="9598"/>
    <n v="707"/>
    <n v="864"/>
    <n v="2757"/>
    <n v="5"/>
    <s v="-"/>
  </r>
  <r>
    <x v="29"/>
    <n v="13937"/>
    <n v="10633"/>
    <n v="2337"/>
    <n v="967"/>
    <n v="421"/>
    <n v="793"/>
    <n v="9514"/>
    <n v="700"/>
    <n v="1015"/>
    <n v="2700"/>
    <n v="8"/>
    <s v="-"/>
  </r>
  <r>
    <x v="30"/>
    <n v="13828"/>
    <n v="10534"/>
    <n v="2329"/>
    <n v="965"/>
    <n v="392"/>
    <n v="787"/>
    <n v="9438"/>
    <n v="687"/>
    <n v="981"/>
    <n v="2714"/>
    <n v="6"/>
    <n v="2"/>
  </r>
  <r>
    <x v="31"/>
    <n v="13677"/>
    <n v="10398"/>
    <n v="2439"/>
    <n v="840"/>
    <n v="391"/>
    <n v="777"/>
    <n v="9395"/>
    <n v="683"/>
    <n v="956"/>
    <n v="2634"/>
    <n v="7"/>
    <n v="2"/>
  </r>
  <r>
    <x v="32"/>
    <n v="13888"/>
    <n v="10483"/>
    <n v="2498"/>
    <n v="907"/>
    <n v="390"/>
    <n v="784"/>
    <n v="9520"/>
    <n v="711"/>
    <n v="1037"/>
    <n v="2611"/>
    <n v="7"/>
    <n v="2"/>
  </r>
  <r>
    <x v="33"/>
    <n v="13768"/>
    <n v="10615"/>
    <n v="2258"/>
    <n v="895"/>
    <n v="440"/>
    <n v="780"/>
    <n v="9300"/>
    <n v="766"/>
    <n v="1103"/>
    <n v="2589"/>
    <n v="8"/>
    <n v="2"/>
  </r>
  <r>
    <x v="34"/>
    <n v="13469"/>
    <n v="10424"/>
    <n v="2148"/>
    <n v="897"/>
    <n v="458"/>
    <n v="761"/>
    <n v="9108"/>
    <n v="709"/>
    <n v="1035"/>
    <n v="2617"/>
    <n v="6"/>
    <n v="1"/>
  </r>
  <r>
    <x v="35"/>
    <n v="12999"/>
    <n v="10023"/>
    <n v="2111"/>
    <n v="865"/>
    <n v="437"/>
    <n v="739"/>
    <n v="9129"/>
    <n v="652"/>
    <n v="771"/>
    <n v="2447"/>
    <n v="7"/>
    <n v="2"/>
  </r>
  <r>
    <x v="36"/>
    <n v="12661"/>
    <n v="9536"/>
    <n v="2191"/>
    <n v="934"/>
    <n v="435"/>
    <n v="714"/>
    <n v="8932"/>
    <n v="642"/>
    <n v="764"/>
    <n v="2323"/>
    <n v="7"/>
    <n v="1"/>
  </r>
  <r>
    <x v="37"/>
    <n v="12765"/>
    <n v="9562"/>
    <n v="2358"/>
    <n v="845"/>
    <n v="413"/>
    <n v="721"/>
    <n v="8622"/>
    <n v="686"/>
    <n v="495"/>
    <n v="2117"/>
    <n v="7"/>
    <n v="1"/>
  </r>
</pivotCacheRecords>
</file>

<file path=xl/pivotCache/pivotCacheRecords106.xml><?xml version="1.0" encoding="utf-8"?>
<pivotCacheRecords xmlns="http://schemas.openxmlformats.org/spreadsheetml/2006/main" xmlns:r="http://schemas.openxmlformats.org/officeDocument/2006/relationships" count="38">
  <r>
    <x v="0"/>
    <n v="504"/>
    <s v="-"/>
    <s v="-"/>
    <s v="-"/>
    <s v="-"/>
    <s v="-"/>
    <s v="-"/>
    <s v="-"/>
    <s v="-"/>
  </r>
  <r>
    <x v="1"/>
    <n v="574"/>
    <s v="-"/>
    <s v="-"/>
    <s v="-"/>
    <s v="-"/>
    <s v="-"/>
    <s v="-"/>
    <s v="-"/>
    <s v="-"/>
  </r>
  <r>
    <x v="2"/>
    <n v="716"/>
    <s v="-"/>
    <s v="-"/>
    <s v="-"/>
    <s v="-"/>
    <s v="-"/>
    <s v="-"/>
    <s v="-"/>
    <s v="-"/>
  </r>
  <r>
    <x v="3"/>
    <n v="757"/>
    <s v="-"/>
    <s v="-"/>
    <s v="-"/>
    <s v="-"/>
    <s v="-"/>
    <s v="-"/>
    <s v="-"/>
    <s v="-"/>
  </r>
  <r>
    <x v="4"/>
    <n v="807"/>
    <s v="-"/>
    <s v="-"/>
    <s v="-"/>
    <s v="-"/>
    <s v="-"/>
    <s v="-"/>
    <s v="-"/>
    <s v="-"/>
  </r>
  <r>
    <x v="5"/>
    <n v="1555"/>
    <s v="-"/>
    <s v="-"/>
    <s v="-"/>
    <s v="-"/>
    <s v="-"/>
    <s v="-"/>
    <s v="-"/>
    <s v="-"/>
  </r>
  <r>
    <x v="6"/>
    <n v="1703"/>
    <s v="-"/>
    <s v="-"/>
    <s v="-"/>
    <s v="-"/>
    <s v="-"/>
    <s v="-"/>
    <s v="-"/>
    <s v="-"/>
  </r>
  <r>
    <x v="7"/>
    <n v="1909"/>
    <s v="-"/>
    <s v="-"/>
    <s v="-"/>
    <s v="-"/>
    <s v="-"/>
    <s v="-"/>
    <s v="-"/>
    <s v="-"/>
  </r>
  <r>
    <x v="8"/>
    <n v="2274"/>
    <s v="-"/>
    <s v="-"/>
    <s v="-"/>
    <s v="-"/>
    <s v="-"/>
    <s v="-"/>
    <s v="-"/>
    <s v="-"/>
  </r>
  <r>
    <x v="9"/>
    <n v="2340"/>
    <s v="-"/>
    <s v="-"/>
    <s v="-"/>
    <s v="-"/>
    <s v="-"/>
    <s v="-"/>
    <s v="-"/>
    <s v="-"/>
  </r>
  <r>
    <x v="10"/>
    <n v="2387"/>
    <s v="-"/>
    <s v="-"/>
    <s v="-"/>
    <s v="-"/>
    <s v="-"/>
    <s v="-"/>
    <s v="-"/>
    <s v="-"/>
  </r>
  <r>
    <x v="11"/>
    <n v="2364"/>
    <s v="-"/>
    <s v="-"/>
    <s v="-"/>
    <s v="-"/>
    <s v="-"/>
    <s v="-"/>
    <s v="-"/>
    <s v="-"/>
  </r>
  <r>
    <x v="12"/>
    <n v="2468"/>
    <s v="-"/>
    <s v="-"/>
    <s v="-"/>
    <s v="-"/>
    <s v="-"/>
    <s v="-"/>
    <s v="-"/>
    <s v="-"/>
  </r>
  <r>
    <x v="13"/>
    <n v="2462"/>
    <s v="-"/>
    <s v="-"/>
    <s v="-"/>
    <s v="-"/>
    <s v="-"/>
    <s v="-"/>
    <s v="-"/>
    <s v="-"/>
  </r>
  <r>
    <x v="14"/>
    <n v="2483"/>
    <s v="-"/>
    <s v="-"/>
    <s v="-"/>
    <s v="-"/>
    <s v="-"/>
    <s v="-"/>
    <s v="-"/>
    <s v="-"/>
  </r>
  <r>
    <x v="15"/>
    <n v="2509"/>
    <s v="-"/>
    <s v="-"/>
    <s v="-"/>
    <s v="-"/>
    <s v="-"/>
    <s v="-"/>
    <s v="-"/>
    <s v="-"/>
  </r>
  <r>
    <x v="16"/>
    <n v="2480"/>
    <s v="-"/>
    <s v="-"/>
    <s v="-"/>
    <s v="-"/>
    <s v="-"/>
    <s v="-"/>
    <s v="-"/>
    <s v="-"/>
  </r>
  <r>
    <x v="17"/>
    <n v="2220"/>
    <s v="-"/>
    <s v="-"/>
    <s v="-"/>
    <s v="-"/>
    <s v="-"/>
    <s v="-"/>
    <s v="-"/>
    <s v="-"/>
  </r>
  <r>
    <x v="18"/>
    <n v="3126"/>
    <s v="-"/>
    <s v="-"/>
    <s v="-"/>
    <s v="-"/>
    <s v="-"/>
    <s v="-"/>
    <s v="-"/>
    <s v="-"/>
  </r>
  <r>
    <x v="19"/>
    <n v="3291"/>
    <s v="-"/>
    <s v="-"/>
    <s v="-"/>
    <s v="-"/>
    <s v="-"/>
    <s v="-"/>
    <s v="-"/>
    <s v="-"/>
  </r>
  <r>
    <x v="20"/>
    <n v="3137"/>
    <s v="-"/>
    <s v="-"/>
    <s v="-"/>
    <s v="-"/>
    <s v="-"/>
    <s v="-"/>
    <s v="-"/>
    <s v="-"/>
  </r>
  <r>
    <x v="21"/>
    <n v="3031"/>
    <n v="338"/>
    <n v="298"/>
    <n v="121"/>
    <n v="1440"/>
    <n v="14"/>
    <n v="128"/>
    <n v="692"/>
    <n v="31457"/>
  </r>
  <r>
    <x v="22"/>
    <n v="3152"/>
    <n v="308"/>
    <n v="303"/>
    <n v="274"/>
    <n v="1450"/>
    <n v="17"/>
    <n v="115"/>
    <n v="685"/>
    <n v="11095"/>
  </r>
  <r>
    <x v="23"/>
    <n v="3105"/>
    <n v="304"/>
    <n v="317"/>
    <n v="284"/>
    <n v="1400"/>
    <n v="13"/>
    <n v="117"/>
    <n v="670"/>
    <n v="22401"/>
  </r>
  <r>
    <x v="24"/>
    <n v="3055"/>
    <n v="292"/>
    <n v="281"/>
    <n v="284"/>
    <n v="1396"/>
    <n v="12"/>
    <n v="115"/>
    <n v="675"/>
    <n v="26438"/>
  </r>
  <r>
    <x v="25"/>
    <n v="3184"/>
    <n v="355"/>
    <n v="316"/>
    <n v="302"/>
    <n v="1387"/>
    <n v="18"/>
    <n v="123"/>
    <n v="683"/>
    <n v="30880"/>
  </r>
  <r>
    <x v="26"/>
    <n v="3036"/>
    <n v="296"/>
    <n v="288"/>
    <n v="293"/>
    <n v="1363"/>
    <n v="16"/>
    <n v="117"/>
    <n v="663"/>
    <n v="30308"/>
  </r>
  <r>
    <x v="27"/>
    <n v="2872"/>
    <n v="282"/>
    <n v="270"/>
    <n v="279"/>
    <n v="1287"/>
    <n v="15"/>
    <n v="112"/>
    <n v="627"/>
    <n v="37208"/>
  </r>
  <r>
    <x v="28"/>
    <n v="2757"/>
    <n v="279"/>
    <n v="242"/>
    <n v="268"/>
    <n v="1229"/>
    <n v="17"/>
    <n v="112"/>
    <n v="610"/>
    <n v="34215"/>
  </r>
  <r>
    <x v="29"/>
    <n v="2570"/>
    <n v="258"/>
    <n v="243"/>
    <n v="258"/>
    <n v="1202"/>
    <n v="14"/>
    <n v="98"/>
    <n v="497"/>
    <n v="26300"/>
  </r>
  <r>
    <x v="30"/>
    <n v="2632"/>
    <n v="261"/>
    <n v="293"/>
    <n v="266"/>
    <n v="1186"/>
    <n v="15"/>
    <n v="100"/>
    <n v="511"/>
    <n v="31606"/>
  </r>
  <r>
    <x v="31"/>
    <n v="2521"/>
    <n v="250"/>
    <n v="235"/>
    <n v="262"/>
    <n v="1144"/>
    <n v="15"/>
    <n v="102"/>
    <n v="513"/>
    <n v="28982"/>
  </r>
  <r>
    <x v="32"/>
    <n v="2508"/>
    <n v="239"/>
    <n v="242"/>
    <n v="268"/>
    <n v="1110"/>
    <n v="15"/>
    <n v="106"/>
    <n v="528"/>
    <n v="26087"/>
  </r>
  <r>
    <x v="33"/>
    <n v="1389"/>
    <n v="235"/>
    <n v="198"/>
    <n v="221"/>
    <n v="53"/>
    <n v="16"/>
    <n v="103"/>
    <n v="563"/>
    <n v="18210"/>
  </r>
  <r>
    <x v="34"/>
    <n v="1435"/>
    <n v="228"/>
    <n v="191"/>
    <n v="275"/>
    <n v="57"/>
    <n v="16"/>
    <n v="106"/>
    <n v="562"/>
    <n v="25165"/>
  </r>
  <r>
    <x v="35"/>
    <n v="1334"/>
    <n v="220"/>
    <n v="170"/>
    <n v="241"/>
    <n v="56"/>
    <n v="14"/>
    <n v="106"/>
    <n v="527"/>
    <n v="40616"/>
  </r>
  <r>
    <x v="36"/>
    <n v="1316"/>
    <n v="221"/>
    <n v="156"/>
    <n v="226"/>
    <n v="55"/>
    <n v="13"/>
    <n v="109"/>
    <n v="536"/>
    <n v="44374"/>
  </r>
  <r>
    <x v="37"/>
    <n v="1296"/>
    <n v="207"/>
    <n v="158"/>
    <n v="236"/>
    <n v="49"/>
    <n v="13"/>
    <n v="110"/>
    <n v="523"/>
    <n v="43708"/>
  </r>
</pivotCacheRecords>
</file>

<file path=xl/pivotCache/pivotCacheRecords107.xml><?xml version="1.0" encoding="utf-8"?>
<pivotCacheRecords xmlns="http://schemas.openxmlformats.org/spreadsheetml/2006/main" xmlns:r="http://schemas.openxmlformats.org/officeDocument/2006/relationships" count="22">
  <r>
    <x v="0"/>
    <n v="10018"/>
    <s v="-"/>
    <s v="-"/>
    <s v="-"/>
  </r>
  <r>
    <x v="1"/>
    <n v="10112"/>
    <s v="-"/>
    <s v="-"/>
    <s v="-"/>
  </r>
  <r>
    <x v="2"/>
    <n v="8732"/>
    <s v="-"/>
    <s v="-"/>
    <s v="-"/>
  </r>
  <r>
    <x v="3"/>
    <n v="9167"/>
    <s v="-"/>
    <s v="-"/>
    <s v="-"/>
  </r>
  <r>
    <x v="4"/>
    <n v="9511"/>
    <s v="-"/>
    <s v="-"/>
    <s v="-"/>
  </r>
  <r>
    <x v="5"/>
    <n v="1000"/>
    <n v="2259"/>
    <n v="2.86"/>
    <n v="0.98"/>
  </r>
  <r>
    <x v="6"/>
    <n v="908"/>
    <n v="2025"/>
    <n v="3.64"/>
    <n v="0.9"/>
  </r>
  <r>
    <x v="7"/>
    <n v="873"/>
    <n v="2009"/>
    <n v="3.67"/>
    <n v="0.95"/>
  </r>
  <r>
    <x v="8"/>
    <n v="768"/>
    <n v="1873"/>
    <n v="3.53"/>
    <n v="0.91"/>
  </r>
  <r>
    <x v="9"/>
    <n v="686"/>
    <n v="2008"/>
    <n v="4.0599999999999996"/>
    <n v="0.99"/>
  </r>
  <r>
    <x v="10"/>
    <n v="632"/>
    <n v="1858"/>
    <n v="3.86"/>
    <n v="1.1299999999999999"/>
  </r>
  <r>
    <x v="11"/>
    <n v="611"/>
    <n v="1806"/>
    <n v="4.24"/>
    <n v="1"/>
  </r>
  <r>
    <x v="12"/>
    <n v="580"/>
    <n v="1938"/>
    <n v="4.4400000000000004"/>
    <n v="1.1599999999999999"/>
  </r>
  <r>
    <x v="13"/>
    <n v="564"/>
    <n v="1913"/>
    <n v="4.74"/>
    <n v="1.18"/>
  </r>
  <r>
    <x v="14"/>
    <n v="580"/>
    <n v="1751"/>
    <n v="5.24"/>
    <n v="1.21"/>
  </r>
  <r>
    <x v="15"/>
    <n v="550"/>
    <n v="1797"/>
    <n v="5.42"/>
    <n v="1.27"/>
  </r>
  <r>
    <x v="16"/>
    <n v="571"/>
    <n v="1883"/>
    <n v="5.97"/>
    <n v="1.36"/>
  </r>
  <r>
    <x v="17"/>
    <n v="512"/>
    <n v="2007"/>
    <n v="5.97"/>
    <n v="1.35"/>
  </r>
  <r>
    <x v="18"/>
    <n v="492"/>
    <n v="1877"/>
    <n v="6.33"/>
    <n v="1.28"/>
  </r>
  <r>
    <x v="19"/>
    <n v="481"/>
    <n v="1931"/>
    <n v="6.63"/>
    <n v="1.34"/>
  </r>
  <r>
    <x v="20"/>
    <n v="468"/>
    <n v="1943"/>
    <n v="7.25"/>
    <n v="1.36"/>
  </r>
  <r>
    <x v="21"/>
    <n v="485"/>
    <n v="1973"/>
    <n v="6.32"/>
    <n v="1.36"/>
  </r>
</pivotCacheRecords>
</file>

<file path=xl/pivotCache/pivotCacheRecords108.xml><?xml version="1.0" encoding="utf-8"?>
<pivotCacheRecords xmlns="http://schemas.openxmlformats.org/spreadsheetml/2006/main" xmlns:r="http://schemas.openxmlformats.org/officeDocument/2006/relationships" count="17">
  <r>
    <x v="0"/>
    <n v="756.86"/>
    <n v="752.42"/>
    <n v="17215"/>
    <n v="43375"/>
    <n v="47569"/>
    <n v="91.2"/>
    <n v="142131"/>
  </r>
  <r>
    <x v="1"/>
    <n v="758.45"/>
    <n v="756.18"/>
    <n v="17459"/>
    <n v="43721"/>
    <n v="47581"/>
    <n v="91.9"/>
    <n v="143037"/>
  </r>
  <r>
    <x v="2"/>
    <n v="760.15"/>
    <n v="757.77"/>
    <n v="17618"/>
    <n v="43604"/>
    <n v="47429"/>
    <n v="91.9"/>
    <n v="144117"/>
  </r>
  <r>
    <x v="3"/>
    <n v="761.74"/>
    <n v="759.47"/>
    <n v="17841"/>
    <n v="43663"/>
    <n v="47418"/>
    <n v="92.1"/>
    <n v="144538"/>
  </r>
  <r>
    <x v="4"/>
    <n v="762.29"/>
    <n v="761.06"/>
    <n v="18341"/>
    <n v="44257"/>
    <n v="47945"/>
    <n v="92.3"/>
    <n v="144719"/>
  </r>
  <r>
    <x v="5"/>
    <n v="762.52"/>
    <n v="761.61"/>
    <n v="18482"/>
    <n v="44296"/>
    <n v="47949"/>
    <n v="92.4"/>
    <n v="144939"/>
  </r>
  <r>
    <x v="6"/>
    <n v="763.17"/>
    <n v="761.84"/>
    <n v="18752"/>
    <n v="44583"/>
    <n v="48209"/>
    <n v="92.5"/>
    <n v="145152"/>
  </r>
  <r>
    <x v="7"/>
    <n v="764.38"/>
    <n v="762.49"/>
    <n v="19162"/>
    <n v="44882"/>
    <n v="48360"/>
    <n v="92.8"/>
    <n v="145572"/>
  </r>
  <r>
    <x v="8"/>
    <n v="764.79"/>
    <n v="763.7"/>
    <n v="19457"/>
    <n v="45009"/>
    <n v="48414"/>
    <n v="93"/>
    <n v="145743"/>
  </r>
  <r>
    <x v="9"/>
    <n v="765.12"/>
    <n v="764.11"/>
    <n v="19695"/>
    <n v="45151"/>
    <n v="48457"/>
    <n v="93.2"/>
    <n v="145902"/>
  </r>
  <r>
    <x v="10"/>
    <n v="765.73"/>
    <n v="764.48"/>
    <n v="19940"/>
    <n v="45256"/>
    <n v="48581"/>
    <n v="93.2"/>
    <n v="146310"/>
  </r>
  <r>
    <x v="11"/>
    <n v="768.92"/>
    <n v="765.05"/>
    <n v="20257"/>
    <n v="45425"/>
    <n v="48743"/>
    <n v="93.2"/>
    <n v="146605"/>
  </r>
  <r>
    <x v="12"/>
    <n v="769.4"/>
    <n v="768.24"/>
    <n v="20610"/>
    <n v="45719"/>
    <n v="48973"/>
    <n v="93.4"/>
    <n v="147030"/>
  </r>
  <r>
    <x v="13"/>
    <n v="769.68"/>
    <n v="768.42"/>
    <n v="20870"/>
    <n v="45845"/>
    <n v="49053"/>
    <n v="93.5"/>
    <n v="147170"/>
  </r>
  <r>
    <x v="14"/>
    <n v="769.68"/>
    <n v="768.7"/>
    <n v="21116"/>
    <n v="45865"/>
    <n v="49077"/>
    <n v="93.5"/>
    <n v="147198"/>
  </r>
  <r>
    <x v="15"/>
    <n v="769.75"/>
    <n v="768.7"/>
    <n v="21271"/>
    <n v="45909"/>
    <n v="49061"/>
    <n v="93.6"/>
    <n v="147250"/>
  </r>
  <r>
    <x v="16"/>
    <n v="770.43"/>
    <n v="768.77"/>
    <n v="21437"/>
    <n v="45756"/>
    <n v="48889"/>
    <n v="93.6"/>
    <n v="147552"/>
  </r>
</pivotCacheRecords>
</file>

<file path=xl/pivotCache/pivotCacheRecords109.xml><?xml version="1.0" encoding="utf-8"?>
<pivotCacheRecords xmlns="http://schemas.openxmlformats.org/spreadsheetml/2006/main" xmlns:r="http://schemas.openxmlformats.org/officeDocument/2006/relationships" count="17">
  <r>
    <x v="0"/>
    <n v="1.6"/>
    <n v="5.4"/>
    <n v="5"/>
    <n v="2.5"/>
  </r>
  <r>
    <x v="1"/>
    <n v="1.6"/>
    <n v="5.3"/>
    <n v="5.3"/>
    <n v="2.4"/>
  </r>
  <r>
    <x v="2"/>
    <n v="1.6"/>
    <n v="4.9000000000000004"/>
    <n v="5.8"/>
    <n v="2.4"/>
  </r>
  <r>
    <x v="3"/>
    <n v="2"/>
    <n v="4.5999999999999996"/>
    <n v="5.3"/>
    <n v="2.4"/>
  </r>
  <r>
    <x v="4"/>
    <n v="1.8"/>
    <n v="4.9000000000000004"/>
    <n v="5.4"/>
    <n v="2"/>
  </r>
  <r>
    <x v="5"/>
    <n v="2.6"/>
    <n v="5"/>
    <n v="4.3"/>
    <n v="2.8"/>
  </r>
  <r>
    <x v="6"/>
    <n v="1.6"/>
    <n v="4.5"/>
    <n v="4.3"/>
    <n v="1.9"/>
  </r>
  <r>
    <x v="7"/>
    <n v="1.4"/>
    <n v="7.1"/>
    <n v="6.3"/>
    <n v="1.6"/>
  </r>
  <r>
    <x v="8"/>
    <n v="1.1000000000000001"/>
    <n v="6"/>
    <n v="7.5"/>
    <n v="1.9"/>
  </r>
  <r>
    <x v="9"/>
    <n v="1.3"/>
    <n v="8.3000000000000007"/>
    <n v="8"/>
    <n v="1.9"/>
  </r>
  <r>
    <x v="10"/>
    <n v="1.2"/>
    <s v="-"/>
    <n v="5"/>
    <n v="1.9"/>
  </r>
  <r>
    <x v="11"/>
    <n v="1.1000000000000001"/>
    <n v="5.6"/>
    <n v="6.5"/>
    <n v="2.2999999999999998"/>
  </r>
  <r>
    <x v="12"/>
    <n v="1.4"/>
    <n v="9.6"/>
    <n v="9.4"/>
    <n v="2.8"/>
  </r>
  <r>
    <x v="13"/>
    <n v="1.4"/>
    <n v="6.5"/>
    <n v="9"/>
    <n v="2.7"/>
  </r>
  <r>
    <x v="14"/>
    <n v="1.9"/>
    <n v="9.6999999999999993"/>
    <n v="12.5"/>
    <n v="3.3"/>
  </r>
  <r>
    <x v="15"/>
    <n v="1.6"/>
    <n v="8.3000000000000007"/>
    <n v="9.5"/>
    <n v="3.5"/>
  </r>
  <r>
    <x v="16"/>
    <n v="1.5"/>
    <n v="11"/>
    <n v="12"/>
    <n v="3.3"/>
  </r>
</pivotCacheRecords>
</file>

<file path=xl/pivotCache/pivotCacheRecords11.xml><?xml version="1.0" encoding="utf-8"?>
<pivotCacheRecords xmlns="http://schemas.openxmlformats.org/spreadsheetml/2006/main" xmlns:r="http://schemas.openxmlformats.org/officeDocument/2006/relationships" count="8">
  <r>
    <x v="0"/>
    <n v="17"/>
    <n v="613"/>
    <n v="0"/>
    <n v="0"/>
    <n v="3"/>
    <n v="330"/>
    <n v="13"/>
    <n v="125896"/>
  </r>
  <r>
    <x v="1"/>
    <n v="12"/>
    <n v="447"/>
    <n v="2"/>
    <n v="35"/>
    <n v="1"/>
    <n v="680"/>
    <n v="6"/>
    <n v="95800"/>
  </r>
  <r>
    <x v="2"/>
    <n v="9"/>
    <n v="445"/>
    <n v="2"/>
    <n v="57"/>
    <n v="1"/>
    <n v="160"/>
    <n v="7"/>
    <n v="70900"/>
  </r>
  <r>
    <x v="3"/>
    <n v="5"/>
    <n v="191"/>
    <n v="3"/>
    <n v="117"/>
    <n v="0"/>
    <n v="0"/>
    <n v="5"/>
    <n v="81700"/>
  </r>
  <r>
    <x v="4"/>
    <n v="3"/>
    <n v="104"/>
    <n v="4"/>
    <n v="88"/>
    <n v="0"/>
    <n v="0"/>
    <n v="5"/>
    <n v="61500"/>
  </r>
  <r>
    <x v="5"/>
    <n v="1"/>
    <s v="X"/>
    <n v="3"/>
    <n v="32"/>
    <n v="0"/>
    <n v="0"/>
    <n v="3"/>
    <n v="16500"/>
  </r>
  <r>
    <x v="6"/>
    <n v="1"/>
    <s v="X"/>
    <n v="1"/>
    <s v="X"/>
    <n v="1"/>
    <s v="X"/>
    <n v="2"/>
    <s v="X"/>
  </r>
  <r>
    <x v="7"/>
    <n v="0"/>
    <n v="0"/>
    <n v="0"/>
    <n v="0"/>
    <n v="0"/>
    <n v="0"/>
    <n v="2"/>
    <s v="X"/>
  </r>
</pivotCacheRecords>
</file>

<file path=xl/pivotCache/pivotCacheRecords110.xml><?xml version="1.0" encoding="utf-8"?>
<pivotCacheRecords xmlns="http://schemas.openxmlformats.org/spreadsheetml/2006/main" xmlns:r="http://schemas.openxmlformats.org/officeDocument/2006/relationships" count="17">
  <r>
    <x v="0"/>
    <n v="101"/>
    <n v="1"/>
    <n v="80"/>
    <n v="2"/>
    <n v="17"/>
    <n v="1"/>
    <n v="0"/>
    <n v="0"/>
    <n v="0"/>
  </r>
  <r>
    <x v="1"/>
    <n v="62"/>
    <n v="0"/>
    <n v="42"/>
    <n v="0"/>
    <n v="18"/>
    <n v="2"/>
    <n v="0"/>
    <n v="0"/>
    <n v="0"/>
  </r>
  <r>
    <x v="2"/>
    <n v="70"/>
    <n v="2"/>
    <n v="47"/>
    <n v="0"/>
    <n v="16"/>
    <n v="2"/>
    <n v="0"/>
    <n v="0"/>
    <n v="3"/>
  </r>
  <r>
    <x v="3"/>
    <n v="53"/>
    <n v="0"/>
    <n v="37"/>
    <n v="0"/>
    <n v="11"/>
    <n v="4"/>
    <n v="0"/>
    <n v="0"/>
    <n v="1"/>
  </r>
  <r>
    <x v="4"/>
    <n v="51"/>
    <n v="0"/>
    <n v="29"/>
    <n v="2"/>
    <n v="18"/>
    <n v="0"/>
    <n v="0"/>
    <n v="0"/>
    <n v="2"/>
  </r>
  <r>
    <x v="5"/>
    <n v="60"/>
    <n v="2"/>
    <n v="38"/>
    <n v="0"/>
    <n v="19"/>
    <n v="1"/>
    <n v="0"/>
    <n v="0"/>
    <n v="0"/>
  </r>
  <r>
    <x v="6"/>
    <n v="65"/>
    <n v="1"/>
    <n v="37"/>
    <n v="1"/>
    <n v="20"/>
    <n v="1"/>
    <n v="0"/>
    <n v="0"/>
    <n v="5"/>
  </r>
  <r>
    <x v="7"/>
    <n v="86"/>
    <n v="5"/>
    <n v="43"/>
    <n v="0"/>
    <n v="32"/>
    <n v="6"/>
    <n v="0"/>
    <n v="0"/>
    <n v="0"/>
  </r>
  <r>
    <x v="8"/>
    <n v="39"/>
    <n v="1"/>
    <n v="16"/>
    <n v="0"/>
    <n v="20"/>
    <n v="1"/>
    <n v="0"/>
    <n v="0"/>
    <n v="1"/>
  </r>
  <r>
    <x v="9"/>
    <n v="32"/>
    <n v="1"/>
    <n v="19"/>
    <n v="0"/>
    <n v="9"/>
    <n v="1"/>
    <n v="0"/>
    <n v="0"/>
    <n v="2"/>
  </r>
  <r>
    <x v="10"/>
    <n v="32"/>
    <n v="8"/>
    <n v="13"/>
    <n v="0"/>
    <n v="6"/>
    <n v="5"/>
    <n v="0"/>
    <n v="0"/>
    <n v="0"/>
  </r>
  <r>
    <x v="11"/>
    <n v="38"/>
    <n v="13"/>
    <n v="6"/>
    <n v="1"/>
    <n v="17"/>
    <n v="1"/>
    <n v="0"/>
    <n v="0"/>
    <n v="0"/>
  </r>
  <r>
    <x v="12"/>
    <n v="29"/>
    <n v="13"/>
    <n v="4"/>
    <n v="0"/>
    <n v="11"/>
    <n v="1"/>
    <n v="0"/>
    <n v="0"/>
    <n v="0"/>
  </r>
  <r>
    <x v="13"/>
    <n v="22"/>
    <n v="5"/>
    <n v="5"/>
    <n v="0"/>
    <n v="11"/>
    <n v="1"/>
    <n v="0"/>
    <n v="0"/>
    <n v="0"/>
  </r>
  <r>
    <x v="14"/>
    <n v="18"/>
    <n v="9"/>
    <n v="2"/>
    <n v="0"/>
    <n v="6"/>
    <n v="1"/>
    <n v="0"/>
    <n v="0"/>
    <n v="0"/>
  </r>
  <r>
    <x v="15"/>
    <n v="19"/>
    <n v="11"/>
    <n v="4"/>
    <n v="0"/>
    <n v="2"/>
    <n v="1"/>
    <n v="0"/>
    <n v="0"/>
    <n v="1"/>
  </r>
  <r>
    <x v="16"/>
    <n v="16"/>
    <n v="5"/>
    <n v="3"/>
    <n v="0"/>
    <n v="8"/>
    <n v="0"/>
    <n v="0"/>
    <n v="0"/>
    <n v="0"/>
  </r>
</pivotCacheRecords>
</file>

<file path=xl/pivotCache/pivotCacheRecords111.xml><?xml version="1.0" encoding="utf-8"?>
<pivotCacheRecords xmlns="http://schemas.openxmlformats.org/spreadsheetml/2006/main" xmlns:r="http://schemas.openxmlformats.org/officeDocument/2006/relationships" count="17">
  <r>
    <x v="0"/>
    <n v="11"/>
    <n v="5"/>
    <n v="14"/>
    <n v="0"/>
  </r>
  <r>
    <x v="1"/>
    <n v="4"/>
    <n v="2"/>
    <n v="5"/>
    <n v="0"/>
  </r>
  <r>
    <x v="2"/>
    <n v="10"/>
    <n v="7"/>
    <n v="26"/>
    <n v="0"/>
  </r>
  <r>
    <x v="3"/>
    <n v="5"/>
    <n v="4"/>
    <n v="1"/>
    <n v="0"/>
  </r>
  <r>
    <x v="4"/>
    <n v="5"/>
    <n v="0"/>
    <n v="0"/>
    <n v="0"/>
  </r>
  <r>
    <x v="5"/>
    <n v="16"/>
    <n v="10"/>
    <n v="75"/>
    <n v="0"/>
  </r>
  <r>
    <x v="6"/>
    <n v="9"/>
    <n v="3"/>
    <n v="0"/>
    <n v="0"/>
  </r>
  <r>
    <x v="7"/>
    <n v="10"/>
    <n v="3"/>
    <n v="0"/>
    <n v="0"/>
  </r>
  <r>
    <x v="8"/>
    <n v="16"/>
    <n v="3"/>
    <n v="0"/>
    <n v="0"/>
  </r>
  <r>
    <x v="9"/>
    <n v="18"/>
    <n v="4"/>
    <n v="0"/>
    <n v="0"/>
  </r>
  <r>
    <x v="10"/>
    <n v="20"/>
    <n v="1"/>
    <n v="13"/>
    <n v="0"/>
  </r>
  <r>
    <x v="11"/>
    <n v="13"/>
    <n v="1"/>
    <n v="0"/>
    <n v="0"/>
  </r>
  <r>
    <x v="12"/>
    <n v="3"/>
    <n v="0"/>
    <n v="0"/>
    <n v="0"/>
  </r>
  <r>
    <x v="13"/>
    <n v="6"/>
    <n v="2"/>
    <n v="4"/>
    <n v="0"/>
  </r>
  <r>
    <x v="14"/>
    <n v="4"/>
    <n v="0"/>
    <n v="0"/>
    <n v="0"/>
  </r>
  <r>
    <x v="15"/>
    <n v="2"/>
    <n v="1"/>
    <n v="0"/>
    <n v="0"/>
  </r>
  <r>
    <x v="16"/>
    <n v="3"/>
    <n v="0"/>
    <n v="0"/>
    <n v="0"/>
  </r>
</pivotCacheRecords>
</file>

<file path=xl/pivotCache/pivotCacheRecords112.xml><?xml version="1.0" encoding="utf-8"?>
<pivotCacheRecords xmlns="http://schemas.openxmlformats.org/spreadsheetml/2006/main" xmlns:r="http://schemas.openxmlformats.org/officeDocument/2006/relationships" count="347">
  <r>
    <x v="0"/>
    <x v="0"/>
    <n v="14141000"/>
    <n v="15240795"/>
  </r>
  <r>
    <x v="0"/>
    <x v="1"/>
    <n v="8728529"/>
    <n v="8641269"/>
  </r>
  <r>
    <x v="0"/>
    <x v="2"/>
    <n v="117000"/>
    <n v="117559"/>
  </r>
  <r>
    <x v="0"/>
    <x v="3"/>
    <n v="27000"/>
    <n v="22502"/>
  </r>
  <r>
    <x v="0"/>
    <x v="4"/>
    <n v="13500"/>
    <n v="10120"/>
  </r>
  <r>
    <x v="0"/>
    <x v="5"/>
    <n v="15000"/>
    <n v="5013"/>
  </r>
  <r>
    <x v="0"/>
    <x v="6"/>
    <n v="450000"/>
    <n v="500374"/>
  </r>
  <r>
    <x v="0"/>
    <x v="7"/>
    <n v="111000"/>
    <n v="68634"/>
  </r>
  <r>
    <x v="0"/>
    <x v="8"/>
    <n v="104279"/>
    <n v="118960"/>
  </r>
  <r>
    <x v="0"/>
    <x v="9"/>
    <n v="15000"/>
    <n v="37923"/>
  </r>
  <r>
    <x v="0"/>
    <x v="10"/>
    <n v="9000"/>
    <n v="10409"/>
  </r>
  <r>
    <x v="0"/>
    <x v="11"/>
    <n v="123582"/>
    <n v="131341"/>
  </r>
  <r>
    <x v="0"/>
    <x v="12"/>
    <n v="65556"/>
    <n v="67702"/>
  </r>
  <r>
    <x v="0"/>
    <x v="13"/>
    <n v="810613"/>
    <n v="1652987"/>
  </r>
  <r>
    <x v="0"/>
    <x v="14"/>
    <n v="584107"/>
    <n v="627314"/>
  </r>
  <r>
    <x v="0"/>
    <x v="15"/>
    <n v="60833"/>
    <n v="143931"/>
  </r>
  <r>
    <x v="0"/>
    <x v="16"/>
    <n v="90"/>
    <n v="13753"/>
  </r>
  <r>
    <x v="0"/>
    <x v="17"/>
    <n v="1033000"/>
    <n v="562629"/>
  </r>
  <r>
    <x v="0"/>
    <x v="18"/>
    <n v="280000"/>
    <n v="1010492"/>
  </r>
  <r>
    <x v="0"/>
    <x v="19"/>
    <n v="404585"/>
    <n v="438757"/>
  </r>
  <r>
    <x v="0"/>
    <x v="20"/>
    <n v="1188326"/>
    <n v="1059126"/>
  </r>
  <r>
    <x v="1"/>
    <x v="0"/>
    <n v="12943000"/>
    <n v="13813968"/>
  </r>
  <r>
    <x v="1"/>
    <x v="1"/>
    <n v="8038495"/>
    <n v="8541494"/>
  </r>
  <r>
    <x v="1"/>
    <x v="2"/>
    <n v="129000"/>
    <n v="113754"/>
  </r>
  <r>
    <x v="1"/>
    <x v="3"/>
    <n v="16000"/>
    <n v="19937"/>
  </r>
  <r>
    <x v="1"/>
    <x v="4"/>
    <n v="3000"/>
    <n v="12997"/>
  </r>
  <r>
    <x v="1"/>
    <x v="5"/>
    <n v="3000"/>
    <n v="4403"/>
  </r>
  <r>
    <x v="1"/>
    <x v="6"/>
    <n v="450000"/>
    <n v="499516"/>
  </r>
  <r>
    <x v="1"/>
    <x v="7"/>
    <n v="67000"/>
    <n v="54164"/>
  </r>
  <r>
    <x v="1"/>
    <x v="8"/>
    <n v="68000"/>
    <n v="95272"/>
  </r>
  <r>
    <x v="1"/>
    <x v="9"/>
    <n v="1000"/>
    <n v="84490"/>
  </r>
  <r>
    <x v="1"/>
    <x v="10"/>
    <n v="9000"/>
    <n v="10082"/>
  </r>
  <r>
    <x v="1"/>
    <x v="11"/>
    <n v="125155"/>
    <n v="123980"/>
  </r>
  <r>
    <x v="1"/>
    <x v="12"/>
    <n v="65874"/>
    <n v="66947"/>
  </r>
  <r>
    <x v="1"/>
    <x v="13"/>
    <n v="1193617"/>
    <n v="1262763"/>
  </r>
  <r>
    <x v="1"/>
    <x v="14"/>
    <n v="684157"/>
    <n v="718526"/>
  </r>
  <r>
    <x v="1"/>
    <x v="15"/>
    <n v="39724"/>
    <n v="69745"/>
  </r>
  <r>
    <x v="1"/>
    <x v="16"/>
    <n v="6640"/>
    <n v="15325"/>
  </r>
  <r>
    <x v="1"/>
    <x v="17"/>
    <n v="324000"/>
    <n v="55000"/>
  </r>
  <r>
    <x v="1"/>
    <x v="18"/>
    <n v="280000"/>
    <n v="823815"/>
  </r>
  <r>
    <x v="1"/>
    <x v="19"/>
    <n v="374638"/>
    <n v="373258"/>
  </r>
  <r>
    <x v="1"/>
    <x v="20"/>
    <n v="1064700"/>
    <n v="868500"/>
  </r>
  <r>
    <x v="2"/>
    <x v="0"/>
    <n v="14874000"/>
    <n v="15210264"/>
  </r>
  <r>
    <x v="2"/>
    <x v="1"/>
    <n v="8304838"/>
    <n v="8501539"/>
  </r>
  <r>
    <x v="2"/>
    <x v="2"/>
    <n v="126000"/>
    <n v="110999"/>
  </r>
  <r>
    <x v="2"/>
    <x v="3"/>
    <n v="12000"/>
    <n v="15677"/>
  </r>
  <r>
    <x v="2"/>
    <x v="4"/>
    <n v="14000"/>
    <n v="14492"/>
  </r>
  <r>
    <x v="2"/>
    <x v="5"/>
    <n v="6000"/>
    <n v="3557"/>
  </r>
  <r>
    <x v="2"/>
    <x v="6"/>
    <n v="464000"/>
    <n v="484396"/>
  </r>
  <r>
    <x v="2"/>
    <x v="7"/>
    <n v="53000"/>
    <n v="45927"/>
  </r>
  <r>
    <x v="2"/>
    <x v="8"/>
    <n v="63000"/>
    <n v="112795"/>
  </r>
  <r>
    <x v="2"/>
    <x v="9"/>
    <n v="1000"/>
    <n v="53656"/>
  </r>
  <r>
    <x v="2"/>
    <x v="10"/>
    <n v="9000"/>
    <n v="9904"/>
  </r>
  <r>
    <x v="2"/>
    <x v="11"/>
    <n v="119727"/>
    <n v="128619"/>
  </r>
  <r>
    <x v="2"/>
    <x v="12"/>
    <n v="64392"/>
    <n v="67868"/>
  </r>
  <r>
    <x v="2"/>
    <x v="13"/>
    <n v="2108582"/>
    <n v="1779852"/>
  </r>
  <r>
    <x v="2"/>
    <x v="14"/>
    <n v="593529"/>
    <n v="743148"/>
  </r>
  <r>
    <x v="2"/>
    <x v="15"/>
    <n v="51705"/>
    <n v="63219"/>
  </r>
  <r>
    <x v="2"/>
    <x v="16"/>
    <n v="3"/>
    <n v="8169"/>
  </r>
  <r>
    <x v="2"/>
    <x v="17"/>
    <n v="530880"/>
    <n v="411290"/>
  </r>
  <r>
    <x v="2"/>
    <x v="18"/>
    <n v="280000"/>
    <n v="734302"/>
  </r>
  <r>
    <x v="2"/>
    <x v="19"/>
    <n v="1146244"/>
    <n v="1179855"/>
  </r>
  <r>
    <x v="2"/>
    <x v="20"/>
    <n v="926100"/>
    <n v="741000"/>
  </r>
  <r>
    <x v="3"/>
    <x v="0"/>
    <n v="12863000"/>
    <n v="13919634"/>
  </r>
  <r>
    <x v="3"/>
    <x v="1"/>
    <n v="8221663"/>
    <n v="8585233"/>
  </r>
  <r>
    <x v="3"/>
    <x v="2"/>
    <n v="111000"/>
    <n v="103882"/>
  </r>
  <r>
    <x v="3"/>
    <x v="3"/>
    <n v="14000"/>
    <n v="13914"/>
  </r>
  <r>
    <x v="3"/>
    <x v="4"/>
    <n v="12000"/>
    <n v="15678"/>
  </r>
  <r>
    <x v="3"/>
    <x v="5"/>
    <n v="4000"/>
    <n v="4327"/>
  </r>
  <r>
    <x v="3"/>
    <x v="6"/>
    <n v="493000"/>
    <n v="479183"/>
  </r>
  <r>
    <x v="3"/>
    <x v="7"/>
    <n v="46000"/>
    <n v="58870"/>
  </r>
  <r>
    <x v="3"/>
    <x v="8"/>
    <n v="50000"/>
    <n v="51676"/>
  </r>
  <r>
    <x v="3"/>
    <x v="9"/>
    <n v="1000"/>
    <n v="156559"/>
  </r>
  <r>
    <x v="3"/>
    <x v="10"/>
    <n v="9000"/>
    <n v="9675"/>
  </r>
  <r>
    <x v="3"/>
    <x v="11"/>
    <n v="121985"/>
    <n v="124825"/>
  </r>
  <r>
    <x v="3"/>
    <x v="12"/>
    <n v="64092"/>
    <n v="65612"/>
  </r>
  <r>
    <x v="3"/>
    <x v="13"/>
    <n v="1037168"/>
    <n v="1085856"/>
  </r>
  <r>
    <x v="3"/>
    <x v="14"/>
    <n v="637960"/>
    <n v="681069"/>
  </r>
  <r>
    <x v="3"/>
    <x v="15"/>
    <n v="51062"/>
    <n v="129343"/>
  </r>
  <r>
    <x v="3"/>
    <x v="16"/>
    <n v="1"/>
    <n v="2421"/>
  </r>
  <r>
    <x v="3"/>
    <x v="17"/>
    <n v="409841"/>
    <n v="46086"/>
  </r>
  <r>
    <x v="3"/>
    <x v="18"/>
    <n v="280000"/>
    <n v="768281"/>
  </r>
  <r>
    <x v="3"/>
    <x v="19"/>
    <n v="590028"/>
    <n v="695144"/>
  </r>
  <r>
    <x v="3"/>
    <x v="20"/>
    <n v="709200"/>
    <n v="842000"/>
  </r>
  <r>
    <x v="4"/>
    <x v="0"/>
    <n v="12789000"/>
    <n v="14214009"/>
  </r>
  <r>
    <x v="4"/>
    <x v="1"/>
    <n v="8223159"/>
    <n v="8558216"/>
  </r>
  <r>
    <x v="4"/>
    <x v="2"/>
    <n v="111000"/>
    <n v="99011"/>
  </r>
  <r>
    <x v="4"/>
    <x v="3"/>
    <n v="14000"/>
    <n v="12352"/>
  </r>
  <r>
    <x v="4"/>
    <x v="4"/>
    <n v="12000"/>
    <n v="27415"/>
  </r>
  <r>
    <x v="4"/>
    <x v="5"/>
    <n v="4000"/>
    <n v="48274"/>
  </r>
  <r>
    <x v="4"/>
    <x v="6"/>
    <n v="493000"/>
    <n v="475099"/>
  </r>
  <r>
    <x v="4"/>
    <x v="7"/>
    <n v="46000"/>
    <n v="50569"/>
  </r>
  <r>
    <x v="4"/>
    <x v="8"/>
    <n v="50000"/>
    <n v="49625"/>
  </r>
  <r>
    <x v="4"/>
    <x v="9"/>
    <n v="64000"/>
    <n v="90755"/>
  </r>
  <r>
    <x v="4"/>
    <x v="10"/>
    <n v="9000"/>
    <n v="9219"/>
  </r>
  <r>
    <x v="4"/>
    <x v="11"/>
    <n v="123034"/>
    <n v="130235"/>
  </r>
  <r>
    <x v="4"/>
    <x v="12"/>
    <n v="64342"/>
    <n v="66063"/>
  </r>
  <r>
    <x v="4"/>
    <x v="13"/>
    <n v="1028811"/>
    <n v="1263186"/>
  </r>
  <r>
    <x v="4"/>
    <x v="14"/>
    <n v="630043"/>
    <n v="669170"/>
  </r>
  <r>
    <x v="4"/>
    <x v="15"/>
    <n v="49287"/>
    <n v="176726"/>
  </r>
  <r>
    <x v="4"/>
    <x v="16"/>
    <n v="1761"/>
    <n v="64492"/>
  </r>
  <r>
    <x v="4"/>
    <x v="17"/>
    <n v="337882"/>
    <n v="384927"/>
  </r>
  <r>
    <x v="4"/>
    <x v="18"/>
    <n v="280000"/>
    <n v="862521"/>
  </r>
  <r>
    <x v="4"/>
    <x v="19"/>
    <n v="535481"/>
    <n v="568173"/>
  </r>
  <r>
    <x v="4"/>
    <x v="20"/>
    <n v="712200"/>
    <n v="607981"/>
  </r>
  <r>
    <x v="5"/>
    <x v="0"/>
    <n v="13275000"/>
    <n v="14688212"/>
  </r>
  <r>
    <x v="5"/>
    <x v="1"/>
    <n v="8332622"/>
    <n v="8711668"/>
  </r>
  <r>
    <x v="5"/>
    <x v="2"/>
    <n v="97000"/>
    <n v="93671"/>
  </r>
  <r>
    <x v="5"/>
    <x v="3"/>
    <n v="13000"/>
    <n v="11880"/>
  </r>
  <r>
    <x v="5"/>
    <x v="4"/>
    <n v="30000"/>
    <n v="51747"/>
  </r>
  <r>
    <x v="5"/>
    <x v="5"/>
    <n v="5000"/>
    <n v="32423"/>
  </r>
  <r>
    <x v="5"/>
    <x v="6"/>
    <n v="550000"/>
    <n v="565618"/>
  </r>
  <r>
    <x v="5"/>
    <x v="7"/>
    <n v="27000"/>
    <n v="26420"/>
  </r>
  <r>
    <x v="5"/>
    <x v="8"/>
    <n v="47000"/>
    <n v="45166"/>
  </r>
  <r>
    <x v="5"/>
    <x v="9"/>
    <n v="21000"/>
    <n v="41492"/>
  </r>
  <r>
    <x v="5"/>
    <x v="10"/>
    <n v="9000"/>
    <n v="7694"/>
  </r>
  <r>
    <x v="5"/>
    <x v="11"/>
    <n v="122039"/>
    <n v="130626"/>
  </r>
  <r>
    <x v="5"/>
    <x v="12"/>
    <n v="65988"/>
    <n v="66725"/>
  </r>
  <r>
    <x v="5"/>
    <x v="13"/>
    <n v="1346378"/>
    <n v="1448608"/>
  </r>
  <r>
    <x v="5"/>
    <x v="14"/>
    <n v="811221"/>
    <n v="827027"/>
  </r>
  <r>
    <x v="5"/>
    <x v="15"/>
    <n v="134546"/>
    <n v="189320"/>
  </r>
  <r>
    <x v="5"/>
    <x v="16"/>
    <n v="1380"/>
    <n v="4771"/>
  </r>
  <r>
    <x v="5"/>
    <x v="17"/>
    <n v="508098"/>
    <n v="463130"/>
  </r>
  <r>
    <x v="5"/>
    <x v="18"/>
    <n v="280000"/>
    <n v="960051"/>
  </r>
  <r>
    <x v="5"/>
    <x v="19"/>
    <n v="561928"/>
    <n v="588075"/>
  </r>
  <r>
    <x v="5"/>
    <x v="20"/>
    <n v="311800"/>
    <n v="422100"/>
  </r>
  <r>
    <x v="6"/>
    <x v="0"/>
    <n v="13746000"/>
    <n v="14949436"/>
  </r>
  <r>
    <x v="6"/>
    <x v="1"/>
    <n v="8464000"/>
    <n v="8573585"/>
  </r>
  <r>
    <x v="6"/>
    <x v="2"/>
    <n v="90000"/>
    <n v="98257"/>
  </r>
  <r>
    <x v="6"/>
    <x v="3"/>
    <n v="10000"/>
    <n v="10368"/>
  </r>
  <r>
    <x v="6"/>
    <x v="4"/>
    <n v="27000"/>
    <n v="40225"/>
  </r>
  <r>
    <x v="6"/>
    <x v="5"/>
    <n v="50000"/>
    <n v="43326"/>
  </r>
  <r>
    <x v="6"/>
    <x v="6"/>
    <n v="800000"/>
    <n v="905197"/>
  </r>
  <r>
    <x v="6"/>
    <x v="7"/>
    <n v="31000"/>
    <n v="36265"/>
  </r>
  <r>
    <x v="6"/>
    <x v="8"/>
    <n v="45000"/>
    <n v="45557"/>
  </r>
  <r>
    <x v="6"/>
    <x v="9"/>
    <n v="1000"/>
    <n v="108"/>
  </r>
  <r>
    <x v="6"/>
    <x v="10"/>
    <n v="9000"/>
    <n v="7647"/>
  </r>
  <r>
    <x v="6"/>
    <x v="11"/>
    <n v="145536"/>
    <n v="153909"/>
  </r>
  <r>
    <x v="6"/>
    <x v="12"/>
    <n v="65050"/>
    <n v="64617"/>
  </r>
  <r>
    <x v="6"/>
    <x v="13"/>
    <n v="1464436"/>
    <n v="1582262"/>
  </r>
  <r>
    <x v="6"/>
    <x v="14"/>
    <n v="1000099"/>
    <n v="1045722"/>
  </r>
  <r>
    <x v="6"/>
    <x v="15"/>
    <n v="158882"/>
    <n v="188640"/>
  </r>
  <r>
    <x v="6"/>
    <x v="16"/>
    <n v="950"/>
    <n v="15291"/>
  </r>
  <r>
    <x v="6"/>
    <x v="17"/>
    <n v="100900"/>
    <n v="122707"/>
  </r>
  <r>
    <x v="6"/>
    <x v="18"/>
    <n v="280000"/>
    <n v="755895"/>
  </r>
  <r>
    <x v="6"/>
    <x v="19"/>
    <n v="632047"/>
    <n v="661859"/>
  </r>
  <r>
    <x v="6"/>
    <x v="20"/>
    <n v="371100"/>
    <n v="598000"/>
  </r>
  <r>
    <x v="7"/>
    <x v="0"/>
    <n v="13818000"/>
    <n v="14070743"/>
  </r>
  <r>
    <x v="7"/>
    <x v="1"/>
    <n v="8200000"/>
    <n v="8520250"/>
  </r>
  <r>
    <x v="7"/>
    <x v="2"/>
    <n v="97000"/>
    <n v="97406"/>
  </r>
  <r>
    <x v="7"/>
    <x v="3"/>
    <n v="8000"/>
    <n v="5359"/>
  </r>
  <r>
    <x v="7"/>
    <x v="4"/>
    <n v="52000"/>
    <n v="27879"/>
  </r>
  <r>
    <x v="7"/>
    <x v="5"/>
    <n v="50000"/>
    <n v="17193"/>
  </r>
  <r>
    <x v="7"/>
    <x v="6"/>
    <n v="850000"/>
    <n v="801545"/>
  </r>
  <r>
    <x v="7"/>
    <x v="7"/>
    <n v="36000"/>
    <n v="42338"/>
  </r>
  <r>
    <x v="7"/>
    <x v="8"/>
    <n v="47000"/>
    <n v="45101"/>
  </r>
  <r>
    <x v="7"/>
    <x v="9"/>
    <n v="1000"/>
    <n v="8160"/>
  </r>
  <r>
    <x v="7"/>
    <x v="10"/>
    <n v="7000"/>
    <n v="7159"/>
  </r>
  <r>
    <x v="7"/>
    <x v="11"/>
    <n v="142619"/>
    <n v="164212"/>
  </r>
  <r>
    <x v="7"/>
    <x v="12"/>
    <n v="64932"/>
    <n v="65814"/>
  </r>
  <r>
    <x v="7"/>
    <x v="13"/>
    <n v="1410246"/>
    <n v="1641074"/>
  </r>
  <r>
    <x v="7"/>
    <x v="14"/>
    <n v="946039"/>
    <n v="975962"/>
  </r>
  <r>
    <x v="7"/>
    <x v="15"/>
    <n v="124701"/>
    <n v="130108"/>
  </r>
  <r>
    <x v="7"/>
    <x v="16"/>
    <n v="10970"/>
    <n v="12074"/>
  </r>
  <r>
    <x v="7"/>
    <x v="17"/>
    <n v="372613"/>
    <n v="444729"/>
  </r>
  <r>
    <x v="7"/>
    <x v="18"/>
    <n v="280000"/>
    <n v="693524"/>
  </r>
  <r>
    <x v="7"/>
    <x v="19"/>
    <n v="722880"/>
    <n v="705626"/>
  </r>
  <r>
    <x v="7"/>
    <x v="20"/>
    <n v="395000"/>
    <n v="410500"/>
  </r>
  <r>
    <x v="8"/>
    <x v="0"/>
    <n v="13744000"/>
    <n v="17122510"/>
  </r>
  <r>
    <x v="8"/>
    <x v="1"/>
    <n v="8120000"/>
    <n v="8674402"/>
  </r>
  <r>
    <x v="8"/>
    <x v="2"/>
    <n v="96000"/>
    <n v="97192"/>
  </r>
  <r>
    <x v="8"/>
    <x v="3"/>
    <n v="1000"/>
    <n v="8058"/>
  </r>
  <r>
    <x v="8"/>
    <x v="4"/>
    <n v="22000"/>
    <n v="37869"/>
  </r>
  <r>
    <x v="8"/>
    <x v="5"/>
    <n v="27000"/>
    <n v="40737"/>
  </r>
  <r>
    <x v="8"/>
    <x v="6"/>
    <n v="740000"/>
    <n v="829462"/>
  </r>
  <r>
    <x v="8"/>
    <x v="7"/>
    <n v="24000"/>
    <n v="52503"/>
  </r>
  <r>
    <x v="8"/>
    <x v="8"/>
    <n v="48000"/>
    <n v="48836"/>
  </r>
  <r>
    <x v="8"/>
    <x v="9"/>
    <n v="1000"/>
    <n v="8144"/>
  </r>
  <r>
    <x v="8"/>
    <x v="10"/>
    <n v="7000"/>
    <n v="6838"/>
  </r>
  <r>
    <x v="8"/>
    <x v="11"/>
    <n v="169069"/>
    <n v="174474"/>
  </r>
  <r>
    <x v="8"/>
    <x v="12"/>
    <n v="58834"/>
    <n v="62748"/>
  </r>
  <r>
    <x v="8"/>
    <x v="13"/>
    <n v="1443474"/>
    <n v="1673810"/>
  </r>
  <r>
    <x v="8"/>
    <x v="14"/>
    <n v="956657"/>
    <n v="1092452"/>
  </r>
  <r>
    <x v="8"/>
    <x v="15"/>
    <n v="121380"/>
    <n v="143604"/>
  </r>
  <r>
    <x v="8"/>
    <x v="16"/>
    <n v="10990"/>
    <n v="1534179"/>
  </r>
  <r>
    <x v="8"/>
    <x v="17"/>
    <n v="601582"/>
    <n v="657534"/>
  </r>
  <r>
    <x v="8"/>
    <x v="18"/>
    <n v="280000"/>
    <n v="745270"/>
  </r>
  <r>
    <x v="8"/>
    <x v="19"/>
    <n v="663514"/>
    <n v="720699"/>
  </r>
  <r>
    <x v="8"/>
    <x v="20"/>
    <n v="361500"/>
    <n v="513700"/>
  </r>
  <r>
    <x v="9"/>
    <x v="0"/>
    <n v="13602000"/>
    <n v="15747568"/>
  </r>
  <r>
    <x v="9"/>
    <x v="1"/>
    <n v="8300000"/>
    <n v="8706858"/>
  </r>
  <r>
    <x v="9"/>
    <x v="2"/>
    <n v="88000"/>
    <n v="99046"/>
  </r>
  <r>
    <x v="9"/>
    <x v="3"/>
    <n v="10000"/>
    <n v="7524"/>
  </r>
  <r>
    <x v="9"/>
    <x v="4"/>
    <n v="15000"/>
    <n v="31565"/>
  </r>
  <r>
    <x v="9"/>
    <x v="5"/>
    <n v="15000"/>
    <n v="27688"/>
  </r>
  <r>
    <x v="9"/>
    <x v="6"/>
    <n v="745000"/>
    <n v="874984"/>
  </r>
  <r>
    <x v="9"/>
    <x v="7"/>
    <n v="32000"/>
    <n v="52555"/>
  </r>
  <r>
    <x v="9"/>
    <x v="8"/>
    <n v="46000"/>
    <n v="58437"/>
  </r>
  <r>
    <x v="9"/>
    <x v="9"/>
    <n v="1000"/>
    <n v="8150"/>
  </r>
  <r>
    <x v="9"/>
    <x v="10"/>
    <n v="6000"/>
    <n v="6730"/>
  </r>
  <r>
    <x v="9"/>
    <x v="11"/>
    <n v="166259"/>
    <n v="181250"/>
  </r>
  <r>
    <x v="9"/>
    <x v="12"/>
    <n v="72309"/>
    <n v="77146"/>
  </r>
  <r>
    <x v="9"/>
    <x v="13"/>
    <n v="1534804"/>
    <n v="1600003"/>
  </r>
  <r>
    <x v="9"/>
    <x v="14"/>
    <n v="992420"/>
    <n v="1014190"/>
  </r>
  <r>
    <x v="9"/>
    <x v="15"/>
    <n v="123590"/>
    <n v="162893"/>
  </r>
  <r>
    <x v="9"/>
    <x v="16"/>
    <n v="15790"/>
    <n v="56141"/>
  </r>
  <r>
    <x v="9"/>
    <x v="17"/>
    <n v="280788"/>
    <n v="339709"/>
  </r>
  <r>
    <x v="9"/>
    <x v="18"/>
    <n v="280000"/>
    <n v="1234409"/>
  </r>
  <r>
    <x v="9"/>
    <x v="19"/>
    <n v="706540"/>
    <n v="756991"/>
  </r>
  <r>
    <x v="9"/>
    <x v="20"/>
    <n v="171500"/>
    <n v="451300"/>
  </r>
  <r>
    <x v="10"/>
    <x v="0"/>
    <n v="14092000"/>
    <n v="16130370"/>
  </r>
  <r>
    <x v="10"/>
    <x v="1"/>
    <n v="8400000"/>
    <n v="8923973"/>
  </r>
  <r>
    <x v="10"/>
    <x v="2"/>
    <n v="92000"/>
    <n v="100344"/>
  </r>
  <r>
    <x v="10"/>
    <x v="3"/>
    <n v="7000"/>
    <n v="3890"/>
  </r>
  <r>
    <x v="10"/>
    <x v="4"/>
    <n v="30000"/>
    <n v="35833"/>
  </r>
  <r>
    <x v="10"/>
    <x v="5"/>
    <n v="30000"/>
    <n v="21519"/>
  </r>
  <r>
    <x v="10"/>
    <x v="6"/>
    <n v="805000"/>
    <n v="842871"/>
  </r>
  <r>
    <x v="10"/>
    <x v="7"/>
    <n v="23000"/>
    <n v="27995"/>
  </r>
  <r>
    <x v="10"/>
    <x v="21"/>
    <n v="22000"/>
    <n v="8740"/>
  </r>
  <r>
    <x v="10"/>
    <x v="8"/>
    <n v="47000"/>
    <n v="108305"/>
  </r>
  <r>
    <x v="10"/>
    <x v="9"/>
    <n v="1000"/>
    <n v="9781"/>
  </r>
  <r>
    <x v="10"/>
    <x v="10"/>
    <n v="6000"/>
    <n v="6602"/>
  </r>
  <r>
    <x v="10"/>
    <x v="11"/>
    <n v="148141"/>
    <n v="149732"/>
  </r>
  <r>
    <x v="10"/>
    <x v="12"/>
    <n v="79228"/>
    <n v="80218"/>
  </r>
  <r>
    <x v="10"/>
    <x v="13"/>
    <n v="1733468"/>
    <n v="1837379"/>
  </r>
  <r>
    <x v="10"/>
    <x v="14"/>
    <n v="1118028"/>
    <n v="1109574"/>
  </r>
  <r>
    <x v="10"/>
    <x v="15"/>
    <n v="139143"/>
    <n v="138757"/>
  </r>
  <r>
    <x v="10"/>
    <x v="16"/>
    <n v="33790"/>
    <n v="30792"/>
  </r>
  <r>
    <x v="10"/>
    <x v="17"/>
    <n v="277696"/>
    <n v="408936"/>
  </r>
  <r>
    <x v="10"/>
    <x v="18"/>
    <n v="280000"/>
    <n v="1121858"/>
  </r>
  <r>
    <x v="10"/>
    <x v="19"/>
    <n v="622206"/>
    <n v="644771"/>
  </r>
  <r>
    <x v="10"/>
    <x v="20"/>
    <n v="197300"/>
    <n v="518500"/>
  </r>
  <r>
    <x v="11"/>
    <x v="0"/>
    <n v="15172000"/>
    <n v="22924854"/>
  </r>
  <r>
    <x v="11"/>
    <x v="1"/>
    <n v="8600000"/>
    <n v="8848986"/>
  </r>
  <r>
    <x v="11"/>
    <x v="2"/>
    <n v="90850"/>
    <n v="101352"/>
  </r>
  <r>
    <x v="11"/>
    <x v="3"/>
    <n v="5000"/>
    <n v="3878"/>
  </r>
  <r>
    <x v="11"/>
    <x v="4"/>
    <n v="25000"/>
    <n v="32781"/>
  </r>
  <r>
    <x v="11"/>
    <x v="5"/>
    <n v="25000"/>
    <n v="38781"/>
  </r>
  <r>
    <x v="11"/>
    <x v="22"/>
    <n v="1"/>
    <n v="61003"/>
  </r>
  <r>
    <x v="11"/>
    <x v="6"/>
    <n v="850000"/>
    <n v="1019368"/>
  </r>
  <r>
    <x v="11"/>
    <x v="7"/>
    <n v="1"/>
    <n v="29"/>
  </r>
  <r>
    <x v="11"/>
    <x v="21"/>
    <n v="45000"/>
    <n v="17888"/>
  </r>
  <r>
    <x v="11"/>
    <x v="8"/>
    <n v="39000"/>
    <n v="80629"/>
  </r>
  <r>
    <x v="11"/>
    <x v="9"/>
    <n v="1000"/>
    <n v="5906"/>
  </r>
  <r>
    <x v="11"/>
    <x v="10"/>
    <n v="6000"/>
    <n v="7260"/>
  </r>
  <r>
    <x v="11"/>
    <x v="11"/>
    <n v="93479"/>
    <n v="80146"/>
  </r>
  <r>
    <x v="11"/>
    <x v="12"/>
    <n v="79227"/>
    <n v="78592"/>
  </r>
  <r>
    <x v="11"/>
    <x v="13"/>
    <n v="2108838"/>
    <n v="7555524"/>
  </r>
  <r>
    <x v="11"/>
    <x v="14"/>
    <n v="1188783"/>
    <n v="1248439"/>
  </r>
  <r>
    <x v="11"/>
    <x v="15"/>
    <n v="139389"/>
    <n v="148951"/>
  </r>
  <r>
    <x v="11"/>
    <x v="16"/>
    <n v="31790"/>
    <n v="76261"/>
  </r>
  <r>
    <x v="11"/>
    <x v="17"/>
    <n v="292317"/>
    <n v="598074"/>
  </r>
  <r>
    <x v="11"/>
    <x v="18"/>
    <n v="280000"/>
    <n v="1268490"/>
  </r>
  <r>
    <x v="11"/>
    <x v="19"/>
    <n v="606325"/>
    <n v="626716"/>
  </r>
  <r>
    <x v="11"/>
    <x v="20"/>
    <n v="665000"/>
    <n v="1025800"/>
  </r>
  <r>
    <x v="12"/>
    <x v="0"/>
    <n v="14865000"/>
    <n v="19652888"/>
  </r>
  <r>
    <x v="12"/>
    <x v="1"/>
    <n v="8075200"/>
    <n v="9077055"/>
  </r>
  <r>
    <x v="12"/>
    <x v="2"/>
    <n v="83850"/>
    <n v="103465"/>
  </r>
  <r>
    <x v="12"/>
    <x v="3"/>
    <n v="3000"/>
    <n v="3232"/>
  </r>
  <r>
    <x v="12"/>
    <x v="4"/>
    <n v="20000"/>
    <n v="48145"/>
  </r>
  <r>
    <x v="12"/>
    <x v="5"/>
    <n v="25000"/>
    <n v="61246"/>
  </r>
  <r>
    <x v="12"/>
    <x v="22"/>
    <n v="30000"/>
    <n v="104156"/>
  </r>
  <r>
    <x v="12"/>
    <x v="6"/>
    <n v="820000"/>
    <n v="1110853"/>
  </r>
  <r>
    <x v="12"/>
    <x v="7"/>
    <n v="0"/>
    <s v="-"/>
  </r>
  <r>
    <x v="12"/>
    <x v="21"/>
    <n v="20000"/>
    <n v="19248"/>
  </r>
  <r>
    <x v="12"/>
    <x v="8"/>
    <n v="41000"/>
    <n v="120646"/>
  </r>
  <r>
    <x v="12"/>
    <x v="9"/>
    <n v="1000"/>
    <n v="7327"/>
  </r>
  <r>
    <x v="12"/>
    <x v="10"/>
    <n v="6000"/>
    <n v="7273"/>
  </r>
  <r>
    <x v="12"/>
    <x v="11"/>
    <n v="92925"/>
    <n v="77615"/>
  </r>
  <r>
    <x v="12"/>
    <x v="12"/>
    <n v="78472"/>
    <n v="81079"/>
  </r>
  <r>
    <x v="12"/>
    <x v="13"/>
    <n v="2004448"/>
    <n v="4210089"/>
  </r>
  <r>
    <x v="12"/>
    <x v="14"/>
    <n v="1176232"/>
    <n v="1275655"/>
  </r>
  <r>
    <x v="12"/>
    <x v="15"/>
    <n v="213220"/>
    <n v="221503"/>
  </r>
  <r>
    <x v="12"/>
    <x v="16"/>
    <n v="41790"/>
    <n v="52187"/>
  </r>
  <r>
    <x v="12"/>
    <x v="17"/>
    <n v="586387"/>
    <n v="669728"/>
  </r>
  <r>
    <x v="12"/>
    <x v="18"/>
    <n v="280000"/>
    <n v="1257873"/>
  </r>
  <r>
    <x v="12"/>
    <x v="19"/>
    <n v="612076"/>
    <n v="611113"/>
  </r>
  <r>
    <x v="12"/>
    <x v="20"/>
    <n v="654400"/>
    <n v="533400"/>
  </r>
  <r>
    <x v="13"/>
    <x v="0"/>
    <n v="14986000"/>
    <n v="20942329"/>
  </r>
  <r>
    <x v="13"/>
    <x v="1"/>
    <n v="8383400"/>
    <n v="9444606"/>
  </r>
  <r>
    <x v="13"/>
    <x v="2"/>
    <n v="98010"/>
    <n v="103379"/>
  </r>
  <r>
    <x v="13"/>
    <x v="3"/>
    <n v="3000"/>
    <n v="2263"/>
  </r>
  <r>
    <x v="13"/>
    <x v="4"/>
    <n v="30000"/>
    <n v="45582"/>
  </r>
  <r>
    <x v="13"/>
    <x v="5"/>
    <n v="25000"/>
    <n v="34975"/>
  </r>
  <r>
    <x v="13"/>
    <x v="22"/>
    <n v="70000"/>
    <n v="128817"/>
  </r>
  <r>
    <x v="13"/>
    <x v="6"/>
    <n v="950000"/>
    <n v="1165826"/>
  </r>
  <r>
    <x v="13"/>
    <x v="7"/>
    <n v="0"/>
    <n v="0"/>
  </r>
  <r>
    <x v="13"/>
    <x v="21"/>
    <n v="20000"/>
    <n v="22984"/>
  </r>
  <r>
    <x v="13"/>
    <x v="8"/>
    <n v="60001"/>
    <n v="85769"/>
  </r>
  <r>
    <x v="13"/>
    <x v="9"/>
    <n v="1000"/>
    <n v="7236"/>
  </r>
  <r>
    <x v="13"/>
    <x v="10"/>
    <n v="6000"/>
    <n v="6749"/>
  </r>
  <r>
    <x v="13"/>
    <x v="11"/>
    <n v="84542"/>
    <n v="88403"/>
  </r>
  <r>
    <x v="13"/>
    <x v="12"/>
    <n v="74448"/>
    <n v="72752"/>
  </r>
  <r>
    <x v="13"/>
    <x v="13"/>
    <n v="1889930"/>
    <n v="3212343"/>
  </r>
  <r>
    <x v="13"/>
    <x v="14"/>
    <n v="1172251"/>
    <n v="1289954"/>
  </r>
  <r>
    <x v="13"/>
    <x v="15"/>
    <n v="183614"/>
    <n v="264080"/>
  </r>
  <r>
    <x v="13"/>
    <x v="16"/>
    <n v="51790"/>
    <n v="51330"/>
  </r>
  <r>
    <x v="13"/>
    <x v="17"/>
    <n v="401489"/>
    <n v="977466"/>
  </r>
  <r>
    <x v="13"/>
    <x v="18"/>
    <n v="280000"/>
    <n v="2256766"/>
  </r>
  <r>
    <x v="13"/>
    <x v="19"/>
    <n v="619025"/>
    <n v="755349"/>
  </r>
  <r>
    <x v="13"/>
    <x v="20"/>
    <n v="582500"/>
    <n v="925700"/>
  </r>
  <r>
    <x v="14"/>
    <x v="0"/>
    <n v="17325000"/>
    <n v="22660164"/>
  </r>
  <r>
    <x v="14"/>
    <x v="1"/>
    <n v="8733700"/>
    <n v="9540162"/>
  </r>
  <r>
    <x v="14"/>
    <x v="2"/>
    <n v="98010"/>
    <n v="104470"/>
  </r>
  <r>
    <x v="14"/>
    <x v="3"/>
    <n v="3000"/>
    <n v="2150"/>
  </r>
  <r>
    <x v="14"/>
    <x v="4"/>
    <n v="35000"/>
    <n v="53172"/>
  </r>
  <r>
    <x v="14"/>
    <x v="5"/>
    <n v="25000"/>
    <n v="59025"/>
  </r>
  <r>
    <x v="14"/>
    <x v="22"/>
    <n v="70000"/>
    <n v="149771"/>
  </r>
  <r>
    <x v="14"/>
    <x v="6"/>
    <n v="980000"/>
    <n v="1177389"/>
  </r>
  <r>
    <x v="14"/>
    <x v="7"/>
    <n v="0"/>
    <n v="0"/>
  </r>
  <r>
    <x v="14"/>
    <x v="21"/>
    <n v="20000"/>
    <n v="27019"/>
  </r>
  <r>
    <x v="14"/>
    <x v="8"/>
    <n v="50001"/>
    <n v="85724"/>
  </r>
  <r>
    <x v="14"/>
    <x v="9"/>
    <n v="1000"/>
    <n v="8731"/>
  </r>
  <r>
    <x v="14"/>
    <x v="10"/>
    <n v="6000"/>
    <n v="6294"/>
  </r>
  <r>
    <x v="14"/>
    <x v="11"/>
    <n v="84072"/>
    <n v="91194"/>
  </r>
  <r>
    <x v="14"/>
    <x v="12"/>
    <n v="70846"/>
    <n v="71824"/>
  </r>
  <r>
    <x v="14"/>
    <x v="13"/>
    <n v="2250460"/>
    <n v="3452603"/>
  </r>
  <r>
    <x v="14"/>
    <x v="14"/>
    <n v="1203311"/>
    <n v="1346683"/>
  </r>
  <r>
    <x v="14"/>
    <x v="15"/>
    <n v="172995"/>
    <n v="355941"/>
  </r>
  <r>
    <x v="14"/>
    <x v="16"/>
    <n v="51100"/>
    <n v="61177"/>
  </r>
  <r>
    <x v="14"/>
    <x v="17"/>
    <n v="746415"/>
    <n v="1732632"/>
  </r>
  <r>
    <x v="14"/>
    <x v="18"/>
    <n v="280000"/>
    <n v="2050445"/>
  </r>
  <r>
    <x v="14"/>
    <x v="19"/>
    <n v="810490"/>
    <n v="870858"/>
  </r>
  <r>
    <x v="14"/>
    <x v="20"/>
    <n v="1633600"/>
    <n v="1412900"/>
  </r>
  <r>
    <x v="15"/>
    <x v="0"/>
    <n v="17620000"/>
    <n v="21955261"/>
  </r>
  <r>
    <x v="15"/>
    <x v="1"/>
    <n v="8783700"/>
    <n v="9440262"/>
  </r>
  <r>
    <x v="15"/>
    <x v="2"/>
    <n v="98538"/>
    <n v="104578"/>
  </r>
  <r>
    <x v="15"/>
    <x v="3"/>
    <n v="1800"/>
    <n v="3197"/>
  </r>
  <r>
    <x v="15"/>
    <x v="4"/>
    <n v="35000"/>
    <n v="73174"/>
  </r>
  <r>
    <x v="15"/>
    <x v="5"/>
    <n v="30000"/>
    <n v="104965"/>
  </r>
  <r>
    <x v="15"/>
    <x v="22"/>
    <n v="100000"/>
    <n v="160111"/>
  </r>
  <r>
    <x v="15"/>
    <x v="6"/>
    <n v="980000"/>
    <n v="1245576"/>
  </r>
  <r>
    <x v="15"/>
    <x v="7"/>
    <n v="0"/>
    <n v="0"/>
  </r>
  <r>
    <x v="15"/>
    <x v="21"/>
    <n v="20000"/>
    <n v="29116"/>
  </r>
  <r>
    <x v="15"/>
    <x v="8"/>
    <n v="280001"/>
    <n v="315941"/>
  </r>
  <r>
    <x v="15"/>
    <x v="9"/>
    <n v="1000"/>
    <n v="5983"/>
  </r>
  <r>
    <x v="15"/>
    <x v="10"/>
    <n v="6000"/>
    <n v="6153"/>
  </r>
  <r>
    <x v="15"/>
    <x v="11"/>
    <n v="83882"/>
    <n v="85168"/>
  </r>
  <r>
    <x v="15"/>
    <x v="12"/>
    <n v="70899"/>
    <n v="74627"/>
  </r>
  <r>
    <x v="15"/>
    <x v="13"/>
    <n v="2381821"/>
    <n v="3320905"/>
  </r>
  <r>
    <x v="15"/>
    <x v="14"/>
    <n v="1272162"/>
    <n v="1317251"/>
  </r>
  <r>
    <x v="15"/>
    <x v="15"/>
    <n v="243035"/>
    <n v="279822"/>
  </r>
  <r>
    <x v="15"/>
    <x v="16"/>
    <n v="44100"/>
    <n v="75036"/>
  </r>
  <r>
    <x v="15"/>
    <x v="17"/>
    <n v="793357"/>
    <n v="1438141"/>
  </r>
  <r>
    <x v="15"/>
    <x v="18"/>
    <n v="280000"/>
    <n v="1959865"/>
  </r>
  <r>
    <x v="15"/>
    <x v="19"/>
    <n v="973405"/>
    <n v="1028290"/>
  </r>
  <r>
    <x v="15"/>
    <x v="20"/>
    <n v="1141300"/>
    <n v="887100"/>
  </r>
</pivotCacheRecords>
</file>

<file path=xl/pivotCache/pivotCacheRecords113.xml><?xml version="1.0" encoding="utf-8"?>
<pivotCacheRecords xmlns="http://schemas.openxmlformats.org/spreadsheetml/2006/main" xmlns:r="http://schemas.openxmlformats.org/officeDocument/2006/relationships" count="208">
  <r>
    <x v="0"/>
    <x v="0"/>
    <n v="14141000"/>
    <n v="14416980.1"/>
  </r>
  <r>
    <x v="0"/>
    <x v="1"/>
    <n v="185031"/>
    <n v="179653"/>
  </r>
  <r>
    <x v="0"/>
    <x v="2"/>
    <n v="1650156"/>
    <n v="2587483"/>
  </r>
  <r>
    <x v="0"/>
    <x v="3"/>
    <n v="3519180"/>
    <n v="3404271"/>
  </r>
  <r>
    <x v="0"/>
    <x v="4"/>
    <n v="1743699"/>
    <n v="1448330.1"/>
  </r>
  <r>
    <x v="0"/>
    <x v="5"/>
    <n v="165726"/>
    <n v="164175"/>
  </r>
  <r>
    <x v="0"/>
    <x v="6"/>
    <n v="122032"/>
    <n v="115792"/>
  </r>
  <r>
    <x v="0"/>
    <x v="7"/>
    <n v="196282"/>
    <n v="162861"/>
  </r>
  <r>
    <x v="0"/>
    <x v="8"/>
    <n v="2707816"/>
    <n v="2665727"/>
  </r>
  <r>
    <x v="0"/>
    <x v="9"/>
    <n v="581835"/>
    <n v="548663"/>
  </r>
  <r>
    <x v="0"/>
    <x v="10"/>
    <n v="1942244"/>
    <n v="1874009"/>
  </r>
  <r>
    <x v="0"/>
    <x v="11"/>
    <n v="1276999"/>
    <n v="1266016"/>
  </r>
  <r>
    <x v="0"/>
    <x v="12"/>
    <n v="50000"/>
    <n v="0"/>
  </r>
  <r>
    <x v="1"/>
    <x v="0"/>
    <n v="12943000"/>
    <n v="13080819"/>
  </r>
  <r>
    <x v="1"/>
    <x v="1"/>
    <n v="184797"/>
    <n v="181223"/>
  </r>
  <r>
    <x v="1"/>
    <x v="2"/>
    <n v="1498577"/>
    <n v="1755425"/>
  </r>
  <r>
    <x v="1"/>
    <x v="3"/>
    <n v="3934007"/>
    <n v="3896632"/>
  </r>
  <r>
    <x v="1"/>
    <x v="4"/>
    <n v="1417747"/>
    <n v="1288061"/>
  </r>
  <r>
    <x v="1"/>
    <x v="5"/>
    <n v="114235"/>
    <n v="113298"/>
  </r>
  <r>
    <x v="1"/>
    <x v="6"/>
    <n v="114647"/>
    <n v="107407"/>
  </r>
  <r>
    <x v="1"/>
    <x v="7"/>
    <n v="149332"/>
    <n v="123329"/>
  </r>
  <r>
    <x v="1"/>
    <x v="8"/>
    <n v="2254866"/>
    <n v="2350415"/>
  </r>
  <r>
    <x v="1"/>
    <x v="9"/>
    <n v="550278"/>
    <n v="575161"/>
  </r>
  <r>
    <x v="1"/>
    <x v="10"/>
    <n v="1365302"/>
    <n v="1393619"/>
  </r>
  <r>
    <x v="1"/>
    <x v="11"/>
    <n v="1309212"/>
    <n v="1296249"/>
  </r>
  <r>
    <x v="1"/>
    <x v="12"/>
    <n v="50000"/>
    <n v="0"/>
  </r>
  <r>
    <x v="2"/>
    <x v="0"/>
    <n v="14874000"/>
    <n v="14441984"/>
  </r>
  <r>
    <x v="2"/>
    <x v="1"/>
    <n v="185015"/>
    <n v="223750"/>
  </r>
  <r>
    <x v="2"/>
    <x v="2"/>
    <n v="1464315"/>
    <n v="1628950"/>
  </r>
  <r>
    <x v="2"/>
    <x v="3"/>
    <n v="4243477"/>
    <n v="4015667"/>
  </r>
  <r>
    <x v="2"/>
    <x v="4"/>
    <n v="2638846"/>
    <n v="2577501"/>
  </r>
  <r>
    <x v="2"/>
    <x v="5"/>
    <n v="114377"/>
    <n v="113081"/>
  </r>
  <r>
    <x v="2"/>
    <x v="6"/>
    <n v="109457"/>
    <n v="104315"/>
  </r>
  <r>
    <x v="2"/>
    <x v="7"/>
    <n v="159412"/>
    <n v="122797"/>
  </r>
  <r>
    <x v="2"/>
    <x v="8"/>
    <n v="2657228"/>
    <n v="2424027"/>
  </r>
  <r>
    <x v="2"/>
    <x v="9"/>
    <n v="529580"/>
    <n v="533691"/>
  </r>
  <r>
    <x v="2"/>
    <x v="10"/>
    <n v="1353861"/>
    <n v="1345937"/>
  </r>
  <r>
    <x v="2"/>
    <x v="11"/>
    <n v="1368432"/>
    <n v="1352268"/>
  </r>
  <r>
    <x v="2"/>
    <x v="12"/>
    <n v="50000"/>
    <n v="0"/>
  </r>
  <r>
    <x v="3"/>
    <x v="0"/>
    <n v="12863000"/>
    <n v="13057113"/>
  </r>
  <r>
    <x v="3"/>
    <x v="1"/>
    <n v="210785"/>
    <n v="206871"/>
  </r>
  <r>
    <x v="3"/>
    <x v="2"/>
    <n v="1424419"/>
    <n v="1648684"/>
  </r>
  <r>
    <x v="3"/>
    <x v="3"/>
    <n v="4117254"/>
    <n v="4080376"/>
  </r>
  <r>
    <x v="3"/>
    <x v="4"/>
    <n v="1348535"/>
    <n v="1314514"/>
  </r>
  <r>
    <x v="3"/>
    <x v="5"/>
    <n v="113229"/>
    <n v="112706"/>
  </r>
  <r>
    <x v="3"/>
    <x v="6"/>
    <n v="81774"/>
    <n v="79293"/>
  </r>
  <r>
    <x v="3"/>
    <x v="7"/>
    <n v="112533"/>
    <n v="112398"/>
  </r>
  <r>
    <x v="3"/>
    <x v="8"/>
    <n v="2131769"/>
    <n v="2224288"/>
  </r>
  <r>
    <x v="3"/>
    <x v="9"/>
    <n v="602083"/>
    <n v="609632"/>
  </r>
  <r>
    <x v="3"/>
    <x v="10"/>
    <n v="1307853"/>
    <n v="1319057"/>
  </r>
  <r>
    <x v="3"/>
    <x v="11"/>
    <n v="1362766"/>
    <n v="1349294"/>
  </r>
  <r>
    <x v="3"/>
    <x v="12"/>
    <n v="50000"/>
    <n v="0"/>
  </r>
  <r>
    <x v="4"/>
    <x v="0"/>
    <n v="12789000"/>
    <n v="13253958"/>
  </r>
  <r>
    <x v="4"/>
    <x v="1"/>
    <n v="206452"/>
    <n v="200482"/>
  </r>
  <r>
    <x v="4"/>
    <x v="2"/>
    <n v="1514164"/>
    <n v="2281141"/>
  </r>
  <r>
    <x v="4"/>
    <x v="3"/>
    <n v="4168568"/>
    <n v="4090813"/>
  </r>
  <r>
    <x v="4"/>
    <x v="4"/>
    <n v="1307837"/>
    <n v="1267004"/>
  </r>
  <r>
    <x v="4"/>
    <x v="5"/>
    <n v="60460"/>
    <n v="61567"/>
  </r>
  <r>
    <x v="4"/>
    <x v="6"/>
    <n v="85551"/>
    <n v="85358"/>
  </r>
  <r>
    <x v="4"/>
    <x v="7"/>
    <n v="120528"/>
    <n v="108209"/>
  </r>
  <r>
    <x v="4"/>
    <x v="8"/>
    <n v="1844683"/>
    <n v="1747584"/>
  </r>
  <r>
    <x v="4"/>
    <x v="9"/>
    <n v="606687"/>
    <n v="613490"/>
  </r>
  <r>
    <x v="4"/>
    <x v="10"/>
    <n v="1401513"/>
    <n v="1397977"/>
  </r>
  <r>
    <x v="4"/>
    <x v="11"/>
    <n v="1422557"/>
    <n v="1400333"/>
  </r>
  <r>
    <x v="4"/>
    <x v="12"/>
    <n v="50000"/>
    <n v="0"/>
  </r>
  <r>
    <x v="5"/>
    <x v="0"/>
    <n v="13275000"/>
    <n v="13932317"/>
  </r>
  <r>
    <x v="5"/>
    <x v="1"/>
    <n v="209501"/>
    <n v="208191"/>
  </r>
  <r>
    <x v="5"/>
    <x v="2"/>
    <n v="1536405"/>
    <n v="2064588"/>
  </r>
  <r>
    <x v="5"/>
    <x v="3"/>
    <n v="4788327"/>
    <n v="4659096"/>
  </r>
  <r>
    <x v="5"/>
    <x v="4"/>
    <n v="1447145"/>
    <n v="1495890"/>
  </r>
  <r>
    <x v="5"/>
    <x v="5"/>
    <n v="63461"/>
    <n v="61282"/>
  </r>
  <r>
    <x v="5"/>
    <x v="6"/>
    <n v="100139"/>
    <n v="102505"/>
  </r>
  <r>
    <x v="5"/>
    <x v="7"/>
    <n v="122599"/>
    <n v="121764"/>
  </r>
  <r>
    <x v="5"/>
    <x v="8"/>
    <n v="1759481"/>
    <n v="1729987"/>
  </r>
  <r>
    <x v="5"/>
    <x v="9"/>
    <n v="602588"/>
    <n v="574451"/>
  </r>
  <r>
    <x v="5"/>
    <x v="10"/>
    <n v="1171672"/>
    <n v="1510614"/>
  </r>
  <r>
    <x v="5"/>
    <x v="11"/>
    <n v="1423682"/>
    <n v="1403949"/>
  </r>
  <r>
    <x v="5"/>
    <x v="12"/>
    <n v="50000"/>
    <n v="0"/>
  </r>
  <r>
    <x v="6"/>
    <x v="0"/>
    <n v="13746000"/>
    <n v="14255912"/>
  </r>
  <r>
    <x v="6"/>
    <x v="1"/>
    <n v="217399"/>
    <n v="210094"/>
  </r>
  <r>
    <x v="6"/>
    <x v="2"/>
    <n v="1666860"/>
    <n v="1989404"/>
  </r>
  <r>
    <x v="6"/>
    <x v="3"/>
    <n v="4995197"/>
    <n v="4991128"/>
  </r>
  <r>
    <x v="6"/>
    <x v="4"/>
    <n v="1474110"/>
    <n v="1431107"/>
  </r>
  <r>
    <x v="6"/>
    <x v="5"/>
    <n v="61933"/>
    <n v="68341"/>
  </r>
  <r>
    <x v="6"/>
    <x v="6"/>
    <n v="100858"/>
    <n v="112766"/>
  </r>
  <r>
    <x v="6"/>
    <x v="7"/>
    <n v="122374"/>
    <n v="144508"/>
  </r>
  <r>
    <x v="6"/>
    <x v="8"/>
    <n v="1778539"/>
    <n v="1801206"/>
  </r>
  <r>
    <x v="6"/>
    <x v="9"/>
    <n v="653379"/>
    <n v="645909"/>
  </r>
  <r>
    <x v="6"/>
    <x v="10"/>
    <n v="1262966"/>
    <n v="1517144"/>
  </r>
  <r>
    <x v="6"/>
    <x v="11"/>
    <n v="1362385"/>
    <n v="1344306"/>
  </r>
  <r>
    <x v="6"/>
    <x v="12"/>
    <n v="50000"/>
    <n v="0"/>
  </r>
  <r>
    <x v="7"/>
    <x v="0"/>
    <n v="13818000"/>
    <n v="14070743"/>
  </r>
  <r>
    <x v="7"/>
    <x v="1"/>
    <n v="242717"/>
    <n v="238175"/>
  </r>
  <r>
    <x v="7"/>
    <x v="2"/>
    <n v="1639870"/>
    <n v="1988910"/>
  </r>
  <r>
    <x v="7"/>
    <x v="3"/>
    <n v="5066400"/>
    <n v="5295542"/>
  </r>
  <r>
    <x v="7"/>
    <x v="4"/>
    <n v="1553388"/>
    <n v="1479332"/>
  </r>
  <r>
    <x v="7"/>
    <x v="5"/>
    <n v="68373"/>
    <n v="67833"/>
  </r>
  <r>
    <x v="7"/>
    <x v="6"/>
    <n v="103054"/>
    <n v="99202"/>
  </r>
  <r>
    <x v="7"/>
    <x v="7"/>
    <n v="183633"/>
    <n v="155730"/>
  </r>
  <r>
    <x v="7"/>
    <x v="8"/>
    <n v="1783061"/>
    <n v="16564465"/>
  </r>
  <r>
    <x v="7"/>
    <x v="9"/>
    <n v="702502"/>
    <n v="702147"/>
  </r>
  <r>
    <x v="7"/>
    <x v="10"/>
    <n v="1232435"/>
    <n v="1216372"/>
  </r>
  <r>
    <x v="7"/>
    <x v="11"/>
    <n v="1192567"/>
    <n v="1171034"/>
  </r>
  <r>
    <x v="7"/>
    <x v="12"/>
    <n v="50000"/>
    <n v="0"/>
  </r>
  <r>
    <x v="8"/>
    <x v="0"/>
    <n v="13744000"/>
    <n v="15888101"/>
  </r>
  <r>
    <x v="8"/>
    <x v="1"/>
    <n v="211213"/>
    <n v="207478"/>
  </r>
  <r>
    <x v="8"/>
    <x v="2"/>
    <n v="1727490"/>
    <n v="3694278"/>
  </r>
  <r>
    <x v="8"/>
    <x v="3"/>
    <n v="5225693"/>
    <n v="5464001"/>
  </r>
  <r>
    <x v="8"/>
    <x v="4"/>
    <n v="1616766"/>
    <n v="1578736"/>
  </r>
  <r>
    <x v="8"/>
    <x v="5"/>
    <n v="65770"/>
    <n v="70066"/>
  </r>
  <r>
    <x v="8"/>
    <x v="6"/>
    <n v="102283"/>
    <n v="90729"/>
  </r>
  <r>
    <x v="8"/>
    <x v="7"/>
    <n v="169249"/>
    <n v="163133"/>
  </r>
  <r>
    <x v="8"/>
    <x v="8"/>
    <n v="1461889"/>
    <n v="1506295"/>
  </r>
  <r>
    <x v="8"/>
    <x v="9"/>
    <n v="658038"/>
    <n v="673208"/>
  </r>
  <r>
    <x v="8"/>
    <x v="10"/>
    <n v="1389512"/>
    <n v="1383571"/>
  </r>
  <r>
    <x v="8"/>
    <x v="11"/>
    <n v="1066097"/>
    <n v="1056605"/>
  </r>
  <r>
    <x v="8"/>
    <x v="12"/>
    <n v="50000"/>
    <n v="0"/>
  </r>
  <r>
    <x v="9"/>
    <x v="0"/>
    <n v="13602000"/>
    <n v="14625710"/>
  </r>
  <r>
    <x v="9"/>
    <x v="1"/>
    <n v="210667"/>
    <n v="201046"/>
  </r>
  <r>
    <x v="9"/>
    <x v="2"/>
    <n v="1669038"/>
    <n v="2615192"/>
  </r>
  <r>
    <x v="9"/>
    <x v="3"/>
    <n v="5428824"/>
    <n v="5300920"/>
  </r>
  <r>
    <x v="9"/>
    <x v="4"/>
    <n v="1349172"/>
    <n v="1327747"/>
  </r>
  <r>
    <x v="9"/>
    <x v="5"/>
    <n v="67839"/>
    <n v="58776"/>
  </r>
  <r>
    <x v="9"/>
    <x v="6"/>
    <n v="88128"/>
    <n v="85713"/>
  </r>
  <r>
    <x v="9"/>
    <x v="7"/>
    <n v="165844"/>
    <n v="163468"/>
  </r>
  <r>
    <x v="9"/>
    <x v="8"/>
    <n v="1527780"/>
    <n v="1536537"/>
  </r>
  <r>
    <x v="9"/>
    <x v="9"/>
    <n v="625682"/>
    <n v="623666"/>
  </r>
  <r>
    <x v="9"/>
    <x v="10"/>
    <n v="1353374"/>
    <n v="1651601"/>
  </r>
  <r>
    <x v="9"/>
    <x v="11"/>
    <n v="1065652"/>
    <n v="1061044"/>
  </r>
  <r>
    <x v="9"/>
    <x v="12"/>
    <n v="50000"/>
    <n v="0"/>
  </r>
  <r>
    <x v="10"/>
    <x v="0"/>
    <n v="14092000"/>
    <n v="14861880"/>
  </r>
  <r>
    <x v="10"/>
    <x v="1"/>
    <n v="210122"/>
    <n v="205400"/>
  </r>
  <r>
    <x v="10"/>
    <x v="2"/>
    <n v="1855499"/>
    <n v="2502108"/>
  </r>
  <r>
    <x v="10"/>
    <x v="3"/>
    <n v="5479632"/>
    <n v="5435220"/>
  </r>
  <r>
    <x v="10"/>
    <x v="4"/>
    <n v="1472542"/>
    <n v="1411989"/>
  </r>
  <r>
    <x v="10"/>
    <x v="5"/>
    <n v="63532"/>
    <n v="61180"/>
  </r>
  <r>
    <x v="10"/>
    <x v="6"/>
    <n v="105120"/>
    <n v="115555"/>
  </r>
  <r>
    <x v="10"/>
    <x v="7"/>
    <n v="178275"/>
    <n v="168114"/>
  </r>
  <r>
    <x v="10"/>
    <x v="8"/>
    <n v="1617897"/>
    <n v="1509591"/>
  </r>
  <r>
    <x v="10"/>
    <x v="9"/>
    <n v="640746"/>
    <n v="641354"/>
  </r>
  <r>
    <x v="10"/>
    <x v="10"/>
    <n v="1427712"/>
    <n v="1831382"/>
  </r>
  <r>
    <x v="10"/>
    <x v="11"/>
    <n v="990923"/>
    <n v="979987"/>
  </r>
  <r>
    <x v="10"/>
    <x v="12"/>
    <n v="50000"/>
    <n v="0"/>
  </r>
  <r>
    <x v="11"/>
    <x v="0"/>
    <n v="15172000"/>
    <n v="21666980"/>
  </r>
  <r>
    <x v="11"/>
    <x v="1"/>
    <n v="213069"/>
    <n v="202626"/>
  </r>
  <r>
    <x v="11"/>
    <x v="2"/>
    <n v="1873618"/>
    <n v="7562331"/>
  </r>
  <r>
    <x v="11"/>
    <x v="3"/>
    <n v="6213390"/>
    <n v="5945091"/>
  </r>
  <r>
    <x v="11"/>
    <x v="4"/>
    <n v="1468916"/>
    <n v="1405899"/>
  </r>
  <r>
    <x v="11"/>
    <x v="5"/>
    <n v="40584"/>
    <n v="39871"/>
  </r>
  <r>
    <x v="11"/>
    <x v="6"/>
    <n v="133274"/>
    <n v="130455"/>
  </r>
  <r>
    <x v="11"/>
    <x v="7"/>
    <n v="178505"/>
    <n v="523645"/>
  </r>
  <r>
    <x v="11"/>
    <x v="8"/>
    <n v="1695689"/>
    <n v="1813779"/>
  </r>
  <r>
    <x v="11"/>
    <x v="9"/>
    <n v="741895"/>
    <n v="721190"/>
  </r>
  <r>
    <x v="11"/>
    <x v="10"/>
    <n v="1521559"/>
    <n v="2289776"/>
  </r>
  <r>
    <x v="11"/>
    <x v="11"/>
    <n v="1041501"/>
    <n v="1032316"/>
  </r>
  <r>
    <x v="11"/>
    <x v="12"/>
    <n v="50000"/>
    <n v="0"/>
  </r>
  <r>
    <x v="12"/>
    <x v="0"/>
    <n v="14865000"/>
    <n v="17396123"/>
  </r>
  <r>
    <x v="12"/>
    <x v="1"/>
    <n v="212605"/>
    <n v="201737"/>
  </r>
  <r>
    <x v="12"/>
    <x v="2"/>
    <n v="1948703"/>
    <n v="3028859"/>
  </r>
  <r>
    <x v="12"/>
    <x v="3"/>
    <n v="5975283"/>
    <n v="6921945"/>
  </r>
  <r>
    <x v="12"/>
    <x v="4"/>
    <n v="1468958"/>
    <n v="1952013"/>
  </r>
  <r>
    <x v="12"/>
    <x v="5"/>
    <n v="37356"/>
    <n v="39456"/>
  </r>
  <r>
    <x v="12"/>
    <x v="6"/>
    <n v="123732"/>
    <n v="140756"/>
  </r>
  <r>
    <x v="12"/>
    <x v="7"/>
    <n v="179754"/>
    <n v="303229"/>
  </r>
  <r>
    <x v="12"/>
    <x v="8"/>
    <n v="1622505"/>
    <n v="1546898"/>
  </r>
  <r>
    <x v="12"/>
    <x v="9"/>
    <n v="698215"/>
    <n v="654020"/>
  </r>
  <r>
    <x v="12"/>
    <x v="10"/>
    <n v="1436519"/>
    <n v="1506767"/>
  </r>
  <r>
    <x v="12"/>
    <x v="11"/>
    <n v="1111370"/>
    <n v="1100444"/>
  </r>
  <r>
    <x v="12"/>
    <x v="12"/>
    <n v="50000"/>
    <n v="0"/>
  </r>
  <r>
    <x v="13"/>
    <x v="0"/>
    <n v="14986000"/>
    <n v="18891884"/>
  </r>
  <r>
    <x v="13"/>
    <x v="1"/>
    <n v="211738"/>
    <n v="206663"/>
  </r>
  <r>
    <x v="13"/>
    <x v="2"/>
    <n v="1861851"/>
    <n v="3625456"/>
  </r>
  <r>
    <x v="13"/>
    <x v="3"/>
    <n v="5835615"/>
    <n v="6483005"/>
  </r>
  <r>
    <x v="13"/>
    <x v="4"/>
    <n v="1545579"/>
    <n v="2456518"/>
  </r>
  <r>
    <x v="13"/>
    <x v="5"/>
    <n v="27386"/>
    <n v="29244"/>
  </r>
  <r>
    <x v="13"/>
    <x v="6"/>
    <n v="94528"/>
    <n v="105961"/>
  </r>
  <r>
    <x v="13"/>
    <x v="7"/>
    <n v="174515"/>
    <n v="194282"/>
  </r>
  <r>
    <x v="13"/>
    <x v="8"/>
    <n v="1782374"/>
    <n v="2152169"/>
  </r>
  <r>
    <x v="13"/>
    <x v="9"/>
    <n v="721255"/>
    <n v="715267"/>
  </r>
  <r>
    <x v="13"/>
    <x v="10"/>
    <n v="1591617"/>
    <n v="1840465"/>
  </r>
  <r>
    <x v="13"/>
    <x v="11"/>
    <n v="1089542"/>
    <n v="1082855"/>
  </r>
  <r>
    <x v="13"/>
    <x v="12"/>
    <n v="50000"/>
    <n v="0"/>
  </r>
  <r>
    <x v="14"/>
    <x v="0"/>
    <n v="17325000"/>
    <n v="20700300"/>
  </r>
  <r>
    <x v="14"/>
    <x v="1"/>
    <n v="211280"/>
    <n v="194971"/>
  </r>
  <r>
    <x v="14"/>
    <x v="2"/>
    <n v="1905071"/>
    <n v="3856886"/>
  </r>
  <r>
    <x v="14"/>
    <x v="3"/>
    <n v="6152189"/>
    <n v="7132050"/>
  </r>
  <r>
    <x v="14"/>
    <x v="4"/>
    <n v="1702686"/>
    <n v="1970403"/>
  </r>
  <r>
    <x v="14"/>
    <x v="5"/>
    <n v="27433"/>
    <n v="26593"/>
  </r>
  <r>
    <x v="14"/>
    <x v="6"/>
    <n v="105247"/>
    <n v="122264"/>
  </r>
  <r>
    <x v="14"/>
    <x v="7"/>
    <n v="179536"/>
    <n v="179194"/>
  </r>
  <r>
    <x v="14"/>
    <x v="8"/>
    <n v="2564457"/>
    <n v="2599228"/>
  </r>
  <r>
    <x v="14"/>
    <x v="9"/>
    <n v="801305"/>
    <n v="726383"/>
  </r>
  <r>
    <x v="14"/>
    <x v="10"/>
    <n v="2581543"/>
    <n v="2858987"/>
  </r>
  <r>
    <x v="14"/>
    <x v="11"/>
    <n v="1044253"/>
    <n v="1033340"/>
  </r>
  <r>
    <x v="14"/>
    <x v="12"/>
    <n v="50000"/>
    <n v="0"/>
  </r>
  <r>
    <x v="15"/>
    <x v="0"/>
    <n v="17620000"/>
    <n v="20417637"/>
  </r>
  <r>
    <x v="15"/>
    <x v="1"/>
    <n v="201678"/>
    <n v="197463"/>
  </r>
  <r>
    <x v="15"/>
    <x v="2"/>
    <n v="1913745"/>
    <n v="4098879"/>
  </r>
  <r>
    <x v="15"/>
    <x v="3"/>
    <n v="6754813"/>
    <n v="7787499"/>
  </r>
  <r>
    <x v="15"/>
    <x v="4"/>
    <n v="2595043"/>
    <n v="2129620"/>
  </r>
  <r>
    <x v="15"/>
    <x v="5"/>
    <n v="27337"/>
    <n v="26308"/>
  </r>
  <r>
    <x v="15"/>
    <x v="6"/>
    <n v="116326"/>
    <n v="114119"/>
  </r>
  <r>
    <x v="15"/>
    <x v="7"/>
    <n v="266682"/>
    <n v="269612"/>
  </r>
  <r>
    <x v="15"/>
    <x v="8"/>
    <n v="1552079"/>
    <n v="1634610"/>
  </r>
  <r>
    <x v="15"/>
    <x v="9"/>
    <n v="759407"/>
    <n v="816362"/>
  </r>
  <r>
    <x v="15"/>
    <x v="10"/>
    <n v="2381970"/>
    <n v="2354078"/>
  </r>
  <r>
    <x v="15"/>
    <x v="11"/>
    <n v="1000920"/>
    <n v="989087"/>
  </r>
  <r>
    <x v="15"/>
    <x v="12"/>
    <n v="50000"/>
    <n v="0"/>
  </r>
</pivotCacheRecords>
</file>

<file path=xl/pivotCache/pivotCacheRecords114.xml><?xml version="1.0" encoding="utf-8"?>
<pivotCacheRecords xmlns="http://schemas.openxmlformats.org/spreadsheetml/2006/main" xmlns:r="http://schemas.openxmlformats.org/officeDocument/2006/relationships" count="36">
  <r>
    <x v="0"/>
    <x v="0"/>
    <n v="14266643"/>
    <n v="3295931"/>
    <n v="2391460"/>
    <n v="904471"/>
    <n v="2612455"/>
    <n v="95051"/>
    <n v="1687810"/>
    <n v="473986"/>
    <n v="2407859"/>
    <n v="1298749"/>
    <n v="1109110"/>
    <n v="0"/>
    <n v="0"/>
    <n v="0"/>
    <n v="1255471"/>
    <n v="579310"/>
    <n v="223208"/>
    <n v="1635562"/>
  </r>
  <r>
    <x v="0"/>
    <x v="1"/>
    <n v="100"/>
    <n v="23.10235841746373"/>
    <n v="16.762597900571283"/>
    <n v="6.3397605168924471"/>
    <n v="18.31163084406051"/>
    <n v="0.66624643232468905"/>
    <n v="11.830463550535329"/>
    <n v="3.3223372870548453"/>
    <n v="16.877544352935725"/>
    <n v="9.1033959425493443"/>
    <n v="7.774148410386382"/>
    <n v="0"/>
    <n v="0"/>
    <n v="0"/>
    <n v="8.8000449720372202"/>
    <n v="4.0605908481764068"/>
    <n v="1.5645446514642583"/>
    <n v="11.464238643947283"/>
  </r>
  <r>
    <x v="1"/>
    <x v="0"/>
    <n v="15301018"/>
    <n v="3191439"/>
    <n v="2287305"/>
    <n v="904134"/>
    <n v="2395693"/>
    <n v="99746"/>
    <n v="1764583"/>
    <n v="473099"/>
    <n v="2916537"/>
    <n v="756486"/>
    <n v="2160051"/>
    <n v="0"/>
    <n v="0"/>
    <n v="0"/>
    <n v="1226697"/>
    <n v="1166409"/>
    <n v="217418"/>
    <n v="1849397"/>
  </r>
  <r>
    <x v="1"/>
    <x v="1"/>
    <n v="100"/>
    <n v="20.857690645158382"/>
    <n v="14.948711255682465"/>
    <n v="5.9089793894759159"/>
    <n v="15.657082424189031"/>
    <n v="0.65189126631966576"/>
    <n v="11.532454899406039"/>
    <n v="3.0919446013330618"/>
    <n v="19.061065087303341"/>
    <n v="4.9440239858550585"/>
    <n v="14.117041101448283"/>
    <n v="0"/>
    <n v="0"/>
    <n v="0"/>
    <n v="8.0170940260314705"/>
    <n v="7.6230810263735389"/>
    <n v="1.4209381362730245"/>
    <n v="12.086757887612446"/>
  </r>
  <r>
    <x v="2"/>
    <x v="0"/>
    <n v="14413839"/>
    <n v="3108989"/>
    <n v="2170531"/>
    <n v="938458"/>
    <n v="2308632"/>
    <n v="87822"/>
    <n v="1786102"/>
    <n v="1440270"/>
    <n v="2346845"/>
    <n v="910234"/>
    <n v="1436611"/>
    <n v="0"/>
    <n v="0"/>
    <n v="0"/>
    <n v="1344281"/>
    <n v="23216"/>
    <n v="213627"/>
    <n v="1754055"/>
  </r>
  <r>
    <x v="2"/>
    <x v="1"/>
    <n v="100"/>
    <n v="21.569472227350396"/>
    <n v="15.058659944793334"/>
    <n v="6.5108122825570618"/>
    <n v="16.016773879602791"/>
    <n v="0.60928944745393643"/>
    <n v="12.391577289020642"/>
    <n v="9.9922720102534797"/>
    <n v="16.281887150258861"/>
    <n v="6.3150004658717229"/>
    <n v="9.9668866843871378"/>
    <n v="0"/>
    <n v="0"/>
    <n v="0"/>
    <n v="9.3263217384348476"/>
    <n v="0.16106742971112692"/>
    <n v="1.4820964768650462"/>
    <n v="12.169242351048878"/>
  </r>
  <r>
    <x v="3"/>
    <x v="0"/>
    <n v="13058531"/>
    <n v="2998051"/>
    <n v="2057390"/>
    <n v="940661"/>
    <n v="2144561"/>
    <n v="88602"/>
    <n v="2395258"/>
    <n v="408354"/>
    <n v="1557317"/>
    <n v="355334"/>
    <n v="1201983"/>
    <n v="0"/>
    <n v="0"/>
    <n v="0"/>
    <n v="1374574"/>
    <n v="317173"/>
    <n v="138683"/>
    <n v="1635958"/>
  </r>
  <r>
    <x v="3"/>
    <x v="1"/>
    <n v="100"/>
    <n v="22.958562490681381"/>
    <n v="15.755141217645384"/>
    <n v="7.2034212730359943"/>
    <n v="16.422681846832543"/>
    <n v="0.67849898277225817"/>
    <n v="18.342476653767566"/>
    <n v="3.1271051851084932"/>
    <n v="11.92566759614845"/>
    <n v="2.7210870809281689"/>
    <n v="9.2045805152202806"/>
    <n v="0"/>
    <n v="0"/>
    <n v="0"/>
    <n v="10.526252914665516"/>
    <n v="2.4288566608296138"/>
    <n v="1.0620107269339867"/>
    <n v="12.527886942260198"/>
  </r>
  <r>
    <x v="4"/>
    <x v="0"/>
    <n v="14419080"/>
    <n v="3040781"/>
    <n v="2039678"/>
    <n v="1001103"/>
    <n v="2107404"/>
    <n v="71652"/>
    <n v="2484301"/>
    <n v="515271"/>
    <n v="2762788"/>
    <n v="1810276"/>
    <n v="952512"/>
    <n v="8366"/>
    <n v="3343"/>
    <n v="5023"/>
    <n v="1430592"/>
    <n v="222950"/>
    <n v="139708"/>
    <n v="1635267"/>
  </r>
  <r>
    <x v="4"/>
    <x v="1"/>
    <n v="100"/>
    <n v="21.0885923373752"/>
    <n v="14.145687519592096"/>
    <n v="6.9429048177831039"/>
    <n v="14.615384615384617"/>
    <n v="0.49692490783045801"/>
    <n v="17.229261506281954"/>
    <n v="3.573535898268128"/>
    <n v="19.160639929870701"/>
    <n v="12.554726099029898"/>
    <n v="6.6059138308408025"/>
    <n v="5.8020345264746434e-002"/>
    <n v="2.3184558238112281e-002"/>
    <n v="3.4835787026634153e-002"/>
    <n v="9.9215206518030268"/>
    <n v="1.5462151538100906"/>
    <n v="0.9689106378492941"/>
    <n v="11.340994016261787"/>
  </r>
  <r>
    <x v="5"/>
    <x v="0"/>
    <n v="13032711"/>
    <n v="3051568"/>
    <n v="2035132"/>
    <n v="1016436"/>
    <n v="2272543"/>
    <n v="71177"/>
    <n v="2485534"/>
    <n v="549320"/>
    <n v="1157097"/>
    <n v="191723"/>
    <n v="965374"/>
    <n v="0"/>
    <n v="0"/>
    <n v="0"/>
    <n v="1427619"/>
    <n v="198785"/>
    <n v="138110"/>
    <n v="1680958"/>
  </r>
  <r>
    <x v="5"/>
    <x v="1"/>
    <n v="100"/>
    <n v="23.414683253545636"/>
    <n v="15.615569162854911"/>
    <n v="7.7991140906907246"/>
    <n v="17.437223920640914"/>
    <n v="0.54614116740561491"/>
    <n v="19.071504002505694"/>
    <n v="4.2149327181428333"/>
    <n v="8.8784060353981609"/>
    <n v="1.471090703998577"/>
    <n v="7.407315331399583"/>
    <n v="0"/>
    <n v="0"/>
    <n v="0"/>
    <n v="10.954121517771705"/>
    <n v="1.5252774346028235"/>
    <n v="1.0597181200442487"/>
    <n v="12.897991829942365"/>
  </r>
  <r>
    <x v="6"/>
    <x v="0"/>
    <n v="13228566"/>
    <n v="2951546"/>
    <n v="2023851"/>
    <n v="927695"/>
    <n v="2208121"/>
    <n v="74128"/>
    <n v="2498445"/>
    <n v="586450"/>
    <n v="1001941"/>
    <n v="385477"/>
    <n v="616464"/>
    <n v="0"/>
    <n v="0"/>
    <n v="0"/>
    <n v="1478658"/>
    <n v="754715"/>
    <n v="88000"/>
    <n v="1586562"/>
  </r>
  <r>
    <x v="6"/>
    <x v="1"/>
    <n v="100"/>
    <n v="22.311911963851564"/>
    <n v="15.299095911076076"/>
    <n v="7.0128160527754861"/>
    <n v="16.692066245124376"/>
    <n v="0.56036308092653431"/>
    <n v="18.886741011837564"/>
    <n v="4.4332091626560279"/>
    <n v="7.5740711427073801"/>
    <n v="2.913974197959174"/>
    <n v="4.6600969447482061"/>
    <n v="0"/>
    <n v="0"/>
    <n v="0"/>
    <n v="11.177764846166999"/>
    <n v="5.7051913261044325"/>
    <n v="0.66522705484479572"/>
    <n v="11.993454165780328"/>
  </r>
  <r>
    <x v="7"/>
    <x v="0"/>
    <n v="13906167"/>
    <n v="3041380"/>
    <n v="2106287"/>
    <n v="935093"/>
    <n v="2399624"/>
    <n v="88727"/>
    <n v="2725068"/>
    <n v="813511"/>
    <n v="1000875"/>
    <n v="345411"/>
    <n v="655464"/>
    <n v="0"/>
    <n v="0"/>
    <n v="0"/>
    <n v="1482274"/>
    <n v="530061"/>
    <n v="88000"/>
    <n v="1736647"/>
  </r>
  <r>
    <x v="7"/>
    <x v="1"/>
    <n v="100"/>
    <n v="21.870728289110868"/>
    <n v="15.146423885172672"/>
    <n v="6.7243044039381958"/>
    <n v="17.255826138144322"/>
    <n v="0.63804066210336752"/>
    <n v="19.596111566904092"/>
    <n v="5.850001657537983"/>
    <n v="7.1973463284311201"/>
    <n v="2.4838692070935147"/>
    <n v="4.713477121337605"/>
    <n v="0"/>
    <n v="0"/>
    <n v="0"/>
    <n v="10.659112608096825"/>
    <n v="3.8116973570071466"/>
    <n v="0.63281276573192313"/>
    <n v="12.488322626932353"/>
  </r>
  <r>
    <x v="8"/>
    <x v="0"/>
    <n v="14227308"/>
    <n v="3053545"/>
    <n v="2122337"/>
    <n v="931208"/>
    <n v="2430819"/>
    <n v="75508"/>
    <n v="2897099"/>
    <n v="1327271"/>
    <n v="1270116"/>
    <n v="351667"/>
    <n v="918449"/>
    <n v="0"/>
    <n v="0"/>
    <n v="0"/>
    <n v="1422631"/>
    <n v="367948"/>
    <n v="113142"/>
    <n v="1269229"/>
  </r>
  <r>
    <x v="8"/>
    <x v="1"/>
    <n v="100"/>
    <n v="21.46256340271821"/>
    <n v="14.917347680952714"/>
    <n v="6.5452157217654943"/>
    <n v="17.085586394840117"/>
    <n v="0.53072584075638196"/>
    <n v="20.362945681642657"/>
    <n v="9.3290382129915237"/>
    <n v="8.9273107744627449"/>
    <n v="2.4717747025649546"/>
    <n v="6.4555360718977894"/>
    <n v="0"/>
    <n v="0"/>
    <n v="0"/>
    <n v="9.9992985320905401"/>
    <n v="2.5862095626242154"/>
    <n v="0.79524531274644505"/>
    <n v="8.9210762851271657"/>
  </r>
  <r>
    <x v="9"/>
    <x v="0"/>
    <n v="14042828"/>
    <n v="3027360"/>
    <n v="2108522"/>
    <n v="918838"/>
    <n v="2442449"/>
    <n v="90361"/>
    <n v="3108768"/>
    <n v="1214787"/>
    <n v="1038207"/>
    <n v="139395"/>
    <n v="898812"/>
    <n v="0"/>
    <n v="0"/>
    <n v="0"/>
    <n v="1249359"/>
    <n v="400506"/>
    <n v="88000"/>
    <n v="1383031"/>
  </r>
  <r>
    <x v="9"/>
    <x v="1"/>
    <n v="100"/>
    <n v="21.558050842750479"/>
    <n v="15.014938586444268"/>
    <n v="6.5431122563062081"/>
    <n v="17.392857051300492"/>
    <n v="0.64346725602563815"/>
    <n v="22.137763134320238"/>
    <n v="8.6505866197321506"/>
    <n v="7.3931475910692628"/>
    <n v="0.99264193793443878"/>
    <n v="6.4005056531348252"/>
    <n v="0"/>
    <n v="0"/>
    <n v="0"/>
    <n v="8.8967763473283306"/>
    <n v="2.8520323684089846"/>
    <n v="0.62665440322989074"/>
    <n v="9.8486643858345335"/>
  </r>
  <r>
    <x v="10"/>
    <x v="0"/>
    <n v="15861895"/>
    <n v="3083713"/>
    <n v="2150286"/>
    <n v="933427"/>
    <n v="3534823"/>
    <n v="94587"/>
    <n v="3051649"/>
    <n v="1233975"/>
    <n v="1298161"/>
    <n v="613172"/>
    <n v="684989"/>
    <n v="0"/>
    <n v="0"/>
    <n v="0"/>
    <n v="1134930"/>
    <n v="1025595"/>
    <n v="88000"/>
    <n v="1316462"/>
  </r>
  <r>
    <x v="10"/>
    <x v="1"/>
    <n v="100"/>
    <n v="19.441012565018241"/>
    <n v="13.556299546806985"/>
    <n v="5.8847130182112535"/>
    <n v="22.284998103946595"/>
    <n v="0.59631588785577005"/>
    <n v="19.238867739321183"/>
    <n v="7.7794929294387583"/>
    <n v="8.1841482370170784"/>
    <n v="3.8656919617737984"/>
    <n v="4.3184562752432791"/>
    <n v="0"/>
    <n v="0"/>
    <n v="0"/>
    <n v="7.1550719507347633"/>
    <n v="6.465778521418784"/>
    <n v="0.55478869328034253"/>
    <n v="8.2995253719684818"/>
  </r>
  <r>
    <x v="11"/>
    <x v="0"/>
    <n v="14599967"/>
    <n v="3067290"/>
    <n v="2175003"/>
    <n v="892287"/>
    <n v="2585602"/>
    <n v="136931"/>
    <n v="3234492"/>
    <n v="1259638"/>
    <n v="888806"/>
    <n v="175210"/>
    <n v="713596"/>
    <n v="0"/>
    <n v="0"/>
    <n v="0"/>
    <n v="1139369"/>
    <n v="913856"/>
    <n v="88000"/>
    <n v="1285983"/>
  </r>
  <r>
    <x v="11"/>
    <x v="1"/>
    <n v="100"/>
    <n v="21.008883102270026"/>
    <n v="14.89731449393002"/>
    <n v="6.1115686083399998"/>
    <n v="17.709642768370639"/>
    <n v="0.93788568152243079"/>
    <n v="22.154104868867169"/>
    <n v="8.6276770351604224"/>
    <n v="6.0877260886959537"/>
    <n v="1.2000712056403964"/>
    <n v="4.8876548830499997"/>
    <n v="0"/>
    <n v="0"/>
    <n v="0"/>
    <n v="7.8039148992597038"/>
    <n v="6.259301818969865"/>
    <n v="0.6027410883873916"/>
    <n v="8.808122648496397"/>
  </r>
  <r>
    <x v="12"/>
    <x v="0"/>
    <n v="14835003"/>
    <n v="3110946"/>
    <n v="2200348"/>
    <n v="910598"/>
    <n v="2825954"/>
    <n v="133326"/>
    <n v="3379645"/>
    <n v="1230320"/>
    <n v="959510"/>
    <n v="428891"/>
    <n v="530619"/>
    <n v="0"/>
    <n v="0"/>
    <n v="0"/>
    <n v="979987"/>
    <n v="782181"/>
    <n v="88000"/>
    <n v="1345134"/>
  </r>
  <r>
    <x v="12"/>
    <x v="1"/>
    <n v="100"/>
    <n v="20.970309"/>
    <n v="14.832136999999999"/>
    <n v="6.138172"/>
    <n v="19.049230999999999"/>
    <n v="0.89872600000000002"/>
    <n v="22.781559000000001"/>
    <n v="8.2933590000000006"/>
    <n v="6.4678789999999999"/>
    <n v="2.8910749999999998"/>
    <n v="3.5768040000000001"/>
    <n v="0"/>
    <n v="0"/>
    <n v="0"/>
    <n v="6.6059099999999997"/>
    <n v="5.2725400000000002"/>
    <n v="0.59319"/>
    <n v="9.0672999999999995"/>
  </r>
  <r>
    <x v="13"/>
    <x v="0"/>
    <n v="21639731"/>
    <n v="3303643"/>
    <n v="2188662"/>
    <n v="1114981"/>
    <n v="2988341"/>
    <n v="179731"/>
    <n v="3590913"/>
    <n v="6419670"/>
    <n v="1873769"/>
    <n v="507425"/>
    <n v="1366344"/>
    <n v="0"/>
    <n v="0"/>
    <n v="0"/>
    <n v="1032316"/>
    <n v="766570"/>
    <n v="65000"/>
    <n v="1419778"/>
  </r>
  <r>
    <x v="13"/>
    <x v="1"/>
    <n v="100"/>
    <n v="15.26666"/>
    <n v="10.114089999999999"/>
    <n v="5.1524700000000001"/>
    <n v="13.80951"/>
    <n v="0.83055999999999996"/>
    <n v="16.594069999999999"/>
    <n v="29.666129999999999"/>
    <n v="8.6589299999999998"/>
    <n v="2.3448699999999998"/>
    <n v="6.3140499999999999"/>
    <n v="0"/>
    <n v="0"/>
    <n v="0"/>
    <n v="4.7704700000000004"/>
    <n v="3.5424199999999999"/>
    <n v="0.30037000000000003"/>
    <n v="6.5609799999999998"/>
  </r>
  <r>
    <x v="14"/>
    <x v="0"/>
    <n v="17369237"/>
    <n v="3325288"/>
    <n v="2205485"/>
    <n v="1119803"/>
    <n v="3248425"/>
    <n v="114441"/>
    <n v="4831902"/>
    <n v="1250762"/>
    <n v="1215180"/>
    <n v="452913"/>
    <n v="762267"/>
    <n v="0"/>
    <n v="0"/>
    <n v="0"/>
    <n v="1100444"/>
    <n v="801300"/>
    <n v="65000"/>
    <n v="1416495"/>
  </r>
  <r>
    <x v="14"/>
    <x v="1"/>
    <n v="100"/>
    <n v="19.100000000000001"/>
    <n v="12.7"/>
    <n v="6.4"/>
    <n v="18.7"/>
    <n v="0.7"/>
    <n v="27.8"/>
    <n v="7.2"/>
    <n v="7"/>
    <n v="2.6"/>
    <n v="4.4000000000000004"/>
    <n v="0"/>
    <n v="0"/>
    <n v="0"/>
    <n v="6.3"/>
    <n v="4.5999999999999996"/>
    <n v="0.4"/>
    <n v="8.1999999999999993"/>
  </r>
  <r>
    <x v="15"/>
    <x v="0"/>
    <n v="18851296"/>
    <n v="2898741"/>
    <n v="1847434"/>
    <n v="1051307"/>
    <n v="3547338"/>
    <n v="105795"/>
    <n v="4027050"/>
    <n v="2336357"/>
    <n v="1627552"/>
    <n v="104050"/>
    <n v="1523502"/>
    <n v="0"/>
    <n v="0"/>
    <n v="0"/>
    <n v="1082855"/>
    <n v="1677714"/>
    <n v="55000"/>
    <n v="1492894"/>
  </r>
  <r>
    <x v="15"/>
    <x v="1"/>
    <n v="100"/>
    <n v="15.4"/>
    <n v="9.8000000000000007"/>
    <n v="5.6"/>
    <n v="18.8"/>
    <n v="0.6"/>
    <n v="21.4"/>
    <n v="12.4"/>
    <n v="8.6"/>
    <n v="0.6"/>
    <n v="8"/>
    <n v="0"/>
    <n v="0"/>
    <n v="0"/>
    <n v="5.7"/>
    <n v="8.9"/>
    <n v="0.3"/>
    <n v="7.9"/>
  </r>
  <r>
    <x v="16"/>
    <x v="0"/>
    <n v="20659647"/>
    <n v="2949575"/>
    <n v="1902287"/>
    <n v="1047288"/>
    <n v="3451574"/>
    <n v="123206"/>
    <n v="4584830"/>
    <n v="1988558"/>
    <n v="2831387"/>
    <n v="979155"/>
    <n v="1852232"/>
    <n v="0"/>
    <n v="0"/>
    <n v="0"/>
    <n v="1033340"/>
    <n v="2103988"/>
    <n v="55000"/>
    <n v="1538189"/>
  </r>
  <r>
    <x v="16"/>
    <x v="1"/>
    <n v="100"/>
    <n v="14.3"/>
    <n v="9.1999999999999993"/>
    <n v="5.0999999999999996"/>
    <n v="16.7"/>
    <n v="0.6"/>
    <n v="22.2"/>
    <n v="9.6"/>
    <n v="13.7"/>
    <n v="4.7"/>
    <n v="8.9"/>
    <n v="0"/>
    <n v="0"/>
    <n v="0"/>
    <n v="5"/>
    <n v="10.199999999999999"/>
    <n v="0.3"/>
    <n v="7.4"/>
  </r>
  <r>
    <x v="17"/>
    <x v="0"/>
    <n v="20371441"/>
    <n v="3166739"/>
    <n v="1984899"/>
    <n v="1181840"/>
    <n v="3751176"/>
    <n v="102865"/>
    <n v="5099215"/>
    <n v="1846744"/>
    <n v="1664960"/>
    <n v="310110"/>
    <n v="1354850"/>
    <n v="0"/>
    <n v="0"/>
    <n v="0"/>
    <n v="989087"/>
    <n v="2032456"/>
    <n v="90000"/>
    <n v="1628199"/>
  </r>
  <r>
    <x v="17"/>
    <x v="1"/>
    <n v="100"/>
    <n v="15.5"/>
    <n v="9.6999999999999993"/>
    <n v="5.8"/>
    <n v="18.399999999999999"/>
    <n v="0.5"/>
    <n v="25"/>
    <n v="9.1"/>
    <n v="8.1999999999999993"/>
    <n v="1.5"/>
    <n v="6.7"/>
    <n v="0"/>
    <n v="0"/>
    <n v="0"/>
    <n v="4.9000000000000004"/>
    <n v="10"/>
    <n v="0.4"/>
    <n v="8"/>
  </r>
</pivotCacheRecords>
</file>

<file path=xl/pivotCache/pivotCacheRecords115.xml><?xml version="1.0" encoding="utf-8"?>
<pivotCacheRecords xmlns="http://schemas.openxmlformats.org/spreadsheetml/2006/main" xmlns:r="http://schemas.openxmlformats.org/officeDocument/2006/relationships" count="18">
  <r>
    <x v="0"/>
    <n v="10786574"/>
    <n v="5027816"/>
    <n v="2220442"/>
    <s v="-"/>
    <n v="1687748"/>
    <n v="1850568"/>
    <s v="-"/>
  </r>
  <r>
    <x v="1"/>
    <n v="10323443"/>
    <n v="5088526"/>
    <n v="247410"/>
    <n v="512014"/>
    <n v="1777062"/>
    <n v="1962372"/>
    <n v="736059"/>
  </r>
  <r>
    <x v="2"/>
    <n v="9511641"/>
    <n v="5193576"/>
    <n v="26794"/>
    <n v="558679"/>
    <n v="1588870"/>
    <n v="2065458"/>
    <n v="78264"/>
  </r>
  <r>
    <x v="3"/>
    <n v="9578780"/>
    <n v="5235674"/>
    <n v="1185"/>
    <n v="574201"/>
    <n v="1579968"/>
    <n v="2109427"/>
    <n v="78325"/>
  </r>
  <r>
    <x v="4"/>
    <n v="9656535"/>
    <n v="5507665"/>
    <s v="-"/>
    <n v="578706"/>
    <n v="1331656"/>
    <n v="2160183"/>
    <n v="78325"/>
  </r>
  <r>
    <x v="5"/>
    <n v="10232346"/>
    <n v="5738782"/>
    <s v="-"/>
    <n v="652360"/>
    <n v="1503741"/>
    <n v="2259138"/>
    <n v="78325"/>
  </r>
  <r>
    <x v="6"/>
    <n v="10417891"/>
    <n v="5861880"/>
    <s v="-"/>
    <n v="672432"/>
    <n v="1485794"/>
    <n v="2319460"/>
    <n v="78325"/>
  </r>
  <r>
    <x v="7"/>
    <n v="10840454"/>
    <n v="6199950"/>
    <s v="-"/>
    <n v="763747"/>
    <n v="1333731"/>
    <n v="2464701"/>
    <n v="78325"/>
  </r>
  <r>
    <x v="8"/>
    <n v="11756815"/>
    <n v="7010975"/>
    <s v="-"/>
    <n v="760587"/>
    <n v="1358811"/>
    <n v="2548117"/>
    <n v="78325"/>
  </r>
  <r>
    <x v="9"/>
    <n v="11740019"/>
    <n v="6801488"/>
    <s v="-"/>
    <n v="865419"/>
    <n v="1330775"/>
    <n v="2664012"/>
    <n v="78325"/>
  </r>
  <r>
    <x v="10"/>
    <n v="11700626"/>
    <n v="6423135"/>
    <s v="-"/>
    <n v="893329"/>
    <n v="1320019"/>
    <n v="2985818"/>
    <n v="78325"/>
  </r>
  <r>
    <x v="11"/>
    <n v="10765165"/>
    <n v="5220776"/>
    <s v="-"/>
    <n v="902929"/>
    <n v="1293728"/>
    <n v="3269407"/>
    <n v="78325"/>
  </r>
  <r>
    <x v="12"/>
    <n v="10737955"/>
    <n v="4987750"/>
    <s v="-"/>
    <n v="988247"/>
    <n v="1306343"/>
    <n v="3455615"/>
    <s v="-"/>
  </r>
  <r>
    <x v="13"/>
    <n v="11037962"/>
    <n v="4933601"/>
    <s v="-"/>
    <n v="1079076"/>
    <n v="1296709"/>
    <n v="3728576"/>
    <s v="-"/>
  </r>
  <r>
    <x v="14"/>
    <n v="11253222"/>
    <n v="5143226"/>
    <s v="-"/>
    <n v="1089983"/>
    <n v="1304353"/>
    <n v="3715660"/>
    <s v="-"/>
  </r>
  <r>
    <x v="15"/>
    <n v="11153459"/>
    <n v="4926205"/>
    <s v="-"/>
    <n v="1203011"/>
    <n v="1365976"/>
    <n v="3658267"/>
    <s v="-"/>
  </r>
  <r>
    <x v="16"/>
    <n v="11243735"/>
    <n v="4965551"/>
    <s v="-"/>
    <n v="1209826"/>
    <n v="1311668"/>
    <n v="3756690"/>
    <s v="-"/>
  </r>
  <r>
    <x v="17"/>
    <n v="11431386"/>
    <n v="4793202"/>
    <m/>
    <n v="1378321"/>
    <n v="1358793"/>
    <n v="3901070"/>
    <m/>
  </r>
</pivotCacheRecords>
</file>

<file path=xl/pivotCache/pivotCacheRecords116.xml><?xml version="1.0" encoding="utf-8"?>
<pivotCacheRecords xmlns="http://schemas.openxmlformats.org/spreadsheetml/2006/main" xmlns:r="http://schemas.openxmlformats.org/officeDocument/2006/relationships" count="18">
  <r>
    <x v="0"/>
    <n v="10585238"/>
    <n v="4991092"/>
    <n v="2240816"/>
    <s v="-"/>
    <n v="1651569"/>
    <n v="1701761"/>
    <s v="-"/>
  </r>
  <r>
    <x v="1"/>
    <n v="9914781"/>
    <n v="4964489"/>
    <n v="223050"/>
    <n v="478206"/>
    <n v="1747014"/>
    <n v="1765963"/>
    <n v="736059"/>
  </r>
  <r>
    <x v="2"/>
    <n v="9057992"/>
    <n v="4998614"/>
    <n v="25913"/>
    <n v="511085"/>
    <n v="1540953"/>
    <n v="1903163"/>
    <n v="78264"/>
  </r>
  <r>
    <x v="3"/>
    <n v="9116084"/>
    <n v="4999442"/>
    <n v="33"/>
    <n v="562158"/>
    <n v="1537560"/>
    <n v="1938566"/>
    <n v="78325"/>
  </r>
  <r>
    <x v="4"/>
    <n v="9268850"/>
    <n v="5307433"/>
    <m/>
    <n v="566526"/>
    <n v="1304366"/>
    <n v="2012200"/>
    <n v="78325"/>
  </r>
  <r>
    <x v="5"/>
    <n v="9737814"/>
    <n v="5449589"/>
    <m/>
    <n v="636956"/>
    <n v="1487629"/>
    <n v="2085315"/>
    <n v="78325"/>
  </r>
  <r>
    <x v="6"/>
    <n v="9970928"/>
    <n v="5622075"/>
    <m/>
    <n v="656588"/>
    <n v="1451727"/>
    <n v="2162213"/>
    <n v="78325"/>
  </r>
  <r>
    <x v="7"/>
    <n v="10305659"/>
    <n v="5857616"/>
    <m/>
    <n v="744529"/>
    <n v="1304587"/>
    <n v="2320602"/>
    <n v="78325"/>
  </r>
  <r>
    <x v="8"/>
    <n v="11294778"/>
    <n v="6684787"/>
    <m/>
    <n v="742734"/>
    <n v="1344279"/>
    <n v="2444653"/>
    <n v="78325"/>
  </r>
  <r>
    <x v="9"/>
    <n v="11079344"/>
    <n v="6303359"/>
    <s v="-"/>
    <n v="845905"/>
    <n v="1314672"/>
    <n v="2537084"/>
    <n v="78325"/>
  </r>
  <r>
    <x v="10"/>
    <n v="11334003"/>
    <n v="6280505"/>
    <s v="-"/>
    <n v="872279"/>
    <n v="1301877"/>
    <n v="2801017"/>
    <n v="78325"/>
  </r>
  <r>
    <x v="11"/>
    <n v="10347510"/>
    <n v="5090151"/>
    <s v="-"/>
    <n v="880265"/>
    <n v="1271924"/>
    <n v="3026845"/>
    <n v="78325"/>
  </r>
  <r>
    <x v="12"/>
    <n v="10328650"/>
    <n v="4930200"/>
    <s v="-"/>
    <n v="963194"/>
    <n v="1283717"/>
    <n v="3151539"/>
    <s v="-"/>
  </r>
  <r>
    <x v="13"/>
    <n v="10784942"/>
    <n v="4731574"/>
    <s v="-"/>
    <n v="1051295"/>
    <n v="1273497"/>
    <n v="3728576"/>
    <s v="-"/>
  </r>
  <r>
    <x v="14"/>
    <n v="10741166"/>
    <n v="4963527"/>
    <s v="-"/>
    <n v="1030425"/>
    <n v="1278719"/>
    <n v="3468495"/>
    <s v="-"/>
  </r>
  <r>
    <x v="15"/>
    <n v="10735561"/>
    <n v="4781773"/>
    <s v="-"/>
    <n v="1173744"/>
    <n v="1351357"/>
    <n v="3428687"/>
    <s v="-"/>
  </r>
  <r>
    <x v="16"/>
    <n v="10979902"/>
    <n v="4900939"/>
    <s v="-"/>
    <n v="1180354"/>
    <n v="1291118"/>
    <n v="3607491"/>
    <s v="-"/>
  </r>
  <r>
    <x v="17"/>
    <n v="11063643"/>
    <n v="4677313"/>
    <m/>
    <n v="1342942"/>
    <n v="1328752"/>
    <n v="3714636"/>
    <m/>
  </r>
</pivotCacheRecords>
</file>

<file path=xl/pivotCache/pivotCacheRecords117.xml><?xml version="1.0" encoding="utf-8"?>
<pivotCacheRecords xmlns="http://schemas.openxmlformats.org/spreadsheetml/2006/main" xmlns:r="http://schemas.openxmlformats.org/officeDocument/2006/relationships" count="18">
  <r>
    <x v="0"/>
    <n v="15211756"/>
    <n v="14266643"/>
    <n v="945113"/>
    <n v="167182"/>
    <n v="777931"/>
    <n v="-18607"/>
    <n v="493348"/>
    <n v="0"/>
    <n v="390000"/>
    <n v="84741"/>
    <n v="7662491"/>
    <n v="6011136"/>
    <n v="1.2529999999999999"/>
    <n v="87.2"/>
    <n v="8.5"/>
    <n v="12507358"/>
    <n v="75.7"/>
  </r>
  <r>
    <x v="1"/>
    <n v="16311510"/>
    <n v="15301018"/>
    <n v="1010492"/>
    <n v="406897"/>
    <n v="603595"/>
    <n v="-174336"/>
    <n v="1112865"/>
    <n v="0"/>
    <n v="531148"/>
    <n v="407381"/>
    <n v="7605661"/>
    <n v="6039532"/>
    <n v="1.266"/>
    <n v="86.9"/>
    <n v="7.9"/>
    <n v="13162868"/>
    <n v="76.7"/>
  </r>
  <r>
    <x v="2"/>
    <n v="15237654"/>
    <n v="14413839"/>
    <n v="823815"/>
    <n v="214211"/>
    <n v="609604"/>
    <n v="6009"/>
    <n v="9791"/>
    <n v="0"/>
    <n v="562629"/>
    <n v="-546829"/>
    <n v="7272206"/>
    <n v="5987680"/>
    <n v="1.25"/>
    <n v="92.3"/>
    <n v="8.9"/>
    <n v="13151266"/>
    <n v="72.2"/>
  </r>
  <r>
    <x v="3"/>
    <n v="13791680"/>
    <n v="13058531"/>
    <n v="733149"/>
    <n v="106673"/>
    <n v="626476"/>
    <n v="16872"/>
    <n v="311682"/>
    <n v="0"/>
    <n v="0"/>
    <n v="328554"/>
    <n v="6393448"/>
    <n v="6189551"/>
    <n v="1.169"/>
    <n v="88.7"/>
    <n v="10.1"/>
    <n v="12902907"/>
    <n v="72.8"/>
  </r>
  <r>
    <x v="4"/>
    <n v="15187360"/>
    <n v="14419080"/>
    <n v="768280"/>
    <n v="179265"/>
    <n v="589015"/>
    <n v="-37641"/>
    <n v="172309"/>
    <n v="0"/>
    <n v="370290"/>
    <n v="-235622"/>
    <n v="6592758"/>
    <n v="6554598"/>
    <n v="1.085"/>
    <n v="94.4"/>
    <n v="10.6"/>
    <n v="12452191"/>
    <n v="72.900000000000006"/>
  </r>
  <r>
    <x v="5"/>
    <n v="13895232"/>
    <n v="13032711"/>
    <n v="862521"/>
    <n v="54351"/>
    <n v="808170"/>
    <n v="219155"/>
    <n v="195678"/>
    <n v="0"/>
    <n v="0"/>
    <n v="414833"/>
    <n v="6427101"/>
    <n v="6506673"/>
    <n v="1.0089999999999999"/>
    <n v="94.2"/>
    <n v="10.3"/>
    <n v="12082648"/>
    <n v="74.7"/>
  </r>
  <r>
    <x v="6"/>
    <n v="14188617"/>
    <n v="13228566"/>
    <n v="960051"/>
    <n v="116059"/>
    <n v="843992"/>
    <n v="35822"/>
    <n v="583648"/>
    <n v="0"/>
    <n v="381908"/>
    <n v="237562"/>
    <n v="6823769"/>
    <n v="6861629"/>
    <n v="0.996"/>
    <n v="96.8"/>
    <n v="10.199999999999999"/>
    <n v="11402829"/>
    <n v="76"/>
  </r>
  <r>
    <x v="7"/>
    <n v="14662062"/>
    <n v="13906167"/>
    <n v="755895"/>
    <n v="111116"/>
    <n v="644779"/>
    <n v="-199213"/>
    <n v="495998"/>
    <n v="0"/>
    <n v="355044"/>
    <n v="-58259"/>
    <n v="6838613"/>
    <n v="6744352"/>
    <n v="0.999"/>
    <n v="98.7"/>
    <n v="10.1"/>
    <n v="10504447"/>
    <n v="75.599999999999994"/>
  </r>
  <r>
    <x v="8"/>
    <n v="14920832"/>
    <n v="14227308"/>
    <n v="693524"/>
    <n v="115436"/>
    <n v="578088"/>
    <n v="-66691"/>
    <n v="323041"/>
    <n v="0"/>
    <n v="121928"/>
    <n v="134422"/>
    <n v="7051375"/>
    <n v="6766493"/>
    <n v="1.0169999999999999"/>
    <n v="98.2"/>
    <n v="10.3"/>
    <n v="9809395"/>
    <n v="70.400000000000006"/>
  </r>
  <r>
    <x v="9"/>
    <n v="14788098"/>
    <n v="14042828"/>
    <n v="745270"/>
    <n v="61530"/>
    <n v="683740"/>
    <n v="105652"/>
    <n v="359229"/>
    <n v="0"/>
    <n v="397500"/>
    <n v="67381"/>
    <n v="7044988"/>
    <n v="6720377"/>
    <n v="1.0349999999999999"/>
    <n v="96.6"/>
    <n v="8.1999999999999993"/>
    <n v="9069164"/>
    <n v="72.400000000000006"/>
  </r>
  <r>
    <x v="10"/>
    <n v="17096304"/>
    <n v="15861895"/>
    <n v="1234409"/>
    <n v="72048"/>
    <n v="1162361"/>
    <n v="478621"/>
    <n v="461972"/>
    <n v="0"/>
    <n v="640029"/>
    <n v="300564"/>
    <n v="7090666"/>
    <n v="6695321"/>
    <n v="1.0489999999999999"/>
    <n v="93.5"/>
    <n v="6.8"/>
    <n v="8525974"/>
    <n v="74"/>
  </r>
  <r>
    <x v="11"/>
    <n v="15721825"/>
    <n v="14599967"/>
    <n v="1121858"/>
    <n v="29122"/>
    <n v="1092736"/>
    <n v="-69625"/>
    <n v="906378"/>
    <n v="0"/>
    <n v="317378"/>
    <n v="519375"/>
    <n v="7240064"/>
    <n v="6712255"/>
    <n v="1.0620000000000001"/>
    <n v="95"/>
    <n v="7"/>
    <n v="7900845"/>
    <n v="72.900000000000006"/>
  </r>
  <r>
    <x v="12"/>
    <n v="16103492"/>
    <n v="14835003"/>
    <n v="1268489"/>
    <n v="191652"/>
    <n v="1076837"/>
    <n v="-15899"/>
    <n v="716566"/>
    <n v="0"/>
    <n v="381918"/>
    <n v="318749"/>
    <n v="7242444"/>
    <n v="6728109"/>
    <n v="1.071"/>
    <n v="94.7"/>
    <s v="-"/>
    <n v="7490285"/>
    <n v="68"/>
  </r>
  <r>
    <x v="13"/>
    <n v="22897605"/>
    <n v="21639731"/>
    <n v="1257874"/>
    <n v="267238"/>
    <n v="990636"/>
    <n v="-86201"/>
    <n v="739099"/>
    <n v="0"/>
    <n v="579741"/>
    <n v="73157"/>
    <n v="7680716"/>
    <n v="6956558"/>
    <n v="1.0860000000000001"/>
    <n v="94.4"/>
    <s v="-"/>
    <n v="7523405"/>
    <n v="51"/>
  </r>
  <r>
    <x v="14"/>
    <n v="19626002"/>
    <n v="17369237"/>
    <n v="2256765"/>
    <n v="96181"/>
    <n v="2160584"/>
    <n v="1169948"/>
    <n v="773747"/>
    <n v="1150"/>
    <n v="649079"/>
    <n v="1295766"/>
    <n v="7424360"/>
    <n v="7375384"/>
    <n v="1.0620000000000001"/>
    <n v="91"/>
    <s v="-"/>
    <n v="6989125"/>
    <n v="61.2"/>
  </r>
  <r>
    <x v="15"/>
    <n v="20901741"/>
    <n v="18851296"/>
    <n v="2050445"/>
    <n v="103281"/>
    <n v="1947164"/>
    <n v="-213420"/>
    <n v="1597555"/>
    <n v="0"/>
    <n v="949288"/>
    <n v="434847"/>
    <n v="8077789"/>
    <n v="7273264"/>
    <n v="1.0740000000000001"/>
    <n v="90.8"/>
    <s v="-"/>
    <n v="6858989"/>
    <n v="66.099999999999994"/>
  </r>
  <r>
    <x v="16"/>
    <n v="22619511"/>
    <n v="20659647"/>
    <n v="1959864"/>
    <n v="41744"/>
    <n v="1918120"/>
    <n v="-29044"/>
    <n v="423011"/>
    <n v="0"/>
    <n v="1520186"/>
    <n v="-1126219"/>
    <n v="8219833"/>
    <n v="7358370"/>
    <n v="1.0780000000000001"/>
    <n v="92.6"/>
    <s v="-"/>
    <n v="7262706"/>
    <n v="65.099999999999994"/>
  </r>
  <r>
    <x v="17"/>
    <n v="21909065"/>
    <n v="20371441"/>
    <n v="1537624"/>
    <n v="91872"/>
    <n v="1445752"/>
    <n v="-472368"/>
    <n v="1776935"/>
    <m/>
    <n v="1391233"/>
    <n v="-86666"/>
    <n v="8510017"/>
    <n v="7622840"/>
    <n v="1.115"/>
    <n v="97"/>
    <m/>
    <n v="7187909"/>
    <n v="65.5"/>
  </r>
</pivotCacheRecords>
</file>

<file path=xl/pivotCache/pivotCacheRecords118.xml><?xml version="1.0" encoding="utf-8"?>
<pivotCacheRecords xmlns="http://schemas.openxmlformats.org/spreadsheetml/2006/main" xmlns:r="http://schemas.openxmlformats.org/officeDocument/2006/relationships" count="18">
  <r>
    <x v="0"/>
    <n v="15211756"/>
    <n v="14266643"/>
    <n v="945113"/>
    <n v="167182"/>
    <n v="777931"/>
    <n v="-18607"/>
    <n v="493348"/>
    <n v="0"/>
    <n v="390000"/>
    <n v="84741"/>
    <n v="7662491"/>
    <n v="6011136"/>
    <n v="1.2529999999999999"/>
    <n v="87.2"/>
    <n v="8.5"/>
    <n v="12507358"/>
    <n v="75.7"/>
  </r>
  <r>
    <x v="1"/>
    <n v="16311510"/>
    <n v="15301018"/>
    <n v="1010492"/>
    <n v="406897"/>
    <n v="603595"/>
    <n v="-174336"/>
    <n v="1112865"/>
    <n v="0"/>
    <n v="531148"/>
    <n v="407381"/>
    <n v="7605661"/>
    <n v="6039532"/>
    <n v="1.266"/>
    <n v="86.9"/>
    <n v="7.9"/>
    <n v="13162868"/>
    <n v="76.7"/>
  </r>
  <r>
    <x v="2"/>
    <n v="15237654"/>
    <n v="14413839"/>
    <n v="823815"/>
    <n v="214211"/>
    <n v="609604"/>
    <n v="6009"/>
    <n v="9791"/>
    <n v="0"/>
    <n v="562629"/>
    <n v="-546829"/>
    <n v="7272206"/>
    <n v="5987680"/>
    <n v="1.25"/>
    <n v="92.3"/>
    <n v="8.9"/>
    <n v="13151266"/>
    <n v="72.2"/>
  </r>
  <r>
    <x v="3"/>
    <n v="13791680"/>
    <n v="13058531"/>
    <n v="733149"/>
    <n v="106673"/>
    <n v="626476"/>
    <n v="16872"/>
    <n v="311682"/>
    <n v="0"/>
    <n v="0"/>
    <n v="328554"/>
    <n v="6393448"/>
    <n v="6189551"/>
    <n v="1.169"/>
    <n v="88.7"/>
    <n v="10.1"/>
    <n v="12902907"/>
    <n v="72.8"/>
  </r>
  <r>
    <x v="4"/>
    <n v="15187360"/>
    <n v="14419080"/>
    <n v="768280"/>
    <n v="179265"/>
    <n v="589015"/>
    <n v="-37641"/>
    <n v="172309"/>
    <n v="0"/>
    <n v="370290"/>
    <n v="-235622"/>
    <n v="6592758"/>
    <n v="6554598"/>
    <n v="1.085"/>
    <n v="94.4"/>
    <n v="10.6"/>
    <n v="12452191"/>
    <n v="72.900000000000006"/>
  </r>
  <r>
    <x v="5"/>
    <n v="13895232"/>
    <n v="13032711"/>
    <n v="862521"/>
    <n v="54351"/>
    <n v="808170"/>
    <n v="219155"/>
    <n v="195678"/>
    <n v="0"/>
    <n v="0"/>
    <n v="414833"/>
    <n v="6427101"/>
    <n v="6506673"/>
    <n v="1.0089999999999999"/>
    <n v="94.2"/>
    <n v="10.3"/>
    <n v="12082648"/>
    <n v="74.7"/>
  </r>
  <r>
    <x v="6"/>
    <n v="14188617"/>
    <n v="13228566"/>
    <n v="960051"/>
    <n v="116059"/>
    <n v="843992"/>
    <n v="35822"/>
    <n v="583648"/>
    <n v="0"/>
    <n v="381908"/>
    <n v="237562"/>
    <n v="6823769"/>
    <n v="6861629"/>
    <n v="0.996"/>
    <n v="96.8"/>
    <n v="10.199999999999999"/>
    <n v="11402829"/>
    <n v="76"/>
  </r>
  <r>
    <x v="7"/>
    <n v="14662062"/>
    <n v="13906167"/>
    <n v="755895"/>
    <n v="111116"/>
    <n v="644779"/>
    <n v="-199213"/>
    <n v="495998"/>
    <n v="0"/>
    <n v="355044"/>
    <n v="-58259"/>
    <n v="6838613"/>
    <n v="6744352"/>
    <n v="0.999"/>
    <n v="98.7"/>
    <n v="10.1"/>
    <n v="10504447"/>
    <n v="75.599999999999994"/>
  </r>
  <r>
    <x v="8"/>
    <n v="14920832"/>
    <n v="14227308"/>
    <n v="693524"/>
    <n v="115436"/>
    <n v="578088"/>
    <n v="-66691"/>
    <n v="323041"/>
    <n v="0"/>
    <n v="121928"/>
    <n v="134422"/>
    <n v="7051375"/>
    <n v="6766493"/>
    <n v="1.0169999999999999"/>
    <n v="98.2"/>
    <n v="10.3"/>
    <n v="9809395"/>
    <n v="70.400000000000006"/>
  </r>
  <r>
    <x v="9"/>
    <n v="14788098"/>
    <n v="14042828"/>
    <n v="745270"/>
    <n v="61530"/>
    <n v="683740"/>
    <n v="105652"/>
    <n v="359229"/>
    <n v="0"/>
    <n v="397500"/>
    <n v="67381"/>
    <n v="7044988"/>
    <n v="6720377"/>
    <n v="1.0349999999999999"/>
    <n v="96.6"/>
    <n v="8.1999999999999993"/>
    <n v="9069164"/>
    <n v="72.400000000000006"/>
  </r>
  <r>
    <x v="10"/>
    <n v="17096304"/>
    <n v="15861895"/>
    <n v="1234409"/>
    <n v="72048"/>
    <n v="1162361"/>
    <n v="478621"/>
    <n v="461972"/>
    <n v="0"/>
    <n v="640029"/>
    <n v="300564"/>
    <n v="7090666"/>
    <n v="6695321"/>
    <n v="1.0489999999999999"/>
    <n v="93.5"/>
    <n v="6.8"/>
    <n v="8525974"/>
    <n v="74"/>
  </r>
  <r>
    <x v="11"/>
    <n v="15721825"/>
    <n v="14599967"/>
    <n v="1121858"/>
    <n v="29122"/>
    <n v="1092736"/>
    <n v="-69625"/>
    <n v="906378"/>
    <n v="0"/>
    <n v="317378"/>
    <n v="519375"/>
    <n v="7240064"/>
    <n v="6712255"/>
    <n v="1.0620000000000001"/>
    <n v="95"/>
    <n v="7"/>
    <n v="7900845"/>
    <n v="72.900000000000006"/>
  </r>
  <r>
    <x v="12"/>
    <n v="16103492"/>
    <n v="14835003"/>
    <n v="1268489"/>
    <n v="191652"/>
    <n v="1076837"/>
    <n v="-15899"/>
    <n v="716566"/>
    <n v="0"/>
    <n v="381918"/>
    <n v="318749"/>
    <n v="7242444"/>
    <n v="6728109"/>
    <n v="1.071"/>
    <n v="94.7"/>
    <s v="-"/>
    <n v="7490285"/>
    <n v="68"/>
  </r>
  <r>
    <x v="13"/>
    <n v="22897605"/>
    <n v="21639731"/>
    <n v="1257874"/>
    <n v="267238"/>
    <n v="990636"/>
    <n v="-86201"/>
    <n v="739099"/>
    <n v="0"/>
    <n v="579741"/>
    <n v="73157"/>
    <n v="7680716"/>
    <n v="6956558"/>
    <n v="1.0860000000000001"/>
    <n v="94.4"/>
    <s v="-"/>
    <n v="7523405"/>
    <n v="51"/>
  </r>
  <r>
    <x v="14"/>
    <n v="19626002"/>
    <n v="17369237"/>
    <n v="2256765"/>
    <n v="96181"/>
    <n v="2160584"/>
    <n v="1169948"/>
    <n v="773747"/>
    <n v="1150"/>
    <n v="649079"/>
    <n v="1295766"/>
    <n v="7424360"/>
    <n v="7375384"/>
    <n v="1.0620000000000001"/>
    <n v="91"/>
    <s v="-"/>
    <n v="6989125"/>
    <n v="61.2"/>
  </r>
  <r>
    <x v="15"/>
    <n v="20901741"/>
    <n v="18851296"/>
    <n v="2050445"/>
    <n v="103281"/>
    <n v="1947164"/>
    <n v="-213420"/>
    <n v="1597555"/>
    <n v="0"/>
    <n v="949288"/>
    <n v="434847"/>
    <n v="8077789"/>
    <n v="7273264"/>
    <n v="1.0740000000000001"/>
    <n v="90.8"/>
    <s v="-"/>
    <n v="6858989"/>
    <n v="66.099999999999994"/>
  </r>
  <r>
    <x v="16"/>
    <n v="22619511"/>
    <n v="20659647"/>
    <n v="1959864"/>
    <n v="41744"/>
    <n v="1918120"/>
    <n v="-29044"/>
    <n v="423011"/>
    <n v="0"/>
    <n v="1520186"/>
    <n v="-1126219"/>
    <n v="8219833"/>
    <n v="7358370"/>
    <n v="1.0780000000000001"/>
    <n v="92.6"/>
    <s v="-"/>
    <n v="7262706"/>
    <n v="65.099999999999994"/>
  </r>
  <r>
    <x v="17"/>
    <n v="21909065"/>
    <n v="20371441"/>
    <n v="1537624"/>
    <n v="91872"/>
    <n v="1445752"/>
    <n v="-472368"/>
    <n v="1776935"/>
    <m/>
    <n v="1391233"/>
    <n v="-86666"/>
    <n v="8510017"/>
    <n v="7622840"/>
    <n v="1.115"/>
    <n v="97"/>
    <m/>
    <n v="7187909"/>
    <n v="65.5"/>
  </r>
</pivotCacheRecords>
</file>

<file path=xl/pivotCache/pivotCacheRecords119.xml><?xml version="1.0" encoding="utf-8"?>
<pivotCacheRecords xmlns="http://schemas.openxmlformats.org/spreadsheetml/2006/main" xmlns:r="http://schemas.openxmlformats.org/officeDocument/2006/relationships" count="18">
  <r>
    <x v="0"/>
    <n v="12507358"/>
    <n v="9883644"/>
    <n v="6262438"/>
    <n v="834255"/>
    <n v="2786951"/>
    <n v="233466"/>
    <n v="0"/>
    <n v="250679"/>
    <n v="531435"/>
    <n v="1608134"/>
    <n v="12507358"/>
    <n v="265744"/>
    <n v="3313927"/>
    <n v="1833796"/>
    <n v="0"/>
    <n v="61098"/>
    <n v="866100"/>
    <n v="63183"/>
    <s v="-"/>
    <s v="-"/>
    <n v="15766"/>
    <n v="529"/>
    <n v="1514876"/>
    <n v="209180"/>
    <n v="2755025"/>
    <n v="1608134"/>
  </r>
  <r>
    <x v="1"/>
    <n v="12426868"/>
    <n v="9917139"/>
    <n v="6558779"/>
    <n v="827707"/>
    <n v="2530653"/>
    <n v="187227"/>
    <n v="0"/>
    <n v="205636"/>
    <n v="544112"/>
    <n v="1572754"/>
    <n v="12426868"/>
    <n v="242961"/>
    <n v="3049472"/>
    <n v="1649014"/>
    <n v="0"/>
    <n v="31388"/>
    <n v="1235044"/>
    <n v="47860"/>
    <s v="-"/>
    <s v="-"/>
    <n v="14602"/>
    <s v="-"/>
    <n v="1382800"/>
    <n v="190112"/>
    <n v="3010861"/>
    <n v="1572754"/>
  </r>
  <r>
    <x v="2"/>
    <n v="12484967"/>
    <n v="10181409"/>
    <n v="7109393"/>
    <n v="788103"/>
    <n v="2283913"/>
    <n v="140447"/>
    <n v="0"/>
    <n v="160040"/>
    <n v="518656"/>
    <n v="1484415"/>
    <n v="12484967"/>
    <n v="221672"/>
    <n v="2741801"/>
    <n v="1550399"/>
    <n v="0"/>
    <n v="80951"/>
    <n v="1425959"/>
    <n v="31711"/>
    <s v="-"/>
    <s v="-"/>
    <n v="30974"/>
    <s v="-"/>
    <n v="1243496"/>
    <n v="170654"/>
    <n v="3502935"/>
    <n v="1484415"/>
  </r>
  <r>
    <x v="3"/>
    <n v="12307148"/>
    <n v="10198384"/>
    <n v="7426659"/>
    <n v="743446"/>
    <n v="2028279"/>
    <n v="98377"/>
    <n v="0"/>
    <n v="113883"/>
    <n v="523714"/>
    <n v="1372790"/>
    <n v="12307148"/>
    <n v="202123"/>
    <n v="2442202"/>
    <n v="1358531"/>
    <n v="0"/>
    <n v="90500"/>
    <n v="1565745"/>
    <n v="26557"/>
    <s v="-"/>
    <s v="-"/>
    <s v="-"/>
    <s v="-"/>
    <n v="1098085"/>
    <n v="150799"/>
    <n v="3999816"/>
    <n v="1372790"/>
  </r>
  <r>
    <x v="4"/>
    <n v="11927821"/>
    <n v="10064693"/>
    <n v="7596189"/>
    <n v="698079"/>
    <n v="1770425"/>
    <n v="63082"/>
    <n v="0"/>
    <n v="79090"/>
    <n v="485549"/>
    <n v="1235407"/>
    <n v="11927821"/>
    <n v="382441"/>
    <n v="2109641"/>
    <n v="1132463"/>
    <n v="0"/>
    <n v="253600"/>
    <n v="1567287"/>
    <n v="21227"/>
    <s v="-"/>
    <s v="-"/>
    <s v="-"/>
    <s v="-"/>
    <n v="950897"/>
    <n v="130540"/>
    <n v="4144318"/>
    <n v="1235407"/>
  </r>
  <r>
    <x v="5"/>
    <n v="11630527"/>
    <n v="9536461"/>
    <n v="7382682"/>
    <n v="651991"/>
    <n v="1501788"/>
    <n v="212873"/>
    <n v="0"/>
    <n v="51250"/>
    <n v="694783"/>
    <n v="1135160"/>
    <n v="11630527"/>
    <n v="468753"/>
    <n v="2020278"/>
    <n v="944129"/>
    <n v="0"/>
    <n v="253600"/>
    <n v="1490211"/>
    <n v="15716"/>
    <n v="8800"/>
    <s v="-"/>
    <s v="-"/>
    <s v="-"/>
    <n v="801672"/>
    <n v="109867"/>
    <n v="4382341"/>
    <n v="1135160"/>
  </r>
  <r>
    <x v="6"/>
    <n v="11023826"/>
    <n v="8847563"/>
    <n v="7020691"/>
    <n v="605169"/>
    <n v="1221703"/>
    <n v="253672"/>
    <n v="0"/>
    <n v="31668"/>
    <n v="862314"/>
    <n v="1028609"/>
    <n v="11023826"/>
    <n v="495313"/>
    <n v="1872548"/>
    <n v="881244"/>
    <n v="0"/>
    <n v="246623"/>
    <n v="1423128"/>
    <n v="10020"/>
    <n v="8800"/>
    <s v="-"/>
    <s v="-"/>
    <s v="-"/>
    <n v="650587"/>
    <n v="88772"/>
    <n v="4318182"/>
    <n v="1028609"/>
  </r>
  <r>
    <x v="7"/>
    <n v="10199442"/>
    <n v="8031975"/>
    <n v="6544384"/>
    <n v="557603"/>
    <n v="929988"/>
    <n v="342832"/>
    <n v="0"/>
    <n v="16715"/>
    <n v="922988"/>
    <n v="884932"/>
    <n v="10199442"/>
    <n v="478317"/>
    <n v="1690864"/>
    <n v="895254"/>
    <n v="0"/>
    <n v="239549"/>
    <n v="1306728"/>
    <n v="4129"/>
    <n v="8800"/>
    <n v="51400"/>
    <s v="-"/>
    <s v="-"/>
    <n v="497501"/>
    <n v="67247"/>
    <n v="4074721"/>
    <n v="884932"/>
  </r>
  <r>
    <x v="8"/>
    <n v="9579279"/>
    <n v="7270637"/>
    <n v="6106893"/>
    <n v="508982"/>
    <n v="654762"/>
    <n v="514214"/>
    <n v="0"/>
    <n v="1516"/>
    <n v="1040858"/>
    <n v="752054"/>
    <n v="9579279"/>
    <n v="456998"/>
    <n v="1639346"/>
    <n v="926005"/>
    <n v="17200"/>
    <n v="243088"/>
    <n v="1167697"/>
    <s v="-"/>
    <n v="7715"/>
    <n v="84300"/>
    <s v="-"/>
    <s v="-"/>
    <n v="429527"/>
    <n v="45283"/>
    <n v="3810066"/>
    <n v="752054"/>
  </r>
  <r>
    <x v="9"/>
    <n v="8914838"/>
    <n v="6456095"/>
    <n v="5501285"/>
    <n v="457053"/>
    <n v="497757"/>
    <n v="704615"/>
    <n v="0"/>
    <n v="0"/>
    <n v="1107178"/>
    <n v="646950"/>
    <n v="8914838"/>
    <n v="420623"/>
    <n v="1557830"/>
    <n v="877481"/>
    <n v="17200"/>
    <n v="376286"/>
    <n v="1026894"/>
    <s v="-"/>
    <n v="6626"/>
    <n v="84300"/>
    <s v="-"/>
    <s v="-"/>
    <n v="360168"/>
    <n v="22870"/>
    <n v="3517610"/>
    <n v="646950"/>
  </r>
  <r>
    <x v="10"/>
    <n v="8448350"/>
    <n v="5862978"/>
    <n v="5079017"/>
    <n v="406139"/>
    <n v="377822"/>
    <n v="963804"/>
    <n v="0"/>
    <n v="0"/>
    <n v="1075829"/>
    <n v="545739"/>
    <n v="8448350"/>
    <n v="383987"/>
    <n v="1447389"/>
    <n v="967949"/>
    <n v="30000"/>
    <n v="522439"/>
    <n v="958694"/>
    <s v="-"/>
    <n v="5533"/>
    <n v="84300"/>
    <s v="-"/>
    <s v="-"/>
    <n v="289550"/>
    <s v="-"/>
    <n v="3212770"/>
    <n v="545739"/>
  </r>
  <r>
    <x v="11"/>
    <n v="7900845"/>
    <n v="5144441"/>
    <n v="4491434"/>
    <n v="355168"/>
    <n v="297839"/>
    <n v="1066230"/>
    <n v="0"/>
    <n v="231700"/>
    <n v="1007209"/>
    <n v="451266"/>
    <n v="7900845"/>
    <n v="393151"/>
    <n v="1329554"/>
    <n v="1168257"/>
    <n v="38400"/>
    <n v="498806"/>
    <n v="814274"/>
    <s v="-"/>
    <n v="4435"/>
    <n v="80133"/>
    <s v="-"/>
    <s v="-"/>
    <n v="218141"/>
    <s v="-"/>
    <n v="2904429"/>
    <n v="451266"/>
  </r>
  <r>
    <x v="12"/>
    <n v="7490285"/>
    <n v="4455410"/>
    <n v="3904030"/>
    <n v="304534"/>
    <n v="246846"/>
    <n v="1168905"/>
    <n v="0"/>
    <n v="519900"/>
    <n v="970026"/>
    <n v="376044"/>
    <n v="7490285"/>
    <n v="383889"/>
    <n v="1313942"/>
    <n v="1385399"/>
    <n v="37396"/>
    <n v="474923"/>
    <n v="680107"/>
    <s v="-"/>
    <n v="3333"/>
    <n v="73219"/>
    <s v="-"/>
    <s v="-"/>
    <n v="168715"/>
    <s v="-"/>
    <n v="2593319"/>
    <n v="376044"/>
  </r>
  <r>
    <x v="13"/>
    <n v="7523405"/>
    <n v="3890451"/>
    <n v="3437900"/>
    <n v="253848"/>
    <n v="198703"/>
    <n v="1339068"/>
    <n v="0"/>
    <n v="985884"/>
    <n v="932291"/>
    <n v="375711"/>
    <n v="7523405"/>
    <n v="358256"/>
    <n v="1509531"/>
    <n v="1716702"/>
    <n v="49192"/>
    <n v="438142"/>
    <n v="603268"/>
    <s v="-"/>
    <n v="2226"/>
    <n v="66281"/>
    <s v="-"/>
    <s v="-"/>
    <n v="125306"/>
    <s v="-"/>
    <n v="2278790"/>
    <n v="375711"/>
  </r>
  <r>
    <x v="14"/>
    <n v="6989125"/>
    <n v="3220858"/>
    <n v="2867347"/>
    <n v="353511"/>
    <n v="150400"/>
    <n v="1551238"/>
    <n v="0"/>
    <n v="867674"/>
    <n v="957161"/>
    <n v="392194"/>
    <n v="6989125"/>
    <n v="333113"/>
    <n v="1665203"/>
    <n v="1489581"/>
    <n v="47451"/>
    <n v="387348"/>
    <n v="563842"/>
    <s v="-"/>
    <n v="1115"/>
    <n v="59319"/>
    <s v="-"/>
    <s v="-"/>
    <n v="88751"/>
    <s v="-"/>
    <n v="1961208"/>
    <n v="392194"/>
  </r>
  <r>
    <x v="15"/>
    <n v="6858989"/>
    <n v="2572492"/>
    <n v="2318233"/>
    <n v="152323"/>
    <n v="101936"/>
    <n v="1729936"/>
    <n v="0"/>
    <n v="712487"/>
    <n v="1302810"/>
    <n v="541264"/>
    <n v="6858989"/>
    <n v="308790"/>
    <n v="2242744"/>
    <n v="1219413"/>
    <n v="45221"/>
    <n v="336241"/>
    <n v="411597"/>
    <m/>
    <n v="0"/>
    <n v="52334"/>
    <s v="-"/>
    <s v="-"/>
    <n v="59080"/>
    <s v="-"/>
    <n v="1642305"/>
    <n v="541264"/>
  </r>
  <r>
    <x v="16"/>
    <n v="7262706"/>
    <n v="2008651"/>
    <n v="1847632"/>
    <n v="101482"/>
    <n v="59537"/>
    <n v="1862071"/>
    <n v="0"/>
    <n v="1130654"/>
    <n v="1523429"/>
    <n v="737901"/>
    <n v="7262706"/>
    <n v="289694"/>
    <n v="3177408"/>
    <n v="962601"/>
    <n v="56686"/>
    <n v="285417"/>
    <n v="333984"/>
    <s v="-"/>
    <n v="0"/>
    <n v="45325"/>
    <s v="-"/>
    <s v="-"/>
    <n v="35570"/>
    <s v="-"/>
    <n v="1338120"/>
    <n v="737901"/>
  </r>
  <r>
    <x v="17"/>
    <n v="7187909"/>
    <n v="1538530"/>
    <n v="1470941"/>
    <n v="50590"/>
    <n v="16999"/>
    <n v="1917730"/>
    <n v="0"/>
    <n v="1084051"/>
    <n v="1561715"/>
    <n v="1085883"/>
    <n v="7187909"/>
    <n v="274970"/>
    <n v="3562364"/>
    <n v="770011"/>
    <n v="53890"/>
    <n v="295274"/>
    <n v="328422"/>
    <m/>
    <n v="0"/>
    <n v="38291"/>
    <m/>
    <m/>
    <n v="17618"/>
    <m/>
    <n v="1064786"/>
    <n v="782283"/>
  </r>
</pivotCacheRecords>
</file>

<file path=xl/pivotCache/pivotCacheRecords12.xml><?xml version="1.0" encoding="utf-8"?>
<pivotCacheRecords xmlns="http://schemas.openxmlformats.org/spreadsheetml/2006/main" xmlns:r="http://schemas.openxmlformats.org/officeDocument/2006/relationships" count="6">
  <r>
    <x v="0"/>
    <n v="107"/>
    <n v="20"/>
    <n v="39"/>
    <n v="38"/>
    <n v="9"/>
    <n v="1"/>
    <n v="138"/>
    <n v="1063"/>
    <n v="68"/>
    <n v="574"/>
    <n v="70"/>
    <n v="489"/>
  </r>
  <r>
    <x v="1"/>
    <n v="91"/>
    <n v="11"/>
    <n v="33"/>
    <n v="27"/>
    <n v="11"/>
    <n v="9"/>
    <n v="118"/>
    <n v="1228"/>
    <n v="59"/>
    <n v="634"/>
    <n v="59"/>
    <n v="594"/>
  </r>
  <r>
    <x v="2"/>
    <n v="87"/>
    <n v="20"/>
    <n v="25"/>
    <n v="32"/>
    <n v="6"/>
    <n v="4"/>
    <n v="114"/>
    <n v="1026"/>
    <n v="61"/>
    <n v="569"/>
    <n v="53"/>
    <n v="457"/>
  </r>
  <r>
    <x v="3"/>
    <n v="81"/>
    <n v="23"/>
    <n v="23"/>
    <n v="21"/>
    <n v="11"/>
    <n v="3"/>
    <n v="102"/>
    <n v="870"/>
    <n v="57"/>
    <n v="521"/>
    <n v="45"/>
    <n v="349"/>
  </r>
  <r>
    <x v="4"/>
    <n v="72"/>
    <n v="16"/>
    <n v="19"/>
    <n v="20"/>
    <n v="12"/>
    <n v="5"/>
    <n v="72"/>
    <n v="956"/>
    <s v="-"/>
    <s v="-"/>
    <s v="-"/>
    <s v="-"/>
  </r>
  <r>
    <x v="5"/>
    <n v="62"/>
    <n v="13"/>
    <n v="11"/>
    <n v="22"/>
    <n v="9"/>
    <n v="7"/>
    <n v="62"/>
    <n v="843"/>
    <s v="-"/>
    <s v="-"/>
    <s v="-"/>
    <s v="-"/>
  </r>
</pivotCacheRecords>
</file>

<file path=xl/pivotCache/pivotCacheRecords120.xml><?xml version="1.0" encoding="utf-8"?>
<pivotCacheRecords xmlns="http://schemas.openxmlformats.org/spreadsheetml/2006/main" xmlns:r="http://schemas.openxmlformats.org/officeDocument/2006/relationships" count="18">
  <r>
    <x v="0"/>
    <n v="12507358"/>
    <n v="9883644"/>
    <n v="6262438"/>
    <n v="834255"/>
    <n v="2786951"/>
    <n v="233466"/>
    <n v="0"/>
    <n v="250679"/>
    <n v="531435"/>
    <n v="1608134"/>
    <n v="12507358"/>
    <n v="265744"/>
    <n v="3313927"/>
    <n v="1833796"/>
    <n v="0"/>
    <n v="61098"/>
    <n v="866100"/>
    <n v="63183"/>
    <s v="-"/>
    <s v="-"/>
    <n v="15766"/>
    <n v="529"/>
    <n v="1514876"/>
    <n v="209180"/>
    <n v="2755025"/>
    <n v="1608134"/>
  </r>
  <r>
    <x v="1"/>
    <n v="12426868"/>
    <n v="9917139"/>
    <n v="6558779"/>
    <n v="827707"/>
    <n v="2530653"/>
    <n v="187227"/>
    <n v="0"/>
    <n v="205636"/>
    <n v="544112"/>
    <n v="1572754"/>
    <n v="12426868"/>
    <n v="242961"/>
    <n v="3049472"/>
    <n v="1649014"/>
    <n v="0"/>
    <n v="31388"/>
    <n v="1235044"/>
    <n v="47860"/>
    <s v="-"/>
    <s v="-"/>
    <n v="14602"/>
    <s v="-"/>
    <n v="1382800"/>
    <n v="190112"/>
    <n v="3010861"/>
    <n v="1572754"/>
  </r>
  <r>
    <x v="2"/>
    <n v="12484967"/>
    <n v="10181409"/>
    <n v="7109393"/>
    <n v="788103"/>
    <n v="2283913"/>
    <n v="140447"/>
    <n v="0"/>
    <n v="160040"/>
    <n v="518656"/>
    <n v="1484415"/>
    <n v="12484967"/>
    <n v="221672"/>
    <n v="2741801"/>
    <n v="1550399"/>
    <n v="0"/>
    <n v="80951"/>
    <n v="1425959"/>
    <n v="31711"/>
    <s v="-"/>
    <s v="-"/>
    <n v="30974"/>
    <s v="-"/>
    <n v="1243496"/>
    <n v="170654"/>
    <n v="3502935"/>
    <n v="1484415"/>
  </r>
  <r>
    <x v="3"/>
    <n v="12307148"/>
    <n v="10198384"/>
    <n v="7426659"/>
    <n v="743446"/>
    <n v="2028279"/>
    <n v="98377"/>
    <n v="0"/>
    <n v="113883"/>
    <n v="523714"/>
    <n v="1372790"/>
    <n v="12307148"/>
    <n v="202123"/>
    <n v="2442202"/>
    <n v="1358531"/>
    <n v="0"/>
    <n v="90500"/>
    <n v="1565745"/>
    <n v="26557"/>
    <s v="-"/>
    <s v="-"/>
    <s v="-"/>
    <s v="-"/>
    <n v="1098085"/>
    <n v="150799"/>
    <n v="3999816"/>
    <n v="1372790"/>
  </r>
  <r>
    <x v="4"/>
    <n v="11927821"/>
    <n v="10064693"/>
    <n v="7596189"/>
    <n v="698079"/>
    <n v="1770425"/>
    <n v="63082"/>
    <n v="0"/>
    <n v="79090"/>
    <n v="485549"/>
    <n v="1235407"/>
    <n v="11927821"/>
    <n v="382441"/>
    <n v="2109641"/>
    <n v="1132463"/>
    <n v="0"/>
    <n v="253600"/>
    <n v="1567287"/>
    <n v="21227"/>
    <s v="-"/>
    <s v="-"/>
    <s v="-"/>
    <s v="-"/>
    <n v="950897"/>
    <n v="130540"/>
    <n v="4144318"/>
    <n v="1235407"/>
  </r>
  <r>
    <x v="5"/>
    <n v="11630527"/>
    <n v="9536461"/>
    <n v="7382682"/>
    <n v="651991"/>
    <n v="1501788"/>
    <n v="212873"/>
    <n v="0"/>
    <n v="51250"/>
    <n v="694783"/>
    <n v="1135160"/>
    <n v="11630527"/>
    <n v="468753"/>
    <n v="2020278"/>
    <n v="944129"/>
    <n v="0"/>
    <n v="253600"/>
    <n v="1490211"/>
    <n v="15716"/>
    <n v="8800"/>
    <s v="-"/>
    <s v="-"/>
    <s v="-"/>
    <n v="801672"/>
    <n v="109867"/>
    <n v="4382341"/>
    <n v="1135160"/>
  </r>
  <r>
    <x v="6"/>
    <n v="11023826"/>
    <n v="8847563"/>
    <n v="7020691"/>
    <n v="605169"/>
    <n v="1221703"/>
    <n v="253672"/>
    <n v="0"/>
    <n v="31668"/>
    <n v="862314"/>
    <n v="1028609"/>
    <n v="11023826"/>
    <n v="495313"/>
    <n v="1872548"/>
    <n v="881244"/>
    <n v="0"/>
    <n v="246623"/>
    <n v="1423128"/>
    <n v="10020"/>
    <n v="8800"/>
    <s v="-"/>
    <s v="-"/>
    <s v="-"/>
    <n v="650587"/>
    <n v="88772"/>
    <n v="4318182"/>
    <n v="1028609"/>
  </r>
  <r>
    <x v="7"/>
    <n v="10199442"/>
    <n v="8031975"/>
    <n v="6544384"/>
    <n v="557603"/>
    <n v="929988"/>
    <n v="342832"/>
    <n v="0"/>
    <n v="16715"/>
    <n v="922988"/>
    <n v="884932"/>
    <n v="10199442"/>
    <n v="478317"/>
    <n v="1690864"/>
    <n v="895254"/>
    <n v="0"/>
    <n v="239549"/>
    <n v="1306728"/>
    <n v="4129"/>
    <n v="8800"/>
    <n v="51400"/>
    <s v="-"/>
    <s v="-"/>
    <n v="497501"/>
    <n v="67247"/>
    <n v="4074721"/>
    <n v="884932"/>
  </r>
  <r>
    <x v="8"/>
    <n v="9579279"/>
    <n v="7270637"/>
    <n v="6106893"/>
    <n v="508982"/>
    <n v="654762"/>
    <n v="514214"/>
    <n v="0"/>
    <n v="1516"/>
    <n v="1040858"/>
    <n v="752054"/>
    <n v="9579279"/>
    <n v="456998"/>
    <n v="1639346"/>
    <n v="926005"/>
    <n v="17200"/>
    <n v="243088"/>
    <n v="1167697"/>
    <s v="-"/>
    <n v="7715"/>
    <n v="84300"/>
    <s v="-"/>
    <s v="-"/>
    <n v="429527"/>
    <n v="45283"/>
    <n v="3810066"/>
    <n v="752054"/>
  </r>
  <r>
    <x v="9"/>
    <n v="8914838"/>
    <n v="6456095"/>
    <n v="5501285"/>
    <n v="457053"/>
    <n v="497757"/>
    <n v="704615"/>
    <n v="0"/>
    <n v="0"/>
    <n v="1107178"/>
    <n v="646950"/>
    <n v="8914838"/>
    <n v="420623"/>
    <n v="1557830"/>
    <n v="877481"/>
    <n v="17200"/>
    <n v="376286"/>
    <n v="1026894"/>
    <s v="-"/>
    <n v="6626"/>
    <n v="84300"/>
    <s v="-"/>
    <s v="-"/>
    <n v="360168"/>
    <n v="22870"/>
    <n v="3517610"/>
    <n v="646950"/>
  </r>
  <r>
    <x v="10"/>
    <n v="8448350"/>
    <n v="5862978"/>
    <n v="5079017"/>
    <n v="406139"/>
    <n v="377822"/>
    <n v="963804"/>
    <n v="0"/>
    <n v="0"/>
    <n v="1075829"/>
    <n v="545739"/>
    <n v="8448350"/>
    <n v="383987"/>
    <n v="1447389"/>
    <n v="967949"/>
    <n v="30000"/>
    <n v="522439"/>
    <n v="958694"/>
    <s v="-"/>
    <n v="5533"/>
    <n v="84300"/>
    <s v="-"/>
    <s v="-"/>
    <n v="289550"/>
    <s v="-"/>
    <n v="3212770"/>
    <n v="545739"/>
  </r>
  <r>
    <x v="11"/>
    <n v="7900845"/>
    <n v="5144441"/>
    <n v="4491434"/>
    <n v="355168"/>
    <n v="297839"/>
    <n v="1066230"/>
    <n v="0"/>
    <n v="231700"/>
    <n v="1007209"/>
    <n v="451266"/>
    <n v="7900845"/>
    <n v="393151"/>
    <n v="1329554"/>
    <n v="1168257"/>
    <n v="38400"/>
    <n v="498806"/>
    <n v="814274"/>
    <s v="-"/>
    <n v="4435"/>
    <n v="80133"/>
    <s v="-"/>
    <s v="-"/>
    <n v="218141"/>
    <s v="-"/>
    <n v="2904429"/>
    <n v="451266"/>
  </r>
  <r>
    <x v="12"/>
    <n v="7490285"/>
    <n v="4455410"/>
    <n v="3904030"/>
    <n v="304534"/>
    <n v="246846"/>
    <n v="1168905"/>
    <n v="0"/>
    <n v="519900"/>
    <n v="970026"/>
    <n v="376044"/>
    <n v="7490285"/>
    <n v="383889"/>
    <n v="1313942"/>
    <n v="1385399"/>
    <n v="37396"/>
    <n v="474923"/>
    <n v="680107"/>
    <s v="-"/>
    <n v="3333"/>
    <n v="73219"/>
    <s v="-"/>
    <s v="-"/>
    <n v="168715"/>
    <s v="-"/>
    <n v="2593319"/>
    <n v="376044"/>
  </r>
  <r>
    <x v="13"/>
    <n v="7523405"/>
    <n v="3890451"/>
    <n v="3437900"/>
    <n v="253848"/>
    <n v="198703"/>
    <n v="1339068"/>
    <n v="0"/>
    <n v="985884"/>
    <n v="932291"/>
    <n v="375711"/>
    <n v="7523405"/>
    <n v="358256"/>
    <n v="1509531"/>
    <n v="1716702"/>
    <n v="49192"/>
    <n v="438142"/>
    <n v="603268"/>
    <s v="-"/>
    <n v="2226"/>
    <n v="66281"/>
    <s v="-"/>
    <s v="-"/>
    <n v="125306"/>
    <s v="-"/>
    <n v="2278790"/>
    <n v="375711"/>
  </r>
  <r>
    <x v="14"/>
    <n v="6989125"/>
    <n v="3220858"/>
    <n v="2867347"/>
    <n v="353511"/>
    <n v="150400"/>
    <n v="1551238"/>
    <n v="0"/>
    <n v="867674"/>
    <n v="957161"/>
    <n v="392194"/>
    <n v="6989125"/>
    <n v="333113"/>
    <n v="1665203"/>
    <n v="1489581"/>
    <n v="47451"/>
    <n v="387348"/>
    <n v="563842"/>
    <s v="-"/>
    <n v="1115"/>
    <n v="59319"/>
    <s v="-"/>
    <s v="-"/>
    <n v="88751"/>
    <s v="-"/>
    <n v="1961208"/>
    <n v="392194"/>
  </r>
  <r>
    <x v="15"/>
    <n v="6858989"/>
    <n v="2572492"/>
    <n v="2318233"/>
    <n v="152323"/>
    <n v="101936"/>
    <n v="1729936"/>
    <n v="0"/>
    <n v="712487"/>
    <n v="1302810"/>
    <n v="541264"/>
    <n v="6858989"/>
    <n v="308790"/>
    <n v="2242744"/>
    <n v="1219413"/>
    <n v="45221"/>
    <n v="336241"/>
    <n v="411597"/>
    <m/>
    <n v="0"/>
    <n v="52334"/>
    <s v="-"/>
    <s v="-"/>
    <n v="59080"/>
    <s v="-"/>
    <n v="1642305"/>
    <n v="541264"/>
  </r>
  <r>
    <x v="16"/>
    <n v="7262706"/>
    <n v="2008651"/>
    <n v="1847632"/>
    <n v="101482"/>
    <n v="59537"/>
    <n v="1862071"/>
    <n v="0"/>
    <n v="1130654"/>
    <n v="1523429"/>
    <n v="737901"/>
    <n v="7262706"/>
    <n v="289694"/>
    <n v="3177408"/>
    <n v="962601"/>
    <n v="56686"/>
    <n v="285417"/>
    <n v="333984"/>
    <s v="-"/>
    <n v="0"/>
    <n v="45325"/>
    <s v="-"/>
    <s v="-"/>
    <n v="35570"/>
    <s v="-"/>
    <n v="1338120"/>
    <n v="737901"/>
  </r>
  <r>
    <x v="17"/>
    <n v="7187909"/>
    <n v="1538530"/>
    <n v="1470941"/>
    <n v="50590"/>
    <n v="16999"/>
    <n v="1917730"/>
    <n v="0"/>
    <n v="1084051"/>
    <n v="1561715"/>
    <n v="1085883"/>
    <n v="7187909"/>
    <n v="274970"/>
    <n v="3562364"/>
    <n v="770011"/>
    <n v="53890"/>
    <n v="295274"/>
    <n v="328422"/>
    <m/>
    <n v="0"/>
    <n v="38291"/>
    <m/>
    <m/>
    <n v="17618"/>
    <m/>
    <n v="1064786"/>
    <n v="782283"/>
  </r>
</pivotCacheRecords>
</file>

<file path=xl/pivotCache/pivotCacheRecords121.xml><?xml version="1.0" encoding="utf-8"?>
<pivotCacheRecords xmlns="http://schemas.openxmlformats.org/spreadsheetml/2006/main" xmlns:r="http://schemas.openxmlformats.org/officeDocument/2006/relationships" count="18">
  <r>
    <x v="0"/>
    <n v="12507358"/>
    <n v="9883644"/>
    <n v="6262438"/>
    <n v="834255"/>
    <n v="2786951"/>
    <n v="233466"/>
    <n v="0"/>
    <n v="250679"/>
    <n v="531435"/>
    <n v="1608134"/>
    <n v="12507358"/>
    <n v="265744"/>
    <n v="3313927"/>
    <n v="1833796"/>
    <n v="0"/>
    <n v="61098"/>
    <n v="866100"/>
    <n v="63183"/>
    <s v="-"/>
    <s v="-"/>
    <n v="15766"/>
    <n v="529"/>
    <n v="1514876"/>
    <n v="209180"/>
    <n v="2755025"/>
    <n v="1608134"/>
  </r>
  <r>
    <x v="1"/>
    <n v="12426868"/>
    <n v="9917139"/>
    <n v="6558779"/>
    <n v="827707"/>
    <n v="2530653"/>
    <n v="187227"/>
    <n v="0"/>
    <n v="205636"/>
    <n v="544112"/>
    <n v="1572754"/>
    <n v="12426868"/>
    <n v="242961"/>
    <n v="3049472"/>
    <n v="1649014"/>
    <n v="0"/>
    <n v="31388"/>
    <n v="1235044"/>
    <n v="47860"/>
    <s v="-"/>
    <s v="-"/>
    <n v="14602"/>
    <s v="-"/>
    <n v="1382800"/>
    <n v="190112"/>
    <n v="3010861"/>
    <n v="1572754"/>
  </r>
  <r>
    <x v="2"/>
    <n v="12484967"/>
    <n v="10181409"/>
    <n v="7109393"/>
    <n v="788103"/>
    <n v="2283913"/>
    <n v="140447"/>
    <n v="0"/>
    <n v="160040"/>
    <n v="518656"/>
    <n v="1484415"/>
    <n v="12484967"/>
    <n v="221672"/>
    <n v="2741801"/>
    <n v="1550399"/>
    <n v="0"/>
    <n v="80951"/>
    <n v="1425959"/>
    <n v="31711"/>
    <s v="-"/>
    <s v="-"/>
    <n v="30974"/>
    <s v="-"/>
    <n v="1243496"/>
    <n v="170654"/>
    <n v="3502935"/>
    <n v="1484415"/>
  </r>
  <r>
    <x v="3"/>
    <n v="12307148"/>
    <n v="10198384"/>
    <n v="7426659"/>
    <n v="743446"/>
    <n v="2028279"/>
    <n v="98377"/>
    <n v="0"/>
    <n v="113883"/>
    <n v="523714"/>
    <n v="1372790"/>
    <n v="12307148"/>
    <n v="202123"/>
    <n v="2442202"/>
    <n v="1358531"/>
    <n v="0"/>
    <n v="90500"/>
    <n v="1565745"/>
    <n v="26557"/>
    <s v="-"/>
    <s v="-"/>
    <s v="-"/>
    <s v="-"/>
    <n v="1098085"/>
    <n v="150799"/>
    <n v="3999816"/>
    <n v="1372790"/>
  </r>
  <r>
    <x v="4"/>
    <n v="11927821"/>
    <n v="10064693"/>
    <n v="7596189"/>
    <n v="698079"/>
    <n v="1770425"/>
    <n v="63082"/>
    <n v="0"/>
    <n v="79090"/>
    <n v="485549"/>
    <n v="1235407"/>
    <n v="11927821"/>
    <n v="382441"/>
    <n v="2109641"/>
    <n v="1132463"/>
    <n v="0"/>
    <n v="253600"/>
    <n v="1567287"/>
    <n v="21227"/>
    <s v="-"/>
    <s v="-"/>
    <s v="-"/>
    <s v="-"/>
    <n v="950897"/>
    <n v="130540"/>
    <n v="4144318"/>
    <n v="1235407"/>
  </r>
  <r>
    <x v="5"/>
    <n v="11630527"/>
    <n v="9536461"/>
    <n v="7382682"/>
    <n v="651991"/>
    <n v="1501788"/>
    <n v="212873"/>
    <n v="0"/>
    <n v="51250"/>
    <n v="694783"/>
    <n v="1135160"/>
    <n v="11630527"/>
    <n v="468753"/>
    <n v="2020278"/>
    <n v="944129"/>
    <n v="0"/>
    <n v="253600"/>
    <n v="1490211"/>
    <n v="15716"/>
    <n v="8800"/>
    <s v="-"/>
    <s v="-"/>
    <s v="-"/>
    <n v="801672"/>
    <n v="109867"/>
    <n v="4382341"/>
    <n v="1135160"/>
  </r>
  <r>
    <x v="6"/>
    <n v="11023826"/>
    <n v="8847563"/>
    <n v="7020691"/>
    <n v="605169"/>
    <n v="1221703"/>
    <n v="253672"/>
    <n v="0"/>
    <n v="31668"/>
    <n v="862314"/>
    <n v="1028609"/>
    <n v="11023826"/>
    <n v="495313"/>
    <n v="1872548"/>
    <n v="881244"/>
    <n v="0"/>
    <n v="246623"/>
    <n v="1423128"/>
    <n v="10020"/>
    <n v="8800"/>
    <s v="-"/>
    <s v="-"/>
    <s v="-"/>
    <n v="650587"/>
    <n v="88772"/>
    <n v="4318182"/>
    <n v="1028609"/>
  </r>
  <r>
    <x v="7"/>
    <n v="10199442"/>
    <n v="8031975"/>
    <n v="6544384"/>
    <n v="557603"/>
    <n v="929988"/>
    <n v="342832"/>
    <n v="0"/>
    <n v="16715"/>
    <n v="922988"/>
    <n v="884932"/>
    <n v="10199442"/>
    <n v="478317"/>
    <n v="1690864"/>
    <n v="895254"/>
    <n v="0"/>
    <n v="239549"/>
    <n v="1306728"/>
    <n v="4129"/>
    <n v="8800"/>
    <n v="51400"/>
    <s v="-"/>
    <s v="-"/>
    <n v="497501"/>
    <n v="67247"/>
    <n v="4074721"/>
    <n v="884932"/>
  </r>
  <r>
    <x v="8"/>
    <n v="9579279"/>
    <n v="7270637"/>
    <n v="6106893"/>
    <n v="508982"/>
    <n v="654762"/>
    <n v="514214"/>
    <n v="0"/>
    <n v="1516"/>
    <n v="1040858"/>
    <n v="752054"/>
    <n v="9579279"/>
    <n v="456998"/>
    <n v="1639346"/>
    <n v="926005"/>
    <n v="17200"/>
    <n v="243088"/>
    <n v="1167697"/>
    <s v="-"/>
    <n v="7715"/>
    <n v="84300"/>
    <s v="-"/>
    <s v="-"/>
    <n v="429527"/>
    <n v="45283"/>
    <n v="3810066"/>
    <n v="752054"/>
  </r>
  <r>
    <x v="9"/>
    <n v="8914838"/>
    <n v="6456095"/>
    <n v="5501285"/>
    <n v="457053"/>
    <n v="497757"/>
    <n v="704615"/>
    <n v="0"/>
    <n v="0"/>
    <n v="1107178"/>
    <n v="646950"/>
    <n v="8914838"/>
    <n v="420623"/>
    <n v="1557830"/>
    <n v="877481"/>
    <n v="17200"/>
    <n v="376286"/>
    <n v="1026894"/>
    <s v="-"/>
    <n v="6626"/>
    <n v="84300"/>
    <s v="-"/>
    <s v="-"/>
    <n v="360168"/>
    <n v="22870"/>
    <n v="3517610"/>
    <n v="646950"/>
  </r>
  <r>
    <x v="10"/>
    <n v="8448350"/>
    <n v="5862978"/>
    <n v="5079017"/>
    <n v="406139"/>
    <n v="377822"/>
    <n v="963804"/>
    <n v="0"/>
    <n v="0"/>
    <n v="1075829"/>
    <n v="545739"/>
    <n v="8448350"/>
    <n v="383987"/>
    <n v="1447389"/>
    <n v="967949"/>
    <n v="30000"/>
    <n v="522439"/>
    <n v="958694"/>
    <s v="-"/>
    <n v="5533"/>
    <n v="84300"/>
    <s v="-"/>
    <s v="-"/>
    <n v="289550"/>
    <s v="-"/>
    <n v="3212770"/>
    <n v="545739"/>
  </r>
  <r>
    <x v="11"/>
    <n v="7900845"/>
    <n v="5144441"/>
    <n v="4491434"/>
    <n v="355168"/>
    <n v="297839"/>
    <n v="1066230"/>
    <n v="0"/>
    <n v="231700"/>
    <n v="1007209"/>
    <n v="451266"/>
    <n v="7900845"/>
    <n v="393151"/>
    <n v="1329554"/>
    <n v="1168257"/>
    <n v="38400"/>
    <n v="498806"/>
    <n v="814274"/>
    <s v="-"/>
    <n v="4435"/>
    <n v="80133"/>
    <s v="-"/>
    <s v="-"/>
    <n v="218141"/>
    <s v="-"/>
    <n v="2904429"/>
    <n v="451266"/>
  </r>
  <r>
    <x v="12"/>
    <n v="7490285"/>
    <n v="4455410"/>
    <n v="3904030"/>
    <n v="304534"/>
    <n v="246846"/>
    <n v="1168905"/>
    <n v="0"/>
    <n v="519900"/>
    <n v="970026"/>
    <n v="376044"/>
    <n v="7490285"/>
    <n v="383889"/>
    <n v="1313942"/>
    <n v="1385399"/>
    <n v="37396"/>
    <n v="474923"/>
    <n v="680107"/>
    <s v="-"/>
    <n v="3333"/>
    <n v="73219"/>
    <s v="-"/>
    <s v="-"/>
    <n v="168715"/>
    <s v="-"/>
    <n v="2593319"/>
    <n v="376044"/>
  </r>
  <r>
    <x v="13"/>
    <n v="7523405"/>
    <n v="3890451"/>
    <n v="3437900"/>
    <n v="253848"/>
    <n v="198703"/>
    <n v="1339068"/>
    <n v="0"/>
    <n v="985884"/>
    <n v="932291"/>
    <n v="375711"/>
    <n v="7523405"/>
    <n v="358256"/>
    <n v="1509531"/>
    <n v="1716702"/>
    <n v="49192"/>
    <n v="438142"/>
    <n v="603268"/>
    <s v="-"/>
    <n v="2226"/>
    <n v="66281"/>
    <s v="-"/>
    <s v="-"/>
    <n v="125306"/>
    <s v="-"/>
    <n v="2278790"/>
    <n v="375711"/>
  </r>
  <r>
    <x v="14"/>
    <n v="6989125"/>
    <n v="3220858"/>
    <n v="2867347"/>
    <n v="353511"/>
    <n v="150400"/>
    <n v="1551238"/>
    <n v="0"/>
    <n v="867674"/>
    <n v="957161"/>
    <n v="392194"/>
    <n v="6989125"/>
    <n v="333113"/>
    <n v="1665203"/>
    <n v="1489581"/>
    <n v="47451"/>
    <n v="387348"/>
    <n v="563842"/>
    <s v="-"/>
    <n v="1115"/>
    <n v="59319"/>
    <s v="-"/>
    <s v="-"/>
    <n v="88751"/>
    <s v="-"/>
    <n v="1961208"/>
    <n v="392194"/>
  </r>
  <r>
    <x v="15"/>
    <n v="6858989"/>
    <n v="2572492"/>
    <n v="2318233"/>
    <n v="152323"/>
    <n v="101936"/>
    <n v="1729936"/>
    <n v="0"/>
    <n v="712487"/>
    <n v="1302810"/>
    <n v="541264"/>
    <n v="6858989"/>
    <n v="308790"/>
    <n v="2242744"/>
    <n v="1219413"/>
    <n v="45221"/>
    <n v="336241"/>
    <n v="411597"/>
    <m/>
    <n v="0"/>
    <n v="52334"/>
    <s v="-"/>
    <s v="-"/>
    <n v="59080"/>
    <s v="-"/>
    <n v="1642305"/>
    <n v="541264"/>
  </r>
  <r>
    <x v="16"/>
    <n v="7262706"/>
    <n v="2008651"/>
    <n v="1847632"/>
    <n v="101482"/>
    <n v="59537"/>
    <n v="1862071"/>
    <n v="0"/>
    <n v="1130654"/>
    <n v="1523429"/>
    <n v="737901"/>
    <n v="7262706"/>
    <n v="289694"/>
    <n v="3177408"/>
    <n v="962601"/>
    <n v="56686"/>
    <n v="285417"/>
    <n v="333984"/>
    <s v="-"/>
    <n v="0"/>
    <n v="45325"/>
    <s v="-"/>
    <s v="-"/>
    <n v="35570"/>
    <s v="-"/>
    <n v="1338120"/>
    <n v="737901"/>
  </r>
  <r>
    <x v="17"/>
    <n v="7187909"/>
    <n v="1538530"/>
    <n v="1470941"/>
    <n v="50590"/>
    <n v="16999"/>
    <n v="1917730"/>
    <n v="0"/>
    <n v="1084051"/>
    <n v="1561715"/>
    <n v="1085883"/>
    <n v="7187909"/>
    <n v="274970"/>
    <n v="3562364"/>
    <n v="770011"/>
    <n v="53890"/>
    <n v="295274"/>
    <n v="328422"/>
    <m/>
    <n v="0"/>
    <n v="38291"/>
    <m/>
    <m/>
    <n v="17618"/>
    <m/>
    <n v="1064786"/>
    <n v="782283"/>
  </r>
</pivotCacheRecords>
</file>

<file path=xl/pivotCache/pivotCacheRecords122.xml><?xml version="1.0" encoding="utf-8"?>
<pivotCacheRecords xmlns="http://schemas.openxmlformats.org/spreadsheetml/2006/main" xmlns:r="http://schemas.openxmlformats.org/officeDocument/2006/relationships" count="234">
  <r>
    <x v="0"/>
    <x v="0"/>
    <s v="-"/>
    <n v="9428832"/>
  </r>
  <r>
    <x v="0"/>
    <x v="1"/>
    <s v="個人均等割"/>
    <n v="68239"/>
  </r>
  <r>
    <x v="0"/>
    <x v="1"/>
    <s v="所得割"/>
    <n v="2780614"/>
  </r>
  <r>
    <x v="0"/>
    <x v="1"/>
    <s v="法人均等割"/>
    <n v="151250"/>
  </r>
  <r>
    <x v="0"/>
    <x v="1"/>
    <s v="法人税割"/>
    <n v="1153619"/>
  </r>
  <r>
    <x v="0"/>
    <x v="2"/>
    <s v="土地"/>
    <n v="1919792"/>
  </r>
  <r>
    <x v="0"/>
    <x v="2"/>
    <s v="家屋"/>
    <n v="1285479"/>
  </r>
  <r>
    <x v="0"/>
    <x v="2"/>
    <s v="償却資産"/>
    <n v="1087415"/>
  </r>
  <r>
    <x v="0"/>
    <x v="2"/>
    <s v="交付金"/>
    <n v="100038"/>
  </r>
  <r>
    <x v="0"/>
    <x v="3"/>
    <s v="-"/>
    <n v="53907"/>
  </r>
  <r>
    <x v="0"/>
    <x v="4"/>
    <s v="-"/>
    <n v="341207"/>
  </r>
  <r>
    <x v="0"/>
    <x v="5"/>
    <s v="土地"/>
    <n v="321552"/>
  </r>
  <r>
    <x v="0"/>
    <x v="5"/>
    <s v="家屋"/>
    <n v="165720"/>
  </r>
  <r>
    <x v="1"/>
    <x v="0"/>
    <s v="-"/>
    <n v="9612018"/>
  </r>
  <r>
    <x v="1"/>
    <x v="1"/>
    <s v="個人均等割"/>
    <n v="69274"/>
  </r>
  <r>
    <x v="1"/>
    <x v="1"/>
    <s v="所得割"/>
    <n v="2848501"/>
  </r>
  <r>
    <x v="1"/>
    <x v="1"/>
    <s v="法人均等割"/>
    <n v="161650"/>
  </r>
  <r>
    <x v="1"/>
    <x v="1"/>
    <s v="法人税割"/>
    <n v="1157433"/>
  </r>
  <r>
    <x v="1"/>
    <x v="2"/>
    <s v="土地"/>
    <n v="1937085"/>
  </r>
  <r>
    <x v="1"/>
    <x v="2"/>
    <s v="家屋"/>
    <n v="1334872"/>
  </r>
  <r>
    <x v="1"/>
    <x v="2"/>
    <s v="償却資産"/>
    <n v="1123914"/>
  </r>
  <r>
    <x v="1"/>
    <x v="2"/>
    <s v="交付金"/>
    <n v="98541"/>
  </r>
  <r>
    <x v="1"/>
    <x v="3"/>
    <s v="-"/>
    <n v="55964"/>
  </r>
  <r>
    <x v="1"/>
    <x v="4"/>
    <s v="-"/>
    <n v="329563"/>
  </r>
  <r>
    <x v="1"/>
    <x v="5"/>
    <s v="土地"/>
    <n v="323387"/>
  </r>
  <r>
    <x v="1"/>
    <x v="5"/>
    <s v="家屋"/>
    <n v="171834"/>
  </r>
  <r>
    <x v="2"/>
    <x v="0"/>
    <s v="-"/>
    <n v="8641269"/>
  </r>
  <r>
    <x v="2"/>
    <x v="1"/>
    <s v="個人均等割"/>
    <n v="69813"/>
  </r>
  <r>
    <x v="2"/>
    <x v="1"/>
    <s v="所得割"/>
    <n v="2768646"/>
  </r>
  <r>
    <x v="2"/>
    <x v="1"/>
    <s v="法人均等割"/>
    <n v="144845"/>
  </r>
  <r>
    <x v="2"/>
    <x v="1"/>
    <s v="法人税割"/>
    <n v="382856"/>
  </r>
  <r>
    <x v="2"/>
    <x v="2"/>
    <s v="土地"/>
    <n v="1953445"/>
  </r>
  <r>
    <x v="2"/>
    <x v="2"/>
    <s v="家屋"/>
    <n v="1300997"/>
  </r>
  <r>
    <x v="2"/>
    <x v="2"/>
    <s v="償却資産"/>
    <n v="1054792"/>
  </r>
  <r>
    <x v="2"/>
    <x v="2"/>
    <s v="交付金"/>
    <n v="99364"/>
  </r>
  <r>
    <x v="2"/>
    <x v="3"/>
    <s v="-"/>
    <n v="58123"/>
  </r>
  <r>
    <x v="2"/>
    <x v="4"/>
    <s v="-"/>
    <n v="315273"/>
  </r>
  <r>
    <x v="2"/>
    <x v="5"/>
    <s v="土地"/>
    <n v="325162"/>
  </r>
  <r>
    <x v="2"/>
    <x v="5"/>
    <s v="家屋"/>
    <n v="167953"/>
  </r>
  <r>
    <x v="3"/>
    <x v="0"/>
    <s v="-"/>
    <n v="8541494"/>
  </r>
  <r>
    <x v="3"/>
    <x v="1"/>
    <s v="個人均等割"/>
    <n v="73750"/>
  </r>
  <r>
    <x v="3"/>
    <x v="1"/>
    <s v="所得割"/>
    <n v="2490915"/>
  </r>
  <r>
    <x v="3"/>
    <x v="1"/>
    <s v="法人均等割"/>
    <n v="154246"/>
  </r>
  <r>
    <x v="3"/>
    <x v="1"/>
    <s v="法人税割"/>
    <n v="604752"/>
  </r>
  <r>
    <x v="3"/>
    <x v="2"/>
    <s v="土地"/>
    <n v="1926036"/>
  </r>
  <r>
    <x v="3"/>
    <x v="2"/>
    <s v="家屋"/>
    <n v="1352556"/>
  </r>
  <r>
    <x v="3"/>
    <x v="2"/>
    <s v="償却資産"/>
    <n v="963657"/>
  </r>
  <r>
    <x v="3"/>
    <x v="2"/>
    <s v="交付金"/>
    <n v="100385"/>
  </r>
  <r>
    <x v="3"/>
    <x v="3"/>
    <s v="-"/>
    <n v="58998"/>
  </r>
  <r>
    <x v="3"/>
    <x v="4"/>
    <s v="-"/>
    <n v="320477"/>
  </r>
  <r>
    <x v="3"/>
    <x v="5"/>
    <s v="土地"/>
    <n v="320857"/>
  </r>
  <r>
    <x v="3"/>
    <x v="5"/>
    <s v="家屋"/>
    <n v="174865"/>
  </r>
  <r>
    <x v="4"/>
    <x v="0"/>
    <s v="-"/>
    <n v="8501539"/>
  </r>
  <r>
    <x v="4"/>
    <x v="1"/>
    <s v="個人均等割"/>
    <n v="68402"/>
  </r>
  <r>
    <x v="4"/>
    <x v="1"/>
    <s v="所得割"/>
    <n v="2457357"/>
  </r>
  <r>
    <x v="4"/>
    <x v="1"/>
    <s v="法人均等割"/>
    <n v="154033"/>
  </r>
  <r>
    <x v="4"/>
    <x v="1"/>
    <s v="法人税割"/>
    <n v="520738"/>
  </r>
  <r>
    <x v="4"/>
    <x v="2"/>
    <s v="土地"/>
    <n v="1949949"/>
  </r>
  <r>
    <x v="4"/>
    <x v="2"/>
    <s v="家屋"/>
    <n v="1407861"/>
  </r>
  <r>
    <x v="4"/>
    <x v="2"/>
    <s v="償却資産"/>
    <n v="907815"/>
  </r>
  <r>
    <x v="4"/>
    <x v="2"/>
    <s v="交付金"/>
    <n v="99898"/>
  </r>
  <r>
    <x v="4"/>
    <x v="3"/>
    <s v="-"/>
    <n v="61292"/>
  </r>
  <r>
    <x v="4"/>
    <x v="4"/>
    <s v="-"/>
    <n v="367411"/>
  </r>
  <r>
    <x v="4"/>
    <x v="5"/>
    <s v="土地"/>
    <n v="324717"/>
  </r>
  <r>
    <x v="4"/>
    <x v="5"/>
    <s v="家屋"/>
    <n v="182066"/>
  </r>
  <r>
    <x v="5"/>
    <x v="0"/>
    <s v="-"/>
    <n v="8585233"/>
  </r>
  <r>
    <x v="5"/>
    <x v="1"/>
    <s v="個人均等割"/>
    <n v="70245"/>
  </r>
  <r>
    <x v="5"/>
    <x v="1"/>
    <s v="所得割"/>
    <n v="2587706"/>
  </r>
  <r>
    <x v="5"/>
    <x v="1"/>
    <s v="法人均等割"/>
    <n v="155460"/>
  </r>
  <r>
    <x v="5"/>
    <x v="1"/>
    <s v="法人税割"/>
    <n v="663144"/>
  </r>
  <r>
    <x v="5"/>
    <x v="2"/>
    <s v="土地"/>
    <n v="1992985"/>
  </r>
  <r>
    <x v="5"/>
    <x v="2"/>
    <s v="家屋"/>
    <n v="1213142"/>
  </r>
  <r>
    <x v="5"/>
    <x v="2"/>
    <s v="償却資産"/>
    <n v="856190"/>
  </r>
  <r>
    <x v="5"/>
    <x v="2"/>
    <s v="交付金"/>
    <n v="140820"/>
  </r>
  <r>
    <x v="5"/>
    <x v="3"/>
    <s v="-"/>
    <n v="63062"/>
  </r>
  <r>
    <x v="5"/>
    <x v="4"/>
    <s v="-"/>
    <n v="356857"/>
  </r>
  <r>
    <x v="5"/>
    <x v="5"/>
    <s v="土地"/>
    <n v="323171"/>
  </r>
  <r>
    <x v="5"/>
    <x v="5"/>
    <s v="家屋"/>
    <n v="162451"/>
  </r>
  <r>
    <x v="6"/>
    <x v="0"/>
    <s v="-"/>
    <n v="8558216"/>
  </r>
  <r>
    <x v="6"/>
    <x v="1"/>
    <s v="個人均等割"/>
    <n v="69721"/>
  </r>
  <r>
    <x v="6"/>
    <x v="1"/>
    <s v="所得割"/>
    <n v="2559006"/>
  </r>
  <r>
    <x v="6"/>
    <x v="1"/>
    <s v="法人均等割"/>
    <n v="150397"/>
  </r>
  <r>
    <x v="6"/>
    <x v="1"/>
    <s v="法人税割"/>
    <n v="583172"/>
  </r>
  <r>
    <x v="6"/>
    <x v="2"/>
    <s v="土地"/>
    <n v="2004569"/>
  </r>
  <r>
    <x v="6"/>
    <x v="2"/>
    <s v="家屋"/>
    <n v="1255627"/>
  </r>
  <r>
    <x v="6"/>
    <x v="2"/>
    <s v="償却資産"/>
    <n v="842692"/>
  </r>
  <r>
    <x v="6"/>
    <x v="2"/>
    <s v="交付金"/>
    <n v="141485"/>
  </r>
  <r>
    <x v="6"/>
    <x v="3"/>
    <s v="-"/>
    <n v="65554"/>
  </r>
  <r>
    <x v="6"/>
    <x v="4"/>
    <s v="-"/>
    <n v="392682"/>
  </r>
  <r>
    <x v="6"/>
    <x v="5"/>
    <s v="土地"/>
    <n v="324362"/>
  </r>
  <r>
    <x v="6"/>
    <x v="5"/>
    <s v="家屋"/>
    <n v="168949"/>
  </r>
  <r>
    <x v="7"/>
    <x v="0"/>
    <s v="-"/>
    <n v="8711668"/>
  </r>
  <r>
    <x v="7"/>
    <x v="1"/>
    <s v="個人均等割"/>
    <n v="81076"/>
  </r>
  <r>
    <x v="7"/>
    <x v="1"/>
    <s v="所得割"/>
    <n v="2544079"/>
  </r>
  <r>
    <x v="7"/>
    <x v="1"/>
    <s v="法人均等割"/>
    <n v="147831"/>
  </r>
  <r>
    <x v="7"/>
    <x v="1"/>
    <s v="法人税割"/>
    <n v="708980"/>
  </r>
  <r>
    <x v="7"/>
    <x v="2"/>
    <s v="土地"/>
    <n v="2009506"/>
  </r>
  <r>
    <x v="7"/>
    <x v="2"/>
    <s v="家屋"/>
    <n v="1296772"/>
  </r>
  <r>
    <x v="7"/>
    <x v="2"/>
    <s v="償却資産"/>
    <n v="831700"/>
  </r>
  <r>
    <x v="7"/>
    <x v="2"/>
    <s v="交付金"/>
    <n v="139364"/>
  </r>
  <r>
    <x v="7"/>
    <x v="3"/>
    <s v="-"/>
    <n v="68260"/>
  </r>
  <r>
    <x v="7"/>
    <x v="4"/>
    <s v="-"/>
    <n v="383901"/>
  </r>
  <r>
    <x v="7"/>
    <x v="5"/>
    <s v="土地"/>
    <n v="327806"/>
  </r>
  <r>
    <x v="7"/>
    <x v="5"/>
    <s v="家屋"/>
    <n v="172393"/>
  </r>
  <r>
    <x v="8"/>
    <x v="0"/>
    <s v="-"/>
    <n v="8573585"/>
  </r>
  <r>
    <x v="8"/>
    <x v="1"/>
    <s v="個人均等割"/>
    <n v="82797"/>
  </r>
  <r>
    <x v="8"/>
    <x v="1"/>
    <s v="所得割"/>
    <n v="2528504"/>
  </r>
  <r>
    <x v="8"/>
    <x v="1"/>
    <s v="法人均等割"/>
    <n v="152984"/>
  </r>
  <r>
    <x v="8"/>
    <x v="1"/>
    <s v="法人税割"/>
    <n v="619800"/>
  </r>
  <r>
    <x v="8"/>
    <x v="2"/>
    <s v="土地"/>
    <n v="2032304"/>
  </r>
  <r>
    <x v="8"/>
    <x v="2"/>
    <s v="家屋"/>
    <n v="1255936"/>
  </r>
  <r>
    <x v="8"/>
    <x v="2"/>
    <s v="償却資産"/>
    <n v="801759"/>
  </r>
  <r>
    <x v="8"/>
    <x v="2"/>
    <s v="交付金"/>
    <n v="140950"/>
  </r>
  <r>
    <x v="8"/>
    <x v="3"/>
    <s v="-"/>
    <n v="71297"/>
  </r>
  <r>
    <x v="8"/>
    <x v="4"/>
    <s v="-"/>
    <n v="389036"/>
  </r>
  <r>
    <x v="8"/>
    <x v="5"/>
    <s v="土地"/>
    <n v="329703"/>
  </r>
  <r>
    <x v="8"/>
    <x v="5"/>
    <s v="家屋"/>
    <n v="168515"/>
  </r>
  <r>
    <x v="9"/>
    <x v="0"/>
    <s v="-"/>
    <n v="8520250"/>
  </r>
  <r>
    <x v="9"/>
    <x v="1"/>
    <s v="個人均等割"/>
    <n v="83731"/>
  </r>
  <r>
    <x v="9"/>
    <x v="1"/>
    <s v="所得割"/>
    <n v="2549251"/>
  </r>
  <r>
    <x v="9"/>
    <x v="1"/>
    <s v="法人均等割"/>
    <n v="143804"/>
  </r>
  <r>
    <x v="9"/>
    <x v="1"/>
    <s v="法人税割"/>
    <n v="541050"/>
  </r>
  <r>
    <x v="9"/>
    <x v="2"/>
    <s v="土地"/>
    <n v="2034812"/>
  </r>
  <r>
    <x v="9"/>
    <x v="2"/>
    <s v="家屋"/>
    <n v="1253561"/>
  </r>
  <r>
    <x v="9"/>
    <x v="2"/>
    <s v="償却資産"/>
    <n v="804943"/>
  </r>
  <r>
    <x v="9"/>
    <x v="2"/>
    <s v="交付金"/>
    <n v="139608"/>
  </r>
  <r>
    <x v="9"/>
    <x v="3"/>
    <s v="-"/>
    <n v="87972"/>
  </r>
  <r>
    <x v="9"/>
    <x v="4"/>
    <s v="-"/>
    <n v="383427"/>
  </r>
  <r>
    <x v="9"/>
    <x v="5"/>
    <s v="土地"/>
    <n v="330090"/>
  </r>
  <r>
    <x v="9"/>
    <x v="5"/>
    <s v="家屋"/>
    <n v="168001"/>
  </r>
  <r>
    <x v="10"/>
    <x v="0"/>
    <s v="-"/>
    <n v="8674402"/>
  </r>
  <r>
    <x v="10"/>
    <x v="1"/>
    <s v="個人均等割"/>
    <n v="83206"/>
  </r>
  <r>
    <x v="10"/>
    <x v="1"/>
    <s v="所得割"/>
    <n v="2598572"/>
  </r>
  <r>
    <x v="10"/>
    <x v="1"/>
    <s v="法人均等割"/>
    <n v="151905"/>
  </r>
  <r>
    <x v="10"/>
    <x v="1"/>
    <s v="法人税割"/>
    <n v="562078"/>
  </r>
  <r>
    <x v="10"/>
    <x v="2"/>
    <s v="土地"/>
    <n v="2028188"/>
  </r>
  <r>
    <x v="10"/>
    <x v="2"/>
    <s v="家屋"/>
    <n v="1297660"/>
  </r>
  <r>
    <x v="10"/>
    <x v="2"/>
    <s v="償却資産"/>
    <n v="846692"/>
  </r>
  <r>
    <x v="10"/>
    <x v="2"/>
    <s v="交付金"/>
    <n v="138994"/>
  </r>
  <r>
    <x v="10"/>
    <x v="3"/>
    <s v="-"/>
    <n v="91672"/>
  </r>
  <r>
    <x v="10"/>
    <x v="4"/>
    <s v="-"/>
    <n v="372387"/>
  </r>
  <r>
    <x v="10"/>
    <x v="5"/>
    <s v="土地"/>
    <n v="329000"/>
  </r>
  <r>
    <x v="10"/>
    <x v="5"/>
    <s v="家屋"/>
    <n v="174048"/>
  </r>
  <r>
    <x v="11"/>
    <x v="0"/>
    <s v="-"/>
    <n v="8706858"/>
  </r>
  <r>
    <x v="11"/>
    <x v="1"/>
    <s v="個人均等割"/>
    <n v="85823"/>
  </r>
  <r>
    <x v="11"/>
    <x v="1"/>
    <s v="所得割"/>
    <n v="2583117"/>
  </r>
  <r>
    <x v="11"/>
    <x v="1"/>
    <s v="法人均等割"/>
    <n v="153526"/>
  </r>
  <r>
    <x v="11"/>
    <x v="1"/>
    <s v="法人税割"/>
    <n v="542232"/>
  </r>
  <r>
    <x v="11"/>
    <x v="2"/>
    <s v="土地"/>
    <n v="2035458"/>
  </r>
  <r>
    <x v="11"/>
    <x v="2"/>
    <s v="家屋"/>
    <n v="1327764"/>
  </r>
  <r>
    <x v="11"/>
    <x v="2"/>
    <s v="償却資産"/>
    <n v="873072"/>
  </r>
  <r>
    <x v="11"/>
    <x v="2"/>
    <s v="交付金"/>
    <n v="138376"/>
  </r>
  <r>
    <x v="11"/>
    <x v="3"/>
    <s v="-"/>
    <n v="96538"/>
  </r>
  <r>
    <x v="11"/>
    <x v="4"/>
    <s v="-"/>
    <n v="362650"/>
  </r>
  <r>
    <x v="11"/>
    <x v="5"/>
    <s v="土地"/>
    <n v="329932"/>
  </r>
  <r>
    <x v="11"/>
    <x v="5"/>
    <s v="家屋"/>
    <n v="178370"/>
  </r>
  <r>
    <x v="12"/>
    <x v="0"/>
    <s v="-"/>
    <n v="8923973"/>
  </r>
  <r>
    <x v="12"/>
    <x v="1"/>
    <s v="個人均等割"/>
    <n v="87440"/>
  </r>
  <r>
    <x v="12"/>
    <x v="1"/>
    <s v="所得割"/>
    <n v="2637019"/>
  </r>
  <r>
    <x v="12"/>
    <x v="1"/>
    <s v="法人均等割"/>
    <n v="157829"/>
  </r>
  <r>
    <x v="12"/>
    <x v="1"/>
    <s v="法人税割"/>
    <n v="611899"/>
  </r>
  <r>
    <x v="12"/>
    <x v="2"/>
    <s v="土地"/>
    <n v="2038073"/>
  </r>
  <r>
    <x v="12"/>
    <x v="2"/>
    <s v="家屋"/>
    <n v="1357121"/>
  </r>
  <r>
    <x v="12"/>
    <x v="2"/>
    <s v="償却資産"/>
    <n v="912261"/>
  </r>
  <r>
    <x v="12"/>
    <x v="2"/>
    <s v="交付金"/>
    <n v="138749"/>
  </r>
  <r>
    <x v="12"/>
    <x v="3"/>
    <s v="-"/>
    <n v="102271"/>
  </r>
  <r>
    <x v="12"/>
    <x v="4"/>
    <s v="-"/>
    <n v="368900"/>
  </r>
  <r>
    <x v="12"/>
    <x v="5"/>
    <s v="土地"/>
    <n v="330341"/>
  </r>
  <r>
    <x v="12"/>
    <x v="5"/>
    <s v="家屋"/>
    <n v="182070"/>
  </r>
  <r>
    <x v="13"/>
    <x v="0"/>
    <s v="-"/>
    <n v="8848986"/>
  </r>
  <r>
    <x v="13"/>
    <x v="1"/>
    <s v="個人均等割"/>
    <n v="86231"/>
  </r>
  <r>
    <x v="13"/>
    <x v="1"/>
    <s v="所得割"/>
    <n v="2667706"/>
  </r>
  <r>
    <x v="13"/>
    <x v="1"/>
    <s v="法人均等割"/>
    <n v="152392"/>
  </r>
  <r>
    <x v="13"/>
    <x v="1"/>
    <s v="法人税割"/>
    <n v="339702"/>
  </r>
  <r>
    <x v="13"/>
    <x v="2"/>
    <s v="土地"/>
    <n v="2037858"/>
  </r>
  <r>
    <x v="13"/>
    <x v="2"/>
    <s v="家屋"/>
    <n v="1421698"/>
  </r>
  <r>
    <x v="13"/>
    <x v="2"/>
    <s v="償却資産"/>
    <n v="998311"/>
  </r>
  <r>
    <x v="13"/>
    <x v="2"/>
    <s v="交付金"/>
    <n v="136957"/>
  </r>
  <r>
    <x v="13"/>
    <x v="3"/>
    <s v="-"/>
    <n v="112515"/>
  </r>
  <r>
    <x v="13"/>
    <x v="4"/>
    <s v="-"/>
    <n v="370950"/>
  </r>
  <r>
    <x v="13"/>
    <x v="5"/>
    <s v="土地"/>
    <n v="333086"/>
  </r>
  <r>
    <x v="13"/>
    <x v="5"/>
    <s v="家屋"/>
    <n v="191580"/>
  </r>
  <r>
    <x v="14"/>
    <x v="0"/>
    <s v="-"/>
    <n v="8998276"/>
  </r>
  <r>
    <x v="14"/>
    <x v="1"/>
    <s v="個人均等割"/>
    <n v="86106"/>
  </r>
  <r>
    <x v="14"/>
    <x v="1"/>
    <s v="所得割"/>
    <n v="2586567"/>
  </r>
  <r>
    <x v="14"/>
    <x v="1"/>
    <s v="法人均等割"/>
    <n v="158407"/>
  </r>
  <r>
    <x v="14"/>
    <x v="1"/>
    <s v="法人税割"/>
    <n v="606448"/>
  </r>
  <r>
    <x v="14"/>
    <x v="2"/>
    <s v="土地"/>
    <n v="2018425"/>
  </r>
  <r>
    <x v="14"/>
    <x v="2"/>
    <s v="家屋"/>
    <n v="1364893"/>
  </r>
  <r>
    <x v="14"/>
    <x v="2"/>
    <s v="償却資産"/>
    <n v="999474"/>
  </r>
  <r>
    <x v="14"/>
    <x v="2"/>
    <s v="交付金"/>
    <n v="151649"/>
  </r>
  <r>
    <x v="14"/>
    <x v="3"/>
    <s v="-"/>
    <n v="108609"/>
  </r>
  <r>
    <x v="14"/>
    <x v="4"/>
    <s v="-"/>
    <n v="403451"/>
  </r>
  <r>
    <x v="14"/>
    <x v="5"/>
    <s v="土地"/>
    <n v="330636"/>
  </r>
  <r>
    <x v="14"/>
    <x v="5"/>
    <s v="家屋"/>
    <n v="183611"/>
  </r>
  <r>
    <x v="15"/>
    <x v="0"/>
    <s v="-"/>
    <n v="9397362"/>
  </r>
  <r>
    <x v="15"/>
    <x v="1"/>
    <s v="個人均等割"/>
    <n v="88650"/>
  </r>
  <r>
    <x v="15"/>
    <x v="1"/>
    <s v="所得割"/>
    <n v="2709334"/>
  </r>
  <r>
    <x v="15"/>
    <x v="1"/>
    <s v="法人均等割"/>
    <n v="166387"/>
  </r>
  <r>
    <x v="15"/>
    <x v="1"/>
    <s v="法人税割"/>
    <n v="596081"/>
  </r>
  <r>
    <x v="15"/>
    <x v="2"/>
    <s v="土地"/>
    <n v="2037798"/>
  </r>
  <r>
    <x v="15"/>
    <x v="2"/>
    <s v="家屋"/>
    <n v="1416896"/>
  </r>
  <r>
    <x v="15"/>
    <x v="2"/>
    <s v="償却資産"/>
    <n v="1147650"/>
  </r>
  <r>
    <x v="15"/>
    <x v="2"/>
    <s v="交付金"/>
    <n v="150949"/>
  </r>
  <r>
    <x v="15"/>
    <x v="3"/>
    <s v="-"/>
    <n v="126823"/>
  </r>
  <r>
    <x v="15"/>
    <x v="4"/>
    <s v="-"/>
    <n v="431996"/>
  </r>
  <r>
    <x v="15"/>
    <x v="5"/>
    <s v="土地"/>
    <n v="334419"/>
  </r>
  <r>
    <x v="15"/>
    <x v="5"/>
    <s v="家屋"/>
    <n v="190379"/>
  </r>
  <r>
    <x v="16"/>
    <x v="0"/>
    <s v="-"/>
    <n v="9490079"/>
  </r>
  <r>
    <x v="16"/>
    <x v="1"/>
    <s v="個人均等割"/>
    <n v="88963"/>
  </r>
  <r>
    <x v="16"/>
    <x v="1"/>
    <s v="所得割"/>
    <n v="2733788"/>
  </r>
  <r>
    <x v="16"/>
    <x v="1"/>
    <s v="法人均等割"/>
    <n v="159291"/>
  </r>
  <r>
    <x v="16"/>
    <x v="1"/>
    <s v="法人税割"/>
    <n v="610537"/>
  </r>
  <r>
    <x v="16"/>
    <x v="2"/>
    <s v="土地"/>
    <n v="2059620"/>
  </r>
  <r>
    <x v="16"/>
    <x v="2"/>
    <s v="家屋"/>
    <n v="1451293"/>
  </r>
  <r>
    <x v="16"/>
    <x v="2"/>
    <s v="償却資産"/>
    <n v="1136527"/>
  </r>
  <r>
    <x v="16"/>
    <x v="2"/>
    <s v="交付金"/>
    <n v="149651"/>
  </r>
  <r>
    <x v="16"/>
    <x v="3"/>
    <s v="-"/>
    <n v="129080"/>
  </r>
  <r>
    <x v="16"/>
    <x v="4"/>
    <s v="-"/>
    <n v="438485"/>
  </r>
  <r>
    <x v="16"/>
    <x v="5"/>
    <s v="土地"/>
    <n v="338319"/>
  </r>
  <r>
    <x v="16"/>
    <x v="5"/>
    <s v="家屋"/>
    <n v="194525"/>
  </r>
  <r>
    <x v="17"/>
    <x v="0"/>
    <s v="-"/>
    <n v="9392981"/>
  </r>
  <r>
    <x v="17"/>
    <x v="1"/>
    <s v="個人均等割"/>
    <n v="76762"/>
  </r>
  <r>
    <x v="17"/>
    <x v="1"/>
    <s v="所得割"/>
    <n v="2585753"/>
  </r>
  <r>
    <x v="17"/>
    <x v="1"/>
    <s v="法人均等割"/>
    <n v="165115"/>
  </r>
  <r>
    <x v="17"/>
    <x v="1"/>
    <s v="法人税割"/>
    <n v="521589"/>
  </r>
  <r>
    <x v="17"/>
    <x v="2"/>
    <s v="土地"/>
    <n v="2130317"/>
  </r>
  <r>
    <x v="17"/>
    <x v="2"/>
    <s v="家屋"/>
    <n v="1485485"/>
  </r>
  <r>
    <x v="17"/>
    <x v="2"/>
    <s v="償却資産"/>
    <n v="1155613"/>
  </r>
  <r>
    <x v="17"/>
    <x v="2"/>
    <s v="交付金"/>
    <n v="149276"/>
  </r>
  <r>
    <x v="17"/>
    <x v="3"/>
    <s v="-"/>
    <n v="134955"/>
  </r>
  <r>
    <x v="17"/>
    <x v="4"/>
    <s v="-"/>
    <n v="437291"/>
  </r>
  <r>
    <x v="17"/>
    <x v="5"/>
    <s v="土地"/>
    <n v="351098"/>
  </r>
  <r>
    <x v="17"/>
    <x v="5"/>
    <s v="家屋"/>
    <n v="199727"/>
  </r>
</pivotCacheRecords>
</file>

<file path=xl/pivotCache/pivotCacheRecords123.xml><?xml version="1.0" encoding="utf-8"?>
<pivotCacheRecords xmlns="http://schemas.openxmlformats.org/spreadsheetml/2006/main" xmlns:r="http://schemas.openxmlformats.org/officeDocument/2006/relationships" count="17">
  <r>
    <x v="0"/>
    <n v="23354"/>
    <n v="1215"/>
    <n v="0"/>
    <n v="22139"/>
    <n v="1169"/>
    <n v="694"/>
    <n v="475"/>
    <n v="23528"/>
    <n v="10930"/>
    <n v="12017"/>
    <n v="581"/>
  </r>
  <r>
    <x v="1"/>
    <n v="23396"/>
    <n v="1282"/>
    <n v="0"/>
    <n v="22114"/>
    <n v="1184"/>
    <n v="743"/>
    <n v="441"/>
    <n v="23943"/>
    <n v="11162"/>
    <n v="12221"/>
    <n v="560"/>
  </r>
  <r>
    <x v="2"/>
    <n v="23017"/>
    <n v="1367"/>
    <n v="0"/>
    <n v="21650"/>
    <n v="1167"/>
    <n v="831"/>
    <n v="336"/>
    <n v="24240"/>
    <n v="11320"/>
    <n v="12363"/>
    <n v="557"/>
  </r>
  <r>
    <x v="3"/>
    <n v="23025"/>
    <n v="1368"/>
    <n v="0"/>
    <n v="21657"/>
    <n v="1151"/>
    <n v="790"/>
    <n v="361"/>
    <n v="24510"/>
    <n v="11470"/>
    <n v="12502"/>
    <n v="538"/>
  </r>
  <r>
    <x v="4"/>
    <n v="23130"/>
    <n v="1314"/>
    <n v="0"/>
    <n v="21816"/>
    <n v="1149"/>
    <n v="746"/>
    <n v="403"/>
    <n v="24836"/>
    <n v="11637"/>
    <n v="12661"/>
    <n v="538"/>
  </r>
  <r>
    <x v="5"/>
    <n v="23255"/>
    <n v="1281"/>
    <n v="0"/>
    <n v="21974"/>
    <n v="1150"/>
    <n v="722"/>
    <n v="428"/>
    <n v="25136"/>
    <n v="11799"/>
    <n v="12828"/>
    <n v="509"/>
  </r>
  <r>
    <x v="6"/>
    <n v="23208"/>
    <n v="1318"/>
    <n v="0"/>
    <n v="21890"/>
    <n v="1168"/>
    <n v="701"/>
    <n v="467"/>
    <n v="25374"/>
    <n v="11935"/>
    <n v="12920"/>
    <n v="519"/>
  </r>
  <r>
    <x v="7"/>
    <n v="23336"/>
    <n v="1420"/>
    <n v="0"/>
    <n v="21916"/>
    <n v="1153"/>
    <n v="683"/>
    <n v="470"/>
    <n v="25768"/>
    <n v="12129"/>
    <n v="13100"/>
    <n v="539"/>
  </r>
  <r>
    <x v="8"/>
    <n v="23709"/>
    <n v="1471"/>
    <n v="0"/>
    <n v="22238"/>
    <n v="1188"/>
    <n v="678"/>
    <n v="510"/>
    <n v="26097"/>
    <n v="12296"/>
    <n v="13247"/>
    <n v="554"/>
  </r>
  <r>
    <x v="9"/>
    <n v="24080"/>
    <n v="1518"/>
    <n v="0"/>
    <n v="22562"/>
    <n v="1156"/>
    <n v="639"/>
    <n v="517"/>
    <n v="26459"/>
    <n v="12455"/>
    <n v="13406"/>
    <n v="598"/>
  </r>
  <r>
    <x v="10"/>
    <n v="24337"/>
    <n v="1539"/>
    <n v="0"/>
    <n v="22798"/>
    <n v="1158"/>
    <n v="641"/>
    <n v="523"/>
    <n v="26808"/>
    <n v="12650"/>
    <n v="13573"/>
    <n v="585"/>
  </r>
  <r>
    <x v="11"/>
    <n v="24644"/>
    <n v="1531"/>
    <n v="0"/>
    <n v="23113"/>
    <n v="1170"/>
    <n v="620"/>
    <n v="550"/>
    <n v="27183"/>
    <n v="12838"/>
    <n v="13761"/>
    <n v="584"/>
  </r>
  <r>
    <x v="12"/>
    <n v="24901"/>
    <n v="1536"/>
    <n v="0"/>
    <n v="23365"/>
    <n v="1208"/>
    <n v="679"/>
    <n v="529"/>
    <n v="27710"/>
    <n v="13095"/>
    <n v="14017"/>
    <n v="598"/>
  </r>
  <r>
    <x v="13"/>
    <n v="25028"/>
    <n v="1547"/>
    <n v="0"/>
    <n v="23481"/>
    <n v="1237"/>
    <n v="712"/>
    <n v="525"/>
    <n v="28031"/>
    <n v="13306"/>
    <n v="14182"/>
    <n v="543"/>
  </r>
  <r>
    <x v="14"/>
    <n v="25423"/>
    <n v="1566"/>
    <n v="0"/>
    <n v="23857"/>
    <n v="1264"/>
    <n v="708"/>
    <n v="556"/>
    <n v="28444"/>
    <n v="13473"/>
    <n v="14361"/>
    <n v="610"/>
  </r>
  <r>
    <x v="15"/>
    <n v="25522"/>
    <n v="1510"/>
    <n v="0"/>
    <n v="24012"/>
    <n v="1280"/>
    <n v="703"/>
    <n v="577"/>
    <n v="28740"/>
    <n v="13607"/>
    <n v="14520"/>
    <n v="613"/>
  </r>
  <r>
    <x v="16"/>
    <n v="25935"/>
    <n v="3095"/>
    <n v="0"/>
    <n v="22840"/>
    <n v="1292"/>
    <n v="711"/>
    <n v="581"/>
    <n v="29085"/>
    <n v="13780"/>
    <n v="14663"/>
    <n v="642"/>
  </r>
</pivotCacheRecords>
</file>

<file path=xl/pivotCache/pivotCacheRecords124.xml><?xml version="1.0" encoding="utf-8"?>
<pivotCacheRecords xmlns="http://schemas.openxmlformats.org/spreadsheetml/2006/main" xmlns:r="http://schemas.openxmlformats.org/officeDocument/2006/relationships" count="51">
  <r>
    <x v="0"/>
    <x v="0"/>
    <n v="15302"/>
    <n v="203"/>
    <n v="15099"/>
    <n v="11891"/>
    <n v="184"/>
    <n v="11707"/>
    <n v="3411"/>
    <n v="19"/>
    <n v="3392"/>
  </r>
  <r>
    <x v="0"/>
    <x v="1"/>
    <n v="2694598"/>
    <n v="5629"/>
    <n v="2688969"/>
    <n v="1164396"/>
    <n v="5346"/>
    <n v="1159050"/>
    <n v="1530202"/>
    <n v="283"/>
    <n v="1529919"/>
  </r>
  <r>
    <x v="0"/>
    <x v="2"/>
    <n v="97546560"/>
    <n v="14149"/>
    <n v="97532411"/>
    <n v="36381112"/>
    <n v="12002"/>
    <n v="36369110"/>
    <n v="61165448"/>
    <n v="2147"/>
    <n v="61163301"/>
  </r>
  <r>
    <x v="1"/>
    <x v="0"/>
    <n v="15427"/>
    <n v="204"/>
    <n v="15223"/>
    <n v="12006"/>
    <n v="183"/>
    <n v="11823"/>
    <n v="3421"/>
    <n v="21"/>
    <n v="3400"/>
  </r>
  <r>
    <x v="1"/>
    <x v="1"/>
    <n v="2736172"/>
    <n v="5631"/>
    <n v="2730541"/>
    <n v="1181402"/>
    <n v="5298"/>
    <n v="1176104"/>
    <n v="1554770"/>
    <n v="333"/>
    <n v="1554437"/>
  </r>
  <r>
    <x v="1"/>
    <x v="2"/>
    <n v="94932180"/>
    <n v="14175"/>
    <n v="94918005"/>
    <n v="34519314"/>
    <n v="11718"/>
    <n v="34507596"/>
    <n v="60412866"/>
    <n v="2457"/>
    <n v="60410409"/>
  </r>
  <r>
    <x v="2"/>
    <x v="0"/>
    <n v="15533"/>
    <n v="208"/>
    <n v="15325"/>
    <n v="12085"/>
    <n v="186"/>
    <n v="11899"/>
    <n v="3448"/>
    <n v="22"/>
    <n v="3426"/>
  </r>
  <r>
    <x v="2"/>
    <x v="1"/>
    <n v="2778974"/>
    <n v="5839"/>
    <n v="2773135"/>
    <n v="1194381"/>
    <n v="5496"/>
    <n v="1188885"/>
    <n v="1584593"/>
    <n v="343"/>
    <n v="1584250"/>
  </r>
  <r>
    <x v="2"/>
    <x v="2"/>
    <n v="99345788"/>
    <n v="14481"/>
    <n v="99331307"/>
    <n v="36006115"/>
    <n v="11977"/>
    <n v="35994138"/>
    <n v="63339673"/>
    <n v="2504"/>
    <n v="63337169"/>
  </r>
  <r>
    <x v="3"/>
    <x v="0"/>
    <n v="15642"/>
    <n v="198"/>
    <n v="15444"/>
    <n v="12168"/>
    <n v="177"/>
    <n v="11991"/>
    <n v="3474"/>
    <n v="21"/>
    <n v="3453"/>
  </r>
  <r>
    <x v="3"/>
    <x v="1"/>
    <n v="2800793"/>
    <n v="5606"/>
    <n v="2795187"/>
    <n v="1210572"/>
    <n v="5270"/>
    <n v="1205302"/>
    <n v="1590221"/>
    <n v="336"/>
    <n v="1589885"/>
  </r>
  <r>
    <x v="3"/>
    <x v="2"/>
    <n v="101633021"/>
    <n v="13770"/>
    <n v="101619251"/>
    <n v="37670396"/>
    <n v="11403"/>
    <n v="37658993"/>
    <n v="63962625"/>
    <n v="2367"/>
    <n v="63960258"/>
  </r>
  <r>
    <x v="4"/>
    <x v="0"/>
    <n v="15777"/>
    <n v="200"/>
    <n v="15577"/>
    <n v="12278"/>
    <n v="176"/>
    <n v="12102"/>
    <n v="3499"/>
    <n v="24"/>
    <n v="3475"/>
  </r>
  <r>
    <x v="4"/>
    <x v="1"/>
    <n v="2816519"/>
    <n v="5704"/>
    <n v="2810815"/>
    <n v="1228044"/>
    <n v="5349"/>
    <n v="1222695"/>
    <n v="1588475"/>
    <n v="355"/>
    <n v="1588120"/>
  </r>
  <r>
    <x v="4"/>
    <x v="2"/>
    <n v="91529922"/>
    <n v="14447"/>
    <n v="91515475"/>
    <n v="34662209"/>
    <n v="11752"/>
    <n v="34650457"/>
    <n v="56867713"/>
    <n v="2695"/>
    <n v="56865018"/>
  </r>
  <r>
    <x v="5"/>
    <x v="0"/>
    <n v="15951"/>
    <n v="198"/>
    <n v="15753"/>
    <n v="12409"/>
    <n v="173"/>
    <n v="12236"/>
    <n v="3542"/>
    <n v="25"/>
    <n v="3517"/>
  </r>
  <r>
    <x v="5"/>
    <x v="1"/>
    <n v="2838807"/>
    <n v="5586"/>
    <n v="2833221"/>
    <n v="1244493"/>
    <n v="5215"/>
    <n v="1239278"/>
    <n v="1594314"/>
    <n v="371"/>
    <n v="1593943"/>
  </r>
  <r>
    <x v="5"/>
    <x v="2"/>
    <n v="94332107"/>
    <n v="14323"/>
    <n v="94317784"/>
    <n v="36296486"/>
    <n v="11480"/>
    <n v="36285006"/>
    <n v="58035621"/>
    <n v="2843"/>
    <n v="58032778"/>
  </r>
  <r>
    <x v="6"/>
    <x v="0"/>
    <n v="15999"/>
    <n v="197"/>
    <n v="15802"/>
    <n v="12438"/>
    <n v="170"/>
    <n v="12268"/>
    <n v="3561"/>
    <n v="27"/>
    <n v="3534"/>
  </r>
  <r>
    <x v="6"/>
    <x v="1"/>
    <n v="2854026"/>
    <n v="5538"/>
    <n v="2848488"/>
    <n v="1253322"/>
    <n v="5130"/>
    <n v="1248192"/>
    <n v="1600704"/>
    <n v="408"/>
    <n v="1600296"/>
  </r>
  <r>
    <x v="6"/>
    <x v="2"/>
    <n v="96467851"/>
    <n v="14567"/>
    <n v="96453284"/>
    <n v="37559883"/>
    <n v="11500"/>
    <n v="37548383"/>
    <n v="58907968"/>
    <n v="3067"/>
    <n v="58904901"/>
  </r>
  <r>
    <x v="7"/>
    <x v="0"/>
    <n v="16190"/>
    <n v="194"/>
    <n v="15996"/>
    <n v="12602"/>
    <n v="168"/>
    <n v="12434"/>
    <n v="3588"/>
    <n v="26"/>
    <n v="3562"/>
  </r>
  <r>
    <x v="7"/>
    <x v="1"/>
    <n v="2882146"/>
    <n v="5478"/>
    <n v="2876668"/>
    <n v="1276718"/>
    <n v="5113"/>
    <n v="1271605"/>
    <n v="1605428"/>
    <n v="365"/>
    <n v="1605063"/>
  </r>
  <r>
    <x v="7"/>
    <x v="2"/>
    <n v="94088565"/>
    <n v="14794"/>
    <n v="94073771"/>
    <n v="37099852"/>
    <n v="11981"/>
    <n v="37087871"/>
    <n v="56988713"/>
    <n v="2813"/>
    <n v="56985900"/>
  </r>
  <r>
    <x v="8"/>
    <x v="0"/>
    <n v="16254"/>
    <n v="181"/>
    <n v="16073"/>
    <n v="12655"/>
    <n v="156"/>
    <n v="12499"/>
    <n v="3599"/>
    <n v="25"/>
    <n v="3574"/>
  </r>
  <r>
    <x v="8"/>
    <x v="1"/>
    <n v="2837140"/>
    <n v="5052"/>
    <n v="2832088"/>
    <n v="1289618"/>
    <n v="4706"/>
    <n v="1284912"/>
    <n v="1547522"/>
    <n v="346"/>
    <n v="1547176"/>
  </r>
  <r>
    <x v="8"/>
    <x v="2"/>
    <n v="94100911"/>
    <n v="13583"/>
    <n v="94087328"/>
    <n v="38707798"/>
    <n v="10952"/>
    <n v="38696846"/>
    <n v="55393113"/>
    <n v="2631"/>
    <n v="55390482"/>
  </r>
  <r>
    <x v="9"/>
    <x v="0"/>
    <n v="16426"/>
    <n v="175"/>
    <n v="16251"/>
    <n v="12794"/>
    <n v="150"/>
    <n v="12644"/>
    <n v="3632"/>
    <n v="25"/>
    <n v="3607"/>
  </r>
  <r>
    <x v="9"/>
    <x v="1"/>
    <n v="2868689"/>
    <n v="4894"/>
    <n v="2863795"/>
    <n v="1308040"/>
    <n v="4548"/>
    <n v="1303492"/>
    <n v="1560649"/>
    <n v="346"/>
    <n v="1560303"/>
  </r>
  <r>
    <x v="9"/>
    <x v="2"/>
    <n v="97599200"/>
    <n v="13111"/>
    <n v="97586089"/>
    <n v="40665346"/>
    <n v="10480"/>
    <n v="40654866"/>
    <n v="56933854"/>
    <n v="2631"/>
    <n v="56931223"/>
  </r>
  <r>
    <x v="10"/>
    <x v="0"/>
    <n v="16567"/>
    <n v="169"/>
    <n v="16398"/>
    <n v="12901"/>
    <n v="146"/>
    <n v="12755"/>
    <n v="3666"/>
    <n v="23"/>
    <n v="3643"/>
  </r>
  <r>
    <x v="10"/>
    <x v="1"/>
    <n v="2897950"/>
    <n v="4802"/>
    <n v="2893148"/>
    <n v="1322981"/>
    <n v="4478"/>
    <n v="1318503"/>
    <n v="1574969"/>
    <n v="324"/>
    <n v="1574645"/>
  </r>
  <r>
    <x v="10"/>
    <x v="2"/>
    <n v="96588199"/>
    <n v="12707"/>
    <n v="96575492"/>
    <n v="39592964"/>
    <n v="10482"/>
    <n v="39582482"/>
    <n v="56995235"/>
    <n v="2225"/>
    <n v="56993010"/>
  </r>
  <r>
    <x v="11"/>
    <x v="0"/>
    <n v="16693"/>
    <n v="163"/>
    <n v="16530"/>
    <n v="13018"/>
    <n v="140"/>
    <n v="12878"/>
    <n v="3675"/>
    <n v="23"/>
    <n v="3652"/>
  </r>
  <r>
    <x v="11"/>
    <x v="1"/>
    <n v="2944595"/>
    <n v="4652"/>
    <n v="2939943"/>
    <n v="1339579"/>
    <n v="4329"/>
    <n v="1335250"/>
    <n v="1605016"/>
    <n v="323"/>
    <n v="1604693"/>
  </r>
  <r>
    <x v="11"/>
    <x v="2"/>
    <n v="102474849"/>
    <n v="12408"/>
    <n v="102462441"/>
    <n v="41710704"/>
    <n v="10183"/>
    <n v="41700521"/>
    <n v="60764145"/>
    <n v="2225"/>
    <n v="60761920"/>
  </r>
  <r>
    <x v="12"/>
    <x v="0"/>
    <n v="16878"/>
    <n v="165"/>
    <n v="16713"/>
    <n v="13183"/>
    <n v="143"/>
    <n v="13040"/>
    <n v="3695"/>
    <n v="22"/>
    <n v="3673"/>
  </r>
  <r>
    <x v="12"/>
    <x v="1"/>
    <n v="2985035"/>
    <n v="4781"/>
    <n v="2980254"/>
    <n v="1360822"/>
    <n v="4467"/>
    <n v="1356355"/>
    <n v="1624213"/>
    <n v="314"/>
    <n v="1623899"/>
  </r>
  <r>
    <x v="12"/>
    <x v="2"/>
    <n v="108348427"/>
    <n v="12367"/>
    <n v="108336060"/>
    <n v="44132357"/>
    <n v="10189"/>
    <n v="44122168"/>
    <n v="64216070"/>
    <n v="2178"/>
    <n v="64213892"/>
  </r>
  <r>
    <x v="13"/>
    <x v="0"/>
    <n v="17019"/>
    <n v="196"/>
    <n v="16823"/>
    <n v="13313"/>
    <n v="153"/>
    <n v="13160"/>
    <n v="3706"/>
    <n v="43"/>
    <n v="3663"/>
  </r>
  <r>
    <x v="13"/>
    <x v="1"/>
    <n v="3004107"/>
    <n v="17696"/>
    <n v="2986411"/>
    <n v="1376689"/>
    <n v="6109"/>
    <n v="1370580"/>
    <n v="1627418"/>
    <n v="11587"/>
    <n v="1615831"/>
  </r>
  <r>
    <x v="13"/>
    <x v="2"/>
    <n v="106175501"/>
    <n v="482407"/>
    <n v="105693094"/>
    <n v="42688048"/>
    <n v="56516"/>
    <n v="42631532"/>
    <n v="63487453"/>
    <n v="425891"/>
    <n v="63061562"/>
  </r>
  <r>
    <x v="14"/>
    <x v="0"/>
    <n v="17178"/>
    <n v="167"/>
    <n v="17011"/>
    <n v="13453"/>
    <n v="142"/>
    <n v="13311"/>
    <n v="3725"/>
    <n v="25"/>
    <n v="3700"/>
  </r>
  <r>
    <x v="14"/>
    <x v="1"/>
    <n v="3018468"/>
    <n v="4900"/>
    <n v="3013568"/>
    <n v="1392685"/>
    <n v="4490"/>
    <n v="1388195"/>
    <n v="1625783"/>
    <n v="410"/>
    <n v="1625373"/>
  </r>
  <r>
    <x v="14"/>
    <x v="2"/>
    <n v="108749518"/>
    <n v="12489"/>
    <n v="108737029"/>
    <n v="44606295"/>
    <n v="10035"/>
    <n v="44596260"/>
    <n v="64143223"/>
    <n v="2454"/>
    <n v="64140769"/>
  </r>
  <r>
    <x v="15"/>
    <x v="0"/>
    <n v="17271"/>
    <n v="161"/>
    <n v="17110"/>
    <n v="13544"/>
    <n v="137"/>
    <n v="13407"/>
    <n v="3727"/>
    <n v="24"/>
    <n v="3703"/>
  </r>
  <r>
    <x v="15"/>
    <x v="1"/>
    <n v="3021309"/>
    <n v="5185"/>
    <n v="3016124"/>
    <n v="1405370"/>
    <n v="4150"/>
    <n v="1401220"/>
    <n v="1615939"/>
    <n v="1035"/>
    <n v="1614904"/>
  </r>
  <r>
    <x v="15"/>
    <x v="2"/>
    <n v="110556690"/>
    <n v="69293"/>
    <n v="110487397"/>
    <n v="46376369"/>
    <n v="9335"/>
    <n v="46367034"/>
    <n v="64180321"/>
    <n v="59958"/>
    <n v="64120363"/>
  </r>
  <r>
    <x v="16"/>
    <x v="0"/>
    <n v="17415"/>
    <n v="159"/>
    <n v="17256"/>
    <n v="13660"/>
    <n v="133"/>
    <n v="13527"/>
    <n v="3755"/>
    <n v="26"/>
    <n v="3729"/>
  </r>
  <r>
    <x v="16"/>
    <x v="1"/>
    <n v="3054962"/>
    <n v="5098"/>
    <n v="3049864"/>
    <n v="1420544"/>
    <n v="4023"/>
    <n v="1416521"/>
    <n v="1634418"/>
    <n v="1075"/>
    <n v="1633343"/>
  </r>
  <r>
    <x v="16"/>
    <x v="2"/>
    <n v="111624572"/>
    <n v="69943"/>
    <n v="111554629"/>
    <n v="47084148"/>
    <n v="9551"/>
    <n v="47074597"/>
    <n v="64540424"/>
    <n v="60392"/>
    <n v="64480032"/>
  </r>
</pivotCacheRecords>
</file>

<file path=xl/pivotCache/pivotCacheRecords125.xml><?xml version="1.0" encoding="utf-8"?>
<pivotCacheRecords xmlns="http://schemas.openxmlformats.org/spreadsheetml/2006/main" xmlns:r="http://schemas.openxmlformats.org/officeDocument/2006/relationships" count="51">
  <r>
    <x v="0"/>
    <x v="0"/>
    <n v="15302"/>
    <n v="203"/>
    <n v="15099"/>
    <n v="11891"/>
    <n v="184"/>
    <n v="11707"/>
    <n v="3411"/>
    <n v="19"/>
    <n v="3392"/>
  </r>
  <r>
    <x v="0"/>
    <x v="1"/>
    <n v="2694598"/>
    <n v="5629"/>
    <n v="2688969"/>
    <n v="1164396"/>
    <n v="5346"/>
    <n v="1159050"/>
    <n v="1530202"/>
    <n v="283"/>
    <n v="1529919"/>
  </r>
  <r>
    <x v="0"/>
    <x v="2"/>
    <n v="97546560"/>
    <n v="14149"/>
    <n v="97532411"/>
    <n v="36381112"/>
    <n v="12002"/>
    <n v="36369110"/>
    <n v="61165448"/>
    <n v="2147"/>
    <n v="61163301"/>
  </r>
  <r>
    <x v="1"/>
    <x v="0"/>
    <n v="15427"/>
    <n v="204"/>
    <n v="15223"/>
    <n v="12006"/>
    <n v="183"/>
    <n v="11823"/>
    <n v="3421"/>
    <n v="21"/>
    <n v="3400"/>
  </r>
  <r>
    <x v="1"/>
    <x v="1"/>
    <n v="2736172"/>
    <n v="5631"/>
    <n v="2730541"/>
    <n v="1181402"/>
    <n v="5298"/>
    <n v="1176104"/>
    <n v="1554770"/>
    <n v="333"/>
    <n v="1554437"/>
  </r>
  <r>
    <x v="1"/>
    <x v="2"/>
    <n v="94932180"/>
    <n v="14175"/>
    <n v="94918005"/>
    <n v="34519314"/>
    <n v="11718"/>
    <n v="34507596"/>
    <n v="60412866"/>
    <n v="2457"/>
    <n v="60410409"/>
  </r>
  <r>
    <x v="2"/>
    <x v="0"/>
    <n v="15533"/>
    <n v="208"/>
    <n v="15325"/>
    <n v="12085"/>
    <n v="186"/>
    <n v="11899"/>
    <n v="3448"/>
    <n v="22"/>
    <n v="3426"/>
  </r>
  <r>
    <x v="2"/>
    <x v="1"/>
    <n v="2778974"/>
    <n v="5839"/>
    <n v="2773135"/>
    <n v="1194381"/>
    <n v="5496"/>
    <n v="1188885"/>
    <n v="1584593"/>
    <n v="343"/>
    <n v="1584250"/>
  </r>
  <r>
    <x v="2"/>
    <x v="2"/>
    <n v="99345788"/>
    <n v="14481"/>
    <n v="99331307"/>
    <n v="36006115"/>
    <n v="11977"/>
    <n v="35994138"/>
    <n v="63339673"/>
    <n v="2504"/>
    <n v="63337169"/>
  </r>
  <r>
    <x v="3"/>
    <x v="0"/>
    <n v="15642"/>
    <n v="198"/>
    <n v="15444"/>
    <n v="12168"/>
    <n v="177"/>
    <n v="11991"/>
    <n v="3474"/>
    <n v="21"/>
    <n v="3453"/>
  </r>
  <r>
    <x v="3"/>
    <x v="1"/>
    <n v="2800793"/>
    <n v="5606"/>
    <n v="2795187"/>
    <n v="1210572"/>
    <n v="5270"/>
    <n v="1205302"/>
    <n v="1590221"/>
    <n v="336"/>
    <n v="1589885"/>
  </r>
  <r>
    <x v="3"/>
    <x v="2"/>
    <n v="101633021"/>
    <n v="13770"/>
    <n v="101619251"/>
    <n v="37670396"/>
    <n v="11403"/>
    <n v="37658993"/>
    <n v="63962625"/>
    <n v="2367"/>
    <n v="63960258"/>
  </r>
  <r>
    <x v="4"/>
    <x v="0"/>
    <n v="15777"/>
    <n v="200"/>
    <n v="15577"/>
    <n v="12278"/>
    <n v="176"/>
    <n v="12102"/>
    <n v="3499"/>
    <n v="24"/>
    <n v="3475"/>
  </r>
  <r>
    <x v="4"/>
    <x v="1"/>
    <n v="2816519"/>
    <n v="5704"/>
    <n v="2810815"/>
    <n v="1228044"/>
    <n v="5349"/>
    <n v="1222695"/>
    <n v="1588475"/>
    <n v="355"/>
    <n v="1588120"/>
  </r>
  <r>
    <x v="4"/>
    <x v="2"/>
    <n v="91529922"/>
    <n v="14447"/>
    <n v="91515475"/>
    <n v="34662209"/>
    <n v="11752"/>
    <n v="34650457"/>
    <n v="56867713"/>
    <n v="2695"/>
    <n v="56865018"/>
  </r>
  <r>
    <x v="5"/>
    <x v="0"/>
    <n v="15951"/>
    <n v="198"/>
    <n v="15753"/>
    <n v="12409"/>
    <n v="173"/>
    <n v="12236"/>
    <n v="3542"/>
    <n v="25"/>
    <n v="3517"/>
  </r>
  <r>
    <x v="5"/>
    <x v="1"/>
    <n v="2838807"/>
    <n v="5586"/>
    <n v="2833221"/>
    <n v="1244493"/>
    <n v="5215"/>
    <n v="1239278"/>
    <n v="1594314"/>
    <n v="371"/>
    <n v="1593943"/>
  </r>
  <r>
    <x v="5"/>
    <x v="2"/>
    <n v="94332107"/>
    <n v="14323"/>
    <n v="94317784"/>
    <n v="36296486"/>
    <n v="11480"/>
    <n v="36285006"/>
    <n v="58035621"/>
    <n v="2843"/>
    <n v="58032778"/>
  </r>
  <r>
    <x v="6"/>
    <x v="0"/>
    <n v="15999"/>
    <n v="197"/>
    <n v="15802"/>
    <n v="12438"/>
    <n v="170"/>
    <n v="12268"/>
    <n v="3561"/>
    <n v="27"/>
    <n v="3534"/>
  </r>
  <r>
    <x v="6"/>
    <x v="1"/>
    <n v="2854026"/>
    <n v="5538"/>
    <n v="2848488"/>
    <n v="1253322"/>
    <n v="5130"/>
    <n v="1248192"/>
    <n v="1600704"/>
    <n v="408"/>
    <n v="1600296"/>
  </r>
  <r>
    <x v="6"/>
    <x v="2"/>
    <n v="96467851"/>
    <n v="14567"/>
    <n v="96453284"/>
    <n v="37559883"/>
    <n v="11500"/>
    <n v="37548383"/>
    <n v="58907968"/>
    <n v="3067"/>
    <n v="58904901"/>
  </r>
  <r>
    <x v="7"/>
    <x v="0"/>
    <n v="16190"/>
    <n v="194"/>
    <n v="15996"/>
    <n v="12602"/>
    <n v="168"/>
    <n v="12434"/>
    <n v="3588"/>
    <n v="26"/>
    <n v="3562"/>
  </r>
  <r>
    <x v="7"/>
    <x v="1"/>
    <n v="2882146"/>
    <n v="5478"/>
    <n v="2876668"/>
    <n v="1276718"/>
    <n v="5113"/>
    <n v="1271605"/>
    <n v="1605428"/>
    <n v="365"/>
    <n v="1605063"/>
  </r>
  <r>
    <x v="7"/>
    <x v="2"/>
    <n v="94088565"/>
    <n v="14794"/>
    <n v="94073771"/>
    <n v="37099852"/>
    <n v="11981"/>
    <n v="37087871"/>
    <n v="56988713"/>
    <n v="2813"/>
    <n v="56985900"/>
  </r>
  <r>
    <x v="8"/>
    <x v="0"/>
    <n v="16254"/>
    <n v="181"/>
    <n v="16073"/>
    <n v="12655"/>
    <n v="156"/>
    <n v="12499"/>
    <n v="3599"/>
    <n v="25"/>
    <n v="3574"/>
  </r>
  <r>
    <x v="8"/>
    <x v="1"/>
    <n v="2837140"/>
    <n v="5052"/>
    <n v="2832088"/>
    <n v="1289618"/>
    <n v="4706"/>
    <n v="1284912"/>
    <n v="1547522"/>
    <n v="346"/>
    <n v="1547176"/>
  </r>
  <r>
    <x v="8"/>
    <x v="2"/>
    <n v="94100911"/>
    <n v="13583"/>
    <n v="94087328"/>
    <n v="38707798"/>
    <n v="10952"/>
    <n v="38696846"/>
    <n v="55393113"/>
    <n v="2631"/>
    <n v="55390482"/>
  </r>
  <r>
    <x v="9"/>
    <x v="0"/>
    <n v="16426"/>
    <n v="175"/>
    <n v="16251"/>
    <n v="12794"/>
    <n v="150"/>
    <n v="12644"/>
    <n v="3632"/>
    <n v="25"/>
    <n v="3607"/>
  </r>
  <r>
    <x v="9"/>
    <x v="1"/>
    <n v="2868689"/>
    <n v="4894"/>
    <n v="2863795"/>
    <n v="1308040"/>
    <n v="4548"/>
    <n v="1303492"/>
    <n v="1560649"/>
    <n v="346"/>
    <n v="1560303"/>
  </r>
  <r>
    <x v="9"/>
    <x v="2"/>
    <n v="97599200"/>
    <n v="13111"/>
    <n v="97586089"/>
    <n v="40665346"/>
    <n v="10480"/>
    <n v="40654866"/>
    <n v="56933854"/>
    <n v="2631"/>
    <n v="56931223"/>
  </r>
  <r>
    <x v="10"/>
    <x v="0"/>
    <n v="16567"/>
    <n v="169"/>
    <n v="16398"/>
    <n v="12901"/>
    <n v="146"/>
    <n v="12755"/>
    <n v="3666"/>
    <n v="23"/>
    <n v="3643"/>
  </r>
  <r>
    <x v="10"/>
    <x v="1"/>
    <n v="2897950"/>
    <n v="4802"/>
    <n v="2893148"/>
    <n v="1322981"/>
    <n v="4478"/>
    <n v="1318503"/>
    <n v="1574969"/>
    <n v="324"/>
    <n v="1574645"/>
  </r>
  <r>
    <x v="10"/>
    <x v="2"/>
    <n v="96588199"/>
    <n v="12707"/>
    <n v="96575492"/>
    <n v="39592964"/>
    <n v="10482"/>
    <n v="39582482"/>
    <n v="56995235"/>
    <n v="2225"/>
    <n v="56993010"/>
  </r>
  <r>
    <x v="11"/>
    <x v="0"/>
    <n v="16693"/>
    <n v="163"/>
    <n v="16530"/>
    <n v="13018"/>
    <n v="140"/>
    <n v="12878"/>
    <n v="3675"/>
    <n v="23"/>
    <n v="3652"/>
  </r>
  <r>
    <x v="11"/>
    <x v="1"/>
    <n v="2944595"/>
    <n v="4652"/>
    <n v="2939943"/>
    <n v="1339579"/>
    <n v="4329"/>
    <n v="1335250"/>
    <n v="1605016"/>
    <n v="323"/>
    <n v="1604693"/>
  </r>
  <r>
    <x v="11"/>
    <x v="2"/>
    <n v="102474849"/>
    <n v="12408"/>
    <n v="102462441"/>
    <n v="41710704"/>
    <n v="10183"/>
    <n v="41700521"/>
    <n v="60764145"/>
    <n v="2225"/>
    <n v="60761920"/>
  </r>
  <r>
    <x v="12"/>
    <x v="0"/>
    <n v="16878"/>
    <n v="165"/>
    <n v="16713"/>
    <n v="13183"/>
    <n v="143"/>
    <n v="13040"/>
    <n v="3695"/>
    <n v="22"/>
    <n v="3673"/>
  </r>
  <r>
    <x v="12"/>
    <x v="1"/>
    <n v="2985035"/>
    <n v="4781"/>
    <n v="2980254"/>
    <n v="1360822"/>
    <n v="4467"/>
    <n v="1356355"/>
    <n v="1624213"/>
    <n v="314"/>
    <n v="1623899"/>
  </r>
  <r>
    <x v="12"/>
    <x v="2"/>
    <n v="108348427"/>
    <n v="12367"/>
    <n v="108336060"/>
    <n v="44132357"/>
    <n v="10189"/>
    <n v="44122168"/>
    <n v="64216070"/>
    <n v="2178"/>
    <n v="64213892"/>
  </r>
  <r>
    <x v="13"/>
    <x v="0"/>
    <n v="17019"/>
    <n v="196"/>
    <n v="16823"/>
    <n v="13313"/>
    <n v="153"/>
    <n v="13160"/>
    <n v="3706"/>
    <n v="43"/>
    <n v="3663"/>
  </r>
  <r>
    <x v="13"/>
    <x v="1"/>
    <n v="3004107"/>
    <n v="17696"/>
    <n v="2986411"/>
    <n v="1376689"/>
    <n v="6109"/>
    <n v="1370580"/>
    <n v="1627418"/>
    <n v="11587"/>
    <n v="1615831"/>
  </r>
  <r>
    <x v="13"/>
    <x v="2"/>
    <n v="106175501"/>
    <n v="482407"/>
    <n v="105693094"/>
    <n v="42688048"/>
    <n v="56516"/>
    <n v="42631532"/>
    <n v="63487453"/>
    <n v="425891"/>
    <n v="63061562"/>
  </r>
  <r>
    <x v="14"/>
    <x v="0"/>
    <n v="17178"/>
    <n v="167"/>
    <n v="17011"/>
    <n v="13453"/>
    <n v="142"/>
    <n v="13311"/>
    <n v="3725"/>
    <n v="25"/>
    <n v="3700"/>
  </r>
  <r>
    <x v="14"/>
    <x v="1"/>
    <n v="3018468"/>
    <n v="4900"/>
    <n v="3013568"/>
    <n v="1392685"/>
    <n v="4490"/>
    <n v="1388195"/>
    <n v="1625783"/>
    <n v="410"/>
    <n v="1625373"/>
  </r>
  <r>
    <x v="14"/>
    <x v="2"/>
    <n v="108749518"/>
    <n v="12489"/>
    <n v="108737029"/>
    <n v="44606295"/>
    <n v="10035"/>
    <n v="44596260"/>
    <n v="64143223"/>
    <n v="2454"/>
    <n v="64140769"/>
  </r>
  <r>
    <x v="15"/>
    <x v="0"/>
    <n v="17271"/>
    <n v="161"/>
    <n v="17110"/>
    <n v="13544"/>
    <n v="137"/>
    <n v="13407"/>
    <n v="3727"/>
    <n v="24"/>
    <n v="3703"/>
  </r>
  <r>
    <x v="15"/>
    <x v="1"/>
    <n v="3021309"/>
    <n v="5185"/>
    <n v="3016124"/>
    <n v="1405370"/>
    <n v="4150"/>
    <n v="1401220"/>
    <n v="1615939"/>
    <n v="1035"/>
    <n v="1614904"/>
  </r>
  <r>
    <x v="15"/>
    <x v="2"/>
    <n v="110556690"/>
    <n v="69293"/>
    <n v="110487397"/>
    <n v="46376369"/>
    <n v="9335"/>
    <n v="46367034"/>
    <n v="64180321"/>
    <n v="59958"/>
    <n v="64120363"/>
  </r>
  <r>
    <x v="16"/>
    <x v="0"/>
    <n v="17415"/>
    <n v="159"/>
    <n v="17256"/>
    <n v="13660"/>
    <n v="133"/>
    <n v="13527"/>
    <n v="3755"/>
    <n v="26"/>
    <n v="3729"/>
  </r>
  <r>
    <x v="16"/>
    <x v="1"/>
    <n v="3054962"/>
    <n v="5098"/>
    <n v="3049864"/>
    <n v="1420544"/>
    <n v="4023"/>
    <n v="1416521"/>
    <n v="1634418"/>
    <n v="1075"/>
    <n v="1633343"/>
  </r>
  <r>
    <x v="16"/>
    <x v="2"/>
    <n v="111624572"/>
    <n v="69943"/>
    <n v="111554629"/>
    <n v="47084148"/>
    <n v="9551"/>
    <n v="47074597"/>
    <n v="64540424"/>
    <n v="60392"/>
    <n v="64480032"/>
  </r>
</pivotCacheRecords>
</file>

<file path=xl/pivotCache/pivotCacheRecords126.xml><?xml version="1.0" encoding="utf-8"?>
<pivotCacheRecords xmlns="http://schemas.openxmlformats.org/spreadsheetml/2006/main" xmlns:r="http://schemas.openxmlformats.org/officeDocument/2006/relationships" count="51">
  <r>
    <x v="0"/>
    <x v="0"/>
    <n v="15302"/>
    <n v="203"/>
    <n v="15099"/>
    <n v="11891"/>
    <n v="184"/>
    <n v="11707"/>
    <n v="3411"/>
    <n v="19"/>
    <n v="3392"/>
  </r>
  <r>
    <x v="0"/>
    <x v="1"/>
    <n v="2694598"/>
    <n v="5629"/>
    <n v="2688969"/>
    <n v="1164396"/>
    <n v="5346"/>
    <n v="1159050"/>
    <n v="1530202"/>
    <n v="283"/>
    <n v="1529919"/>
  </r>
  <r>
    <x v="0"/>
    <x v="2"/>
    <n v="97546560"/>
    <n v="14149"/>
    <n v="97532411"/>
    <n v="36381112"/>
    <n v="12002"/>
    <n v="36369110"/>
    <n v="61165448"/>
    <n v="2147"/>
    <n v="61163301"/>
  </r>
  <r>
    <x v="1"/>
    <x v="0"/>
    <n v="15427"/>
    <n v="204"/>
    <n v="15223"/>
    <n v="12006"/>
    <n v="183"/>
    <n v="11823"/>
    <n v="3421"/>
    <n v="21"/>
    <n v="3400"/>
  </r>
  <r>
    <x v="1"/>
    <x v="1"/>
    <n v="2736172"/>
    <n v="5631"/>
    <n v="2730541"/>
    <n v="1181402"/>
    <n v="5298"/>
    <n v="1176104"/>
    <n v="1554770"/>
    <n v="333"/>
    <n v="1554437"/>
  </r>
  <r>
    <x v="1"/>
    <x v="2"/>
    <n v="94932180"/>
    <n v="14175"/>
    <n v="94918005"/>
    <n v="34519314"/>
    <n v="11718"/>
    <n v="34507596"/>
    <n v="60412866"/>
    <n v="2457"/>
    <n v="60410409"/>
  </r>
  <r>
    <x v="2"/>
    <x v="0"/>
    <n v="15533"/>
    <n v="208"/>
    <n v="15325"/>
    <n v="12085"/>
    <n v="186"/>
    <n v="11899"/>
    <n v="3448"/>
    <n v="22"/>
    <n v="3426"/>
  </r>
  <r>
    <x v="2"/>
    <x v="1"/>
    <n v="2778974"/>
    <n v="5839"/>
    <n v="2773135"/>
    <n v="1194381"/>
    <n v="5496"/>
    <n v="1188885"/>
    <n v="1584593"/>
    <n v="343"/>
    <n v="1584250"/>
  </r>
  <r>
    <x v="2"/>
    <x v="2"/>
    <n v="99345788"/>
    <n v="14481"/>
    <n v="99331307"/>
    <n v="36006115"/>
    <n v="11977"/>
    <n v="35994138"/>
    <n v="63339673"/>
    <n v="2504"/>
    <n v="63337169"/>
  </r>
  <r>
    <x v="3"/>
    <x v="0"/>
    <n v="15642"/>
    <n v="198"/>
    <n v="15444"/>
    <n v="12168"/>
    <n v="177"/>
    <n v="11991"/>
    <n v="3474"/>
    <n v="21"/>
    <n v="3453"/>
  </r>
  <r>
    <x v="3"/>
    <x v="1"/>
    <n v="2800793"/>
    <n v="5606"/>
    <n v="2795187"/>
    <n v="1210572"/>
    <n v="5270"/>
    <n v="1205302"/>
    <n v="1590221"/>
    <n v="336"/>
    <n v="1589885"/>
  </r>
  <r>
    <x v="3"/>
    <x v="2"/>
    <n v="101633021"/>
    <n v="13770"/>
    <n v="101619251"/>
    <n v="37670396"/>
    <n v="11403"/>
    <n v="37658993"/>
    <n v="63962625"/>
    <n v="2367"/>
    <n v="63960258"/>
  </r>
  <r>
    <x v="4"/>
    <x v="0"/>
    <n v="15777"/>
    <n v="200"/>
    <n v="15577"/>
    <n v="12278"/>
    <n v="176"/>
    <n v="12102"/>
    <n v="3499"/>
    <n v="24"/>
    <n v="3475"/>
  </r>
  <r>
    <x v="4"/>
    <x v="1"/>
    <n v="2816519"/>
    <n v="5704"/>
    <n v="2810815"/>
    <n v="1228044"/>
    <n v="5349"/>
    <n v="1222695"/>
    <n v="1588475"/>
    <n v="355"/>
    <n v="1588120"/>
  </r>
  <r>
    <x v="4"/>
    <x v="2"/>
    <n v="91529922"/>
    <n v="14447"/>
    <n v="91515475"/>
    <n v="34662209"/>
    <n v="11752"/>
    <n v="34650457"/>
    <n v="56867713"/>
    <n v="2695"/>
    <n v="56865018"/>
  </r>
  <r>
    <x v="5"/>
    <x v="0"/>
    <n v="15951"/>
    <n v="198"/>
    <n v="15753"/>
    <n v="12409"/>
    <n v="173"/>
    <n v="12236"/>
    <n v="3542"/>
    <n v="25"/>
    <n v="3517"/>
  </r>
  <r>
    <x v="5"/>
    <x v="1"/>
    <n v="2838807"/>
    <n v="5586"/>
    <n v="2833221"/>
    <n v="1244493"/>
    <n v="5215"/>
    <n v="1239278"/>
    <n v="1594314"/>
    <n v="371"/>
    <n v="1593943"/>
  </r>
  <r>
    <x v="5"/>
    <x v="2"/>
    <n v="94332107"/>
    <n v="14323"/>
    <n v="94317784"/>
    <n v="36296486"/>
    <n v="11480"/>
    <n v="36285006"/>
    <n v="58035621"/>
    <n v="2843"/>
    <n v="58032778"/>
  </r>
  <r>
    <x v="6"/>
    <x v="0"/>
    <n v="15999"/>
    <n v="197"/>
    <n v="15802"/>
    <n v="12438"/>
    <n v="170"/>
    <n v="12268"/>
    <n v="3561"/>
    <n v="27"/>
    <n v="3534"/>
  </r>
  <r>
    <x v="6"/>
    <x v="1"/>
    <n v="2854026"/>
    <n v="5538"/>
    <n v="2848488"/>
    <n v="1253322"/>
    <n v="5130"/>
    <n v="1248192"/>
    <n v="1600704"/>
    <n v="408"/>
    <n v="1600296"/>
  </r>
  <r>
    <x v="6"/>
    <x v="2"/>
    <n v="96467851"/>
    <n v="14567"/>
    <n v="96453284"/>
    <n v="37559883"/>
    <n v="11500"/>
    <n v="37548383"/>
    <n v="58907968"/>
    <n v="3067"/>
    <n v="58904901"/>
  </r>
  <r>
    <x v="7"/>
    <x v="0"/>
    <n v="16190"/>
    <n v="194"/>
    <n v="15996"/>
    <n v="12602"/>
    <n v="168"/>
    <n v="12434"/>
    <n v="3588"/>
    <n v="26"/>
    <n v="3562"/>
  </r>
  <r>
    <x v="7"/>
    <x v="1"/>
    <n v="2882146"/>
    <n v="5478"/>
    <n v="2876668"/>
    <n v="1276718"/>
    <n v="5113"/>
    <n v="1271605"/>
    <n v="1605428"/>
    <n v="365"/>
    <n v="1605063"/>
  </r>
  <r>
    <x v="7"/>
    <x v="2"/>
    <n v="94088565"/>
    <n v="14794"/>
    <n v="94073771"/>
    <n v="37099852"/>
    <n v="11981"/>
    <n v="37087871"/>
    <n v="56988713"/>
    <n v="2813"/>
    <n v="56985900"/>
  </r>
  <r>
    <x v="8"/>
    <x v="0"/>
    <n v="16254"/>
    <n v="181"/>
    <n v="16073"/>
    <n v="12655"/>
    <n v="156"/>
    <n v="12499"/>
    <n v="3599"/>
    <n v="25"/>
    <n v="3574"/>
  </r>
  <r>
    <x v="8"/>
    <x v="1"/>
    <n v="2837140"/>
    <n v="5052"/>
    <n v="2832088"/>
    <n v="1289618"/>
    <n v="4706"/>
    <n v="1284912"/>
    <n v="1547522"/>
    <n v="346"/>
    <n v="1547176"/>
  </r>
  <r>
    <x v="8"/>
    <x v="2"/>
    <n v="94100911"/>
    <n v="13583"/>
    <n v="94087328"/>
    <n v="38707798"/>
    <n v="10952"/>
    <n v="38696846"/>
    <n v="55393113"/>
    <n v="2631"/>
    <n v="55390482"/>
  </r>
  <r>
    <x v="9"/>
    <x v="0"/>
    <n v="16426"/>
    <n v="175"/>
    <n v="16251"/>
    <n v="12794"/>
    <n v="150"/>
    <n v="12644"/>
    <n v="3632"/>
    <n v="25"/>
    <n v="3607"/>
  </r>
  <r>
    <x v="9"/>
    <x v="1"/>
    <n v="2868689"/>
    <n v="4894"/>
    <n v="2863795"/>
    <n v="1308040"/>
    <n v="4548"/>
    <n v="1303492"/>
    <n v="1560649"/>
    <n v="346"/>
    <n v="1560303"/>
  </r>
  <r>
    <x v="9"/>
    <x v="2"/>
    <n v="97599200"/>
    <n v="13111"/>
    <n v="97586089"/>
    <n v="40665346"/>
    <n v="10480"/>
    <n v="40654866"/>
    <n v="56933854"/>
    <n v="2631"/>
    <n v="56931223"/>
  </r>
  <r>
    <x v="10"/>
    <x v="0"/>
    <n v="16567"/>
    <n v="169"/>
    <n v="16398"/>
    <n v="12901"/>
    <n v="146"/>
    <n v="12755"/>
    <n v="3666"/>
    <n v="23"/>
    <n v="3643"/>
  </r>
  <r>
    <x v="10"/>
    <x v="1"/>
    <n v="2897950"/>
    <n v="4802"/>
    <n v="2893148"/>
    <n v="1322981"/>
    <n v="4478"/>
    <n v="1318503"/>
    <n v="1574969"/>
    <n v="324"/>
    <n v="1574645"/>
  </r>
  <r>
    <x v="10"/>
    <x v="2"/>
    <n v="96588199"/>
    <n v="12707"/>
    <n v="96575492"/>
    <n v="39592964"/>
    <n v="10482"/>
    <n v="39582482"/>
    <n v="56995235"/>
    <n v="2225"/>
    <n v="56993010"/>
  </r>
  <r>
    <x v="11"/>
    <x v="0"/>
    <n v="16693"/>
    <n v="163"/>
    <n v="16530"/>
    <n v="13018"/>
    <n v="140"/>
    <n v="12878"/>
    <n v="3675"/>
    <n v="23"/>
    <n v="3652"/>
  </r>
  <r>
    <x v="11"/>
    <x v="1"/>
    <n v="2944595"/>
    <n v="4652"/>
    <n v="2939943"/>
    <n v="1339579"/>
    <n v="4329"/>
    <n v="1335250"/>
    <n v="1605016"/>
    <n v="323"/>
    <n v="1604693"/>
  </r>
  <r>
    <x v="11"/>
    <x v="2"/>
    <n v="102474849"/>
    <n v="12408"/>
    <n v="102462441"/>
    <n v="41710704"/>
    <n v="10183"/>
    <n v="41700521"/>
    <n v="60764145"/>
    <n v="2225"/>
    <n v="60761920"/>
  </r>
  <r>
    <x v="12"/>
    <x v="0"/>
    <n v="16878"/>
    <n v="165"/>
    <n v="16713"/>
    <n v="13183"/>
    <n v="143"/>
    <n v="13040"/>
    <n v="3695"/>
    <n v="22"/>
    <n v="3673"/>
  </r>
  <r>
    <x v="12"/>
    <x v="1"/>
    <n v="2985035"/>
    <n v="4781"/>
    <n v="2980254"/>
    <n v="1360822"/>
    <n v="4467"/>
    <n v="1356355"/>
    <n v="1624213"/>
    <n v="314"/>
    <n v="1623899"/>
  </r>
  <r>
    <x v="12"/>
    <x v="2"/>
    <n v="108348427"/>
    <n v="12367"/>
    <n v="108336060"/>
    <n v="44132357"/>
    <n v="10189"/>
    <n v="44122168"/>
    <n v="64216070"/>
    <n v="2178"/>
    <n v="64213892"/>
  </r>
  <r>
    <x v="13"/>
    <x v="0"/>
    <n v="17019"/>
    <n v="196"/>
    <n v="16823"/>
    <n v="13313"/>
    <n v="153"/>
    <n v="13160"/>
    <n v="3706"/>
    <n v="43"/>
    <n v="3663"/>
  </r>
  <r>
    <x v="13"/>
    <x v="1"/>
    <n v="3004107"/>
    <n v="17696"/>
    <n v="2986411"/>
    <n v="1376689"/>
    <n v="6109"/>
    <n v="1370580"/>
    <n v="1627418"/>
    <n v="11587"/>
    <n v="1615831"/>
  </r>
  <r>
    <x v="13"/>
    <x v="2"/>
    <n v="106175501"/>
    <n v="482407"/>
    <n v="105693094"/>
    <n v="42688048"/>
    <n v="56516"/>
    <n v="42631532"/>
    <n v="63487453"/>
    <n v="425891"/>
    <n v="63061562"/>
  </r>
  <r>
    <x v="14"/>
    <x v="0"/>
    <n v="17178"/>
    <n v="167"/>
    <n v="17011"/>
    <n v="13453"/>
    <n v="142"/>
    <n v="13311"/>
    <n v="3725"/>
    <n v="25"/>
    <n v="3700"/>
  </r>
  <r>
    <x v="14"/>
    <x v="1"/>
    <n v="3018468"/>
    <n v="4900"/>
    <n v="3013568"/>
    <n v="1392685"/>
    <n v="4490"/>
    <n v="1388195"/>
    <n v="1625783"/>
    <n v="410"/>
    <n v="1625373"/>
  </r>
  <r>
    <x v="14"/>
    <x v="2"/>
    <n v="108749518"/>
    <n v="12489"/>
    <n v="108737029"/>
    <n v="44606295"/>
    <n v="10035"/>
    <n v="44596260"/>
    <n v="64143223"/>
    <n v="2454"/>
    <n v="64140769"/>
  </r>
  <r>
    <x v="15"/>
    <x v="0"/>
    <n v="17271"/>
    <n v="161"/>
    <n v="17110"/>
    <n v="13544"/>
    <n v="137"/>
    <n v="13407"/>
    <n v="3727"/>
    <n v="24"/>
    <n v="3703"/>
  </r>
  <r>
    <x v="15"/>
    <x v="1"/>
    <n v="3021309"/>
    <n v="5185"/>
    <n v="3016124"/>
    <n v="1405370"/>
    <n v="4150"/>
    <n v="1401220"/>
    <n v="1615939"/>
    <n v="1035"/>
    <n v="1614904"/>
  </r>
  <r>
    <x v="15"/>
    <x v="2"/>
    <n v="110556690"/>
    <n v="69293"/>
    <n v="110487397"/>
    <n v="46376369"/>
    <n v="9335"/>
    <n v="46367034"/>
    <n v="64180321"/>
    <n v="59958"/>
    <n v="64120363"/>
  </r>
  <r>
    <x v="16"/>
    <x v="0"/>
    <n v="17415"/>
    <n v="159"/>
    <n v="17256"/>
    <n v="13660"/>
    <n v="133"/>
    <n v="13527"/>
    <n v="3755"/>
    <n v="26"/>
    <n v="3729"/>
  </r>
  <r>
    <x v="16"/>
    <x v="1"/>
    <n v="3054962"/>
    <n v="5098"/>
    <n v="3049864"/>
    <n v="1420544"/>
    <n v="4023"/>
    <n v="1416521"/>
    <n v="1634418"/>
    <n v="1075"/>
    <n v="1633343"/>
  </r>
  <r>
    <x v="16"/>
    <x v="2"/>
    <n v="111624572"/>
    <n v="69943"/>
    <n v="111554629"/>
    <n v="47084148"/>
    <n v="9551"/>
    <n v="47074597"/>
    <n v="64540424"/>
    <n v="60392"/>
    <n v="64480032"/>
  </r>
</pivotCacheRecords>
</file>

<file path=xl/pivotCache/pivotCacheRecords127.xml><?xml version="1.0" encoding="utf-8"?>
<pivotCacheRecords xmlns="http://schemas.openxmlformats.org/spreadsheetml/2006/main" xmlns:r="http://schemas.openxmlformats.org/officeDocument/2006/relationships" count="90">
  <r>
    <x v="0"/>
    <x v="0"/>
    <n v="12"/>
    <n v="11"/>
    <n v="0"/>
    <n v="0"/>
    <n v="1"/>
    <n v="0"/>
    <n v="9589.3799999999992"/>
    <n v="9198.92"/>
    <n v="0"/>
    <n v="0"/>
    <n v="390.46"/>
    <n v="0"/>
  </r>
  <r>
    <x v="0"/>
    <x v="1"/>
    <n v="4"/>
    <n v="4"/>
    <n v="0"/>
    <n v="0"/>
    <n v="0"/>
    <n v="0"/>
    <n v="5221.4399999999996"/>
    <n v="5221.4399999999996"/>
    <n v="0"/>
    <n v="0"/>
    <n v="0"/>
    <n v="0"/>
  </r>
  <r>
    <x v="0"/>
    <x v="2"/>
    <n v="1"/>
    <n v="0"/>
    <n v="0"/>
    <n v="0"/>
    <n v="0"/>
    <n v="1"/>
    <n v="1653.29"/>
    <n v="0"/>
    <n v="0"/>
    <n v="0"/>
    <n v="0"/>
    <n v="1653.29"/>
  </r>
  <r>
    <x v="0"/>
    <x v="3"/>
    <n v="3"/>
    <n v="3"/>
    <n v="0"/>
    <n v="0"/>
    <n v="0"/>
    <n v="0"/>
    <n v="8715.7099999999991"/>
    <n v="8715.7099999999991"/>
    <n v="0"/>
    <n v="0"/>
    <n v="0"/>
    <n v="0"/>
  </r>
  <r>
    <x v="0"/>
    <x v="4"/>
    <n v="0"/>
    <n v="0"/>
    <n v="0"/>
    <n v="0"/>
    <n v="0"/>
    <n v="0"/>
    <n v="0"/>
    <n v="0"/>
    <n v="0"/>
    <n v="0"/>
    <n v="0"/>
    <n v="0"/>
  </r>
  <r>
    <x v="0"/>
    <x v="5"/>
    <n v="0"/>
    <n v="0"/>
    <n v="0"/>
    <n v="0"/>
    <n v="0"/>
    <n v="0"/>
    <n v="0"/>
    <n v="0"/>
    <n v="0"/>
    <n v="0"/>
    <n v="0"/>
    <n v="0"/>
  </r>
  <r>
    <x v="1"/>
    <x v="0"/>
    <n v="8"/>
    <n v="8"/>
    <n v="0"/>
    <n v="0"/>
    <n v="0"/>
    <n v="0"/>
    <n v="5172.99"/>
    <n v="5172.99"/>
    <n v="0"/>
    <n v="0"/>
    <n v="0"/>
    <n v="0"/>
  </r>
  <r>
    <x v="1"/>
    <x v="1"/>
    <n v="4"/>
    <n v="4"/>
    <n v="0"/>
    <n v="0"/>
    <n v="0"/>
    <n v="0"/>
    <n v="4524.09"/>
    <n v="4524.09"/>
    <n v="0"/>
    <n v="0"/>
    <n v="0"/>
    <n v="0"/>
  </r>
  <r>
    <x v="1"/>
    <x v="2"/>
    <n v="2"/>
    <n v="1"/>
    <n v="0"/>
    <n v="0"/>
    <n v="1"/>
    <n v="0"/>
    <n v="3530.89"/>
    <n v="1734.31"/>
    <n v="0"/>
    <n v="0"/>
    <n v="1796.58"/>
    <n v="0"/>
  </r>
  <r>
    <x v="1"/>
    <x v="3"/>
    <n v="4"/>
    <n v="3"/>
    <n v="0"/>
    <n v="0"/>
    <n v="1"/>
    <n v="0"/>
    <n v="10285.06"/>
    <n v="7723.53"/>
    <n v="0"/>
    <n v="0"/>
    <n v="2561.5300000000002"/>
    <n v="0"/>
  </r>
  <r>
    <x v="1"/>
    <x v="4"/>
    <n v="0"/>
    <n v="0"/>
    <n v="0"/>
    <n v="0"/>
    <n v="0"/>
    <n v="0"/>
    <n v="0"/>
    <n v="0"/>
    <n v="0"/>
    <n v="0"/>
    <n v="0"/>
    <n v="0"/>
  </r>
  <r>
    <x v="1"/>
    <x v="5"/>
    <n v="0"/>
    <n v="0"/>
    <n v="0"/>
    <n v="0"/>
    <n v="0"/>
    <n v="0"/>
    <n v="0"/>
    <n v="0"/>
    <n v="0"/>
    <n v="0"/>
    <n v="0"/>
    <n v="0"/>
  </r>
  <r>
    <x v="2"/>
    <x v="0"/>
    <n v="21"/>
    <n v="20"/>
    <n v="1"/>
    <n v="0"/>
    <n v="0"/>
    <n v="0"/>
    <n v="11426.05"/>
    <n v="10812.41"/>
    <n v="613.64"/>
    <n v="0"/>
    <n v="0"/>
    <n v="0"/>
  </r>
  <r>
    <x v="2"/>
    <x v="1"/>
    <n v="8"/>
    <n v="7"/>
    <n v="0"/>
    <n v="0"/>
    <n v="1"/>
    <n v="0"/>
    <n v="9810.1200000000008"/>
    <n v="8557.2900000000009"/>
    <n v="0"/>
    <n v="0"/>
    <n v="1252.83"/>
    <n v="0"/>
  </r>
  <r>
    <x v="2"/>
    <x v="2"/>
    <n v="0"/>
    <n v="0"/>
    <n v="0"/>
    <n v="0"/>
    <n v="0"/>
    <n v="0"/>
    <n v="0"/>
    <n v="0"/>
    <n v="0"/>
    <n v="0"/>
    <n v="0"/>
    <n v="0"/>
  </r>
  <r>
    <x v="2"/>
    <x v="3"/>
    <n v="1"/>
    <n v="0"/>
    <n v="0"/>
    <n v="0"/>
    <n v="1"/>
    <n v="0"/>
    <n v="2230.85"/>
    <n v="0"/>
    <n v="0"/>
    <n v="0"/>
    <n v="2230.85"/>
    <n v="0"/>
  </r>
  <r>
    <x v="2"/>
    <x v="4"/>
    <n v="0"/>
    <n v="0"/>
    <n v="0"/>
    <n v="0"/>
    <n v="0"/>
    <n v="0"/>
    <n v="0"/>
    <n v="0"/>
    <n v="0"/>
    <n v="0"/>
    <n v="0"/>
    <n v="0"/>
  </r>
  <r>
    <x v="2"/>
    <x v="5"/>
    <n v="0"/>
    <n v="0"/>
    <n v="0"/>
    <n v="0"/>
    <n v="0"/>
    <n v="0"/>
    <n v="0"/>
    <n v="0"/>
    <n v="0"/>
    <n v="0"/>
    <n v="0"/>
    <n v="0"/>
  </r>
  <r>
    <x v="3"/>
    <x v="0"/>
    <n v="20"/>
    <n v="15"/>
    <n v="1"/>
    <n v="0"/>
    <n v="2"/>
    <n v="2"/>
    <n v="14593.150000000001"/>
    <n v="11466.37"/>
    <n v="823.18"/>
    <n v="0"/>
    <n v="798.81"/>
    <n v="1504.79"/>
  </r>
  <r>
    <x v="3"/>
    <x v="1"/>
    <n v="6"/>
    <n v="6"/>
    <n v="0"/>
    <n v="0"/>
    <n v="0"/>
    <n v="0"/>
    <n v="7285.81"/>
    <n v="7285.81"/>
    <n v="0"/>
    <n v="0"/>
    <n v="0"/>
    <n v="0"/>
  </r>
  <r>
    <x v="3"/>
    <x v="2"/>
    <n v="2"/>
    <n v="2"/>
    <n v="0"/>
    <n v="0"/>
    <n v="0"/>
    <n v="0"/>
    <n v="3510.73"/>
    <n v="3510.73"/>
    <n v="0"/>
    <n v="0"/>
    <n v="0"/>
    <n v="0"/>
  </r>
  <r>
    <x v="3"/>
    <x v="3"/>
    <n v="0"/>
    <n v="0"/>
    <n v="0"/>
    <n v="0"/>
    <n v="0"/>
    <n v="0"/>
    <n v="0"/>
    <n v="0"/>
    <n v="0"/>
    <n v="0"/>
    <n v="0"/>
    <n v="0"/>
  </r>
  <r>
    <x v="3"/>
    <x v="4"/>
    <n v="0"/>
    <n v="0"/>
    <n v="0"/>
    <n v="0"/>
    <n v="0"/>
    <n v="0"/>
    <n v="0"/>
    <n v="0"/>
    <n v="0"/>
    <n v="0"/>
    <n v="0"/>
    <n v="0"/>
  </r>
  <r>
    <x v="3"/>
    <x v="5"/>
    <n v="0"/>
    <n v="0"/>
    <n v="0"/>
    <n v="0"/>
    <n v="0"/>
    <n v="0"/>
    <n v="0"/>
    <n v="0"/>
    <n v="0"/>
    <n v="0"/>
    <n v="0"/>
    <n v="0"/>
  </r>
  <r>
    <x v="4"/>
    <x v="0"/>
    <n v="23"/>
    <n v="22"/>
    <n v="0"/>
    <n v="0"/>
    <n v="1"/>
    <n v="0"/>
    <n v="16423.07"/>
    <n v="15653.07"/>
    <n v="0"/>
    <n v="0"/>
    <n v="770"/>
    <n v="0"/>
  </r>
  <r>
    <x v="4"/>
    <x v="1"/>
    <n v="4"/>
    <n v="4"/>
    <n v="0"/>
    <n v="0"/>
    <n v="0"/>
    <n v="0"/>
    <n v="4782.79"/>
    <n v="4782.79"/>
    <n v="0"/>
    <n v="0"/>
    <n v="0"/>
    <n v="0"/>
  </r>
  <r>
    <x v="4"/>
    <x v="2"/>
    <n v="4"/>
    <n v="1"/>
    <n v="1"/>
    <n v="1"/>
    <n v="0"/>
    <n v="1"/>
    <n v="7038.45"/>
    <n v="1862.09"/>
    <n v="1503.59"/>
    <n v="1711.11"/>
    <n v="0"/>
    <n v="1961.66"/>
  </r>
  <r>
    <x v="4"/>
    <x v="3"/>
    <n v="2"/>
    <n v="2"/>
    <n v="0"/>
    <n v="0"/>
    <n v="0"/>
    <n v="0"/>
    <n v="4776.43"/>
    <n v="4776.43"/>
    <n v="0"/>
    <n v="0"/>
    <n v="0"/>
    <n v="0"/>
  </r>
  <r>
    <x v="4"/>
    <x v="4"/>
    <n v="1"/>
    <n v="0"/>
    <n v="1"/>
    <n v="0"/>
    <n v="0"/>
    <n v="0"/>
    <n v="3306.84"/>
    <n v="0"/>
    <n v="3306.84"/>
    <n v="0"/>
    <n v="0"/>
    <n v="0"/>
  </r>
  <r>
    <x v="4"/>
    <x v="5"/>
    <n v="1"/>
    <n v="0"/>
    <n v="0"/>
    <n v="0"/>
    <n v="0"/>
    <n v="1"/>
    <n v="6269.13"/>
    <n v="0"/>
    <n v="0"/>
    <n v="0"/>
    <n v="0"/>
    <n v="6269.13"/>
  </r>
  <r>
    <x v="5"/>
    <x v="0"/>
    <n v="18"/>
    <n v="16"/>
    <n v="0"/>
    <n v="0"/>
    <n v="1"/>
    <n v="1"/>
    <n v="10781.41"/>
    <n v="9619.93"/>
    <n v="0"/>
    <n v="0"/>
    <n v="397.94"/>
    <n v="763.54"/>
  </r>
  <r>
    <x v="5"/>
    <x v="1"/>
    <n v="4"/>
    <n v="4"/>
    <n v="0"/>
    <n v="0"/>
    <n v="0"/>
    <n v="0"/>
    <n v="5221.72"/>
    <n v="5221.72"/>
    <n v="0"/>
    <n v="0"/>
    <n v="0"/>
    <n v="0"/>
  </r>
  <r>
    <x v="5"/>
    <x v="2"/>
    <n v="1"/>
    <n v="1"/>
    <n v="0"/>
    <n v="0"/>
    <n v="0"/>
    <n v="0"/>
    <n v="1545.04"/>
    <n v="1545.04"/>
    <n v="0"/>
    <n v="0"/>
    <n v="0"/>
    <n v="0"/>
  </r>
  <r>
    <x v="5"/>
    <x v="3"/>
    <n v="1"/>
    <n v="1"/>
    <n v="0"/>
    <n v="0"/>
    <n v="0"/>
    <n v="0"/>
    <n v="2931.84"/>
    <n v="2931.84"/>
    <n v="0"/>
    <n v="0"/>
    <n v="0"/>
    <n v="0"/>
  </r>
  <r>
    <x v="5"/>
    <x v="4"/>
    <n v="0"/>
    <n v="0"/>
    <n v="0"/>
    <n v="0"/>
    <n v="0"/>
    <n v="0"/>
    <n v="0"/>
    <n v="0"/>
    <n v="0"/>
    <n v="0"/>
    <n v="0"/>
    <n v="0"/>
  </r>
  <r>
    <x v="5"/>
    <x v="5"/>
    <n v="1"/>
    <n v="0"/>
    <n v="0"/>
    <n v="0"/>
    <n v="1"/>
    <n v="0"/>
    <n v="11808.04"/>
    <n v="0"/>
    <n v="0"/>
    <n v="0"/>
    <n v="11808.04"/>
    <n v="0"/>
  </r>
  <r>
    <x v="6"/>
    <x v="0"/>
    <n v="22"/>
    <n v="18"/>
    <n v="1"/>
    <n v="1"/>
    <n v="0"/>
    <n v="2"/>
    <n v="14889.7"/>
    <n v="11966.88"/>
    <n v="482.28"/>
    <n v="928.21"/>
    <n v="0"/>
    <n v="1512.33"/>
  </r>
  <r>
    <x v="6"/>
    <x v="1"/>
    <n v="5"/>
    <n v="4"/>
    <n v="0"/>
    <n v="0"/>
    <n v="0"/>
    <n v="1"/>
    <n v="6402.56"/>
    <n v="5253.5"/>
    <n v="0"/>
    <n v="0"/>
    <n v="0"/>
    <n v="1149.06"/>
  </r>
  <r>
    <x v="6"/>
    <x v="2"/>
    <n v="3"/>
    <n v="2"/>
    <n v="0"/>
    <n v="0"/>
    <n v="0"/>
    <n v="1"/>
    <n v="4950.3500000000004"/>
    <n v="3197.39"/>
    <n v="0"/>
    <n v="0"/>
    <n v="0"/>
    <n v="1752.96"/>
  </r>
  <r>
    <x v="6"/>
    <x v="3"/>
    <n v="2"/>
    <n v="1"/>
    <n v="0"/>
    <n v="0"/>
    <n v="1"/>
    <n v="0"/>
    <n v="5233.13"/>
    <n v="2831.4"/>
    <n v="0"/>
    <n v="0"/>
    <n v="2401.73"/>
    <n v="0"/>
  </r>
  <r>
    <x v="6"/>
    <x v="4"/>
    <n v="0"/>
    <n v="0"/>
    <n v="0"/>
    <n v="0"/>
    <n v="0"/>
    <n v="0"/>
    <n v="0"/>
    <n v="0"/>
    <n v="0"/>
    <n v="0"/>
    <n v="0"/>
    <n v="0"/>
  </r>
  <r>
    <x v="6"/>
    <x v="5"/>
    <n v="1"/>
    <n v="0"/>
    <n v="1"/>
    <n v="0"/>
    <n v="0"/>
    <n v="0"/>
    <n v="98310.93"/>
    <n v="0"/>
    <n v="98310.93"/>
    <n v="0"/>
    <n v="0"/>
    <n v="0"/>
  </r>
  <r>
    <x v="7"/>
    <x v="0"/>
    <n v="24"/>
    <n v="22"/>
    <n v="0"/>
    <n v="0"/>
    <n v="1"/>
    <n v="1"/>
    <n v="13518.97"/>
    <n v="12025.26"/>
    <n v="0"/>
    <n v="0"/>
    <n v="849.48"/>
    <n v="644.23"/>
  </r>
  <r>
    <x v="7"/>
    <x v="1"/>
    <n v="3"/>
    <n v="3"/>
    <n v="0"/>
    <n v="0"/>
    <n v="0"/>
    <n v="0"/>
    <n v="3516.16"/>
    <n v="3516.16"/>
    <n v="0"/>
    <n v="0"/>
    <n v="0"/>
    <n v="0"/>
  </r>
  <r>
    <x v="7"/>
    <x v="2"/>
    <n v="5"/>
    <n v="5"/>
    <n v="0"/>
    <n v="0"/>
    <n v="0"/>
    <n v="0"/>
    <n v="8722.17"/>
    <n v="8722.17"/>
    <n v="0"/>
    <n v="0"/>
    <n v="0"/>
    <n v="0"/>
  </r>
  <r>
    <x v="7"/>
    <x v="3"/>
    <n v="2"/>
    <n v="1"/>
    <n v="0"/>
    <n v="0"/>
    <n v="1"/>
    <n v="0"/>
    <n v="5753.46"/>
    <n v="2918.46"/>
    <n v="0"/>
    <n v="0"/>
    <n v="2835"/>
    <n v="0"/>
  </r>
  <r>
    <x v="7"/>
    <x v="4"/>
    <n v="0"/>
    <n v="0"/>
    <n v="0"/>
    <n v="0"/>
    <n v="0"/>
    <n v="0"/>
    <n v="0"/>
    <n v="0"/>
    <n v="0"/>
    <n v="0"/>
    <n v="0"/>
    <n v="0"/>
  </r>
  <r>
    <x v="7"/>
    <x v="5"/>
    <n v="1"/>
    <n v="1"/>
    <n v="0"/>
    <n v="0"/>
    <n v="0"/>
    <n v="0"/>
    <n v="8689.49"/>
    <n v="8689.49"/>
    <n v="0"/>
    <n v="0"/>
    <n v="0"/>
    <n v="0"/>
  </r>
  <r>
    <x v="8"/>
    <x v="0"/>
    <n v="26"/>
    <n v="22"/>
    <n v="0"/>
    <n v="0"/>
    <n v="1"/>
    <n v="3"/>
    <n v="15306.22"/>
    <n v="12910.72"/>
    <n v="0"/>
    <n v="0"/>
    <n v="399.87"/>
    <n v="1995.63"/>
  </r>
  <r>
    <x v="8"/>
    <x v="1"/>
    <n v="7"/>
    <n v="5"/>
    <n v="1"/>
    <n v="0"/>
    <n v="1"/>
    <n v="0"/>
    <n v="8062.87"/>
    <n v="5588.96"/>
    <n v="1436.21"/>
    <n v="0"/>
    <n v="1037.7"/>
    <n v="0"/>
  </r>
  <r>
    <x v="8"/>
    <x v="2"/>
    <n v="2"/>
    <n v="1"/>
    <n v="1"/>
    <n v="0"/>
    <n v="0"/>
    <n v="0"/>
    <n v="3524.89"/>
    <n v="1535.89"/>
    <n v="1989"/>
    <n v="0"/>
    <n v="0"/>
    <n v="0"/>
  </r>
  <r>
    <x v="8"/>
    <x v="3"/>
    <n v="1"/>
    <n v="1"/>
    <n v="0"/>
    <n v="0"/>
    <n v="0"/>
    <n v="0"/>
    <n v="2032.76"/>
    <n v="2032.76"/>
    <n v="0"/>
    <n v="0"/>
    <n v="0"/>
    <n v="0"/>
  </r>
  <r>
    <x v="8"/>
    <x v="4"/>
    <n v="0"/>
    <n v="0"/>
    <n v="0"/>
    <n v="0"/>
    <n v="0"/>
    <n v="0"/>
    <n v="0"/>
    <n v="0"/>
    <n v="0"/>
    <n v="0"/>
    <n v="0"/>
    <n v="0"/>
  </r>
  <r>
    <x v="8"/>
    <x v="5"/>
    <n v="0"/>
    <n v="0"/>
    <n v="0"/>
    <n v="0"/>
    <n v="0"/>
    <n v="0"/>
    <n v="0"/>
    <n v="0"/>
    <n v="0"/>
    <n v="0"/>
    <n v="0"/>
    <n v="0"/>
  </r>
  <r>
    <x v="9"/>
    <x v="0"/>
    <n v="16"/>
    <n v="16"/>
    <n v="0"/>
    <n v="0"/>
    <n v="0"/>
    <n v="0"/>
    <n v="10503.08"/>
    <n v="10503.08"/>
    <n v="0"/>
    <n v="0"/>
    <n v="0"/>
    <n v="0"/>
  </r>
  <r>
    <x v="9"/>
    <x v="1"/>
    <n v="4"/>
    <n v="4"/>
    <n v="0"/>
    <n v="0"/>
    <n v="0"/>
    <n v="0"/>
    <n v="5090.66"/>
    <n v="5090.66"/>
    <n v="0"/>
    <n v="0"/>
    <n v="0"/>
    <n v="0"/>
  </r>
  <r>
    <x v="9"/>
    <x v="2"/>
    <n v="0"/>
    <n v="0"/>
    <n v="0"/>
    <n v="0"/>
    <n v="0"/>
    <n v="0"/>
    <n v="0"/>
    <n v="0"/>
    <n v="0"/>
    <n v="0"/>
    <n v="0"/>
    <n v="0"/>
  </r>
  <r>
    <x v="9"/>
    <x v="3"/>
    <n v="1"/>
    <n v="1"/>
    <n v="0"/>
    <n v="0"/>
    <n v="0"/>
    <n v="0"/>
    <n v="2913.34"/>
    <n v="2913.34"/>
    <n v="0"/>
    <n v="0"/>
    <n v="0"/>
    <n v="0"/>
  </r>
  <r>
    <x v="9"/>
    <x v="4"/>
    <n v="0"/>
    <n v="0"/>
    <n v="0"/>
    <n v="0"/>
    <n v="0"/>
    <n v="0"/>
    <n v="0"/>
    <n v="0"/>
    <n v="0"/>
    <n v="0"/>
    <n v="0"/>
    <n v="0"/>
  </r>
  <r>
    <x v="9"/>
    <x v="5"/>
    <n v="0"/>
    <n v="0"/>
    <n v="0"/>
    <n v="0"/>
    <n v="0"/>
    <n v="0"/>
    <n v="0"/>
    <n v="0"/>
    <n v="0"/>
    <n v="0"/>
    <n v="0"/>
    <n v="0"/>
  </r>
  <r>
    <x v="10"/>
    <x v="0"/>
    <n v="15"/>
    <n v="14"/>
    <n v="0"/>
    <n v="0"/>
    <n v="1"/>
    <n v="0"/>
    <n v="9285.0400000000009"/>
    <n v="8405.1200000000008"/>
    <n v="0"/>
    <n v="0"/>
    <n v="879.92"/>
    <n v="0"/>
  </r>
  <r>
    <x v="10"/>
    <x v="1"/>
    <n v="3"/>
    <n v="3"/>
    <n v="0"/>
    <n v="0"/>
    <n v="0"/>
    <n v="0"/>
    <n v="3485.62"/>
    <n v="3485.62"/>
    <n v="0"/>
    <n v="0"/>
    <n v="0"/>
    <n v="0"/>
  </r>
  <r>
    <x v="10"/>
    <x v="2"/>
    <n v="0"/>
    <n v="0"/>
    <n v="0"/>
    <n v="0"/>
    <n v="0"/>
    <n v="0"/>
    <n v="0"/>
    <n v="0"/>
    <n v="0"/>
    <n v="0"/>
    <n v="0"/>
    <n v="0"/>
  </r>
  <r>
    <x v="10"/>
    <x v="3"/>
    <n v="3"/>
    <n v="2"/>
    <n v="0"/>
    <n v="0"/>
    <n v="0"/>
    <n v="1"/>
    <n v="6698.55"/>
    <n v="4697.8900000000003"/>
    <n v="0"/>
    <n v="0"/>
    <n v="0"/>
    <n v="2000.66"/>
  </r>
  <r>
    <x v="10"/>
    <x v="4"/>
    <n v="1"/>
    <n v="0"/>
    <n v="1"/>
    <n v="0"/>
    <n v="0"/>
    <n v="0"/>
    <n v="4447.32"/>
    <n v="0"/>
    <n v="4447.32"/>
    <n v="0"/>
    <n v="0"/>
    <n v="0"/>
  </r>
  <r>
    <x v="10"/>
    <x v="5"/>
    <n v="0"/>
    <n v="0"/>
    <n v="0"/>
    <n v="0"/>
    <n v="0"/>
    <n v="0"/>
    <n v="0"/>
    <n v="0"/>
    <n v="0"/>
    <n v="0"/>
    <n v="0"/>
    <n v="0"/>
  </r>
  <r>
    <x v="11"/>
    <x v="0"/>
    <n v="14"/>
    <n v="10"/>
    <n v="1"/>
    <n v="0"/>
    <n v="0"/>
    <n v="3"/>
    <n v="10100.370000000001"/>
    <n v="6958.52"/>
    <n v="987.87"/>
    <n v="0"/>
    <n v="0"/>
    <n v="2153.98"/>
  </r>
  <r>
    <x v="11"/>
    <x v="1"/>
    <n v="1"/>
    <n v="1"/>
    <n v="0"/>
    <n v="0"/>
    <n v="0"/>
    <n v="0"/>
    <n v="1484.96"/>
    <n v="1484.96"/>
    <n v="0"/>
    <n v="0"/>
    <n v="0"/>
    <n v="0"/>
  </r>
  <r>
    <x v="11"/>
    <x v="2"/>
    <n v="3"/>
    <n v="2"/>
    <n v="1"/>
    <n v="0"/>
    <n v="0"/>
    <n v="0"/>
    <n v="5211.07"/>
    <n v="3536.04"/>
    <n v="1675.03"/>
    <n v="0"/>
    <n v="0"/>
    <n v="0"/>
  </r>
  <r>
    <x v="11"/>
    <x v="3"/>
    <n v="2"/>
    <n v="1"/>
    <n v="0"/>
    <n v="0"/>
    <n v="1"/>
    <n v="0"/>
    <n v="5168.2299999999996"/>
    <n v="2744.22"/>
    <n v="0"/>
    <n v="0"/>
    <n v="2424.0100000000002"/>
    <n v="0"/>
  </r>
  <r>
    <x v="11"/>
    <x v="4"/>
    <n v="0"/>
    <n v="0"/>
    <n v="0"/>
    <n v="0"/>
    <n v="0"/>
    <n v="0"/>
    <n v="0"/>
    <n v="0"/>
    <n v="0"/>
    <n v="0"/>
    <n v="0"/>
    <n v="0"/>
  </r>
  <r>
    <x v="11"/>
    <x v="5"/>
    <n v="1"/>
    <n v="0"/>
    <n v="0"/>
    <n v="1"/>
    <n v="0"/>
    <n v="0"/>
    <n v="6412.75"/>
    <n v="0"/>
    <n v="0"/>
    <n v="6412.75"/>
    <n v="0"/>
    <n v="0"/>
  </r>
  <r>
    <x v="12"/>
    <x v="0"/>
    <n v="26"/>
    <n v="21"/>
    <n v="1"/>
    <n v="0"/>
    <n v="1"/>
    <n v="3"/>
    <n v="25685.070000000003"/>
    <n v="23007.24"/>
    <n v="703.02"/>
    <n v="0"/>
    <n v="793.75"/>
    <n v="1181.06"/>
  </r>
  <r>
    <x v="12"/>
    <x v="1"/>
    <n v="5"/>
    <n v="4"/>
    <n v="0"/>
    <n v="0"/>
    <n v="0"/>
    <n v="1"/>
    <n v="6115.4"/>
    <n v="5039.79"/>
    <n v="0"/>
    <n v="0"/>
    <n v="0"/>
    <n v="1075.6099999999999"/>
  </r>
  <r>
    <x v="12"/>
    <x v="2"/>
    <n v="3"/>
    <n v="2"/>
    <n v="1"/>
    <n v="0"/>
    <n v="0"/>
    <n v="0"/>
    <n v="4690.51"/>
    <n v="3045.56"/>
    <n v="1644.95"/>
    <n v="0"/>
    <n v="0"/>
    <n v="0"/>
  </r>
  <r>
    <x v="12"/>
    <x v="3"/>
    <n v="1"/>
    <n v="0"/>
    <n v="0"/>
    <n v="0"/>
    <n v="1"/>
    <n v="0"/>
    <n v="2134.13"/>
    <n v="0"/>
    <n v="0"/>
    <n v="0"/>
    <n v="2134.13"/>
    <n v="0"/>
  </r>
  <r>
    <x v="12"/>
    <x v="4"/>
    <n v="1"/>
    <n v="0"/>
    <n v="0"/>
    <n v="0"/>
    <n v="1"/>
    <n v="0"/>
    <n v="3738.87"/>
    <n v="0"/>
    <n v="0"/>
    <n v="0"/>
    <n v="3738.87"/>
    <n v="0"/>
  </r>
  <r>
    <x v="12"/>
    <x v="5"/>
    <n v="2"/>
    <n v="0"/>
    <n v="0"/>
    <n v="2"/>
    <n v="0"/>
    <n v="0"/>
    <n v="20315.28"/>
    <n v="0"/>
    <n v="0"/>
    <n v="20315.28"/>
    <n v="0"/>
    <n v="0"/>
  </r>
  <r>
    <x v="13"/>
    <x v="0"/>
    <n v="22"/>
    <n v="18"/>
    <n v="1"/>
    <n v="1"/>
    <n v="1"/>
    <n v="1"/>
    <n v="14429.31"/>
    <n v="11971.84"/>
    <n v="309.57"/>
    <n v="998.35"/>
    <n v="412.4"/>
    <n v="737.15"/>
  </r>
  <r>
    <x v="13"/>
    <x v="1"/>
    <n v="3"/>
    <n v="3"/>
    <n v="0"/>
    <n v="0"/>
    <n v="0"/>
    <n v="0"/>
    <n v="3418.84"/>
    <n v="3418.84"/>
    <n v="0"/>
    <n v="0"/>
    <n v="0"/>
    <n v="0"/>
  </r>
  <r>
    <x v="13"/>
    <x v="2"/>
    <n v="0"/>
    <n v="0"/>
    <n v="0"/>
    <n v="0"/>
    <n v="0"/>
    <n v="0"/>
    <n v="0"/>
    <n v="0"/>
    <n v="0"/>
    <n v="0"/>
    <n v="0"/>
    <n v="0"/>
  </r>
  <r>
    <x v="13"/>
    <x v="3"/>
    <n v="4"/>
    <n v="2"/>
    <n v="0"/>
    <n v="0"/>
    <n v="2"/>
    <n v="0"/>
    <n v="9591.2000000000007"/>
    <n v="4534.6000000000004"/>
    <n v="0"/>
    <n v="0"/>
    <n v="5056.6000000000004"/>
    <n v="0"/>
  </r>
  <r>
    <x v="13"/>
    <x v="4"/>
    <n v="0"/>
    <n v="0"/>
    <n v="0"/>
    <n v="0"/>
    <n v="0"/>
    <n v="0"/>
    <n v="0"/>
    <n v="0"/>
    <n v="0"/>
    <n v="0"/>
    <n v="0"/>
    <n v="0"/>
  </r>
  <r>
    <x v="13"/>
    <x v="5"/>
    <n v="0"/>
    <n v="0"/>
    <n v="0"/>
    <n v="0"/>
    <n v="0"/>
    <n v="0"/>
    <n v="0"/>
    <n v="0"/>
    <n v="0"/>
    <n v="0"/>
    <n v="0"/>
    <n v="0"/>
  </r>
  <r>
    <x v="14"/>
    <x v="0"/>
    <n v="12"/>
    <n v="10"/>
    <n v="0"/>
    <n v="0"/>
    <n v="1"/>
    <n v="1"/>
    <n v="7501.77"/>
    <n v="6156.02"/>
    <n v="0"/>
    <n v="0"/>
    <n v="441.15"/>
    <n v="904.6"/>
  </r>
  <r>
    <x v="14"/>
    <x v="1"/>
    <n v="1"/>
    <n v="1"/>
    <n v="0"/>
    <n v="0"/>
    <n v="0"/>
    <n v="0"/>
    <n v="1134.0899999999999"/>
    <n v="1134.0899999999999"/>
    <n v="0"/>
    <n v="0"/>
    <n v="0"/>
    <n v="0"/>
  </r>
  <r>
    <x v="14"/>
    <x v="2"/>
    <n v="4"/>
    <n v="3"/>
    <n v="0"/>
    <n v="0"/>
    <n v="0"/>
    <n v="1"/>
    <n v="6800.07"/>
    <n v="5300.07"/>
    <n v="0"/>
    <n v="0"/>
    <n v="0"/>
    <n v="1500"/>
  </r>
  <r>
    <x v="14"/>
    <x v="3"/>
    <n v="4"/>
    <n v="3"/>
    <n v="0"/>
    <n v="0"/>
    <n v="0"/>
    <n v="1"/>
    <n v="9377.24"/>
    <n v="6407.1"/>
    <n v="0"/>
    <n v="0"/>
    <n v="0"/>
    <n v="2970.14"/>
  </r>
  <r>
    <x v="14"/>
    <x v="4"/>
    <n v="0"/>
    <n v="0"/>
    <n v="0"/>
    <n v="0"/>
    <n v="0"/>
    <n v="0"/>
    <n v="0"/>
    <n v="0"/>
    <n v="0"/>
    <n v="0"/>
    <n v="0"/>
    <n v="0"/>
  </r>
  <r>
    <x v="14"/>
    <x v="5"/>
    <n v="1"/>
    <n v="0"/>
    <n v="0"/>
    <n v="0"/>
    <n v="0"/>
    <n v="1"/>
    <n v="12540.39"/>
    <n v="0"/>
    <n v="0"/>
    <n v="0"/>
    <n v="0"/>
    <n v="12540.39"/>
  </r>
</pivotCacheRecords>
</file>

<file path=xl/pivotCache/pivotCacheRecords128.xml><?xml version="1.0" encoding="utf-8"?>
<pivotCacheRecords xmlns="http://schemas.openxmlformats.org/spreadsheetml/2006/main" xmlns:r="http://schemas.openxmlformats.org/officeDocument/2006/relationships" count="90">
  <r>
    <x v="0"/>
    <x v="0"/>
    <n v="12"/>
    <n v="11"/>
    <n v="0"/>
    <n v="0"/>
    <n v="1"/>
    <n v="0"/>
    <n v="9589.3799999999992"/>
    <n v="9198.92"/>
    <n v="0"/>
    <n v="0"/>
    <n v="390.46"/>
    <n v="0"/>
  </r>
  <r>
    <x v="0"/>
    <x v="1"/>
    <n v="4"/>
    <n v="4"/>
    <n v="0"/>
    <n v="0"/>
    <n v="0"/>
    <n v="0"/>
    <n v="5221.4399999999996"/>
    <n v="5221.4399999999996"/>
    <n v="0"/>
    <n v="0"/>
    <n v="0"/>
    <n v="0"/>
  </r>
  <r>
    <x v="0"/>
    <x v="2"/>
    <n v="1"/>
    <n v="0"/>
    <n v="0"/>
    <n v="0"/>
    <n v="0"/>
    <n v="1"/>
    <n v="1653.29"/>
    <n v="0"/>
    <n v="0"/>
    <n v="0"/>
    <n v="0"/>
    <n v="1653.29"/>
  </r>
  <r>
    <x v="0"/>
    <x v="3"/>
    <n v="3"/>
    <n v="3"/>
    <n v="0"/>
    <n v="0"/>
    <n v="0"/>
    <n v="0"/>
    <n v="8715.7099999999991"/>
    <n v="8715.7099999999991"/>
    <n v="0"/>
    <n v="0"/>
    <n v="0"/>
    <n v="0"/>
  </r>
  <r>
    <x v="0"/>
    <x v="4"/>
    <n v="0"/>
    <n v="0"/>
    <n v="0"/>
    <n v="0"/>
    <n v="0"/>
    <n v="0"/>
    <n v="0"/>
    <n v="0"/>
    <n v="0"/>
    <n v="0"/>
    <n v="0"/>
    <n v="0"/>
  </r>
  <r>
    <x v="0"/>
    <x v="5"/>
    <n v="0"/>
    <n v="0"/>
    <n v="0"/>
    <n v="0"/>
    <n v="0"/>
    <n v="0"/>
    <n v="0"/>
    <n v="0"/>
    <n v="0"/>
    <n v="0"/>
    <n v="0"/>
    <n v="0"/>
  </r>
  <r>
    <x v="1"/>
    <x v="0"/>
    <n v="8"/>
    <n v="8"/>
    <n v="0"/>
    <n v="0"/>
    <n v="0"/>
    <n v="0"/>
    <n v="5172.99"/>
    <n v="5172.99"/>
    <n v="0"/>
    <n v="0"/>
    <n v="0"/>
    <n v="0"/>
  </r>
  <r>
    <x v="1"/>
    <x v="1"/>
    <n v="4"/>
    <n v="4"/>
    <n v="0"/>
    <n v="0"/>
    <n v="0"/>
    <n v="0"/>
    <n v="4524.09"/>
    <n v="4524.09"/>
    <n v="0"/>
    <n v="0"/>
    <n v="0"/>
    <n v="0"/>
  </r>
  <r>
    <x v="1"/>
    <x v="2"/>
    <n v="2"/>
    <n v="1"/>
    <n v="0"/>
    <n v="0"/>
    <n v="1"/>
    <n v="0"/>
    <n v="3530.89"/>
    <n v="1734.31"/>
    <n v="0"/>
    <n v="0"/>
    <n v="1796.58"/>
    <n v="0"/>
  </r>
  <r>
    <x v="1"/>
    <x v="3"/>
    <n v="4"/>
    <n v="3"/>
    <n v="0"/>
    <n v="0"/>
    <n v="1"/>
    <n v="0"/>
    <n v="10285.06"/>
    <n v="7723.53"/>
    <n v="0"/>
    <n v="0"/>
    <n v="2561.5300000000002"/>
    <n v="0"/>
  </r>
  <r>
    <x v="1"/>
    <x v="4"/>
    <n v="0"/>
    <n v="0"/>
    <n v="0"/>
    <n v="0"/>
    <n v="0"/>
    <n v="0"/>
    <n v="0"/>
    <n v="0"/>
    <n v="0"/>
    <n v="0"/>
    <n v="0"/>
    <n v="0"/>
  </r>
  <r>
    <x v="1"/>
    <x v="5"/>
    <n v="0"/>
    <n v="0"/>
    <n v="0"/>
    <n v="0"/>
    <n v="0"/>
    <n v="0"/>
    <n v="0"/>
    <n v="0"/>
    <n v="0"/>
    <n v="0"/>
    <n v="0"/>
    <n v="0"/>
  </r>
  <r>
    <x v="2"/>
    <x v="0"/>
    <n v="21"/>
    <n v="20"/>
    <n v="1"/>
    <n v="0"/>
    <n v="0"/>
    <n v="0"/>
    <n v="11426.05"/>
    <n v="10812.41"/>
    <n v="613.64"/>
    <n v="0"/>
    <n v="0"/>
    <n v="0"/>
  </r>
  <r>
    <x v="2"/>
    <x v="1"/>
    <n v="8"/>
    <n v="7"/>
    <n v="0"/>
    <n v="0"/>
    <n v="1"/>
    <n v="0"/>
    <n v="9810.1200000000008"/>
    <n v="8557.2900000000009"/>
    <n v="0"/>
    <n v="0"/>
    <n v="1252.83"/>
    <n v="0"/>
  </r>
  <r>
    <x v="2"/>
    <x v="2"/>
    <n v="0"/>
    <n v="0"/>
    <n v="0"/>
    <n v="0"/>
    <n v="0"/>
    <n v="0"/>
    <n v="0"/>
    <n v="0"/>
    <n v="0"/>
    <n v="0"/>
    <n v="0"/>
    <n v="0"/>
  </r>
  <r>
    <x v="2"/>
    <x v="3"/>
    <n v="1"/>
    <n v="0"/>
    <n v="0"/>
    <n v="0"/>
    <n v="1"/>
    <n v="0"/>
    <n v="2230.85"/>
    <n v="0"/>
    <n v="0"/>
    <n v="0"/>
    <n v="2230.85"/>
    <n v="0"/>
  </r>
  <r>
    <x v="2"/>
    <x v="4"/>
    <n v="0"/>
    <n v="0"/>
    <n v="0"/>
    <n v="0"/>
    <n v="0"/>
    <n v="0"/>
    <n v="0"/>
    <n v="0"/>
    <n v="0"/>
    <n v="0"/>
    <n v="0"/>
    <n v="0"/>
  </r>
  <r>
    <x v="2"/>
    <x v="5"/>
    <n v="0"/>
    <n v="0"/>
    <n v="0"/>
    <n v="0"/>
    <n v="0"/>
    <n v="0"/>
    <n v="0"/>
    <n v="0"/>
    <n v="0"/>
    <n v="0"/>
    <n v="0"/>
    <n v="0"/>
  </r>
  <r>
    <x v="3"/>
    <x v="0"/>
    <n v="20"/>
    <n v="15"/>
    <n v="1"/>
    <n v="0"/>
    <n v="2"/>
    <n v="2"/>
    <n v="14593.150000000001"/>
    <n v="11466.37"/>
    <n v="823.18"/>
    <n v="0"/>
    <n v="798.81"/>
    <n v="1504.79"/>
  </r>
  <r>
    <x v="3"/>
    <x v="1"/>
    <n v="6"/>
    <n v="6"/>
    <n v="0"/>
    <n v="0"/>
    <n v="0"/>
    <n v="0"/>
    <n v="7285.81"/>
    <n v="7285.81"/>
    <n v="0"/>
    <n v="0"/>
    <n v="0"/>
    <n v="0"/>
  </r>
  <r>
    <x v="3"/>
    <x v="2"/>
    <n v="2"/>
    <n v="2"/>
    <n v="0"/>
    <n v="0"/>
    <n v="0"/>
    <n v="0"/>
    <n v="3510.73"/>
    <n v="3510.73"/>
    <n v="0"/>
    <n v="0"/>
    <n v="0"/>
    <n v="0"/>
  </r>
  <r>
    <x v="3"/>
    <x v="3"/>
    <n v="0"/>
    <n v="0"/>
    <n v="0"/>
    <n v="0"/>
    <n v="0"/>
    <n v="0"/>
    <n v="0"/>
    <n v="0"/>
    <n v="0"/>
    <n v="0"/>
    <n v="0"/>
    <n v="0"/>
  </r>
  <r>
    <x v="3"/>
    <x v="4"/>
    <n v="0"/>
    <n v="0"/>
    <n v="0"/>
    <n v="0"/>
    <n v="0"/>
    <n v="0"/>
    <n v="0"/>
    <n v="0"/>
    <n v="0"/>
    <n v="0"/>
    <n v="0"/>
    <n v="0"/>
  </r>
  <r>
    <x v="3"/>
    <x v="5"/>
    <n v="0"/>
    <n v="0"/>
    <n v="0"/>
    <n v="0"/>
    <n v="0"/>
    <n v="0"/>
    <n v="0"/>
    <n v="0"/>
    <n v="0"/>
    <n v="0"/>
    <n v="0"/>
    <n v="0"/>
  </r>
  <r>
    <x v="4"/>
    <x v="0"/>
    <n v="23"/>
    <n v="22"/>
    <n v="0"/>
    <n v="0"/>
    <n v="1"/>
    <n v="0"/>
    <n v="16423.07"/>
    <n v="15653.07"/>
    <n v="0"/>
    <n v="0"/>
    <n v="770"/>
    <n v="0"/>
  </r>
  <r>
    <x v="4"/>
    <x v="1"/>
    <n v="4"/>
    <n v="4"/>
    <n v="0"/>
    <n v="0"/>
    <n v="0"/>
    <n v="0"/>
    <n v="4782.79"/>
    <n v="4782.79"/>
    <n v="0"/>
    <n v="0"/>
    <n v="0"/>
    <n v="0"/>
  </r>
  <r>
    <x v="4"/>
    <x v="2"/>
    <n v="4"/>
    <n v="1"/>
    <n v="1"/>
    <n v="1"/>
    <n v="0"/>
    <n v="1"/>
    <n v="7038.45"/>
    <n v="1862.09"/>
    <n v="1503.59"/>
    <n v="1711.11"/>
    <n v="0"/>
    <n v="1961.66"/>
  </r>
  <r>
    <x v="4"/>
    <x v="3"/>
    <n v="2"/>
    <n v="2"/>
    <n v="0"/>
    <n v="0"/>
    <n v="0"/>
    <n v="0"/>
    <n v="4776.43"/>
    <n v="4776.43"/>
    <n v="0"/>
    <n v="0"/>
    <n v="0"/>
    <n v="0"/>
  </r>
  <r>
    <x v="4"/>
    <x v="4"/>
    <n v="1"/>
    <n v="0"/>
    <n v="1"/>
    <n v="0"/>
    <n v="0"/>
    <n v="0"/>
    <n v="3306.84"/>
    <n v="0"/>
    <n v="3306.84"/>
    <n v="0"/>
    <n v="0"/>
    <n v="0"/>
  </r>
  <r>
    <x v="4"/>
    <x v="5"/>
    <n v="1"/>
    <n v="0"/>
    <n v="0"/>
    <n v="0"/>
    <n v="0"/>
    <n v="1"/>
    <n v="6269.13"/>
    <n v="0"/>
    <n v="0"/>
    <n v="0"/>
    <n v="0"/>
    <n v="6269.13"/>
  </r>
  <r>
    <x v="5"/>
    <x v="0"/>
    <n v="18"/>
    <n v="16"/>
    <n v="0"/>
    <n v="0"/>
    <n v="1"/>
    <n v="1"/>
    <n v="10781.41"/>
    <n v="9619.93"/>
    <n v="0"/>
    <n v="0"/>
    <n v="397.94"/>
    <n v="763.54"/>
  </r>
  <r>
    <x v="5"/>
    <x v="1"/>
    <n v="4"/>
    <n v="4"/>
    <n v="0"/>
    <n v="0"/>
    <n v="0"/>
    <n v="0"/>
    <n v="5221.72"/>
    <n v="5221.72"/>
    <n v="0"/>
    <n v="0"/>
    <n v="0"/>
    <n v="0"/>
  </r>
  <r>
    <x v="5"/>
    <x v="2"/>
    <n v="1"/>
    <n v="1"/>
    <n v="0"/>
    <n v="0"/>
    <n v="0"/>
    <n v="0"/>
    <n v="1545.04"/>
    <n v="1545.04"/>
    <n v="0"/>
    <n v="0"/>
    <n v="0"/>
    <n v="0"/>
  </r>
  <r>
    <x v="5"/>
    <x v="3"/>
    <n v="1"/>
    <n v="1"/>
    <n v="0"/>
    <n v="0"/>
    <n v="0"/>
    <n v="0"/>
    <n v="2931.84"/>
    <n v="2931.84"/>
    <n v="0"/>
    <n v="0"/>
    <n v="0"/>
    <n v="0"/>
  </r>
  <r>
    <x v="5"/>
    <x v="4"/>
    <n v="0"/>
    <n v="0"/>
    <n v="0"/>
    <n v="0"/>
    <n v="0"/>
    <n v="0"/>
    <n v="0"/>
    <n v="0"/>
    <n v="0"/>
    <n v="0"/>
    <n v="0"/>
    <n v="0"/>
  </r>
  <r>
    <x v="5"/>
    <x v="5"/>
    <n v="1"/>
    <n v="0"/>
    <n v="0"/>
    <n v="0"/>
    <n v="1"/>
    <n v="0"/>
    <n v="11808.04"/>
    <n v="0"/>
    <n v="0"/>
    <n v="0"/>
    <n v="11808.04"/>
    <n v="0"/>
  </r>
  <r>
    <x v="6"/>
    <x v="0"/>
    <n v="22"/>
    <n v="18"/>
    <n v="1"/>
    <n v="1"/>
    <n v="0"/>
    <n v="2"/>
    <n v="14889.7"/>
    <n v="11966.88"/>
    <n v="482.28"/>
    <n v="928.21"/>
    <n v="0"/>
    <n v="1512.33"/>
  </r>
  <r>
    <x v="6"/>
    <x v="1"/>
    <n v="5"/>
    <n v="4"/>
    <n v="0"/>
    <n v="0"/>
    <n v="0"/>
    <n v="1"/>
    <n v="6402.56"/>
    <n v="5253.5"/>
    <n v="0"/>
    <n v="0"/>
    <n v="0"/>
    <n v="1149.06"/>
  </r>
  <r>
    <x v="6"/>
    <x v="2"/>
    <n v="3"/>
    <n v="2"/>
    <n v="0"/>
    <n v="0"/>
    <n v="0"/>
    <n v="1"/>
    <n v="4950.3500000000004"/>
    <n v="3197.39"/>
    <n v="0"/>
    <n v="0"/>
    <n v="0"/>
    <n v="1752.96"/>
  </r>
  <r>
    <x v="6"/>
    <x v="3"/>
    <n v="2"/>
    <n v="1"/>
    <n v="0"/>
    <n v="0"/>
    <n v="1"/>
    <n v="0"/>
    <n v="5233.13"/>
    <n v="2831.4"/>
    <n v="0"/>
    <n v="0"/>
    <n v="2401.73"/>
    <n v="0"/>
  </r>
  <r>
    <x v="6"/>
    <x v="4"/>
    <n v="0"/>
    <n v="0"/>
    <n v="0"/>
    <n v="0"/>
    <n v="0"/>
    <n v="0"/>
    <n v="0"/>
    <n v="0"/>
    <n v="0"/>
    <n v="0"/>
    <n v="0"/>
    <n v="0"/>
  </r>
  <r>
    <x v="6"/>
    <x v="5"/>
    <n v="1"/>
    <n v="0"/>
    <n v="1"/>
    <n v="0"/>
    <n v="0"/>
    <n v="0"/>
    <n v="98310.93"/>
    <n v="0"/>
    <n v="98310.93"/>
    <n v="0"/>
    <n v="0"/>
    <n v="0"/>
  </r>
  <r>
    <x v="7"/>
    <x v="0"/>
    <n v="24"/>
    <n v="22"/>
    <n v="0"/>
    <n v="0"/>
    <n v="1"/>
    <n v="1"/>
    <n v="13518.97"/>
    <n v="12025.26"/>
    <n v="0"/>
    <n v="0"/>
    <n v="849.48"/>
    <n v="644.23"/>
  </r>
  <r>
    <x v="7"/>
    <x v="1"/>
    <n v="3"/>
    <n v="3"/>
    <n v="0"/>
    <n v="0"/>
    <n v="0"/>
    <n v="0"/>
    <n v="3516.16"/>
    <n v="3516.16"/>
    <n v="0"/>
    <n v="0"/>
    <n v="0"/>
    <n v="0"/>
  </r>
  <r>
    <x v="7"/>
    <x v="2"/>
    <n v="5"/>
    <n v="5"/>
    <n v="0"/>
    <n v="0"/>
    <n v="0"/>
    <n v="0"/>
    <n v="8722.17"/>
    <n v="8722.17"/>
    <n v="0"/>
    <n v="0"/>
    <n v="0"/>
    <n v="0"/>
  </r>
  <r>
    <x v="7"/>
    <x v="3"/>
    <n v="2"/>
    <n v="1"/>
    <n v="0"/>
    <n v="0"/>
    <n v="1"/>
    <n v="0"/>
    <n v="5753.46"/>
    <n v="2918.46"/>
    <n v="0"/>
    <n v="0"/>
    <n v="2835"/>
    <n v="0"/>
  </r>
  <r>
    <x v="7"/>
    <x v="4"/>
    <n v="0"/>
    <n v="0"/>
    <n v="0"/>
    <n v="0"/>
    <n v="0"/>
    <n v="0"/>
    <n v="0"/>
    <n v="0"/>
    <n v="0"/>
    <n v="0"/>
    <n v="0"/>
    <n v="0"/>
  </r>
  <r>
    <x v="7"/>
    <x v="5"/>
    <n v="1"/>
    <n v="1"/>
    <n v="0"/>
    <n v="0"/>
    <n v="0"/>
    <n v="0"/>
    <n v="8689.49"/>
    <n v="8689.49"/>
    <n v="0"/>
    <n v="0"/>
    <n v="0"/>
    <n v="0"/>
  </r>
  <r>
    <x v="8"/>
    <x v="0"/>
    <n v="26"/>
    <n v="22"/>
    <n v="0"/>
    <n v="0"/>
    <n v="1"/>
    <n v="3"/>
    <n v="15306.22"/>
    <n v="12910.72"/>
    <n v="0"/>
    <n v="0"/>
    <n v="399.87"/>
    <n v="1995.63"/>
  </r>
  <r>
    <x v="8"/>
    <x v="1"/>
    <n v="7"/>
    <n v="5"/>
    <n v="1"/>
    <n v="0"/>
    <n v="1"/>
    <n v="0"/>
    <n v="8062.87"/>
    <n v="5588.96"/>
    <n v="1436.21"/>
    <n v="0"/>
    <n v="1037.7"/>
    <n v="0"/>
  </r>
  <r>
    <x v="8"/>
    <x v="2"/>
    <n v="2"/>
    <n v="1"/>
    <n v="1"/>
    <n v="0"/>
    <n v="0"/>
    <n v="0"/>
    <n v="3524.89"/>
    <n v="1535.89"/>
    <n v="1989"/>
    <n v="0"/>
    <n v="0"/>
    <n v="0"/>
  </r>
  <r>
    <x v="8"/>
    <x v="3"/>
    <n v="1"/>
    <n v="1"/>
    <n v="0"/>
    <n v="0"/>
    <n v="0"/>
    <n v="0"/>
    <n v="2032.76"/>
    <n v="2032.76"/>
    <n v="0"/>
    <n v="0"/>
    <n v="0"/>
    <n v="0"/>
  </r>
  <r>
    <x v="8"/>
    <x v="4"/>
    <n v="0"/>
    <n v="0"/>
    <n v="0"/>
    <n v="0"/>
    <n v="0"/>
    <n v="0"/>
    <n v="0"/>
    <n v="0"/>
    <n v="0"/>
    <n v="0"/>
    <n v="0"/>
    <n v="0"/>
  </r>
  <r>
    <x v="8"/>
    <x v="5"/>
    <n v="0"/>
    <n v="0"/>
    <n v="0"/>
    <n v="0"/>
    <n v="0"/>
    <n v="0"/>
    <n v="0"/>
    <n v="0"/>
    <n v="0"/>
    <n v="0"/>
    <n v="0"/>
    <n v="0"/>
  </r>
  <r>
    <x v="9"/>
    <x v="0"/>
    <n v="16"/>
    <n v="16"/>
    <n v="0"/>
    <n v="0"/>
    <n v="0"/>
    <n v="0"/>
    <n v="10503.08"/>
    <n v="10503.08"/>
    <n v="0"/>
    <n v="0"/>
    <n v="0"/>
    <n v="0"/>
  </r>
  <r>
    <x v="9"/>
    <x v="1"/>
    <n v="4"/>
    <n v="4"/>
    <n v="0"/>
    <n v="0"/>
    <n v="0"/>
    <n v="0"/>
    <n v="5090.66"/>
    <n v="5090.66"/>
    <n v="0"/>
    <n v="0"/>
    <n v="0"/>
    <n v="0"/>
  </r>
  <r>
    <x v="9"/>
    <x v="2"/>
    <n v="0"/>
    <n v="0"/>
    <n v="0"/>
    <n v="0"/>
    <n v="0"/>
    <n v="0"/>
    <n v="0"/>
    <n v="0"/>
    <n v="0"/>
    <n v="0"/>
    <n v="0"/>
    <n v="0"/>
  </r>
  <r>
    <x v="9"/>
    <x v="3"/>
    <n v="1"/>
    <n v="1"/>
    <n v="0"/>
    <n v="0"/>
    <n v="0"/>
    <n v="0"/>
    <n v="2913.34"/>
    <n v="2913.34"/>
    <n v="0"/>
    <n v="0"/>
    <n v="0"/>
    <n v="0"/>
  </r>
  <r>
    <x v="9"/>
    <x v="4"/>
    <n v="0"/>
    <n v="0"/>
    <n v="0"/>
    <n v="0"/>
    <n v="0"/>
    <n v="0"/>
    <n v="0"/>
    <n v="0"/>
    <n v="0"/>
    <n v="0"/>
    <n v="0"/>
    <n v="0"/>
  </r>
  <r>
    <x v="9"/>
    <x v="5"/>
    <n v="0"/>
    <n v="0"/>
    <n v="0"/>
    <n v="0"/>
    <n v="0"/>
    <n v="0"/>
    <n v="0"/>
    <n v="0"/>
    <n v="0"/>
    <n v="0"/>
    <n v="0"/>
    <n v="0"/>
  </r>
  <r>
    <x v="10"/>
    <x v="0"/>
    <n v="15"/>
    <n v="14"/>
    <n v="0"/>
    <n v="0"/>
    <n v="1"/>
    <n v="0"/>
    <n v="9285.0400000000009"/>
    <n v="8405.1200000000008"/>
    <n v="0"/>
    <n v="0"/>
    <n v="879.92"/>
    <n v="0"/>
  </r>
  <r>
    <x v="10"/>
    <x v="1"/>
    <n v="3"/>
    <n v="3"/>
    <n v="0"/>
    <n v="0"/>
    <n v="0"/>
    <n v="0"/>
    <n v="3485.62"/>
    <n v="3485.62"/>
    <n v="0"/>
    <n v="0"/>
    <n v="0"/>
    <n v="0"/>
  </r>
  <r>
    <x v="10"/>
    <x v="2"/>
    <n v="0"/>
    <n v="0"/>
    <n v="0"/>
    <n v="0"/>
    <n v="0"/>
    <n v="0"/>
    <n v="0"/>
    <n v="0"/>
    <n v="0"/>
    <n v="0"/>
    <n v="0"/>
    <n v="0"/>
  </r>
  <r>
    <x v="10"/>
    <x v="3"/>
    <n v="3"/>
    <n v="2"/>
    <n v="0"/>
    <n v="0"/>
    <n v="0"/>
    <n v="1"/>
    <n v="6698.55"/>
    <n v="4697.8900000000003"/>
    <n v="0"/>
    <n v="0"/>
    <n v="0"/>
    <n v="2000.66"/>
  </r>
  <r>
    <x v="10"/>
    <x v="4"/>
    <n v="1"/>
    <n v="0"/>
    <n v="1"/>
    <n v="0"/>
    <n v="0"/>
    <n v="0"/>
    <n v="4447.32"/>
    <n v="0"/>
    <n v="4447.32"/>
    <n v="0"/>
    <n v="0"/>
    <n v="0"/>
  </r>
  <r>
    <x v="10"/>
    <x v="5"/>
    <n v="0"/>
    <n v="0"/>
    <n v="0"/>
    <n v="0"/>
    <n v="0"/>
    <n v="0"/>
    <n v="0"/>
    <n v="0"/>
    <n v="0"/>
    <n v="0"/>
    <n v="0"/>
    <n v="0"/>
  </r>
  <r>
    <x v="11"/>
    <x v="0"/>
    <n v="14"/>
    <n v="10"/>
    <n v="1"/>
    <n v="0"/>
    <n v="0"/>
    <n v="3"/>
    <n v="10100.370000000001"/>
    <n v="6958.52"/>
    <n v="987.87"/>
    <n v="0"/>
    <n v="0"/>
    <n v="2153.98"/>
  </r>
  <r>
    <x v="11"/>
    <x v="1"/>
    <n v="1"/>
    <n v="1"/>
    <n v="0"/>
    <n v="0"/>
    <n v="0"/>
    <n v="0"/>
    <n v="1484.96"/>
    <n v="1484.96"/>
    <n v="0"/>
    <n v="0"/>
    <n v="0"/>
    <n v="0"/>
  </r>
  <r>
    <x v="11"/>
    <x v="2"/>
    <n v="3"/>
    <n v="2"/>
    <n v="1"/>
    <n v="0"/>
    <n v="0"/>
    <n v="0"/>
    <n v="5211.07"/>
    <n v="3536.04"/>
    <n v="1675.03"/>
    <n v="0"/>
    <n v="0"/>
    <n v="0"/>
  </r>
  <r>
    <x v="11"/>
    <x v="3"/>
    <n v="2"/>
    <n v="1"/>
    <n v="0"/>
    <n v="0"/>
    <n v="1"/>
    <n v="0"/>
    <n v="5168.2299999999996"/>
    <n v="2744.22"/>
    <n v="0"/>
    <n v="0"/>
    <n v="2424.0100000000002"/>
    <n v="0"/>
  </r>
  <r>
    <x v="11"/>
    <x v="4"/>
    <n v="0"/>
    <n v="0"/>
    <n v="0"/>
    <n v="0"/>
    <n v="0"/>
    <n v="0"/>
    <n v="0"/>
    <n v="0"/>
    <n v="0"/>
    <n v="0"/>
    <n v="0"/>
    <n v="0"/>
  </r>
  <r>
    <x v="11"/>
    <x v="5"/>
    <n v="1"/>
    <n v="0"/>
    <n v="0"/>
    <n v="1"/>
    <n v="0"/>
    <n v="0"/>
    <n v="6412.75"/>
    <n v="0"/>
    <n v="0"/>
    <n v="6412.75"/>
    <n v="0"/>
    <n v="0"/>
  </r>
  <r>
    <x v="12"/>
    <x v="0"/>
    <n v="26"/>
    <n v="21"/>
    <n v="1"/>
    <n v="0"/>
    <n v="1"/>
    <n v="3"/>
    <n v="25685.070000000003"/>
    <n v="23007.24"/>
    <n v="703.02"/>
    <n v="0"/>
    <n v="793.75"/>
    <n v="1181.06"/>
  </r>
  <r>
    <x v="12"/>
    <x v="1"/>
    <n v="5"/>
    <n v="4"/>
    <n v="0"/>
    <n v="0"/>
    <n v="0"/>
    <n v="1"/>
    <n v="6115.4"/>
    <n v="5039.79"/>
    <n v="0"/>
    <n v="0"/>
    <n v="0"/>
    <n v="1075.6099999999999"/>
  </r>
  <r>
    <x v="12"/>
    <x v="2"/>
    <n v="3"/>
    <n v="2"/>
    <n v="1"/>
    <n v="0"/>
    <n v="0"/>
    <n v="0"/>
    <n v="4690.51"/>
    <n v="3045.56"/>
    <n v="1644.95"/>
    <n v="0"/>
    <n v="0"/>
    <n v="0"/>
  </r>
  <r>
    <x v="12"/>
    <x v="3"/>
    <n v="1"/>
    <n v="0"/>
    <n v="0"/>
    <n v="0"/>
    <n v="1"/>
    <n v="0"/>
    <n v="2134.13"/>
    <n v="0"/>
    <n v="0"/>
    <n v="0"/>
    <n v="2134.13"/>
    <n v="0"/>
  </r>
  <r>
    <x v="12"/>
    <x v="4"/>
    <n v="1"/>
    <n v="0"/>
    <n v="0"/>
    <n v="0"/>
    <n v="1"/>
    <n v="0"/>
    <n v="3738.87"/>
    <n v="0"/>
    <n v="0"/>
    <n v="0"/>
    <n v="3738.87"/>
    <n v="0"/>
  </r>
  <r>
    <x v="12"/>
    <x v="5"/>
    <n v="2"/>
    <n v="0"/>
    <n v="0"/>
    <n v="2"/>
    <n v="0"/>
    <n v="0"/>
    <n v="20315.28"/>
    <n v="0"/>
    <n v="0"/>
    <n v="20315.28"/>
    <n v="0"/>
    <n v="0"/>
  </r>
  <r>
    <x v="13"/>
    <x v="0"/>
    <n v="22"/>
    <n v="18"/>
    <n v="1"/>
    <n v="1"/>
    <n v="1"/>
    <n v="1"/>
    <n v="14429.31"/>
    <n v="11971.84"/>
    <n v="309.57"/>
    <n v="998.35"/>
    <n v="412.4"/>
    <n v="737.15"/>
  </r>
  <r>
    <x v="13"/>
    <x v="1"/>
    <n v="3"/>
    <n v="3"/>
    <n v="0"/>
    <n v="0"/>
    <n v="0"/>
    <n v="0"/>
    <n v="3418.84"/>
    <n v="3418.84"/>
    <n v="0"/>
    <n v="0"/>
    <n v="0"/>
    <n v="0"/>
  </r>
  <r>
    <x v="13"/>
    <x v="2"/>
    <n v="0"/>
    <n v="0"/>
    <n v="0"/>
    <n v="0"/>
    <n v="0"/>
    <n v="0"/>
    <n v="0"/>
    <n v="0"/>
    <n v="0"/>
    <n v="0"/>
    <n v="0"/>
    <n v="0"/>
  </r>
  <r>
    <x v="13"/>
    <x v="3"/>
    <n v="4"/>
    <n v="2"/>
    <n v="0"/>
    <n v="0"/>
    <n v="2"/>
    <n v="0"/>
    <n v="9591.2000000000007"/>
    <n v="4534.6000000000004"/>
    <n v="0"/>
    <n v="0"/>
    <n v="5056.6000000000004"/>
    <n v="0"/>
  </r>
  <r>
    <x v="13"/>
    <x v="4"/>
    <n v="0"/>
    <n v="0"/>
    <n v="0"/>
    <n v="0"/>
    <n v="0"/>
    <n v="0"/>
    <n v="0"/>
    <n v="0"/>
    <n v="0"/>
    <n v="0"/>
    <n v="0"/>
    <n v="0"/>
  </r>
  <r>
    <x v="13"/>
    <x v="5"/>
    <n v="0"/>
    <n v="0"/>
    <n v="0"/>
    <n v="0"/>
    <n v="0"/>
    <n v="0"/>
    <n v="0"/>
    <n v="0"/>
    <n v="0"/>
    <n v="0"/>
    <n v="0"/>
    <n v="0"/>
  </r>
  <r>
    <x v="14"/>
    <x v="0"/>
    <n v="12"/>
    <n v="10"/>
    <n v="0"/>
    <n v="0"/>
    <n v="1"/>
    <n v="1"/>
    <n v="7501.77"/>
    <n v="6156.02"/>
    <n v="0"/>
    <n v="0"/>
    <n v="441.15"/>
    <n v="904.6"/>
  </r>
  <r>
    <x v="14"/>
    <x v="1"/>
    <n v="1"/>
    <n v="1"/>
    <n v="0"/>
    <n v="0"/>
    <n v="0"/>
    <n v="0"/>
    <n v="1134.0899999999999"/>
    <n v="1134.0899999999999"/>
    <n v="0"/>
    <n v="0"/>
    <n v="0"/>
    <n v="0"/>
  </r>
  <r>
    <x v="14"/>
    <x v="2"/>
    <n v="4"/>
    <n v="3"/>
    <n v="0"/>
    <n v="0"/>
    <n v="0"/>
    <n v="1"/>
    <n v="6800.07"/>
    <n v="5300.07"/>
    <n v="0"/>
    <n v="0"/>
    <n v="0"/>
    <n v="1500"/>
  </r>
  <r>
    <x v="14"/>
    <x v="3"/>
    <n v="4"/>
    <n v="3"/>
    <n v="0"/>
    <n v="0"/>
    <n v="0"/>
    <n v="1"/>
    <n v="9377.24"/>
    <n v="6407.1"/>
    <n v="0"/>
    <n v="0"/>
    <n v="0"/>
    <n v="2970.14"/>
  </r>
  <r>
    <x v="14"/>
    <x v="4"/>
    <n v="0"/>
    <n v="0"/>
    <n v="0"/>
    <n v="0"/>
    <n v="0"/>
    <n v="0"/>
    <n v="0"/>
    <n v="0"/>
    <n v="0"/>
    <n v="0"/>
    <n v="0"/>
    <n v="0"/>
  </r>
  <r>
    <x v="14"/>
    <x v="5"/>
    <n v="1"/>
    <n v="0"/>
    <n v="0"/>
    <n v="0"/>
    <n v="0"/>
    <n v="1"/>
    <n v="12540.39"/>
    <n v="0"/>
    <n v="0"/>
    <n v="0"/>
    <n v="0"/>
    <n v="12540.39"/>
  </r>
</pivotCacheRecords>
</file>

<file path=xl/pivotCache/pivotCacheRecords129.xml><?xml version="1.0" encoding="utf-8"?>
<pivotCacheRecords xmlns="http://schemas.openxmlformats.org/spreadsheetml/2006/main" xmlns:r="http://schemas.openxmlformats.org/officeDocument/2006/relationships" count="16">
  <r>
    <x v="0"/>
    <n v="693"/>
    <n v="189"/>
    <n v="156"/>
    <n v="83"/>
  </r>
  <r>
    <x v="1"/>
    <n v="699"/>
    <n v="190"/>
    <n v="157"/>
    <n v="83"/>
  </r>
  <r>
    <x v="2"/>
    <n v="704"/>
    <n v="190"/>
    <n v="157"/>
    <n v="83"/>
  </r>
  <r>
    <x v="3"/>
    <n v="710"/>
    <n v="190"/>
    <n v="158"/>
    <n v="83"/>
  </r>
  <r>
    <x v="4"/>
    <n v="717"/>
    <n v="190"/>
    <n v="158"/>
    <n v="83"/>
  </r>
  <r>
    <x v="5"/>
    <n v="722"/>
    <n v="189"/>
    <n v="159"/>
    <n v="84"/>
  </r>
  <r>
    <x v="6"/>
    <n v="727"/>
    <n v="190"/>
    <n v="160"/>
    <n v="84"/>
  </r>
  <r>
    <x v="7"/>
    <n v="735"/>
    <n v="190"/>
    <n v="162"/>
    <n v="85"/>
  </r>
  <r>
    <x v="8"/>
    <n v="752"/>
    <n v="192"/>
    <n v="165"/>
    <n v="86"/>
  </r>
  <r>
    <x v="9"/>
    <n v="759"/>
    <n v="193"/>
    <n v="166"/>
    <n v="86"/>
  </r>
  <r>
    <x v="10"/>
    <n v="764"/>
    <n v="193"/>
    <n v="166"/>
    <n v="86"/>
  </r>
  <r>
    <x v="11"/>
    <n v="770"/>
    <n v="194"/>
    <n v="167"/>
    <n v="86"/>
  </r>
  <r>
    <x v="12"/>
    <n v="775"/>
    <n v="195"/>
    <n v="168"/>
    <n v="86"/>
  </r>
  <r>
    <x v="13"/>
    <n v="779"/>
    <n v="195"/>
    <n v="169"/>
    <n v="87"/>
  </r>
  <r>
    <x v="14"/>
    <n v="784"/>
    <n v="196"/>
    <n v="170"/>
    <n v="87"/>
  </r>
  <r>
    <x v="15"/>
    <n v="791"/>
    <n v="196"/>
    <n v="170"/>
    <n v="87"/>
  </r>
</pivotCacheRecords>
</file>

<file path=xl/pivotCache/pivotCacheRecords13.xml><?xml version="1.0" encoding="utf-8"?>
<pivotCacheRecords xmlns="http://schemas.openxmlformats.org/spreadsheetml/2006/main" xmlns:r="http://schemas.openxmlformats.org/officeDocument/2006/relationships" count="2">
  <r>
    <x v="0"/>
    <n v="46"/>
    <n v="32"/>
    <n v="3"/>
    <n v="14"/>
    <n v="11"/>
  </r>
  <r>
    <x v="1"/>
    <n v="43"/>
    <n v="33"/>
    <n v="3"/>
    <n v="9"/>
    <n v="9"/>
  </r>
</pivotCacheRecords>
</file>

<file path=xl/pivotCache/pivotCacheRecords130.xml><?xml version="1.0" encoding="utf-8"?>
<pivotCacheRecords xmlns="http://schemas.openxmlformats.org/spreadsheetml/2006/main" xmlns:r="http://schemas.openxmlformats.org/officeDocument/2006/relationships" count="3">
  <r>
    <x v="0"/>
    <n v="1495"/>
    <n v="1400"/>
    <n v="3"/>
    <n v="5"/>
    <n v="69"/>
    <n v="18"/>
    <n v="148"/>
    <n v="98"/>
    <n v="14"/>
    <n v="3"/>
    <n v="2"/>
    <n v="3"/>
    <n v="23"/>
    <n v="5"/>
  </r>
  <r>
    <x v="1"/>
    <n v="1364"/>
    <n v="1264"/>
    <n v="6"/>
    <n v="4"/>
    <n v="83"/>
    <n v="7"/>
    <n v="140"/>
    <n v="104"/>
    <n v="9"/>
    <n v="4"/>
    <n v="0"/>
    <n v="2"/>
    <n v="17"/>
    <n v="4"/>
  </r>
  <r>
    <x v="2"/>
    <n v="1224"/>
    <n v="1143"/>
    <n v="11"/>
    <n v="4"/>
    <n v="52"/>
    <n v="14"/>
    <n v="139"/>
    <n v="103"/>
    <n v="11"/>
    <n v="2"/>
    <n v="1"/>
    <n v="4"/>
    <n v="13"/>
    <n v="5"/>
  </r>
</pivotCacheRecords>
</file>

<file path=xl/pivotCache/pivotCacheRecords131.xml><?xml version="1.0" encoding="utf-8"?>
<pivotCacheRecords xmlns="http://schemas.openxmlformats.org/spreadsheetml/2006/main" xmlns:r="http://schemas.openxmlformats.org/officeDocument/2006/relationships" count="17">
  <r>
    <x v="0"/>
    <n v="37"/>
    <n v="178329"/>
    <n v="26"/>
    <n v="19846"/>
    <n v="1"/>
    <n v="15049"/>
    <n v="1"/>
    <n v="47655"/>
    <n v="1"/>
    <n v="72195"/>
    <n v="8"/>
    <n v="23585"/>
  </r>
  <r>
    <x v="1"/>
    <n v="37"/>
    <n v="178329"/>
    <n v="26"/>
    <n v="19846"/>
    <n v="1"/>
    <n v="15049"/>
    <n v="1"/>
    <n v="47655"/>
    <n v="1"/>
    <n v="72195"/>
    <n v="8"/>
    <n v="23585"/>
  </r>
  <r>
    <x v="2"/>
    <n v="38"/>
    <n v="181674"/>
    <n v="28"/>
    <n v="23438"/>
    <n v="1"/>
    <n v="15049"/>
    <n v="1"/>
    <n v="47655"/>
    <n v="1"/>
    <n v="72195"/>
    <n v="7"/>
    <n v="23338"/>
  </r>
  <r>
    <x v="3"/>
    <n v="39"/>
    <n v="181975"/>
    <n v="29"/>
    <n v="23737"/>
    <n v="1"/>
    <n v="15049"/>
    <n v="1"/>
    <n v="47655"/>
    <n v="1"/>
    <n v="72196"/>
    <n v="7"/>
    <n v="23338"/>
  </r>
  <r>
    <x v="4"/>
    <n v="40"/>
    <n v="182593"/>
    <n v="30"/>
    <n v="24355"/>
    <n v="1"/>
    <n v="15049"/>
    <n v="1"/>
    <n v="47655"/>
    <n v="1"/>
    <n v="72196"/>
    <n v="7"/>
    <n v="23338"/>
  </r>
  <r>
    <x v="5"/>
    <n v="40"/>
    <n v="182593"/>
    <n v="30"/>
    <n v="24355"/>
    <n v="1"/>
    <n v="15049"/>
    <n v="1"/>
    <n v="47655"/>
    <n v="1"/>
    <n v="72196"/>
    <n v="7"/>
    <n v="23338"/>
  </r>
  <r>
    <x v="6"/>
    <n v="40"/>
    <n v="182593"/>
    <n v="30"/>
    <n v="24355"/>
    <n v="1"/>
    <n v="15049"/>
    <n v="1"/>
    <n v="47655"/>
    <n v="1"/>
    <n v="72196"/>
    <n v="7"/>
    <n v="23338"/>
  </r>
  <r>
    <x v="7"/>
    <n v="40"/>
    <n v="182593"/>
    <n v="30"/>
    <n v="24355"/>
    <n v="1"/>
    <n v="15049"/>
    <n v="1"/>
    <n v="47655"/>
    <n v="1"/>
    <n v="72196"/>
    <n v="7"/>
    <n v="23338"/>
  </r>
  <r>
    <x v="8"/>
    <n v="41"/>
    <n v="182783"/>
    <n v="31"/>
    <n v="24545"/>
    <n v="1"/>
    <n v="15049"/>
    <n v="1"/>
    <n v="47655"/>
    <n v="1"/>
    <n v="72196"/>
    <n v="7"/>
    <n v="23338"/>
  </r>
  <r>
    <x v="9"/>
    <n v="41"/>
    <n v="182783"/>
    <n v="31"/>
    <n v="24545"/>
    <n v="1"/>
    <n v="15049"/>
    <n v="1"/>
    <n v="47655"/>
    <n v="1"/>
    <n v="72196"/>
    <n v="7"/>
    <n v="23338"/>
  </r>
  <r>
    <x v="10"/>
    <n v="42"/>
    <n v="183044"/>
    <n v="32"/>
    <n v="24806"/>
    <n v="1"/>
    <n v="15049"/>
    <n v="1"/>
    <n v="47655"/>
    <n v="1"/>
    <n v="72196"/>
    <n v="7"/>
    <n v="23338"/>
  </r>
  <r>
    <x v="11"/>
    <n v="42"/>
    <n v="183044"/>
    <n v="32"/>
    <n v="24806"/>
    <n v="1"/>
    <n v="15049"/>
    <n v="1"/>
    <n v="47655"/>
    <n v="1"/>
    <n v="72196"/>
    <n v="7"/>
    <n v="23338"/>
  </r>
  <r>
    <x v="12"/>
    <n v="42"/>
    <n v="183044"/>
    <n v="32"/>
    <n v="24806"/>
    <n v="1"/>
    <n v="15049"/>
    <n v="1"/>
    <n v="47655"/>
    <n v="1"/>
    <n v="72196"/>
    <n v="7"/>
    <n v="23338"/>
  </r>
  <r>
    <x v="13"/>
    <n v="42"/>
    <n v="183044"/>
    <n v="32"/>
    <n v="24806"/>
    <n v="1"/>
    <n v="15049"/>
    <n v="1"/>
    <n v="47655"/>
    <n v="1"/>
    <n v="72196"/>
    <n v="7"/>
    <n v="23338"/>
  </r>
  <r>
    <x v="14"/>
    <n v="42"/>
    <n v="183044"/>
    <n v="32"/>
    <n v="24806"/>
    <n v="1"/>
    <n v="15049"/>
    <n v="1"/>
    <n v="47655"/>
    <n v="1"/>
    <n v="72196"/>
    <n v="7"/>
    <n v="23338"/>
  </r>
  <r>
    <x v="15"/>
    <n v="42"/>
    <n v="183044"/>
    <n v="32"/>
    <n v="24806"/>
    <n v="1"/>
    <n v="15049"/>
    <n v="1"/>
    <n v="47655"/>
    <n v="1"/>
    <n v="72196"/>
    <n v="7"/>
    <n v="23338"/>
  </r>
  <r>
    <x v="16"/>
    <n v="42"/>
    <n v="183044"/>
    <n v="32"/>
    <n v="24806"/>
    <n v="1"/>
    <n v="15049"/>
    <n v="1"/>
    <n v="47655"/>
    <n v="1"/>
    <n v="72196"/>
    <n v="7"/>
    <n v="23338"/>
  </r>
</pivotCacheRecords>
</file>

<file path=xl/pivotCache/pivotCacheRecords132.xml><?xml version="1.0" encoding="utf-8"?>
<pivotCacheRecords xmlns="http://schemas.openxmlformats.org/spreadsheetml/2006/main" xmlns:r="http://schemas.openxmlformats.org/officeDocument/2006/relationships" count="17">
  <r>
    <x v="0"/>
    <n v="37"/>
    <n v="178329"/>
    <n v="26"/>
    <n v="19846"/>
    <n v="1"/>
    <n v="15049"/>
    <n v="1"/>
    <n v="47655"/>
    <n v="1"/>
    <n v="72195"/>
    <n v="8"/>
    <n v="23585"/>
  </r>
  <r>
    <x v="1"/>
    <n v="37"/>
    <n v="178329"/>
    <n v="26"/>
    <n v="19846"/>
    <n v="1"/>
    <n v="15049"/>
    <n v="1"/>
    <n v="47655"/>
    <n v="1"/>
    <n v="72195"/>
    <n v="8"/>
    <n v="23585"/>
  </r>
  <r>
    <x v="2"/>
    <n v="38"/>
    <n v="181674"/>
    <n v="28"/>
    <n v="23438"/>
    <n v="1"/>
    <n v="15049"/>
    <n v="1"/>
    <n v="47655"/>
    <n v="1"/>
    <n v="72195"/>
    <n v="7"/>
    <n v="23338"/>
  </r>
  <r>
    <x v="3"/>
    <n v="39"/>
    <n v="181975"/>
    <n v="29"/>
    <n v="23737"/>
    <n v="1"/>
    <n v="15049"/>
    <n v="1"/>
    <n v="47655"/>
    <n v="1"/>
    <n v="72196"/>
    <n v="7"/>
    <n v="23338"/>
  </r>
  <r>
    <x v="4"/>
    <n v="40"/>
    <n v="182593"/>
    <n v="30"/>
    <n v="24355"/>
    <n v="1"/>
    <n v="15049"/>
    <n v="1"/>
    <n v="47655"/>
    <n v="1"/>
    <n v="72196"/>
    <n v="7"/>
    <n v="23338"/>
  </r>
  <r>
    <x v="5"/>
    <n v="40"/>
    <n v="182593"/>
    <n v="30"/>
    <n v="24355"/>
    <n v="1"/>
    <n v="15049"/>
    <n v="1"/>
    <n v="47655"/>
    <n v="1"/>
    <n v="72196"/>
    <n v="7"/>
    <n v="23338"/>
  </r>
  <r>
    <x v="6"/>
    <n v="40"/>
    <n v="182593"/>
    <n v="30"/>
    <n v="24355"/>
    <n v="1"/>
    <n v="15049"/>
    <n v="1"/>
    <n v="47655"/>
    <n v="1"/>
    <n v="72196"/>
    <n v="7"/>
    <n v="23338"/>
  </r>
  <r>
    <x v="7"/>
    <n v="40"/>
    <n v="182593"/>
    <n v="30"/>
    <n v="24355"/>
    <n v="1"/>
    <n v="15049"/>
    <n v="1"/>
    <n v="47655"/>
    <n v="1"/>
    <n v="72196"/>
    <n v="7"/>
    <n v="23338"/>
  </r>
  <r>
    <x v="8"/>
    <n v="41"/>
    <n v="182783"/>
    <n v="31"/>
    <n v="24545"/>
    <n v="1"/>
    <n v="15049"/>
    <n v="1"/>
    <n v="47655"/>
    <n v="1"/>
    <n v="72196"/>
    <n v="7"/>
    <n v="23338"/>
  </r>
  <r>
    <x v="9"/>
    <n v="41"/>
    <n v="182783"/>
    <n v="31"/>
    <n v="24545"/>
    <n v="1"/>
    <n v="15049"/>
    <n v="1"/>
    <n v="47655"/>
    <n v="1"/>
    <n v="72196"/>
    <n v="7"/>
    <n v="23338"/>
  </r>
  <r>
    <x v="10"/>
    <n v="42"/>
    <n v="183044"/>
    <n v="32"/>
    <n v="24806"/>
    <n v="1"/>
    <n v="15049"/>
    <n v="1"/>
    <n v="47655"/>
    <n v="1"/>
    <n v="72196"/>
    <n v="7"/>
    <n v="23338"/>
  </r>
  <r>
    <x v="11"/>
    <n v="42"/>
    <n v="183044"/>
    <n v="32"/>
    <n v="24806"/>
    <n v="1"/>
    <n v="15049"/>
    <n v="1"/>
    <n v="47655"/>
    <n v="1"/>
    <n v="72196"/>
    <n v="7"/>
    <n v="23338"/>
  </r>
  <r>
    <x v="12"/>
    <n v="42"/>
    <n v="183044"/>
    <n v="32"/>
    <n v="24806"/>
    <n v="1"/>
    <n v="15049"/>
    <n v="1"/>
    <n v="47655"/>
    <n v="1"/>
    <n v="72196"/>
    <n v="7"/>
    <n v="23338"/>
  </r>
  <r>
    <x v="13"/>
    <n v="42"/>
    <n v="183044"/>
    <n v="32"/>
    <n v="24806"/>
    <n v="1"/>
    <n v="15049"/>
    <n v="1"/>
    <n v="47655"/>
    <n v="1"/>
    <n v="72196"/>
    <n v="7"/>
    <n v="23338"/>
  </r>
  <r>
    <x v="14"/>
    <n v="42"/>
    <n v="183044"/>
    <n v="32"/>
    <n v="24806"/>
    <n v="1"/>
    <n v="15049"/>
    <n v="1"/>
    <n v="47655"/>
    <n v="1"/>
    <n v="72196"/>
    <n v="7"/>
    <n v="23338"/>
  </r>
  <r>
    <x v="15"/>
    <n v="42"/>
    <n v="183044"/>
    <n v="32"/>
    <n v="24806"/>
    <n v="1"/>
    <n v="15049"/>
    <n v="1"/>
    <n v="47655"/>
    <n v="1"/>
    <n v="72196"/>
    <n v="7"/>
    <n v="23338"/>
  </r>
  <r>
    <x v="16"/>
    <n v="42"/>
    <n v="183044"/>
    <n v="32"/>
    <n v="24806"/>
    <n v="1"/>
    <n v="15049"/>
    <n v="1"/>
    <n v="47655"/>
    <n v="1"/>
    <n v="72196"/>
    <n v="7"/>
    <n v="23338"/>
  </r>
</pivotCacheRecords>
</file>

<file path=xl/pivotCache/pivotCacheRecords133.xml><?xml version="1.0" encoding="utf-8"?>
<pivotCacheRecords xmlns="http://schemas.openxmlformats.org/spreadsheetml/2006/main" xmlns:r="http://schemas.openxmlformats.org/officeDocument/2006/relationships" count="17">
  <r>
    <x v="0"/>
    <n v="3236"/>
    <n v="162"/>
    <n v="641"/>
    <n v="129"/>
    <n v="149"/>
    <n v="615"/>
    <n v="65"/>
    <n v="237"/>
    <n v="152"/>
    <n v="605"/>
    <n v="481"/>
  </r>
  <r>
    <x v="1"/>
    <n v="3260"/>
    <n v="162"/>
    <n v="644"/>
    <n v="130"/>
    <n v="150"/>
    <n v="605"/>
    <n v="66"/>
    <n v="237"/>
    <n v="152"/>
    <n v="608"/>
    <n v="506"/>
  </r>
  <r>
    <x v="2"/>
    <n v="3286"/>
    <n v="162"/>
    <n v="650"/>
    <n v="130"/>
    <n v="152"/>
    <n v="610"/>
    <n v="67"/>
    <n v="237"/>
    <n v="152"/>
    <n v="612"/>
    <n v="514"/>
  </r>
  <r>
    <x v="3"/>
    <n v="3191"/>
    <n v="156"/>
    <n v="631"/>
    <n v="126"/>
    <n v="146"/>
    <n v="590"/>
    <n v="68"/>
    <n v="233"/>
    <n v="149"/>
    <n v="595"/>
    <n v="497"/>
  </r>
  <r>
    <x v="4"/>
    <n v="3215"/>
    <n v="157"/>
    <n v="642"/>
    <n v="126"/>
    <n v="147"/>
    <n v="591"/>
    <n v="70"/>
    <n v="235"/>
    <n v="149"/>
    <n v="598"/>
    <n v="500"/>
  </r>
  <r>
    <x v="5"/>
    <n v="3240"/>
    <n v="158"/>
    <n v="647"/>
    <n v="126"/>
    <n v="149"/>
    <n v="596"/>
    <n v="70"/>
    <n v="237"/>
    <n v="151"/>
    <n v="602"/>
    <n v="504"/>
  </r>
  <r>
    <x v="6"/>
    <n v="3271"/>
    <n v="158"/>
    <n v="659"/>
    <n v="126"/>
    <n v="152"/>
    <n v="598"/>
    <n v="72"/>
    <n v="238"/>
    <n v="151"/>
    <n v="609"/>
    <n v="508"/>
  </r>
  <r>
    <x v="7"/>
    <n v="3310"/>
    <n v="160"/>
    <n v="672"/>
    <n v="131"/>
    <n v="155"/>
    <n v="601"/>
    <n v="72"/>
    <n v="243"/>
    <n v="152"/>
    <n v="611"/>
    <n v="513"/>
  </r>
  <r>
    <x v="8"/>
    <n v="3386"/>
    <n v="167"/>
    <n v="674"/>
    <n v="127"/>
    <n v="180"/>
    <n v="562"/>
    <n v="72"/>
    <n v="234"/>
    <n v="150"/>
    <n v="638"/>
    <n v="582"/>
  </r>
  <r>
    <x v="9"/>
    <n v="3447"/>
    <n v="169"/>
    <n v="683"/>
    <n v="128"/>
    <n v="185"/>
    <n v="573"/>
    <n v="72"/>
    <n v="235"/>
    <n v="152"/>
    <n v="658"/>
    <n v="592"/>
  </r>
  <r>
    <x v="10"/>
    <n v="3480"/>
    <n v="170"/>
    <n v="687"/>
    <n v="128"/>
    <n v="186"/>
    <n v="575"/>
    <n v="72"/>
    <n v="249"/>
    <n v="153"/>
    <n v="664"/>
    <n v="596"/>
  </r>
  <r>
    <x v="11"/>
    <n v="3580"/>
    <n v="177"/>
    <n v="705"/>
    <n v="135"/>
    <n v="198"/>
    <n v="584"/>
    <n v="75"/>
    <n v="258"/>
    <n v="156"/>
    <n v="682"/>
    <n v="610"/>
  </r>
  <r>
    <x v="12"/>
    <n v="3627"/>
    <n v="177"/>
    <n v="732"/>
    <n v="138"/>
    <n v="198"/>
    <n v="588"/>
    <n v="75"/>
    <n v="259"/>
    <n v="159"/>
    <n v="690"/>
    <n v="611"/>
  </r>
  <r>
    <x v="13"/>
    <n v="3650"/>
    <n v="180"/>
    <n v="737"/>
    <n v="139"/>
    <n v="200"/>
    <n v="589"/>
    <n v="76"/>
    <n v="260"/>
    <n v="161"/>
    <n v="696"/>
    <n v="612"/>
  </r>
  <r>
    <x v="14"/>
    <n v="3688"/>
    <n v="176"/>
    <n v="768"/>
    <n v="141"/>
    <n v="207"/>
    <n v="582"/>
    <n v="80"/>
    <n v="256"/>
    <n v="154"/>
    <n v="692"/>
    <n v="632"/>
  </r>
  <r>
    <x v="15"/>
    <n v="3735"/>
    <n v="179"/>
    <n v="773"/>
    <n v="142"/>
    <n v="210"/>
    <n v="596"/>
    <n v="80"/>
    <n v="259"/>
    <n v="155"/>
    <n v="699"/>
    <n v="642"/>
  </r>
  <r>
    <x v="16"/>
    <n v="3743"/>
    <n v="180"/>
    <n v="771"/>
    <n v="142"/>
    <n v="211"/>
    <n v="597"/>
    <n v="80"/>
    <n v="259"/>
    <n v="155"/>
    <n v="704"/>
    <n v="644"/>
  </r>
</pivotCacheRecords>
</file>

<file path=xl/pivotCache/pivotCacheRecords134.xml><?xml version="1.0" encoding="utf-8"?>
<pivotCacheRecords xmlns="http://schemas.openxmlformats.org/spreadsheetml/2006/main" xmlns:r="http://schemas.openxmlformats.org/officeDocument/2006/relationships" count="195">
  <r>
    <x v="0"/>
    <n v="37"/>
    <n v="2"/>
    <n v="2"/>
    <n v="39"/>
  </r>
  <r>
    <x v="1"/>
    <n v="27"/>
    <n v="0"/>
    <n v="3"/>
    <n v="27"/>
  </r>
  <r>
    <x v="2"/>
    <n v="28"/>
    <n v="0"/>
    <n v="2"/>
    <n v="31"/>
  </r>
  <r>
    <x v="3"/>
    <n v="11"/>
    <n v="0"/>
    <n v="1"/>
    <n v="14"/>
  </r>
  <r>
    <x v="4"/>
    <n v="31"/>
    <n v="0"/>
    <n v="1"/>
    <n v="35"/>
  </r>
  <r>
    <x v="5"/>
    <n v="29"/>
    <n v="0"/>
    <n v="3"/>
    <n v="34"/>
  </r>
  <r>
    <x v="6"/>
    <n v="22"/>
    <n v="0"/>
    <n v="1"/>
    <n v="23"/>
  </r>
  <r>
    <x v="7"/>
    <n v="23"/>
    <n v="0"/>
    <n v="1"/>
    <n v="27"/>
  </r>
  <r>
    <x v="8"/>
    <n v="28"/>
    <n v="0"/>
    <n v="1"/>
    <n v="30"/>
  </r>
  <r>
    <x v="9"/>
    <n v="22"/>
    <n v="0"/>
    <n v="0"/>
    <n v="24"/>
  </r>
  <r>
    <x v="10"/>
    <n v="30"/>
    <n v="0"/>
    <n v="0"/>
    <n v="31"/>
  </r>
  <r>
    <x v="11"/>
    <n v="29"/>
    <n v="1"/>
    <n v="2"/>
    <n v="31"/>
  </r>
  <r>
    <x v="12"/>
    <n v="317"/>
    <n v="3"/>
    <n v="17"/>
    <n v="346"/>
  </r>
  <r>
    <x v="13"/>
    <n v="35"/>
    <n v="0"/>
    <n v="0"/>
    <n v="41"/>
  </r>
  <r>
    <x v="14"/>
    <n v="18"/>
    <n v="0"/>
    <n v="0"/>
    <n v="22"/>
  </r>
  <r>
    <x v="15"/>
    <n v="19"/>
    <n v="0"/>
    <n v="0"/>
    <n v="24"/>
  </r>
  <r>
    <x v="16"/>
    <n v="16"/>
    <n v="0"/>
    <n v="0"/>
    <n v="18"/>
  </r>
  <r>
    <x v="17"/>
    <n v="15"/>
    <n v="0"/>
    <n v="0"/>
    <n v="16"/>
  </r>
  <r>
    <x v="18"/>
    <n v="27"/>
    <n v="0"/>
    <n v="1"/>
    <n v="31"/>
  </r>
  <r>
    <x v="19"/>
    <n v="15"/>
    <n v="0"/>
    <n v="1"/>
    <n v="16"/>
  </r>
  <r>
    <x v="20"/>
    <n v="38"/>
    <n v="0"/>
    <n v="0"/>
    <n v="50"/>
  </r>
  <r>
    <x v="21"/>
    <n v="15"/>
    <n v="1"/>
    <n v="1"/>
    <n v="13"/>
  </r>
  <r>
    <x v="22"/>
    <n v="25"/>
    <n v="0"/>
    <n v="2"/>
    <n v="26"/>
  </r>
  <r>
    <x v="23"/>
    <n v="29"/>
    <n v="0"/>
    <n v="0"/>
    <n v="32"/>
  </r>
  <r>
    <x v="24"/>
    <n v="38"/>
    <n v="0"/>
    <n v="1"/>
    <n v="40"/>
  </r>
  <r>
    <x v="25"/>
    <n v="290"/>
    <n v="1"/>
    <n v="6"/>
    <n v="329"/>
  </r>
  <r>
    <x v="26"/>
    <n v="23"/>
    <n v="0"/>
    <n v="1"/>
    <n v="24"/>
  </r>
  <r>
    <x v="27"/>
    <n v="30"/>
    <n v="0"/>
    <n v="2"/>
    <n v="29"/>
  </r>
  <r>
    <x v="28"/>
    <n v="20"/>
    <n v="0"/>
    <n v="0"/>
    <n v="24"/>
  </r>
  <r>
    <x v="29"/>
    <n v="30"/>
    <n v="0"/>
    <n v="2"/>
    <n v="34"/>
  </r>
  <r>
    <x v="30"/>
    <n v="24"/>
    <n v="0"/>
    <n v="1"/>
    <n v="24"/>
  </r>
  <r>
    <x v="31"/>
    <n v="24"/>
    <n v="0"/>
    <n v="1"/>
    <n v="25"/>
  </r>
  <r>
    <x v="32"/>
    <n v="14"/>
    <n v="0"/>
    <n v="0"/>
    <n v="16"/>
  </r>
  <r>
    <x v="33"/>
    <n v="32"/>
    <n v="0"/>
    <n v="1"/>
    <n v="39"/>
  </r>
  <r>
    <x v="34"/>
    <n v="24"/>
    <n v="0"/>
    <n v="1"/>
    <n v="32"/>
  </r>
  <r>
    <x v="35"/>
    <n v="24"/>
    <n v="0"/>
    <n v="2"/>
    <n v="27"/>
  </r>
  <r>
    <x v="36"/>
    <n v="22"/>
    <n v="0"/>
    <n v="2"/>
    <n v="22"/>
  </r>
  <r>
    <x v="37"/>
    <n v="20"/>
    <n v="0"/>
    <n v="2"/>
    <n v="21"/>
  </r>
  <r>
    <x v="38"/>
    <n v="287"/>
    <n v="0"/>
    <n v="15"/>
    <n v="317"/>
  </r>
  <r>
    <x v="39"/>
    <n v="21"/>
    <n v="0"/>
    <n v="0"/>
    <n v="24"/>
  </r>
  <r>
    <x v="40"/>
    <n v="12"/>
    <n v="0"/>
    <n v="0"/>
    <n v="15"/>
  </r>
  <r>
    <x v="41"/>
    <n v="19"/>
    <n v="0"/>
    <n v="1"/>
    <n v="19"/>
  </r>
  <r>
    <x v="42"/>
    <n v="17"/>
    <n v="0"/>
    <n v="1"/>
    <n v="18"/>
  </r>
  <r>
    <x v="43"/>
    <n v="12"/>
    <n v="0"/>
    <n v="1"/>
    <n v="11"/>
  </r>
  <r>
    <x v="44"/>
    <n v="17"/>
    <n v="0"/>
    <n v="0"/>
    <n v="18"/>
  </r>
  <r>
    <x v="45"/>
    <n v="15"/>
    <n v="0"/>
    <n v="1"/>
    <n v="16"/>
  </r>
  <r>
    <x v="46"/>
    <n v="14"/>
    <n v="0"/>
    <n v="0"/>
    <n v="18"/>
  </r>
  <r>
    <x v="47"/>
    <n v="18"/>
    <n v="0"/>
    <n v="1"/>
    <n v="21"/>
  </r>
  <r>
    <x v="48"/>
    <n v="22"/>
    <n v="0"/>
    <n v="1"/>
    <n v="26"/>
  </r>
  <r>
    <x v="49"/>
    <n v="27"/>
    <n v="0"/>
    <n v="1"/>
    <n v="30"/>
  </r>
  <r>
    <x v="50"/>
    <n v="14"/>
    <n v="1"/>
    <n v="0"/>
    <n v="13"/>
  </r>
  <r>
    <x v="51"/>
    <n v="208"/>
    <n v="1"/>
    <n v="7"/>
    <n v="229"/>
  </r>
  <r>
    <x v="52"/>
    <n v="20"/>
    <n v="0"/>
    <n v="1"/>
    <n v="27"/>
  </r>
  <r>
    <x v="53"/>
    <n v="17"/>
    <n v="0"/>
    <n v="0"/>
    <n v="24"/>
  </r>
  <r>
    <x v="54"/>
    <n v="13"/>
    <n v="0"/>
    <n v="0"/>
    <n v="18"/>
  </r>
  <r>
    <x v="55"/>
    <n v="15"/>
    <n v="0"/>
    <n v="2"/>
    <n v="16"/>
  </r>
  <r>
    <x v="56"/>
    <n v="13"/>
    <n v="0"/>
    <n v="1"/>
    <n v="15"/>
  </r>
  <r>
    <x v="57"/>
    <n v="11"/>
    <n v="0"/>
    <n v="0"/>
    <n v="11"/>
  </r>
  <r>
    <x v="58"/>
    <n v="16"/>
    <n v="0"/>
    <n v="0"/>
    <n v="16"/>
  </r>
  <r>
    <x v="59"/>
    <n v="20"/>
    <n v="0"/>
    <n v="0"/>
    <n v="21"/>
  </r>
  <r>
    <x v="60"/>
    <n v="14"/>
    <n v="0"/>
    <n v="0"/>
    <n v="14"/>
  </r>
  <r>
    <x v="61"/>
    <n v="13"/>
    <n v="0"/>
    <n v="1"/>
    <n v="15"/>
  </r>
  <r>
    <x v="62"/>
    <n v="20"/>
    <n v="0"/>
    <n v="0"/>
    <n v="25"/>
  </r>
  <r>
    <x v="63"/>
    <n v="14"/>
    <n v="1"/>
    <n v="0"/>
    <n v="13"/>
  </r>
  <r>
    <x v="64"/>
    <n v="186"/>
    <n v="1"/>
    <n v="5"/>
    <n v="215"/>
  </r>
  <r>
    <x v="65"/>
    <n v="13"/>
    <n v="0"/>
    <n v="0"/>
    <n v="16"/>
  </r>
  <r>
    <x v="66"/>
    <n v="16"/>
    <n v="0"/>
    <n v="2"/>
    <n v="17"/>
  </r>
  <r>
    <x v="67"/>
    <n v="11"/>
    <n v="0"/>
    <n v="0"/>
    <n v="11"/>
  </r>
  <r>
    <x v="68"/>
    <n v="10"/>
    <n v="0"/>
    <n v="1"/>
    <n v="11"/>
  </r>
  <r>
    <x v="69"/>
    <n v="14"/>
    <n v="0"/>
    <n v="1"/>
    <n v="16"/>
  </r>
  <r>
    <x v="70"/>
    <n v="11"/>
    <n v="0"/>
    <n v="0"/>
    <n v="12"/>
  </r>
  <r>
    <x v="71"/>
    <n v="9"/>
    <n v="0"/>
    <n v="0"/>
    <n v="11"/>
  </r>
  <r>
    <x v="72"/>
    <n v="14"/>
    <n v="0"/>
    <n v="0"/>
    <n v="21"/>
  </r>
  <r>
    <x v="73"/>
    <n v="20"/>
    <n v="0"/>
    <n v="0"/>
    <n v="27"/>
  </r>
  <r>
    <x v="74"/>
    <n v="13"/>
    <n v="0"/>
    <n v="0"/>
    <n v="20"/>
  </r>
  <r>
    <x v="75"/>
    <n v="17"/>
    <n v="0"/>
    <n v="0"/>
    <n v="23"/>
  </r>
  <r>
    <x v="76"/>
    <n v="15"/>
    <n v="1"/>
    <n v="1"/>
    <n v="14"/>
  </r>
  <r>
    <x v="77"/>
    <n v="163"/>
    <n v="1"/>
    <n v="5"/>
    <n v="199"/>
  </r>
  <r>
    <x v="78"/>
    <n v="16"/>
    <n v="0"/>
    <n v="0"/>
    <n v="26"/>
  </r>
  <r>
    <x v="79"/>
    <n v="12"/>
    <n v="0"/>
    <n v="1"/>
    <n v="11"/>
  </r>
  <r>
    <x v="80"/>
    <n v="16"/>
    <n v="0"/>
    <n v="2"/>
    <n v="17"/>
  </r>
  <r>
    <x v="81"/>
    <n v="18"/>
    <n v="0"/>
    <n v="1"/>
    <n v="17"/>
  </r>
  <r>
    <x v="82"/>
    <n v="11"/>
    <n v="0"/>
    <n v="0"/>
    <n v="13"/>
  </r>
  <r>
    <x v="83"/>
    <n v="15"/>
    <n v="0"/>
    <n v="0"/>
    <n v="16"/>
  </r>
  <r>
    <x v="84"/>
    <n v="16"/>
    <n v="0"/>
    <n v="0"/>
    <n v="17"/>
  </r>
  <r>
    <x v="85"/>
    <n v="8"/>
    <n v="0"/>
    <n v="0"/>
    <n v="9"/>
  </r>
  <r>
    <x v="86"/>
    <n v="8"/>
    <n v="0"/>
    <n v="1"/>
    <n v="7"/>
  </r>
  <r>
    <x v="87"/>
    <n v="15"/>
    <n v="0"/>
    <n v="0"/>
    <n v="16"/>
  </r>
  <r>
    <x v="88"/>
    <n v="13"/>
    <n v="0"/>
    <n v="1"/>
    <n v="13"/>
  </r>
  <r>
    <x v="89"/>
    <n v="14"/>
    <n v="0"/>
    <n v="3"/>
    <n v="13"/>
  </r>
  <r>
    <x v="90"/>
    <n v="162"/>
    <n v="0"/>
    <n v="9"/>
    <n v="175"/>
  </r>
  <r>
    <x v="91"/>
    <n v="16"/>
    <n v="0"/>
    <n v="1"/>
    <n v="16"/>
  </r>
  <r>
    <x v="92"/>
    <n v="15"/>
    <n v="0"/>
    <n v="2"/>
    <n v="17"/>
  </r>
  <r>
    <x v="93"/>
    <n v="12"/>
    <n v="0"/>
    <n v="1"/>
    <n v="11"/>
  </r>
  <r>
    <x v="94"/>
    <n v="13"/>
    <n v="1"/>
    <n v="1"/>
    <n v="11"/>
  </r>
  <r>
    <x v="95"/>
    <n v="16"/>
    <n v="0"/>
    <n v="1"/>
    <n v="16"/>
  </r>
  <r>
    <x v="96"/>
    <n v="12"/>
    <n v="0"/>
    <n v="1"/>
    <n v="13"/>
  </r>
  <r>
    <x v="97"/>
    <n v="19"/>
    <n v="0"/>
    <n v="1"/>
    <n v="19"/>
  </r>
  <r>
    <x v="98"/>
    <n v="17"/>
    <n v="1"/>
    <n v="0"/>
    <n v="18"/>
  </r>
  <r>
    <x v="99"/>
    <n v="15"/>
    <n v="0"/>
    <n v="1"/>
    <n v="18"/>
  </r>
  <r>
    <x v="100"/>
    <n v="16"/>
    <n v="0"/>
    <n v="0"/>
    <n v="18"/>
  </r>
  <r>
    <x v="101"/>
    <n v="13"/>
    <n v="0"/>
    <n v="1"/>
    <n v="14"/>
  </r>
  <r>
    <x v="102"/>
    <n v="22"/>
    <n v="0"/>
    <n v="1"/>
    <n v="26"/>
  </r>
  <r>
    <x v="103"/>
    <n v="186"/>
    <n v="2"/>
    <n v="11"/>
    <n v="197"/>
  </r>
  <r>
    <x v="104"/>
    <n v="18"/>
    <n v="0"/>
    <n v="1"/>
    <n v="20"/>
  </r>
  <r>
    <x v="105"/>
    <n v="18"/>
    <n v="0"/>
    <n v="0"/>
    <n v="23"/>
  </r>
  <r>
    <x v="106"/>
    <n v="12"/>
    <n v="0"/>
    <n v="0"/>
    <n v="15"/>
  </r>
  <r>
    <x v="107"/>
    <n v="11"/>
    <n v="0"/>
    <n v="1"/>
    <n v="13"/>
  </r>
  <r>
    <x v="108"/>
    <n v="15"/>
    <n v="0"/>
    <n v="1"/>
    <n v="15"/>
  </r>
  <r>
    <x v="109"/>
    <n v="12"/>
    <n v="0"/>
    <n v="0"/>
    <n v="12"/>
  </r>
  <r>
    <x v="110"/>
    <n v="13"/>
    <n v="0"/>
    <n v="1"/>
    <n v="18"/>
  </r>
  <r>
    <x v="111"/>
    <n v="11"/>
    <n v="0"/>
    <n v="0"/>
    <n v="11"/>
  </r>
  <r>
    <x v="112"/>
    <n v="9"/>
    <n v="0"/>
    <n v="0"/>
    <n v="9"/>
  </r>
  <r>
    <x v="113"/>
    <n v="13"/>
    <n v="0"/>
    <n v="1"/>
    <n v="12"/>
  </r>
  <r>
    <x v="114"/>
    <n v="12"/>
    <n v="0"/>
    <n v="1"/>
    <n v="11"/>
  </r>
  <r>
    <x v="115"/>
    <n v="9"/>
    <n v="0"/>
    <n v="0"/>
    <n v="10"/>
  </r>
  <r>
    <x v="116"/>
    <n v="153"/>
    <n v="0"/>
    <n v="6"/>
    <n v="169"/>
  </r>
  <r>
    <x v="117"/>
    <n v="20"/>
    <n v="0"/>
    <n v="1"/>
    <n v="26"/>
  </r>
  <r>
    <x v="118"/>
    <n v="8"/>
    <n v="0"/>
    <n v="0"/>
    <n v="12"/>
  </r>
  <r>
    <x v="119"/>
    <n v="21"/>
    <n v="0"/>
    <n v="0"/>
    <n v="27"/>
  </r>
  <r>
    <x v="120"/>
    <n v="12"/>
    <n v="0"/>
    <n v="1"/>
    <n v="11"/>
  </r>
  <r>
    <x v="121"/>
    <n v="15"/>
    <n v="0"/>
    <n v="0"/>
    <n v="16"/>
  </r>
  <r>
    <x v="122"/>
    <n v="10"/>
    <n v="0"/>
    <n v="0"/>
    <n v="10"/>
  </r>
  <r>
    <x v="123"/>
    <n v="14"/>
    <n v="0"/>
    <n v="1"/>
    <n v="13"/>
  </r>
  <r>
    <x v="124"/>
    <n v="8"/>
    <n v="0"/>
    <n v="1"/>
    <n v="7"/>
  </r>
  <r>
    <x v="125"/>
    <n v="12"/>
    <n v="0"/>
    <n v="2"/>
    <n v="16"/>
  </r>
  <r>
    <x v="126"/>
    <n v="10"/>
    <n v="0"/>
    <n v="0"/>
    <n v="11"/>
  </r>
  <r>
    <x v="127"/>
    <n v="17"/>
    <n v="0"/>
    <n v="0"/>
    <n v="20"/>
  </r>
  <r>
    <x v="128"/>
    <n v="11"/>
    <n v="0"/>
    <n v="1"/>
    <n v="11"/>
  </r>
  <r>
    <x v="129"/>
    <n v="158"/>
    <n v="0"/>
    <n v="7"/>
    <n v="180"/>
  </r>
  <r>
    <x v="130"/>
    <n v="14"/>
    <n v="0"/>
    <n v="0"/>
    <n v="15"/>
  </r>
  <r>
    <x v="131"/>
    <n v="9"/>
    <n v="0"/>
    <n v="0"/>
    <n v="9"/>
  </r>
  <r>
    <x v="132"/>
    <n v="4"/>
    <n v="0"/>
    <n v="0"/>
    <n v="4"/>
  </r>
  <r>
    <x v="133"/>
    <n v="8"/>
    <n v="0"/>
    <n v="0"/>
    <n v="9"/>
  </r>
  <r>
    <x v="134"/>
    <n v="5"/>
    <n v="0"/>
    <n v="0"/>
    <n v="5"/>
  </r>
  <r>
    <x v="135"/>
    <n v="12"/>
    <n v="0"/>
    <n v="0"/>
    <n v="14"/>
  </r>
  <r>
    <x v="136"/>
    <n v="12"/>
    <n v="0"/>
    <n v="0"/>
    <n v="12"/>
  </r>
  <r>
    <x v="137"/>
    <n v="16"/>
    <n v="0"/>
    <n v="0"/>
    <n v="20"/>
  </r>
  <r>
    <x v="138"/>
    <n v="11"/>
    <n v="0"/>
    <n v="0"/>
    <n v="12"/>
  </r>
  <r>
    <x v="139"/>
    <n v="8"/>
    <n v="0"/>
    <n v="0"/>
    <n v="8"/>
  </r>
  <r>
    <x v="140"/>
    <n v="11"/>
    <n v="0"/>
    <n v="0"/>
    <n v="12"/>
  </r>
  <r>
    <x v="141"/>
    <n v="22"/>
    <n v="0"/>
    <n v="2"/>
    <n v="25"/>
  </r>
  <r>
    <x v="142"/>
    <n v="132"/>
    <n v="0"/>
    <n v="2"/>
    <n v="145"/>
  </r>
  <r>
    <x v="143"/>
    <n v="11"/>
    <n v="0"/>
    <n v="0"/>
    <n v="11"/>
  </r>
  <r>
    <x v="144"/>
    <n v="11"/>
    <n v="0"/>
    <n v="0"/>
    <n v="13"/>
  </r>
  <r>
    <x v="145"/>
    <n v="11"/>
    <n v="0"/>
    <n v="0"/>
    <n v="11"/>
  </r>
  <r>
    <x v="146"/>
    <n v="11"/>
    <n v="0"/>
    <n v="0"/>
    <n v="12"/>
  </r>
  <r>
    <x v="147"/>
    <n v="9"/>
    <n v="0"/>
    <n v="0"/>
    <n v="10"/>
  </r>
  <r>
    <x v="148"/>
    <n v="16"/>
    <n v="0"/>
    <n v="0"/>
    <n v="17"/>
  </r>
  <r>
    <x v="149"/>
    <n v="13"/>
    <n v="0"/>
    <n v="0"/>
    <n v="13"/>
  </r>
  <r>
    <x v="150"/>
    <n v="10"/>
    <n v="0"/>
    <n v="0"/>
    <n v="11"/>
  </r>
  <r>
    <x v="151"/>
    <n v="8"/>
    <n v="0"/>
    <n v="1"/>
    <n v="7"/>
  </r>
  <r>
    <x v="152"/>
    <n v="10"/>
    <n v="0"/>
    <n v="0"/>
    <n v="12"/>
  </r>
  <r>
    <x v="153"/>
    <n v="14"/>
    <n v="0"/>
    <n v="1"/>
    <n v="22"/>
  </r>
  <r>
    <x v="154"/>
    <n v="19"/>
    <n v="0"/>
    <n v="3"/>
    <n v="16"/>
  </r>
  <r>
    <x v="155"/>
    <n v="143"/>
    <n v="0"/>
    <n v="5"/>
    <n v="155"/>
  </r>
  <r>
    <x v="156"/>
    <n v="13"/>
    <n v="0"/>
    <n v="0"/>
    <n v="17"/>
  </r>
  <r>
    <x v="157"/>
    <n v="11"/>
    <n v="0"/>
    <n v="1"/>
    <n v="11"/>
  </r>
  <r>
    <x v="158"/>
    <n v="18"/>
    <n v="0"/>
    <n v="3"/>
    <n v="21"/>
  </r>
  <r>
    <x v="159"/>
    <n v="15"/>
    <n v="0"/>
    <n v="0"/>
    <n v="20"/>
  </r>
  <r>
    <x v="160"/>
    <n v="13"/>
    <n v="0"/>
    <n v="0"/>
    <n v="16"/>
  </r>
  <r>
    <x v="161"/>
    <n v="5"/>
    <n v="0"/>
    <n v="0"/>
    <n v="5"/>
  </r>
  <r>
    <x v="162"/>
    <n v="12"/>
    <n v="0"/>
    <n v="0"/>
    <n v="12"/>
  </r>
  <r>
    <x v="163"/>
    <n v="14"/>
    <n v="0"/>
    <n v="0"/>
    <n v="15"/>
  </r>
  <r>
    <x v="164"/>
    <n v="8"/>
    <n v="1"/>
    <n v="0"/>
    <n v="7"/>
  </r>
  <r>
    <x v="165"/>
    <n v="11"/>
    <n v="1"/>
    <n v="0"/>
    <n v="13"/>
  </r>
  <r>
    <x v="166"/>
    <n v="14"/>
    <n v="0"/>
    <n v="0"/>
    <n v="17"/>
  </r>
  <r>
    <x v="167"/>
    <n v="15"/>
    <n v="0"/>
    <n v="1"/>
    <n v="15"/>
  </r>
  <r>
    <x v="168"/>
    <n v="149"/>
    <n v="2"/>
    <n v="5"/>
    <n v="169"/>
  </r>
  <r>
    <x v="169"/>
    <n v="11"/>
    <n v="0"/>
    <n v="0"/>
    <n v="14"/>
  </r>
  <r>
    <x v="170"/>
    <n v="9"/>
    <n v="0"/>
    <n v="0"/>
    <n v="11"/>
  </r>
  <r>
    <x v="171"/>
    <n v="16"/>
    <n v="0"/>
    <n v="2"/>
    <n v="17"/>
  </r>
  <r>
    <x v="172"/>
    <n v="8"/>
    <n v="0"/>
    <n v="2"/>
    <n v="6"/>
  </r>
  <r>
    <x v="173"/>
    <n v="15"/>
    <n v="0"/>
    <n v="0"/>
    <n v="16"/>
  </r>
  <r>
    <x v="174"/>
    <n v="6"/>
    <n v="0"/>
    <n v="1"/>
    <n v="7"/>
  </r>
  <r>
    <x v="175"/>
    <n v="13"/>
    <n v="0"/>
    <n v="0"/>
    <n v="14"/>
  </r>
  <r>
    <x v="176"/>
    <n v="11"/>
    <n v="0"/>
    <n v="0"/>
    <n v="15"/>
  </r>
  <r>
    <x v="177"/>
    <n v="12"/>
    <n v="0"/>
    <n v="1"/>
    <n v="13"/>
  </r>
  <r>
    <x v="178"/>
    <n v="16"/>
    <n v="0"/>
    <n v="0"/>
    <n v="17"/>
  </r>
  <r>
    <x v="179"/>
    <n v="18"/>
    <n v="0"/>
    <n v="2"/>
    <n v="17"/>
  </r>
  <r>
    <x v="180"/>
    <n v="23"/>
    <n v="0"/>
    <n v="0"/>
    <n v="27"/>
  </r>
  <r>
    <x v="181"/>
    <n v="158"/>
    <n v="0"/>
    <n v="8"/>
    <n v="174"/>
  </r>
  <r>
    <x v="182"/>
    <n v="17"/>
    <n v="0"/>
    <n v="0"/>
    <n v="17"/>
  </r>
  <r>
    <x v="183"/>
    <n v="13"/>
    <n v="0"/>
    <n v="1"/>
    <n v="14"/>
  </r>
  <r>
    <x v="184"/>
    <n v="18"/>
    <n v="0"/>
    <n v="0"/>
    <n v="23"/>
  </r>
  <r>
    <x v="185"/>
    <n v="10"/>
    <n v="0"/>
    <n v="0"/>
    <n v="11"/>
  </r>
  <r>
    <x v="186"/>
    <n v="10"/>
    <n v="0"/>
    <n v="1"/>
    <n v="9"/>
  </r>
  <r>
    <x v="187"/>
    <n v="13"/>
    <n v="0"/>
    <n v="3"/>
    <n v="10"/>
  </r>
  <r>
    <x v="188"/>
    <n v="12"/>
    <n v="0"/>
    <n v="2"/>
    <n v="10"/>
  </r>
  <r>
    <x v="189"/>
    <n v="9"/>
    <n v="0"/>
    <n v="0"/>
    <n v="12"/>
  </r>
  <r>
    <x v="190"/>
    <n v="15"/>
    <n v="0"/>
    <n v="0"/>
    <n v="15"/>
  </r>
  <r>
    <x v="191"/>
    <n v="15"/>
    <n v="0"/>
    <n v="1"/>
    <n v="15"/>
  </r>
  <r>
    <x v="192"/>
    <n v="13"/>
    <n v="0"/>
    <n v="0"/>
    <n v="19"/>
  </r>
  <r>
    <x v="193"/>
    <n v="11"/>
    <n v="0"/>
    <n v="0"/>
    <n v="16"/>
  </r>
  <r>
    <x v="194"/>
    <n v="156"/>
    <n v="0"/>
    <n v="8"/>
    <n v="171"/>
  </r>
</pivotCacheRecords>
</file>

<file path=xl/pivotCache/pivotCacheRecords135.xml><?xml version="1.0" encoding="utf-8"?>
<pivotCacheRecords xmlns="http://schemas.openxmlformats.org/spreadsheetml/2006/main" xmlns:r="http://schemas.openxmlformats.org/officeDocument/2006/relationships" count="34">
  <r>
    <x v="0"/>
    <x v="0"/>
    <n v="2"/>
    <n v="0"/>
    <n v="0"/>
    <n v="1"/>
    <n v="0"/>
    <n v="0"/>
    <n v="0"/>
    <n v="1"/>
    <n v="0"/>
    <n v="0"/>
    <n v="0"/>
  </r>
  <r>
    <x v="0"/>
    <x v="1"/>
    <n v="345000"/>
    <n v="0"/>
    <n v="0"/>
    <n v="270000"/>
    <n v="0"/>
    <n v="0"/>
    <n v="0"/>
    <n v="75000"/>
    <n v="0"/>
    <n v="0"/>
    <n v="0"/>
  </r>
  <r>
    <x v="1"/>
    <x v="0"/>
    <n v="6"/>
    <n v="0"/>
    <n v="0"/>
    <n v="4"/>
    <n v="0"/>
    <n v="2"/>
    <n v="0"/>
    <n v="0"/>
    <n v="0"/>
    <n v="0"/>
    <n v="0"/>
  </r>
  <r>
    <x v="1"/>
    <x v="1"/>
    <n v="1153500"/>
    <n v="0"/>
    <n v="0"/>
    <n v="1080000"/>
    <n v="0"/>
    <n v="73500"/>
    <n v="0"/>
    <n v="0"/>
    <n v="0"/>
    <n v="0"/>
    <n v="0"/>
  </r>
  <r>
    <x v="2"/>
    <x v="0"/>
    <n v="4"/>
    <n v="0"/>
    <n v="1"/>
    <n v="0"/>
    <n v="0"/>
    <n v="2"/>
    <n v="0"/>
    <n v="1"/>
    <n v="0"/>
    <n v="0"/>
    <n v="0"/>
  </r>
  <r>
    <x v="2"/>
    <x v="1"/>
    <n v="316500"/>
    <n v="0"/>
    <n v="180000"/>
    <n v="0"/>
    <n v="0"/>
    <n v="61500"/>
    <n v="0"/>
    <n v="75000"/>
    <n v="0"/>
    <n v="0"/>
    <n v="0"/>
  </r>
  <r>
    <x v="3"/>
    <x v="0"/>
    <n v="2"/>
    <n v="0"/>
    <n v="0"/>
    <n v="0"/>
    <n v="0"/>
    <n v="1"/>
    <n v="0"/>
    <n v="1"/>
    <n v="0"/>
    <n v="0"/>
    <n v="0"/>
  </r>
  <r>
    <x v="3"/>
    <x v="1"/>
    <n v="90000"/>
    <n v="0"/>
    <n v="0"/>
    <n v="0"/>
    <n v="0"/>
    <n v="15000"/>
    <n v="0"/>
    <n v="75000"/>
    <n v="0"/>
    <n v="0"/>
    <n v="0"/>
  </r>
  <r>
    <x v="4"/>
    <x v="0"/>
    <n v="1"/>
    <n v="0"/>
    <n v="0"/>
    <n v="0"/>
    <n v="0"/>
    <n v="0"/>
    <n v="1"/>
    <n v="0"/>
    <n v="0"/>
    <n v="0"/>
    <n v="0"/>
  </r>
  <r>
    <x v="4"/>
    <x v="1"/>
    <n v="75000"/>
    <n v="0"/>
    <n v="0"/>
    <n v="0"/>
    <n v="0"/>
    <n v="0"/>
    <n v="75000"/>
    <n v="0"/>
    <n v="0"/>
    <n v="0"/>
    <n v="0"/>
  </r>
  <r>
    <x v="5"/>
    <x v="0"/>
    <n v="4"/>
    <n v="0"/>
    <n v="0"/>
    <n v="1"/>
    <n v="0"/>
    <n v="2"/>
    <n v="0"/>
    <n v="1"/>
    <n v="0"/>
    <n v="0"/>
    <n v="0"/>
  </r>
  <r>
    <x v="5"/>
    <x v="1"/>
    <n v="423000"/>
    <n v="0"/>
    <n v="0"/>
    <n v="270000"/>
    <n v="0"/>
    <n v="78000"/>
    <n v="0"/>
    <n v="75000"/>
    <n v="0"/>
    <n v="0"/>
    <n v="0"/>
  </r>
  <r>
    <x v="6"/>
    <x v="0"/>
    <n v="2"/>
    <n v="0"/>
    <n v="0"/>
    <n v="1"/>
    <n v="0"/>
    <n v="0"/>
    <n v="1"/>
    <n v="0"/>
    <n v="0"/>
    <n v="0"/>
    <n v="0"/>
  </r>
  <r>
    <x v="6"/>
    <x v="1"/>
    <n v="345000"/>
    <n v="0"/>
    <n v="0"/>
    <n v="270000"/>
    <n v="0"/>
    <n v="0"/>
    <n v="75000"/>
    <n v="0"/>
    <n v="0"/>
    <n v="0"/>
    <n v="0"/>
  </r>
  <r>
    <x v="7"/>
    <x v="0"/>
    <n v="0"/>
    <n v="0"/>
    <n v="0"/>
    <n v="0"/>
    <n v="0"/>
    <n v="0"/>
    <n v="0"/>
    <n v="0"/>
    <n v="0"/>
    <n v="0"/>
    <n v="0"/>
  </r>
  <r>
    <x v="7"/>
    <x v="1"/>
    <n v="0"/>
    <n v="0"/>
    <n v="0"/>
    <n v="0"/>
    <n v="0"/>
    <n v="0"/>
    <n v="0"/>
    <n v="0"/>
    <n v="0"/>
    <n v="0"/>
    <n v="0"/>
  </r>
  <r>
    <x v="8"/>
    <x v="0"/>
    <n v="0"/>
    <n v="0"/>
    <n v="0"/>
    <n v="0"/>
    <n v="0"/>
    <n v="0"/>
    <n v="0"/>
    <n v="0"/>
    <n v="0"/>
    <n v="0"/>
    <n v="0"/>
  </r>
  <r>
    <x v="8"/>
    <x v="1"/>
    <n v="0"/>
    <n v="0"/>
    <n v="0"/>
    <n v="0"/>
    <n v="0"/>
    <n v="0"/>
    <n v="0"/>
    <n v="0"/>
    <n v="0"/>
    <n v="0"/>
    <n v="0"/>
  </r>
  <r>
    <x v="9"/>
    <x v="0"/>
    <n v="3"/>
    <n v="0"/>
    <n v="0"/>
    <n v="3"/>
    <n v="0"/>
    <n v="0"/>
    <n v="0"/>
    <n v="0"/>
    <n v="0"/>
    <n v="0"/>
    <n v="0"/>
  </r>
  <r>
    <x v="9"/>
    <x v="1"/>
    <n v="810000"/>
    <n v="0"/>
    <n v="0"/>
    <n v="810000"/>
    <n v="0"/>
    <n v="0"/>
    <n v="0"/>
    <n v="0"/>
    <n v="0"/>
    <n v="0"/>
    <n v="0"/>
  </r>
  <r>
    <x v="10"/>
    <x v="0"/>
    <n v="1"/>
    <n v="0"/>
    <n v="0"/>
    <n v="0"/>
    <n v="1"/>
    <n v="0"/>
    <n v="0"/>
    <n v="0"/>
    <n v="0"/>
    <n v="0"/>
    <n v="0"/>
  </r>
  <r>
    <x v="10"/>
    <x v="1"/>
    <n v="9000"/>
    <n v="0"/>
    <n v="0"/>
    <n v="0"/>
    <n v="9000"/>
    <n v="0"/>
    <n v="0"/>
    <n v="0"/>
    <n v="0"/>
    <n v="0"/>
    <n v="0"/>
  </r>
  <r>
    <x v="11"/>
    <x v="0"/>
    <n v="0"/>
    <n v="0"/>
    <n v="0"/>
    <n v="0"/>
    <n v="0"/>
    <n v="0"/>
    <n v="0"/>
    <n v="0"/>
    <n v="0"/>
    <n v="0"/>
    <n v="0"/>
  </r>
  <r>
    <x v="11"/>
    <x v="1"/>
    <n v="0"/>
    <n v="0"/>
    <n v="0"/>
    <n v="0"/>
    <n v="0"/>
    <n v="0"/>
    <n v="0"/>
    <n v="0"/>
    <n v="0"/>
    <n v="0"/>
    <n v="0"/>
  </r>
  <r>
    <x v="12"/>
    <x v="0"/>
    <n v="0"/>
    <n v="0"/>
    <n v="0"/>
    <n v="0"/>
    <n v="0"/>
    <n v="0"/>
    <n v="0"/>
    <n v="0"/>
    <n v="0"/>
    <n v="0"/>
    <n v="0"/>
  </r>
  <r>
    <x v="12"/>
    <x v="1"/>
    <n v="0"/>
    <n v="0"/>
    <n v="0"/>
    <n v="0"/>
    <n v="0"/>
    <n v="0"/>
    <n v="0"/>
    <n v="0"/>
    <n v="0"/>
    <n v="0"/>
    <n v="0"/>
  </r>
  <r>
    <x v="13"/>
    <x v="0"/>
    <n v="0"/>
    <n v="0"/>
    <n v="0"/>
    <n v="0"/>
    <n v="0"/>
    <n v="0"/>
    <n v="0"/>
    <n v="0"/>
    <n v="0"/>
    <n v="0"/>
    <n v="0"/>
  </r>
  <r>
    <x v="13"/>
    <x v="1"/>
    <n v="0"/>
    <n v="0"/>
    <n v="0"/>
    <n v="0"/>
    <n v="0"/>
    <n v="0"/>
    <n v="0"/>
    <n v="0"/>
    <n v="0"/>
    <n v="0"/>
    <n v="0"/>
  </r>
  <r>
    <x v="14"/>
    <x v="0"/>
    <n v="0"/>
    <n v="0"/>
    <n v="0"/>
    <n v="0"/>
    <n v="0"/>
    <n v="0"/>
    <n v="0"/>
    <n v="0"/>
    <n v="0"/>
    <n v="0"/>
    <n v="0"/>
  </r>
  <r>
    <x v="14"/>
    <x v="1"/>
    <n v="0"/>
    <n v="0"/>
    <n v="0"/>
    <n v="0"/>
    <n v="0"/>
    <n v="0"/>
    <n v="0"/>
    <n v="0"/>
    <n v="0"/>
    <n v="0"/>
    <n v="0"/>
  </r>
  <r>
    <x v="15"/>
    <x v="0"/>
    <n v="0"/>
    <n v="0"/>
    <n v="0"/>
    <n v="0"/>
    <n v="0"/>
    <n v="0"/>
    <n v="0"/>
    <n v="0"/>
    <n v="0"/>
    <n v="0"/>
    <n v="0"/>
  </r>
  <r>
    <x v="15"/>
    <x v="1"/>
    <n v="0"/>
    <n v="0"/>
    <n v="0"/>
    <n v="0"/>
    <n v="0"/>
    <n v="0"/>
    <n v="0"/>
    <n v="0"/>
    <n v="0"/>
    <n v="0"/>
    <n v="0"/>
  </r>
  <r>
    <x v="16"/>
    <x v="0"/>
    <n v="0"/>
    <n v="0"/>
    <n v="0"/>
    <n v="0"/>
    <n v="0"/>
    <n v="0"/>
    <n v="0"/>
    <n v="0"/>
    <n v="0"/>
    <n v="0"/>
    <n v="0"/>
  </r>
  <r>
    <x v="16"/>
    <x v="1"/>
    <n v="0"/>
    <n v="0"/>
    <n v="0"/>
    <n v="0"/>
    <n v="0"/>
    <n v="0"/>
    <n v="0"/>
    <n v="0"/>
    <n v="0"/>
    <n v="0"/>
    <n v="0"/>
  </r>
</pivotCacheRecords>
</file>

<file path=xl/pivotCache/pivotCacheRecords136.xml><?xml version="1.0" encoding="utf-8"?>
<pivotCacheRecords xmlns="http://schemas.openxmlformats.org/spreadsheetml/2006/main" xmlns:r="http://schemas.openxmlformats.org/officeDocument/2006/relationships" count="17">
  <r>
    <x v="0"/>
    <n v="601"/>
    <n v="1"/>
    <n v="3"/>
    <n v="1"/>
    <n v="1"/>
    <n v="11"/>
    <n v="16"/>
    <n v="0"/>
    <n v="0"/>
    <n v="466"/>
    <n v="11"/>
    <n v="0"/>
    <n v="91"/>
  </r>
  <r>
    <x v="1"/>
    <n v="583"/>
    <n v="0"/>
    <n v="2"/>
    <n v="0"/>
    <n v="2"/>
    <n v="12"/>
    <n v="6"/>
    <n v="1"/>
    <n v="0"/>
    <n v="477"/>
    <n v="4"/>
    <n v="0"/>
    <n v="79"/>
  </r>
  <r>
    <x v="2"/>
    <n v="549"/>
    <n v="1"/>
    <n v="5"/>
    <n v="0"/>
    <n v="2"/>
    <n v="5"/>
    <n v="8"/>
    <n v="0"/>
    <n v="0"/>
    <n v="453"/>
    <n v="8"/>
    <n v="1"/>
    <n v="66"/>
  </r>
  <r>
    <x v="3"/>
    <n v="502"/>
    <n v="1"/>
    <n v="3"/>
    <n v="0"/>
    <n v="0"/>
    <n v="23"/>
    <n v="7"/>
    <n v="0"/>
    <n v="1"/>
    <n v="400"/>
    <n v="7"/>
    <n v="2"/>
    <n v="58"/>
  </r>
  <r>
    <x v="4"/>
    <n v="471"/>
    <n v="0"/>
    <n v="2"/>
    <n v="0"/>
    <n v="0"/>
    <n v="13"/>
    <n v="16"/>
    <n v="0"/>
    <n v="0"/>
    <n v="384"/>
    <n v="3"/>
    <n v="0"/>
    <n v="53"/>
  </r>
  <r>
    <x v="5"/>
    <n v="573"/>
    <n v="0"/>
    <n v="2"/>
    <n v="0"/>
    <n v="1"/>
    <n v="13"/>
    <n v="9"/>
    <n v="0"/>
    <n v="0"/>
    <n v="451"/>
    <n v="7"/>
    <n v="4"/>
    <n v="86"/>
  </r>
  <r>
    <x v="6"/>
    <n v="417"/>
    <n v="0"/>
    <n v="0"/>
    <n v="0"/>
    <n v="0"/>
    <n v="17"/>
    <n v="4"/>
    <n v="0"/>
    <n v="0"/>
    <n v="331"/>
    <n v="12"/>
    <n v="2"/>
    <n v="51"/>
  </r>
  <r>
    <x v="7"/>
    <n v="399"/>
    <n v="0"/>
    <n v="2"/>
    <n v="0"/>
    <n v="0"/>
    <n v="27"/>
    <n v="8"/>
    <n v="2"/>
    <n v="0"/>
    <n v="312"/>
    <n v="11"/>
    <n v="1"/>
    <n v="36"/>
  </r>
  <r>
    <x v="8"/>
    <n v="371"/>
    <n v="0"/>
    <n v="1"/>
    <n v="0"/>
    <n v="0"/>
    <n v="11"/>
    <n v="5"/>
    <n v="1"/>
    <n v="0"/>
    <n v="295"/>
    <n v="16"/>
    <n v="0"/>
    <n v="42"/>
  </r>
  <r>
    <x v="9"/>
    <n v="383"/>
    <n v="0"/>
    <n v="0"/>
    <n v="1"/>
    <n v="0"/>
    <n v="11"/>
    <n v="8"/>
    <n v="0"/>
    <n v="3"/>
    <n v="287"/>
    <n v="17"/>
    <n v="0"/>
    <n v="56"/>
  </r>
  <r>
    <x v="10"/>
    <n v="322"/>
    <n v="1"/>
    <n v="0"/>
    <n v="0"/>
    <n v="1"/>
    <n v="10"/>
    <n v="8"/>
    <n v="4"/>
    <n v="2"/>
    <n v="241"/>
    <n v="19"/>
    <n v="1"/>
    <n v="35"/>
  </r>
  <r>
    <x v="11"/>
    <n v="247"/>
    <n v="0"/>
    <n v="2"/>
    <n v="0"/>
    <n v="1"/>
    <n v="3"/>
    <n v="3"/>
    <n v="3"/>
    <n v="0"/>
    <n v="187"/>
    <n v="10"/>
    <n v="1"/>
    <n v="37"/>
  </r>
  <r>
    <x v="12"/>
    <n v="203"/>
    <n v="1"/>
    <n v="0"/>
    <n v="0"/>
    <n v="1"/>
    <n v="7"/>
    <n v="5"/>
    <n v="2"/>
    <n v="1"/>
    <n v="145"/>
    <n v="7"/>
    <n v="0"/>
    <n v="34"/>
  </r>
  <r>
    <x v="13"/>
    <n v="143"/>
    <n v="0"/>
    <n v="0"/>
    <n v="0"/>
    <n v="0"/>
    <n v="2"/>
    <n v="6"/>
    <n v="1"/>
    <n v="0"/>
    <n v="105"/>
    <n v="3"/>
    <n v="2"/>
    <n v="24"/>
  </r>
  <r>
    <x v="14"/>
    <n v="178"/>
    <n v="1"/>
    <n v="1"/>
    <n v="0"/>
    <n v="1"/>
    <n v="5"/>
    <n v="4"/>
    <n v="1"/>
    <n v="1"/>
    <n v="127"/>
    <n v="7"/>
    <n v="2"/>
    <n v="28"/>
  </r>
  <r>
    <x v="15"/>
    <n v="302"/>
    <n v="0"/>
    <n v="0"/>
    <n v="0"/>
    <n v="0"/>
    <n v="10"/>
    <n v="10"/>
    <n v="1"/>
    <n v="0"/>
    <n v="230"/>
    <n v="19"/>
    <n v="0"/>
    <n v="32"/>
  </r>
  <r>
    <x v="16"/>
    <n v="212"/>
    <n v="0"/>
    <n v="0"/>
    <n v="0"/>
    <n v="1"/>
    <n v="6"/>
    <n v="6"/>
    <n v="1"/>
    <n v="0"/>
    <n v="153"/>
    <n v="14"/>
    <n v="2"/>
    <n v="29"/>
  </r>
</pivotCacheRecords>
</file>

<file path=xl/pivotCache/pivotCacheRecords137.xml><?xml version="1.0" encoding="utf-8"?>
<pivotCacheRecords xmlns="http://schemas.openxmlformats.org/spreadsheetml/2006/main" xmlns:r="http://schemas.openxmlformats.org/officeDocument/2006/relationships" count="17">
  <r>
    <x v="0"/>
    <n v="601"/>
    <n v="1"/>
    <n v="3"/>
    <n v="1"/>
    <n v="1"/>
    <n v="11"/>
    <n v="16"/>
    <n v="0"/>
    <n v="0"/>
    <n v="466"/>
    <n v="11"/>
    <n v="0"/>
    <n v="91"/>
  </r>
  <r>
    <x v="1"/>
    <n v="583"/>
    <n v="0"/>
    <n v="2"/>
    <n v="0"/>
    <n v="2"/>
    <n v="12"/>
    <n v="6"/>
    <n v="1"/>
    <n v="0"/>
    <n v="477"/>
    <n v="4"/>
    <n v="0"/>
    <n v="79"/>
  </r>
  <r>
    <x v="2"/>
    <n v="549"/>
    <n v="1"/>
    <n v="5"/>
    <n v="0"/>
    <n v="2"/>
    <n v="5"/>
    <n v="8"/>
    <n v="0"/>
    <n v="0"/>
    <n v="453"/>
    <n v="8"/>
    <n v="1"/>
    <n v="66"/>
  </r>
  <r>
    <x v="3"/>
    <n v="502"/>
    <n v="1"/>
    <n v="3"/>
    <n v="0"/>
    <n v="0"/>
    <n v="23"/>
    <n v="7"/>
    <n v="0"/>
    <n v="1"/>
    <n v="400"/>
    <n v="7"/>
    <n v="2"/>
    <n v="58"/>
  </r>
  <r>
    <x v="4"/>
    <n v="471"/>
    <n v="0"/>
    <n v="2"/>
    <n v="0"/>
    <n v="0"/>
    <n v="13"/>
    <n v="16"/>
    <n v="0"/>
    <n v="0"/>
    <n v="384"/>
    <n v="3"/>
    <n v="0"/>
    <n v="53"/>
  </r>
  <r>
    <x v="5"/>
    <n v="573"/>
    <n v="0"/>
    <n v="2"/>
    <n v="0"/>
    <n v="1"/>
    <n v="13"/>
    <n v="9"/>
    <n v="0"/>
    <n v="0"/>
    <n v="451"/>
    <n v="7"/>
    <n v="4"/>
    <n v="86"/>
  </r>
  <r>
    <x v="6"/>
    <n v="417"/>
    <n v="0"/>
    <n v="0"/>
    <n v="0"/>
    <n v="0"/>
    <n v="17"/>
    <n v="4"/>
    <n v="0"/>
    <n v="0"/>
    <n v="331"/>
    <n v="12"/>
    <n v="2"/>
    <n v="51"/>
  </r>
  <r>
    <x v="7"/>
    <n v="399"/>
    <n v="0"/>
    <n v="2"/>
    <n v="0"/>
    <n v="0"/>
    <n v="27"/>
    <n v="8"/>
    <n v="2"/>
    <n v="0"/>
    <n v="312"/>
    <n v="11"/>
    <n v="1"/>
    <n v="36"/>
  </r>
  <r>
    <x v="8"/>
    <n v="371"/>
    <n v="0"/>
    <n v="1"/>
    <n v="0"/>
    <n v="0"/>
    <n v="11"/>
    <n v="5"/>
    <n v="1"/>
    <n v="0"/>
    <n v="295"/>
    <n v="16"/>
    <n v="0"/>
    <n v="42"/>
  </r>
  <r>
    <x v="9"/>
    <n v="383"/>
    <n v="0"/>
    <n v="0"/>
    <n v="1"/>
    <n v="0"/>
    <n v="11"/>
    <n v="8"/>
    <n v="0"/>
    <n v="3"/>
    <n v="287"/>
    <n v="17"/>
    <n v="0"/>
    <n v="56"/>
  </r>
  <r>
    <x v="10"/>
    <n v="322"/>
    <n v="1"/>
    <n v="0"/>
    <n v="0"/>
    <n v="1"/>
    <n v="10"/>
    <n v="8"/>
    <n v="4"/>
    <n v="2"/>
    <n v="241"/>
    <n v="19"/>
    <n v="1"/>
    <n v="35"/>
  </r>
  <r>
    <x v="11"/>
    <n v="247"/>
    <n v="0"/>
    <n v="2"/>
    <n v="0"/>
    <n v="1"/>
    <n v="3"/>
    <n v="3"/>
    <n v="3"/>
    <n v="0"/>
    <n v="187"/>
    <n v="10"/>
    <n v="1"/>
    <n v="37"/>
  </r>
  <r>
    <x v="12"/>
    <n v="203"/>
    <n v="1"/>
    <n v="0"/>
    <n v="0"/>
    <n v="1"/>
    <n v="7"/>
    <n v="5"/>
    <n v="2"/>
    <n v="1"/>
    <n v="145"/>
    <n v="7"/>
    <n v="0"/>
    <n v="34"/>
  </r>
  <r>
    <x v="13"/>
    <n v="143"/>
    <n v="0"/>
    <n v="0"/>
    <n v="0"/>
    <n v="0"/>
    <n v="2"/>
    <n v="6"/>
    <n v="1"/>
    <n v="0"/>
    <n v="105"/>
    <n v="3"/>
    <n v="2"/>
    <n v="24"/>
  </r>
  <r>
    <x v="14"/>
    <n v="178"/>
    <n v="1"/>
    <n v="1"/>
    <n v="0"/>
    <n v="1"/>
    <n v="5"/>
    <n v="4"/>
    <n v="1"/>
    <n v="1"/>
    <n v="127"/>
    <n v="7"/>
    <n v="2"/>
    <n v="28"/>
  </r>
  <r>
    <x v="15"/>
    <n v="302"/>
    <n v="0"/>
    <n v="0"/>
    <n v="0"/>
    <n v="0"/>
    <n v="10"/>
    <n v="10"/>
    <n v="1"/>
    <n v="0"/>
    <n v="230"/>
    <n v="19"/>
    <n v="0"/>
    <n v="32"/>
  </r>
  <r>
    <x v="16"/>
    <n v="212"/>
    <n v="0"/>
    <n v="0"/>
    <n v="0"/>
    <n v="1"/>
    <n v="6"/>
    <n v="6"/>
    <n v="1"/>
    <n v="0"/>
    <n v="153"/>
    <n v="14"/>
    <n v="2"/>
    <n v="29"/>
  </r>
</pivotCacheRecords>
</file>

<file path=xl/pivotCache/pivotCacheRecords138.xml><?xml version="1.0" encoding="utf-8"?>
<pivotCacheRecords xmlns="http://schemas.openxmlformats.org/spreadsheetml/2006/main" xmlns:r="http://schemas.openxmlformats.org/officeDocument/2006/relationships" count="3">
  <r>
    <x v="0"/>
    <n v="68"/>
    <n v="43"/>
    <n v="1"/>
    <n v="0"/>
    <n v="24"/>
    <n v="94586"/>
    <n v="93981"/>
    <n v="35"/>
    <n v="0"/>
    <n v="570"/>
  </r>
  <r>
    <x v="1"/>
    <n v="56"/>
    <n v="41"/>
    <n v="3"/>
    <n v="1"/>
    <n v="11"/>
    <n v="108652"/>
    <n v="91148"/>
    <n v="4165"/>
    <n v="0"/>
    <n v="13339"/>
  </r>
  <r>
    <x v="2"/>
    <n v="71"/>
    <n v="41"/>
    <n v="6"/>
    <n v="0"/>
    <n v="24"/>
    <n v="195693"/>
    <n v="187443"/>
    <n v="1678"/>
    <n v="0"/>
    <n v="3515"/>
  </r>
</pivotCacheRecords>
</file>

<file path=xl/pivotCache/pivotCacheRecords139.xml><?xml version="1.0" encoding="utf-8"?>
<pivotCacheRecords xmlns="http://schemas.openxmlformats.org/spreadsheetml/2006/main" xmlns:r="http://schemas.openxmlformats.org/officeDocument/2006/relationships" count="3">
  <r>
    <x v="0"/>
    <n v="68"/>
    <n v="13"/>
    <n v="6"/>
    <n v="5"/>
    <n v="0"/>
    <n v="0"/>
  </r>
  <r>
    <x v="1"/>
    <n v="56"/>
    <n v="5"/>
    <n v="5"/>
    <n v="8"/>
    <n v="4"/>
    <n v="4"/>
  </r>
  <r>
    <x v="2"/>
    <n v="71"/>
    <n v="7"/>
    <n v="5"/>
    <n v="9"/>
    <n v="1"/>
    <n v="8"/>
  </r>
</pivotCacheRecords>
</file>

<file path=xl/pivotCache/pivotCacheRecords14.xml><?xml version="1.0" encoding="utf-8"?>
<pivotCacheRecords xmlns="http://schemas.openxmlformats.org/spreadsheetml/2006/main" xmlns:r="http://schemas.openxmlformats.org/officeDocument/2006/relationships" count="8">
  <r>
    <x v="0"/>
    <n v="26295"/>
    <n v="11652"/>
    <n v="236"/>
    <n v="113"/>
    <n v="1689"/>
    <n v="484"/>
    <n v="4"/>
    <n v="9295"/>
    <n v="742"/>
    <s v="-"/>
    <n v="30"/>
    <n v="2038"/>
    <n v="12"/>
  </r>
  <r>
    <x v="1"/>
    <n v="18782"/>
    <n v="7811"/>
    <n v="196"/>
    <n v="49"/>
    <n v="929"/>
    <n v="172"/>
    <n v="10"/>
    <n v="7637"/>
    <n v="407"/>
    <s v="-"/>
    <n v="150"/>
    <n v="1386"/>
    <n v="35"/>
  </r>
  <r>
    <x v="2"/>
    <n v="16034"/>
    <n v="6220"/>
    <n v="147"/>
    <n v="5"/>
    <n v="878"/>
    <n v="248"/>
    <n v="10"/>
    <n v="6846"/>
    <n v="735"/>
    <s v="-"/>
    <n v="29"/>
    <n v="916"/>
    <n v="0"/>
  </r>
  <r>
    <x v="3"/>
    <n v="9933"/>
    <n v="3581"/>
    <n v="139"/>
    <n v="33"/>
    <n v="535"/>
    <n v="189"/>
    <n v="2"/>
    <n v="4899"/>
    <n v="545"/>
    <s v="-"/>
    <n v="54"/>
    <n v="0"/>
    <n v="10"/>
  </r>
  <r>
    <x v="4"/>
    <n v="9104"/>
    <n v="2557"/>
    <s v="X"/>
    <n v="30"/>
    <n v="433"/>
    <n v="95"/>
    <n v="0"/>
    <n v="4432"/>
    <n v="1338"/>
    <s v="-"/>
    <n v="0"/>
    <n v="0"/>
    <s v="X"/>
  </r>
  <r>
    <x v="5"/>
    <s v="X"/>
    <n v="3518"/>
    <s v="X"/>
    <s v="X"/>
    <n v="341"/>
    <n v="92"/>
    <n v="41"/>
    <n v="4022"/>
    <n v="1248"/>
    <s v="-"/>
    <n v="0"/>
    <n v="0"/>
    <s v="X"/>
  </r>
  <r>
    <x v="6"/>
    <s v="X"/>
    <n v="2824"/>
    <s v="X"/>
    <s v="X"/>
    <n v="272"/>
    <s v="X"/>
    <s v="X"/>
    <s v="X"/>
    <n v="1500"/>
    <s v="-"/>
    <s v="-"/>
    <s v="-"/>
    <n v="171"/>
  </r>
  <r>
    <x v="7"/>
    <n v="8105"/>
    <s v="X"/>
    <s v="X"/>
    <s v="-"/>
    <s v="X"/>
    <n v="68"/>
    <n v="7"/>
    <s v="X"/>
    <n v="832"/>
    <n v="897"/>
    <s v="-"/>
    <s v="-"/>
    <n v="310"/>
  </r>
</pivotCacheRecords>
</file>

<file path=xl/pivotCache/pivotCacheRecords140.xml><?xml version="1.0" encoding="utf-8"?>
<pivotCacheRecords xmlns="http://schemas.openxmlformats.org/spreadsheetml/2006/main" xmlns:r="http://schemas.openxmlformats.org/officeDocument/2006/relationships" count="140">
  <r>
    <x v="0"/>
    <x v="0"/>
    <n v="50"/>
    <x v="0"/>
    <x v="0"/>
    <x v="0"/>
    <n v="0"/>
  </r>
  <r>
    <x v="0"/>
    <x v="1"/>
    <n v="141"/>
    <x v="1"/>
    <x v="1"/>
    <x v="1"/>
    <n v="3"/>
  </r>
  <r>
    <x v="0"/>
    <x v="2"/>
    <n v="15"/>
    <x v="2"/>
    <x v="2"/>
    <x v="2"/>
    <n v="0"/>
  </r>
  <r>
    <x v="0"/>
    <x v="3"/>
    <n v="34"/>
    <x v="3"/>
    <x v="3"/>
    <x v="3"/>
    <n v="0"/>
  </r>
  <r>
    <x v="0"/>
    <x v="4"/>
    <n v="105"/>
    <x v="4"/>
    <x v="4"/>
    <x v="4"/>
    <n v="0"/>
  </r>
  <r>
    <x v="0"/>
    <x v="5"/>
    <n v="32"/>
    <x v="5"/>
    <x v="3"/>
    <x v="0"/>
    <n v="0"/>
  </r>
  <r>
    <x v="0"/>
    <x v="6"/>
    <n v="46"/>
    <x v="6"/>
    <x v="5"/>
    <x v="5"/>
    <n v="1"/>
  </r>
  <r>
    <x v="0"/>
    <x v="7"/>
    <n v="30"/>
    <x v="7"/>
    <x v="0"/>
    <x v="3"/>
    <n v="0"/>
  </r>
  <r>
    <x v="0"/>
    <x v="8"/>
    <n v="139"/>
    <x v="8"/>
    <x v="3"/>
    <x v="6"/>
    <n v="2"/>
  </r>
  <r>
    <x v="0"/>
    <x v="9"/>
    <n v="134"/>
    <x v="9"/>
    <x v="5"/>
    <x v="7"/>
    <n v="1"/>
  </r>
  <r>
    <x v="1"/>
    <x v="0"/>
    <n v="50"/>
    <x v="0"/>
    <x v="0"/>
    <x v="0"/>
    <n v="0"/>
  </r>
  <r>
    <x v="1"/>
    <x v="1"/>
    <n v="141"/>
    <x v="1"/>
    <x v="1"/>
    <x v="1"/>
    <n v="3"/>
  </r>
  <r>
    <x v="1"/>
    <x v="2"/>
    <n v="15"/>
    <x v="2"/>
    <x v="2"/>
    <x v="2"/>
    <n v="0"/>
  </r>
  <r>
    <x v="1"/>
    <x v="3"/>
    <n v="34"/>
    <x v="3"/>
    <x v="3"/>
    <x v="3"/>
    <n v="0"/>
  </r>
  <r>
    <x v="1"/>
    <x v="4"/>
    <n v="105"/>
    <x v="4"/>
    <x v="4"/>
    <x v="4"/>
    <n v="0"/>
  </r>
  <r>
    <x v="1"/>
    <x v="5"/>
    <n v="32"/>
    <x v="5"/>
    <x v="3"/>
    <x v="0"/>
    <n v="0"/>
  </r>
  <r>
    <x v="1"/>
    <x v="6"/>
    <n v="46"/>
    <x v="6"/>
    <x v="5"/>
    <x v="5"/>
    <n v="1"/>
  </r>
  <r>
    <x v="1"/>
    <x v="7"/>
    <n v="31"/>
    <x v="10"/>
    <x v="0"/>
    <x v="3"/>
    <n v="0"/>
  </r>
  <r>
    <x v="1"/>
    <x v="8"/>
    <n v="140"/>
    <x v="11"/>
    <x v="3"/>
    <x v="6"/>
    <n v="2"/>
  </r>
  <r>
    <x v="1"/>
    <x v="9"/>
    <n v="134"/>
    <x v="9"/>
    <x v="5"/>
    <x v="7"/>
    <n v="1"/>
  </r>
  <r>
    <x v="2"/>
    <x v="0"/>
    <n v="50"/>
    <x v="0"/>
    <x v="0"/>
    <x v="0"/>
    <n v="0"/>
  </r>
  <r>
    <x v="2"/>
    <x v="1"/>
    <n v="141"/>
    <x v="1"/>
    <x v="1"/>
    <x v="1"/>
    <n v="3"/>
  </r>
  <r>
    <x v="2"/>
    <x v="2"/>
    <n v="15"/>
    <x v="2"/>
    <x v="2"/>
    <x v="2"/>
    <n v="0"/>
  </r>
  <r>
    <x v="2"/>
    <x v="3"/>
    <n v="34"/>
    <x v="3"/>
    <x v="3"/>
    <x v="3"/>
    <n v="0"/>
  </r>
  <r>
    <x v="2"/>
    <x v="4"/>
    <n v="107"/>
    <x v="12"/>
    <x v="4"/>
    <x v="8"/>
    <n v="0"/>
  </r>
  <r>
    <x v="2"/>
    <x v="5"/>
    <n v="32"/>
    <x v="5"/>
    <x v="3"/>
    <x v="0"/>
    <n v="0"/>
  </r>
  <r>
    <x v="2"/>
    <x v="6"/>
    <n v="45"/>
    <x v="6"/>
    <x v="5"/>
    <x v="3"/>
    <n v="1"/>
  </r>
  <r>
    <x v="2"/>
    <x v="7"/>
    <n v="31"/>
    <x v="10"/>
    <x v="0"/>
    <x v="3"/>
    <n v="0"/>
  </r>
  <r>
    <x v="2"/>
    <x v="8"/>
    <n v="140"/>
    <x v="11"/>
    <x v="3"/>
    <x v="6"/>
    <n v="2"/>
  </r>
  <r>
    <x v="2"/>
    <x v="9"/>
    <n v="134"/>
    <x v="9"/>
    <x v="5"/>
    <x v="7"/>
    <n v="1"/>
  </r>
  <r>
    <x v="3"/>
    <x v="0"/>
    <n v="50"/>
    <x v="0"/>
    <x v="0"/>
    <x v="0"/>
    <n v="0"/>
  </r>
  <r>
    <x v="3"/>
    <x v="1"/>
    <n v="140"/>
    <x v="1"/>
    <x v="0"/>
    <x v="1"/>
    <n v="3"/>
  </r>
  <r>
    <x v="3"/>
    <x v="2"/>
    <n v="16"/>
    <x v="13"/>
    <x v="2"/>
    <x v="2"/>
    <n v="0"/>
  </r>
  <r>
    <x v="3"/>
    <x v="3"/>
    <n v="34"/>
    <x v="3"/>
    <x v="3"/>
    <x v="3"/>
    <n v="0"/>
  </r>
  <r>
    <x v="3"/>
    <x v="4"/>
    <n v="107"/>
    <x v="12"/>
    <x v="4"/>
    <x v="8"/>
    <n v="0"/>
  </r>
  <r>
    <x v="3"/>
    <x v="5"/>
    <n v="32"/>
    <x v="5"/>
    <x v="3"/>
    <x v="0"/>
    <n v="0"/>
  </r>
  <r>
    <x v="3"/>
    <x v="6"/>
    <n v="45"/>
    <x v="6"/>
    <x v="5"/>
    <x v="3"/>
    <n v="1"/>
  </r>
  <r>
    <x v="3"/>
    <x v="7"/>
    <n v="31"/>
    <x v="10"/>
    <x v="0"/>
    <x v="3"/>
    <n v="0"/>
  </r>
  <r>
    <x v="3"/>
    <x v="8"/>
    <n v="139"/>
    <x v="11"/>
    <x v="3"/>
    <x v="6"/>
    <n v="1"/>
  </r>
  <r>
    <x v="3"/>
    <x v="9"/>
    <n v="134"/>
    <x v="9"/>
    <x v="5"/>
    <x v="7"/>
    <n v="1"/>
  </r>
  <r>
    <x v="4"/>
    <x v="0"/>
    <n v="50"/>
    <x v="0"/>
    <x v="0"/>
    <x v="0"/>
    <n v="0"/>
  </r>
  <r>
    <x v="4"/>
    <x v="1"/>
    <n v="140"/>
    <x v="1"/>
    <x v="0"/>
    <x v="1"/>
    <n v="3"/>
  </r>
  <r>
    <x v="4"/>
    <x v="2"/>
    <n v="16"/>
    <x v="13"/>
    <x v="2"/>
    <x v="2"/>
    <n v="0"/>
  </r>
  <r>
    <x v="4"/>
    <x v="3"/>
    <n v="33"/>
    <x v="3"/>
    <x v="2"/>
    <x v="3"/>
    <n v="0"/>
  </r>
  <r>
    <x v="4"/>
    <x v="4"/>
    <n v="107"/>
    <x v="14"/>
    <x v="5"/>
    <x v="8"/>
    <n v="0"/>
  </r>
  <r>
    <x v="4"/>
    <x v="5"/>
    <n v="32"/>
    <x v="5"/>
    <x v="3"/>
    <x v="0"/>
    <n v="0"/>
  </r>
  <r>
    <x v="4"/>
    <x v="6"/>
    <n v="45"/>
    <x v="6"/>
    <x v="5"/>
    <x v="3"/>
    <n v="1"/>
  </r>
  <r>
    <x v="4"/>
    <x v="7"/>
    <n v="31"/>
    <x v="10"/>
    <x v="0"/>
    <x v="3"/>
    <n v="0"/>
  </r>
  <r>
    <x v="4"/>
    <x v="8"/>
    <n v="139"/>
    <x v="11"/>
    <x v="3"/>
    <x v="6"/>
    <n v="1"/>
  </r>
  <r>
    <x v="4"/>
    <x v="9"/>
    <n v="134"/>
    <x v="9"/>
    <x v="5"/>
    <x v="7"/>
    <n v="1"/>
  </r>
  <r>
    <x v="5"/>
    <x v="0"/>
    <n v="50"/>
    <x v="0"/>
    <x v="0"/>
    <x v="0"/>
    <n v="0"/>
  </r>
  <r>
    <x v="5"/>
    <x v="1"/>
    <n v="140"/>
    <x v="1"/>
    <x v="0"/>
    <x v="1"/>
    <n v="3"/>
  </r>
  <r>
    <x v="5"/>
    <x v="2"/>
    <n v="16"/>
    <x v="13"/>
    <x v="2"/>
    <x v="2"/>
    <n v="0"/>
  </r>
  <r>
    <x v="5"/>
    <x v="3"/>
    <n v="33"/>
    <x v="3"/>
    <x v="2"/>
    <x v="3"/>
    <n v="0"/>
  </r>
  <r>
    <x v="5"/>
    <x v="4"/>
    <n v="107"/>
    <x v="14"/>
    <x v="5"/>
    <x v="8"/>
    <n v="0"/>
  </r>
  <r>
    <x v="5"/>
    <x v="5"/>
    <n v="32"/>
    <x v="5"/>
    <x v="3"/>
    <x v="0"/>
    <n v="0"/>
  </r>
  <r>
    <x v="5"/>
    <x v="6"/>
    <n v="45"/>
    <x v="6"/>
    <x v="5"/>
    <x v="3"/>
    <n v="1"/>
  </r>
  <r>
    <x v="5"/>
    <x v="7"/>
    <n v="31"/>
    <x v="10"/>
    <x v="0"/>
    <x v="3"/>
    <n v="0"/>
  </r>
  <r>
    <x v="5"/>
    <x v="8"/>
    <n v="139"/>
    <x v="11"/>
    <x v="3"/>
    <x v="6"/>
    <n v="1"/>
  </r>
  <r>
    <x v="5"/>
    <x v="9"/>
    <n v="134"/>
    <x v="9"/>
    <x v="5"/>
    <x v="7"/>
    <n v="1"/>
  </r>
  <r>
    <x v="6"/>
    <x v="0"/>
    <n v="50"/>
    <x v="0"/>
    <x v="0"/>
    <x v="0"/>
    <n v="0"/>
  </r>
  <r>
    <x v="6"/>
    <x v="1"/>
    <n v="140"/>
    <x v="1"/>
    <x v="0"/>
    <x v="1"/>
    <n v="3"/>
  </r>
  <r>
    <x v="6"/>
    <x v="2"/>
    <n v="16"/>
    <x v="13"/>
    <x v="2"/>
    <x v="2"/>
    <n v="0"/>
  </r>
  <r>
    <x v="6"/>
    <x v="3"/>
    <n v="33"/>
    <x v="3"/>
    <x v="2"/>
    <x v="3"/>
    <n v="0"/>
  </r>
  <r>
    <x v="6"/>
    <x v="4"/>
    <n v="107"/>
    <x v="14"/>
    <x v="5"/>
    <x v="8"/>
    <n v="0"/>
  </r>
  <r>
    <x v="6"/>
    <x v="5"/>
    <n v="32"/>
    <x v="5"/>
    <x v="3"/>
    <x v="0"/>
    <n v="0"/>
  </r>
  <r>
    <x v="6"/>
    <x v="6"/>
    <n v="45"/>
    <x v="6"/>
    <x v="5"/>
    <x v="3"/>
    <n v="1"/>
  </r>
  <r>
    <x v="6"/>
    <x v="7"/>
    <n v="32"/>
    <x v="10"/>
    <x v="0"/>
    <x v="5"/>
    <n v="0"/>
  </r>
  <r>
    <x v="6"/>
    <x v="8"/>
    <n v="140"/>
    <x v="15"/>
    <x v="3"/>
    <x v="6"/>
    <n v="1"/>
  </r>
  <r>
    <x v="6"/>
    <x v="9"/>
    <n v="133"/>
    <x v="9"/>
    <x v="5"/>
    <x v="9"/>
    <n v="1"/>
  </r>
  <r>
    <x v="7"/>
    <x v="0"/>
    <n v="50"/>
    <x v="0"/>
    <x v="0"/>
    <x v="0"/>
    <n v="0"/>
  </r>
  <r>
    <x v="7"/>
    <x v="1"/>
    <n v="139"/>
    <x v="1"/>
    <x v="3"/>
    <x v="1"/>
    <n v="3"/>
  </r>
  <r>
    <x v="7"/>
    <x v="2"/>
    <n v="16"/>
    <x v="13"/>
    <x v="2"/>
    <x v="2"/>
    <n v="0"/>
  </r>
  <r>
    <x v="7"/>
    <x v="3"/>
    <n v="33"/>
    <x v="3"/>
    <x v="2"/>
    <x v="3"/>
    <n v="0"/>
  </r>
  <r>
    <x v="7"/>
    <x v="4"/>
    <n v="109"/>
    <x v="16"/>
    <x v="4"/>
    <x v="8"/>
    <n v="0"/>
  </r>
  <r>
    <x v="7"/>
    <x v="5"/>
    <n v="32"/>
    <x v="5"/>
    <x v="3"/>
    <x v="0"/>
    <n v="0"/>
  </r>
  <r>
    <x v="7"/>
    <x v="6"/>
    <n v="46"/>
    <x v="17"/>
    <x v="1"/>
    <x v="3"/>
    <n v="1"/>
  </r>
  <r>
    <x v="7"/>
    <x v="7"/>
    <n v="32"/>
    <x v="10"/>
    <x v="0"/>
    <x v="5"/>
    <n v="0"/>
  </r>
  <r>
    <x v="7"/>
    <x v="8"/>
    <n v="140"/>
    <x v="15"/>
    <x v="3"/>
    <x v="6"/>
    <n v="1"/>
  </r>
  <r>
    <x v="7"/>
    <x v="9"/>
    <n v="130"/>
    <x v="9"/>
    <x v="3"/>
    <x v="9"/>
    <n v="1"/>
  </r>
  <r>
    <x v="8"/>
    <x v="0"/>
    <n v="50"/>
    <x v="0"/>
    <x v="0"/>
    <x v="0"/>
    <n v="0"/>
  </r>
  <r>
    <x v="8"/>
    <x v="1"/>
    <n v="139"/>
    <x v="1"/>
    <x v="3"/>
    <x v="1"/>
    <n v="3"/>
  </r>
  <r>
    <x v="8"/>
    <x v="2"/>
    <n v="16"/>
    <x v="13"/>
    <x v="2"/>
    <x v="2"/>
    <n v="0"/>
  </r>
  <r>
    <x v="8"/>
    <x v="3"/>
    <n v="33"/>
    <x v="3"/>
    <x v="2"/>
    <x v="3"/>
    <n v="0"/>
  </r>
  <r>
    <x v="8"/>
    <x v="4"/>
    <n v="109"/>
    <x v="16"/>
    <x v="4"/>
    <x v="8"/>
    <n v="0"/>
  </r>
  <r>
    <x v="8"/>
    <x v="5"/>
    <n v="32"/>
    <x v="5"/>
    <x v="3"/>
    <x v="0"/>
    <n v="0"/>
  </r>
  <r>
    <x v="8"/>
    <x v="6"/>
    <n v="46"/>
    <x v="17"/>
    <x v="1"/>
    <x v="3"/>
    <n v="1"/>
  </r>
  <r>
    <x v="8"/>
    <x v="7"/>
    <n v="32"/>
    <x v="10"/>
    <x v="0"/>
    <x v="5"/>
    <n v="0"/>
  </r>
  <r>
    <x v="8"/>
    <x v="8"/>
    <n v="140"/>
    <x v="15"/>
    <x v="3"/>
    <x v="6"/>
    <n v="1"/>
  </r>
  <r>
    <x v="8"/>
    <x v="9"/>
    <n v="130"/>
    <x v="9"/>
    <x v="3"/>
    <x v="9"/>
    <n v="1"/>
  </r>
  <r>
    <x v="9"/>
    <x v="0"/>
    <n v="50"/>
    <x v="0"/>
    <x v="0"/>
    <x v="0"/>
    <n v="0"/>
  </r>
  <r>
    <x v="9"/>
    <x v="1"/>
    <n v="140"/>
    <x v="18"/>
    <x v="3"/>
    <x v="1"/>
    <n v="3"/>
  </r>
  <r>
    <x v="9"/>
    <x v="2"/>
    <n v="16"/>
    <x v="13"/>
    <x v="2"/>
    <x v="2"/>
    <n v="0"/>
  </r>
  <r>
    <x v="9"/>
    <x v="3"/>
    <n v="33"/>
    <x v="3"/>
    <x v="2"/>
    <x v="3"/>
    <n v="0"/>
  </r>
  <r>
    <x v="9"/>
    <x v="4"/>
    <n v="109"/>
    <x v="16"/>
    <x v="4"/>
    <x v="8"/>
    <n v="0"/>
  </r>
  <r>
    <x v="9"/>
    <x v="5"/>
    <n v="32"/>
    <x v="5"/>
    <x v="3"/>
    <x v="0"/>
    <n v="0"/>
  </r>
  <r>
    <x v="9"/>
    <x v="6"/>
    <n v="46"/>
    <x v="17"/>
    <x v="1"/>
    <x v="3"/>
    <n v="1"/>
  </r>
  <r>
    <x v="9"/>
    <x v="7"/>
    <n v="32"/>
    <x v="10"/>
    <x v="0"/>
    <x v="5"/>
    <n v="0"/>
  </r>
  <r>
    <x v="9"/>
    <x v="8"/>
    <n v="140"/>
    <x v="15"/>
    <x v="3"/>
    <x v="6"/>
    <n v="1"/>
  </r>
  <r>
    <x v="9"/>
    <x v="9"/>
    <n v="130"/>
    <x v="9"/>
    <x v="3"/>
    <x v="9"/>
    <n v="1"/>
  </r>
  <r>
    <x v="10"/>
    <x v="0"/>
    <n v="50"/>
    <x v="0"/>
    <x v="0"/>
    <x v="0"/>
    <n v="0"/>
  </r>
  <r>
    <x v="10"/>
    <x v="1"/>
    <n v="141"/>
    <x v="8"/>
    <x v="3"/>
    <x v="1"/>
    <n v="3"/>
  </r>
  <r>
    <x v="10"/>
    <x v="2"/>
    <n v="16"/>
    <x v="13"/>
    <x v="2"/>
    <x v="2"/>
    <n v="0"/>
  </r>
  <r>
    <x v="10"/>
    <x v="3"/>
    <n v="33"/>
    <x v="3"/>
    <x v="2"/>
    <x v="3"/>
    <n v="0"/>
  </r>
  <r>
    <x v="10"/>
    <x v="4"/>
    <n v="109"/>
    <x v="16"/>
    <x v="4"/>
    <x v="8"/>
    <n v="0"/>
  </r>
  <r>
    <x v="10"/>
    <x v="5"/>
    <n v="32"/>
    <x v="5"/>
    <x v="3"/>
    <x v="0"/>
    <n v="0"/>
  </r>
  <r>
    <x v="10"/>
    <x v="6"/>
    <n v="46"/>
    <x v="17"/>
    <x v="1"/>
    <x v="3"/>
    <n v="1"/>
  </r>
  <r>
    <x v="10"/>
    <x v="7"/>
    <n v="32"/>
    <x v="10"/>
    <x v="0"/>
    <x v="5"/>
    <n v="0"/>
  </r>
  <r>
    <x v="10"/>
    <x v="8"/>
    <n v="141"/>
    <x v="19"/>
    <x v="3"/>
    <x v="6"/>
    <n v="1"/>
  </r>
  <r>
    <x v="10"/>
    <x v="9"/>
    <n v="130"/>
    <x v="9"/>
    <x v="3"/>
    <x v="9"/>
    <n v="1"/>
  </r>
  <r>
    <x v="11"/>
    <x v="0"/>
    <n v="50"/>
    <x v="0"/>
    <x v="0"/>
    <x v="0"/>
    <n v="0"/>
  </r>
  <r>
    <x v="11"/>
    <x v="1"/>
    <n v="141"/>
    <x v="8"/>
    <x v="3"/>
    <x v="6"/>
    <n v="3"/>
  </r>
  <r>
    <x v="11"/>
    <x v="2"/>
    <n v="16"/>
    <x v="13"/>
    <x v="6"/>
    <x v="2"/>
    <n v="0"/>
  </r>
  <r>
    <x v="11"/>
    <x v="3"/>
    <n v="33"/>
    <x v="3"/>
    <x v="2"/>
    <x v="3"/>
    <n v="0"/>
  </r>
  <r>
    <x v="11"/>
    <x v="4"/>
    <n v="109"/>
    <x v="16"/>
    <x v="7"/>
    <x v="4"/>
    <n v="0"/>
  </r>
  <r>
    <x v="11"/>
    <x v="5"/>
    <n v="32"/>
    <x v="5"/>
    <x v="6"/>
    <x v="0"/>
    <n v="0"/>
  </r>
  <r>
    <x v="11"/>
    <x v="6"/>
    <n v="46"/>
    <x v="17"/>
    <x v="1"/>
    <x v="3"/>
    <n v="1"/>
  </r>
  <r>
    <x v="11"/>
    <x v="7"/>
    <n v="32"/>
    <x v="10"/>
    <x v="0"/>
    <x v="5"/>
    <n v="0"/>
  </r>
  <r>
    <x v="11"/>
    <x v="8"/>
    <n v="141"/>
    <x v="19"/>
    <x v="3"/>
    <x v="6"/>
    <n v="1"/>
  </r>
  <r>
    <x v="11"/>
    <x v="9"/>
    <n v="130"/>
    <x v="9"/>
    <x v="5"/>
    <x v="9"/>
    <n v="1"/>
  </r>
  <r>
    <x v="12"/>
    <x v="0"/>
    <n v="50"/>
    <x v="0"/>
    <x v="0"/>
    <x v="0"/>
    <n v="0"/>
  </r>
  <r>
    <x v="12"/>
    <x v="1"/>
    <n v="140"/>
    <x v="8"/>
    <x v="3"/>
    <x v="6"/>
    <n v="3"/>
  </r>
  <r>
    <x v="12"/>
    <x v="2"/>
    <n v="15"/>
    <x v="13"/>
    <x v="6"/>
    <x v="2"/>
    <n v="0"/>
  </r>
  <r>
    <x v="12"/>
    <x v="3"/>
    <n v="34"/>
    <x v="20"/>
    <x v="2"/>
    <x v="3"/>
    <n v="0"/>
  </r>
  <r>
    <x v="12"/>
    <x v="4"/>
    <n v="108"/>
    <x v="16"/>
    <x v="4"/>
    <x v="4"/>
    <n v="0"/>
  </r>
  <r>
    <x v="12"/>
    <x v="5"/>
    <n v="31"/>
    <x v="5"/>
    <x v="2"/>
    <x v="0"/>
    <n v="0"/>
  </r>
  <r>
    <x v="12"/>
    <x v="6"/>
    <n v="46"/>
    <x v="17"/>
    <x v="1"/>
    <x v="3"/>
    <n v="1"/>
  </r>
  <r>
    <x v="12"/>
    <x v="7"/>
    <n v="30"/>
    <x v="10"/>
    <x v="3"/>
    <x v="3"/>
    <n v="0"/>
  </r>
  <r>
    <x v="12"/>
    <x v="8"/>
    <n v="140"/>
    <x v="19"/>
    <x v="2"/>
    <x v="6"/>
    <n v="1"/>
  </r>
  <r>
    <x v="12"/>
    <x v="9"/>
    <n v="133"/>
    <x v="9"/>
    <x v="5"/>
    <x v="9"/>
    <n v="1"/>
  </r>
  <r>
    <x v="13"/>
    <x v="0"/>
    <n v="50"/>
    <x v="0"/>
    <x v="6"/>
    <x v="0"/>
    <n v="0"/>
  </r>
  <r>
    <x v="13"/>
    <x v="1"/>
    <n v="135"/>
    <x v="8"/>
    <x v="6"/>
    <x v="6"/>
    <n v="3"/>
  </r>
  <r>
    <x v="13"/>
    <x v="2"/>
    <n v="15"/>
    <x v="13"/>
    <x v="6"/>
    <x v="2"/>
    <n v="0"/>
  </r>
  <r>
    <x v="13"/>
    <x v="3"/>
    <n v="33"/>
    <x v="20"/>
    <x v="6"/>
    <x v="3"/>
    <n v="0"/>
  </r>
  <r>
    <x v="13"/>
    <x v="4"/>
    <n v="102"/>
    <x v="16"/>
    <x v="6"/>
    <x v="4"/>
    <n v="0"/>
  </r>
  <r>
    <x v="13"/>
    <x v="5"/>
    <n v="30"/>
    <x v="5"/>
    <x v="6"/>
    <x v="0"/>
    <n v="0"/>
  </r>
  <r>
    <x v="13"/>
    <x v="6"/>
    <n v="41"/>
    <x v="17"/>
    <x v="6"/>
    <x v="3"/>
    <n v="1"/>
  </r>
  <r>
    <x v="13"/>
    <x v="7"/>
    <n v="28"/>
    <x v="10"/>
    <x v="6"/>
    <x v="3"/>
    <n v="0"/>
  </r>
  <r>
    <x v="13"/>
    <x v="8"/>
    <n v="138"/>
    <x v="19"/>
    <x v="6"/>
    <x v="6"/>
    <n v="1"/>
  </r>
  <r>
    <x v="13"/>
    <x v="9"/>
    <n v="127"/>
    <x v="9"/>
    <x v="6"/>
    <x v="9"/>
    <n v="1"/>
  </r>
</pivotCacheRecords>
</file>

<file path=xl/pivotCache/pivotCacheRecords141.xml><?xml version="1.0" encoding="utf-8"?>
<pivotCacheRecords xmlns="http://schemas.openxmlformats.org/spreadsheetml/2006/main" xmlns:r="http://schemas.openxmlformats.org/officeDocument/2006/relationships" count="3">
  <r>
    <x v="0"/>
    <n v="16033"/>
    <n v="15158"/>
    <n v="11"/>
    <n v="0"/>
    <n v="4"/>
    <n v="853"/>
    <n v="117"/>
    <n v="115"/>
    <n v="2194"/>
    <n v="44"/>
    <n v="83"/>
    <n v="11043"/>
    <n v="694"/>
  </r>
  <r>
    <x v="1"/>
    <n v="17654"/>
    <n v="16744"/>
    <n v="13"/>
    <n v="6"/>
    <n v="1"/>
    <n v="1047"/>
    <n v="132"/>
    <n v="118"/>
    <n v="2624"/>
    <n v="55"/>
    <n v="105"/>
    <n v="12019"/>
    <n v="624"/>
  </r>
  <r>
    <x v="2"/>
    <n v="17741"/>
    <n v="16745"/>
    <n v="12"/>
    <n v="2"/>
    <n v="9"/>
    <n v="957"/>
    <n v="124"/>
    <n v="102"/>
    <n v="2818"/>
    <n v="60"/>
    <n v="112"/>
    <n v="11855"/>
    <n v="694"/>
  </r>
</pivotCacheRecords>
</file>

<file path=xl/pivotCache/pivotCacheRecords142.xml><?xml version="1.0" encoding="utf-8"?>
<pivotCacheRecords xmlns="http://schemas.openxmlformats.org/spreadsheetml/2006/main" xmlns:r="http://schemas.openxmlformats.org/officeDocument/2006/relationships" count="16">
  <r>
    <x v="0"/>
    <n v="175"/>
    <n v="1"/>
    <n v="2"/>
    <n v="10"/>
    <n v="10"/>
    <n v="20"/>
    <n v="35"/>
    <n v="97"/>
  </r>
  <r>
    <x v="1"/>
    <n v="175"/>
    <n v="1"/>
    <n v="2"/>
    <n v="10"/>
    <n v="10"/>
    <n v="20"/>
    <n v="35"/>
    <n v="97"/>
  </r>
  <r>
    <x v="2"/>
    <n v="174"/>
    <n v="1"/>
    <n v="2"/>
    <n v="10"/>
    <n v="10"/>
    <n v="20"/>
    <n v="35"/>
    <n v="96"/>
  </r>
  <r>
    <x v="3"/>
    <n v="175"/>
    <n v="1"/>
    <n v="2"/>
    <n v="10"/>
    <n v="10"/>
    <n v="20"/>
    <n v="35"/>
    <n v="97"/>
  </r>
  <r>
    <x v="4"/>
    <n v="177"/>
    <n v="1"/>
    <n v="2"/>
    <n v="10"/>
    <n v="10"/>
    <n v="20"/>
    <n v="35"/>
    <n v="99"/>
  </r>
  <r>
    <x v="5"/>
    <n v="176"/>
    <n v="1"/>
    <n v="2"/>
    <n v="10"/>
    <n v="10"/>
    <n v="20"/>
    <n v="35"/>
    <n v="98"/>
  </r>
  <r>
    <x v="6"/>
    <n v="175"/>
    <n v="1"/>
    <n v="2"/>
    <n v="10"/>
    <n v="10"/>
    <n v="20"/>
    <n v="35"/>
    <n v="97"/>
  </r>
  <r>
    <x v="7"/>
    <n v="173"/>
    <n v="1"/>
    <n v="2"/>
    <n v="10"/>
    <n v="10"/>
    <n v="20"/>
    <n v="35"/>
    <n v="95"/>
  </r>
  <r>
    <x v="8"/>
    <n v="175"/>
    <n v="1"/>
    <n v="2"/>
    <n v="10"/>
    <n v="10"/>
    <n v="20"/>
    <n v="35"/>
    <n v="97"/>
  </r>
  <r>
    <x v="9"/>
    <n v="174"/>
    <n v="1"/>
    <n v="2"/>
    <n v="10"/>
    <n v="10"/>
    <n v="20"/>
    <n v="35"/>
    <n v="96"/>
  </r>
  <r>
    <x v="10"/>
    <n v="172"/>
    <n v="1"/>
    <n v="2"/>
    <n v="10"/>
    <n v="10"/>
    <n v="20"/>
    <n v="35"/>
    <n v="94"/>
  </r>
  <r>
    <x v="11"/>
    <n v="172"/>
    <n v="1"/>
    <n v="2"/>
    <n v="10"/>
    <n v="10"/>
    <n v="20"/>
    <n v="35"/>
    <n v="94"/>
  </r>
  <r>
    <x v="12"/>
    <n v="173"/>
    <n v="1"/>
    <n v="2"/>
    <n v="10"/>
    <n v="10"/>
    <n v="20"/>
    <n v="35"/>
    <n v="95"/>
  </r>
  <r>
    <x v="13"/>
    <n v="169"/>
    <n v="1"/>
    <n v="2"/>
    <n v="10"/>
    <n v="10"/>
    <n v="20"/>
    <n v="35"/>
    <n v="91"/>
  </r>
  <r>
    <x v="14"/>
    <n v="163"/>
    <n v="1"/>
    <n v="2"/>
    <n v="10"/>
    <n v="10"/>
    <n v="20"/>
    <n v="34"/>
    <n v="86"/>
  </r>
  <r>
    <x v="15"/>
    <n v="160"/>
    <n v="1"/>
    <n v="2"/>
    <n v="10"/>
    <n v="10"/>
    <n v="20"/>
    <n v="35"/>
    <n v="82"/>
  </r>
</pivotCacheRecords>
</file>

<file path=xl/pivotCache/pivotCacheRecords143.xml><?xml version="1.0" encoding="utf-8"?>
<pivotCacheRecords xmlns="http://schemas.openxmlformats.org/spreadsheetml/2006/main" xmlns:r="http://schemas.openxmlformats.org/officeDocument/2006/relationships" count="3">
  <r>
    <x v="0"/>
    <n v="314"/>
    <n v="314"/>
    <s v="-"/>
    <s v="-"/>
    <s v="-"/>
    <s v="-"/>
    <s v="-"/>
    <s v="-"/>
    <s v="-"/>
    <s v="-"/>
  </r>
  <r>
    <x v="1"/>
    <n v="314"/>
    <n v="313"/>
    <n v="1"/>
    <n v="2"/>
    <n v="13"/>
    <n v="90"/>
    <n v="71"/>
    <n v="32"/>
    <n v="41"/>
    <n v="63"/>
  </r>
  <r>
    <x v="2"/>
    <n v="330"/>
    <n v="318"/>
    <n v="1"/>
    <n v="2"/>
    <n v="13"/>
    <n v="87"/>
    <n v="71"/>
    <n v="31"/>
    <n v="41"/>
    <n v="72"/>
  </r>
</pivotCacheRecords>
</file>

<file path=xl/pivotCache/pivotCacheRecords144.xml><?xml version="1.0" encoding="utf-8"?>
<pivotCacheRecords xmlns="http://schemas.openxmlformats.org/spreadsheetml/2006/main" xmlns:r="http://schemas.openxmlformats.org/officeDocument/2006/relationships" count="16">
  <r>
    <x v="0"/>
    <n v="4"/>
    <n v="82"/>
    <n v="72"/>
    <n v="19"/>
    <n v="1"/>
    <n v="1"/>
    <n v="4"/>
    <n v="0"/>
    <n v="19"/>
    <n v="129"/>
  </r>
  <r>
    <x v="1"/>
    <n v="4"/>
    <n v="90"/>
    <n v="77"/>
    <n v="17"/>
    <n v="2"/>
    <n v="2"/>
    <n v="4"/>
    <n v="0"/>
    <n v="18"/>
    <n v="160"/>
  </r>
  <r>
    <x v="2"/>
    <n v="4"/>
    <n v="87"/>
    <n v="72"/>
    <n v="12"/>
    <n v="0"/>
    <n v="0"/>
    <n v="0"/>
    <n v="0"/>
    <n v="14"/>
    <n v="156"/>
  </r>
  <r>
    <x v="3"/>
    <n v="2"/>
    <n v="293"/>
    <n v="57"/>
    <n v="19"/>
    <n v="0"/>
    <n v="0"/>
    <n v="0"/>
    <n v="0"/>
    <n v="9"/>
    <n v="92"/>
  </r>
  <r>
    <x v="4"/>
    <n v="2"/>
    <n v="356"/>
    <n v="72"/>
    <n v="7"/>
    <n v="0"/>
    <n v="0"/>
    <n v="0"/>
    <n v="0"/>
    <n v="10"/>
    <n v="137"/>
  </r>
  <r>
    <x v="5"/>
    <n v="1"/>
    <n v="357"/>
    <n v="76"/>
    <n v="10"/>
    <n v="0"/>
    <n v="0"/>
    <n v="0"/>
    <n v="0"/>
    <n v="14"/>
    <n v="122"/>
  </r>
  <r>
    <x v="6"/>
    <n v="1"/>
    <n v="358"/>
    <n v="65"/>
    <n v="12"/>
    <n v="0"/>
    <n v="0"/>
    <n v="0"/>
    <n v="0"/>
    <n v="13"/>
    <n v="131"/>
  </r>
  <r>
    <x v="7"/>
    <n v="1"/>
    <n v="360"/>
    <n v="77"/>
    <n v="10"/>
    <n v="0"/>
    <n v="0"/>
    <n v="0"/>
    <n v="0"/>
    <n v="21"/>
    <n v="125"/>
  </r>
  <r>
    <x v="8"/>
    <n v="2"/>
    <n v="354"/>
    <n v="60"/>
    <n v="5"/>
    <n v="0"/>
    <n v="0"/>
    <n v="0"/>
    <n v="0"/>
    <n v="22"/>
    <n v="158"/>
  </r>
  <r>
    <x v="9"/>
    <n v="1"/>
    <n v="359"/>
    <n v="70"/>
    <n v="4"/>
    <n v="0"/>
    <n v="0"/>
    <n v="0"/>
    <n v="0"/>
    <n v="16"/>
    <n v="91"/>
  </r>
  <r>
    <x v="10"/>
    <n v="1"/>
    <n v="358"/>
    <n v="70"/>
    <n v="3"/>
    <n v="0"/>
    <n v="0"/>
    <n v="0"/>
    <n v="0"/>
    <n v="15"/>
    <n v="93"/>
  </r>
  <r>
    <x v="11"/>
    <n v="1"/>
    <n v="358"/>
    <n v="83"/>
    <n v="6"/>
    <n v="0"/>
    <n v="0"/>
    <n v="0"/>
    <n v="0"/>
    <n v="11"/>
    <n v="1"/>
  </r>
  <r>
    <x v="12"/>
    <n v="2"/>
    <n v="346"/>
    <n v="77"/>
    <n v="6"/>
    <n v="0"/>
    <n v="0"/>
    <n v="0"/>
    <n v="0"/>
    <n v="14"/>
    <n v="23"/>
  </r>
  <r>
    <x v="13"/>
    <n v="1"/>
    <n v="359"/>
    <n v="75"/>
    <n v="3"/>
    <n v="0"/>
    <n v="0"/>
    <n v="0"/>
    <n v="0"/>
    <n v="13"/>
    <n v="22"/>
  </r>
  <r>
    <x v="14"/>
    <n v="1"/>
    <n v="359"/>
    <n v="77"/>
    <n v="2"/>
    <n v="0"/>
    <n v="0"/>
    <n v="0"/>
    <n v="0"/>
    <n v="22"/>
    <n v="29"/>
  </r>
  <r>
    <x v="15"/>
    <n v="1"/>
    <n v="358"/>
    <n v="77"/>
    <n v="4"/>
    <n v="0"/>
    <n v="0"/>
    <n v="0"/>
    <n v="0"/>
    <n v="14"/>
    <n v="39"/>
  </r>
</pivotCacheRecords>
</file>

<file path=xl/pivotCache/pivotCacheRecords145.xml><?xml version="1.0" encoding="utf-8"?>
<pivotCacheRecords xmlns="http://schemas.openxmlformats.org/spreadsheetml/2006/main" xmlns:r="http://schemas.openxmlformats.org/officeDocument/2006/relationships" count="16">
  <r>
    <x v="0"/>
    <n v="4"/>
    <n v="82"/>
    <n v="72"/>
    <n v="19"/>
    <n v="1"/>
    <n v="1"/>
    <n v="4"/>
    <n v="0"/>
    <n v="19"/>
    <n v="129"/>
  </r>
  <r>
    <x v="1"/>
    <n v="4"/>
    <n v="90"/>
    <n v="77"/>
    <n v="17"/>
    <n v="2"/>
    <n v="2"/>
    <n v="4"/>
    <n v="0"/>
    <n v="18"/>
    <n v="160"/>
  </r>
  <r>
    <x v="2"/>
    <n v="4"/>
    <n v="87"/>
    <n v="72"/>
    <n v="12"/>
    <n v="0"/>
    <n v="0"/>
    <n v="0"/>
    <n v="0"/>
    <n v="14"/>
    <n v="156"/>
  </r>
  <r>
    <x v="3"/>
    <n v="2"/>
    <n v="293"/>
    <n v="57"/>
    <n v="19"/>
    <n v="0"/>
    <n v="0"/>
    <n v="0"/>
    <n v="0"/>
    <n v="9"/>
    <n v="92"/>
  </r>
  <r>
    <x v="4"/>
    <n v="2"/>
    <n v="356"/>
    <n v="72"/>
    <n v="7"/>
    <n v="0"/>
    <n v="0"/>
    <n v="0"/>
    <n v="0"/>
    <n v="10"/>
    <n v="137"/>
  </r>
  <r>
    <x v="5"/>
    <n v="1"/>
    <n v="357"/>
    <n v="76"/>
    <n v="10"/>
    <n v="0"/>
    <n v="0"/>
    <n v="0"/>
    <n v="0"/>
    <n v="14"/>
    <n v="122"/>
  </r>
  <r>
    <x v="6"/>
    <n v="1"/>
    <n v="358"/>
    <n v="65"/>
    <n v="12"/>
    <n v="0"/>
    <n v="0"/>
    <n v="0"/>
    <n v="0"/>
    <n v="13"/>
    <n v="131"/>
  </r>
  <r>
    <x v="7"/>
    <n v="1"/>
    <n v="360"/>
    <n v="77"/>
    <n v="10"/>
    <n v="0"/>
    <n v="0"/>
    <n v="0"/>
    <n v="0"/>
    <n v="21"/>
    <n v="125"/>
  </r>
  <r>
    <x v="8"/>
    <n v="2"/>
    <n v="354"/>
    <n v="60"/>
    <n v="5"/>
    <n v="0"/>
    <n v="0"/>
    <n v="0"/>
    <n v="0"/>
    <n v="22"/>
    <n v="158"/>
  </r>
  <r>
    <x v="9"/>
    <n v="1"/>
    <n v="359"/>
    <n v="70"/>
    <n v="4"/>
    <n v="0"/>
    <n v="0"/>
    <n v="0"/>
    <n v="0"/>
    <n v="16"/>
    <n v="91"/>
  </r>
  <r>
    <x v="10"/>
    <n v="1"/>
    <n v="358"/>
    <n v="70"/>
    <n v="3"/>
    <n v="0"/>
    <n v="0"/>
    <n v="0"/>
    <n v="0"/>
    <n v="15"/>
    <n v="93"/>
  </r>
  <r>
    <x v="11"/>
    <n v="1"/>
    <n v="358"/>
    <n v="83"/>
    <n v="6"/>
    <n v="0"/>
    <n v="0"/>
    <n v="0"/>
    <n v="0"/>
    <n v="11"/>
    <n v="1"/>
  </r>
  <r>
    <x v="12"/>
    <n v="2"/>
    <n v="346"/>
    <n v="77"/>
    <n v="6"/>
    <n v="0"/>
    <n v="0"/>
    <n v="0"/>
    <n v="0"/>
    <n v="14"/>
    <n v="23"/>
  </r>
  <r>
    <x v="13"/>
    <n v="1"/>
    <n v="359"/>
    <n v="75"/>
    <n v="3"/>
    <n v="0"/>
    <n v="0"/>
    <n v="0"/>
    <n v="0"/>
    <n v="13"/>
    <n v="22"/>
  </r>
  <r>
    <x v="14"/>
    <n v="1"/>
    <n v="359"/>
    <n v="77"/>
    <n v="2"/>
    <n v="0"/>
    <n v="0"/>
    <n v="0"/>
    <n v="0"/>
    <n v="22"/>
    <n v="29"/>
  </r>
  <r>
    <x v="15"/>
    <n v="1"/>
    <n v="358"/>
    <n v="77"/>
    <n v="4"/>
    <n v="0"/>
    <n v="0"/>
    <n v="0"/>
    <n v="0"/>
    <n v="14"/>
    <n v="39"/>
  </r>
</pivotCacheRecords>
</file>

<file path=xl/pivotCache/pivotCacheRecords146.xml><?xml version="1.0" encoding="utf-8"?>
<pivotCacheRecords xmlns="http://schemas.openxmlformats.org/spreadsheetml/2006/main" xmlns:r="http://schemas.openxmlformats.org/officeDocument/2006/relationships" count="17">
  <r>
    <x v="0"/>
    <n v="38500"/>
    <n v="19634"/>
    <n v="18866"/>
  </r>
  <r>
    <x v="1"/>
    <n v="38631"/>
    <n v="19690"/>
    <n v="18941"/>
  </r>
  <r>
    <x v="2"/>
    <n v="38677"/>
    <n v="19668"/>
    <n v="19009"/>
  </r>
  <r>
    <x v="3"/>
    <n v="38695"/>
    <n v="19660"/>
    <n v="19035"/>
  </r>
  <r>
    <x v="4"/>
    <n v="38730"/>
    <n v="19667"/>
    <n v="19063"/>
  </r>
  <r>
    <x v="5"/>
    <n v="38751"/>
    <n v="19723"/>
    <n v="19028"/>
  </r>
  <r>
    <x v="6"/>
    <n v="38865"/>
    <n v="19709"/>
    <n v="19156"/>
  </r>
  <r>
    <x v="7"/>
    <n v="38995"/>
    <n v="19786"/>
    <n v="19209"/>
  </r>
  <r>
    <x v="8"/>
    <n v="40075"/>
    <n v="20324"/>
    <n v="19751"/>
  </r>
  <r>
    <x v="9"/>
    <n v="40059"/>
    <n v="20310"/>
    <n v="19749"/>
  </r>
  <r>
    <x v="10"/>
    <n v="40201"/>
    <n v="20358"/>
    <n v="19843"/>
  </r>
  <r>
    <x v="11"/>
    <n v="40274"/>
    <n v="20403"/>
    <n v="19871"/>
  </r>
  <r>
    <x v="12"/>
    <n v="40449"/>
    <n v="20436"/>
    <n v="20013"/>
  </r>
  <r>
    <x v="13"/>
    <n v="40652"/>
    <n v="20563"/>
    <n v="20089"/>
  </r>
  <r>
    <x v="14"/>
    <n v="40747"/>
    <n v="20650"/>
    <n v="20097"/>
  </r>
  <r>
    <x v="15"/>
    <n v="40695"/>
    <n v="20566"/>
    <n v="20129"/>
  </r>
  <r>
    <x v="16"/>
    <n v="40533"/>
    <n v="20433"/>
    <n v="20090"/>
  </r>
</pivotCacheRecords>
</file>

<file path=xl/pivotCache/pivotCacheRecords147.xml><?xml version="1.0" encoding="utf-8"?>
<pivotCacheRecords xmlns="http://schemas.openxmlformats.org/spreadsheetml/2006/main" xmlns:r="http://schemas.openxmlformats.org/officeDocument/2006/relationships" count="59">
  <r>
    <x v="0"/>
    <x v="0"/>
    <n v="37291"/>
    <n v="19192"/>
    <n v="18099"/>
    <n v="19755"/>
    <n v="10054"/>
    <n v="9701"/>
    <n v="52.975248719530178"/>
    <n v="52.386411004585241"/>
    <n v="53.599646389303281"/>
  </r>
  <r>
    <x v="1"/>
    <x v="0"/>
    <n v="37319"/>
    <n v="19205"/>
    <n v="18114"/>
    <n v="19758"/>
    <n v="10056"/>
    <n v="9702"/>
    <n v="52.9435408237091"/>
    <n v="52.361364228065611"/>
    <n v="53.560781715799934"/>
  </r>
  <r>
    <x v="0"/>
    <x v="1"/>
    <n v="37835"/>
    <n v="19419"/>
    <n v="18416"/>
    <n v="24317"/>
    <n v="12260"/>
    <n v="12057"/>
    <n v="64.271177481168223"/>
    <n v="63.134043977547762"/>
    <n v="65.470243266724594"/>
  </r>
  <r>
    <x v="1"/>
    <x v="1"/>
    <n v="37858"/>
    <n v="19427"/>
    <n v="18431"/>
    <n v="24318"/>
    <n v="12258"/>
    <n v="12060"/>
    <n v="64.234772042897134"/>
    <n v="63.097750553353585"/>
    <n v="65.433237480332053"/>
  </r>
  <r>
    <x v="0"/>
    <x v="2"/>
    <n v="38486"/>
    <n v="19602"/>
    <n v="18884"/>
    <n v="25271"/>
    <n v="12784"/>
    <n v="12487"/>
    <n v="65.6628384347555"/>
    <n v="65.217834914804612"/>
    <n v="66.124761703029023"/>
  </r>
  <r>
    <x v="1"/>
    <x v="2"/>
    <n v="38486"/>
    <n v="19602"/>
    <n v="18884"/>
    <n v="25262"/>
    <n v="12780"/>
    <n v="12482"/>
    <n v="65.6394533076963"/>
    <n v="65.197428833792472"/>
    <n v="66.098284261808942"/>
  </r>
  <r>
    <x v="0"/>
    <x v="3"/>
    <n v="38614"/>
    <n v="19613"/>
    <n v="19001"/>
    <n v="21788"/>
    <n v="11075"/>
    <n v="10713"/>
    <n v="56.425130781581814"/>
    <n v="56.467649008310815"/>
    <n v="56.381243092468814"/>
  </r>
  <r>
    <x v="1"/>
    <x v="3"/>
    <n v="38614"/>
    <n v="19613"/>
    <n v="19001"/>
    <n v="21787"/>
    <n v="11075"/>
    <n v="10712"/>
    <n v="56.422541047288547"/>
    <n v="56.467649008310815"/>
    <n v="56.375980211567814"/>
  </r>
  <r>
    <x v="0"/>
    <x v="4"/>
    <n v="38760"/>
    <n v="19636"/>
    <n v="19124"/>
    <n v="19490"/>
    <n v="9907"/>
    <n v="9583"/>
    <n v="50.283797729618165"/>
    <n v="50.453249134243229"/>
    <n v="50.109809663250374"/>
  </r>
  <r>
    <x v="1"/>
    <x v="4"/>
    <n v="38760"/>
    <n v="19636"/>
    <n v="19124"/>
    <n v="19489"/>
    <n v="9907"/>
    <n v="9582"/>
    <n v="50.281217750258001"/>
    <n v="50.453249134243229"/>
    <n v="50.104580631667019"/>
  </r>
  <r>
    <x v="0"/>
    <x v="5"/>
    <n v="40007"/>
    <n v="20284"/>
    <n v="19723"/>
    <n v="18993"/>
    <n v="9602"/>
    <n v="9391"/>
    <n v="47.47"/>
    <n v="47.34"/>
    <n v="47.61"/>
  </r>
  <r>
    <x v="1"/>
    <x v="5"/>
    <n v="40007"/>
    <n v="20284"/>
    <n v="19723"/>
    <n v="18991"/>
    <n v="9601"/>
    <n v="9390"/>
    <n v="47.47"/>
    <n v="47.33"/>
    <n v="47.61"/>
  </r>
  <r>
    <x v="0"/>
    <x v="6"/>
    <n v="40515"/>
    <n v="20484"/>
    <n v="20031"/>
    <n v="20480"/>
    <n v="10200"/>
    <n v="10280"/>
    <n v="50.55"/>
    <n v="49.79"/>
    <n v="51.32"/>
  </r>
  <r>
    <x v="1"/>
    <x v="6"/>
    <n v="40515"/>
    <n v="20484"/>
    <n v="20031"/>
    <n v="20480"/>
    <n v="10198"/>
    <n v="10282"/>
    <n v="50.55"/>
    <n v="49.79"/>
    <n v="51.33"/>
  </r>
  <r>
    <x v="0"/>
    <x v="7"/>
    <n v="40597"/>
    <n v="20472"/>
    <n v="20125"/>
    <n v="19299"/>
    <n v="9651"/>
    <n v="9648"/>
    <n v="47.54"/>
    <n v="47.14"/>
    <n v="47.94"/>
  </r>
  <r>
    <x v="1"/>
    <x v="7"/>
    <n v="40597"/>
    <n v="20472"/>
    <n v="20125"/>
    <n v="19299"/>
    <n v="9651"/>
    <n v="9648"/>
    <n v="47.54"/>
    <n v="47.14"/>
    <n v="47.94"/>
  </r>
  <r>
    <x v="2"/>
    <x v="8"/>
    <n v="36598"/>
    <n v="18894"/>
    <n v="17704"/>
    <n v="19218"/>
    <n v="9755"/>
    <n v="9463"/>
    <n v="52.51"/>
    <n v="51.63"/>
    <n v="53.45"/>
  </r>
  <r>
    <x v="3"/>
    <x v="8"/>
    <n v="36623"/>
    <n v="18907"/>
    <n v="17716"/>
    <n v="19214"/>
    <n v="9754"/>
    <n v="9460"/>
    <n v="52.46"/>
    <n v="51.59"/>
    <n v="53.4"/>
  </r>
  <r>
    <x v="2"/>
    <x v="9"/>
    <n v="37440"/>
    <n v="19225"/>
    <n v="18215"/>
    <n v="18980"/>
    <n v="9683"/>
    <n v="9297"/>
    <n v="50.69"/>
    <n v="50.37"/>
    <n v="51.04"/>
  </r>
  <r>
    <x v="3"/>
    <x v="9"/>
    <n v="37463"/>
    <n v="19233"/>
    <n v="18230"/>
    <n v="18979"/>
    <n v="9681"/>
    <n v="9298"/>
    <n v="50.66"/>
    <n v="50.34"/>
    <n v="51"/>
  </r>
  <r>
    <x v="4"/>
    <x v="10"/>
    <n v="37843"/>
    <n v="19427"/>
    <n v="18416"/>
    <n v="10118"/>
    <n v="5336"/>
    <n v="4782"/>
    <n v="26.74"/>
    <n v="27.47"/>
    <n v="25.97"/>
  </r>
  <r>
    <x v="2"/>
    <x v="11"/>
    <n v="38152"/>
    <n v="19517"/>
    <n v="18635"/>
    <n v="20454"/>
    <n v="10432"/>
    <n v="10022"/>
    <n v="53.61"/>
    <n v="53.45"/>
    <n v="53.78"/>
  </r>
  <r>
    <x v="3"/>
    <x v="11"/>
    <n v="38152"/>
    <n v="19517"/>
    <n v="18635"/>
    <n v="20446"/>
    <n v="10428"/>
    <n v="10018"/>
    <n v="53.59"/>
    <n v="53.43"/>
    <n v="53.76"/>
  </r>
  <r>
    <x v="4"/>
    <x v="12"/>
    <n v="38511"/>
    <n v="19611"/>
    <n v="18900"/>
    <n v="8875"/>
    <n v="4889"/>
    <n v="3986"/>
    <n v="23.045363662330242"/>
    <n v="24.929886288307582"/>
    <n v="21.089947089947088"/>
  </r>
  <r>
    <x v="2"/>
    <x v="13"/>
    <n v="38532"/>
    <n v="19590"/>
    <n v="18942"/>
    <n v="20023"/>
    <n v="10197"/>
    <n v="9826"/>
    <n v="51.964600851240526"/>
    <n v="52.052067381317002"/>
    <n v="51.874142118044553"/>
  </r>
  <r>
    <x v="3"/>
    <x v="13"/>
    <n v="38532"/>
    <n v="19590"/>
    <n v="18942"/>
    <n v="20016"/>
    <n v="10193"/>
    <n v="9823"/>
    <n v="51.946434132668948"/>
    <n v="52.031648800408369"/>
    <n v="51.858304297328687"/>
  </r>
  <r>
    <x v="2"/>
    <x v="14"/>
    <n v="38652"/>
    <n v="19619"/>
    <n v="19033"/>
    <n v="19266"/>
    <n v="9930"/>
    <n v="9336"/>
    <n v="49.844768705371003"/>
    <n v="50.614200519904173"/>
    <n v="49.051647139179323"/>
  </r>
  <r>
    <x v="3"/>
    <x v="14"/>
    <n v="38652"/>
    <n v="19619"/>
    <n v="19033"/>
    <n v="19264"/>
    <n v="9930"/>
    <n v="9334"/>
    <n v="49.839594328883372"/>
    <n v="50.614200519904173"/>
    <n v="49.041139074239481"/>
  </r>
  <r>
    <x v="2"/>
    <x v="15"/>
    <n v="39896"/>
    <n v="20206"/>
    <n v="19690"/>
    <n v="20282"/>
    <n v="10313"/>
    <n v="9969"/>
    <n v="50.84"/>
    <n v="51.04"/>
    <n v="50.63"/>
  </r>
  <r>
    <x v="3"/>
    <x v="15"/>
    <n v="39896"/>
    <n v="20206"/>
    <n v="19690"/>
    <n v="20283"/>
    <n v="10314"/>
    <n v="9969"/>
    <n v="50.84"/>
    <n v="51.04"/>
    <n v="50.63"/>
  </r>
  <r>
    <x v="2"/>
    <x v="16"/>
    <n v="40190"/>
    <n v="20352"/>
    <n v="19838"/>
    <n v="17762"/>
    <n v="9025"/>
    <n v="8737"/>
    <n v="44.2"/>
    <n v="44.34"/>
    <n v="44.04"/>
  </r>
  <r>
    <x v="3"/>
    <x v="16"/>
    <n v="40190"/>
    <n v="20352"/>
    <n v="19838"/>
    <n v="17762"/>
    <n v="9025"/>
    <n v="8737"/>
    <n v="44.2"/>
    <n v="44.34"/>
    <n v="44.04"/>
  </r>
  <r>
    <x v="2"/>
    <x v="17"/>
    <n v="40611"/>
    <n v="20528"/>
    <n v="20083"/>
    <n v="19760"/>
    <n v="9932"/>
    <n v="9828"/>
    <n v="48.66"/>
    <n v="48.38"/>
    <n v="48.94"/>
  </r>
  <r>
    <x v="3"/>
    <x v="17"/>
    <n v="40611"/>
    <n v="20528"/>
    <n v="20083"/>
    <n v="19761"/>
    <n v="9932"/>
    <n v="9829"/>
    <n v="48.66"/>
    <n v="48.38"/>
    <n v="48.94"/>
  </r>
  <r>
    <x v="5"/>
    <x v="18"/>
    <n v="37112"/>
    <n v="19127"/>
    <n v="17985"/>
    <n v="12101"/>
    <n v="6200"/>
    <n v="5901"/>
    <n v="32.606704031041176"/>
    <n v="32.414910858995135"/>
    <n v="32.810675562969138"/>
  </r>
  <r>
    <x v="5"/>
    <x v="19"/>
    <n v="37978"/>
    <n v="19453"/>
    <n v="18525"/>
    <n v="11523"/>
    <n v="5998"/>
    <n v="5525"/>
    <n v="30.341250197482754"/>
    <n v="30.833290495039329"/>
    <n v="29.82456140350877"/>
  </r>
  <r>
    <x v="5"/>
    <x v="20"/>
    <n v="38454"/>
    <n v="19537"/>
    <n v="18917"/>
    <n v="15564"/>
    <n v="7762"/>
    <n v="7802"/>
    <n v="40.47433296926198"/>
    <n v="39.729743563494907"/>
    <n v="41.243326108791031"/>
  </r>
  <r>
    <x v="5"/>
    <x v="21"/>
    <n v="38635"/>
    <n v="19555"/>
    <n v="19080"/>
    <n v="15534"/>
    <n v="7701"/>
    <n v="7833"/>
    <n v="40.207066131745826"/>
    <n v="39.381232421375607"/>
    <n v="41.053459119496857"/>
  </r>
  <r>
    <x v="5"/>
    <x v="22"/>
    <n v="39929"/>
    <n v="20193"/>
    <n v="19736"/>
    <n v="9886"/>
    <n v="5025"/>
    <n v="4861"/>
    <n v="24.76"/>
    <n v="24.88"/>
    <n v="24.63"/>
  </r>
  <r>
    <x v="5"/>
    <x v="23"/>
    <n v="40443"/>
    <n v="20464"/>
    <n v="19979"/>
    <n v="13358"/>
    <n v="6644"/>
    <n v="6714"/>
    <n v="33.03"/>
    <n v="32.47"/>
    <n v="33.61"/>
  </r>
  <r>
    <x v="6"/>
    <x v="18"/>
    <s v="無投票"/>
    <s v="無投票"/>
    <s v="無投票"/>
    <s v="無投票"/>
    <s v="無投票"/>
    <s v="無投票"/>
    <s v="無投票"/>
    <s v="無投票"/>
    <s v="無投票"/>
  </r>
  <r>
    <x v="6"/>
    <x v="19"/>
    <s v="無投票"/>
    <s v="無投票"/>
    <s v="無投票"/>
    <s v="無投票"/>
    <s v="無投票"/>
    <s v="無投票"/>
    <s v="無投票"/>
    <s v="無投票"/>
    <s v="無投票"/>
  </r>
  <r>
    <x v="6"/>
    <x v="20"/>
    <n v="38460"/>
    <n v="19541"/>
    <n v="18919"/>
    <n v="15537"/>
    <n v="7746"/>
    <n v="7791"/>
    <n v="40.397815912636503"/>
    <n v="39.639731845862549"/>
    <n v="41.180823510756383"/>
  </r>
  <r>
    <x v="6"/>
    <x v="21"/>
    <n v="38635"/>
    <n v="19555"/>
    <n v="19080"/>
    <n v="15500"/>
    <n v="7682"/>
    <n v="7818"/>
    <n v="40.119063025753846"/>
    <n v="39.28407057018665"/>
    <n v="40.974842767295598"/>
  </r>
  <r>
    <x v="6"/>
    <x v="22"/>
    <s v="無投票"/>
    <s v="無投票"/>
    <s v="無投票"/>
    <s v="無投票"/>
    <s v="無投票"/>
    <s v="無投票"/>
    <s v="無投票"/>
    <s v="無投票"/>
    <s v="無投票"/>
  </r>
  <r>
    <x v="6"/>
    <x v="23"/>
    <n v="40442"/>
    <n v="20463"/>
    <n v="19979"/>
    <n v="13235"/>
    <n v="6585"/>
    <n v="6650"/>
    <n v="32.729999999999997"/>
    <n v="32.18"/>
    <n v="33.28"/>
  </r>
  <r>
    <x v="7"/>
    <x v="24"/>
    <n v="36827"/>
    <n v="18941"/>
    <n v="17886"/>
    <n v="14611"/>
    <n v="7175"/>
    <n v="7436"/>
    <n v="39.674695196459119"/>
    <n v="37.880787709202259"/>
    <n v="41.574415744157442"/>
  </r>
  <r>
    <x v="7"/>
    <x v="25"/>
    <n v="37748"/>
    <n v="19288"/>
    <n v="18460"/>
    <n v="15702"/>
    <n v="7643"/>
    <n v="8059"/>
    <n v="41.59690579633358"/>
    <n v="39.625673994193285"/>
    <n v="43.656554712892742"/>
  </r>
  <r>
    <x v="7"/>
    <x v="26"/>
    <n v="38589"/>
    <n v="19611"/>
    <n v="18978"/>
    <n v="15248"/>
    <n v="7454"/>
    <n v="7794"/>
    <n v="39.513851097463011"/>
    <n v="38.009280505838561"/>
    <n v="41.068605754030983"/>
  </r>
  <r>
    <x v="7"/>
    <x v="27"/>
    <n v="38542"/>
    <n v="19517"/>
    <n v="19025"/>
    <n v="11623"/>
    <n v="5803"/>
    <n v="5820"/>
    <n v="30.156712158165117"/>
    <n v="29.733053235640721"/>
    <n v="30.59132720105125"/>
  </r>
  <r>
    <x v="7"/>
    <x v="28"/>
    <n v="39772"/>
    <n v="20145"/>
    <n v="19627"/>
    <n v="10638"/>
    <n v="5375"/>
    <n v="5263"/>
    <n v="26.75"/>
    <n v="26.68"/>
    <n v="26.82"/>
  </r>
  <r>
    <x v="7"/>
    <x v="29"/>
    <n v="40313"/>
    <n v="20390"/>
    <n v="19923"/>
    <n v="12077"/>
    <n v="6008"/>
    <n v="6069"/>
    <n v="29.96"/>
    <n v="29.47"/>
    <n v="30.46"/>
  </r>
  <r>
    <x v="8"/>
    <x v="30"/>
    <n v="35490"/>
    <n v="18325"/>
    <n v="17165"/>
    <n v="21754"/>
    <n v="10743"/>
    <n v="11011"/>
    <n v="61.296139757678212"/>
    <n v="58.624829467939975"/>
    <n v="64.147975531604999"/>
  </r>
  <r>
    <x v="8"/>
    <x v="31"/>
    <n v="37263"/>
    <n v="19123"/>
    <n v="18140"/>
    <n v="20366"/>
    <n v="9972"/>
    <n v="10394"/>
    <n v="54.654751361940804"/>
    <n v="52.14662971291115"/>
    <n v="57.298787210584344"/>
  </r>
  <r>
    <x v="8"/>
    <x v="32"/>
    <n v="38038"/>
    <n v="19373"/>
    <n v="18665"/>
    <n v="21158"/>
    <n v="10362"/>
    <n v="10796"/>
    <n v="55.623324044376673"/>
    <n v="53.486811541836573"/>
    <n v="57.840878649879457"/>
  </r>
  <r>
    <x v="8"/>
    <x v="33"/>
    <n v="38679"/>
    <n v="19640"/>
    <n v="19039"/>
    <n v="17123"/>
    <n v="8471"/>
    <n v="8652"/>
    <n v="44.269500245611312"/>
    <n v="43.131364562118122"/>
    <n v="45.443563212353588"/>
  </r>
  <r>
    <x v="8"/>
    <x v="34"/>
    <n v="39621"/>
    <n v="20063"/>
    <n v="19558"/>
    <n v="16610"/>
    <n v="8131"/>
    <n v="8479"/>
    <n v="41.92"/>
    <n v="40.53"/>
    <n v="43.35"/>
  </r>
  <r>
    <x v="8"/>
    <x v="35"/>
    <n v="40008"/>
    <n v="20194"/>
    <n v="19814"/>
    <n v="16891"/>
    <n v="8220"/>
    <n v="8671"/>
    <n v="42.22"/>
    <n v="40.71"/>
    <n v="43.76"/>
  </r>
  <r>
    <x v="8"/>
    <x v="36"/>
    <n v="40126"/>
    <n v="20218"/>
    <n v="19908"/>
    <n v="14842"/>
    <n v="7220"/>
    <n v="7622"/>
    <n v="36.99"/>
    <n v="35.71"/>
    <n v="38.29"/>
  </r>
</pivotCacheRecords>
</file>

<file path=xl/pivotCache/pivotCacheRecords148.xml><?xml version="1.0" encoding="utf-8"?>
<pivotCacheRecords xmlns="http://schemas.openxmlformats.org/spreadsheetml/2006/main" xmlns:r="http://schemas.openxmlformats.org/officeDocument/2006/relationships" count="59">
  <r>
    <x v="0"/>
    <x v="0"/>
    <n v="37291"/>
    <n v="19192"/>
    <n v="18099"/>
    <n v="19755"/>
    <n v="10054"/>
    <n v="9701"/>
    <n v="52.975248719530178"/>
    <n v="52.386411004585241"/>
    <n v="53.599646389303281"/>
  </r>
  <r>
    <x v="1"/>
    <x v="0"/>
    <n v="37319"/>
    <n v="19205"/>
    <n v="18114"/>
    <n v="19758"/>
    <n v="10056"/>
    <n v="9702"/>
    <n v="52.9435408237091"/>
    <n v="52.361364228065611"/>
    <n v="53.560781715799934"/>
  </r>
  <r>
    <x v="0"/>
    <x v="1"/>
    <n v="37835"/>
    <n v="19419"/>
    <n v="18416"/>
    <n v="24317"/>
    <n v="12260"/>
    <n v="12057"/>
    <n v="64.271177481168223"/>
    <n v="63.134043977547762"/>
    <n v="65.470243266724594"/>
  </r>
  <r>
    <x v="1"/>
    <x v="1"/>
    <n v="37858"/>
    <n v="19427"/>
    <n v="18431"/>
    <n v="24318"/>
    <n v="12258"/>
    <n v="12060"/>
    <n v="64.234772042897134"/>
    <n v="63.097750553353585"/>
    <n v="65.433237480332053"/>
  </r>
  <r>
    <x v="0"/>
    <x v="2"/>
    <n v="38486"/>
    <n v="19602"/>
    <n v="18884"/>
    <n v="25271"/>
    <n v="12784"/>
    <n v="12487"/>
    <n v="65.6628384347555"/>
    <n v="65.217834914804612"/>
    <n v="66.124761703029023"/>
  </r>
  <r>
    <x v="1"/>
    <x v="2"/>
    <n v="38486"/>
    <n v="19602"/>
    <n v="18884"/>
    <n v="25262"/>
    <n v="12780"/>
    <n v="12482"/>
    <n v="65.6394533076963"/>
    <n v="65.197428833792472"/>
    <n v="66.098284261808942"/>
  </r>
  <r>
    <x v="0"/>
    <x v="3"/>
    <n v="38614"/>
    <n v="19613"/>
    <n v="19001"/>
    <n v="21788"/>
    <n v="11075"/>
    <n v="10713"/>
    <n v="56.425130781581814"/>
    <n v="56.467649008310815"/>
    <n v="56.381243092468814"/>
  </r>
  <r>
    <x v="1"/>
    <x v="3"/>
    <n v="38614"/>
    <n v="19613"/>
    <n v="19001"/>
    <n v="21787"/>
    <n v="11075"/>
    <n v="10712"/>
    <n v="56.422541047288547"/>
    <n v="56.467649008310815"/>
    <n v="56.375980211567814"/>
  </r>
  <r>
    <x v="0"/>
    <x v="4"/>
    <n v="38760"/>
    <n v="19636"/>
    <n v="19124"/>
    <n v="19490"/>
    <n v="9907"/>
    <n v="9583"/>
    <n v="50.283797729618165"/>
    <n v="50.453249134243229"/>
    <n v="50.109809663250374"/>
  </r>
  <r>
    <x v="1"/>
    <x v="4"/>
    <n v="38760"/>
    <n v="19636"/>
    <n v="19124"/>
    <n v="19489"/>
    <n v="9907"/>
    <n v="9582"/>
    <n v="50.281217750258001"/>
    <n v="50.453249134243229"/>
    <n v="50.104580631667019"/>
  </r>
  <r>
    <x v="0"/>
    <x v="5"/>
    <n v="40007"/>
    <n v="20284"/>
    <n v="19723"/>
    <n v="18993"/>
    <n v="9602"/>
    <n v="9391"/>
    <n v="47.47"/>
    <n v="47.34"/>
    <n v="47.61"/>
  </r>
  <r>
    <x v="1"/>
    <x v="5"/>
    <n v="40007"/>
    <n v="20284"/>
    <n v="19723"/>
    <n v="18991"/>
    <n v="9601"/>
    <n v="9390"/>
    <n v="47.47"/>
    <n v="47.33"/>
    <n v="47.61"/>
  </r>
  <r>
    <x v="0"/>
    <x v="6"/>
    <n v="40515"/>
    <n v="20484"/>
    <n v="20031"/>
    <n v="20480"/>
    <n v="10200"/>
    <n v="10280"/>
    <n v="50.55"/>
    <n v="49.79"/>
    <n v="51.32"/>
  </r>
  <r>
    <x v="1"/>
    <x v="6"/>
    <n v="40515"/>
    <n v="20484"/>
    <n v="20031"/>
    <n v="20480"/>
    <n v="10198"/>
    <n v="10282"/>
    <n v="50.55"/>
    <n v="49.79"/>
    <n v="51.33"/>
  </r>
  <r>
    <x v="0"/>
    <x v="7"/>
    <n v="40597"/>
    <n v="20472"/>
    <n v="20125"/>
    <n v="19299"/>
    <n v="9651"/>
    <n v="9648"/>
    <n v="47.54"/>
    <n v="47.14"/>
    <n v="47.94"/>
  </r>
  <r>
    <x v="1"/>
    <x v="7"/>
    <n v="40597"/>
    <n v="20472"/>
    <n v="20125"/>
    <n v="19299"/>
    <n v="9651"/>
    <n v="9648"/>
    <n v="47.54"/>
    <n v="47.14"/>
    <n v="47.94"/>
  </r>
  <r>
    <x v="2"/>
    <x v="8"/>
    <n v="36598"/>
    <n v="18894"/>
    <n v="17704"/>
    <n v="19218"/>
    <n v="9755"/>
    <n v="9463"/>
    <n v="52.51"/>
    <n v="51.63"/>
    <n v="53.45"/>
  </r>
  <r>
    <x v="3"/>
    <x v="8"/>
    <n v="36623"/>
    <n v="18907"/>
    <n v="17716"/>
    <n v="19214"/>
    <n v="9754"/>
    <n v="9460"/>
    <n v="52.46"/>
    <n v="51.59"/>
    <n v="53.4"/>
  </r>
  <r>
    <x v="2"/>
    <x v="9"/>
    <n v="37440"/>
    <n v="19225"/>
    <n v="18215"/>
    <n v="18980"/>
    <n v="9683"/>
    <n v="9297"/>
    <n v="50.69"/>
    <n v="50.37"/>
    <n v="51.04"/>
  </r>
  <r>
    <x v="3"/>
    <x v="9"/>
    <n v="37463"/>
    <n v="19233"/>
    <n v="18230"/>
    <n v="18979"/>
    <n v="9681"/>
    <n v="9298"/>
    <n v="50.66"/>
    <n v="50.34"/>
    <n v="51"/>
  </r>
  <r>
    <x v="4"/>
    <x v="10"/>
    <n v="37843"/>
    <n v="19427"/>
    <n v="18416"/>
    <n v="10118"/>
    <n v="5336"/>
    <n v="4782"/>
    <n v="26.74"/>
    <n v="27.47"/>
    <n v="25.97"/>
  </r>
  <r>
    <x v="2"/>
    <x v="11"/>
    <n v="38152"/>
    <n v="19517"/>
    <n v="18635"/>
    <n v="20454"/>
    <n v="10432"/>
    <n v="10022"/>
    <n v="53.61"/>
    <n v="53.45"/>
    <n v="53.78"/>
  </r>
  <r>
    <x v="3"/>
    <x v="11"/>
    <n v="38152"/>
    <n v="19517"/>
    <n v="18635"/>
    <n v="20446"/>
    <n v="10428"/>
    <n v="10018"/>
    <n v="53.59"/>
    <n v="53.43"/>
    <n v="53.76"/>
  </r>
  <r>
    <x v="4"/>
    <x v="12"/>
    <n v="38511"/>
    <n v="19611"/>
    <n v="18900"/>
    <n v="8875"/>
    <n v="4889"/>
    <n v="3986"/>
    <n v="23.045363662330242"/>
    <n v="24.929886288307582"/>
    <n v="21.089947089947088"/>
  </r>
  <r>
    <x v="2"/>
    <x v="13"/>
    <n v="38532"/>
    <n v="19590"/>
    <n v="18942"/>
    <n v="20023"/>
    <n v="10197"/>
    <n v="9826"/>
    <n v="51.964600851240526"/>
    <n v="52.052067381317002"/>
    <n v="51.874142118044553"/>
  </r>
  <r>
    <x v="3"/>
    <x v="13"/>
    <n v="38532"/>
    <n v="19590"/>
    <n v="18942"/>
    <n v="20016"/>
    <n v="10193"/>
    <n v="9823"/>
    <n v="51.946434132668948"/>
    <n v="52.031648800408369"/>
    <n v="51.858304297328687"/>
  </r>
  <r>
    <x v="2"/>
    <x v="14"/>
    <n v="38652"/>
    <n v="19619"/>
    <n v="19033"/>
    <n v="19266"/>
    <n v="9930"/>
    <n v="9336"/>
    <n v="49.844768705371003"/>
    <n v="50.614200519904173"/>
    <n v="49.051647139179323"/>
  </r>
  <r>
    <x v="3"/>
    <x v="14"/>
    <n v="38652"/>
    <n v="19619"/>
    <n v="19033"/>
    <n v="19264"/>
    <n v="9930"/>
    <n v="9334"/>
    <n v="49.839594328883372"/>
    <n v="50.614200519904173"/>
    <n v="49.041139074239481"/>
  </r>
  <r>
    <x v="2"/>
    <x v="15"/>
    <n v="39896"/>
    <n v="20206"/>
    <n v="19690"/>
    <n v="20282"/>
    <n v="10313"/>
    <n v="9969"/>
    <n v="50.84"/>
    <n v="51.04"/>
    <n v="50.63"/>
  </r>
  <r>
    <x v="3"/>
    <x v="15"/>
    <n v="39896"/>
    <n v="20206"/>
    <n v="19690"/>
    <n v="20283"/>
    <n v="10314"/>
    <n v="9969"/>
    <n v="50.84"/>
    <n v="51.04"/>
    <n v="50.63"/>
  </r>
  <r>
    <x v="2"/>
    <x v="16"/>
    <n v="40190"/>
    <n v="20352"/>
    <n v="19838"/>
    <n v="17762"/>
    <n v="9025"/>
    <n v="8737"/>
    <n v="44.2"/>
    <n v="44.34"/>
    <n v="44.04"/>
  </r>
  <r>
    <x v="3"/>
    <x v="16"/>
    <n v="40190"/>
    <n v="20352"/>
    <n v="19838"/>
    <n v="17762"/>
    <n v="9025"/>
    <n v="8737"/>
    <n v="44.2"/>
    <n v="44.34"/>
    <n v="44.04"/>
  </r>
  <r>
    <x v="2"/>
    <x v="17"/>
    <n v="40611"/>
    <n v="20528"/>
    <n v="20083"/>
    <n v="19760"/>
    <n v="9932"/>
    <n v="9828"/>
    <n v="48.66"/>
    <n v="48.38"/>
    <n v="48.94"/>
  </r>
  <r>
    <x v="3"/>
    <x v="17"/>
    <n v="40611"/>
    <n v="20528"/>
    <n v="20083"/>
    <n v="19761"/>
    <n v="9932"/>
    <n v="9829"/>
    <n v="48.66"/>
    <n v="48.38"/>
    <n v="48.94"/>
  </r>
  <r>
    <x v="5"/>
    <x v="18"/>
    <n v="37112"/>
    <n v="19127"/>
    <n v="17985"/>
    <n v="12101"/>
    <n v="6200"/>
    <n v="5901"/>
    <n v="32.606704031041176"/>
    <n v="32.414910858995135"/>
    <n v="32.810675562969138"/>
  </r>
  <r>
    <x v="5"/>
    <x v="19"/>
    <n v="37978"/>
    <n v="19453"/>
    <n v="18525"/>
    <n v="11523"/>
    <n v="5998"/>
    <n v="5525"/>
    <n v="30.341250197482754"/>
    <n v="30.833290495039329"/>
    <n v="29.82456140350877"/>
  </r>
  <r>
    <x v="5"/>
    <x v="20"/>
    <n v="38454"/>
    <n v="19537"/>
    <n v="18917"/>
    <n v="15564"/>
    <n v="7762"/>
    <n v="7802"/>
    <n v="40.47433296926198"/>
    <n v="39.729743563494907"/>
    <n v="41.243326108791031"/>
  </r>
  <r>
    <x v="5"/>
    <x v="21"/>
    <n v="38635"/>
    <n v="19555"/>
    <n v="19080"/>
    <n v="15534"/>
    <n v="7701"/>
    <n v="7833"/>
    <n v="40.207066131745826"/>
    <n v="39.381232421375607"/>
    <n v="41.053459119496857"/>
  </r>
  <r>
    <x v="5"/>
    <x v="22"/>
    <n v="39929"/>
    <n v="20193"/>
    <n v="19736"/>
    <n v="9886"/>
    <n v="5025"/>
    <n v="4861"/>
    <n v="24.76"/>
    <n v="24.88"/>
    <n v="24.63"/>
  </r>
  <r>
    <x v="5"/>
    <x v="23"/>
    <n v="40443"/>
    <n v="20464"/>
    <n v="19979"/>
    <n v="13358"/>
    <n v="6644"/>
    <n v="6714"/>
    <n v="33.03"/>
    <n v="32.47"/>
    <n v="33.61"/>
  </r>
  <r>
    <x v="6"/>
    <x v="18"/>
    <s v="無投票"/>
    <s v="無投票"/>
    <s v="無投票"/>
    <s v="無投票"/>
    <s v="無投票"/>
    <s v="無投票"/>
    <s v="無投票"/>
    <s v="無投票"/>
    <s v="無投票"/>
  </r>
  <r>
    <x v="6"/>
    <x v="19"/>
    <s v="無投票"/>
    <s v="無投票"/>
    <s v="無投票"/>
    <s v="無投票"/>
    <s v="無投票"/>
    <s v="無投票"/>
    <s v="無投票"/>
    <s v="無投票"/>
    <s v="無投票"/>
  </r>
  <r>
    <x v="6"/>
    <x v="20"/>
    <n v="38460"/>
    <n v="19541"/>
    <n v="18919"/>
    <n v="15537"/>
    <n v="7746"/>
    <n v="7791"/>
    <n v="40.397815912636503"/>
    <n v="39.639731845862549"/>
    <n v="41.180823510756383"/>
  </r>
  <r>
    <x v="6"/>
    <x v="21"/>
    <n v="38635"/>
    <n v="19555"/>
    <n v="19080"/>
    <n v="15500"/>
    <n v="7682"/>
    <n v="7818"/>
    <n v="40.119063025753846"/>
    <n v="39.28407057018665"/>
    <n v="40.974842767295598"/>
  </r>
  <r>
    <x v="6"/>
    <x v="22"/>
    <s v="無投票"/>
    <s v="無投票"/>
    <s v="無投票"/>
    <s v="無投票"/>
    <s v="無投票"/>
    <s v="無投票"/>
    <s v="無投票"/>
    <s v="無投票"/>
    <s v="無投票"/>
  </r>
  <r>
    <x v="6"/>
    <x v="23"/>
    <n v="40442"/>
    <n v="20463"/>
    <n v="19979"/>
    <n v="13235"/>
    <n v="6585"/>
    <n v="6650"/>
    <n v="32.729999999999997"/>
    <n v="32.18"/>
    <n v="33.28"/>
  </r>
  <r>
    <x v="7"/>
    <x v="24"/>
    <n v="36827"/>
    <n v="18941"/>
    <n v="17886"/>
    <n v="14611"/>
    <n v="7175"/>
    <n v="7436"/>
    <n v="39.674695196459119"/>
    <n v="37.880787709202259"/>
    <n v="41.574415744157442"/>
  </r>
  <r>
    <x v="7"/>
    <x v="25"/>
    <n v="37748"/>
    <n v="19288"/>
    <n v="18460"/>
    <n v="15702"/>
    <n v="7643"/>
    <n v="8059"/>
    <n v="41.59690579633358"/>
    <n v="39.625673994193285"/>
    <n v="43.656554712892742"/>
  </r>
  <r>
    <x v="7"/>
    <x v="26"/>
    <n v="38589"/>
    <n v="19611"/>
    <n v="18978"/>
    <n v="15248"/>
    <n v="7454"/>
    <n v="7794"/>
    <n v="39.513851097463011"/>
    <n v="38.009280505838561"/>
    <n v="41.068605754030983"/>
  </r>
  <r>
    <x v="7"/>
    <x v="27"/>
    <n v="38542"/>
    <n v="19517"/>
    <n v="19025"/>
    <n v="11623"/>
    <n v="5803"/>
    <n v="5820"/>
    <n v="30.156712158165117"/>
    <n v="29.733053235640721"/>
    <n v="30.59132720105125"/>
  </r>
  <r>
    <x v="7"/>
    <x v="28"/>
    <n v="39772"/>
    <n v="20145"/>
    <n v="19627"/>
    <n v="10638"/>
    <n v="5375"/>
    <n v="5263"/>
    <n v="26.75"/>
    <n v="26.68"/>
    <n v="26.82"/>
  </r>
  <r>
    <x v="7"/>
    <x v="29"/>
    <n v="40313"/>
    <n v="20390"/>
    <n v="19923"/>
    <n v="12077"/>
    <n v="6008"/>
    <n v="6069"/>
    <n v="29.96"/>
    <n v="29.47"/>
    <n v="30.46"/>
  </r>
  <r>
    <x v="8"/>
    <x v="30"/>
    <n v="35490"/>
    <n v="18325"/>
    <n v="17165"/>
    <n v="21754"/>
    <n v="10743"/>
    <n v="11011"/>
    <n v="61.296139757678212"/>
    <n v="58.624829467939975"/>
    <n v="64.147975531604999"/>
  </r>
  <r>
    <x v="8"/>
    <x v="31"/>
    <n v="37263"/>
    <n v="19123"/>
    <n v="18140"/>
    <n v="20366"/>
    <n v="9972"/>
    <n v="10394"/>
    <n v="54.654751361940804"/>
    <n v="52.14662971291115"/>
    <n v="57.298787210584344"/>
  </r>
  <r>
    <x v="8"/>
    <x v="32"/>
    <n v="38038"/>
    <n v="19373"/>
    <n v="18665"/>
    <n v="21158"/>
    <n v="10362"/>
    <n v="10796"/>
    <n v="55.623324044376673"/>
    <n v="53.486811541836573"/>
    <n v="57.840878649879457"/>
  </r>
  <r>
    <x v="8"/>
    <x v="33"/>
    <n v="38679"/>
    <n v="19640"/>
    <n v="19039"/>
    <n v="17123"/>
    <n v="8471"/>
    <n v="8652"/>
    <n v="44.269500245611312"/>
    <n v="43.131364562118122"/>
    <n v="45.443563212353588"/>
  </r>
  <r>
    <x v="8"/>
    <x v="34"/>
    <n v="39621"/>
    <n v="20063"/>
    <n v="19558"/>
    <n v="16610"/>
    <n v="8131"/>
    <n v="8479"/>
    <n v="41.92"/>
    <n v="40.53"/>
    <n v="43.35"/>
  </r>
  <r>
    <x v="8"/>
    <x v="35"/>
    <n v="40008"/>
    <n v="20194"/>
    <n v="19814"/>
    <n v="16891"/>
    <n v="8220"/>
    <n v="8671"/>
    <n v="42.22"/>
    <n v="40.71"/>
    <n v="43.76"/>
  </r>
  <r>
    <x v="8"/>
    <x v="36"/>
    <n v="40126"/>
    <n v="20218"/>
    <n v="19908"/>
    <n v="14842"/>
    <n v="7220"/>
    <n v="7622"/>
    <n v="36.99"/>
    <n v="35.71"/>
    <n v="38.29"/>
  </r>
</pivotCacheRecords>
</file>

<file path=xl/pivotCache/pivotCacheRecords149.xml><?xml version="1.0" encoding="utf-8"?>
<pivotCacheRecords xmlns="http://schemas.openxmlformats.org/spreadsheetml/2006/main" xmlns:r="http://schemas.openxmlformats.org/officeDocument/2006/relationships" count="59">
  <r>
    <x v="0"/>
    <x v="0"/>
    <n v="37291"/>
    <n v="19192"/>
    <n v="18099"/>
    <n v="19755"/>
    <n v="10054"/>
    <n v="9701"/>
    <n v="52.975248719530178"/>
    <n v="52.386411004585241"/>
    <n v="53.599646389303281"/>
  </r>
  <r>
    <x v="1"/>
    <x v="0"/>
    <n v="37319"/>
    <n v="19205"/>
    <n v="18114"/>
    <n v="19758"/>
    <n v="10056"/>
    <n v="9702"/>
    <n v="52.9435408237091"/>
    <n v="52.361364228065611"/>
    <n v="53.560781715799934"/>
  </r>
  <r>
    <x v="0"/>
    <x v="1"/>
    <n v="37835"/>
    <n v="19419"/>
    <n v="18416"/>
    <n v="24317"/>
    <n v="12260"/>
    <n v="12057"/>
    <n v="64.271177481168223"/>
    <n v="63.134043977547762"/>
    <n v="65.470243266724594"/>
  </r>
  <r>
    <x v="1"/>
    <x v="1"/>
    <n v="37858"/>
    <n v="19427"/>
    <n v="18431"/>
    <n v="24318"/>
    <n v="12258"/>
    <n v="12060"/>
    <n v="64.234772042897134"/>
    <n v="63.097750553353585"/>
    <n v="65.433237480332053"/>
  </r>
  <r>
    <x v="0"/>
    <x v="2"/>
    <n v="38486"/>
    <n v="19602"/>
    <n v="18884"/>
    <n v="25271"/>
    <n v="12784"/>
    <n v="12487"/>
    <n v="65.6628384347555"/>
    <n v="65.217834914804612"/>
    <n v="66.124761703029023"/>
  </r>
  <r>
    <x v="1"/>
    <x v="2"/>
    <n v="38486"/>
    <n v="19602"/>
    <n v="18884"/>
    <n v="25262"/>
    <n v="12780"/>
    <n v="12482"/>
    <n v="65.6394533076963"/>
    <n v="65.197428833792472"/>
    <n v="66.098284261808942"/>
  </r>
  <r>
    <x v="0"/>
    <x v="3"/>
    <n v="38614"/>
    <n v="19613"/>
    <n v="19001"/>
    <n v="21788"/>
    <n v="11075"/>
    <n v="10713"/>
    <n v="56.425130781581814"/>
    <n v="56.467649008310815"/>
    <n v="56.381243092468814"/>
  </r>
  <r>
    <x v="1"/>
    <x v="3"/>
    <n v="38614"/>
    <n v="19613"/>
    <n v="19001"/>
    <n v="21787"/>
    <n v="11075"/>
    <n v="10712"/>
    <n v="56.422541047288547"/>
    <n v="56.467649008310815"/>
    <n v="56.375980211567814"/>
  </r>
  <r>
    <x v="0"/>
    <x v="4"/>
    <n v="38760"/>
    <n v="19636"/>
    <n v="19124"/>
    <n v="19490"/>
    <n v="9907"/>
    <n v="9583"/>
    <n v="50.283797729618165"/>
    <n v="50.453249134243229"/>
    <n v="50.109809663250374"/>
  </r>
  <r>
    <x v="1"/>
    <x v="4"/>
    <n v="38760"/>
    <n v="19636"/>
    <n v="19124"/>
    <n v="19489"/>
    <n v="9907"/>
    <n v="9582"/>
    <n v="50.281217750258001"/>
    <n v="50.453249134243229"/>
    <n v="50.104580631667019"/>
  </r>
  <r>
    <x v="0"/>
    <x v="5"/>
    <n v="40007"/>
    <n v="20284"/>
    <n v="19723"/>
    <n v="18993"/>
    <n v="9602"/>
    <n v="9391"/>
    <n v="47.47"/>
    <n v="47.34"/>
    <n v="47.61"/>
  </r>
  <r>
    <x v="1"/>
    <x v="5"/>
    <n v="40007"/>
    <n v="20284"/>
    <n v="19723"/>
    <n v="18991"/>
    <n v="9601"/>
    <n v="9390"/>
    <n v="47.47"/>
    <n v="47.33"/>
    <n v="47.61"/>
  </r>
  <r>
    <x v="0"/>
    <x v="6"/>
    <n v="40515"/>
    <n v="20484"/>
    <n v="20031"/>
    <n v="20480"/>
    <n v="10200"/>
    <n v="10280"/>
    <n v="50.55"/>
    <n v="49.79"/>
    <n v="51.32"/>
  </r>
  <r>
    <x v="1"/>
    <x v="6"/>
    <n v="40515"/>
    <n v="20484"/>
    <n v="20031"/>
    <n v="20480"/>
    <n v="10198"/>
    <n v="10282"/>
    <n v="50.55"/>
    <n v="49.79"/>
    <n v="51.33"/>
  </r>
  <r>
    <x v="0"/>
    <x v="7"/>
    <n v="40597"/>
    <n v="20472"/>
    <n v="20125"/>
    <n v="19299"/>
    <n v="9651"/>
    <n v="9648"/>
    <n v="47.54"/>
    <n v="47.14"/>
    <n v="47.94"/>
  </r>
  <r>
    <x v="1"/>
    <x v="7"/>
    <n v="40597"/>
    <n v="20472"/>
    <n v="20125"/>
    <n v="19299"/>
    <n v="9651"/>
    <n v="9648"/>
    <n v="47.54"/>
    <n v="47.14"/>
    <n v="47.94"/>
  </r>
  <r>
    <x v="2"/>
    <x v="8"/>
    <n v="36598"/>
    <n v="18894"/>
    <n v="17704"/>
    <n v="19218"/>
    <n v="9755"/>
    <n v="9463"/>
    <n v="52.51"/>
    <n v="51.63"/>
    <n v="53.45"/>
  </r>
  <r>
    <x v="3"/>
    <x v="8"/>
    <n v="36623"/>
    <n v="18907"/>
    <n v="17716"/>
    <n v="19214"/>
    <n v="9754"/>
    <n v="9460"/>
    <n v="52.46"/>
    <n v="51.59"/>
    <n v="53.4"/>
  </r>
  <r>
    <x v="2"/>
    <x v="9"/>
    <n v="37440"/>
    <n v="19225"/>
    <n v="18215"/>
    <n v="18980"/>
    <n v="9683"/>
    <n v="9297"/>
    <n v="50.69"/>
    <n v="50.37"/>
    <n v="51.04"/>
  </r>
  <r>
    <x v="3"/>
    <x v="9"/>
    <n v="37463"/>
    <n v="19233"/>
    <n v="18230"/>
    <n v="18979"/>
    <n v="9681"/>
    <n v="9298"/>
    <n v="50.66"/>
    <n v="50.34"/>
    <n v="51"/>
  </r>
  <r>
    <x v="4"/>
    <x v="10"/>
    <n v="37843"/>
    <n v="19427"/>
    <n v="18416"/>
    <n v="10118"/>
    <n v="5336"/>
    <n v="4782"/>
    <n v="26.74"/>
    <n v="27.47"/>
    <n v="25.97"/>
  </r>
  <r>
    <x v="2"/>
    <x v="11"/>
    <n v="38152"/>
    <n v="19517"/>
    <n v="18635"/>
    <n v="20454"/>
    <n v="10432"/>
    <n v="10022"/>
    <n v="53.61"/>
    <n v="53.45"/>
    <n v="53.78"/>
  </r>
  <r>
    <x v="3"/>
    <x v="11"/>
    <n v="38152"/>
    <n v="19517"/>
    <n v="18635"/>
    <n v="20446"/>
    <n v="10428"/>
    <n v="10018"/>
    <n v="53.59"/>
    <n v="53.43"/>
    <n v="53.76"/>
  </r>
  <r>
    <x v="4"/>
    <x v="12"/>
    <n v="38511"/>
    <n v="19611"/>
    <n v="18900"/>
    <n v="8875"/>
    <n v="4889"/>
    <n v="3986"/>
    <n v="23.045363662330242"/>
    <n v="24.929886288307582"/>
    <n v="21.089947089947088"/>
  </r>
  <r>
    <x v="2"/>
    <x v="13"/>
    <n v="38532"/>
    <n v="19590"/>
    <n v="18942"/>
    <n v="20023"/>
    <n v="10197"/>
    <n v="9826"/>
    <n v="51.964600851240526"/>
    <n v="52.052067381317002"/>
    <n v="51.874142118044553"/>
  </r>
  <r>
    <x v="3"/>
    <x v="13"/>
    <n v="38532"/>
    <n v="19590"/>
    <n v="18942"/>
    <n v="20016"/>
    <n v="10193"/>
    <n v="9823"/>
    <n v="51.946434132668948"/>
    <n v="52.031648800408369"/>
    <n v="51.858304297328687"/>
  </r>
  <r>
    <x v="2"/>
    <x v="14"/>
    <n v="38652"/>
    <n v="19619"/>
    <n v="19033"/>
    <n v="19266"/>
    <n v="9930"/>
    <n v="9336"/>
    <n v="49.844768705371003"/>
    <n v="50.614200519904173"/>
    <n v="49.051647139179323"/>
  </r>
  <r>
    <x v="3"/>
    <x v="14"/>
    <n v="38652"/>
    <n v="19619"/>
    <n v="19033"/>
    <n v="19264"/>
    <n v="9930"/>
    <n v="9334"/>
    <n v="49.839594328883372"/>
    <n v="50.614200519904173"/>
    <n v="49.041139074239481"/>
  </r>
  <r>
    <x v="2"/>
    <x v="15"/>
    <n v="39896"/>
    <n v="20206"/>
    <n v="19690"/>
    <n v="20282"/>
    <n v="10313"/>
    <n v="9969"/>
    <n v="50.84"/>
    <n v="51.04"/>
    <n v="50.63"/>
  </r>
  <r>
    <x v="3"/>
    <x v="15"/>
    <n v="39896"/>
    <n v="20206"/>
    <n v="19690"/>
    <n v="20283"/>
    <n v="10314"/>
    <n v="9969"/>
    <n v="50.84"/>
    <n v="51.04"/>
    <n v="50.63"/>
  </r>
  <r>
    <x v="2"/>
    <x v="16"/>
    <n v="40190"/>
    <n v="20352"/>
    <n v="19838"/>
    <n v="17762"/>
    <n v="9025"/>
    <n v="8737"/>
    <n v="44.2"/>
    <n v="44.34"/>
    <n v="44.04"/>
  </r>
  <r>
    <x v="3"/>
    <x v="16"/>
    <n v="40190"/>
    <n v="20352"/>
    <n v="19838"/>
    <n v="17762"/>
    <n v="9025"/>
    <n v="8737"/>
    <n v="44.2"/>
    <n v="44.34"/>
    <n v="44.04"/>
  </r>
  <r>
    <x v="2"/>
    <x v="17"/>
    <n v="40611"/>
    <n v="20528"/>
    <n v="20083"/>
    <n v="19760"/>
    <n v="9932"/>
    <n v="9828"/>
    <n v="48.66"/>
    <n v="48.38"/>
    <n v="48.94"/>
  </r>
  <r>
    <x v="3"/>
    <x v="17"/>
    <n v="40611"/>
    <n v="20528"/>
    <n v="20083"/>
    <n v="19761"/>
    <n v="9932"/>
    <n v="9829"/>
    <n v="48.66"/>
    <n v="48.38"/>
    <n v="48.94"/>
  </r>
  <r>
    <x v="5"/>
    <x v="18"/>
    <n v="37112"/>
    <n v="19127"/>
    <n v="17985"/>
    <n v="12101"/>
    <n v="6200"/>
    <n v="5901"/>
    <n v="32.606704031041176"/>
    <n v="32.414910858995135"/>
    <n v="32.810675562969138"/>
  </r>
  <r>
    <x v="5"/>
    <x v="19"/>
    <n v="37978"/>
    <n v="19453"/>
    <n v="18525"/>
    <n v="11523"/>
    <n v="5998"/>
    <n v="5525"/>
    <n v="30.341250197482754"/>
    <n v="30.833290495039329"/>
    <n v="29.82456140350877"/>
  </r>
  <r>
    <x v="5"/>
    <x v="20"/>
    <n v="38454"/>
    <n v="19537"/>
    <n v="18917"/>
    <n v="15564"/>
    <n v="7762"/>
    <n v="7802"/>
    <n v="40.47433296926198"/>
    <n v="39.729743563494907"/>
    <n v="41.243326108791031"/>
  </r>
  <r>
    <x v="5"/>
    <x v="21"/>
    <n v="38635"/>
    <n v="19555"/>
    <n v="19080"/>
    <n v="15534"/>
    <n v="7701"/>
    <n v="7833"/>
    <n v="40.207066131745826"/>
    <n v="39.381232421375607"/>
    <n v="41.053459119496857"/>
  </r>
  <r>
    <x v="5"/>
    <x v="22"/>
    <n v="39929"/>
    <n v="20193"/>
    <n v="19736"/>
    <n v="9886"/>
    <n v="5025"/>
    <n v="4861"/>
    <n v="24.76"/>
    <n v="24.88"/>
    <n v="24.63"/>
  </r>
  <r>
    <x v="5"/>
    <x v="23"/>
    <n v="40443"/>
    <n v="20464"/>
    <n v="19979"/>
    <n v="13358"/>
    <n v="6644"/>
    <n v="6714"/>
    <n v="33.03"/>
    <n v="32.47"/>
    <n v="33.61"/>
  </r>
  <r>
    <x v="6"/>
    <x v="18"/>
    <s v="無投票"/>
    <s v="無投票"/>
    <s v="無投票"/>
    <s v="無投票"/>
    <s v="無投票"/>
    <s v="無投票"/>
    <s v="無投票"/>
    <s v="無投票"/>
    <s v="無投票"/>
  </r>
  <r>
    <x v="6"/>
    <x v="19"/>
    <s v="無投票"/>
    <s v="無投票"/>
    <s v="無投票"/>
    <s v="無投票"/>
    <s v="無投票"/>
    <s v="無投票"/>
    <s v="無投票"/>
    <s v="無投票"/>
    <s v="無投票"/>
  </r>
  <r>
    <x v="6"/>
    <x v="20"/>
    <n v="38460"/>
    <n v="19541"/>
    <n v="18919"/>
    <n v="15537"/>
    <n v="7746"/>
    <n v="7791"/>
    <n v="40.397815912636503"/>
    <n v="39.639731845862549"/>
    <n v="41.180823510756383"/>
  </r>
  <r>
    <x v="6"/>
    <x v="21"/>
    <n v="38635"/>
    <n v="19555"/>
    <n v="19080"/>
    <n v="15500"/>
    <n v="7682"/>
    <n v="7818"/>
    <n v="40.119063025753846"/>
    <n v="39.28407057018665"/>
    <n v="40.974842767295598"/>
  </r>
  <r>
    <x v="6"/>
    <x v="22"/>
    <s v="無投票"/>
    <s v="無投票"/>
    <s v="無投票"/>
    <s v="無投票"/>
    <s v="無投票"/>
    <s v="無投票"/>
    <s v="無投票"/>
    <s v="無投票"/>
    <s v="無投票"/>
  </r>
  <r>
    <x v="6"/>
    <x v="23"/>
    <n v="40442"/>
    <n v="20463"/>
    <n v="19979"/>
    <n v="13235"/>
    <n v="6585"/>
    <n v="6650"/>
    <n v="32.729999999999997"/>
    <n v="32.18"/>
    <n v="33.28"/>
  </r>
  <r>
    <x v="7"/>
    <x v="24"/>
    <n v="36827"/>
    <n v="18941"/>
    <n v="17886"/>
    <n v="14611"/>
    <n v="7175"/>
    <n v="7436"/>
    <n v="39.674695196459119"/>
    <n v="37.880787709202259"/>
    <n v="41.574415744157442"/>
  </r>
  <r>
    <x v="7"/>
    <x v="25"/>
    <n v="37748"/>
    <n v="19288"/>
    <n v="18460"/>
    <n v="15702"/>
    <n v="7643"/>
    <n v="8059"/>
    <n v="41.59690579633358"/>
    <n v="39.625673994193285"/>
    <n v="43.656554712892742"/>
  </r>
  <r>
    <x v="7"/>
    <x v="26"/>
    <n v="38589"/>
    <n v="19611"/>
    <n v="18978"/>
    <n v="15248"/>
    <n v="7454"/>
    <n v="7794"/>
    <n v="39.513851097463011"/>
    <n v="38.009280505838561"/>
    <n v="41.068605754030983"/>
  </r>
  <r>
    <x v="7"/>
    <x v="27"/>
    <n v="38542"/>
    <n v="19517"/>
    <n v="19025"/>
    <n v="11623"/>
    <n v="5803"/>
    <n v="5820"/>
    <n v="30.156712158165117"/>
    <n v="29.733053235640721"/>
    <n v="30.59132720105125"/>
  </r>
  <r>
    <x v="7"/>
    <x v="28"/>
    <n v="39772"/>
    <n v="20145"/>
    <n v="19627"/>
    <n v="10638"/>
    <n v="5375"/>
    <n v="5263"/>
    <n v="26.75"/>
    <n v="26.68"/>
    <n v="26.82"/>
  </r>
  <r>
    <x v="7"/>
    <x v="29"/>
    <n v="40313"/>
    <n v="20390"/>
    <n v="19923"/>
    <n v="12077"/>
    <n v="6008"/>
    <n v="6069"/>
    <n v="29.96"/>
    <n v="29.47"/>
    <n v="30.46"/>
  </r>
  <r>
    <x v="8"/>
    <x v="30"/>
    <n v="35490"/>
    <n v="18325"/>
    <n v="17165"/>
    <n v="21754"/>
    <n v="10743"/>
    <n v="11011"/>
    <n v="61.296139757678212"/>
    <n v="58.624829467939975"/>
    <n v="64.147975531604999"/>
  </r>
  <r>
    <x v="8"/>
    <x v="31"/>
    <n v="37263"/>
    <n v="19123"/>
    <n v="18140"/>
    <n v="20366"/>
    <n v="9972"/>
    <n v="10394"/>
    <n v="54.654751361940804"/>
    <n v="52.14662971291115"/>
    <n v="57.298787210584344"/>
  </r>
  <r>
    <x v="8"/>
    <x v="32"/>
    <n v="38038"/>
    <n v="19373"/>
    <n v="18665"/>
    <n v="21158"/>
    <n v="10362"/>
    <n v="10796"/>
    <n v="55.623324044376673"/>
    <n v="53.486811541836573"/>
    <n v="57.840878649879457"/>
  </r>
  <r>
    <x v="8"/>
    <x v="33"/>
    <n v="38679"/>
    <n v="19640"/>
    <n v="19039"/>
    <n v="17123"/>
    <n v="8471"/>
    <n v="8652"/>
    <n v="44.269500245611312"/>
    <n v="43.131364562118122"/>
    <n v="45.443563212353588"/>
  </r>
  <r>
    <x v="8"/>
    <x v="34"/>
    <n v="39621"/>
    <n v="20063"/>
    <n v="19558"/>
    <n v="16610"/>
    <n v="8131"/>
    <n v="8479"/>
    <n v="41.92"/>
    <n v="40.53"/>
    <n v="43.35"/>
  </r>
  <r>
    <x v="8"/>
    <x v="35"/>
    <n v="40008"/>
    <n v="20194"/>
    <n v="19814"/>
    <n v="16891"/>
    <n v="8220"/>
    <n v="8671"/>
    <n v="42.22"/>
    <n v="40.71"/>
    <n v="43.76"/>
  </r>
  <r>
    <x v="8"/>
    <x v="36"/>
    <n v="40126"/>
    <n v="20218"/>
    <n v="19908"/>
    <n v="14842"/>
    <n v="7220"/>
    <n v="7622"/>
    <n v="36.99"/>
    <n v="35.71"/>
    <n v="38.29"/>
  </r>
</pivotCacheRecords>
</file>

<file path=xl/pivotCache/pivotCacheRecords15.xml><?xml version="1.0" encoding="utf-8"?>
<pivotCacheRecords xmlns="http://schemas.openxmlformats.org/spreadsheetml/2006/main" xmlns:r="http://schemas.openxmlformats.org/officeDocument/2006/relationships" count="55">
  <r>
    <x v="0"/>
    <x v="0"/>
    <n v="221"/>
    <n v="0"/>
    <n v="32"/>
    <n v="1"/>
    <n v="5"/>
    <n v="77"/>
    <n v="16"/>
    <n v="15"/>
    <n v="63"/>
    <n v="0"/>
    <n v="5"/>
    <n v="2"/>
    <n v="0"/>
    <n v="5"/>
    <s v="-"/>
    <s v="-"/>
  </r>
  <r>
    <x v="0"/>
    <x v="1"/>
    <n v="36"/>
    <n v="0"/>
    <n v="3"/>
    <n v="0"/>
    <n v="1"/>
    <n v="27"/>
    <n v="1"/>
    <n v="0"/>
    <n v="2"/>
    <n v="0"/>
    <n v="1"/>
    <n v="1"/>
    <n v="0"/>
    <n v="0"/>
    <s v="-"/>
    <s v="-"/>
  </r>
  <r>
    <x v="0"/>
    <x v="2"/>
    <n v="24"/>
    <n v="0"/>
    <n v="6"/>
    <n v="0"/>
    <n v="0"/>
    <n v="12"/>
    <n v="0"/>
    <n v="0"/>
    <n v="4"/>
    <n v="0"/>
    <n v="1"/>
    <n v="0"/>
    <n v="0"/>
    <n v="1"/>
    <s v="-"/>
    <s v="-"/>
  </r>
  <r>
    <x v="0"/>
    <x v="3"/>
    <n v="1"/>
    <n v="0"/>
    <n v="0"/>
    <n v="0"/>
    <n v="0"/>
    <n v="0"/>
    <n v="0"/>
    <n v="0"/>
    <n v="1"/>
    <n v="0"/>
    <n v="0"/>
    <n v="0"/>
    <n v="0"/>
    <n v="0"/>
    <s v="-"/>
    <s v="-"/>
  </r>
  <r>
    <x v="0"/>
    <x v="4"/>
    <n v="8"/>
    <n v="0"/>
    <n v="0"/>
    <n v="0"/>
    <n v="0"/>
    <n v="7"/>
    <n v="0"/>
    <n v="0"/>
    <n v="1"/>
    <n v="0"/>
    <n v="0"/>
    <n v="0"/>
    <n v="0"/>
    <n v="0"/>
    <s v="-"/>
    <s v="-"/>
  </r>
  <r>
    <x v="0"/>
    <x v="5"/>
    <n v="12"/>
    <n v="0"/>
    <n v="6"/>
    <n v="0"/>
    <n v="0"/>
    <n v="3"/>
    <n v="0"/>
    <n v="0"/>
    <n v="3"/>
    <n v="0"/>
    <n v="0"/>
    <n v="0"/>
    <n v="0"/>
    <n v="0"/>
    <s v="-"/>
    <s v="-"/>
  </r>
  <r>
    <x v="0"/>
    <x v="6"/>
    <n v="8"/>
    <n v="0"/>
    <n v="3"/>
    <n v="0"/>
    <n v="1"/>
    <n v="3"/>
    <n v="1"/>
    <n v="0"/>
    <n v="0"/>
    <n v="0"/>
    <n v="0"/>
    <n v="0"/>
    <n v="0"/>
    <n v="0"/>
    <s v="-"/>
    <s v="-"/>
  </r>
  <r>
    <x v="0"/>
    <x v="7"/>
    <n v="9"/>
    <n v="0"/>
    <n v="1"/>
    <n v="0"/>
    <n v="0"/>
    <n v="5"/>
    <n v="0"/>
    <n v="1"/>
    <n v="0"/>
    <n v="0"/>
    <n v="1"/>
    <n v="1"/>
    <n v="0"/>
    <n v="0"/>
    <s v="-"/>
    <s v="-"/>
  </r>
  <r>
    <x v="0"/>
    <x v="8"/>
    <n v="17"/>
    <n v="0"/>
    <n v="3"/>
    <n v="0"/>
    <n v="2"/>
    <n v="5"/>
    <n v="2"/>
    <n v="1"/>
    <n v="3"/>
    <n v="0"/>
    <n v="1"/>
    <n v="0"/>
    <n v="0"/>
    <n v="0"/>
    <s v="-"/>
    <s v="-"/>
  </r>
  <r>
    <x v="0"/>
    <x v="9"/>
    <n v="70"/>
    <n v="0"/>
    <n v="2"/>
    <n v="1"/>
    <n v="1"/>
    <n v="8"/>
    <n v="6"/>
    <n v="11"/>
    <n v="36"/>
    <n v="0"/>
    <n v="1"/>
    <n v="0"/>
    <n v="0"/>
    <n v="4"/>
    <s v="-"/>
    <s v="-"/>
  </r>
  <r>
    <x v="0"/>
    <x v="10"/>
    <n v="36"/>
    <n v="0"/>
    <n v="8"/>
    <n v="0"/>
    <n v="0"/>
    <n v="7"/>
    <n v="6"/>
    <n v="2"/>
    <n v="13"/>
    <n v="0"/>
    <n v="0"/>
    <n v="0"/>
    <n v="0"/>
    <n v="0"/>
    <s v="-"/>
    <s v="-"/>
  </r>
  <r>
    <x v="1"/>
    <x v="0"/>
    <n v="181"/>
    <n v="0"/>
    <n v="21"/>
    <n v="0"/>
    <n v="3"/>
    <n v="66"/>
    <n v="13"/>
    <n v="14"/>
    <n v="52"/>
    <n v="1"/>
    <n v="3"/>
    <n v="3"/>
    <n v="0"/>
    <n v="5"/>
    <s v="-"/>
    <s v="-"/>
  </r>
  <r>
    <x v="1"/>
    <x v="1"/>
    <n v="25"/>
    <n v="0"/>
    <n v="0"/>
    <n v="0"/>
    <n v="0"/>
    <n v="21"/>
    <n v="0"/>
    <n v="0"/>
    <n v="3"/>
    <n v="0"/>
    <n v="0"/>
    <n v="1"/>
    <n v="0"/>
    <n v="0"/>
    <s v="-"/>
    <s v="-"/>
  </r>
  <r>
    <x v="1"/>
    <x v="2"/>
    <n v="17"/>
    <n v="0"/>
    <n v="5"/>
    <n v="0"/>
    <n v="1"/>
    <n v="6"/>
    <n v="0"/>
    <n v="0"/>
    <n v="3"/>
    <n v="0"/>
    <n v="1"/>
    <n v="0"/>
    <n v="0"/>
    <n v="1"/>
    <s v="-"/>
    <s v="-"/>
  </r>
  <r>
    <x v="1"/>
    <x v="3"/>
    <n v="0"/>
    <n v="0"/>
    <n v="0"/>
    <n v="0"/>
    <n v="0"/>
    <n v="0"/>
    <n v="0"/>
    <n v="0"/>
    <n v="0"/>
    <n v="0"/>
    <n v="0"/>
    <n v="0"/>
    <n v="0"/>
    <n v="0"/>
    <s v="-"/>
    <s v="-"/>
  </r>
  <r>
    <x v="1"/>
    <x v="4"/>
    <n v="7"/>
    <n v="0"/>
    <n v="0"/>
    <n v="0"/>
    <n v="0"/>
    <n v="6"/>
    <n v="1"/>
    <n v="0"/>
    <n v="0"/>
    <n v="0"/>
    <n v="0"/>
    <n v="0"/>
    <n v="0"/>
    <n v="0"/>
    <s v="-"/>
    <s v="-"/>
  </r>
  <r>
    <x v="1"/>
    <x v="5"/>
    <n v="11"/>
    <n v="0"/>
    <n v="2"/>
    <n v="0"/>
    <n v="1"/>
    <n v="5"/>
    <n v="0"/>
    <n v="0"/>
    <n v="3"/>
    <n v="0"/>
    <n v="0"/>
    <n v="0"/>
    <n v="0"/>
    <n v="0"/>
    <s v="-"/>
    <s v="-"/>
  </r>
  <r>
    <x v="1"/>
    <x v="6"/>
    <n v="8"/>
    <n v="0"/>
    <n v="4"/>
    <n v="0"/>
    <n v="1"/>
    <n v="2"/>
    <n v="1"/>
    <n v="0"/>
    <n v="0"/>
    <n v="0"/>
    <n v="0"/>
    <n v="0"/>
    <n v="0"/>
    <n v="0"/>
    <s v="-"/>
    <s v="-"/>
  </r>
  <r>
    <x v="1"/>
    <x v="7"/>
    <n v="9"/>
    <n v="0"/>
    <n v="0"/>
    <n v="0"/>
    <n v="0"/>
    <n v="6"/>
    <n v="0"/>
    <n v="1"/>
    <n v="0"/>
    <n v="0"/>
    <n v="1"/>
    <n v="1"/>
    <n v="0"/>
    <n v="0"/>
    <s v="-"/>
    <s v="-"/>
  </r>
  <r>
    <x v="1"/>
    <x v="8"/>
    <n v="17"/>
    <n v="0"/>
    <n v="4"/>
    <n v="0"/>
    <n v="0"/>
    <n v="6"/>
    <n v="2"/>
    <n v="1"/>
    <n v="3"/>
    <n v="0"/>
    <n v="0"/>
    <n v="1"/>
    <n v="0"/>
    <n v="0"/>
    <s v="-"/>
    <s v="-"/>
  </r>
  <r>
    <x v="1"/>
    <x v="9"/>
    <n v="62"/>
    <n v="0"/>
    <n v="1"/>
    <n v="0"/>
    <n v="0"/>
    <n v="10"/>
    <n v="5"/>
    <n v="11"/>
    <n v="29"/>
    <n v="1"/>
    <n v="1"/>
    <n v="0"/>
    <n v="0"/>
    <n v="4"/>
    <s v="-"/>
    <s v="-"/>
  </r>
  <r>
    <x v="1"/>
    <x v="10"/>
    <n v="25"/>
    <n v="0"/>
    <n v="5"/>
    <n v="0"/>
    <n v="0"/>
    <n v="4"/>
    <n v="4"/>
    <n v="1"/>
    <n v="11"/>
    <n v="0"/>
    <n v="0"/>
    <n v="0"/>
    <n v="0"/>
    <n v="0"/>
    <s v="-"/>
    <s v="-"/>
  </r>
  <r>
    <x v="2"/>
    <x v="0"/>
    <n v="164"/>
    <n v="0"/>
    <n v="20"/>
    <n v="0"/>
    <n v="3"/>
    <n v="63"/>
    <n v="13"/>
    <n v="13"/>
    <n v="45"/>
    <n v="0"/>
    <n v="1"/>
    <n v="3"/>
    <n v="0"/>
    <n v="3"/>
    <s v="-"/>
    <s v="-"/>
  </r>
  <r>
    <x v="2"/>
    <x v="1"/>
    <n v="24"/>
    <n v="0"/>
    <n v="1"/>
    <n v="0"/>
    <n v="1"/>
    <n v="18"/>
    <n v="0"/>
    <n v="0"/>
    <n v="3"/>
    <n v="0"/>
    <n v="1"/>
    <n v="0"/>
    <n v="0"/>
    <n v="0"/>
    <s v="-"/>
    <s v="-"/>
  </r>
  <r>
    <x v="2"/>
    <x v="2"/>
    <n v="11"/>
    <n v="0"/>
    <n v="3"/>
    <n v="0"/>
    <n v="0"/>
    <n v="7"/>
    <n v="0"/>
    <n v="0"/>
    <n v="1"/>
    <n v="0"/>
    <n v="0"/>
    <n v="0"/>
    <n v="0"/>
    <n v="0"/>
    <s v="-"/>
    <s v="-"/>
  </r>
  <r>
    <x v="2"/>
    <x v="3"/>
    <n v="0"/>
    <n v="0"/>
    <n v="0"/>
    <n v="0"/>
    <n v="0"/>
    <n v="0"/>
    <n v="0"/>
    <n v="0"/>
    <n v="0"/>
    <n v="0"/>
    <n v="0"/>
    <n v="0"/>
    <n v="0"/>
    <n v="0"/>
    <s v="-"/>
    <s v="-"/>
  </r>
  <r>
    <x v="2"/>
    <x v="4"/>
    <n v="7"/>
    <n v="0"/>
    <n v="2"/>
    <n v="0"/>
    <n v="0"/>
    <n v="4"/>
    <n v="1"/>
    <n v="0"/>
    <n v="0"/>
    <n v="0"/>
    <n v="0"/>
    <n v="0"/>
    <n v="0"/>
    <n v="0"/>
    <s v="-"/>
    <s v="-"/>
  </r>
  <r>
    <x v="2"/>
    <x v="5"/>
    <n v="14"/>
    <n v="0"/>
    <n v="5"/>
    <n v="0"/>
    <n v="1"/>
    <n v="5"/>
    <n v="0"/>
    <n v="1"/>
    <n v="2"/>
    <n v="0"/>
    <n v="0"/>
    <n v="0"/>
    <n v="0"/>
    <n v="0"/>
    <s v="-"/>
    <s v="-"/>
  </r>
  <r>
    <x v="2"/>
    <x v="6"/>
    <n v="7"/>
    <n v="0"/>
    <n v="2"/>
    <n v="0"/>
    <n v="1"/>
    <n v="3"/>
    <n v="1"/>
    <n v="0"/>
    <n v="0"/>
    <n v="0"/>
    <n v="0"/>
    <n v="0"/>
    <n v="0"/>
    <n v="0"/>
    <s v="-"/>
    <s v="-"/>
  </r>
  <r>
    <x v="2"/>
    <x v="7"/>
    <n v="9"/>
    <n v="0"/>
    <n v="0"/>
    <n v="0"/>
    <n v="0"/>
    <n v="6"/>
    <n v="0"/>
    <n v="1"/>
    <n v="0"/>
    <n v="0"/>
    <n v="0"/>
    <n v="2"/>
    <n v="0"/>
    <n v="0"/>
    <s v="-"/>
    <s v="-"/>
  </r>
  <r>
    <x v="2"/>
    <x v="8"/>
    <n v="13"/>
    <n v="0"/>
    <n v="3"/>
    <n v="0"/>
    <n v="0"/>
    <n v="4"/>
    <n v="3"/>
    <n v="0"/>
    <n v="2"/>
    <n v="0"/>
    <n v="0"/>
    <n v="1"/>
    <n v="0"/>
    <n v="0"/>
    <s v="-"/>
    <s v="-"/>
  </r>
  <r>
    <x v="2"/>
    <x v="9"/>
    <n v="55"/>
    <n v="0"/>
    <n v="1"/>
    <n v="0"/>
    <n v="0"/>
    <n v="8"/>
    <n v="4"/>
    <n v="11"/>
    <n v="28"/>
    <n v="0"/>
    <n v="0"/>
    <n v="0"/>
    <n v="0"/>
    <n v="3"/>
    <s v="-"/>
    <s v="-"/>
  </r>
  <r>
    <x v="2"/>
    <x v="10"/>
    <n v="24"/>
    <n v="0"/>
    <n v="3"/>
    <n v="0"/>
    <n v="0"/>
    <n v="8"/>
    <n v="4"/>
    <n v="0"/>
    <n v="9"/>
    <n v="0"/>
    <n v="0"/>
    <n v="0"/>
    <n v="0"/>
    <n v="0"/>
    <s v="-"/>
    <s v="-"/>
  </r>
  <r>
    <x v="3"/>
    <x v="0"/>
    <n v="152"/>
    <n v="0"/>
    <n v="21"/>
    <n v="0"/>
    <n v="5"/>
    <n v="55"/>
    <n v="12"/>
    <n v="12"/>
    <n v="39"/>
    <n v="5"/>
    <n v="1"/>
    <n v="0"/>
    <n v="0"/>
    <n v="2"/>
    <n v="0"/>
    <n v="0"/>
  </r>
  <r>
    <x v="3"/>
    <x v="1"/>
    <n v="24"/>
    <n v="0"/>
    <n v="3"/>
    <n v="0"/>
    <n v="1"/>
    <n v="16"/>
    <n v="1"/>
    <n v="0"/>
    <n v="2"/>
    <n v="0"/>
    <n v="1"/>
    <n v="0"/>
    <n v="0"/>
    <n v="0"/>
    <n v="0"/>
    <n v="0"/>
  </r>
  <r>
    <x v="3"/>
    <x v="2"/>
    <n v="10"/>
    <n v="0"/>
    <n v="3"/>
    <n v="0"/>
    <n v="1"/>
    <n v="5"/>
    <n v="0"/>
    <n v="0"/>
    <n v="1"/>
    <n v="0"/>
    <n v="0"/>
    <n v="0"/>
    <n v="0"/>
    <n v="0"/>
    <n v="0"/>
    <n v="0"/>
  </r>
  <r>
    <x v="3"/>
    <x v="3"/>
    <n v="0"/>
    <n v="0"/>
    <n v="0"/>
    <n v="0"/>
    <n v="0"/>
    <n v="0"/>
    <n v="0"/>
    <n v="0"/>
    <n v="0"/>
    <n v="0"/>
    <n v="0"/>
    <n v="0"/>
    <n v="0"/>
    <n v="0"/>
    <n v="0"/>
    <n v="0"/>
  </r>
  <r>
    <x v="3"/>
    <x v="4"/>
    <s v="x"/>
    <n v="0"/>
    <s v="x"/>
    <s v="x"/>
    <s v="x"/>
    <s v="x"/>
    <s v="x"/>
    <s v="x"/>
    <s v="x"/>
    <s v="x"/>
    <s v="x"/>
    <s v="x"/>
    <s v="x"/>
    <s v="x"/>
    <s v="x"/>
    <s v="x"/>
  </r>
  <r>
    <x v="3"/>
    <x v="5"/>
    <n v="13"/>
    <n v="0"/>
    <n v="4"/>
    <n v="0"/>
    <n v="1"/>
    <n v="6"/>
    <n v="0"/>
    <n v="0"/>
    <n v="2"/>
    <n v="0"/>
    <n v="0"/>
    <n v="0"/>
    <n v="0"/>
    <n v="0"/>
    <n v="0"/>
    <n v="0"/>
  </r>
  <r>
    <x v="3"/>
    <x v="6"/>
    <s v="x"/>
    <n v="0"/>
    <s v="x"/>
    <s v="x"/>
    <s v="x"/>
    <s v="x"/>
    <s v="x"/>
    <s v="x"/>
    <s v="x"/>
    <s v="x"/>
    <s v="x"/>
    <s v="x"/>
    <s v="x"/>
    <s v="x"/>
    <s v="x"/>
    <s v="x"/>
  </r>
  <r>
    <x v="3"/>
    <x v="7"/>
    <n v="9"/>
    <n v="0"/>
    <n v="0"/>
    <n v="0"/>
    <n v="0"/>
    <n v="7"/>
    <n v="0"/>
    <n v="1"/>
    <n v="0"/>
    <n v="1"/>
    <n v="0"/>
    <n v="0"/>
    <n v="0"/>
    <n v="0"/>
    <n v="0"/>
    <n v="0"/>
  </r>
  <r>
    <x v="3"/>
    <x v="8"/>
    <n v="11"/>
    <n v="0"/>
    <n v="3"/>
    <n v="0"/>
    <n v="0"/>
    <n v="4"/>
    <n v="2"/>
    <n v="0"/>
    <n v="2"/>
    <n v="0"/>
    <n v="0"/>
    <n v="0"/>
    <n v="0"/>
    <n v="0"/>
    <n v="0"/>
    <n v="0"/>
  </r>
  <r>
    <x v="3"/>
    <x v="9"/>
    <n v="55"/>
    <n v="0"/>
    <n v="2"/>
    <n v="0"/>
    <n v="0"/>
    <n v="9"/>
    <n v="5"/>
    <n v="11"/>
    <n v="24"/>
    <n v="2"/>
    <n v="0"/>
    <n v="0"/>
    <n v="0"/>
    <n v="2"/>
    <n v="0"/>
    <n v="0"/>
  </r>
  <r>
    <x v="3"/>
    <x v="10"/>
    <n v="21"/>
    <n v="0"/>
    <n v="3"/>
    <n v="0"/>
    <n v="1"/>
    <n v="4"/>
    <n v="3"/>
    <n v="0"/>
    <n v="8"/>
    <n v="2"/>
    <n v="0"/>
    <n v="0"/>
    <n v="0"/>
    <n v="0"/>
    <n v="0"/>
    <n v="0"/>
  </r>
  <r>
    <x v="4"/>
    <x v="0"/>
    <n v="125"/>
    <n v="0"/>
    <n v="11"/>
    <n v="0"/>
    <n v="4"/>
    <n v="45"/>
    <n v="14"/>
    <n v="15"/>
    <n v="33"/>
    <n v="1"/>
    <n v="0"/>
    <n v="0"/>
    <n v="0"/>
    <n v="2"/>
    <n v="0"/>
    <n v="0"/>
  </r>
  <r>
    <x v="4"/>
    <x v="1"/>
    <n v="14"/>
    <n v="0"/>
    <n v="1"/>
    <n v="0"/>
    <n v="1"/>
    <n v="9"/>
    <n v="2"/>
    <n v="0"/>
    <n v="1"/>
    <n v="0"/>
    <n v="0"/>
    <n v="0"/>
    <n v="0"/>
    <n v="0"/>
    <n v="0"/>
    <n v="0"/>
  </r>
  <r>
    <x v="4"/>
    <x v="2"/>
    <n v="6"/>
    <n v="0"/>
    <n v="1"/>
    <n v="0"/>
    <n v="0"/>
    <n v="4"/>
    <n v="0"/>
    <n v="1"/>
    <n v="0"/>
    <n v="0"/>
    <n v="0"/>
    <n v="0"/>
    <n v="0"/>
    <n v="0"/>
    <n v="0"/>
    <n v="0"/>
  </r>
  <r>
    <x v="4"/>
    <x v="3"/>
    <n v="0"/>
    <n v="0"/>
    <n v="0"/>
    <n v="0"/>
    <n v="0"/>
    <n v="0"/>
    <n v="0"/>
    <n v="0"/>
    <n v="0"/>
    <n v="0"/>
    <n v="0"/>
    <n v="0"/>
    <n v="0"/>
    <n v="0"/>
    <n v="0"/>
    <n v="0"/>
  </r>
  <r>
    <x v="4"/>
    <x v="4"/>
    <s v="x"/>
    <n v="0"/>
    <s v="x"/>
    <s v="x"/>
    <s v="x"/>
    <s v="x"/>
    <s v="x"/>
    <s v="x"/>
    <s v="x"/>
    <s v="x"/>
    <s v="x"/>
    <s v="x"/>
    <s v="x"/>
    <s v="x"/>
    <s v="x"/>
    <s v="x"/>
  </r>
  <r>
    <x v="4"/>
    <x v="5"/>
    <n v="11"/>
    <n v="0"/>
    <n v="2"/>
    <n v="0"/>
    <n v="1"/>
    <n v="6"/>
    <n v="0"/>
    <n v="0"/>
    <n v="2"/>
    <n v="0"/>
    <n v="0"/>
    <n v="0"/>
    <n v="0"/>
    <n v="0"/>
    <n v="0"/>
    <n v="0"/>
  </r>
  <r>
    <x v="4"/>
    <x v="6"/>
    <n v="8"/>
    <n v="0"/>
    <n v="3"/>
    <n v="0"/>
    <n v="2"/>
    <n v="2"/>
    <n v="1"/>
    <n v="0"/>
    <n v="0"/>
    <n v="0"/>
    <n v="0"/>
    <n v="0"/>
    <n v="0"/>
    <n v="0"/>
    <n v="0"/>
    <n v="0"/>
  </r>
  <r>
    <x v="4"/>
    <x v="7"/>
    <s v="x"/>
    <n v="0"/>
    <s v="x"/>
    <s v="x"/>
    <s v="x"/>
    <s v="x"/>
    <s v="x"/>
    <s v="x"/>
    <s v="x"/>
    <s v="x"/>
    <s v="x"/>
    <s v="x"/>
    <s v="x"/>
    <s v="x"/>
    <s v="x"/>
    <s v="x"/>
  </r>
  <r>
    <x v="4"/>
    <x v="8"/>
    <n v="9"/>
    <n v="0"/>
    <n v="2"/>
    <n v="0"/>
    <n v="0"/>
    <n v="2"/>
    <n v="3"/>
    <n v="0"/>
    <n v="2"/>
    <n v="0"/>
    <n v="0"/>
    <n v="0"/>
    <n v="0"/>
    <n v="0"/>
    <n v="0"/>
    <n v="0"/>
  </r>
  <r>
    <x v="4"/>
    <x v="9"/>
    <n v="56"/>
    <n v="0"/>
    <n v="1"/>
    <n v="0"/>
    <n v="0"/>
    <n v="11"/>
    <n v="5"/>
    <n v="14"/>
    <n v="22"/>
    <n v="1"/>
    <n v="0"/>
    <n v="0"/>
    <n v="0"/>
    <n v="2"/>
    <n v="0"/>
    <n v="0"/>
  </r>
  <r>
    <x v="4"/>
    <x v="10"/>
    <n v="13"/>
    <n v="0"/>
    <n v="0"/>
    <n v="0"/>
    <n v="0"/>
    <n v="4"/>
    <n v="3"/>
    <n v="0"/>
    <n v="6"/>
    <n v="0"/>
    <n v="0"/>
    <n v="0"/>
    <n v="0"/>
    <n v="0"/>
    <n v="0"/>
    <n v="0"/>
  </r>
</pivotCacheRecords>
</file>

<file path=xl/pivotCache/pivotCacheRecords150.xml><?xml version="1.0" encoding="utf-8"?>
<pivotCacheRecords xmlns="http://schemas.openxmlformats.org/spreadsheetml/2006/main" xmlns:r="http://schemas.openxmlformats.org/officeDocument/2006/relationships" count="17">
  <r>
    <x v="0"/>
    <n v="55744"/>
    <n v="8128"/>
    <n v="25739"/>
    <n v="19248"/>
    <n v="2629"/>
  </r>
  <r>
    <x v="1"/>
    <n v="57337"/>
    <n v="8639"/>
    <n v="27145"/>
    <n v="19018"/>
    <n v="2535"/>
  </r>
  <r>
    <x v="2"/>
    <n v="57000"/>
    <n v="11251"/>
    <n v="24670"/>
    <n v="18535"/>
    <n v="2544"/>
  </r>
  <r>
    <x v="3"/>
    <n v="50046"/>
    <n v="9199"/>
    <n v="22060"/>
    <n v="17484"/>
    <n v="1303"/>
  </r>
  <r>
    <x v="4"/>
    <n v="48278"/>
    <n v="6535"/>
    <n v="22877"/>
    <n v="17864"/>
    <n v="1002"/>
  </r>
  <r>
    <x v="5"/>
    <n v="51154"/>
    <n v="8357"/>
    <n v="24696"/>
    <n v="17101"/>
    <n v="1000"/>
  </r>
  <r>
    <x v="6"/>
    <n v="48932"/>
    <n v="8363"/>
    <n v="23332"/>
    <n v="16249"/>
    <n v="988"/>
  </r>
  <r>
    <x v="7"/>
    <n v="48266"/>
    <n v="7979"/>
    <n v="23452"/>
    <n v="15898"/>
    <n v="937"/>
  </r>
  <r>
    <x v="8"/>
    <n v="49894"/>
    <n v="8512"/>
    <n v="24054"/>
    <n v="16270"/>
    <n v="1058"/>
  </r>
  <r>
    <x v="9"/>
    <n v="50254"/>
    <n v="8495"/>
    <n v="24400"/>
    <n v="16257"/>
    <n v="1102"/>
  </r>
  <r>
    <x v="10"/>
    <n v="48735"/>
    <n v="8263"/>
    <n v="24074"/>
    <n v="15300"/>
    <n v="1098"/>
  </r>
  <r>
    <x v="11"/>
    <n v="48646"/>
    <n v="8325"/>
    <n v="24012"/>
    <n v="15147"/>
    <n v="1162"/>
  </r>
  <r>
    <x v="12"/>
    <n v="44900"/>
    <n v="7723"/>
    <n v="22096"/>
    <n v="14042"/>
    <n v="1039"/>
  </r>
  <r>
    <x v="13"/>
    <n v="41713"/>
    <n v="7493"/>
    <n v="20427"/>
    <n v="12791"/>
    <n v="1002"/>
  </r>
  <r>
    <x v="14"/>
    <n v="40644"/>
    <n v="8094"/>
    <n v="19480"/>
    <n v="11920"/>
    <n v="1150"/>
  </r>
  <r>
    <x v="15"/>
    <n v="38940"/>
    <n v="9275"/>
    <n v="17008"/>
    <n v="11318"/>
    <n v="1339"/>
  </r>
  <r>
    <x v="16"/>
    <n v="37931"/>
    <n v="10469"/>
    <n v="15999"/>
    <n v="10305"/>
    <n v="1158"/>
  </r>
</pivotCacheRecords>
</file>

<file path=xl/pivotCache/pivotCacheRecords151.xml><?xml version="1.0" encoding="utf-8"?>
<pivotCacheRecords xmlns="http://schemas.openxmlformats.org/spreadsheetml/2006/main" xmlns:r="http://schemas.openxmlformats.org/officeDocument/2006/relationships" count="5">
  <r>
    <x v="0"/>
    <n v="22183"/>
    <n v="21321"/>
    <n v="862"/>
    <n v="14635"/>
    <n v="14042"/>
    <n v="593"/>
  </r>
  <r>
    <x v="1"/>
    <n v="21508"/>
    <n v="19552"/>
    <n v="1956"/>
    <n v="13610"/>
    <n v="12408"/>
    <n v="1202"/>
  </r>
  <r>
    <x v="2"/>
    <n v="21669"/>
    <n v="18648"/>
    <n v="3021"/>
    <n v="13636"/>
    <n v="11521"/>
    <n v="2115"/>
  </r>
  <r>
    <x v="3"/>
    <n v="20625"/>
    <n v="16373"/>
    <n v="4252"/>
    <n v="14257"/>
    <n v="10946"/>
    <n v="3311"/>
  </r>
  <r>
    <x v="4"/>
    <n v="20918"/>
    <n v="15999"/>
    <n v="4919"/>
    <n v="14274"/>
    <n v="10305"/>
    <n v="3969"/>
  </r>
</pivotCacheRecords>
</file>

<file path=xl/pivotCache/pivotCacheRecords152.xml><?xml version="1.0" encoding="utf-8"?>
<pivotCacheRecords xmlns="http://schemas.openxmlformats.org/spreadsheetml/2006/main" xmlns:r="http://schemas.openxmlformats.org/officeDocument/2006/relationships" count="17">
  <r>
    <x v="0"/>
    <n v="3804"/>
    <n v="1905"/>
    <n v="1899"/>
  </r>
  <r>
    <x v="1"/>
    <n v="3766"/>
    <n v="1879"/>
    <n v="1887"/>
  </r>
  <r>
    <x v="2"/>
    <n v="3577"/>
    <n v="1718"/>
    <n v="1859"/>
  </r>
  <r>
    <x v="3"/>
    <n v="2652"/>
    <n v="1277"/>
    <n v="1375"/>
  </r>
  <r>
    <x v="4"/>
    <n v="2815"/>
    <n v="1417"/>
    <n v="1398"/>
  </r>
  <r>
    <x v="5"/>
    <n v="2702"/>
    <n v="1334"/>
    <n v="1368"/>
  </r>
  <r>
    <x v="6"/>
    <n v="2880"/>
    <n v="1494"/>
    <n v="1386"/>
  </r>
  <r>
    <x v="7"/>
    <n v="2744"/>
    <n v="1411"/>
    <n v="1333"/>
  </r>
  <r>
    <x v="8"/>
    <n v="2855"/>
    <n v="1459"/>
    <n v="1396"/>
  </r>
  <r>
    <x v="9"/>
    <n v="2885"/>
    <n v="1451"/>
    <n v="1434"/>
  </r>
  <r>
    <x v="10"/>
    <n v="2972"/>
    <n v="1554"/>
    <n v="1418"/>
  </r>
  <r>
    <x v="11"/>
    <n v="3060"/>
    <n v="1596"/>
    <n v="1464"/>
  </r>
  <r>
    <x v="12"/>
    <n v="2852"/>
    <n v="1537"/>
    <n v="1315"/>
  </r>
  <r>
    <x v="13"/>
    <n v="2938"/>
    <n v="1517"/>
    <n v="1421"/>
  </r>
  <r>
    <x v="14"/>
    <n v="3211"/>
    <n v="1692"/>
    <n v="1519"/>
  </r>
  <r>
    <x v="15"/>
    <n v="3100"/>
    <n v="1579"/>
    <n v="1521"/>
  </r>
  <r>
    <x v="16"/>
    <n v="2981"/>
    <n v="1536"/>
    <n v="1445"/>
  </r>
</pivotCacheRecords>
</file>

<file path=xl/pivotCache/pivotCacheRecords153.xml><?xml version="1.0" encoding="utf-8"?>
<pivotCacheRecords xmlns="http://schemas.openxmlformats.org/spreadsheetml/2006/main" xmlns:r="http://schemas.openxmlformats.org/officeDocument/2006/relationships" count="17">
  <r>
    <x v="0"/>
    <n v="3473"/>
    <n v="1819"/>
    <n v="1654"/>
    <n v="29111"/>
  </r>
  <r>
    <x v="1"/>
    <n v="3642"/>
    <n v="1831"/>
    <n v="1811"/>
    <n v="29131"/>
  </r>
  <r>
    <x v="2"/>
    <n v="3618"/>
    <n v="1821"/>
    <n v="1797"/>
    <n v="29302"/>
  </r>
  <r>
    <x v="3"/>
    <n v="3523"/>
    <n v="1811"/>
    <n v="1712"/>
    <n v="29401"/>
  </r>
  <r>
    <x v="4"/>
    <n v="3522"/>
    <n v="1790"/>
    <n v="1732"/>
    <n v="29459"/>
  </r>
  <r>
    <x v="5"/>
    <n v="3175"/>
    <n v="1460"/>
    <n v="1715"/>
    <n v="29204"/>
  </r>
  <r>
    <x v="6"/>
    <n v="3358"/>
    <n v="1738"/>
    <n v="1620"/>
    <n v="29322"/>
  </r>
  <r>
    <x v="7"/>
    <n v="3301"/>
    <n v="1680"/>
    <n v="1621"/>
    <n v="29381"/>
  </r>
  <r>
    <x v="8"/>
    <n v="3233"/>
    <n v="1664"/>
    <n v="1569"/>
    <n v="29476"/>
  </r>
  <r>
    <x v="9"/>
    <n v="3357"/>
    <n v="1736"/>
    <n v="1621"/>
    <n v="29591"/>
  </r>
  <r>
    <x v="10"/>
    <n v="3344"/>
    <n v="1688"/>
    <n v="1656"/>
    <n v="29623"/>
  </r>
  <r>
    <x v="11"/>
    <n v="3374"/>
    <n v="1757"/>
    <n v="1617"/>
    <n v="29763"/>
  </r>
  <r>
    <x v="12"/>
    <n v="3316"/>
    <n v="1760"/>
    <n v="1556"/>
    <n v="29867"/>
  </r>
  <r>
    <x v="13"/>
    <n v="3181"/>
    <n v="1632"/>
    <n v="1549"/>
    <n v="29950"/>
  </r>
  <r>
    <x v="14"/>
    <n v="3363"/>
    <n v="1731"/>
    <n v="1632"/>
    <n v="30049"/>
  </r>
  <r>
    <x v="15"/>
    <n v="3193"/>
    <n v="1589"/>
    <n v="1604"/>
    <n v="30034"/>
  </r>
  <r>
    <x v="16"/>
    <n v="3202"/>
    <n v="1583"/>
    <n v="1619"/>
    <n v="29998"/>
  </r>
</pivotCacheRecords>
</file>

<file path=xl/pivotCache/pivotCacheRecords154.xml><?xml version="1.0" encoding="utf-8"?>
<pivotCacheRecords xmlns="http://schemas.openxmlformats.org/spreadsheetml/2006/main" xmlns:r="http://schemas.openxmlformats.org/officeDocument/2006/relationships" count="16">
  <r>
    <x v="0"/>
    <n v="394"/>
    <n v="353"/>
    <n v="227"/>
    <n v="5"/>
    <n v="1"/>
    <n v="2"/>
    <n v="41"/>
    <n v="25"/>
    <n v="2"/>
    <n v="50"/>
  </r>
  <r>
    <x v="1"/>
    <n v="394"/>
    <n v="348"/>
    <n v="222"/>
    <n v="5"/>
    <n v="2"/>
    <n v="2"/>
    <n v="40"/>
    <n v="25"/>
    <n v="2"/>
    <n v="50"/>
  </r>
  <r>
    <x v="2"/>
    <n v="394"/>
    <n v="351"/>
    <n v="226"/>
    <n v="5"/>
    <n v="2"/>
    <n v="2"/>
    <n v="40"/>
    <n v="25"/>
    <n v="2"/>
    <n v="49"/>
  </r>
  <r>
    <x v="3"/>
    <n v="394"/>
    <n v="350"/>
    <n v="223"/>
    <n v="5"/>
    <n v="2"/>
    <n v="2"/>
    <n v="40"/>
    <n v="25"/>
    <n v="2"/>
    <n v="51"/>
  </r>
  <r>
    <x v="4"/>
    <n v="394"/>
    <n v="350"/>
    <n v="229"/>
    <n v="5"/>
    <n v="2"/>
    <n v="2"/>
    <n v="35"/>
    <n v="22"/>
    <n v="2"/>
    <n v="53"/>
  </r>
  <r>
    <x v="5"/>
    <n v="394"/>
    <n v="349"/>
    <n v="230"/>
    <n v="5"/>
    <n v="2"/>
    <n v="2"/>
    <n v="35"/>
    <n v="22"/>
    <n v="2"/>
    <n v="51"/>
  </r>
  <r>
    <x v="6"/>
    <n v="390"/>
    <n v="343"/>
    <n v="226"/>
    <n v="5"/>
    <n v="2"/>
    <n v="2"/>
    <n v="32"/>
    <n v="21"/>
    <n v="2"/>
    <n v="53"/>
  </r>
  <r>
    <x v="7"/>
    <n v="390"/>
    <n v="346"/>
    <n v="227"/>
    <n v="5"/>
    <n v="2"/>
    <n v="2"/>
    <n v="33"/>
    <n v="19"/>
    <n v="2"/>
    <n v="56"/>
  </r>
  <r>
    <x v="8"/>
    <n v="390"/>
    <n v="343"/>
    <n v="240"/>
    <n v="5"/>
    <n v="2"/>
    <n v="2"/>
    <n v="18"/>
    <n v="18"/>
    <n v="2"/>
    <n v="56"/>
  </r>
  <r>
    <x v="9"/>
    <n v="390"/>
    <n v="355"/>
    <n v="245"/>
    <n v="5"/>
    <n v="2"/>
    <n v="2"/>
    <n v="21"/>
    <n v="19"/>
    <n v="2"/>
    <n v="59"/>
  </r>
  <r>
    <x v="10"/>
    <n v="390"/>
    <n v="354"/>
    <n v="241"/>
    <n v="5"/>
    <n v="2"/>
    <n v="2"/>
    <n v="24"/>
    <n v="19"/>
    <n v="2"/>
    <n v="59"/>
  </r>
  <r>
    <x v="11"/>
    <n v="390"/>
    <n v="354"/>
    <n v="240"/>
    <n v="5"/>
    <n v="2"/>
    <n v="2"/>
    <n v="24"/>
    <n v="18"/>
    <n v="2"/>
    <n v="61"/>
  </r>
  <r>
    <x v="12"/>
    <n v="390"/>
    <n v="365"/>
    <n v="249"/>
    <n v="5"/>
    <n v="2"/>
    <n v="2"/>
    <n v="26"/>
    <n v="21"/>
    <n v="2"/>
    <n v="58"/>
  </r>
  <r>
    <x v="13"/>
    <n v="332"/>
    <n v="309"/>
    <n v="251"/>
    <n v="5"/>
    <n v="2"/>
    <n v="2"/>
    <n v="28"/>
    <n v="19"/>
    <n v="2"/>
    <n v="0"/>
  </r>
  <r>
    <x v="14"/>
    <n v="332"/>
    <n v="314"/>
    <n v="256"/>
    <n v="5"/>
    <n v="2"/>
    <n v="2"/>
    <n v="28"/>
    <n v="19"/>
    <n v="2"/>
    <n v="0"/>
  </r>
  <r>
    <x v="15"/>
    <n v="332"/>
    <n v="312"/>
    <n v="258"/>
    <n v="5"/>
    <n v="1"/>
    <n v="2"/>
    <n v="26"/>
    <n v="18"/>
    <n v="2"/>
    <n v="0"/>
  </r>
</pivotCacheRecords>
</file>

<file path=xl/pivotCache/pivotCacheRecords155.xml><?xml version="1.0" encoding="utf-8"?>
<pivotCacheRecords xmlns="http://schemas.openxmlformats.org/spreadsheetml/2006/main" xmlns:r="http://schemas.openxmlformats.org/officeDocument/2006/relationships" count="180">
  <r>
    <x v="0"/>
    <x v="0"/>
    <n v="46"/>
    <n v="132"/>
    <n v="38"/>
    <n v="93"/>
    <n v="1"/>
    <n v="86"/>
    <s v="-"/>
    <s v="-"/>
    <s v="-"/>
  </r>
  <r>
    <x v="1"/>
    <x v="0"/>
    <n v="3"/>
    <n v="143"/>
    <n v="29"/>
    <n v="113"/>
    <n v="1"/>
    <n v="140"/>
    <s v="-"/>
    <s v="-"/>
    <s v="-"/>
  </r>
  <r>
    <x v="2"/>
    <x v="0"/>
    <n v="-55"/>
    <n v="271"/>
    <n v="114"/>
    <n v="153"/>
    <n v="4"/>
    <n v="326"/>
    <s v="-"/>
    <s v="-"/>
    <s v="-"/>
  </r>
  <r>
    <x v="3"/>
    <x v="0"/>
    <n v="67"/>
    <n v="232"/>
    <n v="83"/>
    <n v="148"/>
    <n v="1"/>
    <n v="165"/>
    <s v="-"/>
    <s v="-"/>
    <s v="-"/>
  </r>
  <r>
    <x v="4"/>
    <x v="0"/>
    <n v="-10"/>
    <n v="123"/>
    <n v="33"/>
    <n v="90"/>
    <n v="0"/>
    <n v="133"/>
    <s v="-"/>
    <s v="-"/>
    <s v="-"/>
  </r>
  <r>
    <x v="5"/>
    <x v="0"/>
    <n v="-47"/>
    <n v="108"/>
    <n v="25"/>
    <n v="82"/>
    <n v="1"/>
    <n v="155"/>
    <s v="-"/>
    <s v="-"/>
    <s v="-"/>
  </r>
  <r>
    <x v="6"/>
    <x v="0"/>
    <n v="10"/>
    <n v="143"/>
    <n v="50"/>
    <n v="93"/>
    <n v="0"/>
    <n v="133"/>
    <s v="-"/>
    <s v="-"/>
    <s v="-"/>
  </r>
  <r>
    <x v="7"/>
    <x v="0"/>
    <n v="-18"/>
    <n v="121"/>
    <n v="24"/>
    <n v="95"/>
    <n v="2"/>
    <n v="139"/>
    <s v="-"/>
    <s v="-"/>
    <s v="-"/>
  </r>
  <r>
    <x v="8"/>
    <x v="0"/>
    <n v="19"/>
    <n v="152"/>
    <n v="17"/>
    <n v="129"/>
    <n v="6"/>
    <n v="133"/>
    <s v="-"/>
    <s v="-"/>
    <s v="-"/>
  </r>
  <r>
    <x v="9"/>
    <x v="0"/>
    <n v="-11"/>
    <n v="111"/>
    <n v="29"/>
    <n v="78"/>
    <n v="4"/>
    <n v="122"/>
    <s v="-"/>
    <s v="-"/>
    <s v="-"/>
  </r>
  <r>
    <x v="10"/>
    <x v="0"/>
    <n v="-11"/>
    <n v="119"/>
    <n v="39"/>
    <n v="78"/>
    <n v="2"/>
    <n v="130"/>
    <s v="-"/>
    <s v="-"/>
    <s v="-"/>
  </r>
  <r>
    <x v="11"/>
    <x v="0"/>
    <n v="-66"/>
    <n v="97"/>
    <n v="19"/>
    <n v="77"/>
    <n v="1"/>
    <n v="163"/>
    <s v="-"/>
    <s v="-"/>
    <s v="-"/>
  </r>
  <r>
    <x v="12"/>
    <x v="1"/>
    <n v="-27"/>
    <n v="113"/>
    <n v="29"/>
    <n v="83"/>
    <n v="1"/>
    <n v="140"/>
    <s v="-"/>
    <s v="-"/>
    <s v="-"/>
  </r>
  <r>
    <x v="13"/>
    <x v="1"/>
    <n v="6"/>
    <n v="138"/>
    <n v="50"/>
    <n v="86"/>
    <n v="2"/>
    <n v="132"/>
    <s v="-"/>
    <s v="-"/>
    <s v="-"/>
  </r>
  <r>
    <x v="14"/>
    <x v="1"/>
    <n v="-54"/>
    <n v="260"/>
    <n v="89"/>
    <n v="169"/>
    <n v="2"/>
    <n v="314"/>
    <s v="-"/>
    <s v="-"/>
    <s v="-"/>
  </r>
  <r>
    <x v="15"/>
    <x v="1"/>
    <n v="18"/>
    <n v="187"/>
    <n v="81"/>
    <n v="106"/>
    <n v="0"/>
    <n v="169"/>
    <s v="-"/>
    <s v="-"/>
    <s v="-"/>
  </r>
  <r>
    <x v="16"/>
    <x v="1"/>
    <n v="13"/>
    <n v="155"/>
    <n v="44"/>
    <n v="109"/>
    <n v="2"/>
    <n v="142"/>
    <s v="-"/>
    <s v="-"/>
    <s v="-"/>
  </r>
  <r>
    <x v="17"/>
    <x v="1"/>
    <n v="-3"/>
    <n v="118"/>
    <n v="38"/>
    <n v="79"/>
    <n v="1"/>
    <n v="121"/>
    <s v="-"/>
    <s v="-"/>
    <s v="-"/>
  </r>
  <r>
    <x v="18"/>
    <x v="1"/>
    <n v="28"/>
    <n v="145"/>
    <n v="37"/>
    <n v="107"/>
    <n v="1"/>
    <n v="117"/>
    <s v="-"/>
    <s v="-"/>
    <s v="-"/>
  </r>
  <r>
    <x v="19"/>
    <x v="1"/>
    <n v="3"/>
    <n v="144"/>
    <n v="39"/>
    <n v="103"/>
    <n v="2"/>
    <n v="141"/>
    <s v="-"/>
    <s v="-"/>
    <s v="-"/>
  </r>
  <r>
    <x v="20"/>
    <x v="1"/>
    <n v="-12"/>
    <n v="117"/>
    <n v="22"/>
    <n v="95"/>
    <n v="0"/>
    <n v="129"/>
    <s v="-"/>
    <s v="-"/>
    <s v="-"/>
  </r>
  <r>
    <x v="21"/>
    <x v="1"/>
    <n v="4"/>
    <n v="155"/>
    <n v="32"/>
    <n v="118"/>
    <n v="5"/>
    <n v="151"/>
    <s v="-"/>
    <s v="-"/>
    <s v="-"/>
  </r>
  <r>
    <x v="22"/>
    <x v="1"/>
    <n v="-13"/>
    <n v="124"/>
    <n v="27"/>
    <n v="95"/>
    <n v="2"/>
    <n v="137"/>
    <s v="-"/>
    <s v="-"/>
    <s v="-"/>
  </r>
  <r>
    <x v="23"/>
    <x v="1"/>
    <n v="-16"/>
    <n v="114"/>
    <n v="18"/>
    <n v="95"/>
    <n v="1"/>
    <n v="130"/>
    <s v="-"/>
    <s v="-"/>
    <s v="-"/>
  </r>
  <r>
    <x v="24"/>
    <x v="2"/>
    <n v="-54"/>
    <n v="104"/>
    <n v="28"/>
    <n v="73"/>
    <n v="3"/>
    <n v="158"/>
    <s v="-"/>
    <s v="-"/>
    <s v="-"/>
  </r>
  <r>
    <x v="25"/>
    <x v="2"/>
    <n v="-5"/>
    <n v="120"/>
    <n v="34"/>
    <n v="86"/>
    <n v="0"/>
    <n v="125"/>
    <s v="-"/>
    <s v="-"/>
    <s v="-"/>
  </r>
  <r>
    <x v="26"/>
    <x v="2"/>
    <n v="-9"/>
    <n v="316"/>
    <n v="148"/>
    <n v="167"/>
    <n v="1"/>
    <n v="325"/>
    <s v="-"/>
    <s v="-"/>
    <s v="-"/>
  </r>
  <r>
    <x v="27"/>
    <x v="2"/>
    <n v="25"/>
    <n v="192"/>
    <n v="72"/>
    <n v="120"/>
    <n v="0"/>
    <n v="167"/>
    <s v="-"/>
    <s v="-"/>
    <s v="-"/>
  </r>
  <r>
    <x v="28"/>
    <x v="2"/>
    <n v="-16"/>
    <n v="160"/>
    <n v="56"/>
    <n v="103"/>
    <n v="1"/>
    <n v="176"/>
    <s v="-"/>
    <s v="-"/>
    <s v="-"/>
  </r>
  <r>
    <x v="29"/>
    <x v="2"/>
    <n v="-26"/>
    <n v="118"/>
    <n v="33"/>
    <n v="83"/>
    <n v="2"/>
    <n v="144"/>
    <s v="-"/>
    <s v="-"/>
    <s v="-"/>
  </r>
  <r>
    <x v="30"/>
    <x v="2"/>
    <n v="11"/>
    <n v="145"/>
    <n v="35"/>
    <n v="110"/>
    <n v="0"/>
    <n v="134"/>
    <s v="-"/>
    <s v="-"/>
    <s v="-"/>
  </r>
  <r>
    <x v="31"/>
    <x v="2"/>
    <n v="83"/>
    <n v="210"/>
    <n v="67"/>
    <n v="143"/>
    <n v="0"/>
    <n v="127"/>
    <s v="-"/>
    <s v="-"/>
    <s v="-"/>
  </r>
  <r>
    <x v="32"/>
    <x v="2"/>
    <n v="-8"/>
    <n v="139"/>
    <n v="46"/>
    <n v="92"/>
    <n v="1"/>
    <n v="147"/>
    <s v="-"/>
    <s v="-"/>
    <s v="-"/>
  </r>
  <r>
    <x v="33"/>
    <x v="2"/>
    <n v="-5"/>
    <n v="173"/>
    <n v="41"/>
    <n v="132"/>
    <n v="0"/>
    <n v="178"/>
    <s v="-"/>
    <s v="-"/>
    <s v="-"/>
  </r>
  <r>
    <x v="34"/>
    <x v="2"/>
    <n v="-44"/>
    <n v="124"/>
    <n v="33"/>
    <n v="91"/>
    <n v="0"/>
    <n v="168"/>
    <s v="-"/>
    <s v="-"/>
    <s v="-"/>
  </r>
  <r>
    <x v="35"/>
    <x v="2"/>
    <n v="25"/>
    <n v="151"/>
    <n v="27"/>
    <n v="122"/>
    <n v="2"/>
    <n v="126"/>
    <s v="-"/>
    <s v="-"/>
    <s v="-"/>
  </r>
  <r>
    <x v="36"/>
    <x v="3"/>
    <n v="-15"/>
    <n v="128"/>
    <n v="38"/>
    <n v="89"/>
    <n v="1"/>
    <n v="143"/>
    <s v="-"/>
    <s v="-"/>
    <s v="-"/>
  </r>
  <r>
    <x v="37"/>
    <x v="3"/>
    <n v="9"/>
    <n v="148"/>
    <n v="43"/>
    <n v="105"/>
    <n v="0"/>
    <n v="139"/>
    <s v="-"/>
    <s v="-"/>
    <s v="-"/>
  </r>
  <r>
    <x v="38"/>
    <x v="3"/>
    <n v="-67"/>
    <n v="267"/>
    <n v="97"/>
    <n v="169"/>
    <n v="1"/>
    <n v="334"/>
    <s v="-"/>
    <s v="-"/>
    <s v="-"/>
  </r>
  <r>
    <x v="39"/>
    <x v="3"/>
    <n v="27"/>
    <n v="230"/>
    <n v="112"/>
    <n v="116"/>
    <n v="2"/>
    <n v="203"/>
    <s v="-"/>
    <s v="-"/>
    <s v="-"/>
  </r>
  <r>
    <x v="40"/>
    <x v="3"/>
    <n v="51"/>
    <n v="183"/>
    <n v="62"/>
    <n v="120"/>
    <n v="1"/>
    <n v="132"/>
    <s v="-"/>
    <s v="-"/>
    <s v="-"/>
  </r>
  <r>
    <x v="41"/>
    <x v="3"/>
    <n v="26"/>
    <n v="156"/>
    <n v="52"/>
    <n v="104"/>
    <n v="0"/>
    <n v="130"/>
    <s v="-"/>
    <s v="-"/>
    <s v="-"/>
  </r>
  <r>
    <x v="42"/>
    <x v="3"/>
    <n v="22"/>
    <n v="162"/>
    <n v="61"/>
    <n v="99"/>
    <n v="2"/>
    <n v="140"/>
    <s v="-"/>
    <s v="-"/>
    <s v="-"/>
  </r>
  <r>
    <x v="43"/>
    <x v="3"/>
    <n v="15"/>
    <n v="159"/>
    <n v="43"/>
    <n v="116"/>
    <n v="0"/>
    <n v="144"/>
    <s v="-"/>
    <s v="-"/>
    <s v="-"/>
  </r>
  <r>
    <x v="44"/>
    <x v="3"/>
    <n v="-16"/>
    <n v="129"/>
    <n v="41"/>
    <n v="86"/>
    <n v="2"/>
    <n v="145"/>
    <s v="-"/>
    <s v="-"/>
    <s v="-"/>
  </r>
  <r>
    <x v="45"/>
    <x v="3"/>
    <n v="-37"/>
    <n v="124"/>
    <n v="34"/>
    <n v="88"/>
    <n v="2"/>
    <n v="161"/>
    <s v="-"/>
    <s v="-"/>
    <s v="-"/>
  </r>
  <r>
    <x v="46"/>
    <x v="3"/>
    <n v="-12"/>
    <n v="116"/>
    <n v="33"/>
    <n v="83"/>
    <n v="0"/>
    <n v="128"/>
    <s v="-"/>
    <s v="-"/>
    <s v="-"/>
  </r>
  <r>
    <x v="47"/>
    <x v="3"/>
    <n v="-32"/>
    <n v="108"/>
    <n v="32"/>
    <n v="75"/>
    <n v="1"/>
    <n v="140"/>
    <s v="-"/>
    <s v="-"/>
    <s v="-"/>
  </r>
  <r>
    <x v="48"/>
    <x v="4"/>
    <n v="30"/>
    <n v="153"/>
    <n v="51"/>
    <n v="100"/>
    <n v="2"/>
    <n v="123"/>
    <s v="-"/>
    <s v="-"/>
    <s v="-"/>
  </r>
  <r>
    <x v="49"/>
    <x v="4"/>
    <n v="-2"/>
    <n v="121"/>
    <n v="38"/>
    <n v="79"/>
    <n v="4"/>
    <n v="123"/>
    <m/>
    <s v="-"/>
    <s v="-"/>
  </r>
  <r>
    <x v="50"/>
    <x v="4"/>
    <n v="-28"/>
    <n v="263"/>
    <n v="107"/>
    <n v="154"/>
    <n v="2"/>
    <n v="291"/>
    <s v="-"/>
    <s v="-"/>
    <s v="-"/>
  </r>
  <r>
    <x v="51"/>
    <x v="4"/>
    <n v="94"/>
    <n v="232"/>
    <n v="106"/>
    <n v="126"/>
    <n v="0"/>
    <n v="138"/>
    <s v="-"/>
    <s v="-"/>
    <s v="-"/>
  </r>
  <r>
    <x v="52"/>
    <x v="4"/>
    <n v="17"/>
    <n v="145"/>
    <n v="39"/>
    <n v="105"/>
    <n v="1"/>
    <n v="128"/>
    <s v="-"/>
    <s v="-"/>
    <s v="-"/>
  </r>
  <r>
    <x v="53"/>
    <x v="4"/>
    <n v="11"/>
    <n v="151"/>
    <n v="47"/>
    <n v="103"/>
    <n v="1"/>
    <n v="140"/>
    <s v="-"/>
    <s v="-"/>
    <s v="-"/>
  </r>
  <r>
    <x v="54"/>
    <x v="4"/>
    <n v="30"/>
    <n v="172"/>
    <n v="64"/>
    <n v="107"/>
    <n v="1"/>
    <n v="142"/>
    <s v="-"/>
    <s v="-"/>
    <s v="-"/>
  </r>
  <r>
    <x v="55"/>
    <x v="4"/>
    <n v="-14"/>
    <n v="127"/>
    <n v="35"/>
    <n v="89"/>
    <n v="3"/>
    <n v="141"/>
    <s v="-"/>
    <s v="-"/>
    <s v="-"/>
  </r>
  <r>
    <x v="56"/>
    <x v="4"/>
    <n v="7"/>
    <n v="178"/>
    <n v="46"/>
    <n v="132"/>
    <n v="0"/>
    <n v="171"/>
    <s v="-"/>
    <s v="-"/>
    <s v="-"/>
  </r>
  <r>
    <x v="57"/>
    <x v="4"/>
    <n v="51"/>
    <n v="172"/>
    <n v="46"/>
    <n v="126"/>
    <n v="0"/>
    <n v="121"/>
    <s v="-"/>
    <s v="-"/>
    <s v="-"/>
  </r>
  <r>
    <x v="58"/>
    <x v="4"/>
    <n v="31"/>
    <n v="125"/>
    <n v="32"/>
    <n v="92"/>
    <n v="1"/>
    <n v="94"/>
    <s v="-"/>
    <s v="-"/>
    <s v="-"/>
  </r>
  <r>
    <x v="59"/>
    <x v="4"/>
    <n v="17"/>
    <n v="146"/>
    <n v="34"/>
    <n v="111"/>
    <n v="1"/>
    <n v="129"/>
    <s v="-"/>
    <s v="-"/>
    <s v="-"/>
  </r>
  <r>
    <x v="60"/>
    <x v="5"/>
    <n v="45"/>
    <n v="162"/>
    <n v="50"/>
    <n v="110"/>
    <n v="2"/>
    <n v="117"/>
    <s v="-"/>
    <s v="-"/>
    <s v="-"/>
  </r>
  <r>
    <x v="61"/>
    <x v="5"/>
    <n v="0"/>
    <n v="154"/>
    <n v="58"/>
    <n v="95"/>
    <n v="1"/>
    <n v="154"/>
    <s v="-"/>
    <s v="-"/>
    <s v="-"/>
  </r>
  <r>
    <x v="62"/>
    <x v="5"/>
    <n v="29"/>
    <n v="327"/>
    <n v="129"/>
    <n v="198"/>
    <n v="0"/>
    <n v="298"/>
    <s v="-"/>
    <s v="-"/>
    <s v="-"/>
  </r>
  <r>
    <x v="63"/>
    <x v="5"/>
    <n v="48"/>
    <n v="211"/>
    <n v="86"/>
    <n v="124"/>
    <n v="1"/>
    <n v="163"/>
    <s v="-"/>
    <s v="-"/>
    <s v="-"/>
  </r>
  <r>
    <x v="64"/>
    <x v="5"/>
    <n v="5"/>
    <n v="127"/>
    <n v="43"/>
    <n v="84"/>
    <n v="0"/>
    <n v="122"/>
    <s v="-"/>
    <s v="-"/>
    <s v="-"/>
  </r>
  <r>
    <x v="65"/>
    <x v="5"/>
    <n v="20"/>
    <n v="152"/>
    <n v="49"/>
    <n v="101"/>
    <n v="2"/>
    <n v="132"/>
    <s v="-"/>
    <s v="-"/>
    <s v="-"/>
  </r>
  <r>
    <x v="66"/>
    <x v="5"/>
    <n v="-20"/>
    <n v="145"/>
    <n v="49"/>
    <n v="96"/>
    <n v="0"/>
    <n v="165"/>
    <s v="-"/>
    <s v="-"/>
    <s v="-"/>
  </r>
  <r>
    <x v="67"/>
    <x v="5"/>
    <n v="-8"/>
    <n v="129"/>
    <n v="57"/>
    <n v="72"/>
    <n v="0"/>
    <n v="137"/>
    <s v="-"/>
    <s v="-"/>
    <s v="-"/>
  </r>
  <r>
    <x v="68"/>
    <x v="5"/>
    <n v="16"/>
    <n v="150"/>
    <n v="41"/>
    <n v="107"/>
    <n v="2"/>
    <n v="134"/>
    <s v="-"/>
    <s v="-"/>
    <s v="-"/>
  </r>
  <r>
    <x v="69"/>
    <x v="5"/>
    <n v="8"/>
    <n v="160"/>
    <n v="48"/>
    <n v="110"/>
    <n v="2"/>
    <n v="152"/>
    <s v="-"/>
    <s v="-"/>
    <s v="-"/>
  </r>
  <r>
    <x v="70"/>
    <x v="5"/>
    <n v="26"/>
    <n v="134"/>
    <n v="45"/>
    <n v="85"/>
    <n v="4"/>
    <n v="108"/>
    <s v="-"/>
    <s v="-"/>
    <s v="-"/>
  </r>
  <r>
    <x v="71"/>
    <x v="5"/>
    <n v="42"/>
    <n v="164"/>
    <n v="50"/>
    <n v="110"/>
    <n v="4"/>
    <n v="122"/>
    <s v="-"/>
    <s v="-"/>
    <s v="-"/>
  </r>
  <r>
    <x v="72"/>
    <x v="6"/>
    <n v="9"/>
    <n v="128"/>
    <n v="33"/>
    <n v="92"/>
    <n v="3"/>
    <n v="119"/>
    <s v="-"/>
    <s v="-"/>
    <s v="-"/>
  </r>
  <r>
    <x v="73"/>
    <x v="6"/>
    <n v="5"/>
    <n v="147"/>
    <n v="48"/>
    <n v="98"/>
    <n v="1"/>
    <n v="142"/>
    <s v="-"/>
    <s v="-"/>
    <s v="-"/>
  </r>
  <r>
    <x v="74"/>
    <x v="6"/>
    <n v="22"/>
    <n v="313"/>
    <n v="163"/>
    <n v="150"/>
    <m/>
    <n v="291"/>
    <s v="-"/>
    <s v="-"/>
    <s v="-"/>
  </r>
  <r>
    <x v="75"/>
    <x v="6"/>
    <n v="57"/>
    <n v="220"/>
    <n v="89"/>
    <n v="130"/>
    <n v="1"/>
    <n v="163"/>
    <s v="-"/>
    <s v="-"/>
    <s v="-"/>
  </r>
  <r>
    <x v="76"/>
    <x v="6"/>
    <n v="15"/>
    <n v="152"/>
    <n v="54"/>
    <n v="97"/>
    <n v="1"/>
    <n v="137"/>
    <s v="-"/>
    <s v="-"/>
    <s v="-"/>
  </r>
  <r>
    <x v="77"/>
    <x v="6"/>
    <n v="40"/>
    <n v="156"/>
    <n v="53"/>
    <n v="103"/>
    <m/>
    <n v="116"/>
    <s v="-"/>
    <s v="-"/>
    <s v="-"/>
  </r>
  <r>
    <x v="78"/>
    <x v="6"/>
    <n v="11"/>
    <n v="146"/>
    <n v="45"/>
    <n v="100"/>
    <n v="1"/>
    <n v="135"/>
    <s v="-"/>
    <s v="-"/>
    <s v="-"/>
  </r>
  <r>
    <x v="79"/>
    <x v="6"/>
    <n v="31"/>
    <n v="182"/>
    <n v="53"/>
    <n v="127"/>
    <n v="2"/>
    <n v="151"/>
    <s v="-"/>
    <s v="-"/>
    <s v="-"/>
  </r>
  <r>
    <x v="80"/>
    <x v="6"/>
    <n v="-22"/>
    <n v="129"/>
    <n v="36"/>
    <n v="92"/>
    <n v="1"/>
    <n v="151"/>
    <s v="-"/>
    <s v="-"/>
    <s v="-"/>
  </r>
  <r>
    <x v="81"/>
    <x v="6"/>
    <n v="10"/>
    <n v="164"/>
    <n v="50"/>
    <n v="114"/>
    <m/>
    <n v="154"/>
    <s v="-"/>
    <s v="-"/>
    <s v="-"/>
  </r>
  <r>
    <x v="82"/>
    <x v="6"/>
    <n v="5"/>
    <n v="141"/>
    <n v="33"/>
    <n v="106"/>
    <n v="2"/>
    <n v="136"/>
    <s v="-"/>
    <s v="-"/>
    <s v="-"/>
  </r>
  <r>
    <x v="83"/>
    <x v="6"/>
    <n v="16"/>
    <n v="147"/>
    <n v="38"/>
    <n v="108"/>
    <n v="1"/>
    <n v="131"/>
    <s v="-"/>
    <s v="-"/>
    <s v="-"/>
  </r>
  <r>
    <x v="84"/>
    <x v="7"/>
    <n v="-3"/>
    <n v="134"/>
    <n v="41"/>
    <n v="80"/>
    <n v="13"/>
    <n v="137"/>
    <n v="41"/>
    <n v="82"/>
    <n v="14"/>
  </r>
  <r>
    <x v="85"/>
    <x v="7"/>
    <n v="-2"/>
    <n v="125"/>
    <n v="24"/>
    <n v="97"/>
    <n v="4"/>
    <n v="127"/>
    <n v="29"/>
    <n v="93"/>
    <n v="5"/>
  </r>
  <r>
    <x v="86"/>
    <x v="7"/>
    <n v="64"/>
    <n v="331"/>
    <n v="153"/>
    <n v="164"/>
    <n v="14"/>
    <n v="267"/>
    <n v="106"/>
    <n v="152"/>
    <n v="9"/>
  </r>
  <r>
    <x v="87"/>
    <x v="7"/>
    <n v="-30"/>
    <n v="176"/>
    <n v="56"/>
    <n v="103"/>
    <n v="17"/>
    <n v="206"/>
    <n v="71"/>
    <n v="126"/>
    <n v="9"/>
  </r>
  <r>
    <x v="88"/>
    <x v="7"/>
    <n v="27"/>
    <n v="149"/>
    <n v="45"/>
    <n v="89"/>
    <n v="15"/>
    <n v="122"/>
    <n v="39"/>
    <n v="78"/>
    <n v="5"/>
  </r>
  <r>
    <x v="89"/>
    <x v="7"/>
    <n v="41"/>
    <n v="170"/>
    <n v="41"/>
    <n v="112"/>
    <n v="17"/>
    <n v="129"/>
    <n v="44"/>
    <n v="77"/>
    <n v="8"/>
  </r>
  <r>
    <x v="90"/>
    <x v="7"/>
    <n v="11"/>
    <n v="154"/>
    <n v="33"/>
    <n v="107"/>
    <n v="14"/>
    <n v="143"/>
    <n v="28"/>
    <n v="100"/>
    <n v="15"/>
  </r>
  <r>
    <x v="91"/>
    <x v="7"/>
    <n v="17"/>
    <n v="170"/>
    <n v="47"/>
    <n v="116"/>
    <n v="7"/>
    <n v="153"/>
    <n v="45"/>
    <n v="101"/>
    <n v="7"/>
  </r>
  <r>
    <x v="92"/>
    <x v="7"/>
    <n v="-14"/>
    <n v="142"/>
    <n v="39"/>
    <n v="98"/>
    <n v="5"/>
    <n v="156"/>
    <n v="54"/>
    <n v="100"/>
    <n v="2"/>
  </r>
  <r>
    <x v="93"/>
    <x v="7"/>
    <n v="11"/>
    <n v="172"/>
    <n v="27"/>
    <n v="134"/>
    <n v="11"/>
    <n v="161"/>
    <n v="45"/>
    <n v="104"/>
    <n v="12"/>
  </r>
  <r>
    <x v="94"/>
    <x v="7"/>
    <n v="31"/>
    <n v="154"/>
    <n v="54"/>
    <n v="98"/>
    <n v="2"/>
    <n v="123"/>
    <n v="25"/>
    <n v="93"/>
    <n v="5"/>
  </r>
  <r>
    <x v="95"/>
    <x v="7"/>
    <n v="-1"/>
    <n v="143"/>
    <n v="41"/>
    <n v="90"/>
    <n v="12"/>
    <n v="144"/>
    <n v="28"/>
    <n v="112"/>
    <n v="4"/>
  </r>
  <r>
    <x v="96"/>
    <x v="8"/>
    <n v="35"/>
    <n v="155"/>
    <n v="25"/>
    <n v="118"/>
    <n v="12"/>
    <n v="120"/>
    <n v="25"/>
    <n v="84"/>
    <n v="11"/>
  </r>
  <r>
    <x v="97"/>
    <x v="8"/>
    <n v="12"/>
    <n v="152"/>
    <n v="45"/>
    <n v="102"/>
    <n v="5"/>
    <n v="140"/>
    <n v="38"/>
    <n v="100"/>
    <n v="2"/>
  </r>
  <r>
    <x v="98"/>
    <x v="8"/>
    <n v="-2"/>
    <n v="299"/>
    <n v="150"/>
    <n v="132"/>
    <n v="17"/>
    <n v="301"/>
    <n v="128"/>
    <n v="161"/>
    <n v="12"/>
  </r>
  <r>
    <x v="99"/>
    <x v="8"/>
    <n v="23"/>
    <n v="218"/>
    <n v="80"/>
    <n v="130"/>
    <n v="8"/>
    <n v="195"/>
    <n v="53"/>
    <n v="134"/>
    <n v="8"/>
  </r>
  <r>
    <x v="100"/>
    <x v="8"/>
    <n v="28"/>
    <n v="164"/>
    <n v="49"/>
    <n v="102"/>
    <n v="13"/>
    <n v="136"/>
    <n v="38"/>
    <n v="92"/>
    <n v="6"/>
  </r>
  <r>
    <x v="101"/>
    <x v="8"/>
    <n v="-39"/>
    <n v="136"/>
    <n v="32"/>
    <n v="85"/>
    <n v="19"/>
    <n v="175"/>
    <n v="45"/>
    <n v="114"/>
    <n v="16"/>
  </r>
  <r>
    <x v="102"/>
    <x v="8"/>
    <n v="35"/>
    <n v="188"/>
    <n v="58"/>
    <n v="118"/>
    <n v="12"/>
    <n v="153"/>
    <n v="31"/>
    <n v="115"/>
    <n v="7"/>
  </r>
  <r>
    <x v="103"/>
    <x v="8"/>
    <n v="17"/>
    <n v="159"/>
    <n v="59"/>
    <n v="87"/>
    <n v="13"/>
    <n v="142"/>
    <n v="41"/>
    <n v="88"/>
    <n v="13"/>
  </r>
  <r>
    <x v="104"/>
    <x v="8"/>
    <n v="38"/>
    <n v="166"/>
    <n v="48"/>
    <n v="111"/>
    <n v="7"/>
    <n v="128"/>
    <n v="34"/>
    <n v="88"/>
    <n v="6"/>
  </r>
  <r>
    <x v="105"/>
    <x v="8"/>
    <n v="9"/>
    <n v="165"/>
    <n v="40"/>
    <n v="117"/>
    <n v="8"/>
    <n v="156"/>
    <n v="39"/>
    <n v="110"/>
    <n v="7"/>
  </r>
  <r>
    <x v="106"/>
    <x v="8"/>
    <n v="58"/>
    <n v="187"/>
    <n v="44"/>
    <n v="135"/>
    <n v="8"/>
    <n v="129"/>
    <n v="41"/>
    <n v="76"/>
    <n v="12"/>
  </r>
  <r>
    <x v="107"/>
    <x v="8"/>
    <n v="14"/>
    <n v="162"/>
    <n v="42"/>
    <n v="108"/>
    <n v="12"/>
    <n v="148"/>
    <n v="45"/>
    <n v="98"/>
    <n v="5"/>
  </r>
  <r>
    <x v="108"/>
    <x v="9"/>
    <n v="16"/>
    <n v="131"/>
    <n v="36"/>
    <n v="83"/>
    <n v="12"/>
    <n v="115"/>
    <n v="32"/>
    <n v="69"/>
    <n v="14"/>
  </r>
  <r>
    <x v="109"/>
    <x v="9"/>
    <n v="-2"/>
    <n v="124"/>
    <n v="29"/>
    <n v="84"/>
    <n v="11"/>
    <n v="126"/>
    <n v="50"/>
    <n v="72"/>
    <n v="4"/>
  </r>
  <r>
    <x v="110"/>
    <x v="9"/>
    <n v="8"/>
    <n v="301"/>
    <n v="119"/>
    <n v="169"/>
    <n v="13"/>
    <n v="293"/>
    <n v="124"/>
    <n v="161"/>
    <n v="8"/>
  </r>
  <r>
    <x v="111"/>
    <x v="9"/>
    <n v="29"/>
    <n v="214"/>
    <n v="62"/>
    <n v="137"/>
    <n v="15"/>
    <n v="185"/>
    <n v="57"/>
    <n v="120"/>
    <n v="8"/>
  </r>
  <r>
    <x v="112"/>
    <x v="9"/>
    <n v="44"/>
    <n v="186"/>
    <n v="47"/>
    <n v="130"/>
    <n v="9"/>
    <n v="142"/>
    <n v="50"/>
    <n v="88"/>
    <n v="4"/>
  </r>
  <r>
    <x v="113"/>
    <x v="9"/>
    <n v="49"/>
    <n v="211"/>
    <n v="59"/>
    <n v="137"/>
    <n v="15"/>
    <n v="162"/>
    <n v="39"/>
    <n v="103"/>
    <n v="20"/>
  </r>
  <r>
    <x v="114"/>
    <x v="9"/>
    <n v="-3"/>
    <n v="167"/>
    <n v="48"/>
    <n v="98"/>
    <n v="21"/>
    <n v="170"/>
    <n v="53"/>
    <n v="99"/>
    <n v="18"/>
  </r>
  <r>
    <x v="115"/>
    <x v="9"/>
    <n v="15"/>
    <n v="163"/>
    <n v="49"/>
    <n v="97"/>
    <n v="17"/>
    <n v="148"/>
    <n v="35"/>
    <n v="89"/>
    <n v="24"/>
  </r>
  <r>
    <x v="116"/>
    <x v="9"/>
    <n v="19"/>
    <n v="149"/>
    <n v="39"/>
    <n v="99"/>
    <n v="11"/>
    <n v="130"/>
    <n v="28"/>
    <n v="94"/>
    <n v="8"/>
  </r>
  <r>
    <x v="117"/>
    <x v="9"/>
    <n v="11"/>
    <n v="156"/>
    <n v="36"/>
    <n v="109"/>
    <n v="11"/>
    <n v="145"/>
    <n v="31"/>
    <n v="98"/>
    <n v="16"/>
  </r>
  <r>
    <x v="118"/>
    <x v="9"/>
    <n v="29"/>
    <n v="151"/>
    <n v="39"/>
    <n v="103"/>
    <n v="9"/>
    <n v="122"/>
    <n v="32"/>
    <n v="84"/>
    <n v="6"/>
  </r>
  <r>
    <x v="119"/>
    <x v="9"/>
    <n v="-1"/>
    <n v="146"/>
    <n v="39"/>
    <n v="98"/>
    <n v="9"/>
    <n v="147"/>
    <n v="41"/>
    <n v="103"/>
    <n v="3"/>
  </r>
  <r>
    <x v="120"/>
    <x v="10"/>
    <n v="16"/>
    <n v="155"/>
    <n v="47"/>
    <n v="90"/>
    <n v="18"/>
    <n v="139"/>
    <n v="39"/>
    <n v="90"/>
    <n v="10"/>
  </r>
  <r>
    <x v="121"/>
    <x v="10"/>
    <n v="27"/>
    <n v="179"/>
    <n v="55"/>
    <n v="104"/>
    <n v="20"/>
    <n v="152"/>
    <n v="30"/>
    <n v="118"/>
    <n v="4"/>
  </r>
  <r>
    <x v="122"/>
    <x v="10"/>
    <n v="50"/>
    <n v="324"/>
    <n v="157"/>
    <n v="161"/>
    <n v="6"/>
    <n v="274"/>
    <n v="112"/>
    <n v="156"/>
    <n v="6"/>
  </r>
  <r>
    <x v="123"/>
    <x v="10"/>
    <n v="38"/>
    <n v="207"/>
    <n v="68"/>
    <n v="121"/>
    <n v="18"/>
    <n v="169"/>
    <n v="50"/>
    <n v="118"/>
    <n v="1"/>
  </r>
  <r>
    <x v="124"/>
    <x v="10"/>
    <n v="35"/>
    <n v="144"/>
    <n v="26"/>
    <n v="110"/>
    <n v="8"/>
    <n v="109"/>
    <n v="24"/>
    <n v="84"/>
    <n v="1"/>
  </r>
  <r>
    <x v="125"/>
    <x v="10"/>
    <n v="18"/>
    <n v="157"/>
    <n v="37"/>
    <n v="110"/>
    <n v="10"/>
    <n v="139"/>
    <n v="40"/>
    <n v="98"/>
    <n v="1"/>
  </r>
  <r>
    <x v="126"/>
    <x v="10"/>
    <n v="49"/>
    <n v="159"/>
    <n v="32"/>
    <n v="118"/>
    <n v="9"/>
    <n v="110"/>
    <n v="37"/>
    <n v="71"/>
    <n v="2"/>
  </r>
  <r>
    <x v="127"/>
    <x v="10"/>
    <n v="-2"/>
    <n v="137"/>
    <n v="39"/>
    <n v="97"/>
    <n v="1"/>
    <n v="139"/>
    <n v="34"/>
    <n v="97"/>
    <n v="8"/>
  </r>
  <r>
    <x v="128"/>
    <x v="10"/>
    <n v="16"/>
    <n v="162"/>
    <n v="47"/>
    <n v="112"/>
    <n v="3"/>
    <n v="146"/>
    <n v="37"/>
    <n v="100"/>
    <n v="9"/>
  </r>
  <r>
    <x v="129"/>
    <x v="10"/>
    <n v="62"/>
    <n v="176"/>
    <n v="51"/>
    <n v="117"/>
    <n v="8"/>
    <n v="114"/>
    <n v="37"/>
    <n v="72"/>
    <n v="5"/>
  </r>
  <r>
    <x v="130"/>
    <x v="10"/>
    <n v="54"/>
    <n v="175"/>
    <n v="41"/>
    <n v="126"/>
    <n v="8"/>
    <n v="121"/>
    <n v="23"/>
    <n v="81"/>
    <n v="17"/>
  </r>
  <r>
    <x v="131"/>
    <x v="10"/>
    <n v="36"/>
    <n v="144"/>
    <n v="30"/>
    <n v="99"/>
    <n v="15"/>
    <n v="108"/>
    <n v="28"/>
    <n v="79"/>
    <n v="1"/>
  </r>
  <r>
    <x v="132"/>
    <x v="11"/>
    <n v="11"/>
    <n v="138"/>
    <n v="56"/>
    <n v="81"/>
    <n v="1"/>
    <n v="127"/>
    <n v="30"/>
    <n v="92"/>
    <n v="5"/>
  </r>
  <r>
    <x v="133"/>
    <x v="11"/>
    <n v="31"/>
    <n v="182"/>
    <n v="66"/>
    <n v="115"/>
    <n v="1"/>
    <n v="151"/>
    <n v="39"/>
    <n v="108"/>
    <n v="4"/>
  </r>
  <r>
    <x v="134"/>
    <x v="11"/>
    <n v="47"/>
    <n v="319"/>
    <n v="120"/>
    <n v="199"/>
    <n v="0"/>
    <n v="272"/>
    <n v="110"/>
    <n v="159"/>
    <n v="3"/>
  </r>
  <r>
    <x v="135"/>
    <x v="11"/>
    <n v="66"/>
    <n v="213"/>
    <n v="98"/>
    <n v="115"/>
    <n v="0"/>
    <n v="147"/>
    <n v="35"/>
    <n v="110"/>
    <n v="2"/>
  </r>
  <r>
    <x v="136"/>
    <x v="11"/>
    <n v="21"/>
    <n v="134"/>
    <n v="44"/>
    <n v="90"/>
    <n v="0"/>
    <n v="113"/>
    <n v="29"/>
    <n v="79"/>
    <n v="5"/>
  </r>
  <r>
    <x v="137"/>
    <x v="11"/>
    <n v="47"/>
    <n v="172"/>
    <n v="53"/>
    <n v="119"/>
    <n v="0"/>
    <n v="125"/>
    <n v="38"/>
    <n v="79"/>
    <n v="8"/>
  </r>
  <r>
    <x v="138"/>
    <x v="11"/>
    <n v="29"/>
    <n v="150"/>
    <n v="42"/>
    <n v="108"/>
    <n v="0"/>
    <n v="121"/>
    <n v="35"/>
    <n v="79"/>
    <n v="7"/>
  </r>
  <r>
    <x v="139"/>
    <x v="11"/>
    <n v="12"/>
    <n v="167"/>
    <n v="44"/>
    <n v="123"/>
    <n v="0"/>
    <n v="155"/>
    <n v="44"/>
    <n v="100"/>
    <n v="11"/>
  </r>
  <r>
    <x v="140"/>
    <x v="11"/>
    <n v="-13"/>
    <n v="121"/>
    <n v="43"/>
    <n v="77"/>
    <n v="1"/>
    <n v="134"/>
    <n v="41"/>
    <n v="90"/>
    <n v="3"/>
  </r>
  <r>
    <x v="141"/>
    <x v="11"/>
    <n v="66"/>
    <n v="194"/>
    <n v="60"/>
    <n v="134"/>
    <n v="0"/>
    <n v="128"/>
    <n v="37"/>
    <n v="84"/>
    <n v="7"/>
  </r>
  <r>
    <x v="142"/>
    <x v="11"/>
    <n v="14"/>
    <n v="141"/>
    <n v="34"/>
    <n v="107"/>
    <n v="0"/>
    <n v="127"/>
    <n v="35"/>
    <n v="87"/>
    <n v="5"/>
  </r>
  <r>
    <x v="143"/>
    <x v="11"/>
    <n v="60"/>
    <n v="180"/>
    <n v="40"/>
    <n v="140"/>
    <n v="0"/>
    <n v="120"/>
    <n v="46"/>
    <n v="68"/>
    <n v="6"/>
  </r>
  <r>
    <x v="144"/>
    <x v="12"/>
    <n v="23"/>
    <n v="160"/>
    <n v="53"/>
    <n v="107"/>
    <n v="0"/>
    <n v="137"/>
    <n v="46"/>
    <n v="87"/>
    <n v="4"/>
  </r>
  <r>
    <x v="145"/>
    <x v="12"/>
    <n v="28"/>
    <n v="178"/>
    <n v="47"/>
    <n v="130"/>
    <n v="1"/>
    <n v="150"/>
    <n v="34"/>
    <n v="112"/>
    <n v="4"/>
  </r>
  <r>
    <x v="146"/>
    <x v="12"/>
    <n v="-21"/>
    <n v="292"/>
    <n v="123"/>
    <n v="169"/>
    <n v="0"/>
    <n v="313"/>
    <n v="125"/>
    <n v="174"/>
    <n v="14"/>
  </r>
  <r>
    <x v="147"/>
    <x v="12"/>
    <n v="57"/>
    <n v="221"/>
    <n v="124"/>
    <n v="97"/>
    <n v="0"/>
    <n v="164"/>
    <n v="41"/>
    <n v="112"/>
    <n v="11"/>
  </r>
  <r>
    <x v="148"/>
    <x v="12"/>
    <n v="33"/>
    <n v="198"/>
    <n v="83"/>
    <n v="115"/>
    <n v="0"/>
    <n v="165"/>
    <n v="29"/>
    <n v="109"/>
    <n v="27"/>
  </r>
  <r>
    <x v="149"/>
    <x v="12"/>
    <n v="15"/>
    <n v="164"/>
    <n v="72"/>
    <n v="92"/>
    <n v="0"/>
    <n v="149"/>
    <n v="45"/>
    <n v="91"/>
    <n v="13"/>
  </r>
  <r>
    <x v="150"/>
    <x v="12"/>
    <n v="22"/>
    <n v="169"/>
    <n v="57"/>
    <n v="112"/>
    <n v="0"/>
    <n v="147"/>
    <n v="53"/>
    <n v="77"/>
    <n v="17"/>
  </r>
  <r>
    <x v="151"/>
    <x v="12"/>
    <n v="38"/>
    <n v="188"/>
    <n v="71"/>
    <n v="116"/>
    <n v="1"/>
    <n v="150"/>
    <n v="49"/>
    <n v="86"/>
    <n v="15"/>
  </r>
  <r>
    <x v="152"/>
    <x v="12"/>
    <n v="50"/>
    <n v="183"/>
    <n v="69"/>
    <n v="113"/>
    <n v="1"/>
    <n v="133"/>
    <n v="40"/>
    <n v="72"/>
    <n v="21"/>
  </r>
  <r>
    <x v="153"/>
    <x v="12"/>
    <n v="15"/>
    <n v="167"/>
    <n v="50"/>
    <n v="114"/>
    <n v="3"/>
    <n v="152"/>
    <n v="37"/>
    <n v="103"/>
    <n v="12"/>
  </r>
  <r>
    <x v="154"/>
    <x v="12"/>
    <n v="23"/>
    <n v="154"/>
    <n v="59"/>
    <n v="91"/>
    <n v="4"/>
    <n v="131"/>
    <n v="41"/>
    <n v="82"/>
    <n v="8"/>
  </r>
  <r>
    <x v="155"/>
    <x v="12"/>
    <n v="-22"/>
    <n v="146"/>
    <n v="62"/>
    <n v="82"/>
    <n v="2"/>
    <n v="168"/>
    <n v="34"/>
    <n v="109"/>
    <n v="25"/>
  </r>
  <r>
    <x v="156"/>
    <x v="13"/>
    <n v="-17"/>
    <n v="121"/>
    <n v="41"/>
    <n v="67"/>
    <n v="13"/>
    <n v="138"/>
    <n v="40"/>
    <n v="66"/>
    <n v="32"/>
  </r>
  <r>
    <x v="157"/>
    <x v="13"/>
    <n v="71"/>
    <n v="166"/>
    <n v="40"/>
    <n v="112"/>
    <n v="14"/>
    <n v="95"/>
    <n v="34"/>
    <n v="57"/>
    <n v="4"/>
  </r>
  <r>
    <x v="158"/>
    <x v="13"/>
    <n v="52"/>
    <n v="318"/>
    <n v="130"/>
    <n v="161"/>
    <n v="27"/>
    <n v="266"/>
    <n v="103"/>
    <n v="152"/>
    <n v="11"/>
  </r>
  <r>
    <x v="159"/>
    <x v="13"/>
    <n v="17"/>
    <n v="235"/>
    <n v="100"/>
    <n v="125"/>
    <n v="10"/>
    <n v="218"/>
    <n v="77"/>
    <n v="125"/>
    <n v="16"/>
  </r>
  <r>
    <x v="160"/>
    <x v="13"/>
    <n v="35"/>
    <n v="184"/>
    <n v="50"/>
    <n v="111"/>
    <n v="23"/>
    <n v="149"/>
    <n v="43"/>
    <n v="97"/>
    <n v="9"/>
  </r>
  <r>
    <x v="161"/>
    <x v="13"/>
    <n v="56"/>
    <n v="202"/>
    <n v="44"/>
    <n v="130"/>
    <n v="28"/>
    <n v="146"/>
    <n v="55"/>
    <n v="79"/>
    <n v="12"/>
  </r>
  <r>
    <x v="162"/>
    <x v="13"/>
    <n v="25"/>
    <n v="166"/>
    <n v="44"/>
    <n v="103"/>
    <n v="19"/>
    <n v="141"/>
    <n v="43"/>
    <n v="85"/>
    <n v="13"/>
  </r>
  <r>
    <x v="163"/>
    <x v="13"/>
    <n v="25"/>
    <n v="180"/>
    <n v="51"/>
    <n v="110"/>
    <n v="19"/>
    <n v="155"/>
    <n v="29"/>
    <n v="101"/>
    <n v="25"/>
  </r>
  <r>
    <x v="164"/>
    <x v="13"/>
    <n v="-2"/>
    <n v="131"/>
    <n v="40"/>
    <n v="72"/>
    <n v="19"/>
    <n v="133"/>
    <n v="30"/>
    <n v="88"/>
    <n v="15"/>
  </r>
  <r>
    <x v="165"/>
    <x v="13"/>
    <n v="4"/>
    <n v="164"/>
    <n v="33"/>
    <n v="109"/>
    <n v="22"/>
    <n v="160"/>
    <n v="47"/>
    <n v="106"/>
    <n v="7"/>
  </r>
  <r>
    <x v="166"/>
    <x v="13"/>
    <n v="41"/>
    <n v="170"/>
    <n v="28"/>
    <n v="127"/>
    <n v="15"/>
    <n v="129"/>
    <n v="41"/>
    <n v="85"/>
    <n v="3"/>
  </r>
  <r>
    <x v="167"/>
    <x v="13"/>
    <n v="37"/>
    <n v="158"/>
    <n v="40"/>
    <n v="102"/>
    <n v="16"/>
    <n v="121"/>
    <n v="48"/>
    <n v="66"/>
    <n v="7"/>
  </r>
  <r>
    <x v="168"/>
    <x v="14"/>
    <n v="-28"/>
    <n v="124"/>
    <n v="43"/>
    <n v="71"/>
    <n v="10"/>
    <n v="152"/>
    <n v="40"/>
    <n v="101"/>
    <n v="11"/>
  </r>
  <r>
    <x v="169"/>
    <x v="14"/>
    <n v="1"/>
    <n v="151"/>
    <n v="50"/>
    <n v="93"/>
    <n v="8"/>
    <n v="150"/>
    <n v="37"/>
    <n v="107"/>
    <n v="6"/>
  </r>
  <r>
    <x v="170"/>
    <x v="14"/>
    <n v="33"/>
    <n v="287"/>
    <n v="91"/>
    <n v="181"/>
    <n v="15"/>
    <n v="254"/>
    <n v="103"/>
    <n v="140"/>
    <n v="11"/>
  </r>
  <r>
    <x v="171"/>
    <x v="14"/>
    <n v="27"/>
    <n v="212"/>
    <n v="81"/>
    <n v="118"/>
    <n v="13"/>
    <n v="185"/>
    <n v="68"/>
    <n v="106"/>
    <n v="11"/>
  </r>
  <r>
    <x v="172"/>
    <x v="14"/>
    <n v="-1"/>
    <n v="140"/>
    <n v="48"/>
    <n v="82"/>
    <n v="10"/>
    <n v="141"/>
    <n v="36"/>
    <n v="101"/>
    <n v="4"/>
  </r>
  <r>
    <x v="173"/>
    <x v="14"/>
    <n v="2"/>
    <n v="167"/>
    <n v="40"/>
    <n v="110"/>
    <n v="17"/>
    <n v="165"/>
    <n v="48"/>
    <n v="105"/>
    <n v="12"/>
  </r>
  <r>
    <x v="174"/>
    <x v="14"/>
    <n v="19"/>
    <n v="164"/>
    <n v="51"/>
    <n v="96"/>
    <n v="17"/>
    <n v="145"/>
    <n v="32"/>
    <n v="97"/>
    <n v="16"/>
  </r>
  <r>
    <x v="175"/>
    <x v="14"/>
    <n v="-6"/>
    <n v="160"/>
    <n v="27"/>
    <n v="100"/>
    <n v="33"/>
    <n v="166"/>
    <n v="42"/>
    <n v="109"/>
    <n v="15"/>
  </r>
  <r>
    <x v="176"/>
    <x v="14"/>
    <n v="18"/>
    <n v="145"/>
    <n v="44"/>
    <n v="81"/>
    <n v="20"/>
    <n v="127"/>
    <n v="48"/>
    <n v="75"/>
    <n v="4"/>
  </r>
  <r>
    <x v="177"/>
    <x v="14"/>
    <n v="39"/>
    <n v="162"/>
    <n v="39"/>
    <n v="106"/>
    <n v="17"/>
    <n v="123"/>
    <n v="23"/>
    <n v="92"/>
    <n v="8"/>
  </r>
  <r>
    <x v="178"/>
    <x v="14"/>
    <n v="-4"/>
    <n v="124"/>
    <n v="32"/>
    <n v="83"/>
    <n v="9"/>
    <n v="128"/>
    <n v="27"/>
    <n v="89"/>
    <n v="12"/>
  </r>
  <r>
    <x v="179"/>
    <x v="14"/>
    <n v="34"/>
    <n v="161"/>
    <n v="38"/>
    <n v="100"/>
    <n v="23"/>
    <n v="127"/>
    <n v="24"/>
    <n v="94"/>
    <n v="9"/>
  </r>
</pivotCacheRecords>
</file>

<file path=xl/pivotCache/pivotCacheRecords156.xml><?xml version="1.0" encoding="utf-8"?>
<pivotCacheRecords xmlns="http://schemas.openxmlformats.org/spreadsheetml/2006/main" xmlns:r="http://schemas.openxmlformats.org/officeDocument/2006/relationships" count="17">
  <r>
    <x v="0"/>
    <n v="239"/>
    <n v="31"/>
    <n v="12.97071129707113"/>
    <n v="0"/>
    <n v="30"/>
    <n v="1"/>
    <n v="12"/>
    <n v="17"/>
  </r>
  <r>
    <x v="1"/>
    <n v="293"/>
    <n v="35"/>
    <n v="11.945392491467576"/>
    <n v="0"/>
    <n v="35"/>
    <n v="3"/>
    <n v="6"/>
    <n v="26"/>
  </r>
  <r>
    <x v="2"/>
    <n v="335"/>
    <n v="40"/>
    <n v="11.940298507462686"/>
    <n v="0"/>
    <n v="40"/>
    <n v="4"/>
    <n v="10"/>
    <n v="26"/>
  </r>
  <r>
    <x v="3"/>
    <n v="310"/>
    <n v="41"/>
    <n v="13.225806451612904"/>
    <n v="0"/>
    <n v="41"/>
    <n v="3"/>
    <n v="11"/>
    <n v="27"/>
  </r>
  <r>
    <x v="4"/>
    <n v="313"/>
    <n v="48"/>
    <n v="15.335463258785943"/>
    <n v="0"/>
    <n v="48"/>
    <n v="3"/>
    <n v="9"/>
    <n v="36"/>
  </r>
  <r>
    <x v="5"/>
    <n v="364"/>
    <n v="52"/>
    <n v="14.285714285714285"/>
    <n v="0"/>
    <n v="52"/>
    <n v="6"/>
    <n v="19"/>
    <n v="27"/>
  </r>
  <r>
    <x v="6"/>
    <n v="364"/>
    <n v="38"/>
    <n v="10.43956043956044"/>
    <n v="0"/>
    <n v="38"/>
    <n v="2"/>
    <n v="5"/>
    <n v="31"/>
  </r>
  <r>
    <x v="7"/>
    <n v="425"/>
    <n v="37"/>
    <n v="8.7058823529411757"/>
    <n v="0"/>
    <n v="37"/>
    <n v="14"/>
    <n v="1"/>
    <n v="13"/>
  </r>
  <r>
    <x v="8"/>
    <n v="425"/>
    <n v="35"/>
    <n v="8.235294117647058"/>
    <n v="0"/>
    <n v="35"/>
    <n v="9"/>
    <n v="1"/>
    <n v="25"/>
  </r>
  <r>
    <x v="9"/>
    <n v="441"/>
    <n v="36"/>
    <n v="8.1632653061224492"/>
    <n v="0"/>
    <n v="36"/>
    <n v="11"/>
    <n v="8"/>
    <n v="17"/>
  </r>
  <r>
    <x v="10"/>
    <n v="438"/>
    <n v="41"/>
    <n v="9.3607305936073057"/>
    <n v="0"/>
    <n v="41"/>
    <n v="7"/>
    <n v="12"/>
    <n v="22"/>
  </r>
  <r>
    <x v="11"/>
    <n v="438"/>
    <n v="49"/>
    <n v="11.187214611872145"/>
    <n v="0"/>
    <n v="49"/>
    <n v="8"/>
    <n v="8"/>
    <n v="33"/>
  </r>
  <r>
    <x v="12"/>
    <n v="399"/>
    <n v="51"/>
    <n v="12.781954887218044"/>
    <n v="0"/>
    <n v="51"/>
    <n v="4"/>
    <n v="7"/>
    <n v="40"/>
  </r>
  <r>
    <x v="13"/>
    <n v="416"/>
    <n v="33"/>
    <n v="7.9326923076923075"/>
    <n v="0"/>
    <n v="33"/>
    <n v="5"/>
    <n v="9"/>
    <n v="19"/>
  </r>
  <r>
    <x v="14"/>
    <n v="403"/>
    <n v="47"/>
    <n v="11.662531017369728"/>
    <n v="0"/>
    <n v="47"/>
    <n v="5"/>
    <n v="14"/>
    <n v="28"/>
  </r>
  <r>
    <x v="15"/>
    <n v="406"/>
    <n v="38"/>
    <n v="9.3596059113300498"/>
    <n v="0"/>
    <n v="38"/>
    <n v="3"/>
    <n v="14"/>
    <n v="21"/>
  </r>
  <r>
    <x v="16"/>
    <n v="403"/>
    <n v="31"/>
    <n v="7.6923076923076925"/>
    <n v="0"/>
    <n v="31"/>
    <n v="3"/>
    <n v="9"/>
    <n v="19"/>
  </r>
</pivotCacheRecords>
</file>

<file path=xl/pivotCache/pivotCacheRecords157.xml><?xml version="1.0" encoding="utf-8"?>
<pivotCacheRecords xmlns="http://schemas.openxmlformats.org/spreadsheetml/2006/main" xmlns:r="http://schemas.openxmlformats.org/officeDocument/2006/relationships" count="17">
  <r>
    <x v="0"/>
    <n v="2265"/>
    <n v="564"/>
    <s v="-"/>
    <n v="10"/>
    <n v="44"/>
    <n v="14"/>
    <n v="0"/>
    <n v="519"/>
    <n v="158"/>
    <n v="50"/>
    <n v="7"/>
    <n v="303"/>
    <n v="0"/>
    <n v="0"/>
    <n v="145"/>
    <n v="8"/>
    <n v="7"/>
    <n v="0"/>
    <n v="7"/>
    <n v="3"/>
    <n v="357"/>
    <n v="43"/>
    <n v="0"/>
    <n v="17"/>
    <n v="0"/>
    <n v="0"/>
    <x v="0"/>
  </r>
  <r>
    <x v="1"/>
    <n v="2340"/>
    <n v="549"/>
    <s v="-"/>
    <n v="14"/>
    <n v="65"/>
    <n v="20"/>
    <n v="4"/>
    <n v="521"/>
    <n v="149"/>
    <n v="55"/>
    <n v="8"/>
    <n v="366"/>
    <n v="0"/>
    <n v="1"/>
    <n v="149"/>
    <n v="12"/>
    <n v="1"/>
    <n v="0"/>
    <n v="7"/>
    <n v="1"/>
    <n v="349"/>
    <n v="41"/>
    <n v="0"/>
    <n v="11"/>
    <n v="1"/>
    <n v="3"/>
    <x v="1"/>
  </r>
  <r>
    <x v="2"/>
    <n v="2209"/>
    <n v="506"/>
    <s v="-"/>
    <n v="7"/>
    <n v="62"/>
    <n v="22"/>
    <n v="0"/>
    <n v="509"/>
    <n v="143"/>
    <n v="47"/>
    <n v="10"/>
    <n v="383"/>
    <n v="1"/>
    <n v="1"/>
    <n v="117"/>
    <n v="6"/>
    <n v="1"/>
    <n v="1"/>
    <n v="7"/>
    <n v="0"/>
    <n v="341"/>
    <n v="28"/>
    <n v="0"/>
    <n v="10"/>
    <n v="0"/>
    <n v="0"/>
    <x v="2"/>
  </r>
  <r>
    <x v="3"/>
    <n v="2216"/>
    <n v="540"/>
    <s v="-"/>
    <n v="9"/>
    <n v="44"/>
    <n v="18"/>
    <n v="2"/>
    <n v="503"/>
    <n v="136"/>
    <n v="58"/>
    <n v="7"/>
    <n v="373"/>
    <n v="0"/>
    <n v="3"/>
    <n v="110"/>
    <n v="8"/>
    <n v="5"/>
    <n v="1"/>
    <n v="5"/>
    <n v="2"/>
    <n v="329"/>
    <n v="36"/>
    <n v="0"/>
    <n v="13"/>
    <n v="0"/>
    <n v="1"/>
    <x v="1"/>
  </r>
  <r>
    <x v="4"/>
    <n v="2141"/>
    <n v="476"/>
    <s v="-"/>
    <n v="11"/>
    <n v="41"/>
    <n v="14"/>
    <n v="1"/>
    <n v="506"/>
    <n v="144"/>
    <n v="49"/>
    <n v="2"/>
    <n v="400"/>
    <n v="0"/>
    <n v="1"/>
    <n v="114"/>
    <n v="4"/>
    <n v="4"/>
    <n v="0"/>
    <n v="3"/>
    <n v="4"/>
    <n v="328"/>
    <n v="27"/>
    <n v="1"/>
    <n v="7"/>
    <n v="0"/>
    <n v="2"/>
    <x v="3"/>
  </r>
  <r>
    <x v="5"/>
    <n v="2198"/>
    <n v="529"/>
    <s v="-"/>
    <n v="4"/>
    <n v="52"/>
    <n v="18"/>
    <n v="0"/>
    <n v="521"/>
    <n v="146"/>
    <n v="65"/>
    <n v="6"/>
    <n v="379"/>
    <n v="0"/>
    <n v="0"/>
    <n v="103"/>
    <n v="8"/>
    <n v="6"/>
    <n v="0"/>
    <n v="8"/>
    <n v="1"/>
    <n v="301"/>
    <n v="33"/>
    <n v="0"/>
    <n v="11"/>
    <n v="2"/>
    <n v="4"/>
    <x v="4"/>
  </r>
  <r>
    <x v="6"/>
    <n v="2187"/>
    <n v="513"/>
    <s v="-"/>
    <n v="14"/>
    <n v="52"/>
    <n v="20"/>
    <n v="3"/>
    <n v="510"/>
    <n v="125"/>
    <n v="46"/>
    <n v="3"/>
    <n v="402"/>
    <n v="1"/>
    <n v="2"/>
    <n v="117"/>
    <n v="14"/>
    <n v="7"/>
    <n v="0"/>
    <n v="9"/>
    <n v="1"/>
    <n v="295"/>
    <n v="30"/>
    <n v="0"/>
    <n v="21"/>
    <n v="1"/>
    <n v="1"/>
    <x v="5"/>
  </r>
  <r>
    <x v="7"/>
    <n v="2190"/>
    <n v="515"/>
    <s v="-"/>
    <n v="8"/>
    <n v="58"/>
    <n v="16"/>
    <n v="0"/>
    <n v="500"/>
    <n v="148"/>
    <n v="52"/>
    <n v="8"/>
    <n v="416"/>
    <n v="1"/>
    <n v="0"/>
    <n v="118"/>
    <n v="11"/>
    <n v="2"/>
    <n v="0"/>
    <n v="9"/>
    <n v="1"/>
    <n v="294"/>
    <n v="28"/>
    <n v="0"/>
    <n v="9"/>
    <n v="0"/>
    <n v="4"/>
    <x v="4"/>
  </r>
  <r>
    <x v="8"/>
    <n v="2128"/>
    <n v="481"/>
    <s v="-"/>
    <n v="8"/>
    <n v="47"/>
    <n v="12"/>
    <n v="1"/>
    <n v="478"/>
    <n v="136"/>
    <n v="50"/>
    <n v="6"/>
    <n v="440"/>
    <n v="5"/>
    <n v="0"/>
    <n v="96"/>
    <n v="11"/>
    <n v="1"/>
    <n v="0"/>
    <n v="5"/>
    <n v="2"/>
    <n v="303"/>
    <n v="25"/>
    <n v="1"/>
    <n v="16"/>
    <n v="0"/>
    <n v="1"/>
    <x v="6"/>
  </r>
  <r>
    <x v="9"/>
    <n v="2267"/>
    <n v="490"/>
    <s v="-"/>
    <n v="5"/>
    <n v="73"/>
    <n v="11"/>
    <n v="0"/>
    <n v="479"/>
    <n v="144"/>
    <n v="50"/>
    <n v="7"/>
    <n v="484"/>
    <n v="0"/>
    <n v="1"/>
    <n v="111"/>
    <n v="10"/>
    <n v="4"/>
    <n v="0"/>
    <n v="6"/>
    <n v="4"/>
    <n v="311"/>
    <n v="62"/>
    <n v="0"/>
    <n v="20"/>
    <n v="3"/>
    <n v="2"/>
    <x v="7"/>
  </r>
  <r>
    <x v="10"/>
    <n v="2085"/>
    <n v="452"/>
    <s v="-"/>
    <n v="7"/>
    <n v="53"/>
    <n v="12"/>
    <n v="1"/>
    <n v="426"/>
    <n v="136"/>
    <n v="50"/>
    <n v="2"/>
    <n v="438"/>
    <n v="2"/>
    <n v="4"/>
    <n v="139"/>
    <n v="14"/>
    <n v="1"/>
    <n v="1"/>
    <n v="6"/>
    <n v="2"/>
    <n v="306"/>
    <n v="22"/>
    <n v="2"/>
    <n v="18"/>
    <n v="0"/>
    <n v="1"/>
    <x v="8"/>
  </r>
  <r>
    <x v="11"/>
    <n v="2255"/>
    <n v="460"/>
    <s v="-"/>
    <n v="10"/>
    <n v="53"/>
    <n v="16"/>
    <n v="2"/>
    <n v="460"/>
    <n v="137"/>
    <n v="69"/>
    <n v="2"/>
    <n v="504"/>
    <n v="1"/>
    <n v="1"/>
    <n v="81"/>
    <n v="10"/>
    <n v="4"/>
    <n v="0"/>
    <n v="12"/>
    <n v="1"/>
    <n v="363"/>
    <n v="30"/>
    <n v="4"/>
    <n v="17"/>
    <n v="3"/>
    <n v="7"/>
    <x v="8"/>
  </r>
  <r>
    <x v="12"/>
    <n v="2002"/>
    <n v="441"/>
    <s v="-"/>
    <n v="7"/>
    <n v="54"/>
    <n v="11"/>
    <n v="1"/>
    <n v="414"/>
    <n v="111"/>
    <n v="42"/>
    <n v="4"/>
    <n v="518"/>
    <n v="1"/>
    <n v="1"/>
    <n v="78"/>
    <n v="8"/>
    <n v="2"/>
    <n v="0"/>
    <n v="1"/>
    <n v="0"/>
    <n v="239"/>
    <n v="42"/>
    <n v="0"/>
    <n v="23"/>
    <n v="0"/>
    <n v="0"/>
    <x v="9"/>
  </r>
  <r>
    <x v="13"/>
    <n v="1979"/>
    <n v="382"/>
    <s v="-"/>
    <n v="13"/>
    <n v="40"/>
    <n v="18"/>
    <n v="0"/>
    <n v="393"/>
    <n v="127"/>
    <n v="51"/>
    <n v="1"/>
    <n v="525"/>
    <n v="0"/>
    <n v="1"/>
    <n v="108"/>
    <n v="8"/>
    <n v="2"/>
    <n v="0"/>
    <n v="8"/>
    <n v="3"/>
    <n v="271"/>
    <n v="25"/>
    <n v="0"/>
    <n v="0"/>
    <n v="0"/>
    <n v="2"/>
    <x v="4"/>
  </r>
  <r>
    <x v="14"/>
    <n v="2058"/>
    <n v="413"/>
    <s v="-"/>
    <n v="6"/>
    <n v="53"/>
    <n v="16"/>
    <n v="0"/>
    <n v="407"/>
    <n v="106"/>
    <n v="46"/>
    <n v="3"/>
    <n v="580"/>
    <n v="1"/>
    <n v="1"/>
    <n v="80"/>
    <n v="15"/>
    <n v="1"/>
    <n v="3"/>
    <n v="4"/>
    <n v="0"/>
    <n v="279"/>
    <n v="31"/>
    <n v="0"/>
    <n v="12"/>
    <n v="0"/>
    <n v="0"/>
    <x v="4"/>
  </r>
  <r>
    <x v="15"/>
    <n v="2044"/>
    <n v="384"/>
    <s v="-"/>
    <n v="8"/>
    <n v="37"/>
    <n v="14"/>
    <n v="0"/>
    <n v="400"/>
    <n v="123"/>
    <n v="55"/>
    <n v="3"/>
    <n v="606"/>
    <n v="0"/>
    <n v="0"/>
    <n v="80"/>
    <n v="15"/>
    <n v="0"/>
    <n v="0"/>
    <n v="6"/>
    <n v="0"/>
    <n v="269"/>
    <n v="37"/>
    <n v="1"/>
    <n v="0"/>
    <n v="0"/>
    <n v="3"/>
    <x v="5"/>
  </r>
  <r>
    <x v="16"/>
    <n v="1985"/>
    <n v="380"/>
    <n v="1"/>
    <n v="5"/>
    <n v="32"/>
    <n v="11"/>
    <n v="1"/>
    <n v="420"/>
    <n v="128"/>
    <n v="58"/>
    <n v="2"/>
    <n v="626"/>
    <n v="0"/>
    <n v="1"/>
    <n v="81"/>
    <n v="10"/>
    <n v="0"/>
    <n v="2"/>
    <n v="8"/>
    <n v="4"/>
    <n v="180"/>
    <n v="32"/>
    <n v="0"/>
    <n v="0"/>
    <n v="1"/>
    <n v="0"/>
    <x v="3"/>
  </r>
</pivotCacheRecords>
</file>

<file path=xl/pivotCache/pivotCacheRecords15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
  <r>
    <x v="0"/>
    <n v="8.4"/>
    <n v="8.6669122799873559"/>
    <n v="9.0397623111448251"/>
    <n v="8.6"/>
    <n v="6.6883184022197559"/>
    <n v="6.3425838127146674"/>
    <n v="5.7"/>
    <n v="6.3752922250644559"/>
    <n v="5.288998461765388"/>
    <n v="2.08"/>
    <n v="2.1061019971684325"/>
    <n v="2.1914575299745032"/>
  </r>
  <r>
    <x v="1"/>
    <n v="8.6999999999999993"/>
    <n v="8.952390004571356"/>
    <n v="9.1453135536075525"/>
    <n v="8.6"/>
    <n v="6.6644488800177424"/>
    <n v="6.44807821982468"/>
    <n v="5.8"/>
    <n v="6.4548906721703991"/>
    <n v="5.8791301416048549"/>
    <n v="2.04"/>
    <n v="2.0873219547299957"/>
    <n v="2.4022252191503712"/>
  </r>
  <r>
    <x v="2"/>
    <n v="8.6"/>
    <n v="8.8985448132460707"/>
    <n v="8.8049257150062008"/>
    <n v="8.8000000000000007"/>
    <n v="6.8647329723036403"/>
    <n v="6.2832286128564521"/>
    <n v="5.7"/>
    <n v="6.3471784231665778"/>
    <n v="6.1361296152310505"/>
    <n v="2.02"/>
    <n v="2.0523521146305792"/>
    <n v="2.2905415344526867"/>
  </r>
  <r>
    <x v="3"/>
    <n v="8.6999999999999993"/>
    <n v="8.8400951946698854"/>
    <n v="8.899897147415043"/>
    <n v="9.1"/>
    <n v="7.1198387281892064"/>
    <n v="6.2551163913435914"/>
    <n v="5.8"/>
    <n v="6.3440039549821563"/>
    <n v="4.995696983690519"/>
    <n v="1.99"/>
    <n v="2.0349892662605993"/>
    <n v="2.0990323460884532"/>
  </r>
  <r>
    <x v="4"/>
    <n v="8.5"/>
    <n v="8.6680149283034549"/>
    <n v="8.498524271031755"/>
    <n v="9.1"/>
    <n v="7.0787067348822497"/>
    <n v="7.3681786783329493"/>
    <n v="5.6"/>
    <n v="6.1057107601228449"/>
    <n v="5.5052016829589938"/>
    <n v="2.0099999999999998"/>
    <n v="1.9725322414575794"/>
    <n v="2.1141649048625792"/>
  </r>
  <r>
    <x v="5"/>
    <n v="8.5"/>
    <n v="8.628884155542055"/>
    <n v="8.1599261621077375"/>
    <n v="9.5"/>
    <n v="7.4886738780886777"/>
    <n v="8.2228561839234775"/>
    <n v="5.5"/>
    <n v="5.9903865143748609"/>
    <n v="4.7197516361805665"/>
    <n v="1.99"/>
    <n v="1.9705291506245739"/>
    <n v="2.1396207417351905"/>
  </r>
  <r>
    <x v="6"/>
    <n v="8.3000000000000007"/>
    <n v="8.3888765263340073"/>
    <n v="7.5921680792445692"/>
    <n v="9.9"/>
    <n v="7.8310162373327969"/>
    <n v="7.4659824601989531"/>
    <n v="5.2"/>
    <n v="5.6079639578542846"/>
    <n v="4.2482491745357418"/>
    <n v="1.87"/>
    <n v="1.8535001925026402"/>
    <n v="2.2923720793286924"/>
  </r>
  <r>
    <x v="7"/>
    <n v="8.1999999999999993"/>
    <n v="8.3196531620513063"/>
    <n v="8.5612116112747163"/>
    <n v="10"/>
    <n v="7.9359506744444763"/>
    <n v="8.4770719394194352"/>
    <n v="5.3"/>
    <n v="5.6800313663831874"/>
    <n v="5.2166596550273452"/>
    <n v="1.87"/>
    <n v="1.8531474351180699"/>
    <n v="2.0614219604543544"/>
  </r>
  <r>
    <x v="8"/>
    <n v="8.1999999999999993"/>
    <n v="8.1834520293573636"/>
    <n v="7.8912480797962994"/>
    <n v="10.1"/>
    <n v="8.0348021337756563"/>
    <n v="7.449338187327708"/>
    <n v="5.3"/>
    <n v="5.480116039411822"/>
    <n v="5.1135287557080034"/>
    <n v="1.84"/>
    <n v="1.826411717047236"/>
    <n v="2.5251993855348158"/>
  </r>
  <r>
    <x v="9"/>
    <n v="8"/>
    <n v="8.0224341530878611"/>
    <n v="7.8513092531784112"/>
    <n v="10.1"/>
    <n v="8.1753083640986723"/>
    <n v="8.4196345878588872"/>
    <n v="5.0999999999999996"/>
    <n v="5.3688411805098237"/>
    <n v="4.7149953692009765"/>
    <n v="1.77"/>
    <n v="1.758877694476658"/>
    <n v="1.6207796581628358"/>
  </r>
  <r>
    <x v="10"/>
    <n v="8"/>
    <n v="8.0509836828283881"/>
    <n v="8.6156542056074752"/>
    <n v="10.3"/>
    <n v="8.3015804801421496"/>
    <n v="8.1149866488651536"/>
    <n v="5.0999999999999996"/>
    <n v="5.2883923169016196"/>
    <n v="4.8815086782376502"/>
    <n v="1.81"/>
    <n v="1.7788318354138968"/>
    <n v="1.7731975967957276"/>
  </r>
  <r>
    <x v="11"/>
    <n v="7.8"/>
    <n v="7.7248312079331951"/>
    <n v="6.7960761493058444"/>
    <n v="10.5"/>
    <n v="8.4588476259330747"/>
    <n v="8.7081220384071827"/>
    <n v="5"/>
    <n v="5.1057495364970062"/>
    <n v="4.0942721755756928"/>
    <n v="1.73"/>
    <n v="1.7137255056326712"/>
    <n v="2.0159614265524981"/>
  </r>
  <r>
    <x v="12"/>
    <n v="7.6"/>
    <n v="7.4369573477708393"/>
    <n v="7.6889507699341246"/>
    <n v="10.8"/>
    <n v="8.7709617766961081"/>
    <n v="8.9773695475987623"/>
    <n v="4.9000000000000004"/>
    <n v="5.0511186436533713"/>
    <n v="4.9043037343363602"/>
    <n v="1.7"/>
    <n v="1.6777389798364593"/>
    <n v="2.0780948026848987"/>
  </r>
  <r>
    <x v="13"/>
    <n v="7.4"/>
    <n v="7.2511107225783471"/>
    <n v="6.7589981754851554"/>
    <n v="11"/>
    <n v="8.9692243923774235"/>
    <n v="8.7286448830651846"/>
    <n v="4.7"/>
    <n v="4.9106547122034332"/>
    <n v="4.664952728479018"/>
    <n v="1.6800000000000002"/>
    <n v="1.6278070357473744"/>
    <n v="1.9696467075800299"/>
  </r>
  <r>
    <x v="14"/>
    <n v="7"/>
    <n v="6.8515068097684324"/>
    <n v="7.3172244155522028"/>
    <n v="11.2"/>
    <n v="9.1267918426689256"/>
    <n v="9.156865582174083"/>
    <n v="4.8"/>
    <n v="4.9914316763414925"/>
    <n v="4.2580458463382866"/>
    <n v="1.69"/>
    <n v="1.6184490584191633"/>
    <n v="2.3357241778457594"/>
  </r>
  <r>
    <x v="15"/>
    <n v="6.8"/>
    <n v="6.5890201905592489"/>
    <n v="6.4325308182344703"/>
    <n v="11.1"/>
    <n v="9.1585919188614628"/>
    <n v="9.5143542649127166"/>
    <n v="4.3"/>
    <n v="4.2913883081238673"/>
    <n v="3.9505253578224537"/>
    <n v="1.5699999999999998"/>
    <n v="1.4624344656907071"/>
    <n v="1.6753536857781086"/>
  </r>
  <r>
    <x v="16"/>
    <n v="6.6"/>
    <n v="6.5"/>
    <n v="6.19"/>
    <n v="11.7"/>
    <n v="10"/>
    <n v="10.68"/>
    <n v="4.0999999999999996"/>
    <n v="4.3"/>
    <n v="3.65"/>
    <n v="1.5"/>
    <n v="1.46"/>
    <n v="1.69"/>
  </r>
  <r>
    <x v="17"/>
    <n v="6.3"/>
    <n v="6.3"/>
    <n v="6.02"/>
    <n v="12.9"/>
    <n v="11"/>
    <n v="10.49"/>
    <n v="4.0999999999999996"/>
    <n v="4.5"/>
    <n v="4.07"/>
    <n v="1.47"/>
    <n v="1.42"/>
    <n v="1.79"/>
  </r>
  <r>
    <x v="18"/>
    <n v="6"/>
    <n v="6"/>
    <n v="6.03"/>
    <n v="13"/>
    <n v="11"/>
    <n v="11.46"/>
    <n v="3.9"/>
    <n v="4.3"/>
    <n v="3.78"/>
    <n v="1.52"/>
    <n v="1.49"/>
    <n v="1.71"/>
  </r>
  <r>
    <x v="19"/>
    <n v="5.7"/>
    <n v="5.8"/>
    <n v="5.79"/>
    <n v="13.3"/>
    <n v="11.4"/>
    <n v="11.21"/>
    <n v="4"/>
    <n v="4.4000000000000004"/>
    <n v="3.48"/>
    <n v="1.55"/>
    <n v="1.48"/>
    <n v="1.73"/>
  </r>
</pivotCacheRecords>
</file>

<file path=xl/pivotCache/pivotCacheRecords15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
  <r>
    <x v="0"/>
    <n v="9301"/>
    <n v="445"/>
    <n v="254"/>
    <n v="643"/>
    <n v="583"/>
    <n v="306"/>
    <n v="1012"/>
    <n v="20"/>
    <n v="1964"/>
    <n v="2409"/>
    <n v="8"/>
    <n v="29"/>
    <n v="2"/>
    <n v="24"/>
    <n v="615"/>
    <n v="353"/>
    <n v="42"/>
    <n v="592"/>
  </r>
  <r>
    <x v="1"/>
    <n v="9337"/>
    <n v="445"/>
    <n v="246"/>
    <n v="669"/>
    <n v="442"/>
    <n v="287"/>
    <n v="1157"/>
    <n v="11"/>
    <n v="1948"/>
    <n v="2433"/>
    <n v="14"/>
    <n v="45"/>
    <n v="0"/>
    <n v="28"/>
    <n v="673"/>
    <n v="333"/>
    <n v="33"/>
    <n v="573"/>
  </r>
  <r>
    <x v="2"/>
    <n v="9399"/>
    <n v="367"/>
    <n v="241"/>
    <n v="699"/>
    <n v="542"/>
    <n v="264"/>
    <n v="1134"/>
    <n v="27"/>
    <n v="1867"/>
    <n v="2679"/>
    <n v="10"/>
    <n v="32"/>
    <n v="0"/>
    <n v="33"/>
    <n v="605"/>
    <n v="327"/>
    <n v="20"/>
    <n v="552"/>
  </r>
  <r>
    <x v="3"/>
    <n v="9137"/>
    <n v="381"/>
    <n v="191"/>
    <n v="642"/>
    <n v="328"/>
    <n v="290"/>
    <n v="1071"/>
    <n v="24"/>
    <n v="2149"/>
    <n v="2311"/>
    <n v="7"/>
    <n v="33"/>
    <n v="0"/>
    <n v="31"/>
    <n v="704"/>
    <n v="351"/>
    <n v="28"/>
    <n v="596"/>
  </r>
  <r>
    <x v="4"/>
    <n v="10256"/>
    <n v="311"/>
    <n v="195"/>
    <n v="668"/>
    <n v="553"/>
    <n v="287"/>
    <n v="1224"/>
    <n v="31"/>
    <n v="2250"/>
    <n v="2939"/>
    <n v="4"/>
    <n v="43"/>
    <n v="0"/>
    <n v="17"/>
    <n v="715"/>
    <n v="353"/>
    <n v="22"/>
    <n v="644"/>
  </r>
  <r>
    <x v="5"/>
    <n v="10176"/>
    <n v="382"/>
    <n v="203"/>
    <n v="769"/>
    <n v="443"/>
    <n v="275"/>
    <n v="1133"/>
    <n v="15"/>
    <n v="2246"/>
    <n v="2912"/>
    <n v="6"/>
    <n v="43"/>
    <n v="0"/>
    <n v="42"/>
    <n v="719"/>
    <n v="373"/>
    <n v="31"/>
    <n v="584"/>
  </r>
  <r>
    <x v="6"/>
    <n v="11549"/>
    <n v="352"/>
    <n v="209"/>
    <n v="761"/>
    <n v="533"/>
    <n v="271"/>
    <n v="1089"/>
    <n v="29"/>
    <n v="2777"/>
    <n v="3179"/>
    <n v="1"/>
    <n v="38"/>
    <n v="0"/>
    <n v="22"/>
    <n v="688"/>
    <n v="338"/>
    <n v="10"/>
    <n v="774"/>
  </r>
  <r>
    <x v="7"/>
    <n v="11270"/>
    <n v="361"/>
    <n v="168"/>
    <n v="1246"/>
    <n v="503"/>
    <n v="241"/>
    <n v="1131"/>
    <n v="24"/>
    <n v="2743"/>
    <n v="3249"/>
    <n v="0"/>
    <n v="25"/>
    <n v="0"/>
    <n v="17"/>
    <n v="730"/>
    <n v="366"/>
    <n v="38"/>
    <n v="707"/>
  </r>
  <r>
    <x v="8"/>
    <n v="12112"/>
    <n v="394"/>
    <n v="216"/>
    <n v="1327"/>
    <n v="516"/>
    <n v="287"/>
    <n v="1258"/>
    <n v="24"/>
    <n v="2991"/>
    <n v="3008"/>
    <n v="2"/>
    <n v="19"/>
    <n v="0"/>
    <n v="10"/>
    <n v="810"/>
    <n v="504"/>
    <n v="36"/>
    <n v="710"/>
  </r>
  <r>
    <x v="9"/>
    <n v="12020"/>
    <n v="335"/>
    <n v="193"/>
    <n v="1261"/>
    <n v="414"/>
    <n v="291"/>
    <n v="1357"/>
    <n v="33"/>
    <n v="3153"/>
    <n v="2902"/>
    <n v="3"/>
    <n v="27"/>
    <n v="0"/>
    <n v="23"/>
    <n v="790"/>
    <n v="464"/>
    <n v="63"/>
    <n v="711"/>
  </r>
  <r>
    <x v="10"/>
    <n v="11359"/>
    <n v="368"/>
    <n v="175"/>
    <n v="1066"/>
    <n v="515"/>
    <n v="328"/>
    <n v="1149"/>
    <n v="33"/>
    <n v="2788"/>
    <n v="2917"/>
    <n v="0"/>
    <n v="23"/>
    <n v="0"/>
    <n v="19"/>
    <n v="791"/>
    <n v="463"/>
    <n v="43"/>
    <n v="681"/>
  </r>
  <r>
    <x v="11"/>
    <n v="10202"/>
    <n v="278"/>
    <n v="187"/>
    <n v="967"/>
    <n v="494"/>
    <n v="361"/>
    <n v="1354"/>
    <n v="13"/>
    <n v="2198"/>
    <n v="2347"/>
    <n v="5"/>
    <n v="20"/>
    <n v="0"/>
    <n v="22"/>
    <n v="762"/>
    <n v="491"/>
    <n v="41"/>
    <n v="662"/>
  </r>
  <r>
    <x v="12"/>
    <n v="9222"/>
    <n v="302"/>
    <n v="180"/>
    <n v="848"/>
    <n v="579"/>
    <n v="327"/>
    <n v="1169"/>
    <n v="37"/>
    <n v="1857"/>
    <n v="2052"/>
    <n v="3"/>
    <n v="20"/>
    <n v="0"/>
    <n v="20"/>
    <n v="756"/>
    <n v="372"/>
    <n v="35"/>
    <n v="665"/>
  </r>
  <r>
    <x v="13"/>
    <n v="9136"/>
    <n v="218"/>
    <n v="140"/>
    <n v="755"/>
    <n v="550"/>
    <n v="305"/>
    <n v="1442"/>
    <n v="43"/>
    <n v="1973"/>
    <n v="1966"/>
    <n v="1"/>
    <n v="17"/>
    <n v="0"/>
    <n v="16"/>
    <n v="805"/>
    <n v="483"/>
    <n v="35"/>
    <n v="685"/>
  </r>
  <r>
    <x v="14"/>
    <n v="9688"/>
    <n v="346"/>
    <n v="222"/>
    <n v="801"/>
    <n v="761"/>
    <n v="312"/>
    <n v="1397"/>
    <n v="30"/>
    <n v="1883"/>
    <n v="2110"/>
    <n v="2"/>
    <n v="18"/>
    <n v="0"/>
    <n v="24"/>
    <n v="726"/>
    <n v="614"/>
    <n v="28"/>
    <n v="724"/>
  </r>
  <r>
    <x v="15"/>
    <n v="8908"/>
    <n v="326"/>
    <n v="208"/>
    <n v="651"/>
    <n v="632"/>
    <n v="278"/>
    <n v="1537"/>
    <n v="12"/>
    <n v="1641"/>
    <n v="1745"/>
    <n v="3"/>
    <n v="16"/>
    <n v="0"/>
    <n v="26"/>
    <n v="451"/>
    <n v="555"/>
    <n v="21"/>
    <n v="806"/>
  </r>
  <r>
    <x v="16"/>
    <n v="8951"/>
    <n v="291"/>
    <n v="164"/>
    <n v="765"/>
    <n v="890"/>
    <n v="252"/>
    <n v="1553"/>
    <n v="21"/>
    <n v="1745"/>
    <n v="1554"/>
    <n v="9"/>
    <n v="10"/>
    <n v="0"/>
    <n v="22"/>
    <n v="389"/>
    <n v="600"/>
    <n v="17"/>
    <n v="669"/>
  </r>
</pivotCacheRecords>
</file>

<file path=xl/pivotCache/pivotCacheRecords16.xml><?xml version="1.0" encoding="utf-8"?>
<pivotCacheRecords xmlns="http://schemas.openxmlformats.org/spreadsheetml/2006/main" xmlns:r="http://schemas.openxmlformats.org/officeDocument/2006/relationships" count="289">
  <r>
    <x v="0"/>
    <x v="0"/>
    <s v="総数"/>
    <n v="76"/>
    <n v="7081"/>
    <s v="-"/>
    <s v="-"/>
    <s v="-"/>
    <s v="-"/>
    <s v="-"/>
    <s v="-"/>
    <s v="-"/>
    <s v="-"/>
    <s v="-"/>
    <s v="-"/>
    <s v="-"/>
    <s v="-"/>
    <s v="-"/>
    <s v="-"/>
    <s v="-"/>
    <s v="-"/>
    <s v="-"/>
    <s v="-"/>
    <s v="-"/>
    <s v="-"/>
    <s v="-"/>
    <s v="-"/>
    <s v="-"/>
    <s v="-"/>
    <s v="-"/>
    <s v="-"/>
    <s v="-"/>
    <s v="-"/>
    <s v="-"/>
    <s v="-"/>
    <s v="-"/>
    <s v="-"/>
    <s v="-"/>
    <n v="56038"/>
    <s v="-"/>
    <s v="-"/>
    <s v="-"/>
    <s v="-"/>
    <s v="-"/>
    <s v="-"/>
    <s v="-"/>
  </r>
  <r>
    <x v="1"/>
    <x v="0"/>
    <s v="総数"/>
    <n v="167"/>
    <n v="8983"/>
    <s v="-"/>
    <s v="-"/>
    <s v="-"/>
    <s v="-"/>
    <s v="-"/>
    <s v="-"/>
    <s v="-"/>
    <s v="-"/>
    <s v="-"/>
    <s v="-"/>
    <s v="-"/>
    <s v="-"/>
    <s v="-"/>
    <s v="-"/>
    <s v="-"/>
    <s v="-"/>
    <s v="-"/>
    <s v="-"/>
    <s v="-"/>
    <s v="-"/>
    <s v="-"/>
    <s v="-"/>
    <s v="-"/>
    <s v="-"/>
    <s v="-"/>
    <s v="-"/>
    <s v="-"/>
    <s v="-"/>
    <s v="-"/>
    <s v="-"/>
    <s v="-"/>
    <s v="-"/>
    <s v="-"/>
    <n v="126877"/>
    <s v="-"/>
    <s v="-"/>
    <s v="-"/>
    <s v="-"/>
    <s v="-"/>
    <s v="-"/>
    <s v="-"/>
  </r>
  <r>
    <x v="2"/>
    <x v="0"/>
    <s v="総数"/>
    <n v="179"/>
    <n v="8517"/>
    <s v="-"/>
    <s v="-"/>
    <s v="-"/>
    <s v="-"/>
    <s v="-"/>
    <s v="-"/>
    <s v="-"/>
    <s v="-"/>
    <s v="-"/>
    <s v="-"/>
    <s v="-"/>
    <s v="-"/>
    <s v="-"/>
    <s v="-"/>
    <s v="-"/>
    <s v="-"/>
    <s v="-"/>
    <s v="-"/>
    <s v="-"/>
    <s v="-"/>
    <s v="-"/>
    <s v="-"/>
    <s v="-"/>
    <s v="-"/>
    <s v="-"/>
    <s v="-"/>
    <s v="-"/>
    <s v="-"/>
    <s v="-"/>
    <s v="-"/>
    <s v="-"/>
    <s v="-"/>
    <s v="-"/>
    <n v="180525"/>
    <s v="-"/>
    <s v="-"/>
    <s v="-"/>
    <s v="-"/>
    <s v="-"/>
    <s v="-"/>
    <s v="-"/>
  </r>
  <r>
    <x v="3"/>
    <x v="0"/>
    <s v="総数"/>
    <n v="224"/>
    <n v="9349"/>
    <s v="-"/>
    <s v="-"/>
    <s v="-"/>
    <s v="-"/>
    <s v="-"/>
    <s v="-"/>
    <s v="-"/>
    <s v="-"/>
    <s v="-"/>
    <s v="-"/>
    <s v="-"/>
    <s v="-"/>
    <s v="-"/>
    <s v="-"/>
    <s v="-"/>
    <s v="-"/>
    <s v="-"/>
    <s v="-"/>
    <s v="-"/>
    <s v="-"/>
    <s v="-"/>
    <s v="-"/>
    <s v="-"/>
    <s v="-"/>
    <s v="-"/>
    <s v="-"/>
    <s v="-"/>
    <s v="-"/>
    <s v="-"/>
    <s v="-"/>
    <s v="-"/>
    <s v="-"/>
    <s v="-"/>
    <n v="250082"/>
    <s v="-"/>
    <s v="-"/>
    <s v="-"/>
    <s v="-"/>
    <s v="-"/>
    <s v="-"/>
    <s v="-"/>
  </r>
  <r>
    <x v="4"/>
    <x v="0"/>
    <s v="総数"/>
    <n v="223"/>
    <n v="10123"/>
    <s v="-"/>
    <s v="-"/>
    <s v="-"/>
    <s v="-"/>
    <s v="-"/>
    <s v="-"/>
    <s v="-"/>
    <s v="-"/>
    <s v="-"/>
    <s v="-"/>
    <s v="-"/>
    <s v="-"/>
    <s v="-"/>
    <s v="-"/>
    <s v="-"/>
    <s v="-"/>
    <s v="-"/>
    <s v="-"/>
    <s v="-"/>
    <s v="-"/>
    <s v="-"/>
    <s v="-"/>
    <s v="-"/>
    <s v="-"/>
    <s v="-"/>
    <s v="-"/>
    <s v="-"/>
    <s v="-"/>
    <s v="-"/>
    <s v="-"/>
    <s v="-"/>
    <s v="-"/>
    <s v="-"/>
    <n v="357687"/>
    <s v="-"/>
    <s v="-"/>
    <s v="-"/>
    <s v="-"/>
    <s v="-"/>
    <s v="-"/>
    <s v="-"/>
  </r>
  <r>
    <x v="5"/>
    <x v="0"/>
    <s v="総数"/>
    <n v="221"/>
    <n v="10262"/>
    <s v="-"/>
    <s v="-"/>
    <s v="-"/>
    <s v="-"/>
    <s v="-"/>
    <s v="-"/>
    <s v="-"/>
    <s v="-"/>
    <s v="-"/>
    <s v="-"/>
    <s v="-"/>
    <s v="-"/>
    <s v="-"/>
    <s v="-"/>
    <s v="-"/>
    <s v="-"/>
    <s v="-"/>
    <s v="-"/>
    <s v="-"/>
    <s v="-"/>
    <s v="-"/>
    <s v="-"/>
    <s v="-"/>
    <s v="-"/>
    <s v="-"/>
    <s v="-"/>
    <s v="-"/>
    <s v="-"/>
    <s v="-"/>
    <s v="-"/>
    <s v="-"/>
    <s v="-"/>
    <s v="-"/>
    <n v="379292"/>
    <s v="-"/>
    <s v="-"/>
    <s v="-"/>
    <s v="-"/>
    <s v="-"/>
    <s v="-"/>
    <s v="-"/>
  </r>
  <r>
    <x v="6"/>
    <x v="0"/>
    <s v="総数"/>
    <n v="236"/>
    <n v="10789"/>
    <s v="-"/>
    <s v="-"/>
    <s v="-"/>
    <s v="-"/>
    <s v="-"/>
    <s v="-"/>
    <s v="-"/>
    <s v="-"/>
    <s v="-"/>
    <s v="-"/>
    <s v="-"/>
    <s v="-"/>
    <s v="-"/>
    <s v="-"/>
    <s v="-"/>
    <s v="-"/>
    <s v="-"/>
    <s v="-"/>
    <s v="-"/>
    <s v="-"/>
    <s v="-"/>
    <s v="-"/>
    <s v="-"/>
    <s v="-"/>
    <s v="-"/>
    <s v="-"/>
    <s v="-"/>
    <s v="-"/>
    <s v="-"/>
    <s v="-"/>
    <s v="-"/>
    <s v="-"/>
    <s v="-"/>
    <n v="445931"/>
    <s v="-"/>
    <s v="-"/>
    <s v="-"/>
    <s v="-"/>
    <s v="-"/>
    <s v="-"/>
    <s v="-"/>
  </r>
  <r>
    <x v="7"/>
    <x v="0"/>
    <s v="総数"/>
    <n v="224"/>
    <n v="10782"/>
    <s v="-"/>
    <s v="-"/>
    <s v="-"/>
    <s v="-"/>
    <s v="-"/>
    <s v="-"/>
    <s v="-"/>
    <s v="-"/>
    <s v="-"/>
    <s v="-"/>
    <s v="-"/>
    <s v="-"/>
    <s v="-"/>
    <s v="-"/>
    <s v="-"/>
    <s v="-"/>
    <s v="-"/>
    <s v="-"/>
    <s v="-"/>
    <s v="-"/>
    <s v="-"/>
    <s v="-"/>
    <s v="-"/>
    <s v="-"/>
    <s v="-"/>
    <s v="-"/>
    <s v="-"/>
    <s v="-"/>
    <s v="-"/>
    <s v="-"/>
    <s v="-"/>
    <s v="-"/>
    <s v="-"/>
    <n v="382874"/>
    <s v="-"/>
    <s v="-"/>
    <s v="-"/>
    <s v="-"/>
    <s v="-"/>
    <s v="-"/>
    <s v="-"/>
  </r>
  <r>
    <x v="8"/>
    <x v="0"/>
    <s v="総数"/>
    <n v="171"/>
    <n v="9116"/>
    <s v="-"/>
    <s v="-"/>
    <s v="-"/>
    <s v="-"/>
    <s v="-"/>
    <s v="-"/>
    <s v="-"/>
    <s v="-"/>
    <s v="-"/>
    <s v="-"/>
    <s v="-"/>
    <s v="-"/>
    <s v="-"/>
    <s v="-"/>
    <s v="-"/>
    <s v="-"/>
    <s v="-"/>
    <s v="-"/>
    <s v="-"/>
    <s v="-"/>
    <s v="-"/>
    <s v="-"/>
    <s v="-"/>
    <s v="-"/>
    <s v="-"/>
    <s v="-"/>
    <s v="-"/>
    <s v="-"/>
    <s v="-"/>
    <s v="-"/>
    <s v="-"/>
    <s v="-"/>
    <s v="-"/>
    <n v="327807"/>
    <s v="-"/>
    <s v="-"/>
    <s v="-"/>
    <s v="-"/>
    <s v="-"/>
    <s v="-"/>
    <s v="-"/>
  </r>
  <r>
    <x v="9"/>
    <x v="0"/>
    <s v="総数"/>
    <n v="168"/>
    <n v="8667"/>
    <s v="-"/>
    <s v="-"/>
    <s v="-"/>
    <s v="-"/>
    <s v="-"/>
    <s v="-"/>
    <s v="-"/>
    <s v="-"/>
    <s v="-"/>
    <s v="-"/>
    <s v="-"/>
    <s v="-"/>
    <s v="-"/>
    <s v="-"/>
    <s v="-"/>
    <s v="-"/>
    <s v="-"/>
    <s v="-"/>
    <s v="-"/>
    <s v="-"/>
    <s v="-"/>
    <s v="-"/>
    <s v="-"/>
    <s v="-"/>
    <s v="-"/>
    <s v="-"/>
    <s v="-"/>
    <s v="-"/>
    <s v="-"/>
    <s v="-"/>
    <s v="-"/>
    <s v="-"/>
    <s v="-"/>
    <n v="366716"/>
    <s v="-"/>
    <s v="-"/>
    <s v="-"/>
    <s v="-"/>
    <s v="-"/>
    <s v="-"/>
    <s v="-"/>
  </r>
  <r>
    <x v="10"/>
    <x v="0"/>
    <s v="総数"/>
    <n v="157"/>
    <n v="8579"/>
    <s v="-"/>
    <s v="-"/>
    <s v="-"/>
    <s v="-"/>
    <s v="-"/>
    <s v="-"/>
    <s v="-"/>
    <s v="-"/>
    <s v="-"/>
    <s v="-"/>
    <s v="-"/>
    <s v="-"/>
    <s v="-"/>
    <s v="-"/>
    <s v="-"/>
    <s v="-"/>
    <s v="-"/>
    <s v="-"/>
    <s v="-"/>
    <s v="-"/>
    <s v="-"/>
    <s v="-"/>
    <s v="-"/>
    <s v="-"/>
    <s v="-"/>
    <s v="-"/>
    <s v="-"/>
    <s v="-"/>
    <s v="-"/>
    <s v="-"/>
    <s v="-"/>
    <s v="-"/>
    <s v="-"/>
    <n v="409486"/>
    <s v="-"/>
    <s v="-"/>
    <s v="-"/>
    <s v="-"/>
    <s v="-"/>
    <s v="-"/>
    <s v="-"/>
  </r>
  <r>
    <x v="11"/>
    <x v="0"/>
    <s v="総数"/>
    <n v="170"/>
    <n v="9083"/>
    <s v="-"/>
    <s v="-"/>
    <s v="-"/>
    <s v="-"/>
    <s v="-"/>
    <s v="-"/>
    <s v="-"/>
    <s v="-"/>
    <s v="-"/>
    <s v="-"/>
    <s v="-"/>
    <s v="-"/>
    <s v="-"/>
    <s v="-"/>
    <s v="-"/>
    <s v="-"/>
    <s v="-"/>
    <s v="-"/>
    <s v="-"/>
    <s v="-"/>
    <s v="-"/>
    <s v="-"/>
    <s v="-"/>
    <s v="-"/>
    <s v="-"/>
    <s v="-"/>
    <s v="-"/>
    <s v="-"/>
    <s v="-"/>
    <s v="-"/>
    <s v="-"/>
    <s v="-"/>
    <s v="-"/>
    <n v="382683"/>
    <s v="-"/>
    <s v="-"/>
    <s v="-"/>
    <s v="-"/>
    <s v="-"/>
    <s v="-"/>
    <s v="-"/>
  </r>
  <r>
    <x v="12"/>
    <x v="0"/>
    <s v="総数"/>
    <n v="166"/>
    <n v="9166"/>
    <s v="-"/>
    <s v="-"/>
    <s v="-"/>
    <s v="-"/>
    <s v="-"/>
    <s v="-"/>
    <s v="-"/>
    <s v="-"/>
    <s v="-"/>
    <s v="-"/>
    <s v="-"/>
    <s v="-"/>
    <s v="-"/>
    <s v="-"/>
    <s v="-"/>
    <s v="-"/>
    <s v="-"/>
    <s v="-"/>
    <s v="-"/>
    <s v="-"/>
    <s v="-"/>
    <s v="-"/>
    <s v="-"/>
    <s v="-"/>
    <s v="-"/>
    <s v="-"/>
    <s v="-"/>
    <s v="-"/>
    <s v="-"/>
    <s v="-"/>
    <s v="-"/>
    <s v="-"/>
    <s v="-"/>
    <n v="408157"/>
    <s v="-"/>
    <s v="-"/>
    <s v="-"/>
    <s v="-"/>
    <s v="-"/>
    <s v="-"/>
    <s v="-"/>
  </r>
  <r>
    <x v="13"/>
    <x v="0"/>
    <s v="総数"/>
    <n v="167"/>
    <n v="9693"/>
    <s v="-"/>
    <s v="-"/>
    <s v="-"/>
    <s v="-"/>
    <s v="-"/>
    <s v="-"/>
    <s v="-"/>
    <s v="-"/>
    <s v="-"/>
    <s v="-"/>
    <s v="-"/>
    <s v="-"/>
    <s v="-"/>
    <s v="-"/>
    <s v="-"/>
    <s v="-"/>
    <s v="-"/>
    <s v="-"/>
    <s v="-"/>
    <s v="-"/>
    <s v="-"/>
    <s v="-"/>
    <s v="-"/>
    <s v="-"/>
    <s v="-"/>
    <s v="-"/>
    <s v="-"/>
    <s v="-"/>
    <s v="-"/>
    <s v="-"/>
    <s v="-"/>
    <s v="-"/>
    <s v="-"/>
    <n v="423899"/>
    <s v="-"/>
    <s v="-"/>
    <s v="-"/>
    <s v="-"/>
    <s v="-"/>
    <s v="-"/>
    <s v="-"/>
  </r>
  <r>
    <x v="14"/>
    <x v="0"/>
    <s v="総数"/>
    <n v="182"/>
    <n v="9652"/>
    <n v="6514"/>
    <n v="781"/>
    <n v="523"/>
    <n v="945"/>
    <n v="605"/>
    <n v="279"/>
    <s v="-"/>
    <s v="-"/>
    <n v="4"/>
    <n v="1"/>
    <n v="17"/>
    <n v="0"/>
    <s v="-"/>
    <s v="-"/>
    <n v="118310"/>
    <n v="54131"/>
    <n v="49393"/>
    <n v="4737"/>
    <n v="282095"/>
    <n v="242323"/>
    <n v="3438"/>
    <n v="4822"/>
    <n v="15846"/>
    <n v="2281"/>
    <n v="13385"/>
    <n v="51944"/>
    <n v="17046"/>
    <n v="22952"/>
    <n v="11946"/>
    <n v="45426"/>
    <n v="15130"/>
    <n v="19259"/>
    <n v="11038"/>
    <n v="419866"/>
    <n v="391169"/>
    <n v="13370"/>
    <n v="15327"/>
    <n v="398929"/>
    <n v="114000"/>
    <n v="133477"/>
    <n v="13868"/>
  </r>
  <r>
    <x v="14"/>
    <x v="1"/>
    <s v="食料"/>
    <n v="14"/>
    <n v="978"/>
    <n v="399"/>
    <n v="126"/>
    <n v="112"/>
    <n v="332"/>
    <n v="5"/>
    <n v="3"/>
    <s v="-"/>
    <s v="-"/>
    <n v="1"/>
    <n v="0"/>
    <n v="0"/>
    <n v="0"/>
    <s v="-"/>
    <s v="-"/>
    <n v="11091"/>
    <n v="3470"/>
    <n v="3463"/>
    <n v="7"/>
    <n v="12527"/>
    <n v="11724"/>
    <n v="305"/>
    <n v="195"/>
    <n v="3"/>
    <n v="8"/>
    <n v="293"/>
    <n v="347"/>
    <n v="132"/>
    <n v="9"/>
    <n v="206"/>
    <n v="358"/>
    <n v="151"/>
    <n v="10"/>
    <n v="197"/>
    <n v="25581"/>
    <n v="24080"/>
    <n v="6"/>
    <n v="1496"/>
    <n v="24106"/>
    <n v="12100"/>
    <n v="12449"/>
    <n v="370"/>
  </r>
  <r>
    <x v="14"/>
    <x v="2"/>
    <s v="飲料"/>
    <n v="3"/>
    <n v="273"/>
    <n v="172"/>
    <n v="18"/>
    <n v="29"/>
    <n v="12"/>
    <n v="36"/>
    <n v="6"/>
    <s v="-"/>
    <s v="-"/>
    <n v="0"/>
    <n v="0"/>
    <n v="0"/>
    <n v="0"/>
    <s v="-"/>
    <s v="-"/>
    <n v="3250"/>
    <n v="1470"/>
    <s v="X"/>
    <s v="X"/>
    <n v="16796"/>
    <s v="X"/>
    <s v="X"/>
    <s v="X"/>
    <s v="X"/>
    <s v="X"/>
    <s v="X"/>
    <s v="X"/>
    <s v="X"/>
    <s v="X"/>
    <s v="X"/>
    <s v="X"/>
    <s v="X"/>
    <s v="X"/>
    <s v="X"/>
    <n v="24478"/>
    <n v="24478"/>
    <n v="0"/>
    <n v="0"/>
    <n v="24478"/>
    <n v="5538"/>
    <n v="7378"/>
    <s v="X"/>
  </r>
  <r>
    <x v="14"/>
    <x v="3"/>
    <s v="繊維"/>
    <n v="3"/>
    <n v="34"/>
    <n v="10"/>
    <n v="3"/>
    <n v="2"/>
    <n v="16"/>
    <n v="0"/>
    <n v="2"/>
    <s v="-"/>
    <s v="-"/>
    <n v="1"/>
    <n v="0"/>
    <n v="0"/>
    <n v="0"/>
    <s v="-"/>
    <s v="-"/>
    <n v="396"/>
    <n v="79"/>
    <n v="79"/>
    <n v="0"/>
    <n v="669"/>
    <n v="669"/>
    <n v="0"/>
    <n v="0"/>
    <n v="0"/>
    <n v="0"/>
    <n v="0"/>
    <n v="0"/>
    <n v="0"/>
    <n v="0"/>
    <n v="0"/>
    <n v="0"/>
    <n v="0"/>
    <n v="0"/>
    <n v="0"/>
    <n v="835"/>
    <n v="661"/>
    <n v="170"/>
    <n v="4"/>
    <n v="832"/>
    <n v="158"/>
    <n v="158"/>
    <n v="0"/>
  </r>
  <r>
    <x v="14"/>
    <x v="4"/>
    <s v="木材"/>
    <n v="1"/>
    <n v="21"/>
    <n v="11"/>
    <n v="2"/>
    <n v="0"/>
    <n v="6"/>
    <n v="1"/>
    <n v="1"/>
    <s v="-"/>
    <s v="-"/>
    <n v="0"/>
    <n v="0"/>
    <n v="0"/>
    <n v="0"/>
    <s v="-"/>
    <s v="-"/>
    <n v="252"/>
    <s v="X"/>
    <s v="X"/>
    <n v="0"/>
    <s v="X"/>
    <s v="X"/>
    <n v="0"/>
    <n v="0"/>
    <n v="0"/>
    <n v="0"/>
    <n v="0"/>
    <n v="0"/>
    <n v="0"/>
    <n v="0"/>
    <n v="0"/>
    <n v="0"/>
    <n v="0"/>
    <n v="0"/>
    <n v="0"/>
    <s v="X"/>
    <s v="X"/>
    <s v="X"/>
    <s v="X"/>
    <s v="X"/>
    <s v="X"/>
    <s v="X"/>
    <n v="0"/>
  </r>
  <r>
    <x v="14"/>
    <x v="5"/>
    <s v="家具"/>
    <n v="1"/>
    <n v="5"/>
    <n v="5"/>
    <n v="0"/>
    <n v="0"/>
    <n v="0"/>
    <n v="0"/>
    <n v="0"/>
    <s v="-"/>
    <s v="-"/>
    <n v="0"/>
    <n v="0"/>
    <n v="0"/>
    <n v="0"/>
    <s v="-"/>
    <s v="-"/>
    <n v="60"/>
    <s v="X"/>
    <s v="X"/>
    <n v="0"/>
    <s v="X"/>
    <s v="X"/>
    <n v="0"/>
    <n v="0"/>
    <n v="0"/>
    <n v="0"/>
    <n v="0"/>
    <n v="0"/>
    <n v="0"/>
    <n v="0"/>
    <n v="0"/>
    <n v="0"/>
    <n v="0"/>
    <n v="0"/>
    <n v="0"/>
    <s v="X"/>
    <s v="X"/>
    <s v="X"/>
    <s v="X"/>
    <s v="X"/>
    <s v="X"/>
    <s v="X"/>
    <n v="0"/>
  </r>
  <r>
    <x v="14"/>
    <x v="6"/>
    <s v="紙製品"/>
    <n v="12"/>
    <n v="422"/>
    <n v="227"/>
    <n v="28"/>
    <n v="63"/>
    <n v="93"/>
    <n v="7"/>
    <n v="4"/>
    <s v="-"/>
    <s v="-"/>
    <n v="0"/>
    <n v="0"/>
    <n v="0"/>
    <n v="0"/>
    <s v="-"/>
    <s v="-"/>
    <n v="4949"/>
    <n v="1746"/>
    <n v="1665"/>
    <n v="80"/>
    <n v="13537"/>
    <n v="12762"/>
    <n v="135"/>
    <n v="125"/>
    <n v="48"/>
    <n v="427"/>
    <n v="39"/>
    <n v="280"/>
    <n v="123"/>
    <n v="9"/>
    <n v="147"/>
    <n v="261"/>
    <n v="102"/>
    <n v="8"/>
    <n v="151"/>
    <n v="15742"/>
    <n v="15067"/>
    <n v="472"/>
    <n v="203"/>
    <n v="15517"/>
    <n v="1709"/>
    <n v="2123"/>
    <n v="391"/>
  </r>
  <r>
    <x v="14"/>
    <x v="7"/>
    <s v="印刷"/>
    <n v="2"/>
    <n v="76"/>
    <n v="59"/>
    <n v="9"/>
    <n v="1"/>
    <n v="7"/>
    <n v="0"/>
    <n v="0"/>
    <s v="-"/>
    <s v="-"/>
    <n v="0"/>
    <n v="0"/>
    <n v="0"/>
    <n v="0"/>
    <s v="-"/>
    <s v="-"/>
    <n v="888"/>
    <s v="X"/>
    <s v="X"/>
    <s v="X"/>
    <s v="X"/>
    <s v="X"/>
    <s v="X"/>
    <s v="X"/>
    <s v="X"/>
    <s v="X"/>
    <s v="X"/>
    <s v="X"/>
    <s v="X"/>
    <s v="X"/>
    <s v="X"/>
    <s v="X"/>
    <s v="X"/>
    <s v="X"/>
    <s v="X"/>
    <s v="X"/>
    <s v="X"/>
    <s v="X"/>
    <s v="X"/>
    <s v="X"/>
    <s v="X"/>
    <s v="X"/>
    <s v="X"/>
  </r>
  <r>
    <x v="14"/>
    <x v="8"/>
    <s v="化学"/>
    <n v="7"/>
    <n v="697"/>
    <n v="558"/>
    <n v="89"/>
    <n v="25"/>
    <n v="13"/>
    <n v="3"/>
    <n v="9"/>
    <s v="-"/>
    <s v="-"/>
    <n v="0"/>
    <n v="0"/>
    <n v="0"/>
    <n v="0"/>
    <s v="-"/>
    <s v="-"/>
    <n v="8529"/>
    <n v="4851"/>
    <n v="4713"/>
    <n v="138"/>
    <n v="10471"/>
    <n v="10115"/>
    <n v="112"/>
    <n v="206"/>
    <n v="28"/>
    <n v="10"/>
    <n v="0"/>
    <n v="1300"/>
    <n v="501"/>
    <n v="221"/>
    <n v="578"/>
    <n v="1937"/>
    <n v="674"/>
    <n v="298"/>
    <n v="965"/>
    <n v="18128"/>
    <n v="18058"/>
    <n v="70"/>
    <n v="0"/>
    <n v="18378"/>
    <n v="3938"/>
    <n v="7538"/>
    <n v="3850"/>
  </r>
  <r>
    <x v="14"/>
    <x v="9"/>
    <s v="石油"/>
    <n v="1"/>
    <n v="12"/>
    <n v="11"/>
    <n v="1"/>
    <n v="0"/>
    <n v="0"/>
    <n v="0"/>
    <n v="0"/>
    <s v="-"/>
    <s v="-"/>
    <n v="0"/>
    <n v="0"/>
    <n v="0"/>
    <n v="0"/>
    <s v="-"/>
    <s v="-"/>
    <n v="144"/>
    <s v="X"/>
    <s v="X"/>
    <n v="0"/>
    <s v="X"/>
    <s v="X"/>
    <n v="0"/>
    <n v="0"/>
    <n v="0"/>
    <n v="0"/>
    <n v="0"/>
    <n v="0"/>
    <n v="0"/>
    <n v="0"/>
    <n v="0"/>
    <n v="0"/>
    <n v="0"/>
    <n v="0"/>
    <n v="0"/>
    <s v="X"/>
    <s v="X"/>
    <s v="X"/>
    <s v="X"/>
    <s v="X"/>
    <s v="X"/>
    <s v="X"/>
    <n v="0"/>
  </r>
  <r>
    <x v="14"/>
    <x v="10"/>
    <s v="プラスチック"/>
    <n v="9"/>
    <n v="294"/>
    <n v="197"/>
    <n v="34"/>
    <n v="4"/>
    <n v="27"/>
    <n v="6"/>
    <n v="26"/>
    <s v="-"/>
    <s v="-"/>
    <n v="0"/>
    <n v="0"/>
    <n v="0"/>
    <n v="0"/>
    <s v="-"/>
    <s v="-"/>
    <n v="3786"/>
    <n v="1050"/>
    <s v="X"/>
    <s v="X"/>
    <n v="3537"/>
    <s v="X"/>
    <s v="X"/>
    <s v="X"/>
    <s v="X"/>
    <s v="X"/>
    <s v="X"/>
    <s v="X"/>
    <s v="X"/>
    <s v="X"/>
    <s v="X"/>
    <s v="X"/>
    <s v="X"/>
    <s v="X"/>
    <s v="X"/>
    <n v="5781"/>
    <n v="5523"/>
    <n v="258"/>
    <n v="0"/>
    <n v="5795"/>
    <n v="2062"/>
    <n v="2159"/>
    <s v="X"/>
  </r>
  <r>
    <x v="14"/>
    <x v="11"/>
    <s v="ゴム"/>
    <n v="4"/>
    <n v="297"/>
    <n v="222"/>
    <n v="24"/>
    <n v="2"/>
    <n v="10"/>
    <n v="28"/>
    <n v="11"/>
    <s v="-"/>
    <s v="-"/>
    <n v="0"/>
    <n v="0"/>
    <n v="0"/>
    <n v="0"/>
    <s v="-"/>
    <s v="-"/>
    <n v="3619"/>
    <n v="1457"/>
    <s v="X"/>
    <s v="X"/>
    <n v="11664"/>
    <s v="X"/>
    <s v="X"/>
    <s v="X"/>
    <s v="X"/>
    <s v="X"/>
    <s v="X"/>
    <s v="X"/>
    <s v="X"/>
    <s v="X"/>
    <s v="X"/>
    <s v="X"/>
    <s v="X"/>
    <s v="X"/>
    <s v="X"/>
    <n v="11818"/>
    <n v="8661"/>
    <n v="21"/>
    <n v="3136"/>
    <n v="8812"/>
    <n v="121"/>
    <n v="156"/>
    <s v="X"/>
  </r>
  <r>
    <x v="14"/>
    <x v="12"/>
    <s v="なめし革"/>
    <n v="0"/>
    <n v="0"/>
    <n v="0"/>
    <n v="0"/>
    <n v="0"/>
    <n v="0"/>
    <n v="0"/>
    <n v="0"/>
    <s v="-"/>
    <s v="-"/>
    <n v="0"/>
    <n v="0"/>
    <n v="0"/>
    <n v="0"/>
    <s v="-"/>
    <s v="-"/>
    <n v="0"/>
    <n v="0"/>
    <n v="0"/>
    <n v="0"/>
    <n v="0"/>
    <n v="0"/>
    <n v="0"/>
    <n v="0"/>
    <n v="0"/>
    <n v="0"/>
    <n v="0"/>
    <n v="0"/>
    <n v="0"/>
    <n v="0"/>
    <n v="0"/>
    <n v="0"/>
    <n v="0"/>
    <n v="0"/>
    <n v="0"/>
    <n v="0"/>
    <n v="0"/>
    <n v="0"/>
    <n v="0"/>
    <n v="0"/>
    <n v="0"/>
    <n v="0"/>
    <n v="0"/>
  </r>
  <r>
    <x v="14"/>
    <x v="13"/>
    <s v="窯業"/>
    <n v="11"/>
    <n v="560"/>
    <n v="347"/>
    <n v="40"/>
    <n v="38"/>
    <n v="12"/>
    <n v="77"/>
    <n v="46"/>
    <s v="-"/>
    <s v="-"/>
    <n v="0"/>
    <n v="0"/>
    <n v="17"/>
    <n v="0"/>
    <s v="-"/>
    <s v="-"/>
    <n v="6685"/>
    <n v="3721"/>
    <s v="X"/>
    <s v="X"/>
    <n v="12497"/>
    <s v="X"/>
    <s v="X"/>
    <s v="X"/>
    <s v="X"/>
    <s v="X"/>
    <s v="X"/>
    <s v="X"/>
    <s v="X"/>
    <s v="X"/>
    <s v="X"/>
    <s v="X"/>
    <s v="X"/>
    <s v="X"/>
    <s v="X"/>
    <n v="25295"/>
    <n v="24441"/>
    <n v="640"/>
    <n v="214"/>
    <n v="25095"/>
    <n v="11220"/>
    <n v="12267"/>
    <s v="X"/>
  </r>
  <r>
    <x v="14"/>
    <x v="14"/>
    <s v="鉄鋼"/>
    <n v="2"/>
    <n v="23"/>
    <n v="20"/>
    <n v="2"/>
    <n v="0"/>
    <n v="0"/>
    <n v="1"/>
    <n v="0"/>
    <s v="-"/>
    <s v="-"/>
    <n v="0"/>
    <n v="0"/>
    <n v="0"/>
    <n v="0"/>
    <s v="-"/>
    <s v="-"/>
    <n v="276"/>
    <s v="X"/>
    <s v="X"/>
    <n v="0"/>
    <s v="X"/>
    <s v="X"/>
    <n v="0"/>
    <n v="0"/>
    <n v="0"/>
    <n v="0"/>
    <n v="0"/>
    <n v="0"/>
    <n v="0"/>
    <n v="0"/>
    <n v="0"/>
    <n v="0"/>
    <n v="0"/>
    <n v="0"/>
    <n v="0"/>
    <s v="X"/>
    <s v="X"/>
    <s v="X"/>
    <s v="X"/>
    <s v="X"/>
    <s v="X"/>
    <s v="X"/>
    <n v="0"/>
  </r>
  <r>
    <x v="14"/>
    <x v="15"/>
    <s v="非鉄"/>
    <n v="4"/>
    <n v="605"/>
    <n v="476"/>
    <n v="10"/>
    <n v="23"/>
    <n v="9"/>
    <n v="69"/>
    <n v="18"/>
    <s v="-"/>
    <s v="-"/>
    <n v="0"/>
    <n v="0"/>
    <n v="0"/>
    <n v="0"/>
    <s v="-"/>
    <s v="-"/>
    <n v="6940"/>
    <n v="3937"/>
    <s v="X"/>
    <s v="X"/>
    <n v="45095"/>
    <s v="X"/>
    <s v="X"/>
    <s v="X"/>
    <s v="X"/>
    <s v="X"/>
    <s v="X"/>
    <s v="X"/>
    <s v="X"/>
    <s v="X"/>
    <s v="X"/>
    <s v="X"/>
    <s v="X"/>
    <s v="X"/>
    <s v="X"/>
    <n v="49481"/>
    <n v="47957"/>
    <n v="1525"/>
    <n v="0"/>
    <n v="50053"/>
    <n v="5258"/>
    <n v="4978"/>
    <s v="X"/>
  </r>
  <r>
    <x v="14"/>
    <x v="16"/>
    <s v="金属製品"/>
    <n v="25"/>
    <n v="406"/>
    <n v="257"/>
    <n v="41"/>
    <n v="33"/>
    <n v="44"/>
    <n v="17"/>
    <n v="14"/>
    <s v="-"/>
    <s v="-"/>
    <n v="0"/>
    <n v="0"/>
    <n v="0"/>
    <n v="0"/>
    <s v="-"/>
    <s v="-"/>
    <n v="4953"/>
    <n v="1747"/>
    <n v="1611"/>
    <n v="136"/>
    <n v="3718"/>
    <n v="3088"/>
    <n v="8"/>
    <n v="116"/>
    <n v="506"/>
    <n v="0"/>
    <n v="0"/>
    <n v="230"/>
    <n v="38"/>
    <n v="81"/>
    <n v="111"/>
    <n v="283"/>
    <n v="38"/>
    <n v="79"/>
    <n v="165"/>
    <n v="7612"/>
    <n v="4098"/>
    <n v="3514"/>
    <n v="0"/>
    <n v="7609"/>
    <n v="3415"/>
    <n v="3726"/>
    <n v="309"/>
  </r>
  <r>
    <x v="14"/>
    <x v="17"/>
    <s v="はん用機器"/>
    <n v="9"/>
    <n v="204"/>
    <n v="136"/>
    <n v="38"/>
    <n v="11"/>
    <n v="12"/>
    <n v="2"/>
    <n v="4"/>
    <s v="-"/>
    <s v="-"/>
    <n v="1"/>
    <n v="0"/>
    <n v="0"/>
    <n v="0"/>
    <s v="-"/>
    <s v="-"/>
    <n v="2450"/>
    <n v="1057"/>
    <s v="X"/>
    <s v="X"/>
    <n v="936"/>
    <s v="X"/>
    <s v="X"/>
    <s v="X"/>
    <s v="X"/>
    <s v="X"/>
    <s v="X"/>
    <s v="X"/>
    <s v="X"/>
    <s v="X"/>
    <s v="X"/>
    <s v="X"/>
    <s v="X"/>
    <s v="X"/>
    <s v="X"/>
    <n v="2695"/>
    <n v="1827"/>
    <n v="867"/>
    <n v="1"/>
    <n v="2679"/>
    <n v="1585"/>
    <n v="1678"/>
    <s v="X"/>
  </r>
  <r>
    <x v="14"/>
    <x v="18"/>
    <s v="生産用機器"/>
    <n v="23"/>
    <n v="478"/>
    <n v="345"/>
    <n v="48"/>
    <n v="28"/>
    <n v="19"/>
    <n v="4"/>
    <n v="32"/>
    <s v="-"/>
    <s v="-"/>
    <n v="1"/>
    <n v="1"/>
    <n v="0"/>
    <n v="0"/>
    <s v="-"/>
    <s v="-"/>
    <n v="5712"/>
    <n v="2966"/>
    <n v="2783"/>
    <n v="183"/>
    <n v="18637"/>
    <n v="17161"/>
    <n v="13"/>
    <n v="82"/>
    <n v="1372"/>
    <n v="9"/>
    <n v="0"/>
    <n v="16346"/>
    <n v="12469"/>
    <n v="2587"/>
    <n v="1291"/>
    <n v="12240"/>
    <n v="7730"/>
    <n v="3179"/>
    <n v="1331"/>
    <n v="29109"/>
    <n v="28736"/>
    <n v="311"/>
    <n v="62"/>
    <n v="24901"/>
    <n v="6019"/>
    <n v="10641"/>
    <n v="474"/>
  </r>
  <r>
    <x v="14"/>
    <x v="19"/>
    <s v="業務用機器"/>
    <n v="4"/>
    <n v="440"/>
    <n v="282"/>
    <n v="64"/>
    <n v="5"/>
    <n v="89"/>
    <n v="0"/>
    <n v="0"/>
    <s v="-"/>
    <s v="-"/>
    <n v="0"/>
    <n v="0"/>
    <n v="0"/>
    <n v="0"/>
    <s v="-"/>
    <s v="-"/>
    <n v="5868"/>
    <n v="3178"/>
    <s v="X"/>
    <s v="X"/>
    <n v="8801"/>
    <s v="X"/>
    <s v="X"/>
    <s v="X"/>
    <s v="X"/>
    <s v="X"/>
    <s v="X"/>
    <s v="X"/>
    <s v="X"/>
    <s v="X"/>
    <s v="X"/>
    <s v="X"/>
    <s v="X"/>
    <s v="X"/>
    <s v="X"/>
    <n v="20903"/>
    <n v="20455"/>
    <n v="430"/>
    <n v="18"/>
    <n v="20867"/>
    <n v="11215"/>
    <n v="11573"/>
    <s v="X"/>
  </r>
  <r>
    <x v="14"/>
    <x v="20"/>
    <s v="電子部品"/>
    <n v="5"/>
    <n v="66"/>
    <n v="19"/>
    <n v="6"/>
    <n v="8"/>
    <n v="33"/>
    <n v="0"/>
    <n v="0"/>
    <s v="-"/>
    <s v="-"/>
    <n v="0"/>
    <n v="0"/>
    <n v="0"/>
    <n v="0"/>
    <s v="-"/>
    <s v="-"/>
    <n v="792"/>
    <n v="154"/>
    <n v="154"/>
    <n v="0"/>
    <n v="309"/>
    <n v="309"/>
    <n v="0"/>
    <n v="0"/>
    <n v="0"/>
    <n v="0"/>
    <n v="0"/>
    <n v="0"/>
    <n v="0"/>
    <n v="0"/>
    <n v="0"/>
    <n v="0"/>
    <n v="0"/>
    <n v="0"/>
    <n v="0"/>
    <n v="565"/>
    <n v="106"/>
    <n v="459"/>
    <n v="0"/>
    <n v="565"/>
    <n v="244"/>
    <n v="244"/>
    <n v="0"/>
  </r>
  <r>
    <x v="14"/>
    <x v="21"/>
    <s v="電気機器"/>
    <n v="7"/>
    <n v="217"/>
    <n v="120"/>
    <n v="19"/>
    <n v="30"/>
    <n v="44"/>
    <n v="3"/>
    <n v="1"/>
    <s v="-"/>
    <s v="-"/>
    <n v="0"/>
    <n v="0"/>
    <n v="0"/>
    <n v="0"/>
    <s v="-"/>
    <s v="-"/>
    <n v="2646"/>
    <n v="1176"/>
    <s v="X"/>
    <s v="X"/>
    <n v="8830"/>
    <s v="X"/>
    <s v="X"/>
    <s v="X"/>
    <s v="X"/>
    <s v="X"/>
    <s v="X"/>
    <s v="X"/>
    <s v="X"/>
    <s v="X"/>
    <s v="X"/>
    <s v="X"/>
    <s v="X"/>
    <s v="X"/>
    <s v="X"/>
    <n v="13494"/>
    <n v="13250"/>
    <n v="176"/>
    <n v="68"/>
    <n v="12108"/>
    <n v="3016"/>
    <n v="4416"/>
    <s v="X"/>
  </r>
  <r>
    <x v="14"/>
    <x v="22"/>
    <s v="情報機器"/>
    <n v="8"/>
    <n v="650"/>
    <n v="462"/>
    <n v="36"/>
    <n v="21"/>
    <n v="100"/>
    <n v="18"/>
    <n v="13"/>
    <s v="-"/>
    <s v="-"/>
    <n v="0"/>
    <n v="0"/>
    <n v="0"/>
    <n v="0"/>
    <s v="-"/>
    <s v="-"/>
    <n v="7921"/>
    <n v="4192"/>
    <n v="3754"/>
    <n v="438"/>
    <n v="9069"/>
    <n v="5325"/>
    <n v="5"/>
    <n v="47"/>
    <n v="3677"/>
    <n v="14"/>
    <n v="0"/>
    <n v="4197"/>
    <n v="77"/>
    <n v="3171"/>
    <n v="949"/>
    <n v="4360"/>
    <n v="78"/>
    <n v="3347"/>
    <n v="935"/>
    <n v="16935"/>
    <n v="14584"/>
    <n v="2314"/>
    <n v="37"/>
    <n v="17075"/>
    <n v="7496"/>
    <n v="7529"/>
    <n v="210"/>
  </r>
  <r>
    <x v="14"/>
    <x v="23"/>
    <s v="輸送機"/>
    <n v="23"/>
    <n v="2854"/>
    <n v="2151"/>
    <n v="138"/>
    <n v="86"/>
    <n v="62"/>
    <n v="328"/>
    <n v="89"/>
    <s v="-"/>
    <s v="-"/>
    <n v="0"/>
    <n v="0"/>
    <n v="0"/>
    <n v="0"/>
    <s v="-"/>
    <s v="-"/>
    <n v="36623"/>
    <n v="17006"/>
    <n v="14879"/>
    <n v="2127"/>
    <n v="102827"/>
    <n v="89128"/>
    <n v="284"/>
    <n v="1136"/>
    <n v="2021"/>
    <n v="201"/>
    <n v="10058"/>
    <n v="5489"/>
    <n v="684"/>
    <n v="2122"/>
    <n v="2682"/>
    <n v="3988"/>
    <n v="753"/>
    <n v="790"/>
    <n v="2445"/>
    <n v="147004"/>
    <n v="135595"/>
    <n v="1351"/>
    <n v="10058"/>
    <n v="135682"/>
    <n v="37063"/>
    <n v="42334"/>
    <n v="4007"/>
  </r>
  <r>
    <x v="14"/>
    <x v="24"/>
    <s v="その他"/>
    <n v="4"/>
    <n v="40"/>
    <n v="28"/>
    <n v="5"/>
    <n v="2"/>
    <n v="5"/>
    <n v="0"/>
    <n v="0"/>
    <s v="-"/>
    <s v="-"/>
    <n v="0"/>
    <n v="0"/>
    <n v="0"/>
    <n v="0"/>
    <s v="-"/>
    <s v="-"/>
    <n v="480"/>
    <n v="177"/>
    <n v="177"/>
    <n v="0"/>
    <n v="382"/>
    <n v="382"/>
    <n v="0"/>
    <n v="0"/>
    <n v="0"/>
    <n v="0"/>
    <n v="0"/>
    <n v="0"/>
    <n v="0"/>
    <n v="0"/>
    <n v="0"/>
    <n v="0"/>
    <n v="0"/>
    <n v="0"/>
    <n v="0"/>
    <n v="722"/>
    <n v="683"/>
    <n v="25"/>
    <n v="14"/>
    <n v="708"/>
    <n v="324"/>
    <n v="324"/>
    <n v="0"/>
  </r>
  <r>
    <x v="15"/>
    <x v="0"/>
    <s v="総数"/>
    <n v="153"/>
    <n v="8921"/>
    <n v="6371"/>
    <n v="740"/>
    <n v="591"/>
    <n v="867"/>
    <n v="203"/>
    <n v="147"/>
    <s v="-"/>
    <s v="-"/>
    <n v="2"/>
    <n v="0"/>
    <n v="19"/>
    <n v="1"/>
    <s v="-"/>
    <s v="-"/>
    <n v="108669"/>
    <n v="47086"/>
    <n v="42799"/>
    <n v="4287"/>
    <n v="217034"/>
    <n v="181603"/>
    <n v="2951"/>
    <n v="4282"/>
    <n v="13260"/>
    <n v="2319"/>
    <n v="12618"/>
    <n v="45211"/>
    <n v="15092"/>
    <n v="19299"/>
    <n v="10820"/>
    <n v="36733"/>
    <n v="14029"/>
    <n v="13825"/>
    <n v="8879"/>
    <n v="322126"/>
    <n v="299403"/>
    <n v="9284"/>
    <n v="13440"/>
    <n v="302148"/>
    <n v="79850"/>
    <n v="101632"/>
    <n v="15245"/>
  </r>
  <r>
    <x v="15"/>
    <x v="1"/>
    <s v="食料"/>
    <n v="13"/>
    <n v="983"/>
    <n v="390"/>
    <n v="107"/>
    <n v="116"/>
    <n v="359"/>
    <n v="7"/>
    <n v="3"/>
    <s v="-"/>
    <s v="-"/>
    <n v="1"/>
    <n v="0"/>
    <n v="0"/>
    <n v="0"/>
    <s v="-"/>
    <s v="-"/>
    <n v="11756"/>
    <n v="3642"/>
    <n v="3609"/>
    <n v="33"/>
    <n v="12987"/>
    <n v="12030"/>
    <n v="286"/>
    <n v="281"/>
    <n v="22"/>
    <n v="11"/>
    <n v="358"/>
    <n v="299"/>
    <n v="90"/>
    <n v="10"/>
    <n v="199"/>
    <n v="285"/>
    <n v="67"/>
    <n v="3"/>
    <n v="215"/>
    <n v="26022"/>
    <n v="24479"/>
    <n v="6"/>
    <n v="1537"/>
    <n v="24455"/>
    <n v="12042"/>
    <n v="12447"/>
    <n v="375"/>
  </r>
  <r>
    <x v="15"/>
    <x v="2"/>
    <s v="飲料"/>
    <n v="3"/>
    <n v="268"/>
    <n v="177"/>
    <n v="16"/>
    <n v="41"/>
    <n v="14"/>
    <n v="14"/>
    <n v="6"/>
    <s v="-"/>
    <s v="-"/>
    <n v="0"/>
    <n v="0"/>
    <n v="0"/>
    <n v="0"/>
    <s v="-"/>
    <s v="-"/>
    <n v="3245"/>
    <n v="1391"/>
    <s v="X"/>
    <s v="X"/>
    <n v="15308"/>
    <s v="X"/>
    <s v="X"/>
    <s v="X"/>
    <s v="X"/>
    <s v="X"/>
    <s v="X"/>
    <s v="X"/>
    <s v="X"/>
    <s v="X"/>
    <s v="X"/>
    <s v="X"/>
    <s v="X"/>
    <s v="X"/>
    <s v="X"/>
    <n v="23796"/>
    <n v="23796"/>
    <n v="0"/>
    <n v="0"/>
    <n v="23796"/>
    <n v="6517"/>
    <n v="8130"/>
    <s v="X"/>
  </r>
  <r>
    <x v="15"/>
    <x v="3"/>
    <s v="繊維"/>
    <n v="3"/>
    <n v="21"/>
    <n v="5"/>
    <n v="1"/>
    <n v="2"/>
    <n v="7"/>
    <n v="0"/>
    <n v="5"/>
    <s v="-"/>
    <s v="-"/>
    <n v="1"/>
    <n v="0"/>
    <n v="0"/>
    <n v="0"/>
    <s v="-"/>
    <s v="-"/>
    <n v="240"/>
    <n v="38"/>
    <n v="38"/>
    <n v="0"/>
    <n v="197"/>
    <n v="197"/>
    <n v="0"/>
    <n v="0"/>
    <n v="0"/>
    <n v="0"/>
    <n v="0"/>
    <n v="0"/>
    <n v="0"/>
    <n v="0"/>
    <n v="0"/>
    <n v="0"/>
    <n v="0"/>
    <n v="0"/>
    <n v="0"/>
    <n v="276"/>
    <n v="217"/>
    <n v="54"/>
    <n v="5"/>
    <n v="272"/>
    <n v="75"/>
    <n v="75"/>
    <n v="0"/>
  </r>
  <r>
    <x v="15"/>
    <x v="4"/>
    <s v="木材"/>
    <n v="1"/>
    <n v="26"/>
    <n v="13"/>
    <n v="1"/>
    <n v="3"/>
    <n v="7"/>
    <n v="1"/>
    <n v="1"/>
    <s v="-"/>
    <s v="-"/>
    <n v="0"/>
    <n v="0"/>
    <n v="0"/>
    <n v="0"/>
    <s v="-"/>
    <s v="-"/>
    <n v="312"/>
    <s v="X"/>
    <s v="X"/>
    <n v="0"/>
    <s v="X"/>
    <s v="X"/>
    <n v="0"/>
    <n v="0"/>
    <n v="0"/>
    <n v="0"/>
    <n v="0"/>
    <n v="0"/>
    <n v="0"/>
    <n v="0"/>
    <n v="0"/>
    <n v="0"/>
    <n v="0"/>
    <n v="0"/>
    <n v="0"/>
    <s v="X"/>
    <s v="X"/>
    <s v="X"/>
    <s v="X"/>
    <s v="X"/>
    <s v="X"/>
    <s v="X"/>
    <n v="0"/>
  </r>
  <r>
    <x v="15"/>
    <x v="5"/>
    <s v="家具"/>
    <n v="1"/>
    <n v="4"/>
    <n v="4"/>
    <n v="0"/>
    <n v="0"/>
    <n v="0"/>
    <n v="0"/>
    <n v="0"/>
    <s v="-"/>
    <s v="-"/>
    <n v="0"/>
    <n v="0"/>
    <n v="0"/>
    <n v="0"/>
    <s v="-"/>
    <s v="-"/>
    <n v="48"/>
    <s v="X"/>
    <s v="X"/>
    <n v="0"/>
    <s v="X"/>
    <s v="X"/>
    <n v="0"/>
    <n v="0"/>
    <n v="0"/>
    <n v="0"/>
    <n v="0"/>
    <n v="0"/>
    <n v="0"/>
    <n v="0"/>
    <n v="0"/>
    <n v="0"/>
    <n v="0"/>
    <n v="0"/>
    <n v="0"/>
    <s v="X"/>
    <s v="X"/>
    <s v="X"/>
    <s v="X"/>
    <s v="X"/>
    <s v="X"/>
    <s v="X"/>
    <n v="0"/>
  </r>
  <r>
    <x v="15"/>
    <x v="6"/>
    <s v="紙製品"/>
    <n v="12"/>
    <n v="420"/>
    <n v="238"/>
    <n v="28"/>
    <n v="58"/>
    <n v="87"/>
    <n v="6"/>
    <n v="3"/>
    <s v="-"/>
    <s v="-"/>
    <n v="0"/>
    <n v="0"/>
    <n v="5"/>
    <n v="1"/>
    <s v="-"/>
    <s v="-"/>
    <n v="5062"/>
    <n v="1849"/>
    <n v="1736"/>
    <n v="114"/>
    <n v="15172"/>
    <n v="13585"/>
    <n v="15"/>
    <n v="120"/>
    <n v="36"/>
    <n v="346"/>
    <n v="1069"/>
    <n v="261"/>
    <n v="77"/>
    <n v="33"/>
    <n v="151"/>
    <n v="233"/>
    <n v="69"/>
    <n v="42"/>
    <n v="121"/>
    <n v="17045"/>
    <n v="15512"/>
    <n v="433"/>
    <n v="1100"/>
    <n v="15947"/>
    <n v="1228"/>
    <n v="1794"/>
    <n v="568"/>
  </r>
  <r>
    <x v="15"/>
    <x v="7"/>
    <s v="印刷"/>
    <n v="2"/>
    <n v="77"/>
    <n v="61"/>
    <n v="8"/>
    <n v="1"/>
    <n v="7"/>
    <n v="0"/>
    <n v="0"/>
    <s v="-"/>
    <s v="-"/>
    <n v="0"/>
    <n v="0"/>
    <n v="0"/>
    <n v="0"/>
    <s v="-"/>
    <s v="-"/>
    <n v="919"/>
    <s v="X"/>
    <s v="X"/>
    <s v="X"/>
    <s v="X"/>
    <s v="X"/>
    <s v="X"/>
    <s v="X"/>
    <s v="X"/>
    <s v="X"/>
    <s v="X"/>
    <s v="X"/>
    <s v="X"/>
    <s v="X"/>
    <s v="X"/>
    <s v="X"/>
    <s v="X"/>
    <s v="X"/>
    <s v="X"/>
    <s v="X"/>
    <s v="X"/>
    <s v="X"/>
    <s v="X"/>
    <s v="X"/>
    <s v="X"/>
    <s v="X"/>
    <s v="X"/>
  </r>
  <r>
    <x v="15"/>
    <x v="8"/>
    <s v="化学"/>
    <n v="7"/>
    <n v="691"/>
    <n v="567"/>
    <n v="83"/>
    <n v="21"/>
    <n v="8"/>
    <n v="3"/>
    <n v="9"/>
    <s v="-"/>
    <s v="-"/>
    <n v="0"/>
    <n v="0"/>
    <n v="0"/>
    <n v="0"/>
    <s v="-"/>
    <s v="-"/>
    <n v="8496"/>
    <n v="4460"/>
    <n v="4116"/>
    <n v="345"/>
    <n v="8699"/>
    <n v="8433"/>
    <n v="78"/>
    <n v="175"/>
    <n v="1"/>
    <n v="11"/>
    <n v="0"/>
    <n v="1937"/>
    <n v="674"/>
    <n v="298"/>
    <n v="965"/>
    <n v="1420"/>
    <n v="535"/>
    <n v="243"/>
    <n v="642"/>
    <n v="14032"/>
    <n v="14029"/>
    <n v="3"/>
    <n v="0"/>
    <n v="13838"/>
    <n v="1892"/>
    <n v="5136"/>
    <n v="3049"/>
  </r>
  <r>
    <x v="15"/>
    <x v="9"/>
    <s v="石油"/>
    <n v="1"/>
    <n v="12"/>
    <n v="11"/>
    <n v="1"/>
    <n v="0"/>
    <n v="0"/>
    <n v="0"/>
    <n v="0"/>
    <s v="-"/>
    <s v="-"/>
    <n v="0"/>
    <n v="0"/>
    <n v="0"/>
    <n v="0"/>
    <s v="-"/>
    <s v="-"/>
    <n v="144"/>
    <s v="X"/>
    <s v="X"/>
    <n v="0"/>
    <s v="X"/>
    <s v="X"/>
    <n v="0"/>
    <n v="0"/>
    <n v="0"/>
    <n v="0"/>
    <n v="0"/>
    <n v="0"/>
    <n v="0"/>
    <n v="0"/>
    <n v="0"/>
    <n v="0"/>
    <n v="0"/>
    <n v="0"/>
    <n v="0"/>
    <s v="X"/>
    <s v="X"/>
    <s v="X"/>
    <s v="X"/>
    <s v="X"/>
    <s v="X"/>
    <s v="X"/>
    <n v="0"/>
  </r>
  <r>
    <x v="15"/>
    <x v="10"/>
    <s v="プラスチック"/>
    <n v="8"/>
    <n v="265"/>
    <n v="188"/>
    <n v="34"/>
    <n v="6"/>
    <n v="34"/>
    <n v="1"/>
    <n v="2"/>
    <s v="-"/>
    <s v="-"/>
    <n v="0"/>
    <n v="0"/>
    <n v="0"/>
    <n v="0"/>
    <s v="-"/>
    <s v="-"/>
    <n v="3210"/>
    <n v="1019"/>
    <s v="X"/>
    <s v="X"/>
    <n v="3014"/>
    <s v="X"/>
    <s v="X"/>
    <s v="X"/>
    <s v="X"/>
    <s v="X"/>
    <s v="X"/>
    <s v="X"/>
    <s v="X"/>
    <s v="X"/>
    <s v="X"/>
    <s v="X"/>
    <s v="X"/>
    <s v="X"/>
    <s v="X"/>
    <n v="4678"/>
    <n v="4469"/>
    <n v="209"/>
    <n v="0"/>
    <n v="4667"/>
    <n v="1474"/>
    <n v="1608"/>
    <s v="X"/>
  </r>
  <r>
    <x v="15"/>
    <x v="11"/>
    <s v="ゴム"/>
    <n v="3"/>
    <n v="274"/>
    <n v="233"/>
    <n v="31"/>
    <n v="2"/>
    <n v="0"/>
    <n v="5"/>
    <n v="3"/>
    <s v="-"/>
    <s v="-"/>
    <n v="0"/>
    <n v="0"/>
    <n v="0"/>
    <n v="0"/>
    <s v="-"/>
    <s v="-"/>
    <n v="3245"/>
    <n v="1137"/>
    <s v="X"/>
    <s v="X"/>
    <n v="7525"/>
    <s v="X"/>
    <s v="X"/>
    <s v="X"/>
    <s v="X"/>
    <s v="X"/>
    <s v="X"/>
    <s v="X"/>
    <s v="X"/>
    <s v="X"/>
    <s v="X"/>
    <s v="X"/>
    <s v="X"/>
    <s v="X"/>
    <s v="X"/>
    <n v="7933"/>
    <n v="5845"/>
    <n v="21"/>
    <n v="2067"/>
    <n v="5631"/>
    <n v="176"/>
    <n v="395"/>
    <s v="X"/>
  </r>
  <r>
    <x v="15"/>
    <x v="12"/>
    <s v="なめし革"/>
    <n v="0"/>
    <n v="0"/>
    <n v="0"/>
    <n v="0"/>
    <n v="0"/>
    <n v="0"/>
    <n v="0"/>
    <n v="0"/>
    <s v="-"/>
    <s v="-"/>
    <n v="0"/>
    <n v="0"/>
    <n v="0"/>
    <n v="0"/>
    <s v="-"/>
    <s v="-"/>
    <n v="0"/>
    <n v="0"/>
    <n v="0"/>
    <n v="0"/>
    <n v="0"/>
    <n v="0"/>
    <n v="0"/>
    <n v="0"/>
    <n v="0"/>
    <n v="0"/>
    <n v="0"/>
    <n v="0"/>
    <n v="0"/>
    <n v="0"/>
    <n v="0"/>
    <n v="0"/>
    <n v="0"/>
    <n v="0"/>
    <n v="0"/>
    <n v="0"/>
    <n v="0"/>
    <n v="0"/>
    <n v="0"/>
    <n v="0"/>
    <n v="0"/>
    <n v="0"/>
    <n v="0"/>
  </r>
  <r>
    <x v="15"/>
    <x v="13"/>
    <s v="窯業"/>
    <n v="10"/>
    <n v="536"/>
    <n v="356"/>
    <n v="38"/>
    <n v="77"/>
    <n v="23"/>
    <n v="9"/>
    <n v="33"/>
    <s v="-"/>
    <s v="-"/>
    <n v="0"/>
    <n v="0"/>
    <n v="14"/>
    <n v="0"/>
    <s v="-"/>
    <s v="-"/>
    <n v="6326"/>
    <n v="2489"/>
    <s v="X"/>
    <s v="X"/>
    <n v="11794"/>
    <s v="X"/>
    <s v="X"/>
    <s v="X"/>
    <s v="X"/>
    <s v="X"/>
    <s v="X"/>
    <s v="X"/>
    <s v="X"/>
    <s v="X"/>
    <s v="X"/>
    <s v="X"/>
    <s v="X"/>
    <s v="X"/>
    <s v="X"/>
    <n v="26456"/>
    <n v="25900"/>
    <n v="412"/>
    <n v="144"/>
    <n v="25381"/>
    <n v="11731"/>
    <n v="14050"/>
    <s v="X"/>
  </r>
  <r>
    <x v="15"/>
    <x v="14"/>
    <s v="鉄鋼"/>
    <n v="2"/>
    <n v="23"/>
    <n v="21"/>
    <n v="2"/>
    <n v="0"/>
    <n v="0"/>
    <n v="0"/>
    <n v="0"/>
    <s v="-"/>
    <s v="-"/>
    <n v="0"/>
    <n v="0"/>
    <n v="0"/>
    <n v="0"/>
    <s v="-"/>
    <s v="-"/>
    <n v="276"/>
    <s v="X"/>
    <s v="X"/>
    <n v="0"/>
    <s v="X"/>
    <s v="X"/>
    <n v="0"/>
    <n v="0"/>
    <n v="0"/>
    <n v="0"/>
    <n v="0"/>
    <n v="0"/>
    <n v="0"/>
    <n v="0"/>
    <n v="0"/>
    <n v="0"/>
    <n v="0"/>
    <n v="0"/>
    <n v="0"/>
    <s v="X"/>
    <s v="X"/>
    <s v="X"/>
    <s v="X"/>
    <s v="X"/>
    <s v="X"/>
    <s v="X"/>
    <n v="0"/>
  </r>
  <r>
    <x v="15"/>
    <x v="15"/>
    <s v="非鉄"/>
    <n v="2"/>
    <n v="570"/>
    <n v="443"/>
    <n v="12"/>
    <n v="34"/>
    <n v="6"/>
    <n v="60"/>
    <n v="15"/>
    <s v="-"/>
    <s v="-"/>
    <n v="0"/>
    <n v="0"/>
    <n v="0"/>
    <n v="0"/>
    <s v="-"/>
    <s v="-"/>
    <n v="6800"/>
    <s v="X"/>
    <s v="X"/>
    <s v="X"/>
    <s v="X"/>
    <s v="X"/>
    <s v="X"/>
    <s v="X"/>
    <s v="X"/>
    <s v="X"/>
    <s v="X"/>
    <s v="X"/>
    <s v="X"/>
    <s v="X"/>
    <s v="X"/>
    <s v="X"/>
    <s v="X"/>
    <s v="X"/>
    <s v="X"/>
    <s v="X"/>
    <s v="X"/>
    <s v="X"/>
    <s v="X"/>
    <s v="X"/>
    <s v="X"/>
    <s v="X"/>
    <s v="X"/>
  </r>
  <r>
    <x v="15"/>
    <x v="16"/>
    <s v="金属製品"/>
    <n v="20"/>
    <n v="291"/>
    <n v="196"/>
    <n v="32"/>
    <n v="23"/>
    <n v="34"/>
    <n v="1"/>
    <n v="5"/>
    <s v="-"/>
    <s v="-"/>
    <n v="0"/>
    <n v="0"/>
    <n v="0"/>
    <n v="0"/>
    <s v="-"/>
    <s v="-"/>
    <n v="3531"/>
    <n v="1143"/>
    <n v="1117"/>
    <n v="26"/>
    <n v="2896"/>
    <n v="2493"/>
    <n v="5"/>
    <n v="87"/>
    <n v="311"/>
    <n v="0"/>
    <n v="0"/>
    <n v="283"/>
    <n v="38"/>
    <n v="79"/>
    <n v="165"/>
    <n v="281"/>
    <n v="36"/>
    <n v="84"/>
    <n v="161"/>
    <n v="5391"/>
    <n v="3607"/>
    <n v="1774"/>
    <n v="10"/>
    <n v="5383"/>
    <n v="2082"/>
    <n v="2386"/>
    <n v="306"/>
  </r>
  <r>
    <x v="15"/>
    <x v="17"/>
    <s v="はん用機器"/>
    <n v="6"/>
    <n v="180"/>
    <n v="126"/>
    <n v="43"/>
    <n v="4"/>
    <n v="7"/>
    <n v="0"/>
    <n v="0"/>
    <s v="-"/>
    <s v="-"/>
    <n v="0"/>
    <n v="0"/>
    <n v="0"/>
    <n v="0"/>
    <s v="-"/>
    <s v="-"/>
    <n v="2133"/>
    <n v="755"/>
    <s v="X"/>
    <s v="X"/>
    <n v="608"/>
    <s v="X"/>
    <s v="X"/>
    <s v="X"/>
    <s v="X"/>
    <s v="X"/>
    <s v="X"/>
    <s v="X"/>
    <s v="X"/>
    <s v="X"/>
    <s v="X"/>
    <s v="X"/>
    <s v="X"/>
    <s v="X"/>
    <s v="X"/>
    <n v="1691"/>
    <n v="1339"/>
    <n v="350"/>
    <n v="2"/>
    <n v="1679"/>
    <n v="951"/>
    <n v="1032"/>
    <s v="X"/>
  </r>
  <r>
    <x v="15"/>
    <x v="18"/>
    <s v="生産用機器"/>
    <n v="17"/>
    <n v="390"/>
    <n v="287"/>
    <n v="39"/>
    <n v="24"/>
    <n v="14"/>
    <n v="2"/>
    <n v="24"/>
    <s v="-"/>
    <s v="-"/>
    <n v="0"/>
    <n v="0"/>
    <n v="0"/>
    <n v="0"/>
    <s v="-"/>
    <s v="-"/>
    <n v="4821"/>
    <n v="2538"/>
    <n v="2286"/>
    <n v="251"/>
    <n v="13524"/>
    <n v="12409"/>
    <n v="14"/>
    <n v="73"/>
    <n v="1012"/>
    <n v="15"/>
    <n v="0"/>
    <n v="12240"/>
    <n v="7730"/>
    <n v="3179"/>
    <n v="1331"/>
    <n v="11089"/>
    <n v="8530"/>
    <n v="1798"/>
    <n v="760"/>
    <n v="17748"/>
    <n v="17576"/>
    <n v="151"/>
    <n v="21"/>
    <n v="17147"/>
    <n v="3309"/>
    <n v="4484"/>
    <n v="596"/>
  </r>
  <r>
    <x v="15"/>
    <x v="19"/>
    <s v="業務用機器"/>
    <n v="3"/>
    <n v="375"/>
    <n v="234"/>
    <n v="58"/>
    <n v="5"/>
    <n v="78"/>
    <n v="0"/>
    <n v="0"/>
    <s v="-"/>
    <s v="-"/>
    <n v="0"/>
    <n v="0"/>
    <n v="0"/>
    <n v="0"/>
    <s v="-"/>
    <s v="-"/>
    <n v="4524"/>
    <n v="2700"/>
    <s v="X"/>
    <s v="X"/>
    <n v="8795"/>
    <s v="X"/>
    <s v="X"/>
    <s v="X"/>
    <s v="X"/>
    <s v="X"/>
    <s v="X"/>
    <s v="X"/>
    <s v="X"/>
    <s v="X"/>
    <s v="X"/>
    <s v="X"/>
    <s v="X"/>
    <s v="X"/>
    <s v="X"/>
    <n v="20008"/>
    <n v="19775"/>
    <n v="227"/>
    <n v="6"/>
    <n v="20142"/>
    <n v="10346"/>
    <n v="10683"/>
    <s v="X"/>
  </r>
  <r>
    <x v="15"/>
    <x v="20"/>
    <s v="電子部品"/>
    <n v="6"/>
    <n v="169"/>
    <n v="98"/>
    <n v="25"/>
    <n v="8"/>
    <n v="38"/>
    <n v="0"/>
    <n v="0"/>
    <s v="-"/>
    <s v="-"/>
    <n v="0"/>
    <n v="0"/>
    <n v="0"/>
    <n v="0"/>
    <s v="-"/>
    <s v="-"/>
    <n v="2083"/>
    <n v="659"/>
    <s v="X"/>
    <s v="X"/>
    <n v="5417"/>
    <s v="X"/>
    <s v="X"/>
    <s v="X"/>
    <s v="X"/>
    <s v="X"/>
    <s v="X"/>
    <s v="X"/>
    <s v="X"/>
    <s v="X"/>
    <s v="X"/>
    <s v="X"/>
    <s v="X"/>
    <s v="X"/>
    <s v="X"/>
    <n v="7331"/>
    <n v="6815"/>
    <n v="429"/>
    <n v="88"/>
    <n v="6824"/>
    <n v="1291"/>
    <n v="1804"/>
    <s v="X"/>
  </r>
  <r>
    <x v="15"/>
    <x v="21"/>
    <s v="電気機器"/>
    <n v="6"/>
    <n v="105"/>
    <n v="40"/>
    <n v="6"/>
    <n v="22"/>
    <n v="34"/>
    <n v="3"/>
    <n v="0"/>
    <s v="-"/>
    <s v="-"/>
    <n v="0"/>
    <n v="0"/>
    <n v="0"/>
    <n v="0"/>
    <s v="-"/>
    <s v="-"/>
    <n v="1260"/>
    <n v="282"/>
    <s v="X"/>
    <s v="X"/>
    <n v="415"/>
    <s v="X"/>
    <s v="X"/>
    <s v="X"/>
    <s v="X"/>
    <s v="X"/>
    <s v="X"/>
    <s v="X"/>
    <s v="X"/>
    <s v="X"/>
    <s v="X"/>
    <s v="X"/>
    <s v="X"/>
    <s v="X"/>
    <s v="X"/>
    <n v="842"/>
    <n v="664"/>
    <n v="136"/>
    <n v="42"/>
    <n v="792"/>
    <n v="326"/>
    <n v="412"/>
    <s v="X"/>
  </r>
  <r>
    <x v="15"/>
    <x v="22"/>
    <s v="情報機器"/>
    <n v="6"/>
    <n v="603"/>
    <n v="445"/>
    <n v="24"/>
    <n v="23"/>
    <n v="66"/>
    <n v="26"/>
    <n v="19"/>
    <s v="-"/>
    <s v="-"/>
    <n v="0"/>
    <n v="0"/>
    <n v="0"/>
    <n v="0"/>
    <s v="-"/>
    <s v="-"/>
    <n v="7304"/>
    <n v="3862"/>
    <n v="3440"/>
    <n v="422"/>
    <n v="8471"/>
    <n v="5038"/>
    <n v="4"/>
    <n v="38"/>
    <n v="3379"/>
    <n v="12"/>
    <n v="0"/>
    <n v="4360"/>
    <n v="78"/>
    <n v="3347"/>
    <n v="935"/>
    <n v="3423"/>
    <n v="114"/>
    <n v="2345"/>
    <n v="964"/>
    <n v="17286"/>
    <n v="15156"/>
    <n v="2100"/>
    <n v="30"/>
    <n v="16291"/>
    <n v="7275"/>
    <n v="8464"/>
    <n v="224"/>
  </r>
  <r>
    <x v="15"/>
    <x v="23"/>
    <s v="輸送機"/>
    <n v="19"/>
    <n v="2607"/>
    <n v="2214"/>
    <n v="148"/>
    <n v="120"/>
    <n v="41"/>
    <n v="65"/>
    <n v="19"/>
    <s v="-"/>
    <s v="-"/>
    <n v="0"/>
    <n v="0"/>
    <n v="0"/>
    <n v="0"/>
    <s v="-"/>
    <s v="-"/>
    <n v="32562"/>
    <n v="14705"/>
    <n v="12912"/>
    <n v="1793"/>
    <n v="78169"/>
    <n v="65290"/>
    <n v="1088"/>
    <n v="825"/>
    <n v="1413"/>
    <n v="257"/>
    <n v="9296"/>
    <n v="3831"/>
    <n v="801"/>
    <n v="805"/>
    <n v="2225"/>
    <n v="3419"/>
    <n v="618"/>
    <n v="739"/>
    <n v="2062"/>
    <n v="96415"/>
    <n v="87030"/>
    <n v="997"/>
    <n v="8388"/>
    <n v="87776"/>
    <n v="13655"/>
    <n v="17467"/>
    <n v="3562"/>
  </r>
  <r>
    <x v="15"/>
    <x v="24"/>
    <s v="その他"/>
    <n v="2"/>
    <n v="31"/>
    <n v="24"/>
    <n v="3"/>
    <n v="1"/>
    <n v="3"/>
    <n v="0"/>
    <n v="0"/>
    <s v="-"/>
    <s v="-"/>
    <n v="0"/>
    <n v="0"/>
    <n v="0"/>
    <n v="0"/>
    <s v="-"/>
    <s v="-"/>
    <n v="372"/>
    <s v="X"/>
    <s v="X"/>
    <n v="0"/>
    <s v="X"/>
    <s v="X"/>
    <n v="0"/>
    <n v="0"/>
    <n v="0"/>
    <n v="0"/>
    <n v="0"/>
    <n v="0"/>
    <n v="0"/>
    <n v="0"/>
    <n v="0"/>
    <n v="0"/>
    <n v="0"/>
    <n v="0"/>
    <n v="0"/>
    <s v="X"/>
    <s v="X"/>
    <s v="X"/>
    <s v="X"/>
    <s v="X"/>
    <s v="X"/>
    <s v="X"/>
    <n v="0"/>
  </r>
  <r>
    <x v="16"/>
    <x v="0"/>
    <s v="総数"/>
    <n v="146"/>
    <n v="8711"/>
    <n v="6265"/>
    <n v="725"/>
    <n v="509"/>
    <n v="846"/>
    <n v="208"/>
    <n v="156"/>
    <s v="-"/>
    <s v="-"/>
    <n v="2"/>
    <n v="0"/>
    <n v="137"/>
    <n v="31"/>
    <s v="-"/>
    <s v="-"/>
    <n v="103883"/>
    <n v="48025"/>
    <n v="45283"/>
    <n v="2742"/>
    <n v="216188"/>
    <n v="183782"/>
    <n v="2257"/>
    <n v="4197"/>
    <n v="11948"/>
    <n v="3603"/>
    <n v="10402"/>
    <n v="35849"/>
    <n v="14328"/>
    <n v="13143"/>
    <n v="8379"/>
    <n v="43154"/>
    <n v="21891"/>
    <n v="12467"/>
    <n v="8796"/>
    <n v="337943"/>
    <n v="314249"/>
    <n v="10620"/>
    <n v="13073"/>
    <n v="331755"/>
    <n v="107739"/>
    <n v="117776"/>
    <n v="16925"/>
  </r>
  <r>
    <x v="16"/>
    <x v="1"/>
    <s v="食料"/>
    <n v="12"/>
    <n v="937"/>
    <n v="377"/>
    <n v="112"/>
    <n v="114"/>
    <n v="314"/>
    <n v="8"/>
    <n v="11"/>
    <s v="-"/>
    <s v="-"/>
    <n v="1"/>
    <n v="0"/>
    <n v="0"/>
    <n v="0"/>
    <s v="-"/>
    <s v="-"/>
    <n v="11089"/>
    <n v="3438"/>
    <n v="3400"/>
    <n v="38"/>
    <n v="11949"/>
    <n v="9736"/>
    <n v="208"/>
    <n v="295"/>
    <n v="0"/>
    <n v="9"/>
    <n v="1701"/>
    <n v="285"/>
    <n v="67"/>
    <n v="3"/>
    <n v="215"/>
    <n v="356"/>
    <n v="81"/>
    <n v="5"/>
    <n v="271"/>
    <n v="23789"/>
    <n v="21337"/>
    <n v="6"/>
    <n v="2446"/>
    <n v="21358"/>
    <n v="11013"/>
    <n v="11306"/>
    <n v="309"/>
  </r>
  <r>
    <x v="16"/>
    <x v="2"/>
    <s v="飲料"/>
    <n v="3"/>
    <n v="272"/>
    <n v="175"/>
    <n v="18"/>
    <n v="55"/>
    <n v="12"/>
    <n v="9"/>
    <n v="3"/>
    <s v="-"/>
    <s v="-"/>
    <n v="0"/>
    <n v="0"/>
    <n v="0"/>
    <n v="0"/>
    <s v="-"/>
    <s v="-"/>
    <n v="3278"/>
    <n v="1425"/>
    <s v="X"/>
    <s v="X"/>
    <n v="14956"/>
    <s v="X"/>
    <s v="X"/>
    <s v="X"/>
    <n v="0"/>
    <s v="X"/>
    <n v="0"/>
    <s v="X"/>
    <s v="X"/>
    <n v="0"/>
    <s v="X"/>
    <s v="X"/>
    <s v="X"/>
    <n v="0"/>
    <s v="X"/>
    <n v="31614"/>
    <n v="31614"/>
    <n v="0"/>
    <n v="0"/>
    <n v="31585"/>
    <n v="14561"/>
    <n v="15888"/>
    <s v="X"/>
  </r>
  <r>
    <x v="16"/>
    <x v="3"/>
    <s v="繊維"/>
    <n v="1"/>
    <n v="4"/>
    <n v="1"/>
    <n v="1"/>
    <n v="0"/>
    <n v="1"/>
    <n v="0"/>
    <n v="0"/>
    <s v="-"/>
    <s v="-"/>
    <n v="1"/>
    <n v="0"/>
    <n v="0"/>
    <n v="0"/>
    <s v="-"/>
    <s v="-"/>
    <n v="36"/>
    <s v="X"/>
    <s v="X"/>
    <n v="0"/>
    <s v="X"/>
    <s v="X"/>
    <n v="0"/>
    <n v="0"/>
    <n v="0"/>
    <n v="0"/>
    <n v="0"/>
    <n v="0"/>
    <n v="0"/>
    <n v="0"/>
    <n v="0"/>
    <n v="0"/>
    <n v="0"/>
    <n v="0"/>
    <n v="0"/>
    <s v="X"/>
    <s v="X"/>
    <n v="0"/>
    <s v="X"/>
    <s v="X"/>
    <s v="X"/>
    <s v="X"/>
    <n v="0"/>
  </r>
  <r>
    <x v="16"/>
    <x v="4"/>
    <s v="木材"/>
    <n v="1"/>
    <n v="26"/>
    <n v="12"/>
    <n v="1"/>
    <n v="4"/>
    <n v="8"/>
    <n v="1"/>
    <n v="0"/>
    <s v="-"/>
    <s v="-"/>
    <n v="0"/>
    <n v="0"/>
    <n v="0"/>
    <n v="0"/>
    <s v="-"/>
    <s v="-"/>
    <n v="312"/>
    <s v="X"/>
    <s v="X"/>
    <n v="0"/>
    <s v="X"/>
    <s v="X"/>
    <n v="0"/>
    <n v="0"/>
    <n v="0"/>
    <n v="0"/>
    <n v="0"/>
    <n v="0"/>
    <n v="0"/>
    <n v="0"/>
    <n v="0"/>
    <n v="0"/>
    <n v="0"/>
    <n v="0"/>
    <n v="0"/>
    <s v="X"/>
    <s v="X"/>
    <n v="0"/>
    <n v="0"/>
    <s v="X"/>
    <s v="X"/>
    <s v="X"/>
    <n v="0"/>
  </r>
  <r>
    <x v="16"/>
    <x v="5"/>
    <s v="家具"/>
    <n v="1"/>
    <n v="6"/>
    <n v="5"/>
    <n v="1"/>
    <n v="0"/>
    <n v="0"/>
    <n v="0"/>
    <n v="0"/>
    <s v="-"/>
    <s v="-"/>
    <n v="0"/>
    <n v="0"/>
    <n v="0"/>
    <n v="0"/>
    <s v="-"/>
    <s v="-"/>
    <n v="72"/>
    <s v="X"/>
    <s v="X"/>
    <n v="0"/>
    <s v="X"/>
    <s v="X"/>
    <n v="0"/>
    <n v="0"/>
    <n v="0"/>
    <n v="0"/>
    <n v="0"/>
    <n v="0"/>
    <n v="0"/>
    <n v="0"/>
    <n v="0"/>
    <n v="0"/>
    <n v="0"/>
    <n v="0"/>
    <n v="0"/>
    <s v="X"/>
    <s v="X"/>
    <n v="0"/>
    <n v="0"/>
    <s v="X"/>
    <s v="X"/>
    <s v="X"/>
    <n v="0"/>
  </r>
  <r>
    <x v="16"/>
    <x v="6"/>
    <s v="紙製品"/>
    <n v="12"/>
    <n v="426"/>
    <n v="244"/>
    <n v="28"/>
    <n v="51"/>
    <n v="94"/>
    <n v="6"/>
    <n v="3"/>
    <s v="-"/>
    <s v="-"/>
    <n v="0"/>
    <n v="0"/>
    <n v="0"/>
    <n v="0"/>
    <s v="-"/>
    <s v="-"/>
    <n v="5110"/>
    <n v="1760"/>
    <n v="1723"/>
    <n v="37"/>
    <n v="8662"/>
    <n v="8164"/>
    <n v="53"/>
    <n v="36"/>
    <n v="34"/>
    <n v="339"/>
    <n v="37"/>
    <n v="233"/>
    <n v="69"/>
    <n v="42"/>
    <n v="121"/>
    <n v="249"/>
    <n v="90"/>
    <n v="40"/>
    <n v="119"/>
    <n v="16079"/>
    <n v="15403"/>
    <n v="480"/>
    <n v="196"/>
    <n v="15901"/>
    <n v="6662"/>
    <n v="7076"/>
    <n v="434"/>
  </r>
  <r>
    <x v="16"/>
    <x v="7"/>
    <s v="印刷"/>
    <n v="2"/>
    <n v="79"/>
    <n v="60"/>
    <n v="9"/>
    <n v="1"/>
    <n v="9"/>
    <n v="0"/>
    <n v="0"/>
    <s v="-"/>
    <s v="-"/>
    <n v="0"/>
    <n v="0"/>
    <n v="0"/>
    <n v="0"/>
    <s v="-"/>
    <s v="-"/>
    <n v="955"/>
    <s v="X"/>
    <s v="X"/>
    <n v="0"/>
    <s v="X"/>
    <s v="X"/>
    <n v="0"/>
    <s v="X"/>
    <s v="X"/>
    <n v="0"/>
    <n v="0"/>
    <s v="X"/>
    <s v="X"/>
    <s v="X"/>
    <s v="X"/>
    <s v="X"/>
    <s v="X"/>
    <s v="X"/>
    <s v="X"/>
    <s v="X"/>
    <s v="X"/>
    <s v="X"/>
    <s v="X"/>
    <s v="X"/>
    <s v="X"/>
    <s v="X"/>
    <s v="X"/>
  </r>
  <r>
    <x v="16"/>
    <x v="8"/>
    <s v="化学"/>
    <n v="7"/>
    <n v="690"/>
    <n v="565"/>
    <n v="81"/>
    <n v="25"/>
    <n v="14"/>
    <n v="3"/>
    <n v="2"/>
    <s v="-"/>
    <s v="-"/>
    <n v="0"/>
    <n v="0"/>
    <n v="0"/>
    <n v="0"/>
    <s v="-"/>
    <s v="-"/>
    <n v="8370"/>
    <n v="4371"/>
    <n v="4305"/>
    <n v="66"/>
    <n v="8802"/>
    <n v="8585"/>
    <n v="63"/>
    <n v="143"/>
    <n v="1"/>
    <n v="10"/>
    <n v="0"/>
    <n v="1420"/>
    <n v="535"/>
    <n v="243"/>
    <n v="642"/>
    <n v="1234"/>
    <n v="459"/>
    <n v="232"/>
    <n v="543"/>
    <n v="14632"/>
    <n v="14630"/>
    <n v="2"/>
    <n v="0"/>
    <n v="14545"/>
    <n v="3483"/>
    <n v="5653"/>
    <n v="2083"/>
  </r>
  <r>
    <x v="16"/>
    <x v="9"/>
    <s v="石油"/>
    <n v="1"/>
    <n v="13"/>
    <n v="12"/>
    <n v="1"/>
    <n v="0"/>
    <n v="0"/>
    <n v="0"/>
    <n v="0"/>
    <s v="-"/>
    <s v="-"/>
    <n v="0"/>
    <n v="0"/>
    <n v="0"/>
    <n v="0"/>
    <s v="-"/>
    <s v="-"/>
    <n v="156"/>
    <s v="X"/>
    <s v="X"/>
    <n v="0"/>
    <s v="X"/>
    <s v="X"/>
    <n v="0"/>
    <n v="0"/>
    <n v="0"/>
    <n v="0"/>
    <n v="0"/>
    <n v="0"/>
    <n v="0"/>
    <n v="0"/>
    <n v="0"/>
    <n v="0"/>
    <n v="0"/>
    <n v="0"/>
    <n v="0"/>
    <s v="X"/>
    <s v="X"/>
    <n v="0"/>
    <n v="0"/>
    <s v="X"/>
    <s v="X"/>
    <s v="X"/>
    <n v="0"/>
  </r>
  <r>
    <x v="16"/>
    <x v="10"/>
    <s v="プラスチック"/>
    <n v="6"/>
    <n v="267"/>
    <n v="192"/>
    <n v="29"/>
    <n v="1"/>
    <n v="32"/>
    <n v="10"/>
    <n v="3"/>
    <s v="-"/>
    <s v="-"/>
    <n v="0"/>
    <n v="0"/>
    <n v="0"/>
    <n v="0"/>
    <s v="-"/>
    <s v="-"/>
    <n v="3192"/>
    <n v="976"/>
    <s v="X"/>
    <s v="X"/>
    <n v="2903"/>
    <s v="X"/>
    <s v="X"/>
    <s v="X"/>
    <s v="X"/>
    <n v="0"/>
    <n v="0"/>
    <s v="X"/>
    <s v="X"/>
    <s v="X"/>
    <s v="X"/>
    <s v="X"/>
    <s v="X"/>
    <s v="X"/>
    <s v="X"/>
    <n v="4876"/>
    <n v="4722"/>
    <n v="154"/>
    <n v="0"/>
    <n v="4893"/>
    <n v="1809"/>
    <n v="1903"/>
    <s v="X"/>
  </r>
  <r>
    <x v="16"/>
    <x v="11"/>
    <s v="ゴム"/>
    <n v="3"/>
    <n v="286"/>
    <n v="234"/>
    <n v="37"/>
    <n v="1"/>
    <n v="0"/>
    <n v="10"/>
    <n v="4"/>
    <s v="-"/>
    <s v="-"/>
    <n v="0"/>
    <n v="0"/>
    <n v="0"/>
    <n v="0"/>
    <s v="-"/>
    <s v="-"/>
    <n v="3412"/>
    <n v="1074"/>
    <s v="X"/>
    <s v="X"/>
    <n v="8682"/>
    <s v="X"/>
    <s v="X"/>
    <s v="X"/>
    <s v="X"/>
    <s v="X"/>
    <s v="X"/>
    <s v="X"/>
    <s v="X"/>
    <s v="X"/>
    <s v="X"/>
    <s v="X"/>
    <s v="X"/>
    <s v="X"/>
    <s v="X"/>
    <n v="7736"/>
    <n v="5597"/>
    <n v="28"/>
    <n v="2112"/>
    <n v="5702"/>
    <n v="1155"/>
    <n v="890"/>
    <s v="X"/>
  </r>
  <r>
    <x v="16"/>
    <x v="12"/>
    <s v="なめし革"/>
    <n v="0"/>
    <n v="0"/>
    <n v="0"/>
    <n v="0"/>
    <n v="0"/>
    <n v="0"/>
    <n v="0"/>
    <n v="0"/>
    <s v="-"/>
    <s v="-"/>
    <n v="0"/>
    <n v="0"/>
    <n v="0"/>
    <n v="0"/>
    <s v="-"/>
    <s v="-"/>
    <n v="0"/>
    <n v="0"/>
    <n v="0"/>
    <n v="0"/>
    <n v="0"/>
    <n v="0"/>
    <n v="0"/>
    <n v="0"/>
    <n v="0"/>
    <n v="0"/>
    <n v="0"/>
    <n v="0"/>
    <n v="0"/>
    <n v="0"/>
    <n v="0"/>
    <n v="0"/>
    <n v="0"/>
    <n v="0"/>
    <n v="0"/>
    <n v="0"/>
    <n v="0"/>
    <n v="0"/>
    <n v="0"/>
    <n v="0"/>
    <n v="0"/>
    <n v="0"/>
    <n v="0"/>
  </r>
  <r>
    <x v="16"/>
    <x v="13"/>
    <s v="窯業"/>
    <n v="10"/>
    <n v="578"/>
    <n v="353"/>
    <n v="36"/>
    <n v="59"/>
    <n v="24"/>
    <n v="39"/>
    <n v="67"/>
    <s v="-"/>
    <s v="-"/>
    <n v="0"/>
    <n v="0"/>
    <n v="0"/>
    <n v="23"/>
    <s v="-"/>
    <s v="-"/>
    <n v="6136"/>
    <n v="2518"/>
    <s v="X"/>
    <s v="X"/>
    <n v="14472"/>
    <s v="X"/>
    <s v="X"/>
    <s v="X"/>
    <s v="X"/>
    <s v="X"/>
    <n v="0"/>
    <s v="X"/>
    <s v="X"/>
    <s v="X"/>
    <s v="X"/>
    <s v="X"/>
    <s v="X"/>
    <s v="X"/>
    <s v="X"/>
    <n v="30532"/>
    <n v="29990"/>
    <n v="390"/>
    <n v="153"/>
    <n v="29657"/>
    <n v="13405"/>
    <n v="15346"/>
    <s v="X"/>
  </r>
  <r>
    <x v="16"/>
    <x v="14"/>
    <s v="鉄鋼"/>
    <n v="2"/>
    <n v="23"/>
    <n v="21"/>
    <n v="2"/>
    <n v="0"/>
    <n v="0"/>
    <n v="0"/>
    <n v="0"/>
    <s v="-"/>
    <s v="-"/>
    <n v="0"/>
    <n v="0"/>
    <n v="0"/>
    <n v="0"/>
    <s v="-"/>
    <s v="-"/>
    <n v="276"/>
    <s v="X"/>
    <s v="X"/>
    <n v="0"/>
    <s v="X"/>
    <s v="X"/>
    <n v="0"/>
    <n v="0"/>
    <n v="0"/>
    <n v="0"/>
    <n v="0"/>
    <n v="0"/>
    <n v="0"/>
    <n v="0"/>
    <n v="0"/>
    <n v="0"/>
    <n v="0"/>
    <n v="0"/>
    <n v="0"/>
    <s v="X"/>
    <s v="X"/>
    <s v="X"/>
    <n v="0"/>
    <s v="X"/>
    <s v="X"/>
    <s v="X"/>
    <n v="0"/>
  </r>
  <r>
    <x v="16"/>
    <x v="15"/>
    <s v="非鉄"/>
    <n v="2"/>
    <n v="572"/>
    <n v="449"/>
    <n v="14"/>
    <n v="39"/>
    <n v="6"/>
    <n v="51"/>
    <n v="13"/>
    <s v="-"/>
    <s v="-"/>
    <n v="0"/>
    <n v="0"/>
    <n v="0"/>
    <n v="0"/>
    <s v="-"/>
    <s v="-"/>
    <n v="6859"/>
    <s v="X"/>
    <s v="X"/>
    <s v="X"/>
    <s v="X"/>
    <s v="X"/>
    <s v="X"/>
    <s v="X"/>
    <s v="X"/>
    <s v="X"/>
    <n v="0"/>
    <s v="X"/>
    <s v="X"/>
    <s v="X"/>
    <s v="X"/>
    <s v="X"/>
    <s v="X"/>
    <s v="X"/>
    <s v="X"/>
    <s v="X"/>
    <s v="X"/>
    <s v="X"/>
    <n v="0"/>
    <s v="X"/>
    <s v="X"/>
    <s v="X"/>
    <s v="X"/>
  </r>
  <r>
    <x v="16"/>
    <x v="16"/>
    <s v="金属製品"/>
    <n v="19"/>
    <n v="298"/>
    <n v="205"/>
    <n v="33"/>
    <n v="26"/>
    <n v="27"/>
    <n v="5"/>
    <n v="2"/>
    <s v="-"/>
    <s v="-"/>
    <n v="0"/>
    <n v="0"/>
    <n v="1"/>
    <n v="0"/>
    <s v="-"/>
    <s v="-"/>
    <n v="3396"/>
    <n v="1185"/>
    <n v="1148"/>
    <n v="37"/>
    <n v="4057"/>
    <n v="3580"/>
    <n v="5"/>
    <n v="91"/>
    <n v="356"/>
    <n v="0"/>
    <n v="24"/>
    <n v="301"/>
    <n v="41"/>
    <n v="78"/>
    <n v="182"/>
    <n v="189"/>
    <n v="32"/>
    <n v="17"/>
    <n v="139"/>
    <n v="6767"/>
    <n v="4650"/>
    <n v="2085"/>
    <n v="32"/>
    <n v="6666"/>
    <n v="2268"/>
    <n v="2581"/>
    <n v="243"/>
  </r>
  <r>
    <x v="16"/>
    <x v="17"/>
    <s v="はん用機器"/>
    <n v="7"/>
    <n v="197"/>
    <n v="137"/>
    <n v="41"/>
    <n v="5"/>
    <n v="12"/>
    <n v="2"/>
    <n v="0"/>
    <s v="-"/>
    <s v="-"/>
    <n v="0"/>
    <n v="0"/>
    <n v="0"/>
    <n v="0"/>
    <s v="-"/>
    <s v="-"/>
    <n v="2343"/>
    <n v="854"/>
    <s v="X"/>
    <s v="X"/>
    <n v="682"/>
    <s v="X"/>
    <n v="0"/>
    <s v="X"/>
    <s v="X"/>
    <n v="0"/>
    <n v="0"/>
    <s v="X"/>
    <s v="X"/>
    <s v="X"/>
    <s v="X"/>
    <s v="X"/>
    <s v="X"/>
    <s v="X"/>
    <s v="X"/>
    <n v="2130"/>
    <n v="1761"/>
    <n v="337"/>
    <n v="32"/>
    <n v="2103"/>
    <n v="1343"/>
    <n v="1383"/>
    <s v="X"/>
  </r>
  <r>
    <x v="16"/>
    <x v="18"/>
    <s v="生産用機器"/>
    <n v="16"/>
    <n v="411"/>
    <n v="298"/>
    <n v="39"/>
    <n v="24"/>
    <n v="18"/>
    <n v="3"/>
    <n v="29"/>
    <s v="-"/>
    <s v="-"/>
    <n v="0"/>
    <n v="0"/>
    <n v="0"/>
    <n v="0"/>
    <s v="-"/>
    <s v="-"/>
    <n v="4908"/>
    <n v="2382"/>
    <n v="2356"/>
    <n v="26"/>
    <n v="15761"/>
    <n v="14826"/>
    <n v="14"/>
    <n v="67"/>
    <n v="846"/>
    <n v="8"/>
    <n v="0"/>
    <n v="11088"/>
    <n v="8530"/>
    <n v="1797"/>
    <n v="760"/>
    <n v="15748"/>
    <n v="13982"/>
    <n v="1198"/>
    <n v="568"/>
    <n v="15227"/>
    <n v="15074"/>
    <n v="144"/>
    <n v="9"/>
    <n v="20070"/>
    <n v="4246"/>
    <n v="139"/>
    <n v="468"/>
  </r>
  <r>
    <x v="16"/>
    <x v="19"/>
    <s v="業務用機器"/>
    <n v="3"/>
    <n v="408"/>
    <n v="264"/>
    <n v="62"/>
    <n v="3"/>
    <n v="79"/>
    <n v="0"/>
    <n v="0"/>
    <s v="-"/>
    <s v="-"/>
    <n v="0"/>
    <n v="0"/>
    <n v="0"/>
    <n v="0"/>
    <s v="-"/>
    <s v="-"/>
    <n v="4895"/>
    <n v="2059"/>
    <s v="X"/>
    <s v="X"/>
    <n v="7424"/>
    <s v="X"/>
    <s v="X"/>
    <s v="X"/>
    <s v="X"/>
    <n v="0"/>
    <n v="0"/>
    <s v="X"/>
    <n v="0"/>
    <s v="X"/>
    <s v="X"/>
    <s v="X"/>
    <n v="0"/>
    <s v="X"/>
    <s v="X"/>
    <n v="15636"/>
    <n v="15245"/>
    <n v="366"/>
    <n v="25"/>
    <n v="15340"/>
    <n v="6710"/>
    <n v="7814"/>
    <s v="X"/>
  </r>
  <r>
    <x v="16"/>
    <x v="20"/>
    <s v="電子部品"/>
    <n v="6"/>
    <n v="88"/>
    <n v="23"/>
    <n v="14"/>
    <n v="8"/>
    <n v="40"/>
    <n v="3"/>
    <n v="0"/>
    <s v="-"/>
    <s v="-"/>
    <n v="0"/>
    <n v="0"/>
    <n v="0"/>
    <n v="0"/>
    <s v="-"/>
    <s v="-"/>
    <n v="1070"/>
    <n v="180"/>
    <n v="180"/>
    <n v="0"/>
    <n v="308"/>
    <s v="X"/>
    <s v="X"/>
    <s v="X"/>
    <s v="X"/>
    <s v="X"/>
    <s v="X"/>
    <n v="0"/>
    <n v="0"/>
    <n v="0"/>
    <n v="0"/>
    <n v="0"/>
    <n v="0"/>
    <n v="0"/>
    <n v="0"/>
    <n v="697"/>
    <n v="95"/>
    <n v="496"/>
    <n v="106"/>
    <n v="591"/>
    <n v="366"/>
    <n v="371"/>
    <s v="X"/>
  </r>
  <r>
    <x v="16"/>
    <x v="21"/>
    <s v="電気機器"/>
    <n v="6"/>
    <n v="81"/>
    <n v="26"/>
    <n v="5"/>
    <n v="15"/>
    <n v="33"/>
    <n v="2"/>
    <n v="0"/>
    <s v="-"/>
    <s v="-"/>
    <n v="0"/>
    <n v="0"/>
    <n v="0"/>
    <n v="0"/>
    <s v="-"/>
    <s v="-"/>
    <n v="1188"/>
    <n v="246"/>
    <s v="X"/>
    <s v="X"/>
    <n v="288"/>
    <s v="X"/>
    <s v="X"/>
    <s v="X"/>
    <s v="X"/>
    <n v="0"/>
    <n v="0"/>
    <s v="X"/>
    <n v="0"/>
    <s v="X"/>
    <s v="X"/>
    <s v="X"/>
    <n v="0"/>
    <s v="X"/>
    <s v="X"/>
    <n v="623"/>
    <n v="356"/>
    <n v="258"/>
    <n v="8"/>
    <n v="625"/>
    <n v="252"/>
    <n v="325"/>
    <s v="X"/>
  </r>
  <r>
    <x v="16"/>
    <x v="22"/>
    <s v="情報機器"/>
    <n v="8"/>
    <n v="527"/>
    <n v="423"/>
    <n v="27"/>
    <n v="13"/>
    <n v="56"/>
    <n v="5"/>
    <n v="3"/>
    <s v="-"/>
    <s v="-"/>
    <n v="0"/>
    <n v="0"/>
    <n v="0"/>
    <n v="0"/>
    <s v="-"/>
    <s v="-"/>
    <n v="6509"/>
    <n v="3686"/>
    <n v="3363"/>
    <n v="323"/>
    <n v="7341"/>
    <n v="4320"/>
    <n v="3"/>
    <n v="44"/>
    <n v="2963"/>
    <n v="11"/>
    <n v="0"/>
    <n v="3273"/>
    <n v="114"/>
    <n v="2246"/>
    <n v="913"/>
    <n v="3569"/>
    <n v="91"/>
    <n v="2529"/>
    <n v="949"/>
    <n v="14074"/>
    <n v="12059"/>
    <n v="1995"/>
    <n v="20"/>
    <n v="14314"/>
    <n v="6421"/>
    <n v="6451"/>
    <n v="290"/>
  </r>
  <r>
    <x v="16"/>
    <x v="23"/>
    <s v="輸送機"/>
    <n v="17"/>
    <n v="2494"/>
    <n v="2166"/>
    <n v="131"/>
    <n v="64"/>
    <n v="66"/>
    <n v="51"/>
    <n v="16"/>
    <s v="-"/>
    <s v="-"/>
    <n v="0"/>
    <n v="0"/>
    <n v="136"/>
    <n v="8"/>
    <s v="-"/>
    <s v="-"/>
    <n v="29985"/>
    <n v="17381"/>
    <n v="16288"/>
    <n v="1093"/>
    <n v="69653"/>
    <n v="60762"/>
    <n v="190"/>
    <n v="721"/>
    <n v="1409"/>
    <n v="33"/>
    <n v="6538"/>
    <n v="3065"/>
    <n v="441"/>
    <n v="739"/>
    <n v="1885"/>
    <n v="3632"/>
    <n v="766"/>
    <n v="715"/>
    <n v="2151"/>
    <n v="99410"/>
    <n v="89912"/>
    <n v="1567"/>
    <n v="7931"/>
    <n v="91779"/>
    <n v="22189"/>
    <n v="28519"/>
    <n v="6631"/>
  </r>
  <r>
    <x v="16"/>
    <x v="24"/>
    <s v="その他"/>
    <n v="1"/>
    <n v="28"/>
    <n v="23"/>
    <n v="3"/>
    <n v="1"/>
    <n v="1"/>
    <n v="0"/>
    <n v="0"/>
    <s v="-"/>
    <s v="-"/>
    <n v="0"/>
    <n v="0"/>
    <n v="0"/>
    <n v="0"/>
    <s v="-"/>
    <s v="-"/>
    <n v="336"/>
    <s v="X"/>
    <s v="X"/>
    <n v="0"/>
    <s v="X"/>
    <s v="X"/>
    <n v="0"/>
    <n v="0"/>
    <n v="0"/>
    <n v="0"/>
    <n v="0"/>
    <n v="0"/>
    <n v="0"/>
    <n v="0"/>
    <n v="0"/>
    <n v="0"/>
    <n v="0"/>
    <n v="0"/>
    <n v="0"/>
    <s v="X"/>
    <s v="X"/>
    <n v="0"/>
    <n v="0"/>
    <s v="X"/>
    <s v="X"/>
    <s v="X"/>
    <n v="0"/>
  </r>
  <r>
    <x v="17"/>
    <x v="0"/>
    <s v="総数"/>
    <n v="130"/>
    <n v="7222"/>
    <n v="4968"/>
    <n v="622"/>
    <n v="628"/>
    <n v="763"/>
    <n v="174"/>
    <n v="65"/>
    <s v="-"/>
    <s v="-"/>
    <n v="2"/>
    <n v="0"/>
    <n v="194"/>
    <n v="7"/>
    <s v="-"/>
    <s v="-"/>
    <n v="88170"/>
    <n v="37362"/>
    <n v="34981"/>
    <n v="2381"/>
    <n v="214500"/>
    <n v="183624"/>
    <n v="3180"/>
    <n v="5606"/>
    <n v="10135"/>
    <n v="4975"/>
    <n v="6980"/>
    <n v="30896"/>
    <n v="13702"/>
    <n v="9827"/>
    <n v="7367"/>
    <n v="29498"/>
    <n v="10698"/>
    <n v="11847"/>
    <n v="6953"/>
    <n v="332107"/>
    <n v="313991"/>
    <n v="9407"/>
    <n v="8710"/>
    <n v="322414"/>
    <n v="101638"/>
    <n v="113506"/>
    <n v="10885"/>
  </r>
  <r>
    <x v="17"/>
    <x v="1"/>
    <s v="食料"/>
    <n v="10"/>
    <n v="864"/>
    <n v="381"/>
    <n v="111"/>
    <n v="82"/>
    <n v="284"/>
    <n v="1"/>
    <n v="4"/>
    <s v="-"/>
    <s v="-"/>
    <n v="1"/>
    <n v="0"/>
    <n v="1"/>
    <n v="0"/>
    <s v="-"/>
    <s v="-"/>
    <n v="10332"/>
    <n v="3465"/>
    <n v="3430"/>
    <n v="35"/>
    <n v="12972"/>
    <n v="10255"/>
    <n v="249"/>
    <n v="303"/>
    <n v="2"/>
    <n v="7"/>
    <n v="2155"/>
    <n v="252"/>
    <n v="65"/>
    <n v="4"/>
    <n v="184"/>
    <n v="336"/>
    <n v="70"/>
    <n v="5"/>
    <n v="261"/>
    <n v="25790"/>
    <n v="23623"/>
    <n v="6"/>
    <n v="2161"/>
    <n v="23634"/>
    <n v="11695"/>
    <n v="12227"/>
    <n v="538"/>
  </r>
  <r>
    <x v="17"/>
    <x v="2"/>
    <s v="飲料"/>
    <n v="3"/>
    <n v="265"/>
    <n v="162"/>
    <n v="21"/>
    <n v="57"/>
    <n v="9"/>
    <n v="12"/>
    <n v="4"/>
    <s v="-"/>
    <s v="-"/>
    <n v="0"/>
    <n v="0"/>
    <n v="0"/>
    <n v="0"/>
    <s v="-"/>
    <s v="-"/>
    <n v="3170"/>
    <n v="1420"/>
    <s v="X"/>
    <s v="X"/>
    <n v="14635"/>
    <s v="X"/>
    <s v="X"/>
    <s v="X"/>
    <n v="0"/>
    <s v="X"/>
    <n v="0"/>
    <s v="X"/>
    <s v="X"/>
    <n v="0"/>
    <s v="X"/>
    <s v="X"/>
    <s v="X"/>
    <n v="0"/>
    <s v="X"/>
    <n v="29626"/>
    <n v="29626"/>
    <n v="0"/>
    <n v="0"/>
    <n v="29608"/>
    <n v="13239"/>
    <n v="14323"/>
    <s v="X"/>
  </r>
  <r>
    <x v="17"/>
    <x v="3"/>
    <s v="繊維"/>
    <n v="1"/>
    <n v="4"/>
    <n v="1"/>
    <n v="1"/>
    <n v="1"/>
    <n v="0"/>
    <n v="0"/>
    <n v="0"/>
    <s v="-"/>
    <s v="-"/>
    <n v="1"/>
    <n v="0"/>
    <n v="0"/>
    <n v="0"/>
    <s v="-"/>
    <s v="-"/>
    <n v="36"/>
    <s v="X"/>
    <s v="X"/>
    <n v="0"/>
    <s v="X"/>
    <s v="X"/>
    <n v="0"/>
    <n v="0"/>
    <n v="0"/>
    <n v="0"/>
    <n v="0"/>
    <n v="0"/>
    <n v="0"/>
    <n v="0"/>
    <n v="0"/>
    <n v="0"/>
    <n v="0"/>
    <n v="0"/>
    <n v="0"/>
    <s v="X"/>
    <s v="X"/>
    <n v="0"/>
    <s v="X"/>
    <s v="X"/>
    <s v="X"/>
    <s v="X"/>
    <n v="0"/>
  </r>
  <r>
    <x v="17"/>
    <x v="4"/>
    <s v="木材"/>
    <n v="1"/>
    <n v="15"/>
    <n v="7"/>
    <n v="2"/>
    <n v="5"/>
    <n v="1"/>
    <n v="0"/>
    <n v="0"/>
    <s v="-"/>
    <s v="-"/>
    <n v="0"/>
    <n v="0"/>
    <n v="0"/>
    <n v="0"/>
    <s v="-"/>
    <s v="-"/>
    <n v="180"/>
    <s v="X"/>
    <s v="X"/>
    <n v="0"/>
    <s v="X"/>
    <s v="X"/>
    <n v="0"/>
    <n v="0"/>
    <n v="0"/>
    <n v="0"/>
    <n v="0"/>
    <n v="0"/>
    <n v="0"/>
    <n v="0"/>
    <n v="0"/>
    <n v="0"/>
    <n v="0"/>
    <n v="0"/>
    <n v="0"/>
    <s v="X"/>
    <s v="X"/>
    <s v="X"/>
    <s v="X"/>
    <s v="X"/>
    <s v="X"/>
    <s v="X"/>
    <n v="0"/>
  </r>
  <r>
    <x v="17"/>
    <x v="5"/>
    <s v="家具"/>
    <n v="1"/>
    <n v="6"/>
    <n v="5"/>
    <n v="1"/>
    <n v="0"/>
    <n v="0"/>
    <n v="0"/>
    <n v="0"/>
    <s v="-"/>
    <s v="-"/>
    <n v="0"/>
    <n v="0"/>
    <n v="0"/>
    <n v="0"/>
    <s v="-"/>
    <s v="-"/>
    <n v="72"/>
    <s v="X"/>
    <s v="X"/>
    <n v="0"/>
    <s v="X"/>
    <s v="X"/>
    <n v="0"/>
    <n v="0"/>
    <n v="0"/>
    <n v="0"/>
    <n v="0"/>
    <n v="0"/>
    <n v="0"/>
    <n v="0"/>
    <n v="0"/>
    <n v="0"/>
    <n v="0"/>
    <n v="0"/>
    <n v="0"/>
    <s v="X"/>
    <s v="X"/>
    <n v="0"/>
    <n v="0"/>
    <s v="X"/>
    <s v="X"/>
    <s v="X"/>
    <n v="0"/>
  </r>
  <r>
    <x v="17"/>
    <x v="6"/>
    <s v="紙製品"/>
    <n v="11"/>
    <n v="403"/>
    <n v="237"/>
    <n v="35"/>
    <n v="43"/>
    <n v="81"/>
    <n v="5"/>
    <n v="2"/>
    <s v="-"/>
    <s v="-"/>
    <n v="0"/>
    <n v="0"/>
    <n v="0"/>
    <n v="0"/>
    <s v="-"/>
    <s v="-"/>
    <n v="4865"/>
    <n v="1709"/>
    <n v="1639"/>
    <n v="71"/>
    <n v="9001"/>
    <n v="8347"/>
    <n v="103"/>
    <n v="130"/>
    <n v="34"/>
    <n v="387"/>
    <n v="0"/>
    <n v="250"/>
    <n v="74"/>
    <n v="34"/>
    <n v="143"/>
    <n v="347"/>
    <n v="202"/>
    <n v="31"/>
    <n v="114"/>
    <n v="16770"/>
    <n v="16207"/>
    <n v="431"/>
    <n v="132"/>
    <n v="16763"/>
    <n v="7272"/>
    <n v="7405"/>
    <n v="258"/>
  </r>
  <r>
    <x v="17"/>
    <x v="7"/>
    <s v="印刷"/>
    <n v="2"/>
    <n v="79"/>
    <n v="61"/>
    <n v="8"/>
    <n v="3"/>
    <n v="7"/>
    <n v="0"/>
    <n v="0"/>
    <s v="-"/>
    <s v="-"/>
    <n v="0"/>
    <n v="0"/>
    <n v="0"/>
    <n v="0"/>
    <s v="-"/>
    <s v="-"/>
    <n v="957"/>
    <s v="X"/>
    <s v="X"/>
    <n v="0"/>
    <s v="X"/>
    <s v="X"/>
    <n v="0"/>
    <s v="X"/>
    <s v="X"/>
    <n v="0"/>
    <n v="0"/>
    <s v="X"/>
    <s v="X"/>
    <n v="0"/>
    <s v="X"/>
    <s v="X"/>
    <s v="X"/>
    <n v="0"/>
    <s v="X"/>
    <s v="X"/>
    <s v="X"/>
    <s v="X"/>
    <n v="0"/>
    <s v="X"/>
    <s v="X"/>
    <s v="X"/>
    <s v="X"/>
  </r>
  <r>
    <x v="17"/>
    <x v="8"/>
    <s v="化学"/>
    <n v="8"/>
    <n v="678"/>
    <n v="547"/>
    <n v="71"/>
    <n v="19"/>
    <n v="13"/>
    <n v="21"/>
    <n v="7"/>
    <s v="-"/>
    <s v="-"/>
    <n v="0"/>
    <n v="0"/>
    <n v="0"/>
    <n v="0"/>
    <s v="-"/>
    <s v="-"/>
    <n v="8113"/>
    <n v="4525"/>
    <n v="4430"/>
    <n v="95"/>
    <n v="9367"/>
    <n v="8769"/>
    <n v="226"/>
    <n v="334"/>
    <n v="13"/>
    <n v="0"/>
    <n v="25"/>
    <n v="1269"/>
    <n v="424"/>
    <n v="252"/>
    <n v="593"/>
    <n v="1105"/>
    <n v="302"/>
    <n v="249"/>
    <n v="555"/>
    <n v="16289"/>
    <n v="16178"/>
    <n v="2"/>
    <n v="108"/>
    <n v="16055"/>
    <n v="4664"/>
    <n v="6738"/>
    <n v="1948"/>
  </r>
  <r>
    <x v="17"/>
    <x v="9"/>
    <s v="石油"/>
    <n v="1"/>
    <n v="17"/>
    <n v="12"/>
    <n v="2"/>
    <n v="1"/>
    <n v="2"/>
    <n v="0"/>
    <n v="0"/>
    <s v="-"/>
    <s v="-"/>
    <n v="0"/>
    <n v="0"/>
    <n v="0"/>
    <n v="0"/>
    <s v="-"/>
    <s v="-"/>
    <n v="204"/>
    <s v="X"/>
    <s v="X"/>
    <n v="0"/>
    <s v="X"/>
    <s v="X"/>
    <n v="0"/>
    <n v="0"/>
    <n v="0"/>
    <n v="0"/>
    <n v="0"/>
    <n v="0"/>
    <n v="0"/>
    <n v="0"/>
    <n v="0"/>
    <n v="0"/>
    <n v="0"/>
    <n v="0"/>
    <n v="0"/>
    <s v="X"/>
    <s v="X"/>
    <n v="0"/>
    <s v="X"/>
    <s v="X"/>
    <s v="X"/>
    <s v="X"/>
    <n v="0"/>
  </r>
  <r>
    <x v="17"/>
    <x v="10"/>
    <s v="プラスチック"/>
    <n v="7"/>
    <n v="282"/>
    <n v="200"/>
    <n v="34"/>
    <n v="5"/>
    <n v="36"/>
    <n v="4"/>
    <n v="3"/>
    <s v="-"/>
    <s v="-"/>
    <n v="0"/>
    <n v="0"/>
    <n v="0"/>
    <n v="0"/>
    <s v="-"/>
    <s v="-"/>
    <n v="3382"/>
    <n v="1361"/>
    <s v="X"/>
    <s v="X"/>
    <n v="2269"/>
    <s v="X"/>
    <s v="X"/>
    <s v="X"/>
    <s v="X"/>
    <s v="X"/>
    <n v="0"/>
    <s v="X"/>
    <s v="X"/>
    <s v="X"/>
    <s v="X"/>
    <s v="X"/>
    <s v="X"/>
    <s v="X"/>
    <s v="X"/>
    <n v="3800"/>
    <n v="3434"/>
    <n v="367"/>
    <n v="0"/>
    <n v="3803"/>
    <n v="1420"/>
    <n v="1460"/>
    <s v="X"/>
  </r>
  <r>
    <x v="17"/>
    <x v="11"/>
    <s v="ゴム"/>
    <n v="3"/>
    <n v="284"/>
    <n v="220"/>
    <n v="54"/>
    <n v="2"/>
    <n v="1"/>
    <n v="6"/>
    <n v="1"/>
    <s v="-"/>
    <s v="-"/>
    <n v="0"/>
    <n v="0"/>
    <n v="0"/>
    <n v="0"/>
    <s v="-"/>
    <s v="-"/>
    <n v="3377"/>
    <n v="1355"/>
    <s v="X"/>
    <s v="X"/>
    <n v="8354"/>
    <s v="X"/>
    <s v="X"/>
    <s v="X"/>
    <s v="X"/>
    <s v="X"/>
    <s v="X"/>
    <s v="X"/>
    <s v="X"/>
    <s v="X"/>
    <s v="X"/>
    <s v="X"/>
    <s v="X"/>
    <s v="X"/>
    <s v="X"/>
    <n v="10672"/>
    <n v="7969"/>
    <n v="12"/>
    <n v="2692"/>
    <n v="7991"/>
    <n v="1965"/>
    <n v="2223"/>
    <s v="X"/>
  </r>
  <r>
    <x v="17"/>
    <x v="12"/>
    <s v="なめし革"/>
    <n v="0"/>
    <n v="0"/>
    <n v="0"/>
    <n v="0"/>
    <n v="0"/>
    <n v="0"/>
    <n v="0"/>
    <n v="0"/>
    <s v="-"/>
    <s v="-"/>
    <n v="0"/>
    <n v="0"/>
    <n v="0"/>
    <n v="0"/>
    <s v="-"/>
    <s v="-"/>
    <n v="0"/>
    <n v="0"/>
    <n v="0"/>
    <n v="0"/>
    <n v="0"/>
    <n v="0"/>
    <n v="0"/>
    <n v="0"/>
    <n v="0"/>
    <n v="0"/>
    <n v="0"/>
    <n v="0"/>
    <n v="0"/>
    <n v="0"/>
    <n v="0"/>
    <n v="0"/>
    <n v="0"/>
    <n v="0"/>
    <n v="0"/>
    <n v="0"/>
    <n v="0"/>
    <n v="0"/>
    <n v="0"/>
    <n v="0"/>
    <n v="0"/>
    <n v="0"/>
    <n v="0"/>
  </r>
  <r>
    <x v="17"/>
    <x v="13"/>
    <s v="窯業"/>
    <n v="8"/>
    <n v="506"/>
    <n v="328"/>
    <n v="32"/>
    <n v="100"/>
    <n v="28"/>
    <n v="15"/>
    <n v="3"/>
    <s v="-"/>
    <s v="-"/>
    <n v="0"/>
    <n v="0"/>
    <n v="60"/>
    <n v="1"/>
    <s v="-"/>
    <s v="-"/>
    <n v="6090"/>
    <n v="2782"/>
    <n v="2372"/>
    <n v="410"/>
    <n v="16669"/>
    <n v="9075"/>
    <n v="1581"/>
    <n v="1245"/>
    <n v="3495"/>
    <n v="1273"/>
    <n v="0"/>
    <n v="4715"/>
    <n v="2649"/>
    <n v="1687"/>
    <n v="379"/>
    <n v="5646"/>
    <n v="3518"/>
    <n v="1693"/>
    <n v="436"/>
    <n v="32393"/>
    <n v="31604"/>
    <n v="654"/>
    <n v="135"/>
    <n v="33132"/>
    <n v="15150"/>
    <n v="15003"/>
    <n v="727"/>
  </r>
  <r>
    <x v="17"/>
    <x v="14"/>
    <s v="鉄鋼"/>
    <n v="2"/>
    <n v="17"/>
    <n v="17"/>
    <n v="0"/>
    <n v="0"/>
    <n v="0"/>
    <n v="0"/>
    <n v="0"/>
    <s v="-"/>
    <s v="-"/>
    <n v="0"/>
    <n v="0"/>
    <n v="0"/>
    <n v="0"/>
    <s v="-"/>
    <s v="-"/>
    <n v="204"/>
    <s v="X"/>
    <s v="X"/>
    <n v="0"/>
    <s v="X"/>
    <s v="X"/>
    <n v="0"/>
    <n v="0"/>
    <n v="0"/>
    <n v="0"/>
    <n v="0"/>
    <n v="0"/>
    <n v="0"/>
    <n v="0"/>
    <n v="0"/>
    <n v="0"/>
    <n v="0"/>
    <n v="0"/>
    <n v="0"/>
    <s v="X"/>
    <s v="X"/>
    <s v="X"/>
    <n v="0"/>
    <s v="X"/>
    <s v="X"/>
    <s v="X"/>
    <n v="0"/>
  </r>
  <r>
    <x v="17"/>
    <x v="15"/>
    <s v="非鉄"/>
    <n v="2"/>
    <n v="553"/>
    <n v="434"/>
    <n v="15"/>
    <n v="53"/>
    <n v="7"/>
    <n v="35"/>
    <n v="9"/>
    <s v="-"/>
    <s v="-"/>
    <n v="0"/>
    <n v="0"/>
    <n v="0"/>
    <n v="0"/>
    <s v="-"/>
    <s v="-"/>
    <n v="6652"/>
    <s v="X"/>
    <s v="X"/>
    <s v="X"/>
    <s v="X"/>
    <s v="X"/>
    <s v="X"/>
    <s v="X"/>
    <s v="X"/>
    <s v="X"/>
    <s v="X"/>
    <s v="X"/>
    <s v="X"/>
    <s v="X"/>
    <s v="X"/>
    <s v="X"/>
    <s v="X"/>
    <s v="X"/>
    <s v="X"/>
    <s v="X"/>
    <s v="X"/>
    <s v="X"/>
    <n v="0"/>
    <s v="X"/>
    <s v="X"/>
    <s v="X"/>
    <s v="X"/>
  </r>
  <r>
    <x v="17"/>
    <x v="16"/>
    <s v="金属製品"/>
    <n v="17"/>
    <n v="331"/>
    <n v="191"/>
    <n v="29"/>
    <n v="46"/>
    <n v="38"/>
    <n v="16"/>
    <n v="11"/>
    <s v="-"/>
    <s v="-"/>
    <n v="0"/>
    <n v="0"/>
    <n v="0"/>
    <n v="0"/>
    <s v="-"/>
    <s v="-"/>
    <n v="3753"/>
    <n v="1350"/>
    <n v="1244"/>
    <n v="106"/>
    <n v="4375"/>
    <n v="3656"/>
    <n v="5"/>
    <n v="129"/>
    <n v="584"/>
    <n v="0"/>
    <n v="0"/>
    <n v="309"/>
    <n v="40"/>
    <n v="107"/>
    <n v="163"/>
    <n v="305"/>
    <n v="50"/>
    <n v="98"/>
    <n v="157"/>
    <n v="7244"/>
    <n v="4840"/>
    <n v="2399"/>
    <n v="6"/>
    <n v="7240"/>
    <n v="2558"/>
    <n v="2736"/>
    <n v="181"/>
  </r>
  <r>
    <x v="17"/>
    <x v="17"/>
    <s v="はん用機器"/>
    <n v="8"/>
    <n v="541"/>
    <n v="344"/>
    <n v="87"/>
    <n v="3"/>
    <n v="98"/>
    <n v="3"/>
    <n v="6"/>
    <s v="-"/>
    <s v="-"/>
    <n v="0"/>
    <n v="0"/>
    <n v="0"/>
    <n v="0"/>
    <s v="-"/>
    <s v="-"/>
    <n v="6566"/>
    <n v="2673"/>
    <s v="X"/>
    <s v="X"/>
    <n v="11016"/>
    <s v="X"/>
    <s v="X"/>
    <s v="X"/>
    <s v="X"/>
    <s v="X"/>
    <n v="0"/>
    <s v="X"/>
    <s v="X"/>
    <s v="X"/>
    <s v="X"/>
    <s v="X"/>
    <s v="X"/>
    <s v="X"/>
    <s v="X"/>
    <n v="12634"/>
    <n v="12278"/>
    <n v="326"/>
    <n v="29"/>
    <n v="12716"/>
    <n v="1388"/>
    <n v="1557"/>
    <s v="X"/>
  </r>
  <r>
    <x v="17"/>
    <x v="18"/>
    <s v="生産用機器"/>
    <n v="14"/>
    <n v="260"/>
    <n v="218"/>
    <n v="22"/>
    <n v="10"/>
    <n v="10"/>
    <n v="0"/>
    <n v="0"/>
    <s v="-"/>
    <s v="-"/>
    <n v="0"/>
    <n v="0"/>
    <n v="3"/>
    <n v="0"/>
    <s v="-"/>
    <s v="-"/>
    <n v="3127"/>
    <n v="1509"/>
    <n v="1509"/>
    <n v="0"/>
    <n v="3021"/>
    <n v="2027"/>
    <n v="21"/>
    <n v="60"/>
    <n v="912"/>
    <n v="1"/>
    <n v="0"/>
    <n v="6071"/>
    <n v="5716"/>
    <n v="291"/>
    <n v="63"/>
    <n v="2759"/>
    <n v="1708"/>
    <n v="918"/>
    <n v="133"/>
    <n v="11405"/>
    <n v="11210"/>
    <n v="188"/>
    <n v="7"/>
    <n v="8016"/>
    <n v="4640"/>
    <n v="8271"/>
    <n v="249"/>
  </r>
  <r>
    <x v="17"/>
    <x v="19"/>
    <s v="業務用機器"/>
    <n v="2"/>
    <n v="38"/>
    <n v="28"/>
    <n v="3"/>
    <n v="4"/>
    <n v="3"/>
    <n v="0"/>
    <n v="0"/>
    <s v="-"/>
    <s v="-"/>
    <n v="0"/>
    <n v="0"/>
    <n v="0"/>
    <n v="0"/>
    <s v="-"/>
    <s v="-"/>
    <n v="456"/>
    <s v="X"/>
    <s v="X"/>
    <n v="0"/>
    <s v="X"/>
    <s v="X"/>
    <n v="0"/>
    <n v="0"/>
    <n v="0"/>
    <n v="0"/>
    <n v="0"/>
    <n v="0"/>
    <n v="0"/>
    <n v="0"/>
    <n v="0"/>
    <n v="0"/>
    <n v="0"/>
    <n v="0"/>
    <n v="0"/>
    <s v="X"/>
    <s v="X"/>
    <s v="X"/>
    <n v="0"/>
    <s v="X"/>
    <s v="X"/>
    <s v="X"/>
    <n v="0"/>
  </r>
  <r>
    <x v="17"/>
    <x v="20"/>
    <s v="電子部品"/>
    <n v="3"/>
    <n v="47"/>
    <n v="20"/>
    <n v="10"/>
    <n v="0"/>
    <n v="17"/>
    <n v="0"/>
    <n v="0"/>
    <s v="-"/>
    <s v="-"/>
    <n v="0"/>
    <n v="0"/>
    <n v="0"/>
    <n v="0"/>
    <s v="-"/>
    <s v="-"/>
    <n v="564"/>
    <n v="141"/>
    <n v="141"/>
    <n v="0"/>
    <n v="190"/>
    <n v="190"/>
    <n v="0"/>
    <n v="0"/>
    <n v="0"/>
    <n v="0"/>
    <n v="0"/>
    <n v="0"/>
    <n v="0"/>
    <n v="0"/>
    <n v="0"/>
    <n v="0"/>
    <n v="0"/>
    <n v="0"/>
    <n v="0"/>
    <n v="442"/>
    <n v="107"/>
    <n v="254"/>
    <n v="81"/>
    <n v="361"/>
    <n v="240"/>
    <n v="240"/>
    <n v="0"/>
  </r>
  <r>
    <x v="17"/>
    <x v="21"/>
    <s v="電気機器"/>
    <n v="3"/>
    <n v="32"/>
    <n v="17"/>
    <n v="4"/>
    <n v="3"/>
    <n v="8"/>
    <n v="0"/>
    <n v="0"/>
    <s v="-"/>
    <s v="-"/>
    <n v="0"/>
    <n v="0"/>
    <n v="0"/>
    <n v="0"/>
    <s v="-"/>
    <s v="-"/>
    <n v="384"/>
    <n v="103"/>
    <n v="103"/>
    <n v="0"/>
    <n v="133"/>
    <n v="133"/>
    <n v="0"/>
    <n v="0"/>
    <n v="0"/>
    <n v="0"/>
    <n v="0"/>
    <n v="0"/>
    <n v="0"/>
    <n v="0"/>
    <n v="0"/>
    <n v="0"/>
    <n v="0"/>
    <n v="0"/>
    <n v="0"/>
    <n v="256"/>
    <n v="156"/>
    <n v="100"/>
    <n v="0"/>
    <n v="256"/>
    <n v="116"/>
    <n v="116"/>
    <n v="0"/>
  </r>
  <r>
    <x v="17"/>
    <x v="22"/>
    <s v="情報機器"/>
    <n v="4"/>
    <n v="117"/>
    <n v="33"/>
    <n v="4"/>
    <n v="17"/>
    <n v="62"/>
    <n v="0"/>
    <n v="1"/>
    <s v="-"/>
    <s v="-"/>
    <n v="0"/>
    <n v="0"/>
    <n v="0"/>
    <n v="0"/>
    <s v="-"/>
    <s v="-"/>
    <n v="1424"/>
    <n v="231"/>
    <s v="X"/>
    <s v="X"/>
    <n v="177"/>
    <s v="X"/>
    <s v="X"/>
    <s v="X"/>
    <s v="X"/>
    <s v="X"/>
    <n v="0"/>
    <s v="X"/>
    <s v="X"/>
    <s v="X"/>
    <s v="X"/>
    <s v="X"/>
    <s v="X"/>
    <s v="X"/>
    <s v="X"/>
    <n v="615"/>
    <n v="378"/>
    <n v="232"/>
    <n v="5"/>
    <n v="616"/>
    <n v="416"/>
    <n v="420"/>
    <s v="X"/>
  </r>
  <r>
    <x v="17"/>
    <x v="23"/>
    <s v="輸送機"/>
    <n v="18"/>
    <n v="1855"/>
    <n v="1482"/>
    <n v="73"/>
    <n v="173"/>
    <n v="57"/>
    <n v="56"/>
    <n v="14"/>
    <s v="-"/>
    <s v="-"/>
    <n v="0"/>
    <n v="0"/>
    <n v="130"/>
    <n v="6"/>
    <s v="-"/>
    <s v="-"/>
    <n v="23926"/>
    <n v="10323"/>
    <n v="9589"/>
    <n v="734"/>
    <n v="87845"/>
    <n v="80255"/>
    <n v="413"/>
    <n v="1016"/>
    <n v="3211"/>
    <n v="521"/>
    <n v="2430"/>
    <n v="3746"/>
    <n v="791"/>
    <n v="832"/>
    <n v="2122"/>
    <n v="3536"/>
    <n v="389"/>
    <n v="901"/>
    <n v="2245"/>
    <n v="118321"/>
    <n v="113163"/>
    <n v="2211"/>
    <n v="2947"/>
    <n v="115040"/>
    <n v="25967"/>
    <n v="29126"/>
    <n v="2826"/>
  </r>
  <r>
    <x v="17"/>
    <x v="24"/>
    <s v="その他"/>
    <n v="1"/>
    <n v="28"/>
    <n v="23"/>
    <n v="3"/>
    <n v="1"/>
    <n v="1"/>
    <n v="0"/>
    <n v="0"/>
    <s v="-"/>
    <s v="-"/>
    <n v="0"/>
    <n v="0"/>
    <n v="0"/>
    <n v="0"/>
    <s v="-"/>
    <s v="-"/>
    <n v="336"/>
    <s v="X"/>
    <s v="X"/>
    <n v="0"/>
    <s v="X"/>
    <s v="X"/>
    <n v="0"/>
    <n v="0"/>
    <n v="0"/>
    <n v="0"/>
    <n v="0"/>
    <n v="0"/>
    <n v="0"/>
    <n v="0"/>
    <n v="0"/>
    <n v="0"/>
    <n v="0"/>
    <n v="0"/>
    <n v="0"/>
    <s v="X"/>
    <s v="X"/>
    <n v="0"/>
    <n v="0"/>
    <s v="X"/>
    <s v="X"/>
    <s v="X"/>
    <n v="0"/>
  </r>
  <r>
    <x v="18"/>
    <x v="0"/>
    <s v="総数"/>
    <n v="120"/>
    <n v="7196"/>
    <n v="5084"/>
    <n v="607"/>
    <n v="539"/>
    <n v="705"/>
    <n v="166"/>
    <n v="93"/>
    <s v="-"/>
    <s v="-"/>
    <n v="2"/>
    <n v="0"/>
    <n v="31"/>
    <n v="0"/>
    <s v="-"/>
    <s v="-"/>
    <n v="85886"/>
    <n v="38874"/>
    <n v="37150"/>
    <n v="1724"/>
    <n v="209976"/>
    <n v="180473"/>
    <n v="3337"/>
    <n v="6434"/>
    <n v="10575"/>
    <n v="4930"/>
    <n v="4227"/>
    <n v="28999"/>
    <n v="10566"/>
    <n v="11522"/>
    <n v="6911"/>
    <n v="29356"/>
    <n v="10548"/>
    <n v="11831"/>
    <n v="6977"/>
    <n v="316889"/>
    <n v="301537"/>
    <n v="9916"/>
    <n v="5436"/>
    <n v="311741"/>
    <n v="93506"/>
    <n v="103457"/>
    <n v="10243"/>
  </r>
  <r>
    <x v="18"/>
    <x v="1"/>
    <s v="食料"/>
    <n v="6"/>
    <n v="668"/>
    <n v="325"/>
    <n v="86"/>
    <n v="70"/>
    <n v="186"/>
    <n v="0"/>
    <n v="0"/>
    <s v="-"/>
    <s v="-"/>
    <n v="1"/>
    <n v="0"/>
    <n v="0"/>
    <n v="0"/>
    <s v="-"/>
    <s v="-"/>
    <n v="8015"/>
    <n v="2754"/>
    <s v="X"/>
    <s v="X"/>
    <n v="7910"/>
    <s v="X"/>
    <s v="X"/>
    <s v="X"/>
    <s v="X"/>
    <s v="X"/>
    <n v="0"/>
    <s v="X"/>
    <s v="X"/>
    <s v="X"/>
    <s v="X"/>
    <s v="X"/>
    <s v="X"/>
    <s v="X"/>
    <s v="X"/>
    <n v="19505"/>
    <n v="19487"/>
    <n v="13"/>
    <n v="5"/>
    <n v="19503"/>
    <n v="10648"/>
    <n v="11061"/>
    <s v="X"/>
  </r>
  <r>
    <x v="18"/>
    <x v="2"/>
    <s v="飲料"/>
    <n v="3"/>
    <n v="266"/>
    <n v="162"/>
    <n v="25"/>
    <n v="58"/>
    <n v="12"/>
    <n v="9"/>
    <n v="0"/>
    <s v="-"/>
    <s v="-"/>
    <n v="0"/>
    <n v="0"/>
    <n v="0"/>
    <n v="0"/>
    <s v="-"/>
    <s v="-"/>
    <n v="3192"/>
    <n v="1400"/>
    <s v="X"/>
    <s v="X"/>
    <n v="16187"/>
    <s v="X"/>
    <s v="X"/>
    <s v="X"/>
    <n v="0"/>
    <s v="X"/>
    <n v="0"/>
    <s v="X"/>
    <s v="X"/>
    <n v="0"/>
    <s v="X"/>
    <s v="X"/>
    <s v="X"/>
    <n v="0"/>
    <s v="X"/>
    <n v="28558"/>
    <n v="28558"/>
    <n v="0"/>
    <n v="0"/>
    <n v="28745"/>
    <n v="11294"/>
    <n v="11822"/>
    <s v="X"/>
  </r>
  <r>
    <x v="18"/>
    <x v="3"/>
    <s v="繊維"/>
    <n v="1"/>
    <n v="4"/>
    <n v="1"/>
    <n v="1"/>
    <n v="0"/>
    <n v="1"/>
    <n v="0"/>
    <n v="0"/>
    <s v="-"/>
    <s v="-"/>
    <n v="1"/>
    <n v="0"/>
    <n v="1"/>
    <n v="0"/>
    <s v="-"/>
    <s v="-"/>
    <n v="36"/>
    <s v="X"/>
    <s v="X"/>
    <n v="0"/>
    <s v="X"/>
    <s v="X"/>
    <n v="0"/>
    <n v="0"/>
    <n v="0"/>
    <n v="0"/>
    <n v="0"/>
    <n v="0"/>
    <n v="0"/>
    <n v="0"/>
    <n v="0"/>
    <n v="0"/>
    <n v="0"/>
    <n v="0"/>
    <n v="0"/>
    <s v="X"/>
    <s v="X"/>
    <n v="0"/>
    <s v="X"/>
    <s v="X"/>
    <s v="X"/>
    <s v="X"/>
    <n v="0"/>
  </r>
  <r>
    <x v="18"/>
    <x v="4"/>
    <s v="木材"/>
    <n v="1"/>
    <n v="15"/>
    <n v="6"/>
    <n v="2"/>
    <n v="5"/>
    <n v="2"/>
    <n v="0"/>
    <n v="0"/>
    <s v="-"/>
    <s v="-"/>
    <n v="0"/>
    <n v="0"/>
    <n v="0"/>
    <n v="0"/>
    <s v="-"/>
    <s v="-"/>
    <n v="180"/>
    <s v="X"/>
    <s v="X"/>
    <n v="0"/>
    <s v="X"/>
    <s v="X"/>
    <n v="0"/>
    <n v="0"/>
    <n v="0"/>
    <n v="0"/>
    <n v="0"/>
    <n v="0"/>
    <n v="0"/>
    <n v="0"/>
    <n v="0"/>
    <n v="0"/>
    <n v="0"/>
    <n v="0"/>
    <n v="0"/>
    <s v="X"/>
    <s v="X"/>
    <s v="X"/>
    <n v="0"/>
    <s v="X"/>
    <s v="X"/>
    <s v="X"/>
    <n v="0"/>
  </r>
  <r>
    <x v="18"/>
    <x v="5"/>
    <s v="家具"/>
    <n v="1"/>
    <n v="6"/>
    <n v="4"/>
    <n v="1"/>
    <n v="0"/>
    <n v="1"/>
    <n v="0"/>
    <n v="0"/>
    <s v="-"/>
    <s v="-"/>
    <n v="0"/>
    <n v="0"/>
    <n v="0"/>
    <n v="0"/>
    <s v="-"/>
    <s v="-"/>
    <n v="72"/>
    <s v="X"/>
    <s v="X"/>
    <n v="0"/>
    <s v="X"/>
    <s v="X"/>
    <n v="0"/>
    <n v="0"/>
    <n v="0"/>
    <n v="0"/>
    <n v="0"/>
    <n v="0"/>
    <n v="0"/>
    <n v="0"/>
    <n v="0"/>
    <n v="0"/>
    <n v="0"/>
    <n v="0"/>
    <n v="0"/>
    <s v="X"/>
    <s v="X"/>
    <n v="0"/>
    <n v="0"/>
    <s v="X"/>
    <s v="X"/>
    <s v="X"/>
    <n v="0"/>
  </r>
  <r>
    <x v="18"/>
    <x v="6"/>
    <s v="紙製品"/>
    <n v="11"/>
    <n v="416"/>
    <n v="252"/>
    <n v="30"/>
    <n v="50"/>
    <n v="79"/>
    <n v="3"/>
    <n v="2"/>
    <s v="-"/>
    <s v="-"/>
    <n v="0"/>
    <n v="0"/>
    <n v="0"/>
    <n v="0"/>
    <s v="-"/>
    <s v="-"/>
    <n v="4946"/>
    <n v="1728"/>
    <n v="1616"/>
    <n v="113"/>
    <n v="8690"/>
    <n v="8011"/>
    <n v="99"/>
    <n v="141"/>
    <n v="15"/>
    <n v="424"/>
    <n v="1"/>
    <n v="212"/>
    <n v="89"/>
    <n v="9"/>
    <n v="114"/>
    <n v="246"/>
    <n v="94"/>
    <n v="9"/>
    <n v="143"/>
    <n v="15792"/>
    <n v="15297"/>
    <n v="432"/>
    <n v="63"/>
    <n v="15733"/>
    <n v="6465"/>
    <n v="6778"/>
    <n v="318"/>
  </r>
  <r>
    <x v="18"/>
    <x v="7"/>
    <s v="印刷"/>
    <n v="2"/>
    <n v="78"/>
    <n v="61"/>
    <n v="8"/>
    <n v="4"/>
    <n v="5"/>
    <n v="0"/>
    <n v="0"/>
    <s v="-"/>
    <s v="-"/>
    <n v="0"/>
    <n v="0"/>
    <n v="0"/>
    <n v="0"/>
    <s v="-"/>
    <s v="-"/>
    <n v="913"/>
    <s v="X"/>
    <s v="X"/>
    <n v="0"/>
    <s v="X"/>
    <s v="X"/>
    <n v="0"/>
    <s v="X"/>
    <s v="X"/>
    <n v="0"/>
    <n v="0"/>
    <s v="X"/>
    <s v="X"/>
    <n v="0"/>
    <s v="X"/>
    <s v="X"/>
    <s v="X"/>
    <n v="0"/>
    <s v="X"/>
    <s v="X"/>
    <s v="X"/>
    <s v="X"/>
    <n v="0"/>
    <s v="X"/>
    <s v="X"/>
    <s v="X"/>
    <s v="X"/>
  </r>
  <r>
    <x v="18"/>
    <x v="8"/>
    <s v="化学"/>
    <n v="7"/>
    <n v="642"/>
    <n v="510"/>
    <n v="65"/>
    <n v="22"/>
    <n v="14"/>
    <n v="24"/>
    <n v="7"/>
    <s v="-"/>
    <s v="-"/>
    <n v="0"/>
    <n v="0"/>
    <n v="0"/>
    <n v="0"/>
    <s v="-"/>
    <s v="-"/>
    <n v="7759"/>
    <n v="4495"/>
    <n v="4445"/>
    <n v="50"/>
    <n v="8265"/>
    <n v="7602"/>
    <n v="237"/>
    <n v="389"/>
    <n v="8"/>
    <n v="0"/>
    <n v="29"/>
    <n v="956"/>
    <n v="249"/>
    <n v="204"/>
    <n v="503"/>
    <n v="786"/>
    <n v="261"/>
    <n v="119"/>
    <n v="406"/>
    <n v="12381"/>
    <n v="12327"/>
    <n v="0"/>
    <n v="55"/>
    <n v="12254"/>
    <n v="2571"/>
    <n v="4060"/>
    <n v="1416"/>
  </r>
  <r>
    <x v="18"/>
    <x v="9"/>
    <s v="石油"/>
    <n v="1"/>
    <n v="18"/>
    <n v="16"/>
    <n v="2"/>
    <n v="0"/>
    <n v="0"/>
    <n v="0"/>
    <n v="0"/>
    <s v="-"/>
    <s v="-"/>
    <n v="0"/>
    <n v="0"/>
    <n v="0"/>
    <n v="0"/>
    <s v="-"/>
    <s v="-"/>
    <n v="216"/>
    <s v="X"/>
    <s v="X"/>
    <n v="0"/>
    <s v="X"/>
    <s v="X"/>
    <n v="0"/>
    <n v="0"/>
    <n v="0"/>
    <n v="0"/>
    <n v="0"/>
    <n v="0"/>
    <n v="0"/>
    <n v="0"/>
    <n v="0"/>
    <n v="0"/>
    <n v="0"/>
    <n v="0"/>
    <n v="0"/>
    <s v="X"/>
    <s v="X"/>
    <n v="0"/>
    <n v="0"/>
    <s v="X"/>
    <s v="X"/>
    <s v="X"/>
    <n v="0"/>
  </r>
  <r>
    <x v="18"/>
    <x v="10"/>
    <s v="プラスチック"/>
    <n v="6"/>
    <n v="258"/>
    <n v="174"/>
    <n v="26"/>
    <n v="5"/>
    <n v="28"/>
    <n v="18"/>
    <n v="7"/>
    <s v="-"/>
    <s v="-"/>
    <n v="0"/>
    <n v="0"/>
    <n v="0"/>
    <n v="0"/>
    <s v="-"/>
    <s v="-"/>
    <n v="3106"/>
    <n v="882"/>
    <s v="X"/>
    <s v="X"/>
    <n v="1839"/>
    <s v="X"/>
    <s v="X"/>
    <s v="X"/>
    <s v="X"/>
    <n v="0"/>
    <n v="0"/>
    <s v="X"/>
    <s v="X"/>
    <s v="X"/>
    <s v="X"/>
    <s v="X"/>
    <s v="X"/>
    <s v="X"/>
    <s v="X"/>
    <n v="3074"/>
    <n v="2988"/>
    <n v="86"/>
    <n v="0"/>
    <n v="3140"/>
    <n v="1192"/>
    <n v="1179"/>
    <s v="X"/>
  </r>
  <r>
    <x v="18"/>
    <x v="11"/>
    <s v="ゴム"/>
    <n v="2"/>
    <n v="272"/>
    <n v="212"/>
    <n v="54"/>
    <n v="0"/>
    <n v="1"/>
    <n v="4"/>
    <n v="1"/>
    <s v="-"/>
    <s v="-"/>
    <n v="0"/>
    <n v="0"/>
    <n v="0"/>
    <n v="0"/>
    <s v="-"/>
    <s v="-"/>
    <n v="3186"/>
    <s v="X"/>
    <s v="X"/>
    <s v="X"/>
    <s v="X"/>
    <s v="X"/>
    <s v="X"/>
    <s v="X"/>
    <s v="X"/>
    <s v="X"/>
    <s v="X"/>
    <s v="X"/>
    <s v="X"/>
    <s v="X"/>
    <s v="X"/>
    <s v="X"/>
    <s v="X"/>
    <s v="X"/>
    <s v="X"/>
    <s v="X"/>
    <s v="X"/>
    <s v="X"/>
    <s v="X"/>
    <s v="X"/>
    <s v="X"/>
    <s v="X"/>
    <s v="X"/>
  </r>
  <r>
    <x v="18"/>
    <x v="12"/>
    <s v="なめし革"/>
    <n v="0"/>
    <n v="0"/>
    <n v="0"/>
    <n v="0"/>
    <n v="0"/>
    <n v="0"/>
    <n v="0"/>
    <n v="0"/>
    <s v="-"/>
    <s v="-"/>
    <n v="0"/>
    <n v="0"/>
    <n v="0"/>
    <n v="0"/>
    <s v="-"/>
    <s v="-"/>
    <n v="0"/>
    <n v="0"/>
    <n v="0"/>
    <n v="0"/>
    <n v="0"/>
    <n v="0"/>
    <n v="0"/>
    <n v="0"/>
    <n v="0"/>
    <n v="0"/>
    <n v="0"/>
    <n v="0"/>
    <n v="0"/>
    <n v="0"/>
    <n v="0"/>
    <n v="0"/>
    <n v="0"/>
    <n v="0"/>
    <n v="0"/>
    <n v="0"/>
    <n v="0"/>
    <n v="0"/>
    <n v="0"/>
    <n v="0"/>
    <n v="0"/>
    <n v="0"/>
    <n v="0"/>
  </r>
  <r>
    <x v="18"/>
    <x v="13"/>
    <s v="窯業"/>
    <n v="9"/>
    <n v="603"/>
    <n v="357"/>
    <n v="43"/>
    <n v="120"/>
    <n v="28"/>
    <n v="19"/>
    <n v="36"/>
    <s v="-"/>
    <s v="-"/>
    <n v="0"/>
    <n v="0"/>
    <n v="30"/>
    <n v="0"/>
    <s v="-"/>
    <s v="-"/>
    <n v="7172"/>
    <n v="3955"/>
    <n v="3897"/>
    <n v="58"/>
    <n v="18123"/>
    <n v="10110"/>
    <n v="1750"/>
    <n v="1494"/>
    <n v="3540"/>
    <n v="1230"/>
    <n v="0"/>
    <n v="5646"/>
    <n v="3518"/>
    <n v="1693"/>
    <n v="436"/>
    <n v="3872"/>
    <n v="2337"/>
    <n v="1030"/>
    <n v="504"/>
    <n v="35204"/>
    <n v="34155"/>
    <n v="921"/>
    <n v="128"/>
    <n v="33233"/>
    <n v="13220"/>
    <n v="16331"/>
    <n v="1268"/>
  </r>
  <r>
    <x v="18"/>
    <x v="14"/>
    <s v="鉄鋼"/>
    <n v="2"/>
    <n v="17"/>
    <n v="17"/>
    <n v="0"/>
    <n v="0"/>
    <n v="0"/>
    <n v="0"/>
    <n v="0"/>
    <s v="-"/>
    <s v="-"/>
    <n v="0"/>
    <n v="0"/>
    <n v="0"/>
    <n v="0"/>
    <s v="-"/>
    <s v="-"/>
    <n v="204"/>
    <s v="X"/>
    <s v="X"/>
    <n v="0"/>
    <s v="X"/>
    <s v="X"/>
    <n v="0"/>
    <n v="0"/>
    <n v="0"/>
    <n v="0"/>
    <n v="0"/>
    <n v="0"/>
    <n v="0"/>
    <n v="0"/>
    <n v="0"/>
    <n v="0"/>
    <n v="0"/>
    <n v="0"/>
    <n v="0"/>
    <s v="X"/>
    <s v="X"/>
    <s v="X"/>
    <n v="0"/>
    <s v="X"/>
    <s v="X"/>
    <s v="X"/>
    <n v="0"/>
  </r>
  <r>
    <x v="18"/>
    <x v="15"/>
    <s v="非鉄"/>
    <n v="2"/>
    <n v="554"/>
    <n v="483"/>
    <n v="18"/>
    <n v="6"/>
    <n v="6"/>
    <n v="28"/>
    <n v="13"/>
    <s v="-"/>
    <s v="-"/>
    <n v="0"/>
    <n v="0"/>
    <n v="0"/>
    <n v="0"/>
    <s v="-"/>
    <s v="-"/>
    <n v="6854"/>
    <s v="X"/>
    <s v="X"/>
    <s v="X"/>
    <s v="X"/>
    <s v="X"/>
    <s v="X"/>
    <s v="X"/>
    <s v="X"/>
    <s v="X"/>
    <n v="0"/>
    <s v="X"/>
    <s v="X"/>
    <s v="X"/>
    <s v="X"/>
    <s v="X"/>
    <s v="X"/>
    <s v="X"/>
    <s v="X"/>
    <s v="X"/>
    <s v="X"/>
    <s v="X"/>
    <n v="0"/>
    <s v="X"/>
    <s v="X"/>
    <s v="X"/>
    <s v="X"/>
  </r>
  <r>
    <x v="18"/>
    <x v="16"/>
    <s v="金属製品"/>
    <n v="15"/>
    <n v="272"/>
    <n v="150"/>
    <n v="21"/>
    <n v="32"/>
    <n v="45"/>
    <n v="17"/>
    <n v="7"/>
    <s v="-"/>
    <s v="-"/>
    <n v="0"/>
    <n v="0"/>
    <n v="0"/>
    <n v="0"/>
    <s v="-"/>
    <s v="-"/>
    <n v="3136"/>
    <n v="1185"/>
    <s v="X"/>
    <s v="X"/>
    <n v="3128"/>
    <s v="X"/>
    <s v="X"/>
    <s v="X"/>
    <s v="X"/>
    <n v="0"/>
    <n v="0"/>
    <s v="X"/>
    <s v="X"/>
    <s v="X"/>
    <s v="X"/>
    <s v="X"/>
    <s v="X"/>
    <s v="X"/>
    <s v="X"/>
    <n v="6015"/>
    <n v="3626"/>
    <n v="2387"/>
    <n v="1"/>
    <n v="6018"/>
    <n v="2625"/>
    <n v="2753"/>
    <s v="X"/>
  </r>
  <r>
    <x v="18"/>
    <x v="17"/>
    <s v="はん用機器"/>
    <n v="7"/>
    <n v="535"/>
    <n v="332"/>
    <n v="83"/>
    <n v="6"/>
    <n v="108"/>
    <n v="4"/>
    <n v="2"/>
    <s v="-"/>
    <s v="-"/>
    <n v="0"/>
    <n v="0"/>
    <n v="0"/>
    <n v="0"/>
    <s v="-"/>
    <s v="-"/>
    <n v="6271"/>
    <n v="2573"/>
    <s v="X"/>
    <s v="X"/>
    <n v="10687"/>
    <s v="X"/>
    <s v="X"/>
    <s v="X"/>
    <s v="X"/>
    <s v="X"/>
    <n v="0"/>
    <s v="X"/>
    <s v="X"/>
    <s v="X"/>
    <s v="X"/>
    <s v="X"/>
    <s v="X"/>
    <s v="X"/>
    <s v="X"/>
    <n v="12795"/>
    <n v="12543"/>
    <n v="246"/>
    <n v="6"/>
    <n v="12774"/>
    <n v="1727"/>
    <n v="2022"/>
    <s v="X"/>
  </r>
  <r>
    <x v="18"/>
    <x v="18"/>
    <s v="生産用機器"/>
    <n v="11"/>
    <n v="291"/>
    <n v="230"/>
    <n v="31"/>
    <n v="9"/>
    <n v="21"/>
    <n v="0"/>
    <n v="0"/>
    <s v="-"/>
    <s v="-"/>
    <n v="0"/>
    <n v="0"/>
    <n v="0"/>
    <n v="0"/>
    <s v="-"/>
    <s v="-"/>
    <n v="3420"/>
    <n v="2765"/>
    <n v="2585"/>
    <n v="180"/>
    <n v="5892"/>
    <n v="4307"/>
    <n v="22"/>
    <n v="114"/>
    <n v="1447"/>
    <n v="2"/>
    <n v="0"/>
    <n v="2807"/>
    <n v="1775"/>
    <n v="753"/>
    <n v="279"/>
    <n v="3888"/>
    <n v="2460"/>
    <n v="899"/>
    <n v="529"/>
    <n v="9286"/>
    <n v="9221"/>
    <n v="59"/>
    <n v="6"/>
    <n v="10111"/>
    <n v="4057"/>
    <n v="3410"/>
    <n v="184"/>
  </r>
  <r>
    <x v="18"/>
    <x v="19"/>
    <s v="業務用機器"/>
    <n v="1"/>
    <n v="20"/>
    <n v="15"/>
    <n v="2"/>
    <n v="3"/>
    <n v="0"/>
    <n v="0"/>
    <n v="0"/>
    <s v="-"/>
    <s v="-"/>
    <n v="0"/>
    <n v="0"/>
    <n v="0"/>
    <n v="0"/>
    <s v="-"/>
    <s v="-"/>
    <n v="240"/>
    <s v="X"/>
    <s v="X"/>
    <n v="0"/>
    <s v="X"/>
    <s v="X"/>
    <n v="0"/>
    <n v="0"/>
    <n v="0"/>
    <n v="0"/>
    <n v="0"/>
    <n v="0"/>
    <n v="0"/>
    <n v="0"/>
    <n v="0"/>
    <n v="0"/>
    <n v="0"/>
    <n v="0"/>
    <n v="0"/>
    <s v="X"/>
    <n v="0"/>
    <s v="X"/>
    <n v="0"/>
    <s v="X"/>
    <s v="X"/>
    <s v="X"/>
    <n v="0"/>
  </r>
  <r>
    <x v="18"/>
    <x v="20"/>
    <s v="電子部品"/>
    <n v="4"/>
    <n v="98"/>
    <n v="33"/>
    <n v="19"/>
    <n v="1"/>
    <n v="45"/>
    <n v="0"/>
    <n v="0"/>
    <s v="-"/>
    <s v="-"/>
    <n v="0"/>
    <n v="0"/>
    <n v="0"/>
    <n v="0"/>
    <s v="-"/>
    <s v="-"/>
    <n v="1125"/>
    <n v="253"/>
    <n v="253"/>
    <n v="0"/>
    <n v="227"/>
    <s v="X"/>
    <s v="X"/>
    <s v="X"/>
    <s v="X"/>
    <n v="0"/>
    <s v="X"/>
    <s v="X"/>
    <n v="0"/>
    <s v="X"/>
    <s v="X"/>
    <s v="X"/>
    <n v="0"/>
    <s v="X"/>
    <s v="X"/>
    <n v="654"/>
    <n v="105"/>
    <n v="483"/>
    <n v="66"/>
    <n v="588"/>
    <n v="396"/>
    <n v="407"/>
    <s v="X"/>
  </r>
  <r>
    <x v="18"/>
    <x v="21"/>
    <s v="電気機器"/>
    <n v="5"/>
    <n v="48"/>
    <n v="23"/>
    <n v="4"/>
    <n v="10"/>
    <n v="8"/>
    <n v="3"/>
    <n v="0"/>
    <s v="-"/>
    <s v="-"/>
    <n v="0"/>
    <n v="0"/>
    <n v="0"/>
    <n v="0"/>
    <s v="-"/>
    <s v="-"/>
    <n v="576"/>
    <n v="178"/>
    <n v="178"/>
    <n v="0"/>
    <n v="342"/>
    <n v="342"/>
    <n v="0"/>
    <n v="0"/>
    <n v="0"/>
    <n v="0"/>
    <n v="0"/>
    <n v="0"/>
    <n v="0"/>
    <n v="0"/>
    <n v="0"/>
    <n v="0"/>
    <n v="0"/>
    <n v="0"/>
    <n v="0"/>
    <n v="625"/>
    <n v="476"/>
    <n v="121"/>
    <n v="28"/>
    <n v="597"/>
    <n v="269"/>
    <n v="269"/>
    <n v="0"/>
  </r>
  <r>
    <x v="18"/>
    <x v="22"/>
    <s v="情報機器"/>
    <n v="5"/>
    <n v="124"/>
    <n v="41"/>
    <n v="4"/>
    <n v="20"/>
    <n v="59"/>
    <n v="0"/>
    <n v="0"/>
    <s v="-"/>
    <s v="-"/>
    <n v="0"/>
    <n v="0"/>
    <n v="0"/>
    <n v="0"/>
    <s v="-"/>
    <s v="-"/>
    <n v="1488"/>
    <n v="286"/>
    <s v="X"/>
    <s v="X"/>
    <n v="347"/>
    <s v="X"/>
    <s v="X"/>
    <s v="X"/>
    <s v="X"/>
    <s v="X"/>
    <n v="0"/>
    <s v="X"/>
    <s v="X"/>
    <s v="X"/>
    <s v="X"/>
    <s v="X"/>
    <s v="X"/>
    <s v="X"/>
    <s v="X"/>
    <n v="877"/>
    <n v="599"/>
    <n v="274"/>
    <n v="3"/>
    <n v="877"/>
    <n v="506"/>
    <n v="507"/>
    <s v="X"/>
  </r>
  <r>
    <x v="18"/>
    <x v="23"/>
    <s v="輸送機"/>
    <n v="17"/>
    <n v="1963"/>
    <n v="1656"/>
    <n v="79"/>
    <n v="117"/>
    <n v="56"/>
    <n v="37"/>
    <n v="18"/>
    <s v="-"/>
    <s v="-"/>
    <n v="0"/>
    <n v="0"/>
    <n v="0"/>
    <n v="0"/>
    <s v="-"/>
    <s v="-"/>
    <n v="23443"/>
    <n v="10746"/>
    <n v="10216"/>
    <n v="530"/>
    <n v="81563"/>
    <n v="74208"/>
    <n v="354"/>
    <n v="1028"/>
    <n v="3373"/>
    <n v="461"/>
    <n v="2140"/>
    <n v="3536"/>
    <n v="389"/>
    <n v="901"/>
    <n v="2245"/>
    <n v="3148"/>
    <n v="278"/>
    <n v="880"/>
    <n v="1990"/>
    <n v="110760"/>
    <n v="105720"/>
    <n v="2444"/>
    <n v="2596"/>
    <n v="108028"/>
    <n v="25086"/>
    <n v="27946"/>
    <n v="2728"/>
  </r>
  <r>
    <x v="18"/>
    <x v="24"/>
    <s v="その他"/>
    <n v="1"/>
    <n v="28"/>
    <n v="24"/>
    <n v="3"/>
    <n v="1"/>
    <n v="0"/>
    <n v="0"/>
    <n v="0"/>
    <s v="-"/>
    <s v="-"/>
    <n v="0"/>
    <n v="0"/>
    <n v="0"/>
    <n v="0"/>
    <s v="-"/>
    <s v="-"/>
    <n v="336"/>
    <s v="X"/>
    <s v="X"/>
    <n v="0"/>
    <s v="X"/>
    <s v="X"/>
    <n v="0"/>
    <n v="0"/>
    <n v="0"/>
    <n v="0"/>
    <n v="0"/>
    <n v="0"/>
    <n v="0"/>
    <n v="0"/>
    <n v="0"/>
    <n v="0"/>
    <n v="0"/>
    <n v="0"/>
    <n v="0"/>
    <s v="X"/>
    <s v="X"/>
    <n v="0"/>
    <n v="0"/>
    <s v="X"/>
    <s v="X"/>
    <s v="X"/>
    <n v="0"/>
  </r>
  <r>
    <x v="19"/>
    <x v="0"/>
    <s v="総数"/>
    <n v="123"/>
    <n v="7468"/>
    <n v="5278"/>
    <n v="612"/>
    <n v="464"/>
    <n v="763"/>
    <n v="263"/>
    <n v="87"/>
    <s v="-"/>
    <s v="-"/>
    <n v="1"/>
    <s v="-"/>
    <n v="26"/>
    <s v="-"/>
    <s v="-"/>
    <s v="-"/>
    <n v="91989"/>
    <n v="42100"/>
    <n v="40132"/>
    <n v="1968"/>
    <n v="219648"/>
    <n v="187678"/>
    <n v="3685"/>
    <n v="7140"/>
    <n v="10088"/>
    <n v="5400"/>
    <n v="5657"/>
    <n v="30067"/>
    <n v="10698"/>
    <n v="12255"/>
    <n v="7114"/>
    <n v="30537"/>
    <n v="8314"/>
    <n v="14328"/>
    <n v="7895"/>
    <n v="330678"/>
    <n v="310872"/>
    <n v="9984"/>
    <n v="9822"/>
    <n v="320541"/>
    <n v="95818"/>
    <n v="105965"/>
    <n v="9835"/>
  </r>
  <r>
    <x v="19"/>
    <x v="1"/>
    <s v="食料"/>
    <n v="7"/>
    <n v="741"/>
    <n v="338"/>
    <n v="88"/>
    <n v="79"/>
    <n v="235"/>
    <s v="-"/>
    <s v="-"/>
    <s v="-"/>
    <s v="-"/>
    <n v="1"/>
    <s v="-"/>
    <s v="-"/>
    <s v="-"/>
    <s v="-"/>
    <s v="-"/>
    <n v="8898"/>
    <n v="2870"/>
    <n v="2866"/>
    <n v="3"/>
    <n v="8954"/>
    <n v="8224"/>
    <n v="285"/>
    <n v="439"/>
    <n v="2"/>
    <n v="5"/>
    <s v="-"/>
    <n v="195"/>
    <n v="54"/>
    <n v="9"/>
    <n v="132"/>
    <n v="179"/>
    <n v="58"/>
    <n v="6"/>
    <n v="115"/>
    <n v="21558"/>
    <n v="21545"/>
    <n v="6"/>
    <n v="7"/>
    <n v="21552"/>
    <n v="11397"/>
    <n v="11775"/>
    <n v="378"/>
  </r>
  <r>
    <x v="19"/>
    <x v="2"/>
    <s v="飲料"/>
    <n v="3"/>
    <n v="258"/>
    <n v="196"/>
    <n v="21"/>
    <n v="26"/>
    <n v="6"/>
    <n v="8"/>
    <n v="1"/>
    <s v="-"/>
    <s v="-"/>
    <s v="-"/>
    <s v="-"/>
    <s v="-"/>
    <s v="-"/>
    <s v="-"/>
    <s v="-"/>
    <n v="3096"/>
    <n v="1425"/>
    <s v="X"/>
    <s v="X"/>
    <n v="15472"/>
    <s v="X"/>
    <s v="X"/>
    <s v="X"/>
    <s v="-"/>
    <s v="X"/>
    <s v="-"/>
    <s v="X"/>
    <s v="X"/>
    <s v="-"/>
    <s v="X"/>
    <s v="X"/>
    <s v="X"/>
    <s v="-"/>
    <s v="X"/>
    <n v="28979"/>
    <n v="28976"/>
    <n v="3"/>
    <s v="-"/>
    <n v="28587"/>
    <n v="11575"/>
    <n v="12697"/>
    <s v="X"/>
  </r>
  <r>
    <x v="19"/>
    <x v="3"/>
    <s v="繊維"/>
    <n v="1"/>
    <n v="5"/>
    <n v="2"/>
    <n v="2"/>
    <s v="-"/>
    <n v="1"/>
    <s v="-"/>
    <s v="-"/>
    <s v="-"/>
    <s v="-"/>
    <s v="-"/>
    <s v="-"/>
    <s v="-"/>
    <s v="-"/>
    <s v="-"/>
    <s v="-"/>
    <n v="60"/>
    <s v="X"/>
    <s v="X"/>
    <s v="-"/>
    <s v="X"/>
    <s v="X"/>
    <s v="-"/>
    <s v="-"/>
    <s v="-"/>
    <s v="-"/>
    <s v="-"/>
    <s v="-"/>
    <s v="-"/>
    <s v="-"/>
    <s v="-"/>
    <s v="-"/>
    <s v="-"/>
    <s v="-"/>
    <s v="-"/>
    <s v="X"/>
    <s v="X"/>
    <s v="-"/>
    <s v="X"/>
    <s v="X"/>
    <s v="X"/>
    <s v="X"/>
    <s v="-"/>
  </r>
  <r>
    <x v="19"/>
    <x v="4"/>
    <s v="木材"/>
    <n v="1"/>
    <n v="14"/>
    <n v="6"/>
    <n v="3"/>
    <n v="4"/>
    <n v="1"/>
    <s v="-"/>
    <s v="-"/>
    <s v="-"/>
    <s v="-"/>
    <s v="-"/>
    <s v="-"/>
    <s v="-"/>
    <s v="-"/>
    <s v="-"/>
    <s v="-"/>
    <n v="168"/>
    <s v="X"/>
    <s v="X"/>
    <s v="-"/>
    <s v="X"/>
    <s v="X"/>
    <s v="-"/>
    <s v="-"/>
    <s v="-"/>
    <s v="-"/>
    <s v="-"/>
    <s v="-"/>
    <s v="-"/>
    <s v="-"/>
    <s v="-"/>
    <s v="-"/>
    <s v="-"/>
    <s v="-"/>
    <s v="-"/>
    <s v="X"/>
    <s v="X"/>
    <s v="X"/>
    <s v="-"/>
    <s v="X"/>
    <s v="X"/>
    <s v="X"/>
    <s v="-"/>
  </r>
  <r>
    <x v="19"/>
    <x v="5"/>
    <s v="家具"/>
    <n v="1"/>
    <n v="6"/>
    <n v="5"/>
    <n v="1"/>
    <s v="-"/>
    <s v="-"/>
    <s v="-"/>
    <s v="-"/>
    <s v="-"/>
    <s v="-"/>
    <s v="-"/>
    <s v="-"/>
    <s v="-"/>
    <s v="-"/>
    <s v="-"/>
    <s v="-"/>
    <n v="72"/>
    <s v="X"/>
    <s v="X"/>
    <s v="-"/>
    <s v="X"/>
    <s v="X"/>
    <s v="-"/>
    <s v="-"/>
    <s v="-"/>
    <s v="-"/>
    <s v="-"/>
    <s v="-"/>
    <s v="-"/>
    <s v="-"/>
    <s v="-"/>
    <s v="-"/>
    <s v="-"/>
    <s v="-"/>
    <s v="-"/>
    <s v="X"/>
    <s v="X"/>
    <s v="-"/>
    <s v="-"/>
    <s v="X"/>
    <s v="X"/>
    <s v="X"/>
    <s v="-"/>
  </r>
  <r>
    <x v="19"/>
    <x v="6"/>
    <s v="紙製品"/>
    <n v="11"/>
    <n v="406"/>
    <n v="257"/>
    <n v="27"/>
    <n v="41"/>
    <n v="79"/>
    <n v="2"/>
    <s v="-"/>
    <s v="-"/>
    <s v="-"/>
    <s v="-"/>
    <s v="-"/>
    <s v="-"/>
    <s v="-"/>
    <s v="-"/>
    <s v="-"/>
    <n v="4832"/>
    <n v="1847"/>
    <n v="1766"/>
    <n v="82"/>
    <n v="8245"/>
    <n v="7520"/>
    <n v="102"/>
    <n v="157"/>
    <n v="54"/>
    <n v="412"/>
    <n v="0"/>
    <n v="187"/>
    <n v="89"/>
    <n v="9"/>
    <n v="89"/>
    <n v="219"/>
    <n v="85"/>
    <n v="18"/>
    <n v="116"/>
    <n v="13053"/>
    <n v="12519"/>
    <n v="413"/>
    <n v="121"/>
    <n v="12937"/>
    <n v="4201"/>
    <n v="4508"/>
    <n v="312"/>
  </r>
  <r>
    <x v="19"/>
    <x v="7"/>
    <s v="印刷"/>
    <n v="2"/>
    <n v="91"/>
    <n v="73"/>
    <n v="9"/>
    <n v="2"/>
    <n v="7"/>
    <s v="-"/>
    <s v="-"/>
    <s v="-"/>
    <s v="-"/>
    <s v="-"/>
    <s v="-"/>
    <s v="-"/>
    <s v="-"/>
    <s v="-"/>
    <s v="-"/>
    <n v="1051"/>
    <s v="X"/>
    <s v="X"/>
    <s v="-"/>
    <s v="X"/>
    <s v="X"/>
    <s v="-"/>
    <s v="X"/>
    <s v="X"/>
    <s v="-"/>
    <s v="X"/>
    <s v="X"/>
    <s v="X"/>
    <s v="-"/>
    <s v="X"/>
    <s v="X"/>
    <s v="X"/>
    <s v="X"/>
    <s v="X"/>
    <s v="X"/>
    <s v="X"/>
    <s v="X"/>
    <s v="X"/>
    <s v="X"/>
    <s v="X"/>
    <s v="X"/>
    <s v="X"/>
  </r>
  <r>
    <x v="19"/>
    <x v="8"/>
    <s v="化学"/>
    <n v="8"/>
    <n v="697"/>
    <n v="562"/>
    <n v="63"/>
    <n v="29"/>
    <n v="15"/>
    <n v="23"/>
    <n v="5"/>
    <s v="-"/>
    <s v="-"/>
    <s v="-"/>
    <s v="-"/>
    <s v="-"/>
    <s v="-"/>
    <s v="-"/>
    <s v="-"/>
    <n v="8237"/>
    <n v="5094"/>
    <n v="4993"/>
    <n v="101"/>
    <n v="8562"/>
    <n v="7841"/>
    <n v="249"/>
    <n v="425"/>
    <n v="10"/>
    <s v="-"/>
    <n v="36"/>
    <n v="905"/>
    <n v="298"/>
    <n v="152"/>
    <n v="456"/>
    <n v="899"/>
    <n v="280"/>
    <n v="165"/>
    <n v="454"/>
    <n v="13689"/>
    <n v="13588"/>
    <n v="2"/>
    <n v="100"/>
    <n v="13584"/>
    <n v="4079"/>
    <n v="4961"/>
    <n v="877"/>
  </r>
  <r>
    <x v="19"/>
    <x v="9"/>
    <s v="石油"/>
    <n v="1"/>
    <n v="28"/>
    <n v="21"/>
    <n v="2"/>
    <n v="1"/>
    <n v="1"/>
    <n v="3"/>
    <s v="-"/>
    <s v="-"/>
    <s v="-"/>
    <s v="-"/>
    <s v="-"/>
    <s v="-"/>
    <s v="-"/>
    <s v="-"/>
    <s v="-"/>
    <n v="336"/>
    <s v="X"/>
    <s v="X"/>
    <s v="-"/>
    <s v="X"/>
    <s v="X"/>
    <s v="-"/>
    <s v="-"/>
    <s v="-"/>
    <s v="-"/>
    <s v="-"/>
    <s v="-"/>
    <s v="-"/>
    <s v="-"/>
    <s v="-"/>
    <s v="-"/>
    <s v="-"/>
    <s v="-"/>
    <s v="-"/>
    <s v="X"/>
    <s v="X"/>
    <s v="-"/>
    <s v="X"/>
    <s v="X"/>
    <s v="X"/>
    <s v="X"/>
    <s v="-"/>
  </r>
  <r>
    <x v="19"/>
    <x v="10"/>
    <s v="プラスチック"/>
    <n v="7"/>
    <n v="275"/>
    <n v="182"/>
    <n v="29"/>
    <n v="4"/>
    <n v="33"/>
    <n v="19"/>
    <n v="8"/>
    <s v="-"/>
    <s v="-"/>
    <s v="-"/>
    <s v="-"/>
    <s v="-"/>
    <s v="-"/>
    <s v="-"/>
    <s v="-"/>
    <n v="3303"/>
    <n v="1037"/>
    <s v="X"/>
    <s v="X"/>
    <n v="2347"/>
    <s v="X"/>
    <s v="X"/>
    <s v="X"/>
    <s v="X"/>
    <s v="-"/>
    <s v="-"/>
    <s v="X"/>
    <s v="X"/>
    <s v="X"/>
    <s v="X"/>
    <s v="X"/>
    <s v="X"/>
    <s v="X"/>
    <s v="X"/>
    <n v="3971"/>
    <n v="3664"/>
    <n v="307"/>
    <s v="-"/>
    <n v="3940"/>
    <n v="1429"/>
    <n v="1526"/>
    <s v="X"/>
  </r>
  <r>
    <x v="19"/>
    <x v="11"/>
    <s v="ゴム"/>
    <n v="3"/>
    <n v="311"/>
    <n v="246"/>
    <n v="58"/>
    <n v="2"/>
    <s v="-"/>
    <n v="4"/>
    <n v="1"/>
    <s v="-"/>
    <s v="-"/>
    <s v="-"/>
    <s v="-"/>
    <s v="-"/>
    <s v="-"/>
    <s v="-"/>
    <s v="-"/>
    <n v="3765"/>
    <n v="1384"/>
    <s v="X"/>
    <s v="X"/>
    <n v="8828"/>
    <s v="X"/>
    <s v="X"/>
    <s v="X"/>
    <s v="X"/>
    <s v="X"/>
    <s v="X"/>
    <s v="X"/>
    <s v="X"/>
    <s v="X"/>
    <s v="X"/>
    <s v="X"/>
    <s v="X"/>
    <s v="X"/>
    <s v="X"/>
    <n v="10515"/>
    <n v="9313"/>
    <s v="-"/>
    <n v="1203"/>
    <n v="9204"/>
    <n v="1251"/>
    <n v="1601"/>
    <s v="X"/>
  </r>
  <r>
    <x v="19"/>
    <x v="12"/>
    <s v="なめし革"/>
    <s v="-"/>
    <s v="-"/>
    <s v="-"/>
    <s v="-"/>
    <s v="-"/>
    <s v="-"/>
    <s v="-"/>
    <s v="-"/>
    <s v="-"/>
    <s v="-"/>
    <s v="-"/>
    <s v="-"/>
    <s v="-"/>
    <s v="-"/>
    <s v="-"/>
    <s v="-"/>
    <s v="-"/>
    <s v="-"/>
    <s v="-"/>
    <s v="-"/>
    <s v="-"/>
    <s v="-"/>
    <s v="-"/>
    <s v="-"/>
    <s v="-"/>
    <s v="-"/>
    <s v="-"/>
    <s v="-"/>
    <s v="-"/>
    <s v="-"/>
    <s v="-"/>
    <s v="-"/>
    <s v="-"/>
    <s v="-"/>
    <s v="-"/>
    <s v="-"/>
    <s v="-"/>
    <s v="-"/>
    <s v="-"/>
    <s v="-"/>
    <s v="-"/>
    <s v="-"/>
    <s v="-"/>
  </r>
  <r>
    <x v="19"/>
    <x v="13"/>
    <s v="窯業"/>
    <n v="8"/>
    <n v="582"/>
    <n v="351"/>
    <n v="34"/>
    <n v="109"/>
    <n v="21"/>
    <n v="31"/>
    <n v="36"/>
    <s v="-"/>
    <s v="-"/>
    <s v="-"/>
    <s v="-"/>
    <n v="26"/>
    <s v="-"/>
    <s v="-"/>
    <s v="-"/>
    <n v="8416"/>
    <n v="4202"/>
    <n v="3986"/>
    <n v="216"/>
    <n v="18789"/>
    <n v="8559"/>
    <n v="1962"/>
    <n v="1658"/>
    <n v="3444"/>
    <n v="1179"/>
    <n v="1988"/>
    <n v="3872"/>
    <n v="2337"/>
    <n v="1030"/>
    <n v="504"/>
    <n v="3264"/>
    <n v="2310"/>
    <n v="739"/>
    <n v="214"/>
    <n v="37720"/>
    <n v="33687"/>
    <n v="664"/>
    <n v="3369"/>
    <n v="34033"/>
    <n v="16196"/>
    <n v="17745"/>
    <n v="1231"/>
  </r>
  <r>
    <x v="19"/>
    <x v="14"/>
    <s v="鉄鋼"/>
    <n v="2"/>
    <n v="18"/>
    <n v="18"/>
    <s v="-"/>
    <s v="-"/>
    <s v="-"/>
    <s v="-"/>
    <s v="-"/>
    <s v="-"/>
    <s v="-"/>
    <s v="-"/>
    <s v="-"/>
    <s v="-"/>
    <s v="-"/>
    <s v="-"/>
    <s v="-"/>
    <n v="216"/>
    <s v="X"/>
    <s v="X"/>
    <s v="-"/>
    <s v="X"/>
    <s v="X"/>
    <s v="-"/>
    <s v="-"/>
    <s v="-"/>
    <s v="-"/>
    <s v="-"/>
    <s v="-"/>
    <s v="-"/>
    <s v="-"/>
    <s v="-"/>
    <s v="-"/>
    <s v="-"/>
    <s v="-"/>
    <s v="-"/>
    <s v="X"/>
    <s v="X"/>
    <s v="X"/>
    <s v="-"/>
    <s v="X"/>
    <s v="X"/>
    <s v="X"/>
    <s v="-"/>
  </r>
  <r>
    <x v="19"/>
    <x v="15"/>
    <s v="非鉄"/>
    <n v="2"/>
    <n v="569"/>
    <n v="482"/>
    <n v="23"/>
    <n v="8"/>
    <n v="8"/>
    <n v="36"/>
    <n v="12"/>
    <s v="-"/>
    <s v="-"/>
    <s v="-"/>
    <s v="-"/>
    <s v="-"/>
    <s v="-"/>
    <s v="-"/>
    <s v="-"/>
    <n v="6748"/>
    <s v="X"/>
    <s v="X"/>
    <s v="X"/>
    <s v="X"/>
    <s v="X"/>
    <s v="X"/>
    <s v="X"/>
    <s v="X"/>
    <s v="X"/>
    <s v="-"/>
    <s v="X"/>
    <s v="X"/>
    <s v="X"/>
    <s v="X"/>
    <s v="X"/>
    <s v="X"/>
    <s v="X"/>
    <s v="X"/>
    <s v="X"/>
    <s v="X"/>
    <s v="X"/>
    <s v="-"/>
    <s v="X"/>
    <s v="X"/>
    <s v="X"/>
    <s v="X"/>
  </r>
  <r>
    <x v="19"/>
    <x v="16"/>
    <s v="金属製品"/>
    <n v="13"/>
    <n v="256"/>
    <n v="159"/>
    <n v="22"/>
    <n v="10"/>
    <n v="41"/>
    <n v="16"/>
    <n v="8"/>
    <s v="-"/>
    <s v="-"/>
    <s v="-"/>
    <s v="-"/>
    <s v="-"/>
    <s v="-"/>
    <s v="-"/>
    <s v="-"/>
    <n v="3075"/>
    <n v="1186"/>
    <s v="X"/>
    <s v="X"/>
    <n v="3277"/>
    <s v="X"/>
    <s v="X"/>
    <s v="X"/>
    <s v="X"/>
    <s v="-"/>
    <s v="X"/>
    <s v="X"/>
    <s v="X"/>
    <s v="X"/>
    <s v="X"/>
    <s v="X"/>
    <s v="X"/>
    <s v="X"/>
    <s v="X"/>
    <n v="5891"/>
    <n v="4136"/>
    <n v="1754"/>
    <n v="1"/>
    <n v="5882"/>
    <n v="2341"/>
    <n v="2443"/>
    <s v="X"/>
  </r>
  <r>
    <x v="19"/>
    <x v="17"/>
    <s v="はん用機器"/>
    <n v="6"/>
    <n v="522"/>
    <n v="323"/>
    <n v="79"/>
    <n v="7"/>
    <n v="112"/>
    <n v="1"/>
    <s v="-"/>
    <s v="-"/>
    <s v="-"/>
    <s v="-"/>
    <s v="-"/>
    <s v="-"/>
    <s v="-"/>
    <s v="-"/>
    <s v="-"/>
    <n v="6145"/>
    <n v="2634"/>
    <s v="X"/>
    <s v="X"/>
    <n v="10014"/>
    <s v="X"/>
    <s v="X"/>
    <s v="X"/>
    <s v="X"/>
    <s v="X"/>
    <s v="-"/>
    <s v="X"/>
    <s v="X"/>
    <s v="X"/>
    <s v="X"/>
    <s v="X"/>
    <s v="X"/>
    <s v="X"/>
    <s v="X"/>
    <n v="11353"/>
    <n v="10973"/>
    <n v="378"/>
    <n v="2"/>
    <n v="11358"/>
    <n v="968"/>
    <n v="1272"/>
    <s v="X"/>
  </r>
  <r>
    <x v="19"/>
    <x v="18"/>
    <s v="生産用機器"/>
    <n v="14"/>
    <n v="355"/>
    <n v="283"/>
    <n v="44"/>
    <n v="14"/>
    <n v="14"/>
    <s v="-"/>
    <s v="-"/>
    <s v="-"/>
    <s v="-"/>
    <s v="-"/>
    <s v="-"/>
    <s v="-"/>
    <s v="-"/>
    <s v="-"/>
    <s v="-"/>
    <n v="4255"/>
    <n v="2373"/>
    <n v="2154"/>
    <n v="220"/>
    <n v="6691"/>
    <n v="5116"/>
    <n v="21"/>
    <n v="137"/>
    <n v="1409"/>
    <n v="9"/>
    <s v="-"/>
    <n v="4226"/>
    <n v="2460"/>
    <n v="1214"/>
    <n v="551"/>
    <n v="2476"/>
    <n v="796"/>
    <n v="1418"/>
    <n v="262"/>
    <n v="10518"/>
    <n v="10262"/>
    <n v="251"/>
    <n v="5"/>
    <n v="9052"/>
    <n v="2171"/>
    <n v="3799"/>
    <n v="169"/>
  </r>
  <r>
    <x v="19"/>
    <x v="19"/>
    <s v="業務用機器"/>
    <n v="2"/>
    <n v="34"/>
    <n v="24"/>
    <n v="3"/>
    <n v="4"/>
    <n v="1"/>
    <n v="2"/>
    <s v="-"/>
    <s v="-"/>
    <s v="-"/>
    <s v="-"/>
    <s v="-"/>
    <s v="-"/>
    <s v="-"/>
    <s v="-"/>
    <s v="-"/>
    <n v="408"/>
    <s v="X"/>
    <s v="X"/>
    <s v="-"/>
    <s v="X"/>
    <s v="X"/>
    <s v="-"/>
    <s v="-"/>
    <s v="-"/>
    <s v="-"/>
    <s v="-"/>
    <s v="-"/>
    <s v="-"/>
    <s v="-"/>
    <s v="-"/>
    <s v="-"/>
    <s v="-"/>
    <s v="-"/>
    <s v="-"/>
    <s v="X"/>
    <s v="X"/>
    <s v="X"/>
    <s v="-"/>
    <s v="X"/>
    <s v="X"/>
    <s v="X"/>
    <s v="-"/>
  </r>
  <r>
    <x v="19"/>
    <x v="20"/>
    <s v="電子部品"/>
    <n v="5"/>
    <n v="122"/>
    <n v="36"/>
    <n v="19"/>
    <n v="3"/>
    <n v="64"/>
    <s v="-"/>
    <s v="-"/>
    <s v="-"/>
    <s v="-"/>
    <s v="-"/>
    <s v="-"/>
    <s v="-"/>
    <s v="-"/>
    <s v="-"/>
    <s v="-"/>
    <n v="1484"/>
    <n v="299"/>
    <n v="299"/>
    <s v="-"/>
    <n v="272"/>
    <s v="X"/>
    <s v="X"/>
    <s v="X"/>
    <s v="X"/>
    <s v="X"/>
    <s v="X"/>
    <s v="X"/>
    <s v="-"/>
    <s v="X"/>
    <s v="X"/>
    <s v="X"/>
    <s v="-"/>
    <s v="X"/>
    <s v="X"/>
    <n v="842"/>
    <n v="94"/>
    <n v="690"/>
    <n v="59"/>
    <n v="784"/>
    <n v="522"/>
    <n v="534"/>
    <s v="X"/>
  </r>
  <r>
    <x v="19"/>
    <x v="21"/>
    <s v="電気機器"/>
    <n v="2"/>
    <n v="22"/>
    <n v="12"/>
    <n v="1"/>
    <n v="1"/>
    <n v="7"/>
    <n v="1"/>
    <s v="-"/>
    <s v="-"/>
    <s v="-"/>
    <s v="-"/>
    <s v="-"/>
    <s v="-"/>
    <s v="-"/>
    <s v="-"/>
    <s v="-"/>
    <n v="264"/>
    <s v="X"/>
    <s v="X"/>
    <s v="-"/>
    <s v="X"/>
    <s v="X"/>
    <s v="-"/>
    <s v="-"/>
    <s v="-"/>
    <s v="-"/>
    <s v="-"/>
    <s v="-"/>
    <s v="-"/>
    <s v="-"/>
    <s v="-"/>
    <s v="-"/>
    <s v="-"/>
    <s v="-"/>
    <s v="-"/>
    <s v="X"/>
    <s v="X"/>
    <s v="X"/>
    <s v="-"/>
    <s v="X"/>
    <s v="X"/>
    <s v="X"/>
    <s v="-"/>
  </r>
  <r>
    <x v="19"/>
    <x v="22"/>
    <s v="情報機器"/>
    <n v="5"/>
    <n v="121"/>
    <n v="41"/>
    <n v="6"/>
    <n v="22"/>
    <n v="52"/>
    <s v="-"/>
    <s v="-"/>
    <s v="-"/>
    <s v="-"/>
    <s v="-"/>
    <s v="-"/>
    <s v="-"/>
    <s v="-"/>
    <s v="-"/>
    <s v="-"/>
    <n v="1426"/>
    <n v="311"/>
    <s v="X"/>
    <s v="X"/>
    <n v="299"/>
    <s v="X"/>
    <s v="X"/>
    <s v="X"/>
    <s v="X"/>
    <s v="X"/>
    <s v="-"/>
    <s v="X"/>
    <s v="X"/>
    <s v="X"/>
    <s v="X"/>
    <s v="X"/>
    <s v="X"/>
    <s v="X"/>
    <s v="X"/>
    <n v="864"/>
    <n v="629"/>
    <n v="235"/>
    <s v="-"/>
    <n v="864"/>
    <n v="525"/>
    <n v="529"/>
    <s v="X"/>
  </r>
  <r>
    <x v="19"/>
    <x v="23"/>
    <s v="輸送機"/>
    <n v="18"/>
    <n v="2006"/>
    <n v="1636"/>
    <n v="75"/>
    <n v="97"/>
    <n v="65"/>
    <n v="117"/>
    <n v="16"/>
    <s v="-"/>
    <s v="-"/>
    <s v="-"/>
    <s v="-"/>
    <s v="-"/>
    <s v="-"/>
    <s v="-"/>
    <s v="-"/>
    <n v="25386"/>
    <n v="12708"/>
    <n v="12164"/>
    <n v="544"/>
    <n v="83125"/>
    <n v="75228"/>
    <n v="374"/>
    <n v="1096"/>
    <n v="3351"/>
    <n v="568"/>
    <n v="2509"/>
    <n v="3148"/>
    <n v="278"/>
    <n v="880"/>
    <n v="1991"/>
    <n v="4244"/>
    <n v="318"/>
    <n v="1586"/>
    <n v="2340"/>
    <n v="113116"/>
    <n v="107708"/>
    <n v="2408"/>
    <n v="3000"/>
    <n v="110859"/>
    <n v="25932"/>
    <n v="28234"/>
    <n v="3048"/>
  </r>
  <r>
    <x v="19"/>
    <x v="24"/>
    <s v="その他"/>
    <n v="1"/>
    <n v="29"/>
    <n v="25"/>
    <n v="3"/>
    <n v="1"/>
    <s v="-"/>
    <s v="-"/>
    <s v="-"/>
    <s v="-"/>
    <s v="-"/>
    <s v="-"/>
    <s v="-"/>
    <s v="-"/>
    <s v="-"/>
    <s v="-"/>
    <s v="-"/>
    <n v="348"/>
    <s v="X"/>
    <s v="X"/>
    <s v="-"/>
    <s v="X"/>
    <s v="X"/>
    <s v="-"/>
    <s v="-"/>
    <s v="-"/>
    <s v="-"/>
    <s v="-"/>
    <s v="-"/>
    <s v="-"/>
    <s v="-"/>
    <s v="-"/>
    <s v="-"/>
    <s v="-"/>
    <s v="-"/>
    <s v="-"/>
    <s v="X"/>
    <s v="X"/>
    <s v="-"/>
    <s v="-"/>
    <s v="X"/>
    <s v="X"/>
    <s v="X"/>
    <s v="-"/>
  </r>
  <r>
    <x v="20"/>
    <x v="0"/>
    <s v="総数"/>
    <n v="129"/>
    <n v="8339"/>
    <n v="5982"/>
    <n v="707"/>
    <n v="709"/>
    <n v="735"/>
    <n v="320"/>
    <n v="136"/>
    <s v="-"/>
    <s v="-"/>
    <n v="1"/>
    <s v="-"/>
    <n v="32"/>
    <n v="3"/>
    <s v="-"/>
    <s v="-"/>
    <n v="97930"/>
    <n v="49515"/>
    <n v="42788"/>
    <n v="6727"/>
    <n v="226440"/>
    <n v="188753"/>
    <n v="3384"/>
    <n v="6880"/>
    <n v="12037"/>
    <n v="4237"/>
    <n v="11149"/>
    <n v="28937"/>
    <n v="8152"/>
    <n v="15555"/>
    <n v="5230"/>
    <n v="25275"/>
    <n v="7447"/>
    <n v="12369"/>
    <n v="5460"/>
    <n v="363943"/>
    <n v="329850"/>
    <n v="11476"/>
    <n v="22617"/>
    <n v="333691"/>
    <n v="115773"/>
    <n v="130469"/>
    <n v="10804"/>
  </r>
  <r>
    <x v="20"/>
    <x v="1"/>
    <s v="食料"/>
    <n v="4"/>
    <n v="732"/>
    <n v="342"/>
    <n v="99"/>
    <n v="85"/>
    <n v="200"/>
    <n v="6"/>
    <s v="-"/>
    <s v="-"/>
    <s v="-"/>
    <s v="-"/>
    <s v="-"/>
    <s v="-"/>
    <s v="-"/>
    <s v="-"/>
    <s v="-"/>
    <n v="8585"/>
    <n v="3043"/>
    <n v="2814"/>
    <n v="229"/>
    <n v="9643"/>
    <n v="8897"/>
    <n v="289"/>
    <n v="442"/>
    <n v="11"/>
    <n v="4"/>
    <s v="-"/>
    <n v="179"/>
    <n v="57"/>
    <n v="3"/>
    <n v="119"/>
    <n v="200"/>
    <n v="81"/>
    <n v="3"/>
    <n v="116"/>
    <n v="24648"/>
    <n v="23900"/>
    <s v="-"/>
    <n v="748"/>
    <n v="23924"/>
    <n v="13565"/>
    <n v="13970"/>
    <n v="429"/>
  </r>
  <r>
    <x v="20"/>
    <x v="2"/>
    <s v="飲料"/>
    <n v="3"/>
    <n v="255"/>
    <n v="128"/>
    <n v="36"/>
    <n v="59"/>
    <n v="18"/>
    <n v="12"/>
    <n v="2"/>
    <s v="-"/>
    <s v="-"/>
    <s v="-"/>
    <s v="-"/>
    <s v="-"/>
    <s v="-"/>
    <s v="-"/>
    <s v="-"/>
    <n v="3060"/>
    <n v="1431"/>
    <n v="1431"/>
    <s v="-"/>
    <n v="12349"/>
    <s v="X"/>
    <s v="X"/>
    <s v="X"/>
    <s v="-"/>
    <s v="X"/>
    <s v="-"/>
    <s v="X"/>
    <s v="X"/>
    <s v="-"/>
    <s v="X"/>
    <s v="X"/>
    <s v="X"/>
    <s v="-"/>
    <s v="X"/>
    <n v="23579"/>
    <n v="23578"/>
    <n v="1"/>
    <s v="-"/>
    <n v="23548"/>
    <n v="9800"/>
    <n v="10512"/>
    <s v="X"/>
  </r>
  <r>
    <x v="20"/>
    <x v="3"/>
    <s v="繊維"/>
    <n v="1"/>
    <n v="4"/>
    <n v="2"/>
    <n v="2"/>
    <s v="-"/>
    <s v="-"/>
    <s v="-"/>
    <s v="-"/>
    <s v="-"/>
    <s v="-"/>
    <s v="-"/>
    <s v="-"/>
    <n v="1"/>
    <s v="-"/>
    <s v="-"/>
    <s v="-"/>
    <n v="48"/>
    <s v="X"/>
    <s v="X"/>
    <s v="-"/>
    <s v="X"/>
    <s v="X"/>
    <s v="-"/>
    <s v="-"/>
    <s v="-"/>
    <s v="-"/>
    <s v="-"/>
    <s v="-"/>
    <s v="-"/>
    <s v="-"/>
    <s v="-"/>
    <s v="-"/>
    <s v="-"/>
    <s v="-"/>
    <s v="-"/>
    <s v="X"/>
    <s v="X"/>
    <s v="-"/>
    <s v="-"/>
    <s v="X"/>
    <s v="X"/>
    <s v="X"/>
    <s v="-"/>
  </r>
  <r>
    <x v="20"/>
    <x v="4"/>
    <s v="木材"/>
    <n v="1"/>
    <n v="7"/>
    <n v="3"/>
    <n v="2"/>
    <n v="1"/>
    <n v="1"/>
    <s v="-"/>
    <s v="-"/>
    <s v="-"/>
    <s v="-"/>
    <s v="-"/>
    <s v="-"/>
    <s v="-"/>
    <s v="-"/>
    <s v="-"/>
    <s v="-"/>
    <n v="84"/>
    <s v="X"/>
    <s v="X"/>
    <s v="-"/>
    <s v="X"/>
    <s v="X"/>
    <s v="-"/>
    <s v="-"/>
    <s v="-"/>
    <s v="-"/>
    <s v="-"/>
    <s v="-"/>
    <s v="-"/>
    <s v="-"/>
    <s v="-"/>
    <s v="-"/>
    <s v="-"/>
    <s v="-"/>
    <s v="-"/>
    <s v="X"/>
    <s v="X"/>
    <s v="-"/>
    <s v="-"/>
    <s v="X"/>
    <s v="X"/>
    <s v="X"/>
    <s v="-"/>
  </r>
  <r>
    <x v="20"/>
    <x v="5"/>
    <s v="家具"/>
    <n v="2"/>
    <n v="12"/>
    <n v="10"/>
    <s v="-"/>
    <n v="2"/>
    <s v="-"/>
    <s v="-"/>
    <s v="-"/>
    <s v="-"/>
    <s v="-"/>
    <s v="-"/>
    <s v="-"/>
    <s v="-"/>
    <s v="-"/>
    <s v="-"/>
    <s v="-"/>
    <n v="144"/>
    <s v="X"/>
    <s v="X"/>
    <s v="-"/>
    <s v="X"/>
    <s v="X"/>
    <s v="-"/>
    <s v="-"/>
    <s v="-"/>
    <s v="-"/>
    <s v="-"/>
    <s v="-"/>
    <s v="-"/>
    <s v="-"/>
    <s v="-"/>
    <s v="-"/>
    <s v="-"/>
    <s v="-"/>
    <s v="-"/>
    <s v="X"/>
    <s v="X"/>
    <s v="-"/>
    <s v="-"/>
    <s v="X"/>
    <s v="X"/>
    <s v="X"/>
    <s v="-"/>
  </r>
  <r>
    <x v="20"/>
    <x v="6"/>
    <s v="紙製品"/>
    <n v="11"/>
    <n v="406"/>
    <n v="254"/>
    <n v="33"/>
    <n v="42"/>
    <n v="75"/>
    <n v="3"/>
    <n v="1"/>
    <s v="-"/>
    <s v="-"/>
    <s v="-"/>
    <s v="-"/>
    <s v="-"/>
    <s v="-"/>
    <s v="-"/>
    <s v="-"/>
    <n v="4800"/>
    <n v="1584"/>
    <n v="1506"/>
    <n v="78"/>
    <n v="9319"/>
    <n v="6770"/>
    <n v="72"/>
    <n v="147"/>
    <n v="29"/>
    <n v="79"/>
    <n v="2221"/>
    <n v="176"/>
    <n v="65"/>
    <n v="52"/>
    <n v="58"/>
    <n v="197"/>
    <n v="72"/>
    <n v="65"/>
    <n v="60"/>
    <n v="15604"/>
    <n v="11667"/>
    <n v="487"/>
    <n v="3450"/>
    <n v="12082"/>
    <n v="5584"/>
    <n v="5864"/>
    <n v="299"/>
  </r>
  <r>
    <x v="20"/>
    <x v="7"/>
    <s v="印刷"/>
    <n v="2"/>
    <n v="88"/>
    <n v="68"/>
    <n v="9"/>
    <n v="5"/>
    <n v="5"/>
    <s v="-"/>
    <n v="1"/>
    <s v="-"/>
    <s v="-"/>
    <s v="-"/>
    <s v="-"/>
    <s v="-"/>
    <s v="-"/>
    <s v="-"/>
    <s v="-"/>
    <n v="1080"/>
    <s v="X"/>
    <s v="X"/>
    <s v="X"/>
    <s v="X"/>
    <s v="X"/>
    <s v="-"/>
    <s v="X"/>
    <s v="-"/>
    <s v="X"/>
    <s v="-"/>
    <s v="X"/>
    <s v="X"/>
    <s v="-"/>
    <s v="X"/>
    <s v="X"/>
    <s v="X"/>
    <s v="-"/>
    <s v="X"/>
    <s v="X"/>
    <s v="X"/>
    <s v="X"/>
    <s v="X"/>
    <s v="X"/>
    <s v="X"/>
    <s v="X"/>
    <s v="X"/>
  </r>
  <r>
    <x v="20"/>
    <x v="8"/>
    <s v="化学"/>
    <n v="8"/>
    <n v="664"/>
    <n v="554"/>
    <n v="70"/>
    <n v="25"/>
    <n v="8"/>
    <n v="21"/>
    <n v="2"/>
    <s v="-"/>
    <s v="-"/>
    <s v="-"/>
    <s v="-"/>
    <n v="3"/>
    <n v="1"/>
    <s v="-"/>
    <s v="-"/>
    <n v="7991"/>
    <n v="5074"/>
    <n v="4899"/>
    <n v="175"/>
    <n v="7646"/>
    <n v="7048"/>
    <n v="206"/>
    <n v="336"/>
    <n v="57"/>
    <s v="-"/>
    <s v="-"/>
    <n v="678"/>
    <n v="215"/>
    <n v="136"/>
    <n v="327"/>
    <n v="818"/>
    <n v="271"/>
    <n v="191"/>
    <n v="356"/>
    <n v="13968"/>
    <n v="13888"/>
    <n v="80"/>
    <s v="-"/>
    <n v="13579"/>
    <n v="5364"/>
    <n v="6373"/>
    <n v="1119"/>
  </r>
  <r>
    <x v="20"/>
    <x v="9"/>
    <s v="石油"/>
    <n v="1"/>
    <n v="29"/>
    <n v="27"/>
    <n v="2"/>
    <s v="-"/>
    <s v="-"/>
    <s v="-"/>
    <s v="-"/>
    <s v="-"/>
    <s v="-"/>
    <s v="-"/>
    <s v="-"/>
    <s v="-"/>
    <s v="-"/>
    <s v="-"/>
    <s v="-"/>
    <n v="348"/>
    <s v="X"/>
    <s v="X"/>
    <s v="-"/>
    <s v="X"/>
    <s v="X"/>
    <s v="-"/>
    <s v="-"/>
    <s v="-"/>
    <s v="-"/>
    <s v="-"/>
    <s v="-"/>
    <s v="-"/>
    <s v="-"/>
    <s v="-"/>
    <s v="-"/>
    <s v="-"/>
    <s v="-"/>
    <s v="-"/>
    <s v="X"/>
    <s v="X"/>
    <s v="-"/>
    <s v="X"/>
    <s v="X"/>
    <s v="X"/>
    <s v="X"/>
    <s v="-"/>
  </r>
  <r>
    <x v="20"/>
    <x v="10"/>
    <s v="プラスチック"/>
    <n v="8"/>
    <n v="314"/>
    <n v="188"/>
    <n v="35"/>
    <n v="19"/>
    <n v="37"/>
    <s v="-"/>
    <n v="35"/>
    <s v="-"/>
    <s v="-"/>
    <s v="-"/>
    <s v="-"/>
    <s v="-"/>
    <s v="-"/>
    <s v="-"/>
    <s v="-"/>
    <n v="3316"/>
    <n v="1258"/>
    <s v="X"/>
    <s v="X"/>
    <n v="3282"/>
    <s v="X"/>
    <s v="X"/>
    <s v="X"/>
    <s v="X"/>
    <s v="X"/>
    <s v="-"/>
    <s v="X"/>
    <s v="X"/>
    <s v="X"/>
    <s v="X"/>
    <s v="X"/>
    <s v="X"/>
    <s v="X"/>
    <s v="X"/>
    <n v="5248"/>
    <n v="4724"/>
    <n v="524"/>
    <s v="-"/>
    <n v="5208"/>
    <n v="1801"/>
    <n v="1822"/>
    <s v="X"/>
  </r>
  <r>
    <x v="20"/>
    <x v="11"/>
    <s v="ゴム"/>
    <n v="3"/>
    <n v="266"/>
    <n v="191"/>
    <n v="10"/>
    <n v="41"/>
    <n v="27"/>
    <n v="2"/>
    <n v="1"/>
    <s v="-"/>
    <s v="-"/>
    <s v="-"/>
    <s v="-"/>
    <s v="-"/>
    <s v="-"/>
    <s v="-"/>
    <s v="-"/>
    <n v="3220"/>
    <n v="1213"/>
    <s v="X"/>
    <s v="X"/>
    <n v="7825"/>
    <s v="X"/>
    <s v="X"/>
    <s v="X"/>
    <s v="X"/>
    <s v="X"/>
    <s v="X"/>
    <s v="X"/>
    <s v="X"/>
    <s v="X"/>
    <s v="X"/>
    <s v="X"/>
    <s v="X"/>
    <s v="X"/>
    <s v="X"/>
    <n v="10570"/>
    <n v="9459"/>
    <s v="-"/>
    <n v="1111"/>
    <n v="9290"/>
    <n v="2241"/>
    <n v="2554"/>
    <s v="X"/>
  </r>
  <r>
    <x v="20"/>
    <x v="12"/>
    <s v="なめし革"/>
    <s v="-"/>
    <s v="-"/>
    <s v="-"/>
    <s v="-"/>
    <s v="-"/>
    <s v="-"/>
    <s v="-"/>
    <s v="-"/>
    <s v="-"/>
    <s v="-"/>
    <s v="-"/>
    <s v="-"/>
    <s v="-"/>
    <s v="-"/>
    <s v="-"/>
    <s v="-"/>
    <s v="-"/>
    <s v="-"/>
    <s v="-"/>
    <s v="-"/>
    <s v="-"/>
    <s v="-"/>
    <s v="-"/>
    <s v="-"/>
    <s v="-"/>
    <s v="-"/>
    <s v="-"/>
    <s v="-"/>
    <s v="-"/>
    <s v="-"/>
    <s v="-"/>
    <s v="-"/>
    <s v="-"/>
    <s v="-"/>
    <s v="-"/>
    <s v="-"/>
    <s v="-"/>
    <s v="-"/>
    <s v="-"/>
    <s v="-"/>
    <s v="-"/>
    <s v="-"/>
    <s v="-"/>
  </r>
  <r>
    <x v="20"/>
    <x v="13"/>
    <s v="窯業"/>
    <n v="10"/>
    <n v="551"/>
    <n v="391"/>
    <n v="31"/>
    <n v="75"/>
    <n v="22"/>
    <n v="2"/>
    <n v="30"/>
    <s v="-"/>
    <s v="-"/>
    <s v="-"/>
    <s v="-"/>
    <n v="2"/>
    <s v="-"/>
    <s v="-"/>
    <s v="-"/>
    <n v="6633"/>
    <n v="2855"/>
    <n v="2600"/>
    <n v="254"/>
    <n v="23351"/>
    <n v="9423"/>
    <n v="1709"/>
    <n v="1626"/>
    <n v="6855"/>
    <n v="1114"/>
    <n v="2624"/>
    <n v="4002"/>
    <n v="2489"/>
    <n v="1027"/>
    <n v="486"/>
    <n v="3623"/>
    <n v="2487"/>
    <n v="737"/>
    <n v="399"/>
    <n v="46345"/>
    <n v="40875"/>
    <n v="777"/>
    <n v="4693"/>
    <n v="41312"/>
    <n v="19703"/>
    <n v="21370"/>
    <n v="1376"/>
  </r>
  <r>
    <x v="20"/>
    <x v="14"/>
    <s v="鉄鋼"/>
    <n v="1"/>
    <n v="12"/>
    <n v="10"/>
    <n v="2"/>
    <s v="-"/>
    <s v="-"/>
    <s v="-"/>
    <s v="-"/>
    <s v="-"/>
    <s v="-"/>
    <s v="-"/>
    <s v="-"/>
    <s v="-"/>
    <s v="-"/>
    <s v="-"/>
    <s v="-"/>
    <n v="144"/>
    <s v="X"/>
    <s v="X"/>
    <s v="-"/>
    <s v="X"/>
    <s v="X"/>
    <s v="-"/>
    <s v="-"/>
    <s v="-"/>
    <s v="-"/>
    <s v="-"/>
    <s v="-"/>
    <s v="-"/>
    <s v="-"/>
    <s v="-"/>
    <s v="-"/>
    <s v="-"/>
    <s v="-"/>
    <s v="-"/>
    <s v="X"/>
    <s v="-"/>
    <s v="X"/>
    <s v="-"/>
    <s v="X"/>
    <s v="X"/>
    <s v="X"/>
    <s v="-"/>
  </r>
  <r>
    <x v="20"/>
    <x v="15"/>
    <s v="非鉄"/>
    <n v="2"/>
    <n v="549"/>
    <n v="480"/>
    <n v="17"/>
    <n v="61"/>
    <n v="8"/>
    <n v="5"/>
    <n v="4"/>
    <s v="-"/>
    <s v="-"/>
    <s v="-"/>
    <s v="-"/>
    <n v="26"/>
    <n v="2"/>
    <s v="-"/>
    <s v="-"/>
    <n v="6588"/>
    <s v="X"/>
    <s v="X"/>
    <s v="X"/>
    <s v="X"/>
    <s v="X"/>
    <s v="X"/>
    <s v="X"/>
    <s v="X"/>
    <s v="X"/>
    <s v="-"/>
    <s v="X"/>
    <s v="X"/>
    <s v="X"/>
    <s v="-"/>
    <s v="X"/>
    <s v="X"/>
    <s v="X"/>
    <s v="-"/>
    <s v="X"/>
    <s v="X"/>
    <s v="X"/>
    <s v="-"/>
    <s v="X"/>
    <s v="X"/>
    <s v="X"/>
    <s v="X"/>
  </r>
  <r>
    <x v="20"/>
    <x v="16"/>
    <s v="金属製品"/>
    <n v="13"/>
    <n v="253"/>
    <n v="170"/>
    <n v="29"/>
    <n v="7"/>
    <n v="26"/>
    <n v="10"/>
    <n v="11"/>
    <s v="-"/>
    <s v="-"/>
    <s v="-"/>
    <s v="-"/>
    <s v="-"/>
    <s v="-"/>
    <s v="-"/>
    <s v="-"/>
    <n v="3109"/>
    <n v="1045"/>
    <n v="1004"/>
    <n v="41"/>
    <n v="3718"/>
    <n v="3517"/>
    <n v="0"/>
    <n v="127"/>
    <n v="74"/>
    <s v="-"/>
    <s v="-"/>
    <n v="236"/>
    <n v="44"/>
    <n v="15"/>
    <n v="177"/>
    <n v="226"/>
    <n v="40"/>
    <n v="13"/>
    <n v="173"/>
    <n v="5900"/>
    <n v="4176"/>
    <n v="1724"/>
    <s v="-"/>
    <n v="5555"/>
    <n v="1913"/>
    <n v="2031"/>
    <n v="113"/>
  </r>
  <r>
    <x v="20"/>
    <x v="17"/>
    <s v="はん用機器"/>
    <n v="6"/>
    <n v="515"/>
    <n v="315"/>
    <n v="81"/>
    <n v="10"/>
    <n v="101"/>
    <n v="10"/>
    <n v="6"/>
    <s v="-"/>
    <s v="-"/>
    <s v="-"/>
    <s v="-"/>
    <s v="-"/>
    <s v="-"/>
    <s v="-"/>
    <s v="-"/>
    <n v="6113"/>
    <n v="2411"/>
    <s v="X"/>
    <s v="X"/>
    <n v="8046"/>
    <s v="X"/>
    <s v="-"/>
    <s v="X"/>
    <s v="X"/>
    <s v="-"/>
    <s v="-"/>
    <s v="X"/>
    <s v="X"/>
    <s v="X"/>
    <s v="X"/>
    <s v="X"/>
    <s v="X"/>
    <s v="X"/>
    <s v="X"/>
    <n v="16707"/>
    <n v="16532"/>
    <n v="169"/>
    <n v="6"/>
    <n v="16552"/>
    <n v="7584"/>
    <n v="8057"/>
    <s v="X"/>
  </r>
  <r>
    <x v="20"/>
    <x v="18"/>
    <s v="生産用機器"/>
    <n v="16"/>
    <n v="310"/>
    <n v="247"/>
    <n v="36"/>
    <n v="10"/>
    <n v="14"/>
    <n v="2"/>
    <s v="-"/>
    <s v="-"/>
    <s v="-"/>
    <n v="1"/>
    <s v="-"/>
    <s v="-"/>
    <s v="-"/>
    <s v="-"/>
    <s v="-"/>
    <n v="3684"/>
    <n v="2172"/>
    <n v="2073"/>
    <n v="99"/>
    <n v="5945"/>
    <n v="5549"/>
    <n v="24"/>
    <n v="122"/>
    <n v="152"/>
    <n v="98"/>
    <s v="-"/>
    <n v="2390"/>
    <n v="791"/>
    <n v="1350"/>
    <n v="248"/>
    <n v="2707"/>
    <n v="767"/>
    <n v="1518"/>
    <n v="422"/>
    <n v="10508"/>
    <n v="10236"/>
    <n v="126"/>
    <n v="147"/>
    <n v="9255"/>
    <n v="4410"/>
    <n v="4529"/>
    <n v="262"/>
  </r>
  <r>
    <x v="20"/>
    <x v="19"/>
    <s v="業務用機器"/>
    <n v="2"/>
    <n v="32"/>
    <n v="18"/>
    <n v="2"/>
    <n v="8"/>
    <s v="-"/>
    <n v="4"/>
    <s v="-"/>
    <s v="-"/>
    <s v="-"/>
    <s v="-"/>
    <s v="-"/>
    <s v="-"/>
    <s v="-"/>
    <s v="-"/>
    <s v="-"/>
    <n v="384"/>
    <s v="X"/>
    <s v="X"/>
    <s v="-"/>
    <s v="X"/>
    <s v="X"/>
    <s v="-"/>
    <s v="-"/>
    <s v="-"/>
    <s v="-"/>
    <s v="-"/>
    <s v="-"/>
    <s v="-"/>
    <s v="-"/>
    <s v="-"/>
    <s v="-"/>
    <s v="-"/>
    <s v="-"/>
    <s v="-"/>
    <s v="X"/>
    <s v="X"/>
    <s v="X"/>
    <s v="X"/>
    <s v="X"/>
    <s v="X"/>
    <s v="X"/>
    <s v="-"/>
  </r>
  <r>
    <x v="20"/>
    <x v="20"/>
    <s v="電子部品"/>
    <n v="8"/>
    <n v="190"/>
    <n v="50"/>
    <n v="26"/>
    <n v="11"/>
    <n v="103"/>
    <s v="-"/>
    <s v="-"/>
    <s v="-"/>
    <s v="-"/>
    <s v="-"/>
    <s v="-"/>
    <s v="-"/>
    <s v="-"/>
    <s v="-"/>
    <s v="-"/>
    <n v="1656"/>
    <n v="474"/>
    <s v="X"/>
    <s v="X"/>
    <n v="498"/>
    <s v="X"/>
    <s v="X"/>
    <s v="X"/>
    <s v="X"/>
    <s v="X"/>
    <s v="X"/>
    <s v="X"/>
    <s v="-"/>
    <s v="X"/>
    <s v="X"/>
    <s v="X"/>
    <s v="-"/>
    <s v="X"/>
    <s v="X"/>
    <n v="1402"/>
    <n v="518"/>
    <n v="787"/>
    <n v="97"/>
    <n v="1159"/>
    <n v="766"/>
    <n v="840"/>
    <s v="X"/>
  </r>
  <r>
    <x v="20"/>
    <x v="21"/>
    <s v="電気機器"/>
    <n v="4"/>
    <n v="32"/>
    <n v="18"/>
    <n v="3"/>
    <n v="2"/>
    <n v="9"/>
    <s v="-"/>
    <s v="-"/>
    <s v="-"/>
    <s v="-"/>
    <s v="-"/>
    <s v="-"/>
    <s v="-"/>
    <s v="-"/>
    <s v="-"/>
    <s v="-"/>
    <n v="384"/>
    <n v="111"/>
    <n v="111"/>
    <s v="-"/>
    <n v="99"/>
    <n v="99"/>
    <s v="-"/>
    <s v="-"/>
    <s v="-"/>
    <s v="-"/>
    <s v="-"/>
    <s v="-"/>
    <s v="-"/>
    <s v="-"/>
    <s v="-"/>
    <s v="-"/>
    <s v="-"/>
    <s v="-"/>
    <s v="-"/>
    <n v="328"/>
    <n v="237"/>
    <n v="71"/>
    <n v="20"/>
    <n v="262"/>
    <n v="212"/>
    <n v="212"/>
    <s v="-"/>
  </r>
  <r>
    <x v="20"/>
    <x v="22"/>
    <s v="情報機器"/>
    <n v="4"/>
    <n v="82"/>
    <n v="36"/>
    <n v="3"/>
    <n v="8"/>
    <n v="35"/>
    <s v="-"/>
    <s v="-"/>
    <s v="-"/>
    <s v="-"/>
    <s v="-"/>
    <s v="-"/>
    <s v="-"/>
    <s v="-"/>
    <s v="-"/>
    <s v="-"/>
    <n v="984"/>
    <n v="163"/>
    <n v="163"/>
    <s v="-"/>
    <n v="212"/>
    <s v="X"/>
    <s v="-"/>
    <s v="X"/>
    <s v="X"/>
    <s v="-"/>
    <s v="-"/>
    <s v="X"/>
    <s v="X"/>
    <s v="-"/>
    <s v="X"/>
    <s v="X"/>
    <s v="X"/>
    <s v="X"/>
    <s v="X"/>
    <n v="541"/>
    <n v="255"/>
    <n v="286"/>
    <s v="-"/>
    <n v="557"/>
    <n v="302"/>
    <n v="304"/>
    <s v="X"/>
  </r>
  <r>
    <x v="20"/>
    <x v="23"/>
    <s v="輸送機"/>
    <n v="17"/>
    <n v="2987"/>
    <n v="2441"/>
    <n v="176"/>
    <n v="236"/>
    <n v="41"/>
    <n v="243"/>
    <n v="43"/>
    <s v="-"/>
    <s v="-"/>
    <s v="-"/>
    <s v="-"/>
    <s v="-"/>
    <s v="-"/>
    <s v="-"/>
    <s v="-"/>
    <n v="34987"/>
    <n v="20336"/>
    <n v="16423"/>
    <n v="3913"/>
    <n v="90744"/>
    <n v="79773"/>
    <n v="285"/>
    <n v="1557"/>
    <n v="3753"/>
    <n v="81"/>
    <n v="5295"/>
    <n v="4387"/>
    <n v="455"/>
    <n v="2035"/>
    <n v="1897"/>
    <n v="3744"/>
    <n v="350"/>
    <n v="1436"/>
    <n v="1958"/>
    <n v="126897"/>
    <n v="113069"/>
    <n v="2276"/>
    <n v="11552"/>
    <n v="113861"/>
    <n v="29813"/>
    <n v="33863"/>
    <n v="3346"/>
  </r>
  <r>
    <x v="20"/>
    <x v="24"/>
    <s v="その他"/>
    <n v="2"/>
    <n v="49"/>
    <n v="39"/>
    <n v="3"/>
    <n v="2"/>
    <n v="5"/>
    <s v="-"/>
    <s v="-"/>
    <s v="-"/>
    <s v="-"/>
    <s v="-"/>
    <s v="-"/>
    <s v="-"/>
    <s v="-"/>
    <s v="-"/>
    <s v="-"/>
    <n v="588"/>
    <s v="X"/>
    <s v="X"/>
    <s v="-"/>
    <s v="X"/>
    <s v="X"/>
    <s v="-"/>
    <s v="-"/>
    <s v="-"/>
    <s v="-"/>
    <s v="-"/>
    <s v="-"/>
    <s v="-"/>
    <s v="-"/>
    <s v="-"/>
    <s v="-"/>
    <s v="-"/>
    <s v="-"/>
    <s v="-"/>
    <s v="X"/>
    <s v="X"/>
    <s v="X"/>
    <s v="-"/>
    <s v="X"/>
    <s v="X"/>
    <s v="X"/>
    <s v="-"/>
  </r>
  <r>
    <x v="21"/>
    <x v="0"/>
    <s v="総数"/>
    <n v="121"/>
    <n v="7454"/>
    <n v="4932"/>
    <n v="595"/>
    <n v="680"/>
    <n v="766"/>
    <n v="273"/>
    <n v="88"/>
    <n v="151"/>
    <n v="40"/>
    <n v="1"/>
    <s v="-"/>
    <n v="41"/>
    <n v="6"/>
    <s v="-"/>
    <s v="-"/>
    <s v="-"/>
    <n v="41652"/>
    <n v="38270"/>
    <n v="3382"/>
    <n v="221321"/>
    <n v="189208"/>
    <n v="2115"/>
    <n v="5307"/>
    <n v="9756"/>
    <n v="6202"/>
    <n v="8733"/>
    <n v="30177"/>
    <n v="6952"/>
    <n v="14903"/>
    <n v="8322"/>
    <n v="25302"/>
    <n v="4853"/>
    <n v="11995"/>
    <n v="8454"/>
    <n v="331648"/>
    <n v="292597"/>
    <n v="27381"/>
    <n v="11670"/>
    <n v="314970"/>
    <n v="89268"/>
    <n v="105043"/>
    <n v="10769"/>
  </r>
  <r>
    <x v="21"/>
    <x v="1"/>
    <s v="食料"/>
    <n v="7"/>
    <n v="824"/>
    <n v="362"/>
    <n v="125"/>
    <n v="85"/>
    <n v="245"/>
    <s v="-"/>
    <s v="-"/>
    <n v="5"/>
    <n v="1"/>
    <n v="1"/>
    <s v="-"/>
    <s v="-"/>
    <s v="-"/>
    <s v="-"/>
    <s v="-"/>
    <s v="-"/>
    <n v="2430"/>
    <n v="2376"/>
    <n v="54"/>
    <n v="9045"/>
    <n v="8565"/>
    <n v="171"/>
    <n v="300"/>
    <n v="5"/>
    <n v="5"/>
    <s v="-"/>
    <n v="207"/>
    <n v="83"/>
    <n v="3"/>
    <n v="122"/>
    <n v="201"/>
    <n v="70"/>
    <n v="4"/>
    <n v="126"/>
    <n v="22944"/>
    <n v="22940"/>
    <s v="-"/>
    <n v="4"/>
    <n v="22929"/>
    <n v="12454"/>
    <n v="12885"/>
    <n v="420"/>
  </r>
  <r>
    <x v="21"/>
    <x v="2"/>
    <s v="飲料"/>
    <n v="3"/>
    <n v="258"/>
    <n v="141"/>
    <n v="14"/>
    <n v="69"/>
    <n v="14"/>
    <n v="15"/>
    <n v="1"/>
    <n v="2"/>
    <n v="2"/>
    <s v="-"/>
    <s v="-"/>
    <n v="1"/>
    <s v="-"/>
    <s v="-"/>
    <s v="-"/>
    <s v="-"/>
    <n v="1278"/>
    <s v="X"/>
    <s v="X"/>
    <n v="17272"/>
    <s v="X"/>
    <s v="X"/>
    <s v="X"/>
    <s v="-"/>
    <s v="X"/>
    <s v="-"/>
    <s v="X"/>
    <s v="X"/>
    <s v="-"/>
    <s v="X"/>
    <s v="X"/>
    <s v="X"/>
    <s v="-"/>
    <s v="X"/>
    <n v="37550"/>
    <n v="37527"/>
    <n v="0"/>
    <n v="22"/>
    <n v="37801"/>
    <n v="18436"/>
    <n v="18799"/>
    <s v="X"/>
  </r>
  <r>
    <x v="21"/>
    <x v="3"/>
    <s v="繊維"/>
    <n v="1"/>
    <n v="4"/>
    <s v="-"/>
    <s v="-"/>
    <s v="-"/>
    <n v="1"/>
    <s v="-"/>
    <s v="-"/>
    <n v="2"/>
    <n v="1"/>
    <s v="-"/>
    <s v="-"/>
    <n v="1"/>
    <s v="-"/>
    <s v="-"/>
    <s v="-"/>
    <s v="-"/>
    <s v="X"/>
    <s v="X"/>
    <s v="-"/>
    <s v="X"/>
    <s v="X"/>
    <s v="-"/>
    <s v="-"/>
    <s v="-"/>
    <s v="-"/>
    <s v="-"/>
    <s v="-"/>
    <s v="-"/>
    <s v="-"/>
    <s v="-"/>
    <s v="-"/>
    <s v="-"/>
    <s v="-"/>
    <s v="-"/>
    <s v="X"/>
    <s v="X"/>
    <s v="-"/>
    <s v="-"/>
    <s v="X"/>
    <s v="X"/>
    <s v="X"/>
    <s v="-"/>
  </r>
  <r>
    <x v="21"/>
    <x v="4"/>
    <s v="木材"/>
    <n v="1"/>
    <n v="14"/>
    <n v="5"/>
    <n v="2"/>
    <n v="5"/>
    <n v="2"/>
    <s v="-"/>
    <s v="-"/>
    <s v="-"/>
    <s v="-"/>
    <s v="-"/>
    <s v="-"/>
    <s v="-"/>
    <s v="-"/>
    <s v="-"/>
    <s v="-"/>
    <s v="-"/>
    <s v="X"/>
    <s v="X"/>
    <s v="-"/>
    <s v="X"/>
    <s v="X"/>
    <s v="-"/>
    <s v="-"/>
    <s v="-"/>
    <s v="-"/>
    <s v="-"/>
    <s v="-"/>
    <s v="-"/>
    <s v="-"/>
    <s v="-"/>
    <s v="-"/>
    <s v="-"/>
    <s v="-"/>
    <s v="-"/>
    <s v="X"/>
    <s v="X"/>
    <s v="-"/>
    <s v="-"/>
    <s v="X"/>
    <s v="X"/>
    <s v="X"/>
    <s v="-"/>
  </r>
  <r>
    <x v="21"/>
    <x v="5"/>
    <s v="家具"/>
    <n v="1"/>
    <n v="7"/>
    <n v="4"/>
    <n v="1"/>
    <s v="-"/>
    <s v="-"/>
    <s v="-"/>
    <s v="-"/>
    <n v="2"/>
    <s v="-"/>
    <s v="-"/>
    <s v="-"/>
    <n v="1"/>
    <s v="-"/>
    <s v="-"/>
    <s v="-"/>
    <s v="-"/>
    <s v="X"/>
    <s v="X"/>
    <s v="-"/>
    <s v="X"/>
    <s v="X"/>
    <s v="-"/>
    <s v="-"/>
    <s v="-"/>
    <s v="-"/>
    <s v="-"/>
    <s v="-"/>
    <s v="-"/>
    <s v="-"/>
    <s v="-"/>
    <s v="-"/>
    <s v="-"/>
    <s v="-"/>
    <s v="-"/>
    <s v="X"/>
    <s v="X"/>
    <s v="-"/>
    <s v="-"/>
    <s v="X"/>
    <s v="X"/>
    <s v="X"/>
    <s v="-"/>
  </r>
  <r>
    <x v="21"/>
    <x v="6"/>
    <s v="紙製品"/>
    <n v="11"/>
    <n v="403"/>
    <n v="243"/>
    <n v="20"/>
    <n v="41"/>
    <n v="75"/>
    <n v="4"/>
    <n v="2"/>
    <n v="13"/>
    <n v="8"/>
    <s v="-"/>
    <s v="-"/>
    <n v="4"/>
    <n v="5"/>
    <s v="-"/>
    <s v="-"/>
    <s v="-"/>
    <n v="1683"/>
    <n v="1580"/>
    <n v="103"/>
    <n v="9836"/>
    <n v="7266"/>
    <n v="57"/>
    <n v="118"/>
    <n v="26"/>
    <n v="104"/>
    <n v="2264"/>
    <n v="197"/>
    <n v="69"/>
    <n v="57"/>
    <n v="70"/>
    <n v="206"/>
    <n v="75"/>
    <n v="62"/>
    <n v="68"/>
    <n v="16733"/>
    <n v="12574"/>
    <n v="418"/>
    <n v="3741"/>
    <n v="13004"/>
    <n v="6145"/>
    <n v="6405"/>
    <n v="272"/>
  </r>
  <r>
    <x v="21"/>
    <x v="7"/>
    <s v="印刷"/>
    <n v="2"/>
    <n v="97"/>
    <n v="75"/>
    <n v="9"/>
    <n v="5"/>
    <n v="7"/>
    <s v="-"/>
    <s v="-"/>
    <n v="1"/>
    <s v="-"/>
    <s v="-"/>
    <s v="-"/>
    <s v="-"/>
    <s v="-"/>
    <s v="-"/>
    <s v="-"/>
    <s v="-"/>
    <s v="X"/>
    <s v="X"/>
    <s v="X"/>
    <s v="X"/>
    <s v="X"/>
    <s v="-"/>
    <s v="X"/>
    <s v="X"/>
    <s v="-"/>
    <s v="X"/>
    <s v="X"/>
    <s v="X"/>
    <s v="-"/>
    <s v="X"/>
    <s v="X"/>
    <s v="X"/>
    <s v="-"/>
    <s v="X"/>
    <s v="X"/>
    <s v="X"/>
    <s v="X"/>
    <s v="X"/>
    <s v="X"/>
    <s v="X"/>
    <s v="X"/>
    <s v="X"/>
  </r>
  <r>
    <x v="21"/>
    <x v="8"/>
    <s v="化学"/>
    <n v="7"/>
    <n v="673"/>
    <n v="532"/>
    <n v="76"/>
    <n v="35"/>
    <n v="10"/>
    <n v="19"/>
    <n v="2"/>
    <n v="14"/>
    <n v="1"/>
    <s v="-"/>
    <s v="-"/>
    <n v="2"/>
    <s v="-"/>
    <s v="-"/>
    <s v="-"/>
    <s v="-"/>
    <n v="5734"/>
    <n v="5499"/>
    <n v="235"/>
    <n v="8092"/>
    <n v="7037"/>
    <n v="105"/>
    <n v="320"/>
    <n v="14"/>
    <n v="589"/>
    <n v="26"/>
    <n v="939"/>
    <n v="293"/>
    <n v="172"/>
    <n v="473"/>
    <n v="1035"/>
    <n v="344"/>
    <n v="179"/>
    <n v="512"/>
    <n v="13080"/>
    <n v="13045"/>
    <n v="1"/>
    <n v="34"/>
    <n v="13104"/>
    <n v="3552"/>
    <n v="5259"/>
    <n v="1765"/>
  </r>
  <r>
    <x v="21"/>
    <x v="9"/>
    <s v="石油"/>
    <n v="1"/>
    <n v="26"/>
    <n v="19"/>
    <n v="2"/>
    <s v="-"/>
    <s v="-"/>
    <s v="-"/>
    <s v="-"/>
    <n v="5"/>
    <s v="-"/>
    <s v="-"/>
    <s v="-"/>
    <n v="2"/>
    <s v="-"/>
    <s v="-"/>
    <s v="-"/>
    <s v="-"/>
    <s v="X"/>
    <s v="X"/>
    <s v="-"/>
    <s v="X"/>
    <s v="X"/>
    <s v="-"/>
    <s v="-"/>
    <s v="-"/>
    <s v="-"/>
    <s v="-"/>
    <s v="-"/>
    <s v="-"/>
    <s v="-"/>
    <s v="-"/>
    <s v="-"/>
    <s v="-"/>
    <s v="-"/>
    <s v="-"/>
    <s v="X"/>
    <s v="X"/>
    <s v="-"/>
    <s v="-"/>
    <s v="X"/>
    <s v="X"/>
    <s v="X"/>
    <s v="-"/>
  </r>
  <r>
    <x v="21"/>
    <x v="10"/>
    <s v="プラスチック"/>
    <n v="6"/>
    <n v="222"/>
    <n v="135"/>
    <n v="25"/>
    <n v="19"/>
    <n v="31"/>
    <s v="-"/>
    <s v="-"/>
    <n v="9"/>
    <n v="3"/>
    <s v="-"/>
    <s v="-"/>
    <n v="1"/>
    <s v="-"/>
    <s v="-"/>
    <s v="-"/>
    <s v="-"/>
    <n v="916"/>
    <s v="X"/>
    <s v="X"/>
    <n v="2004"/>
    <s v="X"/>
    <s v="X"/>
    <s v="X"/>
    <s v="X"/>
    <s v="X"/>
    <s v="-"/>
    <s v="X"/>
    <s v="X"/>
    <s v="X"/>
    <s v="X"/>
    <s v="X"/>
    <s v="X"/>
    <s v="X"/>
    <s v="X"/>
    <n v="2234"/>
    <n v="2127"/>
    <n v="107"/>
    <s v="-"/>
    <n v="2261"/>
    <n v="-12"/>
    <n v="224"/>
    <s v="X"/>
  </r>
  <r>
    <x v="21"/>
    <x v="11"/>
    <s v="ゴム"/>
    <n v="3"/>
    <n v="253"/>
    <n v="163"/>
    <n v="13"/>
    <n v="40"/>
    <n v="34"/>
    <s v="-"/>
    <s v="-"/>
    <n v="4"/>
    <s v="-"/>
    <s v="-"/>
    <s v="-"/>
    <s v="-"/>
    <s v="-"/>
    <s v="-"/>
    <s v="-"/>
    <s v="-"/>
    <n v="1301"/>
    <s v="X"/>
    <s v="X"/>
    <n v="6462"/>
    <s v="X"/>
    <s v="X"/>
    <s v="X"/>
    <s v="X"/>
    <s v="X"/>
    <s v="X"/>
    <s v="X"/>
    <s v="X"/>
    <s v="X"/>
    <s v="X"/>
    <s v="X"/>
    <s v="X"/>
    <s v="X"/>
    <s v="X"/>
    <n v="8124"/>
    <n v="8124"/>
    <s v="-"/>
    <s v="-"/>
    <n v="7992"/>
    <n v="1171"/>
    <n v="1538"/>
    <s v="X"/>
  </r>
  <r>
    <x v="21"/>
    <x v="12"/>
    <s v="なめし革"/>
    <s v="-"/>
    <s v="-"/>
    <s v="-"/>
    <s v="-"/>
    <s v="-"/>
    <s v="-"/>
    <s v="-"/>
    <s v="-"/>
    <s v="-"/>
    <s v="-"/>
    <s v="-"/>
    <s v="-"/>
    <s v="-"/>
    <s v="-"/>
    <s v="-"/>
    <s v="-"/>
    <s v="-"/>
    <s v="-"/>
    <s v="-"/>
    <s v="-"/>
    <s v="-"/>
    <s v="-"/>
    <s v="-"/>
    <s v="-"/>
    <s v="-"/>
    <s v="-"/>
    <s v="-"/>
    <s v="-"/>
    <s v="-"/>
    <s v="-"/>
    <s v="-"/>
    <s v="-"/>
    <s v="-"/>
    <s v="-"/>
    <s v="-"/>
    <s v="-"/>
    <s v="-"/>
    <s v="-"/>
    <s v="-"/>
    <s v="-"/>
    <s v="-"/>
    <s v="-"/>
    <s v="-"/>
  </r>
  <r>
    <x v="21"/>
    <x v="13"/>
    <s v="窯業"/>
    <n v="8"/>
    <n v="605"/>
    <n v="379"/>
    <n v="37"/>
    <n v="94"/>
    <n v="26"/>
    <n v="27"/>
    <n v="33"/>
    <n v="7"/>
    <n v="2"/>
    <s v="-"/>
    <s v="-"/>
    <s v="-"/>
    <s v="-"/>
    <s v="-"/>
    <s v="-"/>
    <s v="-"/>
    <n v="4227"/>
    <n v="4101"/>
    <n v="127"/>
    <n v="17553"/>
    <n v="8047"/>
    <n v="1173"/>
    <n v="1115"/>
    <n v="2633"/>
    <n v="988"/>
    <n v="3596"/>
    <n v="2193"/>
    <n v="869"/>
    <n v="925"/>
    <n v="399"/>
    <n v="2814"/>
    <n v="656"/>
    <n v="1753"/>
    <n v="404"/>
    <n v="39677"/>
    <n v="33363"/>
    <n v="723"/>
    <n v="5591"/>
    <n v="34702"/>
    <n v="20124"/>
    <n v="20628"/>
    <n v="1120"/>
  </r>
  <r>
    <x v="21"/>
    <x v="14"/>
    <s v="鉄鋼"/>
    <n v="2"/>
    <n v="17"/>
    <n v="15"/>
    <n v="2"/>
    <s v="-"/>
    <s v="-"/>
    <s v="-"/>
    <s v="-"/>
    <s v="-"/>
    <s v="-"/>
    <s v="-"/>
    <s v="-"/>
    <s v="-"/>
    <s v="-"/>
    <s v="-"/>
    <s v="-"/>
    <s v="-"/>
    <s v="X"/>
    <s v="X"/>
    <s v="-"/>
    <s v="X"/>
    <s v="X"/>
    <s v="-"/>
    <s v="-"/>
    <s v="-"/>
    <s v="-"/>
    <s v="-"/>
    <s v="-"/>
    <s v="-"/>
    <s v="-"/>
    <s v="-"/>
    <s v="-"/>
    <s v="-"/>
    <s v="-"/>
    <s v="-"/>
    <s v="X"/>
    <s v="X"/>
    <s v="X"/>
    <s v="-"/>
    <s v="X"/>
    <s v="X"/>
    <s v="X"/>
    <s v="-"/>
  </r>
  <r>
    <x v="21"/>
    <x v="15"/>
    <s v="非鉄"/>
    <n v="2"/>
    <n v="675"/>
    <n v="563"/>
    <n v="29"/>
    <n v="62"/>
    <n v="6"/>
    <n v="21"/>
    <n v="4"/>
    <n v="1"/>
    <s v="-"/>
    <s v="-"/>
    <s v="-"/>
    <s v="-"/>
    <s v="-"/>
    <s v="-"/>
    <s v="-"/>
    <s v="-"/>
    <s v="X"/>
    <s v="X"/>
    <s v="X"/>
    <s v="X"/>
    <s v="X"/>
    <s v="X"/>
    <s v="X"/>
    <s v="X"/>
    <s v="X"/>
    <s v="X"/>
    <s v="X"/>
    <s v="X"/>
    <s v="X"/>
    <s v="X"/>
    <s v="X"/>
    <s v="X"/>
    <s v="X"/>
    <s v="X"/>
    <s v="X"/>
    <s v="X"/>
    <s v="X"/>
    <s v="X"/>
    <s v="X"/>
    <s v="X"/>
    <s v="X"/>
    <s v="X"/>
  </r>
  <r>
    <x v="21"/>
    <x v="16"/>
    <s v="金属製品"/>
    <n v="15"/>
    <n v="277"/>
    <n v="169"/>
    <n v="25"/>
    <n v="6"/>
    <n v="34"/>
    <n v="16"/>
    <n v="13"/>
    <n v="11"/>
    <n v="3"/>
    <s v="-"/>
    <s v="-"/>
    <s v="-"/>
    <s v="-"/>
    <s v="-"/>
    <s v="-"/>
    <s v="-"/>
    <n v="1194"/>
    <s v="X"/>
    <s v="X"/>
    <n v="3685"/>
    <s v="X"/>
    <s v="X"/>
    <s v="X"/>
    <s v="X"/>
    <s v="-"/>
    <s v="-"/>
    <s v="X"/>
    <s v="X"/>
    <s v="X"/>
    <s v="X"/>
    <s v="X"/>
    <s v="X"/>
    <s v="X"/>
    <s v="X"/>
    <n v="6438"/>
    <n v="4297"/>
    <n v="2141"/>
    <s v="-"/>
    <n v="6439"/>
    <n v="2476"/>
    <n v="2561"/>
    <s v="X"/>
  </r>
  <r>
    <x v="21"/>
    <x v="17"/>
    <s v="はん用機器"/>
    <n v="5"/>
    <n v="482"/>
    <n v="276"/>
    <n v="76"/>
    <n v="19"/>
    <n v="98"/>
    <s v="-"/>
    <n v="1"/>
    <n v="8"/>
    <n v="4"/>
    <s v="-"/>
    <s v="-"/>
    <s v="-"/>
    <s v="-"/>
    <s v="-"/>
    <s v="-"/>
    <s v="-"/>
    <n v="2334"/>
    <s v="X"/>
    <s v="X"/>
    <n v="8903"/>
    <s v="X"/>
    <s v="X"/>
    <s v="X"/>
    <s v="X"/>
    <s v="X"/>
    <s v="-"/>
    <s v="X"/>
    <s v="X"/>
    <s v="X"/>
    <s v="X"/>
    <s v="X"/>
    <s v="X"/>
    <s v="X"/>
    <s v="X"/>
    <n v="15762"/>
    <n v="15757"/>
    <s v="-"/>
    <n v="5"/>
    <n v="15626"/>
    <n v="5805"/>
    <n v="6371"/>
    <s v="X"/>
  </r>
  <r>
    <x v="21"/>
    <x v="18"/>
    <s v="生産用機器"/>
    <n v="11"/>
    <n v="328"/>
    <n v="215"/>
    <n v="27"/>
    <n v="18"/>
    <n v="18"/>
    <n v="13"/>
    <n v="23"/>
    <n v="10"/>
    <n v="4"/>
    <s v="-"/>
    <s v="-"/>
    <s v="-"/>
    <s v="-"/>
    <s v="-"/>
    <s v="-"/>
    <s v="-"/>
    <n v="3148"/>
    <n v="2954"/>
    <n v="194"/>
    <n v="5362"/>
    <n v="5038"/>
    <n v="14"/>
    <n v="86"/>
    <n v="213"/>
    <n v="11"/>
    <s v="-"/>
    <n v="2612"/>
    <n v="781"/>
    <n v="1427"/>
    <n v="404"/>
    <n v="2231"/>
    <n v="924"/>
    <n v="959"/>
    <n v="348"/>
    <n v="7204"/>
    <n v="7113"/>
    <n v="16"/>
    <n v="76"/>
    <n v="6805"/>
    <n v="1472"/>
    <n v="1921"/>
    <n v="124"/>
  </r>
  <r>
    <x v="21"/>
    <x v="19"/>
    <s v="業務用機器"/>
    <n v="1"/>
    <n v="22"/>
    <n v="15"/>
    <n v="1"/>
    <n v="4"/>
    <s v="-"/>
    <s v="-"/>
    <s v="-"/>
    <n v="1"/>
    <n v="1"/>
    <s v="-"/>
    <s v="-"/>
    <s v="-"/>
    <s v="-"/>
    <s v="-"/>
    <s v="-"/>
    <s v="-"/>
    <s v="X"/>
    <s v="X"/>
    <s v="-"/>
    <s v="X"/>
    <s v="X"/>
    <s v="-"/>
    <s v="-"/>
    <s v="-"/>
    <s v="-"/>
    <s v="-"/>
    <s v="-"/>
    <s v="-"/>
    <s v="-"/>
    <s v="-"/>
    <s v="-"/>
    <s v="-"/>
    <s v="-"/>
    <s v="-"/>
    <s v="X"/>
    <s v="-"/>
    <s v="X"/>
    <s v="-"/>
    <s v="X"/>
    <s v="X"/>
    <s v="X"/>
    <s v="-"/>
  </r>
  <r>
    <x v="21"/>
    <x v="20"/>
    <s v="電子部品"/>
    <n v="4"/>
    <n v="112"/>
    <n v="32"/>
    <n v="19"/>
    <n v="2"/>
    <n v="52"/>
    <s v="-"/>
    <s v="-"/>
    <n v="6"/>
    <n v="1"/>
    <s v="-"/>
    <s v="-"/>
    <s v="-"/>
    <s v="-"/>
    <s v="-"/>
    <s v="-"/>
    <s v="-"/>
    <n v="293"/>
    <n v="293"/>
    <s v="-"/>
    <n v="308"/>
    <s v="X"/>
    <s v="X"/>
    <s v="X"/>
    <s v="X"/>
    <s v="X"/>
    <s v="-"/>
    <s v="X"/>
    <s v="X"/>
    <s v="X"/>
    <s v="X"/>
    <s v="X"/>
    <s v="X"/>
    <s v="X"/>
    <s v="X"/>
    <n v="823"/>
    <n v="66"/>
    <n v="694"/>
    <n v="63"/>
    <n v="760"/>
    <n v="472"/>
    <n v="485"/>
    <s v="X"/>
  </r>
  <r>
    <x v="21"/>
    <x v="21"/>
    <s v="電気機器"/>
    <n v="3"/>
    <n v="29"/>
    <n v="12"/>
    <n v="2"/>
    <n v="1"/>
    <n v="7"/>
    <s v="-"/>
    <s v="-"/>
    <n v="6"/>
    <n v="1"/>
    <s v="-"/>
    <s v="-"/>
    <n v="2"/>
    <s v="-"/>
    <s v="-"/>
    <s v="-"/>
    <s v="-"/>
    <n v="116"/>
    <n v="116"/>
    <s v="-"/>
    <n v="144"/>
    <n v="144"/>
    <s v="-"/>
    <s v="-"/>
    <s v="-"/>
    <s v="-"/>
    <s v="-"/>
    <s v="-"/>
    <s v="-"/>
    <s v="-"/>
    <s v="-"/>
    <s v="-"/>
    <s v="-"/>
    <s v="-"/>
    <s v="-"/>
    <n v="285"/>
    <n v="192"/>
    <n v="22"/>
    <n v="72"/>
    <n v="213"/>
    <n v="131"/>
    <n v="131"/>
    <s v="-"/>
  </r>
  <r>
    <x v="21"/>
    <x v="22"/>
    <s v="情報機器"/>
    <n v="5"/>
    <n v="123"/>
    <n v="44"/>
    <n v="6"/>
    <n v="15"/>
    <n v="57"/>
    <s v="-"/>
    <s v="-"/>
    <n v="1"/>
    <s v="-"/>
    <s v="-"/>
    <s v="-"/>
    <s v="-"/>
    <s v="-"/>
    <s v="-"/>
    <s v="-"/>
    <s v="-"/>
    <n v="352"/>
    <s v="X"/>
    <s v="X"/>
    <n v="384"/>
    <s v="X"/>
    <s v="X"/>
    <s v="X"/>
    <s v="X"/>
    <s v="X"/>
    <s v="-"/>
    <s v="X"/>
    <s v="X"/>
    <s v="X"/>
    <s v="X"/>
    <s v="X"/>
    <s v="X"/>
    <s v="X"/>
    <s v="X"/>
    <n v="946"/>
    <n v="709"/>
    <n v="237"/>
    <s v="-"/>
    <n v="945"/>
    <n v="446"/>
    <n v="522"/>
    <s v="X"/>
  </r>
  <r>
    <x v="21"/>
    <x v="23"/>
    <s v="輸送機"/>
    <n v="20"/>
    <n v="1941"/>
    <n v="1487"/>
    <n v="81"/>
    <n v="157"/>
    <n v="47"/>
    <n v="157"/>
    <n v="9"/>
    <n v="37"/>
    <n v="7"/>
    <s v="-"/>
    <s v="-"/>
    <n v="27"/>
    <n v="1"/>
    <s v="-"/>
    <s v="-"/>
    <s v="-"/>
    <n v="11189"/>
    <n v="9253"/>
    <n v="1936"/>
    <n v="96163"/>
    <n v="87500"/>
    <n v="115"/>
    <n v="1090"/>
    <n v="4446"/>
    <n v="1099"/>
    <n v="1913"/>
    <n v="3966"/>
    <n v="370"/>
    <n v="1135"/>
    <n v="2461"/>
    <n v="3601"/>
    <n v="156"/>
    <n v="1046"/>
    <n v="2400"/>
    <n v="107827"/>
    <n v="85771"/>
    <n v="20078"/>
    <n v="1978"/>
    <n v="105545"/>
    <n v="7911"/>
    <n v="11128"/>
    <n v="2913"/>
  </r>
  <r>
    <x v="21"/>
    <x v="24"/>
    <s v="その他"/>
    <n v="2"/>
    <n v="62"/>
    <n v="46"/>
    <n v="3"/>
    <n v="3"/>
    <n v="2"/>
    <n v="1"/>
    <s v="-"/>
    <n v="6"/>
    <n v="1"/>
    <s v="-"/>
    <s v="-"/>
    <s v="-"/>
    <s v="-"/>
    <s v="-"/>
    <s v="-"/>
    <s v="-"/>
    <s v="X"/>
    <s v="X"/>
    <s v="X"/>
    <s v="X"/>
    <s v="X"/>
    <s v="-"/>
    <s v="X"/>
    <s v="-"/>
    <s v="-"/>
    <s v="-"/>
    <s v="X"/>
    <s v="X"/>
    <s v="X"/>
    <s v="X"/>
    <s v="X"/>
    <s v="X"/>
    <s v="X"/>
    <s v="X"/>
    <s v="X"/>
    <s v="X"/>
    <s v="-"/>
    <s v="X"/>
    <s v="X"/>
    <s v="X"/>
    <s v="X"/>
    <s v="X"/>
  </r>
  <r>
    <x v="22"/>
    <x v="0"/>
    <s v="総数"/>
    <n v="120"/>
    <n v="7457"/>
    <n v="4857"/>
    <n v="608"/>
    <n v="691"/>
    <n v="750"/>
    <n v="332"/>
    <n v="108"/>
    <n v="161"/>
    <n v="42"/>
    <n v="1"/>
    <s v="-"/>
    <n v="6"/>
    <n v="5"/>
    <n v="83"/>
    <n v="10"/>
    <s v="-"/>
    <n v="41425"/>
    <n v="37772"/>
    <n v="3653"/>
    <n v="242890"/>
    <n v="197654"/>
    <n v="2439"/>
    <n v="5474"/>
    <n v="9530"/>
    <n v="7092"/>
    <n v="20701"/>
    <n v="24795"/>
    <n v="5005"/>
    <n v="11503"/>
    <n v="8288"/>
    <n v="29746"/>
    <n v="5065"/>
    <n v="15707"/>
    <n v="8974"/>
    <n v="411695"/>
    <n v="372840"/>
    <n v="9858"/>
    <n v="28997"/>
    <n v="386963"/>
    <n v="153902"/>
    <n v="159921"/>
    <n v="10285"/>
  </r>
  <r>
    <x v="22"/>
    <x v="1"/>
    <s v="食料"/>
    <n v="7"/>
    <n v="862"/>
    <n v="362"/>
    <n v="134"/>
    <n v="102"/>
    <n v="247"/>
    <n v="4"/>
    <n v="6"/>
    <n v="5"/>
    <n v="1"/>
    <n v="1"/>
    <s v="-"/>
    <s v="-"/>
    <s v="-"/>
    <s v="-"/>
    <s v="-"/>
    <s v="-"/>
    <n v="3065"/>
    <n v="2990"/>
    <n v="75"/>
    <n v="8975"/>
    <n v="8506"/>
    <n v="166"/>
    <n v="295"/>
    <n v="2"/>
    <n v="5"/>
    <s v="-"/>
    <n v="233"/>
    <n v="92"/>
    <n v="4"/>
    <n v="137"/>
    <n v="212"/>
    <n v="69"/>
    <n v="6"/>
    <n v="137"/>
    <n v="22879"/>
    <n v="22875"/>
    <s v="-"/>
    <n v="3"/>
    <n v="22855"/>
    <n v="12490"/>
    <n v="12933"/>
    <n v="423"/>
  </r>
  <r>
    <x v="22"/>
    <x v="2"/>
    <s v="飲料"/>
    <n v="3"/>
    <n v="253"/>
    <n v="126"/>
    <n v="15"/>
    <n v="78"/>
    <n v="14"/>
    <n v="13"/>
    <n v="4"/>
    <n v="1"/>
    <n v="2"/>
    <s v="-"/>
    <s v="-"/>
    <s v="-"/>
    <s v="-"/>
    <s v="-"/>
    <s v="-"/>
    <s v="-"/>
    <n v="1394"/>
    <s v="X"/>
    <s v="X"/>
    <n v="17209"/>
    <s v="X"/>
    <s v="X"/>
    <s v="X"/>
    <s v="-"/>
    <s v="X"/>
    <s v="-"/>
    <s v="X"/>
    <s v="X"/>
    <s v="-"/>
    <s v="X"/>
    <s v="X"/>
    <s v="X"/>
    <s v="-"/>
    <s v="X"/>
    <n v="79434"/>
    <n v="79434"/>
    <s v="-"/>
    <s v="-"/>
    <n v="79129"/>
    <n v="56664"/>
    <n v="57647"/>
    <s v="X"/>
  </r>
  <r>
    <x v="22"/>
    <x v="3"/>
    <s v="繊維"/>
    <n v="1"/>
    <n v="4"/>
    <s v="-"/>
    <s v="-"/>
    <s v="-"/>
    <n v="1"/>
    <s v="-"/>
    <s v="-"/>
    <n v="2"/>
    <n v="1"/>
    <s v="-"/>
    <s v="-"/>
    <s v="-"/>
    <s v="-"/>
    <s v="-"/>
    <s v="-"/>
    <s v="-"/>
    <s v="X"/>
    <s v="X"/>
    <s v="-"/>
    <s v="X"/>
    <s v="X"/>
    <s v="-"/>
    <s v="-"/>
    <s v="-"/>
    <s v="-"/>
    <s v="-"/>
    <s v="-"/>
    <s v="-"/>
    <s v="-"/>
    <s v="-"/>
    <s v="-"/>
    <s v="-"/>
    <s v="-"/>
    <s v="-"/>
    <s v="X"/>
    <s v="X"/>
    <s v="-"/>
    <s v="-"/>
    <s v="X"/>
    <s v="X"/>
    <s v="X"/>
    <s v="-"/>
  </r>
  <r>
    <x v="22"/>
    <x v="4"/>
    <s v="木材"/>
    <n v="1"/>
    <n v="9"/>
    <n v="3"/>
    <n v="1"/>
    <n v="2"/>
    <n v="2"/>
    <s v="-"/>
    <s v="-"/>
    <n v="1"/>
    <s v="-"/>
    <s v="-"/>
    <s v="-"/>
    <n v="1"/>
    <s v="-"/>
    <s v="-"/>
    <s v="-"/>
    <s v="-"/>
    <s v="X"/>
    <s v="X"/>
    <s v="-"/>
    <s v="X"/>
    <s v="X"/>
    <s v="-"/>
    <s v="-"/>
    <s v="-"/>
    <s v="-"/>
    <s v="-"/>
    <s v="-"/>
    <s v="-"/>
    <s v="-"/>
    <s v="-"/>
    <s v="-"/>
    <s v="-"/>
    <s v="-"/>
    <s v="-"/>
    <s v="X"/>
    <s v="X"/>
    <s v="-"/>
    <s v="-"/>
    <s v="X"/>
    <s v="X"/>
    <s v="X"/>
    <s v="-"/>
  </r>
  <r>
    <x v="22"/>
    <x v="5"/>
    <s v="家具"/>
    <n v="1"/>
    <n v="8"/>
    <n v="5"/>
    <n v="1"/>
    <s v="-"/>
    <s v="-"/>
    <s v="-"/>
    <s v="-"/>
    <n v="2"/>
    <s v="-"/>
    <s v="-"/>
    <s v="-"/>
    <s v="-"/>
    <s v="-"/>
    <s v="-"/>
    <s v="-"/>
    <s v="-"/>
    <s v="X"/>
    <s v="X"/>
    <s v="-"/>
    <s v="X"/>
    <s v="X"/>
    <s v="-"/>
    <s v="-"/>
    <s v="-"/>
    <s v="-"/>
    <s v="-"/>
    <s v="-"/>
    <s v="-"/>
    <s v="-"/>
    <s v="-"/>
    <s v="-"/>
    <s v="-"/>
    <s v="-"/>
    <s v="-"/>
    <s v="X"/>
    <s v="X"/>
    <s v="-"/>
    <s v="-"/>
    <s v="X"/>
    <s v="X"/>
    <s v="X"/>
    <s v="-"/>
  </r>
  <r>
    <x v="22"/>
    <x v="6"/>
    <s v="紙製品"/>
    <n v="11"/>
    <n v="416"/>
    <n v="259"/>
    <n v="23"/>
    <n v="36"/>
    <n v="70"/>
    <n v="7"/>
    <n v="6"/>
    <n v="13"/>
    <n v="5"/>
    <s v="-"/>
    <s v="-"/>
    <s v="-"/>
    <n v="3"/>
    <n v="3"/>
    <s v="-"/>
    <s v="-"/>
    <n v="1704"/>
    <n v="1638"/>
    <n v="67"/>
    <n v="9945"/>
    <n v="7296"/>
    <n v="61"/>
    <n v="127"/>
    <n v="13"/>
    <n v="134"/>
    <n v="2313"/>
    <n v="206"/>
    <n v="75"/>
    <n v="62"/>
    <n v="68"/>
    <n v="196"/>
    <n v="65"/>
    <n v="52"/>
    <n v="79"/>
    <n v="16448"/>
    <n v="12358"/>
    <n v="399"/>
    <n v="3691"/>
    <n v="12737"/>
    <n v="5720"/>
    <n v="6105"/>
    <n v="364"/>
  </r>
  <r>
    <x v="22"/>
    <x v="7"/>
    <s v="印刷"/>
    <n v="2"/>
    <n v="100"/>
    <n v="73"/>
    <n v="10"/>
    <n v="5"/>
    <n v="8"/>
    <n v="1"/>
    <s v="-"/>
    <n v="3"/>
    <s v="-"/>
    <s v="-"/>
    <s v="-"/>
    <s v="-"/>
    <s v="-"/>
    <s v="-"/>
    <s v="-"/>
    <s v="-"/>
    <s v="X"/>
    <s v="X"/>
    <s v="X"/>
    <s v="X"/>
    <s v="X"/>
    <s v="-"/>
    <s v="X"/>
    <s v="X"/>
    <s v="-"/>
    <s v="X"/>
    <s v="X"/>
    <s v="X"/>
    <s v="-"/>
    <s v="X"/>
    <s v="X"/>
    <s v="X"/>
    <s v="-"/>
    <s v="X"/>
    <s v="X"/>
    <s v="X"/>
    <s v="X"/>
    <s v="X"/>
    <s v="X"/>
    <s v="X"/>
    <s v="X"/>
    <s v="X"/>
  </r>
  <r>
    <x v="22"/>
    <x v="8"/>
    <s v="化学"/>
    <n v="7"/>
    <n v="666"/>
    <n v="521"/>
    <n v="76"/>
    <n v="36"/>
    <n v="10"/>
    <n v="20"/>
    <n v="2"/>
    <n v="15"/>
    <n v="1"/>
    <s v="-"/>
    <s v="-"/>
    <n v="1"/>
    <n v="2"/>
    <n v="13"/>
    <n v="2"/>
    <s v="-"/>
    <n v="5389"/>
    <n v="5352"/>
    <n v="37"/>
    <n v="8536"/>
    <n v="7447"/>
    <n v="122"/>
    <n v="329"/>
    <n v="25"/>
    <n v="585"/>
    <n v="28"/>
    <n v="1061"/>
    <n v="327"/>
    <n v="192"/>
    <n v="541"/>
    <n v="1051"/>
    <n v="350"/>
    <n v="195"/>
    <n v="506"/>
    <n v="13208"/>
    <n v="13171"/>
    <n v="2"/>
    <n v="35"/>
    <n v="13198"/>
    <n v="3766"/>
    <n v="4900"/>
    <n v="1159"/>
  </r>
  <r>
    <x v="22"/>
    <x v="9"/>
    <s v="石油"/>
    <n v="1"/>
    <n v="29"/>
    <n v="19"/>
    <n v="3"/>
    <n v="3"/>
    <n v="1"/>
    <s v="-"/>
    <s v="-"/>
    <n v="3"/>
    <s v="-"/>
    <s v="-"/>
    <s v="-"/>
    <s v="-"/>
    <s v="-"/>
    <s v="-"/>
    <s v="-"/>
    <s v="-"/>
    <s v="X"/>
    <s v="X"/>
    <s v="-"/>
    <s v="X"/>
    <s v="X"/>
    <s v="-"/>
    <s v="-"/>
    <s v="-"/>
    <s v="-"/>
    <s v="-"/>
    <s v="-"/>
    <s v="-"/>
    <s v="-"/>
    <s v="-"/>
    <s v="-"/>
    <s v="-"/>
    <s v="-"/>
    <s v="-"/>
    <s v="X"/>
    <s v="X"/>
    <s v="-"/>
    <s v="X"/>
    <s v="X"/>
    <s v="X"/>
    <s v="X"/>
    <s v="-"/>
  </r>
  <r>
    <x v="22"/>
    <x v="10"/>
    <s v="プラスチック"/>
    <n v="6"/>
    <n v="236"/>
    <n v="130"/>
    <n v="24"/>
    <n v="23"/>
    <n v="38"/>
    <n v="11"/>
    <n v="2"/>
    <n v="9"/>
    <n v="5"/>
    <s v="-"/>
    <s v="-"/>
    <n v="2"/>
    <s v="-"/>
    <n v="6"/>
    <s v="-"/>
    <s v="-"/>
    <n v="934"/>
    <s v="X"/>
    <s v="X"/>
    <n v="2843"/>
    <s v="X"/>
    <s v="X"/>
    <s v="X"/>
    <s v="X"/>
    <s v="X"/>
    <s v="X"/>
    <s v="X"/>
    <s v="X"/>
    <s v="X"/>
    <s v="X"/>
    <s v="X"/>
    <s v="X"/>
    <s v="X"/>
    <s v="X"/>
    <n v="4143"/>
    <n v="3641"/>
    <n v="200"/>
    <n v="302"/>
    <n v="3888"/>
    <n v="1216"/>
    <n v="1228"/>
    <s v="X"/>
  </r>
  <r>
    <x v="22"/>
    <x v="11"/>
    <s v="ゴム"/>
    <n v="3"/>
    <n v="248"/>
    <n v="169"/>
    <n v="13"/>
    <n v="35"/>
    <n v="26"/>
    <s v="-"/>
    <s v="-"/>
    <n v="6"/>
    <s v="-"/>
    <s v="-"/>
    <s v="-"/>
    <s v="-"/>
    <s v="-"/>
    <n v="1"/>
    <s v="-"/>
    <s v="-"/>
    <n v="1303"/>
    <s v="X"/>
    <s v="X"/>
    <n v="5973"/>
    <s v="X"/>
    <s v="X"/>
    <s v="X"/>
    <s v="X"/>
    <s v="X"/>
    <s v="X"/>
    <s v="X"/>
    <s v="X"/>
    <s v="X"/>
    <s v="X"/>
    <s v="X"/>
    <s v="X"/>
    <s v="X"/>
    <s v="X"/>
    <n v="8135"/>
    <n v="7284"/>
    <s v="-"/>
    <n v="851"/>
    <n v="7300"/>
    <n v="1826"/>
    <n v="2021"/>
    <s v="X"/>
  </r>
  <r>
    <x v="22"/>
    <x v="12"/>
    <s v="なめし革"/>
    <s v="-"/>
    <s v="-"/>
    <s v="-"/>
    <s v="-"/>
    <s v="-"/>
    <s v="-"/>
    <s v="-"/>
    <s v="-"/>
    <s v="-"/>
    <s v="-"/>
    <s v="-"/>
    <s v="-"/>
    <s v="-"/>
    <s v="-"/>
    <s v="-"/>
    <s v="-"/>
    <s v="-"/>
    <s v="-"/>
    <s v="-"/>
    <s v="-"/>
    <s v="-"/>
    <s v="-"/>
    <s v="-"/>
    <s v="-"/>
    <s v="-"/>
    <s v="-"/>
    <s v="-"/>
    <s v="-"/>
    <s v="-"/>
    <s v="-"/>
    <s v="-"/>
    <s v="-"/>
    <s v="-"/>
    <s v="-"/>
    <s v="-"/>
    <s v="-"/>
    <s v="-"/>
    <s v="-"/>
    <s v="-"/>
    <s v="-"/>
    <s v="-"/>
    <s v="-"/>
    <s v="-"/>
  </r>
  <r>
    <x v="22"/>
    <x v="13"/>
    <s v="窯業"/>
    <n v="9"/>
    <n v="620"/>
    <n v="392"/>
    <n v="36"/>
    <n v="68"/>
    <n v="34"/>
    <n v="43"/>
    <n v="37"/>
    <n v="7"/>
    <n v="3"/>
    <s v="-"/>
    <s v="-"/>
    <s v="-"/>
    <s v="-"/>
    <s v="-"/>
    <s v="-"/>
    <s v="-"/>
    <n v="3128"/>
    <n v="2848"/>
    <n v="281"/>
    <n v="17978"/>
    <n v="8217"/>
    <n v="1404"/>
    <n v="1111"/>
    <n v="2572"/>
    <n v="970"/>
    <n v="3703"/>
    <n v="2814"/>
    <n v="656"/>
    <n v="1753"/>
    <n v="404"/>
    <n v="2960"/>
    <n v="844"/>
    <n v="1590"/>
    <n v="526"/>
    <n v="44289"/>
    <n v="37582"/>
    <n v="897"/>
    <n v="5810"/>
    <n v="38503"/>
    <n v="23401"/>
    <n v="24586"/>
    <n v="1209"/>
  </r>
  <r>
    <x v="22"/>
    <x v="14"/>
    <s v="鉄鋼"/>
    <n v="2"/>
    <n v="17"/>
    <n v="15"/>
    <n v="2"/>
    <s v="-"/>
    <s v="-"/>
    <s v="-"/>
    <s v="-"/>
    <s v="-"/>
    <s v="-"/>
    <s v="-"/>
    <s v="-"/>
    <s v="-"/>
    <s v="-"/>
    <s v="-"/>
    <s v="-"/>
    <s v="-"/>
    <s v="X"/>
    <s v="X"/>
    <s v="-"/>
    <s v="X"/>
    <s v="X"/>
    <s v="-"/>
    <s v="-"/>
    <s v="-"/>
    <s v="-"/>
    <s v="-"/>
    <s v="-"/>
    <s v="-"/>
    <s v="-"/>
    <s v="-"/>
    <s v="-"/>
    <s v="-"/>
    <s v="-"/>
    <s v="-"/>
    <s v="X"/>
    <s v="X"/>
    <s v="X"/>
    <s v="X"/>
    <s v="X"/>
    <s v="X"/>
    <s v="X"/>
    <s v="-"/>
  </r>
  <r>
    <x v="22"/>
    <x v="15"/>
    <s v="非鉄"/>
    <n v="2"/>
    <n v="720"/>
    <n v="629"/>
    <n v="36"/>
    <n v="47"/>
    <n v="9"/>
    <n v="20"/>
    <n v="5"/>
    <n v="1"/>
    <s v="-"/>
    <s v="-"/>
    <s v="-"/>
    <s v="-"/>
    <s v="-"/>
    <n v="24"/>
    <n v="3"/>
    <s v="-"/>
    <s v="X"/>
    <s v="X"/>
    <s v="X"/>
    <s v="X"/>
    <s v="X"/>
    <s v="X"/>
    <s v="X"/>
    <s v="X"/>
    <s v="X"/>
    <s v="X"/>
    <s v="X"/>
    <s v="X"/>
    <s v="X"/>
    <s v="X"/>
    <s v="X"/>
    <s v="X"/>
    <s v="X"/>
    <s v="X"/>
    <s v="X"/>
    <s v="X"/>
    <s v="X"/>
    <s v="X"/>
    <s v="X"/>
    <s v="X"/>
    <s v="X"/>
    <s v="X"/>
  </r>
  <r>
    <x v="22"/>
    <x v="16"/>
    <s v="金属製品"/>
    <n v="17"/>
    <n v="270"/>
    <n v="173"/>
    <n v="27"/>
    <n v="4"/>
    <n v="28"/>
    <n v="8"/>
    <n v="9"/>
    <n v="15"/>
    <n v="6"/>
    <s v="-"/>
    <s v="-"/>
    <s v="-"/>
    <s v="-"/>
    <s v="-"/>
    <s v="-"/>
    <s v="-"/>
    <n v="1151"/>
    <s v="X"/>
    <s v="X"/>
    <n v="3982"/>
    <s v="X"/>
    <s v="X"/>
    <s v="X"/>
    <s v="X"/>
    <s v="-"/>
    <s v="-"/>
    <s v="X"/>
    <s v="X"/>
    <s v="-"/>
    <s v="X"/>
    <s v="X"/>
    <s v="X"/>
    <s v="-"/>
    <s v="X"/>
    <n v="6825"/>
    <n v="5010"/>
    <n v="1591"/>
    <n v="223"/>
    <n v="6600"/>
    <n v="2623"/>
    <n v="2643"/>
    <s v="X"/>
  </r>
  <r>
    <x v="22"/>
    <x v="17"/>
    <s v="はん用機器"/>
    <n v="5"/>
    <n v="444"/>
    <n v="257"/>
    <n v="72"/>
    <n v="15"/>
    <n v="87"/>
    <s v="-"/>
    <n v="3"/>
    <n v="8"/>
    <n v="2"/>
    <s v="-"/>
    <s v="-"/>
    <s v="-"/>
    <s v="-"/>
    <s v="-"/>
    <s v="-"/>
    <s v="-"/>
    <n v="2350"/>
    <s v="X"/>
    <s v="X"/>
    <n v="7814"/>
    <s v="X"/>
    <s v="X"/>
    <s v="X"/>
    <s v="X"/>
    <s v="X"/>
    <s v="-"/>
    <s v="X"/>
    <s v="X"/>
    <s v="X"/>
    <s v="X"/>
    <s v="X"/>
    <s v="X"/>
    <s v="X"/>
    <s v="X"/>
    <n v="14259"/>
    <n v="14002"/>
    <n v="214"/>
    <n v="43"/>
    <n v="14132"/>
    <n v="5713"/>
    <n v="6157"/>
    <s v="X"/>
  </r>
  <r>
    <x v="22"/>
    <x v="18"/>
    <s v="生産用機器"/>
    <n v="11"/>
    <n v="318"/>
    <n v="158"/>
    <n v="26"/>
    <n v="33"/>
    <n v="46"/>
    <n v="12"/>
    <n v="26"/>
    <n v="12"/>
    <n v="5"/>
    <s v="-"/>
    <s v="-"/>
    <n v="2"/>
    <s v="-"/>
    <s v="-"/>
    <s v="-"/>
    <s v="-"/>
    <n v="2944"/>
    <n v="2702"/>
    <n v="242"/>
    <n v="16127"/>
    <n v="3946"/>
    <n v="17"/>
    <n v="101"/>
    <n v="148"/>
    <n v="34"/>
    <n v="11880"/>
    <n v="1826"/>
    <n v="924"/>
    <n v="565"/>
    <n v="337"/>
    <n v="2079"/>
    <n v="445"/>
    <n v="1155"/>
    <n v="478"/>
    <n v="20814"/>
    <n v="5898"/>
    <n v="150"/>
    <n v="14766"/>
    <n v="6159"/>
    <n v="4618"/>
    <n v="4607"/>
    <n v="101"/>
  </r>
  <r>
    <x v="22"/>
    <x v="19"/>
    <s v="業務用機器"/>
    <n v="1"/>
    <n v="22"/>
    <n v="15"/>
    <n v="1"/>
    <n v="4"/>
    <s v="-"/>
    <s v="-"/>
    <s v="-"/>
    <n v="1"/>
    <n v="1"/>
    <s v="-"/>
    <s v="-"/>
    <s v="-"/>
    <s v="-"/>
    <s v="-"/>
    <s v="-"/>
    <s v="-"/>
    <s v="X"/>
    <s v="X"/>
    <s v="-"/>
    <s v="X"/>
    <s v="X"/>
    <s v="-"/>
    <s v="-"/>
    <s v="-"/>
    <s v="-"/>
    <s v="-"/>
    <s v="-"/>
    <s v="-"/>
    <s v="-"/>
    <s v="-"/>
    <s v="-"/>
    <s v="-"/>
    <s v="-"/>
    <s v="-"/>
    <s v="X"/>
    <s v="-"/>
    <s v="X"/>
    <s v="-"/>
    <s v="X"/>
    <s v="X"/>
    <s v="X"/>
    <s v="-"/>
  </r>
  <r>
    <x v="22"/>
    <x v="20"/>
    <s v="電子部品"/>
    <n v="4"/>
    <n v="112"/>
    <n v="28"/>
    <n v="18"/>
    <n v="3"/>
    <n v="53"/>
    <s v="-"/>
    <s v="-"/>
    <n v="8"/>
    <n v="2"/>
    <s v="-"/>
    <s v="-"/>
    <s v="-"/>
    <s v="-"/>
    <s v="-"/>
    <s v="-"/>
    <s v="-"/>
    <n v="324"/>
    <n v="324"/>
    <s v="-"/>
    <n v="328"/>
    <s v="X"/>
    <s v="X"/>
    <s v="X"/>
    <s v="-"/>
    <s v="X"/>
    <s v="-"/>
    <s v="X"/>
    <s v="-"/>
    <s v="-"/>
    <s v="X"/>
    <s v="X"/>
    <s v="-"/>
    <s v="-"/>
    <s v="X"/>
    <n v="916"/>
    <n v="83"/>
    <n v="767"/>
    <n v="67"/>
    <n v="849"/>
    <n v="517"/>
    <n v="544"/>
    <s v="X"/>
  </r>
  <r>
    <x v="22"/>
    <x v="21"/>
    <s v="電気機器"/>
    <n v="2"/>
    <n v="23"/>
    <n v="11"/>
    <n v="2"/>
    <s v="-"/>
    <n v="5"/>
    <s v="-"/>
    <s v="-"/>
    <n v="4"/>
    <n v="1"/>
    <s v="-"/>
    <s v="-"/>
    <s v="-"/>
    <s v="-"/>
    <s v="-"/>
    <s v="-"/>
    <s v="-"/>
    <s v="X"/>
    <s v="X"/>
    <s v="-"/>
    <s v="X"/>
    <s v="X"/>
    <s v="-"/>
    <s v="-"/>
    <s v="-"/>
    <s v="-"/>
    <s v="-"/>
    <s v="-"/>
    <s v="-"/>
    <s v="-"/>
    <s v="-"/>
    <s v="-"/>
    <s v="-"/>
    <s v="-"/>
    <s v="-"/>
    <s v="X"/>
    <s v="X"/>
    <s v="X"/>
    <s v="X"/>
    <s v="X"/>
    <s v="X"/>
    <s v="X"/>
    <s v="-"/>
  </r>
  <r>
    <x v="22"/>
    <x v="22"/>
    <s v="情報機器"/>
    <n v="4"/>
    <n v="80"/>
    <n v="31"/>
    <n v="5"/>
    <n v="7"/>
    <n v="33"/>
    <s v="-"/>
    <s v="-"/>
    <n v="4"/>
    <s v="-"/>
    <s v="-"/>
    <s v="-"/>
    <s v="-"/>
    <s v="-"/>
    <s v="-"/>
    <s v="-"/>
    <s v="-"/>
    <n v="189"/>
    <s v="X"/>
    <s v="X"/>
    <n v="196"/>
    <s v="X"/>
    <s v="X"/>
    <s v="X"/>
    <s v="X"/>
    <s v="-"/>
    <s v="-"/>
    <s v="X"/>
    <s v="X"/>
    <s v="-"/>
    <s v="X"/>
    <s v="X"/>
    <s v="-"/>
    <s v="-"/>
    <s v="X"/>
    <n v="559"/>
    <n v="325"/>
    <n v="234"/>
    <s v="-"/>
    <n v="557"/>
    <n v="330"/>
    <n v="337"/>
    <s v="X"/>
  </r>
  <r>
    <x v="22"/>
    <x v="23"/>
    <s v="輸送機"/>
    <n v="18"/>
    <n v="1938"/>
    <n v="1435"/>
    <n v="80"/>
    <n v="187"/>
    <n v="36"/>
    <n v="193"/>
    <n v="8"/>
    <n v="34"/>
    <n v="6"/>
    <s v="-"/>
    <s v="-"/>
    <s v="-"/>
    <s v="-"/>
    <n v="36"/>
    <n v="5"/>
    <s v="-"/>
    <n v="11731"/>
    <n v="9328"/>
    <n v="2403"/>
    <n v="91549"/>
    <n v="83258"/>
    <n v="139"/>
    <n v="1079"/>
    <n v="4465"/>
    <n v="989"/>
    <n v="1619"/>
    <n v="3727"/>
    <n v="344"/>
    <n v="1041"/>
    <n v="2342"/>
    <n v="4738"/>
    <n v="187"/>
    <n v="1817"/>
    <n v="2733"/>
    <n v="110694"/>
    <n v="106369"/>
    <n v="2235"/>
    <n v="2090"/>
    <n v="109224"/>
    <n v="15475"/>
    <n v="18056"/>
    <n v="3201"/>
  </r>
  <r>
    <x v="22"/>
    <x v="24"/>
    <s v="その他"/>
    <n v="2"/>
    <n v="62"/>
    <n v="46"/>
    <n v="3"/>
    <n v="3"/>
    <n v="2"/>
    <s v="-"/>
    <s v="-"/>
    <n v="7"/>
    <n v="1"/>
    <s v="-"/>
    <s v="-"/>
    <s v="-"/>
    <s v="-"/>
    <s v="-"/>
    <s v="-"/>
    <s v="-"/>
    <s v="X"/>
    <s v="X"/>
    <s v="-"/>
    <s v="X"/>
    <s v="X"/>
    <s v="-"/>
    <s v="X"/>
    <s v="-"/>
    <s v="-"/>
    <s v="-"/>
    <s v="X"/>
    <s v="X"/>
    <s v="X"/>
    <s v="X"/>
    <s v="X"/>
    <s v="X"/>
    <s v="X"/>
    <s v="X"/>
    <s v="X"/>
    <s v="X"/>
    <s v="-"/>
    <s v="X"/>
    <s v="X"/>
    <s v="X"/>
    <s v="X"/>
    <s v="X"/>
  </r>
  <r>
    <x v="23"/>
    <x v="0"/>
    <s v="総数"/>
    <n v="115"/>
    <n v="7497"/>
    <n v="4843"/>
    <n v="657"/>
    <n v="650"/>
    <n v="734"/>
    <n v="387"/>
    <n v="111"/>
    <n v="153"/>
    <n v="43"/>
    <n v="1"/>
    <s v="-"/>
    <n v="2"/>
    <n v="1"/>
    <n v="73"/>
    <n v="9"/>
    <s v="-"/>
    <n v="41389"/>
    <n v="38840"/>
    <n v="2549"/>
    <n v="258929"/>
    <n v="211014"/>
    <n v="2789"/>
    <n v="5728"/>
    <n v="10982"/>
    <n v="8101"/>
    <n v="20316"/>
    <n v="30434"/>
    <n v="5639"/>
    <n v="15826"/>
    <n v="8969"/>
    <n v="34134"/>
    <n v="8680"/>
    <n v="16401"/>
    <n v="9053"/>
    <n v="430618"/>
    <n v="388075"/>
    <n v="11035"/>
    <n v="31508"/>
    <n v="402726"/>
    <n v="153604"/>
    <n v="161923"/>
    <n v="11936"/>
  </r>
  <r>
    <x v="23"/>
    <x v="1"/>
    <s v="食料"/>
    <n v="6"/>
    <n v="818"/>
    <n v="357"/>
    <n v="137"/>
    <n v="89"/>
    <n v="222"/>
    <n v="2"/>
    <n v="4"/>
    <n v="5"/>
    <n v="1"/>
    <n v="1"/>
    <s v="-"/>
    <s v="-"/>
    <s v="-"/>
    <s v="-"/>
    <s v="-"/>
    <s v="-"/>
    <n v="3183"/>
    <n v="3056"/>
    <n v="126"/>
    <n v="9086"/>
    <n v="8569"/>
    <n v="184"/>
    <n v="326"/>
    <n v="2"/>
    <n v="6"/>
    <s v="-"/>
    <n v="207"/>
    <n v="67"/>
    <n v="4"/>
    <n v="136"/>
    <n v="208"/>
    <n v="66"/>
    <n v="4"/>
    <n v="139"/>
    <n v="23215"/>
    <n v="23213"/>
    <s v="-"/>
    <n v="2"/>
    <n v="23211"/>
    <n v="12644"/>
    <n v="13101"/>
    <n v="455"/>
  </r>
  <r>
    <x v="23"/>
    <x v="2"/>
    <s v="飲料"/>
    <n v="3"/>
    <n v="253"/>
    <n v="122"/>
    <n v="15"/>
    <n v="82"/>
    <n v="16"/>
    <n v="11"/>
    <n v="4"/>
    <n v="1"/>
    <n v="2"/>
    <s v="-"/>
    <s v="-"/>
    <s v="-"/>
    <s v="-"/>
    <s v="-"/>
    <s v="-"/>
    <s v="-"/>
    <n v="1391"/>
    <s v="X"/>
    <s v="X"/>
    <n v="17826"/>
    <s v="X"/>
    <s v="X"/>
    <s v="X"/>
    <s v="-"/>
    <s v="X"/>
    <s v="-"/>
    <s v="X"/>
    <s v="X"/>
    <s v="-"/>
    <s v="X"/>
    <s v="X"/>
    <s v="X"/>
    <s v="-"/>
    <s v="X"/>
    <n v="78920"/>
    <n v="78897"/>
    <s v="-"/>
    <n v="23"/>
    <n v="79637"/>
    <n v="56736"/>
    <n v="56588"/>
    <s v="X"/>
  </r>
  <r>
    <x v="23"/>
    <x v="3"/>
    <s v="繊維"/>
    <n v="1"/>
    <n v="4"/>
    <n v="1"/>
    <n v="1"/>
    <s v="-"/>
    <s v="-"/>
    <s v="-"/>
    <s v="-"/>
    <n v="1"/>
    <n v="1"/>
    <s v="-"/>
    <s v="-"/>
    <n v="1"/>
    <s v="-"/>
    <s v="-"/>
    <s v="-"/>
    <s v="-"/>
    <s v="X"/>
    <s v="X"/>
    <s v="-"/>
    <s v="X"/>
    <s v="X"/>
    <s v="-"/>
    <s v="-"/>
    <s v="-"/>
    <s v="-"/>
    <s v="-"/>
    <s v="-"/>
    <s v="-"/>
    <s v="-"/>
    <s v="-"/>
    <s v="-"/>
    <s v="-"/>
    <s v="-"/>
    <s v="-"/>
    <s v="X"/>
    <s v="X"/>
    <s v="-"/>
    <s v="-"/>
    <s v="X"/>
    <s v="X"/>
    <s v="X"/>
    <s v="-"/>
  </r>
  <r>
    <x v="23"/>
    <x v="4"/>
    <s v="木材"/>
    <n v="1"/>
    <n v="9"/>
    <n v="3"/>
    <n v="1"/>
    <n v="2"/>
    <n v="2"/>
    <s v="-"/>
    <s v="-"/>
    <n v="1"/>
    <s v="-"/>
    <s v="-"/>
    <s v="-"/>
    <n v="1"/>
    <s v="-"/>
    <s v="-"/>
    <s v="-"/>
    <s v="-"/>
    <s v="X"/>
    <s v="X"/>
    <s v="-"/>
    <s v="X"/>
    <s v="X"/>
    <s v="-"/>
    <s v="-"/>
    <s v="-"/>
    <s v="-"/>
    <s v="-"/>
    <s v="-"/>
    <s v="-"/>
    <s v="-"/>
    <s v="-"/>
    <s v="-"/>
    <s v="-"/>
    <s v="-"/>
    <s v="-"/>
    <s v="X"/>
    <s v="X"/>
    <s v="-"/>
    <s v="-"/>
    <s v="X"/>
    <s v="X"/>
    <s v="X"/>
    <s v="-"/>
  </r>
  <r>
    <x v="23"/>
    <x v="5"/>
    <s v="家具"/>
    <n v="1"/>
    <n v="8"/>
    <n v="5"/>
    <n v="1"/>
    <s v="-"/>
    <s v="-"/>
    <s v="-"/>
    <s v="-"/>
    <n v="2"/>
    <s v="-"/>
    <s v="-"/>
    <s v="-"/>
    <s v="-"/>
    <s v="-"/>
    <s v="-"/>
    <s v="-"/>
    <s v="-"/>
    <s v="X"/>
    <s v="X"/>
    <s v="-"/>
    <s v="X"/>
    <s v="X"/>
    <s v="-"/>
    <s v="-"/>
    <s v="-"/>
    <s v="-"/>
    <s v="-"/>
    <s v="-"/>
    <s v="-"/>
    <s v="-"/>
    <s v="-"/>
    <s v="-"/>
    <s v="-"/>
    <s v="-"/>
    <s v="-"/>
    <s v="X"/>
    <s v="X"/>
    <s v="-"/>
    <s v="-"/>
    <s v="X"/>
    <s v="X"/>
    <s v="X"/>
    <s v="-"/>
  </r>
  <r>
    <x v="23"/>
    <x v="6"/>
    <s v="紙製品"/>
    <n v="10"/>
    <n v="372"/>
    <n v="246"/>
    <n v="25"/>
    <n v="35"/>
    <n v="53"/>
    <n v="3"/>
    <n v="2"/>
    <n v="8"/>
    <n v="3"/>
    <s v="-"/>
    <s v="-"/>
    <s v="-"/>
    <s v="-"/>
    <n v="3"/>
    <s v="-"/>
    <s v="-"/>
    <n v="1600"/>
    <n v="1545"/>
    <n v="55"/>
    <n v="10501"/>
    <n v="7561"/>
    <n v="75"/>
    <n v="129"/>
    <n v="28"/>
    <n v="127"/>
    <n v="2581"/>
    <n v="186"/>
    <n v="62"/>
    <n v="48"/>
    <n v="76"/>
    <n v="188"/>
    <n v="54"/>
    <n v="54"/>
    <n v="80"/>
    <n v="17265"/>
    <n v="12630"/>
    <n v="514"/>
    <n v="4122"/>
    <n v="13142"/>
    <n v="5890"/>
    <n v="6280"/>
    <n v="389"/>
  </r>
  <r>
    <x v="23"/>
    <x v="7"/>
    <s v="印刷"/>
    <n v="2"/>
    <n v="104"/>
    <n v="76"/>
    <n v="11"/>
    <n v="4"/>
    <n v="8"/>
    <s v="-"/>
    <n v="2"/>
    <n v="3"/>
    <s v="-"/>
    <s v="-"/>
    <s v="-"/>
    <s v="-"/>
    <s v="-"/>
    <s v="-"/>
    <s v="-"/>
    <s v="-"/>
    <s v="X"/>
    <s v="X"/>
    <s v="X"/>
    <s v="X"/>
    <s v="X"/>
    <s v="-"/>
    <s v="X"/>
    <s v="X"/>
    <s v="-"/>
    <s v="X"/>
    <s v="X"/>
    <s v="X"/>
    <s v="-"/>
    <s v="X"/>
    <s v="X"/>
    <s v="X"/>
    <s v="-"/>
    <s v="X"/>
    <s v="X"/>
    <s v="X"/>
    <s v="X"/>
    <s v="X"/>
    <s v="X"/>
    <s v="X"/>
    <s v="X"/>
    <s v="X"/>
  </r>
  <r>
    <x v="23"/>
    <x v="8"/>
    <s v="化学"/>
    <n v="7"/>
    <n v="685"/>
    <n v="522"/>
    <n v="81"/>
    <n v="47"/>
    <n v="11"/>
    <n v="22"/>
    <n v="3"/>
    <n v="16"/>
    <s v="-"/>
    <s v="-"/>
    <s v="-"/>
    <s v="-"/>
    <s v="-"/>
    <n v="15"/>
    <n v="2"/>
    <s v="-"/>
    <n v="4904"/>
    <n v="4849"/>
    <n v="55"/>
    <n v="9058"/>
    <n v="7691"/>
    <n v="142"/>
    <n v="373"/>
    <n v="61"/>
    <n v="762"/>
    <n v="29"/>
    <n v="1104"/>
    <n v="377"/>
    <n v="203"/>
    <n v="524"/>
    <n v="1303"/>
    <n v="381"/>
    <n v="283"/>
    <n v="639"/>
    <n v="12648"/>
    <n v="12608"/>
    <n v="1"/>
    <n v="38"/>
    <n v="12693"/>
    <n v="1283"/>
    <n v="3548"/>
    <n v="2348"/>
  </r>
  <r>
    <x v="23"/>
    <x v="9"/>
    <s v="石油"/>
    <n v="1"/>
    <n v="31"/>
    <n v="24"/>
    <n v="2"/>
    <s v="-"/>
    <n v="1"/>
    <s v="-"/>
    <s v="-"/>
    <n v="4"/>
    <s v="-"/>
    <s v="-"/>
    <s v="-"/>
    <s v="-"/>
    <s v="-"/>
    <s v="-"/>
    <s v="-"/>
    <s v="-"/>
    <s v="X"/>
    <s v="X"/>
    <s v="X"/>
    <s v="X"/>
    <s v="X"/>
    <s v="X"/>
    <s v="X"/>
    <s v="X"/>
    <s v="X"/>
    <s v="X"/>
    <s v="-"/>
    <s v="-"/>
    <s v="-"/>
    <s v="-"/>
    <s v="-"/>
    <s v="-"/>
    <s v="-"/>
    <s v="-"/>
    <s v="X"/>
    <s v="X"/>
    <s v="-"/>
    <s v="X"/>
    <s v="X"/>
    <s v="X"/>
    <s v="X"/>
    <s v="X"/>
  </r>
  <r>
    <x v="23"/>
    <x v="10"/>
    <s v="プラスチック"/>
    <n v="6"/>
    <n v="233"/>
    <n v="132"/>
    <n v="22"/>
    <n v="15"/>
    <n v="38"/>
    <n v="8"/>
    <n v="3"/>
    <n v="10"/>
    <n v="5"/>
    <s v="-"/>
    <s v="-"/>
    <s v="-"/>
    <s v="-"/>
    <s v="-"/>
    <s v="-"/>
    <s v="-"/>
    <n v="862"/>
    <s v="X"/>
    <s v="X"/>
    <n v="2586"/>
    <s v="X"/>
    <s v="X"/>
    <s v="X"/>
    <s v="X"/>
    <s v="X"/>
    <s v="X"/>
    <s v="X"/>
    <s v="X"/>
    <s v="X"/>
    <s v="X"/>
    <s v="X"/>
    <s v="X"/>
    <s v="X"/>
    <s v="X"/>
    <n v="3938"/>
    <n v="3542"/>
    <n v="209"/>
    <n v="187"/>
    <n v="3786"/>
    <n v="1256"/>
    <n v="1276"/>
    <s v="X"/>
  </r>
  <r>
    <x v="23"/>
    <x v="11"/>
    <s v="ゴム"/>
    <n v="2"/>
    <n v="226"/>
    <n v="145"/>
    <n v="10"/>
    <n v="31"/>
    <n v="21"/>
    <n v="11"/>
    <n v="4"/>
    <n v="5"/>
    <s v="-"/>
    <s v="-"/>
    <s v="-"/>
    <s v="-"/>
    <s v="-"/>
    <n v="1"/>
    <s v="-"/>
    <s v="-"/>
    <s v="X"/>
    <s v="X"/>
    <s v="X"/>
    <s v="X"/>
    <s v="X"/>
    <s v="X"/>
    <s v="X"/>
    <s v="X"/>
    <s v="X"/>
    <s v="X"/>
    <s v="X"/>
    <s v="X"/>
    <s v="X"/>
    <s v="X"/>
    <s v="X"/>
    <s v="X"/>
    <s v="X"/>
    <s v="X"/>
    <s v="X"/>
    <s v="X"/>
    <s v="-"/>
    <s v="X"/>
    <s v="X"/>
    <s v="X"/>
    <s v="X"/>
    <s v="X"/>
  </r>
  <r>
    <x v="23"/>
    <x v="12"/>
    <s v="なめし革"/>
    <s v="-"/>
    <s v="-"/>
    <s v="-"/>
    <s v="-"/>
    <s v="-"/>
    <s v="-"/>
    <s v="-"/>
    <s v="-"/>
    <s v="-"/>
    <s v="-"/>
    <s v="-"/>
    <s v="-"/>
    <s v="-"/>
    <s v="-"/>
    <s v="-"/>
    <s v="-"/>
    <s v="-"/>
    <s v="-"/>
    <s v="-"/>
    <s v="-"/>
    <s v="-"/>
    <s v="-"/>
    <s v="-"/>
    <s v="-"/>
    <s v="-"/>
    <s v="-"/>
    <s v="-"/>
    <s v="-"/>
    <s v="-"/>
    <s v="-"/>
    <s v="-"/>
    <s v="-"/>
    <s v="-"/>
    <s v="-"/>
    <s v="-"/>
    <s v="-"/>
    <s v="-"/>
    <s v="-"/>
    <s v="-"/>
    <s v="-"/>
    <s v="-"/>
    <s v="-"/>
    <s v="-"/>
  </r>
  <r>
    <x v="23"/>
    <x v="13"/>
    <s v="窯業"/>
    <n v="9"/>
    <n v="642"/>
    <n v="400"/>
    <n v="35"/>
    <n v="69"/>
    <n v="35"/>
    <n v="51"/>
    <n v="39"/>
    <n v="10"/>
    <n v="3"/>
    <s v="-"/>
    <s v="-"/>
    <s v="-"/>
    <s v="-"/>
    <s v="-"/>
    <s v="-"/>
    <s v="-"/>
    <n v="3124"/>
    <n v="2965"/>
    <n v="159"/>
    <n v="20677"/>
    <n v="8902"/>
    <n v="1638"/>
    <n v="1212"/>
    <n v="3729"/>
    <n v="998"/>
    <n v="4198"/>
    <n v="2965"/>
    <n v="844"/>
    <n v="1595"/>
    <n v="526"/>
    <n v="3220"/>
    <n v="941"/>
    <n v="1658"/>
    <n v="622"/>
    <n v="47398"/>
    <n v="40222"/>
    <n v="921"/>
    <n v="6255"/>
    <n v="41302"/>
    <n v="23763"/>
    <n v="24942"/>
    <n v="1338"/>
  </r>
  <r>
    <x v="23"/>
    <x v="14"/>
    <s v="鉄鋼"/>
    <n v="2"/>
    <n v="15"/>
    <n v="13"/>
    <n v="2"/>
    <s v="-"/>
    <s v="-"/>
    <s v="-"/>
    <s v="-"/>
    <s v="-"/>
    <s v="-"/>
    <s v="-"/>
    <s v="-"/>
    <s v="-"/>
    <s v="-"/>
    <s v="-"/>
    <s v="-"/>
    <s v="-"/>
    <s v="X"/>
    <s v="X"/>
    <s v="-"/>
    <s v="X"/>
    <s v="X"/>
    <s v="-"/>
    <s v="-"/>
    <s v="-"/>
    <s v="-"/>
    <s v="-"/>
    <s v="-"/>
    <s v="-"/>
    <s v="-"/>
    <s v="-"/>
    <s v="-"/>
    <s v="-"/>
    <s v="-"/>
    <s v="-"/>
    <s v="X"/>
    <s v="X"/>
    <s v="X"/>
    <s v="X"/>
    <s v="X"/>
    <s v="X"/>
    <s v="X"/>
    <s v="-"/>
  </r>
  <r>
    <x v="23"/>
    <x v="15"/>
    <s v="非鉄"/>
    <n v="2"/>
    <n v="763"/>
    <n v="661"/>
    <n v="40"/>
    <n v="48"/>
    <n v="9"/>
    <n v="18"/>
    <n v="12"/>
    <n v="1"/>
    <s v="-"/>
    <s v="-"/>
    <s v="-"/>
    <s v="-"/>
    <s v="-"/>
    <n v="23"/>
    <n v="3"/>
    <s v="-"/>
    <s v="X"/>
    <s v="X"/>
    <s v="X"/>
    <s v="X"/>
    <s v="X"/>
    <s v="X"/>
    <s v="X"/>
    <s v="X"/>
    <s v="X"/>
    <s v="X"/>
    <s v="X"/>
    <s v="X"/>
    <s v="X"/>
    <s v="X"/>
    <s v="X"/>
    <s v="X"/>
    <s v="X"/>
    <s v="X"/>
    <s v="X"/>
    <s v="X"/>
    <s v="X"/>
    <s v="X"/>
    <s v="X"/>
    <s v="X"/>
    <s v="X"/>
    <s v="X"/>
  </r>
  <r>
    <x v="23"/>
    <x v="16"/>
    <s v="金属製品"/>
    <n v="15"/>
    <n v="259"/>
    <n v="164"/>
    <n v="31"/>
    <n v="4"/>
    <n v="27"/>
    <n v="15"/>
    <n v="2"/>
    <n v="12"/>
    <n v="4"/>
    <s v="-"/>
    <s v="-"/>
    <s v="-"/>
    <s v="-"/>
    <s v="-"/>
    <s v="-"/>
    <s v="-"/>
    <n v="1097"/>
    <s v="X"/>
    <s v="X"/>
    <n v="4029"/>
    <s v="X"/>
    <s v="X"/>
    <s v="X"/>
    <s v="X"/>
    <s v="-"/>
    <s v="-"/>
    <s v="X"/>
    <s v="X"/>
    <s v="-"/>
    <s v="X"/>
    <s v="X"/>
    <s v="X"/>
    <s v="-"/>
    <s v="X"/>
    <n v="6646"/>
    <n v="5030"/>
    <n v="1345"/>
    <n v="271"/>
    <n v="6378"/>
    <n v="2341"/>
    <n v="2432"/>
    <s v="X"/>
  </r>
  <r>
    <x v="23"/>
    <x v="17"/>
    <s v="はん用機器"/>
    <n v="4"/>
    <n v="474"/>
    <n v="253"/>
    <n v="86"/>
    <n v="1"/>
    <n v="126"/>
    <s v="-"/>
    <n v="1"/>
    <n v="5"/>
    <n v="2"/>
    <s v="-"/>
    <s v="-"/>
    <s v="-"/>
    <s v="-"/>
    <s v="-"/>
    <s v="-"/>
    <s v="-"/>
    <n v="2614"/>
    <s v="X"/>
    <s v="X"/>
    <n v="8652"/>
    <s v="X"/>
    <s v="X"/>
    <s v="X"/>
    <s v="X"/>
    <s v="X"/>
    <s v="-"/>
    <s v="X"/>
    <s v="X"/>
    <s v="X"/>
    <s v="X"/>
    <s v="X"/>
    <s v="X"/>
    <s v="X"/>
    <s v="X"/>
    <n v="15691"/>
    <n v="15402"/>
    <n v="286"/>
    <n v="3"/>
    <n v="15799"/>
    <n v="6396"/>
    <n v="6726"/>
    <s v="X"/>
  </r>
  <r>
    <x v="23"/>
    <x v="18"/>
    <s v="生産用機器"/>
    <n v="10"/>
    <n v="345"/>
    <n v="188"/>
    <n v="26"/>
    <n v="23"/>
    <n v="42"/>
    <n v="19"/>
    <n v="31"/>
    <n v="10"/>
    <n v="6"/>
    <s v="-"/>
    <s v="-"/>
    <s v="-"/>
    <n v="1"/>
    <s v="-"/>
    <s v="-"/>
    <s v="-"/>
    <n v="2913"/>
    <n v="2896"/>
    <n v="17"/>
    <n v="17978"/>
    <n v="6349"/>
    <n v="21"/>
    <n v="108"/>
    <n v="307"/>
    <n v="43"/>
    <n v="11150"/>
    <n v="2178"/>
    <n v="463"/>
    <n v="1218"/>
    <n v="496"/>
    <n v="2634"/>
    <n v="465"/>
    <n v="1713"/>
    <n v="455"/>
    <n v="24922"/>
    <n v="8428"/>
    <n v="83"/>
    <n v="16411"/>
    <n v="9008"/>
    <n v="7048"/>
    <n v="6723"/>
    <n v="173"/>
  </r>
  <r>
    <x v="23"/>
    <x v="19"/>
    <s v="業務用機器"/>
    <n v="1"/>
    <n v="22"/>
    <n v="15"/>
    <n v="1"/>
    <n v="4"/>
    <s v="-"/>
    <s v="-"/>
    <s v="-"/>
    <n v="1"/>
    <n v="1"/>
    <s v="-"/>
    <s v="-"/>
    <s v="-"/>
    <s v="-"/>
    <s v="-"/>
    <s v="-"/>
    <s v="-"/>
    <s v="X"/>
    <s v="X"/>
    <s v="-"/>
    <s v="X"/>
    <s v="X"/>
    <s v="-"/>
    <s v="-"/>
    <s v="-"/>
    <s v="-"/>
    <s v="-"/>
    <s v="-"/>
    <s v="-"/>
    <s v="-"/>
    <s v="-"/>
    <s v="-"/>
    <s v="-"/>
    <s v="-"/>
    <s v="-"/>
    <s v="X"/>
    <s v="-"/>
    <s v="X"/>
    <s v="X"/>
    <s v="X"/>
    <s v="X"/>
    <s v="X"/>
    <s v="-"/>
  </r>
  <r>
    <x v="23"/>
    <x v="20"/>
    <s v="電子部品"/>
    <n v="4"/>
    <n v="117"/>
    <n v="29"/>
    <n v="22"/>
    <n v="3"/>
    <n v="52"/>
    <s v="-"/>
    <s v="-"/>
    <n v="8"/>
    <n v="3"/>
    <s v="-"/>
    <s v="-"/>
    <s v="-"/>
    <s v="-"/>
    <s v="-"/>
    <s v="-"/>
    <s v="-"/>
    <n v="359"/>
    <n v="359"/>
    <s v="-"/>
    <n v="327"/>
    <s v="X"/>
    <s v="X"/>
    <s v="X"/>
    <s v="X"/>
    <s v="X"/>
    <s v="-"/>
    <s v="X"/>
    <s v="-"/>
    <s v="-"/>
    <s v="X"/>
    <s v="X"/>
    <s v="-"/>
    <s v="-"/>
    <s v="X"/>
    <n v="921"/>
    <n v="89"/>
    <n v="762"/>
    <n v="69"/>
    <n v="851"/>
    <n v="525"/>
    <n v="552"/>
    <s v="X"/>
  </r>
  <r>
    <x v="23"/>
    <x v="21"/>
    <s v="電気機器"/>
    <n v="3"/>
    <n v="30"/>
    <n v="12"/>
    <n v="3"/>
    <n v="2"/>
    <n v="6"/>
    <s v="-"/>
    <s v="-"/>
    <n v="6"/>
    <n v="1"/>
    <s v="-"/>
    <s v="-"/>
    <s v="-"/>
    <s v="-"/>
    <s v="-"/>
    <s v="-"/>
    <s v="-"/>
    <n v="108"/>
    <n v="108"/>
    <s v="-"/>
    <n v="139"/>
    <n v="139"/>
    <s v="-"/>
    <s v="-"/>
    <s v="-"/>
    <s v="-"/>
    <s v="-"/>
    <s v="-"/>
    <s v="-"/>
    <s v="-"/>
    <s v="-"/>
    <s v="-"/>
    <s v="-"/>
    <s v="-"/>
    <s v="-"/>
    <n v="376"/>
    <n v="307"/>
    <s v="-"/>
    <n v="70"/>
    <n v="307"/>
    <n v="220"/>
    <n v="220"/>
    <s v="-"/>
  </r>
  <r>
    <x v="23"/>
    <x v="22"/>
    <s v="情報機器"/>
    <n v="4"/>
    <n v="81"/>
    <n v="30"/>
    <n v="6"/>
    <n v="11"/>
    <n v="29"/>
    <s v="-"/>
    <s v="-"/>
    <n v="3"/>
    <n v="2"/>
    <s v="-"/>
    <s v="-"/>
    <s v="-"/>
    <s v="-"/>
    <s v="-"/>
    <s v="-"/>
    <s v="-"/>
    <n v="204"/>
    <n v="204"/>
    <s v="-"/>
    <n v="169"/>
    <s v="X"/>
    <s v="X"/>
    <s v="X"/>
    <s v="X"/>
    <s v="-"/>
    <s v="-"/>
    <s v="X"/>
    <s v="-"/>
    <s v="-"/>
    <s v="X"/>
    <s v="X"/>
    <s v="-"/>
    <s v="-"/>
    <s v="X"/>
    <n v="634"/>
    <n v="386"/>
    <n v="248"/>
    <s v="-"/>
    <n v="634"/>
    <n v="429"/>
    <n v="431"/>
    <s v="X"/>
  </r>
  <r>
    <x v="23"/>
    <x v="23"/>
    <s v="輸送機"/>
    <n v="19"/>
    <n v="1944"/>
    <n v="1398"/>
    <n v="97"/>
    <n v="178"/>
    <n v="33"/>
    <n v="227"/>
    <n v="4"/>
    <n v="34"/>
    <n v="8"/>
    <s v="-"/>
    <s v="-"/>
    <s v="-"/>
    <s v="-"/>
    <n v="31"/>
    <n v="4"/>
    <s v="-"/>
    <n v="11378"/>
    <n v="9800"/>
    <n v="1578"/>
    <n v="98915"/>
    <n v="90762"/>
    <n v="147"/>
    <n v="1053"/>
    <n v="4430"/>
    <n v="904"/>
    <n v="1619"/>
    <n v="4740"/>
    <n v="189"/>
    <n v="1881"/>
    <n v="2671"/>
    <n v="4831"/>
    <n v="293"/>
    <n v="1698"/>
    <n v="2839"/>
    <n v="119105"/>
    <n v="113786"/>
    <n v="3213"/>
    <n v="2106"/>
    <n v="116921"/>
    <n v="15871"/>
    <n v="18907"/>
    <n v="2959"/>
  </r>
  <r>
    <x v="23"/>
    <x v="24"/>
    <s v="その他"/>
    <n v="2"/>
    <n v="62"/>
    <n v="47"/>
    <n v="2"/>
    <n v="2"/>
    <n v="3"/>
    <s v="-"/>
    <s v="-"/>
    <n v="7"/>
    <n v="1"/>
    <s v="-"/>
    <s v="-"/>
    <s v="-"/>
    <s v="-"/>
    <s v="-"/>
    <s v="-"/>
    <s v="-"/>
    <s v="X"/>
    <s v="X"/>
    <s v="-"/>
    <s v="X"/>
    <s v="X"/>
    <s v="-"/>
    <s v="X"/>
    <s v="-"/>
    <s v="-"/>
    <s v="-"/>
    <s v="X"/>
    <s v="X"/>
    <s v="X"/>
    <s v="X"/>
    <s v="X"/>
    <s v="X"/>
    <s v="X"/>
    <s v="X"/>
    <s v="X"/>
    <s v="X"/>
    <s v="-"/>
    <s v="X"/>
    <s v="X"/>
    <s v="X"/>
    <s v="X"/>
    <s v="X"/>
  </r>
  <r>
    <x v="24"/>
    <x v="0"/>
    <s v="総数"/>
    <n v="115"/>
    <n v="7712"/>
    <n v="4930"/>
    <n v="767"/>
    <n v="663"/>
    <n v="758"/>
    <n v="349"/>
    <n v="124"/>
    <n v="154"/>
    <n v="44"/>
    <n v="1"/>
    <s v="-"/>
    <n v="2"/>
    <n v="3"/>
    <n v="68"/>
    <n v="10"/>
    <s v="-"/>
    <n v="42076"/>
    <n v="39259"/>
    <n v="2817"/>
    <n v="253052"/>
    <n v="199499"/>
    <n v="3062"/>
    <n v="5851"/>
    <n v="12820"/>
    <n v="9003"/>
    <n v="22817"/>
    <n v="34122"/>
    <n v="8820"/>
    <n v="16232"/>
    <n v="9071"/>
    <n v="38199"/>
    <n v="10320"/>
    <n v="15625"/>
    <n v="12254"/>
    <n v="427495"/>
    <n v="381718"/>
    <n v="10429"/>
    <n v="35347"/>
    <n v="393041"/>
    <n v="155592"/>
    <n v="165058"/>
    <n v="10360"/>
  </r>
  <r>
    <x v="24"/>
    <x v="1"/>
    <s v="食料"/>
    <n v="6"/>
    <n v="801"/>
    <n v="337"/>
    <n v="128"/>
    <n v="90"/>
    <n v="235"/>
    <s v="-"/>
    <n v="2"/>
    <n v="6"/>
    <n v="2"/>
    <n v="1"/>
    <s v="-"/>
    <s v="-"/>
    <s v="-"/>
    <s v="-"/>
    <s v="-"/>
    <s v="-"/>
    <n v="3084"/>
    <n v="3027"/>
    <n v="57"/>
    <n v="9375"/>
    <n v="8847"/>
    <n v="209"/>
    <n v="312"/>
    <n v="1"/>
    <n v="5"/>
    <s v="-"/>
    <n v="217"/>
    <n v="67"/>
    <n v="4"/>
    <n v="146"/>
    <n v="198"/>
    <n v="68"/>
    <n v="5"/>
    <n v="125"/>
    <n v="23087"/>
    <n v="23072"/>
    <s v="-"/>
    <n v="15"/>
    <n v="23073"/>
    <n v="12309"/>
    <n v="12717"/>
    <n v="410"/>
  </r>
  <r>
    <x v="24"/>
    <x v="2"/>
    <s v="飲料"/>
    <n v="3"/>
    <n v="269"/>
    <n v="150"/>
    <n v="22"/>
    <n v="58"/>
    <n v="15"/>
    <n v="15"/>
    <n v="7"/>
    <n v="1"/>
    <n v="1"/>
    <s v="-"/>
    <s v="-"/>
    <s v="-"/>
    <s v="-"/>
    <s v="-"/>
    <s v="-"/>
    <s v="-"/>
    <n v="1409"/>
    <s v="X"/>
    <s v="X"/>
    <n v="18345"/>
    <s v="X"/>
    <s v="X"/>
    <s v="X"/>
    <s v="-"/>
    <s v="X"/>
    <s v="-"/>
    <s v="X"/>
    <s v="X"/>
    <s v="-"/>
    <s v="X"/>
    <s v="X"/>
    <s v="X"/>
    <s v="-"/>
    <s v="X"/>
    <n v="79784"/>
    <n v="79760"/>
    <s v="-"/>
    <n v="24"/>
    <n v="79698"/>
    <n v="56275"/>
    <n v="56970"/>
    <s v="X"/>
  </r>
  <r>
    <x v="24"/>
    <x v="3"/>
    <s v="繊維"/>
    <n v="1"/>
    <n v="4"/>
    <s v="-"/>
    <n v="1"/>
    <s v="-"/>
    <s v="-"/>
    <s v="-"/>
    <s v="-"/>
    <n v="2"/>
    <n v="1"/>
    <s v="-"/>
    <s v="-"/>
    <n v="2"/>
    <s v="-"/>
    <s v="-"/>
    <s v="-"/>
    <s v="-"/>
    <s v="X"/>
    <s v="X"/>
    <s v="-"/>
    <s v="X"/>
    <s v="X"/>
    <s v="-"/>
    <s v="-"/>
    <s v="-"/>
    <s v="-"/>
    <s v="-"/>
    <s v="-"/>
    <s v="-"/>
    <s v="-"/>
    <s v="-"/>
    <s v="-"/>
    <s v="-"/>
    <s v="-"/>
    <s v="-"/>
    <s v="X"/>
    <s v="X"/>
    <s v="-"/>
    <s v="-"/>
    <s v="X"/>
    <s v="X"/>
    <s v="X"/>
    <s v="-"/>
  </r>
  <r>
    <x v="24"/>
    <x v="4"/>
    <s v="木材"/>
    <n v="1"/>
    <n v="9"/>
    <n v="3"/>
    <n v="1"/>
    <n v="2"/>
    <n v="2"/>
    <s v="-"/>
    <s v="-"/>
    <n v="1"/>
    <s v="-"/>
    <s v="-"/>
    <s v="-"/>
    <s v="-"/>
    <s v="-"/>
    <s v="-"/>
    <s v="-"/>
    <s v="-"/>
    <s v="X"/>
    <s v="X"/>
    <s v="-"/>
    <s v="X"/>
    <s v="X"/>
    <s v="-"/>
    <s v="-"/>
    <s v="-"/>
    <s v="-"/>
    <s v="-"/>
    <s v="-"/>
    <s v="-"/>
    <s v="-"/>
    <s v="-"/>
    <s v="-"/>
    <s v="-"/>
    <s v="-"/>
    <s v="-"/>
    <s v="X"/>
    <s v="X"/>
    <s v="-"/>
    <s v="-"/>
    <s v="X"/>
    <s v="X"/>
    <s v="X"/>
    <s v="-"/>
  </r>
  <r>
    <x v="24"/>
    <x v="5"/>
    <s v="家具"/>
    <n v="1"/>
    <n v="7"/>
    <n v="4"/>
    <s v="-"/>
    <s v="-"/>
    <n v="1"/>
    <s v="-"/>
    <s v="-"/>
    <n v="2"/>
    <s v="-"/>
    <s v="-"/>
    <s v="-"/>
    <s v="-"/>
    <s v="-"/>
    <s v="-"/>
    <s v="-"/>
    <s v="-"/>
    <s v="X"/>
    <s v="X"/>
    <s v="-"/>
    <s v="X"/>
    <s v="X"/>
    <s v="-"/>
    <s v="-"/>
    <s v="-"/>
    <s v="-"/>
    <s v="-"/>
    <s v="-"/>
    <s v="-"/>
    <s v="-"/>
    <s v="-"/>
    <s v="-"/>
    <s v="-"/>
    <s v="-"/>
    <s v="-"/>
    <s v="X"/>
    <s v="X"/>
    <s v="-"/>
    <s v="-"/>
    <s v="X"/>
    <s v="X"/>
    <s v="X"/>
    <s v="-"/>
  </r>
  <r>
    <x v="24"/>
    <x v="6"/>
    <s v="紙製品"/>
    <n v="10"/>
    <n v="376"/>
    <n v="246"/>
    <n v="32"/>
    <n v="36"/>
    <n v="49"/>
    <n v="3"/>
    <n v="2"/>
    <n v="8"/>
    <n v="4"/>
    <s v="-"/>
    <s v="-"/>
    <s v="-"/>
    <s v="-"/>
    <n v="4"/>
    <s v="-"/>
    <s v="-"/>
    <n v="1718"/>
    <n v="1658"/>
    <n v="61"/>
    <n v="10805"/>
    <n v="7767"/>
    <n v="75"/>
    <n v="124"/>
    <n v="25"/>
    <n v="164"/>
    <n v="2649"/>
    <n v="188"/>
    <n v="54"/>
    <n v="54"/>
    <n v="80"/>
    <n v="218"/>
    <n v="72"/>
    <n v="56"/>
    <n v="91"/>
    <n v="17497"/>
    <n v="12835"/>
    <n v="503"/>
    <n v="4159"/>
    <n v="13358"/>
    <n v="5853"/>
    <n v="6212"/>
    <n v="378"/>
  </r>
  <r>
    <x v="24"/>
    <x v="7"/>
    <s v="印刷"/>
    <n v="3"/>
    <n v="111"/>
    <n v="78"/>
    <n v="10"/>
    <n v="4"/>
    <n v="14"/>
    <n v="3"/>
    <s v="-"/>
    <n v="2"/>
    <s v="-"/>
    <s v="-"/>
    <s v="-"/>
    <s v="-"/>
    <s v="-"/>
    <s v="-"/>
    <s v="-"/>
    <s v="-"/>
    <n v="531"/>
    <s v="X"/>
    <s v="X"/>
    <n v="845"/>
    <s v="X"/>
    <s v="-"/>
    <s v="X"/>
    <s v="X"/>
    <s v="-"/>
    <s v="X"/>
    <s v="X"/>
    <s v="X"/>
    <s v="-"/>
    <s v="X"/>
    <s v="X"/>
    <s v="X"/>
    <s v="-"/>
    <s v="X"/>
    <n v="1723"/>
    <n v="1357"/>
    <n v="326"/>
    <n v="40"/>
    <n v="1684"/>
    <n v="779"/>
    <n v="823"/>
    <s v="X"/>
  </r>
  <r>
    <x v="24"/>
    <x v="8"/>
    <s v="化学"/>
    <n v="7"/>
    <n v="699"/>
    <n v="520"/>
    <n v="92"/>
    <n v="50"/>
    <n v="8"/>
    <n v="24"/>
    <n v="7"/>
    <n v="15"/>
    <s v="-"/>
    <s v="-"/>
    <s v="-"/>
    <s v="-"/>
    <s v="-"/>
    <n v="14"/>
    <n v="3"/>
    <s v="-"/>
    <n v="5044"/>
    <n v="4924"/>
    <n v="120"/>
    <n v="8280"/>
    <n v="6856"/>
    <n v="178"/>
    <n v="423"/>
    <n v="110"/>
    <n v="680"/>
    <n v="33"/>
    <n v="1301"/>
    <n v="381"/>
    <n v="280"/>
    <n v="639"/>
    <n v="1216"/>
    <n v="220"/>
    <n v="260"/>
    <n v="736"/>
    <n v="11843"/>
    <n v="11803"/>
    <s v="-"/>
    <n v="40"/>
    <n v="11621"/>
    <n v="2868"/>
    <n v="3494"/>
    <n v="444"/>
  </r>
  <r>
    <x v="24"/>
    <x v="9"/>
    <s v="石油"/>
    <n v="1"/>
    <n v="38"/>
    <n v="28"/>
    <n v="3"/>
    <n v="2"/>
    <n v="1"/>
    <s v="-"/>
    <s v="-"/>
    <n v="4"/>
    <s v="-"/>
    <s v="-"/>
    <s v="-"/>
    <s v="-"/>
    <s v="-"/>
    <s v="-"/>
    <s v="-"/>
    <s v="-"/>
    <s v="X"/>
    <s v="X"/>
    <s v="X"/>
    <s v="X"/>
    <s v="X"/>
    <s v="X"/>
    <s v="X"/>
    <s v="X"/>
    <s v="X"/>
    <s v="X"/>
    <s v="-"/>
    <s v="-"/>
    <s v="-"/>
    <s v="-"/>
    <s v="-"/>
    <s v="-"/>
    <s v="-"/>
    <s v="-"/>
    <s v="X"/>
    <s v="X"/>
    <s v="-"/>
    <s v="X"/>
    <s v="X"/>
    <s v="X"/>
    <s v="X"/>
    <s v="X"/>
  </r>
  <r>
    <x v="24"/>
    <x v="10"/>
    <s v="プラスチック"/>
    <n v="6"/>
    <n v="231"/>
    <n v="131"/>
    <n v="22"/>
    <n v="13"/>
    <n v="40"/>
    <n v="7"/>
    <n v="2"/>
    <n v="11"/>
    <n v="5"/>
    <s v="-"/>
    <s v="-"/>
    <s v="-"/>
    <s v="-"/>
    <s v="-"/>
    <s v="-"/>
    <s v="-"/>
    <n v="856"/>
    <s v="X"/>
    <s v="X"/>
    <n v="2473"/>
    <s v="X"/>
    <s v="X"/>
    <s v="X"/>
    <s v="X"/>
    <s v="X"/>
    <s v="X"/>
    <s v="X"/>
    <s v="X"/>
    <s v="X"/>
    <s v="X"/>
    <s v="X"/>
    <s v="X"/>
    <s v="X"/>
    <s v="X"/>
    <n v="3718"/>
    <n v="3428"/>
    <n v="176"/>
    <n v="114"/>
    <n v="3598"/>
    <n v="1113"/>
    <n v="1181"/>
    <s v="X"/>
  </r>
  <r>
    <x v="24"/>
    <x v="11"/>
    <s v="ゴム"/>
    <n v="3"/>
    <n v="195"/>
    <n v="140"/>
    <n v="10"/>
    <n v="19"/>
    <n v="13"/>
    <n v="6"/>
    <s v="-"/>
    <n v="7"/>
    <n v="1"/>
    <s v="-"/>
    <s v="-"/>
    <s v="-"/>
    <s v="-"/>
    <n v="1"/>
    <s v="-"/>
    <s v="-"/>
    <n v="1311"/>
    <s v="X"/>
    <s v="X"/>
    <n v="6168"/>
    <s v="X"/>
    <s v="X"/>
    <s v="X"/>
    <s v="X"/>
    <s v="X"/>
    <s v="X"/>
    <s v="X"/>
    <s v="X"/>
    <s v="X"/>
    <s v="X"/>
    <s v="X"/>
    <s v="X"/>
    <s v="X"/>
    <s v="X"/>
    <n v="8662"/>
    <n v="7990"/>
    <s v="-"/>
    <n v="673"/>
    <n v="8023"/>
    <n v="2103"/>
    <n v="2318"/>
    <s v="X"/>
  </r>
  <r>
    <x v="24"/>
    <x v="12"/>
    <s v="なめし革"/>
    <s v="-"/>
    <s v="-"/>
    <s v="-"/>
    <s v="-"/>
    <s v="-"/>
    <s v="-"/>
    <s v="-"/>
    <s v="-"/>
    <s v="-"/>
    <s v="-"/>
    <s v="-"/>
    <s v="-"/>
    <s v="-"/>
    <s v="-"/>
    <s v="-"/>
    <s v="-"/>
    <s v="-"/>
    <s v="-"/>
    <s v="-"/>
    <s v="-"/>
    <s v="-"/>
    <s v="-"/>
    <s v="-"/>
    <s v="-"/>
    <s v="-"/>
    <s v="-"/>
    <s v="-"/>
    <s v="-"/>
    <s v="-"/>
    <s v="-"/>
    <s v="-"/>
    <s v="-"/>
    <s v="-"/>
    <s v="-"/>
    <s v="-"/>
    <s v="-"/>
    <s v="-"/>
    <s v="-"/>
    <s v="-"/>
    <s v="-"/>
    <s v="-"/>
    <s v="-"/>
    <s v="-"/>
  </r>
  <r>
    <x v="24"/>
    <x v="13"/>
    <s v="窯業"/>
    <n v="7"/>
    <n v="598"/>
    <n v="367"/>
    <n v="34"/>
    <n v="73"/>
    <n v="31"/>
    <n v="47"/>
    <n v="38"/>
    <n v="6"/>
    <n v="2"/>
    <s v="-"/>
    <s v="-"/>
    <s v="-"/>
    <s v="-"/>
    <s v="-"/>
    <s v="-"/>
    <s v="-"/>
    <n v="2934"/>
    <n v="2672"/>
    <n v="262"/>
    <n v="19514"/>
    <n v="9090"/>
    <n v="1761"/>
    <n v="1312"/>
    <n v="2149"/>
    <n v="1054"/>
    <n v="4147"/>
    <n v="3220"/>
    <n v="941"/>
    <n v="1658"/>
    <n v="622"/>
    <n v="2900"/>
    <n v="1283"/>
    <n v="1090"/>
    <n v="528"/>
    <n v="45128"/>
    <n v="38252"/>
    <n v="870"/>
    <n v="6006"/>
    <n v="38896"/>
    <n v="22339"/>
    <n v="23738"/>
    <n v="1174"/>
  </r>
  <r>
    <x v="24"/>
    <x v="14"/>
    <s v="鉄鋼"/>
    <n v="2"/>
    <n v="15"/>
    <n v="13"/>
    <n v="2"/>
    <s v="-"/>
    <s v="-"/>
    <s v="-"/>
    <s v="-"/>
    <s v="-"/>
    <s v="-"/>
    <s v="-"/>
    <s v="-"/>
    <s v="-"/>
    <s v="-"/>
    <s v="-"/>
    <s v="-"/>
    <s v="-"/>
    <s v="X"/>
    <s v="X"/>
    <s v="-"/>
    <s v="X"/>
    <s v="X"/>
    <s v="-"/>
    <s v="-"/>
    <s v="-"/>
    <s v="-"/>
    <s v="-"/>
    <s v="-"/>
    <s v="-"/>
    <s v="-"/>
    <s v="-"/>
    <s v="-"/>
    <s v="-"/>
    <s v="-"/>
    <s v="-"/>
    <s v="X"/>
    <s v="X"/>
    <s v="X"/>
    <s v="X"/>
    <s v="X"/>
    <s v="X"/>
    <s v="X"/>
    <s v="-"/>
  </r>
  <r>
    <x v="24"/>
    <x v="15"/>
    <s v="非鉄"/>
    <n v="2"/>
    <n v="758"/>
    <n v="655"/>
    <n v="43"/>
    <n v="43"/>
    <n v="7"/>
    <n v="21"/>
    <n v="11"/>
    <n v="2"/>
    <s v="-"/>
    <s v="-"/>
    <s v="-"/>
    <s v="-"/>
    <s v="-"/>
    <n v="22"/>
    <n v="2"/>
    <s v="-"/>
    <s v="X"/>
    <s v="X"/>
    <s v="X"/>
    <s v="X"/>
    <s v="X"/>
    <s v="X"/>
    <s v="X"/>
    <s v="X"/>
    <s v="X"/>
    <s v="X"/>
    <s v="X"/>
    <s v="X"/>
    <s v="X"/>
    <s v="X"/>
    <s v="X"/>
    <s v="X"/>
    <s v="X"/>
    <s v="X"/>
    <s v="X"/>
    <s v="X"/>
    <s v="X"/>
    <s v="X"/>
    <s v="X"/>
    <s v="X"/>
    <s v="X"/>
    <s v="X"/>
  </r>
  <r>
    <x v="24"/>
    <x v="16"/>
    <s v="金属製品"/>
    <n v="14"/>
    <n v="254"/>
    <n v="134"/>
    <n v="30"/>
    <n v="6"/>
    <n v="24"/>
    <n v="23"/>
    <n v="18"/>
    <n v="14"/>
    <n v="5"/>
    <s v="-"/>
    <s v="-"/>
    <s v="-"/>
    <s v="-"/>
    <s v="-"/>
    <s v="-"/>
    <s v="-"/>
    <n v="1048"/>
    <s v="X"/>
    <s v="X"/>
    <n v="3687"/>
    <s v="X"/>
    <s v="X"/>
    <s v="X"/>
    <s v="X"/>
    <s v="-"/>
    <s v="-"/>
    <s v="X"/>
    <s v="X"/>
    <s v="-"/>
    <s v="X"/>
    <s v="X"/>
    <s v="X"/>
    <s v="-"/>
    <s v="X"/>
    <n v="6182"/>
    <n v="4729"/>
    <n v="1166"/>
    <n v="286"/>
    <n v="5896"/>
    <n v="2224"/>
    <n v="2308"/>
    <s v="X"/>
  </r>
  <r>
    <x v="24"/>
    <x v="17"/>
    <s v="はん用機器"/>
    <n v="4"/>
    <n v="127"/>
    <n v="70"/>
    <n v="25"/>
    <n v="9"/>
    <n v="13"/>
    <s v="-"/>
    <s v="-"/>
    <n v="8"/>
    <n v="2"/>
    <s v="-"/>
    <s v="-"/>
    <s v="-"/>
    <s v="-"/>
    <s v="-"/>
    <s v="-"/>
    <s v="-"/>
    <n v="653"/>
    <s v="X"/>
    <s v="X"/>
    <n v="578"/>
    <s v="X"/>
    <s v="-"/>
    <s v="X"/>
    <s v="X"/>
    <s v="X"/>
    <s v="-"/>
    <s v="X"/>
    <s v="X"/>
    <s v="X"/>
    <s v="X"/>
    <s v="X"/>
    <s v="X"/>
    <s v="X"/>
    <s v="X"/>
    <n v="1601"/>
    <n v="1319"/>
    <n v="247"/>
    <n v="36"/>
    <n v="1562"/>
    <n v="857"/>
    <n v="970"/>
    <s v="X"/>
  </r>
  <r>
    <x v="24"/>
    <x v="18"/>
    <s v="生産用機器"/>
    <n v="11"/>
    <n v="351"/>
    <n v="184"/>
    <n v="33"/>
    <n v="32"/>
    <n v="41"/>
    <n v="23"/>
    <n v="27"/>
    <n v="10"/>
    <n v="6"/>
    <s v="-"/>
    <s v="-"/>
    <s v="-"/>
    <n v="1"/>
    <n v="5"/>
    <s v="-"/>
    <s v="-"/>
    <n v="2326"/>
    <n v="2179"/>
    <n v="147"/>
    <n v="17927"/>
    <n v="5898"/>
    <n v="12"/>
    <n v="97"/>
    <n v="154"/>
    <n v="72"/>
    <n v="11694"/>
    <n v="2634"/>
    <n v="465"/>
    <n v="1713"/>
    <n v="455"/>
    <n v="2054"/>
    <n v="652"/>
    <n v="1031"/>
    <n v="372"/>
    <n v="25257"/>
    <n v="8388"/>
    <n v="134"/>
    <n v="16736"/>
    <n v="8025"/>
    <n v="6283"/>
    <n v="7033"/>
    <n v="255"/>
  </r>
  <r>
    <x v="24"/>
    <x v="19"/>
    <s v="業務用機器"/>
    <n v="1"/>
    <n v="22"/>
    <n v="16"/>
    <n v="1"/>
    <n v="3"/>
    <s v="-"/>
    <s v="-"/>
    <s v="-"/>
    <n v="1"/>
    <n v="1"/>
    <s v="-"/>
    <s v="-"/>
    <s v="-"/>
    <s v="-"/>
    <s v="-"/>
    <s v="-"/>
    <s v="-"/>
    <s v="X"/>
    <s v="X"/>
    <s v="-"/>
    <s v="X"/>
    <s v="X"/>
    <s v="-"/>
    <s v="-"/>
    <s v="-"/>
    <s v="-"/>
    <s v="-"/>
    <s v="-"/>
    <s v="-"/>
    <s v="-"/>
    <s v="-"/>
    <s v="-"/>
    <s v="-"/>
    <s v="-"/>
    <s v="-"/>
    <s v="X"/>
    <s v="-"/>
    <s v="X"/>
    <s v="-"/>
    <s v="X"/>
    <s v="X"/>
    <s v="X"/>
    <s v="-"/>
  </r>
  <r>
    <x v="24"/>
    <x v="20"/>
    <s v="電子部品"/>
    <n v="5"/>
    <n v="122"/>
    <n v="33"/>
    <n v="26"/>
    <n v="4"/>
    <n v="51"/>
    <s v="-"/>
    <s v="-"/>
    <n v="6"/>
    <n v="2"/>
    <s v="-"/>
    <s v="-"/>
    <s v="-"/>
    <s v="-"/>
    <s v="-"/>
    <s v="-"/>
    <s v="-"/>
    <n v="364"/>
    <n v="364"/>
    <s v="-"/>
    <n v="335"/>
    <s v="X"/>
    <s v="X"/>
    <s v="X"/>
    <s v="X"/>
    <s v="X"/>
    <s v="-"/>
    <s v="X"/>
    <s v="-"/>
    <s v="X"/>
    <s v="X"/>
    <s v="X"/>
    <s v="-"/>
    <s v="X"/>
    <s v="X"/>
    <n v="918"/>
    <n v="110"/>
    <n v="773"/>
    <n v="35"/>
    <n v="884"/>
    <n v="501"/>
    <n v="538"/>
    <s v="X"/>
  </r>
  <r>
    <x v="24"/>
    <x v="21"/>
    <s v="電気機器"/>
    <n v="3"/>
    <n v="675"/>
    <n v="372"/>
    <n v="149"/>
    <s v="-"/>
    <n v="148"/>
    <s v="-"/>
    <n v="1"/>
    <n v="4"/>
    <n v="1"/>
    <s v="-"/>
    <s v="-"/>
    <s v="-"/>
    <s v="-"/>
    <s v="-"/>
    <s v="-"/>
    <s v="-"/>
    <n v="3210"/>
    <n v="3210"/>
    <s v="-"/>
    <n v="27978"/>
    <s v="X"/>
    <s v="X"/>
    <s v="X"/>
    <s v="X"/>
    <s v="-"/>
    <s v="X"/>
    <s v="X"/>
    <s v="X"/>
    <s v="X"/>
    <s v="X"/>
    <s v="X"/>
    <s v="X"/>
    <s v="X"/>
    <s v="X"/>
    <n v="37584"/>
    <n v="33888"/>
    <s v="-"/>
    <n v="3696"/>
    <n v="38014"/>
    <n v="12683"/>
    <n v="9247"/>
    <s v="X"/>
  </r>
  <r>
    <x v="24"/>
    <x v="22"/>
    <s v="情報機器"/>
    <n v="4"/>
    <n v="81"/>
    <n v="30"/>
    <n v="6"/>
    <n v="10"/>
    <n v="29"/>
    <s v="-"/>
    <s v="-"/>
    <n v="4"/>
    <n v="2"/>
    <s v="-"/>
    <s v="-"/>
    <s v="-"/>
    <s v="-"/>
    <s v="-"/>
    <s v="-"/>
    <s v="-"/>
    <n v="207"/>
    <n v="207"/>
    <s v="-"/>
    <n v="186"/>
    <s v="X"/>
    <s v="X"/>
    <s v="X"/>
    <s v="X"/>
    <s v="-"/>
    <s v="-"/>
    <s v="X"/>
    <s v="-"/>
    <s v="-"/>
    <s v="X"/>
    <s v="X"/>
    <s v="-"/>
    <s v="-"/>
    <s v="X"/>
    <n v="629"/>
    <n v="330"/>
    <n v="299"/>
    <s v="-"/>
    <n v="629"/>
    <n v="407"/>
    <n v="409"/>
    <s v="X"/>
  </r>
  <r>
    <x v="24"/>
    <x v="23"/>
    <s v="輸送機"/>
    <n v="18"/>
    <n v="1909"/>
    <n v="1372"/>
    <n v="95"/>
    <n v="207"/>
    <n v="34"/>
    <n v="177"/>
    <n v="9"/>
    <n v="34"/>
    <n v="8"/>
    <s v="-"/>
    <s v="-"/>
    <s v="-"/>
    <n v="2"/>
    <n v="22"/>
    <n v="5"/>
    <s v="-"/>
    <n v="11186"/>
    <n v="9647"/>
    <n v="1539"/>
    <n v="85534"/>
    <n v="77428"/>
    <n v="168"/>
    <n v="945"/>
    <n v="4340"/>
    <n v="1262"/>
    <n v="1391"/>
    <n v="4756"/>
    <n v="423"/>
    <n v="1521"/>
    <n v="2812"/>
    <n v="4655"/>
    <n v="250"/>
    <n v="1547"/>
    <n v="2858"/>
    <n v="105467"/>
    <n v="101202"/>
    <n v="2822"/>
    <n v="1442"/>
    <n v="103877"/>
    <n v="16261"/>
    <n v="19017"/>
    <n v="2608"/>
  </r>
  <r>
    <x v="24"/>
    <x v="24"/>
    <s v="その他"/>
    <n v="2"/>
    <n v="60"/>
    <n v="47"/>
    <n v="2"/>
    <n v="2"/>
    <n v="2"/>
    <s v="-"/>
    <s v="-"/>
    <n v="6"/>
    <n v="1"/>
    <s v="-"/>
    <s v="-"/>
    <s v="-"/>
    <s v="-"/>
    <s v="-"/>
    <s v="-"/>
    <s v="-"/>
    <s v="X"/>
    <s v="X"/>
    <s v="X"/>
    <s v="X"/>
    <s v="X"/>
    <s v="-"/>
    <s v="X"/>
    <s v="-"/>
    <s v="-"/>
    <s v="-"/>
    <s v="X"/>
    <s v="X"/>
    <s v="X"/>
    <s v="X"/>
    <s v="X"/>
    <s v="X"/>
    <s v="X"/>
    <s v="X"/>
    <s v="X"/>
    <s v="X"/>
    <s v="-"/>
    <s v="X"/>
    <s v="X"/>
    <s v="X"/>
    <s v="X"/>
    <s v="X"/>
  </r>
</pivotCacheRecords>
</file>

<file path=xl/pivotCache/pivotCacheRecords16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
  <r>
    <x v="0"/>
    <n v="728"/>
    <n v="697"/>
    <n v="656"/>
    <n v="655"/>
    <n v="594"/>
    <n v="595"/>
    <n v="622"/>
    <n v="626"/>
    <n v="664"/>
    <n v="720"/>
    <n v="801"/>
    <n v="921"/>
    <n v="1006"/>
    <n v="983"/>
    <n v="1076"/>
    <n v="1216"/>
    <n v="1328"/>
  </r>
  <r>
    <x v="1"/>
    <n v="147"/>
    <n v="139"/>
    <n v="128"/>
    <n v="123"/>
    <n v="105"/>
    <n v="105"/>
    <n v="98"/>
    <n v="101"/>
    <n v="110"/>
    <n v="101"/>
    <n v="97"/>
    <n v="102"/>
    <n v="101"/>
    <n v="108"/>
    <n v="111"/>
    <n v="116"/>
    <n v="115"/>
  </r>
  <r>
    <x v="2"/>
    <n v="82"/>
    <n v="86"/>
    <n v="77"/>
    <n v="102"/>
    <n v="82"/>
    <m/>
    <m/>
    <m/>
    <m/>
    <m/>
    <m/>
    <m/>
    <m/>
    <m/>
    <m/>
    <m/>
    <m/>
  </r>
  <r>
    <x v="3"/>
    <m/>
    <m/>
    <m/>
    <m/>
    <m/>
    <n v="76"/>
    <n v="78"/>
    <n v="67"/>
    <n v="79"/>
    <n v="73"/>
    <n v="73"/>
    <n v="76"/>
    <n v="84"/>
    <n v="79"/>
    <n v="68"/>
    <n v="74"/>
    <n v="83"/>
  </r>
  <r>
    <x v="4"/>
    <m/>
    <m/>
    <m/>
    <m/>
    <m/>
    <n v="6"/>
    <n v="10"/>
    <n v="12"/>
    <n v="14"/>
    <n v="14"/>
    <n v="14"/>
    <n v="14"/>
    <n v="13"/>
    <n v="9"/>
    <n v="12"/>
    <n v="12"/>
    <n v="14"/>
  </r>
  <r>
    <x v="5"/>
    <n v="65"/>
    <n v="61"/>
    <n v="58"/>
    <n v="60"/>
    <n v="60"/>
    <m/>
    <m/>
    <m/>
    <m/>
    <m/>
    <m/>
    <m/>
    <m/>
    <m/>
    <m/>
    <m/>
    <m/>
  </r>
  <r>
    <x v="6"/>
    <m/>
    <m/>
    <m/>
    <m/>
    <m/>
    <n v="4"/>
    <n v="4"/>
    <n v="5"/>
    <n v="5"/>
    <n v="5"/>
    <n v="6"/>
    <n v="7"/>
    <n v="7"/>
    <n v="6"/>
    <n v="6"/>
    <n v="7"/>
    <n v="5"/>
  </r>
  <r>
    <x v="7"/>
    <m/>
    <m/>
    <m/>
    <m/>
    <m/>
    <n v="58"/>
    <n v="57"/>
    <n v="60"/>
    <n v="60"/>
    <n v="53"/>
    <n v="55"/>
    <n v="54"/>
    <n v="57"/>
    <n v="56"/>
    <n v="54"/>
    <n v="54"/>
    <n v="51"/>
  </r>
  <r>
    <x v="8"/>
    <n v="77"/>
    <n v="72"/>
    <n v="68"/>
    <n v="65"/>
    <n v="62"/>
    <n v="57"/>
    <n v="63"/>
    <n v="66"/>
    <n v="66"/>
    <n v="78"/>
    <n v="103"/>
    <n v="115"/>
    <n v="124"/>
    <n v="124"/>
    <n v="122"/>
    <n v="119"/>
    <n v="117"/>
  </r>
  <r>
    <x v="9"/>
    <n v="36"/>
    <n v="30"/>
    <n v="28"/>
    <n v="22"/>
    <n v="24"/>
    <n v="24"/>
    <n v="21"/>
    <n v="26"/>
    <n v="28"/>
    <n v="22"/>
    <n v="25"/>
    <n v="34"/>
    <n v="28"/>
    <n v="25"/>
    <n v="30"/>
    <n v="35"/>
    <n v="37"/>
  </r>
  <r>
    <x v="10"/>
    <n v="9"/>
    <n v="7"/>
    <n v="9"/>
    <n v="9"/>
    <n v="8"/>
    <n v="6"/>
    <n v="7"/>
    <n v="8"/>
    <n v="8"/>
    <n v="10"/>
    <n v="15"/>
    <n v="12"/>
    <n v="12"/>
    <n v="9"/>
    <n v="9"/>
    <n v="6"/>
    <n v="9"/>
  </r>
  <r>
    <x v="11"/>
    <n v="0"/>
    <n v="1"/>
    <n v="1"/>
    <n v="0"/>
    <n v="1"/>
    <n v="0"/>
    <n v="0"/>
    <n v="0"/>
    <n v="0"/>
    <n v="0"/>
    <n v="0"/>
    <n v="0"/>
    <n v="1"/>
    <n v="1"/>
    <n v="1"/>
    <n v="1"/>
    <n v="1"/>
  </r>
  <r>
    <x v="12"/>
    <m/>
    <m/>
    <m/>
    <m/>
    <m/>
    <n v="0"/>
    <n v="0"/>
    <n v="0"/>
    <n v="0"/>
    <n v="0"/>
    <n v="0"/>
    <n v="1"/>
    <n v="1"/>
    <n v="1"/>
    <n v="1"/>
    <n v="1"/>
    <n v="1"/>
  </r>
  <r>
    <x v="13"/>
    <n v="6"/>
    <n v="5"/>
    <n v="5"/>
    <n v="1"/>
    <n v="1"/>
    <n v="1"/>
    <n v="1"/>
    <n v="4"/>
    <n v="4"/>
    <n v="6"/>
    <n v="5"/>
    <n v="5"/>
    <n v="5"/>
    <n v="5"/>
    <n v="4"/>
    <n v="4"/>
    <n v="4"/>
  </r>
  <r>
    <x v="14"/>
    <n v="37"/>
    <n v="34"/>
    <n v="32"/>
    <n v="32"/>
    <n v="29"/>
    <n v="36"/>
    <n v="36"/>
    <n v="32"/>
    <n v="30"/>
    <n v="26"/>
    <n v="29"/>
    <n v="36"/>
    <n v="35"/>
    <n v="33"/>
    <n v="47"/>
    <n v="94"/>
    <n v="136"/>
  </r>
  <r>
    <x v="15"/>
    <m/>
    <m/>
    <m/>
    <m/>
    <m/>
    <n v="0"/>
    <n v="0"/>
    <n v="1"/>
    <n v="0"/>
    <n v="0"/>
    <n v="1"/>
    <n v="0"/>
    <n v="0"/>
    <n v="0"/>
    <n v="0"/>
    <n v="2"/>
    <n v="2"/>
  </r>
  <r>
    <x v="16"/>
    <n v="2"/>
    <n v="2"/>
    <n v="2"/>
    <n v="2"/>
    <n v="5"/>
    <n v="8"/>
    <n v="14"/>
    <n v="11"/>
    <n v="4"/>
    <n v="6"/>
    <n v="10"/>
    <n v="10"/>
    <n v="9"/>
    <n v="8"/>
    <n v="9"/>
    <n v="9"/>
    <n v="9"/>
  </r>
  <r>
    <x v="17"/>
    <n v="4"/>
    <n v="4"/>
    <n v="3"/>
    <n v="3"/>
    <n v="2"/>
    <n v="2"/>
    <n v="2"/>
    <n v="2"/>
    <n v="1"/>
    <n v="2"/>
    <n v="2"/>
    <n v="2"/>
    <n v="1"/>
    <n v="1"/>
    <n v="1"/>
    <n v="1"/>
    <n v="1"/>
  </r>
  <r>
    <x v="18"/>
    <m/>
    <m/>
    <m/>
    <m/>
    <m/>
    <m/>
    <m/>
    <n v="1"/>
    <n v="2"/>
    <n v="0"/>
    <n v="0"/>
    <n v="0"/>
    <n v="0"/>
    <n v="0"/>
    <n v="0"/>
    <n v="0"/>
    <n v="0"/>
  </r>
  <r>
    <x v="19"/>
    <n v="24"/>
    <n v="23"/>
    <n v="22"/>
    <n v="19"/>
    <n v="14"/>
    <n v="14"/>
    <n v="13"/>
    <n v="13"/>
    <n v="16"/>
    <n v="17"/>
    <n v="18"/>
    <n v="19"/>
    <n v="18"/>
    <n v="17"/>
    <n v="16"/>
    <n v="19"/>
    <n v="17"/>
  </r>
  <r>
    <x v="20"/>
    <n v="24"/>
    <n v="20"/>
    <n v="19"/>
    <n v="18"/>
    <n v="12"/>
    <n v="9"/>
    <n v="9"/>
    <n v="10"/>
    <n v="7"/>
    <n v="8"/>
    <n v="13"/>
    <n v="10"/>
    <n v="9"/>
    <n v="7"/>
    <n v="9"/>
    <n v="9"/>
    <n v="10"/>
  </r>
  <r>
    <x v="21"/>
    <m/>
    <m/>
    <m/>
    <m/>
    <m/>
    <n v="1"/>
    <n v="1"/>
    <n v="1"/>
    <n v="1"/>
    <n v="1"/>
    <n v="4"/>
    <n v="3"/>
    <n v="3"/>
    <n v="3"/>
    <n v="14"/>
    <n v="30"/>
    <n v="38"/>
  </r>
  <r>
    <x v="22"/>
    <n v="7"/>
    <n v="10"/>
    <n v="9"/>
    <n v="10"/>
    <n v="9"/>
    <n v="10"/>
    <n v="10"/>
    <n v="11"/>
    <n v="12"/>
    <n v="13"/>
    <n v="11"/>
    <n v="10"/>
    <n v="11"/>
    <n v="9"/>
    <n v="8"/>
    <n v="10"/>
    <n v="10"/>
  </r>
  <r>
    <x v="23"/>
    <n v="1"/>
    <n v="1"/>
    <n v="1"/>
    <n v="0"/>
    <n v="0"/>
    <n v="4"/>
    <n v="5"/>
    <n v="3"/>
    <n v="4"/>
    <n v="6"/>
    <n v="6"/>
    <n v="12"/>
    <n v="20"/>
    <n v="18"/>
    <n v="17"/>
    <n v="15"/>
    <n v="20"/>
  </r>
  <r>
    <x v="24"/>
    <m/>
    <m/>
    <m/>
    <m/>
    <m/>
    <m/>
    <m/>
    <m/>
    <m/>
    <m/>
    <m/>
    <m/>
    <m/>
    <m/>
    <m/>
    <m/>
    <n v="1"/>
  </r>
  <r>
    <x v="25"/>
    <n v="13"/>
    <n v="15"/>
    <n v="16"/>
    <n v="17"/>
    <n v="14"/>
    <n v="17"/>
    <n v="27"/>
    <n v="27"/>
    <n v="35"/>
    <n v="45"/>
    <n v="42"/>
    <n v="64"/>
    <n v="75"/>
    <n v="78"/>
    <n v="108"/>
    <n v="130"/>
    <n v="144"/>
  </r>
  <r>
    <x v="26"/>
    <n v="3"/>
    <n v="5"/>
    <n v="3"/>
    <n v="2"/>
    <n v="2"/>
    <n v="2"/>
    <n v="2"/>
    <n v="2"/>
    <n v="2"/>
    <n v="3"/>
    <n v="3"/>
    <n v="3"/>
    <n v="3"/>
    <n v="1"/>
    <n v="1"/>
    <n v="1"/>
    <n v="1"/>
  </r>
  <r>
    <x v="27"/>
    <m/>
    <m/>
    <m/>
    <m/>
    <m/>
    <m/>
    <m/>
    <m/>
    <m/>
    <m/>
    <m/>
    <m/>
    <m/>
    <m/>
    <m/>
    <n v="1"/>
    <n v="1"/>
  </r>
  <r>
    <x v="28"/>
    <m/>
    <m/>
    <m/>
    <m/>
    <m/>
    <n v="0"/>
    <n v="0"/>
    <n v="0"/>
    <n v="1"/>
    <n v="0"/>
    <n v="0"/>
    <n v="0"/>
    <n v="0"/>
    <n v="0"/>
    <n v="1"/>
    <n v="0"/>
    <n v="0"/>
  </r>
  <r>
    <x v="29"/>
    <m/>
    <m/>
    <m/>
    <m/>
    <m/>
    <n v="1"/>
    <n v="1"/>
    <n v="1"/>
    <n v="1"/>
    <n v="1"/>
    <n v="1"/>
    <n v="1"/>
    <n v="1"/>
    <n v="1"/>
    <n v="1"/>
    <n v="2"/>
    <n v="2"/>
  </r>
  <r>
    <x v="30"/>
    <m/>
    <m/>
    <m/>
    <m/>
    <m/>
    <n v="0"/>
    <n v="0"/>
    <n v="1"/>
    <n v="0"/>
    <n v="0"/>
    <n v="0"/>
    <n v="0"/>
    <n v="0"/>
    <n v="0"/>
    <n v="0"/>
    <n v="1"/>
    <n v="0"/>
  </r>
  <r>
    <x v="31"/>
    <n v="2"/>
    <n v="1"/>
    <n v="1"/>
    <n v="1"/>
    <n v="1"/>
    <n v="2"/>
    <n v="1"/>
    <n v="1"/>
    <n v="1"/>
    <n v="1"/>
    <n v="1"/>
    <n v="4"/>
    <n v="3"/>
    <n v="2"/>
    <n v="2"/>
    <n v="2"/>
    <n v="2"/>
  </r>
  <r>
    <x v="32"/>
    <m/>
    <m/>
    <m/>
    <m/>
    <m/>
    <n v="1"/>
    <n v="1"/>
    <n v="1"/>
    <n v="1"/>
    <n v="1"/>
    <n v="1"/>
    <n v="1"/>
    <n v="1"/>
    <n v="0"/>
    <n v="0"/>
    <n v="0"/>
    <n v="0"/>
  </r>
  <r>
    <x v="33"/>
    <n v="1"/>
    <n v="1"/>
    <n v="1"/>
    <n v="3"/>
    <n v="4"/>
    <n v="5"/>
    <n v="5"/>
    <n v="5"/>
    <n v="5"/>
    <n v="5"/>
    <n v="5"/>
    <n v="4"/>
    <n v="4"/>
    <n v="4"/>
    <n v="4"/>
    <n v="4"/>
    <n v="3"/>
  </r>
  <r>
    <x v="34"/>
    <m/>
    <m/>
    <m/>
    <m/>
    <m/>
    <m/>
    <m/>
    <m/>
    <m/>
    <m/>
    <m/>
    <m/>
    <m/>
    <m/>
    <m/>
    <n v="2"/>
    <n v="0"/>
  </r>
  <r>
    <x v="35"/>
    <m/>
    <m/>
    <m/>
    <m/>
    <m/>
    <n v="4"/>
    <n v="5"/>
    <n v="5"/>
    <n v="7"/>
    <n v="8"/>
    <n v="7"/>
    <n v="14"/>
    <n v="16"/>
    <n v="11"/>
    <n v="20"/>
    <n v="25"/>
    <n v="26"/>
  </r>
  <r>
    <x v="36"/>
    <m/>
    <m/>
    <m/>
    <m/>
    <m/>
    <n v="0"/>
    <n v="0"/>
    <n v="0"/>
    <n v="0"/>
    <n v="6"/>
    <n v="5"/>
    <n v="11"/>
    <n v="12"/>
    <n v="15"/>
    <n v="19"/>
    <n v="27"/>
    <n v="30"/>
  </r>
  <r>
    <x v="37"/>
    <m/>
    <m/>
    <m/>
    <m/>
    <m/>
    <n v="2"/>
    <n v="2"/>
    <n v="1"/>
    <n v="1"/>
    <n v="1"/>
    <n v="1"/>
    <n v="2"/>
    <n v="2"/>
    <n v="2"/>
    <n v="1"/>
    <n v="1"/>
    <n v="1"/>
  </r>
  <r>
    <x v="38"/>
    <n v="11"/>
    <n v="5"/>
    <n v="6"/>
    <n v="8"/>
    <n v="4"/>
    <n v="8"/>
    <n v="8"/>
    <n v="7"/>
    <n v="7"/>
    <n v="13"/>
    <n v="15"/>
    <n v="12"/>
    <n v="13"/>
    <n v="15"/>
    <n v="11"/>
    <n v="17"/>
    <n v="12"/>
  </r>
  <r>
    <x v="39"/>
    <n v="4"/>
    <n v="4"/>
    <n v="4"/>
    <n v="4"/>
    <n v="1"/>
    <n v="1"/>
    <n v="1"/>
    <n v="1"/>
    <n v="0"/>
    <n v="0"/>
    <n v="0"/>
    <n v="0"/>
    <n v="0"/>
    <n v="0"/>
    <n v="0"/>
    <n v="0"/>
    <n v="0"/>
  </r>
  <r>
    <x v="40"/>
    <n v="71"/>
    <n v="73"/>
    <n v="64"/>
    <n v="50"/>
    <n v="45"/>
    <n v="44"/>
    <n v="48"/>
    <n v="48"/>
    <n v="43"/>
    <n v="46"/>
    <n v="46"/>
    <n v="45"/>
    <n v="43"/>
    <n v="43"/>
    <n v="40"/>
    <n v="38"/>
    <n v="41"/>
  </r>
  <r>
    <x v="41"/>
    <m/>
    <m/>
    <m/>
    <m/>
    <m/>
    <n v="1"/>
    <n v="1"/>
    <n v="1"/>
    <n v="1"/>
    <n v="1"/>
    <n v="1"/>
    <n v="0"/>
    <n v="0"/>
    <n v="0"/>
    <n v="0"/>
    <n v="0"/>
    <n v="1"/>
  </r>
  <r>
    <x v="42"/>
    <m/>
    <m/>
    <m/>
    <m/>
    <m/>
    <n v="1"/>
    <n v="1"/>
    <n v="0"/>
    <n v="0"/>
    <n v="0"/>
    <n v="0"/>
    <n v="0"/>
    <n v="1"/>
    <n v="1"/>
    <n v="1"/>
    <n v="1"/>
    <n v="1"/>
  </r>
  <r>
    <x v="43"/>
    <n v="2"/>
    <n v="1"/>
    <n v="1"/>
    <n v="1"/>
    <n v="1"/>
    <n v="3"/>
    <n v="2"/>
    <n v="1"/>
    <n v="1"/>
    <n v="1"/>
    <n v="1"/>
    <n v="1"/>
    <n v="4"/>
    <n v="4"/>
    <n v="2"/>
    <n v="1"/>
    <n v="1"/>
  </r>
  <r>
    <x v="44"/>
    <m/>
    <m/>
    <m/>
    <m/>
    <m/>
    <m/>
    <m/>
    <m/>
    <m/>
    <m/>
    <m/>
    <m/>
    <m/>
    <m/>
    <m/>
    <n v="1"/>
    <n v="2"/>
  </r>
  <r>
    <x v="45"/>
    <m/>
    <m/>
    <m/>
    <m/>
    <m/>
    <n v="0"/>
    <n v="0"/>
    <n v="0"/>
    <n v="1"/>
    <n v="1"/>
    <n v="0"/>
    <n v="0"/>
    <n v="0"/>
    <n v="0"/>
    <n v="0"/>
    <n v="0"/>
    <n v="0"/>
  </r>
  <r>
    <x v="46"/>
    <m/>
    <m/>
    <m/>
    <m/>
    <m/>
    <m/>
    <m/>
    <m/>
    <m/>
    <m/>
    <m/>
    <m/>
    <m/>
    <m/>
    <m/>
    <n v="1"/>
    <n v="0"/>
  </r>
  <r>
    <x v="47"/>
    <m/>
    <m/>
    <m/>
    <m/>
    <m/>
    <n v="1"/>
    <n v="1"/>
    <n v="1"/>
    <n v="1"/>
    <n v="1"/>
    <n v="1"/>
    <n v="1"/>
    <n v="1"/>
    <n v="1"/>
    <n v="1"/>
    <n v="1"/>
    <n v="1"/>
  </r>
  <r>
    <x v="48"/>
    <m/>
    <m/>
    <m/>
    <m/>
    <m/>
    <n v="1"/>
    <n v="1"/>
    <n v="1"/>
    <n v="1"/>
    <n v="1"/>
    <n v="1"/>
    <n v="1"/>
    <n v="1"/>
    <n v="1"/>
    <n v="1"/>
    <n v="1"/>
    <n v="3"/>
  </r>
  <r>
    <x v="49"/>
    <m/>
    <m/>
    <m/>
    <m/>
    <m/>
    <n v="1"/>
    <n v="1"/>
    <n v="1"/>
    <n v="1"/>
    <n v="1"/>
    <n v="1"/>
    <n v="1"/>
    <n v="1"/>
    <n v="1"/>
    <n v="1"/>
    <n v="1"/>
    <n v="1"/>
  </r>
  <r>
    <x v="50"/>
    <m/>
    <m/>
    <m/>
    <m/>
    <m/>
    <n v="0"/>
    <n v="0"/>
    <n v="0"/>
    <n v="0"/>
    <n v="0"/>
    <n v="0"/>
    <n v="1"/>
    <n v="0"/>
    <n v="0"/>
    <n v="0"/>
    <n v="3"/>
    <n v="0"/>
  </r>
  <r>
    <x v="51"/>
    <n v="87"/>
    <n v="85"/>
    <n v="86"/>
    <n v="89"/>
    <n v="87"/>
    <n v="79"/>
    <n v="83"/>
    <n v="85"/>
    <n v="103"/>
    <n v="143"/>
    <n v="180"/>
    <n v="231"/>
    <n v="283"/>
    <n v="280"/>
    <n v="320"/>
    <n v="335"/>
    <n v="371"/>
  </r>
  <r>
    <x v="52"/>
    <n v="1"/>
    <n v="2"/>
    <n v="3"/>
    <n v="1"/>
    <n v="0"/>
    <n v="0"/>
    <n v="0"/>
    <n v="0"/>
    <n v="0"/>
    <n v="0"/>
    <n v="0"/>
    <n v="0"/>
    <n v="0"/>
    <n v="1"/>
    <n v="1"/>
    <n v="1"/>
    <n v="1"/>
  </r>
  <r>
    <x v="53"/>
    <n v="1"/>
    <n v="1"/>
    <n v="1"/>
    <n v="1"/>
    <n v="0"/>
    <n v="0"/>
    <n v="0"/>
    <n v="0"/>
    <n v="0"/>
    <n v="0"/>
    <n v="0"/>
    <n v="0"/>
    <n v="0"/>
    <n v="0"/>
    <n v="0"/>
    <n v="0"/>
    <n v="0"/>
  </r>
  <r>
    <x v="54"/>
    <m/>
    <m/>
    <m/>
    <m/>
    <m/>
    <m/>
    <m/>
    <m/>
    <m/>
    <m/>
    <m/>
    <m/>
    <m/>
    <m/>
    <m/>
    <m/>
    <n v="1"/>
  </r>
  <r>
    <x v="55"/>
    <m/>
    <m/>
    <m/>
    <m/>
    <m/>
    <n v="0"/>
    <n v="0"/>
    <n v="0"/>
    <n v="0"/>
    <n v="0"/>
    <n v="1"/>
    <n v="1"/>
    <n v="1"/>
    <n v="1"/>
    <n v="1"/>
    <n v="1"/>
    <n v="1"/>
  </r>
  <r>
    <x v="56"/>
    <n v="1"/>
    <n v="0"/>
    <n v="0"/>
    <n v="1"/>
    <n v="1"/>
    <n v="0"/>
    <n v="0"/>
    <n v="0"/>
    <n v="0"/>
    <n v="0"/>
    <n v="0"/>
    <n v="0"/>
    <n v="1"/>
    <n v="1"/>
    <n v="1"/>
    <n v="0"/>
    <n v="0"/>
  </r>
  <r>
    <x v="57"/>
    <n v="10"/>
    <n v="9"/>
    <n v="8"/>
    <n v="11"/>
    <n v="20"/>
    <n v="0"/>
    <n v="2"/>
    <n v="2"/>
    <n v="0"/>
    <n v="0"/>
    <n v="1"/>
    <n v="1"/>
    <n v="1"/>
    <n v="1"/>
    <n v="0"/>
    <m/>
    <n v="0"/>
  </r>
</pivotCacheRecords>
</file>

<file path=xl/pivotCache/pivotCacheRecords17.xml><?xml version="1.0" encoding="utf-8"?>
<pivotCacheRecords xmlns="http://schemas.openxmlformats.org/spreadsheetml/2006/main" xmlns:r="http://schemas.openxmlformats.org/officeDocument/2006/relationships" count="121">
  <r>
    <x v="0"/>
    <x v="0"/>
    <n v="182"/>
    <n v="9652"/>
    <n v="54131"/>
    <n v="282095"/>
    <n v="419866"/>
    <n v="114000"/>
  </r>
  <r>
    <x v="0"/>
    <x v="1"/>
    <n v="65"/>
    <n v="385"/>
    <n v="1392"/>
    <n v="1952"/>
    <n v="4451"/>
    <n v="2381"/>
  </r>
  <r>
    <x v="0"/>
    <x v="2"/>
    <n v="48"/>
    <n v="676"/>
    <n v="2526"/>
    <n v="6006"/>
    <n v="10749"/>
    <n v="4517"/>
  </r>
  <r>
    <x v="0"/>
    <x v="3"/>
    <n v="24"/>
    <n v="576"/>
    <n v="2185"/>
    <n v="4377"/>
    <n v="8723"/>
    <n v="4140"/>
  </r>
  <r>
    <x v="0"/>
    <x v="4"/>
    <n v="12"/>
    <n v="499"/>
    <n v="2166"/>
    <n v="7921"/>
    <n v="12555"/>
    <n v="4408"/>
  </r>
  <r>
    <x v="0"/>
    <x v="5"/>
    <n v="14"/>
    <n v="974"/>
    <n v="5055"/>
    <n v="32797"/>
    <n v="50292"/>
    <n v="9863"/>
  </r>
  <r>
    <x v="0"/>
    <x v="6"/>
    <n v="7"/>
    <n v="944"/>
    <n v="5956"/>
    <n v="25558"/>
    <n v="37149"/>
    <n v="10406"/>
  </r>
  <r>
    <x v="0"/>
    <x v="7"/>
    <n v="4"/>
    <n v="934"/>
    <n v="5380"/>
    <n v="37798"/>
    <n v="51177"/>
    <n v="10682"/>
  </r>
  <r>
    <x v="0"/>
    <x v="8"/>
    <n v="4"/>
    <n v="1576"/>
    <n v="11575"/>
    <n v="63575"/>
    <n v="92478"/>
    <n v="24847"/>
  </r>
  <r>
    <x v="0"/>
    <x v="9"/>
    <n v="3"/>
    <n v="1964"/>
    <s v="X"/>
    <s v="X"/>
    <s v="X"/>
    <s v="X"/>
  </r>
  <r>
    <x v="0"/>
    <x v="10"/>
    <n v="1"/>
    <n v="1124"/>
    <s v="X"/>
    <s v="X"/>
    <s v="X"/>
    <s v="X"/>
  </r>
  <r>
    <x v="1"/>
    <x v="0"/>
    <n v="153"/>
    <n v="8921"/>
    <n v="47086"/>
    <n v="217034"/>
    <n v="322126"/>
    <n v="79850"/>
  </r>
  <r>
    <x v="1"/>
    <x v="1"/>
    <n v="50"/>
    <n v="321"/>
    <n v="1182"/>
    <n v="1678"/>
    <n v="3452"/>
    <n v="1690"/>
  </r>
  <r>
    <x v="1"/>
    <x v="2"/>
    <n v="38"/>
    <n v="532"/>
    <n v="1736"/>
    <n v="3867"/>
    <n v="6999"/>
    <n v="2982"/>
  </r>
  <r>
    <x v="1"/>
    <x v="3"/>
    <n v="20"/>
    <n v="492"/>
    <n v="1654"/>
    <n v="2477"/>
    <n v="5610"/>
    <n v="2984"/>
  </r>
  <r>
    <x v="1"/>
    <x v="4"/>
    <n v="13"/>
    <n v="518"/>
    <n v="2129"/>
    <n v="7625"/>
    <n v="12355"/>
    <n v="4059"/>
  </r>
  <r>
    <x v="1"/>
    <x v="5"/>
    <n v="12"/>
    <n v="734"/>
    <n v="3671"/>
    <n v="16749"/>
    <n v="25344"/>
    <n v="6680"/>
  </r>
  <r>
    <x v="1"/>
    <x v="6"/>
    <n v="9"/>
    <n v="1263"/>
    <n v="7293"/>
    <n v="34939"/>
    <n v="48940"/>
    <n v="9796"/>
  </r>
  <r>
    <x v="1"/>
    <x v="7"/>
    <n v="4"/>
    <n v="1013"/>
    <n v="5424"/>
    <n v="36049"/>
    <n v="58856"/>
    <n v="18639"/>
  </r>
  <r>
    <x v="1"/>
    <x v="8"/>
    <n v="3"/>
    <n v="1171"/>
    <n v="8200"/>
    <n v="33276"/>
    <n v="54536"/>
    <n v="12368"/>
  </r>
  <r>
    <x v="1"/>
    <x v="9"/>
    <n v="3"/>
    <n v="1874"/>
    <s v="X"/>
    <s v="X"/>
    <s v="X"/>
    <s v="X"/>
  </r>
  <r>
    <x v="1"/>
    <x v="10"/>
    <n v="1"/>
    <n v="1003"/>
    <s v="X"/>
    <s v="X"/>
    <s v="X"/>
    <s v="X"/>
  </r>
  <r>
    <x v="2"/>
    <x v="0"/>
    <n v="146"/>
    <n v="8711"/>
    <n v="48025"/>
    <n v="216188"/>
    <n v="337943"/>
    <n v="107739"/>
  </r>
  <r>
    <x v="2"/>
    <x v="1"/>
    <n v="44"/>
    <n v="289"/>
    <n v="1019"/>
    <n v="1744"/>
    <n v="3350"/>
    <n v="1531"/>
  </r>
  <r>
    <x v="2"/>
    <x v="2"/>
    <n v="37"/>
    <n v="510"/>
    <n v="1618"/>
    <n v="5191"/>
    <n v="8452"/>
    <n v="3106"/>
  </r>
  <r>
    <x v="2"/>
    <x v="3"/>
    <n v="21"/>
    <n v="512"/>
    <n v="1949"/>
    <n v="2507"/>
    <n v="5762"/>
    <n v="3100"/>
  </r>
  <r>
    <x v="2"/>
    <x v="4"/>
    <n v="12"/>
    <n v="465"/>
    <n v="1618"/>
    <n v="4942"/>
    <n v="8808"/>
    <n v="3456"/>
  </r>
  <r>
    <x v="2"/>
    <x v="5"/>
    <n v="13"/>
    <n v="812"/>
    <n v="4379"/>
    <n v="19068"/>
    <n v="22829"/>
    <n v="7251"/>
  </r>
  <r>
    <x v="2"/>
    <x v="6"/>
    <n v="7"/>
    <n v="939"/>
    <n v="5385"/>
    <n v="24501"/>
    <n v="41599"/>
    <n v="14495"/>
  </r>
  <r>
    <x v="2"/>
    <x v="7"/>
    <n v="4"/>
    <n v="906"/>
    <n v="4810"/>
    <n v="31906"/>
    <n v="52194"/>
    <n v="18146"/>
  </r>
  <r>
    <x v="2"/>
    <x v="8"/>
    <n v="5"/>
    <n v="2017"/>
    <n v="11380"/>
    <n v="71987"/>
    <n v="110229"/>
    <n v="33168"/>
  </r>
  <r>
    <x v="2"/>
    <x v="9"/>
    <n v="3"/>
    <n v="2261"/>
    <n v="15868"/>
    <n v="54344"/>
    <n v="84720"/>
    <n v="23485"/>
  </r>
  <r>
    <x v="2"/>
    <x v="10"/>
    <n v="0"/>
    <n v="0"/>
    <n v="0"/>
    <n v="0"/>
    <n v="0"/>
    <n v="0"/>
  </r>
  <r>
    <x v="3"/>
    <x v="0"/>
    <n v="130"/>
    <n v="7222"/>
    <n v="37361"/>
    <n v="214500"/>
    <n v="332109"/>
    <n v="101636"/>
  </r>
  <r>
    <x v="3"/>
    <x v="1"/>
    <n v="38"/>
    <n v="256"/>
    <n v="909"/>
    <n v="1587"/>
    <n v="3210"/>
    <n v="1547"/>
  </r>
  <r>
    <x v="3"/>
    <x v="2"/>
    <n v="31"/>
    <n v="424"/>
    <n v="1417"/>
    <n v="2516"/>
    <n v="5626"/>
    <n v="2962"/>
  </r>
  <r>
    <x v="3"/>
    <x v="3"/>
    <n v="20"/>
    <n v="486"/>
    <n v="1839"/>
    <n v="5289"/>
    <n v="8831"/>
    <n v="3373"/>
  </r>
  <r>
    <x v="3"/>
    <x v="4"/>
    <n v="12"/>
    <n v="474"/>
    <n v="1674"/>
    <n v="6950"/>
    <n v="11188"/>
    <n v="3366"/>
  </r>
  <r>
    <x v="3"/>
    <x v="5"/>
    <n v="13"/>
    <n v="806"/>
    <n v="3611"/>
    <n v="9437"/>
    <n v="22205"/>
    <n v="8600"/>
  </r>
  <r>
    <x v="3"/>
    <x v="6"/>
    <n v="5"/>
    <n v="637"/>
    <s v="X"/>
    <s v="X"/>
    <s v="X"/>
    <s v="X"/>
  </r>
  <r>
    <x v="3"/>
    <x v="7"/>
    <n v="5"/>
    <n v="1172"/>
    <s v="X"/>
    <s v="X"/>
    <s v="X"/>
    <s v="X"/>
  </r>
  <r>
    <x v="3"/>
    <x v="8"/>
    <n v="4"/>
    <n v="1569"/>
    <s v="X"/>
    <s v="X"/>
    <s v="X"/>
    <s v="X"/>
  </r>
  <r>
    <x v="3"/>
    <x v="9"/>
    <n v="2"/>
    <n v="1398"/>
    <s v="X"/>
    <s v="X"/>
    <s v="X"/>
    <s v="X"/>
  </r>
  <r>
    <x v="3"/>
    <x v="10"/>
    <n v="0"/>
    <n v="0"/>
    <n v="0"/>
    <n v="0"/>
    <n v="0"/>
    <n v="0"/>
  </r>
  <r>
    <x v="4"/>
    <x v="0"/>
    <n v="120"/>
    <n v="7196"/>
    <n v="38874"/>
    <n v="209976"/>
    <n v="316889"/>
    <n v="93506"/>
  </r>
  <r>
    <x v="4"/>
    <x v="1"/>
    <n v="32"/>
    <n v="218"/>
    <n v="762"/>
    <n v="1403"/>
    <n v="2756"/>
    <n v="1290"/>
  </r>
  <r>
    <x v="4"/>
    <x v="2"/>
    <n v="33"/>
    <n v="424"/>
    <n v="1468"/>
    <n v="3022"/>
    <n v="6001"/>
    <n v="2838"/>
  </r>
  <r>
    <x v="4"/>
    <x v="3"/>
    <n v="18"/>
    <n v="442"/>
    <n v="1656"/>
    <n v="3343"/>
    <n v="6352"/>
    <n v="2866"/>
  </r>
  <r>
    <x v="4"/>
    <x v="4"/>
    <n v="11"/>
    <n v="469"/>
    <n v="1581"/>
    <n v="5549"/>
    <n v="8958"/>
    <n v="4705"/>
  </r>
  <r>
    <x v="4"/>
    <x v="5"/>
    <n v="9"/>
    <n v="584"/>
    <n v="2745"/>
    <n v="5864"/>
    <n v="12526"/>
    <n v="5099"/>
  </r>
  <r>
    <x v="4"/>
    <x v="6"/>
    <n v="7"/>
    <n v="926"/>
    <n v="6359"/>
    <n v="32133"/>
    <n v="52676"/>
    <n v="16605"/>
  </r>
  <r>
    <x v="4"/>
    <x v="7"/>
    <n v="3"/>
    <n v="703"/>
    <s v="X"/>
    <s v="X"/>
    <s v="X"/>
    <s v="X"/>
  </r>
  <r>
    <x v="4"/>
    <x v="8"/>
    <n v="4"/>
    <n v="1524"/>
    <s v="X"/>
    <s v="X"/>
    <s v="X"/>
    <s v="X"/>
  </r>
  <r>
    <x v="4"/>
    <x v="9"/>
    <n v="3"/>
    <n v="1906"/>
    <s v="X"/>
    <s v="X"/>
    <s v="X"/>
    <s v="X"/>
  </r>
  <r>
    <x v="4"/>
    <x v="10"/>
    <n v="0"/>
    <n v="0"/>
    <n v="0"/>
    <n v="0"/>
    <n v="0"/>
    <n v="0"/>
  </r>
  <r>
    <x v="5"/>
    <x v="0"/>
    <n v="123"/>
    <n v="7468"/>
    <n v="42100"/>
    <n v="219648"/>
    <n v="330678"/>
    <n v="95818"/>
  </r>
  <r>
    <x v="5"/>
    <x v="1"/>
    <n v="29"/>
    <n v="203"/>
    <n v="739"/>
    <n v="1260"/>
    <n v="2839"/>
    <n v="1474"/>
  </r>
  <r>
    <x v="5"/>
    <x v="2"/>
    <n v="33"/>
    <n v="434"/>
    <n v="1530"/>
    <n v="2198"/>
    <n v="5196"/>
    <n v="2798"/>
  </r>
  <r>
    <x v="5"/>
    <x v="3"/>
    <n v="21"/>
    <n v="526"/>
    <n v="2047"/>
    <n v="4922"/>
    <n v="8868"/>
    <n v="3682"/>
  </r>
  <r>
    <x v="5"/>
    <x v="4"/>
    <n v="13"/>
    <n v="550"/>
    <n v="2255"/>
    <n v="6916"/>
    <n v="11651"/>
    <n v="1828"/>
  </r>
  <r>
    <x v="5"/>
    <x v="5"/>
    <n v="10"/>
    <n v="645"/>
    <n v="2749"/>
    <n v="5899"/>
    <n v="12606"/>
    <n v="6302"/>
  </r>
  <r>
    <x v="5"/>
    <x v="6"/>
    <n v="8"/>
    <n v="1128"/>
    <n v="6883"/>
    <n v="35503"/>
    <n v="55179"/>
    <n v="17113"/>
  </r>
  <r>
    <x v="5"/>
    <x v="7"/>
    <n v="2"/>
    <n v="516"/>
    <s v="X"/>
    <s v="X"/>
    <s v="X"/>
    <s v="X"/>
  </r>
  <r>
    <x v="5"/>
    <x v="8"/>
    <n v="4"/>
    <n v="1544"/>
    <n v="11339"/>
    <n v="67464"/>
    <n v="93499"/>
    <n v="23221"/>
  </r>
  <r>
    <x v="5"/>
    <x v="9"/>
    <n v="3"/>
    <n v="1922"/>
    <s v="X"/>
    <s v="X"/>
    <s v="X"/>
    <s v="X"/>
  </r>
  <r>
    <x v="5"/>
    <x v="10"/>
    <s v="-"/>
    <s v="-"/>
    <s v="-"/>
    <s v="-"/>
    <s v="-"/>
    <s v="-"/>
  </r>
  <r>
    <x v="6"/>
    <x v="0"/>
    <n v="129"/>
    <n v="8339"/>
    <n v="49515"/>
    <n v="226440"/>
    <n v="363943"/>
    <n v="115773"/>
  </r>
  <r>
    <x v="6"/>
    <x v="1"/>
    <n v="42"/>
    <n v="267"/>
    <n v="1009"/>
    <n v="1681"/>
    <n v="3979"/>
    <n v="2130"/>
  </r>
  <r>
    <x v="6"/>
    <x v="2"/>
    <n v="27"/>
    <n v="368"/>
    <n v="1451"/>
    <n v="3808"/>
    <n v="7773"/>
    <n v="3685"/>
  </r>
  <r>
    <x v="6"/>
    <x v="3"/>
    <n v="20"/>
    <n v="475"/>
    <n v="1839"/>
    <n v="4438"/>
    <n v="9352"/>
    <n v="4565"/>
  </r>
  <r>
    <x v="6"/>
    <x v="4"/>
    <n v="9"/>
    <n v="366"/>
    <n v="1251"/>
    <n v="2494"/>
    <n v="5377"/>
    <n v="2426"/>
  </r>
  <r>
    <x v="6"/>
    <x v="5"/>
    <n v="13"/>
    <n v="758"/>
    <n v="3228"/>
    <n v="14057"/>
    <n v="27002"/>
    <n v="11160"/>
  </r>
  <r>
    <x v="6"/>
    <x v="6"/>
    <n v="7"/>
    <n v="866"/>
    <n v="5182"/>
    <n v="32263"/>
    <n v="51051"/>
    <n v="16343"/>
  </r>
  <r>
    <x v="6"/>
    <x v="7"/>
    <n v="3"/>
    <n v="665"/>
    <s v="X"/>
    <s v="X"/>
    <s v="X"/>
    <s v="X"/>
  </r>
  <r>
    <x v="6"/>
    <x v="8"/>
    <n v="4"/>
    <n v="1551"/>
    <n v="11840"/>
    <n v="64995"/>
    <n v="102338"/>
    <n v="29061"/>
  </r>
  <r>
    <x v="6"/>
    <x v="9"/>
    <n v="3"/>
    <n v="1953"/>
    <n v="11175"/>
    <n v="76371"/>
    <n v="109121"/>
    <n v="27686"/>
  </r>
  <r>
    <x v="6"/>
    <x v="10"/>
    <n v="1"/>
    <n v="1070"/>
    <s v="X"/>
    <s v="X"/>
    <s v="X"/>
    <s v="X"/>
  </r>
  <r>
    <x v="7"/>
    <x v="0"/>
    <n v="121"/>
    <n v="7454"/>
    <n v="41652"/>
    <n v="221321"/>
    <n v="331648"/>
    <n v="89268"/>
  </r>
  <r>
    <x v="7"/>
    <x v="1"/>
    <n v="30"/>
    <n v="210"/>
    <n v="743"/>
    <n v="1245"/>
    <n v="2885"/>
    <n v="1521"/>
  </r>
  <r>
    <x v="7"/>
    <x v="2"/>
    <n v="33"/>
    <n v="453"/>
    <n v="1755"/>
    <n v="4227"/>
    <n v="8104"/>
    <n v="3592"/>
  </r>
  <r>
    <x v="7"/>
    <x v="3"/>
    <n v="18"/>
    <n v="444"/>
    <n v="1663"/>
    <n v="3666"/>
    <n v="7208"/>
    <n v="3281"/>
  </r>
  <r>
    <x v="7"/>
    <x v="4"/>
    <n v="11"/>
    <n v="458"/>
    <n v="1565"/>
    <n v="2918"/>
    <n v="5867"/>
    <n v="2356"/>
  </r>
  <r>
    <x v="7"/>
    <x v="5"/>
    <n v="13"/>
    <n v="872"/>
    <n v="4375"/>
    <n v="10269"/>
    <n v="20263"/>
    <n v="9696"/>
  </r>
  <r>
    <x v="7"/>
    <x v="6"/>
    <n v="7"/>
    <n v="1034"/>
    <n v="7255"/>
    <n v="34528"/>
    <n v="50935"/>
    <n v="13878"/>
  </r>
  <r>
    <x v="7"/>
    <x v="7"/>
    <n v="2"/>
    <n v="451"/>
    <s v="X"/>
    <s v="X"/>
    <s v="X"/>
    <s v="X"/>
  </r>
  <r>
    <x v="7"/>
    <x v="8"/>
    <n v="4"/>
    <n v="1648"/>
    <n v="12161"/>
    <n v="57654"/>
    <n v="93823"/>
    <n v="25219"/>
  </r>
  <r>
    <x v="7"/>
    <x v="9"/>
    <n v="3"/>
    <n v="1884"/>
    <s v="X"/>
    <s v="X"/>
    <s v="X"/>
    <s v="X"/>
  </r>
  <r>
    <x v="7"/>
    <x v="10"/>
    <s v="-"/>
    <s v="-"/>
    <s v="-"/>
    <s v="-"/>
    <s v="-"/>
    <s v="-"/>
  </r>
  <r>
    <x v="8"/>
    <x v="0"/>
    <n v="120"/>
    <n v="7457"/>
    <n v="41425"/>
    <n v="242890"/>
    <n v="411695"/>
    <n v="153902"/>
  </r>
  <r>
    <x v="8"/>
    <x v="1"/>
    <n v="27"/>
    <n v="186"/>
    <n v="728"/>
    <n v="1197"/>
    <n v="2746"/>
    <n v="1437"/>
  </r>
  <r>
    <x v="8"/>
    <x v="2"/>
    <n v="33"/>
    <n v="430"/>
    <n v="1575"/>
    <n v="2932"/>
    <n v="6469"/>
    <n v="3277"/>
  </r>
  <r>
    <x v="8"/>
    <x v="3"/>
    <n v="22"/>
    <n v="550"/>
    <n v="2111"/>
    <n v="5726"/>
    <n v="10491"/>
    <n v="4414"/>
  </r>
  <r>
    <x v="8"/>
    <x v="4"/>
    <n v="9"/>
    <n v="356"/>
    <n v="1005"/>
    <n v="1989"/>
    <n v="4267"/>
    <n v="1919"/>
  </r>
  <r>
    <x v="8"/>
    <x v="5"/>
    <n v="12"/>
    <n v="779"/>
    <n v="3637"/>
    <n v="9381"/>
    <n v="22053"/>
    <n v="11428"/>
  </r>
  <r>
    <x v="8"/>
    <x v="6"/>
    <n v="8"/>
    <n v="1123"/>
    <n v="8379"/>
    <n v="47575"/>
    <n v="69190"/>
    <n v="19414"/>
  </r>
  <r>
    <x v="8"/>
    <x v="7"/>
    <n v="2"/>
    <n v="434"/>
    <s v="X"/>
    <s v="X"/>
    <s v="X"/>
    <s v="X"/>
  </r>
  <r>
    <x v="8"/>
    <x v="8"/>
    <n v="3"/>
    <n v="1140"/>
    <s v="X"/>
    <s v="X"/>
    <s v="X"/>
    <s v="X"/>
  </r>
  <r>
    <x v="8"/>
    <x v="9"/>
    <n v="4"/>
    <n v="2459"/>
    <n v="13715"/>
    <n v="126815"/>
    <n v="160420"/>
    <n v="32196"/>
  </r>
  <r>
    <x v="8"/>
    <x v="10"/>
    <s v="-"/>
    <s v="-"/>
    <s v="-"/>
    <s v="-"/>
    <s v="-"/>
    <s v="-"/>
  </r>
  <r>
    <x v="9"/>
    <x v="0"/>
    <n v="115"/>
    <n v="7497"/>
    <n v="41389"/>
    <n v="258929"/>
    <n v="430618"/>
    <n v="153604"/>
  </r>
  <r>
    <x v="9"/>
    <x v="1"/>
    <n v="29"/>
    <n v="201"/>
    <n v="789"/>
    <n v="1410"/>
    <n v="3264"/>
    <n v="1720"/>
  </r>
  <r>
    <x v="9"/>
    <x v="2"/>
    <n v="28"/>
    <n v="383"/>
    <n v="1417"/>
    <n v="2559"/>
    <n v="5709"/>
    <n v="2919"/>
  </r>
  <r>
    <x v="9"/>
    <x v="3"/>
    <n v="21"/>
    <n v="520"/>
    <n v="1865"/>
    <n v="3965"/>
    <n v="7590"/>
    <n v="3359"/>
  </r>
  <r>
    <x v="9"/>
    <x v="4"/>
    <n v="8"/>
    <n v="305"/>
    <n v="1018"/>
    <n v="1937"/>
    <n v="6657"/>
    <n v="4093"/>
  </r>
  <r>
    <x v="9"/>
    <x v="5"/>
    <n v="13"/>
    <n v="929"/>
    <n v="4554"/>
    <n v="12039"/>
    <n v="26941"/>
    <n v="13532"/>
  </r>
  <r>
    <x v="9"/>
    <x v="6"/>
    <n v="7"/>
    <n v="1011"/>
    <n v="6815"/>
    <n v="49323"/>
    <n v="72292"/>
    <n v="20919"/>
  </r>
  <r>
    <x v="9"/>
    <x v="7"/>
    <n v="2"/>
    <n v="435"/>
    <s v="X"/>
    <s v="X"/>
    <s v="X"/>
    <s v="X"/>
  </r>
  <r>
    <x v="9"/>
    <x v="8"/>
    <n v="3"/>
    <n v="1193"/>
    <s v="X"/>
    <s v="X"/>
    <s v="X"/>
    <s v="X"/>
  </r>
  <r>
    <x v="9"/>
    <x v="9"/>
    <n v="4"/>
    <n v="2520"/>
    <n v="14966"/>
    <n v="137234"/>
    <n v="170166"/>
    <n v="28722"/>
  </r>
  <r>
    <x v="9"/>
    <x v="10"/>
    <s v="-"/>
    <s v="-"/>
    <s v="-"/>
    <s v="-"/>
    <s v="-"/>
    <s v="-"/>
  </r>
  <r>
    <x v="10"/>
    <x v="0"/>
    <n v="115"/>
    <n v="7712"/>
    <n v="42076"/>
    <n v="253052"/>
    <n v="427495"/>
    <n v="155592"/>
  </r>
  <r>
    <x v="10"/>
    <x v="1"/>
    <n v="28"/>
    <n v="187"/>
    <n v="729"/>
    <n v="1321"/>
    <n v="2802"/>
    <n v="1373"/>
  </r>
  <r>
    <x v="10"/>
    <x v="2"/>
    <n v="30"/>
    <n v="398"/>
    <n v="1466"/>
    <n v="2770"/>
    <n v="6074"/>
    <n v="3056"/>
  </r>
  <r>
    <x v="10"/>
    <x v="3"/>
    <n v="21"/>
    <n v="521"/>
    <n v="1907"/>
    <n v="4232"/>
    <n v="8248"/>
    <n v="3705"/>
  </r>
  <r>
    <x v="10"/>
    <x v="4"/>
    <n v="7"/>
    <n v="271"/>
    <n v="1065"/>
    <n v="2193"/>
    <n v="6552"/>
    <n v="3828"/>
  </r>
  <r>
    <x v="10"/>
    <x v="5"/>
    <n v="13"/>
    <n v="905"/>
    <n v="4682"/>
    <n v="10787"/>
    <n v="25863"/>
    <n v="12429"/>
  </r>
  <r>
    <x v="10"/>
    <x v="6"/>
    <n v="8"/>
    <n v="1193"/>
    <n v="7434"/>
    <n v="53730"/>
    <n v="77741"/>
    <n v="20988"/>
  </r>
  <r>
    <x v="10"/>
    <x v="7"/>
    <n v="1"/>
    <n v="238"/>
    <s v="X"/>
    <s v="X"/>
    <s v="X"/>
    <s v="X"/>
  </r>
  <r>
    <x v="10"/>
    <x v="8"/>
    <n v="2"/>
    <n v="848"/>
    <s v="X"/>
    <s v="X"/>
    <s v="X"/>
    <s v="X"/>
  </r>
  <r>
    <x v="10"/>
    <x v="9"/>
    <n v="5"/>
    <n v="3151"/>
    <n v="17970"/>
    <n v="140306"/>
    <n v="183922"/>
    <n v="38990"/>
  </r>
  <r>
    <x v="10"/>
    <x v="10"/>
    <s v="-"/>
    <s v="-"/>
    <s v="-"/>
    <s v="-"/>
    <s v="-"/>
    <s v="-"/>
  </r>
</pivotCacheRecords>
</file>

<file path=xl/pivotCache/pivotCacheRecords18.xml><?xml version="1.0" encoding="utf-8"?>
<pivotCacheRecords xmlns="http://schemas.openxmlformats.org/spreadsheetml/2006/main" xmlns:r="http://schemas.openxmlformats.org/officeDocument/2006/relationships" count="3">
  <r>
    <x v="0"/>
    <s v="製造業計"/>
    <n v="127"/>
    <n v="79"/>
    <n v="7"/>
    <n v="6874"/>
    <n v="3728803"/>
    <n v="21003932"/>
    <n v="32153358"/>
    <n v="10891025"/>
  </r>
  <r>
    <x v="1"/>
    <s v="製造業計"/>
    <n v="129"/>
    <n v="79"/>
    <n v="8"/>
    <n v="8339"/>
    <n v="4951502"/>
    <n v="22644012"/>
    <n v="36394288"/>
    <n v="13046866"/>
  </r>
  <r>
    <x v="2"/>
    <s v="製造業計"/>
    <n v="111"/>
    <n v="69"/>
    <n v="8"/>
    <n v="8462"/>
    <n v="5124674"/>
    <n v="26507030"/>
    <n v="41711285"/>
    <n v="14324120"/>
  </r>
</pivotCacheRecords>
</file>

<file path=xl/pivotCache/pivotCacheRecords19.xml><?xml version="1.0" encoding="utf-8"?>
<pivotCacheRecords xmlns="http://schemas.openxmlformats.org/spreadsheetml/2006/main" xmlns:r="http://schemas.openxmlformats.org/officeDocument/2006/relationships" count="12">
  <r>
    <x v="0"/>
    <x v="0"/>
    <n v="254"/>
    <n v="1917"/>
    <n v="50603"/>
    <s v="-"/>
  </r>
  <r>
    <x v="0"/>
    <x v="1"/>
    <n v="60"/>
    <n v="376"/>
    <n v="28731"/>
    <s v="-"/>
  </r>
  <r>
    <x v="0"/>
    <x v="2"/>
    <n v="194"/>
    <n v="1541"/>
    <n v="21872"/>
    <n v="23007"/>
  </r>
  <r>
    <x v="1"/>
    <x v="0"/>
    <n v="260"/>
    <n v="2222"/>
    <n v="46329"/>
    <s v="-"/>
  </r>
  <r>
    <x v="1"/>
    <x v="1"/>
    <n v="67"/>
    <n v="446"/>
    <n v="21647"/>
    <s v="-"/>
  </r>
  <r>
    <x v="1"/>
    <x v="2"/>
    <n v="193"/>
    <n v="1776"/>
    <n v="24682"/>
    <n v="28378"/>
  </r>
  <r>
    <x v="2"/>
    <x v="0"/>
    <n v="286"/>
    <n v="2654"/>
    <n v="82863"/>
    <s v="-"/>
  </r>
  <r>
    <x v="2"/>
    <x v="1"/>
    <n v="70"/>
    <n v="548"/>
    <n v="55815"/>
    <s v="-"/>
  </r>
  <r>
    <x v="2"/>
    <x v="2"/>
    <n v="216"/>
    <n v="2106"/>
    <n v="27048"/>
    <n v="28920"/>
  </r>
  <r>
    <x v="3"/>
    <x v="0"/>
    <n v="267"/>
    <n v="2539"/>
    <n v="75542"/>
    <s v="-"/>
  </r>
  <r>
    <x v="3"/>
    <x v="1"/>
    <n v="63"/>
    <n v="578"/>
    <n v="46948"/>
    <s v="-"/>
  </r>
  <r>
    <x v="3"/>
    <x v="2"/>
    <n v="204"/>
    <n v="1961"/>
    <n v="28594"/>
    <n v="27425"/>
  </r>
</pivotCacheRecords>
</file>

<file path=xl/pivotCache/pivotCacheRecords2.xml><?xml version="1.0" encoding="utf-8"?>
<pivotCacheRecords xmlns="http://schemas.openxmlformats.org/spreadsheetml/2006/main" xmlns:r="http://schemas.openxmlformats.org/officeDocument/2006/relationships" count="5">
  <r>
    <x v="0"/>
    <n v="46246"/>
    <n v="14774"/>
    <n v="12595"/>
    <n v="2179"/>
    <n v="12067"/>
    <n v="11621"/>
    <n v="446"/>
    <n v="43539"/>
  </r>
  <r>
    <x v="1"/>
    <n v="47425"/>
    <n v="15024"/>
    <n v="13100"/>
    <n v="1924"/>
    <n v="12342"/>
    <n v="11957"/>
    <n v="385"/>
    <n v="44743"/>
  </r>
  <r>
    <x v="2"/>
    <n v="47672"/>
    <n v="14507"/>
    <n v="12718"/>
    <n v="1789"/>
    <n v="11786"/>
    <n v="11314"/>
    <n v="472"/>
    <n v="44951"/>
  </r>
  <r>
    <x v="3"/>
    <n v="47936"/>
    <n v="15024"/>
    <n v="13303"/>
    <n v="1721"/>
    <n v="11475"/>
    <n v="11007"/>
    <n v="468"/>
    <n v="44500"/>
  </r>
  <r>
    <x v="4"/>
    <n v="48348"/>
    <n v="14437"/>
    <n v="12964"/>
    <n v="1473"/>
    <n v="11888"/>
    <n v="11546"/>
    <n v="342"/>
    <n v="45799"/>
  </r>
</pivotCacheRecords>
</file>

<file path=xl/pivotCache/pivotCacheRecords20.xml><?xml version="1.0" encoding="utf-8"?>
<pivotCacheRecords xmlns="http://schemas.openxmlformats.org/spreadsheetml/2006/main" xmlns:r="http://schemas.openxmlformats.org/officeDocument/2006/relationships" count="33">
  <r>
    <x v="0"/>
    <x v="0"/>
    <n v="254"/>
    <n v="1917"/>
    <n v="5060303"/>
    <n v="60"/>
    <n v="376"/>
    <n v="2873102"/>
    <n v="194"/>
    <n v="1541"/>
    <n v="23007"/>
    <n v="2187201"/>
  </r>
  <r>
    <x v="0"/>
    <x v="1"/>
    <n v="14"/>
    <n v="115"/>
    <n v="289997"/>
    <n v="6"/>
    <n v="44"/>
    <n v="183513"/>
    <n v="8"/>
    <n v="71"/>
    <n v="352"/>
    <n v="106484"/>
  </r>
  <r>
    <x v="0"/>
    <x v="2"/>
    <n v="67"/>
    <n v="344"/>
    <n v="900336"/>
    <n v="22"/>
    <n v="99"/>
    <n v="685153"/>
    <n v="45"/>
    <n v="245"/>
    <n v="4989"/>
    <n v="215183"/>
  </r>
  <r>
    <x v="0"/>
    <x v="3"/>
    <n v="4"/>
    <n v="101"/>
    <n v="214242"/>
    <n v="0"/>
    <n v="0"/>
    <n v="0"/>
    <n v="4"/>
    <n v="101"/>
    <n v="874"/>
    <n v="214242"/>
  </r>
  <r>
    <x v="0"/>
    <x v="4"/>
    <n v="11"/>
    <n v="149"/>
    <n v="199555"/>
    <n v="4"/>
    <n v="14"/>
    <n v="36283"/>
    <n v="7"/>
    <n v="135"/>
    <n v="3106"/>
    <n v="163272"/>
  </r>
  <r>
    <x v="0"/>
    <x v="5"/>
    <n v="58"/>
    <n v="461"/>
    <n v="680160"/>
    <n v="4"/>
    <n v="45"/>
    <n v="90778"/>
    <n v="54"/>
    <n v="416"/>
    <n v="5938"/>
    <n v="589382"/>
  </r>
  <r>
    <x v="0"/>
    <x v="6"/>
    <n v="2"/>
    <n v="16"/>
    <s v="X"/>
    <n v="0"/>
    <n v="0"/>
    <n v="0"/>
    <n v="2"/>
    <n v="16"/>
    <s v="X"/>
    <s v="X"/>
  </r>
  <r>
    <x v="0"/>
    <x v="7"/>
    <n v="13"/>
    <n v="59"/>
    <n v="76930"/>
    <n v="2"/>
    <n v="4"/>
    <s v="X"/>
    <n v="11"/>
    <n v="55"/>
    <n v="501"/>
    <n v="66451"/>
  </r>
  <r>
    <x v="0"/>
    <x v="8"/>
    <n v="6"/>
    <n v="24"/>
    <n v="30049"/>
    <n v="2"/>
    <n v="13"/>
    <s v="X"/>
    <n v="4"/>
    <n v="11"/>
    <n v="104"/>
    <n v="7463"/>
  </r>
  <r>
    <x v="0"/>
    <x v="9"/>
    <n v="30"/>
    <n v="240"/>
    <n v="504920"/>
    <n v="7"/>
    <n v="33"/>
    <n v="146046"/>
    <n v="23"/>
    <n v="207"/>
    <n v="3243"/>
    <n v="358874"/>
  </r>
  <r>
    <x v="0"/>
    <x v="10"/>
    <n v="49"/>
    <n v="408"/>
    <n v="2158151"/>
    <n v="13"/>
    <n v="124"/>
    <n v="1698264"/>
    <n v="36"/>
    <n v="284"/>
    <n v="3732"/>
    <n v="459887"/>
  </r>
  <r>
    <x v="1"/>
    <x v="0"/>
    <n v="260"/>
    <n v="2222"/>
    <n v="4632868"/>
    <n v="67"/>
    <n v="446"/>
    <n v="2164710"/>
    <n v="193"/>
    <n v="1776"/>
    <n v="28378"/>
    <n v="2468158"/>
  </r>
  <r>
    <x v="1"/>
    <x v="1"/>
    <n v="11"/>
    <n v="103"/>
    <n v="199409"/>
    <n v="4"/>
    <n v="35"/>
    <n v="72233"/>
    <n v="7"/>
    <n v="68"/>
    <n v="1489"/>
    <n v="127176"/>
  </r>
  <r>
    <x v="1"/>
    <x v="2"/>
    <n v="64"/>
    <n v="337"/>
    <n v="809442"/>
    <n v="23"/>
    <n v="103"/>
    <n v="546010"/>
    <n v="41"/>
    <n v="234"/>
    <n v="5602"/>
    <n v="263432"/>
  </r>
  <r>
    <x v="1"/>
    <x v="3"/>
    <n v="5"/>
    <n v="103"/>
    <n v="185462"/>
    <n v="0"/>
    <n v="0"/>
    <n v="0"/>
    <n v="5"/>
    <n v="103"/>
    <n v="1533"/>
    <n v="185462"/>
  </r>
  <r>
    <x v="1"/>
    <x v="4"/>
    <n v="19"/>
    <n v="193"/>
    <n v="279895"/>
    <n v="7"/>
    <n v="25"/>
    <n v="61190"/>
    <n v="12"/>
    <n v="168"/>
    <n v="2894"/>
    <n v="218705"/>
  </r>
  <r>
    <x v="1"/>
    <x v="5"/>
    <n v="58"/>
    <n v="548"/>
    <n v="818425"/>
    <n v="7"/>
    <n v="49"/>
    <n v="136200"/>
    <n v="51"/>
    <n v="499"/>
    <n v="6404"/>
    <n v="682225"/>
  </r>
  <r>
    <x v="1"/>
    <x v="6"/>
    <n v="3"/>
    <n v="7"/>
    <s v="X"/>
    <n v="0"/>
    <n v="0"/>
    <n v="0"/>
    <n v="3"/>
    <n v="7"/>
    <s v="X"/>
    <s v="X"/>
  </r>
  <r>
    <x v="1"/>
    <x v="7"/>
    <n v="14"/>
    <n v="91"/>
    <n v="108025"/>
    <n v="3"/>
    <n v="7"/>
    <s v="X"/>
    <n v="11"/>
    <n v="84"/>
    <n v="1283"/>
    <n v="101287"/>
  </r>
  <r>
    <x v="1"/>
    <x v="8"/>
    <n v="4"/>
    <n v="14"/>
    <n v="23686"/>
    <n v="2"/>
    <n v="10"/>
    <s v="X"/>
    <n v="2"/>
    <n v="4"/>
    <s v="X"/>
    <s v="X"/>
  </r>
  <r>
    <x v="1"/>
    <x v="9"/>
    <n v="33"/>
    <n v="249"/>
    <n v="358505"/>
    <n v="4"/>
    <n v="12"/>
    <n v="43591"/>
    <n v="29"/>
    <n v="237"/>
    <n v="3438"/>
    <n v="314914"/>
  </r>
  <r>
    <x v="1"/>
    <x v="10"/>
    <n v="49"/>
    <n v="577"/>
    <n v="1773017"/>
    <n v="17"/>
    <n v="205"/>
    <n v="1276512"/>
    <n v="32"/>
    <n v="372"/>
    <n v="5428"/>
    <n v="496505"/>
  </r>
  <r>
    <x v="2"/>
    <x v="0"/>
    <s v="-"/>
    <s v="-"/>
    <s v="-"/>
    <s v="-"/>
    <s v="-"/>
    <s v="-"/>
    <s v="-"/>
    <s v="-"/>
    <s v="-"/>
    <s v="-"/>
  </r>
  <r>
    <x v="2"/>
    <x v="1"/>
    <s v="-"/>
    <s v="-"/>
    <s v="-"/>
    <s v="-"/>
    <s v="-"/>
    <s v="-"/>
    <s v="-"/>
    <s v="-"/>
    <s v="-"/>
    <s v="-"/>
  </r>
  <r>
    <x v="2"/>
    <x v="2"/>
    <s v="-"/>
    <s v="-"/>
    <s v="-"/>
    <s v="-"/>
    <s v="-"/>
    <s v="-"/>
    <s v="-"/>
    <s v="-"/>
    <s v="-"/>
    <s v="-"/>
  </r>
  <r>
    <x v="2"/>
    <x v="3"/>
    <s v="-"/>
    <s v="-"/>
    <s v="-"/>
    <s v="-"/>
    <s v="-"/>
    <s v="-"/>
    <s v="-"/>
    <s v="-"/>
    <s v="-"/>
    <s v="-"/>
  </r>
  <r>
    <x v="2"/>
    <x v="4"/>
    <s v="-"/>
    <s v="-"/>
    <s v="-"/>
    <s v="-"/>
    <s v="-"/>
    <s v="-"/>
    <s v="-"/>
    <s v="-"/>
    <s v="-"/>
    <s v="-"/>
  </r>
  <r>
    <x v="2"/>
    <x v="5"/>
    <s v="-"/>
    <s v="-"/>
    <s v="-"/>
    <s v="-"/>
    <s v="-"/>
    <s v="-"/>
    <s v="-"/>
    <s v="-"/>
    <s v="-"/>
    <s v="-"/>
  </r>
  <r>
    <x v="2"/>
    <x v="6"/>
    <s v="-"/>
    <s v="-"/>
    <s v="-"/>
    <s v="-"/>
    <s v="-"/>
    <s v="-"/>
    <s v="-"/>
    <s v="-"/>
    <s v="-"/>
    <s v="-"/>
  </r>
  <r>
    <x v="2"/>
    <x v="7"/>
    <s v="-"/>
    <s v="-"/>
    <s v="-"/>
    <s v="-"/>
    <s v="-"/>
    <s v="-"/>
    <s v="-"/>
    <s v="-"/>
    <s v="-"/>
    <s v="-"/>
  </r>
  <r>
    <x v="2"/>
    <x v="8"/>
    <s v="-"/>
    <s v="-"/>
    <s v="-"/>
    <s v="-"/>
    <s v="-"/>
    <s v="-"/>
    <s v="-"/>
    <s v="-"/>
    <s v="-"/>
    <s v="-"/>
  </r>
  <r>
    <x v="2"/>
    <x v="9"/>
    <s v="-"/>
    <s v="-"/>
    <s v="-"/>
    <s v="-"/>
    <s v="-"/>
    <s v="-"/>
    <s v="-"/>
    <s v="-"/>
    <s v="-"/>
    <s v="-"/>
  </r>
  <r>
    <x v="2"/>
    <x v="10"/>
    <s v="-"/>
    <s v="-"/>
    <s v="-"/>
    <s v="-"/>
    <s v="-"/>
    <s v="-"/>
    <s v="-"/>
    <s v="-"/>
    <s v="-"/>
    <s v="-"/>
  </r>
</pivotCacheRecords>
</file>

<file path=xl/pivotCache/pivotCacheRecords21.xml><?xml version="1.0" encoding="utf-8"?>
<pivotCacheRecords xmlns="http://schemas.openxmlformats.org/spreadsheetml/2006/main" xmlns:r="http://schemas.openxmlformats.org/officeDocument/2006/relationships" count="33">
  <r>
    <x v="0"/>
    <x v="0"/>
    <s v="総数"/>
    <n v="254"/>
    <n v="112"/>
    <n v="45"/>
    <n v="45"/>
    <n v="29"/>
    <n v="14"/>
    <n v="2"/>
    <n v="3"/>
    <n v="1"/>
  </r>
  <r>
    <x v="0"/>
    <x v="1"/>
    <s v="50各種商品卸売業"/>
    <n v="2"/>
    <n v="0"/>
    <n v="1"/>
    <n v="0"/>
    <n v="1"/>
    <n v="0"/>
    <n v="0"/>
    <n v="0"/>
    <n v="0"/>
  </r>
  <r>
    <x v="0"/>
    <x v="1"/>
    <s v="52飲食料品卸売業"/>
    <n v="5"/>
    <n v="4"/>
    <n v="0"/>
    <n v="1"/>
    <n v="0"/>
    <n v="0"/>
    <n v="0"/>
    <n v="0"/>
    <n v="0"/>
  </r>
  <r>
    <x v="0"/>
    <x v="1"/>
    <s v="53建築材料，鉱物・金属材料等卸売業"/>
    <n v="31"/>
    <n v="8"/>
    <n v="7"/>
    <n v="13"/>
    <n v="2"/>
    <n v="1"/>
    <n v="0"/>
    <n v="0"/>
    <n v="0"/>
  </r>
  <r>
    <x v="0"/>
    <x v="1"/>
    <s v="54機械器具卸売業"/>
    <n v="10"/>
    <n v="5"/>
    <n v="1"/>
    <n v="2"/>
    <n v="1"/>
    <n v="0"/>
    <n v="0"/>
    <n v="0"/>
    <n v="0"/>
  </r>
  <r>
    <x v="0"/>
    <x v="1"/>
    <s v="55その他の卸売業"/>
    <n v="12"/>
    <n v="5"/>
    <n v="0"/>
    <n v="3"/>
    <n v="2"/>
    <n v="1"/>
    <n v="1"/>
    <n v="0"/>
    <n v="0"/>
  </r>
  <r>
    <x v="0"/>
    <x v="2"/>
    <s v="57織物・衣服・身の回り品小売業"/>
    <n v="15"/>
    <n v="10"/>
    <n v="2"/>
    <n v="1"/>
    <n v="2"/>
    <n v="0"/>
    <n v="0"/>
    <n v="0"/>
    <n v="0"/>
  </r>
  <r>
    <x v="0"/>
    <x v="2"/>
    <s v="58飲食料品小売業"/>
    <n v="72"/>
    <n v="28"/>
    <n v="13"/>
    <n v="8"/>
    <n v="9"/>
    <n v="9"/>
    <n v="1"/>
    <n v="3"/>
    <n v="1"/>
  </r>
  <r>
    <x v="0"/>
    <x v="2"/>
    <s v="59機械器具小売業"/>
    <n v="36"/>
    <n v="21"/>
    <n v="6"/>
    <n v="4"/>
    <n v="3"/>
    <n v="0"/>
    <n v="0"/>
    <n v="0"/>
    <n v="0"/>
  </r>
  <r>
    <x v="0"/>
    <x v="2"/>
    <s v="60その他の小売業"/>
    <n v="68"/>
    <n v="28"/>
    <n v="15"/>
    <n v="13"/>
    <n v="9"/>
    <n v="3"/>
    <n v="0"/>
    <n v="0"/>
    <n v="0"/>
  </r>
  <r>
    <x v="0"/>
    <x v="2"/>
    <s v="61無店舗小売業"/>
    <n v="3"/>
    <n v="3"/>
    <n v="0"/>
    <n v="0"/>
    <n v="0"/>
    <n v="0"/>
    <n v="0"/>
    <n v="0"/>
    <n v="0"/>
  </r>
  <r>
    <x v="1"/>
    <x v="0"/>
    <s v="総数"/>
    <n v="260"/>
    <n v="101"/>
    <n v="44"/>
    <n v="52"/>
    <n v="33"/>
    <n v="15"/>
    <n v="9"/>
    <n v="4"/>
    <n v="1"/>
  </r>
  <r>
    <x v="1"/>
    <x v="1"/>
    <s v="52飲食料品卸売業"/>
    <n v="10"/>
    <n v="4"/>
    <n v="1"/>
    <n v="1"/>
    <n v="1"/>
    <n v="2"/>
    <n v="1"/>
    <n v="0"/>
    <n v="0"/>
  </r>
  <r>
    <x v="1"/>
    <x v="1"/>
    <s v="53建築材料，鉱物・金属材料等卸売業"/>
    <n v="35"/>
    <n v="11"/>
    <n v="6"/>
    <n v="15"/>
    <n v="2"/>
    <n v="1"/>
    <n v="0"/>
    <n v="0"/>
    <n v="0"/>
  </r>
  <r>
    <x v="1"/>
    <x v="1"/>
    <s v="54機械器具卸売業"/>
    <n v="8"/>
    <n v="4"/>
    <n v="0"/>
    <n v="3"/>
    <n v="1"/>
    <n v="0"/>
    <n v="0"/>
    <n v="0"/>
    <n v="0"/>
  </r>
  <r>
    <x v="1"/>
    <x v="1"/>
    <s v="55その他の卸売業"/>
    <n v="14"/>
    <n v="3"/>
    <n v="4"/>
    <n v="4"/>
    <n v="3"/>
    <n v="0"/>
    <n v="0"/>
    <n v="0"/>
    <n v="0"/>
  </r>
  <r>
    <x v="1"/>
    <x v="2"/>
    <s v="56各種商品小売業"/>
    <n v="2"/>
    <n v="0"/>
    <n v="0"/>
    <n v="0"/>
    <n v="0"/>
    <n v="1"/>
    <n v="1"/>
    <n v="0"/>
    <n v="0"/>
  </r>
  <r>
    <x v="1"/>
    <x v="2"/>
    <s v="57織物・衣服・身の回り品小売業"/>
    <n v="15"/>
    <n v="10"/>
    <n v="1"/>
    <n v="1"/>
    <n v="3"/>
    <n v="0"/>
    <n v="0"/>
    <n v="0"/>
    <n v="0"/>
  </r>
  <r>
    <x v="1"/>
    <x v="2"/>
    <s v="58飲食料品小売業"/>
    <n v="65"/>
    <n v="23"/>
    <n v="9"/>
    <n v="6"/>
    <n v="13"/>
    <n v="7"/>
    <n v="3"/>
    <n v="3"/>
    <n v="1"/>
  </r>
  <r>
    <x v="1"/>
    <x v="2"/>
    <s v="59機械器具小売業"/>
    <n v="28"/>
    <n v="17"/>
    <n v="4"/>
    <n v="4"/>
    <n v="3"/>
    <n v="0"/>
    <n v="0"/>
    <n v="0"/>
    <n v="0"/>
  </r>
  <r>
    <x v="1"/>
    <x v="2"/>
    <s v="60その他の小売業"/>
    <n v="79"/>
    <n v="27"/>
    <n v="18"/>
    <n v="18"/>
    <n v="6"/>
    <n v="4"/>
    <n v="4"/>
    <n v="1"/>
    <n v="0"/>
  </r>
  <r>
    <x v="1"/>
    <x v="2"/>
    <s v="61無店舗小売業"/>
    <n v="4"/>
    <n v="2"/>
    <n v="1"/>
    <n v="0"/>
    <n v="1"/>
    <n v="0"/>
    <n v="0"/>
    <n v="0"/>
    <n v="0"/>
  </r>
  <r>
    <x v="2"/>
    <x v="0"/>
    <s v="総数"/>
    <s v="-"/>
    <s v="-"/>
    <s v="-"/>
    <s v="-"/>
    <s v="-"/>
    <s v="-"/>
    <s v="-"/>
    <s v="-"/>
    <s v="-"/>
  </r>
  <r>
    <x v="2"/>
    <x v="1"/>
    <s v="52飲食料品卸売業"/>
    <s v="-"/>
    <s v="-"/>
    <s v="-"/>
    <s v="-"/>
    <s v="-"/>
    <s v="-"/>
    <s v="-"/>
    <s v="-"/>
    <s v="-"/>
  </r>
  <r>
    <x v="2"/>
    <x v="1"/>
    <s v="53建築材料，鉱物・金属材料等卸売業"/>
    <s v="-"/>
    <s v="-"/>
    <s v="-"/>
    <s v="-"/>
    <s v="-"/>
    <s v="-"/>
    <s v="-"/>
    <s v="-"/>
    <s v="-"/>
  </r>
  <r>
    <x v="2"/>
    <x v="1"/>
    <s v="54機械器具卸売業"/>
    <s v="-"/>
    <s v="-"/>
    <s v="-"/>
    <s v="-"/>
    <s v="-"/>
    <s v="-"/>
    <s v="-"/>
    <s v="-"/>
    <s v="-"/>
  </r>
  <r>
    <x v="2"/>
    <x v="1"/>
    <s v="55その他の卸売業"/>
    <s v="-"/>
    <s v="-"/>
    <s v="-"/>
    <s v="-"/>
    <s v="-"/>
    <s v="-"/>
    <s v="-"/>
    <s v="-"/>
    <s v="-"/>
  </r>
  <r>
    <x v="2"/>
    <x v="2"/>
    <s v="56各種商品小売業"/>
    <s v="-"/>
    <s v="-"/>
    <s v="-"/>
    <s v="-"/>
    <s v="-"/>
    <s v="-"/>
    <s v="-"/>
    <s v="-"/>
    <s v="-"/>
  </r>
  <r>
    <x v="2"/>
    <x v="2"/>
    <s v="57織物・衣服・身の回り品小売業"/>
    <s v="-"/>
    <s v="-"/>
    <s v="-"/>
    <s v="-"/>
    <s v="-"/>
    <s v="-"/>
    <s v="-"/>
    <s v="-"/>
    <s v="-"/>
  </r>
  <r>
    <x v="2"/>
    <x v="2"/>
    <s v="58飲食料品小売業"/>
    <s v="-"/>
    <s v="-"/>
    <s v="-"/>
    <s v="-"/>
    <s v="-"/>
    <s v="-"/>
    <s v="-"/>
    <s v="-"/>
    <s v="-"/>
  </r>
  <r>
    <x v="2"/>
    <x v="2"/>
    <s v="59機械器具小売業"/>
    <s v="-"/>
    <s v="-"/>
    <s v="-"/>
    <s v="-"/>
    <s v="-"/>
    <s v="-"/>
    <s v="-"/>
    <s v="-"/>
    <s v="-"/>
  </r>
  <r>
    <x v="2"/>
    <x v="2"/>
    <s v="60その他の小売業"/>
    <s v="-"/>
    <s v="-"/>
    <s v="-"/>
    <s v="-"/>
    <s v="-"/>
    <s v="-"/>
    <s v="-"/>
    <s v="-"/>
    <s v="-"/>
  </r>
  <r>
    <x v="2"/>
    <x v="2"/>
    <s v="61無店舗小売業"/>
    <s v="-"/>
    <s v="-"/>
    <s v="-"/>
    <s v="-"/>
    <s v="-"/>
    <s v="-"/>
    <s v="-"/>
    <s v="-"/>
    <s v="-"/>
  </r>
</pivotCacheRecords>
</file>

<file path=xl/pivotCache/pivotCacheRecords22.xml><?xml version="1.0" encoding="utf-8"?>
<pivotCacheRecords xmlns="http://schemas.openxmlformats.org/spreadsheetml/2006/main" xmlns:r="http://schemas.openxmlformats.org/officeDocument/2006/relationships" count="39">
  <r>
    <x v="0"/>
    <x v="0"/>
    <x v="0"/>
    <n v="254"/>
    <n v="1917"/>
    <n v="23007"/>
    <n v="5060303"/>
    <n v="275275"/>
  </r>
  <r>
    <x v="0"/>
    <x v="1"/>
    <x v="1"/>
    <n v="2"/>
    <n v="22"/>
    <s v="-"/>
    <n v="103453"/>
    <n v="17482"/>
  </r>
  <r>
    <x v="0"/>
    <x v="1"/>
    <x v="2"/>
    <n v="5"/>
    <n v="16"/>
    <s v="-"/>
    <n v="59420"/>
    <n v="2698"/>
  </r>
  <r>
    <x v="0"/>
    <x v="1"/>
    <x v="3"/>
    <n v="31"/>
    <n v="183"/>
    <s v="-"/>
    <n v="2234600"/>
    <n v="38225"/>
  </r>
  <r>
    <x v="0"/>
    <x v="1"/>
    <x v="4"/>
    <n v="10"/>
    <n v="41"/>
    <s v="-"/>
    <n v="76921"/>
    <n v="6798"/>
  </r>
  <r>
    <x v="0"/>
    <x v="1"/>
    <x v="5"/>
    <n v="12"/>
    <n v="114"/>
    <s v="-"/>
    <n v="398708"/>
    <n v="91510"/>
  </r>
  <r>
    <x v="0"/>
    <x v="2"/>
    <x v="6"/>
    <n v="15"/>
    <n v="54"/>
    <n v="1509"/>
    <n v="57474"/>
    <n v="10501"/>
  </r>
  <r>
    <x v="0"/>
    <x v="2"/>
    <x v="7"/>
    <n v="72"/>
    <n v="981"/>
    <n v="9298"/>
    <n v="1103613"/>
    <n v="31967"/>
  </r>
  <r>
    <x v="0"/>
    <x v="2"/>
    <x v="8"/>
    <n v="36"/>
    <n v="129"/>
    <n v="2669"/>
    <n v="248424"/>
    <n v="23039"/>
  </r>
  <r>
    <x v="0"/>
    <x v="2"/>
    <x v="9"/>
    <n v="68"/>
    <n v="372"/>
    <n v="9531"/>
    <n v="762889"/>
    <n v="51859"/>
  </r>
  <r>
    <x v="0"/>
    <x v="2"/>
    <x v="10"/>
    <n v="3"/>
    <n v="5"/>
    <n v="0"/>
    <n v="14801"/>
    <n v="1196"/>
  </r>
  <r>
    <x v="1"/>
    <x v="0"/>
    <x v="0"/>
    <n v="260"/>
    <n v="2222"/>
    <n v="28378"/>
    <n v="4632868"/>
    <n v="176882"/>
  </r>
  <r>
    <x v="1"/>
    <x v="1"/>
    <x v="2"/>
    <n v="10"/>
    <n v="111"/>
    <s v="-"/>
    <n v="506121"/>
    <n v="4099"/>
  </r>
  <r>
    <x v="1"/>
    <x v="1"/>
    <x v="3"/>
    <n v="35"/>
    <n v="195"/>
    <s v="-"/>
    <n v="999375"/>
    <n v="66187"/>
  </r>
  <r>
    <x v="1"/>
    <x v="1"/>
    <x v="4"/>
    <n v="8"/>
    <n v="42"/>
    <s v="-"/>
    <n v="138591"/>
    <n v="14817"/>
  </r>
  <r>
    <x v="1"/>
    <x v="1"/>
    <x v="5"/>
    <n v="14"/>
    <n v="98"/>
    <s v="-"/>
    <n v="520623"/>
    <n v="8245"/>
  </r>
  <r>
    <x v="1"/>
    <x v="2"/>
    <x v="11"/>
    <n v="2"/>
    <n v="53"/>
    <n v="1525"/>
    <n v="75544"/>
    <n v="0"/>
  </r>
  <r>
    <x v="1"/>
    <x v="2"/>
    <x v="6"/>
    <n v="15"/>
    <n v="58"/>
    <n v="3110"/>
    <n v="85300"/>
    <n v="584"/>
  </r>
  <r>
    <x v="1"/>
    <x v="2"/>
    <x v="7"/>
    <n v="65"/>
    <n v="944"/>
    <n v="8811"/>
    <n v="1020545"/>
    <n v="8104"/>
  </r>
  <r>
    <x v="1"/>
    <x v="2"/>
    <x v="8"/>
    <n v="28"/>
    <n v="111"/>
    <n v="1868"/>
    <n v="249631"/>
    <n v="22531"/>
  </r>
  <r>
    <x v="1"/>
    <x v="2"/>
    <x v="9"/>
    <n v="79"/>
    <n v="589"/>
    <n v="13064"/>
    <n v="1024463"/>
    <n v="52107"/>
  </r>
  <r>
    <x v="1"/>
    <x v="2"/>
    <x v="10"/>
    <n v="4"/>
    <n v="21"/>
    <n v="0"/>
    <n v="12675"/>
    <n v="208"/>
  </r>
  <r>
    <x v="2"/>
    <x v="0"/>
    <x v="0"/>
    <n v="286"/>
    <n v="2654"/>
    <n v="28920"/>
    <n v="82863"/>
    <s v="-"/>
  </r>
  <r>
    <x v="2"/>
    <x v="1"/>
    <x v="12"/>
    <n v="70"/>
    <n v="548"/>
    <s v="-"/>
    <n v="55815"/>
    <s v="-"/>
  </r>
  <r>
    <x v="2"/>
    <x v="2"/>
    <x v="11"/>
    <s v="-"/>
    <s v="-"/>
    <s v="-"/>
    <s v="-"/>
    <s v="-"/>
  </r>
  <r>
    <x v="2"/>
    <x v="2"/>
    <x v="6"/>
    <n v="16"/>
    <n v="76"/>
    <n v="2736"/>
    <n v="894"/>
    <s v="-"/>
  </r>
  <r>
    <x v="2"/>
    <x v="2"/>
    <x v="7"/>
    <n v="73"/>
    <n v="1230"/>
    <n v="8590"/>
    <n v="12650"/>
    <s v="-"/>
  </r>
  <r>
    <x v="2"/>
    <x v="2"/>
    <x v="8"/>
    <n v="39"/>
    <n v="155"/>
    <n v="2862"/>
    <n v="2756"/>
    <s v="-"/>
  </r>
  <r>
    <x v="2"/>
    <x v="2"/>
    <x v="9"/>
    <n v="81"/>
    <n v="592"/>
    <n v="14732"/>
    <n v="10221"/>
    <s v="-"/>
  </r>
  <r>
    <x v="2"/>
    <x v="2"/>
    <x v="10"/>
    <n v="7"/>
    <n v="53"/>
    <s v="-"/>
    <n v="527"/>
    <s v="-"/>
  </r>
  <r>
    <x v="3"/>
    <x v="0"/>
    <x v="0"/>
    <n v="267"/>
    <n v="2539"/>
    <s v="-"/>
    <n v="75542"/>
    <s v="-"/>
  </r>
  <r>
    <x v="3"/>
    <x v="3"/>
    <x v="12"/>
    <n v="63"/>
    <n v="578"/>
    <s v="-"/>
    <n v="46948"/>
    <s v="-"/>
  </r>
  <r>
    <x v="3"/>
    <x v="4"/>
    <x v="13"/>
    <n v="204"/>
    <n v="1961"/>
    <n v="27425"/>
    <n v="28594"/>
    <s v="-"/>
  </r>
  <r>
    <x v="3"/>
    <x v="2"/>
    <x v="11"/>
    <s v="-"/>
    <s v="-"/>
    <s v="-"/>
    <s v="-"/>
    <s v="-"/>
  </r>
  <r>
    <x v="3"/>
    <x v="2"/>
    <x v="6"/>
    <n v="14"/>
    <n v="41"/>
    <n v="2412"/>
    <n v="629"/>
    <s v="-"/>
  </r>
  <r>
    <x v="3"/>
    <x v="2"/>
    <x v="7"/>
    <n v="68"/>
    <n v="1213"/>
    <n v="9861"/>
    <n v="13557"/>
    <s v="-"/>
  </r>
  <r>
    <x v="3"/>
    <x v="2"/>
    <x v="8"/>
    <n v="42"/>
    <n v="135"/>
    <n v="2178"/>
    <n v="3186"/>
    <s v="-"/>
  </r>
  <r>
    <x v="3"/>
    <x v="2"/>
    <x v="9"/>
    <n v="70"/>
    <n v="505"/>
    <n v="12974"/>
    <n v="9467"/>
    <s v="-"/>
  </r>
  <r>
    <x v="3"/>
    <x v="2"/>
    <x v="10"/>
    <n v="10"/>
    <n v="67"/>
    <s v="-"/>
    <n v="1755"/>
    <s v="-"/>
  </r>
</pivotCacheRecords>
</file>

<file path=xl/pivotCache/pivotCacheRecords23.xml><?xml version="1.0" encoding="utf-8"?>
<pivotCacheRecords xmlns="http://schemas.openxmlformats.org/spreadsheetml/2006/main" xmlns:r="http://schemas.openxmlformats.org/officeDocument/2006/relationships" count="9">
  <r>
    <x v="0"/>
    <n v="4237"/>
    <n v="4000"/>
    <n v="237"/>
    <n v="32"/>
    <n v="149"/>
    <n v="19"/>
    <n v="37"/>
    <n v="59715"/>
    <n v="1655"/>
    <n v="58060"/>
    <n v="51112"/>
    <n v="6386"/>
    <n v="205"/>
    <n v="357"/>
  </r>
  <r>
    <x v="1"/>
    <n v="4279"/>
    <n v="4051"/>
    <n v="228"/>
    <n v="32"/>
    <n v="140"/>
    <n v="19"/>
    <n v="37"/>
    <n v="55734"/>
    <n v="1647"/>
    <n v="54087"/>
    <n v="47865"/>
    <n v="5689"/>
    <n v="197"/>
    <n v="336"/>
  </r>
  <r>
    <x v="2"/>
    <n v="4317"/>
    <n v="4086"/>
    <n v="231"/>
    <n v="32"/>
    <n v="140"/>
    <n v="21"/>
    <n v="38"/>
    <n v="56516"/>
    <n v="1666"/>
    <n v="54850"/>
    <n v="48804"/>
    <n v="5446"/>
    <n v="229"/>
    <n v="371"/>
  </r>
  <r>
    <x v="3"/>
    <n v="4412"/>
    <n v="4182"/>
    <n v="230"/>
    <n v="32"/>
    <n v="137"/>
    <n v="23"/>
    <n v="38"/>
    <n v="55404"/>
    <n v="1677"/>
    <n v="53727"/>
    <n v="47881"/>
    <n v="5351"/>
    <n v="231"/>
    <n v="264"/>
  </r>
  <r>
    <x v="4"/>
    <n v="4488"/>
    <n v="4254"/>
    <n v="234"/>
    <n v="34"/>
    <n v="134"/>
    <n v="27"/>
    <n v="39"/>
    <n v="56008"/>
    <n v="1662"/>
    <n v="54346"/>
    <n v="49719"/>
    <n v="4061"/>
    <n v="322"/>
    <n v="244"/>
  </r>
  <r>
    <x v="5"/>
    <n v="4537"/>
    <n v="4306"/>
    <n v="231"/>
    <n v="31"/>
    <n v="137"/>
    <n v="26"/>
    <n v="37"/>
    <n v="58489"/>
    <n v="1636"/>
    <n v="56853"/>
    <n v="52065"/>
    <n v="4200"/>
    <n v="331"/>
    <n v="257"/>
  </r>
  <r>
    <x v="6"/>
    <n v="4653"/>
    <n v="4422"/>
    <n v="231"/>
    <n v="32"/>
    <n v="135"/>
    <n v="26"/>
    <n v="38"/>
    <n v="56001"/>
    <n v="1665"/>
    <n v="54336"/>
    <n v="49561"/>
    <n v="4164"/>
    <n v="322"/>
    <n v="289"/>
  </r>
  <r>
    <x v="7"/>
    <n v="4791"/>
    <n v="4555"/>
    <n v="236"/>
    <n v="31"/>
    <n v="139"/>
    <n v="25"/>
    <n v="41"/>
    <n v="57619"/>
    <n v="1620"/>
    <n v="55999"/>
    <n v="51237"/>
    <n v="4170"/>
    <n v="313"/>
    <n v="279"/>
  </r>
  <r>
    <x v="8"/>
    <n v="5045"/>
    <n v="4806"/>
    <n v="239"/>
    <n v="31"/>
    <n v="142"/>
    <n v="25"/>
    <n v="41"/>
    <n v="61449"/>
    <n v="1687"/>
    <n v="56762"/>
    <n v="55440"/>
    <n v="3679"/>
    <n v="327"/>
    <n v="316"/>
  </r>
</pivotCacheRecords>
</file>

<file path=xl/pivotCache/pivotCacheRecords24.xml><?xml version="1.0" encoding="utf-8"?>
<pivotCacheRecords xmlns="http://schemas.openxmlformats.org/spreadsheetml/2006/main" xmlns:r="http://schemas.openxmlformats.org/officeDocument/2006/relationships" count="13">
  <r>
    <x v="0"/>
    <n v="295"/>
    <n v="0"/>
    <n v="0"/>
    <n v="1"/>
    <n v="7"/>
    <n v="0"/>
    <n v="14"/>
    <n v="2"/>
    <n v="1"/>
    <n v="0"/>
    <n v="1"/>
    <n v="6"/>
    <n v="1"/>
    <n v="6"/>
    <n v="14"/>
    <n v="227"/>
    <n v="2"/>
    <n v="13"/>
  </r>
  <r>
    <x v="1"/>
    <n v="255"/>
    <n v="0"/>
    <n v="0"/>
    <n v="1"/>
    <n v="3"/>
    <n v="0"/>
    <n v="4"/>
    <n v="0"/>
    <n v="1"/>
    <n v="2"/>
    <n v="0"/>
    <n v="6"/>
    <n v="3"/>
    <n v="4"/>
    <n v="6"/>
    <n v="217"/>
    <n v="1"/>
    <n v="7"/>
  </r>
  <r>
    <x v="2"/>
    <n v="286"/>
    <n v="0"/>
    <n v="0"/>
    <n v="2"/>
    <n v="9"/>
    <n v="0"/>
    <n v="10"/>
    <n v="3"/>
    <n v="2"/>
    <n v="0"/>
    <n v="0"/>
    <n v="5"/>
    <n v="0"/>
    <n v="2"/>
    <n v="7"/>
    <n v="234"/>
    <n v="3"/>
    <n v="9"/>
  </r>
  <r>
    <x v="3"/>
    <n v="251"/>
    <n v="0"/>
    <n v="0"/>
    <n v="3"/>
    <n v="2"/>
    <n v="0"/>
    <n v="2"/>
    <n v="1"/>
    <n v="3"/>
    <n v="0"/>
    <n v="5"/>
    <n v="5"/>
    <n v="2"/>
    <n v="5"/>
    <n v="14"/>
    <n v="187"/>
    <n v="10"/>
    <n v="12"/>
  </r>
  <r>
    <x v="4"/>
    <n v="253"/>
    <n v="0"/>
    <n v="0"/>
    <n v="0"/>
    <n v="3"/>
    <n v="0"/>
    <n v="19"/>
    <n v="0"/>
    <n v="3"/>
    <n v="2"/>
    <n v="0"/>
    <n v="9"/>
    <n v="0"/>
    <n v="3"/>
    <n v="12"/>
    <n v="194"/>
    <n v="4"/>
    <n v="4"/>
  </r>
  <r>
    <x v="5"/>
    <n v="294"/>
    <n v="0"/>
    <n v="0"/>
    <n v="0"/>
    <n v="5"/>
    <n v="0"/>
    <n v="20"/>
    <n v="0"/>
    <n v="2"/>
    <n v="0"/>
    <n v="0"/>
    <n v="4"/>
    <n v="2"/>
    <n v="2"/>
    <n v="11"/>
    <n v="233"/>
    <n v="7"/>
    <n v="8"/>
  </r>
  <r>
    <x v="6"/>
    <n v="245"/>
    <n v="0"/>
    <n v="0"/>
    <n v="0"/>
    <n v="2"/>
    <n v="0"/>
    <n v="5"/>
    <n v="1"/>
    <n v="6"/>
    <n v="0"/>
    <n v="2"/>
    <n v="3"/>
    <n v="0"/>
    <n v="2"/>
    <n v="7"/>
    <n v="209"/>
    <n v="4"/>
    <n v="4"/>
  </r>
  <r>
    <x v="7"/>
    <n v="238"/>
    <n v="0"/>
    <n v="0"/>
    <n v="0"/>
    <n v="2"/>
    <n v="0"/>
    <n v="9"/>
    <n v="0"/>
    <n v="1"/>
    <n v="0"/>
    <n v="3"/>
    <n v="5"/>
    <n v="1"/>
    <n v="4"/>
    <n v="12"/>
    <n v="189"/>
    <n v="4"/>
    <n v="8"/>
  </r>
  <r>
    <x v="8"/>
    <n v="253"/>
    <n v="1"/>
    <n v="0"/>
    <n v="1"/>
    <n v="3"/>
    <n v="0"/>
    <n v="8"/>
    <n v="1"/>
    <n v="0"/>
    <n v="0"/>
    <n v="0"/>
    <n v="6"/>
    <n v="0"/>
    <n v="2"/>
    <n v="10"/>
    <n v="212"/>
    <n v="0"/>
    <n v="9"/>
  </r>
  <r>
    <x v="9"/>
    <n v="268"/>
    <n v="0"/>
    <n v="0"/>
    <n v="2"/>
    <n v="4"/>
    <n v="0"/>
    <n v="9"/>
    <n v="1"/>
    <n v="2"/>
    <n v="1"/>
    <n v="0"/>
    <n v="8"/>
    <n v="0"/>
    <n v="8"/>
    <n v="2"/>
    <n v="225"/>
    <n v="0"/>
    <n v="6"/>
  </r>
  <r>
    <x v="10"/>
    <n v="266"/>
    <n v="0"/>
    <n v="0"/>
    <n v="0"/>
    <n v="4"/>
    <n v="0"/>
    <n v="11"/>
    <n v="2"/>
    <n v="3"/>
    <n v="1"/>
    <n v="0"/>
    <n v="12"/>
    <n v="0"/>
    <n v="5"/>
    <n v="9"/>
    <n v="211"/>
    <n v="0"/>
    <n v="8"/>
  </r>
  <r>
    <x v="11"/>
    <n v="240"/>
    <n v="0"/>
    <n v="0"/>
    <n v="0"/>
    <n v="0"/>
    <n v="0"/>
    <n v="4"/>
    <n v="0"/>
    <n v="2"/>
    <n v="0"/>
    <n v="0"/>
    <n v="1"/>
    <n v="0"/>
    <n v="4"/>
    <n v="6"/>
    <n v="220"/>
    <n v="0"/>
    <n v="3"/>
  </r>
  <r>
    <x v="12"/>
    <n v="210"/>
    <n v="0"/>
    <n v="0"/>
    <n v="0"/>
    <n v="2"/>
    <n v="0"/>
    <n v="4"/>
    <n v="1"/>
    <n v="4"/>
    <n v="1"/>
    <n v="1"/>
    <n v="2"/>
    <n v="1"/>
    <n v="5"/>
    <n v="11"/>
    <n v="175"/>
    <n v="1"/>
    <n v="2"/>
  </r>
</pivotCacheRecords>
</file>

<file path=xl/pivotCache/pivotCacheRecords25.xml><?xml version="1.0" encoding="utf-8"?>
<pivotCacheRecords xmlns="http://schemas.openxmlformats.org/spreadsheetml/2006/main" xmlns:r="http://schemas.openxmlformats.org/officeDocument/2006/relationships" count="13">
  <r>
    <x v="0"/>
    <n v="26"/>
    <n v="2"/>
    <n v="2"/>
    <n v="585"/>
    <n v="328"/>
    <n v="0"/>
    <n v="3302"/>
    <n v="86195"/>
  </r>
  <r>
    <x v="1"/>
    <n v="20"/>
    <n v="1"/>
    <n v="1"/>
    <n v="733"/>
    <n v="509"/>
    <n v="0"/>
    <n v="219174"/>
    <n v="109465"/>
  </r>
  <r>
    <x v="2"/>
    <n v="15"/>
    <n v="0"/>
    <n v="1"/>
    <n v="379"/>
    <n v="97"/>
    <n v="0"/>
    <n v="79058"/>
    <n v="56602"/>
  </r>
  <r>
    <x v="3"/>
    <n v="7"/>
    <n v="0"/>
    <n v="1"/>
    <n v="16"/>
    <n v="16"/>
    <n v="0"/>
    <n v="420"/>
    <n v="2419"/>
  </r>
  <r>
    <x v="4"/>
    <n v="18"/>
    <n v="1"/>
    <n v="2"/>
    <n v="176"/>
    <n v="43"/>
    <n v="0"/>
    <n v="10332"/>
    <n v="11608"/>
  </r>
  <r>
    <x v="5"/>
    <n v="11"/>
    <n v="0"/>
    <n v="0"/>
    <n v="6"/>
    <n v="0"/>
    <n v="0"/>
    <n v="2689"/>
    <n v="29"/>
  </r>
  <r>
    <x v="6"/>
    <n v="16"/>
    <n v="0"/>
    <n v="3"/>
    <n v="74"/>
    <n v="2"/>
    <n v="0"/>
    <n v="10864"/>
    <n v="8323"/>
  </r>
  <r>
    <x v="7"/>
    <n v="15"/>
    <n v="0"/>
    <n v="0"/>
    <n v="108"/>
    <n v="0"/>
    <n v="0"/>
    <n v="0"/>
    <n v="22183"/>
  </r>
  <r>
    <x v="8"/>
    <n v="16"/>
    <n v="0"/>
    <n v="4"/>
    <n v="279"/>
    <n v="16"/>
    <n v="0"/>
    <n v="36207"/>
    <n v="57965"/>
  </r>
  <r>
    <x v="9"/>
    <n v="14"/>
    <n v="0"/>
    <n v="1"/>
    <n v="353"/>
    <n v="282"/>
    <n v="0"/>
    <n v="1851"/>
    <n v="168254"/>
  </r>
  <r>
    <x v="10"/>
    <n v="16"/>
    <n v="1"/>
    <n v="6"/>
    <n v="226"/>
    <n v="48"/>
    <n v="0"/>
    <n v="0"/>
    <n v="28839"/>
  </r>
  <r>
    <x v="11"/>
    <n v="17"/>
    <n v="0"/>
    <n v="2"/>
    <n v="407"/>
    <n v="14"/>
    <n v="0"/>
    <n v="2346"/>
    <n v="27683"/>
  </r>
  <r>
    <x v="12"/>
    <n v="10"/>
    <n v="0"/>
    <n v="2"/>
    <n v="60"/>
    <n v="6"/>
    <n v="0"/>
    <n v="80"/>
    <n v="2999"/>
  </r>
</pivotCacheRecords>
</file>

<file path=xl/pivotCache/pivotCacheRecords26.xml><?xml version="1.0" encoding="utf-8"?>
<pivotCacheRecords xmlns="http://schemas.openxmlformats.org/spreadsheetml/2006/main" xmlns:r="http://schemas.openxmlformats.org/officeDocument/2006/relationships" count="14">
  <r>
    <x v="0"/>
    <n v="20"/>
    <n v="1"/>
    <n v="0"/>
    <n v="1"/>
    <n v="0"/>
    <n v="0"/>
    <n v="1"/>
    <n v="0"/>
    <n v="4"/>
    <n v="1"/>
    <n v="1"/>
    <n v="0"/>
    <n v="0"/>
    <n v="0"/>
    <n v="0"/>
    <n v="10"/>
    <n v="0"/>
    <n v="0"/>
    <n v="0"/>
    <n v="0"/>
    <n v="0"/>
    <n v="1"/>
  </r>
  <r>
    <x v="1"/>
    <n v="26"/>
    <n v="2"/>
    <n v="0"/>
    <n v="0"/>
    <n v="1"/>
    <n v="1"/>
    <n v="0"/>
    <n v="0"/>
    <n v="1"/>
    <n v="0"/>
    <n v="2"/>
    <n v="0"/>
    <n v="0"/>
    <n v="0"/>
    <n v="0"/>
    <n v="13"/>
    <n v="0"/>
    <n v="0"/>
    <n v="0"/>
    <n v="0"/>
    <n v="0"/>
    <n v="6"/>
  </r>
  <r>
    <x v="2"/>
    <n v="20"/>
    <n v="1"/>
    <n v="0"/>
    <n v="0"/>
    <n v="0"/>
    <n v="1"/>
    <n v="1"/>
    <n v="0"/>
    <n v="0"/>
    <n v="0"/>
    <n v="0"/>
    <n v="0"/>
    <n v="0"/>
    <n v="0"/>
    <n v="0"/>
    <n v="14"/>
    <n v="0"/>
    <n v="0"/>
    <n v="0"/>
    <n v="0"/>
    <n v="0"/>
    <n v="3"/>
  </r>
  <r>
    <x v="3"/>
    <n v="15"/>
    <n v="3"/>
    <n v="0"/>
    <n v="0"/>
    <n v="0"/>
    <n v="0"/>
    <n v="0"/>
    <n v="1"/>
    <n v="3"/>
    <n v="0"/>
    <n v="0"/>
    <n v="0"/>
    <n v="0"/>
    <n v="0"/>
    <n v="0"/>
    <n v="0"/>
    <n v="0"/>
    <n v="0"/>
    <n v="0"/>
    <n v="0"/>
    <n v="0"/>
    <n v="8"/>
  </r>
  <r>
    <x v="4"/>
    <n v="7"/>
    <n v="1"/>
    <n v="0"/>
    <n v="0"/>
    <n v="0"/>
    <n v="0"/>
    <n v="0"/>
    <n v="1"/>
    <n v="0"/>
    <n v="0"/>
    <n v="0"/>
    <n v="0"/>
    <n v="0"/>
    <n v="0"/>
    <n v="0"/>
    <n v="0"/>
    <n v="0"/>
    <n v="0"/>
    <n v="0"/>
    <n v="0"/>
    <n v="0"/>
    <n v="5"/>
  </r>
  <r>
    <x v="5"/>
    <n v="18"/>
    <n v="0"/>
    <n v="0"/>
    <n v="0"/>
    <n v="0"/>
    <n v="0"/>
    <n v="1"/>
    <n v="2"/>
    <n v="0"/>
    <n v="1"/>
    <n v="3"/>
    <n v="1"/>
    <n v="0"/>
    <n v="0"/>
    <n v="0"/>
    <n v="7"/>
    <n v="0"/>
    <n v="0"/>
    <n v="0"/>
    <n v="0"/>
    <n v="0"/>
    <n v="3"/>
  </r>
  <r>
    <x v="6"/>
    <n v="11"/>
    <n v="0"/>
    <n v="0"/>
    <n v="0"/>
    <n v="0"/>
    <n v="0"/>
    <n v="0"/>
    <n v="1"/>
    <n v="2"/>
    <n v="0"/>
    <n v="0"/>
    <n v="2"/>
    <n v="0"/>
    <n v="0"/>
    <n v="0"/>
    <n v="0"/>
    <n v="0"/>
    <n v="0"/>
    <n v="0"/>
    <n v="0"/>
    <n v="1"/>
    <n v="5"/>
  </r>
  <r>
    <x v="7"/>
    <n v="16"/>
    <n v="0"/>
    <n v="0"/>
    <n v="0"/>
    <n v="0"/>
    <n v="1"/>
    <n v="0"/>
    <n v="0"/>
    <n v="1"/>
    <n v="0"/>
    <n v="0"/>
    <n v="1"/>
    <n v="1"/>
    <n v="0"/>
    <n v="1"/>
    <n v="7"/>
    <n v="0"/>
    <n v="0"/>
    <n v="0"/>
    <n v="0"/>
    <n v="0"/>
    <n v="4"/>
  </r>
  <r>
    <x v="8"/>
    <n v="15"/>
    <n v="1"/>
    <n v="0"/>
    <n v="0"/>
    <n v="0"/>
    <n v="0"/>
    <n v="1"/>
    <n v="0"/>
    <n v="3"/>
    <n v="1"/>
    <n v="0"/>
    <n v="0"/>
    <n v="1"/>
    <n v="0"/>
    <n v="0"/>
    <n v="0"/>
    <n v="0"/>
    <n v="0"/>
    <n v="0"/>
    <n v="0"/>
    <n v="0"/>
    <n v="8"/>
  </r>
  <r>
    <x v="9"/>
    <n v="16"/>
    <n v="0"/>
    <n v="0"/>
    <n v="1"/>
    <n v="0"/>
    <n v="0"/>
    <n v="1"/>
    <n v="0"/>
    <n v="1"/>
    <n v="0"/>
    <n v="0"/>
    <n v="0"/>
    <n v="0"/>
    <n v="0"/>
    <n v="0"/>
    <n v="8"/>
    <n v="0"/>
    <n v="0"/>
    <n v="0"/>
    <n v="0"/>
    <n v="0"/>
    <n v="5"/>
  </r>
  <r>
    <x v="10"/>
    <n v="14"/>
    <n v="0"/>
    <n v="0"/>
    <n v="0"/>
    <n v="0"/>
    <n v="0"/>
    <n v="0"/>
    <n v="0"/>
    <n v="1"/>
    <n v="1"/>
    <n v="0"/>
    <n v="0"/>
    <n v="0"/>
    <n v="1"/>
    <n v="1"/>
    <n v="6"/>
    <n v="0"/>
    <n v="0"/>
    <n v="1"/>
    <n v="0"/>
    <n v="0"/>
    <n v="3"/>
  </r>
  <r>
    <x v="11"/>
    <n v="16"/>
    <n v="1"/>
    <n v="0"/>
    <n v="0"/>
    <n v="0"/>
    <n v="2"/>
    <n v="0"/>
    <n v="0"/>
    <n v="1"/>
    <n v="0"/>
    <n v="0"/>
    <n v="0"/>
    <n v="1"/>
    <n v="0"/>
    <n v="1"/>
    <n v="3"/>
    <n v="0"/>
    <n v="0"/>
    <n v="0"/>
    <n v="0"/>
    <n v="0"/>
    <n v="7"/>
  </r>
  <r>
    <x v="12"/>
    <n v="17"/>
    <n v="0"/>
    <n v="0"/>
    <n v="0"/>
    <n v="0"/>
    <n v="0"/>
    <n v="1"/>
    <n v="0"/>
    <n v="0"/>
    <n v="1"/>
    <n v="0"/>
    <n v="1"/>
    <n v="0"/>
    <n v="0"/>
    <n v="2"/>
    <n v="2"/>
    <n v="0"/>
    <n v="0"/>
    <n v="0"/>
    <n v="0"/>
    <n v="0"/>
    <n v="10"/>
  </r>
  <r>
    <x v="13"/>
    <n v="10"/>
    <n v="2"/>
    <n v="0"/>
    <n v="0"/>
    <n v="0"/>
    <n v="1"/>
    <n v="0"/>
    <n v="0"/>
    <n v="0"/>
    <n v="0"/>
    <n v="0"/>
    <n v="1"/>
    <n v="0"/>
    <n v="0"/>
    <n v="0"/>
    <n v="4"/>
    <n v="0"/>
    <n v="0"/>
    <n v="0"/>
    <n v="0"/>
    <n v="0"/>
    <n v="2"/>
  </r>
</pivotCacheRecords>
</file>

<file path=xl/pivotCache/pivotCacheRecords27.xml><?xml version="1.0" encoding="utf-8"?>
<pivotCacheRecords xmlns="http://schemas.openxmlformats.org/spreadsheetml/2006/main" xmlns:r="http://schemas.openxmlformats.org/officeDocument/2006/relationships" count="13">
  <r>
    <x v="0"/>
    <n v="1819"/>
    <n v="7"/>
    <n v="0"/>
    <n v="0"/>
    <n v="272"/>
    <n v="17"/>
    <n v="17"/>
    <n v="247"/>
    <n v="1123"/>
    <n v="23"/>
    <n v="26"/>
    <n v="87"/>
  </r>
  <r>
    <x v="1"/>
    <n v="1884"/>
    <n v="3"/>
    <n v="0"/>
    <n v="1"/>
    <n v="255"/>
    <n v="24"/>
    <n v="11"/>
    <n v="251"/>
    <n v="1192"/>
    <n v="18"/>
    <n v="35"/>
    <n v="94"/>
  </r>
  <r>
    <x v="2"/>
    <n v="1943"/>
    <n v="2"/>
    <n v="0"/>
    <n v="0"/>
    <n v="248"/>
    <n v="34"/>
    <n v="20"/>
    <n v="254"/>
    <n v="1249"/>
    <n v="27"/>
    <n v="22"/>
    <n v="87"/>
  </r>
  <r>
    <x v="3"/>
    <n v="1925"/>
    <n v="1"/>
    <n v="1"/>
    <n v="0"/>
    <n v="254"/>
    <n v="36"/>
    <n v="18"/>
    <n v="256"/>
    <n v="1240"/>
    <n v="22"/>
    <n v="22"/>
    <n v="75"/>
  </r>
  <r>
    <x v="4"/>
    <n v="2083"/>
    <n v="4"/>
    <n v="0"/>
    <n v="0"/>
    <n v="254"/>
    <n v="42"/>
    <n v="17"/>
    <n v="275"/>
    <n v="1344"/>
    <n v="19"/>
    <n v="24"/>
    <n v="104"/>
  </r>
  <r>
    <x v="5"/>
    <n v="2213"/>
    <n v="0"/>
    <n v="0"/>
    <n v="1"/>
    <n v="224"/>
    <n v="31"/>
    <n v="28"/>
    <n v="312"/>
    <n v="1428"/>
    <n v="30"/>
    <n v="24"/>
    <n v="135"/>
  </r>
  <r>
    <x v="6"/>
    <n v="2106"/>
    <n v="2"/>
    <n v="0"/>
    <n v="0"/>
    <n v="227"/>
    <n v="25"/>
    <n v="16"/>
    <n v="331"/>
    <n v="1346"/>
    <n v="25"/>
    <n v="23"/>
    <n v="111"/>
  </r>
  <r>
    <x v="7"/>
    <n v="2288"/>
    <n v="4"/>
    <n v="0"/>
    <n v="0"/>
    <n v="267"/>
    <n v="32"/>
    <n v="16"/>
    <n v="325"/>
    <n v="1499"/>
    <n v="16"/>
    <n v="33"/>
    <n v="96"/>
  </r>
  <r>
    <x v="8"/>
    <n v="2374"/>
    <n v="10"/>
    <n v="0"/>
    <n v="2"/>
    <n v="256"/>
    <n v="34"/>
    <n v="15"/>
    <n v="343"/>
    <n v="1560"/>
    <n v="26"/>
    <n v="25"/>
    <n v="103"/>
  </r>
  <r>
    <x v="9"/>
    <n v="2344"/>
    <n v="10"/>
    <n v="0"/>
    <n v="0"/>
    <n v="190"/>
    <n v="21"/>
    <n v="12"/>
    <n v="343"/>
    <n v="1584"/>
    <n v="21"/>
    <n v="21"/>
    <n v="142"/>
  </r>
  <r>
    <x v="10"/>
    <n v="2392"/>
    <n v="10"/>
    <n v="0"/>
    <n v="3"/>
    <n v="206"/>
    <n v="30"/>
    <n v="13"/>
    <n v="364"/>
    <n v="1567"/>
    <n v="29"/>
    <n v="32"/>
    <n v="138"/>
  </r>
  <r>
    <x v="11"/>
    <n v="2281"/>
    <n v="4"/>
    <n v="0"/>
    <n v="0"/>
    <n v="187"/>
    <n v="31"/>
    <n v="11"/>
    <n v="347"/>
    <n v="1556"/>
    <n v="9"/>
    <n v="21"/>
    <n v="115"/>
  </r>
  <r>
    <x v="12"/>
    <n v="2319"/>
    <n v="8"/>
    <n v="0"/>
    <n v="1"/>
    <n v="184"/>
    <n v="43"/>
    <n v="5"/>
    <n v="347"/>
    <n v="1551"/>
    <n v="25"/>
    <n v="32"/>
    <n v="123"/>
  </r>
</pivotCacheRecords>
</file>

<file path=xl/pivotCache/pivotCacheRecords28.xml><?xml version="1.0" encoding="utf-8"?>
<pivotCacheRecords xmlns="http://schemas.openxmlformats.org/spreadsheetml/2006/main" xmlns:r="http://schemas.openxmlformats.org/officeDocument/2006/relationships" count="13">
  <r>
    <x v="0"/>
    <n v="8"/>
  </r>
  <r>
    <x v="1"/>
    <n v="5"/>
  </r>
  <r>
    <x v="2"/>
    <n v="5"/>
  </r>
  <r>
    <x v="3"/>
    <n v="5"/>
  </r>
  <r>
    <x v="4"/>
    <n v="4"/>
  </r>
  <r>
    <x v="5"/>
    <n v="5"/>
  </r>
  <r>
    <x v="6"/>
    <n v="10"/>
  </r>
  <r>
    <x v="7"/>
    <n v="2"/>
  </r>
  <r>
    <x v="8"/>
    <n v="7"/>
  </r>
  <r>
    <x v="9"/>
    <n v="4"/>
  </r>
  <r>
    <x v="10"/>
    <n v="5"/>
  </r>
  <r>
    <x v="11"/>
    <n v="2"/>
  </r>
  <r>
    <x v="12"/>
    <n v="3"/>
  </r>
</pivotCacheRecords>
</file>

<file path=xl/pivotCache/pivotCacheRecords29.xml><?xml version="1.0" encoding="utf-8"?>
<pivotCacheRecords xmlns="http://schemas.openxmlformats.org/spreadsheetml/2006/main" xmlns:r="http://schemas.openxmlformats.org/officeDocument/2006/relationships" count="13">
  <r>
    <x v="0"/>
    <n v="50"/>
    <s v="‐"/>
    <n v="0"/>
    <n v="1"/>
    <n v="7"/>
    <n v="12"/>
    <n v="16"/>
    <n v="2"/>
    <n v="11"/>
    <n v="1"/>
  </r>
  <r>
    <x v="1"/>
    <n v="50"/>
    <s v="‐"/>
    <n v="0"/>
    <n v="1"/>
    <n v="6"/>
    <n v="13"/>
    <n v="14"/>
    <n v="5"/>
    <n v="10"/>
    <n v="1"/>
  </r>
  <r>
    <x v="2"/>
    <n v="49"/>
    <s v="‐"/>
    <n v="0"/>
    <n v="1"/>
    <n v="5"/>
    <n v="14"/>
    <n v="13"/>
    <n v="5"/>
    <n v="10"/>
    <n v="1"/>
  </r>
  <r>
    <x v="3"/>
    <n v="51"/>
    <s v="‐"/>
    <n v="0"/>
    <n v="1"/>
    <n v="5"/>
    <n v="14"/>
    <n v="12"/>
    <n v="5"/>
    <n v="13"/>
    <n v="1"/>
  </r>
  <r>
    <x v="4"/>
    <n v="53"/>
    <s v="‐"/>
    <n v="0"/>
    <n v="1"/>
    <n v="5"/>
    <n v="13"/>
    <n v="12"/>
    <n v="4"/>
    <n v="16"/>
    <n v="2"/>
  </r>
  <r>
    <x v="5"/>
    <n v="51"/>
    <s v="‐"/>
    <n v="0"/>
    <n v="1"/>
    <n v="5"/>
    <n v="13"/>
    <n v="10"/>
    <n v="5"/>
    <n v="16"/>
    <n v="1"/>
  </r>
  <r>
    <x v="6"/>
    <n v="53"/>
    <s v="‐"/>
    <n v="0"/>
    <n v="1"/>
    <n v="7"/>
    <n v="13"/>
    <n v="8"/>
    <n v="4"/>
    <n v="19"/>
    <n v="1"/>
  </r>
  <r>
    <x v="7"/>
    <n v="56"/>
    <s v="‐"/>
    <n v="0"/>
    <n v="1"/>
    <n v="7"/>
    <n v="14"/>
    <n v="8"/>
    <n v="3"/>
    <n v="22"/>
    <n v="1"/>
  </r>
  <r>
    <x v="8"/>
    <n v="58"/>
    <s v="‐"/>
    <n v="0"/>
    <n v="1"/>
    <n v="6"/>
    <n v="14"/>
    <n v="9"/>
    <n v="5"/>
    <n v="21"/>
    <n v="2"/>
  </r>
  <r>
    <x v="9"/>
    <n v="59"/>
    <s v="‐"/>
    <n v="0"/>
    <n v="1"/>
    <n v="8"/>
    <n v="14"/>
    <n v="9"/>
    <n v="5"/>
    <n v="20"/>
    <n v="2"/>
  </r>
  <r>
    <x v="10"/>
    <n v="59"/>
    <s v="‐"/>
    <n v="0"/>
    <n v="1"/>
    <n v="8"/>
    <n v="13"/>
    <n v="9"/>
    <n v="10"/>
    <n v="16"/>
    <n v="2"/>
  </r>
  <r>
    <x v="11"/>
    <n v="61"/>
    <s v="‐"/>
    <n v="0"/>
    <n v="1"/>
    <n v="9"/>
    <n v="16"/>
    <n v="6"/>
    <n v="11"/>
    <n v="16"/>
    <n v="2"/>
  </r>
  <r>
    <x v="12"/>
    <n v="59"/>
    <s v="‐"/>
    <n v="0"/>
    <n v="1"/>
    <n v="9"/>
    <n v="14"/>
    <n v="7"/>
    <n v="11"/>
    <n v="16"/>
    <n v="1"/>
  </r>
</pivotCacheRecords>
</file>

<file path=xl/pivotCache/pivotCacheRecords3.xml><?xml version="1.0" encoding="utf-8"?>
<pivotCacheRecords xmlns="http://schemas.openxmlformats.org/spreadsheetml/2006/main" xmlns:r="http://schemas.openxmlformats.org/officeDocument/2006/relationships" count="83">
  <r>
    <x v="0"/>
    <x v="0"/>
    <n v="24354"/>
    <n v="15323"/>
    <n v="9031"/>
  </r>
  <r>
    <x v="0"/>
    <x v="1"/>
    <n v="624"/>
    <n v="338"/>
    <n v="286"/>
  </r>
  <r>
    <x v="0"/>
    <x v="2"/>
    <n v="10018"/>
    <n v="7668"/>
    <n v="2350"/>
  </r>
  <r>
    <x v="0"/>
    <x v="3"/>
    <n v="13491"/>
    <n v="7194"/>
    <n v="6297"/>
  </r>
  <r>
    <x v="1"/>
    <x v="0"/>
    <n v="24218"/>
    <n v="15027"/>
    <n v="9191"/>
  </r>
  <r>
    <x v="1"/>
    <x v="1"/>
    <n v="547"/>
    <n v="303"/>
    <n v="244"/>
  </r>
  <r>
    <x v="1"/>
    <x v="2"/>
    <n v="9100"/>
    <n v="7133"/>
    <n v="1967"/>
  </r>
  <r>
    <x v="1"/>
    <x v="3"/>
    <n v="14357"/>
    <n v="7455"/>
    <n v="6902"/>
  </r>
  <r>
    <x v="2"/>
    <x v="0"/>
    <n v="23376"/>
    <n v="14120"/>
    <n v="9256"/>
  </r>
  <r>
    <x v="2"/>
    <x v="4"/>
    <n v="482"/>
    <n v="273"/>
    <n v="209"/>
  </r>
  <r>
    <x v="2"/>
    <x v="5"/>
    <n v="478"/>
    <n v="269"/>
    <n v="209"/>
  </r>
  <r>
    <x v="2"/>
    <x v="6"/>
    <n v="1"/>
    <n v="1"/>
    <n v="0"/>
  </r>
  <r>
    <x v="2"/>
    <x v="7"/>
    <n v="1"/>
    <n v="1"/>
    <n v="0"/>
  </r>
  <r>
    <x v="2"/>
    <x v="8"/>
    <n v="1920"/>
    <n v="1632"/>
    <n v="288"/>
  </r>
  <r>
    <x v="2"/>
    <x v="9"/>
    <n v="6121"/>
    <n v="4634"/>
    <n v="1487"/>
  </r>
  <r>
    <x v="2"/>
    <x v="10"/>
    <n v="83"/>
    <n v="72"/>
    <n v="11"/>
  </r>
  <r>
    <x v="2"/>
    <x v="11"/>
    <n v="469"/>
    <n v="397"/>
    <n v="72"/>
  </r>
  <r>
    <x v="2"/>
    <x v="12"/>
    <n v="1851"/>
    <n v="1359"/>
    <n v="492"/>
  </r>
  <r>
    <x v="2"/>
    <x v="13"/>
    <n v="3387"/>
    <n v="1550"/>
    <n v="1837"/>
  </r>
  <r>
    <x v="2"/>
    <x v="14"/>
    <n v="292"/>
    <n v="99"/>
    <n v="193"/>
  </r>
  <r>
    <x v="2"/>
    <x v="15"/>
    <n v="380"/>
    <n v="243"/>
    <n v="137"/>
  </r>
  <r>
    <x v="2"/>
    <x v="16"/>
    <n v="546"/>
    <n v="412"/>
    <n v="134"/>
  </r>
  <r>
    <x v="2"/>
    <x v="17"/>
    <n v="1163"/>
    <n v="393"/>
    <n v="770"/>
  </r>
  <r>
    <x v="2"/>
    <x v="18"/>
    <n v="884"/>
    <n v="332"/>
    <n v="552"/>
  </r>
  <r>
    <x v="2"/>
    <x v="19"/>
    <n v="747"/>
    <n v="314"/>
    <n v="433"/>
  </r>
  <r>
    <x v="2"/>
    <x v="20"/>
    <n v="1928"/>
    <n v="424"/>
    <n v="1504"/>
  </r>
  <r>
    <x v="2"/>
    <x v="21"/>
    <n v="89"/>
    <n v="46"/>
    <n v="43"/>
  </r>
  <r>
    <x v="2"/>
    <x v="22"/>
    <n v="1414"/>
    <n v="933"/>
    <n v="481"/>
  </r>
  <r>
    <x v="2"/>
    <x v="23"/>
    <n v="554"/>
    <n v="396"/>
    <n v="158"/>
  </r>
  <r>
    <x v="2"/>
    <x v="24"/>
    <n v="1064"/>
    <n v="609"/>
    <n v="455"/>
  </r>
  <r>
    <x v="2"/>
    <x v="1"/>
    <n v="483"/>
    <n v="274"/>
    <n v="209"/>
  </r>
  <r>
    <x v="2"/>
    <x v="2"/>
    <n v="8042"/>
    <n v="6267"/>
    <n v="1775"/>
  </r>
  <r>
    <x v="2"/>
    <x v="3"/>
    <n v="13787"/>
    <n v="6970"/>
    <n v="6817"/>
  </r>
  <r>
    <x v="3"/>
    <x v="0"/>
    <n v="23066"/>
    <n v="13711"/>
    <n v="9355"/>
  </r>
  <r>
    <x v="3"/>
    <x v="4"/>
    <n v="486"/>
    <n v="287"/>
    <n v="199"/>
  </r>
  <r>
    <x v="3"/>
    <x v="5"/>
    <n v="485"/>
    <n v="286"/>
    <n v="199"/>
  </r>
  <r>
    <x v="3"/>
    <x v="6"/>
    <n v="1"/>
    <n v="1"/>
    <n v="0"/>
  </r>
  <r>
    <x v="3"/>
    <x v="7"/>
    <n v="0"/>
    <n v="0"/>
    <n v="0"/>
  </r>
  <r>
    <x v="3"/>
    <x v="8"/>
    <n v="1914"/>
    <n v="1620"/>
    <n v="294"/>
  </r>
  <r>
    <x v="3"/>
    <x v="9"/>
    <n v="5715"/>
    <n v="4340"/>
    <n v="1375"/>
  </r>
  <r>
    <x v="3"/>
    <x v="10"/>
    <n v="82"/>
    <n v="72"/>
    <n v="10"/>
  </r>
  <r>
    <x v="3"/>
    <x v="11"/>
    <n v="436"/>
    <n v="356"/>
    <n v="80"/>
  </r>
  <r>
    <x v="3"/>
    <x v="12"/>
    <n v="1888"/>
    <n v="1378"/>
    <n v="510"/>
  </r>
  <r>
    <x v="3"/>
    <x v="13"/>
    <n v="3230"/>
    <n v="1494"/>
    <n v="1736"/>
  </r>
  <r>
    <x v="3"/>
    <x v="14"/>
    <n v="271"/>
    <n v="86"/>
    <n v="185"/>
  </r>
  <r>
    <x v="3"/>
    <x v="15"/>
    <n v="464"/>
    <n v="290"/>
    <n v="174"/>
  </r>
  <r>
    <x v="3"/>
    <x v="16"/>
    <n v="519"/>
    <n v="374"/>
    <n v="145"/>
  </r>
  <r>
    <x v="3"/>
    <x v="17"/>
    <n v="1119"/>
    <n v="346"/>
    <n v="773"/>
  </r>
  <r>
    <x v="3"/>
    <x v="18"/>
    <n v="892"/>
    <n v="312"/>
    <n v="580"/>
  </r>
  <r>
    <x v="3"/>
    <x v="19"/>
    <n v="715"/>
    <n v="283"/>
    <n v="432"/>
  </r>
  <r>
    <x v="3"/>
    <x v="20"/>
    <n v="2312"/>
    <n v="532"/>
    <n v="1780"/>
  </r>
  <r>
    <x v="3"/>
    <x v="21"/>
    <n v="126"/>
    <n v="73"/>
    <n v="53"/>
  </r>
  <r>
    <x v="3"/>
    <x v="22"/>
    <n v="1515"/>
    <n v="992"/>
    <n v="523"/>
  </r>
  <r>
    <x v="3"/>
    <x v="23"/>
    <n v="547"/>
    <n v="402"/>
    <n v="145"/>
  </r>
  <r>
    <x v="3"/>
    <x v="24"/>
    <n v="834"/>
    <n v="473"/>
    <n v="361"/>
  </r>
  <r>
    <x v="3"/>
    <x v="1"/>
    <n v="487"/>
    <n v="288"/>
    <n v="199"/>
  </r>
  <r>
    <x v="3"/>
    <x v="2"/>
    <n v="7629"/>
    <n v="5960"/>
    <n v="1669"/>
  </r>
  <r>
    <x v="3"/>
    <x v="3"/>
    <n v="14116"/>
    <n v="6990"/>
    <n v="7126"/>
  </r>
  <r>
    <x v="4"/>
    <x v="0"/>
    <n v="23151"/>
    <n v="13423"/>
    <n v="9728"/>
  </r>
  <r>
    <x v="4"/>
    <x v="4"/>
    <n v="426"/>
    <n v="253"/>
    <n v="173"/>
  </r>
  <r>
    <x v="4"/>
    <x v="5"/>
    <n v="425"/>
    <n v="252"/>
    <n v="173"/>
  </r>
  <r>
    <x v="4"/>
    <x v="6"/>
    <n v="0"/>
    <n v="0"/>
    <n v="0"/>
  </r>
  <r>
    <x v="4"/>
    <x v="7"/>
    <n v="1"/>
    <n v="1"/>
    <n v="0"/>
  </r>
  <r>
    <x v="4"/>
    <x v="8"/>
    <n v="1946"/>
    <n v="1649"/>
    <n v="297"/>
  </r>
  <r>
    <x v="4"/>
    <x v="9"/>
    <n v="5346"/>
    <n v="4003"/>
    <n v="1343"/>
  </r>
  <r>
    <x v="4"/>
    <x v="10"/>
    <n v="67"/>
    <n v="60"/>
    <n v="7"/>
  </r>
  <r>
    <x v="4"/>
    <x v="11"/>
    <n v="473"/>
    <n v="377"/>
    <n v="96"/>
  </r>
  <r>
    <x v="4"/>
    <x v="12"/>
    <n v="2117"/>
    <n v="1433"/>
    <n v="684"/>
  </r>
  <r>
    <x v="4"/>
    <x v="13"/>
    <n v="3264"/>
    <n v="1459"/>
    <n v="1805"/>
  </r>
  <r>
    <x v="4"/>
    <x v="14"/>
    <n v="246"/>
    <n v="78"/>
    <n v="168"/>
  </r>
  <r>
    <x v="4"/>
    <x v="15"/>
    <n v="440"/>
    <n v="269"/>
    <n v="171"/>
  </r>
  <r>
    <x v="4"/>
    <x v="16"/>
    <n v="584"/>
    <n v="404"/>
    <n v="180"/>
  </r>
  <r>
    <x v="4"/>
    <x v="17"/>
    <n v="1066"/>
    <n v="351"/>
    <n v="715"/>
  </r>
  <r>
    <x v="4"/>
    <x v="18"/>
    <n v="868"/>
    <n v="312"/>
    <n v="556"/>
  </r>
  <r>
    <x v="4"/>
    <x v="19"/>
    <n v="759"/>
    <n v="310"/>
    <n v="449"/>
  </r>
  <r>
    <x v="4"/>
    <x v="20"/>
    <n v="2473"/>
    <n v="544"/>
    <n v="1929"/>
  </r>
  <r>
    <x v="4"/>
    <x v="21"/>
    <n v="124"/>
    <n v="70"/>
    <n v="54"/>
  </r>
  <r>
    <x v="4"/>
    <x v="22"/>
    <n v="1614"/>
    <n v="1011"/>
    <n v="603"/>
  </r>
  <r>
    <x v="4"/>
    <x v="23"/>
    <n v="531"/>
    <n v="381"/>
    <n v="150"/>
  </r>
  <r>
    <x v="4"/>
    <x v="24"/>
    <n v="806"/>
    <n v="458"/>
    <n v="348"/>
  </r>
  <r>
    <x v="4"/>
    <x v="1"/>
    <n v="426"/>
    <n v="253"/>
    <n v="173"/>
  </r>
  <r>
    <x v="4"/>
    <x v="2"/>
    <n v="7293"/>
    <n v="5653"/>
    <n v="1640"/>
  </r>
  <r>
    <x v="4"/>
    <x v="3"/>
    <n v="14626"/>
    <n v="7059"/>
    <n v="7567"/>
  </r>
</pivotCacheRecords>
</file>

<file path=xl/pivotCache/pivotCacheRecords30.xml><?xml version="1.0" encoding="utf-8"?>
<pivotCacheRecords xmlns="http://schemas.openxmlformats.org/spreadsheetml/2006/main" xmlns:r="http://schemas.openxmlformats.org/officeDocument/2006/relationships" count="58">
  <r>
    <x v="0"/>
    <x v="0"/>
    <n v="37291"/>
    <n v="19192"/>
    <n v="18099"/>
    <n v="19755"/>
    <n v="10054"/>
    <n v="9701"/>
    <n v="52.975248719530178"/>
    <n v="52.386411004585241"/>
    <n v="53.599646389303281"/>
  </r>
  <r>
    <x v="1"/>
    <x v="0"/>
    <n v="37319"/>
    <n v="19205"/>
    <n v="18114"/>
    <n v="19758"/>
    <n v="10056"/>
    <n v="9702"/>
    <n v="52.9435408237091"/>
    <n v="52.361364228065611"/>
    <n v="53.560781715799934"/>
  </r>
  <r>
    <x v="0"/>
    <x v="1"/>
    <n v="37835"/>
    <n v="19419"/>
    <n v="18416"/>
    <n v="24317"/>
    <n v="12260"/>
    <n v="12057"/>
    <n v="64.271177481168223"/>
    <n v="63.134043977547762"/>
    <n v="65.470243266724594"/>
  </r>
  <r>
    <x v="1"/>
    <x v="1"/>
    <n v="37858"/>
    <n v="19427"/>
    <n v="18431"/>
    <n v="24318"/>
    <n v="12258"/>
    <n v="12060"/>
    <n v="64.234772042897134"/>
    <n v="63.097750553353585"/>
    <n v="65.433237480332053"/>
  </r>
  <r>
    <x v="0"/>
    <x v="2"/>
    <n v="38486"/>
    <n v="19602"/>
    <n v="18884"/>
    <n v="25271"/>
    <n v="12784"/>
    <n v="12487"/>
    <n v="65.6628384347555"/>
    <n v="65.217834914804612"/>
    <n v="66.124761703029023"/>
  </r>
  <r>
    <x v="1"/>
    <x v="2"/>
    <n v="38486"/>
    <n v="19602"/>
    <n v="18884"/>
    <n v="25262"/>
    <n v="12780"/>
    <n v="12482"/>
    <n v="65.6394533076963"/>
    <n v="65.197428833792472"/>
    <n v="66.098284261808942"/>
  </r>
  <r>
    <x v="0"/>
    <x v="3"/>
    <n v="38614"/>
    <n v="19613"/>
    <n v="19001"/>
    <n v="21788"/>
    <n v="11075"/>
    <n v="10713"/>
    <n v="56.425130781581814"/>
    <n v="56.467649008310815"/>
    <n v="56.381243092468814"/>
  </r>
  <r>
    <x v="1"/>
    <x v="3"/>
    <n v="38614"/>
    <n v="19613"/>
    <n v="19001"/>
    <n v="21787"/>
    <n v="11075"/>
    <n v="10712"/>
    <n v="56.422541047288547"/>
    <n v="56.467649008310815"/>
    <n v="56.375980211567814"/>
  </r>
  <r>
    <x v="0"/>
    <x v="4"/>
    <n v="38760"/>
    <n v="19636"/>
    <n v="19124"/>
    <n v="19490"/>
    <n v="9907"/>
    <n v="9583"/>
    <n v="50.283797729618165"/>
    <n v="50.453249134243229"/>
    <n v="50.109809663250374"/>
  </r>
  <r>
    <x v="1"/>
    <x v="4"/>
    <n v="38760"/>
    <n v="19636"/>
    <n v="19124"/>
    <n v="19489"/>
    <n v="9907"/>
    <n v="9582"/>
    <n v="50.281217750258001"/>
    <n v="50.453249134243229"/>
    <n v="50.104580631667019"/>
  </r>
  <r>
    <x v="0"/>
    <x v="5"/>
    <n v="40007"/>
    <n v="20284"/>
    <n v="19723"/>
    <n v="18993"/>
    <n v="9602"/>
    <n v="9391"/>
    <n v="47.47"/>
    <n v="47.34"/>
    <n v="47.61"/>
  </r>
  <r>
    <x v="1"/>
    <x v="5"/>
    <n v="40007"/>
    <n v="20284"/>
    <n v="19723"/>
    <n v="18991"/>
    <n v="9601"/>
    <n v="9390"/>
    <n v="47.47"/>
    <n v="47.33"/>
    <n v="47.61"/>
  </r>
  <r>
    <x v="0"/>
    <x v="6"/>
    <n v="40515"/>
    <n v="20484"/>
    <n v="20031"/>
    <n v="20480"/>
    <n v="10200"/>
    <n v="10280"/>
    <n v="50.55"/>
    <n v="49.79"/>
    <n v="51.32"/>
  </r>
  <r>
    <x v="1"/>
    <x v="6"/>
    <n v="40515"/>
    <n v="20484"/>
    <n v="20031"/>
    <n v="20480"/>
    <n v="10198"/>
    <n v="10282"/>
    <n v="50.55"/>
    <n v="49.79"/>
    <n v="51.33"/>
  </r>
  <r>
    <x v="0"/>
    <x v="7"/>
    <n v="40597"/>
    <n v="20472"/>
    <n v="20125"/>
    <n v="19299"/>
    <n v="9651"/>
    <n v="9648"/>
    <n v="47.54"/>
    <n v="47.14"/>
    <n v="47.94"/>
  </r>
  <r>
    <x v="1"/>
    <x v="7"/>
    <n v="40597"/>
    <n v="20472"/>
    <n v="20125"/>
    <n v="19299"/>
    <n v="9651"/>
    <n v="9648"/>
    <n v="47.54"/>
    <n v="47.14"/>
    <n v="47.94"/>
  </r>
  <r>
    <x v="2"/>
    <x v="8"/>
    <n v="36598"/>
    <n v="18894"/>
    <n v="17704"/>
    <n v="19218"/>
    <n v="9755"/>
    <n v="9463"/>
    <n v="52.51"/>
    <n v="51.63"/>
    <n v="53.45"/>
  </r>
  <r>
    <x v="3"/>
    <x v="8"/>
    <n v="36623"/>
    <n v="18907"/>
    <n v="17716"/>
    <n v="19214"/>
    <n v="9754"/>
    <n v="9460"/>
    <n v="52.46"/>
    <n v="51.59"/>
    <n v="53.4"/>
  </r>
  <r>
    <x v="2"/>
    <x v="9"/>
    <n v="37440"/>
    <n v="19225"/>
    <n v="18215"/>
    <n v="18980"/>
    <n v="9683"/>
    <n v="9297"/>
    <n v="50.69"/>
    <n v="50.37"/>
    <n v="51.04"/>
  </r>
  <r>
    <x v="3"/>
    <x v="9"/>
    <n v="37463"/>
    <n v="19233"/>
    <n v="18230"/>
    <n v="18979"/>
    <n v="9681"/>
    <n v="9298"/>
    <n v="50.66"/>
    <n v="50.34"/>
    <n v="51"/>
  </r>
  <r>
    <x v="4"/>
    <x v="10"/>
    <n v="37843"/>
    <n v="19427"/>
    <n v="18416"/>
    <n v="10118"/>
    <n v="5336"/>
    <n v="4782"/>
    <n v="26.74"/>
    <n v="27.47"/>
    <n v="25.97"/>
  </r>
  <r>
    <x v="2"/>
    <x v="11"/>
    <n v="38152"/>
    <n v="19517"/>
    <n v="18635"/>
    <n v="20454"/>
    <n v="10432"/>
    <n v="10022"/>
    <n v="53.61"/>
    <n v="53.45"/>
    <n v="53.78"/>
  </r>
  <r>
    <x v="3"/>
    <x v="11"/>
    <n v="38152"/>
    <n v="19517"/>
    <n v="18635"/>
    <n v="20446"/>
    <n v="10428"/>
    <n v="10018"/>
    <n v="53.59"/>
    <n v="53.43"/>
    <n v="53.76"/>
  </r>
  <r>
    <x v="4"/>
    <x v="12"/>
    <n v="38511"/>
    <n v="19611"/>
    <n v="18900"/>
    <n v="8875"/>
    <n v="4889"/>
    <n v="3986"/>
    <n v="23.045363662330242"/>
    <n v="24.929886288307582"/>
    <n v="21.089947089947088"/>
  </r>
  <r>
    <x v="2"/>
    <x v="13"/>
    <n v="38532"/>
    <n v="19590"/>
    <n v="18942"/>
    <n v="20023"/>
    <n v="10197"/>
    <n v="9826"/>
    <n v="51.964600851240526"/>
    <n v="52.052067381317002"/>
    <n v="51.874142118044553"/>
  </r>
  <r>
    <x v="3"/>
    <x v="13"/>
    <n v="38532"/>
    <n v="19590"/>
    <n v="18942"/>
    <n v="20016"/>
    <n v="10193"/>
    <n v="9823"/>
    <n v="51.946434132668948"/>
    <n v="52.031648800408369"/>
    <n v="51.858304297328687"/>
  </r>
  <r>
    <x v="2"/>
    <x v="14"/>
    <n v="38652"/>
    <n v="19619"/>
    <n v="19033"/>
    <n v="19266"/>
    <n v="9930"/>
    <n v="9336"/>
    <n v="49.844768705371003"/>
    <n v="50.614200519904173"/>
    <n v="49.051647139179323"/>
  </r>
  <r>
    <x v="3"/>
    <x v="14"/>
    <n v="38652"/>
    <n v="19619"/>
    <n v="19033"/>
    <n v="19264"/>
    <n v="9930"/>
    <n v="9334"/>
    <n v="49.839594328883372"/>
    <n v="50.614200519904173"/>
    <n v="49.041139074239481"/>
  </r>
  <r>
    <x v="2"/>
    <x v="15"/>
    <n v="39896"/>
    <n v="20206"/>
    <n v="19690"/>
    <n v="20282"/>
    <n v="10313"/>
    <n v="9969"/>
    <n v="50.84"/>
    <n v="51.04"/>
    <n v="50.63"/>
  </r>
  <r>
    <x v="3"/>
    <x v="15"/>
    <n v="39896"/>
    <n v="20206"/>
    <n v="19690"/>
    <n v="20283"/>
    <n v="10314"/>
    <n v="9969"/>
    <n v="50.84"/>
    <n v="51.04"/>
    <n v="50.63"/>
  </r>
  <r>
    <x v="2"/>
    <x v="16"/>
    <n v="40190"/>
    <n v="20352"/>
    <n v="19838"/>
    <n v="17762"/>
    <n v="9025"/>
    <n v="8737"/>
    <n v="44.2"/>
    <n v="44.34"/>
    <n v="44.04"/>
  </r>
  <r>
    <x v="3"/>
    <x v="16"/>
    <n v="40190"/>
    <n v="20352"/>
    <n v="19838"/>
    <n v="17762"/>
    <n v="9025"/>
    <n v="8737"/>
    <n v="44.2"/>
    <n v="44.34"/>
    <n v="44.04"/>
  </r>
  <r>
    <x v="2"/>
    <x v="17"/>
    <n v="40611"/>
    <n v="20528"/>
    <n v="20083"/>
    <n v="19760"/>
    <n v="9932"/>
    <n v="9828"/>
    <n v="48.66"/>
    <n v="48.38"/>
    <n v="48.94"/>
  </r>
  <r>
    <x v="3"/>
    <x v="17"/>
    <n v="40611"/>
    <n v="20528"/>
    <n v="20083"/>
    <n v="19761"/>
    <n v="9932"/>
    <n v="9829"/>
    <n v="48.66"/>
    <n v="48.38"/>
    <n v="48.94"/>
  </r>
  <r>
    <x v="5"/>
    <x v="18"/>
    <n v="37112"/>
    <n v="19127"/>
    <n v="17985"/>
    <n v="12101"/>
    <n v="6200"/>
    <n v="5901"/>
    <n v="32.606704031041176"/>
    <n v="32.414910858995135"/>
    <n v="32.810675562969138"/>
  </r>
  <r>
    <x v="5"/>
    <x v="19"/>
    <n v="37978"/>
    <n v="19453"/>
    <n v="18525"/>
    <n v="11523"/>
    <n v="5998"/>
    <n v="5525"/>
    <n v="30.341250197482754"/>
    <n v="30.833290495039329"/>
    <n v="29.82456140350877"/>
  </r>
  <r>
    <x v="5"/>
    <x v="20"/>
    <n v="38454"/>
    <n v="19537"/>
    <n v="18917"/>
    <n v="15564"/>
    <n v="7762"/>
    <n v="7802"/>
    <n v="40.47433296926198"/>
    <n v="39.729743563494907"/>
    <n v="41.243326108791031"/>
  </r>
  <r>
    <x v="5"/>
    <x v="21"/>
    <n v="38635"/>
    <n v="19555"/>
    <n v="19080"/>
    <n v="15534"/>
    <n v="7701"/>
    <n v="7833"/>
    <n v="40.207066131745826"/>
    <n v="39.381232421375607"/>
    <n v="41.053459119496857"/>
  </r>
  <r>
    <x v="5"/>
    <x v="22"/>
    <n v="39929"/>
    <n v="20193"/>
    <n v="19736"/>
    <n v="9886"/>
    <n v="5025"/>
    <n v="4861"/>
    <n v="24.76"/>
    <n v="24.88"/>
    <n v="24.63"/>
  </r>
  <r>
    <x v="5"/>
    <x v="23"/>
    <n v="40443"/>
    <n v="20464"/>
    <n v="19979"/>
    <n v="13358"/>
    <n v="6644"/>
    <n v="6714"/>
    <n v="33.03"/>
    <n v="32.47"/>
    <n v="33.61"/>
  </r>
  <r>
    <x v="6"/>
    <x v="18"/>
    <s v="無投票"/>
    <s v="無投票"/>
    <s v="無投票"/>
    <s v="無投票"/>
    <s v="無投票"/>
    <s v="無投票"/>
    <s v="無投票"/>
    <s v="無投票"/>
    <s v="無投票"/>
  </r>
  <r>
    <x v="6"/>
    <x v="19"/>
    <s v="無投票"/>
    <s v="無投票"/>
    <s v="無投票"/>
    <s v="無投票"/>
    <s v="無投票"/>
    <s v="無投票"/>
    <s v="無投票"/>
    <s v="無投票"/>
    <s v="無投票"/>
  </r>
  <r>
    <x v="6"/>
    <x v="20"/>
    <n v="38460"/>
    <n v="19541"/>
    <n v="18919"/>
    <n v="15537"/>
    <n v="7746"/>
    <n v="7791"/>
    <n v="40.397815912636503"/>
    <n v="39.639731845862549"/>
    <n v="41.180823510756383"/>
  </r>
  <r>
    <x v="6"/>
    <x v="21"/>
    <n v="38635"/>
    <n v="19555"/>
    <n v="19080"/>
    <n v="15500"/>
    <n v="7682"/>
    <n v="7818"/>
    <n v="40.119063025753846"/>
    <n v="39.28407057018665"/>
    <n v="40.974842767295598"/>
  </r>
  <r>
    <x v="6"/>
    <x v="22"/>
    <s v="無投票"/>
    <s v="無投票"/>
    <s v="無投票"/>
    <s v="無投票"/>
    <s v="無投票"/>
    <s v="無投票"/>
    <s v="無投票"/>
    <s v="無投票"/>
    <s v="無投票"/>
  </r>
  <r>
    <x v="6"/>
    <x v="23"/>
    <n v="40442"/>
    <n v="20463"/>
    <n v="19979"/>
    <n v="13235"/>
    <n v="6585"/>
    <n v="6650"/>
    <n v="32.729999999999997"/>
    <n v="32.18"/>
    <n v="33.28"/>
  </r>
  <r>
    <x v="7"/>
    <x v="24"/>
    <n v="36827"/>
    <n v="18941"/>
    <n v="17886"/>
    <n v="14611"/>
    <n v="7175"/>
    <n v="7436"/>
    <n v="39.674695196459119"/>
    <n v="37.880787709202259"/>
    <n v="41.574415744157442"/>
  </r>
  <r>
    <x v="7"/>
    <x v="25"/>
    <n v="37748"/>
    <n v="19288"/>
    <n v="18460"/>
    <n v="15702"/>
    <n v="7643"/>
    <n v="8059"/>
    <n v="41.59690579633358"/>
    <n v="39.625673994193285"/>
    <n v="43.656554712892742"/>
  </r>
  <r>
    <x v="7"/>
    <x v="26"/>
    <n v="38589"/>
    <n v="19611"/>
    <n v="18978"/>
    <n v="15248"/>
    <n v="7454"/>
    <n v="7794"/>
    <n v="39.513851097463011"/>
    <n v="38.009280505838561"/>
    <n v="41.068605754030983"/>
  </r>
  <r>
    <x v="7"/>
    <x v="27"/>
    <n v="38542"/>
    <n v="19517"/>
    <n v="19025"/>
    <n v="11623"/>
    <n v="5803"/>
    <n v="5820"/>
    <n v="30.156712158165117"/>
    <n v="29.733053235640721"/>
    <n v="30.59132720105125"/>
  </r>
  <r>
    <x v="7"/>
    <x v="28"/>
    <n v="39772"/>
    <n v="20145"/>
    <n v="19627"/>
    <n v="10638"/>
    <n v="5375"/>
    <n v="5263"/>
    <n v="26.75"/>
    <n v="26.68"/>
    <n v="26.82"/>
  </r>
  <r>
    <x v="7"/>
    <x v="29"/>
    <n v="40313"/>
    <n v="20390"/>
    <n v="19923"/>
    <n v="12077"/>
    <n v="6008"/>
    <n v="6069"/>
    <n v="29.96"/>
    <n v="29.47"/>
    <n v="30.46"/>
  </r>
  <r>
    <x v="8"/>
    <x v="30"/>
    <n v="35490"/>
    <n v="18325"/>
    <n v="17165"/>
    <n v="21754"/>
    <n v="10743"/>
    <n v="11011"/>
    <n v="61.296139757678212"/>
    <n v="58.624829467939975"/>
    <n v="64.147975531604999"/>
  </r>
  <r>
    <x v="8"/>
    <x v="31"/>
    <n v="37263"/>
    <n v="19123"/>
    <n v="18140"/>
    <n v="20366"/>
    <n v="9972"/>
    <n v="10394"/>
    <n v="54.654751361940804"/>
    <n v="52.14662971291115"/>
    <n v="57.298787210584344"/>
  </r>
  <r>
    <x v="8"/>
    <x v="32"/>
    <n v="38038"/>
    <n v="19373"/>
    <n v="18665"/>
    <n v="21158"/>
    <n v="10362"/>
    <n v="10796"/>
    <n v="55.623324044376673"/>
    <n v="53.486811541836573"/>
    <n v="57.840878649879457"/>
  </r>
  <r>
    <x v="8"/>
    <x v="33"/>
    <n v="38679"/>
    <n v="19640"/>
    <n v="19039"/>
    <n v="17123"/>
    <n v="8471"/>
    <n v="8652"/>
    <n v="44.269500245611312"/>
    <n v="43.131364562118122"/>
    <n v="45.443563212353588"/>
  </r>
  <r>
    <x v="8"/>
    <x v="34"/>
    <n v="39621"/>
    <n v="20063"/>
    <n v="19558"/>
    <n v="16610"/>
    <n v="8131"/>
    <n v="8479"/>
    <n v="41.92"/>
    <n v="40.53"/>
    <n v="43.35"/>
  </r>
  <r>
    <x v="8"/>
    <x v="35"/>
    <n v="40008"/>
    <n v="20194"/>
    <n v="19814"/>
    <n v="16891"/>
    <n v="8220"/>
    <n v="8671"/>
    <n v="42.22"/>
    <n v="40.71"/>
    <n v="43.76"/>
  </r>
</pivotCacheRecords>
</file>

<file path=xl/pivotCache/pivotCacheRecords31.xml><?xml version="1.0" encoding="utf-8"?>
<pivotCacheRecords xmlns="http://schemas.openxmlformats.org/spreadsheetml/2006/main" xmlns:r="http://schemas.openxmlformats.org/officeDocument/2006/relationships" count="18">
  <r>
    <x v="0"/>
    <n v="925"/>
    <n v="103"/>
    <n v="7"/>
    <n v="144"/>
    <n v="51"/>
    <n v="491"/>
    <n v="11"/>
    <n v="2"/>
    <n v="2"/>
    <n v="113"/>
    <n v="99"/>
    <n v="63923"/>
    <n v="84"/>
    <n v="63874"/>
    <n v="67792"/>
    <n v="40"/>
    <n v="58774"/>
    <n v="4385"/>
    <n v="28538"/>
    <n v="403916936000"/>
    <n v="101809000"/>
    <n v="4546809000"/>
    <n v="121787000"/>
    <n v="32598366000"/>
    <n v="332889293000"/>
    <n v="4323000"/>
    <n v="1415678000"/>
    <n v="92457000"/>
    <n v="32146414000"/>
    <n v="43688"/>
  </r>
  <r>
    <x v="1"/>
    <n v="925"/>
    <n v="102"/>
    <n v="7"/>
    <n v="145"/>
    <n v="50"/>
    <n v="493"/>
    <n v="11"/>
    <n v="2"/>
    <n v="2"/>
    <n v="112"/>
    <n v="99"/>
    <n v="63184"/>
    <n v="84"/>
    <n v="63160"/>
    <n v="68440"/>
    <n v="40"/>
    <n v="57800"/>
    <n v="4024"/>
    <n v="28688"/>
    <n v="407522619000"/>
    <n v="100336000"/>
    <n v="4341194000"/>
    <n v="122551000"/>
    <n v="31727111000"/>
    <n v="337596601000"/>
    <n v="4306000"/>
    <n v="1361588000"/>
    <n v="83857000"/>
    <n v="32185075000"/>
    <n v="44074"/>
  </r>
  <r>
    <x v="2"/>
    <n v="923"/>
    <n v="100"/>
    <n v="7"/>
    <n v="146"/>
    <n v="49"/>
    <n v="494"/>
    <n v="11"/>
    <n v="2"/>
    <n v="2"/>
    <n v="112"/>
    <n v="99"/>
    <n v="61611"/>
    <n v="84"/>
    <n v="61899"/>
    <n v="66888"/>
    <n v="40"/>
    <n v="58110"/>
    <n v="3886"/>
    <n v="27942"/>
    <n v="397825176000"/>
    <n v="98860000"/>
    <n v="4136262000"/>
    <n v="123429000"/>
    <n v="30540221000"/>
    <n v="330219908000"/>
    <n v="4216000"/>
    <n v="1233964000"/>
    <n v="81994000"/>
    <n v="31386322000"/>
    <n v="43083"/>
  </r>
  <r>
    <x v="3"/>
    <n v="923"/>
    <n v="95"/>
    <n v="6"/>
    <n v="151"/>
    <n v="48"/>
    <n v="495"/>
    <n v="11"/>
    <n v="2"/>
    <n v="2"/>
    <n v="113"/>
    <n v="98"/>
    <n v="60505"/>
    <n v="84"/>
    <n v="61161"/>
    <n v="65853"/>
    <n v="40"/>
    <n v="53269"/>
    <n v="3383"/>
    <n v="27875"/>
    <n v="391604985000"/>
    <n v="93842000"/>
    <n v="3767577000"/>
    <n v="127320000"/>
    <n v="29253729000"/>
    <n v="325865724000"/>
    <n v="4224000"/>
    <n v="913664000"/>
    <n v="72300000"/>
    <n v="31506605000"/>
    <n v="42450"/>
  </r>
  <r>
    <x v="4"/>
    <n v="922"/>
    <n v="92"/>
    <n v="6"/>
    <n v="154"/>
    <n v="48"/>
    <n v="496"/>
    <n v="11"/>
    <n v="1"/>
    <n v="2"/>
    <n v="112"/>
    <n v="98"/>
    <n v="59371"/>
    <n v="85"/>
    <n v="59224"/>
    <n v="64964"/>
    <n v="40"/>
    <n v="52139"/>
    <n v="3374"/>
    <n v="26836"/>
    <n v="385172205000"/>
    <n v="90267000"/>
    <n v="3441451000"/>
    <n v="129930000"/>
    <n v="28213276000"/>
    <n v="322367050000"/>
    <n v="4241000"/>
    <n v="714362000"/>
    <n v="71050000"/>
    <n v="30140578000"/>
    <n v="41794"/>
  </r>
  <r>
    <x v="5"/>
    <n v="921"/>
    <n v="90"/>
    <n v="5"/>
    <n v="155"/>
    <n v="46"/>
    <n v="499"/>
    <n v="11"/>
    <n v="1"/>
    <n v="2"/>
    <n v="112"/>
    <n v="99"/>
    <n v="60119"/>
    <n v="84"/>
    <n v="58843"/>
    <n v="64342"/>
    <n v="40"/>
    <n v="51914"/>
    <n v="3273"/>
    <n v="26626"/>
    <n v="382199730000"/>
    <n v="88232000"/>
    <n v="2948779000"/>
    <n v="130905000"/>
    <n v="27325351000"/>
    <n v="321020073000"/>
    <n v="4214000"/>
    <n v="678879000"/>
    <n v="70553000"/>
    <n v="29932744000"/>
    <n v="41489"/>
  </r>
  <r>
    <x v="6"/>
    <n v="921"/>
    <n v="88"/>
    <n v="5"/>
    <n v="156"/>
    <n v="45"/>
    <n v="502"/>
    <n v="10"/>
    <n v="1"/>
    <n v="2"/>
    <n v="112"/>
    <n v="99"/>
    <n v="60008"/>
    <n v="84"/>
    <n v="58534"/>
    <n v="64148"/>
    <n v="40"/>
    <n v="51310"/>
    <n v="2935"/>
    <n v="26400"/>
    <n v="381353846000"/>
    <n v="86596000"/>
    <n v="2854825000"/>
    <n v="132073000"/>
    <n v="26209929000"/>
    <n v="321804622000"/>
    <n v="4120000"/>
    <n v="644448000"/>
    <n v="70668000"/>
    <n v="29546565000"/>
    <n v="41394"/>
  </r>
  <r>
    <x v="7"/>
    <n v="920"/>
    <n v="85"/>
    <n v="5"/>
    <n v="158"/>
    <n v="43"/>
    <n v="502"/>
    <n v="10"/>
    <n v="1"/>
    <n v="2"/>
    <n v="113"/>
    <n v="99"/>
    <n v="59586"/>
    <n v="84"/>
    <n v="57539"/>
    <n v="63854"/>
    <n v="40"/>
    <n v="53141"/>
    <n v="2899"/>
    <n v="26986"/>
    <n v="379783332000"/>
    <n v="83957000"/>
    <n v="2721152000"/>
    <n v="133584000"/>
    <n v="24925557000"/>
    <n v="320811791000"/>
    <n v="4077000"/>
    <n v="620895000"/>
    <n v="70322000"/>
    <n v="30411997000"/>
    <n v="41274"/>
  </r>
  <r>
    <x v="8"/>
    <n v="920"/>
    <n v="83"/>
    <n v="4"/>
    <n v="160"/>
    <n v="42"/>
    <n v="503"/>
    <n v="10"/>
    <n v="1"/>
    <n v="2"/>
    <n v="114"/>
    <n v="99"/>
    <n v="59555"/>
    <n v="84"/>
    <n v="57751"/>
    <n v="63555"/>
    <n v="40"/>
    <n v="53233"/>
    <n v="2874"/>
    <n v="26716"/>
    <n v="377973521000"/>
    <n v="82106000"/>
    <n v="2576900000"/>
    <n v="134767000"/>
    <n v="24042322000"/>
    <n v="319958494000"/>
    <n v="3966000"/>
    <n v="648594000"/>
    <n v="69712000"/>
    <n v="30456660000"/>
    <n v="41084"/>
  </r>
  <r>
    <x v="9"/>
    <n v="920"/>
    <n v="81"/>
    <n v="4"/>
    <n v="161"/>
    <n v="40"/>
    <n v="505"/>
    <n v="10"/>
    <n v="1"/>
    <n v="2"/>
    <n v="115"/>
    <n v="99"/>
    <n v="59131"/>
    <n v="84"/>
    <n v="57448"/>
    <n v="63154"/>
    <n v="39"/>
    <n v="50940"/>
    <n v="2852"/>
    <n v="26398"/>
    <n v="375438578000"/>
    <n v="80515000"/>
    <n v="2442755000"/>
    <n v="135430000"/>
    <n v="23133197000"/>
    <n v="318776912000"/>
    <n v="3934000"/>
    <n v="558197000"/>
    <n v="69195000"/>
    <n v="30237526000"/>
    <n v="40825"/>
  </r>
  <r>
    <x v="10"/>
    <n v="920"/>
    <n v="77"/>
    <n v="3"/>
    <n v="164"/>
    <n v="39"/>
    <n v="507"/>
    <n v="10"/>
    <n v="1"/>
    <n v="3"/>
    <n v="115"/>
    <n v="100"/>
    <n v="56345"/>
    <n v="84"/>
    <n v="57471"/>
    <n v="64028"/>
    <n v="39"/>
    <n v="50852"/>
    <n v="1365"/>
    <n v="26161"/>
    <n v="379956397000"/>
    <n v="76820000"/>
    <n v="1930766000"/>
    <n v="138245000"/>
    <n v="22486153000"/>
    <n v="324567840000"/>
    <n v="3935000"/>
    <n v="622433000"/>
    <n v="37683000"/>
    <n v="30092522000"/>
    <n v="41312"/>
  </r>
  <r>
    <x v="11"/>
    <n v="919"/>
    <n v="77"/>
    <n v="3"/>
    <n v="164"/>
    <n v="38"/>
    <n v="508"/>
    <n v="10"/>
    <n v="1"/>
    <n v="3"/>
    <n v="115"/>
    <n v="100"/>
    <n v="56301"/>
    <n v="84"/>
    <n v="57602"/>
    <n v="63846"/>
    <n v="39"/>
    <n v="49715"/>
    <n v="1233"/>
    <n v="26082"/>
    <n v="378839489000"/>
    <n v="76262000"/>
    <n v="1872180000"/>
    <n v="138248000"/>
    <n v="21770667000"/>
    <n v="324306468000"/>
    <n v="3923000"/>
    <n v="528619000"/>
    <n v="34002000"/>
    <n v="30109120000"/>
    <n v="41226"/>
  </r>
  <r>
    <x v="12"/>
    <n v="918"/>
    <n v="76"/>
    <n v="3"/>
    <n v="154"/>
    <n v="45"/>
    <n v="509"/>
    <n v="10"/>
    <n v="1"/>
    <n v="3"/>
    <n v="117"/>
    <n v="100"/>
    <n v="52213"/>
    <n v="84"/>
    <n v="51082"/>
    <n v="63739"/>
    <n v="39"/>
    <n v="49621"/>
    <n v="1233"/>
    <n v="26089"/>
    <n v="380685587000"/>
    <n v="75559000"/>
    <n v="1872150000"/>
    <n v="129475000"/>
    <n v="23300622000"/>
    <n v="324276492000"/>
    <n v="3932000"/>
    <n v="531942000"/>
    <n v="34002000"/>
    <n v="30461413000"/>
    <n v="41437"/>
  </r>
  <r>
    <x v="13"/>
    <n v="918"/>
    <n v="75"/>
    <n v="3"/>
    <n v="154"/>
    <n v="45"/>
    <n v="510"/>
    <n v="10"/>
    <n v="1"/>
    <n v="3"/>
    <n v="117"/>
    <n v="100"/>
    <n v="52860"/>
    <n v="84"/>
    <n v="52482"/>
    <n v="65164"/>
    <n v="39"/>
    <n v="47094"/>
    <n v="1065"/>
    <n v="26896"/>
    <n v="389941702000"/>
    <n v="75098000"/>
    <n v="1795542000"/>
    <n v="128916000"/>
    <n v="23477416000"/>
    <n v="332397475000"/>
    <n v="3890000"/>
    <n v="475504000"/>
    <n v="29308000"/>
    <n v="31558553000"/>
    <n v="42463"/>
  </r>
  <r>
    <x v="14"/>
    <n v="917"/>
    <n v="75"/>
    <n v="3"/>
    <n v="153"/>
    <n v="43"/>
    <n v="511"/>
    <n v="10"/>
    <n v="1"/>
    <n v="3"/>
    <n v="118"/>
    <n v="100"/>
    <n v="53887"/>
    <n v="84"/>
    <n v="52324"/>
    <n v="65081"/>
    <n v="39"/>
    <n v="47044"/>
    <n v="37"/>
    <n v="26819"/>
    <n v="389388884000"/>
    <n v="74915000"/>
    <n v="1660405000"/>
    <n v="128660000"/>
    <n v="22687369000"/>
    <n v="332787332000"/>
    <n v="3900000"/>
    <n v="474106000"/>
    <n v="999000"/>
    <n v="31571198000"/>
    <n v="42429"/>
  </r>
  <r>
    <x v="15"/>
    <n v="917"/>
    <n v="74"/>
    <n v="3"/>
    <n v="153"/>
    <n v="42"/>
    <n v="513"/>
    <n v="10"/>
    <n v="1"/>
    <n v="3"/>
    <n v="118"/>
    <n v="100"/>
    <n v="53359"/>
    <n v="84"/>
    <n v="52372"/>
    <n v="65080"/>
    <n v="39"/>
    <n v="47044"/>
    <n v="37"/>
    <n v="26534"/>
    <n v="389599618000"/>
    <n v="74005000"/>
    <n v="1440736000"/>
    <n v="128577000"/>
    <n v="22109818000"/>
    <n v="334148201000"/>
    <n v="3913000"/>
    <n v="474106000"/>
    <n v="999000"/>
    <n v="31219263000"/>
    <n v="42470"/>
  </r>
  <r>
    <x v="16"/>
    <n v="915"/>
    <n v="73"/>
    <n v="2"/>
    <n v="152"/>
    <n v="40"/>
    <n v="516"/>
    <n v="10"/>
    <n v="1"/>
    <n v="3"/>
    <n v="118"/>
    <n v="100"/>
    <n v="48723"/>
    <n v="84"/>
    <n v="53202"/>
    <n v="67911"/>
    <n v="39"/>
    <n v="45589"/>
    <n v="37"/>
    <n v="26244"/>
    <n v="404514355000"/>
    <n v="72897000"/>
    <n v="1192214000"/>
    <n v="127771000"/>
    <n v="21172964000"/>
    <n v="350435993000"/>
    <n v="3913000"/>
    <n v="458855000"/>
    <n v="996000"/>
    <n v="31048752000"/>
    <n v="44168"/>
  </r>
  <r>
    <x v="17"/>
    <n v="915"/>
    <n v="73"/>
    <n v="2"/>
    <n v="151"/>
    <n v="31"/>
    <n v="517"/>
    <n v="10"/>
    <n v="1"/>
    <n v="3"/>
    <n v="127"/>
    <n v="99"/>
    <n v="52265"/>
    <n v="84"/>
    <n v="54754"/>
    <n v="67898"/>
    <n v="39"/>
    <n v="45589"/>
    <n v="37"/>
    <n v="27720"/>
    <n v="405083908"/>
    <n v="72123000"/>
    <n v="959216000"/>
    <n v="126592000"/>
    <n v="17110488000"/>
    <n v="350902306000"/>
    <n v="3914000"/>
    <n v="458855000"/>
    <n v="996000"/>
    <n v="33326813000"/>
    <n v="44275"/>
  </r>
</pivotCacheRecords>
</file>

<file path=xl/pivotCache/pivotCacheRecords32.xml><?xml version="1.0" encoding="utf-8"?>
<pivotCacheRecords xmlns="http://schemas.openxmlformats.org/spreadsheetml/2006/main" xmlns:r="http://schemas.openxmlformats.org/officeDocument/2006/relationships" count="18">
  <r>
    <x v="0"/>
    <n v="925"/>
    <n v="103"/>
    <n v="7"/>
    <n v="144"/>
    <n v="51"/>
    <n v="491"/>
    <n v="11"/>
    <n v="2"/>
    <n v="2"/>
    <n v="113"/>
    <n v="99"/>
    <n v="63923"/>
    <n v="84"/>
    <n v="63874"/>
    <n v="67792"/>
    <n v="40"/>
    <n v="58774"/>
    <n v="4385"/>
    <n v="28538"/>
    <n v="403916936000"/>
    <n v="101809000"/>
    <n v="4546809000"/>
    <n v="121787000"/>
    <n v="32598366000"/>
    <n v="332889293000"/>
    <n v="4323000"/>
    <n v="1415678000"/>
    <n v="92457000"/>
    <n v="32146414000"/>
    <n v="43688"/>
  </r>
  <r>
    <x v="1"/>
    <n v="925"/>
    <n v="102"/>
    <n v="7"/>
    <n v="145"/>
    <n v="50"/>
    <n v="493"/>
    <n v="11"/>
    <n v="2"/>
    <n v="2"/>
    <n v="112"/>
    <n v="99"/>
    <n v="63184"/>
    <n v="84"/>
    <n v="63160"/>
    <n v="68440"/>
    <n v="40"/>
    <n v="57800"/>
    <n v="4024"/>
    <n v="28688"/>
    <n v="407522619000"/>
    <n v="100336000"/>
    <n v="4341194000"/>
    <n v="122551000"/>
    <n v="31727111000"/>
    <n v="337596601000"/>
    <n v="4306000"/>
    <n v="1361588000"/>
    <n v="83857000"/>
    <n v="32185075000"/>
    <n v="44074"/>
  </r>
  <r>
    <x v="2"/>
    <n v="923"/>
    <n v="100"/>
    <n v="7"/>
    <n v="146"/>
    <n v="49"/>
    <n v="494"/>
    <n v="11"/>
    <n v="2"/>
    <n v="2"/>
    <n v="112"/>
    <n v="99"/>
    <n v="61611"/>
    <n v="84"/>
    <n v="61899"/>
    <n v="66888"/>
    <n v="40"/>
    <n v="58110"/>
    <n v="3886"/>
    <n v="27942"/>
    <n v="397825176000"/>
    <n v="98860000"/>
    <n v="4136262000"/>
    <n v="123429000"/>
    <n v="30540221000"/>
    <n v="330219908000"/>
    <n v="4216000"/>
    <n v="1233964000"/>
    <n v="81994000"/>
    <n v="31386322000"/>
    <n v="43083"/>
  </r>
  <r>
    <x v="3"/>
    <n v="923"/>
    <n v="95"/>
    <n v="6"/>
    <n v="151"/>
    <n v="48"/>
    <n v="495"/>
    <n v="11"/>
    <n v="2"/>
    <n v="2"/>
    <n v="113"/>
    <n v="98"/>
    <n v="60505"/>
    <n v="84"/>
    <n v="61161"/>
    <n v="65853"/>
    <n v="40"/>
    <n v="53269"/>
    <n v="3383"/>
    <n v="27875"/>
    <n v="391604985000"/>
    <n v="93842000"/>
    <n v="3767577000"/>
    <n v="127320000"/>
    <n v="29253729000"/>
    <n v="325865724000"/>
    <n v="4224000"/>
    <n v="913664000"/>
    <n v="72300000"/>
    <n v="31506605000"/>
    <n v="42450"/>
  </r>
  <r>
    <x v="4"/>
    <n v="922"/>
    <n v="92"/>
    <n v="6"/>
    <n v="154"/>
    <n v="48"/>
    <n v="496"/>
    <n v="11"/>
    <n v="1"/>
    <n v="2"/>
    <n v="112"/>
    <n v="98"/>
    <n v="59371"/>
    <n v="85"/>
    <n v="59224"/>
    <n v="64964"/>
    <n v="40"/>
    <n v="52139"/>
    <n v="3374"/>
    <n v="26836"/>
    <n v="385172205000"/>
    <n v="90267000"/>
    <n v="3441451000"/>
    <n v="129930000"/>
    <n v="28213276000"/>
    <n v="322367050000"/>
    <n v="4241000"/>
    <n v="714362000"/>
    <n v="71050000"/>
    <n v="30140578000"/>
    <n v="41794"/>
  </r>
  <r>
    <x v="5"/>
    <n v="921"/>
    <n v="90"/>
    <n v="5"/>
    <n v="155"/>
    <n v="46"/>
    <n v="499"/>
    <n v="11"/>
    <n v="1"/>
    <n v="2"/>
    <n v="112"/>
    <n v="99"/>
    <n v="60119"/>
    <n v="84"/>
    <n v="58843"/>
    <n v="64342"/>
    <n v="40"/>
    <n v="51914"/>
    <n v="3273"/>
    <n v="26626"/>
    <n v="382199730000"/>
    <n v="88232000"/>
    <n v="2948779000"/>
    <n v="130905000"/>
    <n v="27325351000"/>
    <n v="321020073000"/>
    <n v="4214000"/>
    <n v="678879000"/>
    <n v="70553000"/>
    <n v="29932744000"/>
    <n v="41489"/>
  </r>
  <r>
    <x v="6"/>
    <n v="921"/>
    <n v="88"/>
    <n v="5"/>
    <n v="156"/>
    <n v="45"/>
    <n v="502"/>
    <n v="10"/>
    <n v="1"/>
    <n v="2"/>
    <n v="112"/>
    <n v="99"/>
    <n v="60008"/>
    <n v="84"/>
    <n v="58534"/>
    <n v="64148"/>
    <n v="40"/>
    <n v="51310"/>
    <n v="2935"/>
    <n v="26400"/>
    <n v="381353846000"/>
    <n v="86596000"/>
    <n v="2854825000"/>
    <n v="132073000"/>
    <n v="26209929000"/>
    <n v="321804622000"/>
    <n v="4120000"/>
    <n v="644448000"/>
    <n v="70668000"/>
    <n v="29546565000"/>
    <n v="41394"/>
  </r>
  <r>
    <x v="7"/>
    <n v="920"/>
    <n v="85"/>
    <n v="5"/>
    <n v="158"/>
    <n v="43"/>
    <n v="502"/>
    <n v="10"/>
    <n v="1"/>
    <n v="2"/>
    <n v="113"/>
    <n v="99"/>
    <n v="59586"/>
    <n v="84"/>
    <n v="57539"/>
    <n v="63854"/>
    <n v="40"/>
    <n v="53141"/>
    <n v="2899"/>
    <n v="26986"/>
    <n v="379783332000"/>
    <n v="83957000"/>
    <n v="2721152000"/>
    <n v="133584000"/>
    <n v="24925557000"/>
    <n v="320811791000"/>
    <n v="4077000"/>
    <n v="620895000"/>
    <n v="70322000"/>
    <n v="30411997000"/>
    <n v="41274"/>
  </r>
  <r>
    <x v="8"/>
    <n v="920"/>
    <n v="83"/>
    <n v="4"/>
    <n v="160"/>
    <n v="42"/>
    <n v="503"/>
    <n v="10"/>
    <n v="1"/>
    <n v="2"/>
    <n v="114"/>
    <n v="99"/>
    <n v="59555"/>
    <n v="84"/>
    <n v="57751"/>
    <n v="63555"/>
    <n v="40"/>
    <n v="53233"/>
    <n v="2874"/>
    <n v="26716"/>
    <n v="377973521000"/>
    <n v="82106000"/>
    <n v="2576900000"/>
    <n v="134767000"/>
    <n v="24042322000"/>
    <n v="319958494000"/>
    <n v="3966000"/>
    <n v="648594000"/>
    <n v="69712000"/>
    <n v="30456660000"/>
    <n v="41084"/>
  </r>
  <r>
    <x v="9"/>
    <n v="920"/>
    <n v="81"/>
    <n v="4"/>
    <n v="161"/>
    <n v="40"/>
    <n v="505"/>
    <n v="10"/>
    <n v="1"/>
    <n v="2"/>
    <n v="115"/>
    <n v="99"/>
    <n v="59131"/>
    <n v="84"/>
    <n v="57448"/>
    <n v="63154"/>
    <n v="39"/>
    <n v="50940"/>
    <n v="2852"/>
    <n v="26398"/>
    <n v="375438578000"/>
    <n v="80515000"/>
    <n v="2442755000"/>
    <n v="135430000"/>
    <n v="23133197000"/>
    <n v="318776912000"/>
    <n v="3934000"/>
    <n v="558197000"/>
    <n v="69195000"/>
    <n v="30237526000"/>
    <n v="40825"/>
  </r>
  <r>
    <x v="10"/>
    <n v="920"/>
    <n v="77"/>
    <n v="3"/>
    <n v="164"/>
    <n v="39"/>
    <n v="507"/>
    <n v="10"/>
    <n v="1"/>
    <n v="3"/>
    <n v="115"/>
    <n v="100"/>
    <n v="56345"/>
    <n v="84"/>
    <n v="57471"/>
    <n v="64028"/>
    <n v="39"/>
    <n v="50852"/>
    <n v="1365"/>
    <n v="26161"/>
    <n v="379956397000"/>
    <n v="76820000"/>
    <n v="1930766000"/>
    <n v="138245000"/>
    <n v="22486153000"/>
    <n v="324567840000"/>
    <n v="3935000"/>
    <n v="622433000"/>
    <n v="37683000"/>
    <n v="30092522000"/>
    <n v="41312"/>
  </r>
  <r>
    <x v="11"/>
    <n v="919"/>
    <n v="77"/>
    <n v="3"/>
    <n v="164"/>
    <n v="38"/>
    <n v="508"/>
    <n v="10"/>
    <n v="1"/>
    <n v="3"/>
    <n v="115"/>
    <n v="100"/>
    <n v="56301"/>
    <n v="84"/>
    <n v="57602"/>
    <n v="63846"/>
    <n v="39"/>
    <n v="49715"/>
    <n v="1233"/>
    <n v="26082"/>
    <n v="378839489000"/>
    <n v="76262000"/>
    <n v="1872180000"/>
    <n v="138248000"/>
    <n v="21770667000"/>
    <n v="324306468000"/>
    <n v="3923000"/>
    <n v="528619000"/>
    <n v="34002000"/>
    <n v="30109120000"/>
    <n v="41226"/>
  </r>
  <r>
    <x v="12"/>
    <n v="918"/>
    <n v="76"/>
    <n v="3"/>
    <n v="154"/>
    <n v="45"/>
    <n v="509"/>
    <n v="10"/>
    <n v="1"/>
    <n v="3"/>
    <n v="117"/>
    <n v="100"/>
    <n v="52213"/>
    <n v="84"/>
    <n v="51082"/>
    <n v="63739"/>
    <n v="39"/>
    <n v="49621"/>
    <n v="1233"/>
    <n v="26089"/>
    <n v="380685587000"/>
    <n v="75559000"/>
    <n v="1872150000"/>
    <n v="129475000"/>
    <n v="23300622000"/>
    <n v="324276492000"/>
    <n v="3932000"/>
    <n v="531942000"/>
    <n v="34002000"/>
    <n v="30461413000"/>
    <n v="41437"/>
  </r>
  <r>
    <x v="13"/>
    <n v="918"/>
    <n v="75"/>
    <n v="3"/>
    <n v="154"/>
    <n v="45"/>
    <n v="510"/>
    <n v="10"/>
    <n v="1"/>
    <n v="3"/>
    <n v="117"/>
    <n v="100"/>
    <n v="52860"/>
    <n v="84"/>
    <n v="52482"/>
    <n v="65164"/>
    <n v="39"/>
    <n v="47094"/>
    <n v="1065"/>
    <n v="26896"/>
    <n v="389941702000"/>
    <n v="75098000"/>
    <n v="1795542000"/>
    <n v="128916000"/>
    <n v="23477416000"/>
    <n v="332397475000"/>
    <n v="3890000"/>
    <n v="475504000"/>
    <n v="29308000"/>
    <n v="31558553000"/>
    <n v="42463"/>
  </r>
  <r>
    <x v="14"/>
    <n v="917"/>
    <n v="75"/>
    <n v="3"/>
    <n v="153"/>
    <n v="43"/>
    <n v="511"/>
    <n v="10"/>
    <n v="1"/>
    <n v="3"/>
    <n v="118"/>
    <n v="100"/>
    <n v="53887"/>
    <n v="84"/>
    <n v="52324"/>
    <n v="65081"/>
    <n v="39"/>
    <n v="47044"/>
    <n v="37"/>
    <n v="26819"/>
    <n v="389388884000"/>
    <n v="74915000"/>
    <n v="1660405000"/>
    <n v="128660000"/>
    <n v="22687369000"/>
    <n v="332787332000"/>
    <n v="3900000"/>
    <n v="474106000"/>
    <n v="999000"/>
    <n v="31571198000"/>
    <n v="42429"/>
  </r>
  <r>
    <x v="15"/>
    <n v="917"/>
    <n v="74"/>
    <n v="3"/>
    <n v="153"/>
    <n v="42"/>
    <n v="513"/>
    <n v="10"/>
    <n v="1"/>
    <n v="3"/>
    <n v="118"/>
    <n v="100"/>
    <n v="53359"/>
    <n v="84"/>
    <n v="52372"/>
    <n v="65080"/>
    <n v="39"/>
    <n v="47044"/>
    <n v="37"/>
    <n v="26534"/>
    <n v="389599618000"/>
    <n v="74005000"/>
    <n v="1440736000"/>
    <n v="128577000"/>
    <n v="22109818000"/>
    <n v="334148201000"/>
    <n v="3913000"/>
    <n v="474106000"/>
    <n v="999000"/>
    <n v="31219263000"/>
    <n v="42470"/>
  </r>
  <r>
    <x v="16"/>
    <n v="915"/>
    <n v="73"/>
    <n v="2"/>
    <n v="152"/>
    <n v="40"/>
    <n v="516"/>
    <n v="10"/>
    <n v="1"/>
    <n v="3"/>
    <n v="118"/>
    <n v="100"/>
    <n v="48723"/>
    <n v="84"/>
    <n v="53202"/>
    <n v="67911"/>
    <n v="39"/>
    <n v="45589"/>
    <n v="37"/>
    <n v="26244"/>
    <n v="404514355000"/>
    <n v="72897000"/>
    <n v="1192214000"/>
    <n v="127771000"/>
    <n v="21172964000"/>
    <n v="350435993000"/>
    <n v="3913000"/>
    <n v="458855000"/>
    <n v="996000"/>
    <n v="31048752000"/>
    <n v="44168"/>
  </r>
  <r>
    <x v="17"/>
    <n v="915"/>
    <n v="73"/>
    <n v="2"/>
    <n v="151"/>
    <n v="31"/>
    <n v="517"/>
    <n v="10"/>
    <n v="1"/>
    <n v="3"/>
    <n v="127"/>
    <n v="99"/>
    <n v="52265"/>
    <n v="84"/>
    <n v="54754"/>
    <n v="67898"/>
    <n v="39"/>
    <n v="45589"/>
    <n v="37"/>
    <n v="27720"/>
    <n v="405083908"/>
    <n v="72123000"/>
    <n v="959216000"/>
    <n v="126592000"/>
    <n v="17110488000"/>
    <n v="350902306000"/>
    <n v="3914000"/>
    <n v="458855000"/>
    <n v="996000"/>
    <n v="33326813000"/>
    <n v="44275"/>
  </r>
</pivotCacheRecords>
</file>

<file path=xl/pivotCache/pivotCacheRecords33.xml><?xml version="1.0" encoding="utf-8"?>
<pivotCacheRecords xmlns="http://schemas.openxmlformats.org/spreadsheetml/2006/main" xmlns:r="http://schemas.openxmlformats.org/officeDocument/2006/relationships" count="18">
  <r>
    <x v="0"/>
    <n v="925"/>
    <n v="103"/>
    <n v="7"/>
    <n v="144"/>
    <n v="51"/>
    <n v="491"/>
    <n v="11"/>
    <n v="2"/>
    <n v="2"/>
    <n v="113"/>
    <n v="99"/>
    <n v="63923"/>
    <n v="84"/>
    <n v="63874"/>
    <n v="67792"/>
    <n v="40"/>
    <n v="58774"/>
    <n v="4385"/>
    <n v="28538"/>
    <n v="403916936000"/>
    <n v="101809000"/>
    <n v="4546809000"/>
    <n v="121787000"/>
    <n v="32598366000"/>
    <n v="332889293000"/>
    <n v="4323000"/>
    <n v="1415678000"/>
    <n v="92457000"/>
    <n v="32146414000"/>
    <n v="43688"/>
  </r>
  <r>
    <x v="1"/>
    <n v="925"/>
    <n v="102"/>
    <n v="7"/>
    <n v="145"/>
    <n v="50"/>
    <n v="493"/>
    <n v="11"/>
    <n v="2"/>
    <n v="2"/>
    <n v="112"/>
    <n v="99"/>
    <n v="63184"/>
    <n v="84"/>
    <n v="63160"/>
    <n v="68440"/>
    <n v="40"/>
    <n v="57800"/>
    <n v="4024"/>
    <n v="28688"/>
    <n v="407522619000"/>
    <n v="100336000"/>
    <n v="4341194000"/>
    <n v="122551000"/>
    <n v="31727111000"/>
    <n v="337596601000"/>
    <n v="4306000"/>
    <n v="1361588000"/>
    <n v="83857000"/>
    <n v="32185075000"/>
    <n v="44074"/>
  </r>
  <r>
    <x v="2"/>
    <n v="923"/>
    <n v="100"/>
    <n v="7"/>
    <n v="146"/>
    <n v="49"/>
    <n v="494"/>
    <n v="11"/>
    <n v="2"/>
    <n v="2"/>
    <n v="112"/>
    <n v="99"/>
    <n v="61611"/>
    <n v="84"/>
    <n v="61899"/>
    <n v="66888"/>
    <n v="40"/>
    <n v="58110"/>
    <n v="3886"/>
    <n v="27942"/>
    <n v="397825176000"/>
    <n v="98860000"/>
    <n v="4136262000"/>
    <n v="123429000"/>
    <n v="30540221000"/>
    <n v="330219908000"/>
    <n v="4216000"/>
    <n v="1233964000"/>
    <n v="81994000"/>
    <n v="31386322000"/>
    <n v="43083"/>
  </r>
  <r>
    <x v="3"/>
    <n v="923"/>
    <n v="95"/>
    <n v="6"/>
    <n v="151"/>
    <n v="48"/>
    <n v="495"/>
    <n v="11"/>
    <n v="2"/>
    <n v="2"/>
    <n v="113"/>
    <n v="98"/>
    <n v="60505"/>
    <n v="84"/>
    <n v="61161"/>
    <n v="65853"/>
    <n v="40"/>
    <n v="53269"/>
    <n v="3383"/>
    <n v="27875"/>
    <n v="391604985000"/>
    <n v="93842000"/>
    <n v="3767577000"/>
    <n v="127320000"/>
    <n v="29253729000"/>
    <n v="325865724000"/>
    <n v="4224000"/>
    <n v="913664000"/>
    <n v="72300000"/>
    <n v="31506605000"/>
    <n v="42450"/>
  </r>
  <r>
    <x v="4"/>
    <n v="922"/>
    <n v="92"/>
    <n v="6"/>
    <n v="154"/>
    <n v="48"/>
    <n v="496"/>
    <n v="11"/>
    <n v="1"/>
    <n v="2"/>
    <n v="112"/>
    <n v="98"/>
    <n v="59371"/>
    <n v="85"/>
    <n v="59224"/>
    <n v="64964"/>
    <n v="40"/>
    <n v="52139"/>
    <n v="3374"/>
    <n v="26836"/>
    <n v="385172205000"/>
    <n v="90267000"/>
    <n v="3441451000"/>
    <n v="129930000"/>
    <n v="28213276000"/>
    <n v="322367050000"/>
    <n v="4241000"/>
    <n v="714362000"/>
    <n v="71050000"/>
    <n v="30140578000"/>
    <n v="41794"/>
  </r>
  <r>
    <x v="5"/>
    <n v="921"/>
    <n v="90"/>
    <n v="5"/>
    <n v="155"/>
    <n v="46"/>
    <n v="499"/>
    <n v="11"/>
    <n v="1"/>
    <n v="2"/>
    <n v="112"/>
    <n v="99"/>
    <n v="60119"/>
    <n v="84"/>
    <n v="58843"/>
    <n v="64342"/>
    <n v="40"/>
    <n v="51914"/>
    <n v="3273"/>
    <n v="26626"/>
    <n v="382199730000"/>
    <n v="88232000"/>
    <n v="2948779000"/>
    <n v="130905000"/>
    <n v="27325351000"/>
    <n v="321020073000"/>
    <n v="4214000"/>
    <n v="678879000"/>
    <n v="70553000"/>
    <n v="29932744000"/>
    <n v="41489"/>
  </r>
  <r>
    <x v="6"/>
    <n v="921"/>
    <n v="88"/>
    <n v="5"/>
    <n v="156"/>
    <n v="45"/>
    <n v="502"/>
    <n v="10"/>
    <n v="1"/>
    <n v="2"/>
    <n v="112"/>
    <n v="99"/>
    <n v="60008"/>
    <n v="84"/>
    <n v="58534"/>
    <n v="64148"/>
    <n v="40"/>
    <n v="51310"/>
    <n v="2935"/>
    <n v="26400"/>
    <n v="381353846000"/>
    <n v="86596000"/>
    <n v="2854825000"/>
    <n v="132073000"/>
    <n v="26209929000"/>
    <n v="321804622000"/>
    <n v="4120000"/>
    <n v="644448000"/>
    <n v="70668000"/>
    <n v="29546565000"/>
    <n v="41394"/>
  </r>
  <r>
    <x v="7"/>
    <n v="920"/>
    <n v="85"/>
    <n v="5"/>
    <n v="158"/>
    <n v="43"/>
    <n v="502"/>
    <n v="10"/>
    <n v="1"/>
    <n v="2"/>
    <n v="113"/>
    <n v="99"/>
    <n v="59586"/>
    <n v="84"/>
    <n v="57539"/>
    <n v="63854"/>
    <n v="40"/>
    <n v="53141"/>
    <n v="2899"/>
    <n v="26986"/>
    <n v="379783332000"/>
    <n v="83957000"/>
    <n v="2721152000"/>
    <n v="133584000"/>
    <n v="24925557000"/>
    <n v="320811791000"/>
    <n v="4077000"/>
    <n v="620895000"/>
    <n v="70322000"/>
    <n v="30411997000"/>
    <n v="41274"/>
  </r>
  <r>
    <x v="8"/>
    <n v="920"/>
    <n v="83"/>
    <n v="4"/>
    <n v="160"/>
    <n v="42"/>
    <n v="503"/>
    <n v="10"/>
    <n v="1"/>
    <n v="2"/>
    <n v="114"/>
    <n v="99"/>
    <n v="59555"/>
    <n v="84"/>
    <n v="57751"/>
    <n v="63555"/>
    <n v="40"/>
    <n v="53233"/>
    <n v="2874"/>
    <n v="26716"/>
    <n v="377973521000"/>
    <n v="82106000"/>
    <n v="2576900000"/>
    <n v="134767000"/>
    <n v="24042322000"/>
    <n v="319958494000"/>
    <n v="3966000"/>
    <n v="648594000"/>
    <n v="69712000"/>
    <n v="30456660000"/>
    <n v="41084"/>
  </r>
  <r>
    <x v="9"/>
    <n v="920"/>
    <n v="81"/>
    <n v="4"/>
    <n v="161"/>
    <n v="40"/>
    <n v="505"/>
    <n v="10"/>
    <n v="1"/>
    <n v="2"/>
    <n v="115"/>
    <n v="99"/>
    <n v="59131"/>
    <n v="84"/>
    <n v="57448"/>
    <n v="63154"/>
    <n v="39"/>
    <n v="50940"/>
    <n v="2852"/>
    <n v="26398"/>
    <n v="375438578000"/>
    <n v="80515000"/>
    <n v="2442755000"/>
    <n v="135430000"/>
    <n v="23133197000"/>
    <n v="318776912000"/>
    <n v="3934000"/>
    <n v="558197000"/>
    <n v="69195000"/>
    <n v="30237526000"/>
    <n v="40825"/>
  </r>
  <r>
    <x v="10"/>
    <n v="920"/>
    <n v="77"/>
    <n v="3"/>
    <n v="164"/>
    <n v="39"/>
    <n v="507"/>
    <n v="10"/>
    <n v="1"/>
    <n v="3"/>
    <n v="115"/>
    <n v="100"/>
    <n v="56345"/>
    <n v="84"/>
    <n v="57471"/>
    <n v="64028"/>
    <n v="39"/>
    <n v="50852"/>
    <n v="1365"/>
    <n v="26161"/>
    <n v="379956397000"/>
    <n v="76820000"/>
    <n v="1930766000"/>
    <n v="138245000"/>
    <n v="22486153000"/>
    <n v="324567840000"/>
    <n v="3935000"/>
    <n v="622433000"/>
    <n v="37683000"/>
    <n v="30092522000"/>
    <n v="41312"/>
  </r>
  <r>
    <x v="11"/>
    <n v="919"/>
    <n v="77"/>
    <n v="3"/>
    <n v="164"/>
    <n v="38"/>
    <n v="508"/>
    <n v="10"/>
    <n v="1"/>
    <n v="3"/>
    <n v="115"/>
    <n v="100"/>
    <n v="56301"/>
    <n v="84"/>
    <n v="57602"/>
    <n v="63846"/>
    <n v="39"/>
    <n v="49715"/>
    <n v="1233"/>
    <n v="26082"/>
    <n v="378839489000"/>
    <n v="76262000"/>
    <n v="1872180000"/>
    <n v="138248000"/>
    <n v="21770667000"/>
    <n v="324306468000"/>
    <n v="3923000"/>
    <n v="528619000"/>
    <n v="34002000"/>
    <n v="30109120000"/>
    <n v="41226"/>
  </r>
  <r>
    <x v="12"/>
    <n v="918"/>
    <n v="76"/>
    <n v="3"/>
    <n v="154"/>
    <n v="45"/>
    <n v="509"/>
    <n v="10"/>
    <n v="1"/>
    <n v="3"/>
    <n v="117"/>
    <n v="100"/>
    <n v="52213"/>
    <n v="84"/>
    <n v="51082"/>
    <n v="63739"/>
    <n v="39"/>
    <n v="49621"/>
    <n v="1233"/>
    <n v="26089"/>
    <n v="380685587000"/>
    <n v="75559000"/>
    <n v="1872150000"/>
    <n v="129475000"/>
    <n v="23300622000"/>
    <n v="324276492000"/>
    <n v="3932000"/>
    <n v="531942000"/>
    <n v="34002000"/>
    <n v="30461413000"/>
    <n v="41437"/>
  </r>
  <r>
    <x v="13"/>
    <n v="918"/>
    <n v="75"/>
    <n v="3"/>
    <n v="154"/>
    <n v="45"/>
    <n v="510"/>
    <n v="10"/>
    <n v="1"/>
    <n v="3"/>
    <n v="117"/>
    <n v="100"/>
    <n v="52860"/>
    <n v="84"/>
    <n v="52482"/>
    <n v="65164"/>
    <n v="39"/>
    <n v="47094"/>
    <n v="1065"/>
    <n v="26896"/>
    <n v="389941702000"/>
    <n v="75098000"/>
    <n v="1795542000"/>
    <n v="128916000"/>
    <n v="23477416000"/>
    <n v="332397475000"/>
    <n v="3890000"/>
    <n v="475504000"/>
    <n v="29308000"/>
    <n v="31558553000"/>
    <n v="42463"/>
  </r>
  <r>
    <x v="14"/>
    <n v="917"/>
    <n v="75"/>
    <n v="3"/>
    <n v="153"/>
    <n v="43"/>
    <n v="511"/>
    <n v="10"/>
    <n v="1"/>
    <n v="3"/>
    <n v="118"/>
    <n v="100"/>
    <n v="53887"/>
    <n v="84"/>
    <n v="52324"/>
    <n v="65081"/>
    <n v="39"/>
    <n v="47044"/>
    <n v="37"/>
    <n v="26819"/>
    <n v="389388884000"/>
    <n v="74915000"/>
    <n v="1660405000"/>
    <n v="128660000"/>
    <n v="22687369000"/>
    <n v="332787332000"/>
    <n v="3900000"/>
    <n v="474106000"/>
    <n v="999000"/>
    <n v="31571198000"/>
    <n v="42429"/>
  </r>
  <r>
    <x v="15"/>
    <n v="917"/>
    <n v="74"/>
    <n v="3"/>
    <n v="153"/>
    <n v="42"/>
    <n v="513"/>
    <n v="10"/>
    <n v="1"/>
    <n v="3"/>
    <n v="118"/>
    <n v="100"/>
    <n v="53359"/>
    <n v="84"/>
    <n v="52372"/>
    <n v="65080"/>
    <n v="39"/>
    <n v="47044"/>
    <n v="37"/>
    <n v="26534"/>
    <n v="389599618000"/>
    <n v="74005000"/>
    <n v="1440736000"/>
    <n v="128577000"/>
    <n v="22109818000"/>
    <n v="334148201000"/>
    <n v="3913000"/>
    <n v="474106000"/>
    <n v="999000"/>
    <n v="31219263000"/>
    <n v="42470"/>
  </r>
  <r>
    <x v="16"/>
    <n v="915"/>
    <n v="73"/>
    <n v="2"/>
    <n v="152"/>
    <n v="40"/>
    <n v="516"/>
    <n v="10"/>
    <n v="1"/>
    <n v="3"/>
    <n v="118"/>
    <n v="100"/>
    <n v="48723"/>
    <n v="84"/>
    <n v="53202"/>
    <n v="67911"/>
    <n v="39"/>
    <n v="45589"/>
    <n v="37"/>
    <n v="26244"/>
    <n v="404514355000"/>
    <n v="72897000"/>
    <n v="1192214000"/>
    <n v="127771000"/>
    <n v="21172964000"/>
    <n v="350435993000"/>
    <n v="3913000"/>
    <n v="458855000"/>
    <n v="996000"/>
    <n v="31048752000"/>
    <n v="44168"/>
  </r>
  <r>
    <x v="17"/>
    <n v="915"/>
    <n v="73"/>
    <n v="2"/>
    <n v="151"/>
    <n v="31"/>
    <n v="517"/>
    <n v="10"/>
    <n v="1"/>
    <n v="3"/>
    <n v="127"/>
    <n v="99"/>
    <n v="52265"/>
    <n v="84"/>
    <n v="54754"/>
    <n v="67898"/>
    <n v="39"/>
    <n v="45589"/>
    <n v="37"/>
    <n v="27720"/>
    <n v="405083908"/>
    <n v="72123000"/>
    <n v="959216000"/>
    <n v="126592000"/>
    <n v="17110488000"/>
    <n v="350902306000"/>
    <n v="3914000"/>
    <n v="458855000"/>
    <n v="996000"/>
    <n v="33326813000"/>
    <n v="44275"/>
  </r>
</pivotCacheRecords>
</file>

<file path=xl/pivotCache/pivotCacheRecords34.xml><?xml version="1.0" encoding="utf-8"?>
<pivotCacheRecords xmlns="http://schemas.openxmlformats.org/spreadsheetml/2006/main" xmlns:r="http://schemas.openxmlformats.org/officeDocument/2006/relationships" count="180">
  <r>
    <x v="0"/>
    <n v="6.1"/>
    <n v="19.5"/>
    <n v="-3.7"/>
    <n v="58.7"/>
    <n v="2.7"/>
    <n v="14.5"/>
    <n v="8.5"/>
    <d v="2012-01-12T00:00:00"/>
  </r>
  <r>
    <x v="1"/>
    <n v="6"/>
    <n v="21"/>
    <n v="-4.7"/>
    <n v="74.599999999999994"/>
    <n v="3.6"/>
    <n v="117.5"/>
    <n v="38"/>
    <d v="2012-02-27T00:00:00"/>
  </r>
  <r>
    <x v="2"/>
    <n v="8.9"/>
    <n v="24.3"/>
    <n v="-0.8"/>
    <n v="72.099999999999994"/>
    <n v="4.4000000000000004"/>
    <n v="214.5"/>
    <n v="53.5"/>
    <d v="2012-03-16T00:00:00"/>
  </r>
  <r>
    <x v="3"/>
    <n v="12.1"/>
    <n v="23.9"/>
    <n v="1.9"/>
    <n v="74.099999999999994"/>
    <n v="4.5"/>
    <n v="208"/>
    <n v="82"/>
    <d v="2012-04-28T00:00:00"/>
  </r>
  <r>
    <x v="4"/>
    <n v="17.899999999999999"/>
    <n v="27.9"/>
    <n v="8.6"/>
    <n v="74.400000000000006"/>
    <n v="3.8"/>
    <n v="108"/>
    <n v="34"/>
    <d v="2012-05-23T00:00:00"/>
  </r>
  <r>
    <x v="5"/>
    <n v="22.7"/>
    <n v="31.3"/>
    <n v="12.5"/>
    <n v="79.8"/>
    <n v="3.6"/>
    <n v="160.5"/>
    <n v="45"/>
    <d v="2012-06-18T00:00:00"/>
  </r>
  <r>
    <x v="6"/>
    <n v="26.9"/>
    <n v="34.299999999999997"/>
    <n v="20.3"/>
    <n v="82.5"/>
    <n v="4"/>
    <n v="110"/>
    <n v="38.5"/>
    <d v="2012-07-09T00:00:00"/>
  </r>
  <r>
    <x v="7"/>
    <n v="28.4"/>
    <n v="38"/>
    <n v="23.3"/>
    <n v="81.400000000000006"/>
    <n v="3.9"/>
    <n v="62"/>
    <n v="37"/>
    <d v="2012-08-09T00:00:00"/>
  </r>
  <r>
    <x v="8"/>
    <n v="24.4"/>
    <n v="36.200000000000003"/>
    <n v="13.5"/>
    <n v="81.3"/>
    <n v="3.6"/>
    <n v="379.5"/>
    <n v="105.5"/>
    <d v="2012-09-08T00:00:00"/>
  </r>
  <r>
    <x v="9"/>
    <n v="18.5"/>
    <n v="29.5"/>
    <n v="9.1999999999999993"/>
    <n v="80.099999999999994"/>
    <n v="3.9"/>
    <n v="196.5"/>
    <n v="49.5"/>
    <d v="2012-10-10T00:00:00"/>
  </r>
  <r>
    <x v="10"/>
    <n v="12.6"/>
    <n v="22.1"/>
    <n v="3.7"/>
    <n v="71"/>
    <n v="2.9"/>
    <n v="87"/>
    <n v="27.5"/>
    <d v="2012-11-23T00:00:00"/>
  </r>
  <r>
    <x v="11"/>
    <n v="8.9"/>
    <n v="23.7"/>
    <n v="-2.1"/>
    <n v="66.099999999999994"/>
    <n v="3.1"/>
    <n v="210.5"/>
    <n v="126"/>
    <d v="2012-12-03T00:00:00"/>
  </r>
  <r>
    <x v="12"/>
    <n v="4.0999999999999996"/>
    <n v="13.9"/>
    <n v="-5.7"/>
    <n v="53.3"/>
    <n v="2.7"/>
    <n v="0"/>
    <n v="0"/>
    <s v="-"/>
  </r>
  <r>
    <x v="13"/>
    <n v="6.6"/>
    <n v="20.399999999999999"/>
    <n v="-5.3"/>
    <n v="65.099999999999994"/>
    <n v="3.9"/>
    <n v="127.5"/>
    <n v="53"/>
    <d v="2016-02-18T00:00:00"/>
  </r>
  <r>
    <x v="14"/>
    <n v="7.4"/>
    <n v="18.8"/>
    <n v="-2.2000000000000002"/>
    <n v="64.5"/>
    <n v="3.6"/>
    <n v="74.5"/>
    <n v="29"/>
    <d v="2016-03-07T00:00:00"/>
  </r>
  <r>
    <x v="15"/>
    <n v="14"/>
    <n v="25.3"/>
    <n v="1.1000000000000001"/>
    <n v="62.4"/>
    <n v="4.8"/>
    <n v="68"/>
    <n v="45.5"/>
    <d v="2016-04-23T00:00:00"/>
  </r>
  <r>
    <x v="16"/>
    <n v="18"/>
    <n v="30.3"/>
    <n v="10.5"/>
    <n v="75.099999999999994"/>
    <n v="4.0999999999999996"/>
    <n v="259.5"/>
    <n v="82"/>
    <d v="2016-05-29T00:00:00"/>
  </r>
  <r>
    <x v="17"/>
    <n v="22.4"/>
    <n v="34.799999999999997"/>
    <n v="12.3"/>
    <n v="83.9"/>
    <n v="3.2"/>
    <n v="184.5"/>
    <n v="96.5"/>
    <d v="2016-06-11T00:00:00"/>
  </r>
  <r>
    <x v="18"/>
    <n v="26.4"/>
    <n v="33.5"/>
    <n v="17.5"/>
    <n v="80.8"/>
    <n v="4.3"/>
    <n v="53"/>
    <n v="23.5"/>
    <d v="2016-07-19T00:00:00"/>
  </r>
  <r>
    <x v="19"/>
    <n v="26.9"/>
    <n v="36"/>
    <n v="19.600000000000001"/>
    <n v="84.1"/>
    <n v="3.3"/>
    <n v="201.5"/>
    <s v="51,5"/>
    <d v="2016-08-19T00:00:00"/>
  </r>
  <r>
    <x v="20"/>
    <n v="24.4"/>
    <n v="32.4"/>
    <n v="15.4"/>
    <n v="81.5"/>
    <n v="3.8"/>
    <n v="196"/>
    <n v="102"/>
    <d v="2016-09-21T00:00:00"/>
  </r>
  <r>
    <x v="21"/>
    <n v="18.7"/>
    <n v="28.5"/>
    <n v="8.5"/>
    <n v="74.099999999999994"/>
    <n v="3.8"/>
    <n v="182"/>
    <n v="61.5"/>
    <d v="2016-10-05T00:00:00"/>
  </r>
  <r>
    <x v="22"/>
    <n v="14.2"/>
    <n v="25.1"/>
    <n v="2.4"/>
    <n v="74"/>
    <n v="2.8"/>
    <n v="99"/>
    <n v="61.5"/>
    <d v="2016-11-19T00:00:00"/>
  </r>
  <r>
    <x v="23"/>
    <n v="6.3"/>
    <n v="20.100000000000001"/>
    <n v="-3.9"/>
    <n v="68.400000000000006"/>
    <n v="3.1"/>
    <n v="44"/>
    <n v="18"/>
    <d v="2016-12-03T00:00:00"/>
  </r>
  <r>
    <x v="24"/>
    <n v="3.7"/>
    <n v="12.2"/>
    <n v="-4.7"/>
    <n v="59.8"/>
    <n v="3.5"/>
    <n v="34"/>
    <n v="14.5"/>
    <d v="2013-01-21T00:00:00"/>
  </r>
  <r>
    <x v="25"/>
    <n v="4.7"/>
    <n v="16.2"/>
    <n v="-5.0999999999999996"/>
    <n v="61.2"/>
    <n v="3.4"/>
    <n v="137"/>
    <n v="48"/>
    <d v="2013-02-23T00:00:00"/>
  </r>
  <r>
    <x v="26"/>
    <n v="8.1"/>
    <n v="19.600000000000001"/>
    <n v="-0.2"/>
    <n v="69.400000000000006"/>
    <n v="4.0999999999999996"/>
    <n v="156"/>
    <n v="41"/>
    <d v="2013-03-05T00:00:00"/>
  </r>
  <r>
    <x v="27"/>
    <n v="13.6"/>
    <n v="24.1"/>
    <n v="1.1000000000000001"/>
    <n v="72.400000000000006"/>
    <n v="4"/>
    <n v="134.5"/>
    <n v="35"/>
    <d v="2013-04-23T00:00:00"/>
  </r>
  <r>
    <x v="28"/>
    <n v="18.399999999999999"/>
    <n v="26"/>
    <n v="7.3"/>
    <n v="77.3"/>
    <n v="3.6"/>
    <n v="234"/>
    <n v="107"/>
    <d v="2013-05-03T00:00:00"/>
  </r>
  <r>
    <x v="29"/>
    <n v="20.8"/>
    <n v="29.4"/>
    <n v="14.5"/>
    <n v="82.3"/>
    <n v="3.5"/>
    <n v="263"/>
    <n v="87"/>
    <d v="2013-06-22T00:00:00"/>
  </r>
  <r>
    <x v="30"/>
    <n v="25.3"/>
    <n v="33.799999999999997"/>
    <n v="17"/>
    <n v="85.5"/>
    <n v="3.9"/>
    <n v="151"/>
    <n v="83"/>
    <d v="2013-07-14T00:00:00"/>
  </r>
  <r>
    <x v="31"/>
    <n v="27.6"/>
    <n v="34.799999999999997"/>
    <n v="22.3"/>
    <n v="80.7"/>
    <n v="3.6"/>
    <n v="29.5"/>
    <n v="12"/>
    <d v="2013-08-04T00:00:00"/>
  </r>
  <r>
    <x v="32"/>
    <n v="24.9"/>
    <n v="32"/>
    <n v="17.7"/>
    <n v="83"/>
    <n v="3.6"/>
    <n v="292.5"/>
    <n v="103"/>
    <d v="2013-09-02T00:00:00"/>
  </r>
  <r>
    <x v="33"/>
    <n v="18.8"/>
    <n v="29.4"/>
    <n v="9.3000000000000007"/>
    <n v="74.2"/>
    <n v="3.8"/>
    <n v="139.5"/>
    <n v="52.5"/>
    <d v="2013-10-17T00:00:00"/>
  </r>
  <r>
    <x v="34"/>
    <n v="11.5"/>
    <n v="21.8"/>
    <n v="1"/>
    <n v="70.5"/>
    <n v="2.9"/>
    <n v="171"/>
    <n v="54.5"/>
    <d v="2013-11-17T00:00:00"/>
  </r>
  <r>
    <x v="35"/>
    <n v="6.1"/>
    <n v="18.7"/>
    <n v="-3.4"/>
    <n v="66.2"/>
    <n v="3.2"/>
    <n v="103.5"/>
    <n v="51"/>
    <d v="2013-12-30T00:00:00"/>
  </r>
  <r>
    <x v="36"/>
    <n v="4.3"/>
    <n v="13.5"/>
    <n v="-4.5"/>
    <n v="60.6"/>
    <n v="3.1"/>
    <n v="42"/>
    <n v="34"/>
    <d v="2014-01-04T00:00:00"/>
  </r>
  <r>
    <x v="37"/>
    <n v="5"/>
    <n v="19.600000000000001"/>
    <n v="-3.8"/>
    <n v="61.6"/>
    <n v="3.3"/>
    <n v="57"/>
    <n v="12.5"/>
    <d v="2014-02-06T00:00:00"/>
  </r>
  <r>
    <x v="38"/>
    <n v="11.6"/>
    <n v="25"/>
    <n v="0.8"/>
    <n v="63.2"/>
    <n v="4.2"/>
    <n v="38"/>
    <n v="23"/>
    <d v="2014-03-01T00:00:00"/>
  </r>
  <r>
    <x v="39"/>
    <n v="14.4"/>
    <n v="23.7"/>
    <n v="3.8"/>
    <n v="66"/>
    <n v="4.7"/>
    <n v="255"/>
    <n v="115.5"/>
    <d v="2014-04-06T00:00:00"/>
  </r>
  <r>
    <x v="40"/>
    <n v="18.600000000000001"/>
    <n v="27"/>
    <n v="6.1"/>
    <n v="73.3"/>
    <n v="4"/>
    <n v="81.5"/>
    <n v="31"/>
    <d v="2014-05-16T00:00:00"/>
  </r>
  <r>
    <x v="41"/>
    <n v="21.9"/>
    <n v="29.4"/>
    <n v="14.6"/>
    <n v="83.9"/>
    <n v="3.7"/>
    <n v="154.4"/>
    <n v="44.5"/>
    <d v="2014-06-26T00:00:00"/>
  </r>
  <r>
    <x v="42"/>
    <n v="26.2"/>
    <n v="34.700000000000003"/>
    <n v="20.399999999999999"/>
    <n v="83.9"/>
    <n v="3.2"/>
    <n v="75.5"/>
    <n v="52.5"/>
    <d v="2014-07-05T00:00:00"/>
  </r>
  <r>
    <x v="43"/>
    <n v="28.1"/>
    <n v="36.5"/>
    <n v="19.399999999999999"/>
    <n v="82"/>
    <n v="3.4"/>
    <n v="64"/>
    <n v="27.5"/>
    <d v="2014-08-01T00:00:00"/>
  </r>
  <r>
    <x v="44"/>
    <n v="24.2"/>
    <n v="34.799999999999997"/>
    <n v="13.7"/>
    <n v="79.5"/>
    <n v="3.8"/>
    <n v="373"/>
    <n v="189"/>
    <d v="2014-09-15T00:00:00"/>
  </r>
  <r>
    <x v="45"/>
    <n v="19.399999999999999"/>
    <n v="31.1"/>
    <n v="9.4"/>
    <n v="80.3"/>
    <n v="4.5"/>
    <n v="213"/>
    <n v="62"/>
    <d v="2014-10-15T00:00:00"/>
  </r>
  <r>
    <x v="46"/>
    <n v="12.3"/>
    <n v="21.6"/>
    <n v="0.1"/>
    <n v="70.400000000000006"/>
    <n v="3.2"/>
    <n v="30.5"/>
    <n v="14.5"/>
    <d v="2014-11-04T00:00:00"/>
  </r>
  <r>
    <x v="47"/>
    <n v="7"/>
    <n v="17.8"/>
    <n v="-4.2"/>
    <n v="63.8"/>
    <n v="2.8"/>
    <n v="40.5"/>
    <n v="14.5"/>
    <d v="2014-12-19T00:00:00"/>
  </r>
  <r>
    <x v="48"/>
    <n v="5.4"/>
    <n v="16.100000000000001"/>
    <n v="-2.9"/>
    <n v="58.7"/>
    <n v="3.1"/>
    <n v="35"/>
    <n v="17"/>
    <d v="2014-01-08T00:00:00"/>
  </r>
  <r>
    <x v="49"/>
    <n v="4.9000000000000004"/>
    <n v="19.3"/>
    <n v="-2.1"/>
    <n v="64.400000000000006"/>
    <n v="3.8"/>
    <n v="48"/>
    <n v="28"/>
    <d v="2014-02-15T00:00:00"/>
  </r>
  <r>
    <x v="50"/>
    <n v="9.4"/>
    <n v="21.4"/>
    <n v="-4.3"/>
    <n v="66.2"/>
    <n v="14.4"/>
    <n v="148.5"/>
    <n v="47.5"/>
    <d v="2014-03-05T00:00:00"/>
  </r>
  <r>
    <x v="51"/>
    <n v="13.6"/>
    <n v="23.2"/>
    <n v="1.5"/>
    <n v="68.900000000000006"/>
    <n v="11.4"/>
    <n v="152.5"/>
    <n v="67.5"/>
    <d v="2014-04-03T00:00:00"/>
  </r>
  <r>
    <x v="52"/>
    <n v="18.899999999999999"/>
    <n v="29.7"/>
    <n v="10.1"/>
    <n v="74.7"/>
    <n v="4"/>
    <n v="112.5"/>
    <n v="52.5"/>
    <d v="2014-05-21T00:00:00"/>
  </r>
  <r>
    <x v="53"/>
    <n v="22.2"/>
    <n v="31"/>
    <n v="16.899999999999999"/>
    <n v="85.4"/>
    <n v="3.2"/>
    <n v="311"/>
    <n v="146"/>
    <d v="2014-06-06T00:00:00"/>
  </r>
  <r>
    <x v="54"/>
    <n v="25.6"/>
    <n v="35.5"/>
    <n v="18.7"/>
    <n v="86.1"/>
    <n v="3.3"/>
    <n v="49.5"/>
    <n v="16"/>
    <d v="2014-07-10T00:00:00"/>
  </r>
  <r>
    <x v="55"/>
    <n v="26.7"/>
    <n v="33.799999999999997"/>
    <n v="19.3"/>
    <n v="83.3"/>
    <n v="4.2"/>
    <n v="66"/>
    <n v="28.5"/>
    <d v="2014-08-30T00:00:00"/>
  </r>
  <r>
    <x v="56"/>
    <n v="22.5"/>
    <n v="32.200000000000003"/>
    <n v="14.9"/>
    <n v="78.400000000000006"/>
    <n v="3.4"/>
    <n v="105"/>
    <n v="41"/>
    <d v="2014-09-01T00:00:00"/>
  </r>
  <r>
    <x v="57"/>
    <n v="18.2"/>
    <n v="29.8"/>
    <n v="7.9"/>
    <n v="79.099999999999994"/>
    <n v="3.3"/>
    <n v="457.5"/>
    <n v="168.5"/>
    <d v="2014-10-05T00:00:00"/>
  </r>
  <r>
    <x v="58"/>
    <n v="13.4"/>
    <n v="23.2"/>
    <n v="2.9"/>
    <n v="75"/>
    <n v="3.2"/>
    <n v="55"/>
    <n v="11"/>
    <d v="2014-11-29T00:00:00"/>
  </r>
  <r>
    <x v="59"/>
    <n v="6.4"/>
    <n v="17.2"/>
    <n v="-3.6"/>
    <n v="65.900000000000006"/>
    <n v="2.9"/>
    <n v="71"/>
    <n v="22.5"/>
    <d v="2014-12-20T00:00:00"/>
  </r>
  <r>
    <x v="60"/>
    <n v="5.2"/>
    <n v="15"/>
    <n v="-6"/>
    <n v="66.2"/>
    <n v="3.1"/>
    <n v="102.5"/>
    <n v="22.5"/>
    <d v="2016-01-15T00:00:00"/>
  </r>
  <r>
    <x v="61"/>
    <n v="5.8"/>
    <n v="20.8"/>
    <n v="-2.8"/>
    <n v="66.5"/>
    <n v="3.2"/>
    <n v="41.5"/>
    <n v="12.5"/>
    <d v="2016-02-26T00:00:00"/>
  </r>
  <r>
    <x v="62"/>
    <n v="9.8000000000000007"/>
    <n v="21.1"/>
    <n v="-0.3"/>
    <n v="66.3"/>
    <n v="3.7"/>
    <n v="111.5"/>
    <n v="37"/>
    <d v="2016-03-01T00:00:00"/>
  </r>
  <r>
    <x v="63"/>
    <n v="14.1"/>
    <n v="23"/>
    <n v="1.5"/>
    <n v="79"/>
    <n v="4.0999999999999996"/>
    <n v="98"/>
    <n v="30"/>
    <d v="2016-04-13T00:00:00"/>
  </r>
  <r>
    <x v="64"/>
    <n v="19.899999999999999"/>
    <n v="28.9"/>
    <n v="9.1999999999999993"/>
    <n v="75.099999999999994"/>
    <n v="3.8"/>
    <n v="136"/>
    <n v="104"/>
    <d v="2016-05-12T00:00:00"/>
  </r>
  <r>
    <x v="65"/>
    <n v="21.1"/>
    <n v="28.6"/>
    <n v="13.4"/>
    <n v="85.2"/>
    <n v="2.9"/>
    <n v="166"/>
    <n v="34"/>
    <d v="2016-06-06T00:00:00"/>
  </r>
  <r>
    <x v="66"/>
    <n v="25.5"/>
    <n v="33.799999999999997"/>
    <n v="18.5"/>
    <n v="87"/>
    <n v="3.5"/>
    <n v="333"/>
    <n v="103"/>
    <d v="2016-07-16T00:00:00"/>
  </r>
  <r>
    <x v="67"/>
    <n v="26.3"/>
    <n v="34.9"/>
    <n v="16.899999999999999"/>
    <n v="85.9"/>
    <n v="3.6"/>
    <n v="151"/>
    <n v="77.5"/>
    <d v="2016-08-17T00:00:00"/>
  </r>
  <r>
    <x v="68"/>
    <n v="22.4"/>
    <n v="30.4"/>
    <n v="15.9"/>
    <n v="86.3"/>
    <n v="3.3"/>
    <n v="339"/>
    <n v="102.5"/>
    <d v="2016-09-09T00:00:00"/>
  </r>
  <r>
    <x v="69"/>
    <n v="18"/>
    <n v="27.7"/>
    <n v="7.2"/>
    <n v="74.3"/>
    <n v="3.4"/>
    <n v="37"/>
    <n v="13"/>
    <d v="2016-10-01T00:00:00"/>
  </r>
  <r>
    <x v="70"/>
    <n v="13.9"/>
    <n v="23.3"/>
    <n v="1.2"/>
    <n v="80.900000000000006"/>
    <n v="3.2"/>
    <n v="122.5"/>
    <n v="25.5"/>
    <d v="2016-11-18T00:00:00"/>
  </r>
  <r>
    <x v="71"/>
    <n v="9.1"/>
    <n v="24.4"/>
    <n v="-1.2"/>
    <n v="68.900000000000006"/>
    <n v="3.3"/>
    <n v="136.5"/>
    <n v="118"/>
    <d v="2016-12-11T00:00:00"/>
  </r>
  <r>
    <x v="72"/>
    <n v="5.4"/>
    <n v="17"/>
    <n v="-6"/>
    <n v="65.099999999999994"/>
    <n v="2.8"/>
    <n v="57.5"/>
    <n v="27.5"/>
    <d v="2017-01-18T00:00:00"/>
  </r>
  <r>
    <x v="73"/>
    <n v="8.1"/>
    <n v="21.9"/>
    <n v="-0.7"/>
    <n v="62"/>
    <n v="3.2"/>
    <n v="87"/>
    <n v="42"/>
    <d v="2017-02-14T00:00:00"/>
  </r>
  <r>
    <x v="74"/>
    <n v="9.8000000000000007"/>
    <n v="19.399999999999999"/>
    <n v="-0.7"/>
    <n v="63.3"/>
    <n v="3"/>
    <n v="111.5"/>
    <n v="37"/>
    <d v="2017-03-14T00:00:00"/>
  </r>
  <r>
    <x v="75"/>
    <n v="15.1"/>
    <n v="23.6"/>
    <n v="5"/>
    <n v="68.5"/>
    <n v="3.2"/>
    <n v="136"/>
    <n v="35.5"/>
    <d v="2017-04-07T00:00:00"/>
  </r>
  <r>
    <x v="76"/>
    <n v="19.5"/>
    <n v="29.6"/>
    <n v="9.9"/>
    <n v="68.2"/>
    <n v="3.6"/>
    <n v="95.5"/>
    <n v="35"/>
    <d v="2017-05-17T00:00:00"/>
  </r>
  <r>
    <x v="77"/>
    <n v="21.6"/>
    <n v="28.9"/>
    <n v="12.5"/>
    <n v="77.7"/>
    <n v="2.8"/>
    <n v="123.5"/>
    <n v="48"/>
    <d v="2017-06-13T00:00:00"/>
  </r>
  <r>
    <x v="78"/>
    <n v="24.7"/>
    <n v="33.6"/>
    <n v="19.399999999999999"/>
    <n v="81.7"/>
    <n v="2.7"/>
    <n v="106.5"/>
    <n v="49.5"/>
    <d v="2017-07-21T00:00:00"/>
  </r>
  <r>
    <x v="79"/>
    <n v="26.7"/>
    <n v="35"/>
    <n v="19.600000000000001"/>
    <n v="78.599999999999994"/>
    <n v="3.4"/>
    <n v="193.5"/>
    <n v="60.5"/>
    <d v="2017-08-22T00:00:00"/>
  </r>
  <r>
    <x v="80"/>
    <n v="24.1"/>
    <n v="32.4"/>
    <n v="17.5"/>
    <n v="84.7"/>
    <n v="2.7"/>
    <n v="240"/>
    <n v="72.5"/>
    <d v="2017-09-13T00:00:00"/>
  </r>
  <r>
    <x v="81"/>
    <n v="18.600000000000001"/>
    <n v="30.3"/>
    <n v="9.6"/>
    <n v="73"/>
    <n v="2.5"/>
    <n v="61"/>
    <n v="16"/>
    <d v="2017-10-17T00:00:00"/>
  </r>
  <r>
    <x v="82"/>
    <n v="11.4"/>
    <n v="22.1"/>
    <n v="0"/>
    <n v="73"/>
    <n v="2.7"/>
    <n v="113.5"/>
    <n v="33"/>
    <d v="2017-11-11T00:00:00"/>
  </r>
  <r>
    <x v="83"/>
    <n v="8.8000000000000007"/>
    <n v="20"/>
    <n v="-2.2999999999999998"/>
    <n v="65.3"/>
    <n v="2.4"/>
    <n v="73"/>
    <n v="21.5"/>
    <d v="2017-12-14T00:00:00"/>
  </r>
  <r>
    <x v="84"/>
    <n v="5.7"/>
    <n v="19.899999999999999"/>
    <n v="-4.7"/>
    <n v="55.1"/>
    <n v="2.6"/>
    <n v="14"/>
    <n v="13"/>
    <d v="2019-01-08T00:00:00"/>
  </r>
  <r>
    <x v="85"/>
    <n v="6.5"/>
    <n v="19.100000000000001"/>
    <n v="-3.3"/>
    <n v="52.8"/>
    <n v="2.8"/>
    <n v="10"/>
    <n v="2.5"/>
    <d v="2019-02-05T00:00:00"/>
  </r>
  <r>
    <x v="86"/>
    <n v="7.8"/>
    <n v="16.399999999999999"/>
    <n v="-1.6"/>
    <n v="64"/>
    <n v="2.9"/>
    <n v="62"/>
    <n v="18"/>
    <d v="2019-03-21T00:00:00"/>
  </r>
  <r>
    <x v="87"/>
    <n v="14.1"/>
    <n v="25.3"/>
    <n v="3.4"/>
    <n v="68.599999999999994"/>
    <n v="3.6"/>
    <n v="108.5"/>
    <n v="34.5"/>
    <d v="2019-04-18T00:00:00"/>
  </r>
  <r>
    <x v="88"/>
    <n v="19.100000000000001"/>
    <n v="27.6"/>
    <n v="9.8000000000000007"/>
    <n v="74.599999999999994"/>
    <n v="3"/>
    <n v="69.5"/>
    <n v="34.5"/>
    <d v="2019-05-13T00:00:00"/>
  </r>
  <r>
    <x v="89"/>
    <n v="21.3"/>
    <n v="29.5"/>
    <n v="14.1"/>
    <n v="75.400000000000006"/>
    <n v="3.1"/>
    <n v="109"/>
    <n v="65.5"/>
    <d v="2019-06-21T00:00:00"/>
  </r>
  <r>
    <x v="90"/>
    <n v="26.3"/>
    <n v="33.6"/>
    <n v="21.3"/>
    <n v="82.6"/>
    <n v="3.4"/>
    <n v="62.5"/>
    <n v="30.5"/>
    <d v="2019-07-18T00:00:00"/>
  </r>
  <r>
    <x v="91"/>
    <n v="26.2"/>
    <n v="35.799999999999997"/>
    <n v="20.5"/>
    <n v="84.4"/>
    <n v="2.7"/>
    <n v="144.5"/>
    <n v="62.5"/>
    <d v="2019-08-01T00:00:00"/>
  </r>
  <r>
    <x v="92"/>
    <n v="22.5"/>
    <n v="32.5"/>
    <n v="16.2"/>
    <n v="79.599999999999994"/>
    <n v="3.1"/>
    <n v="215"/>
    <n v="60.5"/>
    <d v="2019-09-28T00:00:00"/>
  </r>
  <r>
    <x v="93"/>
    <n v="16.899999999999999"/>
    <n v="28.2"/>
    <n v="8.1999999999999993"/>
    <n v="81.2"/>
    <n v="3.7"/>
    <n v="412"/>
    <n v="96"/>
    <d v="2019-10-22T00:00:00"/>
  </r>
  <r>
    <x v="94"/>
    <n v="12.2"/>
    <n v="22.8"/>
    <n v="1.2"/>
    <n v="69"/>
    <n v="2.6"/>
    <n v="43.5"/>
    <n v="26.5"/>
    <d v="2019-11-23T00:00:00"/>
  </r>
  <r>
    <x v="95"/>
    <n v="6.3"/>
    <n v="17.5"/>
    <n v="-4"/>
    <n v="62.7"/>
    <n v="2.2000000000000002"/>
    <n v="19"/>
    <n v="16.5"/>
    <d v="2019-12-25T00:00:00"/>
  </r>
  <r>
    <x v="96"/>
    <n v="4.4000000000000004"/>
    <n v="15.7"/>
    <n v="-7"/>
    <n v="59.8"/>
    <n v="2.6"/>
    <n v="65.5"/>
    <n v="34.5"/>
    <d v="2019-01-17T00:00:00"/>
  </r>
  <r>
    <x v="97"/>
    <n v="5.0999999999999996"/>
    <n v="15.4"/>
    <n v="-4.5999999999999996"/>
    <n v="57.7"/>
    <n v="2.9"/>
    <n v="14.5"/>
    <n v="8"/>
    <d v="2019-02-01T00:00:00"/>
  </r>
  <r>
    <x v="98"/>
    <n v="11.2"/>
    <n v="21.2"/>
    <n v="1.2"/>
    <n v="69.099999999999994"/>
    <n v="3.6"/>
    <n v="251"/>
    <n v="102.5"/>
    <d v="2019-03-09T00:00:00"/>
  </r>
  <r>
    <x v="99"/>
    <n v="16.5"/>
    <n v="25.2"/>
    <n v="4.9000000000000004"/>
    <n v="69.400000000000006"/>
    <n v="3.6"/>
    <n v="98"/>
    <n v="49"/>
    <d v="2019-04-25T00:00:00"/>
  </r>
  <r>
    <x v="100"/>
    <n v="19.3"/>
    <n v="27.3"/>
    <n v="8.1999999999999993"/>
    <n v="72.900000000000006"/>
    <n v="3.5"/>
    <n v="142"/>
    <n v="39"/>
    <d v="2019-05-13T00:00:00"/>
  </r>
  <r>
    <x v="101"/>
    <n v="21.7"/>
    <n v="29.6"/>
    <n v="14.5"/>
    <n v="82.8"/>
    <n v="3.6"/>
    <n v="118"/>
    <n v="46.5"/>
    <d v="2019-06-20T00:00:00"/>
  </r>
  <r>
    <x v="102"/>
    <n v="27.2"/>
    <n v="35.200000000000003"/>
    <n v="19.3"/>
    <n v="82.6"/>
    <n v="3.7"/>
    <n v="191"/>
    <n v="68.5"/>
    <d v="2019-07-06T00:00:00"/>
  </r>
  <r>
    <x v="103"/>
    <n v="27.5"/>
    <n v="34.9"/>
    <n v="17.600000000000001"/>
    <n v="79.7"/>
    <n v="3.9"/>
    <n v="47.5"/>
    <n v="28.5"/>
    <d v="2019-08-24T00:00:00"/>
  </r>
  <r>
    <x v="104"/>
    <n v="22.7"/>
    <n v="31.5"/>
    <n v="12.4"/>
    <n v="85.2"/>
    <n v="3.7"/>
    <n v="245"/>
    <n v="36.5"/>
    <d v="2019-09-30T00:00:00"/>
  </r>
  <r>
    <x v="105"/>
    <n v="19"/>
    <n v="31.8"/>
    <n v="10"/>
    <n v="73.599999999999994"/>
    <n v="3.1"/>
    <n v="29"/>
    <n v="10.5"/>
    <d v="2019-10-27T00:00:00"/>
  </r>
  <r>
    <x v="106"/>
    <n v="13.8"/>
    <n v="23.4"/>
    <n v="4.8"/>
    <n v="74.099999999999994"/>
    <n v="2.5"/>
    <n v="26"/>
    <n v="9"/>
    <d v="2019-11-06T00:00:00"/>
  </r>
  <r>
    <x v="107"/>
    <n v="8.1999999999999993"/>
    <n v="23"/>
    <n v="-1.8"/>
    <n v="65.099999999999994"/>
    <n v="2.6"/>
    <n v="47.5"/>
    <n v="14"/>
    <d v="2019-12-06T00:00:00"/>
  </r>
  <r>
    <x v="108"/>
    <n v="5.2"/>
    <n v="15.2"/>
    <n v="-2.8"/>
    <n v="55.4"/>
    <n v="2.5"/>
    <n v="11.5"/>
    <n v="10.5"/>
    <d v="2020-01-31T00:00:00"/>
  </r>
  <r>
    <x v="109"/>
    <n v="7.1"/>
    <n v="20.100000000000001"/>
    <n v="-2.7"/>
    <n v="61.8"/>
    <n v="3.1"/>
    <n v="38"/>
    <n v="19.5"/>
    <d v="2020-02-28T00:00:00"/>
  </r>
  <r>
    <x v="110"/>
    <n v="10.4"/>
    <n v="21.9"/>
    <n v="0"/>
    <n v="62.4"/>
    <n v="3.4"/>
    <n v="85"/>
    <n v="29.5"/>
    <d v="2020-03-11T00:00:00"/>
  </r>
  <r>
    <x v="111"/>
    <n v="13.1"/>
    <n v="23.6"/>
    <n v="1.5"/>
    <n v="66.3"/>
    <n v="3.1"/>
    <n v="115"/>
    <n v="40.5"/>
    <d v="2020-04-30T00:00:00"/>
  </r>
  <r>
    <x v="112"/>
    <n v="19"/>
    <n v="28.1"/>
    <n v="7.6"/>
    <n v="72.2"/>
    <n v="3"/>
    <n v="212.5"/>
    <n v="99.5"/>
    <d v="2020-05-21T00:00:00"/>
  </r>
  <r>
    <x v="113"/>
    <n v="21.3"/>
    <n v="30"/>
    <n v="14"/>
    <n v="83.3"/>
    <n v="3.1"/>
    <n v="202.5"/>
    <n v="50"/>
    <d v="2020-06-10T00:00:00"/>
  </r>
  <r>
    <x v="114"/>
    <n v="23.9"/>
    <n v="32"/>
    <n v="17.8"/>
    <n v="83.3"/>
    <n v="3"/>
    <n v="109"/>
    <n v="22"/>
    <d v="2020-07-14T00:00:00"/>
  </r>
  <r>
    <x v="115"/>
    <n v="27.8"/>
    <n v="34"/>
    <n v="21.8"/>
    <n v="82.9"/>
    <n v="3.3"/>
    <n v="82.5"/>
    <n v="19.5"/>
    <d v="2020-08-28T00:00:00"/>
  </r>
  <r>
    <x v="116"/>
    <n v="25"/>
    <n v="34.799999999999997"/>
    <n v="18.7"/>
    <n v="78.5"/>
    <n v="2.9"/>
    <n v="85.5"/>
    <n v="35.5"/>
    <d v="2020-09-09T00:00:00"/>
  </r>
  <r>
    <x v="117"/>
    <n v="19.3"/>
    <n v="29.1"/>
    <n v="9.9"/>
    <n v="81.2"/>
    <n v="3.7"/>
    <n v="395"/>
    <n v="198.5"/>
    <d v="2020-10-12T00:00:00"/>
  </r>
  <r>
    <x v="118"/>
    <n v="13.1"/>
    <n v="23.1"/>
    <n v="1.4"/>
    <n v="72.599999999999994"/>
    <n v="3"/>
    <n v="76.5"/>
    <n v="42.5"/>
    <d v="2020-11-22T00:00:00"/>
  </r>
  <r>
    <x v="119"/>
    <n v="9.1"/>
    <n v="22.2"/>
    <n v="0.8"/>
    <n v="68.900000000000006"/>
    <n v="2.8"/>
    <n v="70"/>
    <n v="29"/>
    <d v="2020-12-02T00:00:00"/>
  </r>
  <r>
    <x v="120"/>
    <n v="7.6"/>
    <n v="19.399999999999999"/>
    <n v="-0.1"/>
    <n v="67.900000000000006"/>
    <n v="2.8"/>
    <n v="66"/>
    <n v="17.5"/>
    <d v="2021-01-28T00:00:00"/>
  </r>
  <r>
    <x v="121"/>
    <n v="8.6"/>
    <n v="20.2"/>
    <n v="-1.8"/>
    <n v="57.6"/>
    <n v="2.9"/>
    <n v="25.5"/>
    <n v="14.5"/>
    <d v="2021-02-16T00:00:00"/>
  </r>
  <r>
    <x v="122"/>
    <n v="10.9"/>
    <n v="24.8"/>
    <n v="0.8"/>
    <n v="67.5"/>
    <n v="3.5"/>
    <n v="129"/>
    <n v="43.5"/>
    <d v="2021-03-29T00:00:00"/>
  </r>
  <r>
    <x v="123"/>
    <n v="13.3"/>
    <n v="24.4"/>
    <n v="4.4000000000000004"/>
    <n v="66.3"/>
    <n v="3.6"/>
    <n v="147.5"/>
    <n v="71"/>
    <d v="2021-04-18T00:00:00"/>
  </r>
  <r>
    <x v="124"/>
    <n v="19.600000000000001"/>
    <n v="30.2"/>
    <n v="10"/>
    <n v="74.3"/>
    <n v="3.6"/>
    <n v="69"/>
    <n v="31.5"/>
    <d v="2021-05-19T00:00:00"/>
  </r>
  <r>
    <x v="125"/>
    <n v="23.4"/>
    <n v="32"/>
    <n v="17.100000000000001"/>
    <n v="82.6"/>
    <n v="3.3"/>
    <n v="175.5"/>
    <n v="51.5"/>
    <d v="2021-06-28T00:00:00"/>
  </r>
  <r>
    <x v="126"/>
    <n v="24.4"/>
    <n v="33.4"/>
    <n v="17.7"/>
    <n v="91"/>
    <n v="3.4"/>
    <n v="337"/>
    <n v="49"/>
    <d v="2021-07-26T00:00:00"/>
  </r>
  <r>
    <x v="127"/>
    <n v="29.1"/>
    <n v="37.299999999999997"/>
    <n v="22.1"/>
    <n v="78.599999999999994"/>
    <n v="2.8"/>
    <n v="22.5"/>
    <n v="12"/>
    <d v="2021-08-31T00:00:00"/>
  </r>
  <r>
    <x v="128"/>
    <n v="24.2"/>
    <n v="34.5"/>
    <n v="15.4"/>
    <n v="85.3"/>
    <n v="3.7"/>
    <n v="88.5"/>
    <n v="11.5"/>
    <d v="2021-09-05T00:00:00"/>
  </r>
  <r>
    <x v="129"/>
    <n v="17.399999999999999"/>
    <n v="27.1"/>
    <n v="7"/>
    <n v="78.099999999999994"/>
    <n v="3.2"/>
    <n v="196"/>
    <n v="73.5"/>
    <d v="2021-10-10T00:00:00"/>
  </r>
  <r>
    <x v="130"/>
    <n v="13.9"/>
    <n v="23.4"/>
    <n v="4.7"/>
    <n v="71.599999999999994"/>
    <n v="2.7"/>
    <n v="6"/>
    <n v="3"/>
    <d v="2021-11-02T00:00:00"/>
  </r>
  <r>
    <x v="131"/>
    <n v="7.6"/>
    <n v="17.100000000000001"/>
    <n v="-2.8"/>
    <n v="67"/>
    <n v="2.2000000000000002"/>
    <n v="16.5"/>
    <n v="8.5"/>
    <d v="2021-12-30T00:00:00"/>
  </r>
  <r>
    <x v="132"/>
    <n v="5.0999999999999996"/>
    <n v="18.3"/>
    <n v="-6"/>
    <n v="62.4"/>
    <n v="2.8"/>
    <n v="40.5"/>
    <n v="18.5"/>
    <d v="2022-01-23T00:00:00"/>
  </r>
  <r>
    <x v="133"/>
    <n v="8.1"/>
    <n v="21.1"/>
    <n v="-3"/>
    <n v="55.1"/>
    <n v="3.1"/>
    <n v="80"/>
    <n v="69.5"/>
    <d v="2022-02-15T00:00:00"/>
  </r>
  <r>
    <x v="134"/>
    <n v="12.3"/>
    <n v="22.7"/>
    <n v="2.9"/>
    <n v="70.7"/>
    <n v="3.4"/>
    <n v="170"/>
    <n v="87.5"/>
    <d v="2022-03-13T00:00:00"/>
  </r>
  <r>
    <x v="135"/>
    <n v="14.4"/>
    <n v="23.9"/>
    <n v="5.7"/>
    <n v="67"/>
    <n v="3.3"/>
    <n v="148.5"/>
    <n v="56.5"/>
    <d v="2022-04-17T00:00:00"/>
  </r>
  <r>
    <x v="136"/>
    <n v="19.100000000000001"/>
    <n v="26.9"/>
    <n v="8.9"/>
    <n v="77.7"/>
    <n v="3.4"/>
    <n v="95.5"/>
    <n v="47"/>
    <d v="2022-05-27T00:00:00"/>
  </r>
  <r>
    <x v="137"/>
    <n v="22.1"/>
    <n v="30.2"/>
    <n v="15.8"/>
    <n v="84.6"/>
    <n v="2.8"/>
    <n v="100"/>
    <n v="27.5"/>
    <d v="2022-06-04T00:00:00"/>
  </r>
  <r>
    <x v="138"/>
    <n v="25.3"/>
    <n v="33.5"/>
    <n v="19.399999999999999"/>
    <n v="91.1"/>
    <n v="2.4"/>
    <n v="404.5"/>
    <n v="168.5"/>
    <d v="2022-07-03T00:00:00"/>
  </r>
  <r>
    <x v="139"/>
    <n v="26.8"/>
    <n v="35"/>
    <n v="18.5"/>
    <n v="88.6"/>
    <n v="3.4"/>
    <n v="294.5"/>
    <n v="99.5"/>
    <d v="2022-08-15T00:00:00"/>
  </r>
  <r>
    <x v="140"/>
    <n v="22.3"/>
    <n v="31.7"/>
    <n v="17.100000000000001"/>
    <n v="85.6"/>
    <n v="3.2"/>
    <n v="259.5"/>
    <n v="135.5"/>
    <d v="2022-09-18T00:00:00"/>
  </r>
  <r>
    <x v="141"/>
    <n v="18.100000000000001"/>
    <n v="28.9"/>
    <n v="8"/>
    <n v="81.400000000000006"/>
    <n v="3.3"/>
    <n v="90.5"/>
    <n v="46"/>
    <d v="2022-10-01T00:00:00"/>
  </r>
  <r>
    <x v="142"/>
    <n v="13.3"/>
    <n v="22.3"/>
    <n v="1.3"/>
    <n v="71.3"/>
    <n v="2.5"/>
    <n v="132"/>
    <n v="95"/>
    <d v="2022-11-09T00:00:00"/>
  </r>
  <r>
    <x v="143"/>
    <n v="7.7"/>
    <n v="20.100000000000001"/>
    <n v="-3.4"/>
    <n v="67.7"/>
    <n v="2.7"/>
    <n v="108"/>
    <n v="74"/>
    <d v="2022-12-01T00:00:00"/>
  </r>
  <r>
    <x v="144"/>
    <n v="4.2"/>
    <n v="14.3"/>
    <n v="-4.5"/>
    <n v="60.4"/>
    <n v="2.4"/>
    <n v="21"/>
    <n v="18.5"/>
    <d v="2023-01-11T00:00:00"/>
  </r>
  <r>
    <x v="145"/>
    <n v="4.5999999999999996"/>
    <n v="17.2"/>
    <n v="-5"/>
    <n v="60.6"/>
    <n v="2.6"/>
    <n v="51"/>
    <n v="17.5"/>
    <d v="2023-02-10T00:00:00"/>
  </r>
  <r>
    <x v="146"/>
    <n v="10.8"/>
    <n v="22.2"/>
    <n v="-0.8"/>
    <n v="70.2"/>
    <n v="3.1"/>
    <n v="115"/>
    <n v="36.5"/>
    <d v="2023-03-18T00:00:00"/>
  </r>
  <r>
    <x v="147"/>
    <n v="14.8"/>
    <n v="26.2"/>
    <n v="2.6"/>
    <n v="81.3"/>
    <n v="3.6"/>
    <n v="228"/>
    <n v="41"/>
    <d v="2023-04-29T00:00:00"/>
  </r>
  <r>
    <x v="148"/>
    <n v="18.3"/>
    <n v="29"/>
    <n v="9.5"/>
    <n v="80"/>
    <n v="2.9"/>
    <n v="149.5"/>
    <n v="38"/>
    <d v="2023-05-13T00:00:00"/>
  </r>
  <r>
    <x v="149"/>
    <n v="22.4"/>
    <n v="33.6"/>
    <n v="14.5"/>
    <n v="84.2"/>
    <n v="3.1"/>
    <n v="106"/>
    <n v="52"/>
    <d v="2023-06-06T00:00:00"/>
  </r>
  <r>
    <x v="150"/>
    <n v="26.6"/>
    <n v="34.700000000000003"/>
    <n v="21.8"/>
    <n v="87.4"/>
    <n v="3.2"/>
    <n v="192.5"/>
    <n v="67.5"/>
    <d v="2023-07-15T00:00:00"/>
  </r>
  <r>
    <x v="151"/>
    <n v="27.1"/>
    <n v="34.1"/>
    <n v="19.5"/>
    <n v="85.9"/>
    <n v="3.2"/>
    <n v="131"/>
    <n v="74.5"/>
    <d v="2023-08-13T00:00:00"/>
  </r>
  <r>
    <x v="152"/>
    <n v="24.4"/>
    <n v="31.9"/>
    <n v="17.100000000000001"/>
    <n v="83.5"/>
    <n v="3.3"/>
    <n v="235"/>
    <n v="59.5"/>
    <d v="2023-09-18T00:00:00"/>
  </r>
  <r>
    <x v="153"/>
    <n v="17.399999999999999"/>
    <n v="29.7"/>
    <n v="6.8"/>
    <n v="77"/>
    <n v="3.4"/>
    <n v="92.5"/>
    <n v="50.5"/>
    <d v="2023-10-07T00:00:00"/>
  </r>
  <r>
    <x v="154"/>
    <n v="14.4"/>
    <n v="24.4"/>
    <n v="6.8"/>
    <n v="75.400000000000006"/>
    <n v="2.7"/>
    <n v="87"/>
    <n v="40.5"/>
    <d v="2023-11-23T00:00:00"/>
  </r>
  <r>
    <x v="155"/>
    <n v="7.3"/>
    <n v="17"/>
    <n v="-2"/>
    <n v="65.7"/>
    <n v="2.5"/>
    <n v="46"/>
    <n v="14"/>
    <d v="2023-12-22T00:00:00"/>
  </r>
  <r>
    <x v="156"/>
    <n v="5.3"/>
    <n v="15.7"/>
    <n v="-5.9"/>
    <n v="63.5"/>
    <n v="2.4"/>
    <n v="7"/>
    <n v="3.5"/>
    <d v="2024-01-16T00:00:00"/>
  </r>
  <r>
    <x v="157"/>
    <n v="7.1"/>
    <n v="19.399999999999999"/>
    <n v="-2.5"/>
    <n v="60.3"/>
    <n v="3.2"/>
    <n v="33.5"/>
    <n v="26"/>
    <d v="2024-02-10T00:00:00"/>
  </r>
  <r>
    <x v="158"/>
    <n v="12.7"/>
    <n v="23.8"/>
    <n v="4.0999999999999996"/>
    <n v="74.2"/>
    <n v="3.3"/>
    <n v="162"/>
    <n v="31.5"/>
    <d v="2024-03-25T00:00:00"/>
  </r>
  <r>
    <x v="159"/>
    <n v="16"/>
    <n v="25"/>
    <n v="4.2"/>
    <n v="67.3"/>
    <n v="3.8"/>
    <n v="98"/>
    <n v="39.5"/>
    <d v="2024-04-15T00:00:00"/>
  </r>
  <r>
    <x v="160"/>
    <n v="18.5"/>
    <n v="30.2"/>
    <n v="9.9"/>
    <n v="76.599999999999994"/>
    <n v="3.4"/>
    <n v="155"/>
    <n v="35"/>
    <d v="2024-05-08T00:00:00"/>
  </r>
  <r>
    <x v="161"/>
    <n v="22.7"/>
    <n v="32.200000000000003"/>
    <n v="14.5"/>
    <n v="84.5"/>
    <n v="2.6"/>
    <n v="327"/>
    <n v="148.5"/>
    <d v="2024-06-02T00:00:00"/>
  </r>
  <r>
    <x v="162"/>
    <n v="27.6"/>
    <n v="36.6"/>
    <n v="20.399999999999999"/>
    <n v="79.2"/>
    <n v="3.3"/>
    <n v="42"/>
    <n v="30.5"/>
    <d v="2024-07-01T00:00:00"/>
  </r>
  <r>
    <x v="163"/>
    <n v="28.5"/>
    <n v="35.200000000000003"/>
    <n v="22.3"/>
    <n v="83.5"/>
    <n v="3.2"/>
    <n v="121"/>
    <n v="25.5"/>
    <d v="2024-08-01T00:00:00"/>
  </r>
  <r>
    <x v="164"/>
    <n v="26.5"/>
    <n v="33.700000000000003"/>
    <n v="18.3"/>
    <n v="81.599999999999994"/>
    <n v="3.2"/>
    <n v="136.5"/>
    <n v="60"/>
    <d v="2024-09-08T00:00:00"/>
  </r>
  <r>
    <x v="165"/>
    <n v="18.7"/>
    <n v="30.2"/>
    <n v="8.8000000000000007"/>
    <n v="71.599999999999994"/>
    <n v="2.7"/>
    <n v="145"/>
    <n v="71.5"/>
    <d v="2024-10-04T00:00:00"/>
  </r>
  <r>
    <x v="166"/>
    <n v="14.4"/>
    <n v="27.2"/>
    <n v="2.6"/>
    <n v="70.5"/>
    <n v="2.9"/>
    <n v="46"/>
    <n v="35.5"/>
    <d v="2024-11-17T00:00:00"/>
  </r>
  <r>
    <x v="167"/>
    <n v="9.1"/>
    <n v="25.5"/>
    <n v="-3"/>
    <n v="66.2"/>
    <n v="2.2999999999999998"/>
    <n v="32.5"/>
    <n v="25.5"/>
    <d v="2024-12-12T00:00:00"/>
  </r>
  <r>
    <x v="168"/>
    <n v="7.1"/>
    <n v="17.5"/>
    <n v="-2.7"/>
    <n v="59.6"/>
    <n v="2.8"/>
    <n v="38"/>
    <n v="27.5"/>
    <d v="2026-01-21T00:00:00"/>
  </r>
  <r>
    <x v="169"/>
    <n v="8"/>
    <n v="23"/>
    <n v="0.3"/>
    <n v="71.099999999999994"/>
    <n v="3.5"/>
    <n v="66.5"/>
    <n v="21.5"/>
    <d v="2026-02-05T00:00:00"/>
  </r>
  <r>
    <x v="170"/>
    <n v="9.6"/>
    <n v="26.8"/>
    <n v="-0.3"/>
    <n v="63.6"/>
    <n v="3.5"/>
    <n v="182"/>
    <n v="39.5"/>
    <d v="2026-03-26T00:00:00"/>
  </r>
  <r>
    <x v="171"/>
    <n v="16.5"/>
    <n v="25.9"/>
    <n v="6.5"/>
    <n v="79.2"/>
    <n v="2.7"/>
    <n v="122.5"/>
    <n v="51"/>
    <d v="2026-04-09T00:00:00"/>
  </r>
  <r>
    <x v="172"/>
    <n v="19.3"/>
    <n v="27.1"/>
    <n v="7.6"/>
    <n v="77.900000000000006"/>
    <n v="3.7"/>
    <n v="214"/>
    <n v="53.5"/>
    <d v="2026-05-28T00:00:00"/>
  </r>
  <r>
    <x v="173"/>
    <n v="22.6"/>
    <n v="31.9"/>
    <n v="15.4"/>
    <n v="82.5"/>
    <n v="2.8"/>
    <n v="339"/>
    <n v="116"/>
    <d v="2026-06-28T00:00:00"/>
  </r>
  <r>
    <x v="174"/>
    <n v="28.4"/>
    <n v="37.1"/>
    <n v="22.3"/>
    <n v="81.400000000000006"/>
    <n v="2.6"/>
    <n v="131.5"/>
    <n v="60"/>
    <d v="2026-07-31T00:00:00"/>
  </r>
  <r>
    <x v="175"/>
    <n v="28.7"/>
    <n v="36"/>
    <n v="23.6"/>
    <n v="83.7"/>
    <n v="3.1"/>
    <n v="429"/>
    <n v="197"/>
    <d v="2026-08-30T00:00:00"/>
  </r>
  <r>
    <x v="176"/>
    <n v="26.6"/>
    <n v="35"/>
    <n v="18.7"/>
    <n v="82.5"/>
    <n v="3.6"/>
    <n v="46.5"/>
    <n v="25"/>
    <d v="2026-09-01T00:00:00"/>
  </r>
  <r>
    <x v="177"/>
    <n v="20.7"/>
    <n v="30.3"/>
    <n v="10.4"/>
    <n v="82.3"/>
    <n v="3.4"/>
    <n v="205.5"/>
    <n v="44"/>
    <d v="2026-10-09T00:00:00"/>
  </r>
  <r>
    <x v="178"/>
    <n v="14"/>
    <n v="24.6"/>
    <n v="4"/>
    <n v="72.900000000000006"/>
    <n v="3"/>
    <n v="123.5"/>
    <n v="53"/>
    <d v="2026-11-02T00:00:00"/>
  </r>
  <r>
    <x v="179"/>
    <n v="7.8"/>
    <n v="18.2"/>
    <n v="-2.6"/>
    <n v="63.1"/>
    <n v="2.2000000000000002"/>
    <n v="0"/>
    <n v="0"/>
    <s v="-"/>
  </r>
</pivotCacheRecords>
</file>

<file path=xl/pivotCache/pivotCacheRecords35.xml><?xml version="1.0" encoding="utf-8"?>
<pivotCacheRecords xmlns="http://schemas.openxmlformats.org/spreadsheetml/2006/main" xmlns:r="http://schemas.openxmlformats.org/officeDocument/2006/relationships" count="49">
  <r>
    <x v="0"/>
    <n v="907"/>
    <n v="5364"/>
    <n v="2711"/>
    <n v="2653"/>
    <m/>
    <n v="102.18620429702223"/>
    <n v="5.9140022050716645"/>
    <n v="406"/>
    <x v="0"/>
  </r>
  <r>
    <x v="1"/>
    <n v="1014"/>
    <n v="6005"/>
    <n v="3220"/>
    <n v="2785"/>
    <n v="641"/>
    <n v="115.61938958707361"/>
    <n v="5.9220907297830374"/>
    <n v="454"/>
    <x v="0"/>
  </r>
  <r>
    <x v="2"/>
    <n v="1056"/>
    <n v="5948"/>
    <n v="3036"/>
    <n v="2912"/>
    <n v="-57"/>
    <n v="104.25824175824177"/>
    <n v="5.6325757575757578"/>
    <n v="450"/>
    <x v="0"/>
  </r>
  <r>
    <x v="3"/>
    <n v="1052"/>
    <n v="6144"/>
    <n v="3180"/>
    <n v="2964"/>
    <n v="196"/>
    <n v="107.28744939271255"/>
    <n v="5.8403041825095059"/>
    <n v="465"/>
    <x v="0"/>
  </r>
  <r>
    <x v="4"/>
    <n v="1146"/>
    <n v="6772"/>
    <n v="3546"/>
    <n v="3226"/>
    <n v="628"/>
    <n v="109.91940483570986"/>
    <n v="5.9092495636998255"/>
    <n v="512"/>
    <x v="0"/>
  </r>
  <r>
    <x v="5"/>
    <n v="1999"/>
    <n v="10330"/>
    <n v="5014"/>
    <n v="5316"/>
    <n v="3558"/>
    <n v="94.319036869826931"/>
    <n v="5.1675837918959484"/>
    <n v="781"/>
    <x v="1"/>
  </r>
  <r>
    <x v="6"/>
    <n v="2077"/>
    <n v="11166"/>
    <n v="5652"/>
    <n v="5514"/>
    <n v="836"/>
    <n v="102.50272034820458"/>
    <n v="5.3760231102551757"/>
    <n v="845"/>
    <x v="0"/>
  </r>
  <r>
    <x v="7"/>
    <n v="2086"/>
    <n v="11183"/>
    <n v="5647"/>
    <n v="5536"/>
    <n v="17"/>
    <n v="102.0050578034682"/>
    <n v="5.3609779482262701"/>
    <n v="846"/>
    <x v="0"/>
  </r>
  <r>
    <x v="8"/>
    <n v="2221"/>
    <n v="11564"/>
    <n v="5977"/>
    <n v="5587"/>
    <n v="381"/>
    <n v="106.98049042419903"/>
    <n v="5.2066636650157587"/>
    <n v="875"/>
    <x v="0"/>
  </r>
  <r>
    <x v="9"/>
    <n v="3594"/>
    <n v="16229"/>
    <n v="8615"/>
    <n v="7614"/>
    <n v="4665"/>
    <n v="113.14683477804046"/>
    <n v="4.5155815247634949"/>
    <n v="1228"/>
    <x v="0"/>
  </r>
  <r>
    <x v="10"/>
    <n v="5634"/>
    <n v="22946"/>
    <n v="12197"/>
    <n v="10749"/>
    <n v="6717"/>
    <n v="113.4710205600521"/>
    <n v="4.0727724529641467"/>
    <n v="1736"/>
    <x v="0"/>
  </r>
  <r>
    <x v="11"/>
    <n v="8028"/>
    <n v="30696"/>
    <n v="16271"/>
    <n v="14425"/>
    <n v="7750"/>
    <n v="112.79722703639514"/>
    <n v="3.8236173393124067"/>
    <n v="2322"/>
    <x v="0"/>
  </r>
  <r>
    <x v="12"/>
    <n v="11155"/>
    <n v="36417"/>
    <n v="19124"/>
    <n v="17293"/>
    <n v="5721"/>
    <n v="110.58809923090267"/>
    <n v="3.264634692962797"/>
    <n v="2755"/>
    <x v="0"/>
  </r>
  <r>
    <x v="13"/>
    <n v="12333"/>
    <n v="40141"/>
    <n v="20987"/>
    <n v="19154"/>
    <n v="3724"/>
    <n v="109.56980265218755"/>
    <n v="3.2547636422606017"/>
    <n v="3036"/>
    <x v="0"/>
  </r>
  <r>
    <x v="14"/>
    <n v="14308"/>
    <n v="44532"/>
    <n v="23425"/>
    <n v="21107"/>
    <n v="4391"/>
    <n v="110.98213862699578"/>
    <n v="3.1123846798993569"/>
    <n v="3369"/>
    <x v="0"/>
  </r>
  <r>
    <x v="15"/>
    <n v="14728"/>
    <n v="45286"/>
    <n v="23869"/>
    <n v="21417"/>
    <n v="754"/>
    <n v="111.44884904515105"/>
    <n v="3.0748234655078761"/>
    <n v="3375"/>
    <x v="2"/>
  </r>
  <r>
    <x v="16"/>
    <n v="15082"/>
    <n v="45951"/>
    <n v="24175"/>
    <n v="21776"/>
    <n v="665"/>
    <n v="111.01671565025717"/>
    <n v="3.046744463598992"/>
    <n v="3424"/>
    <x v="2"/>
  </r>
  <r>
    <x v="17"/>
    <n v="15545"/>
    <n v="46702"/>
    <n v="24519"/>
    <n v="22183"/>
    <n v="751"/>
    <n v="110.53058648514629"/>
    <n v="3.0043100675458345"/>
    <n v="3480"/>
    <x v="2"/>
  </r>
  <r>
    <x v="18"/>
    <n v="15688"/>
    <n v="46784"/>
    <n v="24530"/>
    <n v="22254"/>
    <n v="82"/>
    <n v="110.22737485395884"/>
    <n v="2.9821519632840388"/>
    <n v="3486"/>
    <x v="2"/>
  </r>
  <r>
    <x v="19"/>
    <n v="15664"/>
    <n v="47438"/>
    <n v="24626"/>
    <n v="22812"/>
    <n v="654"/>
    <n v="107.9519551113449"/>
    <n v="3.0284729315628192"/>
    <n v="3535"/>
    <x v="0"/>
  </r>
  <r>
    <x v="20"/>
    <n v="15820"/>
    <n v="47569"/>
    <n v="24633"/>
    <n v="22936"/>
    <n v="131"/>
    <n v="107.39884897104987"/>
    <n v="3.0068900126422249"/>
    <n v="3545"/>
    <x v="2"/>
  </r>
  <r>
    <x v="21"/>
    <n v="15971"/>
    <n v="47493"/>
    <n v="24569"/>
    <n v="22924"/>
    <n v="-76"/>
    <n v="107.17588553481067"/>
    <n v="2.973702335483063"/>
    <n v="3539"/>
    <x v="2"/>
  </r>
  <r>
    <x v="22"/>
    <n v="16103"/>
    <n v="47249"/>
    <n v="24410"/>
    <n v="22839"/>
    <n v="-244"/>
    <n v="106.8785848767459"/>
    <n v="2.9341737564428989"/>
    <n v="3521"/>
    <x v="2"/>
  </r>
  <r>
    <x v="23"/>
    <n v="16112"/>
    <n v="46921"/>
    <n v="24171"/>
    <n v="22750"/>
    <n v="-328"/>
    <n v="106.24615384615386"/>
    <n v="2.9121772591857003"/>
    <n v="3496"/>
    <x v="2"/>
  </r>
  <r>
    <x v="24"/>
    <n v="15982"/>
    <n v="46369"/>
    <n v="23889"/>
    <n v="22480"/>
    <n v="-552"/>
    <n v="106.26779359430604"/>
    <n v="2.9013264923038418"/>
    <n v="3455"/>
    <x v="0"/>
  </r>
  <r>
    <x v="25"/>
    <n v="16188"/>
    <n v="46414"/>
    <n v="23943"/>
    <n v="22471"/>
    <n v="45"/>
    <n v="106.55066530194472"/>
    <n v="2.8671855695576971"/>
    <n v="3458"/>
    <x v="2"/>
  </r>
  <r>
    <x v="26"/>
    <n v="16552"/>
    <n v="46628"/>
    <n v="24011"/>
    <n v="22617"/>
    <n v="214"/>
    <n v="106.16350532785073"/>
    <n v="2.8170613823102948"/>
    <n v="3474"/>
    <x v="2"/>
  </r>
  <r>
    <x v="27"/>
    <n v="16824"/>
    <n v="46809"/>
    <n v="24070"/>
    <n v="22739"/>
    <n v="181"/>
    <n v="105.85337965609745"/>
    <n v="2.7822753209700428"/>
    <n v="3488"/>
    <x v="2"/>
  </r>
  <r>
    <x v="28"/>
    <n v="17233"/>
    <n v="47166"/>
    <n v="24225"/>
    <n v="22941"/>
    <n v="357"/>
    <n v="105.5969661305087"/>
    <n v="2.7369581616665699"/>
    <n v="3515"/>
    <x v="2"/>
  </r>
  <r>
    <x v="29"/>
    <n v="17197"/>
    <n v="47457"/>
    <n v="24310"/>
    <n v="23147"/>
    <n v="291"/>
    <n v="105.02440921069685"/>
    <n v="2.7596092341687504"/>
    <n v="3536"/>
    <x v="0"/>
  </r>
  <r>
    <x v="30"/>
    <n v="17368"/>
    <n v="47456"/>
    <n v="24226"/>
    <n v="23230"/>
    <n v="-1"/>
    <n v="104.28755919070167"/>
    <n v="2.7323813910640258"/>
    <n v="3536"/>
    <x v="2"/>
  </r>
  <r>
    <x v="31"/>
    <n v="17596"/>
    <n v="47587"/>
    <n v="24234"/>
    <n v="23353"/>
    <n v="131"/>
    <n v="103.77253457799856"/>
    <n v="2.7044214594225959"/>
    <n v="3546"/>
    <x v="2"/>
  </r>
  <r>
    <x v="32"/>
    <n v="17816"/>
    <n v="47641"/>
    <n v="24256"/>
    <n v="23385"/>
    <n v="54"/>
    <n v="103.7246097926021"/>
    <n v="2.6740570273911093"/>
    <n v="3550"/>
    <x v="2"/>
  </r>
  <r>
    <x v="33"/>
    <n v="18042"/>
    <n v="47773"/>
    <n v="24288"/>
    <n v="23485"/>
    <n v="132"/>
    <n v="103.4192037470726"/>
    <n v="2.647877175479437"/>
    <n v="3560"/>
    <x v="2"/>
  </r>
  <r>
    <x v="34"/>
    <n v="18033"/>
    <n v="47672"/>
    <n v="24184"/>
    <n v="23488"/>
    <n v="-101"/>
    <n v="102.96321525885558"/>
    <n v="2.6435978483890645"/>
    <n v="3552"/>
    <x v="0"/>
  </r>
  <r>
    <x v="35"/>
    <n v="18202"/>
    <n v="47549"/>
    <n v="24086"/>
    <n v="23463"/>
    <n v="-123"/>
    <n v="102.65524442739633"/>
    <n v="2.6122953521591032"/>
    <n v="3543"/>
    <x v="2"/>
  </r>
  <r>
    <x v="36"/>
    <n v="18443"/>
    <n v="47540"/>
    <n v="24122"/>
    <n v="23418"/>
    <n v="-9"/>
    <n v="103.00623452045434"/>
    <n v="2.5776717453776499"/>
    <n v="3542"/>
    <x v="2"/>
  </r>
  <r>
    <x v="37"/>
    <n v="18449"/>
    <n v="47470"/>
    <n v="24086"/>
    <n v="23384"/>
    <n v="-70"/>
    <n v="103.00205268559699"/>
    <n v="2.5730391891159412"/>
    <n v="3535"/>
    <x v="2"/>
  </r>
  <r>
    <x v="38"/>
    <n v="18762"/>
    <n v="47508"/>
    <n v="24062"/>
    <n v="23446"/>
    <n v="38"/>
    <n v="102.62731382751855"/>
    <n v="2.5321394307643108"/>
    <n v="3540"/>
    <x v="2"/>
  </r>
  <r>
    <x v="39"/>
    <n v="18744"/>
    <n v="47936"/>
    <n v="24296"/>
    <n v="23640"/>
    <n v="428"/>
    <n v="102.77495769881557"/>
    <n v="2.5574050362782756"/>
    <n v="3571.9821162444114"/>
    <x v="0"/>
  </r>
  <r>
    <x v="40"/>
    <n v="19018"/>
    <n v="48116"/>
    <n v="24392"/>
    <n v="23724"/>
    <n v="180"/>
    <n v="102.8157140448491"/>
    <n v="2.5300241876117364"/>
    <n v="3585.3949329359166"/>
    <x v="2"/>
  </r>
  <r>
    <x v="41"/>
    <n v="19258"/>
    <n v="48121"/>
    <n v="24394"/>
    <n v="23727"/>
    <n v="5"/>
    <n v="102.81114342310448"/>
    <n v="2.4987537646692282"/>
    <n v="3585.7675111773474"/>
    <x v="2"/>
  </r>
  <r>
    <x v="42"/>
    <n v="19555"/>
    <n v="48232"/>
    <n v="24445"/>
    <n v="23787"/>
    <n v="111"/>
    <n v="102.76621684113172"/>
    <n v="2.4664791613398109"/>
    <n v="3594.038748137109"/>
    <x v="2"/>
  </r>
  <r>
    <x v="43"/>
    <n v="19763"/>
    <n v="48379"/>
    <n v="24512"/>
    <n v="23867"/>
    <n v="147"/>
    <n v="102.70247622239911"/>
    <n v="2.4479583059252139"/>
    <n v="3604.9925484351716"/>
    <x v="2"/>
  </r>
  <r>
    <x v="44"/>
    <n v="19862"/>
    <n v="48348"/>
    <n v="24466"/>
    <n v="23882"/>
    <n v="-31"/>
    <n v="102.44535633531531"/>
    <n v="2.434195952069278"/>
    <n v="3602.682563338301"/>
    <x v="0"/>
  </r>
  <r>
    <x v="45"/>
    <n v="20150"/>
    <n v="48495"/>
    <n v="24530"/>
    <n v="23965"/>
    <n v="147"/>
    <n v="102.35760484039224"/>
    <n v="2.406699751861042"/>
    <n v="3613.6363636363635"/>
    <x v="2"/>
  </r>
  <r>
    <x v="46"/>
    <n v="20439"/>
    <n v="48631"/>
    <n v="24678"/>
    <n v="23953"/>
    <n v="136"/>
    <n v="103.02676073978208"/>
    <n v="2.3793238416752289"/>
    <n v="3623.7704918032787"/>
    <x v="2"/>
  </r>
  <r>
    <x v="47"/>
    <n v="20646"/>
    <n v="48616"/>
    <n v="24659"/>
    <n v="23957"/>
    <n v="-15"/>
    <n v="102.93025003130609"/>
    <n v="2.3547418386128065"/>
    <n v="3622.6527570789867"/>
    <x v="2"/>
  </r>
  <r>
    <x v="48"/>
    <n v="20785"/>
    <n v="48520"/>
    <n v="24595"/>
    <n v="23925"/>
    <n v="-96"/>
    <n v="102.80041797283177"/>
    <n v="2.3343757517440462"/>
    <n v="3615.4992548435171"/>
    <x v="2"/>
  </r>
</pivotCacheRecords>
</file>

<file path=xl/pivotCache/pivotCacheRecords36.xml><?xml version="1.0" encoding="utf-8"?>
<pivotCacheRecords xmlns="http://schemas.openxmlformats.org/spreadsheetml/2006/main" xmlns:r="http://schemas.openxmlformats.org/officeDocument/2006/relationships" count="180">
  <r>
    <d v="2010-01-01T00:00:00"/>
    <x v="0"/>
    <n v="-11"/>
    <n v="31"/>
    <n v="15"/>
    <n v="16"/>
    <n v="42"/>
    <n v="21"/>
    <n v="21"/>
  </r>
  <r>
    <d v="2010-02-01T00:00:00"/>
    <x v="0"/>
    <n v="-4"/>
    <n v="24"/>
    <n v="12"/>
    <n v="12"/>
    <n v="28"/>
    <n v="15"/>
    <n v="13"/>
  </r>
  <r>
    <d v="2010-03-01T00:00:00"/>
    <x v="0"/>
    <n v="4"/>
    <n v="31"/>
    <n v="10"/>
    <n v="21"/>
    <n v="27"/>
    <n v="16"/>
    <n v="11"/>
  </r>
  <r>
    <d v="2010-04-01T00:00:00"/>
    <x v="0"/>
    <n v="-4"/>
    <n v="33"/>
    <n v="13"/>
    <n v="20"/>
    <n v="37"/>
    <n v="28"/>
    <n v="9"/>
  </r>
  <r>
    <d v="2010-05-01T00:00:00"/>
    <x v="0"/>
    <n v="0"/>
    <n v="26"/>
    <n v="13"/>
    <n v="13"/>
    <n v="26"/>
    <n v="13"/>
    <n v="13"/>
  </r>
  <r>
    <d v="2010-06-01T00:00:00"/>
    <x v="0"/>
    <n v="-3"/>
    <n v="33"/>
    <n v="16"/>
    <n v="17"/>
    <n v="36"/>
    <n v="20"/>
    <n v="16"/>
  </r>
  <r>
    <d v="2010-07-01T00:00:00"/>
    <x v="0"/>
    <n v="-3"/>
    <n v="31"/>
    <n v="16"/>
    <n v="15"/>
    <n v="34"/>
    <n v="14"/>
    <n v="20"/>
  </r>
  <r>
    <d v="2010-08-01T00:00:00"/>
    <x v="0"/>
    <n v="6"/>
    <n v="34"/>
    <n v="16"/>
    <n v="18"/>
    <n v="28"/>
    <n v="14"/>
    <n v="14"/>
  </r>
  <r>
    <d v="2010-09-01T00:00:00"/>
    <x v="0"/>
    <n v="3"/>
    <n v="32"/>
    <n v="21"/>
    <n v="11"/>
    <n v="29"/>
    <n v="18"/>
    <n v="11"/>
  </r>
  <r>
    <d v="2010-10-01T00:00:00"/>
    <x v="0"/>
    <n v="-9"/>
    <n v="28"/>
    <n v="12"/>
    <n v="16"/>
    <n v="37"/>
    <n v="24"/>
    <n v="13"/>
  </r>
  <r>
    <d v="2010-11-01T00:00:00"/>
    <x v="0"/>
    <n v="6"/>
    <n v="38"/>
    <n v="19"/>
    <n v="19"/>
    <n v="32"/>
    <n v="18"/>
    <n v="14"/>
  </r>
  <r>
    <d v="2010-12-01T00:00:00"/>
    <x v="0"/>
    <n v="13"/>
    <n v="45"/>
    <n v="23"/>
    <n v="22"/>
    <n v="32"/>
    <n v="22"/>
    <n v="10"/>
  </r>
  <r>
    <d v="2011-01-01T00:00:00"/>
    <x v="1"/>
    <n v="-9"/>
    <n v="32"/>
    <n v="20"/>
    <n v="12"/>
    <n v="41"/>
    <n v="22"/>
    <n v="19"/>
  </r>
  <r>
    <d v="2011-02-01T00:00:00"/>
    <x v="1"/>
    <n v="-4"/>
    <n v="20"/>
    <n v="10"/>
    <n v="10"/>
    <n v="24"/>
    <n v="8"/>
    <n v="16"/>
  </r>
  <r>
    <d v="2011-03-01T00:00:00"/>
    <x v="1"/>
    <n v="1"/>
    <n v="31"/>
    <n v="15"/>
    <n v="16"/>
    <n v="30"/>
    <n v="18"/>
    <n v="12"/>
  </r>
  <r>
    <d v="2011-04-01T00:00:00"/>
    <x v="1"/>
    <n v="-6"/>
    <n v="23"/>
    <n v="10"/>
    <n v="13"/>
    <n v="29"/>
    <n v="15"/>
    <n v="14"/>
  </r>
  <r>
    <d v="2011-05-01T00:00:00"/>
    <x v="1"/>
    <n v="1"/>
    <n v="31"/>
    <n v="18"/>
    <n v="13"/>
    <n v="30"/>
    <n v="14"/>
    <n v="16"/>
  </r>
  <r>
    <d v="2011-06-01T00:00:00"/>
    <x v="1"/>
    <n v="8"/>
    <n v="32"/>
    <n v="13"/>
    <n v="19"/>
    <n v="24"/>
    <n v="14"/>
    <n v="10"/>
  </r>
  <r>
    <d v="2011-07-01T00:00:00"/>
    <x v="1"/>
    <n v="5"/>
    <n v="31"/>
    <n v="16"/>
    <n v="15"/>
    <n v="26"/>
    <n v="18"/>
    <n v="8"/>
  </r>
  <r>
    <d v="2011-08-01T00:00:00"/>
    <x v="1"/>
    <n v="10"/>
    <n v="32"/>
    <n v="15"/>
    <n v="17"/>
    <n v="22"/>
    <n v="14"/>
    <n v="8"/>
  </r>
  <r>
    <d v="2011-09-01T00:00:00"/>
    <x v="1"/>
    <n v="2"/>
    <n v="39"/>
    <n v="19"/>
    <n v="20"/>
    <n v="37"/>
    <n v="26"/>
    <n v="11"/>
  </r>
  <r>
    <d v="2011-10-01T00:00:00"/>
    <x v="1"/>
    <n v="-6"/>
    <n v="21"/>
    <n v="12"/>
    <n v="9"/>
    <n v="27"/>
    <n v="13"/>
    <n v="14"/>
  </r>
  <r>
    <d v="2011-11-01T00:00:00"/>
    <x v="1"/>
    <n v="4"/>
    <n v="37"/>
    <n v="21"/>
    <n v="16"/>
    <n v="33"/>
    <n v="20"/>
    <n v="13"/>
  </r>
  <r>
    <d v="2011-12-01T00:00:00"/>
    <x v="1"/>
    <n v="8"/>
    <n v="33"/>
    <n v="22"/>
    <n v="11"/>
    <n v="25"/>
    <n v="13"/>
    <n v="12"/>
  </r>
  <r>
    <d v="2012-01-01T00:00:00"/>
    <x v="2"/>
    <n v="0"/>
    <n v="31"/>
    <n v="12"/>
    <n v="19"/>
    <n v="31"/>
    <n v="12"/>
    <n v="19"/>
  </r>
  <r>
    <d v="2012-02-01T00:00:00"/>
    <x v="2"/>
    <n v="18"/>
    <n v="39"/>
    <n v="20"/>
    <n v="19"/>
    <n v="21"/>
    <n v="3"/>
    <n v="18"/>
  </r>
  <r>
    <d v="2012-03-01T00:00:00"/>
    <x v="2"/>
    <n v="24"/>
    <n v="39"/>
    <n v="22"/>
    <n v="17"/>
    <n v="15"/>
    <n v="4"/>
    <n v="11"/>
  </r>
  <r>
    <d v="2012-04-01T00:00:00"/>
    <x v="2"/>
    <n v="8"/>
    <n v="34"/>
    <n v="15"/>
    <n v="19"/>
    <n v="26"/>
    <n v="8"/>
    <n v="18"/>
  </r>
  <r>
    <d v="2012-05-01T00:00:00"/>
    <x v="2"/>
    <n v="15"/>
    <n v="35"/>
    <n v="16"/>
    <n v="19"/>
    <n v="20"/>
    <n v="3"/>
    <n v="17"/>
  </r>
  <r>
    <d v="2012-06-01T00:00:00"/>
    <x v="2"/>
    <n v="5"/>
    <n v="28"/>
    <n v="17"/>
    <n v="11"/>
    <n v="23"/>
    <n v="3"/>
    <n v="20"/>
  </r>
  <r>
    <d v="2012-07-01T00:00:00"/>
    <x v="2"/>
    <n v="22"/>
    <n v="42"/>
    <n v="24"/>
    <n v="18"/>
    <n v="20"/>
    <n v="4"/>
    <n v="16"/>
  </r>
  <r>
    <d v="2012-08-01T00:00:00"/>
    <x v="2"/>
    <n v="14"/>
    <n v="40"/>
    <n v="21"/>
    <n v="19"/>
    <n v="26"/>
    <n v="7"/>
    <n v="19"/>
  </r>
  <r>
    <d v="2012-09-01T00:00:00"/>
    <x v="2"/>
    <n v="15"/>
    <n v="30"/>
    <n v="14"/>
    <n v="16"/>
    <n v="15"/>
    <n v="4"/>
    <n v="11"/>
  </r>
  <r>
    <d v="2012-10-01T00:00:00"/>
    <x v="2"/>
    <n v="8"/>
    <n v="29"/>
    <n v="17"/>
    <n v="12"/>
    <n v="21"/>
    <n v="5"/>
    <n v="16"/>
  </r>
  <r>
    <d v="2012-11-01T00:00:00"/>
    <x v="2"/>
    <n v="10"/>
    <n v="37"/>
    <n v="21"/>
    <n v="16"/>
    <n v="27"/>
    <n v="4"/>
    <n v="23"/>
  </r>
  <r>
    <d v="2012-12-01T00:00:00"/>
    <x v="2"/>
    <n v="-3"/>
    <n v="29"/>
    <n v="15"/>
    <n v="14"/>
    <n v="32"/>
    <n v="7"/>
    <n v="25"/>
  </r>
  <r>
    <d v="2013-01-01T00:00:00"/>
    <x v="3"/>
    <n v="-15"/>
    <n v="23"/>
    <n v="12"/>
    <n v="11"/>
    <n v="38"/>
    <n v="24"/>
    <n v="14"/>
  </r>
  <r>
    <d v="2013-02-01T00:00:00"/>
    <x v="3"/>
    <n v="15"/>
    <n v="34"/>
    <n v="17"/>
    <n v="17"/>
    <n v="19"/>
    <n v="13"/>
    <n v="6"/>
  </r>
  <r>
    <d v="2013-03-01T00:00:00"/>
    <x v="3"/>
    <n v="-14"/>
    <n v="20"/>
    <n v="13"/>
    <n v="7"/>
    <n v="34"/>
    <n v="23"/>
    <n v="11"/>
  </r>
  <r>
    <d v="2013-04-01T00:00:00"/>
    <x v="3"/>
    <n v="1"/>
    <n v="41"/>
    <n v="25"/>
    <n v="16"/>
    <n v="40"/>
    <n v="20"/>
    <n v="20"/>
  </r>
  <r>
    <d v="2013-05-01T00:00:00"/>
    <x v="3"/>
    <n v="9"/>
    <n v="33"/>
    <n v="15"/>
    <n v="18"/>
    <n v="24"/>
    <n v="11"/>
    <n v="13"/>
  </r>
  <r>
    <d v="2013-06-01T00:00:00"/>
    <x v="3"/>
    <n v="12"/>
    <n v="31"/>
    <n v="17"/>
    <n v="14"/>
    <n v="19"/>
    <n v="10"/>
    <n v="9"/>
  </r>
  <r>
    <d v="2013-07-01T00:00:00"/>
    <x v="3"/>
    <n v="-4"/>
    <n v="31"/>
    <n v="13"/>
    <n v="18"/>
    <n v="35"/>
    <n v="16"/>
    <n v="19"/>
  </r>
  <r>
    <d v="2013-08-01T00:00:00"/>
    <x v="3"/>
    <n v="2"/>
    <n v="33"/>
    <n v="17"/>
    <n v="16"/>
    <n v="31"/>
    <n v="21"/>
    <n v="10"/>
  </r>
  <r>
    <d v="2013-09-01T00:00:00"/>
    <x v="3"/>
    <n v="21"/>
    <n v="43"/>
    <n v="27"/>
    <n v="16"/>
    <n v="22"/>
    <n v="11"/>
    <n v="11"/>
  </r>
  <r>
    <d v="2013-10-01T00:00:00"/>
    <x v="3"/>
    <n v="4"/>
    <n v="35"/>
    <n v="15"/>
    <n v="20"/>
    <n v="31"/>
    <n v="15"/>
    <n v="16"/>
  </r>
  <r>
    <d v="2013-11-01T00:00:00"/>
    <x v="3"/>
    <n v="5"/>
    <n v="34"/>
    <n v="19"/>
    <n v="15"/>
    <n v="29"/>
    <n v="15"/>
    <n v="14"/>
  </r>
  <r>
    <d v="2013-12-01T00:00:00"/>
    <x v="3"/>
    <n v="-4"/>
    <n v="29"/>
    <n v="13"/>
    <n v="16"/>
    <n v="33"/>
    <n v="15"/>
    <n v="18"/>
  </r>
  <r>
    <d v="2014-01-01T00:00:00"/>
    <x v="4"/>
    <n v="-6"/>
    <n v="38"/>
    <n v="21"/>
    <n v="17"/>
    <n v="44"/>
    <n v="20"/>
    <n v="24"/>
  </r>
  <r>
    <d v="2014-02-01T00:00:00"/>
    <x v="4"/>
    <n v="-16"/>
    <n v="23"/>
    <n v="14"/>
    <n v="9"/>
    <n v="39"/>
    <n v="26"/>
    <n v="13"/>
  </r>
  <r>
    <d v="2014-03-01T00:00:00"/>
    <x v="4"/>
    <n v="3"/>
    <n v="29"/>
    <n v="16"/>
    <n v="13"/>
    <n v="26"/>
    <n v="13"/>
    <n v="13"/>
  </r>
  <r>
    <d v="2014-04-01T00:00:00"/>
    <x v="4"/>
    <n v="-5"/>
    <n v="35"/>
    <n v="18"/>
    <n v="17"/>
    <n v="40"/>
    <n v="18"/>
    <n v="22"/>
  </r>
  <r>
    <d v="2014-05-01T00:00:00"/>
    <x v="4"/>
    <n v="0"/>
    <n v="30"/>
    <n v="15"/>
    <n v="15"/>
    <n v="30"/>
    <n v="19"/>
    <n v="11"/>
  </r>
  <r>
    <d v="2014-06-01T00:00:00"/>
    <x v="4"/>
    <n v="-4"/>
    <n v="21"/>
    <n v="10"/>
    <n v="11"/>
    <n v="25"/>
    <n v="13"/>
    <n v="12"/>
  </r>
  <r>
    <d v="2014-07-01T00:00:00"/>
    <x v="4"/>
    <n v="-3"/>
    <n v="38"/>
    <n v="25"/>
    <n v="13"/>
    <n v="41"/>
    <n v="27"/>
    <n v="14"/>
  </r>
  <r>
    <d v="2014-08-01T00:00:00"/>
    <x v="4"/>
    <n v="13"/>
    <n v="37"/>
    <n v="19"/>
    <n v="18"/>
    <n v="24"/>
    <n v="14"/>
    <n v="10"/>
  </r>
  <r>
    <d v="2014-09-01T00:00:00"/>
    <x v="4"/>
    <n v="9"/>
    <n v="39"/>
    <n v="23"/>
    <n v="16"/>
    <n v="30"/>
    <n v="12"/>
    <n v="18"/>
  </r>
  <r>
    <d v="2014-10-01T00:00:00"/>
    <x v="4"/>
    <n v="-15"/>
    <n v="32"/>
    <n v="21"/>
    <n v="11"/>
    <n v="47"/>
    <n v="30"/>
    <n v="17"/>
  </r>
  <r>
    <d v="2014-11-01T00:00:00"/>
    <x v="4"/>
    <n v="0"/>
    <n v="31"/>
    <n v="11"/>
    <n v="20"/>
    <n v="31"/>
    <n v="18"/>
    <n v="13"/>
  </r>
  <r>
    <d v="2014-12-01T00:00:00"/>
    <x v="4"/>
    <n v="-4"/>
    <n v="28"/>
    <n v="12"/>
    <n v="16"/>
    <n v="32"/>
    <n v="17"/>
    <n v="15"/>
  </r>
  <r>
    <d v="2015-01-01T00:00:00"/>
    <x v="5"/>
    <n v="1"/>
    <n v="34"/>
    <n v="18"/>
    <n v="16"/>
    <n v="33"/>
    <n v="16"/>
    <n v="17"/>
  </r>
  <r>
    <d v="2015-02-01T00:00:00"/>
    <x v="5"/>
    <n v="9"/>
    <n v="40"/>
    <n v="14"/>
    <n v="26"/>
    <n v="31"/>
    <n v="17"/>
    <n v="14"/>
  </r>
  <r>
    <d v="2015-03-01T00:00:00"/>
    <x v="5"/>
    <n v="-5"/>
    <n v="30"/>
    <n v="15"/>
    <n v="15"/>
    <n v="35"/>
    <n v="25"/>
    <n v="10"/>
  </r>
  <r>
    <d v="2015-04-01T00:00:00"/>
    <x v="5"/>
    <n v="-21"/>
    <n v="23"/>
    <n v="15"/>
    <n v="8"/>
    <n v="44"/>
    <n v="29"/>
    <n v="15"/>
  </r>
  <r>
    <d v="2015-05-01T00:00:00"/>
    <x v="5"/>
    <n v="10"/>
    <n v="35"/>
    <n v="17"/>
    <n v="18"/>
    <n v="25"/>
    <n v="11"/>
    <n v="14"/>
  </r>
  <r>
    <d v="2015-06-01T00:00:00"/>
    <x v="5"/>
    <n v="7"/>
    <n v="35"/>
    <n v="18"/>
    <n v="17"/>
    <n v="28"/>
    <n v="15"/>
    <n v="13"/>
  </r>
  <r>
    <d v="2015-07-01T00:00:00"/>
    <x v="5"/>
    <n v="11"/>
    <n v="47"/>
    <n v="23"/>
    <n v="24"/>
    <n v="36"/>
    <n v="18"/>
    <n v="18"/>
  </r>
  <r>
    <d v="2015-08-01T00:00:00"/>
    <x v="5"/>
    <n v="-3"/>
    <n v="27"/>
    <n v="12"/>
    <n v="15"/>
    <n v="30"/>
    <n v="21"/>
    <n v="9"/>
  </r>
  <r>
    <d v="2015-09-01T00:00:00"/>
    <x v="5"/>
    <n v="0"/>
    <n v="33"/>
    <n v="20"/>
    <n v="13"/>
    <n v="33"/>
    <n v="16"/>
    <n v="17"/>
  </r>
  <r>
    <d v="2015-10-01T00:00:00"/>
    <x v="5"/>
    <n v="7"/>
    <n v="37"/>
    <n v="16"/>
    <n v="21"/>
    <n v="30"/>
    <n v="18"/>
    <n v="12"/>
  </r>
  <r>
    <d v="2015-11-01T00:00:00"/>
    <x v="5"/>
    <n v="11"/>
    <n v="41"/>
    <n v="17"/>
    <n v="24"/>
    <n v="30"/>
    <n v="18"/>
    <n v="12"/>
  </r>
  <r>
    <d v="2015-12-01T00:00:00"/>
    <x v="5"/>
    <n v="2"/>
    <n v="37"/>
    <n v="22"/>
    <n v="15"/>
    <n v="35"/>
    <n v="15"/>
    <n v="20"/>
  </r>
  <r>
    <d v="2016-01-01T00:00:00"/>
    <x v="6"/>
    <n v="-21"/>
    <n v="28"/>
    <n v="12"/>
    <n v="16"/>
    <n v="49"/>
    <n v="30"/>
    <n v="19"/>
  </r>
  <r>
    <d v="2016-02-01T00:00:00"/>
    <x v="6"/>
    <n v="-3"/>
    <n v="22"/>
    <n v="11"/>
    <n v="11"/>
    <n v="25"/>
    <n v="16"/>
    <n v="9"/>
  </r>
  <r>
    <d v="2016-03-01T00:00:00"/>
    <x v="6"/>
    <n v="-7"/>
    <n v="34"/>
    <n v="14"/>
    <n v="20"/>
    <n v="41"/>
    <n v="21"/>
    <n v="20"/>
  </r>
  <r>
    <d v="2016-04-01T00:00:00"/>
    <x v="6"/>
    <n v="-15"/>
    <n v="23"/>
    <n v="11"/>
    <n v="12"/>
    <n v="38"/>
    <n v="19"/>
    <n v="19"/>
  </r>
  <r>
    <d v="2016-05-01T00:00:00"/>
    <x v="6"/>
    <n v="-15"/>
    <n v="25"/>
    <n v="15"/>
    <n v="10"/>
    <n v="40"/>
    <n v="23"/>
    <n v="17"/>
  </r>
  <r>
    <d v="2016-06-01T00:00:00"/>
    <x v="6"/>
    <n v="8"/>
    <n v="30"/>
    <n v="18"/>
    <n v="12"/>
    <n v="22"/>
    <n v="8"/>
    <n v="14"/>
  </r>
  <r>
    <d v="2016-07-01T00:00:00"/>
    <x v="6"/>
    <n v="2"/>
    <n v="32"/>
    <n v="19"/>
    <n v="13"/>
    <n v="30"/>
    <n v="13"/>
    <n v="17"/>
  </r>
  <r>
    <d v="2016-08-01T00:00:00"/>
    <x v="6"/>
    <n v="18"/>
    <n v="40"/>
    <n v="22"/>
    <n v="18"/>
    <n v="22"/>
    <n v="10"/>
    <n v="12"/>
  </r>
  <r>
    <d v="2016-09-01T00:00:00"/>
    <x v="6"/>
    <n v="-9"/>
    <n v="27"/>
    <n v="17"/>
    <n v="10"/>
    <n v="36"/>
    <n v="18"/>
    <n v="18"/>
  </r>
  <r>
    <d v="2016-10-01T00:00:00"/>
    <x v="6"/>
    <n v="-9"/>
    <n v="21"/>
    <n v="13"/>
    <n v="8"/>
    <n v="30"/>
    <n v="13"/>
    <n v="17"/>
  </r>
  <r>
    <d v="2016-11-01T00:00:00"/>
    <x v="6"/>
    <n v="-17"/>
    <n v="28"/>
    <n v="16"/>
    <n v="12"/>
    <n v="45"/>
    <n v="18"/>
    <n v="27"/>
  </r>
  <r>
    <d v="2016-12-01T00:00:00"/>
    <x v="6"/>
    <n v="-27"/>
    <n v="19"/>
    <n v="11"/>
    <n v="8"/>
    <n v="46"/>
    <n v="29"/>
    <n v="17"/>
  </r>
  <r>
    <d v="2017-01-01T00:00:00"/>
    <x v="7"/>
    <n v="0"/>
    <n v="39"/>
    <n v="25"/>
    <n v="14"/>
    <n v="39"/>
    <n v="25"/>
    <n v="14"/>
  </r>
  <r>
    <d v="2017-02-01T00:00:00"/>
    <x v="7"/>
    <n v="-11"/>
    <n v="26"/>
    <n v="13"/>
    <n v="13"/>
    <n v="37"/>
    <n v="21"/>
    <n v="16"/>
  </r>
  <r>
    <d v="2017-03-01T00:00:00"/>
    <x v="7"/>
    <n v="-2"/>
    <n v="32"/>
    <n v="17"/>
    <n v="15"/>
    <n v="34"/>
    <n v="19"/>
    <n v="15"/>
  </r>
  <r>
    <d v="2017-04-01T00:00:00"/>
    <x v="7"/>
    <n v="-10"/>
    <n v="24"/>
    <n v="12"/>
    <n v="12"/>
    <n v="34"/>
    <n v="17"/>
    <n v="17"/>
  </r>
  <r>
    <d v="2017-05-01T00:00:00"/>
    <x v="7"/>
    <n v="-10"/>
    <n v="31"/>
    <n v="20"/>
    <n v="11"/>
    <n v="41"/>
    <n v="24"/>
    <n v="17"/>
  </r>
  <r>
    <d v="2017-06-01T00:00:00"/>
    <x v="7"/>
    <n v="-5"/>
    <n v="25"/>
    <n v="13"/>
    <n v="12"/>
    <n v="30"/>
    <n v="15"/>
    <n v="15"/>
  </r>
  <r>
    <d v="2017-07-01T00:00:00"/>
    <x v="7"/>
    <n v="-2"/>
    <n v="33"/>
    <n v="14"/>
    <n v="19"/>
    <n v="35"/>
    <n v="19"/>
    <n v="16"/>
  </r>
  <r>
    <d v="2017-08-01T00:00:00"/>
    <x v="7"/>
    <n v="-11"/>
    <n v="27"/>
    <n v="14"/>
    <n v="13"/>
    <n v="38"/>
    <n v="23"/>
    <n v="15"/>
  </r>
  <r>
    <d v="2017-09-01T00:00:00"/>
    <x v="7"/>
    <n v="5"/>
    <n v="34"/>
    <n v="19"/>
    <n v="15"/>
    <n v="29"/>
    <n v="14"/>
    <n v="15"/>
  </r>
  <r>
    <d v="2017-10-01T00:00:00"/>
    <x v="7"/>
    <n v="-3"/>
    <n v="28"/>
    <n v="13"/>
    <n v="15"/>
    <n v="31"/>
    <n v="23"/>
    <n v="8"/>
  </r>
  <r>
    <d v="2017-11-01T00:00:00"/>
    <x v="7"/>
    <n v="13"/>
    <n v="53"/>
    <n v="28"/>
    <n v="25"/>
    <n v="40"/>
    <n v="28"/>
    <n v="12"/>
  </r>
  <r>
    <d v="2017-12-01T00:00:00"/>
    <x v="7"/>
    <n v="-14"/>
    <n v="30"/>
    <n v="21"/>
    <n v="9"/>
    <n v="44"/>
    <n v="20"/>
    <n v="24"/>
  </r>
  <r>
    <d v="2018-01-01T00:00:00"/>
    <x v="8"/>
    <n v="-11"/>
    <n v="32"/>
    <n v="20"/>
    <n v="12"/>
    <n v="43"/>
    <n v="23"/>
    <n v="20"/>
  </r>
  <r>
    <d v="2018-02-01T00:00:00"/>
    <x v="8"/>
    <n v="-18"/>
    <n v="25"/>
    <n v="13"/>
    <n v="12"/>
    <n v="43"/>
    <n v="26"/>
    <n v="17"/>
  </r>
  <r>
    <d v="2018-03-01T00:00:00"/>
    <x v="8"/>
    <n v="-7"/>
    <n v="33"/>
    <n v="19"/>
    <n v="14"/>
    <n v="40"/>
    <n v="17"/>
    <n v="23"/>
  </r>
  <r>
    <d v="2018-04-01T00:00:00"/>
    <x v="8"/>
    <n v="-1"/>
    <n v="25"/>
    <n v="16"/>
    <n v="9"/>
    <n v="26"/>
    <n v="17"/>
    <n v="9"/>
  </r>
  <r>
    <d v="2018-05-01T00:00:00"/>
    <x v="8"/>
    <n v="-5"/>
    <n v="32"/>
    <n v="13"/>
    <n v="19"/>
    <n v="37"/>
    <n v="18"/>
    <n v="19"/>
  </r>
  <r>
    <d v="2018-06-01T00:00:00"/>
    <x v="8"/>
    <n v="0"/>
    <n v="28"/>
    <n v="16"/>
    <n v="12"/>
    <n v="28"/>
    <n v="14"/>
    <n v="14"/>
  </r>
  <r>
    <d v="2018-07-01T00:00:00"/>
    <x v="8"/>
    <n v="-3"/>
    <n v="32"/>
    <n v="21"/>
    <n v="11"/>
    <n v="35"/>
    <n v="19"/>
    <n v="16"/>
  </r>
  <r>
    <d v="2018-08-01T00:00:00"/>
    <x v="8"/>
    <n v="-4"/>
    <n v="27"/>
    <n v="12"/>
    <n v="15"/>
    <n v="31"/>
    <n v="15"/>
    <n v="16"/>
  </r>
  <r>
    <d v="2018-09-01T00:00:00"/>
    <x v="8"/>
    <n v="-13"/>
    <n v="21"/>
    <n v="12"/>
    <n v="9"/>
    <n v="34"/>
    <n v="17"/>
    <n v="17"/>
  </r>
  <r>
    <d v="2018-10-01T00:00:00"/>
    <x v="8"/>
    <n v="-23"/>
    <n v="25"/>
    <n v="10"/>
    <n v="15"/>
    <n v="48"/>
    <n v="28"/>
    <n v="20"/>
  </r>
  <r>
    <d v="2018-11-01T00:00:00"/>
    <x v="8"/>
    <n v="6"/>
    <n v="31"/>
    <n v="16"/>
    <n v="15"/>
    <n v="25"/>
    <n v="18"/>
    <n v="7"/>
  </r>
  <r>
    <d v="2018-12-01T00:00:00"/>
    <x v="8"/>
    <n v="-2"/>
    <n v="27"/>
    <n v="14"/>
    <n v="13"/>
    <n v="29"/>
    <n v="16"/>
    <n v="13"/>
  </r>
  <r>
    <d v="2019-01-01T00:00:00"/>
    <x v="9"/>
    <n v="-10"/>
    <n v="25"/>
    <n v="12"/>
    <n v="13"/>
    <n v="35"/>
    <n v="18"/>
    <n v="17"/>
  </r>
  <r>
    <d v="2019-02-01T00:00:00"/>
    <x v="9"/>
    <n v="-11"/>
    <n v="29"/>
    <n v="14"/>
    <n v="15"/>
    <n v="40"/>
    <n v="21"/>
    <n v="19"/>
  </r>
  <r>
    <d v="2019-03-01T00:00:00"/>
    <x v="9"/>
    <n v="-11"/>
    <n v="26"/>
    <n v="11"/>
    <n v="15"/>
    <n v="37"/>
    <n v="22"/>
    <n v="15"/>
  </r>
  <r>
    <d v="2019-04-01T00:00:00"/>
    <x v="9"/>
    <n v="-19"/>
    <n v="22"/>
    <n v="13"/>
    <n v="9"/>
    <n v="41"/>
    <n v="22"/>
    <n v="19"/>
  </r>
  <r>
    <d v="2019-05-01T00:00:00"/>
    <x v="9"/>
    <n v="4"/>
    <n v="38"/>
    <n v="16"/>
    <n v="22"/>
    <n v="34"/>
    <n v="15"/>
    <n v="19"/>
  </r>
  <r>
    <d v="2019-06-01T00:00:00"/>
    <x v="9"/>
    <n v="4"/>
    <n v="30"/>
    <n v="16"/>
    <n v="14"/>
    <n v="26"/>
    <n v="13"/>
    <n v="13"/>
  </r>
  <r>
    <d v="2019-07-01T00:00:00"/>
    <x v="9"/>
    <n v="-5"/>
    <n v="32"/>
    <n v="16"/>
    <n v="16"/>
    <n v="37"/>
    <n v="17"/>
    <n v="20"/>
  </r>
  <r>
    <d v="2019-08-01T00:00:00"/>
    <x v="9"/>
    <n v="-4"/>
    <n v="36"/>
    <n v="19"/>
    <n v="17"/>
    <n v="40"/>
    <n v="18"/>
    <n v="22"/>
  </r>
  <r>
    <d v="2019-09-01T00:00:00"/>
    <x v="9"/>
    <n v="-6"/>
    <n v="34"/>
    <n v="14"/>
    <n v="20"/>
    <n v="40"/>
    <n v="20"/>
    <n v="20"/>
  </r>
  <r>
    <d v="2019-10-01T00:00:00"/>
    <x v="9"/>
    <n v="-11"/>
    <n v="30"/>
    <n v="18"/>
    <n v="12"/>
    <n v="41"/>
    <n v="26"/>
    <n v="15"/>
  </r>
  <r>
    <d v="2019-11-01T00:00:00"/>
    <x v="9"/>
    <n v="-5"/>
    <n v="28"/>
    <n v="17"/>
    <n v="11"/>
    <n v="33"/>
    <n v="19"/>
    <n v="14"/>
  </r>
  <r>
    <d v="2019-12-01T00:00:00"/>
    <x v="9"/>
    <n v="-15"/>
    <n v="33"/>
    <n v="19"/>
    <n v="14"/>
    <n v="48"/>
    <n v="21"/>
    <n v="27"/>
  </r>
  <r>
    <d v="2020-01-01T00:00:00"/>
    <x v="10"/>
    <n v="-12"/>
    <n v="21"/>
    <n v="12"/>
    <n v="9"/>
    <n v="33"/>
    <n v="17"/>
    <n v="16"/>
  </r>
  <r>
    <d v="2020-02-01T00:00:00"/>
    <x v="10"/>
    <n v="-19"/>
    <n v="30"/>
    <n v="17"/>
    <n v="13"/>
    <n v="49"/>
    <n v="30"/>
    <n v="19"/>
  </r>
  <r>
    <d v="2020-03-01T00:00:00"/>
    <x v="10"/>
    <n v="2"/>
    <n v="26"/>
    <n v="22"/>
    <n v="4"/>
    <n v="24"/>
    <n v="16"/>
    <n v="8"/>
  </r>
  <r>
    <d v="2020-04-01T00:00:00"/>
    <x v="10"/>
    <n v="-1"/>
    <n v="29"/>
    <n v="16"/>
    <n v="13"/>
    <n v="30"/>
    <n v="13"/>
    <n v="17"/>
  </r>
  <r>
    <d v="2020-05-01T00:00:00"/>
    <x v="10"/>
    <n v="-6"/>
    <n v="28"/>
    <n v="15"/>
    <n v="13"/>
    <n v="34"/>
    <n v="26"/>
    <n v="8"/>
  </r>
  <r>
    <d v="2020-06-01T00:00:00"/>
    <x v="10"/>
    <n v="-13"/>
    <n v="20"/>
    <n v="13"/>
    <n v="7"/>
    <n v="33"/>
    <n v="23"/>
    <n v="10"/>
  </r>
  <r>
    <d v="2020-07-01T00:00:00"/>
    <x v="10"/>
    <n v="1"/>
    <n v="32"/>
    <n v="16"/>
    <n v="16"/>
    <n v="31"/>
    <n v="18"/>
    <n v="13"/>
  </r>
  <r>
    <d v="2020-08-01T00:00:00"/>
    <x v="10"/>
    <n v="-15"/>
    <n v="25"/>
    <n v="15"/>
    <n v="10"/>
    <n v="40"/>
    <n v="22"/>
    <n v="18"/>
  </r>
  <r>
    <d v="2020-09-01T00:00:00"/>
    <x v="10"/>
    <n v="-9"/>
    <n v="29"/>
    <n v="13"/>
    <n v="16"/>
    <n v="38"/>
    <n v="20"/>
    <n v="18"/>
  </r>
  <r>
    <d v="2020-10-01T00:00:00"/>
    <x v="10"/>
    <n v="-17"/>
    <n v="30"/>
    <n v="17"/>
    <n v="13"/>
    <n v="47"/>
    <n v="32"/>
    <n v="15"/>
  </r>
  <r>
    <d v="2020-11-01T00:00:00"/>
    <x v="10"/>
    <n v="-25"/>
    <n v="29"/>
    <n v="14"/>
    <n v="15"/>
    <n v="54"/>
    <n v="25"/>
    <n v="29"/>
  </r>
  <r>
    <d v="2020-12-01T00:00:00"/>
    <x v="10"/>
    <n v="-18"/>
    <n v="25"/>
    <n v="13"/>
    <n v="12"/>
    <n v="43"/>
    <n v="25"/>
    <n v="18"/>
  </r>
  <r>
    <d v="2021-01-01T00:00:00"/>
    <x v="11"/>
    <n v="-33"/>
    <n v="18"/>
    <n v="7"/>
    <n v="11"/>
    <n v="51"/>
    <n v="29"/>
    <n v="22"/>
  </r>
  <r>
    <d v="2021-02-01T00:00:00"/>
    <x v="11"/>
    <n v="-21"/>
    <n v="27"/>
    <n v="18"/>
    <n v="9"/>
    <n v="48"/>
    <n v="26"/>
    <n v="22"/>
  </r>
  <r>
    <d v="2021-03-01T00:00:00"/>
    <x v="11"/>
    <n v="-7"/>
    <n v="31"/>
    <n v="21"/>
    <n v="10"/>
    <n v="38"/>
    <n v="19"/>
    <n v="19"/>
  </r>
  <r>
    <d v="2021-04-01T00:00:00"/>
    <x v="11"/>
    <n v="-19"/>
    <n v="24"/>
    <n v="12"/>
    <n v="12"/>
    <n v="43"/>
    <n v="28"/>
    <n v="15"/>
  </r>
  <r>
    <d v="2021-05-01T00:00:00"/>
    <x v="11"/>
    <n v="-27"/>
    <n v="21"/>
    <n v="12"/>
    <n v="9"/>
    <n v="48"/>
    <n v="29"/>
    <n v="19"/>
  </r>
  <r>
    <d v="2021-06-01T00:00:00"/>
    <x v="11"/>
    <n v="-6"/>
    <n v="27"/>
    <n v="12"/>
    <n v="15"/>
    <n v="33"/>
    <n v="18"/>
    <n v="15"/>
  </r>
  <r>
    <d v="2021-07-01T00:00:00"/>
    <x v="11"/>
    <n v="-22"/>
    <n v="18"/>
    <n v="7"/>
    <n v="11"/>
    <n v="40"/>
    <n v="24"/>
    <n v="16"/>
  </r>
  <r>
    <d v="2021-08-01T00:00:00"/>
    <x v="11"/>
    <n v="-14"/>
    <n v="35"/>
    <n v="14"/>
    <n v="21"/>
    <n v="49"/>
    <n v="29"/>
    <n v="20"/>
  </r>
  <r>
    <d v="2021-09-01T00:00:00"/>
    <x v="11"/>
    <n v="-20"/>
    <n v="24"/>
    <n v="10"/>
    <n v="14"/>
    <n v="44"/>
    <n v="24"/>
    <n v="20"/>
  </r>
  <r>
    <d v="2021-10-01T00:00:00"/>
    <x v="11"/>
    <n v="-7"/>
    <n v="35"/>
    <n v="19"/>
    <n v="16"/>
    <n v="42"/>
    <n v="16"/>
    <n v="26"/>
  </r>
  <r>
    <d v="2021-11-01T00:00:00"/>
    <x v="11"/>
    <n v="-15"/>
    <n v="23"/>
    <n v="9"/>
    <n v="14"/>
    <n v="38"/>
    <n v="14"/>
    <n v="24"/>
  </r>
  <r>
    <d v="2021-12-01T00:00:00"/>
    <x v="11"/>
    <n v="-23"/>
    <n v="23"/>
    <n v="14"/>
    <n v="9"/>
    <n v="46"/>
    <n v="24"/>
    <n v="22"/>
  </r>
  <r>
    <d v="2022-01-01T00:00:00"/>
    <x v="12"/>
    <n v="-13"/>
    <n v="25"/>
    <n v="13"/>
    <n v="12"/>
    <n v="38"/>
    <n v="16"/>
    <n v="22"/>
  </r>
  <r>
    <d v="2022-02-01T00:00:00"/>
    <x v="12"/>
    <n v="-12"/>
    <n v="24"/>
    <n v="15"/>
    <n v="9"/>
    <n v="36"/>
    <n v="19"/>
    <n v="17"/>
  </r>
  <r>
    <d v="2022-03-01T00:00:00"/>
    <x v="12"/>
    <n v="-26"/>
    <n v="21"/>
    <n v="12"/>
    <n v="9"/>
    <n v="47"/>
    <n v="26"/>
    <n v="21"/>
  </r>
  <r>
    <d v="2022-04-01T00:00:00"/>
    <x v="12"/>
    <n v="-26"/>
    <n v="17"/>
    <n v="5"/>
    <n v="12"/>
    <n v="43"/>
    <n v="23"/>
    <n v="20"/>
  </r>
  <r>
    <d v="2022-05-01T00:00:00"/>
    <x v="12"/>
    <n v="-23"/>
    <n v="23"/>
    <n v="9"/>
    <n v="14"/>
    <n v="46"/>
    <n v="19"/>
    <n v="27"/>
  </r>
  <r>
    <d v="2022-06-01T00:00:00"/>
    <x v="12"/>
    <n v="-12"/>
    <n v="31"/>
    <n v="18"/>
    <n v="13"/>
    <n v="43"/>
    <n v="23"/>
    <n v="20"/>
  </r>
  <r>
    <d v="2022-07-01T00:00:00"/>
    <x v="12"/>
    <n v="-17"/>
    <n v="25"/>
    <n v="10"/>
    <n v="15"/>
    <n v="42"/>
    <n v="27"/>
    <n v="15"/>
  </r>
  <r>
    <d v="2022-08-01T00:00:00"/>
    <x v="12"/>
    <n v="-11"/>
    <n v="26"/>
    <n v="16"/>
    <n v="10"/>
    <n v="37"/>
    <n v="22"/>
    <n v="15"/>
  </r>
  <r>
    <d v="2022-09-01T00:00:00"/>
    <x v="12"/>
    <n v="-9"/>
    <n v="38"/>
    <n v="16"/>
    <n v="22"/>
    <n v="47"/>
    <n v="17"/>
    <n v="30"/>
  </r>
  <r>
    <d v="2022-10-01T00:00:00"/>
    <x v="12"/>
    <n v="-16"/>
    <n v="33"/>
    <n v="22"/>
    <n v="11"/>
    <n v="49"/>
    <n v="29"/>
    <n v="20"/>
  </r>
  <r>
    <d v="2022-11-01T00:00:00"/>
    <x v="12"/>
    <n v="-20"/>
    <n v="22"/>
    <n v="9"/>
    <n v="13"/>
    <n v="42"/>
    <n v="27"/>
    <n v="15"/>
  </r>
  <r>
    <d v="2022-12-01T00:00:00"/>
    <x v="12"/>
    <n v="-22"/>
    <n v="21"/>
    <n v="11"/>
    <n v="10"/>
    <n v="43"/>
    <n v="22"/>
    <n v="21"/>
  </r>
  <r>
    <d v="2023-01-01T00:00:00"/>
    <x v="13"/>
    <n v="-33"/>
    <n v="20"/>
    <n v="10"/>
    <n v="10"/>
    <n v="53"/>
    <n v="31"/>
    <n v="22"/>
  </r>
  <r>
    <d v="2023-02-01T00:00:00"/>
    <x v="13"/>
    <n v="-29"/>
    <n v="21"/>
    <n v="13"/>
    <n v="8"/>
    <n v="50"/>
    <n v="24"/>
    <n v="26"/>
  </r>
  <r>
    <d v="2023-03-01T00:00:00"/>
    <x v="13"/>
    <n v="-21"/>
    <n v="27"/>
    <n v="10"/>
    <n v="17"/>
    <n v="48"/>
    <n v="23"/>
    <n v="25"/>
  </r>
  <r>
    <d v="2023-04-01T00:00:00"/>
    <x v="13"/>
    <n v="-9"/>
    <n v="24"/>
    <n v="13"/>
    <n v="11"/>
    <n v="33"/>
    <n v="15"/>
    <n v="18"/>
  </r>
  <r>
    <d v="2023-05-01T00:00:00"/>
    <x v="13"/>
    <n v="-27"/>
    <n v="20"/>
    <n v="13"/>
    <n v="7"/>
    <n v="47"/>
    <n v="28"/>
    <n v="19"/>
  </r>
  <r>
    <d v="2023-06-01T00:00:00"/>
    <x v="13"/>
    <n v="-19"/>
    <n v="17"/>
    <n v="11"/>
    <n v="6"/>
    <n v="36"/>
    <n v="22"/>
    <n v="14"/>
  </r>
  <r>
    <d v="2023-07-01T00:00:00"/>
    <x v="13"/>
    <n v="-36"/>
    <n v="21"/>
    <n v="10"/>
    <n v="11"/>
    <n v="57"/>
    <n v="31"/>
    <n v="26"/>
  </r>
  <r>
    <d v="2023-08-01T00:00:00"/>
    <x v="13"/>
    <n v="-26"/>
    <n v="24"/>
    <n v="11"/>
    <n v="13"/>
    <n v="50"/>
    <n v="27"/>
    <n v="23"/>
  </r>
  <r>
    <d v="2023-09-01T00:00:00"/>
    <x v="13"/>
    <n v="-10"/>
    <n v="30"/>
    <n v="18"/>
    <n v="12"/>
    <n v="40"/>
    <n v="27"/>
    <n v="13"/>
  </r>
  <r>
    <d v="2023-10-01T00:00:00"/>
    <x v="13"/>
    <n v="-8"/>
    <n v="39"/>
    <n v="15"/>
    <n v="24"/>
    <n v="47"/>
    <n v="23"/>
    <n v="24"/>
  </r>
  <r>
    <d v="2023-11-01T00:00:00"/>
    <x v="13"/>
    <n v="-29"/>
    <n v="22"/>
    <n v="14"/>
    <n v="8"/>
    <n v="51"/>
    <n v="27"/>
    <n v="24"/>
  </r>
  <r>
    <d v="2023-12-01T00:00:00"/>
    <x v="13"/>
    <n v="-15"/>
    <n v="31"/>
    <n v="15"/>
    <n v="16"/>
    <n v="46"/>
    <n v="24"/>
    <n v="22"/>
  </r>
  <r>
    <d v="2024-01-01T00:00:00"/>
    <x v="14"/>
    <n v="-37"/>
    <n v="22"/>
    <n v="12"/>
    <n v="10"/>
    <n v="59"/>
    <n v="33"/>
    <n v="26"/>
  </r>
  <r>
    <d v="2024-02-01T00:00:00"/>
    <x v="14"/>
    <n v="-14"/>
    <n v="27"/>
    <n v="13"/>
    <n v="14"/>
    <n v="41"/>
    <n v="24"/>
    <n v="17"/>
  </r>
  <r>
    <d v="2024-03-01T00:00:00"/>
    <x v="14"/>
    <n v="-27"/>
    <n v="25"/>
    <n v="12"/>
    <n v="13"/>
    <n v="52"/>
    <n v="30"/>
    <n v="22"/>
  </r>
  <r>
    <d v="2024-04-01T00:00:00"/>
    <x v="14"/>
    <n v="-13"/>
    <n v="23"/>
    <n v="9"/>
    <n v="14"/>
    <n v="36"/>
    <n v="26"/>
    <n v="10"/>
  </r>
  <r>
    <d v="2024-05-01T00:00:00"/>
    <x v="14"/>
    <n v="-7"/>
    <n v="30"/>
    <n v="21"/>
    <n v="9"/>
    <n v="37"/>
    <n v="23"/>
    <n v="14"/>
  </r>
  <r>
    <d v="2024-06-01T00:00:00"/>
    <x v="14"/>
    <n v="-16"/>
    <n v="21"/>
    <n v="11"/>
    <n v="10"/>
    <n v="37"/>
    <n v="21"/>
    <n v="16"/>
  </r>
  <r>
    <d v="2024-07-01T00:00:00"/>
    <x v="14"/>
    <n v="-4"/>
    <n v="29"/>
    <n v="18"/>
    <n v="11"/>
    <n v="33"/>
    <n v="19"/>
    <n v="14"/>
  </r>
  <r>
    <d v="2024-08-01T00:00:00"/>
    <x v="14"/>
    <n v="-18"/>
    <n v="27"/>
    <n v="11"/>
    <n v="16"/>
    <n v="45"/>
    <n v="26"/>
    <n v="19"/>
  </r>
  <r>
    <d v="2024-09-01T00:00:00"/>
    <x v="14"/>
    <n v="-33"/>
    <n v="16"/>
    <n v="9"/>
    <n v="7"/>
    <n v="49"/>
    <n v="26"/>
    <n v="23"/>
  </r>
  <r>
    <d v="2024-10-01T00:00:00"/>
    <x v="14"/>
    <n v="-16"/>
    <n v="30"/>
    <n v="14"/>
    <n v="16"/>
    <n v="46"/>
    <n v="22"/>
    <n v="24"/>
  </r>
  <r>
    <d v="2024-11-01T00:00:00"/>
    <x v="14"/>
    <n v="-36"/>
    <n v="18"/>
    <n v="10"/>
    <n v="8"/>
    <n v="54"/>
    <n v="30"/>
    <n v="24"/>
  </r>
  <r>
    <d v="2024-12-01T00:00:00"/>
    <x v="14"/>
    <n v="-33"/>
    <n v="24"/>
    <n v="13"/>
    <n v="11"/>
    <n v="57"/>
    <n v="27"/>
    <n v="30"/>
  </r>
</pivotCacheRecords>
</file>

<file path=xl/pivotCache/pivotCacheRecords37.xml><?xml version="1.0" encoding="utf-8"?>
<pivotCacheRecords xmlns="http://schemas.openxmlformats.org/spreadsheetml/2006/main" xmlns:r="http://schemas.openxmlformats.org/officeDocument/2006/relationships" count="180">
  <r>
    <d v="2010-01-01T00:00:00"/>
    <x v="0"/>
    <n v="-11"/>
    <n v="31"/>
    <n v="15"/>
    <n v="16"/>
    <n v="42"/>
    <n v="21"/>
    <n v="21"/>
  </r>
  <r>
    <d v="2010-02-01T00:00:00"/>
    <x v="0"/>
    <n v="-4"/>
    <n v="24"/>
    <n v="12"/>
    <n v="12"/>
    <n v="28"/>
    <n v="15"/>
    <n v="13"/>
  </r>
  <r>
    <d v="2010-03-01T00:00:00"/>
    <x v="0"/>
    <n v="4"/>
    <n v="31"/>
    <n v="10"/>
    <n v="21"/>
    <n v="27"/>
    <n v="16"/>
    <n v="11"/>
  </r>
  <r>
    <d v="2010-04-01T00:00:00"/>
    <x v="0"/>
    <n v="-4"/>
    <n v="33"/>
    <n v="13"/>
    <n v="20"/>
    <n v="37"/>
    <n v="28"/>
    <n v="9"/>
  </r>
  <r>
    <d v="2010-05-01T00:00:00"/>
    <x v="0"/>
    <n v="0"/>
    <n v="26"/>
    <n v="13"/>
    <n v="13"/>
    <n v="26"/>
    <n v="13"/>
    <n v="13"/>
  </r>
  <r>
    <d v="2010-06-01T00:00:00"/>
    <x v="0"/>
    <n v="-3"/>
    <n v="33"/>
    <n v="16"/>
    <n v="17"/>
    <n v="36"/>
    <n v="20"/>
    <n v="16"/>
  </r>
  <r>
    <d v="2010-07-01T00:00:00"/>
    <x v="0"/>
    <n v="-3"/>
    <n v="31"/>
    <n v="16"/>
    <n v="15"/>
    <n v="34"/>
    <n v="14"/>
    <n v="20"/>
  </r>
  <r>
    <d v="2010-08-01T00:00:00"/>
    <x v="0"/>
    <n v="6"/>
    <n v="34"/>
    <n v="16"/>
    <n v="18"/>
    <n v="28"/>
    <n v="14"/>
    <n v="14"/>
  </r>
  <r>
    <d v="2010-09-01T00:00:00"/>
    <x v="0"/>
    <n v="3"/>
    <n v="32"/>
    <n v="21"/>
    <n v="11"/>
    <n v="29"/>
    <n v="18"/>
    <n v="11"/>
  </r>
  <r>
    <d v="2010-10-01T00:00:00"/>
    <x v="0"/>
    <n v="-9"/>
    <n v="28"/>
    <n v="12"/>
    <n v="16"/>
    <n v="37"/>
    <n v="24"/>
    <n v="13"/>
  </r>
  <r>
    <d v="2010-11-01T00:00:00"/>
    <x v="0"/>
    <n v="6"/>
    <n v="38"/>
    <n v="19"/>
    <n v="19"/>
    <n v="32"/>
    <n v="18"/>
    <n v="14"/>
  </r>
  <r>
    <d v="2010-12-01T00:00:00"/>
    <x v="0"/>
    <n v="13"/>
    <n v="45"/>
    <n v="23"/>
    <n v="22"/>
    <n v="32"/>
    <n v="22"/>
    <n v="10"/>
  </r>
  <r>
    <d v="2011-01-01T00:00:00"/>
    <x v="1"/>
    <n v="-9"/>
    <n v="32"/>
    <n v="20"/>
    <n v="12"/>
    <n v="41"/>
    <n v="22"/>
    <n v="19"/>
  </r>
  <r>
    <d v="2011-02-01T00:00:00"/>
    <x v="1"/>
    <n v="-4"/>
    <n v="20"/>
    <n v="10"/>
    <n v="10"/>
    <n v="24"/>
    <n v="8"/>
    <n v="16"/>
  </r>
  <r>
    <d v="2011-03-01T00:00:00"/>
    <x v="1"/>
    <n v="1"/>
    <n v="31"/>
    <n v="15"/>
    <n v="16"/>
    <n v="30"/>
    <n v="18"/>
    <n v="12"/>
  </r>
  <r>
    <d v="2011-04-01T00:00:00"/>
    <x v="1"/>
    <n v="-6"/>
    <n v="23"/>
    <n v="10"/>
    <n v="13"/>
    <n v="29"/>
    <n v="15"/>
    <n v="14"/>
  </r>
  <r>
    <d v="2011-05-01T00:00:00"/>
    <x v="1"/>
    <n v="1"/>
    <n v="31"/>
    <n v="18"/>
    <n v="13"/>
    <n v="30"/>
    <n v="14"/>
    <n v="16"/>
  </r>
  <r>
    <d v="2011-06-01T00:00:00"/>
    <x v="1"/>
    <n v="8"/>
    <n v="32"/>
    <n v="13"/>
    <n v="19"/>
    <n v="24"/>
    <n v="14"/>
    <n v="10"/>
  </r>
  <r>
    <d v="2011-07-01T00:00:00"/>
    <x v="1"/>
    <n v="5"/>
    <n v="31"/>
    <n v="16"/>
    <n v="15"/>
    <n v="26"/>
    <n v="18"/>
    <n v="8"/>
  </r>
  <r>
    <d v="2011-08-01T00:00:00"/>
    <x v="1"/>
    <n v="10"/>
    <n v="32"/>
    <n v="15"/>
    <n v="17"/>
    <n v="22"/>
    <n v="14"/>
    <n v="8"/>
  </r>
  <r>
    <d v="2011-09-01T00:00:00"/>
    <x v="1"/>
    <n v="2"/>
    <n v="39"/>
    <n v="19"/>
    <n v="20"/>
    <n v="37"/>
    <n v="26"/>
    <n v="11"/>
  </r>
  <r>
    <d v="2011-10-01T00:00:00"/>
    <x v="1"/>
    <n v="-6"/>
    <n v="21"/>
    <n v="12"/>
    <n v="9"/>
    <n v="27"/>
    <n v="13"/>
    <n v="14"/>
  </r>
  <r>
    <d v="2011-11-01T00:00:00"/>
    <x v="1"/>
    <n v="4"/>
    <n v="37"/>
    <n v="21"/>
    <n v="16"/>
    <n v="33"/>
    <n v="20"/>
    <n v="13"/>
  </r>
  <r>
    <d v="2011-12-01T00:00:00"/>
    <x v="1"/>
    <n v="8"/>
    <n v="33"/>
    <n v="22"/>
    <n v="11"/>
    <n v="25"/>
    <n v="13"/>
    <n v="12"/>
  </r>
  <r>
    <d v="2012-01-01T00:00:00"/>
    <x v="2"/>
    <n v="0"/>
    <n v="31"/>
    <n v="12"/>
    <n v="19"/>
    <n v="31"/>
    <n v="12"/>
    <n v="19"/>
  </r>
  <r>
    <d v="2012-02-01T00:00:00"/>
    <x v="2"/>
    <n v="18"/>
    <n v="39"/>
    <n v="20"/>
    <n v="19"/>
    <n v="21"/>
    <n v="3"/>
    <n v="18"/>
  </r>
  <r>
    <d v="2012-03-01T00:00:00"/>
    <x v="2"/>
    <n v="24"/>
    <n v="39"/>
    <n v="22"/>
    <n v="17"/>
    <n v="15"/>
    <n v="4"/>
    <n v="11"/>
  </r>
  <r>
    <d v="2012-04-01T00:00:00"/>
    <x v="2"/>
    <n v="8"/>
    <n v="34"/>
    <n v="15"/>
    <n v="19"/>
    <n v="26"/>
    <n v="8"/>
    <n v="18"/>
  </r>
  <r>
    <d v="2012-05-01T00:00:00"/>
    <x v="2"/>
    <n v="15"/>
    <n v="35"/>
    <n v="16"/>
    <n v="19"/>
    <n v="20"/>
    <n v="3"/>
    <n v="17"/>
  </r>
  <r>
    <d v="2012-06-01T00:00:00"/>
    <x v="2"/>
    <n v="5"/>
    <n v="28"/>
    <n v="17"/>
    <n v="11"/>
    <n v="23"/>
    <n v="3"/>
    <n v="20"/>
  </r>
  <r>
    <d v="2012-07-01T00:00:00"/>
    <x v="2"/>
    <n v="22"/>
    <n v="42"/>
    <n v="24"/>
    <n v="18"/>
    <n v="20"/>
    <n v="4"/>
    <n v="16"/>
  </r>
  <r>
    <d v="2012-08-01T00:00:00"/>
    <x v="2"/>
    <n v="14"/>
    <n v="40"/>
    <n v="21"/>
    <n v="19"/>
    <n v="26"/>
    <n v="7"/>
    <n v="19"/>
  </r>
  <r>
    <d v="2012-09-01T00:00:00"/>
    <x v="2"/>
    <n v="15"/>
    <n v="30"/>
    <n v="14"/>
    <n v="16"/>
    <n v="15"/>
    <n v="4"/>
    <n v="11"/>
  </r>
  <r>
    <d v="2012-10-01T00:00:00"/>
    <x v="2"/>
    <n v="8"/>
    <n v="29"/>
    <n v="17"/>
    <n v="12"/>
    <n v="21"/>
    <n v="5"/>
    <n v="16"/>
  </r>
  <r>
    <d v="2012-11-01T00:00:00"/>
    <x v="2"/>
    <n v="10"/>
    <n v="37"/>
    <n v="21"/>
    <n v="16"/>
    <n v="27"/>
    <n v="4"/>
    <n v="23"/>
  </r>
  <r>
    <d v="2012-12-01T00:00:00"/>
    <x v="2"/>
    <n v="-3"/>
    <n v="29"/>
    <n v="15"/>
    <n v="14"/>
    <n v="32"/>
    <n v="7"/>
    <n v="25"/>
  </r>
  <r>
    <d v="2013-01-01T00:00:00"/>
    <x v="3"/>
    <n v="-15"/>
    <n v="23"/>
    <n v="12"/>
    <n v="11"/>
    <n v="38"/>
    <n v="24"/>
    <n v="14"/>
  </r>
  <r>
    <d v="2013-02-01T00:00:00"/>
    <x v="3"/>
    <n v="15"/>
    <n v="34"/>
    <n v="17"/>
    <n v="17"/>
    <n v="19"/>
    <n v="13"/>
    <n v="6"/>
  </r>
  <r>
    <d v="2013-03-01T00:00:00"/>
    <x v="3"/>
    <n v="-14"/>
    <n v="20"/>
    <n v="13"/>
    <n v="7"/>
    <n v="34"/>
    <n v="23"/>
    <n v="11"/>
  </r>
  <r>
    <d v="2013-04-01T00:00:00"/>
    <x v="3"/>
    <n v="1"/>
    <n v="41"/>
    <n v="25"/>
    <n v="16"/>
    <n v="40"/>
    <n v="20"/>
    <n v="20"/>
  </r>
  <r>
    <d v="2013-05-01T00:00:00"/>
    <x v="3"/>
    <n v="9"/>
    <n v="33"/>
    <n v="15"/>
    <n v="18"/>
    <n v="24"/>
    <n v="11"/>
    <n v="13"/>
  </r>
  <r>
    <d v="2013-06-01T00:00:00"/>
    <x v="3"/>
    <n v="12"/>
    <n v="31"/>
    <n v="17"/>
    <n v="14"/>
    <n v="19"/>
    <n v="10"/>
    <n v="9"/>
  </r>
  <r>
    <d v="2013-07-01T00:00:00"/>
    <x v="3"/>
    <n v="-4"/>
    <n v="31"/>
    <n v="13"/>
    <n v="18"/>
    <n v="35"/>
    <n v="16"/>
    <n v="19"/>
  </r>
  <r>
    <d v="2013-08-01T00:00:00"/>
    <x v="3"/>
    <n v="2"/>
    <n v="33"/>
    <n v="17"/>
    <n v="16"/>
    <n v="31"/>
    <n v="21"/>
    <n v="10"/>
  </r>
  <r>
    <d v="2013-09-01T00:00:00"/>
    <x v="3"/>
    <n v="21"/>
    <n v="43"/>
    <n v="27"/>
    <n v="16"/>
    <n v="22"/>
    <n v="11"/>
    <n v="11"/>
  </r>
  <r>
    <d v="2013-10-01T00:00:00"/>
    <x v="3"/>
    <n v="4"/>
    <n v="35"/>
    <n v="15"/>
    <n v="20"/>
    <n v="31"/>
    <n v="15"/>
    <n v="16"/>
  </r>
  <r>
    <d v="2013-11-01T00:00:00"/>
    <x v="3"/>
    <n v="5"/>
    <n v="34"/>
    <n v="19"/>
    <n v="15"/>
    <n v="29"/>
    <n v="15"/>
    <n v="14"/>
  </r>
  <r>
    <d v="2013-12-01T00:00:00"/>
    <x v="3"/>
    <n v="-4"/>
    <n v="29"/>
    <n v="13"/>
    <n v="16"/>
    <n v="33"/>
    <n v="15"/>
    <n v="18"/>
  </r>
  <r>
    <d v="2014-01-01T00:00:00"/>
    <x v="4"/>
    <n v="-6"/>
    <n v="38"/>
    <n v="21"/>
    <n v="17"/>
    <n v="44"/>
    <n v="20"/>
    <n v="24"/>
  </r>
  <r>
    <d v="2014-02-01T00:00:00"/>
    <x v="4"/>
    <n v="-16"/>
    <n v="23"/>
    <n v="14"/>
    <n v="9"/>
    <n v="39"/>
    <n v="26"/>
    <n v="13"/>
  </r>
  <r>
    <d v="2014-03-01T00:00:00"/>
    <x v="4"/>
    <n v="3"/>
    <n v="29"/>
    <n v="16"/>
    <n v="13"/>
    <n v="26"/>
    <n v="13"/>
    <n v="13"/>
  </r>
  <r>
    <d v="2014-04-01T00:00:00"/>
    <x v="4"/>
    <n v="-5"/>
    <n v="35"/>
    <n v="18"/>
    <n v="17"/>
    <n v="40"/>
    <n v="18"/>
    <n v="22"/>
  </r>
  <r>
    <d v="2014-05-01T00:00:00"/>
    <x v="4"/>
    <n v="0"/>
    <n v="30"/>
    <n v="15"/>
    <n v="15"/>
    <n v="30"/>
    <n v="19"/>
    <n v="11"/>
  </r>
  <r>
    <d v="2014-06-01T00:00:00"/>
    <x v="4"/>
    <n v="-4"/>
    <n v="21"/>
    <n v="10"/>
    <n v="11"/>
    <n v="25"/>
    <n v="13"/>
    <n v="12"/>
  </r>
  <r>
    <d v="2014-07-01T00:00:00"/>
    <x v="4"/>
    <n v="-3"/>
    <n v="38"/>
    <n v="25"/>
    <n v="13"/>
    <n v="41"/>
    <n v="27"/>
    <n v="14"/>
  </r>
  <r>
    <d v="2014-08-01T00:00:00"/>
    <x v="4"/>
    <n v="13"/>
    <n v="37"/>
    <n v="19"/>
    <n v="18"/>
    <n v="24"/>
    <n v="14"/>
    <n v="10"/>
  </r>
  <r>
    <d v="2014-09-01T00:00:00"/>
    <x v="4"/>
    <n v="9"/>
    <n v="39"/>
    <n v="23"/>
    <n v="16"/>
    <n v="30"/>
    <n v="12"/>
    <n v="18"/>
  </r>
  <r>
    <d v="2014-10-01T00:00:00"/>
    <x v="4"/>
    <n v="-15"/>
    <n v="32"/>
    <n v="21"/>
    <n v="11"/>
    <n v="47"/>
    <n v="30"/>
    <n v="17"/>
  </r>
  <r>
    <d v="2014-11-01T00:00:00"/>
    <x v="4"/>
    <n v="0"/>
    <n v="31"/>
    <n v="11"/>
    <n v="20"/>
    <n v="31"/>
    <n v="18"/>
    <n v="13"/>
  </r>
  <r>
    <d v="2014-12-01T00:00:00"/>
    <x v="4"/>
    <n v="-4"/>
    <n v="28"/>
    <n v="12"/>
    <n v="16"/>
    <n v="32"/>
    <n v="17"/>
    <n v="15"/>
  </r>
  <r>
    <d v="2015-01-01T00:00:00"/>
    <x v="5"/>
    <n v="1"/>
    <n v="34"/>
    <n v="18"/>
    <n v="16"/>
    <n v="33"/>
    <n v="16"/>
    <n v="17"/>
  </r>
  <r>
    <d v="2015-02-01T00:00:00"/>
    <x v="5"/>
    <n v="9"/>
    <n v="40"/>
    <n v="14"/>
    <n v="26"/>
    <n v="31"/>
    <n v="17"/>
    <n v="14"/>
  </r>
  <r>
    <d v="2015-03-01T00:00:00"/>
    <x v="5"/>
    <n v="-5"/>
    <n v="30"/>
    <n v="15"/>
    <n v="15"/>
    <n v="35"/>
    <n v="25"/>
    <n v="10"/>
  </r>
  <r>
    <d v="2015-04-01T00:00:00"/>
    <x v="5"/>
    <n v="-21"/>
    <n v="23"/>
    <n v="15"/>
    <n v="8"/>
    <n v="44"/>
    <n v="29"/>
    <n v="15"/>
  </r>
  <r>
    <d v="2015-05-01T00:00:00"/>
    <x v="5"/>
    <n v="10"/>
    <n v="35"/>
    <n v="17"/>
    <n v="18"/>
    <n v="25"/>
    <n v="11"/>
    <n v="14"/>
  </r>
  <r>
    <d v="2015-06-01T00:00:00"/>
    <x v="5"/>
    <n v="7"/>
    <n v="35"/>
    <n v="18"/>
    <n v="17"/>
    <n v="28"/>
    <n v="15"/>
    <n v="13"/>
  </r>
  <r>
    <d v="2015-07-01T00:00:00"/>
    <x v="5"/>
    <n v="11"/>
    <n v="47"/>
    <n v="23"/>
    <n v="24"/>
    <n v="36"/>
    <n v="18"/>
    <n v="18"/>
  </r>
  <r>
    <d v="2015-08-01T00:00:00"/>
    <x v="5"/>
    <n v="-3"/>
    <n v="27"/>
    <n v="12"/>
    <n v="15"/>
    <n v="30"/>
    <n v="21"/>
    <n v="9"/>
  </r>
  <r>
    <d v="2015-09-01T00:00:00"/>
    <x v="5"/>
    <n v="0"/>
    <n v="33"/>
    <n v="20"/>
    <n v="13"/>
    <n v="33"/>
    <n v="16"/>
    <n v="17"/>
  </r>
  <r>
    <d v="2015-10-01T00:00:00"/>
    <x v="5"/>
    <n v="7"/>
    <n v="37"/>
    <n v="16"/>
    <n v="21"/>
    <n v="30"/>
    <n v="18"/>
    <n v="12"/>
  </r>
  <r>
    <d v="2015-11-01T00:00:00"/>
    <x v="5"/>
    <n v="11"/>
    <n v="41"/>
    <n v="17"/>
    <n v="24"/>
    <n v="30"/>
    <n v="18"/>
    <n v="12"/>
  </r>
  <r>
    <d v="2015-12-01T00:00:00"/>
    <x v="5"/>
    <n v="2"/>
    <n v="37"/>
    <n v="22"/>
    <n v="15"/>
    <n v="35"/>
    <n v="15"/>
    <n v="20"/>
  </r>
  <r>
    <d v="2016-01-01T00:00:00"/>
    <x v="6"/>
    <n v="-21"/>
    <n v="28"/>
    <n v="12"/>
    <n v="16"/>
    <n v="49"/>
    <n v="30"/>
    <n v="19"/>
  </r>
  <r>
    <d v="2016-02-01T00:00:00"/>
    <x v="6"/>
    <n v="-3"/>
    <n v="22"/>
    <n v="11"/>
    <n v="11"/>
    <n v="25"/>
    <n v="16"/>
    <n v="9"/>
  </r>
  <r>
    <d v="2016-03-01T00:00:00"/>
    <x v="6"/>
    <n v="-7"/>
    <n v="34"/>
    <n v="14"/>
    <n v="20"/>
    <n v="41"/>
    <n v="21"/>
    <n v="20"/>
  </r>
  <r>
    <d v="2016-04-01T00:00:00"/>
    <x v="6"/>
    <n v="-15"/>
    <n v="23"/>
    <n v="11"/>
    <n v="12"/>
    <n v="38"/>
    <n v="19"/>
    <n v="19"/>
  </r>
  <r>
    <d v="2016-05-01T00:00:00"/>
    <x v="6"/>
    <n v="-15"/>
    <n v="25"/>
    <n v="15"/>
    <n v="10"/>
    <n v="40"/>
    <n v="23"/>
    <n v="17"/>
  </r>
  <r>
    <d v="2016-06-01T00:00:00"/>
    <x v="6"/>
    <n v="8"/>
    <n v="30"/>
    <n v="18"/>
    <n v="12"/>
    <n v="22"/>
    <n v="8"/>
    <n v="14"/>
  </r>
  <r>
    <d v="2016-07-01T00:00:00"/>
    <x v="6"/>
    <n v="2"/>
    <n v="32"/>
    <n v="19"/>
    <n v="13"/>
    <n v="30"/>
    <n v="13"/>
    <n v="17"/>
  </r>
  <r>
    <d v="2016-08-01T00:00:00"/>
    <x v="6"/>
    <n v="18"/>
    <n v="40"/>
    <n v="22"/>
    <n v="18"/>
    <n v="22"/>
    <n v="10"/>
    <n v="12"/>
  </r>
  <r>
    <d v="2016-09-01T00:00:00"/>
    <x v="6"/>
    <n v="-9"/>
    <n v="27"/>
    <n v="17"/>
    <n v="10"/>
    <n v="36"/>
    <n v="18"/>
    <n v="18"/>
  </r>
  <r>
    <d v="2016-10-01T00:00:00"/>
    <x v="6"/>
    <n v="-9"/>
    <n v="21"/>
    <n v="13"/>
    <n v="8"/>
    <n v="30"/>
    <n v="13"/>
    <n v="17"/>
  </r>
  <r>
    <d v="2016-11-01T00:00:00"/>
    <x v="6"/>
    <n v="-17"/>
    <n v="28"/>
    <n v="16"/>
    <n v="12"/>
    <n v="45"/>
    <n v="18"/>
    <n v="27"/>
  </r>
  <r>
    <d v="2016-12-01T00:00:00"/>
    <x v="6"/>
    <n v="-27"/>
    <n v="19"/>
    <n v="11"/>
    <n v="8"/>
    <n v="46"/>
    <n v="29"/>
    <n v="17"/>
  </r>
  <r>
    <d v="2017-01-01T00:00:00"/>
    <x v="7"/>
    <n v="0"/>
    <n v="39"/>
    <n v="25"/>
    <n v="14"/>
    <n v="39"/>
    <n v="25"/>
    <n v="14"/>
  </r>
  <r>
    <d v="2017-02-01T00:00:00"/>
    <x v="7"/>
    <n v="-11"/>
    <n v="26"/>
    <n v="13"/>
    <n v="13"/>
    <n v="37"/>
    <n v="21"/>
    <n v="16"/>
  </r>
  <r>
    <d v="2017-03-01T00:00:00"/>
    <x v="7"/>
    <n v="-2"/>
    <n v="32"/>
    <n v="17"/>
    <n v="15"/>
    <n v="34"/>
    <n v="19"/>
    <n v="15"/>
  </r>
  <r>
    <d v="2017-04-01T00:00:00"/>
    <x v="7"/>
    <n v="-10"/>
    <n v="24"/>
    <n v="12"/>
    <n v="12"/>
    <n v="34"/>
    <n v="17"/>
    <n v="17"/>
  </r>
  <r>
    <d v="2017-05-01T00:00:00"/>
    <x v="7"/>
    <n v="-10"/>
    <n v="31"/>
    <n v="20"/>
    <n v="11"/>
    <n v="41"/>
    <n v="24"/>
    <n v="17"/>
  </r>
  <r>
    <d v="2017-06-01T00:00:00"/>
    <x v="7"/>
    <n v="-5"/>
    <n v="25"/>
    <n v="13"/>
    <n v="12"/>
    <n v="30"/>
    <n v="15"/>
    <n v="15"/>
  </r>
  <r>
    <d v="2017-07-01T00:00:00"/>
    <x v="7"/>
    <n v="-2"/>
    <n v="33"/>
    <n v="14"/>
    <n v="19"/>
    <n v="35"/>
    <n v="19"/>
    <n v="16"/>
  </r>
  <r>
    <d v="2017-08-01T00:00:00"/>
    <x v="7"/>
    <n v="-11"/>
    <n v="27"/>
    <n v="14"/>
    <n v="13"/>
    <n v="38"/>
    <n v="23"/>
    <n v="15"/>
  </r>
  <r>
    <d v="2017-09-01T00:00:00"/>
    <x v="7"/>
    <n v="5"/>
    <n v="34"/>
    <n v="19"/>
    <n v="15"/>
    <n v="29"/>
    <n v="14"/>
    <n v="15"/>
  </r>
  <r>
    <d v="2017-10-01T00:00:00"/>
    <x v="7"/>
    <n v="-3"/>
    <n v="28"/>
    <n v="13"/>
    <n v="15"/>
    <n v="31"/>
    <n v="23"/>
    <n v="8"/>
  </r>
  <r>
    <d v="2017-11-01T00:00:00"/>
    <x v="7"/>
    <n v="13"/>
    <n v="53"/>
    <n v="28"/>
    <n v="25"/>
    <n v="40"/>
    <n v="28"/>
    <n v="12"/>
  </r>
  <r>
    <d v="2017-12-01T00:00:00"/>
    <x v="7"/>
    <n v="-14"/>
    <n v="30"/>
    <n v="21"/>
    <n v="9"/>
    <n v="44"/>
    <n v="20"/>
    <n v="24"/>
  </r>
  <r>
    <d v="2018-01-01T00:00:00"/>
    <x v="8"/>
    <n v="-11"/>
    <n v="32"/>
    <n v="20"/>
    <n v="12"/>
    <n v="43"/>
    <n v="23"/>
    <n v="20"/>
  </r>
  <r>
    <d v="2018-02-01T00:00:00"/>
    <x v="8"/>
    <n v="-18"/>
    <n v="25"/>
    <n v="13"/>
    <n v="12"/>
    <n v="43"/>
    <n v="26"/>
    <n v="17"/>
  </r>
  <r>
    <d v="2018-03-01T00:00:00"/>
    <x v="8"/>
    <n v="-7"/>
    <n v="33"/>
    <n v="19"/>
    <n v="14"/>
    <n v="40"/>
    <n v="17"/>
    <n v="23"/>
  </r>
  <r>
    <d v="2018-04-01T00:00:00"/>
    <x v="8"/>
    <n v="-1"/>
    <n v="25"/>
    <n v="16"/>
    <n v="9"/>
    <n v="26"/>
    <n v="17"/>
    <n v="9"/>
  </r>
  <r>
    <d v="2018-05-01T00:00:00"/>
    <x v="8"/>
    <n v="-5"/>
    <n v="32"/>
    <n v="13"/>
    <n v="19"/>
    <n v="37"/>
    <n v="18"/>
    <n v="19"/>
  </r>
  <r>
    <d v="2018-06-01T00:00:00"/>
    <x v="8"/>
    <n v="0"/>
    <n v="28"/>
    <n v="16"/>
    <n v="12"/>
    <n v="28"/>
    <n v="14"/>
    <n v="14"/>
  </r>
  <r>
    <d v="2018-07-01T00:00:00"/>
    <x v="8"/>
    <n v="-3"/>
    <n v="32"/>
    <n v="21"/>
    <n v="11"/>
    <n v="35"/>
    <n v="19"/>
    <n v="16"/>
  </r>
  <r>
    <d v="2018-08-01T00:00:00"/>
    <x v="8"/>
    <n v="-4"/>
    <n v="27"/>
    <n v="12"/>
    <n v="15"/>
    <n v="31"/>
    <n v="15"/>
    <n v="16"/>
  </r>
  <r>
    <d v="2018-09-01T00:00:00"/>
    <x v="8"/>
    <n v="-13"/>
    <n v="21"/>
    <n v="12"/>
    <n v="9"/>
    <n v="34"/>
    <n v="17"/>
    <n v="17"/>
  </r>
  <r>
    <d v="2018-10-01T00:00:00"/>
    <x v="8"/>
    <n v="-23"/>
    <n v="25"/>
    <n v="10"/>
    <n v="15"/>
    <n v="48"/>
    <n v="28"/>
    <n v="20"/>
  </r>
  <r>
    <d v="2018-11-01T00:00:00"/>
    <x v="8"/>
    <n v="6"/>
    <n v="31"/>
    <n v="16"/>
    <n v="15"/>
    <n v="25"/>
    <n v="18"/>
    <n v="7"/>
  </r>
  <r>
    <d v="2018-12-01T00:00:00"/>
    <x v="8"/>
    <n v="-2"/>
    <n v="27"/>
    <n v="14"/>
    <n v="13"/>
    <n v="29"/>
    <n v="16"/>
    <n v="13"/>
  </r>
  <r>
    <d v="2019-01-01T00:00:00"/>
    <x v="9"/>
    <n v="-10"/>
    <n v="25"/>
    <n v="12"/>
    <n v="13"/>
    <n v="35"/>
    <n v="18"/>
    <n v="17"/>
  </r>
  <r>
    <d v="2019-02-01T00:00:00"/>
    <x v="9"/>
    <n v="-11"/>
    <n v="29"/>
    <n v="14"/>
    <n v="15"/>
    <n v="40"/>
    <n v="21"/>
    <n v="19"/>
  </r>
  <r>
    <d v="2019-03-01T00:00:00"/>
    <x v="9"/>
    <n v="-11"/>
    <n v="26"/>
    <n v="11"/>
    <n v="15"/>
    <n v="37"/>
    <n v="22"/>
    <n v="15"/>
  </r>
  <r>
    <d v="2019-04-01T00:00:00"/>
    <x v="9"/>
    <n v="-19"/>
    <n v="22"/>
    <n v="13"/>
    <n v="9"/>
    <n v="41"/>
    <n v="22"/>
    <n v="19"/>
  </r>
  <r>
    <d v="2019-05-01T00:00:00"/>
    <x v="9"/>
    <n v="4"/>
    <n v="38"/>
    <n v="16"/>
    <n v="22"/>
    <n v="34"/>
    <n v="15"/>
    <n v="19"/>
  </r>
  <r>
    <d v="2019-06-01T00:00:00"/>
    <x v="9"/>
    <n v="4"/>
    <n v="30"/>
    <n v="16"/>
    <n v="14"/>
    <n v="26"/>
    <n v="13"/>
    <n v="13"/>
  </r>
  <r>
    <d v="2019-07-01T00:00:00"/>
    <x v="9"/>
    <n v="-5"/>
    <n v="32"/>
    <n v="16"/>
    <n v="16"/>
    <n v="37"/>
    <n v="17"/>
    <n v="20"/>
  </r>
  <r>
    <d v="2019-08-01T00:00:00"/>
    <x v="9"/>
    <n v="-4"/>
    <n v="36"/>
    <n v="19"/>
    <n v="17"/>
    <n v="40"/>
    <n v="18"/>
    <n v="22"/>
  </r>
  <r>
    <d v="2019-09-01T00:00:00"/>
    <x v="9"/>
    <n v="-6"/>
    <n v="34"/>
    <n v="14"/>
    <n v="20"/>
    <n v="40"/>
    <n v="20"/>
    <n v="20"/>
  </r>
  <r>
    <d v="2019-10-01T00:00:00"/>
    <x v="9"/>
    <n v="-11"/>
    <n v="30"/>
    <n v="18"/>
    <n v="12"/>
    <n v="41"/>
    <n v="26"/>
    <n v="15"/>
  </r>
  <r>
    <d v="2019-11-01T00:00:00"/>
    <x v="9"/>
    <n v="-5"/>
    <n v="28"/>
    <n v="17"/>
    <n v="11"/>
    <n v="33"/>
    <n v="19"/>
    <n v="14"/>
  </r>
  <r>
    <d v="2019-12-01T00:00:00"/>
    <x v="9"/>
    <n v="-15"/>
    <n v="33"/>
    <n v="19"/>
    <n v="14"/>
    <n v="48"/>
    <n v="21"/>
    <n v="27"/>
  </r>
  <r>
    <d v="2020-01-01T00:00:00"/>
    <x v="10"/>
    <n v="-12"/>
    <n v="21"/>
    <n v="12"/>
    <n v="9"/>
    <n v="33"/>
    <n v="17"/>
    <n v="16"/>
  </r>
  <r>
    <d v="2020-02-01T00:00:00"/>
    <x v="10"/>
    <n v="-19"/>
    <n v="30"/>
    <n v="17"/>
    <n v="13"/>
    <n v="49"/>
    <n v="30"/>
    <n v="19"/>
  </r>
  <r>
    <d v="2020-03-01T00:00:00"/>
    <x v="10"/>
    <n v="2"/>
    <n v="26"/>
    <n v="22"/>
    <n v="4"/>
    <n v="24"/>
    <n v="16"/>
    <n v="8"/>
  </r>
  <r>
    <d v="2020-04-01T00:00:00"/>
    <x v="10"/>
    <n v="-1"/>
    <n v="29"/>
    <n v="16"/>
    <n v="13"/>
    <n v="30"/>
    <n v="13"/>
    <n v="17"/>
  </r>
  <r>
    <d v="2020-05-01T00:00:00"/>
    <x v="10"/>
    <n v="-6"/>
    <n v="28"/>
    <n v="15"/>
    <n v="13"/>
    <n v="34"/>
    <n v="26"/>
    <n v="8"/>
  </r>
  <r>
    <d v="2020-06-01T00:00:00"/>
    <x v="10"/>
    <n v="-13"/>
    <n v="20"/>
    <n v="13"/>
    <n v="7"/>
    <n v="33"/>
    <n v="23"/>
    <n v="10"/>
  </r>
  <r>
    <d v="2020-07-01T00:00:00"/>
    <x v="10"/>
    <n v="1"/>
    <n v="32"/>
    <n v="16"/>
    <n v="16"/>
    <n v="31"/>
    <n v="18"/>
    <n v="13"/>
  </r>
  <r>
    <d v="2020-08-01T00:00:00"/>
    <x v="10"/>
    <n v="-15"/>
    <n v="25"/>
    <n v="15"/>
    <n v="10"/>
    <n v="40"/>
    <n v="22"/>
    <n v="18"/>
  </r>
  <r>
    <d v="2020-09-01T00:00:00"/>
    <x v="10"/>
    <n v="-9"/>
    <n v="29"/>
    <n v="13"/>
    <n v="16"/>
    <n v="38"/>
    <n v="20"/>
    <n v="18"/>
  </r>
  <r>
    <d v="2020-10-01T00:00:00"/>
    <x v="10"/>
    <n v="-17"/>
    <n v="30"/>
    <n v="17"/>
    <n v="13"/>
    <n v="47"/>
    <n v="32"/>
    <n v="15"/>
  </r>
  <r>
    <d v="2020-11-01T00:00:00"/>
    <x v="10"/>
    <n v="-25"/>
    <n v="29"/>
    <n v="14"/>
    <n v="15"/>
    <n v="54"/>
    <n v="25"/>
    <n v="29"/>
  </r>
  <r>
    <d v="2020-12-01T00:00:00"/>
    <x v="10"/>
    <n v="-18"/>
    <n v="25"/>
    <n v="13"/>
    <n v="12"/>
    <n v="43"/>
    <n v="25"/>
    <n v="18"/>
  </r>
  <r>
    <d v="2021-01-01T00:00:00"/>
    <x v="11"/>
    <n v="-33"/>
    <n v="18"/>
    <n v="7"/>
    <n v="11"/>
    <n v="51"/>
    <n v="29"/>
    <n v="22"/>
  </r>
  <r>
    <d v="2021-02-01T00:00:00"/>
    <x v="11"/>
    <n v="-21"/>
    <n v="27"/>
    <n v="18"/>
    <n v="9"/>
    <n v="48"/>
    <n v="26"/>
    <n v="22"/>
  </r>
  <r>
    <d v="2021-03-01T00:00:00"/>
    <x v="11"/>
    <n v="-7"/>
    <n v="31"/>
    <n v="21"/>
    <n v="10"/>
    <n v="38"/>
    <n v="19"/>
    <n v="19"/>
  </r>
  <r>
    <d v="2021-04-01T00:00:00"/>
    <x v="11"/>
    <n v="-19"/>
    <n v="24"/>
    <n v="12"/>
    <n v="12"/>
    <n v="43"/>
    <n v="28"/>
    <n v="15"/>
  </r>
  <r>
    <d v="2021-05-01T00:00:00"/>
    <x v="11"/>
    <n v="-27"/>
    <n v="21"/>
    <n v="12"/>
    <n v="9"/>
    <n v="48"/>
    <n v="29"/>
    <n v="19"/>
  </r>
  <r>
    <d v="2021-06-01T00:00:00"/>
    <x v="11"/>
    <n v="-6"/>
    <n v="27"/>
    <n v="12"/>
    <n v="15"/>
    <n v="33"/>
    <n v="18"/>
    <n v="15"/>
  </r>
  <r>
    <d v="2021-07-01T00:00:00"/>
    <x v="11"/>
    <n v="-22"/>
    <n v="18"/>
    <n v="7"/>
    <n v="11"/>
    <n v="40"/>
    <n v="24"/>
    <n v="16"/>
  </r>
  <r>
    <d v="2021-08-01T00:00:00"/>
    <x v="11"/>
    <n v="-14"/>
    <n v="35"/>
    <n v="14"/>
    <n v="21"/>
    <n v="49"/>
    <n v="29"/>
    <n v="20"/>
  </r>
  <r>
    <d v="2021-09-01T00:00:00"/>
    <x v="11"/>
    <n v="-20"/>
    <n v="24"/>
    <n v="10"/>
    <n v="14"/>
    <n v="44"/>
    <n v="24"/>
    <n v="20"/>
  </r>
  <r>
    <d v="2021-10-01T00:00:00"/>
    <x v="11"/>
    <n v="-7"/>
    <n v="35"/>
    <n v="19"/>
    <n v="16"/>
    <n v="42"/>
    <n v="16"/>
    <n v="26"/>
  </r>
  <r>
    <d v="2021-11-01T00:00:00"/>
    <x v="11"/>
    <n v="-15"/>
    <n v="23"/>
    <n v="9"/>
    <n v="14"/>
    <n v="38"/>
    <n v="14"/>
    <n v="24"/>
  </r>
  <r>
    <d v="2021-12-01T00:00:00"/>
    <x v="11"/>
    <n v="-23"/>
    <n v="23"/>
    <n v="14"/>
    <n v="9"/>
    <n v="46"/>
    <n v="24"/>
    <n v="22"/>
  </r>
  <r>
    <d v="2022-01-01T00:00:00"/>
    <x v="12"/>
    <n v="-13"/>
    <n v="25"/>
    <n v="13"/>
    <n v="12"/>
    <n v="38"/>
    <n v="16"/>
    <n v="22"/>
  </r>
  <r>
    <d v="2022-02-01T00:00:00"/>
    <x v="12"/>
    <n v="-12"/>
    <n v="24"/>
    <n v="15"/>
    <n v="9"/>
    <n v="36"/>
    <n v="19"/>
    <n v="17"/>
  </r>
  <r>
    <d v="2022-03-01T00:00:00"/>
    <x v="12"/>
    <n v="-26"/>
    <n v="21"/>
    <n v="12"/>
    <n v="9"/>
    <n v="47"/>
    <n v="26"/>
    <n v="21"/>
  </r>
  <r>
    <d v="2022-04-01T00:00:00"/>
    <x v="12"/>
    <n v="-26"/>
    <n v="17"/>
    <n v="5"/>
    <n v="12"/>
    <n v="43"/>
    <n v="23"/>
    <n v="20"/>
  </r>
  <r>
    <d v="2022-05-01T00:00:00"/>
    <x v="12"/>
    <n v="-23"/>
    <n v="23"/>
    <n v="9"/>
    <n v="14"/>
    <n v="46"/>
    <n v="19"/>
    <n v="27"/>
  </r>
  <r>
    <d v="2022-06-01T00:00:00"/>
    <x v="12"/>
    <n v="-12"/>
    <n v="31"/>
    <n v="18"/>
    <n v="13"/>
    <n v="43"/>
    <n v="23"/>
    <n v="20"/>
  </r>
  <r>
    <d v="2022-07-01T00:00:00"/>
    <x v="12"/>
    <n v="-17"/>
    <n v="25"/>
    <n v="10"/>
    <n v="15"/>
    <n v="42"/>
    <n v="27"/>
    <n v="15"/>
  </r>
  <r>
    <d v="2022-08-01T00:00:00"/>
    <x v="12"/>
    <n v="-11"/>
    <n v="26"/>
    <n v="16"/>
    <n v="10"/>
    <n v="37"/>
    <n v="22"/>
    <n v="15"/>
  </r>
  <r>
    <d v="2022-09-01T00:00:00"/>
    <x v="12"/>
    <n v="-9"/>
    <n v="38"/>
    <n v="16"/>
    <n v="22"/>
    <n v="47"/>
    <n v="17"/>
    <n v="30"/>
  </r>
  <r>
    <d v="2022-10-01T00:00:00"/>
    <x v="12"/>
    <n v="-16"/>
    <n v="33"/>
    <n v="22"/>
    <n v="11"/>
    <n v="49"/>
    <n v="29"/>
    <n v="20"/>
  </r>
  <r>
    <d v="2022-11-01T00:00:00"/>
    <x v="12"/>
    <n v="-20"/>
    <n v="22"/>
    <n v="9"/>
    <n v="13"/>
    <n v="42"/>
    <n v="27"/>
    <n v="15"/>
  </r>
  <r>
    <d v="2022-12-01T00:00:00"/>
    <x v="12"/>
    <n v="-22"/>
    <n v="21"/>
    <n v="11"/>
    <n v="10"/>
    <n v="43"/>
    <n v="22"/>
    <n v="21"/>
  </r>
  <r>
    <d v="2023-01-01T00:00:00"/>
    <x v="13"/>
    <n v="-33"/>
    <n v="20"/>
    <n v="10"/>
    <n v="10"/>
    <n v="53"/>
    <n v="31"/>
    <n v="22"/>
  </r>
  <r>
    <d v="2023-02-01T00:00:00"/>
    <x v="13"/>
    <n v="-29"/>
    <n v="21"/>
    <n v="13"/>
    <n v="8"/>
    <n v="50"/>
    <n v="24"/>
    <n v="26"/>
  </r>
  <r>
    <d v="2023-03-01T00:00:00"/>
    <x v="13"/>
    <n v="-21"/>
    <n v="27"/>
    <n v="10"/>
    <n v="17"/>
    <n v="48"/>
    <n v="23"/>
    <n v="25"/>
  </r>
  <r>
    <d v="2023-04-01T00:00:00"/>
    <x v="13"/>
    <n v="-9"/>
    <n v="24"/>
    <n v="13"/>
    <n v="11"/>
    <n v="33"/>
    <n v="15"/>
    <n v="18"/>
  </r>
  <r>
    <d v="2023-05-01T00:00:00"/>
    <x v="13"/>
    <n v="-27"/>
    <n v="20"/>
    <n v="13"/>
    <n v="7"/>
    <n v="47"/>
    <n v="28"/>
    <n v="19"/>
  </r>
  <r>
    <d v="2023-06-01T00:00:00"/>
    <x v="13"/>
    <n v="-19"/>
    <n v="17"/>
    <n v="11"/>
    <n v="6"/>
    <n v="36"/>
    <n v="22"/>
    <n v="14"/>
  </r>
  <r>
    <d v="2023-07-01T00:00:00"/>
    <x v="13"/>
    <n v="-36"/>
    <n v="21"/>
    <n v="10"/>
    <n v="11"/>
    <n v="57"/>
    <n v="31"/>
    <n v="26"/>
  </r>
  <r>
    <d v="2023-08-01T00:00:00"/>
    <x v="13"/>
    <n v="-26"/>
    <n v="24"/>
    <n v="11"/>
    <n v="13"/>
    <n v="50"/>
    <n v="27"/>
    <n v="23"/>
  </r>
  <r>
    <d v="2023-09-01T00:00:00"/>
    <x v="13"/>
    <n v="-10"/>
    <n v="30"/>
    <n v="18"/>
    <n v="12"/>
    <n v="40"/>
    <n v="27"/>
    <n v="13"/>
  </r>
  <r>
    <d v="2023-10-01T00:00:00"/>
    <x v="13"/>
    <n v="-8"/>
    <n v="39"/>
    <n v="15"/>
    <n v="24"/>
    <n v="47"/>
    <n v="23"/>
    <n v="24"/>
  </r>
  <r>
    <d v="2023-11-01T00:00:00"/>
    <x v="13"/>
    <n v="-29"/>
    <n v="22"/>
    <n v="14"/>
    <n v="8"/>
    <n v="51"/>
    <n v="27"/>
    <n v="24"/>
  </r>
  <r>
    <d v="2023-12-01T00:00:00"/>
    <x v="13"/>
    <n v="-15"/>
    <n v="31"/>
    <n v="15"/>
    <n v="16"/>
    <n v="46"/>
    <n v="24"/>
    <n v="22"/>
  </r>
  <r>
    <d v="2024-01-01T00:00:00"/>
    <x v="14"/>
    <n v="-37"/>
    <n v="22"/>
    <n v="12"/>
    <n v="10"/>
    <n v="59"/>
    <n v="33"/>
    <n v="26"/>
  </r>
  <r>
    <d v="2024-02-01T00:00:00"/>
    <x v="14"/>
    <n v="-14"/>
    <n v="27"/>
    <n v="13"/>
    <n v="14"/>
    <n v="41"/>
    <n v="24"/>
    <n v="17"/>
  </r>
  <r>
    <d v="2024-03-01T00:00:00"/>
    <x v="14"/>
    <n v="-27"/>
    <n v="25"/>
    <n v="12"/>
    <n v="13"/>
    <n v="52"/>
    <n v="30"/>
    <n v="22"/>
  </r>
  <r>
    <d v="2024-04-01T00:00:00"/>
    <x v="14"/>
    <n v="-13"/>
    <n v="23"/>
    <n v="9"/>
    <n v="14"/>
    <n v="36"/>
    <n v="26"/>
    <n v="10"/>
  </r>
  <r>
    <d v="2024-05-01T00:00:00"/>
    <x v="14"/>
    <n v="-7"/>
    <n v="30"/>
    <n v="21"/>
    <n v="9"/>
    <n v="37"/>
    <n v="23"/>
    <n v="14"/>
  </r>
  <r>
    <d v="2024-06-01T00:00:00"/>
    <x v="14"/>
    <n v="-16"/>
    <n v="21"/>
    <n v="11"/>
    <n v="10"/>
    <n v="37"/>
    <n v="21"/>
    <n v="16"/>
  </r>
  <r>
    <d v="2024-07-01T00:00:00"/>
    <x v="14"/>
    <n v="-4"/>
    <n v="29"/>
    <n v="18"/>
    <n v="11"/>
    <n v="33"/>
    <n v="19"/>
    <n v="14"/>
  </r>
  <r>
    <d v="2024-08-01T00:00:00"/>
    <x v="14"/>
    <n v="-18"/>
    <n v="27"/>
    <n v="11"/>
    <n v="16"/>
    <n v="45"/>
    <n v="26"/>
    <n v="19"/>
  </r>
  <r>
    <d v="2024-09-01T00:00:00"/>
    <x v="14"/>
    <n v="-33"/>
    <n v="16"/>
    <n v="9"/>
    <n v="7"/>
    <n v="49"/>
    <n v="26"/>
    <n v="23"/>
  </r>
  <r>
    <d v="2024-10-01T00:00:00"/>
    <x v="14"/>
    <n v="-16"/>
    <n v="30"/>
    <n v="14"/>
    <n v="16"/>
    <n v="46"/>
    <n v="22"/>
    <n v="24"/>
  </r>
  <r>
    <d v="2024-11-01T00:00:00"/>
    <x v="14"/>
    <n v="-36"/>
    <n v="18"/>
    <n v="10"/>
    <n v="8"/>
    <n v="54"/>
    <n v="30"/>
    <n v="24"/>
  </r>
  <r>
    <d v="2024-12-01T00:00:00"/>
    <x v="14"/>
    <n v="-33"/>
    <n v="24"/>
    <n v="13"/>
    <n v="11"/>
    <n v="57"/>
    <n v="27"/>
    <n v="30"/>
  </r>
</pivotCacheRecords>
</file>

<file path=xl/pivotCache/pivotCacheRecords38.xml><?xml version="1.0" encoding="utf-8"?>
<pivotCacheRecords xmlns="http://schemas.openxmlformats.org/spreadsheetml/2006/main" xmlns:r="http://schemas.openxmlformats.org/officeDocument/2006/relationships" count="50">
  <r>
    <x v="0"/>
    <n v="1752"/>
    <n v="973"/>
    <n v="779"/>
    <n v="1770"/>
    <n v="945"/>
    <n v="825"/>
    <n v="1952"/>
    <n v="1108"/>
    <n v="844"/>
    <n v="1910"/>
    <n v="1041"/>
    <n v="869"/>
    <n v="1985"/>
    <n v="1060"/>
    <n v="925"/>
    <n v="2015"/>
    <n v="1093"/>
    <n v="922"/>
    <n v="2025"/>
    <n v="1095"/>
    <n v="930"/>
    <n v="2037"/>
    <n v="1114"/>
    <n v="923"/>
    <n v="2159"/>
    <n v="1154"/>
    <n v="1005"/>
    <n v="2121"/>
    <n v="1173"/>
    <n v="948"/>
    <n v="2138"/>
    <n v="1149"/>
    <n v="989"/>
    <n v="2111"/>
    <n v="1200"/>
    <n v="911"/>
    <x v="0"/>
    <n v="1229"/>
    <n v="990"/>
    <x v="0"/>
    <n v="1259"/>
    <n v="950"/>
    <n v="1997"/>
    <n v="1153"/>
    <n v="844"/>
  </r>
  <r>
    <x v="1"/>
    <n v="16"/>
    <n v="9"/>
    <n v="7"/>
    <n v="21"/>
    <n v="12"/>
    <n v="9"/>
    <n v="15"/>
    <n v="10"/>
    <n v="5"/>
    <n v="13"/>
    <n v="4"/>
    <n v="9"/>
    <n v="6"/>
    <n v="4"/>
    <n v="2"/>
    <n v="10"/>
    <n v="7"/>
    <n v="3"/>
    <n v="10"/>
    <n v="6"/>
    <n v="4"/>
    <n v="5"/>
    <n v="5"/>
    <n v="0"/>
    <n v="17"/>
    <n v="7"/>
    <n v="10"/>
    <n v="6"/>
    <n v="4"/>
    <n v="2"/>
    <n v="13"/>
    <n v="7"/>
    <n v="6"/>
    <n v="9"/>
    <n v="6"/>
    <n v="3"/>
    <x v="1"/>
    <n v="14"/>
    <n v="10"/>
    <x v="1"/>
    <n v="9"/>
    <n v="3"/>
    <n v="18"/>
    <n v="9"/>
    <n v="9"/>
  </r>
  <r>
    <x v="2"/>
    <n v="5"/>
    <n v="4"/>
    <n v="1"/>
    <n v="11"/>
    <n v="9"/>
    <n v="2"/>
    <n v="7"/>
    <n v="2"/>
    <n v="5"/>
    <n v="5"/>
    <n v="0"/>
    <n v="5"/>
    <n v="4"/>
    <n v="1"/>
    <n v="3"/>
    <n v="4"/>
    <n v="1"/>
    <n v="3"/>
    <n v="4"/>
    <n v="2"/>
    <n v="2"/>
    <n v="6"/>
    <n v="0"/>
    <n v="6"/>
    <n v="5"/>
    <n v="1"/>
    <n v="4"/>
    <n v="9"/>
    <n v="7"/>
    <n v="2"/>
    <n v="4"/>
    <n v="3"/>
    <n v="1"/>
    <n v="4"/>
    <n v="3"/>
    <n v="1"/>
    <x v="2"/>
    <n v="5"/>
    <n v="4"/>
    <x v="2"/>
    <n v="7"/>
    <n v="7"/>
    <n v="8"/>
    <n v="4"/>
    <n v="4"/>
  </r>
  <r>
    <x v="3"/>
    <n v="13"/>
    <n v="9"/>
    <n v="4"/>
    <n v="7"/>
    <n v="6"/>
    <n v="1"/>
    <n v="9"/>
    <n v="6"/>
    <n v="3"/>
    <n v="5"/>
    <n v="4"/>
    <n v="1"/>
    <n v="21"/>
    <n v="11"/>
    <n v="10"/>
    <n v="4"/>
    <n v="4"/>
    <n v="0"/>
    <n v="8"/>
    <n v="3"/>
    <n v="5"/>
    <n v="8"/>
    <n v="3"/>
    <n v="5"/>
    <n v="9"/>
    <n v="5"/>
    <n v="4"/>
    <n v="6"/>
    <n v="4"/>
    <n v="2"/>
    <n v="7"/>
    <n v="6"/>
    <n v="1"/>
    <n v="3"/>
    <n v="1"/>
    <n v="2"/>
    <x v="3"/>
    <n v="4"/>
    <n v="3"/>
    <x v="3"/>
    <n v="3"/>
    <n v="2"/>
    <n v="11"/>
    <n v="6"/>
    <n v="5"/>
  </r>
  <r>
    <x v="4"/>
    <n v="9"/>
    <n v="3"/>
    <n v="6"/>
    <n v="11"/>
    <n v="7"/>
    <n v="4"/>
    <n v="5"/>
    <n v="4"/>
    <n v="1"/>
    <n v="10"/>
    <n v="6"/>
    <n v="4"/>
    <n v="15"/>
    <n v="9"/>
    <n v="6"/>
    <n v="5"/>
    <n v="4"/>
    <n v="1"/>
    <n v="5"/>
    <n v="1"/>
    <n v="4"/>
    <n v="6"/>
    <n v="2"/>
    <n v="4"/>
    <n v="6"/>
    <n v="5"/>
    <n v="1"/>
    <n v="2"/>
    <n v="2"/>
    <n v="0"/>
    <n v="13"/>
    <n v="8"/>
    <n v="5"/>
    <n v="11"/>
    <n v="8"/>
    <n v="3"/>
    <x v="4"/>
    <n v="14"/>
    <n v="3"/>
    <x v="4"/>
    <n v="2"/>
    <n v="7"/>
    <n v="11"/>
    <n v="4"/>
    <n v="7"/>
  </r>
  <r>
    <x v="5"/>
    <n v="4"/>
    <n v="2"/>
    <n v="2"/>
    <n v="4"/>
    <n v="1"/>
    <n v="3"/>
    <n v="7"/>
    <n v="3"/>
    <n v="4"/>
    <n v="4"/>
    <n v="2"/>
    <n v="2"/>
    <n v="12"/>
    <n v="3"/>
    <n v="9"/>
    <n v="8"/>
    <n v="3"/>
    <n v="5"/>
    <n v="8"/>
    <n v="3"/>
    <n v="5"/>
    <n v="6"/>
    <n v="3"/>
    <n v="3"/>
    <n v="1"/>
    <n v="1"/>
    <n v="0"/>
    <n v="3"/>
    <n v="2"/>
    <n v="1"/>
    <n v="5"/>
    <n v="3"/>
    <n v="2"/>
    <n v="2"/>
    <n v="1"/>
    <n v="1"/>
    <x v="5"/>
    <n v="0"/>
    <n v="4"/>
    <x v="5"/>
    <n v="1"/>
    <n v="2"/>
    <n v="3"/>
    <n v="1"/>
    <n v="2"/>
  </r>
  <r>
    <x v="6"/>
    <n v="7"/>
    <n v="3"/>
    <n v="4"/>
    <n v="8"/>
    <n v="1"/>
    <n v="7"/>
    <n v="7"/>
    <n v="4"/>
    <n v="3"/>
    <n v="6"/>
    <n v="3"/>
    <n v="3"/>
    <n v="6"/>
    <n v="3"/>
    <n v="3"/>
    <n v="1"/>
    <n v="1"/>
    <n v="0"/>
    <n v="1"/>
    <n v="0"/>
    <n v="1"/>
    <n v="2"/>
    <n v="1"/>
    <n v="1"/>
    <n v="4"/>
    <n v="3"/>
    <n v="1"/>
    <n v="3"/>
    <n v="2"/>
    <n v="1"/>
    <n v="3"/>
    <n v="2"/>
    <n v="1"/>
    <n v="6"/>
    <n v="3"/>
    <n v="3"/>
    <x v="6"/>
    <n v="5"/>
    <n v="1"/>
    <x v="6"/>
    <n v="4"/>
    <n v="3"/>
    <n v="3"/>
    <n v="3"/>
    <m/>
  </r>
  <r>
    <x v="7"/>
    <n v="11"/>
    <n v="8"/>
    <n v="3"/>
    <n v="11"/>
    <n v="6"/>
    <n v="5"/>
    <n v="12"/>
    <n v="6"/>
    <n v="6"/>
    <n v="14"/>
    <n v="11"/>
    <n v="3"/>
    <n v="7"/>
    <n v="5"/>
    <n v="2"/>
    <n v="19"/>
    <n v="12"/>
    <n v="7"/>
    <n v="19"/>
    <n v="12"/>
    <n v="7"/>
    <n v="12"/>
    <n v="6"/>
    <n v="6"/>
    <n v="22"/>
    <n v="15"/>
    <n v="7"/>
    <n v="15"/>
    <n v="10"/>
    <n v="5"/>
    <n v="27"/>
    <n v="14"/>
    <n v="13"/>
    <n v="7"/>
    <n v="6"/>
    <n v="1"/>
    <x v="7"/>
    <n v="5"/>
    <n v="3"/>
    <x v="7"/>
    <n v="7"/>
    <n v="4"/>
    <n v="10"/>
    <n v="7"/>
    <n v="3"/>
  </r>
  <r>
    <x v="8"/>
    <n v="16"/>
    <n v="9"/>
    <n v="7"/>
    <n v="14"/>
    <n v="8"/>
    <n v="6"/>
    <n v="35"/>
    <n v="21"/>
    <n v="14"/>
    <n v="31"/>
    <n v="21"/>
    <n v="10"/>
    <n v="34"/>
    <n v="25"/>
    <n v="9"/>
    <n v="21"/>
    <n v="14"/>
    <n v="7"/>
    <n v="33"/>
    <n v="23"/>
    <n v="10"/>
    <n v="27"/>
    <n v="18"/>
    <n v="9"/>
    <n v="29"/>
    <n v="18"/>
    <n v="11"/>
    <n v="15"/>
    <n v="11"/>
    <n v="4"/>
    <n v="25"/>
    <n v="16"/>
    <n v="9"/>
    <n v="19"/>
    <n v="11"/>
    <n v="8"/>
    <x v="8"/>
    <n v="21"/>
    <n v="12"/>
    <x v="8"/>
    <n v="33"/>
    <n v="9"/>
    <n v="21"/>
    <n v="11"/>
    <n v="10"/>
  </r>
  <r>
    <x v="9"/>
    <n v="8"/>
    <n v="6"/>
    <n v="2"/>
    <n v="20"/>
    <n v="11"/>
    <n v="9"/>
    <n v="16"/>
    <n v="13"/>
    <n v="3"/>
    <n v="11"/>
    <n v="6"/>
    <n v="5"/>
    <n v="15"/>
    <n v="10"/>
    <n v="5"/>
    <n v="26"/>
    <n v="15"/>
    <n v="11"/>
    <n v="25"/>
    <n v="17"/>
    <n v="8"/>
    <n v="19"/>
    <n v="13"/>
    <n v="6"/>
    <n v="34"/>
    <n v="11"/>
    <n v="23"/>
    <n v="32"/>
    <n v="14"/>
    <n v="18"/>
    <n v="30"/>
    <n v="15"/>
    <n v="15"/>
    <n v="15"/>
    <n v="12"/>
    <n v="3"/>
    <x v="9"/>
    <n v="17"/>
    <n v="6"/>
    <x v="2"/>
    <n v="7"/>
    <n v="7"/>
    <n v="12"/>
    <n v="11"/>
    <n v="1"/>
  </r>
  <r>
    <x v="10"/>
    <n v="11"/>
    <n v="8"/>
    <n v="3"/>
    <n v="6"/>
    <n v="4"/>
    <n v="2"/>
    <n v="9"/>
    <n v="9"/>
    <n v="0"/>
    <n v="19"/>
    <n v="13"/>
    <n v="6"/>
    <n v="10"/>
    <n v="8"/>
    <n v="2"/>
    <n v="10"/>
    <n v="5"/>
    <n v="5"/>
    <n v="13"/>
    <n v="9"/>
    <n v="4"/>
    <n v="16"/>
    <n v="11"/>
    <n v="5"/>
    <n v="8"/>
    <n v="4"/>
    <n v="4"/>
    <n v="17"/>
    <n v="9"/>
    <n v="8"/>
    <n v="13"/>
    <n v="9"/>
    <n v="4"/>
    <n v="11"/>
    <n v="9"/>
    <n v="2"/>
    <x v="10"/>
    <n v="16"/>
    <n v="14"/>
    <x v="9"/>
    <n v="12"/>
    <n v="7"/>
    <n v="10"/>
    <n v="7"/>
    <n v="3"/>
  </r>
  <r>
    <x v="11"/>
    <n v="47"/>
    <n v="29"/>
    <n v="18"/>
    <n v="21"/>
    <n v="12"/>
    <n v="9"/>
    <n v="57"/>
    <n v="30"/>
    <n v="27"/>
    <n v="40"/>
    <n v="29"/>
    <n v="11"/>
    <n v="46"/>
    <n v="24"/>
    <n v="22"/>
    <n v="57"/>
    <n v="36"/>
    <n v="21"/>
    <n v="47"/>
    <n v="27"/>
    <n v="20"/>
    <n v="59"/>
    <n v="32"/>
    <n v="27"/>
    <n v="47"/>
    <n v="24"/>
    <n v="23"/>
    <n v="51"/>
    <n v="30"/>
    <n v="21"/>
    <n v="44"/>
    <n v="27"/>
    <n v="17"/>
    <n v="58"/>
    <n v="35"/>
    <n v="23"/>
    <x v="11"/>
    <n v="28"/>
    <n v="18"/>
    <x v="10"/>
    <n v="37"/>
    <n v="31"/>
    <n v="48"/>
    <n v="31"/>
    <n v="17"/>
  </r>
  <r>
    <x v="12"/>
    <n v="19"/>
    <n v="11"/>
    <n v="8"/>
    <n v="39"/>
    <n v="26"/>
    <n v="13"/>
    <n v="38"/>
    <n v="22"/>
    <n v="16"/>
    <n v="47"/>
    <n v="27"/>
    <n v="20"/>
    <n v="38"/>
    <n v="23"/>
    <n v="15"/>
    <n v="59"/>
    <n v="33"/>
    <n v="26"/>
    <n v="51"/>
    <n v="37"/>
    <n v="14"/>
    <n v="65"/>
    <n v="38"/>
    <n v="27"/>
    <n v="72"/>
    <n v="43"/>
    <n v="29"/>
    <n v="61"/>
    <n v="45"/>
    <n v="16"/>
    <n v="65"/>
    <n v="37"/>
    <n v="28"/>
    <n v="60"/>
    <n v="42"/>
    <n v="18"/>
    <x v="12"/>
    <n v="41"/>
    <n v="17"/>
    <x v="11"/>
    <n v="60"/>
    <n v="19"/>
    <n v="71"/>
    <n v="55"/>
    <n v="16"/>
  </r>
  <r>
    <x v="13"/>
    <n v="96"/>
    <n v="59"/>
    <n v="37"/>
    <n v="92"/>
    <n v="57"/>
    <n v="35"/>
    <n v="108"/>
    <n v="70"/>
    <n v="38"/>
    <n v="101"/>
    <n v="54"/>
    <n v="47"/>
    <n v="110"/>
    <n v="53"/>
    <n v="57"/>
    <n v="152"/>
    <n v="83"/>
    <n v="69"/>
    <n v="134"/>
    <n v="68"/>
    <n v="66"/>
    <n v="137"/>
    <n v="60"/>
    <n v="77"/>
    <n v="146"/>
    <n v="57"/>
    <n v="89"/>
    <n v="131"/>
    <n v="65"/>
    <n v="66"/>
    <n v="161"/>
    <n v="73"/>
    <n v="88"/>
    <n v="169"/>
    <n v="87"/>
    <n v="82"/>
    <x v="13"/>
    <n v="89"/>
    <n v="92"/>
    <x v="12"/>
    <n v="80"/>
    <n v="56"/>
    <n v="129"/>
    <n v="71"/>
    <n v="58"/>
  </r>
  <r>
    <x v="14"/>
    <n v="1229"/>
    <n v="666"/>
    <n v="563"/>
    <n v="1245"/>
    <n v="638"/>
    <n v="607"/>
    <n v="1322"/>
    <n v="726"/>
    <n v="596"/>
    <n v="1250"/>
    <n v="660"/>
    <n v="590"/>
    <n v="1324"/>
    <n v="702"/>
    <n v="622"/>
    <n v="1292"/>
    <n v="672"/>
    <n v="620"/>
    <n v="1317"/>
    <n v="684"/>
    <n v="633"/>
    <n v="1293"/>
    <n v="686"/>
    <n v="607"/>
    <n v="1350"/>
    <n v="717"/>
    <n v="633"/>
    <n v="1353"/>
    <n v="716"/>
    <n v="637"/>
    <n v="1372"/>
    <n v="713"/>
    <n v="659"/>
    <n v="1408"/>
    <n v="764"/>
    <n v="644"/>
    <x v="14"/>
    <n v="719"/>
    <n v="619"/>
    <x v="13"/>
    <n v="689"/>
    <n v="650"/>
    <n v="1221"/>
    <n v="669"/>
    <n v="552"/>
  </r>
  <r>
    <x v="15"/>
    <n v="6"/>
    <n v="3"/>
    <n v="3"/>
    <n v="8"/>
    <n v="1"/>
    <n v="7"/>
    <n v="6"/>
    <n v="4"/>
    <n v="2"/>
    <n v="4"/>
    <n v="4"/>
    <n v="0"/>
    <n v="9"/>
    <n v="6"/>
    <n v="3"/>
    <n v="10"/>
    <n v="7"/>
    <n v="3"/>
    <n v="9"/>
    <n v="6"/>
    <n v="3"/>
    <n v="6"/>
    <n v="5"/>
    <n v="1"/>
    <n v="15"/>
    <n v="8"/>
    <n v="7"/>
    <n v="21"/>
    <n v="16"/>
    <n v="5"/>
    <n v="14"/>
    <n v="8"/>
    <n v="6"/>
    <n v="10"/>
    <n v="7"/>
    <n v="3"/>
    <x v="15"/>
    <n v="7"/>
    <n v="5"/>
    <x v="14"/>
    <n v="7"/>
    <n v="6"/>
    <n v="14"/>
    <n v="9"/>
    <n v="5"/>
  </r>
  <r>
    <x v="16"/>
    <n v="1"/>
    <n v="1"/>
    <n v="0"/>
    <n v="1"/>
    <n v="0"/>
    <n v="1"/>
    <n v="4"/>
    <n v="3"/>
    <n v="1"/>
    <n v="5"/>
    <n v="1"/>
    <n v="4"/>
    <n v="3"/>
    <n v="2"/>
    <n v="1"/>
    <n v="3"/>
    <n v="1"/>
    <n v="2"/>
    <n v="1"/>
    <n v="1"/>
    <n v="0"/>
    <n v="6"/>
    <n v="4"/>
    <n v="2"/>
    <n v="1"/>
    <n v="1"/>
    <n v="0"/>
    <n v="9"/>
    <n v="5"/>
    <n v="4"/>
    <n v="4"/>
    <n v="4"/>
    <n v="0"/>
    <n v="4"/>
    <n v="3"/>
    <n v="1"/>
    <x v="16"/>
    <n v="2"/>
    <n v="3"/>
    <x v="5"/>
    <n v="1"/>
    <n v="2"/>
    <n v="4"/>
    <n v="2"/>
    <n v="2"/>
  </r>
  <r>
    <x v="17"/>
    <n v="2"/>
    <n v="0"/>
    <n v="2"/>
    <n v="8"/>
    <n v="4"/>
    <n v="4"/>
    <n v="3"/>
    <n v="2"/>
    <n v="1"/>
    <n v="2"/>
    <n v="1"/>
    <n v="1"/>
    <n v="3"/>
    <n v="1"/>
    <n v="2"/>
    <n v="4"/>
    <n v="4"/>
    <n v="0"/>
    <n v="7"/>
    <n v="3"/>
    <n v="4"/>
    <n v="1"/>
    <m/>
    <n v="1"/>
    <n v="1"/>
    <n v="1"/>
    <n v="0"/>
    <n v="9"/>
    <n v="5"/>
    <n v="4"/>
    <n v="1"/>
    <n v="1"/>
    <n v="0"/>
    <n v="3"/>
    <n v="1"/>
    <n v="2"/>
    <x v="17"/>
    <n v="0"/>
    <n v="1"/>
    <x v="15"/>
    <n v="0"/>
    <n v="1"/>
    <n v="5"/>
    <n v="4"/>
    <n v="1"/>
  </r>
  <r>
    <x v="18"/>
    <n v="0"/>
    <n v="0"/>
    <n v="0"/>
    <n v="0"/>
    <n v="0"/>
    <n v="0"/>
    <n v="1"/>
    <n v="1"/>
    <n v="0"/>
    <n v="0"/>
    <n v="0"/>
    <n v="0"/>
    <n v="0"/>
    <n v="0"/>
    <n v="0"/>
    <n v="0"/>
    <n v="0"/>
    <n v="0"/>
    <n v="1"/>
    <n v="1"/>
    <n v="0"/>
    <n v="1"/>
    <m/>
    <n v="1"/>
    <n v="4"/>
    <n v="1"/>
    <n v="3"/>
    <n v="1"/>
    <n v="1"/>
    <n v="0"/>
    <n v="0"/>
    <n v="0"/>
    <n v="0"/>
    <n v="0"/>
    <n v="0"/>
    <n v="0"/>
    <x v="17"/>
    <n v="1"/>
    <n v="0"/>
    <x v="5"/>
    <n v="2"/>
    <n v="1"/>
    <n v="5"/>
    <n v="2"/>
    <n v="3"/>
  </r>
  <r>
    <x v="19"/>
    <n v="4"/>
    <n v="3"/>
    <n v="1"/>
    <n v="5"/>
    <n v="1"/>
    <n v="4"/>
    <n v="5"/>
    <n v="1"/>
    <n v="4"/>
    <n v="12"/>
    <n v="7"/>
    <n v="5"/>
    <n v="12"/>
    <n v="5"/>
    <n v="7"/>
    <n v="15"/>
    <n v="7"/>
    <n v="8"/>
    <n v="11"/>
    <n v="9"/>
    <n v="2"/>
    <n v="13"/>
    <n v="7"/>
    <n v="6"/>
    <n v="5"/>
    <n v="2"/>
    <n v="3"/>
    <n v="22"/>
    <n v="7"/>
    <n v="15"/>
    <n v="10"/>
    <n v="5"/>
    <n v="5"/>
    <n v="13"/>
    <n v="9"/>
    <n v="4"/>
    <x v="18"/>
    <n v="4"/>
    <n v="6"/>
    <x v="6"/>
    <n v="7"/>
    <n v="0"/>
    <n v="8"/>
    <n v="5"/>
    <n v="3"/>
  </r>
  <r>
    <x v="20"/>
    <n v="7"/>
    <n v="6"/>
    <n v="1"/>
    <n v="12"/>
    <n v="7"/>
    <n v="5"/>
    <n v="8"/>
    <n v="4"/>
    <n v="4"/>
    <n v="17"/>
    <n v="9"/>
    <n v="8"/>
    <n v="10"/>
    <n v="4"/>
    <n v="6"/>
    <n v="15"/>
    <n v="10"/>
    <n v="5"/>
    <n v="10"/>
    <n v="3"/>
    <n v="7"/>
    <n v="10"/>
    <n v="6"/>
    <n v="4"/>
    <n v="12"/>
    <n v="5"/>
    <n v="7"/>
    <n v="7"/>
    <n v="5"/>
    <n v="2"/>
    <n v="13"/>
    <n v="5"/>
    <n v="8"/>
    <n v="9"/>
    <n v="5"/>
    <n v="4"/>
    <x v="3"/>
    <n v="3"/>
    <n v="4"/>
    <x v="16"/>
    <n v="8"/>
    <n v="2"/>
    <n v="5"/>
    <n v="4"/>
    <n v="1"/>
  </r>
  <r>
    <x v="21"/>
    <n v="2"/>
    <n v="1"/>
    <n v="1"/>
    <n v="5"/>
    <n v="3"/>
    <n v="2"/>
    <n v="1"/>
    <n v="0"/>
    <n v="1"/>
    <n v="2"/>
    <n v="1"/>
    <n v="1"/>
    <n v="7"/>
    <n v="6"/>
    <n v="1"/>
    <n v="6"/>
    <n v="4"/>
    <n v="2"/>
    <n v="1"/>
    <n v="1"/>
    <n v="0"/>
    <n v="7"/>
    <n v="7"/>
    <m/>
    <n v="9"/>
    <n v="5"/>
    <n v="4"/>
    <n v="7"/>
    <n v="4"/>
    <n v="3"/>
    <n v="4"/>
    <n v="1"/>
    <n v="3"/>
    <n v="13"/>
    <n v="9"/>
    <n v="4"/>
    <x v="6"/>
    <n v="1"/>
    <n v="5"/>
    <x v="3"/>
    <n v="4"/>
    <n v="1"/>
    <n v="10"/>
    <n v="6"/>
    <n v="4"/>
  </r>
  <r>
    <x v="22"/>
    <n v="43"/>
    <n v="27"/>
    <n v="16"/>
    <n v="41"/>
    <n v="25"/>
    <n v="16"/>
    <n v="25"/>
    <n v="12"/>
    <n v="13"/>
    <n v="35"/>
    <n v="19"/>
    <n v="16"/>
    <n v="44"/>
    <n v="23"/>
    <n v="21"/>
    <n v="40"/>
    <n v="25"/>
    <n v="15"/>
    <n v="47"/>
    <n v="29"/>
    <n v="18"/>
    <n v="45"/>
    <n v="24"/>
    <n v="21"/>
    <n v="75"/>
    <n v="55"/>
    <n v="20"/>
    <n v="45"/>
    <n v="30"/>
    <n v="15"/>
    <n v="39"/>
    <n v="19"/>
    <n v="20"/>
    <n v="41"/>
    <n v="22"/>
    <n v="19"/>
    <x v="19"/>
    <n v="21"/>
    <n v="17"/>
    <x v="17"/>
    <n v="24"/>
    <n v="6"/>
    <n v="39"/>
    <n v="23"/>
    <n v="16"/>
  </r>
  <r>
    <x v="23"/>
    <n v="19"/>
    <n v="10"/>
    <n v="9"/>
    <n v="20"/>
    <n v="9"/>
    <n v="11"/>
    <n v="25"/>
    <n v="16"/>
    <n v="9"/>
    <n v="23"/>
    <n v="16"/>
    <n v="7"/>
    <n v="22"/>
    <n v="11"/>
    <n v="11"/>
    <n v="18"/>
    <n v="12"/>
    <n v="6"/>
    <n v="35"/>
    <n v="21"/>
    <n v="14"/>
    <n v="28"/>
    <n v="18"/>
    <n v="10"/>
    <n v="28"/>
    <n v="20"/>
    <n v="8"/>
    <n v="27"/>
    <n v="15"/>
    <n v="12"/>
    <n v="23"/>
    <n v="16"/>
    <n v="7"/>
    <n v="35"/>
    <n v="23"/>
    <n v="12"/>
    <x v="20"/>
    <n v="27"/>
    <n v="8"/>
    <x v="18"/>
    <n v="16"/>
    <n v="10"/>
    <n v="26"/>
    <n v="16"/>
    <n v="10"/>
  </r>
  <r>
    <x v="24"/>
    <n v="2"/>
    <n v="1"/>
    <n v="1"/>
    <n v="4"/>
    <n v="2"/>
    <n v="2"/>
    <n v="3"/>
    <n v="2"/>
    <n v="1"/>
    <n v="5"/>
    <n v="2"/>
    <n v="3"/>
    <n v="7"/>
    <n v="3"/>
    <n v="4"/>
    <n v="6"/>
    <n v="4"/>
    <n v="2"/>
    <n v="5"/>
    <n v="3"/>
    <n v="2"/>
    <n v="8"/>
    <n v="5"/>
    <n v="3"/>
    <n v="6"/>
    <n v="5"/>
    <n v="1"/>
    <n v="3"/>
    <n v="2"/>
    <n v="1"/>
    <n v="12"/>
    <n v="7"/>
    <n v="5"/>
    <n v="10"/>
    <n v="7"/>
    <n v="3"/>
    <x v="15"/>
    <n v="9"/>
    <n v="3"/>
    <x v="19"/>
    <n v="4"/>
    <n v="2"/>
    <n v="2"/>
    <n v="2"/>
    <n v="0"/>
  </r>
  <r>
    <x v="25"/>
    <n v="1"/>
    <n v="1"/>
    <n v="0"/>
    <n v="2"/>
    <n v="0"/>
    <n v="2"/>
    <n v="2"/>
    <n v="1"/>
    <n v="1"/>
    <n v="1"/>
    <n v="0"/>
    <n v="1"/>
    <n v="6"/>
    <n v="3"/>
    <n v="3"/>
    <n v="3"/>
    <n v="0"/>
    <n v="3"/>
    <n v="1"/>
    <n v="0"/>
    <n v="1"/>
    <n v="1"/>
    <n v="1"/>
    <m/>
    <n v="5"/>
    <n v="3"/>
    <n v="2"/>
    <n v="1"/>
    <n v="0"/>
    <n v="1"/>
    <n v="4"/>
    <n v="3"/>
    <n v="1"/>
    <n v="4"/>
    <n v="3"/>
    <n v="1"/>
    <x v="5"/>
    <n v="3"/>
    <n v="1"/>
    <x v="5"/>
    <n v="3"/>
    <n v="0"/>
    <n v="4"/>
    <n v="3"/>
    <n v="1"/>
  </r>
  <r>
    <x v="26"/>
    <n v="1"/>
    <n v="1"/>
    <n v="0"/>
    <n v="3"/>
    <n v="3"/>
    <n v="0"/>
    <n v="5"/>
    <n v="3"/>
    <n v="2"/>
    <n v="6"/>
    <n v="2"/>
    <n v="4"/>
    <n v="1"/>
    <n v="0"/>
    <n v="1"/>
    <n v="4"/>
    <n v="3"/>
    <n v="1"/>
    <n v="5"/>
    <n v="2"/>
    <n v="3"/>
    <n v="4"/>
    <n v="1"/>
    <n v="3"/>
    <n v="8"/>
    <n v="3"/>
    <n v="5"/>
    <n v="6"/>
    <n v="4"/>
    <n v="2"/>
    <n v="11"/>
    <n v="5"/>
    <n v="6"/>
    <n v="9"/>
    <n v="4"/>
    <n v="5"/>
    <x v="5"/>
    <n v="0"/>
    <n v="4"/>
    <x v="7"/>
    <n v="6"/>
    <n v="5"/>
    <n v="9"/>
    <n v="3"/>
    <n v="6"/>
  </r>
  <r>
    <x v="27"/>
    <n v="19"/>
    <n v="10"/>
    <n v="9"/>
    <n v="8"/>
    <n v="5"/>
    <n v="3"/>
    <n v="19"/>
    <n v="12"/>
    <n v="7"/>
    <n v="20"/>
    <n v="14"/>
    <n v="6"/>
    <n v="12"/>
    <n v="7"/>
    <n v="5"/>
    <n v="15"/>
    <n v="8"/>
    <n v="7"/>
    <n v="17"/>
    <n v="9"/>
    <n v="8"/>
    <n v="18"/>
    <n v="13"/>
    <n v="5"/>
    <n v="9"/>
    <n v="5"/>
    <n v="4"/>
    <n v="18"/>
    <n v="11"/>
    <n v="7"/>
    <n v="17"/>
    <n v="10"/>
    <n v="7"/>
    <n v="18"/>
    <n v="11"/>
    <n v="7"/>
    <x v="21"/>
    <n v="9"/>
    <n v="6"/>
    <x v="20"/>
    <n v="11"/>
    <n v="5"/>
    <n v="18"/>
    <n v="10"/>
    <n v="8"/>
  </r>
  <r>
    <x v="28"/>
    <n v="13"/>
    <n v="8"/>
    <n v="5"/>
    <n v="8"/>
    <n v="2"/>
    <n v="6"/>
    <n v="8"/>
    <n v="5"/>
    <n v="3"/>
    <n v="10"/>
    <n v="3"/>
    <n v="7"/>
    <n v="8"/>
    <n v="5"/>
    <n v="3"/>
    <n v="4"/>
    <n v="1"/>
    <n v="3"/>
    <n v="10"/>
    <n v="6"/>
    <n v="4"/>
    <n v="8"/>
    <n v="7"/>
    <n v="1"/>
    <n v="11"/>
    <n v="8"/>
    <n v="3"/>
    <n v="8"/>
    <n v="3"/>
    <n v="5"/>
    <n v="5"/>
    <n v="4"/>
    <n v="1"/>
    <n v="10"/>
    <n v="6"/>
    <n v="4"/>
    <x v="22"/>
    <n v="6"/>
    <n v="5"/>
    <x v="7"/>
    <n v="5"/>
    <n v="6"/>
    <n v="11"/>
    <n v="7"/>
    <n v="4"/>
  </r>
  <r>
    <x v="29"/>
    <n v="3"/>
    <n v="1"/>
    <n v="2"/>
    <n v="0"/>
    <n v="0"/>
    <n v="0"/>
    <n v="3"/>
    <n v="2"/>
    <n v="1"/>
    <n v="7"/>
    <n v="4"/>
    <n v="3"/>
    <n v="3"/>
    <n v="2"/>
    <n v="1"/>
    <n v="3"/>
    <n v="2"/>
    <n v="1"/>
    <n v="6"/>
    <n v="3"/>
    <n v="3"/>
    <n v="0"/>
    <n v="0"/>
    <n v="0"/>
    <n v="0"/>
    <n v="0"/>
    <n v="0"/>
    <n v="0"/>
    <n v="0"/>
    <n v="0"/>
    <n v="3"/>
    <n v="1"/>
    <n v="2"/>
    <n v="3"/>
    <n v="3"/>
    <n v="0"/>
    <x v="23"/>
    <n v="2"/>
    <n v="0"/>
    <x v="21"/>
    <n v="2"/>
    <n v="2"/>
    <n v="0"/>
    <n v="0"/>
    <n v="0"/>
  </r>
  <r>
    <x v="30"/>
    <n v="0"/>
    <n v="0"/>
    <n v="0"/>
    <n v="0"/>
    <n v="0"/>
    <n v="0"/>
    <n v="0"/>
    <n v="0"/>
    <n v="0"/>
    <n v="2"/>
    <n v="0"/>
    <n v="2"/>
    <n v="3"/>
    <n v="0"/>
    <n v="3"/>
    <n v="3"/>
    <n v="1"/>
    <n v="2"/>
    <n v="0"/>
    <n v="0"/>
    <n v="0"/>
    <n v="7"/>
    <n v="5"/>
    <n v="2"/>
    <n v="1"/>
    <n v="1"/>
    <n v="0"/>
    <n v="1"/>
    <n v="1"/>
    <n v="0"/>
    <n v="1"/>
    <n v="1"/>
    <n v="0"/>
    <n v="1"/>
    <n v="1"/>
    <n v="0"/>
    <x v="17"/>
    <n v="0"/>
    <n v="1"/>
    <x v="15"/>
    <n v="1"/>
    <n v="0"/>
    <n v="0"/>
    <n v="0"/>
    <n v="0"/>
  </r>
  <r>
    <x v="31"/>
    <n v="0"/>
    <n v="0"/>
    <n v="0"/>
    <n v="0"/>
    <n v="0"/>
    <n v="0"/>
    <n v="0"/>
    <n v="0"/>
    <n v="0"/>
    <n v="0"/>
    <n v="0"/>
    <n v="0"/>
    <n v="1"/>
    <n v="0"/>
    <n v="1"/>
    <n v="0"/>
    <n v="0"/>
    <n v="0"/>
    <n v="0"/>
    <n v="0"/>
    <n v="0"/>
    <n v="0"/>
    <n v="0"/>
    <n v="0"/>
    <n v="0"/>
    <n v="0"/>
    <n v="0"/>
    <n v="1"/>
    <n v="0"/>
    <n v="1"/>
    <n v="2"/>
    <n v="1"/>
    <n v="1"/>
    <n v="2"/>
    <n v="1"/>
    <n v="1"/>
    <x v="17"/>
    <n v="1"/>
    <n v="0"/>
    <x v="22"/>
    <n v="1"/>
    <n v="1"/>
    <n v="1"/>
    <n v="0"/>
    <n v="1"/>
  </r>
  <r>
    <x v="32"/>
    <n v="0"/>
    <n v="0"/>
    <n v="0"/>
    <n v="0"/>
    <n v="0"/>
    <n v="0"/>
    <n v="0"/>
    <n v="0"/>
    <n v="0"/>
    <n v="1"/>
    <n v="1"/>
    <n v="0"/>
    <n v="1"/>
    <n v="0"/>
    <n v="1"/>
    <n v="0"/>
    <n v="0"/>
    <n v="0"/>
    <n v="0"/>
    <n v="0"/>
    <n v="0"/>
    <n v="0"/>
    <n v="0"/>
    <n v="0"/>
    <n v="3"/>
    <n v="2"/>
    <n v="1"/>
    <n v="2"/>
    <n v="1"/>
    <n v="1"/>
    <n v="1"/>
    <n v="1"/>
    <n v="0"/>
    <n v="2"/>
    <n v="2"/>
    <n v="0"/>
    <x v="24"/>
    <n v="0"/>
    <n v="0"/>
    <x v="23"/>
    <n v="0"/>
    <n v="0"/>
    <n v="3"/>
    <n v="2"/>
    <n v="1"/>
  </r>
  <r>
    <x v="33"/>
    <n v="1"/>
    <n v="0"/>
    <n v="1"/>
    <n v="8"/>
    <n v="6"/>
    <n v="2"/>
    <n v="3"/>
    <n v="2"/>
    <n v="1"/>
    <n v="0"/>
    <n v="0"/>
    <n v="0"/>
    <n v="1"/>
    <n v="1"/>
    <n v="0"/>
    <n v="5"/>
    <n v="3"/>
    <n v="2"/>
    <n v="2"/>
    <n v="1"/>
    <n v="1"/>
    <n v="2"/>
    <n v="1"/>
    <n v="1"/>
    <n v="0"/>
    <n v="0"/>
    <n v="0"/>
    <n v="8"/>
    <n v="7"/>
    <n v="1"/>
    <n v="1"/>
    <n v="0"/>
    <n v="1"/>
    <n v="2"/>
    <n v="1"/>
    <n v="1"/>
    <x v="23"/>
    <n v="2"/>
    <n v="0"/>
    <x v="21"/>
    <n v="3"/>
    <n v="1"/>
    <n v="7"/>
    <n v="5"/>
    <n v="2"/>
  </r>
  <r>
    <x v="34"/>
    <n v="6"/>
    <n v="3"/>
    <n v="3"/>
    <n v="7"/>
    <n v="4"/>
    <n v="3"/>
    <n v="8"/>
    <n v="6"/>
    <n v="2"/>
    <n v="3"/>
    <n v="3"/>
    <n v="0"/>
    <n v="2"/>
    <n v="1"/>
    <n v="1"/>
    <n v="9"/>
    <n v="6"/>
    <n v="3"/>
    <n v="15"/>
    <n v="7"/>
    <n v="8"/>
    <n v="4"/>
    <n v="4"/>
    <n v="0"/>
    <n v="1"/>
    <n v="1"/>
    <n v="0"/>
    <n v="3"/>
    <n v="2"/>
    <n v="1"/>
    <n v="5"/>
    <n v="2"/>
    <n v="3"/>
    <n v="6"/>
    <n v="4"/>
    <n v="2"/>
    <x v="25"/>
    <n v="6"/>
    <n v="7"/>
    <x v="7"/>
    <n v="6"/>
    <n v="5"/>
    <n v="5"/>
    <n v="2"/>
    <n v="3"/>
  </r>
  <r>
    <x v="35"/>
    <n v="2"/>
    <n v="1"/>
    <n v="1"/>
    <n v="4"/>
    <n v="3"/>
    <n v="1"/>
    <n v="5"/>
    <n v="2"/>
    <n v="3"/>
    <n v="5"/>
    <n v="4"/>
    <n v="1"/>
    <n v="2"/>
    <n v="2"/>
    <n v="0"/>
    <n v="1"/>
    <n v="0"/>
    <n v="1"/>
    <n v="2"/>
    <n v="0"/>
    <n v="2"/>
    <n v="3"/>
    <n v="3"/>
    <n v="0"/>
    <n v="2"/>
    <n v="1"/>
    <n v="1"/>
    <n v="2"/>
    <n v="2"/>
    <n v="0"/>
    <n v="11"/>
    <n v="6"/>
    <n v="5"/>
    <n v="2"/>
    <n v="2"/>
    <n v="0"/>
    <x v="24"/>
    <n v="0"/>
    <n v="0"/>
    <x v="15"/>
    <n v="1"/>
    <n v="0"/>
    <n v="1"/>
    <n v="1"/>
    <n v="0"/>
  </r>
  <r>
    <x v="36"/>
    <n v="2"/>
    <n v="0"/>
    <n v="2"/>
    <n v="0"/>
    <n v="0"/>
    <n v="0"/>
    <n v="2"/>
    <n v="1"/>
    <n v="1"/>
    <n v="2"/>
    <n v="1"/>
    <n v="1"/>
    <n v="0"/>
    <n v="0"/>
    <n v="0"/>
    <n v="1"/>
    <n v="1"/>
    <n v="0"/>
    <n v="5"/>
    <n v="2"/>
    <n v="3"/>
    <n v="2"/>
    <n v="2"/>
    <n v="0"/>
    <n v="0"/>
    <n v="0"/>
    <n v="0"/>
    <n v="0"/>
    <n v="0"/>
    <n v="0"/>
    <n v="0"/>
    <n v="0"/>
    <n v="0"/>
    <n v="1"/>
    <n v="0"/>
    <n v="1"/>
    <x v="17"/>
    <n v="0"/>
    <n v="1"/>
    <x v="23"/>
    <n v="0"/>
    <n v="0"/>
    <n v="1"/>
    <n v="1"/>
    <n v="0"/>
  </r>
  <r>
    <x v="37"/>
    <n v="3"/>
    <n v="1"/>
    <n v="2"/>
    <n v="6"/>
    <n v="4"/>
    <n v="2"/>
    <n v="0"/>
    <n v="0"/>
    <n v="0"/>
    <n v="0"/>
    <n v="0"/>
    <n v="0"/>
    <n v="1"/>
    <n v="1"/>
    <n v="0"/>
    <n v="0"/>
    <n v="0"/>
    <n v="0"/>
    <n v="1"/>
    <n v="0"/>
    <n v="1"/>
    <n v="4"/>
    <n v="3"/>
    <n v="1"/>
    <n v="3"/>
    <n v="1"/>
    <n v="2"/>
    <n v="2"/>
    <n v="1"/>
    <n v="1"/>
    <n v="1"/>
    <n v="1"/>
    <n v="0"/>
    <n v="1"/>
    <n v="1"/>
    <n v="0"/>
    <x v="16"/>
    <n v="4"/>
    <n v="1"/>
    <x v="22"/>
    <n v="1"/>
    <n v="1"/>
    <n v="3"/>
    <n v="3"/>
    <n v="0"/>
  </r>
  <r>
    <x v="38"/>
    <n v="0"/>
    <n v="0"/>
    <n v="0"/>
    <n v="1"/>
    <n v="1"/>
    <n v="0"/>
    <n v="2"/>
    <n v="1"/>
    <n v="1"/>
    <n v="0"/>
    <n v="0"/>
    <n v="0"/>
    <n v="2"/>
    <n v="1"/>
    <n v="1"/>
    <n v="0"/>
    <n v="0"/>
    <n v="0"/>
    <n v="4"/>
    <n v="2"/>
    <n v="2"/>
    <n v="0"/>
    <n v="0"/>
    <n v="0"/>
    <n v="3"/>
    <n v="1"/>
    <n v="2"/>
    <n v="8"/>
    <n v="2"/>
    <n v="6"/>
    <n v="0"/>
    <n v="0"/>
    <n v="0"/>
    <n v="3"/>
    <n v="2"/>
    <n v="1"/>
    <x v="24"/>
    <n v="0"/>
    <n v="0"/>
    <x v="22"/>
    <n v="2"/>
    <n v="0"/>
    <n v="0"/>
    <n v="0"/>
    <n v="0"/>
  </r>
  <r>
    <x v="39"/>
    <n v="1"/>
    <n v="0"/>
    <n v="1"/>
    <n v="0"/>
    <n v="0"/>
    <n v="0"/>
    <n v="0"/>
    <n v="0"/>
    <n v="0"/>
    <n v="1"/>
    <n v="0"/>
    <n v="1"/>
    <n v="3"/>
    <n v="1"/>
    <n v="2"/>
    <n v="1"/>
    <n v="0"/>
    <n v="1"/>
    <n v="0"/>
    <n v="0"/>
    <n v="0"/>
    <n v="0"/>
    <n v="0"/>
    <n v="0"/>
    <n v="1"/>
    <n v="1"/>
    <n v="0"/>
    <n v="0"/>
    <n v="0"/>
    <n v="0"/>
    <n v="3"/>
    <n v="1"/>
    <n v="2"/>
    <n v="0"/>
    <n v="0"/>
    <n v="0"/>
    <x v="5"/>
    <n v="2"/>
    <n v="2"/>
    <x v="3"/>
    <n v="2"/>
    <n v="3"/>
    <n v="0"/>
    <n v="0"/>
    <n v="0"/>
  </r>
  <r>
    <x v="40"/>
    <n v="15"/>
    <n v="10"/>
    <n v="5"/>
    <n v="9"/>
    <n v="4"/>
    <n v="5"/>
    <n v="26"/>
    <n v="21"/>
    <n v="5"/>
    <n v="10"/>
    <n v="7"/>
    <n v="3"/>
    <n v="19"/>
    <n v="10"/>
    <n v="9"/>
    <n v="22"/>
    <n v="16"/>
    <n v="6"/>
    <n v="13"/>
    <n v="9"/>
    <n v="4"/>
    <n v="20"/>
    <n v="15"/>
    <n v="5"/>
    <n v="10"/>
    <n v="8"/>
    <n v="2"/>
    <n v="13"/>
    <n v="11"/>
    <n v="2"/>
    <n v="9"/>
    <n v="8"/>
    <n v="1"/>
    <n v="25"/>
    <n v="17"/>
    <n v="8"/>
    <x v="4"/>
    <n v="12"/>
    <n v="5"/>
    <x v="1"/>
    <n v="8"/>
    <n v="4"/>
    <n v="18"/>
    <n v="9"/>
    <n v="9"/>
  </r>
  <r>
    <x v="41"/>
    <n v="2"/>
    <n v="1"/>
    <n v="1"/>
    <n v="1"/>
    <n v="1"/>
    <n v="0"/>
    <n v="2"/>
    <n v="0"/>
    <n v="2"/>
    <n v="7"/>
    <n v="4"/>
    <n v="3"/>
    <n v="3"/>
    <n v="1"/>
    <n v="2"/>
    <n v="0"/>
    <n v="0"/>
    <n v="0"/>
    <n v="4"/>
    <n v="2"/>
    <n v="2"/>
    <n v="2"/>
    <n v="1"/>
    <n v="1"/>
    <n v="2"/>
    <n v="0"/>
    <n v="2"/>
    <n v="3"/>
    <n v="1"/>
    <n v="2"/>
    <n v="1"/>
    <n v="0"/>
    <n v="1"/>
    <n v="1"/>
    <n v="1"/>
    <n v="0"/>
    <x v="26"/>
    <n v="2"/>
    <n v="1"/>
    <x v="15"/>
    <n v="0"/>
    <n v="1"/>
    <n v="3"/>
    <n v="2"/>
    <n v="1"/>
  </r>
  <r>
    <x v="42"/>
    <n v="4"/>
    <n v="1"/>
    <n v="3"/>
    <n v="5"/>
    <n v="4"/>
    <n v="1"/>
    <n v="5"/>
    <n v="5"/>
    <n v="0"/>
    <n v="4"/>
    <n v="3"/>
    <n v="1"/>
    <n v="2"/>
    <n v="1"/>
    <n v="1"/>
    <n v="3"/>
    <n v="3"/>
    <n v="0"/>
    <n v="5"/>
    <n v="4"/>
    <n v="1"/>
    <n v="10"/>
    <n v="8"/>
    <n v="2"/>
    <n v="11"/>
    <n v="4"/>
    <n v="7"/>
    <n v="3"/>
    <n v="2"/>
    <n v="1"/>
    <n v="5"/>
    <n v="1"/>
    <n v="4"/>
    <n v="6"/>
    <n v="6"/>
    <n v="0"/>
    <x v="16"/>
    <n v="4"/>
    <n v="1"/>
    <x v="3"/>
    <n v="3"/>
    <n v="2"/>
    <n v="8"/>
    <n v="5"/>
    <n v="3"/>
  </r>
  <r>
    <x v="43"/>
    <n v="8"/>
    <n v="6"/>
    <n v="2"/>
    <n v="4"/>
    <n v="4"/>
    <n v="0"/>
    <n v="4"/>
    <n v="2"/>
    <n v="2"/>
    <n v="10"/>
    <n v="3"/>
    <n v="7"/>
    <n v="1"/>
    <n v="0"/>
    <n v="1"/>
    <n v="4"/>
    <n v="3"/>
    <n v="1"/>
    <n v="11"/>
    <n v="5"/>
    <n v="6"/>
    <n v="3"/>
    <n v="2"/>
    <n v="1"/>
    <n v="7"/>
    <n v="3"/>
    <n v="4"/>
    <n v="5"/>
    <n v="4"/>
    <n v="1"/>
    <n v="5"/>
    <n v="3"/>
    <n v="2"/>
    <n v="0"/>
    <n v="0"/>
    <n v="0"/>
    <x v="6"/>
    <n v="5"/>
    <n v="1"/>
    <x v="5"/>
    <n v="2"/>
    <n v="1"/>
    <n v="2"/>
    <n v="2"/>
    <n v="0"/>
  </r>
  <r>
    <x v="44"/>
    <n v="0"/>
    <n v="0"/>
    <n v="0"/>
    <n v="5"/>
    <n v="3"/>
    <n v="2"/>
    <n v="7"/>
    <n v="5"/>
    <n v="2"/>
    <n v="3"/>
    <n v="1"/>
    <n v="2"/>
    <n v="4"/>
    <n v="2"/>
    <n v="2"/>
    <n v="8"/>
    <n v="5"/>
    <n v="3"/>
    <n v="1"/>
    <n v="1"/>
    <n v="0"/>
    <n v="5"/>
    <n v="3"/>
    <n v="2"/>
    <n v="17"/>
    <n v="9"/>
    <n v="8"/>
    <n v="4"/>
    <n v="4"/>
    <n v="0"/>
    <n v="10"/>
    <n v="6"/>
    <n v="4"/>
    <n v="0"/>
    <n v="0"/>
    <n v="0"/>
    <x v="6"/>
    <n v="3"/>
    <n v="3"/>
    <x v="16"/>
    <n v="7"/>
    <n v="3"/>
    <n v="10"/>
    <n v="6"/>
    <n v="4"/>
  </r>
  <r>
    <x v="45"/>
    <n v="3"/>
    <n v="1"/>
    <n v="2"/>
    <n v="5"/>
    <n v="3"/>
    <n v="2"/>
    <n v="3"/>
    <n v="1"/>
    <n v="2"/>
    <n v="2"/>
    <n v="1"/>
    <n v="1"/>
    <n v="5"/>
    <n v="2"/>
    <n v="3"/>
    <n v="3"/>
    <n v="0"/>
    <n v="3"/>
    <n v="5"/>
    <n v="3"/>
    <n v="2"/>
    <n v="7"/>
    <n v="3"/>
    <n v="4"/>
    <n v="4"/>
    <n v="1"/>
    <n v="3"/>
    <n v="3"/>
    <n v="2"/>
    <n v="1"/>
    <n v="9"/>
    <n v="4"/>
    <n v="5"/>
    <n v="2"/>
    <n v="1"/>
    <n v="1"/>
    <x v="26"/>
    <n v="1"/>
    <n v="2"/>
    <x v="19"/>
    <n v="4"/>
    <n v="2"/>
    <n v="1"/>
    <n v="1"/>
    <n v="0"/>
  </r>
  <r>
    <x v="46"/>
    <n v="7"/>
    <n v="5"/>
    <n v="2"/>
    <n v="7"/>
    <n v="4"/>
    <n v="3"/>
    <n v="16"/>
    <n v="5"/>
    <n v="11"/>
    <n v="8"/>
    <n v="4"/>
    <n v="4"/>
    <n v="8"/>
    <n v="3"/>
    <n v="5"/>
    <n v="2"/>
    <n v="0"/>
    <n v="2"/>
    <n v="0"/>
    <n v="0"/>
    <n v="0"/>
    <n v="8"/>
    <n v="4"/>
    <n v="4"/>
    <n v="14"/>
    <n v="6"/>
    <n v="8"/>
    <n v="6"/>
    <n v="2"/>
    <n v="4"/>
    <n v="4"/>
    <n v="1"/>
    <n v="3"/>
    <n v="5"/>
    <n v="3"/>
    <n v="2"/>
    <x v="27"/>
    <n v="7"/>
    <n v="9"/>
    <x v="19"/>
    <n v="5"/>
    <n v="1"/>
    <n v="3"/>
    <n v="1"/>
    <n v="2"/>
  </r>
  <r>
    <x v="47"/>
    <n v="1"/>
    <n v="1"/>
    <n v="0"/>
    <n v="3"/>
    <n v="1"/>
    <n v="2"/>
    <n v="8"/>
    <n v="6"/>
    <n v="2"/>
    <n v="5"/>
    <n v="4"/>
    <n v="1"/>
    <n v="2"/>
    <n v="1"/>
    <n v="1"/>
    <n v="4"/>
    <n v="3"/>
    <n v="1"/>
    <n v="0"/>
    <n v="0"/>
    <n v="0"/>
    <n v="9"/>
    <n v="5"/>
    <n v="4"/>
    <n v="6"/>
    <n v="5"/>
    <n v="1"/>
    <n v="3"/>
    <n v="1"/>
    <n v="2"/>
    <n v="2"/>
    <n v="0"/>
    <n v="2"/>
    <n v="1"/>
    <n v="1"/>
    <n v="0"/>
    <x v="5"/>
    <n v="3"/>
    <n v="1"/>
    <x v="21"/>
    <n v="3"/>
    <n v="1"/>
    <n v="3"/>
    <n v="2"/>
    <n v="1"/>
  </r>
  <r>
    <x v="48"/>
    <n v="60"/>
    <n v="25"/>
    <n v="35"/>
    <n v="51"/>
    <n v="27"/>
    <n v="24"/>
    <n v="86"/>
    <n v="48"/>
    <n v="38"/>
    <n v="130"/>
    <n v="71"/>
    <n v="59"/>
    <n v="112"/>
    <n v="58"/>
    <n v="54"/>
    <n v="117"/>
    <n v="63"/>
    <n v="54"/>
    <n v="101"/>
    <n v="56"/>
    <n v="45"/>
    <n v="121"/>
    <n v="69"/>
    <n v="52"/>
    <n v="124"/>
    <n v="69"/>
    <n v="55"/>
    <n v="148"/>
    <n v="85"/>
    <n v="63"/>
    <n v="112"/>
    <n v="79"/>
    <n v="33"/>
    <n v="82"/>
    <n v="52"/>
    <n v="30"/>
    <x v="28"/>
    <n v="94"/>
    <n v="79"/>
    <x v="24"/>
    <n v="154"/>
    <n v="68"/>
    <n v="181"/>
    <n v="120"/>
    <n v="61"/>
  </r>
  <r>
    <x v="49"/>
    <n v="23"/>
    <n v="19"/>
    <n v="4"/>
    <n v="19"/>
    <n v="16"/>
    <n v="3"/>
    <n v="10"/>
    <n v="9"/>
    <n v="1"/>
    <n v="12"/>
    <n v="11"/>
    <n v="1"/>
    <n v="18"/>
    <n v="16"/>
    <n v="2"/>
    <n v="18"/>
    <n v="11"/>
    <n v="7"/>
    <n v="15"/>
    <n v="14"/>
    <n v="1"/>
    <n v="13"/>
    <n v="10"/>
    <n v="3"/>
    <n v="11"/>
    <n v="8"/>
    <n v="3"/>
    <n v="18"/>
    <n v="16"/>
    <n v="2"/>
    <n v="14"/>
    <n v="12"/>
    <n v="2"/>
    <n v="5"/>
    <n v="4"/>
    <n v="1"/>
    <x v="15"/>
    <n v="10"/>
    <n v="2"/>
    <x v="3"/>
    <n v="5"/>
    <n v="0"/>
    <n v="11"/>
    <n v="6"/>
    <n v="5"/>
  </r>
</pivotCacheRecords>
</file>

<file path=xl/pivotCache/pivotCacheRecords39.xml><?xml version="1.0" encoding="utf-8"?>
<pivotCacheRecords xmlns="http://schemas.openxmlformats.org/spreadsheetml/2006/main" xmlns:r="http://schemas.openxmlformats.org/officeDocument/2006/relationships" count="16">
  <r>
    <x v="0"/>
    <n v="14749"/>
    <n v="39078"/>
    <n v="18744"/>
    <n v="47518"/>
    <n v="24269"/>
    <n v="23249"/>
  </r>
  <r>
    <x v="1"/>
    <n v="14965"/>
    <n v="39397"/>
    <n v="18871"/>
    <n v="47538"/>
    <n v="24241"/>
    <n v="23297"/>
  </r>
  <r>
    <x v="2"/>
    <n v="15163"/>
    <n v="39669"/>
    <n v="19053"/>
    <n v="47482"/>
    <n v="24191"/>
    <n v="23291"/>
  </r>
  <r>
    <x v="3"/>
    <n v="15383"/>
    <n v="39993"/>
    <n v="19328"/>
    <n v="47435"/>
    <n v="24131"/>
    <n v="23304"/>
  </r>
  <r>
    <x v="4"/>
    <n v="15565"/>
    <n v="40276"/>
    <n v="19756"/>
    <n v="48016"/>
    <n v="24455"/>
    <n v="23561"/>
  </r>
  <r>
    <x v="5"/>
    <n v="15797"/>
    <n v="40556"/>
    <n v="19925"/>
    <n v="47971"/>
    <n v="24419"/>
    <n v="23552"/>
  </r>
  <r>
    <x v="6"/>
    <n v="15948"/>
    <n v="40737"/>
    <n v="20098"/>
    <n v="48092"/>
    <n v="24425"/>
    <n v="23667"/>
  </r>
  <r>
    <x v="7"/>
    <n v="16093"/>
    <n v="40897"/>
    <n v="20422"/>
    <n v="48319"/>
    <n v="24562"/>
    <n v="23757"/>
  </r>
  <r>
    <x v="8"/>
    <n v="16255"/>
    <n v="41125"/>
    <n v="20668"/>
    <n v="48372"/>
    <n v="24608"/>
    <n v="23764"/>
  </r>
  <r>
    <x v="9"/>
    <n v="16405"/>
    <n v="41269"/>
    <n v="20908"/>
    <n v="48446"/>
    <n v="24609"/>
    <n v="23837"/>
  </r>
  <r>
    <x v="10"/>
    <n v="16632"/>
    <n v="41490"/>
    <n v="21457"/>
    <n v="48695"/>
    <n v="24746"/>
    <n v="23949"/>
  </r>
  <r>
    <x v="11"/>
    <n v="16751"/>
    <n v="41603"/>
    <n v="21831"/>
    <n v="48933"/>
    <n v="24836"/>
    <n v="24097"/>
  </r>
  <r>
    <x v="12"/>
    <n v="16843"/>
    <n v="41703"/>
    <n v="22083"/>
    <n v="49064"/>
    <n v="24941"/>
    <n v="24123"/>
  </r>
  <r>
    <x v="13"/>
    <n v="16895"/>
    <n v="41713"/>
    <n v="22350"/>
    <n v="49063"/>
    <n v="24966"/>
    <n v="24097"/>
  </r>
  <r>
    <x v="14"/>
    <n v="16973"/>
    <n v="41717"/>
    <n v="22581"/>
    <n v="49134"/>
    <n v="25000"/>
    <n v="24134"/>
  </r>
  <r>
    <x v="15"/>
    <n v="17033"/>
    <n v="41632"/>
    <n v="22695"/>
    <n v="48997"/>
    <n v="24933"/>
    <n v="24064"/>
  </r>
</pivotCacheRecords>
</file>

<file path=xl/pivotCache/pivotCacheRecords4.xml><?xml version="1.0" encoding="utf-8"?>
<pivotCacheRecords xmlns="http://schemas.openxmlformats.org/spreadsheetml/2006/main" xmlns:r="http://schemas.openxmlformats.org/officeDocument/2006/relationships" count="138">
  <r>
    <x v="0"/>
    <x v="0"/>
    <n v="2006"/>
    <n v="740"/>
    <n v="1146"/>
    <n v="72"/>
    <n v="12"/>
    <n v="36"/>
  </r>
  <r>
    <x v="0"/>
    <x v="1"/>
    <n v="3"/>
    <n v="0"/>
    <n v="2"/>
    <n v="1"/>
    <n v="0"/>
    <n v="0"/>
  </r>
  <r>
    <x v="0"/>
    <x v="2"/>
    <n v="0"/>
    <n v="0"/>
    <n v="0"/>
    <n v="0"/>
    <n v="0"/>
    <n v="0"/>
  </r>
  <r>
    <x v="0"/>
    <x v="3"/>
    <n v="0"/>
    <n v="0"/>
    <n v="0"/>
    <n v="0"/>
    <n v="0"/>
    <n v="0"/>
  </r>
  <r>
    <x v="0"/>
    <x v="4"/>
    <n v="265"/>
    <n v="55"/>
    <n v="210"/>
    <n v="0"/>
    <n v="0"/>
    <n v="0"/>
  </r>
  <r>
    <x v="0"/>
    <x v="5"/>
    <n v="261"/>
    <n v="25"/>
    <n v="236"/>
    <n v="0"/>
    <n v="0"/>
    <n v="0"/>
  </r>
  <r>
    <x v="0"/>
    <x v="6"/>
    <n v="5"/>
    <n v="0"/>
    <n v="1"/>
    <n v="0"/>
    <n v="0"/>
    <n v="4"/>
  </r>
  <r>
    <x v="0"/>
    <x v="7"/>
    <n v="9"/>
    <n v="0"/>
    <n v="9"/>
    <n v="0"/>
    <n v="0"/>
    <n v="0"/>
  </r>
  <r>
    <x v="0"/>
    <x v="8"/>
    <n v="96"/>
    <n v="10"/>
    <n v="86"/>
    <n v="0"/>
    <n v="0"/>
    <n v="0"/>
  </r>
  <r>
    <x v="0"/>
    <x v="9"/>
    <n v="379"/>
    <n v="137"/>
    <n v="239"/>
    <n v="3"/>
    <n v="0"/>
    <n v="0"/>
  </r>
  <r>
    <x v="0"/>
    <x v="10"/>
    <n v="8"/>
    <n v="1"/>
    <n v="5"/>
    <n v="2"/>
    <n v="0"/>
    <n v="0"/>
  </r>
  <r>
    <x v="0"/>
    <x v="11"/>
    <n v="234"/>
    <n v="149"/>
    <n v="85"/>
    <n v="0"/>
    <n v="0"/>
    <n v="0"/>
  </r>
  <r>
    <x v="0"/>
    <x v="12"/>
    <n v="39"/>
    <n v="17"/>
    <n v="19"/>
    <n v="1"/>
    <n v="0"/>
    <n v="2"/>
  </r>
  <r>
    <x v="0"/>
    <x v="13"/>
    <n v="225"/>
    <n v="124"/>
    <n v="99"/>
    <n v="2"/>
    <n v="0"/>
    <n v="0"/>
  </r>
  <r>
    <x v="0"/>
    <x v="14"/>
    <n v="153"/>
    <n v="100"/>
    <n v="51"/>
    <n v="1"/>
    <n v="0"/>
    <n v="1"/>
  </r>
  <r>
    <x v="0"/>
    <x v="15"/>
    <n v="87"/>
    <n v="51"/>
    <n v="20"/>
    <n v="2"/>
    <n v="0"/>
    <n v="14"/>
  </r>
  <r>
    <x v="0"/>
    <x v="16"/>
    <n v="106"/>
    <n v="49"/>
    <n v="16"/>
    <n v="32"/>
    <n v="5"/>
    <n v="4"/>
  </r>
  <r>
    <x v="0"/>
    <x v="17"/>
    <n v="5"/>
    <n v="0"/>
    <n v="3"/>
    <n v="2"/>
    <n v="0"/>
    <n v="0"/>
  </r>
  <r>
    <x v="0"/>
    <x v="18"/>
    <n v="123"/>
    <n v="22"/>
    <n v="65"/>
    <n v="26"/>
    <n v="7"/>
    <n v="3"/>
  </r>
  <r>
    <x v="0"/>
    <x v="19"/>
    <n v="8"/>
    <n v="0"/>
    <n v="0"/>
    <n v="0"/>
    <n v="0"/>
    <n v="8"/>
  </r>
  <r>
    <x v="0"/>
    <x v="20"/>
    <n v="3"/>
    <n v="0"/>
    <n v="2"/>
    <n v="1"/>
    <n v="0"/>
    <n v="0"/>
  </r>
  <r>
    <x v="0"/>
    <x v="21"/>
    <n v="526"/>
    <n v="80"/>
    <n v="446"/>
    <n v="0"/>
    <n v="0"/>
    <n v="0"/>
  </r>
  <r>
    <x v="0"/>
    <x v="22"/>
    <n v="1477"/>
    <n v="660"/>
    <n v="698"/>
    <n v="71"/>
    <n v="12"/>
    <n v="36"/>
  </r>
  <r>
    <x v="1"/>
    <x v="0"/>
    <n v="1849"/>
    <n v="696"/>
    <n v="1068"/>
    <n v="72"/>
    <n v="13"/>
    <s v="-"/>
  </r>
  <r>
    <x v="1"/>
    <x v="1"/>
    <n v="2"/>
    <n v="0"/>
    <n v="2"/>
    <n v="0"/>
    <n v="0"/>
    <s v="-"/>
  </r>
  <r>
    <x v="1"/>
    <x v="2"/>
    <n v="0"/>
    <n v="0"/>
    <n v="0"/>
    <n v="0"/>
    <n v="0"/>
    <s v="-"/>
  </r>
  <r>
    <x v="1"/>
    <x v="3"/>
    <n v="0"/>
    <n v="0"/>
    <n v="0"/>
    <n v="0"/>
    <n v="0"/>
    <s v="-"/>
  </r>
  <r>
    <x v="1"/>
    <x v="4"/>
    <n v="238"/>
    <n v="48"/>
    <n v="190"/>
    <n v="0"/>
    <n v="0"/>
    <s v="-"/>
  </r>
  <r>
    <x v="1"/>
    <x v="5"/>
    <n v="238"/>
    <n v="26"/>
    <n v="212"/>
    <n v="0"/>
    <n v="0"/>
    <s v="-"/>
  </r>
  <r>
    <x v="1"/>
    <x v="6"/>
    <n v="1"/>
    <n v="0"/>
    <n v="1"/>
    <n v="0"/>
    <n v="0"/>
    <s v="-"/>
  </r>
  <r>
    <x v="1"/>
    <x v="7"/>
    <n v="6"/>
    <n v="1"/>
    <n v="5"/>
    <n v="0"/>
    <n v="0"/>
    <s v="-"/>
  </r>
  <r>
    <x v="1"/>
    <x v="8"/>
    <n v="90"/>
    <n v="7"/>
    <n v="82"/>
    <n v="0"/>
    <n v="1"/>
    <s v="-"/>
  </r>
  <r>
    <x v="1"/>
    <x v="9"/>
    <n v="355"/>
    <n v="129"/>
    <n v="223"/>
    <n v="3"/>
    <n v="0"/>
    <s v="-"/>
  </r>
  <r>
    <x v="1"/>
    <x v="10"/>
    <n v="6"/>
    <n v="0"/>
    <n v="4"/>
    <n v="2"/>
    <n v="0"/>
    <s v="-"/>
  </r>
  <r>
    <x v="1"/>
    <x v="11"/>
    <n v="226"/>
    <n v="141"/>
    <n v="84"/>
    <n v="0"/>
    <n v="1"/>
    <s v="-"/>
  </r>
  <r>
    <x v="1"/>
    <x v="12"/>
    <n v="38"/>
    <n v="19"/>
    <n v="18"/>
    <n v="1"/>
    <n v="0"/>
    <s v="-"/>
  </r>
  <r>
    <x v="1"/>
    <x v="13"/>
    <n v="202"/>
    <n v="109"/>
    <n v="92"/>
    <n v="1"/>
    <n v="0"/>
    <s v="-"/>
  </r>
  <r>
    <x v="1"/>
    <x v="14"/>
    <n v="144"/>
    <n v="92"/>
    <n v="51"/>
    <n v="1"/>
    <n v="0"/>
    <s v="-"/>
  </r>
  <r>
    <x v="1"/>
    <x v="15"/>
    <n v="70"/>
    <n v="49"/>
    <n v="19"/>
    <n v="2"/>
    <n v="0"/>
    <s v="-"/>
  </r>
  <r>
    <x v="1"/>
    <x v="16"/>
    <n v="107"/>
    <n v="52"/>
    <n v="17"/>
    <n v="33"/>
    <n v="5"/>
    <s v="-"/>
  </r>
  <r>
    <x v="1"/>
    <x v="17"/>
    <n v="6"/>
    <n v="0"/>
    <n v="3"/>
    <n v="3"/>
    <n v="0"/>
    <s v="-"/>
  </r>
  <r>
    <x v="1"/>
    <x v="18"/>
    <n v="120"/>
    <n v="23"/>
    <n v="65"/>
    <n v="26"/>
    <n v="6"/>
    <s v="-"/>
  </r>
  <r>
    <x v="1"/>
    <x v="19"/>
    <s v="-"/>
    <s v="-"/>
    <s v="-"/>
    <s v="-"/>
    <s v="-"/>
    <s v="-"/>
  </r>
  <r>
    <x v="1"/>
    <x v="20"/>
    <n v="2"/>
    <n v="0"/>
    <n v="2"/>
    <n v="0"/>
    <n v="0"/>
    <s v="-"/>
  </r>
  <r>
    <x v="1"/>
    <x v="21"/>
    <n v="476"/>
    <n v="74"/>
    <n v="402"/>
    <n v="0"/>
    <n v="0"/>
    <s v="-"/>
  </r>
  <r>
    <x v="1"/>
    <x v="22"/>
    <n v="1371"/>
    <n v="622"/>
    <n v="664"/>
    <n v="72"/>
    <n v="13"/>
    <s v="-"/>
  </r>
  <r>
    <x v="2"/>
    <x v="0"/>
    <n v="1868"/>
    <n v="675"/>
    <n v="1069"/>
    <n v="80"/>
    <n v="10"/>
    <n v="34"/>
  </r>
  <r>
    <x v="2"/>
    <x v="1"/>
    <n v="2"/>
    <n v="0"/>
    <n v="2"/>
    <n v="0"/>
    <n v="0"/>
    <s v="-"/>
  </r>
  <r>
    <x v="2"/>
    <x v="2"/>
    <n v="0"/>
    <n v="0"/>
    <n v="0"/>
    <n v="0"/>
    <n v="0"/>
    <s v="-"/>
  </r>
  <r>
    <x v="2"/>
    <x v="3"/>
    <n v="0"/>
    <n v="0"/>
    <n v="0"/>
    <n v="0"/>
    <n v="0"/>
    <s v="-"/>
  </r>
  <r>
    <x v="2"/>
    <x v="4"/>
    <n v="234"/>
    <n v="44"/>
    <n v="190"/>
    <n v="0"/>
    <n v="0"/>
    <s v="-"/>
  </r>
  <r>
    <x v="2"/>
    <x v="5"/>
    <n v="242"/>
    <n v="26"/>
    <n v="216"/>
    <n v="0"/>
    <n v="0"/>
    <s v="-"/>
  </r>
  <r>
    <x v="2"/>
    <x v="6"/>
    <n v="2"/>
    <n v="0"/>
    <n v="2"/>
    <n v="0"/>
    <n v="0"/>
    <s v="-"/>
  </r>
  <r>
    <x v="2"/>
    <x v="7"/>
    <n v="2"/>
    <n v="0"/>
    <n v="2"/>
    <n v="0"/>
    <n v="0"/>
    <s v="-"/>
  </r>
  <r>
    <x v="2"/>
    <x v="8"/>
    <n v="84"/>
    <n v="7"/>
    <n v="77"/>
    <n v="0"/>
    <n v="0"/>
    <s v="-"/>
  </r>
  <r>
    <x v="2"/>
    <x v="9"/>
    <n v="360"/>
    <n v="122"/>
    <n v="234"/>
    <n v="4"/>
    <n v="0"/>
    <s v="-"/>
  </r>
  <r>
    <x v="2"/>
    <x v="10"/>
    <n v="7"/>
    <n v="0"/>
    <n v="5"/>
    <n v="2"/>
    <n v="0"/>
    <s v="-"/>
  </r>
  <r>
    <x v="2"/>
    <x v="11"/>
    <n v="214"/>
    <n v="131"/>
    <n v="83"/>
    <n v="0"/>
    <n v="0"/>
    <s v="-"/>
  </r>
  <r>
    <x v="2"/>
    <x v="12"/>
    <n v="37"/>
    <n v="20"/>
    <n v="15"/>
    <n v="2"/>
    <n v="0"/>
    <s v="-"/>
  </r>
  <r>
    <x v="2"/>
    <x v="13"/>
    <n v="202"/>
    <n v="112"/>
    <n v="89"/>
    <n v="1"/>
    <n v="0"/>
    <s v="-"/>
  </r>
  <r>
    <x v="2"/>
    <x v="14"/>
    <n v="143"/>
    <n v="92"/>
    <n v="51"/>
    <n v="0"/>
    <n v="0"/>
    <s v="-"/>
  </r>
  <r>
    <x v="2"/>
    <x v="15"/>
    <n v="64"/>
    <n v="48"/>
    <n v="15"/>
    <n v="1"/>
    <n v="0"/>
    <s v="-"/>
  </r>
  <r>
    <x v="2"/>
    <x v="16"/>
    <n v="118"/>
    <n v="51"/>
    <n v="22"/>
    <n v="40"/>
    <n v="5"/>
    <s v="-"/>
  </r>
  <r>
    <x v="2"/>
    <x v="17"/>
    <n v="5"/>
    <n v="0"/>
    <n v="3"/>
    <n v="2"/>
    <n v="0"/>
    <s v="-"/>
  </r>
  <r>
    <x v="2"/>
    <x v="18"/>
    <n v="118"/>
    <n v="22"/>
    <n v="63"/>
    <n v="28"/>
    <n v="5"/>
    <s v="-"/>
  </r>
  <r>
    <x v="2"/>
    <x v="19"/>
    <s v="-"/>
    <s v="-"/>
    <s v="-"/>
    <s v="-"/>
    <s v="-"/>
    <s v="-"/>
  </r>
  <r>
    <x v="2"/>
    <x v="20"/>
    <n v="2"/>
    <n v="0"/>
    <n v="2"/>
    <n v="0"/>
    <n v="0"/>
    <s v="-"/>
  </r>
  <r>
    <x v="2"/>
    <x v="21"/>
    <n v="476"/>
    <n v="70"/>
    <n v="406"/>
    <n v="0"/>
    <n v="0"/>
    <s v="-"/>
  </r>
  <r>
    <x v="2"/>
    <x v="22"/>
    <n v="1356"/>
    <n v="605"/>
    <n v="661"/>
    <n v="80"/>
    <n v="10"/>
    <s v="-"/>
  </r>
  <r>
    <x v="3"/>
    <x v="0"/>
    <n v="1762"/>
    <n v="643"/>
    <n v="1030"/>
    <n v="78"/>
    <n v="11"/>
    <s v="-"/>
  </r>
  <r>
    <x v="3"/>
    <x v="1"/>
    <n v="2"/>
    <n v="0"/>
    <n v="2"/>
    <n v="0"/>
    <n v="0"/>
    <s v="-"/>
  </r>
  <r>
    <x v="3"/>
    <x v="2"/>
    <n v="0"/>
    <n v="0"/>
    <n v="0"/>
    <n v="0"/>
    <n v="0"/>
    <s v="-"/>
  </r>
  <r>
    <x v="3"/>
    <x v="3"/>
    <n v="0"/>
    <n v="0"/>
    <n v="0"/>
    <n v="0"/>
    <n v="0"/>
    <s v="-"/>
  </r>
  <r>
    <x v="3"/>
    <x v="4"/>
    <n v="225"/>
    <n v="43"/>
    <n v="182"/>
    <n v="0"/>
    <n v="0"/>
    <s v="-"/>
  </r>
  <r>
    <x v="3"/>
    <x v="5"/>
    <n v="241"/>
    <n v="28"/>
    <n v="213"/>
    <n v="0"/>
    <n v="0"/>
    <s v="-"/>
  </r>
  <r>
    <x v="3"/>
    <x v="6"/>
    <n v="1"/>
    <n v="0"/>
    <n v="1"/>
    <n v="0"/>
    <n v="0"/>
    <s v="-"/>
  </r>
  <r>
    <x v="3"/>
    <x v="7"/>
    <n v="2"/>
    <n v="0"/>
    <n v="2"/>
    <n v="0"/>
    <n v="0"/>
    <s v="-"/>
  </r>
  <r>
    <x v="3"/>
    <x v="8"/>
    <n v="79"/>
    <n v="8"/>
    <n v="71"/>
    <n v="0"/>
    <n v="0"/>
    <s v="-"/>
  </r>
  <r>
    <x v="3"/>
    <x v="9"/>
    <n v="356"/>
    <n v="121"/>
    <n v="231"/>
    <n v="4"/>
    <n v="0"/>
    <s v="-"/>
  </r>
  <r>
    <x v="3"/>
    <x v="10"/>
    <n v="6"/>
    <n v="0"/>
    <n v="4"/>
    <n v="2"/>
    <n v="0"/>
    <s v="-"/>
  </r>
  <r>
    <x v="3"/>
    <x v="11"/>
    <n v="190"/>
    <n v="108"/>
    <n v="82"/>
    <n v="0"/>
    <n v="0"/>
    <s v="-"/>
  </r>
  <r>
    <x v="3"/>
    <x v="12"/>
    <n v="41"/>
    <n v="21"/>
    <n v="18"/>
    <n v="2"/>
    <n v="0"/>
    <s v="-"/>
  </r>
  <r>
    <x v="3"/>
    <x v="13"/>
    <n v="189"/>
    <n v="110"/>
    <n v="78"/>
    <n v="1"/>
    <n v="0"/>
    <s v="-"/>
  </r>
  <r>
    <x v="3"/>
    <x v="14"/>
    <n v="131"/>
    <n v="86"/>
    <n v="45"/>
    <n v="0"/>
    <n v="0"/>
    <s v="-"/>
  </r>
  <r>
    <x v="3"/>
    <x v="15"/>
    <n v="60"/>
    <n v="46"/>
    <n v="13"/>
    <n v="1"/>
    <n v="0"/>
    <s v="-"/>
  </r>
  <r>
    <x v="3"/>
    <x v="16"/>
    <n v="118"/>
    <n v="53"/>
    <n v="24"/>
    <n v="35"/>
    <n v="6"/>
    <s v="-"/>
  </r>
  <r>
    <x v="3"/>
    <x v="17"/>
    <n v="5"/>
    <n v="0"/>
    <n v="3"/>
    <n v="2"/>
    <n v="0"/>
    <s v="-"/>
  </r>
  <r>
    <x v="3"/>
    <x v="18"/>
    <n v="116"/>
    <n v="19"/>
    <n v="61"/>
    <n v="31"/>
    <n v="5"/>
    <s v="-"/>
  </r>
  <r>
    <x v="3"/>
    <x v="19"/>
    <s v="-"/>
    <s v="-"/>
    <s v="-"/>
    <s v="-"/>
    <s v="-"/>
    <s v="-"/>
  </r>
  <r>
    <x v="3"/>
    <x v="20"/>
    <n v="2"/>
    <n v="0"/>
    <n v="2"/>
    <n v="0"/>
    <n v="0"/>
    <s v="-"/>
  </r>
  <r>
    <x v="3"/>
    <x v="21"/>
    <n v="466"/>
    <n v="71"/>
    <n v="395"/>
    <n v="0"/>
    <n v="0"/>
    <s v="-"/>
  </r>
  <r>
    <x v="3"/>
    <x v="22"/>
    <n v="1294"/>
    <n v="572"/>
    <n v="633"/>
    <n v="78"/>
    <n v="11"/>
    <s v="-"/>
  </r>
  <r>
    <x v="4"/>
    <x v="0"/>
    <m/>
    <m/>
    <m/>
    <m/>
    <m/>
    <m/>
  </r>
  <r>
    <x v="4"/>
    <x v="1"/>
    <m/>
    <m/>
    <m/>
    <m/>
    <m/>
    <m/>
  </r>
  <r>
    <x v="4"/>
    <x v="2"/>
    <m/>
    <m/>
    <m/>
    <m/>
    <m/>
    <m/>
  </r>
  <r>
    <x v="4"/>
    <x v="3"/>
    <m/>
    <m/>
    <m/>
    <m/>
    <m/>
    <m/>
  </r>
  <r>
    <x v="4"/>
    <x v="4"/>
    <m/>
    <m/>
    <m/>
    <m/>
    <m/>
    <m/>
  </r>
  <r>
    <x v="4"/>
    <x v="5"/>
    <m/>
    <m/>
    <m/>
    <m/>
    <m/>
    <m/>
  </r>
  <r>
    <x v="4"/>
    <x v="6"/>
    <m/>
    <m/>
    <m/>
    <m/>
    <m/>
    <m/>
  </r>
  <r>
    <x v="4"/>
    <x v="7"/>
    <m/>
    <m/>
    <m/>
    <m/>
    <m/>
    <m/>
  </r>
  <r>
    <x v="4"/>
    <x v="8"/>
    <m/>
    <m/>
    <m/>
    <m/>
    <m/>
    <m/>
  </r>
  <r>
    <x v="4"/>
    <x v="9"/>
    <m/>
    <m/>
    <m/>
    <m/>
    <m/>
    <m/>
  </r>
  <r>
    <x v="4"/>
    <x v="10"/>
    <m/>
    <m/>
    <m/>
    <m/>
    <m/>
    <m/>
  </r>
  <r>
    <x v="4"/>
    <x v="11"/>
    <m/>
    <m/>
    <m/>
    <m/>
    <m/>
    <m/>
  </r>
  <r>
    <x v="4"/>
    <x v="12"/>
    <m/>
    <m/>
    <m/>
    <m/>
    <m/>
    <m/>
  </r>
  <r>
    <x v="4"/>
    <x v="13"/>
    <m/>
    <m/>
    <m/>
    <m/>
    <m/>
    <m/>
  </r>
  <r>
    <x v="4"/>
    <x v="14"/>
    <m/>
    <m/>
    <m/>
    <m/>
    <m/>
    <m/>
  </r>
  <r>
    <x v="4"/>
    <x v="15"/>
    <m/>
    <m/>
    <m/>
    <m/>
    <m/>
    <m/>
  </r>
  <r>
    <x v="4"/>
    <x v="16"/>
    <m/>
    <m/>
    <m/>
    <m/>
    <m/>
    <m/>
  </r>
  <r>
    <x v="4"/>
    <x v="17"/>
    <m/>
    <m/>
    <m/>
    <m/>
    <m/>
    <m/>
  </r>
  <r>
    <x v="4"/>
    <x v="18"/>
    <m/>
    <m/>
    <m/>
    <m/>
    <m/>
    <m/>
  </r>
  <r>
    <x v="4"/>
    <x v="19"/>
    <m/>
    <m/>
    <m/>
    <m/>
    <m/>
    <m/>
  </r>
  <r>
    <x v="4"/>
    <x v="20"/>
    <m/>
    <m/>
    <m/>
    <m/>
    <m/>
    <m/>
  </r>
  <r>
    <x v="4"/>
    <x v="21"/>
    <m/>
    <m/>
    <m/>
    <m/>
    <m/>
    <m/>
  </r>
  <r>
    <x v="4"/>
    <x v="22"/>
    <m/>
    <m/>
    <m/>
    <m/>
    <m/>
    <m/>
  </r>
  <r>
    <x v="5"/>
    <x v="0"/>
    <n v="1687"/>
    <n v="536"/>
    <n v="1043"/>
    <n v="102"/>
    <n v="6"/>
    <s v="（１９）"/>
  </r>
  <r>
    <x v="5"/>
    <x v="1"/>
    <n v="2"/>
    <n v="0"/>
    <n v="2"/>
    <n v="0"/>
    <n v="0"/>
    <s v="-"/>
  </r>
  <r>
    <x v="5"/>
    <x v="2"/>
    <n v="0"/>
    <n v="0"/>
    <n v="0"/>
    <n v="0"/>
    <n v="0"/>
    <s v="-"/>
  </r>
  <r>
    <x v="5"/>
    <x v="3"/>
    <n v="0"/>
    <n v="0"/>
    <n v="0"/>
    <n v="0"/>
    <n v="0"/>
    <s v="-"/>
  </r>
  <r>
    <x v="5"/>
    <x v="4"/>
    <n v="227"/>
    <n v="33"/>
    <n v="194"/>
    <n v="0"/>
    <n v="0"/>
    <s v="-"/>
  </r>
  <r>
    <x v="5"/>
    <x v="5"/>
    <n v="223"/>
    <n v="21"/>
    <n v="202"/>
    <n v="0"/>
    <n v="0"/>
    <s v="-"/>
  </r>
  <r>
    <x v="5"/>
    <x v="6"/>
    <n v="1"/>
    <n v="0"/>
    <n v="1"/>
    <n v="0"/>
    <n v="0"/>
    <s v="（３）"/>
  </r>
  <r>
    <x v="5"/>
    <x v="7"/>
    <n v="8"/>
    <n v="0"/>
    <n v="8"/>
    <n v="0"/>
    <n v="0"/>
    <s v="-"/>
  </r>
  <r>
    <x v="5"/>
    <x v="8"/>
    <n v="76"/>
    <n v="2"/>
    <n v="73"/>
    <n v="1"/>
    <n v="0"/>
    <s v="-"/>
  </r>
  <r>
    <x v="5"/>
    <x v="9"/>
    <n v="322"/>
    <n v="94"/>
    <n v="222"/>
    <n v="6"/>
    <n v="0"/>
    <s v="-"/>
  </r>
  <r>
    <x v="5"/>
    <x v="10"/>
    <n v="8"/>
    <n v="0"/>
    <n v="6"/>
    <n v="2"/>
    <n v="0"/>
    <s v="-"/>
  </r>
  <r>
    <x v="5"/>
    <x v="11"/>
    <n v="183"/>
    <n v="84"/>
    <n v="99"/>
    <n v="0"/>
    <n v="0"/>
    <s v="-"/>
  </r>
  <r>
    <x v="5"/>
    <x v="12"/>
    <n v="43"/>
    <n v="21"/>
    <n v="20"/>
    <n v="2"/>
    <n v="0"/>
    <s v="-"/>
  </r>
  <r>
    <x v="5"/>
    <x v="13"/>
    <n v="156"/>
    <n v="88"/>
    <n v="68"/>
    <n v="0"/>
    <n v="0"/>
    <s v="-"/>
  </r>
  <r>
    <x v="5"/>
    <x v="14"/>
    <n v="127"/>
    <n v="88"/>
    <n v="39"/>
    <n v="0"/>
    <n v="0"/>
    <s v="（１）"/>
  </r>
  <r>
    <x v="5"/>
    <x v="15"/>
    <n v="56"/>
    <n v="37"/>
    <n v="16"/>
    <n v="3"/>
    <n v="0"/>
    <s v="（１１）"/>
  </r>
  <r>
    <x v="5"/>
    <x v="16"/>
    <n v="126"/>
    <n v="52"/>
    <n v="23"/>
    <n v="51"/>
    <n v="0"/>
    <s v="（２）"/>
  </r>
  <r>
    <x v="5"/>
    <x v="17"/>
    <n v="5"/>
    <n v="0"/>
    <n v="3"/>
    <n v="2"/>
    <n v="0"/>
    <s v="-"/>
  </r>
  <r>
    <x v="5"/>
    <x v="18"/>
    <n v="124"/>
    <n v="16"/>
    <n v="67"/>
    <n v="35"/>
    <n v="6"/>
    <s v="（２）"/>
  </r>
  <r>
    <x v="5"/>
    <x v="19"/>
    <s v="-"/>
    <s v="-"/>
    <s v="-"/>
    <s v="-"/>
    <s v="-"/>
    <s v="-"/>
  </r>
  <r>
    <x v="5"/>
    <x v="20"/>
    <n v="2"/>
    <n v="0"/>
    <n v="2"/>
    <n v="0"/>
    <n v="0"/>
    <s v="-"/>
  </r>
  <r>
    <x v="5"/>
    <x v="21"/>
    <n v="450"/>
    <n v="54"/>
    <n v="396"/>
    <n v="0"/>
    <n v="0"/>
    <s v="-"/>
  </r>
  <r>
    <x v="5"/>
    <x v="22"/>
    <n v="1235"/>
    <n v="482"/>
    <n v="645"/>
    <n v="102"/>
    <n v="6"/>
    <s v="（１９）"/>
  </r>
</pivotCacheRecords>
</file>

<file path=xl/pivotCache/pivotCacheRecords40.xml><?xml version="1.0" encoding="utf-8"?>
<pivotCacheRecords xmlns="http://schemas.openxmlformats.org/spreadsheetml/2006/main" xmlns:r="http://schemas.openxmlformats.org/officeDocument/2006/relationships" count="16">
  <r>
    <x v="0"/>
    <n v="14749"/>
    <n v="39078"/>
    <n v="18744"/>
    <n v="47518"/>
    <n v="24269"/>
    <n v="23249"/>
  </r>
  <r>
    <x v="1"/>
    <n v="14965"/>
    <n v="39397"/>
    <n v="18871"/>
    <n v="47538"/>
    <n v="24241"/>
    <n v="23297"/>
  </r>
  <r>
    <x v="2"/>
    <n v="15163"/>
    <n v="39669"/>
    <n v="19053"/>
    <n v="47482"/>
    <n v="24191"/>
    <n v="23291"/>
  </r>
  <r>
    <x v="3"/>
    <n v="15383"/>
    <n v="39993"/>
    <n v="19328"/>
    <n v="47435"/>
    <n v="24131"/>
    <n v="23304"/>
  </r>
  <r>
    <x v="4"/>
    <n v="15565"/>
    <n v="40276"/>
    <n v="19756"/>
    <n v="48016"/>
    <n v="24455"/>
    <n v="23561"/>
  </r>
  <r>
    <x v="5"/>
    <n v="15797"/>
    <n v="40556"/>
    <n v="19925"/>
    <n v="47971"/>
    <n v="24419"/>
    <n v="23552"/>
  </r>
  <r>
    <x v="6"/>
    <n v="15948"/>
    <n v="40737"/>
    <n v="20098"/>
    <n v="48092"/>
    <n v="24425"/>
    <n v="23667"/>
  </r>
  <r>
    <x v="7"/>
    <n v="16093"/>
    <n v="40897"/>
    <n v="20422"/>
    <n v="48319"/>
    <n v="24562"/>
    <n v="23757"/>
  </r>
  <r>
    <x v="8"/>
    <n v="16255"/>
    <n v="41125"/>
    <n v="20668"/>
    <n v="48372"/>
    <n v="24608"/>
    <n v="23764"/>
  </r>
  <r>
    <x v="9"/>
    <n v="16405"/>
    <n v="41269"/>
    <n v="20908"/>
    <n v="48446"/>
    <n v="24609"/>
    <n v="23837"/>
  </r>
  <r>
    <x v="10"/>
    <n v="16632"/>
    <n v="41490"/>
    <n v="21457"/>
    <n v="48695"/>
    <n v="24746"/>
    <n v="23949"/>
  </r>
  <r>
    <x v="11"/>
    <n v="16751"/>
    <n v="41603"/>
    <n v="21831"/>
    <n v="48933"/>
    <n v="24836"/>
    <n v="24097"/>
  </r>
  <r>
    <x v="12"/>
    <n v="16843"/>
    <n v="41703"/>
    <n v="22083"/>
    <n v="49064"/>
    <n v="24941"/>
    <n v="24123"/>
  </r>
  <r>
    <x v="13"/>
    <n v="16895"/>
    <n v="41713"/>
    <n v="22350"/>
    <n v="49063"/>
    <n v="24966"/>
    <n v="24097"/>
  </r>
  <r>
    <x v="14"/>
    <n v="16973"/>
    <n v="41717"/>
    <n v="22581"/>
    <n v="49134"/>
    <n v="25000"/>
    <n v="24134"/>
  </r>
  <r>
    <x v="15"/>
    <n v="17033"/>
    <n v="41632"/>
    <n v="22695"/>
    <n v="48997"/>
    <n v="24933"/>
    <n v="24064"/>
  </r>
</pivotCacheRecords>
</file>

<file path=xl/pivotCache/pivotCacheRecords41.xml><?xml version="1.0" encoding="utf-8"?>
<pivotCacheRecords xmlns="http://schemas.openxmlformats.org/spreadsheetml/2006/main" xmlns:r="http://schemas.openxmlformats.org/officeDocument/2006/relationships" count="542">
  <r>
    <x v="0"/>
    <x v="0"/>
    <s v="総数"/>
    <n v="1342"/>
    <n v="18042"/>
    <n v="47773"/>
    <n v="24288"/>
    <n v="23485"/>
  </r>
  <r>
    <x v="0"/>
    <x v="1"/>
    <s v="田端"/>
    <n v="133.5"/>
    <n v="419"/>
    <n v="1160"/>
    <n v="594"/>
    <n v="566"/>
  </r>
  <r>
    <x v="0"/>
    <x v="2"/>
    <s v="一之宮"/>
    <n v="42.5"/>
    <n v="9"/>
    <n v="20"/>
    <n v="12"/>
    <n v="8"/>
  </r>
  <r>
    <x v="0"/>
    <x v="2"/>
    <s v="一之宮1丁目"/>
    <n v="18.7"/>
    <n v="486"/>
    <n v="1274"/>
    <n v="645"/>
    <n v="629"/>
  </r>
  <r>
    <x v="0"/>
    <x v="2"/>
    <s v="一之宮2丁目"/>
    <n v="15.6"/>
    <n v="525"/>
    <n v="1289"/>
    <n v="660"/>
    <n v="629"/>
  </r>
  <r>
    <x v="0"/>
    <x v="2"/>
    <s v="一之宮3丁目"/>
    <n v="23.5"/>
    <n v="701"/>
    <n v="1916"/>
    <n v="959"/>
    <n v="957"/>
  </r>
  <r>
    <x v="0"/>
    <x v="2"/>
    <s v="一之宮4丁目"/>
    <n v="21.8"/>
    <n v="646"/>
    <n v="1766"/>
    <n v="907"/>
    <n v="859"/>
  </r>
  <r>
    <x v="0"/>
    <x v="2"/>
    <s v="一之宮5丁目"/>
    <n v="23.1"/>
    <n v="279"/>
    <n v="747"/>
    <n v="379"/>
    <n v="368"/>
  </r>
  <r>
    <x v="0"/>
    <x v="2"/>
    <s v="一之宮6丁目"/>
    <n v="31.7"/>
    <n v="140"/>
    <n v="389"/>
    <n v="209"/>
    <n v="180"/>
  </r>
  <r>
    <x v="0"/>
    <x v="2"/>
    <s v="一之宮7丁目"/>
    <n v="27"/>
    <n v="663"/>
    <n v="1591"/>
    <n v="853"/>
    <n v="738"/>
  </r>
  <r>
    <x v="0"/>
    <x v="2"/>
    <s v="一之宮8丁目"/>
    <n v="20.100000000000001"/>
    <n v="244"/>
    <n v="642"/>
    <n v="336"/>
    <n v="306"/>
  </r>
  <r>
    <x v="0"/>
    <x v="2"/>
    <s v="一之宮9丁目"/>
    <n v="30.4"/>
    <n v="634"/>
    <n v="1475"/>
    <n v="763"/>
    <n v="712"/>
  </r>
  <r>
    <x v="0"/>
    <x v="3"/>
    <s v="中瀬"/>
    <n v="18.8"/>
    <n v="911"/>
    <n v="2318"/>
    <n v="1165"/>
    <n v="1153"/>
  </r>
  <r>
    <x v="0"/>
    <x v="4"/>
    <s v="大曲1丁目"/>
    <n v="15.3"/>
    <n v="467"/>
    <n v="1265"/>
    <n v="629"/>
    <n v="636"/>
  </r>
  <r>
    <x v="0"/>
    <x v="4"/>
    <s v="大曲2丁目"/>
    <n v="10.7"/>
    <n v="150"/>
    <n v="404"/>
    <n v="210"/>
    <n v="194"/>
  </r>
  <r>
    <x v="0"/>
    <x v="4"/>
    <s v="大曲3丁目"/>
    <n v="16.600000000000001"/>
    <n v="369"/>
    <n v="1002"/>
    <n v="499"/>
    <n v="503"/>
  </r>
  <r>
    <x v="0"/>
    <x v="4"/>
    <s v="大曲4丁目"/>
    <n v="13.7"/>
    <n v="56"/>
    <n v="142"/>
    <n v="69"/>
    <n v="73"/>
  </r>
  <r>
    <x v="0"/>
    <x v="5"/>
    <s v="岡田"/>
    <n v="54.9"/>
    <n v="761"/>
    <n v="1714"/>
    <n v="867"/>
    <n v="847"/>
  </r>
  <r>
    <x v="0"/>
    <x v="5"/>
    <s v="岡田3丁目"/>
    <n v="20.5"/>
    <n v="550"/>
    <n v="1428"/>
    <n v="733"/>
    <n v="695"/>
  </r>
  <r>
    <x v="0"/>
    <x v="5"/>
    <s v="岡田4丁目"/>
    <n v="18.2"/>
    <n v="516"/>
    <n v="1394"/>
    <n v="712"/>
    <n v="682"/>
  </r>
  <r>
    <x v="0"/>
    <x v="5"/>
    <s v="岡田5丁目"/>
    <n v="9.9"/>
    <n v="458"/>
    <n v="947"/>
    <n v="575"/>
    <n v="372"/>
  </r>
  <r>
    <x v="0"/>
    <x v="5"/>
    <s v="岡田6丁目"/>
    <n v="22.5"/>
    <n v="192"/>
    <n v="470"/>
    <n v="250"/>
    <n v="220"/>
  </r>
  <r>
    <x v="0"/>
    <x v="5"/>
    <s v="岡田7丁目"/>
    <n v="18.5"/>
    <n v="768"/>
    <n v="1857"/>
    <n v="870"/>
    <n v="987"/>
  </r>
  <r>
    <x v="0"/>
    <x v="5"/>
    <s v="岡田8丁目"/>
    <n v="11.8"/>
    <n v="377"/>
    <n v="1043"/>
    <n v="502"/>
    <n v="541"/>
  </r>
  <r>
    <x v="0"/>
    <x v="6"/>
    <s v="大蔵"/>
    <n v="32.6"/>
    <n v="157"/>
    <n v="537"/>
    <n v="243"/>
    <n v="294"/>
  </r>
  <r>
    <x v="0"/>
    <x v="7"/>
    <s v="小谷"/>
    <s v="-"/>
    <n v="16"/>
    <n v="44"/>
    <n v="16"/>
    <n v="28"/>
  </r>
  <r>
    <x v="0"/>
    <x v="7"/>
    <s v="小谷1丁目"/>
    <n v="14.3"/>
    <n v="347"/>
    <n v="1118"/>
    <n v="557"/>
    <n v="561"/>
  </r>
  <r>
    <x v="0"/>
    <x v="7"/>
    <s v="小谷2丁目"/>
    <n v="23.8"/>
    <n v="265"/>
    <n v="760"/>
    <n v="391"/>
    <n v="369"/>
  </r>
  <r>
    <x v="0"/>
    <x v="7"/>
    <s v="小谷3丁目"/>
    <n v="13.9"/>
    <n v="374"/>
    <n v="1017"/>
    <n v="514"/>
    <n v="503"/>
  </r>
  <r>
    <x v="0"/>
    <x v="7"/>
    <s v="小谷4丁目"/>
    <n v="14.4"/>
    <n v="57"/>
    <n v="163"/>
    <n v="90"/>
    <n v="73"/>
  </r>
  <r>
    <x v="0"/>
    <x v="8"/>
    <s v="小動"/>
    <n v="61"/>
    <n v="450"/>
    <n v="1335"/>
    <n v="683"/>
    <n v="652"/>
  </r>
  <r>
    <x v="0"/>
    <x v="9"/>
    <s v="宮山"/>
    <n v="326.10000000000002"/>
    <n v="2692"/>
    <n v="7752"/>
    <n v="3773"/>
    <n v="3979"/>
  </r>
  <r>
    <x v="0"/>
    <x v="10"/>
    <s v="倉見"/>
    <n v="236.6"/>
    <n v="3363"/>
    <n v="8794"/>
    <n v="4623"/>
    <n v="4171"/>
  </r>
  <r>
    <x v="1"/>
    <x v="0"/>
    <s v="総数"/>
    <n v="1342"/>
    <n v="18033"/>
    <n v="47672"/>
    <n v="24184"/>
    <n v="23488"/>
  </r>
  <r>
    <x v="1"/>
    <x v="1"/>
    <s v="田端"/>
    <n v="133.5"/>
    <n v="424"/>
    <n v="1189"/>
    <n v="615"/>
    <n v="574"/>
  </r>
  <r>
    <x v="1"/>
    <x v="2"/>
    <s v="一之宮"/>
    <n v="42.5"/>
    <n v="10"/>
    <n v="23"/>
    <n v="15"/>
    <n v="8"/>
  </r>
  <r>
    <x v="1"/>
    <x v="2"/>
    <s v="一之宮1丁目"/>
    <n v="18.7"/>
    <n v="482"/>
    <n v="1289"/>
    <n v="652"/>
    <n v="637"/>
  </r>
  <r>
    <x v="1"/>
    <x v="2"/>
    <s v="一之宮2丁目"/>
    <n v="15.6"/>
    <n v="497"/>
    <n v="1291"/>
    <n v="666"/>
    <n v="625"/>
  </r>
  <r>
    <x v="1"/>
    <x v="2"/>
    <s v="一之宮3丁目"/>
    <n v="23.5"/>
    <n v="716"/>
    <n v="1920"/>
    <n v="964"/>
    <n v="956"/>
  </r>
  <r>
    <x v="1"/>
    <x v="2"/>
    <s v="一之宮4丁目"/>
    <n v="21.8"/>
    <n v="645"/>
    <n v="1745"/>
    <n v="886"/>
    <n v="859"/>
  </r>
  <r>
    <x v="1"/>
    <x v="2"/>
    <s v="一之宮5丁目"/>
    <n v="23.1"/>
    <n v="292"/>
    <n v="741"/>
    <n v="387"/>
    <n v="354"/>
  </r>
  <r>
    <x v="1"/>
    <x v="2"/>
    <s v="一之宮6丁目"/>
    <n v="31.7"/>
    <n v="152"/>
    <n v="411"/>
    <n v="225"/>
    <n v="186"/>
  </r>
  <r>
    <x v="1"/>
    <x v="2"/>
    <s v="一之宮7丁目"/>
    <n v="27"/>
    <n v="684"/>
    <n v="1596"/>
    <n v="819"/>
    <n v="777"/>
  </r>
  <r>
    <x v="1"/>
    <x v="2"/>
    <s v="一之宮8丁目"/>
    <n v="20.100000000000001"/>
    <n v="244"/>
    <n v="644"/>
    <n v="331"/>
    <n v="313"/>
  </r>
  <r>
    <x v="1"/>
    <x v="2"/>
    <s v="一之宮9丁目"/>
    <n v="30.4"/>
    <n v="591"/>
    <n v="1451"/>
    <n v="758"/>
    <n v="693"/>
  </r>
  <r>
    <x v="1"/>
    <x v="3"/>
    <s v="中瀬"/>
    <n v="18.8"/>
    <n v="919"/>
    <n v="2336"/>
    <n v="1175"/>
    <n v="1161"/>
  </r>
  <r>
    <x v="1"/>
    <x v="4"/>
    <s v="大曲1丁目"/>
    <n v="15.3"/>
    <n v="473"/>
    <n v="1299"/>
    <n v="654"/>
    <n v="645"/>
  </r>
  <r>
    <x v="1"/>
    <x v="4"/>
    <s v="大曲2丁目"/>
    <n v="10.7"/>
    <n v="150"/>
    <n v="411"/>
    <n v="205"/>
    <n v="206"/>
  </r>
  <r>
    <x v="1"/>
    <x v="4"/>
    <s v="大曲3丁目"/>
    <n v="16.600000000000001"/>
    <n v="381"/>
    <n v="1025"/>
    <n v="511"/>
    <n v="514"/>
  </r>
  <r>
    <x v="1"/>
    <x v="4"/>
    <s v="大曲4丁目"/>
    <n v="13.7"/>
    <n v="60"/>
    <n v="139"/>
    <n v="72"/>
    <n v="67"/>
  </r>
  <r>
    <x v="1"/>
    <x v="5"/>
    <s v="岡田"/>
    <n v="54.9"/>
    <n v="758"/>
    <n v="1672"/>
    <n v="848"/>
    <n v="824"/>
  </r>
  <r>
    <x v="1"/>
    <x v="5"/>
    <s v="岡田3丁目"/>
    <n v="20.5"/>
    <n v="526"/>
    <n v="1435"/>
    <n v="731"/>
    <n v="704"/>
  </r>
  <r>
    <x v="1"/>
    <x v="5"/>
    <s v="岡田4丁目"/>
    <n v="18.2"/>
    <n v="485"/>
    <n v="1381"/>
    <n v="704"/>
    <n v="677"/>
  </r>
  <r>
    <x v="1"/>
    <x v="5"/>
    <s v="岡田5丁目"/>
    <n v="9.9"/>
    <n v="409"/>
    <n v="907"/>
    <n v="519"/>
    <n v="388"/>
  </r>
  <r>
    <x v="1"/>
    <x v="5"/>
    <s v="岡田6丁目"/>
    <n v="22.5"/>
    <n v="182"/>
    <n v="451"/>
    <n v="237"/>
    <n v="214"/>
  </r>
  <r>
    <x v="1"/>
    <x v="5"/>
    <s v="岡田7丁目"/>
    <n v="18.5"/>
    <n v="754"/>
    <n v="1807"/>
    <n v="854"/>
    <n v="953"/>
  </r>
  <r>
    <x v="1"/>
    <x v="5"/>
    <s v="岡田8丁目"/>
    <n v="11.8"/>
    <n v="385"/>
    <n v="1068"/>
    <n v="515"/>
    <n v="553"/>
  </r>
  <r>
    <x v="1"/>
    <x v="6"/>
    <s v="大蔵"/>
    <n v="32.6"/>
    <n v="163"/>
    <n v="531"/>
    <n v="245"/>
    <n v="286"/>
  </r>
  <r>
    <x v="1"/>
    <x v="7"/>
    <s v="小谷"/>
    <s v="-"/>
    <n v="19"/>
    <n v="56"/>
    <n v="22"/>
    <n v="34"/>
  </r>
  <r>
    <x v="1"/>
    <x v="7"/>
    <s v="小谷1丁目"/>
    <n v="14.3"/>
    <n v="350"/>
    <n v="1101"/>
    <n v="549"/>
    <n v="552"/>
  </r>
  <r>
    <x v="1"/>
    <x v="7"/>
    <s v="小谷2丁目"/>
    <n v="23.8"/>
    <n v="275"/>
    <n v="818"/>
    <n v="413"/>
    <n v="405"/>
  </r>
  <r>
    <x v="1"/>
    <x v="7"/>
    <s v="小谷3丁目"/>
    <n v="13.9"/>
    <n v="377"/>
    <n v="1015"/>
    <n v="511"/>
    <n v="504"/>
  </r>
  <r>
    <x v="1"/>
    <x v="7"/>
    <s v="小谷4丁目"/>
    <n v="14.4"/>
    <n v="56"/>
    <n v="162"/>
    <n v="88"/>
    <n v="74"/>
  </r>
  <r>
    <x v="1"/>
    <x v="8"/>
    <s v="小動"/>
    <n v="61"/>
    <n v="445"/>
    <n v="1314"/>
    <n v="665"/>
    <n v="649"/>
  </r>
  <r>
    <x v="1"/>
    <x v="9"/>
    <s v="宮山"/>
    <n v="326.10000000000002"/>
    <n v="2716"/>
    <n v="7626"/>
    <n v="3719"/>
    <n v="3907"/>
  </r>
  <r>
    <x v="1"/>
    <x v="10"/>
    <s v="倉見"/>
    <n v="236.6"/>
    <n v="3413"/>
    <n v="8818"/>
    <n v="4629"/>
    <n v="4189"/>
  </r>
  <r>
    <x v="2"/>
    <x v="0"/>
    <s v="総数"/>
    <n v="1342"/>
    <n v="18202"/>
    <n v="47549"/>
    <n v="24086"/>
    <n v="23463"/>
  </r>
  <r>
    <x v="2"/>
    <x v="1"/>
    <s v="田端"/>
    <n v="133.5"/>
    <n v="424"/>
    <n v="1165"/>
    <n v="606"/>
    <n v="559"/>
  </r>
  <r>
    <x v="2"/>
    <x v="2"/>
    <s v="一之宮"/>
    <n v="42.5"/>
    <n v="10"/>
    <n v="23"/>
    <n v="15"/>
    <n v="8"/>
  </r>
  <r>
    <x v="2"/>
    <x v="2"/>
    <s v="一之宮1丁目"/>
    <n v="18.7"/>
    <n v="481"/>
    <n v="1284"/>
    <n v="640"/>
    <n v="644"/>
  </r>
  <r>
    <x v="2"/>
    <x v="2"/>
    <s v="一之宮2丁目"/>
    <n v="15.6"/>
    <n v="484"/>
    <n v="1270"/>
    <n v="661"/>
    <n v="609"/>
  </r>
  <r>
    <x v="2"/>
    <x v="2"/>
    <s v="一之宮3丁目"/>
    <n v="23.5"/>
    <n v="715"/>
    <n v="1899"/>
    <n v="951"/>
    <n v="948"/>
  </r>
  <r>
    <x v="2"/>
    <x v="2"/>
    <s v="一之宮4丁目"/>
    <n v="21.8"/>
    <n v="644"/>
    <n v="1734"/>
    <n v="879"/>
    <n v="855"/>
  </r>
  <r>
    <x v="2"/>
    <x v="2"/>
    <s v="一之宮5丁目"/>
    <n v="23.1"/>
    <n v="289"/>
    <n v="722"/>
    <n v="380"/>
    <n v="342"/>
  </r>
  <r>
    <x v="2"/>
    <x v="2"/>
    <s v="一之宮6丁目"/>
    <n v="31.7"/>
    <n v="152"/>
    <n v="407"/>
    <n v="223"/>
    <n v="184"/>
  </r>
  <r>
    <x v="2"/>
    <x v="2"/>
    <s v="一之宮7丁目"/>
    <n v="27"/>
    <n v="674"/>
    <n v="1539"/>
    <n v="784"/>
    <n v="755"/>
  </r>
  <r>
    <x v="2"/>
    <x v="2"/>
    <s v="一之宮8丁目"/>
    <n v="20.100000000000001"/>
    <n v="247"/>
    <n v="642"/>
    <n v="330"/>
    <n v="312"/>
  </r>
  <r>
    <x v="2"/>
    <x v="2"/>
    <s v="一之宮9丁目"/>
    <n v="30.4"/>
    <n v="591"/>
    <n v="1455"/>
    <n v="758"/>
    <n v="697"/>
  </r>
  <r>
    <x v="2"/>
    <x v="3"/>
    <s v="中瀬"/>
    <n v="18.8"/>
    <n v="944"/>
    <n v="2339"/>
    <n v="1172"/>
    <n v="1167"/>
  </r>
  <r>
    <x v="2"/>
    <x v="4"/>
    <s v="大曲1丁目"/>
    <n v="15.3"/>
    <n v="489"/>
    <n v="1320"/>
    <n v="668"/>
    <n v="652"/>
  </r>
  <r>
    <x v="2"/>
    <x v="4"/>
    <s v="大曲2丁目"/>
    <n v="10.7"/>
    <n v="148"/>
    <n v="415"/>
    <n v="210"/>
    <n v="205"/>
  </r>
  <r>
    <x v="2"/>
    <x v="4"/>
    <s v="大曲3丁目"/>
    <n v="16.600000000000001"/>
    <n v="381"/>
    <n v="1017"/>
    <n v="512"/>
    <n v="505"/>
  </r>
  <r>
    <x v="2"/>
    <x v="4"/>
    <s v="大曲4丁目"/>
    <n v="13.7"/>
    <n v="56"/>
    <n v="133"/>
    <n v="68"/>
    <n v="65"/>
  </r>
  <r>
    <x v="2"/>
    <x v="5"/>
    <s v="岡田"/>
    <n v="54.9"/>
    <n v="781"/>
    <n v="1694"/>
    <n v="865"/>
    <n v="829"/>
  </r>
  <r>
    <x v="2"/>
    <x v="5"/>
    <s v="岡田3丁目"/>
    <n v="20.5"/>
    <n v="566"/>
    <n v="1516"/>
    <n v="754"/>
    <n v="762"/>
  </r>
  <r>
    <x v="2"/>
    <x v="5"/>
    <s v="岡田4丁目"/>
    <n v="18.2"/>
    <n v="501"/>
    <n v="1399"/>
    <n v="712"/>
    <n v="687"/>
  </r>
  <r>
    <x v="2"/>
    <x v="5"/>
    <s v="岡田5丁目"/>
    <n v="9.9"/>
    <n v="411"/>
    <n v="901"/>
    <n v="515"/>
    <n v="386"/>
  </r>
  <r>
    <x v="2"/>
    <x v="5"/>
    <s v="岡田6丁目"/>
    <n v="22.5"/>
    <n v="182"/>
    <n v="436"/>
    <n v="231"/>
    <n v="205"/>
  </r>
  <r>
    <x v="2"/>
    <x v="5"/>
    <s v="岡田7丁目"/>
    <n v="18.5"/>
    <n v="748"/>
    <n v="1752"/>
    <n v="824"/>
    <n v="928"/>
  </r>
  <r>
    <x v="2"/>
    <x v="5"/>
    <s v="岡田8丁目"/>
    <n v="11.8"/>
    <n v="393"/>
    <n v="1087"/>
    <n v="531"/>
    <n v="556"/>
  </r>
  <r>
    <x v="2"/>
    <x v="6"/>
    <s v="大蔵"/>
    <n v="32.6"/>
    <n v="172"/>
    <n v="562"/>
    <n v="261"/>
    <n v="301"/>
  </r>
  <r>
    <x v="2"/>
    <x v="7"/>
    <s v="小谷"/>
    <s v="-"/>
    <n v="23"/>
    <n v="63"/>
    <n v="26"/>
    <n v="37"/>
  </r>
  <r>
    <x v="2"/>
    <x v="7"/>
    <s v="小谷1丁目"/>
    <n v="14.3"/>
    <n v="342"/>
    <n v="1074"/>
    <n v="532"/>
    <n v="542"/>
  </r>
  <r>
    <x v="2"/>
    <x v="7"/>
    <s v="小谷2丁目"/>
    <n v="23.8"/>
    <n v="302"/>
    <n v="881"/>
    <n v="443"/>
    <n v="438"/>
  </r>
  <r>
    <x v="2"/>
    <x v="7"/>
    <s v="小谷3丁目"/>
    <n v="13.9"/>
    <n v="390"/>
    <n v="1009"/>
    <n v="508"/>
    <n v="501"/>
  </r>
  <r>
    <x v="2"/>
    <x v="7"/>
    <s v="小谷4丁目"/>
    <n v="14.4"/>
    <n v="60"/>
    <n v="176"/>
    <n v="94"/>
    <n v="82"/>
  </r>
  <r>
    <x v="2"/>
    <x v="8"/>
    <s v="小動"/>
    <n v="61"/>
    <n v="455"/>
    <n v="1321"/>
    <n v="667"/>
    <n v="654"/>
  </r>
  <r>
    <x v="2"/>
    <x v="9"/>
    <s v="宮山"/>
    <n v="326.10000000000002"/>
    <n v="2667"/>
    <n v="7435"/>
    <n v="3610"/>
    <n v="3825"/>
  </r>
  <r>
    <x v="2"/>
    <x v="10"/>
    <s v="倉見"/>
    <n v="236.6"/>
    <n v="3480"/>
    <n v="8879"/>
    <n v="4656"/>
    <n v="4223"/>
  </r>
  <r>
    <x v="3"/>
    <x v="0"/>
    <s v="総数"/>
    <n v="1342"/>
    <n v="18443"/>
    <n v="47540"/>
    <n v="24122"/>
    <n v="23418"/>
  </r>
  <r>
    <x v="3"/>
    <x v="1"/>
    <s v="田端"/>
    <n v="133.5"/>
    <n v="435"/>
    <n v="1154"/>
    <n v="602"/>
    <n v="552"/>
  </r>
  <r>
    <x v="3"/>
    <x v="2"/>
    <s v="一之宮"/>
    <n v="42.5"/>
    <n v="10"/>
    <n v="22"/>
    <n v="14"/>
    <n v="8"/>
  </r>
  <r>
    <x v="3"/>
    <x v="2"/>
    <s v="一之宮1丁目"/>
    <n v="18.7"/>
    <n v="484"/>
    <n v="1275"/>
    <n v="645"/>
    <n v="630"/>
  </r>
  <r>
    <x v="3"/>
    <x v="2"/>
    <s v="一之宮2丁目"/>
    <n v="15.6"/>
    <n v="502"/>
    <n v="1256"/>
    <n v="657"/>
    <n v="599"/>
  </r>
  <r>
    <x v="3"/>
    <x v="2"/>
    <s v="一之宮3丁目"/>
    <n v="23.5"/>
    <n v="718"/>
    <n v="1880"/>
    <n v="952"/>
    <n v="928"/>
  </r>
  <r>
    <x v="3"/>
    <x v="2"/>
    <s v="一之宮4丁目"/>
    <n v="21.8"/>
    <n v="652"/>
    <n v="1736"/>
    <n v="875"/>
    <n v="861"/>
  </r>
  <r>
    <x v="3"/>
    <x v="2"/>
    <s v="一之宮5丁目"/>
    <n v="23.1"/>
    <n v="293"/>
    <n v="709"/>
    <n v="372"/>
    <n v="337"/>
  </r>
  <r>
    <x v="3"/>
    <x v="2"/>
    <s v="一之宮6丁目"/>
    <n v="31.7"/>
    <n v="153"/>
    <n v="405"/>
    <n v="222"/>
    <n v="183"/>
  </r>
  <r>
    <x v="3"/>
    <x v="2"/>
    <s v="一之宮7丁目"/>
    <n v="27"/>
    <n v="630"/>
    <n v="1439"/>
    <n v="735"/>
    <n v="704"/>
  </r>
  <r>
    <x v="3"/>
    <x v="2"/>
    <s v="一之宮8丁目"/>
    <n v="20.100000000000001"/>
    <n v="248"/>
    <n v="663"/>
    <n v="335"/>
    <n v="328"/>
  </r>
  <r>
    <x v="3"/>
    <x v="2"/>
    <s v="一之宮9丁目"/>
    <n v="30.4"/>
    <n v="613"/>
    <n v="1479"/>
    <n v="785"/>
    <n v="694"/>
  </r>
  <r>
    <x v="3"/>
    <x v="3"/>
    <s v="中瀬"/>
    <n v="18.8"/>
    <n v="950"/>
    <n v="2333"/>
    <n v="1157"/>
    <n v="1176"/>
  </r>
  <r>
    <x v="3"/>
    <x v="4"/>
    <s v="大曲1丁目"/>
    <n v="15.3"/>
    <n v="508"/>
    <n v="1366"/>
    <n v="687"/>
    <n v="679"/>
  </r>
  <r>
    <x v="3"/>
    <x v="4"/>
    <s v="大曲2丁目"/>
    <n v="10.7"/>
    <n v="147"/>
    <n v="403"/>
    <n v="206"/>
    <n v="197"/>
  </r>
  <r>
    <x v="3"/>
    <x v="4"/>
    <s v="大曲3丁目"/>
    <n v="16.600000000000001"/>
    <n v="385"/>
    <n v="1018"/>
    <n v="518"/>
    <n v="500"/>
  </r>
  <r>
    <x v="3"/>
    <x v="4"/>
    <s v="大曲4丁目"/>
    <n v="13.7"/>
    <n v="55"/>
    <n v="126"/>
    <n v="64"/>
    <n v="62"/>
  </r>
  <r>
    <x v="3"/>
    <x v="5"/>
    <s v="岡田"/>
    <n v="54.9"/>
    <n v="793"/>
    <n v="1695"/>
    <n v="860"/>
    <n v="835"/>
  </r>
  <r>
    <x v="3"/>
    <x v="5"/>
    <s v="岡田3丁目"/>
    <n v="20.5"/>
    <n v="572"/>
    <n v="1519"/>
    <n v="755"/>
    <n v="764"/>
  </r>
  <r>
    <x v="3"/>
    <x v="5"/>
    <s v="岡田4丁目"/>
    <n v="18.2"/>
    <n v="501"/>
    <n v="1386"/>
    <n v="708"/>
    <n v="678"/>
  </r>
  <r>
    <x v="3"/>
    <x v="5"/>
    <s v="岡田5丁目"/>
    <n v="9.9"/>
    <n v="439"/>
    <n v="928"/>
    <n v="533"/>
    <n v="395"/>
  </r>
  <r>
    <x v="3"/>
    <x v="5"/>
    <s v="岡田6丁目"/>
    <n v="22.5"/>
    <n v="187"/>
    <n v="432"/>
    <n v="233"/>
    <n v="199"/>
  </r>
  <r>
    <x v="3"/>
    <x v="5"/>
    <s v="岡田7丁目"/>
    <n v="18.5"/>
    <n v="750"/>
    <n v="1742"/>
    <n v="814"/>
    <n v="928"/>
  </r>
  <r>
    <x v="3"/>
    <x v="5"/>
    <s v="岡田8丁目"/>
    <n v="11.8"/>
    <n v="402"/>
    <n v="1103"/>
    <n v="537"/>
    <n v="566"/>
  </r>
  <r>
    <x v="3"/>
    <x v="6"/>
    <s v="大蔵"/>
    <n v="32.6"/>
    <n v="177"/>
    <n v="583"/>
    <n v="272"/>
    <n v="311"/>
  </r>
  <r>
    <x v="3"/>
    <x v="7"/>
    <s v="小谷"/>
    <s v="-"/>
    <n v="25"/>
    <n v="66"/>
    <n v="27"/>
    <n v="39"/>
  </r>
  <r>
    <x v="3"/>
    <x v="7"/>
    <s v="小谷1丁目"/>
    <n v="14.3"/>
    <n v="341"/>
    <n v="1063"/>
    <n v="521"/>
    <n v="542"/>
  </r>
  <r>
    <x v="3"/>
    <x v="7"/>
    <s v="小谷2丁目"/>
    <n v="23.8"/>
    <n v="302"/>
    <n v="877"/>
    <n v="444"/>
    <n v="433"/>
  </r>
  <r>
    <x v="3"/>
    <x v="7"/>
    <s v="小谷3丁目"/>
    <n v="13.9"/>
    <n v="401"/>
    <n v="1051"/>
    <n v="530"/>
    <n v="521"/>
  </r>
  <r>
    <x v="3"/>
    <x v="7"/>
    <s v="小谷4丁目"/>
    <n v="14.4"/>
    <n v="61"/>
    <n v="183"/>
    <n v="99"/>
    <n v="84"/>
  </r>
  <r>
    <x v="3"/>
    <x v="8"/>
    <s v="小動"/>
    <n v="61"/>
    <n v="459"/>
    <n v="1322"/>
    <n v="669"/>
    <n v="653"/>
  </r>
  <r>
    <x v="3"/>
    <x v="9"/>
    <s v="宮山"/>
    <n v="326.10000000000002"/>
    <n v="2703"/>
    <n v="7433"/>
    <n v="3621"/>
    <n v="3812"/>
  </r>
  <r>
    <x v="3"/>
    <x v="10"/>
    <s v="倉見"/>
    <n v="236.6"/>
    <n v="3547"/>
    <n v="8893"/>
    <n v="4673"/>
    <n v="4220"/>
  </r>
  <r>
    <x v="4"/>
    <x v="0"/>
    <s v="総数"/>
    <n v="1342"/>
    <n v="18631"/>
    <n v="47521"/>
    <n v="24101"/>
    <n v="23420"/>
  </r>
  <r>
    <x v="4"/>
    <x v="1"/>
    <s v="田端"/>
    <n v="133.5"/>
    <n v="421"/>
    <n v="1119"/>
    <n v="571"/>
    <n v="548"/>
  </r>
  <r>
    <x v="4"/>
    <x v="2"/>
    <s v="一之宮"/>
    <n v="42.5"/>
    <n v="10"/>
    <n v="22"/>
    <n v="14"/>
    <n v="8"/>
  </r>
  <r>
    <x v="4"/>
    <x v="2"/>
    <s v="一之宮1丁目"/>
    <n v="18.7"/>
    <n v="492"/>
    <n v="1287"/>
    <n v="649"/>
    <n v="638"/>
  </r>
  <r>
    <x v="4"/>
    <x v="2"/>
    <s v="一之宮2丁目"/>
    <n v="15.6"/>
    <n v="516"/>
    <n v="1293"/>
    <n v="679"/>
    <n v="614"/>
  </r>
  <r>
    <x v="4"/>
    <x v="2"/>
    <s v="一之宮3丁目"/>
    <n v="23.5"/>
    <n v="727"/>
    <n v="1882"/>
    <n v="962"/>
    <n v="920"/>
  </r>
  <r>
    <x v="4"/>
    <x v="2"/>
    <s v="一之宮4丁目"/>
    <n v="21.8"/>
    <n v="656"/>
    <n v="1718"/>
    <n v="859"/>
    <n v="859"/>
  </r>
  <r>
    <x v="4"/>
    <x v="2"/>
    <s v="一之宮5丁目"/>
    <n v="23.1"/>
    <n v="298"/>
    <n v="695"/>
    <n v="359"/>
    <n v="336"/>
  </r>
  <r>
    <x v="4"/>
    <x v="2"/>
    <s v="一之宮6丁目"/>
    <n v="31.7"/>
    <n v="148"/>
    <n v="405"/>
    <n v="218"/>
    <n v="187"/>
  </r>
  <r>
    <x v="4"/>
    <x v="2"/>
    <s v="一之宮7丁目"/>
    <n v="27"/>
    <n v="620"/>
    <n v="1382"/>
    <n v="707"/>
    <n v="675"/>
  </r>
  <r>
    <x v="4"/>
    <x v="2"/>
    <s v="一之宮8丁目"/>
    <n v="20.100000000000001"/>
    <n v="244"/>
    <n v="645"/>
    <n v="326"/>
    <n v="319"/>
  </r>
  <r>
    <x v="4"/>
    <x v="2"/>
    <s v="一之宮9丁目"/>
    <n v="30.4"/>
    <n v="596"/>
    <n v="1424"/>
    <n v="744"/>
    <n v="680"/>
  </r>
  <r>
    <x v="4"/>
    <x v="3"/>
    <s v="中瀬"/>
    <n v="18.8"/>
    <n v="950"/>
    <n v="2310"/>
    <n v="1136"/>
    <n v="1174"/>
  </r>
  <r>
    <x v="4"/>
    <x v="4"/>
    <s v="大曲1丁目"/>
    <n v="15.3"/>
    <n v="518"/>
    <n v="1375"/>
    <n v="696"/>
    <n v="679"/>
  </r>
  <r>
    <x v="4"/>
    <x v="4"/>
    <s v="大曲2丁目"/>
    <n v="10.7"/>
    <n v="164"/>
    <n v="437"/>
    <n v="223"/>
    <n v="214"/>
  </r>
  <r>
    <x v="4"/>
    <x v="4"/>
    <s v="大曲3丁目"/>
    <n v="16.600000000000001"/>
    <n v="383"/>
    <n v="1011"/>
    <n v="510"/>
    <n v="501"/>
  </r>
  <r>
    <x v="4"/>
    <x v="4"/>
    <s v="大曲4丁目"/>
    <n v="13.7"/>
    <n v="69"/>
    <n v="162"/>
    <n v="82"/>
    <n v="80"/>
  </r>
  <r>
    <x v="4"/>
    <x v="5"/>
    <s v="岡田"/>
    <n v="54.9"/>
    <n v="827"/>
    <n v="1724"/>
    <n v="884"/>
    <n v="840"/>
  </r>
  <r>
    <x v="4"/>
    <x v="5"/>
    <s v="岡田3丁目"/>
    <n v="20.5"/>
    <n v="567"/>
    <n v="1488"/>
    <n v="744"/>
    <n v="744"/>
  </r>
  <r>
    <x v="4"/>
    <x v="5"/>
    <s v="岡田4丁目"/>
    <n v="18.2"/>
    <n v="493"/>
    <n v="1365"/>
    <n v="696"/>
    <n v="669"/>
  </r>
  <r>
    <x v="4"/>
    <x v="5"/>
    <s v="岡田5丁目"/>
    <n v="9.9"/>
    <n v="417"/>
    <n v="882"/>
    <n v="497"/>
    <n v="385"/>
  </r>
  <r>
    <x v="4"/>
    <x v="5"/>
    <s v="岡田6丁目"/>
    <n v="22.5"/>
    <n v="186"/>
    <n v="432"/>
    <n v="235"/>
    <n v="197"/>
  </r>
  <r>
    <x v="4"/>
    <x v="5"/>
    <s v="岡田7丁目"/>
    <n v="18.5"/>
    <n v="759"/>
    <n v="1737"/>
    <n v="809"/>
    <n v="928"/>
  </r>
  <r>
    <x v="4"/>
    <x v="5"/>
    <s v="岡田8丁目"/>
    <n v="11.8"/>
    <n v="392"/>
    <n v="1061"/>
    <n v="515"/>
    <n v="546"/>
  </r>
  <r>
    <x v="4"/>
    <x v="6"/>
    <s v="大蔵"/>
    <n v="32.6"/>
    <n v="188"/>
    <n v="614"/>
    <n v="294"/>
    <n v="320"/>
  </r>
  <r>
    <x v="4"/>
    <x v="7"/>
    <s v="小谷"/>
    <s v="-"/>
    <n v="23"/>
    <n v="61"/>
    <n v="27"/>
    <n v="34"/>
  </r>
  <r>
    <x v="4"/>
    <x v="7"/>
    <s v="小谷1丁目"/>
    <n v="14.3"/>
    <n v="334"/>
    <n v="1029"/>
    <n v="503"/>
    <n v="526"/>
  </r>
  <r>
    <x v="4"/>
    <x v="7"/>
    <s v="小谷2丁目"/>
    <n v="23.8"/>
    <n v="314"/>
    <n v="909"/>
    <n v="463"/>
    <n v="446"/>
  </r>
  <r>
    <x v="4"/>
    <x v="7"/>
    <s v="小谷3丁目"/>
    <n v="13.9"/>
    <n v="414"/>
    <n v="1090"/>
    <n v="551"/>
    <n v="539"/>
  </r>
  <r>
    <x v="4"/>
    <x v="7"/>
    <s v="小谷4丁目"/>
    <n v="14.4"/>
    <n v="65"/>
    <n v="190"/>
    <n v="102"/>
    <n v="88"/>
  </r>
  <r>
    <x v="4"/>
    <x v="8"/>
    <s v="小動"/>
    <n v="61"/>
    <n v="468"/>
    <n v="1318"/>
    <n v="668"/>
    <n v="650"/>
  </r>
  <r>
    <x v="4"/>
    <x v="9"/>
    <s v="宮山"/>
    <n v="326.10000000000002"/>
    <n v="2755"/>
    <n v="7497"/>
    <n v="3655"/>
    <n v="3842"/>
  </r>
  <r>
    <x v="4"/>
    <x v="10"/>
    <s v="倉見"/>
    <n v="236.6"/>
    <n v="3617"/>
    <n v="8957"/>
    <n v="4723"/>
    <n v="4234"/>
  </r>
  <r>
    <x v="5"/>
    <x v="0"/>
    <s v="総数"/>
    <n v="1342"/>
    <n v="18762"/>
    <n v="47508"/>
    <n v="24062"/>
    <n v="23446"/>
  </r>
  <r>
    <x v="5"/>
    <x v="1"/>
    <s v="田端"/>
    <n v="133.5"/>
    <n v="447"/>
    <n v="1159"/>
    <n v="594"/>
    <n v="565"/>
  </r>
  <r>
    <x v="5"/>
    <x v="2"/>
    <s v="一之宮"/>
    <n v="42.5"/>
    <n v="10"/>
    <n v="23"/>
    <n v="14"/>
    <n v="9"/>
  </r>
  <r>
    <x v="5"/>
    <x v="2"/>
    <s v="一之宮1丁目"/>
    <n v="18.7"/>
    <n v="489"/>
    <n v="1270"/>
    <n v="634"/>
    <n v="636"/>
  </r>
  <r>
    <x v="5"/>
    <x v="2"/>
    <s v="一之宮2丁目"/>
    <n v="15.6"/>
    <n v="516"/>
    <n v="1288"/>
    <n v="671"/>
    <n v="617"/>
  </r>
  <r>
    <x v="5"/>
    <x v="2"/>
    <s v="一之宮3丁目"/>
    <n v="23.5"/>
    <n v="740"/>
    <n v="1889"/>
    <n v="959"/>
    <n v="930"/>
  </r>
  <r>
    <x v="5"/>
    <x v="2"/>
    <s v="一之宮4丁目"/>
    <n v="21.8"/>
    <n v="667"/>
    <n v="1714"/>
    <n v="864"/>
    <n v="850"/>
  </r>
  <r>
    <x v="5"/>
    <x v="2"/>
    <s v="一之宮5丁目"/>
    <n v="23.1"/>
    <n v="319"/>
    <n v="711"/>
    <n v="366"/>
    <n v="345"/>
  </r>
  <r>
    <x v="5"/>
    <x v="2"/>
    <s v="一之宮6丁目"/>
    <n v="31.7"/>
    <n v="143"/>
    <n v="405"/>
    <n v="213"/>
    <n v="192"/>
  </r>
  <r>
    <x v="5"/>
    <x v="2"/>
    <s v="一之宮7丁目"/>
    <n v="27"/>
    <n v="624"/>
    <n v="1363"/>
    <n v="694"/>
    <n v="669"/>
  </r>
  <r>
    <x v="5"/>
    <x v="2"/>
    <s v="一之宮8丁目"/>
    <n v="20.100000000000001"/>
    <n v="252"/>
    <n v="639"/>
    <n v="326"/>
    <n v="313"/>
  </r>
  <r>
    <x v="5"/>
    <x v="2"/>
    <s v="一之宮9丁目"/>
    <n v="30.4"/>
    <n v="612"/>
    <n v="1438"/>
    <n v="749"/>
    <n v="689"/>
  </r>
  <r>
    <x v="5"/>
    <x v="3"/>
    <s v="中瀬"/>
    <n v="18.8"/>
    <n v="937"/>
    <n v="2284"/>
    <n v="1130"/>
    <n v="1154"/>
  </r>
  <r>
    <x v="5"/>
    <x v="4"/>
    <s v="大曲1丁目"/>
    <n v="15.3"/>
    <n v="498"/>
    <n v="1339"/>
    <n v="679"/>
    <n v="660"/>
  </r>
  <r>
    <x v="5"/>
    <x v="4"/>
    <s v="大曲2丁目"/>
    <n v="10.7"/>
    <n v="181"/>
    <n v="482"/>
    <n v="236"/>
    <n v="246"/>
  </r>
  <r>
    <x v="5"/>
    <x v="4"/>
    <s v="大曲3丁目"/>
    <n v="16.600000000000001"/>
    <n v="384"/>
    <n v="981"/>
    <n v="503"/>
    <n v="478"/>
  </r>
  <r>
    <x v="5"/>
    <x v="4"/>
    <s v="大曲4丁目"/>
    <n v="13.7"/>
    <n v="66"/>
    <n v="160"/>
    <n v="82"/>
    <n v="78"/>
  </r>
  <r>
    <x v="5"/>
    <x v="5"/>
    <s v="岡田"/>
    <n v="54.9"/>
    <n v="830"/>
    <n v="1713"/>
    <n v="888"/>
    <n v="825"/>
  </r>
  <r>
    <x v="5"/>
    <x v="5"/>
    <s v="岡田3丁目"/>
    <n v="20.5"/>
    <n v="571"/>
    <n v="1487"/>
    <n v="740"/>
    <n v="747"/>
  </r>
  <r>
    <x v="5"/>
    <x v="5"/>
    <s v="岡田4丁目"/>
    <n v="18.2"/>
    <n v="509"/>
    <n v="1370"/>
    <n v="707"/>
    <n v="663"/>
  </r>
  <r>
    <x v="5"/>
    <x v="5"/>
    <s v="岡田5丁目"/>
    <n v="9.9"/>
    <n v="356"/>
    <n v="853"/>
    <n v="451"/>
    <n v="402"/>
  </r>
  <r>
    <x v="5"/>
    <x v="5"/>
    <s v="岡田6丁目"/>
    <n v="22.5"/>
    <n v="194"/>
    <n v="447"/>
    <n v="241"/>
    <n v="206"/>
  </r>
  <r>
    <x v="5"/>
    <x v="5"/>
    <s v="岡田7丁目"/>
    <n v="18.5"/>
    <n v="749"/>
    <n v="1686"/>
    <n v="781"/>
    <n v="905"/>
  </r>
  <r>
    <x v="5"/>
    <x v="5"/>
    <s v="岡田8丁目"/>
    <n v="11.8"/>
    <n v="395"/>
    <n v="1064"/>
    <n v="511"/>
    <n v="553"/>
  </r>
  <r>
    <x v="5"/>
    <x v="6"/>
    <s v="大蔵"/>
    <n v="32.6"/>
    <n v="187"/>
    <n v="610"/>
    <n v="296"/>
    <n v="314"/>
  </r>
  <r>
    <x v="5"/>
    <x v="7"/>
    <s v="小谷"/>
    <s v="-"/>
    <n v="23"/>
    <n v="60"/>
    <n v="24"/>
    <n v="36"/>
  </r>
  <r>
    <x v="5"/>
    <x v="7"/>
    <s v="小谷1丁目"/>
    <n v="14.3"/>
    <n v="345"/>
    <n v="1072"/>
    <n v="531"/>
    <n v="541"/>
  </r>
  <r>
    <x v="5"/>
    <x v="7"/>
    <s v="小谷2丁目"/>
    <n v="23.8"/>
    <n v="305"/>
    <n v="892"/>
    <n v="451"/>
    <n v="441"/>
  </r>
  <r>
    <x v="5"/>
    <x v="7"/>
    <s v="小谷3丁目"/>
    <n v="13.9"/>
    <n v="416"/>
    <n v="1085"/>
    <n v="555"/>
    <n v="530"/>
  </r>
  <r>
    <x v="5"/>
    <x v="7"/>
    <s v="小谷4丁目"/>
    <n v="14.4"/>
    <n v="66"/>
    <n v="192"/>
    <n v="102"/>
    <n v="90"/>
  </r>
  <r>
    <x v="5"/>
    <x v="8"/>
    <s v="小動"/>
    <n v="61"/>
    <n v="472"/>
    <n v="1319"/>
    <n v="673"/>
    <n v="646"/>
  </r>
  <r>
    <x v="5"/>
    <x v="9"/>
    <s v="宮山"/>
    <n v="326.10000000000002"/>
    <n v="2803"/>
    <n v="7508"/>
    <n v="3668"/>
    <n v="3840"/>
  </r>
  <r>
    <x v="5"/>
    <x v="10"/>
    <s v="倉見"/>
    <n v="236.6"/>
    <n v="3656"/>
    <n v="9005"/>
    <n v="4729"/>
    <n v="4276"/>
  </r>
  <r>
    <x v="6"/>
    <x v="0"/>
    <s v="総数"/>
    <n v="1342"/>
    <n v="19080"/>
    <n v="47702"/>
    <n v="24152"/>
    <n v="23550"/>
  </r>
  <r>
    <x v="6"/>
    <x v="1"/>
    <s v="田端"/>
    <n v="133.5"/>
    <n v="461"/>
    <n v="1193"/>
    <n v="610"/>
    <n v="583"/>
  </r>
  <r>
    <x v="6"/>
    <x v="2"/>
    <s v="一之宮"/>
    <n v="42.5"/>
    <n v="10"/>
    <n v="23"/>
    <n v="14"/>
    <n v="9"/>
  </r>
  <r>
    <x v="6"/>
    <x v="2"/>
    <s v="一之宮1丁目"/>
    <n v="18.7"/>
    <n v="495"/>
    <n v="1268"/>
    <n v="634"/>
    <n v="634"/>
  </r>
  <r>
    <x v="6"/>
    <x v="2"/>
    <s v="一之宮2丁目"/>
    <n v="15.6"/>
    <n v="524"/>
    <n v="1296"/>
    <n v="673"/>
    <n v="623"/>
  </r>
  <r>
    <x v="6"/>
    <x v="2"/>
    <s v="一之宮3丁目"/>
    <n v="23.5"/>
    <n v="749"/>
    <n v="1852"/>
    <n v="939"/>
    <n v="913"/>
  </r>
  <r>
    <x v="6"/>
    <x v="2"/>
    <s v="一之宮4丁目"/>
    <n v="21.8"/>
    <n v="681"/>
    <n v="1726"/>
    <n v="871"/>
    <n v="855"/>
  </r>
  <r>
    <x v="6"/>
    <x v="2"/>
    <s v="一之宮5丁目"/>
    <n v="23.1"/>
    <n v="314"/>
    <n v="699"/>
    <n v="365"/>
    <n v="334"/>
  </r>
  <r>
    <x v="6"/>
    <x v="2"/>
    <s v="一之宮6丁目"/>
    <n v="31.7"/>
    <n v="145"/>
    <n v="406"/>
    <n v="212"/>
    <n v="194"/>
  </r>
  <r>
    <x v="6"/>
    <x v="2"/>
    <s v="一之宮7丁目"/>
    <n v="27"/>
    <n v="626"/>
    <n v="1329"/>
    <n v="681"/>
    <n v="648"/>
  </r>
  <r>
    <x v="6"/>
    <x v="2"/>
    <s v="一之宮8丁目"/>
    <n v="20.100000000000001"/>
    <n v="264"/>
    <n v="676"/>
    <n v="347"/>
    <n v="329"/>
  </r>
  <r>
    <x v="6"/>
    <x v="2"/>
    <s v="一之宮9丁目"/>
    <n v="30.4"/>
    <n v="611"/>
    <n v="1425"/>
    <n v="744"/>
    <n v="681"/>
  </r>
  <r>
    <x v="6"/>
    <x v="3"/>
    <s v="中瀬"/>
    <n v="18.8"/>
    <n v="959"/>
    <n v="2303"/>
    <n v="1140"/>
    <n v="1163"/>
  </r>
  <r>
    <x v="6"/>
    <x v="4"/>
    <s v="大曲1丁目"/>
    <n v="15.3"/>
    <n v="520"/>
    <n v="1364"/>
    <n v="689"/>
    <n v="675"/>
  </r>
  <r>
    <x v="6"/>
    <x v="4"/>
    <s v="大曲2丁目"/>
    <n v="10.7"/>
    <n v="181"/>
    <n v="474"/>
    <n v="235"/>
    <n v="239"/>
  </r>
  <r>
    <x v="6"/>
    <x v="4"/>
    <s v="大曲3丁目"/>
    <n v="16.600000000000001"/>
    <n v="381"/>
    <n v="975"/>
    <n v="493"/>
    <n v="482"/>
  </r>
  <r>
    <x v="6"/>
    <x v="4"/>
    <s v="大曲4丁目"/>
    <n v="13.7"/>
    <n v="62"/>
    <n v="148"/>
    <n v="73"/>
    <n v="75"/>
  </r>
  <r>
    <x v="6"/>
    <x v="5"/>
    <s v="岡田"/>
    <n v="54.9"/>
    <n v="832"/>
    <n v="1720"/>
    <n v="887"/>
    <n v="833"/>
  </r>
  <r>
    <x v="6"/>
    <x v="5"/>
    <s v="岡田3丁目"/>
    <n v="20.5"/>
    <n v="579"/>
    <n v="1477"/>
    <n v="740"/>
    <n v="737"/>
  </r>
  <r>
    <x v="6"/>
    <x v="5"/>
    <s v="岡田4丁目"/>
    <n v="18.2"/>
    <n v="510"/>
    <n v="1352"/>
    <n v="696"/>
    <n v="656"/>
  </r>
  <r>
    <x v="6"/>
    <x v="5"/>
    <s v="岡田5丁目"/>
    <n v="9.9"/>
    <n v="355"/>
    <n v="848"/>
    <n v="447"/>
    <n v="401"/>
  </r>
  <r>
    <x v="6"/>
    <x v="5"/>
    <s v="岡田6丁目"/>
    <n v="22.5"/>
    <n v="197"/>
    <n v="440"/>
    <n v="234"/>
    <n v="206"/>
  </r>
  <r>
    <x v="6"/>
    <x v="5"/>
    <s v="岡田7丁目"/>
    <n v="18.5"/>
    <n v="739"/>
    <n v="1632"/>
    <n v="738"/>
    <n v="894"/>
  </r>
  <r>
    <x v="6"/>
    <x v="5"/>
    <s v="岡田8丁目"/>
    <n v="11.8"/>
    <n v="390"/>
    <n v="1045"/>
    <n v="510"/>
    <n v="535"/>
  </r>
  <r>
    <x v="6"/>
    <x v="6"/>
    <s v="大蔵"/>
    <n v="32.6"/>
    <n v="189"/>
    <n v="618"/>
    <n v="294"/>
    <n v="324"/>
  </r>
  <r>
    <x v="6"/>
    <x v="7"/>
    <s v="小谷"/>
    <s v="-"/>
    <n v="23"/>
    <n v="57"/>
    <n v="24"/>
    <n v="33"/>
  </r>
  <r>
    <x v="6"/>
    <x v="7"/>
    <s v="小谷1丁目"/>
    <n v="14.3"/>
    <n v="354"/>
    <n v="1075"/>
    <n v="534"/>
    <n v="541"/>
  </r>
  <r>
    <x v="6"/>
    <x v="7"/>
    <s v="小谷2丁目"/>
    <n v="23.8"/>
    <n v="308"/>
    <n v="897"/>
    <n v="452"/>
    <n v="445"/>
  </r>
  <r>
    <x v="6"/>
    <x v="7"/>
    <s v="小谷3丁目"/>
    <n v="13.9"/>
    <n v="426"/>
    <n v="1103"/>
    <n v="565"/>
    <n v="538"/>
  </r>
  <r>
    <x v="6"/>
    <x v="7"/>
    <s v="小谷4丁目"/>
    <n v="14.4"/>
    <n v="66"/>
    <n v="192"/>
    <n v="101"/>
    <n v="91"/>
  </r>
  <r>
    <x v="6"/>
    <x v="8"/>
    <s v="小動"/>
    <n v="61"/>
    <n v="468"/>
    <n v="1314"/>
    <n v="669"/>
    <n v="645"/>
  </r>
  <r>
    <x v="6"/>
    <x v="9"/>
    <s v="宮山"/>
    <n v="326.10000000000002"/>
    <n v="2868"/>
    <n v="7561"/>
    <n v="3689"/>
    <n v="3872"/>
  </r>
  <r>
    <x v="6"/>
    <x v="10"/>
    <s v="倉見"/>
    <n v="236.6"/>
    <n v="3793"/>
    <n v="9214"/>
    <n v="4852"/>
    <n v="4362"/>
  </r>
  <r>
    <x v="7"/>
    <x v="0"/>
    <s v="総数"/>
    <n v="1342"/>
    <n v="19018"/>
    <n v="1186"/>
    <n v="606"/>
    <n v="580"/>
  </r>
  <r>
    <x v="7"/>
    <x v="1"/>
    <s v="田端"/>
    <n v="133.5"/>
    <n v="448"/>
    <n v="1186"/>
    <n v="606"/>
    <n v="580"/>
  </r>
  <r>
    <x v="7"/>
    <x v="2"/>
    <s v="一之宮"/>
    <n v="42.5"/>
    <n v="6"/>
    <n v="19"/>
    <n v="10"/>
    <n v="9"/>
  </r>
  <r>
    <x v="7"/>
    <x v="2"/>
    <s v="一之宮1丁目"/>
    <n v="18.7"/>
    <n v="507"/>
    <n v="1284"/>
    <n v="648"/>
    <n v="636"/>
  </r>
  <r>
    <x v="7"/>
    <x v="2"/>
    <s v="一之宮2丁目"/>
    <n v="15.6"/>
    <n v="536"/>
    <n v="1319"/>
    <n v="683"/>
    <n v="636"/>
  </r>
  <r>
    <x v="7"/>
    <x v="2"/>
    <s v="一之宮3丁目"/>
    <n v="23.5"/>
    <n v="762"/>
    <n v="1865"/>
    <n v="951"/>
    <n v="914"/>
  </r>
  <r>
    <x v="7"/>
    <x v="2"/>
    <s v="一之宮4丁目"/>
    <n v="21.8"/>
    <n v="677"/>
    <n v="1745"/>
    <n v="873"/>
    <n v="872"/>
  </r>
  <r>
    <x v="7"/>
    <x v="2"/>
    <s v="一之宮5丁目"/>
    <n v="23.1"/>
    <n v="302"/>
    <n v="685"/>
    <n v="357"/>
    <n v="328"/>
  </r>
  <r>
    <x v="7"/>
    <x v="2"/>
    <s v="一之宮6丁目"/>
    <n v="31.7"/>
    <n v="139"/>
    <n v="396"/>
    <n v="209"/>
    <n v="187"/>
  </r>
  <r>
    <x v="7"/>
    <x v="2"/>
    <s v="一之宮7丁目"/>
    <n v="27"/>
    <n v="619"/>
    <n v="1332"/>
    <n v="689"/>
    <n v="643"/>
  </r>
  <r>
    <x v="7"/>
    <x v="2"/>
    <s v="一之宮8丁目"/>
    <n v="20.100000000000001"/>
    <n v="271"/>
    <n v="693"/>
    <n v="352"/>
    <n v="341"/>
  </r>
  <r>
    <x v="7"/>
    <x v="2"/>
    <s v="一之宮9丁目"/>
    <n v="30.4"/>
    <n v="584"/>
    <n v="1390"/>
    <n v="724"/>
    <n v="666"/>
  </r>
  <r>
    <x v="7"/>
    <x v="3"/>
    <s v="中瀬"/>
    <n v="18.8"/>
    <n v="939"/>
    <n v="2302"/>
    <n v="1124"/>
    <n v="1178"/>
  </r>
  <r>
    <x v="7"/>
    <x v="4"/>
    <s v="大曲1丁目"/>
    <n v="15.3"/>
    <n v="516"/>
    <n v="1404"/>
    <n v="711"/>
    <n v="693"/>
  </r>
  <r>
    <x v="7"/>
    <x v="4"/>
    <s v="大曲2丁目"/>
    <n v="10.7"/>
    <n v="172"/>
    <n v="474"/>
    <n v="242"/>
    <n v="232"/>
  </r>
  <r>
    <x v="7"/>
    <x v="4"/>
    <s v="大曲3丁目"/>
    <n v="16.600000000000001"/>
    <n v="394"/>
    <n v="1026"/>
    <n v="523"/>
    <n v="503"/>
  </r>
  <r>
    <x v="7"/>
    <x v="4"/>
    <s v="大曲4丁目"/>
    <n v="13.7"/>
    <n v="73"/>
    <n v="166"/>
    <n v="83"/>
    <n v="83"/>
  </r>
  <r>
    <x v="7"/>
    <x v="5"/>
    <s v="岡田"/>
    <n v="54.9"/>
    <n v="857"/>
    <n v="1762"/>
    <n v="897"/>
    <n v="865"/>
  </r>
  <r>
    <x v="7"/>
    <x v="5"/>
    <s v="岡田3丁目"/>
    <n v="20.5"/>
    <n v="560"/>
    <n v="1463"/>
    <n v="733"/>
    <n v="730"/>
  </r>
  <r>
    <x v="7"/>
    <x v="5"/>
    <s v="岡田4丁目"/>
    <n v="18.2"/>
    <n v="524"/>
    <n v="1363"/>
    <n v="706"/>
    <n v="657"/>
  </r>
  <r>
    <x v="7"/>
    <x v="5"/>
    <s v="岡田5丁目"/>
    <n v="9.9"/>
    <n v="349"/>
    <n v="833"/>
    <n v="428"/>
    <n v="405"/>
  </r>
  <r>
    <x v="7"/>
    <x v="5"/>
    <s v="岡田6丁目"/>
    <n v="22.5"/>
    <n v="176"/>
    <n v="415"/>
    <n v="219"/>
    <n v="196"/>
  </r>
  <r>
    <x v="7"/>
    <x v="5"/>
    <s v="岡田7丁目"/>
    <n v="18.5"/>
    <n v="738"/>
    <n v="1600"/>
    <n v="720"/>
    <n v="880"/>
  </r>
  <r>
    <x v="7"/>
    <x v="5"/>
    <s v="岡田8丁目"/>
    <n v="11.8"/>
    <n v="390"/>
    <n v="1039"/>
    <n v="510"/>
    <n v="529"/>
  </r>
  <r>
    <x v="7"/>
    <x v="6"/>
    <s v="大蔵"/>
    <n v="32.6"/>
    <n v="187"/>
    <n v="629"/>
    <n v="292"/>
    <n v="337"/>
  </r>
  <r>
    <x v="7"/>
    <x v="7"/>
    <s v="小谷"/>
    <s v="-"/>
    <n v="21"/>
    <n v="54"/>
    <n v="24"/>
    <n v="30"/>
  </r>
  <r>
    <x v="7"/>
    <x v="7"/>
    <s v="小谷1丁目"/>
    <n v="14.3"/>
    <n v="375"/>
    <n v="1123"/>
    <n v="556"/>
    <n v="567"/>
  </r>
  <r>
    <x v="7"/>
    <x v="7"/>
    <s v="小谷2丁目"/>
    <n v="23.8"/>
    <n v="311"/>
    <n v="939"/>
    <n v="479"/>
    <n v="460"/>
  </r>
  <r>
    <x v="7"/>
    <x v="7"/>
    <s v="小谷3丁目"/>
    <n v="13.9"/>
    <n v="418"/>
    <n v="1097"/>
    <n v="556"/>
    <n v="541"/>
  </r>
  <r>
    <x v="7"/>
    <x v="7"/>
    <s v="小谷4丁目"/>
    <n v="14.4"/>
    <n v="58"/>
    <n v="182"/>
    <n v="92"/>
    <n v="90"/>
  </r>
  <r>
    <x v="7"/>
    <x v="8"/>
    <s v="小動"/>
    <n v="61"/>
    <n v="477"/>
    <n v="1354"/>
    <n v="687"/>
    <n v="667"/>
  </r>
  <r>
    <x v="7"/>
    <x v="9"/>
    <s v="宮山"/>
    <n v="326.10000000000002"/>
    <n v="2876"/>
    <n v="7665"/>
    <n v="3780"/>
    <n v="3885"/>
  </r>
  <r>
    <x v="7"/>
    <x v="10"/>
    <s v="倉見"/>
    <n v="236.6"/>
    <n v="3756"/>
    <n v="9312"/>
    <n v="4928"/>
    <n v="4384"/>
  </r>
  <r>
    <x v="8"/>
    <x v="0"/>
    <s v="総数"/>
    <n v="1342"/>
    <n v="19258"/>
    <n v="48121"/>
    <n v="24394"/>
    <n v="23727"/>
  </r>
  <r>
    <x v="8"/>
    <x v="1"/>
    <s v="田端"/>
    <n v="133.5"/>
    <n v="465"/>
    <n v="1197"/>
    <n v="608"/>
    <n v="589"/>
  </r>
  <r>
    <x v="8"/>
    <x v="2"/>
    <s v="一之宮"/>
    <n v="42.5"/>
    <n v="6"/>
    <n v="18"/>
    <n v="9"/>
    <n v="9"/>
  </r>
  <r>
    <x v="8"/>
    <x v="2"/>
    <s v="一之宮1丁目"/>
    <n v="18.7"/>
    <n v="505"/>
    <n v="1295"/>
    <n v="649"/>
    <n v="646"/>
  </r>
  <r>
    <x v="8"/>
    <x v="2"/>
    <s v="一之宮2丁目"/>
    <n v="15.6"/>
    <n v="566"/>
    <n v="1341"/>
    <n v="690"/>
    <n v="651"/>
  </r>
  <r>
    <x v="8"/>
    <x v="2"/>
    <s v="一之宮3丁目"/>
    <n v="23.5"/>
    <n v="768"/>
    <n v="1871"/>
    <n v="950"/>
    <n v="921"/>
  </r>
  <r>
    <x v="8"/>
    <x v="2"/>
    <s v="一之宮4丁目"/>
    <n v="21.8"/>
    <n v="682"/>
    <n v="1726"/>
    <n v="871"/>
    <n v="855"/>
  </r>
  <r>
    <x v="8"/>
    <x v="2"/>
    <s v="一之宮5丁目"/>
    <n v="23.1"/>
    <n v="301"/>
    <n v="675"/>
    <n v="352"/>
    <n v="323"/>
  </r>
  <r>
    <x v="8"/>
    <x v="2"/>
    <s v="一之宮6丁目"/>
    <n v="31.7"/>
    <n v="135"/>
    <n v="385"/>
    <n v="200"/>
    <n v="185"/>
  </r>
  <r>
    <x v="8"/>
    <x v="2"/>
    <s v="一之宮7丁目"/>
    <n v="27"/>
    <n v="615"/>
    <n v="1297"/>
    <n v="668"/>
    <n v="629"/>
  </r>
  <r>
    <x v="8"/>
    <x v="2"/>
    <s v="一之宮8丁目"/>
    <n v="20.100000000000001"/>
    <n v="281"/>
    <n v="694"/>
    <n v="361"/>
    <n v="333"/>
  </r>
  <r>
    <x v="8"/>
    <x v="2"/>
    <s v="一之宮9丁目"/>
    <n v="30.4"/>
    <n v="583"/>
    <n v="1372"/>
    <n v="705"/>
    <n v="667"/>
  </r>
  <r>
    <x v="8"/>
    <x v="3"/>
    <s v="中瀬"/>
    <n v="18.8"/>
    <n v="958"/>
    <n v="2322"/>
    <n v="1132"/>
    <n v="1190"/>
  </r>
  <r>
    <x v="8"/>
    <x v="4"/>
    <s v="大曲1丁目"/>
    <n v="15.3"/>
    <n v="526"/>
    <n v="1427"/>
    <n v="724"/>
    <n v="703"/>
  </r>
  <r>
    <x v="8"/>
    <x v="4"/>
    <s v="大曲2丁目"/>
    <n v="10.7"/>
    <n v="175"/>
    <n v="481"/>
    <n v="242"/>
    <n v="239"/>
  </r>
  <r>
    <x v="8"/>
    <x v="4"/>
    <s v="大曲3丁目"/>
    <n v="16.600000000000001"/>
    <n v="400"/>
    <n v="1033"/>
    <n v="523"/>
    <n v="510"/>
  </r>
  <r>
    <x v="8"/>
    <x v="4"/>
    <s v="大曲4丁目"/>
    <n v="13.7"/>
    <n v="71"/>
    <n v="165"/>
    <n v="79"/>
    <n v="86"/>
  </r>
  <r>
    <x v="8"/>
    <x v="5"/>
    <s v="岡田"/>
    <n v="54.9"/>
    <n v="887"/>
    <n v="1799"/>
    <n v="918"/>
    <n v="881"/>
  </r>
  <r>
    <x v="8"/>
    <x v="5"/>
    <s v="岡田3丁目"/>
    <n v="20.5"/>
    <n v="564"/>
    <n v="1439"/>
    <n v="721"/>
    <n v="718"/>
  </r>
  <r>
    <x v="8"/>
    <x v="5"/>
    <s v="岡田4丁目"/>
    <n v="18.2"/>
    <n v="535"/>
    <n v="1390"/>
    <n v="716"/>
    <n v="674"/>
  </r>
  <r>
    <x v="8"/>
    <x v="5"/>
    <s v="岡田5丁目"/>
    <n v="9.9"/>
    <n v="354"/>
    <n v="842"/>
    <n v="436"/>
    <n v="406"/>
  </r>
  <r>
    <x v="8"/>
    <x v="5"/>
    <s v="岡田6丁目"/>
    <n v="22.5"/>
    <n v="184"/>
    <n v="420"/>
    <n v="225"/>
    <n v="195"/>
  </r>
  <r>
    <x v="8"/>
    <x v="5"/>
    <s v="岡田7丁目"/>
    <n v="18.5"/>
    <n v="733"/>
    <n v="1568"/>
    <n v="704"/>
    <n v="864"/>
  </r>
  <r>
    <x v="8"/>
    <x v="5"/>
    <s v="岡田8丁目"/>
    <n v="11.8"/>
    <n v="389"/>
    <n v="1030"/>
    <n v="506"/>
    <n v="524"/>
  </r>
  <r>
    <x v="8"/>
    <x v="6"/>
    <s v="大蔵"/>
    <n v="32.6"/>
    <n v="181"/>
    <n v="608"/>
    <n v="285"/>
    <n v="323"/>
  </r>
  <r>
    <x v="8"/>
    <x v="7"/>
    <s v="小谷"/>
    <s v="-"/>
    <n v="24"/>
    <n v="56"/>
    <n v="26"/>
    <n v="30"/>
  </r>
  <r>
    <x v="8"/>
    <x v="7"/>
    <s v="小谷1丁目"/>
    <n v="14.3"/>
    <n v="375"/>
    <n v="1106"/>
    <n v="548"/>
    <n v="558"/>
  </r>
  <r>
    <x v="8"/>
    <x v="7"/>
    <s v="小谷2丁目"/>
    <n v="23.8"/>
    <n v="329"/>
    <n v="991"/>
    <n v="504"/>
    <n v="487"/>
  </r>
  <r>
    <x v="8"/>
    <x v="7"/>
    <s v="小谷3丁目"/>
    <n v="13.9"/>
    <n v="430"/>
    <n v="1112"/>
    <n v="563"/>
    <n v="549"/>
  </r>
  <r>
    <x v="8"/>
    <x v="7"/>
    <s v="小谷4丁目"/>
    <n v="14.4"/>
    <n v="57"/>
    <n v="175"/>
    <n v="88"/>
    <n v="87"/>
  </r>
  <r>
    <x v="8"/>
    <x v="8"/>
    <s v="小動"/>
    <n v="61"/>
    <n v="481"/>
    <n v="1340"/>
    <n v="679"/>
    <n v="661"/>
  </r>
  <r>
    <x v="8"/>
    <x v="9"/>
    <s v="宮山"/>
    <n v="326.10000000000002"/>
    <n v="2911"/>
    <n v="7647"/>
    <n v="3776"/>
    <n v="3871"/>
  </r>
  <r>
    <x v="8"/>
    <x v="10"/>
    <s v="倉見"/>
    <n v="236.6"/>
    <n v="3787"/>
    <n v="9299"/>
    <n v="4936"/>
    <n v="4363"/>
  </r>
  <r>
    <x v="9"/>
    <x v="0"/>
    <s v="総数"/>
    <n v="1342"/>
    <n v="19555"/>
    <n v="48232"/>
    <n v="24445"/>
    <n v="23787"/>
  </r>
  <r>
    <x v="9"/>
    <x v="1"/>
    <s v="田端"/>
    <n v="133.5"/>
    <n v="489"/>
    <n v="1226"/>
    <n v="611"/>
    <n v="615"/>
  </r>
  <r>
    <x v="9"/>
    <x v="2"/>
    <s v="一之宮"/>
    <n v="42.5"/>
    <n v="6"/>
    <n v="18"/>
    <n v="9"/>
    <n v="9"/>
  </r>
  <r>
    <x v="9"/>
    <x v="2"/>
    <s v="一之宮1丁目"/>
    <n v="18.7"/>
    <n v="503"/>
    <n v="1285"/>
    <n v="642"/>
    <n v="643"/>
  </r>
  <r>
    <x v="9"/>
    <x v="2"/>
    <s v="一之宮2丁目"/>
    <n v="15.6"/>
    <n v="583"/>
    <n v="1375"/>
    <n v="702"/>
    <n v="673"/>
  </r>
  <r>
    <x v="9"/>
    <x v="2"/>
    <s v="一之宮3丁目"/>
    <n v="23.5"/>
    <n v="787"/>
    <n v="1863"/>
    <n v="953"/>
    <n v="910"/>
  </r>
  <r>
    <x v="9"/>
    <x v="2"/>
    <s v="一之宮4丁目"/>
    <n v="21.8"/>
    <n v="699"/>
    <n v="1723"/>
    <n v="871"/>
    <n v="852"/>
  </r>
  <r>
    <x v="9"/>
    <x v="2"/>
    <s v="一之宮5丁目"/>
    <n v="23.1"/>
    <n v="312"/>
    <n v="687"/>
    <n v="353"/>
    <n v="334"/>
  </r>
  <r>
    <x v="9"/>
    <x v="2"/>
    <s v="一之宮6丁目"/>
    <n v="31.7"/>
    <n v="136"/>
    <n v="381"/>
    <n v="199"/>
    <n v="182"/>
  </r>
  <r>
    <x v="9"/>
    <x v="2"/>
    <s v="一之宮7丁目"/>
    <n v="27"/>
    <n v="621"/>
    <n v="1283"/>
    <n v="651"/>
    <n v="632"/>
  </r>
  <r>
    <x v="9"/>
    <x v="2"/>
    <s v="一之宮8丁目"/>
    <n v="20.100000000000001"/>
    <n v="286"/>
    <n v="702"/>
    <n v="371"/>
    <n v="331"/>
  </r>
  <r>
    <x v="9"/>
    <x v="2"/>
    <s v="一之宮9丁目"/>
    <n v="30.4"/>
    <n v="579"/>
    <n v="1368"/>
    <n v="699"/>
    <n v="669"/>
  </r>
  <r>
    <x v="9"/>
    <x v="3"/>
    <s v="中瀬"/>
    <n v="18.8"/>
    <n v="971"/>
    <n v="2332"/>
    <n v="1144"/>
    <n v="1188"/>
  </r>
  <r>
    <x v="9"/>
    <x v="4"/>
    <s v="大曲1丁目"/>
    <n v="15.3"/>
    <n v="551"/>
    <n v="1483"/>
    <n v="753"/>
    <n v="730"/>
  </r>
  <r>
    <x v="9"/>
    <x v="4"/>
    <s v="大曲2丁目"/>
    <n v="10.7"/>
    <n v="178"/>
    <n v="486"/>
    <n v="244"/>
    <n v="242"/>
  </r>
  <r>
    <x v="9"/>
    <x v="4"/>
    <s v="大曲3丁目"/>
    <n v="16.600000000000001"/>
    <n v="407"/>
    <n v="1046"/>
    <n v="529"/>
    <n v="517"/>
  </r>
  <r>
    <x v="9"/>
    <x v="4"/>
    <s v="大曲4丁目"/>
    <n v="13.7"/>
    <n v="72"/>
    <n v="168"/>
    <n v="87"/>
    <n v="81"/>
  </r>
  <r>
    <x v="9"/>
    <x v="5"/>
    <s v="岡田"/>
    <n v="34"/>
    <n v="179"/>
    <n v="411"/>
    <n v="220"/>
    <n v="191"/>
  </r>
  <r>
    <x v="9"/>
    <x v="5"/>
    <s v="岡田1丁目"/>
    <n v="11.1"/>
    <n v="328"/>
    <n v="564"/>
    <n v="295"/>
    <n v="269"/>
  </r>
  <r>
    <x v="9"/>
    <x v="5"/>
    <s v="岡田2丁目"/>
    <n v="9.8000000000000007"/>
    <n v="394"/>
    <n v="849"/>
    <n v="410"/>
    <n v="439"/>
  </r>
  <r>
    <x v="9"/>
    <x v="5"/>
    <s v="岡田3丁目"/>
    <n v="20.5"/>
    <n v="569"/>
    <n v="1432"/>
    <n v="715"/>
    <n v="717"/>
  </r>
  <r>
    <x v="9"/>
    <x v="5"/>
    <s v="岡田4丁目"/>
    <n v="18.2"/>
    <n v="528"/>
    <n v="1347"/>
    <n v="687"/>
    <n v="660"/>
  </r>
  <r>
    <x v="9"/>
    <x v="5"/>
    <s v="岡田5丁目"/>
    <n v="9.9"/>
    <n v="358"/>
    <n v="855"/>
    <n v="442"/>
    <n v="413"/>
  </r>
  <r>
    <x v="9"/>
    <x v="5"/>
    <s v="岡田6丁目"/>
    <n v="22.5"/>
    <n v="186"/>
    <n v="429"/>
    <n v="227"/>
    <n v="202"/>
  </r>
  <r>
    <x v="9"/>
    <x v="5"/>
    <s v="岡田7丁目"/>
    <n v="18.5"/>
    <n v="732"/>
    <n v="1555"/>
    <n v="696"/>
    <n v="859"/>
  </r>
  <r>
    <x v="9"/>
    <x v="5"/>
    <s v="岡田8丁目"/>
    <n v="11.8"/>
    <n v="393"/>
    <n v="1017"/>
    <n v="502"/>
    <n v="515"/>
  </r>
  <r>
    <x v="9"/>
    <x v="6"/>
    <s v="大蔵"/>
    <n v="32.6"/>
    <n v="172"/>
    <n v="580"/>
    <n v="279"/>
    <n v="301"/>
  </r>
  <r>
    <x v="9"/>
    <x v="7"/>
    <s v="小谷"/>
    <s v="-"/>
    <n v="19"/>
    <n v="46"/>
    <n v="20"/>
    <n v="26"/>
  </r>
  <r>
    <x v="9"/>
    <x v="7"/>
    <s v="小谷1丁目"/>
    <n v="14.3"/>
    <n v="392"/>
    <n v="1125"/>
    <n v="559"/>
    <n v="566"/>
  </r>
  <r>
    <x v="9"/>
    <x v="7"/>
    <s v="小谷2丁目"/>
    <n v="23.8"/>
    <n v="346"/>
    <n v="1006"/>
    <n v="518"/>
    <n v="488"/>
  </r>
  <r>
    <x v="9"/>
    <x v="7"/>
    <s v="小谷3丁目"/>
    <n v="13.9"/>
    <n v="428"/>
    <n v="1111"/>
    <n v="559"/>
    <n v="552"/>
  </r>
  <r>
    <x v="9"/>
    <x v="7"/>
    <s v="小谷4丁目"/>
    <n v="14.4"/>
    <n v="60"/>
    <n v="184"/>
    <n v="91"/>
    <n v="93"/>
  </r>
  <r>
    <x v="9"/>
    <x v="8"/>
    <s v="小動"/>
    <n v="61"/>
    <n v="482"/>
    <n v="1300"/>
    <n v="658"/>
    <n v="642"/>
  </r>
  <r>
    <x v="9"/>
    <x v="9"/>
    <s v="宮山"/>
    <n v="326.10000000000002"/>
    <n v="2949"/>
    <n v="7618"/>
    <n v="3758"/>
    <n v="3860"/>
  </r>
  <r>
    <x v="9"/>
    <x v="10"/>
    <s v="倉見"/>
    <n v="236.6"/>
    <n v="3860"/>
    <n v="9377"/>
    <n v="4991"/>
    <n v="4386"/>
  </r>
  <r>
    <x v="10"/>
    <x v="0"/>
    <s v="総数"/>
    <n v="1342"/>
    <n v="19763"/>
    <n v="48379"/>
    <n v="24512"/>
    <n v="23867"/>
  </r>
  <r>
    <x v="10"/>
    <x v="1"/>
    <s v="田端"/>
    <n v="133.5"/>
    <n v="501"/>
    <n v="1243"/>
    <n v="626"/>
    <n v="617"/>
  </r>
  <r>
    <x v="10"/>
    <x v="2"/>
    <s v="一之宮"/>
    <n v="42.5"/>
    <n v="7"/>
    <n v="18"/>
    <n v="9"/>
    <n v="9"/>
  </r>
  <r>
    <x v="10"/>
    <x v="2"/>
    <s v="一之宮1丁目"/>
    <n v="18.7"/>
    <n v="531"/>
    <n v="1352"/>
    <n v="669"/>
    <n v="683"/>
  </r>
  <r>
    <x v="10"/>
    <x v="2"/>
    <s v="一之宮2丁目"/>
    <n v="15.6"/>
    <n v="585"/>
    <n v="1359"/>
    <n v="694"/>
    <n v="665"/>
  </r>
  <r>
    <x v="10"/>
    <x v="2"/>
    <s v="一之宮3丁目"/>
    <n v="23.5"/>
    <n v="795"/>
    <n v="1862"/>
    <n v="957"/>
    <n v="905"/>
  </r>
  <r>
    <x v="10"/>
    <x v="2"/>
    <s v="一之宮4丁目"/>
    <n v="21.8"/>
    <n v="702"/>
    <n v="1697"/>
    <n v="853"/>
    <n v="844"/>
  </r>
  <r>
    <x v="10"/>
    <x v="2"/>
    <s v="一之宮5丁目"/>
    <n v="23.1"/>
    <n v="322"/>
    <n v="699"/>
    <n v="356"/>
    <n v="343"/>
  </r>
  <r>
    <x v="10"/>
    <x v="2"/>
    <s v="一之宮6丁目"/>
    <n v="31.7"/>
    <n v="137"/>
    <n v="382"/>
    <n v="201"/>
    <n v="181"/>
  </r>
  <r>
    <x v="10"/>
    <x v="2"/>
    <s v="一之宮7丁目"/>
    <n v="27"/>
    <n v="620"/>
    <n v="1269"/>
    <n v="641"/>
    <n v="628"/>
  </r>
  <r>
    <x v="10"/>
    <x v="2"/>
    <s v="一之宮8丁目"/>
    <n v="20.100000000000001"/>
    <n v="322"/>
    <n v="779"/>
    <n v="414"/>
    <n v="365"/>
  </r>
  <r>
    <x v="10"/>
    <x v="2"/>
    <s v="一之宮9丁目"/>
    <n v="30.4"/>
    <n v="600"/>
    <n v="1389"/>
    <n v="709"/>
    <n v="680"/>
  </r>
  <r>
    <x v="10"/>
    <x v="3"/>
    <s v="中瀬"/>
    <n v="18.8"/>
    <n v="962"/>
    <n v="2305"/>
    <n v="1119"/>
    <n v="1186"/>
  </r>
  <r>
    <x v="10"/>
    <x v="4"/>
    <s v="大曲1丁目"/>
    <n v="15.3"/>
    <n v="541"/>
    <n v="1482"/>
    <n v="745"/>
    <n v="737"/>
  </r>
  <r>
    <x v="10"/>
    <x v="4"/>
    <s v="大曲2丁目"/>
    <n v="10.7"/>
    <n v="171"/>
    <n v="478"/>
    <n v="238"/>
    <n v="240"/>
  </r>
  <r>
    <x v="10"/>
    <x v="4"/>
    <s v="大曲3丁目"/>
    <n v="16.600000000000001"/>
    <n v="412"/>
    <n v="1027"/>
    <n v="519"/>
    <n v="508"/>
  </r>
  <r>
    <x v="10"/>
    <x v="4"/>
    <s v="大曲4丁目"/>
    <n v="13.7"/>
    <n v="73"/>
    <n v="174"/>
    <n v="88"/>
    <n v="86"/>
  </r>
  <r>
    <x v="10"/>
    <x v="5"/>
    <s v="岡田"/>
    <n v="34"/>
    <n v="177"/>
    <n v="407"/>
    <n v="222"/>
    <n v="185"/>
  </r>
  <r>
    <x v="10"/>
    <x v="5"/>
    <s v="岡田1丁目"/>
    <n v="11.1"/>
    <n v="329"/>
    <n v="567"/>
    <n v="303"/>
    <n v="264"/>
  </r>
  <r>
    <x v="10"/>
    <x v="5"/>
    <s v="岡田2丁目"/>
    <n v="9.8000000000000007"/>
    <n v="396"/>
    <n v="863"/>
    <n v="424"/>
    <n v="439"/>
  </r>
  <r>
    <x v="10"/>
    <x v="5"/>
    <s v="岡田3丁目"/>
    <n v="20.5"/>
    <n v="574"/>
    <n v="1418"/>
    <n v="707"/>
    <n v="711"/>
  </r>
  <r>
    <x v="10"/>
    <x v="5"/>
    <s v="岡田4丁目"/>
    <n v="18.2"/>
    <n v="531"/>
    <n v="1334"/>
    <n v="679"/>
    <n v="655"/>
  </r>
  <r>
    <x v="10"/>
    <x v="5"/>
    <s v="岡田5丁目"/>
    <n v="9.9"/>
    <n v="362"/>
    <n v="856"/>
    <n v="444"/>
    <n v="412"/>
  </r>
  <r>
    <x v="10"/>
    <x v="5"/>
    <s v="岡田6丁目"/>
    <n v="22.5"/>
    <n v="185"/>
    <n v="410"/>
    <n v="215"/>
    <n v="195"/>
  </r>
  <r>
    <x v="10"/>
    <x v="5"/>
    <s v="岡田7丁目"/>
    <n v="18.5"/>
    <n v="710"/>
    <n v="1507"/>
    <n v="673"/>
    <n v="834"/>
  </r>
  <r>
    <x v="10"/>
    <x v="5"/>
    <s v="岡田8丁目"/>
    <n v="11.8"/>
    <n v="398"/>
    <n v="1031"/>
    <n v="513"/>
    <n v="518"/>
  </r>
  <r>
    <x v="10"/>
    <x v="6"/>
    <s v="大蔵"/>
    <n v="32.6"/>
    <n v="161"/>
    <n v="567"/>
    <n v="276"/>
    <n v="291"/>
  </r>
  <r>
    <x v="10"/>
    <x v="7"/>
    <s v="小谷"/>
    <s v="-"/>
    <n v="18"/>
    <n v="45"/>
    <n v="19"/>
    <n v="26"/>
  </r>
  <r>
    <x v="10"/>
    <x v="7"/>
    <s v="小谷1丁目"/>
    <n v="14.3"/>
    <n v="391"/>
    <n v="1112"/>
    <n v="557"/>
    <n v="555"/>
  </r>
  <r>
    <x v="10"/>
    <x v="7"/>
    <s v="小谷2丁目"/>
    <n v="23.8"/>
    <n v="399"/>
    <n v="1160"/>
    <n v="602"/>
    <n v="558"/>
  </r>
  <r>
    <x v="10"/>
    <x v="7"/>
    <s v="小谷3丁目"/>
    <n v="13.9"/>
    <n v="433"/>
    <n v="1126"/>
    <n v="565"/>
    <n v="561"/>
  </r>
  <r>
    <x v="10"/>
    <x v="7"/>
    <s v="小谷4丁目"/>
    <n v="14.4"/>
    <n v="68"/>
    <n v="204"/>
    <n v="100"/>
    <n v="104"/>
  </r>
  <r>
    <x v="10"/>
    <x v="8"/>
    <s v="小動"/>
    <n v="61"/>
    <n v="492"/>
    <n v="1314"/>
    <n v="663"/>
    <n v="651"/>
  </r>
  <r>
    <x v="10"/>
    <x v="9"/>
    <s v="宮山"/>
    <n v="326.10000000000002"/>
    <n v="2985"/>
    <n v="7622"/>
    <n v="3763"/>
    <n v="3859"/>
  </r>
  <r>
    <x v="10"/>
    <x v="10"/>
    <s v="倉見"/>
    <n v="236.6"/>
    <n v="3873"/>
    <n v="9321"/>
    <n v="4949"/>
    <n v="4372"/>
  </r>
  <r>
    <x v="11"/>
    <x v="0"/>
    <s v="総数"/>
    <n v="1342"/>
    <n v="19862"/>
    <n v="48348"/>
    <n v="24466"/>
    <n v="23882"/>
  </r>
  <r>
    <x v="11"/>
    <x v="1"/>
    <s v="田端"/>
    <n v="133.5"/>
    <n v="497"/>
    <n v="1239"/>
    <n v="617"/>
    <n v="622"/>
  </r>
  <r>
    <x v="11"/>
    <x v="2"/>
    <s v="一之宮"/>
    <n v="42.5"/>
    <n v="7"/>
    <n v="17"/>
    <n v="9"/>
    <n v="8"/>
  </r>
  <r>
    <x v="11"/>
    <x v="2"/>
    <s v="一之宮1丁目"/>
    <n v="18.7"/>
    <n v="556"/>
    <n v="1347"/>
    <n v="677"/>
    <n v="670"/>
  </r>
  <r>
    <x v="11"/>
    <x v="2"/>
    <s v="一之宮2丁目"/>
    <n v="15.6"/>
    <n v="605"/>
    <n v="1412"/>
    <n v="712"/>
    <n v="700"/>
  </r>
  <r>
    <x v="11"/>
    <x v="2"/>
    <s v="一之宮3丁目"/>
    <n v="23.5"/>
    <n v="805"/>
    <n v="1871"/>
    <n v="951"/>
    <n v="920"/>
  </r>
  <r>
    <x v="11"/>
    <x v="2"/>
    <s v="一之宮4丁目"/>
    <n v="21.8"/>
    <n v="693"/>
    <n v="1691"/>
    <n v="855"/>
    <n v="836"/>
  </r>
  <r>
    <x v="11"/>
    <x v="2"/>
    <s v="一之宮5丁目"/>
    <n v="23.1"/>
    <n v="312"/>
    <n v="705"/>
    <n v="351"/>
    <n v="354"/>
  </r>
  <r>
    <x v="11"/>
    <x v="2"/>
    <s v="一之宮6丁目"/>
    <n v="31.7"/>
    <n v="128"/>
    <n v="354"/>
    <n v="188"/>
    <n v="166"/>
  </r>
  <r>
    <x v="11"/>
    <x v="2"/>
    <s v="一之宮7丁目"/>
    <n v="27"/>
    <n v="623"/>
    <n v="1274"/>
    <n v="645"/>
    <n v="629"/>
  </r>
  <r>
    <x v="11"/>
    <x v="2"/>
    <s v="一之宮8丁目"/>
    <n v="20.100000000000001"/>
    <n v="319"/>
    <n v="786"/>
    <n v="415"/>
    <n v="371"/>
  </r>
  <r>
    <x v="11"/>
    <x v="2"/>
    <s v="一之宮9丁目"/>
    <n v="30.4"/>
    <n v="608"/>
    <n v="1397"/>
    <n v="713"/>
    <n v="684"/>
  </r>
  <r>
    <x v="11"/>
    <x v="3"/>
    <s v="中瀬"/>
    <n v="18.8"/>
    <n v="982"/>
    <n v="2345"/>
    <n v="1145"/>
    <n v="1200"/>
  </r>
  <r>
    <x v="11"/>
    <x v="4"/>
    <s v="大曲1丁目"/>
    <n v="15.3"/>
    <n v="541"/>
    <n v="1477"/>
    <n v="731"/>
    <n v="746"/>
  </r>
  <r>
    <x v="11"/>
    <x v="4"/>
    <s v="大曲2丁目"/>
    <n v="10.7"/>
    <n v="176"/>
    <n v="459"/>
    <n v="220"/>
    <n v="239"/>
  </r>
  <r>
    <x v="11"/>
    <x v="4"/>
    <s v="大曲3丁目"/>
    <n v="16.600000000000001"/>
    <n v="446"/>
    <n v="1070"/>
    <n v="543"/>
    <n v="527"/>
  </r>
  <r>
    <x v="11"/>
    <x v="4"/>
    <s v="大曲4丁目"/>
    <n v="13.7"/>
    <n v="85"/>
    <n v="183"/>
    <n v="93"/>
    <n v="90"/>
  </r>
  <r>
    <x v="11"/>
    <x v="5"/>
    <s v="岡田"/>
    <n v="34"/>
    <n v="157"/>
    <n v="354"/>
    <n v="188"/>
    <n v="166"/>
  </r>
  <r>
    <x v="11"/>
    <x v="5"/>
    <s v="岡田1丁目"/>
    <n v="11.1"/>
    <n v="368"/>
    <n v="605"/>
    <n v="318"/>
    <n v="287"/>
  </r>
  <r>
    <x v="11"/>
    <x v="5"/>
    <s v="岡田2丁目"/>
    <n v="9.8000000000000007"/>
    <n v="363"/>
    <n v="831"/>
    <n v="416"/>
    <n v="415"/>
  </r>
  <r>
    <x v="11"/>
    <x v="5"/>
    <s v="岡田3丁目"/>
    <n v="20.5"/>
    <n v="572"/>
    <n v="1398"/>
    <n v="706"/>
    <n v="692"/>
  </r>
  <r>
    <x v="11"/>
    <x v="5"/>
    <s v="岡田4丁目"/>
    <n v="18.2"/>
    <n v="540"/>
    <n v="1344"/>
    <n v="675"/>
    <n v="669"/>
  </r>
  <r>
    <x v="11"/>
    <x v="5"/>
    <s v="岡田5丁目"/>
    <n v="9.9"/>
    <n v="350"/>
    <n v="814"/>
    <n v="423"/>
    <n v="391"/>
  </r>
  <r>
    <x v="11"/>
    <x v="5"/>
    <s v="岡田6丁目"/>
    <n v="22.5"/>
    <n v="194"/>
    <n v="430"/>
    <n v="225"/>
    <n v="205"/>
  </r>
  <r>
    <x v="11"/>
    <x v="5"/>
    <s v="岡田7丁目"/>
    <n v="18.5"/>
    <n v="709"/>
    <n v="1456"/>
    <n v="654"/>
    <n v="802"/>
  </r>
  <r>
    <x v="11"/>
    <x v="5"/>
    <s v="岡田8丁目"/>
    <n v="11.8"/>
    <n v="399"/>
    <n v="1013"/>
    <n v="505"/>
    <n v="508"/>
  </r>
  <r>
    <x v="11"/>
    <x v="6"/>
    <s v="大蔵"/>
    <n v="32.6"/>
    <n v="177"/>
    <n v="574"/>
    <n v="279"/>
    <n v="295"/>
  </r>
  <r>
    <x v="11"/>
    <x v="7"/>
    <s v="小谷"/>
    <s v="-"/>
    <n v="13"/>
    <n v="34"/>
    <n v="14"/>
    <n v="20"/>
  </r>
  <r>
    <x v="11"/>
    <x v="7"/>
    <s v="小谷1丁目"/>
    <n v="14.3"/>
    <n v="402"/>
    <n v="1126"/>
    <n v="561"/>
    <n v="565"/>
  </r>
  <r>
    <x v="11"/>
    <x v="7"/>
    <s v="小谷2丁目"/>
    <n v="23.8"/>
    <n v="416"/>
    <n v="1204"/>
    <n v="625"/>
    <n v="579"/>
  </r>
  <r>
    <x v="11"/>
    <x v="7"/>
    <s v="小谷3丁目"/>
    <n v="13.9"/>
    <n v="431"/>
    <n v="1129"/>
    <n v="576"/>
    <n v="553"/>
  </r>
  <r>
    <x v="11"/>
    <x v="7"/>
    <s v="小谷4丁目"/>
    <n v="14.4"/>
    <n v="67"/>
    <n v="207"/>
    <n v="104"/>
    <n v="103"/>
  </r>
  <r>
    <x v="11"/>
    <x v="8"/>
    <s v="小動"/>
    <n v="61"/>
    <n v="476"/>
    <n v="1349"/>
    <n v="673"/>
    <n v="676"/>
  </r>
  <r>
    <x v="11"/>
    <x v="9"/>
    <s v="宮山"/>
    <n v="326.10000000000002"/>
    <n v="2964"/>
    <n v="7550"/>
    <n v="3734"/>
    <n v="3816"/>
  </r>
  <r>
    <x v="11"/>
    <x v="10"/>
    <s v="倉見"/>
    <n v="236.6"/>
    <n v="3881"/>
    <n v="9303"/>
    <n v="4925"/>
    <n v="4378"/>
  </r>
  <r>
    <x v="12"/>
    <x v="0"/>
    <s v="総数"/>
    <n v="1342"/>
    <n v="20150"/>
    <n v="48495"/>
    <n v="24530"/>
    <n v="23965"/>
  </r>
  <r>
    <x v="12"/>
    <x v="1"/>
    <s v="田端"/>
    <n v="133.5"/>
    <n v="472"/>
    <n v="1199"/>
    <n v="602"/>
    <n v="597"/>
  </r>
  <r>
    <x v="12"/>
    <x v="2"/>
    <s v="一之宮"/>
    <n v="42.5"/>
    <n v="7"/>
    <n v="17"/>
    <n v="9"/>
    <n v="8"/>
  </r>
  <r>
    <x v="12"/>
    <x v="2"/>
    <s v="一之宮1丁目"/>
    <n v="18.7"/>
    <n v="582"/>
    <n v="1386"/>
    <n v="693"/>
    <n v="693"/>
  </r>
  <r>
    <x v="12"/>
    <x v="2"/>
    <s v="一之宮2丁目"/>
    <n v="15.6"/>
    <n v="627"/>
    <n v="1459"/>
    <n v="732"/>
    <n v="727"/>
  </r>
  <r>
    <x v="12"/>
    <x v="2"/>
    <s v="一之宮3丁目"/>
    <n v="23.5"/>
    <n v="850"/>
    <n v="1940"/>
    <n v="980"/>
    <n v="960"/>
  </r>
  <r>
    <x v="12"/>
    <x v="2"/>
    <s v="一之宮4丁目"/>
    <n v="21.8"/>
    <n v="706"/>
    <n v="1695"/>
    <n v="868"/>
    <n v="827"/>
  </r>
  <r>
    <x v="12"/>
    <x v="2"/>
    <s v="一之宮5丁目"/>
    <n v="23.1"/>
    <n v="325"/>
    <n v="726"/>
    <n v="367"/>
    <n v="359"/>
  </r>
  <r>
    <x v="12"/>
    <x v="2"/>
    <s v="一之宮6丁目"/>
    <n v="31.7"/>
    <n v="126"/>
    <n v="342"/>
    <n v="179"/>
    <n v="163"/>
  </r>
  <r>
    <x v="12"/>
    <x v="2"/>
    <s v="一之宮7丁目"/>
    <n v="27"/>
    <n v="621"/>
    <n v="1257"/>
    <n v="641"/>
    <n v="616"/>
  </r>
  <r>
    <x v="12"/>
    <x v="2"/>
    <s v="一之宮8丁目"/>
    <n v="20.100000000000001"/>
    <n v="316"/>
    <n v="771"/>
    <n v="404"/>
    <n v="367"/>
  </r>
  <r>
    <x v="12"/>
    <x v="2"/>
    <s v="一之宮9丁目"/>
    <n v="30.4"/>
    <n v="600"/>
    <n v="1387"/>
    <n v="708"/>
    <n v="679"/>
  </r>
  <r>
    <x v="12"/>
    <x v="3"/>
    <s v="中瀬"/>
    <n v="18.8"/>
    <n v="1006"/>
    <n v="2360"/>
    <n v="1150"/>
    <n v="1210"/>
  </r>
  <r>
    <x v="12"/>
    <x v="4"/>
    <s v="大曲1丁目"/>
    <n v="15.3"/>
    <n v="585"/>
    <n v="1557"/>
    <n v="776"/>
    <n v="781"/>
  </r>
  <r>
    <x v="12"/>
    <x v="4"/>
    <s v="大曲2丁目"/>
    <n v="10.7"/>
    <n v="179"/>
    <n v="465"/>
    <n v="224"/>
    <n v="241"/>
  </r>
  <r>
    <x v="12"/>
    <x v="4"/>
    <s v="大曲3丁目"/>
    <n v="16.600000000000001"/>
    <n v="467"/>
    <n v="1079"/>
    <n v="549"/>
    <n v="530"/>
  </r>
  <r>
    <x v="12"/>
    <x v="4"/>
    <s v="大曲4丁目"/>
    <n v="13.7"/>
    <n v="95"/>
    <n v="205"/>
    <n v="107"/>
    <n v="98"/>
  </r>
  <r>
    <x v="12"/>
    <x v="5"/>
    <s v="岡田"/>
    <n v="34"/>
    <n v="170"/>
    <n v="373"/>
    <n v="198"/>
    <n v="175"/>
  </r>
  <r>
    <x v="12"/>
    <x v="5"/>
    <s v="岡田1丁目"/>
    <n v="11.1"/>
    <n v="363"/>
    <n v="592"/>
    <n v="307"/>
    <n v="285"/>
  </r>
  <r>
    <x v="12"/>
    <x v="5"/>
    <s v="岡田2丁目"/>
    <n v="9.8000000000000007"/>
    <n v="353"/>
    <n v="813"/>
    <n v="403"/>
    <n v="410"/>
  </r>
  <r>
    <x v="12"/>
    <x v="5"/>
    <s v="岡田3丁目"/>
    <n v="20.5"/>
    <n v="596"/>
    <n v="1426"/>
    <n v="709"/>
    <n v="717"/>
  </r>
  <r>
    <x v="12"/>
    <x v="5"/>
    <s v="岡田4丁目"/>
    <n v="18.2"/>
    <n v="548"/>
    <n v="1353"/>
    <n v="680"/>
    <n v="673"/>
  </r>
  <r>
    <x v="12"/>
    <x v="5"/>
    <s v="岡田5丁目"/>
    <n v="9.9"/>
    <n v="348"/>
    <n v="798"/>
    <n v="414"/>
    <n v="384"/>
  </r>
  <r>
    <x v="12"/>
    <x v="5"/>
    <s v="岡田6丁目"/>
    <n v="22.5"/>
    <n v="190"/>
    <n v="416"/>
    <n v="213"/>
    <n v="203"/>
  </r>
  <r>
    <x v="12"/>
    <x v="5"/>
    <s v="岡田7丁目"/>
    <n v="18.5"/>
    <n v="687"/>
    <n v="1388"/>
    <n v="632"/>
    <n v="756"/>
  </r>
  <r>
    <x v="12"/>
    <x v="5"/>
    <s v="岡田8丁目"/>
    <n v="11.8"/>
    <n v="404"/>
    <n v="1006"/>
    <n v="500"/>
    <n v="506"/>
  </r>
  <r>
    <x v="12"/>
    <x v="6"/>
    <s v="大蔵"/>
    <n v="32.6"/>
    <n v="179"/>
    <n v="564"/>
    <n v="267"/>
    <n v="297"/>
  </r>
  <r>
    <x v="12"/>
    <x v="7"/>
    <s v="小谷"/>
    <s v="-"/>
    <n v="12"/>
    <n v="33"/>
    <n v="14"/>
    <n v="19"/>
  </r>
  <r>
    <x v="12"/>
    <x v="7"/>
    <s v="小谷1丁目"/>
    <n v="14.3"/>
    <n v="418"/>
    <n v="1154"/>
    <n v="571"/>
    <n v="583"/>
  </r>
  <r>
    <x v="12"/>
    <x v="7"/>
    <s v="小谷2丁目"/>
    <n v="23.8"/>
    <n v="426"/>
    <n v="1221"/>
    <n v="636"/>
    <n v="585"/>
  </r>
  <r>
    <x v="12"/>
    <x v="7"/>
    <s v="小谷3丁目"/>
    <n v="13.9"/>
    <n v="430"/>
    <n v="1118"/>
    <n v="575"/>
    <n v="543"/>
  </r>
  <r>
    <x v="12"/>
    <x v="7"/>
    <s v="小谷4丁目"/>
    <n v="14.4"/>
    <n v="66"/>
    <n v="200"/>
    <n v="101"/>
    <n v="99"/>
  </r>
  <r>
    <x v="12"/>
    <x v="8"/>
    <s v="小動"/>
    <n v="61"/>
    <n v="491"/>
    <n v="1383"/>
    <n v="685"/>
    <n v="698"/>
  </r>
  <r>
    <x v="12"/>
    <x v="9"/>
    <s v="宮山"/>
    <n v="326.10000000000002"/>
    <n v="2982"/>
    <n v="7511"/>
    <n v="3716"/>
    <n v="3795"/>
  </r>
  <r>
    <x v="12"/>
    <x v="10"/>
    <s v="倉見"/>
    <n v="236.6"/>
    <n v="3923"/>
    <n v="9301"/>
    <n v="4920"/>
    <n v="4381"/>
  </r>
  <r>
    <x v="13"/>
    <x v="0"/>
    <s v="総数"/>
    <n v="1342"/>
    <n v="20439"/>
    <n v="49631"/>
    <n v="24678"/>
    <n v="23953"/>
  </r>
  <r>
    <x v="13"/>
    <x v="1"/>
    <s v="田端"/>
    <n v="133.5"/>
    <n v="462"/>
    <n v="1167"/>
    <n v="587"/>
    <n v="580"/>
  </r>
  <r>
    <x v="13"/>
    <x v="2"/>
    <s v="一之宮"/>
    <n v="42.5"/>
    <n v="7"/>
    <n v="16"/>
    <n v="8"/>
    <n v="8"/>
  </r>
  <r>
    <x v="13"/>
    <x v="2"/>
    <s v="一之宮1丁目"/>
    <n v="18.7"/>
    <n v="590"/>
    <n v="1404"/>
    <n v="702"/>
    <n v="702"/>
  </r>
  <r>
    <x v="13"/>
    <x v="2"/>
    <s v="一之宮2丁目"/>
    <n v="15.6"/>
    <n v="640"/>
    <n v="1495"/>
    <n v="749"/>
    <n v="746"/>
  </r>
  <r>
    <x v="13"/>
    <x v="2"/>
    <s v="一之宮3丁目"/>
    <n v="23.5"/>
    <n v="856"/>
    <n v="1925"/>
    <n v="970"/>
    <n v="955"/>
  </r>
  <r>
    <x v="13"/>
    <x v="2"/>
    <s v="一之宮4丁目"/>
    <n v="21.8"/>
    <n v="711"/>
    <n v="1691"/>
    <n v="866"/>
    <n v="825"/>
  </r>
  <r>
    <x v="13"/>
    <x v="2"/>
    <s v="一之宮5丁目"/>
    <n v="23.1"/>
    <n v="331"/>
    <n v="748"/>
    <n v="385"/>
    <n v="363"/>
  </r>
  <r>
    <x v="13"/>
    <x v="2"/>
    <s v="一之宮6丁目"/>
    <n v="31.7"/>
    <n v="134"/>
    <n v="348"/>
    <n v="186"/>
    <n v="162"/>
  </r>
  <r>
    <x v="13"/>
    <x v="2"/>
    <s v="一之宮7丁目"/>
    <n v="27"/>
    <n v="620"/>
    <n v="1236"/>
    <n v="630"/>
    <n v="606"/>
  </r>
  <r>
    <x v="13"/>
    <x v="2"/>
    <s v="一之宮8丁目"/>
    <n v="20.100000000000001"/>
    <n v="321"/>
    <n v="768"/>
    <n v="399"/>
    <n v="369"/>
  </r>
  <r>
    <x v="13"/>
    <x v="2"/>
    <s v="一之宮9丁目"/>
    <n v="30.4"/>
    <n v="619"/>
    <n v="1405"/>
    <n v="723"/>
    <n v="682"/>
  </r>
  <r>
    <x v="13"/>
    <x v="3"/>
    <s v="中瀬"/>
    <n v="18.8"/>
    <n v="1025"/>
    <n v="2367"/>
    <n v="1163"/>
    <n v="1204"/>
  </r>
  <r>
    <x v="13"/>
    <x v="4"/>
    <s v="大曲1丁目"/>
    <n v="15.3"/>
    <n v="605"/>
    <n v="1586"/>
    <n v="791"/>
    <n v="795"/>
  </r>
  <r>
    <x v="13"/>
    <x v="4"/>
    <s v="大曲2丁目"/>
    <n v="10.7"/>
    <n v="181"/>
    <n v="461"/>
    <n v="227"/>
    <n v="234"/>
  </r>
  <r>
    <x v="13"/>
    <x v="4"/>
    <s v="大曲3丁目"/>
    <n v="16.600000000000001"/>
    <n v="455"/>
    <n v="1072"/>
    <n v="542"/>
    <n v="530"/>
  </r>
  <r>
    <x v="13"/>
    <x v="4"/>
    <s v="大曲4丁目"/>
    <n v="13.7"/>
    <n v="96"/>
    <n v="210"/>
    <n v="114"/>
    <n v="96"/>
  </r>
  <r>
    <x v="13"/>
    <x v="5"/>
    <s v="岡田"/>
    <n v="34"/>
    <n v="180"/>
    <n v="402"/>
    <n v="211"/>
    <n v="191"/>
  </r>
  <r>
    <x v="13"/>
    <x v="5"/>
    <s v="岡田1丁目"/>
    <n v="11.1"/>
    <n v="390"/>
    <n v="618"/>
    <n v="329"/>
    <n v="289"/>
  </r>
  <r>
    <x v="13"/>
    <x v="5"/>
    <s v="岡田2丁目"/>
    <n v="9.8000000000000007"/>
    <n v="354"/>
    <n v="815"/>
    <n v="405"/>
    <n v="410"/>
  </r>
  <r>
    <x v="13"/>
    <x v="5"/>
    <s v="岡田3丁目"/>
    <n v="20.5"/>
    <n v="587"/>
    <n v="1400"/>
    <n v="702"/>
    <n v="698"/>
  </r>
  <r>
    <x v="13"/>
    <x v="5"/>
    <s v="岡田4丁目"/>
    <n v="18.2"/>
    <n v="558"/>
    <n v="1338"/>
    <n v="671"/>
    <n v="667"/>
  </r>
  <r>
    <x v="13"/>
    <x v="5"/>
    <s v="岡田5丁目"/>
    <n v="9.9"/>
    <n v="356"/>
    <n v="810"/>
    <n v="422"/>
    <n v="388"/>
  </r>
  <r>
    <x v="13"/>
    <x v="5"/>
    <s v="岡田6丁目"/>
    <n v="22.5"/>
    <n v="188"/>
    <n v="413"/>
    <n v="215"/>
    <n v="198"/>
  </r>
  <r>
    <x v="13"/>
    <x v="5"/>
    <s v="岡田7丁目"/>
    <n v="18.5"/>
    <n v="666"/>
    <n v="1328"/>
    <n v="611"/>
    <n v="717"/>
  </r>
  <r>
    <x v="13"/>
    <x v="5"/>
    <s v="岡田8丁目"/>
    <n v="11.8"/>
    <n v="410"/>
    <n v="1009"/>
    <n v="500"/>
    <n v="509"/>
  </r>
  <r>
    <x v="13"/>
    <x v="6"/>
    <s v="大蔵"/>
    <n v="32.6"/>
    <n v="177"/>
    <n v="563"/>
    <n v="268"/>
    <n v="295"/>
  </r>
  <r>
    <x v="13"/>
    <x v="7"/>
    <s v="小谷"/>
    <s v="-"/>
    <n v="12"/>
    <n v="33"/>
    <n v="14"/>
    <n v="19"/>
  </r>
  <r>
    <x v="13"/>
    <x v="7"/>
    <s v="小谷1丁目"/>
    <n v="14.3"/>
    <n v="445"/>
    <n v="1188"/>
    <n v="594"/>
    <n v="594"/>
  </r>
  <r>
    <x v="13"/>
    <x v="7"/>
    <s v="小谷2丁目"/>
    <n v="23.8"/>
    <n v="439"/>
    <n v="1231"/>
    <n v="643"/>
    <n v="588"/>
  </r>
  <r>
    <x v="13"/>
    <x v="7"/>
    <s v="小谷3丁目"/>
    <n v="13.9"/>
    <n v="425"/>
    <n v="1099"/>
    <n v="561"/>
    <n v="538"/>
  </r>
  <r>
    <x v="13"/>
    <x v="7"/>
    <s v="小谷4丁目"/>
    <n v="14.4"/>
    <n v="68"/>
    <n v="201"/>
    <n v="99"/>
    <n v="102"/>
  </r>
  <r>
    <x v="13"/>
    <x v="8"/>
    <s v="小動"/>
    <n v="61"/>
    <n v="495"/>
    <n v="1389"/>
    <n v="683"/>
    <n v="706"/>
  </r>
  <r>
    <x v="13"/>
    <x v="9"/>
    <s v="宮山"/>
    <n v="326.10000000000002"/>
    <n v="3028"/>
    <n v="7545"/>
    <n v="3739"/>
    <n v="3806"/>
  </r>
  <r>
    <x v="13"/>
    <x v="10"/>
    <s v="倉見"/>
    <n v="236.6"/>
    <n v="4008"/>
    <n v="9350"/>
    <n v="4969"/>
    <n v="4381"/>
  </r>
  <r>
    <x v="14"/>
    <x v="0"/>
    <s v="総数"/>
    <n v="1342"/>
    <n v="20646"/>
    <n v="48616"/>
    <n v="24659"/>
    <n v="23957"/>
  </r>
  <r>
    <x v="14"/>
    <x v="1"/>
    <s v="田端"/>
    <n v="133.5"/>
    <n v="489"/>
    <n v="1191"/>
    <n v="591"/>
    <n v="600"/>
  </r>
  <r>
    <x v="14"/>
    <x v="2"/>
    <s v="一之宮"/>
    <n v="42.5"/>
    <n v="7"/>
    <n v="16"/>
    <n v="8"/>
    <n v="8"/>
  </r>
  <r>
    <x v="14"/>
    <x v="2"/>
    <s v="一之宮1丁目"/>
    <n v="18.7"/>
    <n v="589"/>
    <n v="1391"/>
    <n v="686"/>
    <n v="705"/>
  </r>
  <r>
    <x v="14"/>
    <x v="2"/>
    <s v="一之宮2丁目"/>
    <n v="15.6"/>
    <n v="664"/>
    <n v="1525"/>
    <n v="767"/>
    <n v="758"/>
  </r>
  <r>
    <x v="14"/>
    <x v="2"/>
    <s v="一之宮3丁目"/>
    <n v="23.5"/>
    <n v="859"/>
    <n v="1923"/>
    <n v="976"/>
    <n v="947"/>
  </r>
  <r>
    <x v="14"/>
    <x v="2"/>
    <s v="一之宮4丁目"/>
    <n v="21.8"/>
    <n v="717"/>
    <n v="1657"/>
    <n v="850"/>
    <n v="807"/>
  </r>
  <r>
    <x v="14"/>
    <x v="2"/>
    <s v="一之宮5丁目"/>
    <n v="23.1"/>
    <n v="338"/>
    <n v="756"/>
    <n v="393"/>
    <n v="363"/>
  </r>
  <r>
    <x v="14"/>
    <x v="2"/>
    <s v="一之宮6丁目"/>
    <n v="31.7"/>
    <n v="129"/>
    <n v="334"/>
    <n v="179"/>
    <n v="155"/>
  </r>
  <r>
    <x v="14"/>
    <x v="2"/>
    <s v="一之宮7丁目"/>
    <n v="27"/>
    <n v="609"/>
    <n v="1211"/>
    <n v="626"/>
    <n v="585"/>
  </r>
  <r>
    <x v="14"/>
    <x v="2"/>
    <s v="一之宮8丁目"/>
    <n v="20.100000000000001"/>
    <n v="321"/>
    <n v="758"/>
    <n v="390"/>
    <n v="368"/>
  </r>
  <r>
    <x v="14"/>
    <x v="2"/>
    <s v="一之宮9丁目"/>
    <n v="30.4"/>
    <n v="634"/>
    <n v="1409"/>
    <n v="729"/>
    <n v="680"/>
  </r>
  <r>
    <x v="14"/>
    <x v="3"/>
    <s v="中瀬"/>
    <n v="18.8"/>
    <n v="1032"/>
    <n v="2365"/>
    <n v="1157"/>
    <n v="1208"/>
  </r>
  <r>
    <x v="14"/>
    <x v="4"/>
    <s v="大曲1丁目"/>
    <n v="15.3"/>
    <n v="605"/>
    <n v="1576"/>
    <n v="786"/>
    <n v="790"/>
  </r>
  <r>
    <x v="14"/>
    <x v="4"/>
    <s v="大曲2丁目"/>
    <n v="10.7"/>
    <n v="179"/>
    <n v="457"/>
    <n v="229"/>
    <n v="228"/>
  </r>
  <r>
    <x v="14"/>
    <x v="4"/>
    <s v="大曲3丁目"/>
    <n v="16.600000000000001"/>
    <n v="456"/>
    <n v="1048"/>
    <n v="534"/>
    <n v="514"/>
  </r>
  <r>
    <x v="14"/>
    <x v="4"/>
    <s v="大曲4丁目"/>
    <n v="13.7"/>
    <n v="97"/>
    <n v="208"/>
    <n v="112"/>
    <n v="96"/>
  </r>
  <r>
    <x v="14"/>
    <x v="5"/>
    <s v="岡田"/>
    <n v="34"/>
    <n v="192"/>
    <n v="412"/>
    <n v="219"/>
    <n v="193"/>
  </r>
  <r>
    <x v="14"/>
    <x v="5"/>
    <s v="岡田1丁目"/>
    <n v="11.1"/>
    <n v="387"/>
    <n v="614"/>
    <n v="323"/>
    <n v="291"/>
  </r>
  <r>
    <x v="14"/>
    <x v="5"/>
    <s v="岡田2丁目"/>
    <n v="9.8000000000000007"/>
    <n v="363"/>
    <n v="835"/>
    <n v="414"/>
    <n v="421"/>
  </r>
  <r>
    <x v="14"/>
    <x v="5"/>
    <s v="岡田3丁目"/>
    <n v="20.5"/>
    <n v="613"/>
    <n v="1419"/>
    <n v="720"/>
    <n v="699"/>
  </r>
  <r>
    <x v="14"/>
    <x v="5"/>
    <s v="岡田4丁目"/>
    <n v="18.2"/>
    <n v="565"/>
    <n v="1340"/>
    <n v="665"/>
    <n v="675"/>
  </r>
  <r>
    <x v="14"/>
    <x v="5"/>
    <s v="岡田5丁目"/>
    <n v="9.9"/>
    <n v="373"/>
    <n v="839"/>
    <n v="439"/>
    <n v="400"/>
  </r>
  <r>
    <x v="14"/>
    <x v="5"/>
    <s v="岡田6丁目"/>
    <n v="22.5"/>
    <n v="187"/>
    <n v="411"/>
    <n v="214"/>
    <n v="197"/>
  </r>
  <r>
    <x v="14"/>
    <x v="5"/>
    <s v="岡田7丁目"/>
    <n v="18.5"/>
    <n v="658"/>
    <n v="1306"/>
    <n v="602"/>
    <n v="704"/>
  </r>
  <r>
    <x v="14"/>
    <x v="5"/>
    <s v="岡田8丁目"/>
    <n v="11.8"/>
    <n v="418"/>
    <n v="1000"/>
    <n v="494"/>
    <n v="506"/>
  </r>
  <r>
    <x v="14"/>
    <x v="6"/>
    <s v="大蔵"/>
    <n v="32.6"/>
    <n v="175"/>
    <n v="555"/>
    <n v="269"/>
    <n v="286"/>
  </r>
  <r>
    <x v="14"/>
    <x v="7"/>
    <s v="小谷"/>
    <s v="-"/>
    <n v="12"/>
    <n v="31"/>
    <n v="14"/>
    <n v="17"/>
  </r>
  <r>
    <x v="14"/>
    <x v="7"/>
    <s v="小谷1丁目"/>
    <n v="14.3"/>
    <n v="445"/>
    <n v="1209"/>
    <n v="599"/>
    <n v="610"/>
  </r>
  <r>
    <x v="14"/>
    <x v="7"/>
    <s v="小谷2丁目"/>
    <n v="23.8"/>
    <n v="438"/>
    <n v="1228"/>
    <n v="645"/>
    <n v="583"/>
  </r>
  <r>
    <x v="14"/>
    <x v="7"/>
    <s v="小谷3丁目"/>
    <n v="13.9"/>
    <n v="418"/>
    <n v="1084"/>
    <n v="560"/>
    <n v="524"/>
  </r>
  <r>
    <x v="14"/>
    <x v="7"/>
    <s v="小谷4丁目"/>
    <n v="14.4"/>
    <n v="65"/>
    <n v="195"/>
    <n v="94"/>
    <n v="101"/>
  </r>
  <r>
    <x v="14"/>
    <x v="8"/>
    <s v="小動"/>
    <n v="61"/>
    <n v="511"/>
    <n v="1433"/>
    <n v="697"/>
    <n v="736"/>
  </r>
  <r>
    <x v="14"/>
    <x v="9"/>
    <s v="宮山"/>
    <n v="326.10000000000002"/>
    <n v="3056"/>
    <n v="7557"/>
    <n v="3730"/>
    <n v="3827"/>
  </r>
  <r>
    <x v="14"/>
    <x v="10"/>
    <s v="倉見"/>
    <n v="236.6"/>
    <n v="4045"/>
    <n v="9323"/>
    <n v="4948"/>
    <n v="4375"/>
  </r>
  <r>
    <x v="15"/>
    <x v="0"/>
    <s v="総数"/>
    <n v="1342"/>
    <n v="20785"/>
    <n v="48520"/>
    <n v="24595"/>
    <n v="23925"/>
  </r>
  <r>
    <x v="15"/>
    <x v="1"/>
    <s v="田端"/>
    <n v="133.5"/>
    <n v="504"/>
    <n v="1209"/>
    <n v="632"/>
    <n v="577"/>
  </r>
  <r>
    <x v="15"/>
    <x v="2"/>
    <s v="一之宮"/>
    <n v="42.5"/>
    <n v="7"/>
    <n v="16"/>
    <n v="8"/>
    <n v="8"/>
  </r>
  <r>
    <x v="15"/>
    <x v="2"/>
    <s v="一之宮1丁目"/>
    <n v="18.7"/>
    <n v="597"/>
    <n v="1387"/>
    <n v="694"/>
    <n v="693"/>
  </r>
  <r>
    <x v="15"/>
    <x v="2"/>
    <s v="一之宮2丁目"/>
    <n v="15.6"/>
    <n v="658"/>
    <n v="1500"/>
    <n v="760"/>
    <n v="740"/>
  </r>
  <r>
    <x v="15"/>
    <x v="2"/>
    <s v="一之宮3丁目"/>
    <n v="23.5"/>
    <n v="877"/>
    <n v="1929"/>
    <n v="982"/>
    <n v="947"/>
  </r>
  <r>
    <x v="15"/>
    <x v="2"/>
    <s v="一之宮4丁目"/>
    <n v="21.8"/>
    <n v="734"/>
    <n v="1699"/>
    <n v="869"/>
    <n v="830"/>
  </r>
  <r>
    <x v="15"/>
    <x v="2"/>
    <s v="一之宮5丁目"/>
    <n v="23.1"/>
    <n v="335"/>
    <n v="754"/>
    <n v="388"/>
    <n v="366"/>
  </r>
  <r>
    <x v="15"/>
    <x v="2"/>
    <s v="一之宮6丁目"/>
    <n v="31.7"/>
    <n v="128"/>
    <n v="335"/>
    <n v="175"/>
    <n v="160"/>
  </r>
  <r>
    <x v="15"/>
    <x v="2"/>
    <s v="一之宮7丁目"/>
    <n v="27"/>
    <n v="612"/>
    <n v="1194"/>
    <n v="610"/>
    <n v="584"/>
  </r>
  <r>
    <x v="15"/>
    <x v="2"/>
    <s v="一之宮8丁目"/>
    <n v="20.100000000000001"/>
    <n v="318"/>
    <n v="755"/>
    <n v="395"/>
    <n v="360"/>
  </r>
  <r>
    <x v="15"/>
    <x v="2"/>
    <s v="一之宮9丁目"/>
    <n v="30.4"/>
    <n v="621"/>
    <n v="1407"/>
    <n v="709"/>
    <n v="698"/>
  </r>
  <r>
    <x v="15"/>
    <x v="3"/>
    <s v="中瀬"/>
    <n v="18.8"/>
    <n v="1022"/>
    <n v="2321"/>
    <n v="1137"/>
    <n v="1184"/>
  </r>
  <r>
    <x v="15"/>
    <x v="4"/>
    <s v="大曲1丁目"/>
    <n v="15.3"/>
    <n v="620"/>
    <n v="1576"/>
    <n v="782"/>
    <n v="794"/>
  </r>
  <r>
    <x v="15"/>
    <x v="4"/>
    <s v="大曲2丁目"/>
    <n v="10.7"/>
    <n v="188"/>
    <n v="462"/>
    <n v="236"/>
    <n v="226"/>
  </r>
  <r>
    <x v="15"/>
    <x v="4"/>
    <s v="大曲3丁目"/>
    <n v="16.600000000000001"/>
    <n v="461"/>
    <n v="1044"/>
    <n v="526"/>
    <n v="518"/>
  </r>
  <r>
    <x v="15"/>
    <x v="4"/>
    <s v="大曲4丁目"/>
    <n v="13.7"/>
    <n v="110"/>
    <n v="236"/>
    <n v="128"/>
    <n v="108"/>
  </r>
  <r>
    <x v="15"/>
    <x v="5"/>
    <s v="岡田"/>
    <n v="34"/>
    <n v="191"/>
    <n v="407"/>
    <n v="219"/>
    <n v="188"/>
  </r>
  <r>
    <x v="15"/>
    <x v="5"/>
    <s v="岡田1丁目"/>
    <n v="11.1"/>
    <n v="384"/>
    <n v="608"/>
    <n v="318"/>
    <n v="290"/>
  </r>
  <r>
    <x v="15"/>
    <x v="5"/>
    <s v="岡田2丁目"/>
    <n v="9.8000000000000007"/>
    <n v="357"/>
    <n v="816"/>
    <n v="405"/>
    <n v="411"/>
  </r>
  <r>
    <x v="15"/>
    <x v="5"/>
    <s v="岡田3丁目"/>
    <n v="20.5"/>
    <n v="634"/>
    <n v="1431"/>
    <n v="737"/>
    <n v="694"/>
  </r>
  <r>
    <x v="15"/>
    <x v="5"/>
    <s v="岡田4丁目"/>
    <n v="18.2"/>
    <n v="564"/>
    <n v="1329"/>
    <n v="652"/>
    <n v="677"/>
  </r>
  <r>
    <x v="15"/>
    <x v="5"/>
    <s v="岡田5丁目"/>
    <n v="9.9"/>
    <n v="379"/>
    <n v="839"/>
    <n v="448"/>
    <n v="391"/>
  </r>
  <r>
    <x v="15"/>
    <x v="5"/>
    <s v="岡田6丁目"/>
    <n v="22.5"/>
    <n v="201"/>
    <n v="421"/>
    <n v="220"/>
    <n v="201"/>
  </r>
  <r>
    <x v="15"/>
    <x v="5"/>
    <s v="岡田7丁目"/>
    <n v="18.5"/>
    <n v="678"/>
    <n v="1328"/>
    <n v="596"/>
    <n v="732"/>
  </r>
  <r>
    <x v="15"/>
    <x v="5"/>
    <s v="岡田8丁目"/>
    <n v="11.8"/>
    <n v="432"/>
    <n v="1005"/>
    <n v="502"/>
    <n v="503"/>
  </r>
  <r>
    <x v="15"/>
    <x v="6"/>
    <s v="大蔵"/>
    <n v="32.6"/>
    <n v="185"/>
    <n v="564"/>
    <n v="270"/>
    <n v="294"/>
  </r>
  <r>
    <x v="15"/>
    <x v="7"/>
    <s v="小谷"/>
    <n v="66.400000000000006"/>
    <n v="10"/>
    <n v="25"/>
    <n v="13"/>
    <n v="12"/>
  </r>
  <r>
    <x v="15"/>
    <x v="7"/>
    <s v="小谷1丁目"/>
    <n v="14.3"/>
    <n v="464"/>
    <n v="1242"/>
    <n v="617"/>
    <n v="625"/>
  </r>
  <r>
    <x v="15"/>
    <x v="7"/>
    <s v="小谷2丁目"/>
    <n v="23.8"/>
    <n v="434"/>
    <n v="1201"/>
    <n v="626"/>
    <n v="575"/>
  </r>
  <r>
    <x v="15"/>
    <x v="7"/>
    <s v="小谷3丁目"/>
    <n v="13.9"/>
    <n v="427"/>
    <n v="1091"/>
    <n v="556"/>
    <n v="535"/>
  </r>
  <r>
    <x v="15"/>
    <x v="7"/>
    <s v="小谷4丁目"/>
    <n v="14.4"/>
    <n v="77"/>
    <n v="206"/>
    <n v="108"/>
    <n v="98"/>
  </r>
  <r>
    <x v="15"/>
    <x v="8"/>
    <s v="小動"/>
    <n v="61"/>
    <n v="535"/>
    <n v="1470"/>
    <n v="724"/>
    <n v="746"/>
  </r>
  <r>
    <x v="15"/>
    <x v="9"/>
    <s v="宮山"/>
    <n v="326.10000000000002"/>
    <n v="3016"/>
    <n v="7433"/>
    <n v="3664"/>
    <n v="3769"/>
  </r>
  <r>
    <x v="15"/>
    <x v="10"/>
    <s v="倉見"/>
    <n v="236.6"/>
    <n v="4025"/>
    <n v="9280"/>
    <n v="4889"/>
    <n v="4391"/>
  </r>
</pivotCacheRecords>
</file>

<file path=xl/pivotCache/pivotCacheRecords42.xml><?xml version="1.0" encoding="utf-8"?>
<pivotCacheRecords xmlns="http://schemas.openxmlformats.org/spreadsheetml/2006/main" xmlns:r="http://schemas.openxmlformats.org/officeDocument/2006/relationships" count="542">
  <r>
    <x v="0"/>
    <x v="0"/>
    <s v="総数"/>
    <n v="1342"/>
    <n v="18042"/>
    <n v="47773"/>
    <n v="24288"/>
    <n v="23485"/>
  </r>
  <r>
    <x v="0"/>
    <x v="1"/>
    <s v="田端"/>
    <n v="133.5"/>
    <n v="419"/>
    <n v="1160"/>
    <n v="594"/>
    <n v="566"/>
  </r>
  <r>
    <x v="0"/>
    <x v="2"/>
    <s v="一之宮"/>
    <n v="42.5"/>
    <n v="9"/>
    <n v="20"/>
    <n v="12"/>
    <n v="8"/>
  </r>
  <r>
    <x v="0"/>
    <x v="2"/>
    <s v="一之宮1丁目"/>
    <n v="18.7"/>
    <n v="486"/>
    <n v="1274"/>
    <n v="645"/>
    <n v="629"/>
  </r>
  <r>
    <x v="0"/>
    <x v="2"/>
    <s v="一之宮2丁目"/>
    <n v="15.6"/>
    <n v="525"/>
    <n v="1289"/>
    <n v="660"/>
    <n v="629"/>
  </r>
  <r>
    <x v="0"/>
    <x v="2"/>
    <s v="一之宮3丁目"/>
    <n v="23.5"/>
    <n v="701"/>
    <n v="1916"/>
    <n v="959"/>
    <n v="957"/>
  </r>
  <r>
    <x v="0"/>
    <x v="2"/>
    <s v="一之宮4丁目"/>
    <n v="21.8"/>
    <n v="646"/>
    <n v="1766"/>
    <n v="907"/>
    <n v="859"/>
  </r>
  <r>
    <x v="0"/>
    <x v="2"/>
    <s v="一之宮5丁目"/>
    <n v="23.1"/>
    <n v="279"/>
    <n v="747"/>
    <n v="379"/>
    <n v="368"/>
  </r>
  <r>
    <x v="0"/>
    <x v="2"/>
    <s v="一之宮6丁目"/>
    <n v="31.7"/>
    <n v="140"/>
    <n v="389"/>
    <n v="209"/>
    <n v="180"/>
  </r>
  <r>
    <x v="0"/>
    <x v="2"/>
    <s v="一之宮7丁目"/>
    <n v="27"/>
    <n v="663"/>
    <n v="1591"/>
    <n v="853"/>
    <n v="738"/>
  </r>
  <r>
    <x v="0"/>
    <x v="2"/>
    <s v="一之宮8丁目"/>
    <n v="20.100000000000001"/>
    <n v="244"/>
    <n v="642"/>
    <n v="336"/>
    <n v="306"/>
  </r>
  <r>
    <x v="0"/>
    <x v="2"/>
    <s v="一之宮9丁目"/>
    <n v="30.4"/>
    <n v="634"/>
    <n v="1475"/>
    <n v="763"/>
    <n v="712"/>
  </r>
  <r>
    <x v="0"/>
    <x v="3"/>
    <s v="中瀬"/>
    <n v="18.8"/>
    <n v="911"/>
    <n v="2318"/>
    <n v="1165"/>
    <n v="1153"/>
  </r>
  <r>
    <x v="0"/>
    <x v="4"/>
    <s v="大曲1丁目"/>
    <n v="15.3"/>
    <n v="467"/>
    <n v="1265"/>
    <n v="629"/>
    <n v="636"/>
  </r>
  <r>
    <x v="0"/>
    <x v="4"/>
    <s v="大曲2丁目"/>
    <n v="10.7"/>
    <n v="150"/>
    <n v="404"/>
    <n v="210"/>
    <n v="194"/>
  </r>
  <r>
    <x v="0"/>
    <x v="4"/>
    <s v="大曲3丁目"/>
    <n v="16.600000000000001"/>
    <n v="369"/>
    <n v="1002"/>
    <n v="499"/>
    <n v="503"/>
  </r>
  <r>
    <x v="0"/>
    <x v="4"/>
    <s v="大曲4丁目"/>
    <n v="13.7"/>
    <n v="56"/>
    <n v="142"/>
    <n v="69"/>
    <n v="73"/>
  </r>
  <r>
    <x v="0"/>
    <x v="5"/>
    <s v="岡田"/>
    <n v="54.9"/>
    <n v="761"/>
    <n v="1714"/>
    <n v="867"/>
    <n v="847"/>
  </r>
  <r>
    <x v="0"/>
    <x v="5"/>
    <s v="岡田3丁目"/>
    <n v="20.5"/>
    <n v="550"/>
    <n v="1428"/>
    <n v="733"/>
    <n v="695"/>
  </r>
  <r>
    <x v="0"/>
    <x v="5"/>
    <s v="岡田4丁目"/>
    <n v="18.2"/>
    <n v="516"/>
    <n v="1394"/>
    <n v="712"/>
    <n v="682"/>
  </r>
  <r>
    <x v="0"/>
    <x v="5"/>
    <s v="岡田5丁目"/>
    <n v="9.9"/>
    <n v="458"/>
    <n v="947"/>
    <n v="575"/>
    <n v="372"/>
  </r>
  <r>
    <x v="0"/>
    <x v="5"/>
    <s v="岡田6丁目"/>
    <n v="22.5"/>
    <n v="192"/>
    <n v="470"/>
    <n v="250"/>
    <n v="220"/>
  </r>
  <r>
    <x v="0"/>
    <x v="5"/>
    <s v="岡田7丁目"/>
    <n v="18.5"/>
    <n v="768"/>
    <n v="1857"/>
    <n v="870"/>
    <n v="987"/>
  </r>
  <r>
    <x v="0"/>
    <x v="5"/>
    <s v="岡田8丁目"/>
    <n v="11.8"/>
    <n v="377"/>
    <n v="1043"/>
    <n v="502"/>
    <n v="541"/>
  </r>
  <r>
    <x v="0"/>
    <x v="6"/>
    <s v="大蔵"/>
    <n v="32.6"/>
    <n v="157"/>
    <n v="537"/>
    <n v="243"/>
    <n v="294"/>
  </r>
  <r>
    <x v="0"/>
    <x v="7"/>
    <s v="小谷"/>
    <s v="-"/>
    <n v="16"/>
    <n v="44"/>
    <n v="16"/>
    <n v="28"/>
  </r>
  <r>
    <x v="0"/>
    <x v="7"/>
    <s v="小谷1丁目"/>
    <n v="14.3"/>
    <n v="347"/>
    <n v="1118"/>
    <n v="557"/>
    <n v="561"/>
  </r>
  <r>
    <x v="0"/>
    <x v="7"/>
    <s v="小谷2丁目"/>
    <n v="23.8"/>
    <n v="265"/>
    <n v="760"/>
    <n v="391"/>
    <n v="369"/>
  </r>
  <r>
    <x v="0"/>
    <x v="7"/>
    <s v="小谷3丁目"/>
    <n v="13.9"/>
    <n v="374"/>
    <n v="1017"/>
    <n v="514"/>
    <n v="503"/>
  </r>
  <r>
    <x v="0"/>
    <x v="7"/>
    <s v="小谷4丁目"/>
    <n v="14.4"/>
    <n v="57"/>
    <n v="163"/>
    <n v="90"/>
    <n v="73"/>
  </r>
  <r>
    <x v="0"/>
    <x v="8"/>
    <s v="小動"/>
    <n v="61"/>
    <n v="450"/>
    <n v="1335"/>
    <n v="683"/>
    <n v="652"/>
  </r>
  <r>
    <x v="0"/>
    <x v="9"/>
    <s v="宮山"/>
    <n v="326.10000000000002"/>
    <n v="2692"/>
    <n v="7752"/>
    <n v="3773"/>
    <n v="3979"/>
  </r>
  <r>
    <x v="0"/>
    <x v="10"/>
    <s v="倉見"/>
    <n v="236.6"/>
    <n v="3363"/>
    <n v="8794"/>
    <n v="4623"/>
    <n v="4171"/>
  </r>
  <r>
    <x v="1"/>
    <x v="0"/>
    <s v="総数"/>
    <n v="1342"/>
    <n v="18033"/>
    <n v="47672"/>
    <n v="24184"/>
    <n v="23488"/>
  </r>
  <r>
    <x v="1"/>
    <x v="1"/>
    <s v="田端"/>
    <n v="133.5"/>
    <n v="424"/>
    <n v="1189"/>
    <n v="615"/>
    <n v="574"/>
  </r>
  <r>
    <x v="1"/>
    <x v="2"/>
    <s v="一之宮"/>
    <n v="42.5"/>
    <n v="10"/>
    <n v="23"/>
    <n v="15"/>
    <n v="8"/>
  </r>
  <r>
    <x v="1"/>
    <x v="2"/>
    <s v="一之宮1丁目"/>
    <n v="18.7"/>
    <n v="482"/>
    <n v="1289"/>
    <n v="652"/>
    <n v="637"/>
  </r>
  <r>
    <x v="1"/>
    <x v="2"/>
    <s v="一之宮2丁目"/>
    <n v="15.6"/>
    <n v="497"/>
    <n v="1291"/>
    <n v="666"/>
    <n v="625"/>
  </r>
  <r>
    <x v="1"/>
    <x v="2"/>
    <s v="一之宮3丁目"/>
    <n v="23.5"/>
    <n v="716"/>
    <n v="1920"/>
    <n v="964"/>
    <n v="956"/>
  </r>
  <r>
    <x v="1"/>
    <x v="2"/>
    <s v="一之宮4丁目"/>
    <n v="21.8"/>
    <n v="645"/>
    <n v="1745"/>
    <n v="886"/>
    <n v="859"/>
  </r>
  <r>
    <x v="1"/>
    <x v="2"/>
    <s v="一之宮5丁目"/>
    <n v="23.1"/>
    <n v="292"/>
    <n v="741"/>
    <n v="387"/>
    <n v="354"/>
  </r>
  <r>
    <x v="1"/>
    <x v="2"/>
    <s v="一之宮6丁目"/>
    <n v="31.7"/>
    <n v="152"/>
    <n v="411"/>
    <n v="225"/>
    <n v="186"/>
  </r>
  <r>
    <x v="1"/>
    <x v="2"/>
    <s v="一之宮7丁目"/>
    <n v="27"/>
    <n v="684"/>
    <n v="1596"/>
    <n v="819"/>
    <n v="777"/>
  </r>
  <r>
    <x v="1"/>
    <x v="2"/>
    <s v="一之宮8丁目"/>
    <n v="20.100000000000001"/>
    <n v="244"/>
    <n v="644"/>
    <n v="331"/>
    <n v="313"/>
  </r>
  <r>
    <x v="1"/>
    <x v="2"/>
    <s v="一之宮9丁目"/>
    <n v="30.4"/>
    <n v="591"/>
    <n v="1451"/>
    <n v="758"/>
    <n v="693"/>
  </r>
  <r>
    <x v="1"/>
    <x v="3"/>
    <s v="中瀬"/>
    <n v="18.8"/>
    <n v="919"/>
    <n v="2336"/>
    <n v="1175"/>
    <n v="1161"/>
  </r>
  <r>
    <x v="1"/>
    <x v="4"/>
    <s v="大曲1丁目"/>
    <n v="15.3"/>
    <n v="473"/>
    <n v="1299"/>
    <n v="654"/>
    <n v="645"/>
  </r>
  <r>
    <x v="1"/>
    <x v="4"/>
    <s v="大曲2丁目"/>
    <n v="10.7"/>
    <n v="150"/>
    <n v="411"/>
    <n v="205"/>
    <n v="206"/>
  </r>
  <r>
    <x v="1"/>
    <x v="4"/>
    <s v="大曲3丁目"/>
    <n v="16.600000000000001"/>
    <n v="381"/>
    <n v="1025"/>
    <n v="511"/>
    <n v="514"/>
  </r>
  <r>
    <x v="1"/>
    <x v="4"/>
    <s v="大曲4丁目"/>
    <n v="13.7"/>
    <n v="60"/>
    <n v="139"/>
    <n v="72"/>
    <n v="67"/>
  </r>
  <r>
    <x v="1"/>
    <x v="5"/>
    <s v="岡田"/>
    <n v="54.9"/>
    <n v="758"/>
    <n v="1672"/>
    <n v="848"/>
    <n v="824"/>
  </r>
  <r>
    <x v="1"/>
    <x v="5"/>
    <s v="岡田3丁目"/>
    <n v="20.5"/>
    <n v="526"/>
    <n v="1435"/>
    <n v="731"/>
    <n v="704"/>
  </r>
  <r>
    <x v="1"/>
    <x v="5"/>
    <s v="岡田4丁目"/>
    <n v="18.2"/>
    <n v="485"/>
    <n v="1381"/>
    <n v="704"/>
    <n v="677"/>
  </r>
  <r>
    <x v="1"/>
    <x v="5"/>
    <s v="岡田5丁目"/>
    <n v="9.9"/>
    <n v="409"/>
    <n v="907"/>
    <n v="519"/>
    <n v="388"/>
  </r>
  <r>
    <x v="1"/>
    <x v="5"/>
    <s v="岡田6丁目"/>
    <n v="22.5"/>
    <n v="182"/>
    <n v="451"/>
    <n v="237"/>
    <n v="214"/>
  </r>
  <r>
    <x v="1"/>
    <x v="5"/>
    <s v="岡田7丁目"/>
    <n v="18.5"/>
    <n v="754"/>
    <n v="1807"/>
    <n v="854"/>
    <n v="953"/>
  </r>
  <r>
    <x v="1"/>
    <x v="5"/>
    <s v="岡田8丁目"/>
    <n v="11.8"/>
    <n v="385"/>
    <n v="1068"/>
    <n v="515"/>
    <n v="553"/>
  </r>
  <r>
    <x v="1"/>
    <x v="6"/>
    <s v="大蔵"/>
    <n v="32.6"/>
    <n v="163"/>
    <n v="531"/>
    <n v="245"/>
    <n v="286"/>
  </r>
  <r>
    <x v="1"/>
    <x v="7"/>
    <s v="小谷"/>
    <s v="-"/>
    <n v="19"/>
    <n v="56"/>
    <n v="22"/>
    <n v="34"/>
  </r>
  <r>
    <x v="1"/>
    <x v="7"/>
    <s v="小谷1丁目"/>
    <n v="14.3"/>
    <n v="350"/>
    <n v="1101"/>
    <n v="549"/>
    <n v="552"/>
  </r>
  <r>
    <x v="1"/>
    <x v="7"/>
    <s v="小谷2丁目"/>
    <n v="23.8"/>
    <n v="275"/>
    <n v="818"/>
    <n v="413"/>
    <n v="405"/>
  </r>
  <r>
    <x v="1"/>
    <x v="7"/>
    <s v="小谷3丁目"/>
    <n v="13.9"/>
    <n v="377"/>
    <n v="1015"/>
    <n v="511"/>
    <n v="504"/>
  </r>
  <r>
    <x v="1"/>
    <x v="7"/>
    <s v="小谷4丁目"/>
    <n v="14.4"/>
    <n v="56"/>
    <n v="162"/>
    <n v="88"/>
    <n v="74"/>
  </r>
  <r>
    <x v="1"/>
    <x v="8"/>
    <s v="小動"/>
    <n v="61"/>
    <n v="445"/>
    <n v="1314"/>
    <n v="665"/>
    <n v="649"/>
  </r>
  <r>
    <x v="1"/>
    <x v="9"/>
    <s v="宮山"/>
    <n v="326.10000000000002"/>
    <n v="2716"/>
    <n v="7626"/>
    <n v="3719"/>
    <n v="3907"/>
  </r>
  <r>
    <x v="1"/>
    <x v="10"/>
    <s v="倉見"/>
    <n v="236.6"/>
    <n v="3413"/>
    <n v="8818"/>
    <n v="4629"/>
    <n v="4189"/>
  </r>
  <r>
    <x v="2"/>
    <x v="0"/>
    <s v="総数"/>
    <n v="1342"/>
    <n v="18202"/>
    <n v="47549"/>
    <n v="24086"/>
    <n v="23463"/>
  </r>
  <r>
    <x v="2"/>
    <x v="1"/>
    <s v="田端"/>
    <n v="133.5"/>
    <n v="424"/>
    <n v="1165"/>
    <n v="606"/>
    <n v="559"/>
  </r>
  <r>
    <x v="2"/>
    <x v="2"/>
    <s v="一之宮"/>
    <n v="42.5"/>
    <n v="10"/>
    <n v="23"/>
    <n v="15"/>
    <n v="8"/>
  </r>
  <r>
    <x v="2"/>
    <x v="2"/>
    <s v="一之宮1丁目"/>
    <n v="18.7"/>
    <n v="481"/>
    <n v="1284"/>
    <n v="640"/>
    <n v="644"/>
  </r>
  <r>
    <x v="2"/>
    <x v="2"/>
    <s v="一之宮2丁目"/>
    <n v="15.6"/>
    <n v="484"/>
    <n v="1270"/>
    <n v="661"/>
    <n v="609"/>
  </r>
  <r>
    <x v="2"/>
    <x v="2"/>
    <s v="一之宮3丁目"/>
    <n v="23.5"/>
    <n v="715"/>
    <n v="1899"/>
    <n v="951"/>
    <n v="948"/>
  </r>
  <r>
    <x v="2"/>
    <x v="2"/>
    <s v="一之宮4丁目"/>
    <n v="21.8"/>
    <n v="644"/>
    <n v="1734"/>
    <n v="879"/>
    <n v="855"/>
  </r>
  <r>
    <x v="2"/>
    <x v="2"/>
    <s v="一之宮5丁目"/>
    <n v="23.1"/>
    <n v="289"/>
    <n v="722"/>
    <n v="380"/>
    <n v="342"/>
  </r>
  <r>
    <x v="2"/>
    <x v="2"/>
    <s v="一之宮6丁目"/>
    <n v="31.7"/>
    <n v="152"/>
    <n v="407"/>
    <n v="223"/>
    <n v="184"/>
  </r>
  <r>
    <x v="2"/>
    <x v="2"/>
    <s v="一之宮7丁目"/>
    <n v="27"/>
    <n v="674"/>
    <n v="1539"/>
    <n v="784"/>
    <n v="755"/>
  </r>
  <r>
    <x v="2"/>
    <x v="2"/>
    <s v="一之宮8丁目"/>
    <n v="20.100000000000001"/>
    <n v="247"/>
    <n v="642"/>
    <n v="330"/>
    <n v="312"/>
  </r>
  <r>
    <x v="2"/>
    <x v="2"/>
    <s v="一之宮9丁目"/>
    <n v="30.4"/>
    <n v="591"/>
    <n v="1455"/>
    <n v="758"/>
    <n v="697"/>
  </r>
  <r>
    <x v="2"/>
    <x v="3"/>
    <s v="中瀬"/>
    <n v="18.8"/>
    <n v="944"/>
    <n v="2339"/>
    <n v="1172"/>
    <n v="1167"/>
  </r>
  <r>
    <x v="2"/>
    <x v="4"/>
    <s v="大曲1丁目"/>
    <n v="15.3"/>
    <n v="489"/>
    <n v="1320"/>
    <n v="668"/>
    <n v="652"/>
  </r>
  <r>
    <x v="2"/>
    <x v="4"/>
    <s v="大曲2丁目"/>
    <n v="10.7"/>
    <n v="148"/>
    <n v="415"/>
    <n v="210"/>
    <n v="205"/>
  </r>
  <r>
    <x v="2"/>
    <x v="4"/>
    <s v="大曲3丁目"/>
    <n v="16.600000000000001"/>
    <n v="381"/>
    <n v="1017"/>
    <n v="512"/>
    <n v="505"/>
  </r>
  <r>
    <x v="2"/>
    <x v="4"/>
    <s v="大曲4丁目"/>
    <n v="13.7"/>
    <n v="56"/>
    <n v="133"/>
    <n v="68"/>
    <n v="65"/>
  </r>
  <r>
    <x v="2"/>
    <x v="5"/>
    <s v="岡田"/>
    <n v="54.9"/>
    <n v="781"/>
    <n v="1694"/>
    <n v="865"/>
    <n v="829"/>
  </r>
  <r>
    <x v="2"/>
    <x v="5"/>
    <s v="岡田3丁目"/>
    <n v="20.5"/>
    <n v="566"/>
    <n v="1516"/>
    <n v="754"/>
    <n v="762"/>
  </r>
  <r>
    <x v="2"/>
    <x v="5"/>
    <s v="岡田4丁目"/>
    <n v="18.2"/>
    <n v="501"/>
    <n v="1399"/>
    <n v="712"/>
    <n v="687"/>
  </r>
  <r>
    <x v="2"/>
    <x v="5"/>
    <s v="岡田5丁目"/>
    <n v="9.9"/>
    <n v="411"/>
    <n v="901"/>
    <n v="515"/>
    <n v="386"/>
  </r>
  <r>
    <x v="2"/>
    <x v="5"/>
    <s v="岡田6丁目"/>
    <n v="22.5"/>
    <n v="182"/>
    <n v="436"/>
    <n v="231"/>
    <n v="205"/>
  </r>
  <r>
    <x v="2"/>
    <x v="5"/>
    <s v="岡田7丁目"/>
    <n v="18.5"/>
    <n v="748"/>
    <n v="1752"/>
    <n v="824"/>
    <n v="928"/>
  </r>
  <r>
    <x v="2"/>
    <x v="5"/>
    <s v="岡田8丁目"/>
    <n v="11.8"/>
    <n v="393"/>
    <n v="1087"/>
    <n v="531"/>
    <n v="556"/>
  </r>
  <r>
    <x v="2"/>
    <x v="6"/>
    <s v="大蔵"/>
    <n v="32.6"/>
    <n v="172"/>
    <n v="562"/>
    <n v="261"/>
    <n v="301"/>
  </r>
  <r>
    <x v="2"/>
    <x v="7"/>
    <s v="小谷"/>
    <s v="-"/>
    <n v="23"/>
    <n v="63"/>
    <n v="26"/>
    <n v="37"/>
  </r>
  <r>
    <x v="2"/>
    <x v="7"/>
    <s v="小谷1丁目"/>
    <n v="14.3"/>
    <n v="342"/>
    <n v="1074"/>
    <n v="532"/>
    <n v="542"/>
  </r>
  <r>
    <x v="2"/>
    <x v="7"/>
    <s v="小谷2丁目"/>
    <n v="23.8"/>
    <n v="302"/>
    <n v="881"/>
    <n v="443"/>
    <n v="438"/>
  </r>
  <r>
    <x v="2"/>
    <x v="7"/>
    <s v="小谷3丁目"/>
    <n v="13.9"/>
    <n v="390"/>
    <n v="1009"/>
    <n v="508"/>
    <n v="501"/>
  </r>
  <r>
    <x v="2"/>
    <x v="7"/>
    <s v="小谷4丁目"/>
    <n v="14.4"/>
    <n v="60"/>
    <n v="176"/>
    <n v="94"/>
    <n v="82"/>
  </r>
  <r>
    <x v="2"/>
    <x v="8"/>
    <s v="小動"/>
    <n v="61"/>
    <n v="455"/>
    <n v="1321"/>
    <n v="667"/>
    <n v="654"/>
  </r>
  <r>
    <x v="2"/>
    <x v="9"/>
    <s v="宮山"/>
    <n v="326.10000000000002"/>
    <n v="2667"/>
    <n v="7435"/>
    <n v="3610"/>
    <n v="3825"/>
  </r>
  <r>
    <x v="2"/>
    <x v="10"/>
    <s v="倉見"/>
    <n v="236.6"/>
    <n v="3480"/>
    <n v="8879"/>
    <n v="4656"/>
    <n v="4223"/>
  </r>
  <r>
    <x v="3"/>
    <x v="0"/>
    <s v="総数"/>
    <n v="1342"/>
    <n v="18443"/>
    <n v="47540"/>
    <n v="24122"/>
    <n v="23418"/>
  </r>
  <r>
    <x v="3"/>
    <x v="1"/>
    <s v="田端"/>
    <n v="133.5"/>
    <n v="435"/>
    <n v="1154"/>
    <n v="602"/>
    <n v="552"/>
  </r>
  <r>
    <x v="3"/>
    <x v="2"/>
    <s v="一之宮"/>
    <n v="42.5"/>
    <n v="10"/>
    <n v="22"/>
    <n v="14"/>
    <n v="8"/>
  </r>
  <r>
    <x v="3"/>
    <x v="2"/>
    <s v="一之宮1丁目"/>
    <n v="18.7"/>
    <n v="484"/>
    <n v="1275"/>
    <n v="645"/>
    <n v="630"/>
  </r>
  <r>
    <x v="3"/>
    <x v="2"/>
    <s v="一之宮2丁目"/>
    <n v="15.6"/>
    <n v="502"/>
    <n v="1256"/>
    <n v="657"/>
    <n v="599"/>
  </r>
  <r>
    <x v="3"/>
    <x v="2"/>
    <s v="一之宮3丁目"/>
    <n v="23.5"/>
    <n v="718"/>
    <n v="1880"/>
    <n v="952"/>
    <n v="928"/>
  </r>
  <r>
    <x v="3"/>
    <x v="2"/>
    <s v="一之宮4丁目"/>
    <n v="21.8"/>
    <n v="652"/>
    <n v="1736"/>
    <n v="875"/>
    <n v="861"/>
  </r>
  <r>
    <x v="3"/>
    <x v="2"/>
    <s v="一之宮5丁目"/>
    <n v="23.1"/>
    <n v="293"/>
    <n v="709"/>
    <n v="372"/>
    <n v="337"/>
  </r>
  <r>
    <x v="3"/>
    <x v="2"/>
    <s v="一之宮6丁目"/>
    <n v="31.7"/>
    <n v="153"/>
    <n v="405"/>
    <n v="222"/>
    <n v="183"/>
  </r>
  <r>
    <x v="3"/>
    <x v="2"/>
    <s v="一之宮7丁目"/>
    <n v="27"/>
    <n v="630"/>
    <n v="1439"/>
    <n v="735"/>
    <n v="704"/>
  </r>
  <r>
    <x v="3"/>
    <x v="2"/>
    <s v="一之宮8丁目"/>
    <n v="20.100000000000001"/>
    <n v="248"/>
    <n v="663"/>
    <n v="335"/>
    <n v="328"/>
  </r>
  <r>
    <x v="3"/>
    <x v="2"/>
    <s v="一之宮9丁目"/>
    <n v="30.4"/>
    <n v="613"/>
    <n v="1479"/>
    <n v="785"/>
    <n v="694"/>
  </r>
  <r>
    <x v="3"/>
    <x v="3"/>
    <s v="中瀬"/>
    <n v="18.8"/>
    <n v="950"/>
    <n v="2333"/>
    <n v="1157"/>
    <n v="1176"/>
  </r>
  <r>
    <x v="3"/>
    <x v="4"/>
    <s v="大曲1丁目"/>
    <n v="15.3"/>
    <n v="508"/>
    <n v="1366"/>
    <n v="687"/>
    <n v="679"/>
  </r>
  <r>
    <x v="3"/>
    <x v="4"/>
    <s v="大曲2丁目"/>
    <n v="10.7"/>
    <n v="147"/>
    <n v="403"/>
    <n v="206"/>
    <n v="197"/>
  </r>
  <r>
    <x v="3"/>
    <x v="4"/>
    <s v="大曲3丁目"/>
    <n v="16.600000000000001"/>
    <n v="385"/>
    <n v="1018"/>
    <n v="518"/>
    <n v="500"/>
  </r>
  <r>
    <x v="3"/>
    <x v="4"/>
    <s v="大曲4丁目"/>
    <n v="13.7"/>
    <n v="55"/>
    <n v="126"/>
    <n v="64"/>
    <n v="62"/>
  </r>
  <r>
    <x v="3"/>
    <x v="5"/>
    <s v="岡田"/>
    <n v="54.9"/>
    <n v="793"/>
    <n v="1695"/>
    <n v="860"/>
    <n v="835"/>
  </r>
  <r>
    <x v="3"/>
    <x v="5"/>
    <s v="岡田3丁目"/>
    <n v="20.5"/>
    <n v="572"/>
    <n v="1519"/>
    <n v="755"/>
    <n v="764"/>
  </r>
  <r>
    <x v="3"/>
    <x v="5"/>
    <s v="岡田4丁目"/>
    <n v="18.2"/>
    <n v="501"/>
    <n v="1386"/>
    <n v="708"/>
    <n v="678"/>
  </r>
  <r>
    <x v="3"/>
    <x v="5"/>
    <s v="岡田5丁目"/>
    <n v="9.9"/>
    <n v="439"/>
    <n v="928"/>
    <n v="533"/>
    <n v="395"/>
  </r>
  <r>
    <x v="3"/>
    <x v="5"/>
    <s v="岡田6丁目"/>
    <n v="22.5"/>
    <n v="187"/>
    <n v="432"/>
    <n v="233"/>
    <n v="199"/>
  </r>
  <r>
    <x v="3"/>
    <x v="5"/>
    <s v="岡田7丁目"/>
    <n v="18.5"/>
    <n v="750"/>
    <n v="1742"/>
    <n v="814"/>
    <n v="928"/>
  </r>
  <r>
    <x v="3"/>
    <x v="5"/>
    <s v="岡田8丁目"/>
    <n v="11.8"/>
    <n v="402"/>
    <n v="1103"/>
    <n v="537"/>
    <n v="566"/>
  </r>
  <r>
    <x v="3"/>
    <x v="6"/>
    <s v="大蔵"/>
    <n v="32.6"/>
    <n v="177"/>
    <n v="583"/>
    <n v="272"/>
    <n v="311"/>
  </r>
  <r>
    <x v="3"/>
    <x v="7"/>
    <s v="小谷"/>
    <s v="-"/>
    <n v="25"/>
    <n v="66"/>
    <n v="27"/>
    <n v="39"/>
  </r>
  <r>
    <x v="3"/>
    <x v="7"/>
    <s v="小谷1丁目"/>
    <n v="14.3"/>
    <n v="341"/>
    <n v="1063"/>
    <n v="521"/>
    <n v="542"/>
  </r>
  <r>
    <x v="3"/>
    <x v="7"/>
    <s v="小谷2丁目"/>
    <n v="23.8"/>
    <n v="302"/>
    <n v="877"/>
    <n v="444"/>
    <n v="433"/>
  </r>
  <r>
    <x v="3"/>
    <x v="7"/>
    <s v="小谷3丁目"/>
    <n v="13.9"/>
    <n v="401"/>
    <n v="1051"/>
    <n v="530"/>
    <n v="521"/>
  </r>
  <r>
    <x v="3"/>
    <x v="7"/>
    <s v="小谷4丁目"/>
    <n v="14.4"/>
    <n v="61"/>
    <n v="183"/>
    <n v="99"/>
    <n v="84"/>
  </r>
  <r>
    <x v="3"/>
    <x v="8"/>
    <s v="小動"/>
    <n v="61"/>
    <n v="459"/>
    <n v="1322"/>
    <n v="669"/>
    <n v="653"/>
  </r>
  <r>
    <x v="3"/>
    <x v="9"/>
    <s v="宮山"/>
    <n v="326.10000000000002"/>
    <n v="2703"/>
    <n v="7433"/>
    <n v="3621"/>
    <n v="3812"/>
  </r>
  <r>
    <x v="3"/>
    <x v="10"/>
    <s v="倉見"/>
    <n v="236.6"/>
    <n v="3547"/>
    <n v="8893"/>
    <n v="4673"/>
    <n v="4220"/>
  </r>
  <r>
    <x v="4"/>
    <x v="0"/>
    <s v="総数"/>
    <n v="1342"/>
    <n v="18631"/>
    <n v="47521"/>
    <n v="24101"/>
    <n v="23420"/>
  </r>
  <r>
    <x v="4"/>
    <x v="1"/>
    <s v="田端"/>
    <n v="133.5"/>
    <n v="421"/>
    <n v="1119"/>
    <n v="571"/>
    <n v="548"/>
  </r>
  <r>
    <x v="4"/>
    <x v="2"/>
    <s v="一之宮"/>
    <n v="42.5"/>
    <n v="10"/>
    <n v="22"/>
    <n v="14"/>
    <n v="8"/>
  </r>
  <r>
    <x v="4"/>
    <x v="2"/>
    <s v="一之宮1丁目"/>
    <n v="18.7"/>
    <n v="492"/>
    <n v="1287"/>
    <n v="649"/>
    <n v="638"/>
  </r>
  <r>
    <x v="4"/>
    <x v="2"/>
    <s v="一之宮2丁目"/>
    <n v="15.6"/>
    <n v="516"/>
    <n v="1293"/>
    <n v="679"/>
    <n v="614"/>
  </r>
  <r>
    <x v="4"/>
    <x v="2"/>
    <s v="一之宮3丁目"/>
    <n v="23.5"/>
    <n v="727"/>
    <n v="1882"/>
    <n v="962"/>
    <n v="920"/>
  </r>
  <r>
    <x v="4"/>
    <x v="2"/>
    <s v="一之宮4丁目"/>
    <n v="21.8"/>
    <n v="656"/>
    <n v="1718"/>
    <n v="859"/>
    <n v="859"/>
  </r>
  <r>
    <x v="4"/>
    <x v="2"/>
    <s v="一之宮5丁目"/>
    <n v="23.1"/>
    <n v="298"/>
    <n v="695"/>
    <n v="359"/>
    <n v="336"/>
  </r>
  <r>
    <x v="4"/>
    <x v="2"/>
    <s v="一之宮6丁目"/>
    <n v="31.7"/>
    <n v="148"/>
    <n v="405"/>
    <n v="218"/>
    <n v="187"/>
  </r>
  <r>
    <x v="4"/>
    <x v="2"/>
    <s v="一之宮7丁目"/>
    <n v="27"/>
    <n v="620"/>
    <n v="1382"/>
    <n v="707"/>
    <n v="675"/>
  </r>
  <r>
    <x v="4"/>
    <x v="2"/>
    <s v="一之宮8丁目"/>
    <n v="20.100000000000001"/>
    <n v="244"/>
    <n v="645"/>
    <n v="326"/>
    <n v="319"/>
  </r>
  <r>
    <x v="4"/>
    <x v="2"/>
    <s v="一之宮9丁目"/>
    <n v="30.4"/>
    <n v="596"/>
    <n v="1424"/>
    <n v="744"/>
    <n v="680"/>
  </r>
  <r>
    <x v="4"/>
    <x v="3"/>
    <s v="中瀬"/>
    <n v="18.8"/>
    <n v="950"/>
    <n v="2310"/>
    <n v="1136"/>
    <n v="1174"/>
  </r>
  <r>
    <x v="4"/>
    <x v="4"/>
    <s v="大曲1丁目"/>
    <n v="15.3"/>
    <n v="518"/>
    <n v="1375"/>
    <n v="696"/>
    <n v="679"/>
  </r>
  <r>
    <x v="4"/>
    <x v="4"/>
    <s v="大曲2丁目"/>
    <n v="10.7"/>
    <n v="164"/>
    <n v="437"/>
    <n v="223"/>
    <n v="214"/>
  </r>
  <r>
    <x v="4"/>
    <x v="4"/>
    <s v="大曲3丁目"/>
    <n v="16.600000000000001"/>
    <n v="383"/>
    <n v="1011"/>
    <n v="510"/>
    <n v="501"/>
  </r>
  <r>
    <x v="4"/>
    <x v="4"/>
    <s v="大曲4丁目"/>
    <n v="13.7"/>
    <n v="69"/>
    <n v="162"/>
    <n v="82"/>
    <n v="80"/>
  </r>
  <r>
    <x v="4"/>
    <x v="5"/>
    <s v="岡田"/>
    <n v="54.9"/>
    <n v="827"/>
    <n v="1724"/>
    <n v="884"/>
    <n v="840"/>
  </r>
  <r>
    <x v="4"/>
    <x v="5"/>
    <s v="岡田3丁目"/>
    <n v="20.5"/>
    <n v="567"/>
    <n v="1488"/>
    <n v="744"/>
    <n v="744"/>
  </r>
  <r>
    <x v="4"/>
    <x v="5"/>
    <s v="岡田4丁目"/>
    <n v="18.2"/>
    <n v="493"/>
    <n v="1365"/>
    <n v="696"/>
    <n v="669"/>
  </r>
  <r>
    <x v="4"/>
    <x v="5"/>
    <s v="岡田5丁目"/>
    <n v="9.9"/>
    <n v="417"/>
    <n v="882"/>
    <n v="497"/>
    <n v="385"/>
  </r>
  <r>
    <x v="4"/>
    <x v="5"/>
    <s v="岡田6丁目"/>
    <n v="22.5"/>
    <n v="186"/>
    <n v="432"/>
    <n v="235"/>
    <n v="197"/>
  </r>
  <r>
    <x v="4"/>
    <x v="5"/>
    <s v="岡田7丁目"/>
    <n v="18.5"/>
    <n v="759"/>
    <n v="1737"/>
    <n v="809"/>
    <n v="928"/>
  </r>
  <r>
    <x v="4"/>
    <x v="5"/>
    <s v="岡田8丁目"/>
    <n v="11.8"/>
    <n v="392"/>
    <n v="1061"/>
    <n v="515"/>
    <n v="546"/>
  </r>
  <r>
    <x v="4"/>
    <x v="6"/>
    <s v="大蔵"/>
    <n v="32.6"/>
    <n v="188"/>
    <n v="614"/>
    <n v="294"/>
    <n v="320"/>
  </r>
  <r>
    <x v="4"/>
    <x v="7"/>
    <s v="小谷"/>
    <s v="-"/>
    <n v="23"/>
    <n v="61"/>
    <n v="27"/>
    <n v="34"/>
  </r>
  <r>
    <x v="4"/>
    <x v="7"/>
    <s v="小谷1丁目"/>
    <n v="14.3"/>
    <n v="334"/>
    <n v="1029"/>
    <n v="503"/>
    <n v="526"/>
  </r>
  <r>
    <x v="4"/>
    <x v="7"/>
    <s v="小谷2丁目"/>
    <n v="23.8"/>
    <n v="314"/>
    <n v="909"/>
    <n v="463"/>
    <n v="446"/>
  </r>
  <r>
    <x v="4"/>
    <x v="7"/>
    <s v="小谷3丁目"/>
    <n v="13.9"/>
    <n v="414"/>
    <n v="1090"/>
    <n v="551"/>
    <n v="539"/>
  </r>
  <r>
    <x v="4"/>
    <x v="7"/>
    <s v="小谷4丁目"/>
    <n v="14.4"/>
    <n v="65"/>
    <n v="190"/>
    <n v="102"/>
    <n v="88"/>
  </r>
  <r>
    <x v="4"/>
    <x v="8"/>
    <s v="小動"/>
    <n v="61"/>
    <n v="468"/>
    <n v="1318"/>
    <n v="668"/>
    <n v="650"/>
  </r>
  <r>
    <x v="4"/>
    <x v="9"/>
    <s v="宮山"/>
    <n v="326.10000000000002"/>
    <n v="2755"/>
    <n v="7497"/>
    <n v="3655"/>
    <n v="3842"/>
  </r>
  <r>
    <x v="4"/>
    <x v="10"/>
    <s v="倉見"/>
    <n v="236.6"/>
    <n v="3617"/>
    <n v="8957"/>
    <n v="4723"/>
    <n v="4234"/>
  </r>
  <r>
    <x v="5"/>
    <x v="0"/>
    <s v="総数"/>
    <n v="1342"/>
    <n v="18762"/>
    <n v="47508"/>
    <n v="24062"/>
    <n v="23446"/>
  </r>
  <r>
    <x v="5"/>
    <x v="1"/>
    <s v="田端"/>
    <n v="133.5"/>
    <n v="447"/>
    <n v="1159"/>
    <n v="594"/>
    <n v="565"/>
  </r>
  <r>
    <x v="5"/>
    <x v="2"/>
    <s v="一之宮"/>
    <n v="42.5"/>
    <n v="10"/>
    <n v="23"/>
    <n v="14"/>
    <n v="9"/>
  </r>
  <r>
    <x v="5"/>
    <x v="2"/>
    <s v="一之宮1丁目"/>
    <n v="18.7"/>
    <n v="489"/>
    <n v="1270"/>
    <n v="634"/>
    <n v="636"/>
  </r>
  <r>
    <x v="5"/>
    <x v="2"/>
    <s v="一之宮2丁目"/>
    <n v="15.6"/>
    <n v="516"/>
    <n v="1288"/>
    <n v="671"/>
    <n v="617"/>
  </r>
  <r>
    <x v="5"/>
    <x v="2"/>
    <s v="一之宮3丁目"/>
    <n v="23.5"/>
    <n v="740"/>
    <n v="1889"/>
    <n v="959"/>
    <n v="930"/>
  </r>
  <r>
    <x v="5"/>
    <x v="2"/>
    <s v="一之宮4丁目"/>
    <n v="21.8"/>
    <n v="667"/>
    <n v="1714"/>
    <n v="864"/>
    <n v="850"/>
  </r>
  <r>
    <x v="5"/>
    <x v="2"/>
    <s v="一之宮5丁目"/>
    <n v="23.1"/>
    <n v="319"/>
    <n v="711"/>
    <n v="366"/>
    <n v="345"/>
  </r>
  <r>
    <x v="5"/>
    <x v="2"/>
    <s v="一之宮6丁目"/>
    <n v="31.7"/>
    <n v="143"/>
    <n v="405"/>
    <n v="213"/>
    <n v="192"/>
  </r>
  <r>
    <x v="5"/>
    <x v="2"/>
    <s v="一之宮7丁目"/>
    <n v="27"/>
    <n v="624"/>
    <n v="1363"/>
    <n v="694"/>
    <n v="669"/>
  </r>
  <r>
    <x v="5"/>
    <x v="2"/>
    <s v="一之宮8丁目"/>
    <n v="20.100000000000001"/>
    <n v="252"/>
    <n v="639"/>
    <n v="326"/>
    <n v="313"/>
  </r>
  <r>
    <x v="5"/>
    <x v="2"/>
    <s v="一之宮9丁目"/>
    <n v="30.4"/>
    <n v="612"/>
    <n v="1438"/>
    <n v="749"/>
    <n v="689"/>
  </r>
  <r>
    <x v="5"/>
    <x v="3"/>
    <s v="中瀬"/>
    <n v="18.8"/>
    <n v="937"/>
    <n v="2284"/>
    <n v="1130"/>
    <n v="1154"/>
  </r>
  <r>
    <x v="5"/>
    <x v="4"/>
    <s v="大曲1丁目"/>
    <n v="15.3"/>
    <n v="498"/>
    <n v="1339"/>
    <n v="679"/>
    <n v="660"/>
  </r>
  <r>
    <x v="5"/>
    <x v="4"/>
    <s v="大曲2丁目"/>
    <n v="10.7"/>
    <n v="181"/>
    <n v="482"/>
    <n v="236"/>
    <n v="246"/>
  </r>
  <r>
    <x v="5"/>
    <x v="4"/>
    <s v="大曲3丁目"/>
    <n v="16.600000000000001"/>
    <n v="384"/>
    <n v="981"/>
    <n v="503"/>
    <n v="478"/>
  </r>
  <r>
    <x v="5"/>
    <x v="4"/>
    <s v="大曲4丁目"/>
    <n v="13.7"/>
    <n v="66"/>
    <n v="160"/>
    <n v="82"/>
    <n v="78"/>
  </r>
  <r>
    <x v="5"/>
    <x v="5"/>
    <s v="岡田"/>
    <n v="54.9"/>
    <n v="830"/>
    <n v="1713"/>
    <n v="888"/>
    <n v="825"/>
  </r>
  <r>
    <x v="5"/>
    <x v="5"/>
    <s v="岡田3丁目"/>
    <n v="20.5"/>
    <n v="571"/>
    <n v="1487"/>
    <n v="740"/>
    <n v="747"/>
  </r>
  <r>
    <x v="5"/>
    <x v="5"/>
    <s v="岡田4丁目"/>
    <n v="18.2"/>
    <n v="509"/>
    <n v="1370"/>
    <n v="707"/>
    <n v="663"/>
  </r>
  <r>
    <x v="5"/>
    <x v="5"/>
    <s v="岡田5丁目"/>
    <n v="9.9"/>
    <n v="356"/>
    <n v="853"/>
    <n v="451"/>
    <n v="402"/>
  </r>
  <r>
    <x v="5"/>
    <x v="5"/>
    <s v="岡田6丁目"/>
    <n v="22.5"/>
    <n v="194"/>
    <n v="447"/>
    <n v="241"/>
    <n v="206"/>
  </r>
  <r>
    <x v="5"/>
    <x v="5"/>
    <s v="岡田7丁目"/>
    <n v="18.5"/>
    <n v="749"/>
    <n v="1686"/>
    <n v="781"/>
    <n v="905"/>
  </r>
  <r>
    <x v="5"/>
    <x v="5"/>
    <s v="岡田8丁目"/>
    <n v="11.8"/>
    <n v="395"/>
    <n v="1064"/>
    <n v="511"/>
    <n v="553"/>
  </r>
  <r>
    <x v="5"/>
    <x v="6"/>
    <s v="大蔵"/>
    <n v="32.6"/>
    <n v="187"/>
    <n v="610"/>
    <n v="296"/>
    <n v="314"/>
  </r>
  <r>
    <x v="5"/>
    <x v="7"/>
    <s v="小谷"/>
    <s v="-"/>
    <n v="23"/>
    <n v="60"/>
    <n v="24"/>
    <n v="36"/>
  </r>
  <r>
    <x v="5"/>
    <x v="7"/>
    <s v="小谷1丁目"/>
    <n v="14.3"/>
    <n v="345"/>
    <n v="1072"/>
    <n v="531"/>
    <n v="541"/>
  </r>
  <r>
    <x v="5"/>
    <x v="7"/>
    <s v="小谷2丁目"/>
    <n v="23.8"/>
    <n v="305"/>
    <n v="892"/>
    <n v="451"/>
    <n v="441"/>
  </r>
  <r>
    <x v="5"/>
    <x v="7"/>
    <s v="小谷3丁目"/>
    <n v="13.9"/>
    <n v="416"/>
    <n v="1085"/>
    <n v="555"/>
    <n v="530"/>
  </r>
  <r>
    <x v="5"/>
    <x v="7"/>
    <s v="小谷4丁目"/>
    <n v="14.4"/>
    <n v="66"/>
    <n v="192"/>
    <n v="102"/>
    <n v="90"/>
  </r>
  <r>
    <x v="5"/>
    <x v="8"/>
    <s v="小動"/>
    <n v="61"/>
    <n v="472"/>
    <n v="1319"/>
    <n v="673"/>
    <n v="646"/>
  </r>
  <r>
    <x v="5"/>
    <x v="9"/>
    <s v="宮山"/>
    <n v="326.10000000000002"/>
    <n v="2803"/>
    <n v="7508"/>
    <n v="3668"/>
    <n v="3840"/>
  </r>
  <r>
    <x v="5"/>
    <x v="10"/>
    <s v="倉見"/>
    <n v="236.6"/>
    <n v="3656"/>
    <n v="9005"/>
    <n v="4729"/>
    <n v="4276"/>
  </r>
  <r>
    <x v="6"/>
    <x v="0"/>
    <s v="総数"/>
    <n v="1342"/>
    <n v="19080"/>
    <n v="47702"/>
    <n v="24152"/>
    <n v="23550"/>
  </r>
  <r>
    <x v="6"/>
    <x v="1"/>
    <s v="田端"/>
    <n v="133.5"/>
    <n v="461"/>
    <n v="1193"/>
    <n v="610"/>
    <n v="583"/>
  </r>
  <r>
    <x v="6"/>
    <x v="2"/>
    <s v="一之宮"/>
    <n v="42.5"/>
    <n v="10"/>
    <n v="23"/>
    <n v="14"/>
    <n v="9"/>
  </r>
  <r>
    <x v="6"/>
    <x v="2"/>
    <s v="一之宮1丁目"/>
    <n v="18.7"/>
    <n v="495"/>
    <n v="1268"/>
    <n v="634"/>
    <n v="634"/>
  </r>
  <r>
    <x v="6"/>
    <x v="2"/>
    <s v="一之宮2丁目"/>
    <n v="15.6"/>
    <n v="524"/>
    <n v="1296"/>
    <n v="673"/>
    <n v="623"/>
  </r>
  <r>
    <x v="6"/>
    <x v="2"/>
    <s v="一之宮3丁目"/>
    <n v="23.5"/>
    <n v="749"/>
    <n v="1852"/>
    <n v="939"/>
    <n v="913"/>
  </r>
  <r>
    <x v="6"/>
    <x v="2"/>
    <s v="一之宮4丁目"/>
    <n v="21.8"/>
    <n v="681"/>
    <n v="1726"/>
    <n v="871"/>
    <n v="855"/>
  </r>
  <r>
    <x v="6"/>
    <x v="2"/>
    <s v="一之宮5丁目"/>
    <n v="23.1"/>
    <n v="314"/>
    <n v="699"/>
    <n v="365"/>
    <n v="334"/>
  </r>
  <r>
    <x v="6"/>
    <x v="2"/>
    <s v="一之宮6丁目"/>
    <n v="31.7"/>
    <n v="145"/>
    <n v="406"/>
    <n v="212"/>
    <n v="194"/>
  </r>
  <r>
    <x v="6"/>
    <x v="2"/>
    <s v="一之宮7丁目"/>
    <n v="27"/>
    <n v="626"/>
    <n v="1329"/>
    <n v="681"/>
    <n v="648"/>
  </r>
  <r>
    <x v="6"/>
    <x v="2"/>
    <s v="一之宮8丁目"/>
    <n v="20.100000000000001"/>
    <n v="264"/>
    <n v="676"/>
    <n v="347"/>
    <n v="329"/>
  </r>
  <r>
    <x v="6"/>
    <x v="2"/>
    <s v="一之宮9丁目"/>
    <n v="30.4"/>
    <n v="611"/>
    <n v="1425"/>
    <n v="744"/>
    <n v="681"/>
  </r>
  <r>
    <x v="6"/>
    <x v="3"/>
    <s v="中瀬"/>
    <n v="18.8"/>
    <n v="959"/>
    <n v="2303"/>
    <n v="1140"/>
    <n v="1163"/>
  </r>
  <r>
    <x v="6"/>
    <x v="4"/>
    <s v="大曲1丁目"/>
    <n v="15.3"/>
    <n v="520"/>
    <n v="1364"/>
    <n v="689"/>
    <n v="675"/>
  </r>
  <r>
    <x v="6"/>
    <x v="4"/>
    <s v="大曲2丁目"/>
    <n v="10.7"/>
    <n v="181"/>
    <n v="474"/>
    <n v="235"/>
    <n v="239"/>
  </r>
  <r>
    <x v="6"/>
    <x v="4"/>
    <s v="大曲3丁目"/>
    <n v="16.600000000000001"/>
    <n v="381"/>
    <n v="975"/>
    <n v="493"/>
    <n v="482"/>
  </r>
  <r>
    <x v="6"/>
    <x v="4"/>
    <s v="大曲4丁目"/>
    <n v="13.7"/>
    <n v="62"/>
    <n v="148"/>
    <n v="73"/>
    <n v="75"/>
  </r>
  <r>
    <x v="6"/>
    <x v="5"/>
    <s v="岡田"/>
    <n v="54.9"/>
    <n v="832"/>
    <n v="1720"/>
    <n v="887"/>
    <n v="833"/>
  </r>
  <r>
    <x v="6"/>
    <x v="5"/>
    <s v="岡田3丁目"/>
    <n v="20.5"/>
    <n v="579"/>
    <n v="1477"/>
    <n v="740"/>
    <n v="737"/>
  </r>
  <r>
    <x v="6"/>
    <x v="5"/>
    <s v="岡田4丁目"/>
    <n v="18.2"/>
    <n v="510"/>
    <n v="1352"/>
    <n v="696"/>
    <n v="656"/>
  </r>
  <r>
    <x v="6"/>
    <x v="5"/>
    <s v="岡田5丁目"/>
    <n v="9.9"/>
    <n v="355"/>
    <n v="848"/>
    <n v="447"/>
    <n v="401"/>
  </r>
  <r>
    <x v="6"/>
    <x v="5"/>
    <s v="岡田6丁目"/>
    <n v="22.5"/>
    <n v="197"/>
    <n v="440"/>
    <n v="234"/>
    <n v="206"/>
  </r>
  <r>
    <x v="6"/>
    <x v="5"/>
    <s v="岡田7丁目"/>
    <n v="18.5"/>
    <n v="739"/>
    <n v="1632"/>
    <n v="738"/>
    <n v="894"/>
  </r>
  <r>
    <x v="6"/>
    <x v="5"/>
    <s v="岡田8丁目"/>
    <n v="11.8"/>
    <n v="390"/>
    <n v="1045"/>
    <n v="510"/>
    <n v="535"/>
  </r>
  <r>
    <x v="6"/>
    <x v="6"/>
    <s v="大蔵"/>
    <n v="32.6"/>
    <n v="189"/>
    <n v="618"/>
    <n v="294"/>
    <n v="324"/>
  </r>
  <r>
    <x v="6"/>
    <x v="7"/>
    <s v="小谷"/>
    <s v="-"/>
    <n v="23"/>
    <n v="57"/>
    <n v="24"/>
    <n v="33"/>
  </r>
  <r>
    <x v="6"/>
    <x v="7"/>
    <s v="小谷1丁目"/>
    <n v="14.3"/>
    <n v="354"/>
    <n v="1075"/>
    <n v="534"/>
    <n v="541"/>
  </r>
  <r>
    <x v="6"/>
    <x v="7"/>
    <s v="小谷2丁目"/>
    <n v="23.8"/>
    <n v="308"/>
    <n v="897"/>
    <n v="452"/>
    <n v="445"/>
  </r>
  <r>
    <x v="6"/>
    <x v="7"/>
    <s v="小谷3丁目"/>
    <n v="13.9"/>
    <n v="426"/>
    <n v="1103"/>
    <n v="565"/>
    <n v="538"/>
  </r>
  <r>
    <x v="6"/>
    <x v="7"/>
    <s v="小谷4丁目"/>
    <n v="14.4"/>
    <n v="66"/>
    <n v="192"/>
    <n v="101"/>
    <n v="91"/>
  </r>
  <r>
    <x v="6"/>
    <x v="8"/>
    <s v="小動"/>
    <n v="61"/>
    <n v="468"/>
    <n v="1314"/>
    <n v="669"/>
    <n v="645"/>
  </r>
  <r>
    <x v="6"/>
    <x v="9"/>
    <s v="宮山"/>
    <n v="326.10000000000002"/>
    <n v="2868"/>
    <n v="7561"/>
    <n v="3689"/>
    <n v="3872"/>
  </r>
  <r>
    <x v="6"/>
    <x v="10"/>
    <s v="倉見"/>
    <n v="236.6"/>
    <n v="3793"/>
    <n v="9214"/>
    <n v="4852"/>
    <n v="4362"/>
  </r>
  <r>
    <x v="7"/>
    <x v="0"/>
    <s v="総数"/>
    <n v="1342"/>
    <n v="19018"/>
    <n v="1186"/>
    <n v="606"/>
    <n v="580"/>
  </r>
  <r>
    <x v="7"/>
    <x v="1"/>
    <s v="田端"/>
    <n v="133.5"/>
    <n v="448"/>
    <n v="1186"/>
    <n v="606"/>
    <n v="580"/>
  </r>
  <r>
    <x v="7"/>
    <x v="2"/>
    <s v="一之宮"/>
    <n v="42.5"/>
    <n v="6"/>
    <n v="19"/>
    <n v="10"/>
    <n v="9"/>
  </r>
  <r>
    <x v="7"/>
    <x v="2"/>
    <s v="一之宮1丁目"/>
    <n v="18.7"/>
    <n v="507"/>
    <n v="1284"/>
    <n v="648"/>
    <n v="636"/>
  </r>
  <r>
    <x v="7"/>
    <x v="2"/>
    <s v="一之宮2丁目"/>
    <n v="15.6"/>
    <n v="536"/>
    <n v="1319"/>
    <n v="683"/>
    <n v="636"/>
  </r>
  <r>
    <x v="7"/>
    <x v="2"/>
    <s v="一之宮3丁目"/>
    <n v="23.5"/>
    <n v="762"/>
    <n v="1865"/>
    <n v="951"/>
    <n v="914"/>
  </r>
  <r>
    <x v="7"/>
    <x v="2"/>
    <s v="一之宮4丁目"/>
    <n v="21.8"/>
    <n v="677"/>
    <n v="1745"/>
    <n v="873"/>
    <n v="872"/>
  </r>
  <r>
    <x v="7"/>
    <x v="2"/>
    <s v="一之宮5丁目"/>
    <n v="23.1"/>
    <n v="302"/>
    <n v="685"/>
    <n v="357"/>
    <n v="328"/>
  </r>
  <r>
    <x v="7"/>
    <x v="2"/>
    <s v="一之宮6丁目"/>
    <n v="31.7"/>
    <n v="139"/>
    <n v="396"/>
    <n v="209"/>
    <n v="187"/>
  </r>
  <r>
    <x v="7"/>
    <x v="2"/>
    <s v="一之宮7丁目"/>
    <n v="27"/>
    <n v="619"/>
    <n v="1332"/>
    <n v="689"/>
    <n v="643"/>
  </r>
  <r>
    <x v="7"/>
    <x v="2"/>
    <s v="一之宮8丁目"/>
    <n v="20.100000000000001"/>
    <n v="271"/>
    <n v="693"/>
    <n v="352"/>
    <n v="341"/>
  </r>
  <r>
    <x v="7"/>
    <x v="2"/>
    <s v="一之宮9丁目"/>
    <n v="30.4"/>
    <n v="584"/>
    <n v="1390"/>
    <n v="724"/>
    <n v="666"/>
  </r>
  <r>
    <x v="7"/>
    <x v="3"/>
    <s v="中瀬"/>
    <n v="18.8"/>
    <n v="939"/>
    <n v="2302"/>
    <n v="1124"/>
    <n v="1178"/>
  </r>
  <r>
    <x v="7"/>
    <x v="4"/>
    <s v="大曲1丁目"/>
    <n v="15.3"/>
    <n v="516"/>
    <n v="1404"/>
    <n v="711"/>
    <n v="693"/>
  </r>
  <r>
    <x v="7"/>
    <x v="4"/>
    <s v="大曲2丁目"/>
    <n v="10.7"/>
    <n v="172"/>
    <n v="474"/>
    <n v="242"/>
    <n v="232"/>
  </r>
  <r>
    <x v="7"/>
    <x v="4"/>
    <s v="大曲3丁目"/>
    <n v="16.600000000000001"/>
    <n v="394"/>
    <n v="1026"/>
    <n v="523"/>
    <n v="503"/>
  </r>
  <r>
    <x v="7"/>
    <x v="4"/>
    <s v="大曲4丁目"/>
    <n v="13.7"/>
    <n v="73"/>
    <n v="166"/>
    <n v="83"/>
    <n v="83"/>
  </r>
  <r>
    <x v="7"/>
    <x v="5"/>
    <s v="岡田"/>
    <n v="54.9"/>
    <n v="857"/>
    <n v="1762"/>
    <n v="897"/>
    <n v="865"/>
  </r>
  <r>
    <x v="7"/>
    <x v="5"/>
    <s v="岡田3丁目"/>
    <n v="20.5"/>
    <n v="560"/>
    <n v="1463"/>
    <n v="733"/>
    <n v="730"/>
  </r>
  <r>
    <x v="7"/>
    <x v="5"/>
    <s v="岡田4丁目"/>
    <n v="18.2"/>
    <n v="524"/>
    <n v="1363"/>
    <n v="706"/>
    <n v="657"/>
  </r>
  <r>
    <x v="7"/>
    <x v="5"/>
    <s v="岡田5丁目"/>
    <n v="9.9"/>
    <n v="349"/>
    <n v="833"/>
    <n v="428"/>
    <n v="405"/>
  </r>
  <r>
    <x v="7"/>
    <x v="5"/>
    <s v="岡田6丁目"/>
    <n v="22.5"/>
    <n v="176"/>
    <n v="415"/>
    <n v="219"/>
    <n v="196"/>
  </r>
  <r>
    <x v="7"/>
    <x v="5"/>
    <s v="岡田7丁目"/>
    <n v="18.5"/>
    <n v="738"/>
    <n v="1600"/>
    <n v="720"/>
    <n v="880"/>
  </r>
  <r>
    <x v="7"/>
    <x v="5"/>
    <s v="岡田8丁目"/>
    <n v="11.8"/>
    <n v="390"/>
    <n v="1039"/>
    <n v="510"/>
    <n v="529"/>
  </r>
  <r>
    <x v="7"/>
    <x v="6"/>
    <s v="大蔵"/>
    <n v="32.6"/>
    <n v="187"/>
    <n v="629"/>
    <n v="292"/>
    <n v="337"/>
  </r>
  <r>
    <x v="7"/>
    <x v="7"/>
    <s v="小谷"/>
    <s v="-"/>
    <n v="21"/>
    <n v="54"/>
    <n v="24"/>
    <n v="30"/>
  </r>
  <r>
    <x v="7"/>
    <x v="7"/>
    <s v="小谷1丁目"/>
    <n v="14.3"/>
    <n v="375"/>
    <n v="1123"/>
    <n v="556"/>
    <n v="567"/>
  </r>
  <r>
    <x v="7"/>
    <x v="7"/>
    <s v="小谷2丁目"/>
    <n v="23.8"/>
    <n v="311"/>
    <n v="939"/>
    <n v="479"/>
    <n v="460"/>
  </r>
  <r>
    <x v="7"/>
    <x v="7"/>
    <s v="小谷3丁目"/>
    <n v="13.9"/>
    <n v="418"/>
    <n v="1097"/>
    <n v="556"/>
    <n v="541"/>
  </r>
  <r>
    <x v="7"/>
    <x v="7"/>
    <s v="小谷4丁目"/>
    <n v="14.4"/>
    <n v="58"/>
    <n v="182"/>
    <n v="92"/>
    <n v="90"/>
  </r>
  <r>
    <x v="7"/>
    <x v="8"/>
    <s v="小動"/>
    <n v="61"/>
    <n v="477"/>
    <n v="1354"/>
    <n v="687"/>
    <n v="667"/>
  </r>
  <r>
    <x v="7"/>
    <x v="9"/>
    <s v="宮山"/>
    <n v="326.10000000000002"/>
    <n v="2876"/>
    <n v="7665"/>
    <n v="3780"/>
    <n v="3885"/>
  </r>
  <r>
    <x v="7"/>
    <x v="10"/>
    <s v="倉見"/>
    <n v="236.6"/>
    <n v="3756"/>
    <n v="9312"/>
    <n v="4928"/>
    <n v="4384"/>
  </r>
  <r>
    <x v="8"/>
    <x v="0"/>
    <s v="総数"/>
    <n v="1342"/>
    <n v="19258"/>
    <n v="48121"/>
    <n v="24394"/>
    <n v="23727"/>
  </r>
  <r>
    <x v="8"/>
    <x v="1"/>
    <s v="田端"/>
    <n v="133.5"/>
    <n v="465"/>
    <n v="1197"/>
    <n v="608"/>
    <n v="589"/>
  </r>
  <r>
    <x v="8"/>
    <x v="2"/>
    <s v="一之宮"/>
    <n v="42.5"/>
    <n v="6"/>
    <n v="18"/>
    <n v="9"/>
    <n v="9"/>
  </r>
  <r>
    <x v="8"/>
    <x v="2"/>
    <s v="一之宮1丁目"/>
    <n v="18.7"/>
    <n v="505"/>
    <n v="1295"/>
    <n v="649"/>
    <n v="646"/>
  </r>
  <r>
    <x v="8"/>
    <x v="2"/>
    <s v="一之宮2丁目"/>
    <n v="15.6"/>
    <n v="566"/>
    <n v="1341"/>
    <n v="690"/>
    <n v="651"/>
  </r>
  <r>
    <x v="8"/>
    <x v="2"/>
    <s v="一之宮3丁目"/>
    <n v="23.5"/>
    <n v="768"/>
    <n v="1871"/>
    <n v="950"/>
    <n v="921"/>
  </r>
  <r>
    <x v="8"/>
    <x v="2"/>
    <s v="一之宮4丁目"/>
    <n v="21.8"/>
    <n v="682"/>
    <n v="1726"/>
    <n v="871"/>
    <n v="855"/>
  </r>
  <r>
    <x v="8"/>
    <x v="2"/>
    <s v="一之宮5丁目"/>
    <n v="23.1"/>
    <n v="301"/>
    <n v="675"/>
    <n v="352"/>
    <n v="323"/>
  </r>
  <r>
    <x v="8"/>
    <x v="2"/>
    <s v="一之宮6丁目"/>
    <n v="31.7"/>
    <n v="135"/>
    <n v="385"/>
    <n v="200"/>
    <n v="185"/>
  </r>
  <r>
    <x v="8"/>
    <x v="2"/>
    <s v="一之宮7丁目"/>
    <n v="27"/>
    <n v="615"/>
    <n v="1297"/>
    <n v="668"/>
    <n v="629"/>
  </r>
  <r>
    <x v="8"/>
    <x v="2"/>
    <s v="一之宮8丁目"/>
    <n v="20.100000000000001"/>
    <n v="281"/>
    <n v="694"/>
    <n v="361"/>
    <n v="333"/>
  </r>
  <r>
    <x v="8"/>
    <x v="2"/>
    <s v="一之宮9丁目"/>
    <n v="30.4"/>
    <n v="583"/>
    <n v="1372"/>
    <n v="705"/>
    <n v="667"/>
  </r>
  <r>
    <x v="8"/>
    <x v="3"/>
    <s v="中瀬"/>
    <n v="18.8"/>
    <n v="958"/>
    <n v="2322"/>
    <n v="1132"/>
    <n v="1190"/>
  </r>
  <r>
    <x v="8"/>
    <x v="4"/>
    <s v="大曲1丁目"/>
    <n v="15.3"/>
    <n v="526"/>
    <n v="1427"/>
    <n v="724"/>
    <n v="703"/>
  </r>
  <r>
    <x v="8"/>
    <x v="4"/>
    <s v="大曲2丁目"/>
    <n v="10.7"/>
    <n v="175"/>
    <n v="481"/>
    <n v="242"/>
    <n v="239"/>
  </r>
  <r>
    <x v="8"/>
    <x v="4"/>
    <s v="大曲3丁目"/>
    <n v="16.600000000000001"/>
    <n v="400"/>
    <n v="1033"/>
    <n v="523"/>
    <n v="510"/>
  </r>
  <r>
    <x v="8"/>
    <x v="4"/>
    <s v="大曲4丁目"/>
    <n v="13.7"/>
    <n v="71"/>
    <n v="165"/>
    <n v="79"/>
    <n v="86"/>
  </r>
  <r>
    <x v="8"/>
    <x v="5"/>
    <s v="岡田"/>
    <n v="54.9"/>
    <n v="887"/>
    <n v="1799"/>
    <n v="918"/>
    <n v="881"/>
  </r>
  <r>
    <x v="8"/>
    <x v="5"/>
    <s v="岡田3丁目"/>
    <n v="20.5"/>
    <n v="564"/>
    <n v="1439"/>
    <n v="721"/>
    <n v="718"/>
  </r>
  <r>
    <x v="8"/>
    <x v="5"/>
    <s v="岡田4丁目"/>
    <n v="18.2"/>
    <n v="535"/>
    <n v="1390"/>
    <n v="716"/>
    <n v="674"/>
  </r>
  <r>
    <x v="8"/>
    <x v="5"/>
    <s v="岡田5丁目"/>
    <n v="9.9"/>
    <n v="354"/>
    <n v="842"/>
    <n v="436"/>
    <n v="406"/>
  </r>
  <r>
    <x v="8"/>
    <x v="5"/>
    <s v="岡田6丁目"/>
    <n v="22.5"/>
    <n v="184"/>
    <n v="420"/>
    <n v="225"/>
    <n v="195"/>
  </r>
  <r>
    <x v="8"/>
    <x v="5"/>
    <s v="岡田7丁目"/>
    <n v="18.5"/>
    <n v="733"/>
    <n v="1568"/>
    <n v="704"/>
    <n v="864"/>
  </r>
  <r>
    <x v="8"/>
    <x v="5"/>
    <s v="岡田8丁目"/>
    <n v="11.8"/>
    <n v="389"/>
    <n v="1030"/>
    <n v="506"/>
    <n v="524"/>
  </r>
  <r>
    <x v="8"/>
    <x v="6"/>
    <s v="大蔵"/>
    <n v="32.6"/>
    <n v="181"/>
    <n v="608"/>
    <n v="285"/>
    <n v="323"/>
  </r>
  <r>
    <x v="8"/>
    <x v="7"/>
    <s v="小谷"/>
    <s v="-"/>
    <n v="24"/>
    <n v="56"/>
    <n v="26"/>
    <n v="30"/>
  </r>
  <r>
    <x v="8"/>
    <x v="7"/>
    <s v="小谷1丁目"/>
    <n v="14.3"/>
    <n v="375"/>
    <n v="1106"/>
    <n v="548"/>
    <n v="558"/>
  </r>
  <r>
    <x v="8"/>
    <x v="7"/>
    <s v="小谷2丁目"/>
    <n v="23.8"/>
    <n v="329"/>
    <n v="991"/>
    <n v="504"/>
    <n v="487"/>
  </r>
  <r>
    <x v="8"/>
    <x v="7"/>
    <s v="小谷3丁目"/>
    <n v="13.9"/>
    <n v="430"/>
    <n v="1112"/>
    <n v="563"/>
    <n v="549"/>
  </r>
  <r>
    <x v="8"/>
    <x v="7"/>
    <s v="小谷4丁目"/>
    <n v="14.4"/>
    <n v="57"/>
    <n v="175"/>
    <n v="88"/>
    <n v="87"/>
  </r>
  <r>
    <x v="8"/>
    <x v="8"/>
    <s v="小動"/>
    <n v="61"/>
    <n v="481"/>
    <n v="1340"/>
    <n v="679"/>
    <n v="661"/>
  </r>
  <r>
    <x v="8"/>
    <x v="9"/>
    <s v="宮山"/>
    <n v="326.10000000000002"/>
    <n v="2911"/>
    <n v="7647"/>
    <n v="3776"/>
    <n v="3871"/>
  </r>
  <r>
    <x v="8"/>
    <x v="10"/>
    <s v="倉見"/>
    <n v="236.6"/>
    <n v="3787"/>
    <n v="9299"/>
    <n v="4936"/>
    <n v="4363"/>
  </r>
  <r>
    <x v="9"/>
    <x v="0"/>
    <s v="総数"/>
    <n v="1342"/>
    <n v="19555"/>
    <n v="48232"/>
    <n v="24445"/>
    <n v="23787"/>
  </r>
  <r>
    <x v="9"/>
    <x v="1"/>
    <s v="田端"/>
    <n v="133.5"/>
    <n v="489"/>
    <n v="1226"/>
    <n v="611"/>
    <n v="615"/>
  </r>
  <r>
    <x v="9"/>
    <x v="2"/>
    <s v="一之宮"/>
    <n v="42.5"/>
    <n v="6"/>
    <n v="18"/>
    <n v="9"/>
    <n v="9"/>
  </r>
  <r>
    <x v="9"/>
    <x v="2"/>
    <s v="一之宮1丁目"/>
    <n v="18.7"/>
    <n v="503"/>
    <n v="1285"/>
    <n v="642"/>
    <n v="643"/>
  </r>
  <r>
    <x v="9"/>
    <x v="2"/>
    <s v="一之宮2丁目"/>
    <n v="15.6"/>
    <n v="583"/>
    <n v="1375"/>
    <n v="702"/>
    <n v="673"/>
  </r>
  <r>
    <x v="9"/>
    <x v="2"/>
    <s v="一之宮3丁目"/>
    <n v="23.5"/>
    <n v="787"/>
    <n v="1863"/>
    <n v="953"/>
    <n v="910"/>
  </r>
  <r>
    <x v="9"/>
    <x v="2"/>
    <s v="一之宮4丁目"/>
    <n v="21.8"/>
    <n v="699"/>
    <n v="1723"/>
    <n v="871"/>
    <n v="852"/>
  </r>
  <r>
    <x v="9"/>
    <x v="2"/>
    <s v="一之宮5丁目"/>
    <n v="23.1"/>
    <n v="312"/>
    <n v="687"/>
    <n v="353"/>
    <n v="334"/>
  </r>
  <r>
    <x v="9"/>
    <x v="2"/>
    <s v="一之宮6丁目"/>
    <n v="31.7"/>
    <n v="136"/>
    <n v="381"/>
    <n v="199"/>
    <n v="182"/>
  </r>
  <r>
    <x v="9"/>
    <x v="2"/>
    <s v="一之宮7丁目"/>
    <n v="27"/>
    <n v="621"/>
    <n v="1283"/>
    <n v="651"/>
    <n v="632"/>
  </r>
  <r>
    <x v="9"/>
    <x v="2"/>
    <s v="一之宮8丁目"/>
    <n v="20.100000000000001"/>
    <n v="286"/>
    <n v="702"/>
    <n v="371"/>
    <n v="331"/>
  </r>
  <r>
    <x v="9"/>
    <x v="2"/>
    <s v="一之宮9丁目"/>
    <n v="30.4"/>
    <n v="579"/>
    <n v="1368"/>
    <n v="699"/>
    <n v="669"/>
  </r>
  <r>
    <x v="9"/>
    <x v="3"/>
    <s v="中瀬"/>
    <n v="18.8"/>
    <n v="971"/>
    <n v="2332"/>
    <n v="1144"/>
    <n v="1188"/>
  </r>
  <r>
    <x v="9"/>
    <x v="4"/>
    <s v="大曲1丁目"/>
    <n v="15.3"/>
    <n v="551"/>
    <n v="1483"/>
    <n v="753"/>
    <n v="730"/>
  </r>
  <r>
    <x v="9"/>
    <x v="4"/>
    <s v="大曲2丁目"/>
    <n v="10.7"/>
    <n v="178"/>
    <n v="486"/>
    <n v="244"/>
    <n v="242"/>
  </r>
  <r>
    <x v="9"/>
    <x v="4"/>
    <s v="大曲3丁目"/>
    <n v="16.600000000000001"/>
    <n v="407"/>
    <n v="1046"/>
    <n v="529"/>
    <n v="517"/>
  </r>
  <r>
    <x v="9"/>
    <x v="4"/>
    <s v="大曲4丁目"/>
    <n v="13.7"/>
    <n v="72"/>
    <n v="168"/>
    <n v="87"/>
    <n v="81"/>
  </r>
  <r>
    <x v="9"/>
    <x v="5"/>
    <s v="岡田"/>
    <n v="34"/>
    <n v="179"/>
    <n v="411"/>
    <n v="220"/>
    <n v="191"/>
  </r>
  <r>
    <x v="9"/>
    <x v="5"/>
    <s v="岡田1丁目"/>
    <n v="11.1"/>
    <n v="328"/>
    <n v="564"/>
    <n v="295"/>
    <n v="269"/>
  </r>
  <r>
    <x v="9"/>
    <x v="5"/>
    <s v="岡田2丁目"/>
    <n v="9.8000000000000007"/>
    <n v="394"/>
    <n v="849"/>
    <n v="410"/>
    <n v="439"/>
  </r>
  <r>
    <x v="9"/>
    <x v="5"/>
    <s v="岡田3丁目"/>
    <n v="20.5"/>
    <n v="569"/>
    <n v="1432"/>
    <n v="715"/>
    <n v="717"/>
  </r>
  <r>
    <x v="9"/>
    <x v="5"/>
    <s v="岡田4丁目"/>
    <n v="18.2"/>
    <n v="528"/>
    <n v="1347"/>
    <n v="687"/>
    <n v="660"/>
  </r>
  <r>
    <x v="9"/>
    <x v="5"/>
    <s v="岡田5丁目"/>
    <n v="9.9"/>
    <n v="358"/>
    <n v="855"/>
    <n v="442"/>
    <n v="413"/>
  </r>
  <r>
    <x v="9"/>
    <x v="5"/>
    <s v="岡田6丁目"/>
    <n v="22.5"/>
    <n v="186"/>
    <n v="429"/>
    <n v="227"/>
    <n v="202"/>
  </r>
  <r>
    <x v="9"/>
    <x v="5"/>
    <s v="岡田7丁目"/>
    <n v="18.5"/>
    <n v="732"/>
    <n v="1555"/>
    <n v="696"/>
    <n v="859"/>
  </r>
  <r>
    <x v="9"/>
    <x v="5"/>
    <s v="岡田8丁目"/>
    <n v="11.8"/>
    <n v="393"/>
    <n v="1017"/>
    <n v="502"/>
    <n v="515"/>
  </r>
  <r>
    <x v="9"/>
    <x v="6"/>
    <s v="大蔵"/>
    <n v="32.6"/>
    <n v="172"/>
    <n v="580"/>
    <n v="279"/>
    <n v="301"/>
  </r>
  <r>
    <x v="9"/>
    <x v="7"/>
    <s v="小谷"/>
    <s v="-"/>
    <n v="19"/>
    <n v="46"/>
    <n v="20"/>
    <n v="26"/>
  </r>
  <r>
    <x v="9"/>
    <x v="7"/>
    <s v="小谷1丁目"/>
    <n v="14.3"/>
    <n v="392"/>
    <n v="1125"/>
    <n v="559"/>
    <n v="566"/>
  </r>
  <r>
    <x v="9"/>
    <x v="7"/>
    <s v="小谷2丁目"/>
    <n v="23.8"/>
    <n v="346"/>
    <n v="1006"/>
    <n v="518"/>
    <n v="488"/>
  </r>
  <r>
    <x v="9"/>
    <x v="7"/>
    <s v="小谷3丁目"/>
    <n v="13.9"/>
    <n v="428"/>
    <n v="1111"/>
    <n v="559"/>
    <n v="552"/>
  </r>
  <r>
    <x v="9"/>
    <x v="7"/>
    <s v="小谷4丁目"/>
    <n v="14.4"/>
    <n v="60"/>
    <n v="184"/>
    <n v="91"/>
    <n v="93"/>
  </r>
  <r>
    <x v="9"/>
    <x v="8"/>
    <s v="小動"/>
    <n v="61"/>
    <n v="482"/>
    <n v="1300"/>
    <n v="658"/>
    <n v="642"/>
  </r>
  <r>
    <x v="9"/>
    <x v="9"/>
    <s v="宮山"/>
    <n v="326.10000000000002"/>
    <n v="2949"/>
    <n v="7618"/>
    <n v="3758"/>
    <n v="3860"/>
  </r>
  <r>
    <x v="9"/>
    <x v="10"/>
    <s v="倉見"/>
    <n v="236.6"/>
    <n v="3860"/>
    <n v="9377"/>
    <n v="4991"/>
    <n v="4386"/>
  </r>
  <r>
    <x v="10"/>
    <x v="0"/>
    <s v="総数"/>
    <n v="1342"/>
    <n v="19763"/>
    <n v="48379"/>
    <n v="24512"/>
    <n v="23867"/>
  </r>
  <r>
    <x v="10"/>
    <x v="1"/>
    <s v="田端"/>
    <n v="133.5"/>
    <n v="501"/>
    <n v="1243"/>
    <n v="626"/>
    <n v="617"/>
  </r>
  <r>
    <x v="10"/>
    <x v="2"/>
    <s v="一之宮"/>
    <n v="42.5"/>
    <n v="7"/>
    <n v="18"/>
    <n v="9"/>
    <n v="9"/>
  </r>
  <r>
    <x v="10"/>
    <x v="2"/>
    <s v="一之宮1丁目"/>
    <n v="18.7"/>
    <n v="531"/>
    <n v="1352"/>
    <n v="669"/>
    <n v="683"/>
  </r>
  <r>
    <x v="10"/>
    <x v="2"/>
    <s v="一之宮2丁目"/>
    <n v="15.6"/>
    <n v="585"/>
    <n v="1359"/>
    <n v="694"/>
    <n v="665"/>
  </r>
  <r>
    <x v="10"/>
    <x v="2"/>
    <s v="一之宮3丁目"/>
    <n v="23.5"/>
    <n v="795"/>
    <n v="1862"/>
    <n v="957"/>
    <n v="905"/>
  </r>
  <r>
    <x v="10"/>
    <x v="2"/>
    <s v="一之宮4丁目"/>
    <n v="21.8"/>
    <n v="702"/>
    <n v="1697"/>
    <n v="853"/>
    <n v="844"/>
  </r>
  <r>
    <x v="10"/>
    <x v="2"/>
    <s v="一之宮5丁目"/>
    <n v="23.1"/>
    <n v="322"/>
    <n v="699"/>
    <n v="356"/>
    <n v="343"/>
  </r>
  <r>
    <x v="10"/>
    <x v="2"/>
    <s v="一之宮6丁目"/>
    <n v="31.7"/>
    <n v="137"/>
    <n v="382"/>
    <n v="201"/>
    <n v="181"/>
  </r>
  <r>
    <x v="10"/>
    <x v="2"/>
    <s v="一之宮7丁目"/>
    <n v="27"/>
    <n v="620"/>
    <n v="1269"/>
    <n v="641"/>
    <n v="628"/>
  </r>
  <r>
    <x v="10"/>
    <x v="2"/>
    <s v="一之宮8丁目"/>
    <n v="20.100000000000001"/>
    <n v="322"/>
    <n v="779"/>
    <n v="414"/>
    <n v="365"/>
  </r>
  <r>
    <x v="10"/>
    <x v="2"/>
    <s v="一之宮9丁目"/>
    <n v="30.4"/>
    <n v="600"/>
    <n v="1389"/>
    <n v="709"/>
    <n v="680"/>
  </r>
  <r>
    <x v="10"/>
    <x v="3"/>
    <s v="中瀬"/>
    <n v="18.8"/>
    <n v="962"/>
    <n v="2305"/>
    <n v="1119"/>
    <n v="1186"/>
  </r>
  <r>
    <x v="10"/>
    <x v="4"/>
    <s v="大曲1丁目"/>
    <n v="15.3"/>
    <n v="541"/>
    <n v="1482"/>
    <n v="745"/>
    <n v="737"/>
  </r>
  <r>
    <x v="10"/>
    <x v="4"/>
    <s v="大曲2丁目"/>
    <n v="10.7"/>
    <n v="171"/>
    <n v="478"/>
    <n v="238"/>
    <n v="240"/>
  </r>
  <r>
    <x v="10"/>
    <x v="4"/>
    <s v="大曲3丁目"/>
    <n v="16.600000000000001"/>
    <n v="412"/>
    <n v="1027"/>
    <n v="519"/>
    <n v="508"/>
  </r>
  <r>
    <x v="10"/>
    <x v="4"/>
    <s v="大曲4丁目"/>
    <n v="13.7"/>
    <n v="73"/>
    <n v="174"/>
    <n v="88"/>
    <n v="86"/>
  </r>
  <r>
    <x v="10"/>
    <x v="5"/>
    <s v="岡田"/>
    <n v="34"/>
    <n v="177"/>
    <n v="407"/>
    <n v="222"/>
    <n v="185"/>
  </r>
  <r>
    <x v="10"/>
    <x v="5"/>
    <s v="岡田1丁目"/>
    <n v="11.1"/>
    <n v="329"/>
    <n v="567"/>
    <n v="303"/>
    <n v="264"/>
  </r>
  <r>
    <x v="10"/>
    <x v="5"/>
    <s v="岡田2丁目"/>
    <n v="9.8000000000000007"/>
    <n v="396"/>
    <n v="863"/>
    <n v="424"/>
    <n v="439"/>
  </r>
  <r>
    <x v="10"/>
    <x v="5"/>
    <s v="岡田3丁目"/>
    <n v="20.5"/>
    <n v="574"/>
    <n v="1418"/>
    <n v="707"/>
    <n v="711"/>
  </r>
  <r>
    <x v="10"/>
    <x v="5"/>
    <s v="岡田4丁目"/>
    <n v="18.2"/>
    <n v="531"/>
    <n v="1334"/>
    <n v="679"/>
    <n v="655"/>
  </r>
  <r>
    <x v="10"/>
    <x v="5"/>
    <s v="岡田5丁目"/>
    <n v="9.9"/>
    <n v="362"/>
    <n v="856"/>
    <n v="444"/>
    <n v="412"/>
  </r>
  <r>
    <x v="10"/>
    <x v="5"/>
    <s v="岡田6丁目"/>
    <n v="22.5"/>
    <n v="185"/>
    <n v="410"/>
    <n v="215"/>
    <n v="195"/>
  </r>
  <r>
    <x v="10"/>
    <x v="5"/>
    <s v="岡田7丁目"/>
    <n v="18.5"/>
    <n v="710"/>
    <n v="1507"/>
    <n v="673"/>
    <n v="834"/>
  </r>
  <r>
    <x v="10"/>
    <x v="5"/>
    <s v="岡田8丁目"/>
    <n v="11.8"/>
    <n v="398"/>
    <n v="1031"/>
    <n v="513"/>
    <n v="518"/>
  </r>
  <r>
    <x v="10"/>
    <x v="6"/>
    <s v="大蔵"/>
    <n v="32.6"/>
    <n v="161"/>
    <n v="567"/>
    <n v="276"/>
    <n v="291"/>
  </r>
  <r>
    <x v="10"/>
    <x v="7"/>
    <s v="小谷"/>
    <s v="-"/>
    <n v="18"/>
    <n v="45"/>
    <n v="19"/>
    <n v="26"/>
  </r>
  <r>
    <x v="10"/>
    <x v="7"/>
    <s v="小谷1丁目"/>
    <n v="14.3"/>
    <n v="391"/>
    <n v="1112"/>
    <n v="557"/>
    <n v="555"/>
  </r>
  <r>
    <x v="10"/>
    <x v="7"/>
    <s v="小谷2丁目"/>
    <n v="23.8"/>
    <n v="399"/>
    <n v="1160"/>
    <n v="602"/>
    <n v="558"/>
  </r>
  <r>
    <x v="10"/>
    <x v="7"/>
    <s v="小谷3丁目"/>
    <n v="13.9"/>
    <n v="433"/>
    <n v="1126"/>
    <n v="565"/>
    <n v="561"/>
  </r>
  <r>
    <x v="10"/>
    <x v="7"/>
    <s v="小谷4丁目"/>
    <n v="14.4"/>
    <n v="68"/>
    <n v="204"/>
    <n v="100"/>
    <n v="104"/>
  </r>
  <r>
    <x v="10"/>
    <x v="8"/>
    <s v="小動"/>
    <n v="61"/>
    <n v="492"/>
    <n v="1314"/>
    <n v="663"/>
    <n v="651"/>
  </r>
  <r>
    <x v="10"/>
    <x v="9"/>
    <s v="宮山"/>
    <n v="326.10000000000002"/>
    <n v="2985"/>
    <n v="7622"/>
    <n v="3763"/>
    <n v="3859"/>
  </r>
  <r>
    <x v="10"/>
    <x v="10"/>
    <s v="倉見"/>
    <n v="236.6"/>
    <n v="3873"/>
    <n v="9321"/>
    <n v="4949"/>
    <n v="4372"/>
  </r>
  <r>
    <x v="11"/>
    <x v="0"/>
    <s v="総数"/>
    <n v="1342"/>
    <n v="19862"/>
    <n v="48348"/>
    <n v="24466"/>
    <n v="23882"/>
  </r>
  <r>
    <x v="11"/>
    <x v="1"/>
    <s v="田端"/>
    <n v="133.5"/>
    <n v="497"/>
    <n v="1239"/>
    <n v="617"/>
    <n v="622"/>
  </r>
  <r>
    <x v="11"/>
    <x v="2"/>
    <s v="一之宮"/>
    <n v="42.5"/>
    <n v="7"/>
    <n v="17"/>
    <n v="9"/>
    <n v="8"/>
  </r>
  <r>
    <x v="11"/>
    <x v="2"/>
    <s v="一之宮1丁目"/>
    <n v="18.7"/>
    <n v="556"/>
    <n v="1347"/>
    <n v="677"/>
    <n v="670"/>
  </r>
  <r>
    <x v="11"/>
    <x v="2"/>
    <s v="一之宮2丁目"/>
    <n v="15.6"/>
    <n v="605"/>
    <n v="1412"/>
    <n v="712"/>
    <n v="700"/>
  </r>
  <r>
    <x v="11"/>
    <x v="2"/>
    <s v="一之宮3丁目"/>
    <n v="23.5"/>
    <n v="805"/>
    <n v="1871"/>
    <n v="951"/>
    <n v="920"/>
  </r>
  <r>
    <x v="11"/>
    <x v="2"/>
    <s v="一之宮4丁目"/>
    <n v="21.8"/>
    <n v="693"/>
    <n v="1691"/>
    <n v="855"/>
    <n v="836"/>
  </r>
  <r>
    <x v="11"/>
    <x v="2"/>
    <s v="一之宮5丁目"/>
    <n v="23.1"/>
    <n v="312"/>
    <n v="705"/>
    <n v="351"/>
    <n v="354"/>
  </r>
  <r>
    <x v="11"/>
    <x v="2"/>
    <s v="一之宮6丁目"/>
    <n v="31.7"/>
    <n v="128"/>
    <n v="354"/>
    <n v="188"/>
    <n v="166"/>
  </r>
  <r>
    <x v="11"/>
    <x v="2"/>
    <s v="一之宮7丁目"/>
    <n v="27"/>
    <n v="623"/>
    <n v="1274"/>
    <n v="645"/>
    <n v="629"/>
  </r>
  <r>
    <x v="11"/>
    <x v="2"/>
    <s v="一之宮8丁目"/>
    <n v="20.100000000000001"/>
    <n v="319"/>
    <n v="786"/>
    <n v="415"/>
    <n v="371"/>
  </r>
  <r>
    <x v="11"/>
    <x v="2"/>
    <s v="一之宮9丁目"/>
    <n v="30.4"/>
    <n v="608"/>
    <n v="1397"/>
    <n v="713"/>
    <n v="684"/>
  </r>
  <r>
    <x v="11"/>
    <x v="3"/>
    <s v="中瀬"/>
    <n v="18.8"/>
    <n v="982"/>
    <n v="2345"/>
    <n v="1145"/>
    <n v="1200"/>
  </r>
  <r>
    <x v="11"/>
    <x v="4"/>
    <s v="大曲1丁目"/>
    <n v="15.3"/>
    <n v="541"/>
    <n v="1477"/>
    <n v="731"/>
    <n v="746"/>
  </r>
  <r>
    <x v="11"/>
    <x v="4"/>
    <s v="大曲2丁目"/>
    <n v="10.7"/>
    <n v="176"/>
    <n v="459"/>
    <n v="220"/>
    <n v="239"/>
  </r>
  <r>
    <x v="11"/>
    <x v="4"/>
    <s v="大曲3丁目"/>
    <n v="16.600000000000001"/>
    <n v="446"/>
    <n v="1070"/>
    <n v="543"/>
    <n v="527"/>
  </r>
  <r>
    <x v="11"/>
    <x v="4"/>
    <s v="大曲4丁目"/>
    <n v="13.7"/>
    <n v="85"/>
    <n v="183"/>
    <n v="93"/>
    <n v="90"/>
  </r>
  <r>
    <x v="11"/>
    <x v="5"/>
    <s v="岡田"/>
    <n v="34"/>
    <n v="157"/>
    <n v="354"/>
    <n v="188"/>
    <n v="166"/>
  </r>
  <r>
    <x v="11"/>
    <x v="5"/>
    <s v="岡田1丁目"/>
    <n v="11.1"/>
    <n v="368"/>
    <n v="605"/>
    <n v="318"/>
    <n v="287"/>
  </r>
  <r>
    <x v="11"/>
    <x v="5"/>
    <s v="岡田2丁目"/>
    <n v="9.8000000000000007"/>
    <n v="363"/>
    <n v="831"/>
    <n v="416"/>
    <n v="415"/>
  </r>
  <r>
    <x v="11"/>
    <x v="5"/>
    <s v="岡田3丁目"/>
    <n v="20.5"/>
    <n v="572"/>
    <n v="1398"/>
    <n v="706"/>
    <n v="692"/>
  </r>
  <r>
    <x v="11"/>
    <x v="5"/>
    <s v="岡田4丁目"/>
    <n v="18.2"/>
    <n v="540"/>
    <n v="1344"/>
    <n v="675"/>
    <n v="669"/>
  </r>
  <r>
    <x v="11"/>
    <x v="5"/>
    <s v="岡田5丁目"/>
    <n v="9.9"/>
    <n v="350"/>
    <n v="814"/>
    <n v="423"/>
    <n v="391"/>
  </r>
  <r>
    <x v="11"/>
    <x v="5"/>
    <s v="岡田6丁目"/>
    <n v="22.5"/>
    <n v="194"/>
    <n v="430"/>
    <n v="225"/>
    <n v="205"/>
  </r>
  <r>
    <x v="11"/>
    <x v="5"/>
    <s v="岡田7丁目"/>
    <n v="18.5"/>
    <n v="709"/>
    <n v="1456"/>
    <n v="654"/>
    <n v="802"/>
  </r>
  <r>
    <x v="11"/>
    <x v="5"/>
    <s v="岡田8丁目"/>
    <n v="11.8"/>
    <n v="399"/>
    <n v="1013"/>
    <n v="505"/>
    <n v="508"/>
  </r>
  <r>
    <x v="11"/>
    <x v="6"/>
    <s v="大蔵"/>
    <n v="32.6"/>
    <n v="177"/>
    <n v="574"/>
    <n v="279"/>
    <n v="295"/>
  </r>
  <r>
    <x v="11"/>
    <x v="7"/>
    <s v="小谷"/>
    <s v="-"/>
    <n v="13"/>
    <n v="34"/>
    <n v="14"/>
    <n v="20"/>
  </r>
  <r>
    <x v="11"/>
    <x v="7"/>
    <s v="小谷1丁目"/>
    <n v="14.3"/>
    <n v="402"/>
    <n v="1126"/>
    <n v="561"/>
    <n v="565"/>
  </r>
  <r>
    <x v="11"/>
    <x v="7"/>
    <s v="小谷2丁目"/>
    <n v="23.8"/>
    <n v="416"/>
    <n v="1204"/>
    <n v="625"/>
    <n v="579"/>
  </r>
  <r>
    <x v="11"/>
    <x v="7"/>
    <s v="小谷3丁目"/>
    <n v="13.9"/>
    <n v="431"/>
    <n v="1129"/>
    <n v="576"/>
    <n v="553"/>
  </r>
  <r>
    <x v="11"/>
    <x v="7"/>
    <s v="小谷4丁目"/>
    <n v="14.4"/>
    <n v="67"/>
    <n v="207"/>
    <n v="104"/>
    <n v="103"/>
  </r>
  <r>
    <x v="11"/>
    <x v="8"/>
    <s v="小動"/>
    <n v="61"/>
    <n v="476"/>
    <n v="1349"/>
    <n v="673"/>
    <n v="676"/>
  </r>
  <r>
    <x v="11"/>
    <x v="9"/>
    <s v="宮山"/>
    <n v="326.10000000000002"/>
    <n v="2964"/>
    <n v="7550"/>
    <n v="3734"/>
    <n v="3816"/>
  </r>
  <r>
    <x v="11"/>
    <x v="10"/>
    <s v="倉見"/>
    <n v="236.6"/>
    <n v="3881"/>
    <n v="9303"/>
    <n v="4925"/>
    <n v="4378"/>
  </r>
  <r>
    <x v="12"/>
    <x v="0"/>
    <s v="総数"/>
    <n v="1342"/>
    <n v="20150"/>
    <n v="48495"/>
    <n v="24530"/>
    <n v="23965"/>
  </r>
  <r>
    <x v="12"/>
    <x v="1"/>
    <s v="田端"/>
    <n v="133.5"/>
    <n v="472"/>
    <n v="1199"/>
    <n v="602"/>
    <n v="597"/>
  </r>
  <r>
    <x v="12"/>
    <x v="2"/>
    <s v="一之宮"/>
    <n v="42.5"/>
    <n v="7"/>
    <n v="17"/>
    <n v="9"/>
    <n v="8"/>
  </r>
  <r>
    <x v="12"/>
    <x v="2"/>
    <s v="一之宮1丁目"/>
    <n v="18.7"/>
    <n v="582"/>
    <n v="1386"/>
    <n v="693"/>
    <n v="693"/>
  </r>
  <r>
    <x v="12"/>
    <x v="2"/>
    <s v="一之宮2丁目"/>
    <n v="15.6"/>
    <n v="627"/>
    <n v="1459"/>
    <n v="732"/>
    <n v="727"/>
  </r>
  <r>
    <x v="12"/>
    <x v="2"/>
    <s v="一之宮3丁目"/>
    <n v="23.5"/>
    <n v="850"/>
    <n v="1940"/>
    <n v="980"/>
    <n v="960"/>
  </r>
  <r>
    <x v="12"/>
    <x v="2"/>
    <s v="一之宮4丁目"/>
    <n v="21.8"/>
    <n v="706"/>
    <n v="1695"/>
    <n v="868"/>
    <n v="827"/>
  </r>
  <r>
    <x v="12"/>
    <x v="2"/>
    <s v="一之宮5丁目"/>
    <n v="23.1"/>
    <n v="325"/>
    <n v="726"/>
    <n v="367"/>
    <n v="359"/>
  </r>
  <r>
    <x v="12"/>
    <x v="2"/>
    <s v="一之宮6丁目"/>
    <n v="31.7"/>
    <n v="126"/>
    <n v="342"/>
    <n v="179"/>
    <n v="163"/>
  </r>
  <r>
    <x v="12"/>
    <x v="2"/>
    <s v="一之宮7丁目"/>
    <n v="27"/>
    <n v="621"/>
    <n v="1257"/>
    <n v="641"/>
    <n v="616"/>
  </r>
  <r>
    <x v="12"/>
    <x v="2"/>
    <s v="一之宮8丁目"/>
    <n v="20.100000000000001"/>
    <n v="316"/>
    <n v="771"/>
    <n v="404"/>
    <n v="367"/>
  </r>
  <r>
    <x v="12"/>
    <x v="2"/>
    <s v="一之宮9丁目"/>
    <n v="30.4"/>
    <n v="600"/>
    <n v="1387"/>
    <n v="708"/>
    <n v="679"/>
  </r>
  <r>
    <x v="12"/>
    <x v="3"/>
    <s v="中瀬"/>
    <n v="18.8"/>
    <n v="1006"/>
    <n v="2360"/>
    <n v="1150"/>
    <n v="1210"/>
  </r>
  <r>
    <x v="12"/>
    <x v="4"/>
    <s v="大曲1丁目"/>
    <n v="15.3"/>
    <n v="585"/>
    <n v="1557"/>
    <n v="776"/>
    <n v="781"/>
  </r>
  <r>
    <x v="12"/>
    <x v="4"/>
    <s v="大曲2丁目"/>
    <n v="10.7"/>
    <n v="179"/>
    <n v="465"/>
    <n v="224"/>
    <n v="241"/>
  </r>
  <r>
    <x v="12"/>
    <x v="4"/>
    <s v="大曲3丁目"/>
    <n v="16.600000000000001"/>
    <n v="467"/>
    <n v="1079"/>
    <n v="549"/>
    <n v="530"/>
  </r>
  <r>
    <x v="12"/>
    <x v="4"/>
    <s v="大曲4丁目"/>
    <n v="13.7"/>
    <n v="95"/>
    <n v="205"/>
    <n v="107"/>
    <n v="98"/>
  </r>
  <r>
    <x v="12"/>
    <x v="5"/>
    <s v="岡田"/>
    <n v="34"/>
    <n v="170"/>
    <n v="373"/>
    <n v="198"/>
    <n v="175"/>
  </r>
  <r>
    <x v="12"/>
    <x v="5"/>
    <s v="岡田1丁目"/>
    <n v="11.1"/>
    <n v="363"/>
    <n v="592"/>
    <n v="307"/>
    <n v="285"/>
  </r>
  <r>
    <x v="12"/>
    <x v="5"/>
    <s v="岡田2丁目"/>
    <n v="9.8000000000000007"/>
    <n v="353"/>
    <n v="813"/>
    <n v="403"/>
    <n v="410"/>
  </r>
  <r>
    <x v="12"/>
    <x v="5"/>
    <s v="岡田3丁目"/>
    <n v="20.5"/>
    <n v="596"/>
    <n v="1426"/>
    <n v="709"/>
    <n v="717"/>
  </r>
  <r>
    <x v="12"/>
    <x v="5"/>
    <s v="岡田4丁目"/>
    <n v="18.2"/>
    <n v="548"/>
    <n v="1353"/>
    <n v="680"/>
    <n v="673"/>
  </r>
  <r>
    <x v="12"/>
    <x v="5"/>
    <s v="岡田5丁目"/>
    <n v="9.9"/>
    <n v="348"/>
    <n v="798"/>
    <n v="414"/>
    <n v="384"/>
  </r>
  <r>
    <x v="12"/>
    <x v="5"/>
    <s v="岡田6丁目"/>
    <n v="22.5"/>
    <n v="190"/>
    <n v="416"/>
    <n v="213"/>
    <n v="203"/>
  </r>
  <r>
    <x v="12"/>
    <x v="5"/>
    <s v="岡田7丁目"/>
    <n v="18.5"/>
    <n v="687"/>
    <n v="1388"/>
    <n v="632"/>
    <n v="756"/>
  </r>
  <r>
    <x v="12"/>
    <x v="5"/>
    <s v="岡田8丁目"/>
    <n v="11.8"/>
    <n v="404"/>
    <n v="1006"/>
    <n v="500"/>
    <n v="506"/>
  </r>
  <r>
    <x v="12"/>
    <x v="6"/>
    <s v="大蔵"/>
    <n v="32.6"/>
    <n v="179"/>
    <n v="564"/>
    <n v="267"/>
    <n v="297"/>
  </r>
  <r>
    <x v="12"/>
    <x v="7"/>
    <s v="小谷"/>
    <s v="-"/>
    <n v="12"/>
    <n v="33"/>
    <n v="14"/>
    <n v="19"/>
  </r>
  <r>
    <x v="12"/>
    <x v="7"/>
    <s v="小谷1丁目"/>
    <n v="14.3"/>
    <n v="418"/>
    <n v="1154"/>
    <n v="571"/>
    <n v="583"/>
  </r>
  <r>
    <x v="12"/>
    <x v="7"/>
    <s v="小谷2丁目"/>
    <n v="23.8"/>
    <n v="426"/>
    <n v="1221"/>
    <n v="636"/>
    <n v="585"/>
  </r>
  <r>
    <x v="12"/>
    <x v="7"/>
    <s v="小谷3丁目"/>
    <n v="13.9"/>
    <n v="430"/>
    <n v="1118"/>
    <n v="575"/>
    <n v="543"/>
  </r>
  <r>
    <x v="12"/>
    <x v="7"/>
    <s v="小谷4丁目"/>
    <n v="14.4"/>
    <n v="66"/>
    <n v="200"/>
    <n v="101"/>
    <n v="99"/>
  </r>
  <r>
    <x v="12"/>
    <x v="8"/>
    <s v="小動"/>
    <n v="61"/>
    <n v="491"/>
    <n v="1383"/>
    <n v="685"/>
    <n v="698"/>
  </r>
  <r>
    <x v="12"/>
    <x v="9"/>
    <s v="宮山"/>
    <n v="326.10000000000002"/>
    <n v="2982"/>
    <n v="7511"/>
    <n v="3716"/>
    <n v="3795"/>
  </r>
  <r>
    <x v="12"/>
    <x v="10"/>
    <s v="倉見"/>
    <n v="236.6"/>
    <n v="3923"/>
    <n v="9301"/>
    <n v="4920"/>
    <n v="4381"/>
  </r>
  <r>
    <x v="13"/>
    <x v="0"/>
    <s v="総数"/>
    <n v="1342"/>
    <n v="20439"/>
    <n v="49631"/>
    <n v="24678"/>
    <n v="23953"/>
  </r>
  <r>
    <x v="13"/>
    <x v="1"/>
    <s v="田端"/>
    <n v="133.5"/>
    <n v="462"/>
    <n v="1167"/>
    <n v="587"/>
    <n v="580"/>
  </r>
  <r>
    <x v="13"/>
    <x v="2"/>
    <s v="一之宮"/>
    <n v="42.5"/>
    <n v="7"/>
    <n v="16"/>
    <n v="8"/>
    <n v="8"/>
  </r>
  <r>
    <x v="13"/>
    <x v="2"/>
    <s v="一之宮1丁目"/>
    <n v="18.7"/>
    <n v="590"/>
    <n v="1404"/>
    <n v="702"/>
    <n v="702"/>
  </r>
  <r>
    <x v="13"/>
    <x v="2"/>
    <s v="一之宮2丁目"/>
    <n v="15.6"/>
    <n v="640"/>
    <n v="1495"/>
    <n v="749"/>
    <n v="746"/>
  </r>
  <r>
    <x v="13"/>
    <x v="2"/>
    <s v="一之宮3丁目"/>
    <n v="23.5"/>
    <n v="856"/>
    <n v="1925"/>
    <n v="970"/>
    <n v="955"/>
  </r>
  <r>
    <x v="13"/>
    <x v="2"/>
    <s v="一之宮4丁目"/>
    <n v="21.8"/>
    <n v="711"/>
    <n v="1691"/>
    <n v="866"/>
    <n v="825"/>
  </r>
  <r>
    <x v="13"/>
    <x v="2"/>
    <s v="一之宮5丁目"/>
    <n v="23.1"/>
    <n v="331"/>
    <n v="748"/>
    <n v="385"/>
    <n v="363"/>
  </r>
  <r>
    <x v="13"/>
    <x v="2"/>
    <s v="一之宮6丁目"/>
    <n v="31.7"/>
    <n v="134"/>
    <n v="348"/>
    <n v="186"/>
    <n v="162"/>
  </r>
  <r>
    <x v="13"/>
    <x v="2"/>
    <s v="一之宮7丁目"/>
    <n v="27"/>
    <n v="620"/>
    <n v="1236"/>
    <n v="630"/>
    <n v="606"/>
  </r>
  <r>
    <x v="13"/>
    <x v="2"/>
    <s v="一之宮8丁目"/>
    <n v="20.100000000000001"/>
    <n v="321"/>
    <n v="768"/>
    <n v="399"/>
    <n v="369"/>
  </r>
  <r>
    <x v="13"/>
    <x v="2"/>
    <s v="一之宮9丁目"/>
    <n v="30.4"/>
    <n v="619"/>
    <n v="1405"/>
    <n v="723"/>
    <n v="682"/>
  </r>
  <r>
    <x v="13"/>
    <x v="3"/>
    <s v="中瀬"/>
    <n v="18.8"/>
    <n v="1025"/>
    <n v="2367"/>
    <n v="1163"/>
    <n v="1204"/>
  </r>
  <r>
    <x v="13"/>
    <x v="4"/>
    <s v="大曲1丁目"/>
    <n v="15.3"/>
    <n v="605"/>
    <n v="1586"/>
    <n v="791"/>
    <n v="795"/>
  </r>
  <r>
    <x v="13"/>
    <x v="4"/>
    <s v="大曲2丁目"/>
    <n v="10.7"/>
    <n v="181"/>
    <n v="461"/>
    <n v="227"/>
    <n v="234"/>
  </r>
  <r>
    <x v="13"/>
    <x v="4"/>
    <s v="大曲3丁目"/>
    <n v="16.600000000000001"/>
    <n v="455"/>
    <n v="1072"/>
    <n v="542"/>
    <n v="530"/>
  </r>
  <r>
    <x v="13"/>
    <x v="4"/>
    <s v="大曲4丁目"/>
    <n v="13.7"/>
    <n v="96"/>
    <n v="210"/>
    <n v="114"/>
    <n v="96"/>
  </r>
  <r>
    <x v="13"/>
    <x v="5"/>
    <s v="岡田"/>
    <n v="34"/>
    <n v="180"/>
    <n v="402"/>
    <n v="211"/>
    <n v="191"/>
  </r>
  <r>
    <x v="13"/>
    <x v="5"/>
    <s v="岡田1丁目"/>
    <n v="11.1"/>
    <n v="390"/>
    <n v="618"/>
    <n v="329"/>
    <n v="289"/>
  </r>
  <r>
    <x v="13"/>
    <x v="5"/>
    <s v="岡田2丁目"/>
    <n v="9.8000000000000007"/>
    <n v="354"/>
    <n v="815"/>
    <n v="405"/>
    <n v="410"/>
  </r>
  <r>
    <x v="13"/>
    <x v="5"/>
    <s v="岡田3丁目"/>
    <n v="20.5"/>
    <n v="587"/>
    <n v="1400"/>
    <n v="702"/>
    <n v="698"/>
  </r>
  <r>
    <x v="13"/>
    <x v="5"/>
    <s v="岡田4丁目"/>
    <n v="18.2"/>
    <n v="558"/>
    <n v="1338"/>
    <n v="671"/>
    <n v="667"/>
  </r>
  <r>
    <x v="13"/>
    <x v="5"/>
    <s v="岡田5丁目"/>
    <n v="9.9"/>
    <n v="356"/>
    <n v="810"/>
    <n v="422"/>
    <n v="388"/>
  </r>
  <r>
    <x v="13"/>
    <x v="5"/>
    <s v="岡田6丁目"/>
    <n v="22.5"/>
    <n v="188"/>
    <n v="413"/>
    <n v="215"/>
    <n v="198"/>
  </r>
  <r>
    <x v="13"/>
    <x v="5"/>
    <s v="岡田7丁目"/>
    <n v="18.5"/>
    <n v="666"/>
    <n v="1328"/>
    <n v="611"/>
    <n v="717"/>
  </r>
  <r>
    <x v="13"/>
    <x v="5"/>
    <s v="岡田8丁目"/>
    <n v="11.8"/>
    <n v="410"/>
    <n v="1009"/>
    <n v="500"/>
    <n v="509"/>
  </r>
  <r>
    <x v="13"/>
    <x v="6"/>
    <s v="大蔵"/>
    <n v="32.6"/>
    <n v="177"/>
    <n v="563"/>
    <n v="268"/>
    <n v="295"/>
  </r>
  <r>
    <x v="13"/>
    <x v="7"/>
    <s v="小谷"/>
    <s v="-"/>
    <n v="12"/>
    <n v="33"/>
    <n v="14"/>
    <n v="19"/>
  </r>
  <r>
    <x v="13"/>
    <x v="7"/>
    <s v="小谷1丁目"/>
    <n v="14.3"/>
    <n v="445"/>
    <n v="1188"/>
    <n v="594"/>
    <n v="594"/>
  </r>
  <r>
    <x v="13"/>
    <x v="7"/>
    <s v="小谷2丁目"/>
    <n v="23.8"/>
    <n v="439"/>
    <n v="1231"/>
    <n v="643"/>
    <n v="588"/>
  </r>
  <r>
    <x v="13"/>
    <x v="7"/>
    <s v="小谷3丁目"/>
    <n v="13.9"/>
    <n v="425"/>
    <n v="1099"/>
    <n v="561"/>
    <n v="538"/>
  </r>
  <r>
    <x v="13"/>
    <x v="7"/>
    <s v="小谷4丁目"/>
    <n v="14.4"/>
    <n v="68"/>
    <n v="201"/>
    <n v="99"/>
    <n v="102"/>
  </r>
  <r>
    <x v="13"/>
    <x v="8"/>
    <s v="小動"/>
    <n v="61"/>
    <n v="495"/>
    <n v="1389"/>
    <n v="683"/>
    <n v="706"/>
  </r>
  <r>
    <x v="13"/>
    <x v="9"/>
    <s v="宮山"/>
    <n v="326.10000000000002"/>
    <n v="3028"/>
    <n v="7545"/>
    <n v="3739"/>
    <n v="3806"/>
  </r>
  <r>
    <x v="13"/>
    <x v="10"/>
    <s v="倉見"/>
    <n v="236.6"/>
    <n v="4008"/>
    <n v="9350"/>
    <n v="4969"/>
    <n v="4381"/>
  </r>
  <r>
    <x v="14"/>
    <x v="0"/>
    <s v="総数"/>
    <n v="1342"/>
    <n v="20646"/>
    <n v="48616"/>
    <n v="24659"/>
    <n v="23957"/>
  </r>
  <r>
    <x v="14"/>
    <x v="1"/>
    <s v="田端"/>
    <n v="133.5"/>
    <n v="489"/>
    <n v="1191"/>
    <n v="591"/>
    <n v="600"/>
  </r>
  <r>
    <x v="14"/>
    <x v="2"/>
    <s v="一之宮"/>
    <n v="42.5"/>
    <n v="7"/>
    <n v="16"/>
    <n v="8"/>
    <n v="8"/>
  </r>
  <r>
    <x v="14"/>
    <x v="2"/>
    <s v="一之宮1丁目"/>
    <n v="18.7"/>
    <n v="589"/>
    <n v="1391"/>
    <n v="686"/>
    <n v="705"/>
  </r>
  <r>
    <x v="14"/>
    <x v="2"/>
    <s v="一之宮2丁目"/>
    <n v="15.6"/>
    <n v="664"/>
    <n v="1525"/>
    <n v="767"/>
    <n v="758"/>
  </r>
  <r>
    <x v="14"/>
    <x v="2"/>
    <s v="一之宮3丁目"/>
    <n v="23.5"/>
    <n v="859"/>
    <n v="1923"/>
    <n v="976"/>
    <n v="947"/>
  </r>
  <r>
    <x v="14"/>
    <x v="2"/>
    <s v="一之宮4丁目"/>
    <n v="21.8"/>
    <n v="717"/>
    <n v="1657"/>
    <n v="850"/>
    <n v="807"/>
  </r>
  <r>
    <x v="14"/>
    <x v="2"/>
    <s v="一之宮5丁目"/>
    <n v="23.1"/>
    <n v="338"/>
    <n v="756"/>
    <n v="393"/>
    <n v="363"/>
  </r>
  <r>
    <x v="14"/>
    <x v="2"/>
    <s v="一之宮6丁目"/>
    <n v="31.7"/>
    <n v="129"/>
    <n v="334"/>
    <n v="179"/>
    <n v="155"/>
  </r>
  <r>
    <x v="14"/>
    <x v="2"/>
    <s v="一之宮7丁目"/>
    <n v="27"/>
    <n v="609"/>
    <n v="1211"/>
    <n v="626"/>
    <n v="585"/>
  </r>
  <r>
    <x v="14"/>
    <x v="2"/>
    <s v="一之宮8丁目"/>
    <n v="20.100000000000001"/>
    <n v="321"/>
    <n v="758"/>
    <n v="390"/>
    <n v="368"/>
  </r>
  <r>
    <x v="14"/>
    <x v="2"/>
    <s v="一之宮9丁目"/>
    <n v="30.4"/>
    <n v="634"/>
    <n v="1409"/>
    <n v="729"/>
    <n v="680"/>
  </r>
  <r>
    <x v="14"/>
    <x v="3"/>
    <s v="中瀬"/>
    <n v="18.8"/>
    <n v="1032"/>
    <n v="2365"/>
    <n v="1157"/>
    <n v="1208"/>
  </r>
  <r>
    <x v="14"/>
    <x v="4"/>
    <s v="大曲1丁目"/>
    <n v="15.3"/>
    <n v="605"/>
    <n v="1576"/>
    <n v="786"/>
    <n v="790"/>
  </r>
  <r>
    <x v="14"/>
    <x v="4"/>
    <s v="大曲2丁目"/>
    <n v="10.7"/>
    <n v="179"/>
    <n v="457"/>
    <n v="229"/>
    <n v="228"/>
  </r>
  <r>
    <x v="14"/>
    <x v="4"/>
    <s v="大曲3丁目"/>
    <n v="16.600000000000001"/>
    <n v="456"/>
    <n v="1048"/>
    <n v="534"/>
    <n v="514"/>
  </r>
  <r>
    <x v="14"/>
    <x v="4"/>
    <s v="大曲4丁目"/>
    <n v="13.7"/>
    <n v="97"/>
    <n v="208"/>
    <n v="112"/>
    <n v="96"/>
  </r>
  <r>
    <x v="14"/>
    <x v="5"/>
    <s v="岡田"/>
    <n v="34"/>
    <n v="192"/>
    <n v="412"/>
    <n v="219"/>
    <n v="193"/>
  </r>
  <r>
    <x v="14"/>
    <x v="5"/>
    <s v="岡田1丁目"/>
    <n v="11.1"/>
    <n v="387"/>
    <n v="614"/>
    <n v="323"/>
    <n v="291"/>
  </r>
  <r>
    <x v="14"/>
    <x v="5"/>
    <s v="岡田2丁目"/>
    <n v="9.8000000000000007"/>
    <n v="363"/>
    <n v="835"/>
    <n v="414"/>
    <n v="421"/>
  </r>
  <r>
    <x v="14"/>
    <x v="5"/>
    <s v="岡田3丁目"/>
    <n v="20.5"/>
    <n v="613"/>
    <n v="1419"/>
    <n v="720"/>
    <n v="699"/>
  </r>
  <r>
    <x v="14"/>
    <x v="5"/>
    <s v="岡田4丁目"/>
    <n v="18.2"/>
    <n v="565"/>
    <n v="1340"/>
    <n v="665"/>
    <n v="675"/>
  </r>
  <r>
    <x v="14"/>
    <x v="5"/>
    <s v="岡田5丁目"/>
    <n v="9.9"/>
    <n v="373"/>
    <n v="839"/>
    <n v="439"/>
    <n v="400"/>
  </r>
  <r>
    <x v="14"/>
    <x v="5"/>
    <s v="岡田6丁目"/>
    <n v="22.5"/>
    <n v="187"/>
    <n v="411"/>
    <n v="214"/>
    <n v="197"/>
  </r>
  <r>
    <x v="14"/>
    <x v="5"/>
    <s v="岡田7丁目"/>
    <n v="18.5"/>
    <n v="658"/>
    <n v="1306"/>
    <n v="602"/>
    <n v="704"/>
  </r>
  <r>
    <x v="14"/>
    <x v="5"/>
    <s v="岡田8丁目"/>
    <n v="11.8"/>
    <n v="418"/>
    <n v="1000"/>
    <n v="494"/>
    <n v="506"/>
  </r>
  <r>
    <x v="14"/>
    <x v="6"/>
    <s v="大蔵"/>
    <n v="32.6"/>
    <n v="175"/>
    <n v="555"/>
    <n v="269"/>
    <n v="286"/>
  </r>
  <r>
    <x v="14"/>
    <x v="7"/>
    <s v="小谷"/>
    <s v="-"/>
    <n v="12"/>
    <n v="31"/>
    <n v="14"/>
    <n v="17"/>
  </r>
  <r>
    <x v="14"/>
    <x v="7"/>
    <s v="小谷1丁目"/>
    <n v="14.3"/>
    <n v="445"/>
    <n v="1209"/>
    <n v="599"/>
    <n v="610"/>
  </r>
  <r>
    <x v="14"/>
    <x v="7"/>
    <s v="小谷2丁目"/>
    <n v="23.8"/>
    <n v="438"/>
    <n v="1228"/>
    <n v="645"/>
    <n v="583"/>
  </r>
  <r>
    <x v="14"/>
    <x v="7"/>
    <s v="小谷3丁目"/>
    <n v="13.9"/>
    <n v="418"/>
    <n v="1084"/>
    <n v="560"/>
    <n v="524"/>
  </r>
  <r>
    <x v="14"/>
    <x v="7"/>
    <s v="小谷4丁目"/>
    <n v="14.4"/>
    <n v="65"/>
    <n v="195"/>
    <n v="94"/>
    <n v="101"/>
  </r>
  <r>
    <x v="14"/>
    <x v="8"/>
    <s v="小動"/>
    <n v="61"/>
    <n v="511"/>
    <n v="1433"/>
    <n v="697"/>
    <n v="736"/>
  </r>
  <r>
    <x v="14"/>
    <x v="9"/>
    <s v="宮山"/>
    <n v="326.10000000000002"/>
    <n v="3056"/>
    <n v="7557"/>
    <n v="3730"/>
    <n v="3827"/>
  </r>
  <r>
    <x v="14"/>
    <x v="10"/>
    <s v="倉見"/>
    <n v="236.6"/>
    <n v="4045"/>
    <n v="9323"/>
    <n v="4948"/>
    <n v="4375"/>
  </r>
  <r>
    <x v="15"/>
    <x v="0"/>
    <s v="総数"/>
    <n v="1342"/>
    <n v="20785"/>
    <n v="48520"/>
    <n v="24595"/>
    <n v="23925"/>
  </r>
  <r>
    <x v="15"/>
    <x v="1"/>
    <s v="田端"/>
    <n v="133.5"/>
    <n v="504"/>
    <n v="1209"/>
    <n v="632"/>
    <n v="577"/>
  </r>
  <r>
    <x v="15"/>
    <x v="2"/>
    <s v="一之宮"/>
    <n v="42.5"/>
    <n v="7"/>
    <n v="16"/>
    <n v="8"/>
    <n v="8"/>
  </r>
  <r>
    <x v="15"/>
    <x v="2"/>
    <s v="一之宮1丁目"/>
    <n v="18.7"/>
    <n v="597"/>
    <n v="1387"/>
    <n v="694"/>
    <n v="693"/>
  </r>
  <r>
    <x v="15"/>
    <x v="2"/>
    <s v="一之宮2丁目"/>
    <n v="15.6"/>
    <n v="658"/>
    <n v="1500"/>
    <n v="760"/>
    <n v="740"/>
  </r>
  <r>
    <x v="15"/>
    <x v="2"/>
    <s v="一之宮3丁目"/>
    <n v="23.5"/>
    <n v="877"/>
    <n v="1929"/>
    <n v="982"/>
    <n v="947"/>
  </r>
  <r>
    <x v="15"/>
    <x v="2"/>
    <s v="一之宮4丁目"/>
    <n v="21.8"/>
    <n v="734"/>
    <n v="1699"/>
    <n v="869"/>
    <n v="830"/>
  </r>
  <r>
    <x v="15"/>
    <x v="2"/>
    <s v="一之宮5丁目"/>
    <n v="23.1"/>
    <n v="335"/>
    <n v="754"/>
    <n v="388"/>
    <n v="366"/>
  </r>
  <r>
    <x v="15"/>
    <x v="2"/>
    <s v="一之宮6丁目"/>
    <n v="31.7"/>
    <n v="128"/>
    <n v="335"/>
    <n v="175"/>
    <n v="160"/>
  </r>
  <r>
    <x v="15"/>
    <x v="2"/>
    <s v="一之宮7丁目"/>
    <n v="27"/>
    <n v="612"/>
    <n v="1194"/>
    <n v="610"/>
    <n v="584"/>
  </r>
  <r>
    <x v="15"/>
    <x v="2"/>
    <s v="一之宮8丁目"/>
    <n v="20.100000000000001"/>
    <n v="318"/>
    <n v="755"/>
    <n v="395"/>
    <n v="360"/>
  </r>
  <r>
    <x v="15"/>
    <x v="2"/>
    <s v="一之宮9丁目"/>
    <n v="30.4"/>
    <n v="621"/>
    <n v="1407"/>
    <n v="709"/>
    <n v="698"/>
  </r>
  <r>
    <x v="15"/>
    <x v="3"/>
    <s v="中瀬"/>
    <n v="18.8"/>
    <n v="1022"/>
    <n v="2321"/>
    <n v="1137"/>
    <n v="1184"/>
  </r>
  <r>
    <x v="15"/>
    <x v="4"/>
    <s v="大曲1丁目"/>
    <n v="15.3"/>
    <n v="620"/>
    <n v="1576"/>
    <n v="782"/>
    <n v="794"/>
  </r>
  <r>
    <x v="15"/>
    <x v="4"/>
    <s v="大曲2丁目"/>
    <n v="10.7"/>
    <n v="188"/>
    <n v="462"/>
    <n v="236"/>
    <n v="226"/>
  </r>
  <r>
    <x v="15"/>
    <x v="4"/>
    <s v="大曲3丁目"/>
    <n v="16.600000000000001"/>
    <n v="461"/>
    <n v="1044"/>
    <n v="526"/>
    <n v="518"/>
  </r>
  <r>
    <x v="15"/>
    <x v="4"/>
    <s v="大曲4丁目"/>
    <n v="13.7"/>
    <n v="110"/>
    <n v="236"/>
    <n v="128"/>
    <n v="108"/>
  </r>
  <r>
    <x v="15"/>
    <x v="5"/>
    <s v="岡田"/>
    <n v="34"/>
    <n v="191"/>
    <n v="407"/>
    <n v="219"/>
    <n v="188"/>
  </r>
  <r>
    <x v="15"/>
    <x v="5"/>
    <s v="岡田1丁目"/>
    <n v="11.1"/>
    <n v="384"/>
    <n v="608"/>
    <n v="318"/>
    <n v="290"/>
  </r>
  <r>
    <x v="15"/>
    <x v="5"/>
    <s v="岡田2丁目"/>
    <n v="9.8000000000000007"/>
    <n v="357"/>
    <n v="816"/>
    <n v="405"/>
    <n v="411"/>
  </r>
  <r>
    <x v="15"/>
    <x v="5"/>
    <s v="岡田3丁目"/>
    <n v="20.5"/>
    <n v="634"/>
    <n v="1431"/>
    <n v="737"/>
    <n v="694"/>
  </r>
  <r>
    <x v="15"/>
    <x v="5"/>
    <s v="岡田4丁目"/>
    <n v="18.2"/>
    <n v="564"/>
    <n v="1329"/>
    <n v="652"/>
    <n v="677"/>
  </r>
  <r>
    <x v="15"/>
    <x v="5"/>
    <s v="岡田5丁目"/>
    <n v="9.9"/>
    <n v="379"/>
    <n v="839"/>
    <n v="448"/>
    <n v="391"/>
  </r>
  <r>
    <x v="15"/>
    <x v="5"/>
    <s v="岡田6丁目"/>
    <n v="22.5"/>
    <n v="201"/>
    <n v="421"/>
    <n v="220"/>
    <n v="201"/>
  </r>
  <r>
    <x v="15"/>
    <x v="5"/>
    <s v="岡田7丁目"/>
    <n v="18.5"/>
    <n v="678"/>
    <n v="1328"/>
    <n v="596"/>
    <n v="732"/>
  </r>
  <r>
    <x v="15"/>
    <x v="5"/>
    <s v="岡田8丁目"/>
    <n v="11.8"/>
    <n v="432"/>
    <n v="1005"/>
    <n v="502"/>
    <n v="503"/>
  </r>
  <r>
    <x v="15"/>
    <x v="6"/>
    <s v="大蔵"/>
    <n v="32.6"/>
    <n v="185"/>
    <n v="564"/>
    <n v="270"/>
    <n v="294"/>
  </r>
  <r>
    <x v="15"/>
    <x v="7"/>
    <s v="小谷"/>
    <n v="66.400000000000006"/>
    <n v="10"/>
    <n v="25"/>
    <n v="13"/>
    <n v="12"/>
  </r>
  <r>
    <x v="15"/>
    <x v="7"/>
    <s v="小谷1丁目"/>
    <n v="14.3"/>
    <n v="464"/>
    <n v="1242"/>
    <n v="617"/>
    <n v="625"/>
  </r>
  <r>
    <x v="15"/>
    <x v="7"/>
    <s v="小谷2丁目"/>
    <n v="23.8"/>
    <n v="434"/>
    <n v="1201"/>
    <n v="626"/>
    <n v="575"/>
  </r>
  <r>
    <x v="15"/>
    <x v="7"/>
    <s v="小谷3丁目"/>
    <n v="13.9"/>
    <n v="427"/>
    <n v="1091"/>
    <n v="556"/>
    <n v="535"/>
  </r>
  <r>
    <x v="15"/>
    <x v="7"/>
    <s v="小谷4丁目"/>
    <n v="14.4"/>
    <n v="77"/>
    <n v="206"/>
    <n v="108"/>
    <n v="98"/>
  </r>
  <r>
    <x v="15"/>
    <x v="8"/>
    <s v="小動"/>
    <n v="61"/>
    <n v="535"/>
    <n v="1470"/>
    <n v="724"/>
    <n v="746"/>
  </r>
  <r>
    <x v="15"/>
    <x v="9"/>
    <s v="宮山"/>
    <n v="326.10000000000002"/>
    <n v="3016"/>
    <n v="7433"/>
    <n v="3664"/>
    <n v="3769"/>
  </r>
  <r>
    <x v="15"/>
    <x v="10"/>
    <s v="倉見"/>
    <n v="236.6"/>
    <n v="4025"/>
    <n v="9280"/>
    <n v="4889"/>
    <n v="4391"/>
  </r>
</pivotCacheRecords>
</file>

<file path=xl/pivotCache/pivotCacheRecords43.xml><?xml version="1.0" encoding="utf-8"?>
<pivotCacheRecords xmlns="http://schemas.openxmlformats.org/spreadsheetml/2006/main" xmlns:r="http://schemas.openxmlformats.org/officeDocument/2006/relationships" count="34">
  <r>
    <x v="0"/>
    <x v="0"/>
    <n v="47697"/>
    <n v="6838"/>
    <n v="32007"/>
    <n v="8820"/>
    <x v="0"/>
    <x v="0"/>
    <x v="0"/>
    <x v="0"/>
  </r>
  <r>
    <x v="1"/>
    <x v="0"/>
    <n v="47714"/>
    <n v="6739"/>
    <n v="31658"/>
    <n v="9285"/>
    <x v="1"/>
    <x v="1"/>
    <x v="1"/>
    <x v="1"/>
  </r>
  <r>
    <x v="2"/>
    <x v="0"/>
    <n v="47573"/>
    <n v="6622"/>
    <n v="31289"/>
    <n v="9570"/>
    <x v="2"/>
    <x v="2"/>
    <x v="2"/>
    <x v="2"/>
  </r>
  <r>
    <x v="3"/>
    <x v="0"/>
    <n v="47509"/>
    <n v="6558"/>
    <n v="30945"/>
    <n v="9914"/>
    <x v="3"/>
    <x v="3"/>
    <x v="3"/>
    <x v="3"/>
  </r>
  <r>
    <x v="4"/>
    <x v="0"/>
    <n v="47470"/>
    <n v="6498"/>
    <n v="30482"/>
    <n v="10398"/>
    <x v="4"/>
    <x v="4"/>
    <x v="4"/>
    <x v="4"/>
  </r>
  <r>
    <x v="5"/>
    <x v="0"/>
    <n v="47438"/>
    <n v="6473"/>
    <n v="29973"/>
    <n v="10900"/>
    <x v="5"/>
    <x v="5"/>
    <x v="5"/>
    <x v="5"/>
  </r>
  <r>
    <x v="6"/>
    <x v="0"/>
    <n v="47474"/>
    <n v="6526"/>
    <n v="29441"/>
    <n v="11507"/>
    <x v="6"/>
    <x v="6"/>
    <x v="6"/>
    <x v="6"/>
  </r>
  <r>
    <x v="7"/>
    <x v="0"/>
    <n v="48018"/>
    <n v="6523"/>
    <n v="29359"/>
    <n v="12029"/>
    <x v="7"/>
    <x v="7"/>
    <x v="7"/>
    <x v="7"/>
  </r>
  <r>
    <x v="8"/>
    <x v="0"/>
    <n v="48075"/>
    <n v="6538"/>
    <n v="29183"/>
    <n v="12247"/>
    <x v="8"/>
    <x v="8"/>
    <x v="8"/>
    <x v="8"/>
  </r>
  <r>
    <x v="9"/>
    <x v="0"/>
    <n v="48153"/>
    <n v="6378"/>
    <n v="28844"/>
    <n v="12824"/>
    <x v="9"/>
    <x v="9"/>
    <x v="9"/>
    <x v="9"/>
  </r>
  <r>
    <x v="10"/>
    <x v="0"/>
    <n v="48284"/>
    <n v="6322"/>
    <n v="28780"/>
    <n v="13075"/>
    <x v="10"/>
    <x v="10"/>
    <x v="10"/>
    <x v="10"/>
  </r>
  <r>
    <x v="11"/>
    <x v="0"/>
    <n v="48390"/>
    <n v="6243"/>
    <n v="28798"/>
    <n v="13242"/>
    <x v="11"/>
    <x v="11"/>
    <x v="11"/>
    <x v="11"/>
  </r>
  <r>
    <x v="12"/>
    <x v="0"/>
    <n v="48438"/>
    <n v="6179"/>
    <n v="28480"/>
    <n v="13277"/>
    <x v="12"/>
    <x v="12"/>
    <x v="12"/>
    <x v="12"/>
  </r>
  <r>
    <x v="13"/>
    <x v="0"/>
    <n v="48570"/>
    <n v="6135"/>
    <n v="28579"/>
    <n v="13354"/>
    <x v="13"/>
    <x v="13"/>
    <x v="13"/>
    <x v="13"/>
  </r>
  <r>
    <x v="14"/>
    <x v="0"/>
    <n v="48567"/>
    <n v="6077"/>
    <n v="28644"/>
    <n v="13344"/>
    <x v="14"/>
    <x v="14"/>
    <x v="14"/>
    <x v="14"/>
  </r>
  <r>
    <x v="15"/>
    <x v="0"/>
    <n v="48638"/>
    <n v="6005"/>
    <n v="28731"/>
    <n v="13400"/>
    <x v="15"/>
    <x v="15"/>
    <x v="15"/>
    <x v="15"/>
  </r>
  <r>
    <x v="16"/>
    <x v="0"/>
    <n v="48508"/>
    <n v="5916"/>
    <n v="28666"/>
    <n v="13425"/>
    <x v="16"/>
    <x v="16"/>
    <x v="16"/>
    <x v="16"/>
  </r>
  <r>
    <x v="0"/>
    <x v="1"/>
    <n v="100"/>
    <n v="14.336331425456528"/>
    <n v="67.104849361595058"/>
    <n v="18.491729039562234"/>
    <x v="17"/>
    <x v="17"/>
    <x v="17"/>
    <x v="17"/>
  </r>
  <r>
    <x v="1"/>
    <x v="1"/>
    <n v="100"/>
    <n v="14.123737267887831"/>
    <n v="66.349499098796997"/>
    <n v="19.459697363457266"/>
    <x v="17"/>
    <x v="17"/>
    <x v="17"/>
    <x v="17"/>
  </r>
  <r>
    <x v="2"/>
    <x v="1"/>
    <n v="100"/>
    <n v="13.919660311521239"/>
    <n v="65.770500073571142"/>
    <n v="20.116452609673555"/>
    <x v="17"/>
    <x v="17"/>
    <x v="17"/>
    <x v="17"/>
  </r>
  <r>
    <x v="3"/>
    <x v="1"/>
    <n v="100"/>
    <n v="13.803700351512346"/>
    <n v="65.135027047506782"/>
    <n v="20.867625081563492"/>
    <x v="17"/>
    <x v="17"/>
    <x v="17"/>
    <x v="17"/>
  </r>
  <r>
    <x v="4"/>
    <x v="1"/>
    <n v="100"/>
    <n v="13.68864546029071"/>
    <n v="64.213187276174423"/>
    <n v="21.904360648830838"/>
    <x v="17"/>
    <x v="17"/>
    <x v="17"/>
    <x v="17"/>
  </r>
  <r>
    <x v="5"/>
    <x v="1"/>
    <n v="100"/>
    <n v="13.645178970445635"/>
    <n v="63.183523757325354"/>
    <n v="22.977359922425062"/>
    <x v="17"/>
    <x v="17"/>
    <x v="17"/>
    <x v="17"/>
  </r>
  <r>
    <x v="6"/>
    <x v="1"/>
    <n v="100"/>
    <n v="13.746471752959517"/>
    <n v="62.014997682942244"/>
    <n v="24.238530564098244"/>
    <x v="17"/>
    <x v="17"/>
    <x v="17"/>
    <x v="17"/>
  </r>
  <r>
    <x v="7"/>
    <x v="1"/>
    <n v="100"/>
    <n v="13.584489149902121"/>
    <n v="61.141655212628599"/>
    <n v="25.05102253321671"/>
    <x v="17"/>
    <x v="17"/>
    <x v="17"/>
    <x v="17"/>
  </r>
  <r>
    <x v="8"/>
    <x v="1"/>
    <n v="100"/>
    <n v="13.599583983359334"/>
    <n v="60.703068122724915"/>
    <n v="25.474778991159646"/>
    <x v="17"/>
    <x v="17"/>
    <x v="17"/>
    <x v="17"/>
  </r>
  <r>
    <x v="9"/>
    <x v="1"/>
    <n v="100"/>
    <n v="13.245280667871159"/>
    <n v="59.900733079974245"/>
    <n v="26.631777874691089"/>
    <x v="17"/>
    <x v="17"/>
    <x v="17"/>
    <x v="17"/>
  </r>
  <r>
    <x v="10"/>
    <x v="1"/>
    <n v="100"/>
    <n v="13.09336426145307"/>
    <n v="59.605666473365915"/>
    <n v="27.079363764394003"/>
    <x v="17"/>
    <x v="17"/>
    <x v="17"/>
    <x v="17"/>
  </r>
  <r>
    <x v="11"/>
    <x v="1"/>
    <n v="100"/>
    <n v="12.901425914445133"/>
    <n v="59.51229592891093"/>
    <n v="27.365158090514569"/>
    <x v="17"/>
    <x v="17"/>
    <x v="17"/>
    <x v="17"/>
  </r>
  <r>
    <x v="12"/>
    <x v="1"/>
    <n v="100"/>
    <n v="12.756513481151163"/>
    <n v="58.796812420000819"/>
    <n v="27.410297700152775"/>
    <x v="17"/>
    <x v="17"/>
    <x v="17"/>
    <x v="17"/>
  </r>
  <r>
    <x v="13"/>
    <x v="1"/>
    <n v="100"/>
    <n v="12.631253860407659"/>
    <n v="58.84084826024295"/>
    <n v="27.494338068766726"/>
    <x v="17"/>
    <x v="17"/>
    <x v="17"/>
    <x v="17"/>
  </r>
  <r>
    <x v="14"/>
    <x v="1"/>
    <n v="100"/>
    <n v="12.512611443984598"/>
    <n v="58.978318611402806"/>
    <n v="27.47544629069121"/>
    <x v="17"/>
    <x v="17"/>
    <x v="17"/>
    <x v="17"/>
  </r>
  <r>
    <x v="15"/>
    <x v="1"/>
    <n v="100"/>
    <n v="12.346313581972943"/>
    <n v="59.071096673382954"/>
    <n v="27.550474937291831"/>
    <x v="17"/>
    <x v="17"/>
    <x v="17"/>
    <x v="17"/>
  </r>
  <r>
    <x v="16"/>
    <x v="1"/>
    <n v="100"/>
    <n v="12.195926445122454"/>
    <n v="59.095406943184628"/>
    <n v="27.675847282922405"/>
    <x v="17"/>
    <x v="17"/>
    <x v="17"/>
    <x v="17"/>
  </r>
</pivotCacheRecords>
</file>

<file path=xl/pivotCache/pivotCacheRecords44.xml><?xml version="1.0" encoding="utf-8"?>
<pivotCacheRecords xmlns="http://schemas.openxmlformats.org/spreadsheetml/2006/main" xmlns:r="http://schemas.openxmlformats.org/officeDocument/2006/relationships" count="34">
  <r>
    <x v="0"/>
    <x v="0"/>
    <n v="47697"/>
    <n v="6838"/>
    <n v="32007"/>
    <n v="8820"/>
    <x v="0"/>
    <x v="0"/>
    <x v="0"/>
    <x v="0"/>
  </r>
  <r>
    <x v="1"/>
    <x v="0"/>
    <n v="47714"/>
    <n v="6739"/>
    <n v="31658"/>
    <n v="9285"/>
    <x v="1"/>
    <x v="1"/>
    <x v="1"/>
    <x v="1"/>
  </r>
  <r>
    <x v="2"/>
    <x v="0"/>
    <n v="47573"/>
    <n v="6622"/>
    <n v="31289"/>
    <n v="9570"/>
    <x v="2"/>
    <x v="2"/>
    <x v="2"/>
    <x v="2"/>
  </r>
  <r>
    <x v="3"/>
    <x v="0"/>
    <n v="47509"/>
    <n v="6558"/>
    <n v="30945"/>
    <n v="9914"/>
    <x v="3"/>
    <x v="3"/>
    <x v="3"/>
    <x v="3"/>
  </r>
  <r>
    <x v="4"/>
    <x v="0"/>
    <n v="47470"/>
    <n v="6498"/>
    <n v="30482"/>
    <n v="10398"/>
    <x v="4"/>
    <x v="4"/>
    <x v="4"/>
    <x v="4"/>
  </r>
  <r>
    <x v="5"/>
    <x v="0"/>
    <n v="47438"/>
    <n v="6473"/>
    <n v="29973"/>
    <n v="10900"/>
    <x v="5"/>
    <x v="5"/>
    <x v="5"/>
    <x v="5"/>
  </r>
  <r>
    <x v="6"/>
    <x v="0"/>
    <n v="47474"/>
    <n v="6526"/>
    <n v="29441"/>
    <n v="11507"/>
    <x v="6"/>
    <x v="6"/>
    <x v="6"/>
    <x v="6"/>
  </r>
  <r>
    <x v="7"/>
    <x v="0"/>
    <n v="48018"/>
    <n v="6523"/>
    <n v="29359"/>
    <n v="12029"/>
    <x v="7"/>
    <x v="7"/>
    <x v="7"/>
    <x v="7"/>
  </r>
  <r>
    <x v="8"/>
    <x v="0"/>
    <n v="48075"/>
    <n v="6538"/>
    <n v="29183"/>
    <n v="12247"/>
    <x v="8"/>
    <x v="8"/>
    <x v="8"/>
    <x v="8"/>
  </r>
  <r>
    <x v="9"/>
    <x v="0"/>
    <n v="48153"/>
    <n v="6378"/>
    <n v="28844"/>
    <n v="12824"/>
    <x v="9"/>
    <x v="9"/>
    <x v="9"/>
    <x v="9"/>
  </r>
  <r>
    <x v="10"/>
    <x v="0"/>
    <n v="48284"/>
    <n v="6322"/>
    <n v="28780"/>
    <n v="13075"/>
    <x v="10"/>
    <x v="10"/>
    <x v="10"/>
    <x v="10"/>
  </r>
  <r>
    <x v="11"/>
    <x v="0"/>
    <n v="48390"/>
    <n v="6243"/>
    <n v="28798"/>
    <n v="13242"/>
    <x v="11"/>
    <x v="11"/>
    <x v="11"/>
    <x v="11"/>
  </r>
  <r>
    <x v="12"/>
    <x v="0"/>
    <n v="48438"/>
    <n v="6179"/>
    <n v="28480"/>
    <n v="13277"/>
    <x v="12"/>
    <x v="12"/>
    <x v="12"/>
    <x v="12"/>
  </r>
  <r>
    <x v="13"/>
    <x v="0"/>
    <n v="48570"/>
    <n v="6135"/>
    <n v="28579"/>
    <n v="13354"/>
    <x v="13"/>
    <x v="13"/>
    <x v="13"/>
    <x v="13"/>
  </r>
  <r>
    <x v="14"/>
    <x v="0"/>
    <n v="48567"/>
    <n v="6077"/>
    <n v="28644"/>
    <n v="13344"/>
    <x v="14"/>
    <x v="14"/>
    <x v="14"/>
    <x v="14"/>
  </r>
  <r>
    <x v="15"/>
    <x v="0"/>
    <n v="48638"/>
    <n v="6005"/>
    <n v="28731"/>
    <n v="13400"/>
    <x v="15"/>
    <x v="15"/>
    <x v="15"/>
    <x v="15"/>
  </r>
  <r>
    <x v="16"/>
    <x v="0"/>
    <n v="48508"/>
    <n v="5916"/>
    <n v="28666"/>
    <n v="13425"/>
    <x v="16"/>
    <x v="16"/>
    <x v="16"/>
    <x v="16"/>
  </r>
  <r>
    <x v="0"/>
    <x v="1"/>
    <n v="100"/>
    <n v="14.336331425456528"/>
    <n v="67.104849361595058"/>
    <n v="18.491729039562234"/>
    <x v="17"/>
    <x v="17"/>
    <x v="17"/>
    <x v="17"/>
  </r>
  <r>
    <x v="1"/>
    <x v="1"/>
    <n v="100"/>
    <n v="14.123737267887831"/>
    <n v="66.349499098796997"/>
    <n v="19.459697363457266"/>
    <x v="17"/>
    <x v="17"/>
    <x v="17"/>
    <x v="17"/>
  </r>
  <r>
    <x v="2"/>
    <x v="1"/>
    <n v="100"/>
    <n v="13.919660311521239"/>
    <n v="65.770500073571142"/>
    <n v="20.116452609673555"/>
    <x v="17"/>
    <x v="17"/>
    <x v="17"/>
    <x v="17"/>
  </r>
  <r>
    <x v="3"/>
    <x v="1"/>
    <n v="100"/>
    <n v="13.803700351512346"/>
    <n v="65.135027047506782"/>
    <n v="20.867625081563492"/>
    <x v="17"/>
    <x v="17"/>
    <x v="17"/>
    <x v="17"/>
  </r>
  <r>
    <x v="4"/>
    <x v="1"/>
    <n v="100"/>
    <n v="13.68864546029071"/>
    <n v="64.213187276174423"/>
    <n v="21.904360648830838"/>
    <x v="17"/>
    <x v="17"/>
    <x v="17"/>
    <x v="17"/>
  </r>
  <r>
    <x v="5"/>
    <x v="1"/>
    <n v="100"/>
    <n v="13.645178970445635"/>
    <n v="63.183523757325354"/>
    <n v="22.977359922425062"/>
    <x v="17"/>
    <x v="17"/>
    <x v="17"/>
    <x v="17"/>
  </r>
  <r>
    <x v="6"/>
    <x v="1"/>
    <n v="100"/>
    <n v="13.746471752959517"/>
    <n v="62.014997682942244"/>
    <n v="24.238530564098244"/>
    <x v="17"/>
    <x v="17"/>
    <x v="17"/>
    <x v="17"/>
  </r>
  <r>
    <x v="7"/>
    <x v="1"/>
    <n v="100"/>
    <n v="13.584489149902121"/>
    <n v="61.141655212628599"/>
    <n v="25.05102253321671"/>
    <x v="17"/>
    <x v="17"/>
    <x v="17"/>
    <x v="17"/>
  </r>
  <r>
    <x v="8"/>
    <x v="1"/>
    <n v="100"/>
    <n v="13.599583983359334"/>
    <n v="60.703068122724915"/>
    <n v="25.474778991159646"/>
    <x v="17"/>
    <x v="17"/>
    <x v="17"/>
    <x v="17"/>
  </r>
  <r>
    <x v="9"/>
    <x v="1"/>
    <n v="100"/>
    <n v="13.245280667871159"/>
    <n v="59.900733079974245"/>
    <n v="26.631777874691089"/>
    <x v="17"/>
    <x v="17"/>
    <x v="17"/>
    <x v="17"/>
  </r>
  <r>
    <x v="10"/>
    <x v="1"/>
    <n v="100"/>
    <n v="13.09336426145307"/>
    <n v="59.605666473365915"/>
    <n v="27.079363764394003"/>
    <x v="17"/>
    <x v="17"/>
    <x v="17"/>
    <x v="17"/>
  </r>
  <r>
    <x v="11"/>
    <x v="1"/>
    <n v="100"/>
    <n v="12.901425914445133"/>
    <n v="59.51229592891093"/>
    <n v="27.365158090514569"/>
    <x v="17"/>
    <x v="17"/>
    <x v="17"/>
    <x v="17"/>
  </r>
  <r>
    <x v="12"/>
    <x v="1"/>
    <n v="100"/>
    <n v="12.756513481151163"/>
    <n v="58.796812420000819"/>
    <n v="27.410297700152775"/>
    <x v="17"/>
    <x v="17"/>
    <x v="17"/>
    <x v="17"/>
  </r>
  <r>
    <x v="13"/>
    <x v="1"/>
    <n v="100"/>
    <n v="12.631253860407659"/>
    <n v="58.84084826024295"/>
    <n v="27.494338068766726"/>
    <x v="17"/>
    <x v="17"/>
    <x v="17"/>
    <x v="17"/>
  </r>
  <r>
    <x v="14"/>
    <x v="1"/>
    <n v="100"/>
    <n v="12.512611443984598"/>
    <n v="58.978318611402806"/>
    <n v="27.47544629069121"/>
    <x v="17"/>
    <x v="17"/>
    <x v="17"/>
    <x v="17"/>
  </r>
  <r>
    <x v="15"/>
    <x v="1"/>
    <n v="100"/>
    <n v="12.346313581972943"/>
    <n v="59.071096673382954"/>
    <n v="27.550474937291831"/>
    <x v="17"/>
    <x v="17"/>
    <x v="17"/>
    <x v="17"/>
  </r>
  <r>
    <x v="16"/>
    <x v="1"/>
    <n v="100"/>
    <n v="12.195926445122454"/>
    <n v="59.095406943184628"/>
    <n v="27.675847282922405"/>
    <x v="17"/>
    <x v="17"/>
    <x v="17"/>
    <x v="17"/>
  </r>
</pivotCacheRecords>
</file>

<file path=xl/pivotCache/pivotCacheRecords45.xml><?xml version="1.0" encoding="utf-8"?>
<pivotCacheRecords xmlns="http://schemas.openxmlformats.org/spreadsheetml/2006/main" xmlns:r="http://schemas.openxmlformats.org/officeDocument/2006/relationships" count="17">
  <r>
    <x v="0"/>
    <n v="73"/>
    <n v="287.51"/>
    <n v="0"/>
    <n v="287.51"/>
  </r>
  <r>
    <x v="1"/>
    <n v="88"/>
    <n v="395.54"/>
    <n v="0"/>
    <n v="395.54"/>
  </r>
  <r>
    <x v="2"/>
    <n v="82"/>
    <n v="347.39"/>
    <n v="0.79"/>
    <n v="346.6"/>
  </r>
  <r>
    <x v="3"/>
    <n v="77"/>
    <n v="292.87"/>
    <n v="0"/>
    <n v="292.87"/>
  </r>
  <r>
    <x v="4"/>
    <n v="95"/>
    <n v="327.26"/>
    <n v="8.27"/>
    <n v="318.99"/>
  </r>
  <r>
    <x v="5"/>
    <n v="162"/>
    <n v="474"/>
    <n v="0"/>
    <n v="474"/>
  </r>
  <r>
    <x v="6"/>
    <n v="73"/>
    <n v="364.04"/>
    <n v="0"/>
    <n v="364.04"/>
  </r>
  <r>
    <x v="7"/>
    <n v="109"/>
    <n v="452.7"/>
    <n v="0"/>
    <n v="452.7"/>
  </r>
  <r>
    <x v="8"/>
    <n v="101"/>
    <n v="382.53"/>
    <m/>
    <n v="382.53"/>
  </r>
  <r>
    <x v="9"/>
    <n v="144"/>
    <n v="601.26"/>
    <n v="6.e-002"/>
    <n v="601.20000000000005"/>
  </r>
  <r>
    <x v="10"/>
    <n v="118"/>
    <n v="550.83000000000004"/>
    <n v="0"/>
    <n v="550.83000000000004"/>
  </r>
  <r>
    <x v="11"/>
    <n v="112"/>
    <n v="532.39"/>
    <n v="23.44"/>
    <n v="508.95"/>
  </r>
  <r>
    <x v="12"/>
    <n v="105"/>
    <n v="394.08"/>
    <n v="0"/>
    <n v="394.08"/>
  </r>
  <r>
    <x v="13"/>
    <n v="192"/>
    <n v="708.64"/>
    <n v="9.98"/>
    <n v="698.66"/>
  </r>
  <r>
    <x v="14"/>
    <n v="108"/>
    <n v="600.54999999999995"/>
    <n v="39.590000000000003"/>
    <n v="560.96"/>
  </r>
  <r>
    <x v="15"/>
    <n v="171"/>
    <n v="639.44000000000005"/>
    <n v="16.829999999999998"/>
    <n v="622.61"/>
  </r>
  <r>
    <x v="16"/>
    <n v="148"/>
    <n v="1013.8"/>
    <n v="8.98"/>
    <n v="1004.82"/>
  </r>
</pivotCacheRecords>
</file>

<file path=xl/pivotCache/pivotCacheRecords46.xml><?xml version="1.0" encoding="utf-8"?>
<pivotCacheRecords xmlns="http://schemas.openxmlformats.org/spreadsheetml/2006/main" xmlns:r="http://schemas.openxmlformats.org/officeDocument/2006/relationships" count="17">
  <r>
    <x v="0"/>
    <n v="15334"/>
    <n v="47578"/>
    <n v="6762995"/>
    <n v="7108356"/>
    <n v="4332121"/>
    <n v="622619"/>
    <n v="116461"/>
    <n v="1683855"/>
    <n v="5083"/>
    <n v="0"/>
    <n v="2856"/>
    <n v="345361"/>
  </r>
  <r>
    <x v="1"/>
    <n v="17343"/>
    <n v="47642"/>
    <n v="6679668"/>
    <n v="7016880"/>
    <n v="4338539"/>
    <n v="614732"/>
    <n v="109566"/>
    <n v="1608541"/>
    <n v="5714"/>
    <n v="0"/>
    <n v="2576"/>
    <n v="337212"/>
  </r>
  <r>
    <x v="2"/>
    <n v="17534"/>
    <n v="47423"/>
    <n v="6548443"/>
    <n v="6883347"/>
    <n v="4337163"/>
    <n v="618485"/>
    <n v="103368"/>
    <n v="1482829"/>
    <n v="4605"/>
    <n v="0"/>
    <n v="1993"/>
    <n v="334904"/>
  </r>
  <r>
    <x v="3"/>
    <n v="18103"/>
    <n v="47391"/>
    <n v="6423055"/>
    <n v="6752262"/>
    <n v="4235109"/>
    <n v="602885"/>
    <n v="101593"/>
    <n v="1471335"/>
    <n v="5080"/>
    <n v="0"/>
    <n v="7053"/>
    <n v="329207"/>
  </r>
  <r>
    <x v="4"/>
    <n v="18538"/>
    <n v="47316"/>
    <n v="6345940"/>
    <n v="6668496"/>
    <n v="4216036"/>
    <n v="572797"/>
    <n v="99402"/>
    <n v="1448889"/>
    <n v="3258"/>
    <n v="0"/>
    <n v="5558"/>
    <n v="322556"/>
  </r>
  <r>
    <x v="5"/>
    <n v="19361"/>
    <n v="47334"/>
    <n v="6228919"/>
    <n v="6481750"/>
    <n v="4178215"/>
    <n v="551474"/>
    <n v="104742"/>
    <n v="1386132"/>
    <n v="4998"/>
    <n v="0"/>
    <n v="3358"/>
    <n v="252831"/>
  </r>
  <r>
    <x v="6"/>
    <n v="20247"/>
    <n v="47596"/>
    <n v="6066913"/>
    <n v="6361229"/>
    <n v="4090936"/>
    <n v="541237"/>
    <n v="87013"/>
    <n v="1339889"/>
    <n v="5451"/>
    <n v="0"/>
    <n v="2387"/>
    <n v="294316"/>
  </r>
  <r>
    <x v="7"/>
    <n v="20807"/>
    <n v="47912"/>
    <n v="5976259"/>
    <n v="6245926"/>
    <n v="4145147"/>
    <n v="531322"/>
    <n v="86580"/>
    <n v="1205827"/>
    <n v="4628"/>
    <n v="0"/>
    <n v="2755"/>
    <n v="269667"/>
  </r>
  <r>
    <x v="8"/>
    <n v="21075"/>
    <n v="48061"/>
    <n v="6093039"/>
    <n v="6345125"/>
    <n v="4174250"/>
    <n v="528448"/>
    <n v="85556"/>
    <n v="1294785"/>
    <n v="4802"/>
    <n v="0"/>
    <n v="5198"/>
    <n v="252086"/>
  </r>
  <r>
    <x v="9"/>
    <n v="21357"/>
    <n v="48113"/>
    <n v="6090756"/>
    <n v="6331760"/>
    <n v="4182216"/>
    <n v="522771"/>
    <n v="87518"/>
    <n v="1286678"/>
    <n v="4779"/>
    <n v="0"/>
    <n v="6794"/>
    <n v="241004"/>
  </r>
  <r>
    <x v="10"/>
    <n v="21851"/>
    <n v="48273"/>
    <n v="6060521"/>
    <n v="6295458"/>
    <n v="4165693"/>
    <n v="498546"/>
    <n v="85427"/>
    <n v="1300920"/>
    <n v="4947"/>
    <n v="0"/>
    <n v="4988"/>
    <n v="234937"/>
  </r>
  <r>
    <x v="11"/>
    <n v="22062"/>
    <n v="48424"/>
    <n v="5991517"/>
    <n v="6218923"/>
    <n v="4155317"/>
    <n v="489198"/>
    <n v="85597"/>
    <n v="1254562"/>
    <n v="4839"/>
    <n v="0"/>
    <n v="2004"/>
    <n v="227406"/>
  </r>
  <r>
    <x v="12"/>
    <n v="22472"/>
    <n v="48634"/>
    <n v="6126419"/>
    <n v="6350520"/>
    <n v="4374156"/>
    <n v="456205"/>
    <n v="71926"/>
    <n v="1221198"/>
    <n v="601"/>
    <n v="0"/>
    <n v="2333"/>
    <n v="224101"/>
  </r>
  <r>
    <x v="13"/>
    <n v="22865"/>
    <n v="48511"/>
    <n v="5956592"/>
    <n v="6171022"/>
    <n v="4327812"/>
    <n v="444410"/>
    <n v="80105"/>
    <n v="1101470"/>
    <n v="526"/>
    <n v="0"/>
    <n v="2269"/>
    <n v="214430"/>
  </r>
  <r>
    <x v="14"/>
    <n v="23202"/>
    <n v="48521"/>
    <n v="5906114"/>
    <n v="6115359"/>
    <n v="4241849"/>
    <n v="431595"/>
    <n v="81502"/>
    <n v="1146035"/>
    <n v="769"/>
    <n v="0"/>
    <n v="4364"/>
    <n v="209245"/>
  </r>
  <r>
    <x v="15"/>
    <n v="23567"/>
    <n v="48493"/>
    <n v="5875745"/>
    <n v="6086227"/>
    <n v="4211140"/>
    <n v="436950"/>
    <n v="84672"/>
    <n v="1138594"/>
    <n v="974"/>
    <n v="0"/>
    <n v="3415"/>
    <n v="210482"/>
  </r>
  <r>
    <x v="16"/>
    <n v="23824"/>
    <n v="48323"/>
    <n v="5840655"/>
    <n v="6051074"/>
    <n v="4175033"/>
    <n v="428163"/>
    <n v="85605"/>
    <n v="1147747"/>
    <n v="1148"/>
    <n v="0"/>
    <n v="2959"/>
    <n v="210419"/>
  </r>
</pivotCacheRecords>
</file>

<file path=xl/pivotCache/pivotCacheRecords47.xml><?xml version="1.0" encoding="utf-8"?>
<pivotCacheRecords xmlns="http://schemas.openxmlformats.org/spreadsheetml/2006/main" xmlns:r="http://schemas.openxmlformats.org/officeDocument/2006/relationships" count="17">
  <r>
    <x v="0"/>
    <n v="15334"/>
    <n v="47578"/>
    <n v="6762995"/>
    <n v="7108356"/>
    <n v="4332121"/>
    <n v="622619"/>
    <n v="116461"/>
    <n v="1683855"/>
    <n v="5083"/>
    <n v="0"/>
    <n v="2856"/>
    <n v="345361"/>
  </r>
  <r>
    <x v="1"/>
    <n v="17343"/>
    <n v="47642"/>
    <n v="6679668"/>
    <n v="7016880"/>
    <n v="4338539"/>
    <n v="614732"/>
    <n v="109566"/>
    <n v="1608541"/>
    <n v="5714"/>
    <n v="0"/>
    <n v="2576"/>
    <n v="337212"/>
  </r>
  <r>
    <x v="2"/>
    <n v="17534"/>
    <n v="47423"/>
    <n v="6548443"/>
    <n v="6883347"/>
    <n v="4337163"/>
    <n v="618485"/>
    <n v="103368"/>
    <n v="1482829"/>
    <n v="4605"/>
    <n v="0"/>
    <n v="1993"/>
    <n v="334904"/>
  </r>
  <r>
    <x v="3"/>
    <n v="18103"/>
    <n v="47391"/>
    <n v="6423055"/>
    <n v="6752262"/>
    <n v="4235109"/>
    <n v="602885"/>
    <n v="101593"/>
    <n v="1471335"/>
    <n v="5080"/>
    <n v="0"/>
    <n v="7053"/>
    <n v="329207"/>
  </r>
  <r>
    <x v="4"/>
    <n v="18538"/>
    <n v="47316"/>
    <n v="6345940"/>
    <n v="6668496"/>
    <n v="4216036"/>
    <n v="572797"/>
    <n v="99402"/>
    <n v="1448889"/>
    <n v="3258"/>
    <n v="0"/>
    <n v="5558"/>
    <n v="322556"/>
  </r>
  <r>
    <x v="5"/>
    <n v="19361"/>
    <n v="47334"/>
    <n v="6228919"/>
    <n v="6481750"/>
    <n v="4178215"/>
    <n v="551474"/>
    <n v="104742"/>
    <n v="1386132"/>
    <n v="4998"/>
    <n v="0"/>
    <n v="3358"/>
    <n v="252831"/>
  </r>
  <r>
    <x v="6"/>
    <n v="20247"/>
    <n v="47596"/>
    <n v="6066913"/>
    <n v="6361229"/>
    <n v="4090936"/>
    <n v="541237"/>
    <n v="87013"/>
    <n v="1339889"/>
    <n v="5451"/>
    <n v="0"/>
    <n v="2387"/>
    <n v="294316"/>
  </r>
  <r>
    <x v="7"/>
    <n v="20807"/>
    <n v="47912"/>
    <n v="5976259"/>
    <n v="6245926"/>
    <n v="4145147"/>
    <n v="531322"/>
    <n v="86580"/>
    <n v="1205827"/>
    <n v="4628"/>
    <n v="0"/>
    <n v="2755"/>
    <n v="269667"/>
  </r>
  <r>
    <x v="8"/>
    <n v="21075"/>
    <n v="48061"/>
    <n v="6093039"/>
    <n v="6345125"/>
    <n v="4174250"/>
    <n v="528448"/>
    <n v="85556"/>
    <n v="1294785"/>
    <n v="4802"/>
    <n v="0"/>
    <n v="5198"/>
    <n v="252086"/>
  </r>
  <r>
    <x v="9"/>
    <n v="21357"/>
    <n v="48113"/>
    <n v="6090756"/>
    <n v="6331760"/>
    <n v="4182216"/>
    <n v="522771"/>
    <n v="87518"/>
    <n v="1286678"/>
    <n v="4779"/>
    <n v="0"/>
    <n v="6794"/>
    <n v="241004"/>
  </r>
  <r>
    <x v="10"/>
    <n v="21851"/>
    <n v="48273"/>
    <n v="6060521"/>
    <n v="6295458"/>
    <n v="4165693"/>
    <n v="498546"/>
    <n v="85427"/>
    <n v="1300920"/>
    <n v="4947"/>
    <n v="0"/>
    <n v="4988"/>
    <n v="234937"/>
  </r>
  <r>
    <x v="11"/>
    <n v="22062"/>
    <n v="48424"/>
    <n v="5991517"/>
    <n v="6218923"/>
    <n v="4155317"/>
    <n v="489198"/>
    <n v="85597"/>
    <n v="1254562"/>
    <n v="4839"/>
    <n v="0"/>
    <n v="2004"/>
    <n v="227406"/>
  </r>
  <r>
    <x v="12"/>
    <n v="22472"/>
    <n v="48634"/>
    <n v="6126419"/>
    <n v="6350520"/>
    <n v="4374156"/>
    <n v="456205"/>
    <n v="71926"/>
    <n v="1221198"/>
    <n v="601"/>
    <n v="0"/>
    <n v="2333"/>
    <n v="224101"/>
  </r>
  <r>
    <x v="13"/>
    <n v="22865"/>
    <n v="48511"/>
    <n v="5956592"/>
    <n v="6171022"/>
    <n v="4327812"/>
    <n v="444410"/>
    <n v="80105"/>
    <n v="1101470"/>
    <n v="526"/>
    <n v="0"/>
    <n v="2269"/>
    <n v="214430"/>
  </r>
  <r>
    <x v="14"/>
    <n v="23202"/>
    <n v="48521"/>
    <n v="5906114"/>
    <n v="6115359"/>
    <n v="4241849"/>
    <n v="431595"/>
    <n v="81502"/>
    <n v="1146035"/>
    <n v="769"/>
    <n v="0"/>
    <n v="4364"/>
    <n v="209245"/>
  </r>
  <r>
    <x v="15"/>
    <n v="23567"/>
    <n v="48493"/>
    <n v="5875745"/>
    <n v="6086227"/>
    <n v="4211140"/>
    <n v="436950"/>
    <n v="84672"/>
    <n v="1138594"/>
    <n v="974"/>
    <n v="0"/>
    <n v="3415"/>
    <n v="210482"/>
  </r>
  <r>
    <x v="16"/>
    <n v="23824"/>
    <n v="48323"/>
    <n v="5840655"/>
    <n v="6051074"/>
    <n v="4175033"/>
    <n v="428163"/>
    <n v="85605"/>
    <n v="1147747"/>
    <n v="1148"/>
    <n v="0"/>
    <n v="2959"/>
    <n v="210419"/>
  </r>
</pivotCacheRecords>
</file>

<file path=xl/pivotCache/pivotCacheRecords48.xml><?xml version="1.0" encoding="utf-8"?>
<pivotCacheRecords xmlns="http://schemas.openxmlformats.org/spreadsheetml/2006/main" xmlns:r="http://schemas.openxmlformats.org/officeDocument/2006/relationships" count="102">
  <r>
    <x v="0"/>
    <x v="0"/>
    <n v="22139"/>
    <n v="75920018"/>
    <n v="3429243.3262568321"/>
  </r>
  <r>
    <x v="1"/>
    <x v="0"/>
    <n v="22114"/>
    <n v="73846155"/>
    <n v="3339339.5586506287"/>
  </r>
  <r>
    <x v="2"/>
    <x v="0"/>
    <n v="21650"/>
    <n v="68263987"/>
    <n v="3153070.9930715933"/>
  </r>
  <r>
    <x v="3"/>
    <x v="0"/>
    <n v="21657"/>
    <n v="68091050"/>
    <n v="3144066.5835526618"/>
  </r>
  <r>
    <x v="4"/>
    <x v="0"/>
    <n v="21816"/>
    <n v="68464747"/>
    <n v="3138281.3989732307"/>
  </r>
  <r>
    <x v="5"/>
    <x v="0"/>
    <n v="21974"/>
    <n v="67947601"/>
    <n v="3092181.7147538001"/>
  </r>
  <r>
    <x v="6"/>
    <x v="0"/>
    <n v="21890"/>
    <n v="68356574"/>
    <n v="3122730.6532663316"/>
  </r>
  <r>
    <x v="7"/>
    <x v="0"/>
    <n v="21916"/>
    <n v="68306521"/>
    <n v="3116742.1518525276"/>
  </r>
  <r>
    <x v="8"/>
    <x v="0"/>
    <n v="22238"/>
    <n v="69985747"/>
    <n v="3147124"/>
  </r>
  <r>
    <x v="9"/>
    <x v="0"/>
    <n v="22562"/>
    <n v="71277836"/>
    <n v="3159198"/>
  </r>
  <r>
    <x v="10"/>
    <x v="0"/>
    <n v="22798"/>
    <n v="71850458"/>
    <n v="3151612"/>
  </r>
  <r>
    <x v="11"/>
    <x v="0"/>
    <n v="23113"/>
    <n v="73723843"/>
    <n v="3189713"/>
  </r>
  <r>
    <x v="12"/>
    <x v="0"/>
    <n v="23365"/>
    <n v="74464214"/>
    <n v="3186998"/>
  </r>
  <r>
    <x v="13"/>
    <x v="0"/>
    <n v="23481"/>
    <n v="76193990"/>
    <n v="3244921"/>
  </r>
  <r>
    <x v="14"/>
    <x v="0"/>
    <n v="23857"/>
    <n v="79753948"/>
    <n v="3342999"/>
  </r>
  <r>
    <x v="15"/>
    <x v="0"/>
    <n v="24012"/>
    <n v="80694848"/>
    <n v="3360605"/>
  </r>
  <r>
    <x v="16"/>
    <x v="0"/>
    <n v="22840"/>
    <n v="81633299"/>
    <n v="3574137"/>
  </r>
  <r>
    <x v="0"/>
    <x v="1"/>
    <n v="17778"/>
    <n v="62009654"/>
    <n v="3487999.437507031"/>
  </r>
  <r>
    <x v="1"/>
    <x v="1"/>
    <n v="17837"/>
    <n v="61649983"/>
    <n v="3456297.7518641027"/>
  </r>
  <r>
    <x v="2"/>
    <x v="1"/>
    <n v="17262"/>
    <n v="55604230"/>
    <n v="3221192.7934190705"/>
  </r>
  <r>
    <x v="3"/>
    <x v="1"/>
    <n v="17130"/>
    <n v="55576491"/>
    <n v="3244395.2714535901"/>
  </r>
  <r>
    <x v="4"/>
    <x v="1"/>
    <n v="17188"/>
    <n v="55810970"/>
    <n v="3247089.2483127764"/>
  </r>
  <r>
    <x v="5"/>
    <x v="1"/>
    <n v="17274"/>
    <n v="55540458"/>
    <n v="3215263.2858631467"/>
  </r>
  <r>
    <x v="6"/>
    <x v="1"/>
    <n v="17068"/>
    <n v="54269226"/>
    <n v="3179589.0555425356"/>
  </r>
  <r>
    <x v="7"/>
    <x v="1"/>
    <n v="17229"/>
    <n v="55248670"/>
    <n v="3206725.2887573279"/>
  </r>
  <r>
    <x v="8"/>
    <x v="1"/>
    <n v="17486"/>
    <n v="56393325"/>
    <n v="3225056"/>
  </r>
  <r>
    <x v="9"/>
    <x v="1"/>
    <n v="17779"/>
    <n v="57521374"/>
    <n v="3235355"/>
  </r>
  <r>
    <x v="10"/>
    <x v="1"/>
    <n v="17979"/>
    <n v="58500784"/>
    <n v="3253840"/>
  </r>
  <r>
    <x v="11"/>
    <x v="1"/>
    <n v="18308"/>
    <n v="59868903"/>
    <n v="3270095"/>
  </r>
  <r>
    <x v="12"/>
    <x v="1"/>
    <n v="18596"/>
    <n v="60823248"/>
    <n v="3270770"/>
  </r>
  <r>
    <x v="13"/>
    <x v="1"/>
    <n v="18583"/>
    <n v="61858193"/>
    <n v="3328752"/>
  </r>
  <r>
    <x v="14"/>
    <x v="1"/>
    <n v="18954"/>
    <n v="63731638"/>
    <n v="3362437"/>
  </r>
  <r>
    <x v="15"/>
    <x v="1"/>
    <n v="19193"/>
    <n v="65726073"/>
    <n v="3424481"/>
  </r>
  <r>
    <x v="16"/>
    <x v="1"/>
    <n v="18581"/>
    <n v="66793352"/>
    <n v="3594712"/>
  </r>
  <r>
    <x v="0"/>
    <x v="2"/>
    <n v="799"/>
    <n v="2721642"/>
    <n v="3406310.3879849813"/>
  </r>
  <r>
    <x v="1"/>
    <x v="2"/>
    <n v="775"/>
    <n v="2504493"/>
    <n v="3231603.8709677421"/>
  </r>
  <r>
    <x v="2"/>
    <x v="2"/>
    <n v="755"/>
    <n v="2267383"/>
    <n v="3003156.2913907282"/>
  </r>
  <r>
    <x v="3"/>
    <x v="2"/>
    <n v="745"/>
    <n v="2199760"/>
    <n v="2952697.9865771816"/>
  </r>
  <r>
    <x v="4"/>
    <x v="2"/>
    <n v="772"/>
    <n v="2344227"/>
    <n v="3036563.4715025909"/>
  </r>
  <r>
    <x v="5"/>
    <x v="2"/>
    <n v="769"/>
    <n v="2266124"/>
    <n v="2946845.2535760729"/>
  </r>
  <r>
    <x v="6"/>
    <x v="2"/>
    <n v="781"/>
    <n v="2276403"/>
    <n v="2914728.5531370039"/>
  </r>
  <r>
    <x v="7"/>
    <x v="2"/>
    <n v="807"/>
    <n v="2367017"/>
    <n v="2933106.567534077"/>
  </r>
  <r>
    <x v="8"/>
    <x v="2"/>
    <n v="822"/>
    <n v="2467677"/>
    <n v="3002040"/>
  </r>
  <r>
    <x v="9"/>
    <x v="2"/>
    <n v="841"/>
    <n v="2419712"/>
    <n v="2877184"/>
  </r>
  <r>
    <x v="10"/>
    <x v="2"/>
    <n v="846"/>
    <n v="2499684"/>
    <n v="2954709"/>
  </r>
  <r>
    <x v="11"/>
    <x v="2"/>
    <n v="832"/>
    <n v="2535900"/>
    <n v="3047956"/>
  </r>
  <r>
    <x v="12"/>
    <x v="2"/>
    <n v="817"/>
    <n v="2567675"/>
    <n v="3142809"/>
  </r>
  <r>
    <x v="13"/>
    <x v="2"/>
    <n v="897"/>
    <n v="2911967"/>
    <n v="3246340"/>
  </r>
  <r>
    <x v="14"/>
    <x v="2"/>
    <n v="883"/>
    <n v="3335681"/>
    <n v="3777668"/>
  </r>
  <r>
    <x v="15"/>
    <x v="2"/>
    <n v="830"/>
    <n v="2841247"/>
    <n v="3423189"/>
  </r>
  <r>
    <x v="16"/>
    <x v="2"/>
    <n v="786"/>
    <n v="3028023"/>
    <n v="3852447"/>
  </r>
  <r>
    <x v="0"/>
    <x v="3"/>
    <n v="31"/>
    <n v="109690"/>
    <n v="3538387.0967741935"/>
  </r>
  <r>
    <x v="1"/>
    <x v="3"/>
    <n v="27"/>
    <n v="85968"/>
    <n v="3184000"/>
  </r>
  <r>
    <x v="2"/>
    <x v="3"/>
    <n v="24"/>
    <n v="68277"/>
    <n v="2844875"/>
  </r>
  <r>
    <x v="3"/>
    <x v="3"/>
    <n v="24"/>
    <n v="72089"/>
    <n v="3003708.3333333335"/>
  </r>
  <r>
    <x v="4"/>
    <x v="3"/>
    <n v="20"/>
    <n v="65323"/>
    <n v="3266150"/>
  </r>
  <r>
    <x v="5"/>
    <x v="3"/>
    <n v="21"/>
    <n v="58247"/>
    <n v="2773666.6666666665"/>
  </r>
  <r>
    <x v="6"/>
    <x v="3"/>
    <n v="25"/>
    <n v="68995"/>
    <n v="2759800"/>
  </r>
  <r>
    <x v="7"/>
    <x v="3"/>
    <n v="26"/>
    <n v="60340"/>
    <n v="2320769.230769231"/>
  </r>
  <r>
    <x v="8"/>
    <x v="3"/>
    <n v="35"/>
    <n v="93091"/>
    <n v="2659743"/>
  </r>
  <r>
    <x v="9"/>
    <x v="3"/>
    <n v="26"/>
    <n v="75820"/>
    <n v="2916154"/>
  </r>
  <r>
    <x v="10"/>
    <x v="3"/>
    <n v="32"/>
    <n v="75430"/>
    <n v="2357188"/>
  </r>
  <r>
    <x v="11"/>
    <x v="3"/>
    <n v="28"/>
    <n v="75087"/>
    <n v="2681678"/>
  </r>
  <r>
    <x v="12"/>
    <x v="3"/>
    <n v="23"/>
    <n v="64895"/>
    <n v="2821521"/>
  </r>
  <r>
    <x v="13"/>
    <x v="3"/>
    <n v="28"/>
    <n v="73657"/>
    <n v="2630607"/>
  </r>
  <r>
    <x v="14"/>
    <x v="3"/>
    <n v="22"/>
    <n v="68566"/>
    <n v="3116636"/>
  </r>
  <r>
    <x v="15"/>
    <x v="3"/>
    <n v="20"/>
    <n v="68587"/>
    <n v="3429350"/>
  </r>
  <r>
    <x v="16"/>
    <x v="3"/>
    <n v="16"/>
    <n v="54626"/>
    <n v="3414125"/>
  </r>
  <r>
    <x v="0"/>
    <x v="4"/>
    <n v="3351"/>
    <n v="7912322"/>
    <n v="2361182.3336317516"/>
  </r>
  <r>
    <x v="1"/>
    <x v="4"/>
    <n v="3374"/>
    <n v="7921503"/>
    <n v="2347807.6467101364"/>
  </r>
  <r>
    <x v="2"/>
    <x v="4"/>
    <n v="3503"/>
    <n v="8217543"/>
    <n v="2345858.6925492436"/>
  </r>
  <r>
    <x v="3"/>
    <x v="4"/>
    <n v="3644"/>
    <n v="8268061"/>
    <n v="2268951.9758507134"/>
  </r>
  <r>
    <x v="4"/>
    <x v="4"/>
    <n v="3681"/>
    <n v="7982726"/>
    <n v="2168629.7201847322"/>
  </r>
  <r>
    <x v="5"/>
    <x v="4"/>
    <n v="3778"/>
    <n v="8337426"/>
    <n v="2206835.8920063525"/>
  </r>
  <r>
    <x v="6"/>
    <x v="4"/>
    <n v="3734"/>
    <n v="8224708"/>
    <n v="2202653.4547402249"/>
  </r>
  <r>
    <x v="7"/>
    <x v="4"/>
    <n v="3674"/>
    <n v="8067148"/>
    <n v="2195739.7931409907"/>
  </r>
  <r>
    <x v="8"/>
    <x v="4"/>
    <n v="3688"/>
    <n v="8014843"/>
    <n v="2173222"/>
  </r>
  <r>
    <x v="9"/>
    <x v="4"/>
    <n v="3695"/>
    <n v="7958330"/>
    <n v="2153811"/>
  </r>
  <r>
    <x v="10"/>
    <x v="4"/>
    <n v="3690"/>
    <n v="7781958"/>
    <n v="2108932"/>
  </r>
  <r>
    <x v="11"/>
    <x v="4"/>
    <n v="3709"/>
    <n v="7845985"/>
    <n v="2115390"/>
  </r>
  <r>
    <x v="12"/>
    <x v="4"/>
    <n v="3711"/>
    <n v="7921284"/>
    <n v="2134541"/>
  </r>
  <r>
    <x v="13"/>
    <x v="4"/>
    <n v="3735"/>
    <n v="8355603"/>
    <n v="2237109"/>
  </r>
  <r>
    <x v="14"/>
    <x v="4"/>
    <n v="3743"/>
    <n v="8462109"/>
    <n v="2260782"/>
  </r>
  <r>
    <x v="15"/>
    <x v="4"/>
    <n v="3731"/>
    <n v="8245925"/>
    <n v="2210111"/>
  </r>
  <r>
    <x v="16"/>
    <x v="4"/>
    <n v="3212"/>
    <n v="7694342"/>
    <n v="2395499"/>
  </r>
  <r>
    <x v="0"/>
    <x v="5"/>
    <n v="180"/>
    <n v="3166710"/>
    <n v="17592833.333333332"/>
  </r>
  <r>
    <x v="1"/>
    <x v="5"/>
    <n v="101"/>
    <n v="1684208"/>
    <n v="16675326.732673267"/>
  </r>
  <r>
    <x v="2"/>
    <x v="5"/>
    <n v="106"/>
    <n v="2106554"/>
    <n v="19873150.943396226"/>
  </r>
  <r>
    <x v="3"/>
    <x v="5"/>
    <n v="114"/>
    <n v="1974649"/>
    <n v="17321482.456140351"/>
  </r>
  <r>
    <x v="4"/>
    <x v="5"/>
    <n v="155"/>
    <n v="2261501"/>
    <n v="14590329.032258065"/>
  </r>
  <r>
    <x v="5"/>
    <x v="5"/>
    <n v="132"/>
    <n v="1745346"/>
    <n v="13222318.181818182"/>
  </r>
  <r>
    <x v="6"/>
    <x v="5"/>
    <n v="282"/>
    <n v="3517242"/>
    <n v="12472489.361702127"/>
  </r>
  <r>
    <x v="7"/>
    <x v="5"/>
    <n v="180"/>
    <n v="2563346"/>
    <n v="14240811.111111112"/>
  </r>
  <r>
    <x v="8"/>
    <x v="5"/>
    <n v="207"/>
    <n v="3016811"/>
    <n v="14573966"/>
  </r>
  <r>
    <x v="9"/>
    <x v="5"/>
    <n v="221"/>
    <n v="3302600"/>
    <n v="14943891"/>
  </r>
  <r>
    <x v="10"/>
    <x v="5"/>
    <n v="251"/>
    <n v="2992602"/>
    <n v="11922717"/>
  </r>
  <r>
    <x v="11"/>
    <x v="5"/>
    <n v="236"/>
    <n v="3397968"/>
    <n v="14398169"/>
  </r>
  <r>
    <x v="12"/>
    <x v="5"/>
    <n v="218"/>
    <n v="3087112"/>
    <n v="14161064"/>
  </r>
  <r>
    <x v="13"/>
    <x v="5"/>
    <n v="238"/>
    <n v="2994570"/>
    <n v="12582227"/>
  </r>
  <r>
    <x v="14"/>
    <x v="5"/>
    <n v="255"/>
    <n v="4155954"/>
    <n v="16297859"/>
  </r>
  <r>
    <x v="15"/>
    <x v="5"/>
    <n v="238"/>
    <n v="3813016"/>
    <n v="16021076"/>
  </r>
  <r>
    <x v="16"/>
    <x v="5"/>
    <n v="245"/>
    <n v="4062956"/>
    <n v="16583494"/>
  </r>
</pivotCacheRecords>
</file>

<file path=xl/pivotCache/pivotCacheRecords49.xml><?xml version="1.0" encoding="utf-8"?>
<pivotCacheRecords xmlns="http://schemas.openxmlformats.org/spreadsheetml/2006/main" xmlns:r="http://schemas.openxmlformats.org/officeDocument/2006/relationships" count="147">
  <r>
    <x v="0"/>
    <x v="0"/>
    <n v="871"/>
    <n v="1341485"/>
    <n v="621"/>
    <n v="376919"/>
    <n v="40"/>
    <n v="36803"/>
    <n v="2"/>
    <n v="2901"/>
    <n v="181"/>
    <n v="169447"/>
    <n v="27"/>
    <n v="755415"/>
  </r>
  <r>
    <x v="0"/>
    <x v="1"/>
    <n v="6682"/>
    <n v="10031659"/>
    <n v="4398"/>
    <n v="6432361"/>
    <n v="319"/>
    <n v="540604"/>
    <n v="12"/>
    <n v="17921"/>
    <n v="1936"/>
    <n v="2758945"/>
    <n v="17"/>
    <n v="281828"/>
  </r>
  <r>
    <x v="0"/>
    <x v="2"/>
    <n v="6888"/>
    <n v="17543042"/>
    <n v="5821"/>
    <n v="14865629"/>
    <n v="203"/>
    <n v="548268"/>
    <n v="4"/>
    <n v="11985"/>
    <n v="848"/>
    <n v="2015571"/>
    <n v="12"/>
    <n v="101589"/>
  </r>
  <r>
    <x v="0"/>
    <x v="3"/>
    <n v="3447"/>
    <n v="13136893"/>
    <n v="3115"/>
    <n v="11844437"/>
    <n v="92"/>
    <n v="342766"/>
    <n v="1"/>
    <n v="3204"/>
    <n v="228"/>
    <n v="805849"/>
    <n v="11"/>
    <n v="140637"/>
  </r>
  <r>
    <x v="0"/>
    <x v="4"/>
    <n v="1678"/>
    <n v="8652298"/>
    <n v="1502"/>
    <n v="7723499"/>
    <n v="54"/>
    <n v="250917"/>
    <n v="2"/>
    <n v="9905"/>
    <n v="108"/>
    <n v="504104"/>
    <n v="12"/>
    <n v="163873"/>
  </r>
  <r>
    <x v="0"/>
    <x v="5"/>
    <n v="1235"/>
    <n v="8000055"/>
    <n v="1131"/>
    <n v="7345584"/>
    <n v="22"/>
    <n v="140784"/>
    <n v="1"/>
    <n v="6922"/>
    <n v="73"/>
    <n v="436693"/>
    <n v="8"/>
    <n v="70072"/>
  </r>
  <r>
    <x v="0"/>
    <x v="6"/>
    <n v="437"/>
    <n v="3716423"/>
    <n v="367"/>
    <n v="2994814"/>
    <n v="10"/>
    <n v="75905"/>
    <n v="1"/>
    <n v="6614"/>
    <n v="53"/>
    <n v="411082"/>
    <n v="6"/>
    <n v="228008"/>
  </r>
  <r>
    <x v="0"/>
    <x v="7"/>
    <n v="245"/>
    <n v="2553589"/>
    <n v="195"/>
    <n v="1988479"/>
    <n v="6"/>
    <n v="58098"/>
    <n v="1"/>
    <n v="8825"/>
    <n v="38"/>
    <n v="375027"/>
    <n v="5"/>
    <n v="123160"/>
  </r>
  <r>
    <x v="0"/>
    <x v="8"/>
    <n v="167"/>
    <n v="3288543"/>
    <n v="112"/>
    <n v="2032508"/>
    <n v="9"/>
    <n v="273238"/>
    <n v="0"/>
    <n v="0"/>
    <n v="38"/>
    <n v="740825"/>
    <n v="8"/>
    <n v="241972"/>
  </r>
  <r>
    <x v="1"/>
    <x v="0"/>
    <n v="886"/>
    <n v="1020411"/>
    <n v="596"/>
    <n v="348684"/>
    <n v="55"/>
    <n v="50556"/>
    <n v="2"/>
    <n v="1395"/>
    <n v="197"/>
    <n v="177599"/>
    <n v="36"/>
    <n v="442177"/>
  </r>
  <r>
    <x v="1"/>
    <x v="1"/>
    <n v="6661"/>
    <n v="9770404"/>
    <n v="4323"/>
    <n v="6221964"/>
    <n v="292"/>
    <n v="477212"/>
    <n v="7"/>
    <n v="11193"/>
    <n v="2026"/>
    <n v="2885559"/>
    <n v="13"/>
    <n v="174476"/>
  </r>
  <r>
    <x v="1"/>
    <x v="2"/>
    <n v="6674"/>
    <n v="17187630"/>
    <n v="5574"/>
    <n v="14166183"/>
    <n v="206"/>
    <n v="560061"/>
    <n v="8"/>
    <n v="24705"/>
    <n v="867"/>
    <n v="2054920"/>
    <n v="19"/>
    <n v="381761"/>
  </r>
  <r>
    <x v="1"/>
    <x v="3"/>
    <n v="3546"/>
    <n v="13445687"/>
    <n v="3181"/>
    <n v="12104186"/>
    <n v="100"/>
    <n v="362444"/>
    <n v="3"/>
    <n v="12049"/>
    <n v="250"/>
    <n v="887525"/>
    <n v="12"/>
    <n v="79483"/>
  </r>
  <r>
    <x v="1"/>
    <x v="4"/>
    <n v="1800"/>
    <n v="9344932"/>
    <n v="1634"/>
    <n v="8362302"/>
    <n v="38"/>
    <n v="186987"/>
    <n v="2"/>
    <n v="10214"/>
    <n v="116"/>
    <n v="539072"/>
    <n v="10"/>
    <n v="246357"/>
  </r>
  <r>
    <x v="1"/>
    <x v="5"/>
    <n v="1288"/>
    <n v="8437725"/>
    <n v="1191"/>
    <n v="7716170"/>
    <n v="22"/>
    <n v="135272"/>
    <n v="1"/>
    <n v="5802"/>
    <n v="66"/>
    <n v="400232"/>
    <n v="8"/>
    <n v="180249"/>
  </r>
  <r>
    <x v="1"/>
    <x v="6"/>
    <n v="411"/>
    <n v="3386538"/>
    <n v="345"/>
    <n v="2816940"/>
    <n v="12"/>
    <n v="89453"/>
    <n v="1"/>
    <n v="6731"/>
    <n v="45"/>
    <n v="343400"/>
    <n v="8"/>
    <n v="130014"/>
  </r>
  <r>
    <x v="1"/>
    <x v="7"/>
    <n v="242"/>
    <n v="2506100"/>
    <n v="184"/>
    <n v="1908218"/>
    <n v="12"/>
    <n v="117288"/>
    <n v="0"/>
    <n v="0"/>
    <n v="44"/>
    <n v="421549"/>
    <n v="2"/>
    <n v="59045"/>
  </r>
  <r>
    <x v="1"/>
    <x v="8"/>
    <n v="149"/>
    <n v="2991623"/>
    <n v="102"/>
    <n v="1931844"/>
    <n v="8"/>
    <n v="220487"/>
    <n v="0"/>
    <n v="0"/>
    <n v="33"/>
    <n v="558205"/>
    <n v="6"/>
    <n v="281087"/>
  </r>
  <r>
    <x v="2"/>
    <x v="0"/>
    <n v="845"/>
    <n v="1155128"/>
    <n v="569"/>
    <n v="274702"/>
    <n v="47"/>
    <n v="36812"/>
    <n v="2"/>
    <n v="1660"/>
    <n v="192"/>
    <n v="166922"/>
    <n v="35"/>
    <n v="675032"/>
  </r>
  <r>
    <x v="2"/>
    <x v="1"/>
    <n v="6461"/>
    <n v="8922442"/>
    <n v="4066"/>
    <n v="5383072"/>
    <n v="277"/>
    <n v="410427"/>
    <n v="9"/>
    <n v="16856"/>
    <n v="2081"/>
    <n v="2916044"/>
    <n v="28"/>
    <n v="196043"/>
  </r>
  <r>
    <x v="2"/>
    <x v="2"/>
    <n v="6523"/>
    <n v="15942179"/>
    <n v="5380"/>
    <n v="13109079"/>
    <n v="215"/>
    <n v="550960"/>
    <n v="3"/>
    <n v="8168"/>
    <n v="907"/>
    <n v="2136271"/>
    <n v="18"/>
    <n v="137701"/>
  </r>
  <r>
    <x v="2"/>
    <x v="3"/>
    <n v="3755"/>
    <n v="13820376"/>
    <n v="3385"/>
    <n v="12451838"/>
    <n v="118"/>
    <n v="424990"/>
    <n v="1"/>
    <n v="3337"/>
    <n v="238"/>
    <n v="845217"/>
    <n v="13"/>
    <n v="94994"/>
  </r>
  <r>
    <x v="2"/>
    <x v="4"/>
    <n v="1957"/>
    <n v="9889789"/>
    <n v="1775"/>
    <n v="8832705"/>
    <n v="51"/>
    <n v="237126"/>
    <n v="2"/>
    <n v="9245"/>
    <n v="107"/>
    <n v="500346"/>
    <n v="22"/>
    <n v="310367"/>
  </r>
  <r>
    <x v="2"/>
    <x v="5"/>
    <n v="1451"/>
    <n v="9324396"/>
    <n v="1345"/>
    <n v="8612652"/>
    <n v="34"/>
    <n v="195929"/>
    <n v="2"/>
    <n v="12111"/>
    <n v="56"/>
    <n v="338648"/>
    <n v="14"/>
    <n v="165056"/>
  </r>
  <r>
    <x v="2"/>
    <x v="6"/>
    <n v="417"/>
    <n v="3353856"/>
    <n v="357"/>
    <n v="2890160"/>
    <n v="15"/>
    <n v="115836"/>
    <n v="0"/>
    <n v="0"/>
    <n v="38"/>
    <n v="283912"/>
    <n v="7"/>
    <n v="63948"/>
  </r>
  <r>
    <x v="2"/>
    <x v="7"/>
    <n v="243"/>
    <n v="2594527"/>
    <n v="197"/>
    <n v="2025964"/>
    <n v="7"/>
    <n v="67254"/>
    <n v="0"/>
    <n v="0"/>
    <n v="33"/>
    <n v="324063"/>
    <n v="6"/>
    <n v="177246"/>
  </r>
  <r>
    <x v="2"/>
    <x v="8"/>
    <n v="164"/>
    <n v="3462054"/>
    <n v="114"/>
    <n v="2230798"/>
    <n v="8"/>
    <n v="304893"/>
    <n v="1"/>
    <n v="13946"/>
    <n v="29"/>
    <n v="471303"/>
    <n v="12"/>
    <n v="441114"/>
  </r>
  <r>
    <x v="3"/>
    <x v="0"/>
    <n v="856"/>
    <n v="1107831"/>
    <n v="572"/>
    <n v="291003"/>
    <n v="50"/>
    <n v="41848"/>
    <n v="0"/>
    <n v="0"/>
    <n v="189"/>
    <n v="162774"/>
    <n v="45"/>
    <n v="612206"/>
  </r>
  <r>
    <x v="3"/>
    <x v="1"/>
    <n v="6578"/>
    <n v="9051123"/>
    <n v="4127"/>
    <n v="5447406"/>
    <n v="261"/>
    <n v="387340"/>
    <n v="9"/>
    <n v="15157"/>
    <n v="2162"/>
    <n v="2971999"/>
    <n v="19"/>
    <n v="229221"/>
  </r>
  <r>
    <x v="3"/>
    <x v="2"/>
    <n v="6629"/>
    <n v="16260848"/>
    <n v="5469"/>
    <n v="13318588"/>
    <n v="230"/>
    <n v="585069"/>
    <n v="7"/>
    <n v="16263"/>
    <n v="905"/>
    <n v="2117902"/>
    <n v="18"/>
    <n v="223026"/>
  </r>
  <r>
    <x v="3"/>
    <x v="3"/>
    <n v="3774"/>
    <n v="13943221"/>
    <n v="3416"/>
    <n v="12596991"/>
    <n v="109"/>
    <n v="395494"/>
    <n v="1"/>
    <n v="4112"/>
    <n v="235"/>
    <n v="834198"/>
    <n v="13"/>
    <n v="112426"/>
  </r>
  <r>
    <x v="3"/>
    <x v="4"/>
    <n v="1980"/>
    <n v="9863720"/>
    <n v="1799"/>
    <n v="8967831"/>
    <n v="58"/>
    <n v="266579"/>
    <n v="3"/>
    <n v="15553"/>
    <n v="112"/>
    <n v="526470"/>
    <n v="8"/>
    <n v="87287"/>
  </r>
  <r>
    <x v="3"/>
    <x v="5"/>
    <n v="1378"/>
    <n v="8951910"/>
    <n v="1268"/>
    <n v="8136106"/>
    <n v="31"/>
    <n v="182615"/>
    <n v="0"/>
    <n v="0"/>
    <n v="60"/>
    <n v="358266"/>
    <n v="19"/>
    <n v="274923"/>
  </r>
  <r>
    <x v="3"/>
    <x v="6"/>
    <n v="394"/>
    <n v="3211623"/>
    <n v="332"/>
    <n v="2697538"/>
    <n v="18"/>
    <n v="139274"/>
    <n v="1"/>
    <n v="7162"/>
    <n v="39"/>
    <n v="293282"/>
    <n v="4"/>
    <n v="74367"/>
  </r>
  <r>
    <x v="3"/>
    <x v="7"/>
    <n v="217"/>
    <n v="2229743"/>
    <n v="172"/>
    <n v="1769014"/>
    <n v="2"/>
    <n v="17366"/>
    <n v="0"/>
    <n v="0"/>
    <n v="41"/>
    <n v="401902"/>
    <n v="2"/>
    <n v="41461"/>
  </r>
  <r>
    <x v="3"/>
    <x v="8"/>
    <n v="168"/>
    <n v="3327582"/>
    <n v="119"/>
    <n v="2315981"/>
    <n v="10"/>
    <n v="250539"/>
    <n v="0"/>
    <n v="0"/>
    <n v="35"/>
    <n v="670633"/>
    <n v="4"/>
    <n v="90429"/>
  </r>
  <r>
    <x v="4"/>
    <x v="0"/>
    <n v="889"/>
    <n v="1298248"/>
    <n v="555"/>
    <n v="291115"/>
    <n v="50"/>
    <n v="38775"/>
    <n v="0"/>
    <n v="0"/>
    <n v="216"/>
    <n v="186574"/>
    <n v="68"/>
    <n v="781784"/>
  </r>
  <r>
    <x v="4"/>
    <x v="1"/>
    <n v="6696"/>
    <n v="9537055"/>
    <n v="4263"/>
    <n v="5740672"/>
    <n v="260"/>
    <n v="385076"/>
    <n v="12"/>
    <n v="21881"/>
    <n v="2119"/>
    <n v="2907610"/>
    <n v="42"/>
    <n v="481816"/>
  </r>
  <r>
    <x v="4"/>
    <x v="2"/>
    <n v="6571"/>
    <n v="16423465"/>
    <n v="5453"/>
    <n v="13507072"/>
    <n v="211"/>
    <n v="541299"/>
    <n v="4"/>
    <n v="9540"/>
    <n v="866"/>
    <n v="2023797"/>
    <n v="37"/>
    <n v="341757"/>
  </r>
  <r>
    <x v="4"/>
    <x v="3"/>
    <n v="3773"/>
    <n v="14180458"/>
    <n v="3336"/>
    <n v="12409295"/>
    <n v="142"/>
    <n v="511546"/>
    <n v="7"/>
    <n v="26044"/>
    <n v="248"/>
    <n v="869634"/>
    <n v="40"/>
    <n v="363939"/>
  </r>
  <r>
    <x v="4"/>
    <x v="4"/>
    <n v="1952"/>
    <n v="9963002"/>
    <n v="1760"/>
    <n v="8849464"/>
    <n v="60"/>
    <n v="272750"/>
    <n v="1"/>
    <n v="5505"/>
    <n v="99"/>
    <n v="458402"/>
    <n v="32"/>
    <n v="376881"/>
  </r>
  <r>
    <x v="4"/>
    <x v="5"/>
    <n v="1278"/>
    <n v="8275625"/>
    <n v="1147"/>
    <n v="7376173"/>
    <n v="32"/>
    <n v="194611"/>
    <n v="1"/>
    <n v="6025"/>
    <n v="76"/>
    <n v="455560"/>
    <n v="22"/>
    <n v="243256"/>
  </r>
  <r>
    <x v="4"/>
    <x v="6"/>
    <n v="359"/>
    <n v="3094298"/>
    <n v="296"/>
    <n v="2418358"/>
    <n v="11"/>
    <n v="81739"/>
    <n v="0"/>
    <n v="0"/>
    <n v="35"/>
    <n v="266198"/>
    <n v="17"/>
    <n v="328003"/>
  </r>
  <r>
    <x v="4"/>
    <x v="7"/>
    <n v="204"/>
    <n v="2139511"/>
    <n v="151"/>
    <n v="1550410"/>
    <n v="5"/>
    <n v="49966"/>
    <n v="0"/>
    <n v="0"/>
    <n v="39"/>
    <n v="385756"/>
    <n v="9"/>
    <n v="153379"/>
  </r>
  <r>
    <x v="4"/>
    <x v="8"/>
    <n v="168"/>
    <n v="3444912"/>
    <n v="107"/>
    <n v="2126667"/>
    <n v="10"/>
    <n v="200641"/>
    <n v="0"/>
    <n v="0"/>
    <n v="36"/>
    <n v="671177"/>
    <n v="15"/>
    <n v="446427"/>
  </r>
  <r>
    <x v="5"/>
    <x v="0"/>
    <n v="874"/>
    <n v="1356710"/>
    <n v="561"/>
    <n v="282494"/>
    <n v="51"/>
    <n v="39333"/>
    <n v="1"/>
    <n v="1078"/>
    <n v="218"/>
    <n v="195213"/>
    <n v="43"/>
    <n v="838592"/>
  </r>
  <r>
    <x v="5"/>
    <x v="1"/>
    <n v="6720"/>
    <n v="9316386"/>
    <n v="4255"/>
    <n v="5655067"/>
    <n v="276"/>
    <n v="385782"/>
    <n v="14"/>
    <n v="24461"/>
    <n v="2139"/>
    <n v="2912291"/>
    <n v="36"/>
    <n v="338785"/>
  </r>
  <r>
    <x v="5"/>
    <x v="2"/>
    <n v="6557"/>
    <n v="16301386"/>
    <n v="5473"/>
    <n v="13569643"/>
    <n v="228"/>
    <n v="587070"/>
    <n v="7"/>
    <n v="17269"/>
    <n v="819"/>
    <n v="1934974"/>
    <n v="30"/>
    <n v="192430"/>
  </r>
  <r>
    <x v="5"/>
    <x v="3"/>
    <n v="3770"/>
    <n v="14297886"/>
    <n v="3397"/>
    <n v="12739013"/>
    <n v="124"/>
    <n v="448609"/>
    <n v="2"/>
    <n v="7431"/>
    <n v="223"/>
    <n v="809123"/>
    <n v="24"/>
    <n v="293710"/>
  </r>
  <r>
    <x v="5"/>
    <x v="4"/>
    <n v="1983"/>
    <n v="10052655"/>
    <n v="1803"/>
    <n v="9078737"/>
    <n v="62"/>
    <n v="300100"/>
    <n v="1"/>
    <n v="4208"/>
    <n v="103"/>
    <n v="488877"/>
    <n v="14"/>
    <n v="180733"/>
  </r>
  <r>
    <x v="5"/>
    <x v="5"/>
    <n v="1266"/>
    <n v="8245450"/>
    <n v="1156"/>
    <n v="7458284"/>
    <n v="35"/>
    <n v="207015"/>
    <n v="1"/>
    <n v="5893"/>
    <n v="64"/>
    <n v="389500"/>
    <n v="10"/>
    <n v="184758"/>
  </r>
  <r>
    <x v="5"/>
    <x v="6"/>
    <n v="367"/>
    <n v="3048149"/>
    <n v="319"/>
    <n v="2624144"/>
    <n v="13"/>
    <n v="94758"/>
    <n v="0"/>
    <n v="0"/>
    <n v="27"/>
    <n v="206440"/>
    <n v="8"/>
    <n v="122807"/>
  </r>
  <r>
    <x v="5"/>
    <x v="7"/>
    <n v="216"/>
    <n v="2369101"/>
    <n v="155"/>
    <n v="1601622"/>
    <n v="8"/>
    <n v="85225"/>
    <n v="0"/>
    <n v="0"/>
    <n v="45"/>
    <n v="428252"/>
    <n v="8"/>
    <n v="254002"/>
  </r>
  <r>
    <x v="5"/>
    <x v="8"/>
    <n v="163"/>
    <n v="3318798"/>
    <n v="110"/>
    <n v="2239666"/>
    <n v="10"/>
    <n v="219125"/>
    <n v="0"/>
    <n v="0"/>
    <n v="36"/>
    <n v="702478"/>
    <n v="7"/>
    <n v="157529"/>
  </r>
  <r>
    <x v="6"/>
    <x v="0"/>
    <n v="879"/>
    <n v="1083900"/>
    <n v="590"/>
    <n v="303655"/>
    <n v="34"/>
    <n v="27023"/>
    <n v="4"/>
    <n v="5989"/>
    <n v="196"/>
    <n v="158590"/>
    <n v="55"/>
    <n v="588643"/>
  </r>
  <r>
    <x v="6"/>
    <x v="1"/>
    <n v="6869"/>
    <n v="9783455"/>
    <n v="4357"/>
    <n v="5897302"/>
    <n v="300"/>
    <n v="443901"/>
    <n v="13"/>
    <n v="25999"/>
    <n v="2161"/>
    <n v="2895422"/>
    <n v="38"/>
    <n v="520831"/>
  </r>
  <r>
    <x v="6"/>
    <x v="2"/>
    <n v="6525"/>
    <n v="16370927"/>
    <n v="5430"/>
    <n v="13501470"/>
    <n v="222"/>
    <n v="571931"/>
    <n v="11"/>
    <n v="27540"/>
    <n v="829"/>
    <n v="1930769"/>
    <n v="33"/>
    <n v="339217"/>
  </r>
  <r>
    <x v="6"/>
    <x v="3"/>
    <n v="3888"/>
    <n v="14761454"/>
    <n v="3494"/>
    <n v="13111744"/>
    <n v="135"/>
    <n v="502727"/>
    <n v="4"/>
    <n v="13745"/>
    <n v="229"/>
    <n v="824117"/>
    <n v="26"/>
    <n v="309121"/>
  </r>
  <r>
    <x v="6"/>
    <x v="4"/>
    <n v="1973"/>
    <n v="10029339"/>
    <n v="1797"/>
    <n v="9092876"/>
    <n v="59"/>
    <n v="275770"/>
    <n v="1"/>
    <n v="5138"/>
    <n v="97"/>
    <n v="456059"/>
    <n v="19"/>
    <n v="199496"/>
  </r>
  <r>
    <x v="6"/>
    <x v="5"/>
    <n v="1336"/>
    <n v="8874235"/>
    <n v="1215"/>
    <n v="7893840"/>
    <n v="40"/>
    <n v="249416"/>
    <n v="1"/>
    <n v="6522"/>
    <n v="64"/>
    <n v="377796"/>
    <n v="16"/>
    <n v="346661"/>
  </r>
  <r>
    <x v="6"/>
    <x v="6"/>
    <n v="370"/>
    <n v="3081071"/>
    <n v="317"/>
    <n v="2634564"/>
    <n v="14"/>
    <n v="104222"/>
    <n v="0"/>
    <n v="0"/>
    <n v="31"/>
    <n v="241192"/>
    <n v="8"/>
    <n v="101093"/>
  </r>
  <r>
    <x v="6"/>
    <x v="7"/>
    <n v="235"/>
    <n v="2434999"/>
    <n v="177"/>
    <n v="1813589"/>
    <n v="6"/>
    <n v="56121"/>
    <n v="1"/>
    <n v="8158"/>
    <n v="43"/>
    <n v="418708"/>
    <n v="8"/>
    <n v="138423"/>
  </r>
  <r>
    <x v="6"/>
    <x v="8"/>
    <n v="163"/>
    <n v="3566367"/>
    <n v="109"/>
    <n v="2144285"/>
    <n v="12"/>
    <n v="236566"/>
    <n v="0"/>
    <n v="0"/>
    <n v="38"/>
    <n v="712190"/>
    <n v="4"/>
    <n v="473326"/>
  </r>
  <r>
    <x v="7"/>
    <x v="0"/>
    <n v="903"/>
    <n v="1366559"/>
    <n v="603"/>
    <n v="301038"/>
    <n v="50"/>
    <n v="41232"/>
    <n v="3"/>
    <n v="6378"/>
    <n v="198"/>
    <n v="172175"/>
    <n v="49"/>
    <n v="845736"/>
  </r>
  <r>
    <x v="7"/>
    <x v="1"/>
    <n v="6946"/>
    <n v="9901394"/>
    <n v="4404"/>
    <n v="5980002"/>
    <n v="306"/>
    <n v="469808"/>
    <n v="6"/>
    <n v="7908"/>
    <n v="2184"/>
    <n v="2954304"/>
    <n v="46"/>
    <n v="489372"/>
  </r>
  <r>
    <x v="7"/>
    <x v="2"/>
    <n v="6618"/>
    <n v="16615058"/>
    <n v="5534"/>
    <n v="13844463"/>
    <n v="226"/>
    <n v="573202"/>
    <n v="8"/>
    <n v="21270"/>
    <n v="819"/>
    <n v="1894126"/>
    <n v="31"/>
    <n v="281997"/>
  </r>
  <r>
    <x v="7"/>
    <x v="3"/>
    <n v="3972"/>
    <n v="15081289"/>
    <n v="3589"/>
    <n v="13497159"/>
    <n v="134"/>
    <n v="492369"/>
    <n v="7"/>
    <n v="26550"/>
    <n v="218"/>
    <n v="788604"/>
    <n v="24"/>
    <n v="276607"/>
  </r>
  <r>
    <x v="7"/>
    <x v="4"/>
    <n v="1983"/>
    <n v="10125461"/>
    <n v="1799"/>
    <n v="9105583"/>
    <n v="61"/>
    <n v="287323"/>
    <n v="0"/>
    <n v="0"/>
    <n v="103"/>
    <n v="479621"/>
    <n v="20"/>
    <n v="252934"/>
  </r>
  <r>
    <x v="7"/>
    <x v="5"/>
    <n v="1351"/>
    <n v="8888076"/>
    <n v="1240"/>
    <n v="8082406"/>
    <n v="33"/>
    <n v="193348"/>
    <n v="0"/>
    <n v="0"/>
    <n v="66"/>
    <n v="386121"/>
    <n v="12"/>
    <n v="226201"/>
  </r>
  <r>
    <x v="7"/>
    <x v="6"/>
    <n v="401"/>
    <n v="3456511"/>
    <n v="339"/>
    <n v="2819786"/>
    <n v="13"/>
    <n v="98636"/>
    <n v="2"/>
    <n v="13714"/>
    <n v="30"/>
    <n v="233451"/>
    <n v="17"/>
    <n v="290924"/>
  </r>
  <r>
    <x v="7"/>
    <x v="7"/>
    <n v="214"/>
    <n v="2228095"/>
    <n v="153"/>
    <n v="1568636"/>
    <n v="8"/>
    <n v="71805"/>
    <n v="0"/>
    <n v="0"/>
    <n v="43"/>
    <n v="417734"/>
    <n v="10"/>
    <n v="169920"/>
  </r>
  <r>
    <x v="7"/>
    <x v="8"/>
    <n v="174"/>
    <n v="3615393"/>
    <n v="118"/>
    <n v="2322301"/>
    <n v="10"/>
    <n v="191989"/>
    <n v="0"/>
    <n v="0"/>
    <n v="34"/>
    <n v="632194"/>
    <n v="12"/>
    <n v="468909"/>
  </r>
  <r>
    <x v="8"/>
    <x v="0"/>
    <n v="997"/>
    <n v="1279936"/>
    <n v="673"/>
    <n v="332725"/>
    <n v="51"/>
    <n v="37776"/>
    <n v="4"/>
    <n v="6310"/>
    <n v="212"/>
    <n v="182192"/>
    <n v="57"/>
    <n v="720933"/>
  </r>
  <r>
    <x v="8"/>
    <x v="1"/>
    <n v="6977"/>
    <n v="9870009"/>
    <n v="4391"/>
    <n v="5959224"/>
    <n v="294"/>
    <n v="435617"/>
    <n v="17"/>
    <n v="27207"/>
    <n v="2224"/>
    <n v="2994679"/>
    <n v="51"/>
    <n v="453282"/>
  </r>
  <r>
    <x v="8"/>
    <x v="2"/>
    <n v="6610"/>
    <n v="16778929"/>
    <n v="5575"/>
    <n v="14013436"/>
    <n v="214"/>
    <n v="545372"/>
    <n v="5"/>
    <n v="13333"/>
    <n v="771"/>
    <n v="1781371"/>
    <n v="45"/>
    <n v="425417"/>
  </r>
  <r>
    <x v="8"/>
    <x v="3"/>
    <n v="4017"/>
    <n v="15198345"/>
    <n v="3615"/>
    <n v="13644112"/>
    <n v="158"/>
    <n v="565948"/>
    <n v="3"/>
    <n v="9980"/>
    <n v="215"/>
    <n v="753952"/>
    <n v="26"/>
    <n v="224353"/>
  </r>
  <r>
    <x v="8"/>
    <x v="4"/>
    <n v="1989"/>
    <n v="10019355"/>
    <n v="1823"/>
    <n v="9198186"/>
    <n v="63"/>
    <n v="292277"/>
    <n v="1"/>
    <n v="5636"/>
    <n v="87"/>
    <n v="400130"/>
    <n v="15"/>
    <n v="123126"/>
  </r>
  <r>
    <x v="8"/>
    <x v="5"/>
    <n v="1396"/>
    <n v="9251975"/>
    <n v="1264"/>
    <n v="8254457"/>
    <n v="34"/>
    <n v="210661"/>
    <n v="2"/>
    <n v="12964"/>
    <n v="73"/>
    <n v="435362"/>
    <n v="23"/>
    <n v="338531"/>
  </r>
  <r>
    <x v="8"/>
    <x v="6"/>
    <n v="372"/>
    <n v="3137631"/>
    <n v="321"/>
    <n v="2667190"/>
    <n v="12"/>
    <n v="90679"/>
    <n v="0"/>
    <n v="0"/>
    <n v="32"/>
    <n v="250170"/>
    <n v="7"/>
    <n v="129592"/>
  </r>
  <r>
    <x v="8"/>
    <x v="7"/>
    <n v="253"/>
    <n v="2655734"/>
    <n v="181"/>
    <n v="1868367"/>
    <n v="10"/>
    <n v="95601"/>
    <n v="0"/>
    <n v="0"/>
    <n v="45"/>
    <n v="431859"/>
    <n v="17"/>
    <n v="259907"/>
  </r>
  <r>
    <x v="8"/>
    <x v="8"/>
    <n v="187"/>
    <n v="3658544"/>
    <n v="136"/>
    <n v="2563087"/>
    <n v="10"/>
    <n v="225753"/>
    <n v="0"/>
    <n v="0"/>
    <n v="31"/>
    <n v="552243"/>
    <n v="10"/>
    <n v="317461"/>
  </r>
  <r>
    <x v="9"/>
    <x v="0"/>
    <n v="943"/>
    <n v="1290306"/>
    <n v="650"/>
    <n v="320186"/>
    <n v="42"/>
    <n v="36080"/>
    <n v="1"/>
    <n v="2442"/>
    <n v="203"/>
    <n v="163606"/>
    <n v="47"/>
    <n v="767992"/>
  </r>
  <r>
    <x v="9"/>
    <x v="1"/>
    <n v="7062"/>
    <n v="9897664"/>
    <n v="4482"/>
    <n v="6051756"/>
    <n v="287"/>
    <n v="422870"/>
    <n v="15"/>
    <n v="27896"/>
    <n v="2232"/>
    <n v="2997319"/>
    <n v="46"/>
    <n v="397823"/>
  </r>
  <r>
    <x v="9"/>
    <x v="2"/>
    <n v="6729"/>
    <n v="17164141"/>
    <n v="5689"/>
    <n v="14319161"/>
    <n v="205"/>
    <n v="530804"/>
    <n v="6"/>
    <n v="15555"/>
    <n v="790"/>
    <n v="1856033"/>
    <n v="39"/>
    <n v="442588"/>
  </r>
  <r>
    <x v="9"/>
    <x v="3"/>
    <n v="4062"/>
    <n v="15620733"/>
    <n v="3675"/>
    <n v="13898646"/>
    <n v="147"/>
    <n v="526868"/>
    <n v="2"/>
    <n v="7613"/>
    <n v="206"/>
    <n v="725339"/>
    <n v="32"/>
    <n v="462267"/>
  </r>
  <r>
    <x v="9"/>
    <x v="4"/>
    <n v="2054"/>
    <n v="10643403"/>
    <n v="1866"/>
    <n v="9496878"/>
    <n v="67"/>
    <n v="318197"/>
    <n v="3"/>
    <n v="15074"/>
    <n v="100"/>
    <n v="465592"/>
    <n v="18"/>
    <n v="347662"/>
  </r>
  <r>
    <x v="9"/>
    <x v="5"/>
    <n v="1410"/>
    <n v="9412396"/>
    <n v="1267"/>
    <n v="8277672"/>
    <n v="48"/>
    <n v="289588"/>
    <n v="1"/>
    <n v="6507"/>
    <n v="72"/>
    <n v="438064"/>
    <n v="22"/>
    <n v="400565"/>
  </r>
  <r>
    <x v="9"/>
    <x v="6"/>
    <n v="401"/>
    <n v="3305215"/>
    <n v="337"/>
    <n v="2768367"/>
    <n v="17"/>
    <n v="129882"/>
    <n v="0"/>
    <n v="0"/>
    <n v="34"/>
    <n v="259058"/>
    <n v="13"/>
    <n v="147908"/>
  </r>
  <r>
    <x v="9"/>
    <x v="7"/>
    <n v="268"/>
    <n v="2835411"/>
    <n v="206"/>
    <n v="2120779"/>
    <n v="8"/>
    <n v="81521"/>
    <n v="0"/>
    <n v="0"/>
    <n v="44"/>
    <n v="433656"/>
    <n v="10"/>
    <n v="199455"/>
  </r>
  <r>
    <x v="9"/>
    <x v="8"/>
    <n v="184"/>
    <n v="3554574"/>
    <n v="136"/>
    <n v="2615458"/>
    <n v="11"/>
    <n v="200090"/>
    <n v="0"/>
    <n v="0"/>
    <n v="28"/>
    <n v="507318"/>
    <n v="9"/>
    <n v="231708"/>
  </r>
  <r>
    <x v="10"/>
    <x v="0"/>
    <n v="946"/>
    <n v="1442243"/>
    <n v="640"/>
    <n v="332016"/>
    <n v="36"/>
    <n v="33925"/>
    <n v="0"/>
    <n v="0"/>
    <n v="217"/>
    <n v="173906"/>
    <n v="53"/>
    <n v="902396"/>
  </r>
  <r>
    <x v="10"/>
    <x v="1"/>
    <n v="7042"/>
    <n v="9826187"/>
    <n v="4559"/>
    <n v="6169350"/>
    <n v="248"/>
    <n v="373502"/>
    <n v="12"/>
    <n v="15125"/>
    <n v="2185"/>
    <n v="2943121"/>
    <n v="38"/>
    <n v="325089"/>
  </r>
  <r>
    <x v="10"/>
    <x v="2"/>
    <n v="6794"/>
    <n v="17346069"/>
    <n v="5727"/>
    <n v="14485321"/>
    <n v="221"/>
    <n v="557038"/>
    <n v="5"/>
    <n v="15506"/>
    <n v="805"/>
    <n v="1877909"/>
    <n v="36"/>
    <n v="410295"/>
  </r>
  <r>
    <x v="10"/>
    <x v="3"/>
    <n v="4201"/>
    <n v="15910148"/>
    <n v="3809"/>
    <n v="14351085"/>
    <n v="151"/>
    <n v="553302"/>
    <n v="0"/>
    <n v="0"/>
    <n v="217"/>
    <n v="751156"/>
    <n v="24"/>
    <n v="254605"/>
  </r>
  <r>
    <x v="10"/>
    <x v="4"/>
    <n v="2104"/>
    <n v="10746053"/>
    <n v="1902"/>
    <n v="9640059"/>
    <n v="83"/>
    <n v="391428"/>
    <n v="3"/>
    <n v="14451"/>
    <n v="95"/>
    <n v="442942"/>
    <n v="21"/>
    <n v="257173"/>
  </r>
  <r>
    <x v="10"/>
    <x v="5"/>
    <n v="1426"/>
    <n v="9377745"/>
    <n v="1286"/>
    <n v="8395345"/>
    <n v="37"/>
    <n v="222162"/>
    <n v="2"/>
    <n v="12167"/>
    <n v="82"/>
    <n v="497825"/>
    <n v="19"/>
    <n v="250246"/>
  </r>
  <r>
    <x v="10"/>
    <x v="6"/>
    <n v="384"/>
    <n v="3219634"/>
    <n v="321"/>
    <n v="2649461"/>
    <n v="18"/>
    <n v="140657"/>
    <n v="1"/>
    <n v="7646"/>
    <n v="38"/>
    <n v="295143"/>
    <n v="6"/>
    <n v="126727"/>
  </r>
  <r>
    <x v="10"/>
    <x v="7"/>
    <n v="282"/>
    <n v="2957189"/>
    <n v="216"/>
    <n v="2218297"/>
    <n v="14"/>
    <n v="141247"/>
    <n v="0"/>
    <n v="0"/>
    <n v="40"/>
    <n v="401236"/>
    <n v="12"/>
    <n v="196409"/>
  </r>
  <r>
    <x v="10"/>
    <x v="8"/>
    <n v="186"/>
    <n v="3638946"/>
    <n v="136"/>
    <n v="2582314"/>
    <n v="9"/>
    <n v="154414"/>
    <n v="0"/>
    <n v="0"/>
    <n v="32"/>
    <n v="538046"/>
    <n v="9"/>
    <n v="364172"/>
  </r>
  <r>
    <x v="11"/>
    <x v="0"/>
    <n v="898"/>
    <n v="650786"/>
    <n v="600"/>
    <n v="395942"/>
    <n v="37"/>
    <n v="35281"/>
    <n v="4"/>
    <n v="3202"/>
    <n v="214"/>
    <n v="202731"/>
    <n v="43"/>
    <n v="13630"/>
  </r>
  <r>
    <x v="11"/>
    <x v="1"/>
    <n v="7268"/>
    <n v="10719858"/>
    <n v="4699"/>
    <n v="6960139"/>
    <n v="271"/>
    <n v="431838"/>
    <n v="9"/>
    <n v="15069"/>
    <n v="2244"/>
    <n v="3233684"/>
    <n v="45"/>
    <n v="79128"/>
  </r>
  <r>
    <x v="11"/>
    <x v="2"/>
    <n v="6988"/>
    <n v="18230249"/>
    <n v="5900"/>
    <n v="15552865"/>
    <n v="245"/>
    <n v="638232"/>
    <n v="7"/>
    <n v="19310"/>
    <n v="799"/>
    <n v="1929150"/>
    <n v="37"/>
    <n v="90692"/>
  </r>
  <r>
    <x v="11"/>
    <x v="3"/>
    <n v="4180"/>
    <n v="16187291"/>
    <n v="3803"/>
    <n v="14804800"/>
    <n v="150"/>
    <n v="549432"/>
    <n v="5"/>
    <n v="20589"/>
    <n v="194"/>
    <n v="707070"/>
    <n v="28"/>
    <n v="105400"/>
  </r>
  <r>
    <x v="11"/>
    <x v="4"/>
    <n v="1992"/>
    <n v="10289950"/>
    <n v="1787"/>
    <n v="9300708"/>
    <n v="90"/>
    <n v="442458"/>
    <n v="2"/>
    <n v="10339"/>
    <n v="85"/>
    <n v="400698"/>
    <n v="28"/>
    <n v="135747"/>
  </r>
  <r>
    <x v="11"/>
    <x v="5"/>
    <n v="1299"/>
    <n v="8508719"/>
    <n v="1131"/>
    <n v="7477517"/>
    <n v="63"/>
    <n v="385130"/>
    <n v="1"/>
    <n v="5148"/>
    <n v="86"/>
    <n v="528963"/>
    <n v="18"/>
    <n v="111961"/>
  </r>
  <r>
    <x v="11"/>
    <x v="6"/>
    <n v="386"/>
    <n v="3185782"/>
    <n v="323"/>
    <n v="2694491"/>
    <n v="17"/>
    <n v="132356"/>
    <n v="0"/>
    <n v="0"/>
    <n v="36"/>
    <n v="280902"/>
    <n v="10"/>
    <n v="78033"/>
  </r>
  <r>
    <x v="11"/>
    <x v="7"/>
    <n v="277"/>
    <n v="2827378"/>
    <n v="212"/>
    <n v="2185851"/>
    <n v="12"/>
    <n v="114643"/>
    <n v="0"/>
    <n v="0"/>
    <n v="37"/>
    <n v="366911"/>
    <n v="16"/>
    <n v="159973"/>
  </r>
  <r>
    <x v="11"/>
    <x v="8"/>
    <n v="193"/>
    <n v="3558118"/>
    <n v="128"/>
    <n v="2485880"/>
    <n v="12"/>
    <n v="182597"/>
    <n v="0"/>
    <n v="0"/>
    <n v="40"/>
    <n v="705494"/>
    <n v="13"/>
    <n v="184147"/>
  </r>
  <r>
    <x v="12"/>
    <x v="0"/>
    <n v="900"/>
    <n v="586956"/>
    <n v="600"/>
    <n v="361075"/>
    <n v="26"/>
    <n v="20790"/>
    <n v="1"/>
    <n v="1021"/>
    <n v="205"/>
    <n v="189483"/>
    <n v="68"/>
    <n v="14587"/>
  </r>
  <r>
    <x v="12"/>
    <x v="1"/>
    <n v="7215"/>
    <n v="10541962"/>
    <n v="4653"/>
    <n v="6826821"/>
    <n v="235"/>
    <n v="366450"/>
    <n v="8"/>
    <n v="16069"/>
    <n v="2274"/>
    <n v="3263202"/>
    <n v="45"/>
    <n v="69420"/>
  </r>
  <r>
    <x v="12"/>
    <x v="2"/>
    <n v="6967"/>
    <n v="18164985"/>
    <n v="5949"/>
    <n v="15643136"/>
    <n v="230"/>
    <n v="622701"/>
    <n v="7"/>
    <n v="16356"/>
    <n v="744"/>
    <n v="1790830"/>
    <n v="37"/>
    <n v="91962"/>
  </r>
  <r>
    <x v="12"/>
    <x v="3"/>
    <n v="4277"/>
    <n v="16457047"/>
    <n v="3896"/>
    <n v="15058729"/>
    <n v="136"/>
    <n v="509833"/>
    <n v="2"/>
    <n v="9335"/>
    <n v="221"/>
    <n v="795194"/>
    <n v="22"/>
    <n v="83956"/>
  </r>
  <r>
    <x v="12"/>
    <x v="4"/>
    <n v="2157"/>
    <n v="11084856"/>
    <n v="1949"/>
    <n v="10080920"/>
    <n v="87"/>
    <n v="424501"/>
    <n v="1"/>
    <n v="6763"/>
    <n v="98"/>
    <n v="461172"/>
    <n v="22"/>
    <n v="111500"/>
  </r>
  <r>
    <x v="12"/>
    <x v="5"/>
    <n v="1372"/>
    <n v="8939807"/>
    <n v="1198"/>
    <n v="7875205"/>
    <n v="69"/>
    <n v="417788"/>
    <n v="3"/>
    <n v="19022"/>
    <n v="74"/>
    <n v="447772"/>
    <n v="28"/>
    <n v="180020"/>
  </r>
  <r>
    <x v="12"/>
    <x v="6"/>
    <n v="444"/>
    <n v="3660241"/>
    <n v="347"/>
    <n v="2897742"/>
    <n v="38"/>
    <n v="292608"/>
    <n v="0"/>
    <n v="0"/>
    <n v="45"/>
    <n v="354994"/>
    <n v="14"/>
    <n v="114897"/>
  </r>
  <r>
    <x v="12"/>
    <x v="7"/>
    <n v="321"/>
    <n v="3284377"/>
    <n v="230"/>
    <n v="2402173"/>
    <n v="46"/>
    <n v="425224"/>
    <n v="0"/>
    <n v="0"/>
    <n v="37"/>
    <n v="372624"/>
    <n v="8"/>
    <n v="84356"/>
  </r>
  <r>
    <x v="12"/>
    <x v="8"/>
    <n v="204"/>
    <n v="3826860"/>
    <n v="132"/>
    <n v="2585837"/>
    <n v="16"/>
    <n v="255786"/>
    <n v="0"/>
    <n v="0"/>
    <n v="45"/>
    <n v="786838"/>
    <n v="11"/>
    <n v="198399"/>
  </r>
  <r>
    <x v="12"/>
    <x v="9"/>
    <n v="168"/>
    <n v="2554717"/>
    <n v="107"/>
    <n v="1673474"/>
    <n v="12"/>
    <n v="159846"/>
    <n v="0"/>
    <n v="0"/>
    <n v="40"/>
    <n v="590541"/>
    <n v="9"/>
    <n v="130856"/>
  </r>
  <r>
    <x v="12"/>
    <x v="10"/>
    <n v="33"/>
    <n v="1014893"/>
    <n v="23"/>
    <n v="750173"/>
    <n v="4"/>
    <n v="95940"/>
    <n v="0"/>
    <n v="0"/>
    <n v="4"/>
    <n v="101237"/>
    <n v="2"/>
    <n v="67543"/>
  </r>
  <r>
    <x v="12"/>
    <x v="11"/>
    <n v="2"/>
    <n v="153512"/>
    <n v="1"/>
    <n v="58452"/>
    <n v="0"/>
    <n v="0"/>
    <n v="0"/>
    <n v="0"/>
    <n v="1"/>
    <n v="95060"/>
    <n v="0"/>
    <n v="0"/>
  </r>
  <r>
    <x v="12"/>
    <x v="12"/>
    <n v="1"/>
    <n v="103738"/>
    <n v="1"/>
    <n v="103738"/>
    <n v="0"/>
    <n v="0"/>
    <n v="0"/>
    <n v="0"/>
    <n v="0"/>
    <n v="0"/>
    <n v="0"/>
    <n v="0"/>
  </r>
  <r>
    <x v="13"/>
    <x v="0"/>
    <n v="933"/>
    <n v="651334"/>
    <n v="633"/>
    <n v="404076"/>
    <n v="26"/>
    <n v="24935"/>
    <n v="2"/>
    <n v="2105"/>
    <n v="220"/>
    <n v="197187"/>
    <n v="52"/>
    <n v="23031"/>
  </r>
  <r>
    <x v="13"/>
    <x v="1"/>
    <n v="7119"/>
    <n v="10375463"/>
    <n v="4561"/>
    <n v="6694723"/>
    <n v="261"/>
    <n v="410111"/>
    <n v="5"/>
    <n v="11956"/>
    <n v="2255"/>
    <n v="3201904"/>
    <n v="37"/>
    <n v="56769"/>
  </r>
  <r>
    <x v="13"/>
    <x v="2"/>
    <n v="6926"/>
    <n v="18051075"/>
    <n v="5905"/>
    <n v="15517726"/>
    <n v="223"/>
    <n v="598218"/>
    <n v="6"/>
    <n v="16827"/>
    <n v="767"/>
    <n v="1849946"/>
    <n v="25"/>
    <n v="68358"/>
  </r>
  <r>
    <x v="13"/>
    <x v="3"/>
    <n v="4426"/>
    <n v="17091366"/>
    <n v="4043"/>
    <n v="15651827"/>
    <n v="137"/>
    <n v="528821"/>
    <n v="3"/>
    <n v="11168"/>
    <n v="210"/>
    <n v="776477"/>
    <n v="33"/>
    <n v="123073"/>
  </r>
  <r>
    <x v="13"/>
    <x v="4"/>
    <n v="2157"/>
    <n v="11135860"/>
    <n v="1966"/>
    <n v="10213372"/>
    <n v="76"/>
    <n v="368761"/>
    <n v="1"/>
    <n v="4768"/>
    <n v="94"/>
    <n v="447028"/>
    <n v="20"/>
    <n v="101931"/>
  </r>
  <r>
    <x v="13"/>
    <x v="5"/>
    <n v="1468"/>
    <n v="9627848"/>
    <n v="1309"/>
    <n v="8661654"/>
    <n v="61"/>
    <n v="375838"/>
    <n v="1"/>
    <n v="6194"/>
    <n v="70"/>
    <n v="419139"/>
    <n v="27"/>
    <n v="165023"/>
  </r>
  <r>
    <x v="13"/>
    <x v="6"/>
    <n v="450"/>
    <n v="3707529"/>
    <n v="377"/>
    <n v="3137378"/>
    <n v="19"/>
    <n v="152901"/>
    <n v="1"/>
    <n v="6041"/>
    <n v="43"/>
    <n v="334878"/>
    <n v="10"/>
    <n v="76331"/>
  </r>
  <r>
    <x v="13"/>
    <x v="7"/>
    <n v="334"/>
    <n v="3474331"/>
    <n v="265"/>
    <n v="2776054"/>
    <n v="14"/>
    <n v="139476"/>
    <n v="1"/>
    <n v="9528"/>
    <n v="35"/>
    <n v="353357"/>
    <n v="19"/>
    <n v="195916"/>
  </r>
  <r>
    <x v="13"/>
    <x v="8"/>
    <n v="199"/>
    <n v="3844952"/>
    <n v="134"/>
    <n v="2669263"/>
    <n v="13"/>
    <n v="242186"/>
    <n v="0"/>
    <n v="0"/>
    <n v="37"/>
    <n v="666009"/>
    <n v="15"/>
    <n v="267494"/>
  </r>
  <r>
    <x v="13"/>
    <x v="9"/>
    <n v="166"/>
    <n v="2618952"/>
    <n v="109"/>
    <n v="1736377"/>
    <n v="10"/>
    <n v="154332"/>
    <n v="0"/>
    <n v="0"/>
    <n v="35"/>
    <n v="544756"/>
    <n v="12"/>
    <n v="183487"/>
  </r>
  <r>
    <x v="13"/>
    <x v="10"/>
    <n v="29"/>
    <n v="887735"/>
    <n v="22"/>
    <n v="690913"/>
    <n v="3"/>
    <n v="87854"/>
    <n v="0"/>
    <n v="0"/>
    <n v="1"/>
    <n v="24961"/>
    <n v="3"/>
    <n v="84007"/>
  </r>
  <r>
    <x v="13"/>
    <x v="11"/>
    <n v="3"/>
    <n v="228720"/>
    <n v="2"/>
    <n v="132428"/>
    <n v="0"/>
    <n v="0"/>
    <n v="0"/>
    <n v="0"/>
    <n v="1"/>
    <n v="96292"/>
    <n v="0"/>
    <n v="0"/>
  </r>
  <r>
    <x v="13"/>
    <x v="12"/>
    <n v="1"/>
    <n v="109545"/>
    <n v="1"/>
    <n v="109545"/>
    <n v="0"/>
    <n v="0"/>
    <n v="0"/>
    <n v="0"/>
    <n v="0"/>
    <n v="0"/>
    <n v="0"/>
    <n v="0"/>
  </r>
  <r>
    <x v="14"/>
    <x v="0"/>
    <n v="38"/>
    <n v="8370"/>
    <n v="0"/>
    <n v="0"/>
    <n v="0"/>
    <n v="0"/>
    <n v="0"/>
    <n v="0"/>
    <n v="1"/>
    <n v="181"/>
    <n v="37"/>
    <n v="8189"/>
  </r>
  <r>
    <x v="14"/>
    <x v="1"/>
    <n v="6478"/>
    <n v="9493387"/>
    <n v="4274"/>
    <n v="6274571"/>
    <n v="209"/>
    <n v="331248"/>
    <n v="9"/>
    <n v="20023"/>
    <n v="1945"/>
    <n v="2809831"/>
    <n v="41"/>
    <n v="57714"/>
  </r>
  <r>
    <x v="14"/>
    <x v="2"/>
    <n v="6893"/>
    <n v="17945807"/>
    <n v="5868"/>
    <n v="15424289"/>
    <n v="211"/>
    <n v="546317"/>
    <n v="4"/>
    <n v="12896"/>
    <n v="776"/>
    <n v="1877349"/>
    <n v="34"/>
    <n v="84956"/>
  </r>
  <r>
    <x v="14"/>
    <x v="3"/>
    <n v="5654"/>
    <n v="17380336"/>
    <n v="4116"/>
    <n v="15992510"/>
    <n v="1289"/>
    <n v="474904"/>
    <n v="0"/>
    <n v="0"/>
    <n v="204"/>
    <n v="739800"/>
    <n v="45"/>
    <n v="173122"/>
  </r>
  <r>
    <x v="14"/>
    <x v="4"/>
    <n v="2317"/>
    <n v="11919857"/>
    <n v="2092"/>
    <n v="10833744"/>
    <n v="106"/>
    <n v="514690"/>
    <n v="0"/>
    <n v="0"/>
    <n v="95"/>
    <n v="449857"/>
    <n v="24"/>
    <n v="121566"/>
  </r>
  <r>
    <x v="14"/>
    <x v="5"/>
    <n v="1585"/>
    <n v="10397085"/>
    <n v="1418"/>
    <n v="9368799"/>
    <n v="70"/>
    <n v="434718"/>
    <n v="1"/>
    <n v="5365"/>
    <n v="74"/>
    <n v="454876"/>
    <n v="22"/>
    <n v="133327"/>
  </r>
  <r>
    <x v="14"/>
    <x v="6"/>
    <n v="489"/>
    <n v="4047055"/>
    <n v="406"/>
    <n v="3384002"/>
    <n v="31"/>
    <n v="248169"/>
    <n v="1"/>
    <n v="8243"/>
    <n v="38"/>
    <n v="302265"/>
    <n v="13"/>
    <n v="104376"/>
  </r>
  <r>
    <x v="14"/>
    <x v="7"/>
    <n v="335"/>
    <n v="3509978"/>
    <n v="261"/>
    <n v="2762854"/>
    <n v="18"/>
    <n v="185509"/>
    <n v="1"/>
    <n v="8099"/>
    <n v="39"/>
    <n v="391760"/>
    <n v="16"/>
    <n v="161756"/>
  </r>
  <r>
    <x v="14"/>
    <x v="8"/>
    <n v="212"/>
    <n v="3940981"/>
    <n v="146"/>
    <n v="2752583"/>
    <n v="13"/>
    <n v="292468"/>
    <n v="0"/>
    <n v="0"/>
    <n v="40"/>
    <n v="670616"/>
    <n v="13"/>
    <n v="225314"/>
  </r>
  <r>
    <x v="14"/>
    <x v="9"/>
    <n v="181"/>
    <n v="2836041"/>
    <n v="126"/>
    <n v="1983948"/>
    <n v="8"/>
    <n v="128672"/>
    <n v="0"/>
    <n v="0"/>
    <n v="36"/>
    <n v="548930"/>
    <n v="11"/>
    <n v="174491"/>
  </r>
  <r>
    <x v="14"/>
    <x v="10"/>
    <n v="27"/>
    <n v="834581"/>
    <n v="17"/>
    <n v="549263"/>
    <n v="5"/>
    <n v="163796"/>
    <n v="0"/>
    <n v="0"/>
    <n v="3"/>
    <n v="70699"/>
    <n v="2"/>
    <n v="50823"/>
  </r>
  <r>
    <x v="14"/>
    <x v="11"/>
    <n v="3"/>
    <n v="156657"/>
    <n v="2"/>
    <n v="105670"/>
    <n v="0"/>
    <n v="0"/>
    <n v="0"/>
    <n v="0"/>
    <n v="1"/>
    <n v="50987"/>
    <n v="0"/>
    <n v="0"/>
  </r>
  <r>
    <x v="14"/>
    <x v="12"/>
    <n v="1"/>
    <n v="113702"/>
    <n v="1"/>
    <n v="113702"/>
    <n v="0"/>
    <n v="0"/>
    <n v="0"/>
    <n v="0"/>
    <n v="0"/>
    <n v="0"/>
    <n v="0"/>
    <n v="0"/>
  </r>
</pivotCacheRecords>
</file>

<file path=xl/pivotCache/pivotCacheRecords5.xml><?xml version="1.0" encoding="utf-8"?>
<pivotCacheRecords xmlns="http://schemas.openxmlformats.org/spreadsheetml/2006/main" xmlns:r="http://schemas.openxmlformats.org/officeDocument/2006/relationships" count="110">
  <r>
    <x v="0"/>
    <x v="0"/>
    <n v="1970"/>
    <n v="1175"/>
    <n v="336"/>
    <n v="211"/>
    <n v="94"/>
    <n v="69"/>
    <n v="47"/>
    <n v="28"/>
    <n v="10"/>
    <n v="22905"/>
    <n v="2424"/>
    <n v="2173"/>
    <n v="2892"/>
    <n v="2187"/>
    <n v="2591"/>
    <n v="3216"/>
    <n v="7422"/>
    <n v="0"/>
    <n v="15145"/>
    <n v="1339"/>
    <n v="1261"/>
    <n v="1823"/>
    <n v="1222"/>
    <n v="1498"/>
    <n v="2102"/>
    <n v="5900"/>
    <n v="0"/>
    <n v="7745"/>
    <n v="1085"/>
    <n v="912"/>
    <n v="1054"/>
    <n v="965"/>
    <n v="1093"/>
    <n v="1114"/>
    <n v="1522"/>
    <n v="0"/>
    <n v="19562"/>
    <n v="957"/>
    <n v="1576"/>
    <n v="2437"/>
    <n v="1927"/>
    <n v="2321"/>
    <n v="3089"/>
    <n v="7255"/>
    <n v="0"/>
    <n v="13034"/>
    <n v="433"/>
    <n v="866"/>
    <n v="1526"/>
    <n v="1067"/>
    <n v="1332"/>
    <n v="2009"/>
    <n v="5801"/>
    <n v="0"/>
    <n v="6513"/>
    <n v="524"/>
    <n v="710"/>
    <n v="896"/>
    <n v="860"/>
    <n v="989"/>
    <n v="1080"/>
    <n v="1454"/>
    <n v="0"/>
  </r>
  <r>
    <x v="0"/>
    <x v="1"/>
    <n v="3"/>
    <n v="1"/>
    <n v="2"/>
    <n v="0"/>
    <n v="0"/>
    <n v="0"/>
    <n v="0"/>
    <n v="0"/>
    <n v="0"/>
    <n v="12"/>
    <n v="1"/>
    <n v="11"/>
    <n v="0"/>
    <n v="0"/>
    <n v="0"/>
    <n v="0"/>
    <n v="0"/>
    <n v="0"/>
    <n v="7"/>
    <n v="1"/>
    <n v="6"/>
    <n v="0"/>
    <n v="0"/>
    <n v="0"/>
    <n v="0"/>
    <n v="0"/>
    <n v="0"/>
    <n v="5"/>
    <n v="0"/>
    <n v="5"/>
    <n v="0"/>
    <n v="0"/>
    <n v="0"/>
    <n v="0"/>
    <n v="0"/>
    <n v="0"/>
    <n v="8"/>
    <n v="0"/>
    <n v="8"/>
    <n v="0"/>
    <n v="0"/>
    <n v="0"/>
    <n v="0"/>
    <n v="0"/>
    <n v="0"/>
    <n v="4"/>
    <n v="0"/>
    <n v="4"/>
    <n v="0"/>
    <n v="0"/>
    <n v="0"/>
    <n v="0"/>
    <n v="0"/>
    <n v="0"/>
    <n v="4"/>
    <n v="0"/>
    <n v="4"/>
    <n v="0"/>
    <n v="0"/>
    <n v="0"/>
    <n v="0"/>
    <n v="0"/>
    <n v="0"/>
  </r>
  <r>
    <x v="0"/>
    <x v="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0"/>
    <x v="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0"/>
    <x v="4"/>
    <n v="265"/>
    <n v="153"/>
    <n v="69"/>
    <n v="30"/>
    <n v="8"/>
    <n v="4"/>
    <n v="1"/>
    <n v="0"/>
    <n v="0"/>
    <n v="1608"/>
    <n v="362"/>
    <n v="448"/>
    <n v="413"/>
    <n v="188"/>
    <n v="134"/>
    <n v="63"/>
    <n v="0"/>
    <n v="0"/>
    <n v="1331"/>
    <n v="267"/>
    <n v="351"/>
    <n v="359"/>
    <n v="173"/>
    <n v="118"/>
    <n v="63"/>
    <n v="0"/>
    <n v="0"/>
    <n v="277"/>
    <n v="95"/>
    <n v="97"/>
    <n v="54"/>
    <n v="15"/>
    <n v="16"/>
    <n v="0"/>
    <n v="0"/>
    <n v="0"/>
    <n v="1114"/>
    <n v="142"/>
    <n v="289"/>
    <n v="333"/>
    <n v="166"/>
    <n v="121"/>
    <n v="63"/>
    <n v="0"/>
    <n v="0"/>
    <n v="953"/>
    <n v="100"/>
    <n v="232"/>
    <n v="293"/>
    <n v="156"/>
    <n v="109"/>
    <n v="63"/>
    <n v="0"/>
    <n v="0"/>
    <n v="161"/>
    <n v="42"/>
    <n v="57"/>
    <n v="40"/>
    <n v="10"/>
    <n v="12"/>
    <n v="0"/>
    <n v="0"/>
    <n v="0"/>
  </r>
  <r>
    <x v="0"/>
    <x v="5"/>
    <n v="261"/>
    <n v="96"/>
    <n v="51"/>
    <n v="39"/>
    <n v="18"/>
    <n v="18"/>
    <n v="16"/>
    <n v="20"/>
    <n v="3"/>
    <n v="9442"/>
    <n v="236"/>
    <n v="336"/>
    <n v="530"/>
    <n v="430"/>
    <n v="719"/>
    <n v="1019"/>
    <n v="6172"/>
    <n v="0"/>
    <n v="7533"/>
    <n v="152"/>
    <n v="242"/>
    <n v="353"/>
    <n v="265"/>
    <n v="461"/>
    <n v="736"/>
    <n v="5324"/>
    <n v="0"/>
    <n v="1909"/>
    <n v="84"/>
    <n v="94"/>
    <n v="177"/>
    <n v="165"/>
    <n v="258"/>
    <n v="283"/>
    <n v="848"/>
    <n v="0"/>
    <n v="8905"/>
    <n v="108"/>
    <n v="231"/>
    <n v="458"/>
    <n v="371"/>
    <n v="683"/>
    <n v="966"/>
    <n v="6088"/>
    <n v="0"/>
    <n v="7137"/>
    <n v="61"/>
    <n v="170"/>
    <n v="301"/>
    <n v="231"/>
    <n v="431"/>
    <n v="694"/>
    <n v="5249"/>
    <n v="0"/>
    <n v="1768"/>
    <n v="47"/>
    <n v="61"/>
    <n v="157"/>
    <n v="140"/>
    <n v="252"/>
    <n v="272"/>
    <n v="839"/>
    <n v="0"/>
  </r>
  <r>
    <x v="0"/>
    <x v="6"/>
    <n v="1"/>
    <n v="0"/>
    <n v="0"/>
    <n v="0"/>
    <n v="0"/>
    <n v="0"/>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r>
  <r>
    <x v="0"/>
    <x v="7"/>
    <n v="9"/>
    <n v="8"/>
    <n v="0"/>
    <n v="1"/>
    <n v="0"/>
    <n v="0"/>
    <n v="0"/>
    <n v="0"/>
    <n v="0"/>
    <n v="27"/>
    <n v="17"/>
    <n v="0"/>
    <n v="10"/>
    <n v="0"/>
    <n v="0"/>
    <n v="0"/>
    <n v="0"/>
    <n v="0"/>
    <n v="20"/>
    <n v="11"/>
    <n v="0"/>
    <n v="9"/>
    <n v="0"/>
    <n v="0"/>
    <n v="0"/>
    <n v="0"/>
    <n v="0"/>
    <n v="7"/>
    <n v="6"/>
    <n v="0"/>
    <n v="1"/>
    <n v="0"/>
    <n v="0"/>
    <n v="0"/>
    <n v="0"/>
    <n v="0"/>
    <n v="19"/>
    <n v="9"/>
    <n v="0"/>
    <n v="10"/>
    <n v="0"/>
    <n v="0"/>
    <n v="0"/>
    <n v="0"/>
    <n v="0"/>
    <n v="13"/>
    <n v="4"/>
    <n v="0"/>
    <n v="9"/>
    <n v="0"/>
    <n v="0"/>
    <n v="0"/>
    <n v="0"/>
    <n v="0"/>
    <n v="6"/>
    <n v="5"/>
    <n v="0"/>
    <n v="1"/>
    <n v="0"/>
    <n v="0"/>
    <n v="0"/>
    <n v="0"/>
    <n v="0"/>
  </r>
  <r>
    <x v="0"/>
    <x v="8"/>
    <n v="96"/>
    <n v="24"/>
    <n v="18"/>
    <n v="24"/>
    <n v="11"/>
    <n v="7"/>
    <n v="9"/>
    <n v="1"/>
    <n v="2"/>
    <n v="1803"/>
    <n v="47"/>
    <n v="121"/>
    <n v="338"/>
    <n v="257"/>
    <n v="242"/>
    <n v="674"/>
    <n v="124"/>
    <n v="0"/>
    <n v="1530"/>
    <n v="35"/>
    <n v="99"/>
    <n v="279"/>
    <n v="213"/>
    <n v="213"/>
    <n v="568"/>
    <n v="123"/>
    <n v="0"/>
    <n v="273"/>
    <n v="12"/>
    <n v="22"/>
    <n v="59"/>
    <n v="44"/>
    <n v="29"/>
    <n v="106"/>
    <n v="1"/>
    <n v="0"/>
    <n v="1654"/>
    <n v="31"/>
    <n v="103"/>
    <n v="306"/>
    <n v="223"/>
    <n v="231"/>
    <n v="636"/>
    <n v="124"/>
    <n v="0"/>
    <n v="1430"/>
    <n v="21"/>
    <n v="84"/>
    <n v="261"/>
    <n v="187"/>
    <n v="204"/>
    <n v="550"/>
    <n v="123"/>
    <n v="0"/>
    <n v="224"/>
    <n v="10"/>
    <n v="19"/>
    <n v="45"/>
    <n v="36"/>
    <n v="27"/>
    <n v="86"/>
    <n v="1"/>
    <n v="0"/>
  </r>
  <r>
    <x v="0"/>
    <x v="9"/>
    <n v="379"/>
    <n v="223"/>
    <n v="67"/>
    <n v="48"/>
    <n v="27"/>
    <n v="9"/>
    <n v="3"/>
    <n v="2"/>
    <n v="0"/>
    <n v="3097"/>
    <n v="496"/>
    <n v="434"/>
    <n v="643"/>
    <n v="603"/>
    <n v="343"/>
    <n v="247"/>
    <n v="331"/>
    <n v="0"/>
    <n v="1634"/>
    <n v="297"/>
    <n v="230"/>
    <n v="412"/>
    <n v="264"/>
    <n v="196"/>
    <n v="88"/>
    <n v="147"/>
    <n v="0"/>
    <n v="1448"/>
    <n v="199"/>
    <n v="204"/>
    <n v="216"/>
    <n v="339"/>
    <n v="147"/>
    <n v="159"/>
    <n v="184"/>
    <n v="0"/>
    <n v="2447"/>
    <n v="222"/>
    <n v="332"/>
    <n v="539"/>
    <n v="504"/>
    <n v="287"/>
    <n v="239"/>
    <n v="324"/>
    <n v="0"/>
    <n v="1216"/>
    <n v="112"/>
    <n v="164"/>
    <n v="340"/>
    <n v="207"/>
    <n v="169"/>
    <n v="82"/>
    <n v="142"/>
    <n v="0"/>
    <n v="1216"/>
    <n v="110"/>
    <n v="168"/>
    <n v="184"/>
    <n v="297"/>
    <n v="118"/>
    <n v="157"/>
    <n v="182"/>
    <n v="0"/>
  </r>
  <r>
    <x v="0"/>
    <x v="10"/>
    <n v="8"/>
    <n v="2"/>
    <n v="0"/>
    <n v="3"/>
    <n v="1"/>
    <n v="2"/>
    <n v="0"/>
    <n v="0"/>
    <n v="0"/>
    <n v="140"/>
    <n v="3"/>
    <n v="0"/>
    <n v="40"/>
    <n v="20"/>
    <n v="77"/>
    <n v="0"/>
    <n v="0"/>
    <n v="0"/>
    <n v="35"/>
    <n v="2"/>
    <n v="0"/>
    <n v="17"/>
    <n v="12"/>
    <n v="4"/>
    <n v="0"/>
    <n v="0"/>
    <n v="0"/>
    <n v="105"/>
    <n v="1"/>
    <n v="0"/>
    <n v="23"/>
    <n v="8"/>
    <n v="73"/>
    <n v="0"/>
    <n v="0"/>
    <n v="0"/>
    <n v="138"/>
    <n v="1"/>
    <n v="0"/>
    <n v="40"/>
    <n v="20"/>
    <n v="77"/>
    <n v="0"/>
    <n v="0"/>
    <n v="0"/>
    <n v="33"/>
    <n v="0"/>
    <n v="0"/>
    <n v="17"/>
    <n v="12"/>
    <n v="4"/>
    <n v="0"/>
    <n v="0"/>
    <n v="0"/>
    <n v="105"/>
    <n v="1"/>
    <n v="0"/>
    <n v="23"/>
    <n v="8"/>
    <n v="73"/>
    <n v="0"/>
    <n v="0"/>
    <n v="0"/>
  </r>
  <r>
    <x v="0"/>
    <x v="11"/>
    <n v="234"/>
    <n v="214"/>
    <n v="11"/>
    <n v="4"/>
    <n v="2"/>
    <n v="1"/>
    <n v="2"/>
    <n v="0"/>
    <n v="0"/>
    <n v="671"/>
    <n v="372"/>
    <n v="65"/>
    <n v="45"/>
    <n v="46"/>
    <n v="32"/>
    <n v="111"/>
    <n v="0"/>
    <n v="0"/>
    <n v="426"/>
    <n v="222"/>
    <n v="39"/>
    <n v="29"/>
    <n v="26"/>
    <n v="30"/>
    <n v="80"/>
    <n v="0"/>
    <n v="0"/>
    <n v="245"/>
    <n v="150"/>
    <n v="26"/>
    <n v="16"/>
    <n v="20"/>
    <n v="2"/>
    <n v="31"/>
    <n v="0"/>
    <n v="0"/>
    <n v="310"/>
    <n v="69"/>
    <n v="33"/>
    <n v="28"/>
    <n v="42"/>
    <n v="28"/>
    <n v="110"/>
    <n v="0"/>
    <n v="0"/>
    <n v="193"/>
    <n v="22"/>
    <n v="22"/>
    <n v="19"/>
    <n v="24"/>
    <n v="27"/>
    <n v="79"/>
    <n v="0"/>
    <n v="0"/>
    <n v="117"/>
    <n v="47"/>
    <n v="11"/>
    <n v="9"/>
    <n v="18"/>
    <n v="1"/>
    <n v="31"/>
    <n v="0"/>
    <n v="0"/>
  </r>
  <r>
    <x v="0"/>
    <x v="12"/>
    <n v="37"/>
    <n v="26"/>
    <n v="6"/>
    <n v="2"/>
    <n v="1"/>
    <n v="2"/>
    <n v="0"/>
    <n v="0"/>
    <n v="0"/>
    <n v="221"/>
    <n v="62"/>
    <n v="43"/>
    <n v="30"/>
    <n v="22"/>
    <n v="64"/>
    <n v="0"/>
    <n v="0"/>
    <n v="0"/>
    <n v="123"/>
    <n v="34"/>
    <n v="22"/>
    <n v="13"/>
    <n v="16"/>
    <n v="38"/>
    <n v="0"/>
    <n v="0"/>
    <n v="0"/>
    <n v="98"/>
    <n v="28"/>
    <n v="21"/>
    <n v="17"/>
    <n v="6"/>
    <n v="26"/>
    <n v="0"/>
    <n v="0"/>
    <n v="0"/>
    <n v="153"/>
    <n v="22"/>
    <n v="22"/>
    <n v="28"/>
    <n v="21"/>
    <n v="60"/>
    <n v="0"/>
    <n v="0"/>
    <n v="0"/>
    <n v="75"/>
    <n v="5"/>
    <n v="9"/>
    <n v="11"/>
    <n v="15"/>
    <n v="35"/>
    <n v="0"/>
    <n v="0"/>
    <n v="0"/>
    <n v="78"/>
    <n v="17"/>
    <n v="13"/>
    <n v="17"/>
    <n v="6"/>
    <n v="25"/>
    <n v="0"/>
    <n v="0"/>
    <n v="0"/>
  </r>
  <r>
    <x v="0"/>
    <x v="13"/>
    <n v="225"/>
    <n v="133"/>
    <n v="41"/>
    <n v="23"/>
    <n v="11"/>
    <n v="10"/>
    <n v="3"/>
    <n v="0"/>
    <n v="4"/>
    <n v="1684"/>
    <n v="278"/>
    <n v="254"/>
    <n v="308"/>
    <n v="251"/>
    <n v="382"/>
    <n v="211"/>
    <n v="0"/>
    <n v="0"/>
    <n v="590"/>
    <n v="88"/>
    <n v="90"/>
    <n v="115"/>
    <n v="102"/>
    <n v="132"/>
    <n v="63"/>
    <n v="0"/>
    <n v="0"/>
    <n v="1094"/>
    <n v="190"/>
    <n v="164"/>
    <n v="193"/>
    <n v="149"/>
    <n v="250"/>
    <n v="148"/>
    <n v="0"/>
    <n v="0"/>
    <n v="1372"/>
    <n v="113"/>
    <n v="194"/>
    <n v="261"/>
    <n v="248"/>
    <n v="346"/>
    <n v="210"/>
    <n v="0"/>
    <n v="0"/>
    <n v="450"/>
    <n v="28"/>
    <n v="53"/>
    <n v="91"/>
    <n v="99"/>
    <n v="117"/>
    <n v="62"/>
    <n v="0"/>
    <n v="0"/>
    <n v="922"/>
    <n v="85"/>
    <n v="141"/>
    <n v="170"/>
    <n v="149"/>
    <n v="229"/>
    <n v="148"/>
    <n v="0"/>
    <n v="0"/>
  </r>
  <r>
    <x v="0"/>
    <x v="14"/>
    <n v="152"/>
    <n v="121"/>
    <n v="15"/>
    <n v="3"/>
    <n v="6"/>
    <n v="3"/>
    <n v="3"/>
    <n v="1"/>
    <n v="0"/>
    <n v="956"/>
    <n v="209"/>
    <n v="98"/>
    <n v="44"/>
    <n v="143"/>
    <n v="115"/>
    <n v="210"/>
    <n v="137"/>
    <n v="0"/>
    <n v="419"/>
    <n v="62"/>
    <n v="30"/>
    <n v="23"/>
    <n v="63"/>
    <n v="69"/>
    <n v="118"/>
    <n v="54"/>
    <n v="0"/>
    <n v="537"/>
    <n v="147"/>
    <n v="68"/>
    <n v="21"/>
    <n v="80"/>
    <n v="46"/>
    <n v="92"/>
    <n v="83"/>
    <n v="0"/>
    <n v="765"/>
    <n v="91"/>
    <n v="78"/>
    <n v="40"/>
    <n v="133"/>
    <n v="78"/>
    <n v="208"/>
    <n v="137"/>
    <n v="0"/>
    <n v="335"/>
    <n v="20"/>
    <n v="22"/>
    <n v="21"/>
    <n v="56"/>
    <n v="46"/>
    <n v="116"/>
    <n v="54"/>
    <n v="0"/>
    <n v="430"/>
    <n v="71"/>
    <n v="56"/>
    <n v="19"/>
    <n v="77"/>
    <n v="32"/>
    <n v="92"/>
    <n v="83"/>
    <n v="0"/>
  </r>
  <r>
    <x v="0"/>
    <x v="15"/>
    <n v="73"/>
    <n v="59"/>
    <n v="8"/>
    <n v="4"/>
    <n v="0"/>
    <n v="2"/>
    <n v="0"/>
    <n v="0"/>
    <n v="0"/>
    <n v="295"/>
    <n v="98"/>
    <n v="54"/>
    <n v="65"/>
    <n v="0"/>
    <n v="78"/>
    <n v="0"/>
    <n v="0"/>
    <n v="0"/>
    <n v="137"/>
    <n v="31"/>
    <n v="21"/>
    <n v="20"/>
    <n v="0"/>
    <n v="65"/>
    <n v="0"/>
    <n v="0"/>
    <n v="0"/>
    <n v="158"/>
    <n v="67"/>
    <n v="33"/>
    <n v="45"/>
    <n v="0"/>
    <n v="13"/>
    <n v="0"/>
    <n v="0"/>
    <n v="0"/>
    <n v="191"/>
    <n v="33"/>
    <n v="37"/>
    <n v="43"/>
    <n v="0"/>
    <n v="78"/>
    <n v="0"/>
    <n v="0"/>
    <n v="0"/>
    <n v="105"/>
    <n v="14"/>
    <n v="15"/>
    <n v="11"/>
    <n v="0"/>
    <n v="65"/>
    <n v="0"/>
    <n v="0"/>
    <n v="0"/>
    <n v="86"/>
    <n v="19"/>
    <n v="22"/>
    <n v="32"/>
    <n v="0"/>
    <n v="13"/>
    <n v="0"/>
    <n v="0"/>
    <n v="0"/>
  </r>
  <r>
    <x v="0"/>
    <x v="16"/>
    <n v="102"/>
    <n v="39"/>
    <n v="28"/>
    <n v="18"/>
    <n v="6"/>
    <n v="6"/>
    <n v="3"/>
    <n v="2"/>
    <n v="0"/>
    <n v="1428"/>
    <n v="90"/>
    <n v="187"/>
    <n v="255"/>
    <n v="148"/>
    <n v="231"/>
    <n v="223"/>
    <n v="294"/>
    <n v="0"/>
    <n v="303"/>
    <n v="33"/>
    <n v="44"/>
    <n v="49"/>
    <n v="29"/>
    <n v="37"/>
    <n v="53"/>
    <n v="58"/>
    <n v="0"/>
    <n v="1125"/>
    <n v="57"/>
    <n v="143"/>
    <n v="206"/>
    <n v="119"/>
    <n v="194"/>
    <n v="170"/>
    <n v="236"/>
    <n v="0"/>
    <n v="1197"/>
    <n v="45"/>
    <n v="153"/>
    <n v="207"/>
    <n v="124"/>
    <n v="207"/>
    <n v="222"/>
    <n v="239"/>
    <n v="0"/>
    <n v="206"/>
    <n v="5"/>
    <n v="21"/>
    <n v="28"/>
    <n v="24"/>
    <n v="33"/>
    <n v="52"/>
    <n v="43"/>
    <n v="0"/>
    <n v="991"/>
    <n v="40"/>
    <n v="132"/>
    <n v="179"/>
    <n v="100"/>
    <n v="174"/>
    <n v="170"/>
    <n v="196"/>
    <n v="0"/>
  </r>
  <r>
    <x v="0"/>
    <x v="17"/>
    <n v="5"/>
    <n v="1"/>
    <n v="1"/>
    <n v="1"/>
    <n v="1"/>
    <n v="1"/>
    <n v="0"/>
    <n v="0"/>
    <n v="0"/>
    <n v="79"/>
    <n v="4"/>
    <n v="6"/>
    <n v="10"/>
    <n v="26"/>
    <n v="33"/>
    <n v="0"/>
    <n v="0"/>
    <n v="0"/>
    <n v="38"/>
    <n v="2"/>
    <n v="2"/>
    <n v="5"/>
    <n v="14"/>
    <n v="15"/>
    <n v="0"/>
    <n v="0"/>
    <n v="0"/>
    <n v="41"/>
    <n v="2"/>
    <n v="4"/>
    <n v="5"/>
    <n v="12"/>
    <n v="18"/>
    <n v="0"/>
    <n v="0"/>
    <n v="0"/>
    <n v="79"/>
    <n v="4"/>
    <n v="6"/>
    <n v="10"/>
    <n v="26"/>
    <n v="33"/>
    <n v="0"/>
    <n v="0"/>
    <n v="0"/>
    <n v="38"/>
    <n v="2"/>
    <n v="2"/>
    <n v="5"/>
    <n v="14"/>
    <n v="15"/>
    <n v="0"/>
    <n v="0"/>
    <n v="0"/>
    <n v="41"/>
    <n v="2"/>
    <n v="4"/>
    <n v="5"/>
    <n v="12"/>
    <n v="18"/>
    <n v="0"/>
    <n v="0"/>
    <n v="0"/>
  </r>
  <r>
    <x v="0"/>
    <x v="18"/>
    <n v="120"/>
    <n v="75"/>
    <n v="19"/>
    <n v="11"/>
    <n v="2"/>
    <n v="4"/>
    <n v="7"/>
    <n v="2"/>
    <n v="0"/>
    <n v="1442"/>
    <n v="149"/>
    <n v="116"/>
    <n v="161"/>
    <n v="53"/>
    <n v="141"/>
    <n v="458"/>
    <n v="364"/>
    <n v="0"/>
    <n v="1019"/>
    <n v="102"/>
    <n v="85"/>
    <n v="140"/>
    <n v="45"/>
    <n v="120"/>
    <n v="333"/>
    <n v="194"/>
    <n v="0"/>
    <n v="423"/>
    <n v="47"/>
    <n v="31"/>
    <n v="21"/>
    <n v="8"/>
    <n v="21"/>
    <n v="125"/>
    <n v="170"/>
    <n v="0"/>
    <n v="1210"/>
    <n v="67"/>
    <n v="90"/>
    <n v="134"/>
    <n v="49"/>
    <n v="92"/>
    <n v="435"/>
    <n v="343"/>
    <n v="0"/>
    <n v="846"/>
    <n v="39"/>
    <n v="68"/>
    <n v="119"/>
    <n v="42"/>
    <n v="77"/>
    <n v="311"/>
    <n v="190"/>
    <n v="0"/>
    <n v="364"/>
    <n v="28"/>
    <n v="22"/>
    <n v="15"/>
    <n v="7"/>
    <n v="15"/>
    <n v="124"/>
    <n v="153"/>
    <n v="0"/>
  </r>
  <r>
    <x v="0"/>
    <x v="19"/>
    <n v="3"/>
    <n v="1"/>
    <n v="2"/>
    <n v="0"/>
    <n v="0"/>
    <n v="0"/>
    <n v="0"/>
    <n v="0"/>
    <n v="0"/>
    <n v="12"/>
    <n v="1"/>
    <n v="11"/>
    <n v="0"/>
    <n v="0"/>
    <n v="0"/>
    <n v="0"/>
    <n v="0"/>
    <n v="0"/>
    <n v="7"/>
    <n v="1"/>
    <n v="6"/>
    <n v="0"/>
    <n v="0"/>
    <n v="0"/>
    <n v="0"/>
    <n v="0"/>
    <n v="0"/>
    <n v="5"/>
    <n v="0"/>
    <n v="5"/>
    <n v="0"/>
    <n v="0"/>
    <n v="0"/>
    <n v="0"/>
    <n v="0"/>
    <n v="0"/>
    <n v="8"/>
    <n v="0"/>
    <n v="8"/>
    <n v="0"/>
    <n v="0"/>
    <n v="0"/>
    <n v="0"/>
    <n v="0"/>
    <n v="0"/>
    <n v="4"/>
    <n v="0"/>
    <n v="4"/>
    <n v="0"/>
    <n v="0"/>
    <n v="0"/>
    <n v="0"/>
    <n v="0"/>
    <n v="0"/>
    <n v="4"/>
    <n v="0"/>
    <n v="4"/>
    <n v="0"/>
    <n v="0"/>
    <n v="0"/>
    <n v="0"/>
    <n v="0"/>
    <n v="0"/>
  </r>
  <r>
    <x v="0"/>
    <x v="20"/>
    <n v="526"/>
    <n v="249"/>
    <n v="120"/>
    <n v="69"/>
    <n v="26"/>
    <n v="22"/>
    <n v="17"/>
    <n v="20"/>
    <n v="3"/>
    <n v="11050"/>
    <n v="598"/>
    <n v="784"/>
    <n v="943"/>
    <n v="618"/>
    <n v="853"/>
    <n v="1082"/>
    <n v="6172"/>
    <n v="0"/>
    <n v="8864"/>
    <n v="419"/>
    <n v="593"/>
    <n v="712"/>
    <n v="438"/>
    <n v="579"/>
    <n v="799"/>
    <n v="5324"/>
    <n v="0"/>
    <n v="2186"/>
    <n v="179"/>
    <n v="191"/>
    <n v="231"/>
    <n v="180"/>
    <n v="274"/>
    <n v="283"/>
    <n v="848"/>
    <n v="0"/>
    <n v="10019"/>
    <n v="250"/>
    <n v="520"/>
    <n v="791"/>
    <n v="537"/>
    <n v="804"/>
    <n v="1029"/>
    <n v="6088"/>
    <n v="0"/>
    <n v="8090"/>
    <n v="161"/>
    <n v="402"/>
    <n v="594"/>
    <n v="387"/>
    <n v="540"/>
    <n v="757"/>
    <n v="5249"/>
    <n v="0"/>
    <n v="1929"/>
    <n v="89"/>
    <n v="118"/>
    <n v="197"/>
    <n v="150"/>
    <n v="264"/>
    <n v="272"/>
    <n v="839"/>
    <n v="0"/>
  </r>
  <r>
    <x v="0"/>
    <x v="21"/>
    <n v="1441"/>
    <n v="925"/>
    <n v="214"/>
    <n v="142"/>
    <n v="68"/>
    <n v="47"/>
    <n v="30"/>
    <n v="8"/>
    <n v="7"/>
    <n v="11843"/>
    <n v="1825"/>
    <n v="1378"/>
    <n v="1949"/>
    <n v="1569"/>
    <n v="1738"/>
    <n v="2134"/>
    <n v="1250"/>
    <n v="0"/>
    <n v="6274"/>
    <n v="919"/>
    <n v="662"/>
    <n v="1111"/>
    <n v="784"/>
    <n v="919"/>
    <n v="1303"/>
    <n v="576"/>
    <n v="0"/>
    <n v="5554"/>
    <n v="906"/>
    <n v="716"/>
    <n v="823"/>
    <n v="785"/>
    <n v="819"/>
    <n v="831"/>
    <n v="674"/>
    <n v="0"/>
    <n v="9535"/>
    <n v="707"/>
    <n v="1048"/>
    <n v="1646"/>
    <n v="1390"/>
    <n v="1517"/>
    <n v="2060"/>
    <n v="1167"/>
    <n v="0"/>
    <n v="4940"/>
    <n v="272"/>
    <n v="460"/>
    <n v="932"/>
    <n v="680"/>
    <n v="792"/>
    <n v="1252"/>
    <n v="552"/>
    <n v="0"/>
    <n v="4580"/>
    <n v="435"/>
    <n v="588"/>
    <n v="699"/>
    <n v="710"/>
    <n v="725"/>
    <n v="808"/>
    <n v="615"/>
    <n v="0"/>
  </r>
  <r>
    <x v="1"/>
    <x v="0"/>
    <n v="1849"/>
    <n v="1079"/>
    <n v="315"/>
    <n v="219"/>
    <n v="96"/>
    <n v="60"/>
    <n v="43"/>
    <n v="29"/>
    <n v="8"/>
    <n v="22271"/>
    <n v="2209"/>
    <n v="2044"/>
    <n v="3014"/>
    <n v="2289"/>
    <n v="2251"/>
    <n v="2939"/>
    <n v="7525"/>
    <n v="0"/>
    <n v="14332"/>
    <n v="1209"/>
    <n v="1179"/>
    <n v="1792"/>
    <n v="1336"/>
    <n v="1112"/>
    <n v="2000"/>
    <n v="5704"/>
    <n v="0"/>
    <n v="7452"/>
    <n v="1000"/>
    <n v="865"/>
    <n v="1207"/>
    <n v="873"/>
    <n v="1027"/>
    <n v="939"/>
    <n v="1541"/>
    <n v="0"/>
    <n v="19087"/>
    <n v="858"/>
    <n v="1422"/>
    <n v="2551"/>
    <n v="2063"/>
    <n v="1997"/>
    <n v="2816"/>
    <n v="7380"/>
    <n v="0"/>
    <n v="12395"/>
    <n v="384"/>
    <n v="782"/>
    <n v="1510"/>
    <n v="1204"/>
    <n v="975"/>
    <n v="1927"/>
    <n v="5613"/>
    <n v="0"/>
    <n v="6205"/>
    <n v="474"/>
    <n v="640"/>
    <n v="1026"/>
    <n v="779"/>
    <n v="910"/>
    <n v="889"/>
    <n v="1487"/>
    <n v="0"/>
  </r>
  <r>
    <x v="1"/>
    <x v="1"/>
    <n v="2"/>
    <n v="2"/>
    <n v="0"/>
    <n v="0"/>
    <n v="0"/>
    <n v="0"/>
    <n v="0"/>
    <n v="0"/>
    <n v="0"/>
    <n v="5"/>
    <n v="5"/>
    <n v="0"/>
    <n v="0"/>
    <n v="0"/>
    <n v="0"/>
    <n v="0"/>
    <n v="0"/>
    <n v="0"/>
    <n v="2"/>
    <n v="2"/>
    <n v="0"/>
    <n v="0"/>
    <n v="0"/>
    <n v="0"/>
    <n v="0"/>
    <n v="0"/>
    <n v="0"/>
    <n v="3"/>
    <n v="3"/>
    <n v="0"/>
    <n v="0"/>
    <n v="0"/>
    <n v="0"/>
    <n v="0"/>
    <n v="0"/>
    <n v="0"/>
    <n v="0"/>
    <n v="0"/>
    <n v="0"/>
    <n v="0"/>
    <n v="0"/>
    <n v="0"/>
    <n v="0"/>
    <n v="0"/>
    <n v="0"/>
    <n v="0"/>
    <n v="0"/>
    <n v="0"/>
    <n v="0"/>
    <n v="0"/>
    <n v="0"/>
    <n v="0"/>
    <n v="0"/>
    <n v="0"/>
    <n v="0"/>
    <n v="0"/>
    <n v="0"/>
    <n v="0"/>
    <n v="0"/>
    <n v="0"/>
    <n v="0"/>
    <n v="0"/>
    <n v="0"/>
  </r>
  <r>
    <x v="1"/>
    <x v="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4"/>
    <n v="238"/>
    <n v="133"/>
    <n v="64"/>
    <n v="29"/>
    <n v="8"/>
    <n v="2"/>
    <n v="2"/>
    <n v="0"/>
    <n v="0"/>
    <n v="1486"/>
    <n v="313"/>
    <n v="407"/>
    <n v="370"/>
    <n v="199"/>
    <n v="67"/>
    <n v="130"/>
    <n v="0"/>
    <n v="0"/>
    <n v="1223"/>
    <n v="223"/>
    <n v="315"/>
    <n v="317"/>
    <n v="187"/>
    <n v="59"/>
    <n v="122"/>
    <n v="0"/>
    <n v="0"/>
    <n v="263"/>
    <n v="90"/>
    <n v="92"/>
    <n v="53"/>
    <n v="12"/>
    <n v="8"/>
    <n v="8"/>
    <n v="0"/>
    <n v="0"/>
    <n v="1065"/>
    <n v="130"/>
    <n v="257"/>
    <n v="301"/>
    <n v="186"/>
    <n v="61"/>
    <n v="130"/>
    <n v="0"/>
    <n v="0"/>
    <n v="906"/>
    <n v="84"/>
    <n v="199"/>
    <n v="269"/>
    <n v="176"/>
    <n v="56"/>
    <n v="122"/>
    <n v="0"/>
    <n v="0"/>
    <n v="159"/>
    <n v="46"/>
    <n v="58"/>
    <n v="32"/>
    <n v="10"/>
    <n v="5"/>
    <n v="8"/>
    <n v="0"/>
    <n v="0"/>
  </r>
  <r>
    <x v="1"/>
    <x v="5"/>
    <n v="238"/>
    <n v="84"/>
    <n v="46"/>
    <n v="41"/>
    <n v="21"/>
    <n v="15"/>
    <n v="16"/>
    <n v="14"/>
    <n v="1"/>
    <n v="7798"/>
    <n v="198"/>
    <n v="302"/>
    <n v="563"/>
    <n v="499"/>
    <n v="611"/>
    <n v="1011"/>
    <n v="4614"/>
    <n v="0"/>
    <n v="6097"/>
    <n v="127"/>
    <n v="209"/>
    <n v="381"/>
    <n v="366"/>
    <n v="345"/>
    <n v="742"/>
    <n v="3927"/>
    <n v="0"/>
    <n v="1701"/>
    <n v="71"/>
    <n v="93"/>
    <n v="182"/>
    <n v="133"/>
    <n v="266"/>
    <n v="269"/>
    <n v="687"/>
    <n v="0"/>
    <n v="7298"/>
    <n v="93"/>
    <n v="205"/>
    <n v="483"/>
    <n v="430"/>
    <n v="546"/>
    <n v="973"/>
    <n v="4568"/>
    <n v="0"/>
    <n v="5745"/>
    <n v="49"/>
    <n v="145"/>
    <n v="326"/>
    <n v="317"/>
    <n v="311"/>
    <n v="715"/>
    <n v="3882"/>
    <n v="0"/>
    <n v="1553"/>
    <n v="44"/>
    <n v="60"/>
    <n v="157"/>
    <n v="113"/>
    <n v="235"/>
    <n v="258"/>
    <n v="686"/>
    <n v="0"/>
  </r>
  <r>
    <x v="1"/>
    <x v="6"/>
    <n v="1"/>
    <n v="0"/>
    <n v="0"/>
    <n v="0"/>
    <n v="0"/>
    <n v="0"/>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7"/>
    <n v="6"/>
    <n v="5"/>
    <n v="0"/>
    <n v="0"/>
    <n v="0"/>
    <n v="0"/>
    <n v="1"/>
    <n v="0"/>
    <n v="0"/>
    <n v="96"/>
    <n v="11"/>
    <n v="0"/>
    <n v="0"/>
    <n v="0"/>
    <n v="0"/>
    <n v="85"/>
    <n v="0"/>
    <n v="0"/>
    <n v="82"/>
    <n v="5"/>
    <n v="0"/>
    <n v="0"/>
    <n v="0"/>
    <n v="0"/>
    <n v="77"/>
    <n v="0"/>
    <n v="0"/>
    <n v="14"/>
    <n v="6"/>
    <n v="0"/>
    <n v="0"/>
    <n v="0"/>
    <n v="0"/>
    <n v="8"/>
    <n v="0"/>
    <n v="0"/>
    <n v="88"/>
    <n v="5"/>
    <n v="0"/>
    <n v="0"/>
    <n v="0"/>
    <n v="0"/>
    <n v="83"/>
    <n v="0"/>
    <n v="0"/>
    <n v="75"/>
    <n v="0"/>
    <n v="0"/>
    <n v="0"/>
    <n v="0"/>
    <n v="0"/>
    <n v="75"/>
    <n v="0"/>
    <n v="0"/>
    <n v="13"/>
    <n v="5"/>
    <n v="0"/>
    <n v="0"/>
    <n v="0"/>
    <n v="0"/>
    <n v="8"/>
    <n v="0"/>
    <n v="0"/>
  </r>
  <r>
    <x v="1"/>
    <x v="8"/>
    <n v="90"/>
    <n v="18"/>
    <n v="16"/>
    <n v="24"/>
    <n v="11"/>
    <n v="8"/>
    <n v="8"/>
    <n v="3"/>
    <n v="2"/>
    <n v="2088"/>
    <n v="40"/>
    <n v="106"/>
    <n v="326"/>
    <n v="261"/>
    <n v="276"/>
    <n v="549"/>
    <n v="530"/>
    <n v="0"/>
    <n v="1493"/>
    <n v="31"/>
    <n v="73"/>
    <n v="282"/>
    <n v="226"/>
    <n v="226"/>
    <n v="472"/>
    <n v="183"/>
    <n v="0"/>
    <n v="315"/>
    <n v="9"/>
    <n v="33"/>
    <n v="44"/>
    <n v="35"/>
    <n v="50"/>
    <n v="77"/>
    <n v="67"/>
    <n v="0"/>
    <n v="1917"/>
    <n v="25"/>
    <n v="85"/>
    <n v="291"/>
    <n v="234"/>
    <n v="256"/>
    <n v="501"/>
    <n v="525"/>
    <n v="0"/>
    <n v="1371"/>
    <n v="20"/>
    <n v="59"/>
    <n v="257"/>
    <n v="202"/>
    <n v="210"/>
    <n v="445"/>
    <n v="178"/>
    <n v="0"/>
    <n v="266"/>
    <n v="5"/>
    <n v="26"/>
    <n v="34"/>
    <n v="32"/>
    <n v="46"/>
    <n v="56"/>
    <n v="67"/>
    <n v="0"/>
  </r>
  <r>
    <x v="1"/>
    <x v="9"/>
    <n v="355"/>
    <n v="204"/>
    <n v="65"/>
    <n v="48"/>
    <n v="21"/>
    <n v="8"/>
    <n v="4"/>
    <n v="3"/>
    <n v="2"/>
    <n v="3832"/>
    <n v="448"/>
    <n v="423"/>
    <n v="691"/>
    <n v="490"/>
    <n v="282"/>
    <n v="335"/>
    <n v="1163"/>
    <n v="0"/>
    <n v="2252"/>
    <n v="257"/>
    <n v="239"/>
    <n v="358"/>
    <n v="232"/>
    <n v="122"/>
    <n v="133"/>
    <n v="911"/>
    <n v="0"/>
    <n v="1565"/>
    <n v="191"/>
    <n v="184"/>
    <n v="318"/>
    <n v="258"/>
    <n v="160"/>
    <n v="202"/>
    <n v="252"/>
    <n v="0"/>
    <n v="3221"/>
    <n v="201"/>
    <n v="310"/>
    <n v="608"/>
    <n v="414"/>
    <n v="205"/>
    <n v="334"/>
    <n v="1149"/>
    <n v="0"/>
    <n v="1882"/>
    <n v="95"/>
    <n v="163"/>
    <n v="299"/>
    <n v="199"/>
    <n v="95"/>
    <n v="132"/>
    <n v="899"/>
    <n v="0"/>
    <n v="1324"/>
    <n v="106"/>
    <n v="147"/>
    <n v="294"/>
    <n v="215"/>
    <n v="110"/>
    <n v="202"/>
    <n v="250"/>
    <n v="0"/>
  </r>
  <r>
    <x v="1"/>
    <x v="10"/>
    <n v="6"/>
    <n v="0"/>
    <n v="0"/>
    <n v="3"/>
    <n v="1"/>
    <n v="2"/>
    <n v="0"/>
    <n v="0"/>
    <n v="0"/>
    <n v="141"/>
    <n v="0"/>
    <n v="0"/>
    <n v="39"/>
    <n v="22"/>
    <n v="80"/>
    <n v="0"/>
    <n v="0"/>
    <n v="0"/>
    <n v="32"/>
    <n v="0"/>
    <n v="0"/>
    <n v="16"/>
    <n v="12"/>
    <n v="4"/>
    <n v="0"/>
    <n v="0"/>
    <n v="0"/>
    <n v="109"/>
    <n v="0"/>
    <n v="0"/>
    <n v="23"/>
    <n v="10"/>
    <n v="76"/>
    <n v="0"/>
    <n v="0"/>
    <n v="0"/>
    <n v="141"/>
    <n v="0"/>
    <n v="0"/>
    <n v="39"/>
    <n v="22"/>
    <n v="80"/>
    <n v="0"/>
    <n v="0"/>
    <n v="0"/>
    <n v="32"/>
    <n v="0"/>
    <n v="0"/>
    <n v="16"/>
    <n v="12"/>
    <n v="4"/>
    <n v="0"/>
    <n v="0"/>
    <n v="0"/>
    <n v="109"/>
    <n v="0"/>
    <n v="0"/>
    <n v="23"/>
    <n v="10"/>
    <n v="76"/>
    <n v="0"/>
    <n v="0"/>
    <n v="0"/>
  </r>
  <r>
    <x v="1"/>
    <x v="11"/>
    <n v="226"/>
    <n v="207"/>
    <n v="15"/>
    <n v="2"/>
    <n v="0"/>
    <n v="1"/>
    <n v="1"/>
    <n v="0"/>
    <n v="0"/>
    <n v="604"/>
    <n v="379"/>
    <n v="90"/>
    <n v="32"/>
    <n v="0"/>
    <n v="42"/>
    <n v="61"/>
    <n v="0"/>
    <n v="0"/>
    <n v="370"/>
    <n v="219"/>
    <n v="53"/>
    <n v="19"/>
    <n v="0"/>
    <n v="18"/>
    <n v="61"/>
    <n v="0"/>
    <n v="0"/>
    <n v="234"/>
    <n v="160"/>
    <n v="37"/>
    <n v="13"/>
    <n v="0"/>
    <n v="24"/>
    <n v="0"/>
    <n v="0"/>
    <n v="0"/>
    <n v="243"/>
    <n v="69"/>
    <n v="42"/>
    <n v="30"/>
    <n v="0"/>
    <n v="42"/>
    <n v="60"/>
    <n v="0"/>
    <n v="0"/>
    <n v="153"/>
    <n v="30"/>
    <n v="27"/>
    <n v="18"/>
    <n v="0"/>
    <n v="18"/>
    <n v="60"/>
    <n v="0"/>
    <n v="0"/>
    <n v="90"/>
    <n v="39"/>
    <n v="15"/>
    <n v="12"/>
    <n v="0"/>
    <n v="24"/>
    <n v="0"/>
    <n v="0"/>
    <n v="0"/>
  </r>
  <r>
    <x v="1"/>
    <x v="12"/>
    <n v="38"/>
    <n v="31"/>
    <n v="2"/>
    <n v="1"/>
    <n v="2"/>
    <n v="1"/>
    <n v="0"/>
    <n v="1"/>
    <n v="0"/>
    <n v="354"/>
    <n v="66"/>
    <n v="16"/>
    <n v="16"/>
    <n v="49"/>
    <n v="33"/>
    <n v="0"/>
    <n v="174"/>
    <n v="0"/>
    <n v="278"/>
    <n v="39"/>
    <n v="6"/>
    <n v="10"/>
    <n v="31"/>
    <n v="20"/>
    <n v="0"/>
    <n v="172"/>
    <n v="0"/>
    <n v="76"/>
    <n v="27"/>
    <n v="10"/>
    <n v="6"/>
    <n v="18"/>
    <n v="13"/>
    <n v="0"/>
    <n v="2"/>
    <n v="0"/>
    <n v="305"/>
    <n v="25"/>
    <n v="14"/>
    <n v="14"/>
    <n v="45"/>
    <n v="33"/>
    <n v="0"/>
    <n v="174"/>
    <n v="0"/>
    <n v="239"/>
    <n v="7"/>
    <n v="4"/>
    <n v="8"/>
    <n v="28"/>
    <n v="20"/>
    <n v="0"/>
    <n v="172"/>
    <n v="0"/>
    <n v="66"/>
    <n v="18"/>
    <n v="10"/>
    <n v="6"/>
    <n v="17"/>
    <n v="13"/>
    <n v="0"/>
    <n v="2"/>
    <n v="0"/>
  </r>
  <r>
    <x v="1"/>
    <x v="13"/>
    <n v="202"/>
    <n v="120"/>
    <n v="32"/>
    <n v="27"/>
    <n v="16"/>
    <n v="4"/>
    <n v="2"/>
    <n v="1"/>
    <n v="0"/>
    <n v="1568"/>
    <n v="240"/>
    <n v="203"/>
    <n v="374"/>
    <n v="373"/>
    <n v="145"/>
    <n v="123"/>
    <n v="110"/>
    <n v="0"/>
    <n v="497"/>
    <n v="89"/>
    <n v="71"/>
    <n v="133"/>
    <n v="96"/>
    <n v="21"/>
    <n v="59"/>
    <n v="28"/>
    <n v="0"/>
    <n v="879"/>
    <n v="151"/>
    <n v="132"/>
    <n v="241"/>
    <n v="197"/>
    <n v="12"/>
    <n v="64"/>
    <n v="82"/>
    <n v="0"/>
    <n v="1227"/>
    <n v="94"/>
    <n v="137"/>
    <n v="321"/>
    <n v="356"/>
    <n v="145"/>
    <n v="123"/>
    <n v="51"/>
    <n v="0"/>
    <n v="377"/>
    <n v="29"/>
    <n v="46"/>
    <n v="117"/>
    <n v="95"/>
    <n v="21"/>
    <n v="59"/>
    <n v="10"/>
    <n v="0"/>
    <n v="658"/>
    <n v="65"/>
    <n v="91"/>
    <n v="204"/>
    <n v="181"/>
    <n v="12"/>
    <n v="64"/>
    <n v="41"/>
    <n v="0"/>
  </r>
  <r>
    <x v="1"/>
    <x v="14"/>
    <n v="144"/>
    <n v="116"/>
    <n v="10"/>
    <n v="6"/>
    <n v="6"/>
    <n v="1"/>
    <n v="4"/>
    <n v="1"/>
    <n v="0"/>
    <n v="939"/>
    <n v="210"/>
    <n v="64"/>
    <n v="75"/>
    <n v="136"/>
    <n v="32"/>
    <n v="281"/>
    <n v="141"/>
    <n v="0"/>
    <n v="420"/>
    <n v="66"/>
    <n v="20"/>
    <n v="36"/>
    <n v="67"/>
    <n v="26"/>
    <n v="154"/>
    <n v="51"/>
    <n v="0"/>
    <n v="519"/>
    <n v="144"/>
    <n v="44"/>
    <n v="39"/>
    <n v="69"/>
    <n v="6"/>
    <n v="127"/>
    <n v="90"/>
    <n v="0"/>
    <n v="766"/>
    <n v="86"/>
    <n v="45"/>
    <n v="67"/>
    <n v="130"/>
    <n v="22"/>
    <n v="275"/>
    <n v="141"/>
    <n v="0"/>
    <n v="337"/>
    <n v="17"/>
    <n v="10"/>
    <n v="30"/>
    <n v="64"/>
    <n v="16"/>
    <n v="149"/>
    <n v="51"/>
    <n v="0"/>
    <n v="429"/>
    <n v="69"/>
    <n v="35"/>
    <n v="37"/>
    <n v="66"/>
    <n v="6"/>
    <n v="126"/>
    <n v="90"/>
    <n v="0"/>
  </r>
  <r>
    <x v="1"/>
    <x v="15"/>
    <n v="70"/>
    <n v="53"/>
    <n v="12"/>
    <n v="2"/>
    <n v="1"/>
    <n v="2"/>
    <n v="0"/>
    <n v="0"/>
    <n v="0"/>
    <n v="285"/>
    <n v="78"/>
    <n v="79"/>
    <n v="29"/>
    <n v="22"/>
    <n v="77"/>
    <n v="0"/>
    <n v="0"/>
    <n v="0"/>
    <n v="111"/>
    <n v="16"/>
    <n v="25"/>
    <n v="6"/>
    <n v="4"/>
    <n v="60"/>
    <n v="0"/>
    <n v="0"/>
    <n v="0"/>
    <n v="174"/>
    <n v="62"/>
    <n v="54"/>
    <n v="23"/>
    <n v="18"/>
    <n v="17"/>
    <n v="0"/>
    <n v="0"/>
    <n v="0"/>
    <n v="194"/>
    <n v="27"/>
    <n v="58"/>
    <n v="18"/>
    <n v="15"/>
    <n v="76"/>
    <n v="0"/>
    <n v="0"/>
    <n v="0"/>
    <n v="88"/>
    <n v="7"/>
    <n v="19"/>
    <n v="1"/>
    <n v="2"/>
    <n v="59"/>
    <n v="0"/>
    <n v="0"/>
    <n v="0"/>
    <n v="106"/>
    <n v="20"/>
    <n v="39"/>
    <n v="17"/>
    <n v="13"/>
    <n v="17"/>
    <n v="0"/>
    <n v="0"/>
    <n v="0"/>
  </r>
  <r>
    <x v="1"/>
    <x v="16"/>
    <n v="107"/>
    <n v="36"/>
    <n v="31"/>
    <n v="21"/>
    <n v="4"/>
    <n v="10"/>
    <n v="3"/>
    <n v="2"/>
    <n v="0"/>
    <n v="1592"/>
    <n v="76"/>
    <n v="211"/>
    <n v="284"/>
    <n v="103"/>
    <n v="366"/>
    <n v="224"/>
    <n v="328"/>
    <n v="0"/>
    <n v="393"/>
    <n v="36"/>
    <n v="57"/>
    <n v="72"/>
    <n v="25"/>
    <n v="51"/>
    <n v="58"/>
    <n v="94"/>
    <n v="0"/>
    <n v="1199"/>
    <n v="40"/>
    <n v="154"/>
    <n v="212"/>
    <n v="78"/>
    <n v="315"/>
    <n v="166"/>
    <n v="234"/>
    <n v="0"/>
    <n v="1331"/>
    <n v="32"/>
    <n v="157"/>
    <n v="198"/>
    <n v="103"/>
    <n v="334"/>
    <n v="197"/>
    <n v="310"/>
    <n v="0"/>
    <n v="263"/>
    <n v="5"/>
    <n v="23"/>
    <n v="34"/>
    <n v="25"/>
    <n v="42"/>
    <n v="48"/>
    <n v="86"/>
    <n v="0"/>
    <n v="1068"/>
    <n v="27"/>
    <n v="134"/>
    <n v="164"/>
    <n v="78"/>
    <n v="292"/>
    <n v="149"/>
    <n v="224"/>
    <n v="0"/>
  </r>
  <r>
    <x v="1"/>
    <x v="17"/>
    <n v="6"/>
    <n v="1"/>
    <n v="2"/>
    <n v="1"/>
    <n v="1"/>
    <n v="1"/>
    <n v="0"/>
    <n v="0"/>
    <n v="0"/>
    <n v="93"/>
    <n v="4"/>
    <n v="13"/>
    <n v="10"/>
    <n v="28"/>
    <n v="38"/>
    <n v="0"/>
    <n v="0"/>
    <n v="0"/>
    <n v="47"/>
    <n v="3"/>
    <n v="6"/>
    <n v="5"/>
    <n v="15"/>
    <n v="18"/>
    <n v="0"/>
    <n v="0"/>
    <n v="0"/>
    <n v="46"/>
    <n v="1"/>
    <n v="7"/>
    <n v="5"/>
    <n v="13"/>
    <n v="20"/>
    <n v="0"/>
    <n v="0"/>
    <n v="0"/>
    <n v="91"/>
    <n v="4"/>
    <n v="13"/>
    <n v="10"/>
    <n v="28"/>
    <n v="36"/>
    <n v="0"/>
    <n v="0"/>
    <n v="0"/>
    <n v="46"/>
    <n v="3"/>
    <n v="6"/>
    <n v="5"/>
    <n v="15"/>
    <n v="17"/>
    <n v="0"/>
    <n v="0"/>
    <n v="0"/>
    <n v="45"/>
    <n v="1"/>
    <n v="7"/>
    <n v="5"/>
    <n v="13"/>
    <n v="19"/>
    <n v="0"/>
    <n v="0"/>
    <n v="0"/>
  </r>
  <r>
    <x v="1"/>
    <x v="18"/>
    <n v="120"/>
    <n v="69"/>
    <n v="20"/>
    <n v="14"/>
    <n v="4"/>
    <n v="5"/>
    <n v="2"/>
    <n v="4"/>
    <n v="2"/>
    <n v="1390"/>
    <n v="141"/>
    <n v="130"/>
    <n v="205"/>
    <n v="107"/>
    <n v="202"/>
    <n v="140"/>
    <n v="465"/>
    <n v="0"/>
    <n v="1035"/>
    <n v="96"/>
    <n v="105"/>
    <n v="157"/>
    <n v="75"/>
    <n v="142"/>
    <n v="122"/>
    <n v="338"/>
    <n v="0"/>
    <n v="355"/>
    <n v="45"/>
    <n v="25"/>
    <n v="48"/>
    <n v="32"/>
    <n v="60"/>
    <n v="18"/>
    <n v="127"/>
    <n v="0"/>
    <n v="1200"/>
    <n v="67"/>
    <n v="99"/>
    <n v="171"/>
    <n v="100"/>
    <n v="161"/>
    <n v="140"/>
    <n v="462"/>
    <n v="0"/>
    <n v="881"/>
    <n v="38"/>
    <n v="81"/>
    <n v="130"/>
    <n v="69"/>
    <n v="106"/>
    <n v="122"/>
    <n v="335"/>
    <n v="0"/>
    <n v="319"/>
    <n v="29"/>
    <n v="18"/>
    <n v="41"/>
    <n v="31"/>
    <n v="55"/>
    <n v="18"/>
    <n v="127"/>
    <n v="0"/>
  </r>
  <r>
    <x v="1"/>
    <x v="19"/>
    <n v="2"/>
    <n v="2"/>
    <n v="0"/>
    <n v="0"/>
    <n v="0"/>
    <n v="0"/>
    <n v="0"/>
    <n v="0"/>
    <n v="0"/>
    <n v="5"/>
    <n v="5"/>
    <n v="0"/>
    <n v="0"/>
    <n v="0"/>
    <n v="0"/>
    <n v="0"/>
    <n v="0"/>
    <n v="0"/>
    <n v="2"/>
    <n v="2"/>
    <n v="0"/>
    <n v="0"/>
    <n v="0"/>
    <n v="0"/>
    <n v="0"/>
    <n v="0"/>
    <n v="0"/>
    <n v="3"/>
    <n v="3"/>
    <n v="0"/>
    <n v="0"/>
    <n v="0"/>
    <n v="0"/>
    <n v="0"/>
    <n v="0"/>
    <n v="0"/>
    <n v="0"/>
    <n v="0"/>
    <n v="0"/>
    <n v="0"/>
    <n v="0"/>
    <n v="0"/>
    <n v="0"/>
    <n v="0"/>
    <n v="0"/>
    <n v="0"/>
    <n v="0"/>
    <n v="0"/>
    <n v="0"/>
    <n v="0"/>
    <n v="0"/>
    <n v="0"/>
    <n v="0"/>
    <n v="0"/>
    <n v="0"/>
    <n v="0"/>
    <n v="0"/>
    <n v="0"/>
    <n v="0"/>
    <n v="0"/>
    <n v="0"/>
    <n v="0"/>
    <n v="0"/>
  </r>
  <r>
    <x v="1"/>
    <x v="20"/>
    <n v="476"/>
    <n v="217"/>
    <n v="110"/>
    <n v="70"/>
    <n v="29"/>
    <n v="17"/>
    <n v="18"/>
    <n v="14"/>
    <n v="1"/>
    <n v="9284"/>
    <n v="511"/>
    <n v="709"/>
    <n v="933"/>
    <n v="698"/>
    <n v="678"/>
    <n v="1141"/>
    <n v="4614"/>
    <n v="0"/>
    <n v="7320"/>
    <n v="350"/>
    <n v="524"/>
    <n v="698"/>
    <n v="553"/>
    <n v="404"/>
    <n v="864"/>
    <n v="3927"/>
    <n v="0"/>
    <n v="1964"/>
    <n v="161"/>
    <n v="185"/>
    <n v="235"/>
    <n v="145"/>
    <n v="274"/>
    <n v="277"/>
    <n v="687"/>
    <n v="0"/>
    <n v="8363"/>
    <n v="223"/>
    <n v="462"/>
    <n v="784"/>
    <n v="616"/>
    <n v="607"/>
    <n v="1103"/>
    <n v="4568"/>
    <n v="0"/>
    <n v="6651"/>
    <n v="133"/>
    <n v="344"/>
    <n v="595"/>
    <n v="493"/>
    <n v="367"/>
    <n v="837"/>
    <n v="3882"/>
    <n v="0"/>
    <n v="1712"/>
    <n v="90"/>
    <n v="118"/>
    <n v="189"/>
    <n v="123"/>
    <n v="240"/>
    <n v="266"/>
    <n v="686"/>
    <n v="0"/>
  </r>
  <r>
    <x v="1"/>
    <x v="21"/>
    <n v="1371"/>
    <n v="860"/>
    <n v="205"/>
    <n v="149"/>
    <n v="67"/>
    <n v="43"/>
    <n v="25"/>
    <n v="15"/>
    <n v="7"/>
    <n v="12982"/>
    <n v="1693"/>
    <n v="1335"/>
    <n v="2081"/>
    <n v="1591"/>
    <n v="1573"/>
    <n v="1798"/>
    <n v="2911"/>
    <n v="0"/>
    <n v="7010"/>
    <n v="857"/>
    <n v="655"/>
    <n v="1094"/>
    <n v="783"/>
    <n v="708"/>
    <n v="1136"/>
    <n v="1777"/>
    <n v="0"/>
    <n v="5485"/>
    <n v="836"/>
    <n v="680"/>
    <n v="972"/>
    <n v="728"/>
    <n v="753"/>
    <n v="662"/>
    <n v="854"/>
    <n v="0"/>
    <n v="10724"/>
    <n v="635"/>
    <n v="960"/>
    <n v="1767"/>
    <n v="1447"/>
    <n v="1390"/>
    <n v="1713"/>
    <n v="2812"/>
    <n v="0"/>
    <n v="5744"/>
    <n v="251"/>
    <n v="438"/>
    <n v="915"/>
    <n v="711"/>
    <n v="608"/>
    <n v="1090"/>
    <n v="1731"/>
    <n v="0"/>
    <n v="4493"/>
    <n v="384"/>
    <n v="522"/>
    <n v="837"/>
    <n v="656"/>
    <n v="670"/>
    <n v="623"/>
    <n v="801"/>
    <n v="0"/>
  </r>
  <r>
    <x v="2"/>
    <x v="0"/>
    <n v="1834"/>
    <n v="1067"/>
    <n v="330"/>
    <n v="214"/>
    <n v="87"/>
    <n v="60"/>
    <n v="38"/>
    <n v="28"/>
    <n v="10"/>
    <n v="21438"/>
    <n v="2175"/>
    <n v="2121"/>
    <n v="2886"/>
    <n v="2100"/>
    <n v="2170"/>
    <n v="2484"/>
    <n v="7502"/>
    <n v="0"/>
    <n v="13764"/>
    <n v="1222"/>
    <n v="1240"/>
    <n v="1679"/>
    <n v="1203"/>
    <n v="1196"/>
    <n v="1615"/>
    <n v="5609"/>
    <n v="0"/>
    <n v="7674"/>
    <n v="953"/>
    <n v="881"/>
    <n v="1207"/>
    <n v="897"/>
    <n v="974"/>
    <n v="869"/>
    <n v="1893"/>
    <n v="0"/>
    <n v="18705"/>
    <n v="909"/>
    <n v="1649"/>
    <n v="2503"/>
    <n v="1859"/>
    <n v="1988"/>
    <n v="2364"/>
    <n v="7433"/>
    <n v="0"/>
    <n v="12019"/>
    <n v="438"/>
    <n v="901"/>
    <n v="1445"/>
    <n v="1062"/>
    <n v="1095"/>
    <n v="1525"/>
    <n v="5553"/>
    <n v="0"/>
    <n v="6686"/>
    <n v="471"/>
    <n v="748"/>
    <n v="1058"/>
    <n v="797"/>
    <n v="893"/>
    <n v="839"/>
    <n v="1880"/>
    <n v="0"/>
  </r>
  <r>
    <x v="2"/>
    <x v="1"/>
    <n v="2"/>
    <n v="1"/>
    <n v="1"/>
    <n v="0"/>
    <n v="0"/>
    <n v="0"/>
    <n v="0"/>
    <n v="0"/>
    <n v="0"/>
    <n v="9"/>
    <n v="3"/>
    <n v="6"/>
    <n v="0"/>
    <n v="0"/>
    <n v="0"/>
    <n v="0"/>
    <n v="0"/>
    <n v="0"/>
    <n v="4"/>
    <n v="2"/>
    <n v="2"/>
    <n v="0"/>
    <n v="0"/>
    <n v="0"/>
    <n v="0"/>
    <n v="0"/>
    <n v="0"/>
    <n v="5"/>
    <n v="1"/>
    <n v="4"/>
    <n v="0"/>
    <n v="0"/>
    <n v="0"/>
    <n v="0"/>
    <n v="0"/>
    <n v="0"/>
    <n v="6"/>
    <n v="1"/>
    <n v="5"/>
    <n v="0"/>
    <n v="0"/>
    <n v="0"/>
    <n v="0"/>
    <n v="0"/>
    <n v="0"/>
    <n v="1"/>
    <n v="0"/>
    <n v="1"/>
    <n v="0"/>
    <n v="0"/>
    <n v="0"/>
    <n v="0"/>
    <n v="0"/>
    <n v="0"/>
    <n v="5"/>
    <n v="1"/>
    <n v="4"/>
    <n v="0"/>
    <n v="0"/>
    <n v="0"/>
    <n v="0"/>
    <n v="0"/>
    <n v="0"/>
  </r>
  <r>
    <x v="2"/>
    <x v="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4"/>
    <n v="234"/>
    <n v="132"/>
    <n v="65"/>
    <n v="26"/>
    <n v="5"/>
    <n v="5"/>
    <n v="1"/>
    <n v="0"/>
    <n v="0"/>
    <n v="1344"/>
    <n v="288"/>
    <n v="406"/>
    <n v="316"/>
    <n v="127"/>
    <n v="157"/>
    <n v="50"/>
    <n v="0"/>
    <n v="0"/>
    <n v="1091"/>
    <n v="201"/>
    <n v="317"/>
    <n v="264"/>
    <n v="119"/>
    <n v="140"/>
    <n v="50"/>
    <n v="0"/>
    <n v="0"/>
    <n v="253"/>
    <n v="87"/>
    <n v="89"/>
    <n v="52"/>
    <n v="8"/>
    <n v="17"/>
    <n v="0"/>
    <n v="0"/>
    <n v="0"/>
    <n v="891"/>
    <n v="108"/>
    <n v="278"/>
    <n v="259"/>
    <n v="114"/>
    <n v="130"/>
    <n v="2"/>
    <n v="0"/>
    <n v="0"/>
    <n v="728"/>
    <n v="60"/>
    <n v="216"/>
    <n v="224"/>
    <n v="110"/>
    <n v="116"/>
    <n v="2"/>
    <n v="0"/>
    <n v="0"/>
    <n v="163"/>
    <n v="48"/>
    <n v="62"/>
    <n v="35"/>
    <n v="4"/>
    <n v="14"/>
    <n v="0"/>
    <n v="0"/>
    <n v="0"/>
  </r>
  <r>
    <x v="2"/>
    <x v="5"/>
    <n v="242"/>
    <n v="93"/>
    <n v="46"/>
    <n v="38"/>
    <n v="18"/>
    <n v="16"/>
    <n v="13"/>
    <n v="16"/>
    <n v="2"/>
    <n v="8542"/>
    <n v="223"/>
    <n v="325"/>
    <n v="518"/>
    <n v="445"/>
    <n v="661"/>
    <n v="845"/>
    <n v="5525"/>
    <n v="0"/>
    <n v="6871"/>
    <n v="159"/>
    <n v="214"/>
    <n v="359"/>
    <n v="319"/>
    <n v="415"/>
    <n v="627"/>
    <n v="4778"/>
    <n v="0"/>
    <n v="1671"/>
    <n v="64"/>
    <n v="111"/>
    <n v="159"/>
    <n v="126"/>
    <n v="246"/>
    <n v="218"/>
    <n v="747"/>
    <n v="0"/>
    <n v="8119"/>
    <n v="116"/>
    <n v="247"/>
    <n v="465"/>
    <n v="408"/>
    <n v="590"/>
    <n v="815"/>
    <n v="5478"/>
    <n v="0"/>
    <n v="6553"/>
    <n v="77"/>
    <n v="154"/>
    <n v="318"/>
    <n v="293"/>
    <n v="371"/>
    <n v="607"/>
    <n v="4733"/>
    <n v="0"/>
    <n v="1566"/>
    <n v="39"/>
    <n v="93"/>
    <n v="147"/>
    <n v="115"/>
    <n v="219"/>
    <n v="208"/>
    <n v="745"/>
    <n v="0"/>
  </r>
  <r>
    <x v="2"/>
    <x v="6"/>
    <n v="2"/>
    <n v="0"/>
    <n v="0"/>
    <n v="1"/>
    <n v="0"/>
    <n v="0"/>
    <n v="0"/>
    <n v="0"/>
    <n v="1"/>
    <n v="10"/>
    <n v="0"/>
    <n v="0"/>
    <n v="10"/>
    <n v="0"/>
    <n v="0"/>
    <n v="0"/>
    <n v="0"/>
    <n v="0"/>
    <n v="9"/>
    <n v="0"/>
    <n v="0"/>
    <n v="9"/>
    <n v="0"/>
    <n v="0"/>
    <n v="0"/>
    <n v="0"/>
    <n v="0"/>
    <n v="1"/>
    <n v="0"/>
    <n v="0"/>
    <n v="1"/>
    <n v="0"/>
    <n v="0"/>
    <n v="0"/>
    <n v="0"/>
    <n v="0"/>
    <n v="10"/>
    <n v="0"/>
    <n v="0"/>
    <n v="10"/>
    <n v="0"/>
    <n v="0"/>
    <n v="0"/>
    <n v="0"/>
    <n v="0"/>
    <n v="9"/>
    <n v="0"/>
    <n v="0"/>
    <n v="9"/>
    <n v="0"/>
    <n v="0"/>
    <n v="0"/>
    <n v="0"/>
    <n v="0"/>
    <n v="1"/>
    <n v="0"/>
    <n v="0"/>
    <n v="1"/>
    <n v="0"/>
    <n v="0"/>
    <n v="0"/>
    <n v="0"/>
    <n v="0"/>
  </r>
  <r>
    <x v="2"/>
    <x v="7"/>
    <n v="2"/>
    <n v="2"/>
    <n v="0"/>
    <n v="0"/>
    <n v="0"/>
    <n v="0"/>
    <n v="0"/>
    <n v="0"/>
    <n v="0"/>
    <n v="2"/>
    <n v="2"/>
    <n v="0"/>
    <n v="0"/>
    <n v="0"/>
    <n v="0"/>
    <n v="0"/>
    <n v="0"/>
    <n v="0"/>
    <n v="2"/>
    <n v="2"/>
    <n v="0"/>
    <n v="0"/>
    <n v="0"/>
    <n v="0"/>
    <n v="0"/>
    <n v="0"/>
    <n v="0"/>
    <n v="0"/>
    <n v="0"/>
    <n v="0"/>
    <n v="0"/>
    <n v="0"/>
    <n v="0"/>
    <n v="0"/>
    <n v="0"/>
    <n v="0"/>
    <n v="0"/>
    <n v="0"/>
    <n v="0"/>
    <n v="0"/>
    <n v="0"/>
    <n v="0"/>
    <n v="0"/>
    <n v="0"/>
    <n v="0"/>
    <n v="0"/>
    <n v="0"/>
    <n v="0"/>
    <n v="0"/>
    <n v="0"/>
    <n v="0"/>
    <n v="0"/>
    <n v="0"/>
    <n v="0"/>
    <n v="0"/>
    <n v="0"/>
    <n v="0"/>
    <n v="0"/>
    <n v="0"/>
    <n v="0"/>
    <n v="0"/>
    <n v="0"/>
    <n v="0"/>
  </r>
  <r>
    <x v="2"/>
    <x v="8"/>
    <n v="84"/>
    <n v="20"/>
    <n v="12"/>
    <n v="23"/>
    <n v="12"/>
    <n v="6"/>
    <n v="6"/>
    <n v="4"/>
    <n v="1"/>
    <n v="2147"/>
    <n v="41"/>
    <n v="75"/>
    <n v="310"/>
    <n v="292"/>
    <n v="223"/>
    <n v="361"/>
    <n v="845"/>
    <n v="0"/>
    <n v="1480"/>
    <n v="34"/>
    <n v="55"/>
    <n v="255"/>
    <n v="249"/>
    <n v="162"/>
    <n v="320"/>
    <n v="405"/>
    <n v="0"/>
    <n v="667"/>
    <n v="7"/>
    <n v="20"/>
    <n v="55"/>
    <n v="43"/>
    <n v="61"/>
    <n v="41"/>
    <n v="440"/>
    <n v="0"/>
    <n v="2030"/>
    <n v="24"/>
    <n v="71"/>
    <n v="295"/>
    <n v="282"/>
    <n v="196"/>
    <n v="321"/>
    <n v="841"/>
    <n v="0"/>
    <n v="1409"/>
    <n v="19"/>
    <n v="52"/>
    <n v="240"/>
    <n v="243"/>
    <n v="153"/>
    <n v="300"/>
    <n v="402"/>
    <n v="0"/>
    <n v="621"/>
    <n v="5"/>
    <n v="19"/>
    <n v="55"/>
    <n v="39"/>
    <n v="43"/>
    <n v="21"/>
    <n v="439"/>
    <n v="0"/>
  </r>
  <r>
    <x v="2"/>
    <x v="9"/>
    <n v="360"/>
    <n v="206"/>
    <n v="67"/>
    <n v="45"/>
    <n v="22"/>
    <n v="13"/>
    <n v="4"/>
    <n v="2"/>
    <n v="1"/>
    <n v="3058"/>
    <n v="452"/>
    <n v="428"/>
    <n v="611"/>
    <n v="528"/>
    <n v="435"/>
    <n v="287"/>
    <n v="317"/>
    <n v="0"/>
    <n v="1510"/>
    <n v="266"/>
    <n v="285"/>
    <n v="328"/>
    <n v="212"/>
    <n v="179"/>
    <n v="95"/>
    <n v="145"/>
    <n v="0"/>
    <n v="1548"/>
    <n v="186"/>
    <n v="143"/>
    <n v="283"/>
    <n v="316"/>
    <n v="256"/>
    <n v="192"/>
    <n v="172"/>
    <n v="0"/>
    <n v="2538"/>
    <n v="211"/>
    <n v="357"/>
    <n v="514"/>
    <n v="445"/>
    <n v="414"/>
    <n v="287"/>
    <n v="310"/>
    <n v="0"/>
    <n v="1171"/>
    <n v="108"/>
    <n v="226"/>
    <n v="261"/>
    <n v="169"/>
    <n v="172"/>
    <n v="95"/>
    <n v="140"/>
    <n v="0"/>
    <n v="1367"/>
    <n v="103"/>
    <n v="131"/>
    <n v="253"/>
    <n v="276"/>
    <n v="242"/>
    <n v="192"/>
    <n v="170"/>
    <n v="0"/>
  </r>
  <r>
    <x v="2"/>
    <x v="10"/>
    <n v="7"/>
    <n v="0"/>
    <n v="0"/>
    <n v="4"/>
    <n v="2"/>
    <n v="0"/>
    <n v="1"/>
    <n v="0"/>
    <n v="0"/>
    <n v="151"/>
    <n v="0"/>
    <n v="0"/>
    <n v="54"/>
    <n v="44"/>
    <n v="0"/>
    <n v="53"/>
    <n v="0"/>
    <n v="0"/>
    <n v="32"/>
    <n v="0"/>
    <n v="0"/>
    <n v="14"/>
    <n v="16"/>
    <n v="0"/>
    <n v="2"/>
    <n v="0"/>
    <n v="0"/>
    <n v="119"/>
    <n v="0"/>
    <n v="0"/>
    <n v="40"/>
    <n v="28"/>
    <n v="0"/>
    <n v="51"/>
    <n v="0"/>
    <n v="0"/>
    <n v="151"/>
    <n v="0"/>
    <n v="0"/>
    <n v="54"/>
    <n v="44"/>
    <n v="0"/>
    <n v="53"/>
    <n v="0"/>
    <n v="0"/>
    <n v="32"/>
    <n v="0"/>
    <n v="0"/>
    <n v="14"/>
    <n v="16"/>
    <n v="0"/>
    <n v="2"/>
    <n v="0"/>
    <n v="0"/>
    <n v="119"/>
    <n v="0"/>
    <n v="0"/>
    <n v="40"/>
    <n v="28"/>
    <n v="0"/>
    <n v="51"/>
    <n v="0"/>
    <n v="0"/>
  </r>
  <r>
    <x v="2"/>
    <x v="11"/>
    <n v="214"/>
    <n v="198"/>
    <n v="12"/>
    <n v="2"/>
    <n v="0"/>
    <n v="1"/>
    <n v="0"/>
    <n v="0"/>
    <n v="1"/>
    <n v="506"/>
    <n v="372"/>
    <n v="67"/>
    <n v="27"/>
    <n v="0"/>
    <n v="40"/>
    <n v="0"/>
    <n v="0"/>
    <n v="0"/>
    <n v="287"/>
    <n v="206"/>
    <n v="41"/>
    <n v="22"/>
    <n v="0"/>
    <n v="18"/>
    <n v="0"/>
    <n v="0"/>
    <n v="0"/>
    <n v="219"/>
    <n v="166"/>
    <n v="26"/>
    <n v="5"/>
    <n v="0"/>
    <n v="22"/>
    <n v="0"/>
    <n v="0"/>
    <n v="0"/>
    <n v="171"/>
    <n v="73"/>
    <n v="33"/>
    <n v="25"/>
    <n v="0"/>
    <n v="40"/>
    <n v="0"/>
    <n v="0"/>
    <n v="0"/>
    <n v="88"/>
    <n v="27"/>
    <n v="22"/>
    <n v="21"/>
    <n v="0"/>
    <n v="18"/>
    <n v="0"/>
    <n v="0"/>
    <n v="0"/>
    <n v="83"/>
    <n v="46"/>
    <n v="11"/>
    <n v="4"/>
    <n v="0"/>
    <n v="22"/>
    <n v="0"/>
    <n v="0"/>
    <n v="0"/>
  </r>
  <r>
    <x v="2"/>
    <x v="12"/>
    <n v="37"/>
    <n v="30"/>
    <n v="4"/>
    <n v="1"/>
    <n v="1"/>
    <n v="1"/>
    <n v="0"/>
    <n v="0"/>
    <n v="0"/>
    <n v="168"/>
    <n v="61"/>
    <n v="25"/>
    <n v="17"/>
    <n v="27"/>
    <n v="38"/>
    <n v="0"/>
    <n v="0"/>
    <n v="0"/>
    <n v="99"/>
    <n v="38"/>
    <n v="13"/>
    <n v="11"/>
    <n v="15"/>
    <n v="22"/>
    <n v="0"/>
    <n v="0"/>
    <n v="0"/>
    <n v="69"/>
    <n v="23"/>
    <n v="12"/>
    <n v="6"/>
    <n v="12"/>
    <n v="16"/>
    <n v="0"/>
    <n v="0"/>
    <n v="0"/>
    <n v="126"/>
    <n v="26"/>
    <n v="23"/>
    <n v="15"/>
    <n v="25"/>
    <n v="37"/>
    <n v="0"/>
    <n v="0"/>
    <n v="0"/>
    <n v="67"/>
    <n v="12"/>
    <n v="11"/>
    <n v="9"/>
    <n v="14"/>
    <n v="21"/>
    <n v="0"/>
    <n v="0"/>
    <n v="0"/>
    <n v="59"/>
    <n v="14"/>
    <n v="12"/>
    <n v="6"/>
    <n v="11"/>
    <n v="16"/>
    <n v="0"/>
    <n v="0"/>
    <n v="0"/>
  </r>
  <r>
    <x v="2"/>
    <x v="13"/>
    <n v="202"/>
    <n v="114"/>
    <n v="44"/>
    <n v="26"/>
    <n v="9"/>
    <n v="5"/>
    <n v="4"/>
    <n v="0"/>
    <n v="0"/>
    <n v="1490"/>
    <n v="229"/>
    <n v="280"/>
    <n v="361"/>
    <n v="207"/>
    <n v="170"/>
    <n v="243"/>
    <n v="0"/>
    <n v="0"/>
    <n v="580"/>
    <n v="83"/>
    <n v="113"/>
    <n v="121"/>
    <n v="82"/>
    <n v="76"/>
    <n v="105"/>
    <n v="0"/>
    <n v="0"/>
    <n v="910"/>
    <n v="146"/>
    <n v="167"/>
    <n v="240"/>
    <n v="125"/>
    <n v="94"/>
    <n v="138"/>
    <n v="0"/>
    <n v="0"/>
    <n v="1198"/>
    <n v="101"/>
    <n v="216"/>
    <n v="330"/>
    <n v="138"/>
    <n v="170"/>
    <n v="243"/>
    <n v="0"/>
    <n v="0"/>
    <n v="453"/>
    <n v="38"/>
    <n v="79"/>
    <n v="109"/>
    <n v="46"/>
    <n v="76"/>
    <n v="105"/>
    <n v="0"/>
    <n v="0"/>
    <n v="745"/>
    <n v="63"/>
    <n v="137"/>
    <n v="221"/>
    <n v="92"/>
    <n v="94"/>
    <n v="138"/>
    <n v="0"/>
    <n v="0"/>
  </r>
  <r>
    <x v="2"/>
    <x v="14"/>
    <n v="143"/>
    <n v="114"/>
    <n v="12"/>
    <n v="8"/>
    <n v="3"/>
    <n v="2"/>
    <n v="2"/>
    <n v="1"/>
    <n v="1"/>
    <n v="788"/>
    <n v="192"/>
    <n v="73"/>
    <n v="105"/>
    <n v="74"/>
    <n v="63"/>
    <n v="147"/>
    <n v="134"/>
    <n v="0"/>
    <n v="354"/>
    <n v="59"/>
    <n v="23"/>
    <n v="37"/>
    <n v="51"/>
    <n v="43"/>
    <n v="94"/>
    <n v="47"/>
    <n v="0"/>
    <n v="434"/>
    <n v="133"/>
    <n v="50"/>
    <n v="68"/>
    <n v="23"/>
    <n v="20"/>
    <n v="53"/>
    <n v="87"/>
    <n v="0"/>
    <n v="610"/>
    <n v="85"/>
    <n v="56"/>
    <n v="78"/>
    <n v="61"/>
    <n v="51"/>
    <n v="145"/>
    <n v="134"/>
    <n v="0"/>
    <n v="267"/>
    <n v="20"/>
    <n v="13"/>
    <n v="26"/>
    <n v="38"/>
    <n v="31"/>
    <n v="92"/>
    <n v="47"/>
    <n v="0"/>
    <n v="343"/>
    <n v="65"/>
    <n v="43"/>
    <n v="52"/>
    <n v="23"/>
    <n v="20"/>
    <n v="53"/>
    <n v="87"/>
    <n v="0"/>
  </r>
  <r>
    <x v="2"/>
    <x v="15"/>
    <n v="64"/>
    <n v="49"/>
    <n v="11"/>
    <n v="2"/>
    <n v="2"/>
    <n v="0"/>
    <n v="0"/>
    <n v="0"/>
    <n v="0"/>
    <n v="213"/>
    <n v="75"/>
    <n v="65"/>
    <n v="23"/>
    <n v="50"/>
    <n v="0"/>
    <n v="0"/>
    <n v="0"/>
    <n v="0"/>
    <n v="82"/>
    <n v="21"/>
    <n v="26"/>
    <n v="7"/>
    <n v="28"/>
    <n v="0"/>
    <n v="0"/>
    <n v="0"/>
    <n v="0"/>
    <n v="131"/>
    <n v="54"/>
    <n v="39"/>
    <n v="16"/>
    <n v="22"/>
    <n v="0"/>
    <n v="0"/>
    <n v="0"/>
    <n v="0"/>
    <n v="141"/>
    <n v="23"/>
    <n v="49"/>
    <n v="21"/>
    <n v="48"/>
    <n v="0"/>
    <n v="0"/>
    <n v="0"/>
    <n v="0"/>
    <n v="56"/>
    <n v="7"/>
    <n v="18"/>
    <n v="5"/>
    <n v="26"/>
    <n v="0"/>
    <n v="0"/>
    <n v="0"/>
    <n v="0"/>
    <n v="85"/>
    <n v="16"/>
    <n v="31"/>
    <n v="16"/>
    <n v="22"/>
    <n v="0"/>
    <n v="0"/>
    <n v="0"/>
    <n v="0"/>
  </r>
  <r>
    <x v="2"/>
    <x v="16"/>
    <n v="118"/>
    <n v="39"/>
    <n v="34"/>
    <n v="24"/>
    <n v="9"/>
    <n v="7"/>
    <n v="2"/>
    <n v="3"/>
    <n v="0"/>
    <n v="1690"/>
    <n v="80"/>
    <n v="225"/>
    <n v="332"/>
    <n v="213"/>
    <n v="252"/>
    <n v="136"/>
    <n v="452"/>
    <n v="0"/>
    <n v="386"/>
    <n v="38"/>
    <n v="47"/>
    <n v="90"/>
    <n v="44"/>
    <n v="37"/>
    <n v="30"/>
    <n v="100"/>
    <n v="0"/>
    <n v="1304"/>
    <n v="42"/>
    <n v="178"/>
    <n v="242"/>
    <n v="169"/>
    <n v="215"/>
    <n v="106"/>
    <n v="352"/>
    <n v="0"/>
    <n v="1508"/>
    <n v="42"/>
    <n v="192"/>
    <n v="261"/>
    <n v="203"/>
    <n v="232"/>
    <n v="136"/>
    <n v="442"/>
    <n v="0"/>
    <n v="302"/>
    <n v="6"/>
    <n v="25"/>
    <n v="67"/>
    <n v="41"/>
    <n v="35"/>
    <n v="30"/>
    <n v="98"/>
    <n v="0"/>
    <n v="1206"/>
    <n v="36"/>
    <n v="167"/>
    <n v="194"/>
    <n v="162"/>
    <n v="197"/>
    <n v="106"/>
    <n v="344"/>
    <n v="0"/>
  </r>
  <r>
    <x v="2"/>
    <x v="17"/>
    <n v="5"/>
    <n v="0"/>
    <n v="2"/>
    <n v="1"/>
    <n v="0"/>
    <n v="1"/>
    <n v="0"/>
    <n v="1"/>
    <n v="0"/>
    <n v="159"/>
    <n v="0"/>
    <n v="12"/>
    <n v="10"/>
    <n v="0"/>
    <n v="31"/>
    <n v="0"/>
    <n v="106"/>
    <n v="0"/>
    <n v="93"/>
    <n v="0"/>
    <n v="5"/>
    <n v="5"/>
    <n v="0"/>
    <n v="14"/>
    <n v="0"/>
    <n v="69"/>
    <n v="0"/>
    <n v="66"/>
    <n v="0"/>
    <n v="7"/>
    <n v="5"/>
    <n v="0"/>
    <n v="17"/>
    <n v="0"/>
    <n v="37"/>
    <n v="0"/>
    <n v="159"/>
    <n v="0"/>
    <n v="12"/>
    <n v="10"/>
    <n v="0"/>
    <n v="31"/>
    <n v="0"/>
    <n v="106"/>
    <n v="0"/>
    <n v="93"/>
    <n v="0"/>
    <n v="5"/>
    <n v="5"/>
    <n v="0"/>
    <n v="14"/>
    <n v="0"/>
    <n v="69"/>
    <n v="0"/>
    <n v="66"/>
    <n v="0"/>
    <n v="7"/>
    <n v="5"/>
    <n v="0"/>
    <n v="17"/>
    <n v="0"/>
    <n v="37"/>
    <n v="0"/>
  </r>
  <r>
    <x v="2"/>
    <x v="18"/>
    <n v="118"/>
    <n v="69"/>
    <n v="20"/>
    <n v="13"/>
    <n v="4"/>
    <n v="3"/>
    <n v="5"/>
    <n v="1"/>
    <n v="3"/>
    <n v="1161"/>
    <n v="157"/>
    <n v="134"/>
    <n v="192"/>
    <n v="93"/>
    <n v="100"/>
    <n v="362"/>
    <n v="123"/>
    <n v="0"/>
    <n v="884"/>
    <n v="113"/>
    <n v="99"/>
    <n v="157"/>
    <n v="68"/>
    <n v="90"/>
    <n v="292"/>
    <n v="65"/>
    <n v="0"/>
    <n v="277"/>
    <n v="44"/>
    <n v="35"/>
    <n v="35"/>
    <n v="25"/>
    <n v="10"/>
    <n v="70"/>
    <n v="58"/>
    <n v="0"/>
    <n v="1047"/>
    <n v="99"/>
    <n v="110"/>
    <n v="166"/>
    <n v="91"/>
    <n v="97"/>
    <n v="362"/>
    <n v="122"/>
    <n v="0"/>
    <n v="790"/>
    <n v="64"/>
    <n v="79"/>
    <n v="137"/>
    <n v="66"/>
    <n v="88"/>
    <n v="292"/>
    <n v="64"/>
    <n v="0"/>
    <n v="257"/>
    <n v="35"/>
    <n v="31"/>
    <n v="29"/>
    <n v="25"/>
    <n v="9"/>
    <n v="70"/>
    <n v="58"/>
    <n v="0"/>
  </r>
  <r>
    <x v="2"/>
    <x v="19"/>
    <n v="2"/>
    <n v="1"/>
    <n v="1"/>
    <n v="0"/>
    <n v="0"/>
    <n v="0"/>
    <n v="0"/>
    <n v="0"/>
    <n v="0"/>
    <n v="9"/>
    <n v="3"/>
    <n v="6"/>
    <n v="0"/>
    <n v="0"/>
    <n v="0"/>
    <n v="0"/>
    <n v="0"/>
    <n v="0"/>
    <n v="4"/>
    <n v="2"/>
    <n v="2"/>
    <n v="0"/>
    <n v="0"/>
    <n v="0"/>
    <n v="0"/>
    <n v="0"/>
    <n v="0"/>
    <n v="5"/>
    <n v="1"/>
    <n v="4"/>
    <n v="0"/>
    <n v="0"/>
    <n v="0"/>
    <n v="0"/>
    <n v="0"/>
    <n v="0"/>
    <n v="6"/>
    <n v="1"/>
    <n v="5"/>
    <n v="0"/>
    <n v="0"/>
    <n v="0"/>
    <n v="0"/>
    <n v="0"/>
    <n v="0"/>
    <n v="1"/>
    <n v="0"/>
    <n v="1"/>
    <n v="0"/>
    <n v="0"/>
    <n v="0"/>
    <n v="0"/>
    <n v="0"/>
    <n v="0"/>
    <n v="5"/>
    <n v="1"/>
    <n v="4"/>
    <n v="0"/>
    <n v="0"/>
    <n v="0"/>
    <n v="0"/>
    <n v="0"/>
    <n v="0"/>
  </r>
  <r>
    <x v="2"/>
    <x v="20"/>
    <n v="476"/>
    <n v="225"/>
    <n v="111"/>
    <n v="64"/>
    <n v="23"/>
    <n v="21"/>
    <n v="14"/>
    <n v="16"/>
    <n v="2"/>
    <n v="9886"/>
    <n v="511"/>
    <n v="731"/>
    <n v="834"/>
    <n v="572"/>
    <n v="818"/>
    <n v="895"/>
    <n v="5525"/>
    <n v="0"/>
    <n v="7962"/>
    <n v="360"/>
    <n v="531"/>
    <n v="623"/>
    <n v="438"/>
    <n v="555"/>
    <n v="677"/>
    <n v="4778"/>
    <n v="0"/>
    <n v="1924"/>
    <n v="151"/>
    <n v="200"/>
    <n v="211"/>
    <n v="134"/>
    <n v="263"/>
    <n v="218"/>
    <n v="747"/>
    <n v="0"/>
    <n v="9010"/>
    <n v="224"/>
    <n v="525"/>
    <n v="724"/>
    <n v="522"/>
    <n v="720"/>
    <n v="817"/>
    <n v="5478"/>
    <n v="0"/>
    <n v="7281"/>
    <n v="137"/>
    <n v="370"/>
    <n v="542"/>
    <n v="403"/>
    <n v="487"/>
    <n v="609"/>
    <n v="4733"/>
    <n v="0"/>
    <n v="1729"/>
    <n v="87"/>
    <n v="155"/>
    <n v="182"/>
    <n v="119"/>
    <n v="233"/>
    <n v="208"/>
    <n v="745"/>
    <n v="0"/>
  </r>
  <r>
    <x v="2"/>
    <x v="21"/>
    <n v="1356"/>
    <n v="841"/>
    <n v="218"/>
    <n v="150"/>
    <n v="64"/>
    <n v="39"/>
    <n v="24"/>
    <n v="12"/>
    <n v="8"/>
    <n v="11543"/>
    <n v="1661"/>
    <n v="1384"/>
    <n v="2052"/>
    <n v="1528"/>
    <n v="1352"/>
    <n v="1589"/>
    <n v="1977"/>
    <n v="0"/>
    <n v="5798"/>
    <n v="860"/>
    <n v="707"/>
    <n v="1056"/>
    <n v="765"/>
    <n v="641"/>
    <n v="938"/>
    <n v="831"/>
    <n v="0"/>
    <n v="5745"/>
    <n v="801"/>
    <n v="677"/>
    <n v="996"/>
    <n v="763"/>
    <n v="711"/>
    <n v="651"/>
    <n v="1146"/>
    <n v="0"/>
    <n v="9689"/>
    <n v="684"/>
    <n v="1119"/>
    <n v="1779"/>
    <n v="1337"/>
    <n v="1268"/>
    <n v="1547"/>
    <n v="1955"/>
    <n v="0"/>
    <n v="4737"/>
    <n v="301"/>
    <n v="530"/>
    <n v="903"/>
    <n v="659"/>
    <n v="608"/>
    <n v="916"/>
    <n v="820"/>
    <n v="0"/>
    <n v="4952"/>
    <n v="383"/>
    <n v="589"/>
    <n v="876"/>
    <n v="678"/>
    <n v="660"/>
    <n v="631"/>
    <n v="1135"/>
    <n v="0"/>
  </r>
  <r>
    <x v="3"/>
    <x v="0"/>
    <n v="1762"/>
    <n v="1015"/>
    <n v="321"/>
    <n v="205"/>
    <n v="85"/>
    <n v="57"/>
    <n v="38"/>
    <n v="31"/>
    <n v="10"/>
    <n v="21696"/>
    <n v="2076"/>
    <n v="2107"/>
    <n v="2763"/>
    <n v="2057"/>
    <n v="2054"/>
    <n v="2398"/>
    <n v="8241"/>
    <n v="0"/>
    <n v="13970"/>
    <n v="1177"/>
    <n v="1241"/>
    <n v="1610"/>
    <n v="1191"/>
    <n v="1051"/>
    <n v="1553"/>
    <n v="6147"/>
    <n v="0"/>
    <n v="7707"/>
    <n v="890"/>
    <n v="866"/>
    <n v="1143"/>
    <n v="866"/>
    <n v="1003"/>
    <n v="845"/>
    <n v="2094"/>
    <n v="0"/>
    <n v="19273"/>
    <n v="858"/>
    <n v="1679"/>
    <n v="2475"/>
    <n v="1929"/>
    <n v="1899"/>
    <n v="2260"/>
    <n v="8173"/>
    <n v="0"/>
    <n v="12361"/>
    <n v="426"/>
    <n v="931"/>
    <n v="1408"/>
    <n v="1111"/>
    <n v="959"/>
    <n v="1441"/>
    <n v="6085"/>
    <n v="0"/>
    <n v="6894"/>
    <n v="424"/>
    <n v="748"/>
    <n v="1057"/>
    <n v="818"/>
    <n v="940"/>
    <n v="819"/>
    <n v="2088"/>
    <n v="0"/>
  </r>
  <r>
    <x v="3"/>
    <x v="1"/>
    <n v="2"/>
    <n v="1"/>
    <n v="1"/>
    <n v="0"/>
    <n v="0"/>
    <n v="0"/>
    <n v="0"/>
    <n v="0"/>
    <n v="0"/>
    <n v="8"/>
    <n v="3"/>
    <n v="5"/>
    <n v="0"/>
    <n v="0"/>
    <n v="0"/>
    <n v="0"/>
    <n v="0"/>
    <n v="0"/>
    <n v="4"/>
    <n v="2"/>
    <n v="2"/>
    <n v="0"/>
    <n v="0"/>
    <n v="0"/>
    <n v="0"/>
    <n v="0"/>
    <n v="0"/>
    <n v="4"/>
    <n v="1"/>
    <n v="3"/>
    <n v="0"/>
    <n v="0"/>
    <n v="0"/>
    <n v="0"/>
    <n v="0"/>
    <n v="0"/>
    <n v="3"/>
    <n v="2"/>
    <n v="1"/>
    <n v="0"/>
    <n v="0"/>
    <n v="0"/>
    <n v="0"/>
    <n v="0"/>
    <n v="0"/>
    <n v="1"/>
    <n v="1"/>
    <n v="0"/>
    <n v="0"/>
    <n v="0"/>
    <n v="0"/>
    <n v="0"/>
    <n v="0"/>
    <n v="0"/>
    <n v="2"/>
    <n v="1"/>
    <n v="1"/>
    <n v="0"/>
    <n v="0"/>
    <n v="0"/>
    <n v="0"/>
    <n v="0"/>
    <n v="0"/>
  </r>
  <r>
    <x v="3"/>
    <x v="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4"/>
    <n v="225"/>
    <n v="129"/>
    <n v="61"/>
    <n v="25"/>
    <n v="5"/>
    <n v="4"/>
    <n v="1"/>
    <n v="0"/>
    <n v="0"/>
    <n v="1295"/>
    <n v="294"/>
    <n v="406"/>
    <n v="302"/>
    <n v="115"/>
    <n v="128"/>
    <n v="50"/>
    <n v="0"/>
    <n v="0"/>
    <n v="1045"/>
    <n v="214"/>
    <n v="315"/>
    <n v="238"/>
    <n v="106"/>
    <n v="122"/>
    <n v="50"/>
    <n v="0"/>
    <n v="0"/>
    <n v="248"/>
    <n v="78"/>
    <n v="91"/>
    <n v="64"/>
    <n v="9"/>
    <n v="6"/>
    <n v="0"/>
    <n v="0"/>
    <n v="0"/>
    <n v="860"/>
    <n v="122"/>
    <n v="282"/>
    <n v="243"/>
    <n v="104"/>
    <n v="107"/>
    <n v="2"/>
    <n v="0"/>
    <n v="0"/>
    <n v="703"/>
    <n v="82"/>
    <n v="222"/>
    <n v="198"/>
    <n v="97"/>
    <n v="102"/>
    <n v="2"/>
    <n v="0"/>
    <n v="0"/>
    <n v="155"/>
    <n v="38"/>
    <n v="60"/>
    <n v="45"/>
    <n v="7"/>
    <n v="5"/>
    <n v="0"/>
    <n v="0"/>
    <n v="0"/>
  </r>
  <r>
    <x v="3"/>
    <x v="5"/>
    <n v="241"/>
    <n v="89"/>
    <n v="50"/>
    <n v="35"/>
    <n v="21"/>
    <n v="13"/>
    <n v="14"/>
    <n v="17"/>
    <n v="2"/>
    <n v="8742"/>
    <n v="197"/>
    <n v="337"/>
    <n v="461"/>
    <n v="502"/>
    <n v="511"/>
    <n v="853"/>
    <n v="5881"/>
    <n v="0"/>
    <n v="7084"/>
    <n v="136"/>
    <n v="235"/>
    <n v="324"/>
    <n v="377"/>
    <n v="297"/>
    <n v="642"/>
    <n v="5073"/>
    <n v="0"/>
    <n v="1658"/>
    <n v="61"/>
    <n v="102"/>
    <n v="137"/>
    <n v="125"/>
    <n v="214"/>
    <n v="211"/>
    <n v="808"/>
    <n v="0"/>
    <n v="8320"/>
    <n v="89"/>
    <n v="252"/>
    <n v="401"/>
    <n v="467"/>
    <n v="467"/>
    <n v="815"/>
    <n v="5829"/>
    <n v="0"/>
    <n v="6759"/>
    <n v="56"/>
    <n v="169"/>
    <n v="275"/>
    <n v="354"/>
    <n v="266"/>
    <n v="616"/>
    <n v="5023"/>
    <n v="0"/>
    <n v="1561"/>
    <n v="33"/>
    <n v="83"/>
    <n v="126"/>
    <n v="113"/>
    <n v="201"/>
    <n v="199"/>
    <n v="806"/>
    <n v="0"/>
  </r>
  <r>
    <x v="3"/>
    <x v="6"/>
    <n v="1"/>
    <n v="0"/>
    <n v="0"/>
    <n v="1"/>
    <n v="0"/>
    <n v="0"/>
    <n v="0"/>
    <n v="0"/>
    <n v="0"/>
    <n v="10"/>
    <n v="0"/>
    <n v="0"/>
    <n v="10"/>
    <n v="0"/>
    <n v="0"/>
    <n v="0"/>
    <n v="0"/>
    <n v="0"/>
    <n v="9"/>
    <n v="0"/>
    <n v="0"/>
    <n v="9"/>
    <n v="0"/>
    <n v="0"/>
    <n v="0"/>
    <n v="0"/>
    <n v="0"/>
    <n v="1"/>
    <n v="0"/>
    <n v="0"/>
    <n v="1"/>
    <n v="0"/>
    <n v="0"/>
    <n v="0"/>
    <n v="0"/>
    <n v="0"/>
    <n v="10"/>
    <n v="0"/>
    <n v="0"/>
    <n v="10"/>
    <n v="0"/>
    <n v="0"/>
    <n v="0"/>
    <n v="0"/>
    <n v="0"/>
    <n v="9"/>
    <n v="0"/>
    <n v="0"/>
    <n v="9"/>
    <n v="0"/>
    <n v="0"/>
    <n v="0"/>
    <n v="0"/>
    <n v="0"/>
    <n v="1"/>
    <n v="0"/>
    <n v="0"/>
    <n v="1"/>
    <n v="0"/>
    <n v="0"/>
    <n v="0"/>
    <n v="0"/>
    <n v="0"/>
  </r>
  <r>
    <x v="3"/>
    <x v="7"/>
    <n v="2"/>
    <n v="2"/>
    <n v="0"/>
    <n v="0"/>
    <n v="0"/>
    <n v="0"/>
    <n v="0"/>
    <n v="0"/>
    <n v="0"/>
    <n v="2"/>
    <n v="2"/>
    <n v="0"/>
    <n v="0"/>
    <n v="0"/>
    <n v="0"/>
    <n v="0"/>
    <n v="0"/>
    <n v="0"/>
    <n v="2"/>
    <n v="2"/>
    <n v="0"/>
    <n v="0"/>
    <n v="0"/>
    <n v="0"/>
    <n v="0"/>
    <n v="0"/>
    <n v="0"/>
    <n v="0"/>
    <n v="0"/>
    <n v="0"/>
    <n v="0"/>
    <n v="0"/>
    <n v="0"/>
    <n v="0"/>
    <n v="0"/>
    <n v="0"/>
    <n v="0"/>
    <n v="0"/>
    <n v="0"/>
    <n v="0"/>
    <n v="0"/>
    <n v="0"/>
    <n v="0"/>
    <n v="0"/>
    <n v="0"/>
    <n v="0"/>
    <n v="0"/>
    <n v="0"/>
    <n v="0"/>
    <n v="0"/>
    <n v="0"/>
    <n v="0"/>
    <n v="0"/>
    <n v="0"/>
    <n v="0"/>
    <n v="0"/>
    <n v="0"/>
    <n v="0"/>
    <n v="0"/>
    <n v="0"/>
    <n v="0"/>
    <n v="0"/>
    <n v="0"/>
  </r>
  <r>
    <x v="3"/>
    <x v="8"/>
    <n v="79"/>
    <n v="22"/>
    <n v="14"/>
    <n v="15"/>
    <n v="10"/>
    <n v="7"/>
    <n v="7"/>
    <n v="4"/>
    <n v="0"/>
    <n v="2164"/>
    <n v="50"/>
    <n v="103"/>
    <n v="213"/>
    <n v="254"/>
    <n v="237"/>
    <n v="421"/>
    <n v="886"/>
    <n v="0"/>
    <n v="1452"/>
    <n v="33"/>
    <n v="82"/>
    <n v="192"/>
    <n v="190"/>
    <n v="189"/>
    <n v="330"/>
    <n v="436"/>
    <n v="0"/>
    <n v="706"/>
    <n v="11"/>
    <n v="21"/>
    <n v="21"/>
    <n v="64"/>
    <n v="48"/>
    <n v="91"/>
    <n v="450"/>
    <n v="0"/>
    <n v="2066"/>
    <n v="31"/>
    <n v="92"/>
    <n v="199"/>
    <n v="246"/>
    <n v="210"/>
    <n v="407"/>
    <n v="881"/>
    <n v="0"/>
    <n v="1386"/>
    <n v="19"/>
    <n v="74"/>
    <n v="181"/>
    <n v="183"/>
    <n v="178"/>
    <n v="319"/>
    <n v="432"/>
    <n v="0"/>
    <n v="674"/>
    <n v="6"/>
    <n v="18"/>
    <n v="18"/>
    <n v="63"/>
    <n v="32"/>
    <n v="88"/>
    <n v="449"/>
    <n v="0"/>
  </r>
  <r>
    <x v="3"/>
    <x v="9"/>
    <n v="356"/>
    <n v="203"/>
    <n v="60"/>
    <n v="51"/>
    <n v="20"/>
    <n v="12"/>
    <n v="4"/>
    <n v="4"/>
    <n v="2"/>
    <n v="3305"/>
    <n v="457"/>
    <n v="391"/>
    <n v="699"/>
    <n v="498"/>
    <n v="420"/>
    <n v="270"/>
    <n v="570"/>
    <n v="0"/>
    <n v="1667"/>
    <n v="265"/>
    <n v="251"/>
    <n v="374"/>
    <n v="234"/>
    <n v="170"/>
    <n v="133"/>
    <n v="240"/>
    <n v="0"/>
    <n v="1638"/>
    <n v="192"/>
    <n v="140"/>
    <n v="325"/>
    <n v="264"/>
    <n v="250"/>
    <n v="137"/>
    <n v="330"/>
    <n v="0"/>
    <n v="2884"/>
    <n v="211"/>
    <n v="345"/>
    <n v="644"/>
    <n v="465"/>
    <n v="413"/>
    <n v="243"/>
    <n v="563"/>
    <n v="0"/>
    <n v="1390"/>
    <n v="105"/>
    <n v="214"/>
    <n v="334"/>
    <n v="220"/>
    <n v="165"/>
    <n v="117"/>
    <n v="235"/>
    <n v="0"/>
    <n v="1494"/>
    <n v="106"/>
    <n v="131"/>
    <n v="310"/>
    <n v="245"/>
    <n v="248"/>
    <n v="126"/>
    <n v="328"/>
    <n v="0"/>
  </r>
  <r>
    <x v="3"/>
    <x v="10"/>
    <n v="6"/>
    <n v="0"/>
    <n v="0"/>
    <n v="2"/>
    <n v="3"/>
    <n v="0"/>
    <n v="1"/>
    <n v="0"/>
    <n v="0"/>
    <n v="146"/>
    <n v="0"/>
    <n v="0"/>
    <n v="25"/>
    <n v="65"/>
    <n v="0"/>
    <n v="56"/>
    <n v="0"/>
    <n v="0"/>
    <n v="32"/>
    <n v="0"/>
    <n v="0"/>
    <n v="13"/>
    <n v="17"/>
    <n v="0"/>
    <n v="2"/>
    <n v="0"/>
    <n v="0"/>
    <n v="114"/>
    <n v="0"/>
    <n v="0"/>
    <n v="12"/>
    <n v="48"/>
    <n v="0"/>
    <n v="54"/>
    <n v="0"/>
    <n v="0"/>
    <n v="146"/>
    <n v="0"/>
    <n v="0"/>
    <n v="25"/>
    <n v="65"/>
    <n v="0"/>
    <n v="56"/>
    <n v="0"/>
    <n v="0"/>
    <n v="32"/>
    <n v="0"/>
    <n v="0"/>
    <n v="13"/>
    <n v="17"/>
    <n v="0"/>
    <n v="2"/>
    <n v="0"/>
    <n v="0"/>
    <n v="114"/>
    <n v="0"/>
    <n v="0"/>
    <n v="12"/>
    <n v="48"/>
    <n v="0"/>
    <n v="54"/>
    <n v="0"/>
    <n v="0"/>
  </r>
  <r>
    <x v="3"/>
    <x v="11"/>
    <n v="190"/>
    <n v="176"/>
    <n v="12"/>
    <n v="1"/>
    <n v="0"/>
    <n v="1"/>
    <n v="0"/>
    <n v="0"/>
    <n v="0"/>
    <n v="445"/>
    <n v="324"/>
    <n v="73"/>
    <n v="10"/>
    <n v="0"/>
    <n v="38"/>
    <n v="0"/>
    <n v="0"/>
    <n v="0"/>
    <n v="250"/>
    <n v="180"/>
    <n v="45"/>
    <n v="7"/>
    <n v="0"/>
    <n v="18"/>
    <n v="0"/>
    <n v="0"/>
    <n v="0"/>
    <n v="195"/>
    <n v="144"/>
    <n v="28"/>
    <n v="3"/>
    <n v="0"/>
    <n v="20"/>
    <n v="0"/>
    <n v="0"/>
    <n v="0"/>
    <n v="140"/>
    <n v="53"/>
    <n v="41"/>
    <n v="8"/>
    <n v="0"/>
    <n v="38"/>
    <n v="0"/>
    <n v="0"/>
    <n v="0"/>
    <n v="67"/>
    <n v="19"/>
    <n v="24"/>
    <n v="6"/>
    <n v="0"/>
    <n v="18"/>
    <n v="0"/>
    <n v="0"/>
    <n v="0"/>
    <n v="73"/>
    <n v="34"/>
    <n v="17"/>
    <n v="2"/>
    <n v="0"/>
    <n v="20"/>
    <n v="0"/>
    <n v="0"/>
    <n v="0"/>
  </r>
  <r>
    <x v="3"/>
    <x v="12"/>
    <n v="41"/>
    <n v="28"/>
    <n v="8"/>
    <n v="2"/>
    <n v="1"/>
    <n v="1"/>
    <n v="0"/>
    <n v="1"/>
    <n v="0"/>
    <n v="301"/>
    <n v="54"/>
    <n v="50"/>
    <n v="28"/>
    <n v="27"/>
    <n v="38"/>
    <n v="0"/>
    <n v="104"/>
    <n v="0"/>
    <n v="217"/>
    <n v="34"/>
    <n v="23"/>
    <n v="22"/>
    <n v="15"/>
    <n v="22"/>
    <n v="0"/>
    <n v="101"/>
    <n v="0"/>
    <n v="84"/>
    <n v="20"/>
    <n v="27"/>
    <n v="6"/>
    <n v="12"/>
    <n v="16"/>
    <n v="0"/>
    <n v="3"/>
    <n v="0"/>
    <n v="251"/>
    <n v="22"/>
    <n v="39"/>
    <n v="25"/>
    <n v="24"/>
    <n v="37"/>
    <n v="0"/>
    <n v="104"/>
    <n v="0"/>
    <n v="178"/>
    <n v="9"/>
    <n v="14"/>
    <n v="19"/>
    <n v="14"/>
    <n v="21"/>
    <n v="0"/>
    <n v="101"/>
    <n v="0"/>
    <n v="73"/>
    <n v="13"/>
    <n v="25"/>
    <n v="6"/>
    <n v="10"/>
    <n v="16"/>
    <n v="0"/>
    <n v="3"/>
    <n v="0"/>
  </r>
  <r>
    <x v="3"/>
    <x v="13"/>
    <n v="189"/>
    <n v="106"/>
    <n v="39"/>
    <n v="30"/>
    <n v="6"/>
    <n v="5"/>
    <n v="2"/>
    <n v="0"/>
    <n v="1"/>
    <n v="1336"/>
    <n v="213"/>
    <n v="246"/>
    <n v="434"/>
    <n v="144"/>
    <n v="185"/>
    <n v="114"/>
    <n v="0"/>
    <n v="0"/>
    <n v="493"/>
    <n v="81"/>
    <n v="90"/>
    <n v="161"/>
    <n v="36"/>
    <n v="71"/>
    <n v="54"/>
    <n v="0"/>
    <n v="0"/>
    <n v="843"/>
    <n v="132"/>
    <n v="156"/>
    <n v="273"/>
    <n v="108"/>
    <n v="114"/>
    <n v="60"/>
    <n v="0"/>
    <n v="0"/>
    <n v="1159"/>
    <n v="87"/>
    <n v="206"/>
    <n v="423"/>
    <n v="144"/>
    <n v="185"/>
    <n v="114"/>
    <n v="0"/>
    <n v="0"/>
    <n v="407"/>
    <n v="29"/>
    <n v="64"/>
    <n v="153"/>
    <n v="36"/>
    <n v="71"/>
    <n v="54"/>
    <n v="0"/>
    <n v="0"/>
    <n v="752"/>
    <n v="58"/>
    <n v="142"/>
    <n v="270"/>
    <n v="108"/>
    <n v="114"/>
    <n v="60"/>
    <n v="0"/>
    <n v="0"/>
  </r>
  <r>
    <x v="3"/>
    <x v="14"/>
    <n v="131"/>
    <n v="104"/>
    <n v="10"/>
    <n v="8"/>
    <n v="2"/>
    <n v="2"/>
    <n v="1"/>
    <n v="1"/>
    <n v="3"/>
    <n v="697"/>
    <n v="194"/>
    <n v="57"/>
    <n v="115"/>
    <n v="46"/>
    <n v="77"/>
    <n v="75"/>
    <n v="133"/>
    <n v="0"/>
    <n v="314"/>
    <n v="69"/>
    <n v="20"/>
    <n v="53"/>
    <n v="27"/>
    <n v="52"/>
    <n v="48"/>
    <n v="45"/>
    <n v="0"/>
    <n v="383"/>
    <n v="125"/>
    <n v="37"/>
    <n v="62"/>
    <n v="19"/>
    <n v="25"/>
    <n v="27"/>
    <n v="88"/>
    <n v="0"/>
    <n v="531"/>
    <n v="88"/>
    <n v="45"/>
    <n v="94"/>
    <n v="36"/>
    <n v="60"/>
    <n v="75"/>
    <n v="133"/>
    <n v="0"/>
    <n v="230"/>
    <n v="30"/>
    <n v="14"/>
    <n v="41"/>
    <n v="17"/>
    <n v="35"/>
    <n v="48"/>
    <n v="45"/>
    <n v="0"/>
    <n v="301"/>
    <n v="58"/>
    <n v="31"/>
    <n v="53"/>
    <n v="19"/>
    <n v="25"/>
    <n v="27"/>
    <n v="88"/>
    <n v="0"/>
  </r>
  <r>
    <x v="3"/>
    <x v="15"/>
    <n v="60"/>
    <n v="47"/>
    <n v="9"/>
    <n v="2"/>
    <n v="1"/>
    <n v="1"/>
    <n v="0"/>
    <n v="0"/>
    <n v="0"/>
    <n v="218"/>
    <n v="74"/>
    <n v="57"/>
    <n v="27"/>
    <n v="27"/>
    <n v="33"/>
    <n v="0"/>
    <n v="0"/>
    <n v="0"/>
    <n v="80"/>
    <n v="19"/>
    <n v="27"/>
    <n v="8"/>
    <n v="5"/>
    <n v="21"/>
    <n v="0"/>
    <n v="0"/>
    <n v="0"/>
    <n v="138"/>
    <n v="55"/>
    <n v="30"/>
    <n v="19"/>
    <n v="22"/>
    <n v="12"/>
    <n v="0"/>
    <n v="0"/>
    <n v="0"/>
    <n v="159"/>
    <n v="30"/>
    <n v="45"/>
    <n v="25"/>
    <n v="26"/>
    <n v="33"/>
    <n v="0"/>
    <n v="0"/>
    <n v="0"/>
    <n v="63"/>
    <n v="9"/>
    <n v="23"/>
    <n v="6"/>
    <n v="4"/>
    <n v="21"/>
    <n v="0"/>
    <n v="0"/>
    <n v="0"/>
    <n v="96"/>
    <n v="21"/>
    <n v="22"/>
    <n v="19"/>
    <n v="22"/>
    <n v="12"/>
    <n v="0"/>
    <n v="0"/>
    <n v="0"/>
  </r>
  <r>
    <x v="3"/>
    <x v="16"/>
    <n v="118"/>
    <n v="39"/>
    <n v="38"/>
    <n v="18"/>
    <n v="8"/>
    <n v="9"/>
    <n v="4"/>
    <n v="2"/>
    <n v="0"/>
    <n v="1785"/>
    <n v="74"/>
    <n v="261"/>
    <n v="241"/>
    <n v="175"/>
    <n v="324"/>
    <n v="285"/>
    <n v="425"/>
    <n v="0"/>
    <n v="458"/>
    <n v="46"/>
    <n v="62"/>
    <n v="61"/>
    <n v="42"/>
    <n v="50"/>
    <n v="82"/>
    <n v="115"/>
    <n v="0"/>
    <n v="1317"/>
    <n v="28"/>
    <n v="199"/>
    <n v="170"/>
    <n v="133"/>
    <n v="274"/>
    <n v="203"/>
    <n v="310"/>
    <n v="0"/>
    <n v="1623"/>
    <n v="34"/>
    <n v="228"/>
    <n v="204"/>
    <n v="161"/>
    <n v="289"/>
    <n v="285"/>
    <n v="422"/>
    <n v="0"/>
    <n v="374"/>
    <n v="13"/>
    <n v="39"/>
    <n v="44"/>
    <n v="37"/>
    <n v="46"/>
    <n v="82"/>
    <n v="113"/>
    <n v="0"/>
    <n v="1239"/>
    <n v="21"/>
    <n v="189"/>
    <n v="150"/>
    <n v="124"/>
    <n v="243"/>
    <n v="203"/>
    <n v="309"/>
    <n v="0"/>
  </r>
  <r>
    <x v="3"/>
    <x v="17"/>
    <n v="5"/>
    <n v="0"/>
    <n v="2"/>
    <n v="1"/>
    <n v="0"/>
    <n v="1"/>
    <n v="0"/>
    <n v="1"/>
    <n v="0"/>
    <n v="157"/>
    <n v="0"/>
    <n v="14"/>
    <n v="10"/>
    <n v="0"/>
    <n v="30"/>
    <n v="0"/>
    <n v="103"/>
    <n v="0"/>
    <n v="94"/>
    <n v="0"/>
    <n v="7"/>
    <n v="5"/>
    <n v="0"/>
    <n v="12"/>
    <n v="0"/>
    <n v="70"/>
    <n v="0"/>
    <n v="63"/>
    <n v="0"/>
    <n v="7"/>
    <n v="5"/>
    <n v="0"/>
    <n v="18"/>
    <n v="0"/>
    <n v="33"/>
    <n v="0"/>
    <n v="157"/>
    <n v="0"/>
    <n v="14"/>
    <n v="10"/>
    <n v="0"/>
    <n v="30"/>
    <n v="0"/>
    <n v="103"/>
    <n v="0"/>
    <n v="94"/>
    <n v="0"/>
    <n v="7"/>
    <n v="5"/>
    <n v="0"/>
    <n v="12"/>
    <n v="0"/>
    <n v="70"/>
    <n v="0"/>
    <n v="63"/>
    <n v="0"/>
    <n v="7"/>
    <n v="5"/>
    <n v="0"/>
    <n v="18"/>
    <n v="0"/>
    <n v="33"/>
    <n v="0"/>
  </r>
  <r>
    <x v="3"/>
    <x v="18"/>
    <n v="116"/>
    <n v="69"/>
    <n v="17"/>
    <n v="14"/>
    <n v="8"/>
    <n v="1"/>
    <n v="4"/>
    <n v="1"/>
    <n v="2"/>
    <n v="1085"/>
    <n v="140"/>
    <n v="107"/>
    <n v="188"/>
    <n v="204"/>
    <n v="33"/>
    <n v="274"/>
    <n v="139"/>
    <n v="0"/>
    <n v="769"/>
    <n v="96"/>
    <n v="82"/>
    <n v="143"/>
    <n v="142"/>
    <n v="27"/>
    <n v="212"/>
    <n v="67"/>
    <n v="0"/>
    <n v="315"/>
    <n v="43"/>
    <n v="25"/>
    <n v="45"/>
    <n v="62"/>
    <n v="6"/>
    <n v="62"/>
    <n v="72"/>
    <n v="0"/>
    <n v="964"/>
    <n v="89"/>
    <n v="89"/>
    <n v="164"/>
    <n v="191"/>
    <n v="30"/>
    <n v="263"/>
    <n v="138"/>
    <n v="0"/>
    <n v="668"/>
    <n v="54"/>
    <n v="67"/>
    <n v="124"/>
    <n v="132"/>
    <n v="24"/>
    <n v="201"/>
    <n v="66"/>
    <n v="0"/>
    <n v="296"/>
    <n v="35"/>
    <n v="22"/>
    <n v="40"/>
    <n v="59"/>
    <n v="6"/>
    <n v="62"/>
    <n v="72"/>
    <n v="0"/>
  </r>
  <r>
    <x v="3"/>
    <x v="19"/>
    <n v="2"/>
    <n v="1"/>
    <n v="1"/>
    <n v="0"/>
    <n v="0"/>
    <n v="0"/>
    <n v="0"/>
    <n v="0"/>
    <n v="0"/>
    <n v="8"/>
    <n v="3"/>
    <n v="5"/>
    <n v="0"/>
    <n v="0"/>
    <n v="0"/>
    <n v="0"/>
    <n v="0"/>
    <n v="0"/>
    <n v="4"/>
    <n v="2"/>
    <n v="2"/>
    <n v="0"/>
    <n v="0"/>
    <n v="0"/>
    <n v="0"/>
    <n v="0"/>
    <n v="0"/>
    <n v="4"/>
    <n v="1"/>
    <n v="3"/>
    <n v="0"/>
    <n v="0"/>
    <n v="0"/>
    <n v="0"/>
    <n v="0"/>
    <n v="0"/>
    <n v="3"/>
    <n v="2"/>
    <n v="1"/>
    <n v="0"/>
    <n v="0"/>
    <n v="0"/>
    <n v="0"/>
    <n v="0"/>
    <n v="0"/>
    <n v="1"/>
    <n v="1"/>
    <n v="0"/>
    <n v="0"/>
    <n v="0"/>
    <n v="0"/>
    <n v="0"/>
    <n v="0"/>
    <n v="0"/>
    <n v="2"/>
    <n v="1"/>
    <n v="1"/>
    <n v="0"/>
    <n v="0"/>
    <n v="0"/>
    <n v="0"/>
    <n v="0"/>
    <n v="0"/>
  </r>
  <r>
    <x v="3"/>
    <x v="20"/>
    <n v="466"/>
    <n v="218"/>
    <n v="111"/>
    <n v="60"/>
    <n v="26"/>
    <n v="17"/>
    <n v="15"/>
    <n v="17"/>
    <n v="2"/>
    <n v="10037"/>
    <n v="491"/>
    <n v="743"/>
    <n v="763"/>
    <n v="617"/>
    <n v="639"/>
    <n v="903"/>
    <n v="5881"/>
    <n v="0"/>
    <n v="8129"/>
    <n v="350"/>
    <n v="550"/>
    <n v="562"/>
    <n v="483"/>
    <n v="419"/>
    <n v="692"/>
    <n v="5073"/>
    <n v="0"/>
    <n v="1906"/>
    <n v="139"/>
    <n v="193"/>
    <n v="201"/>
    <n v="134"/>
    <n v="220"/>
    <n v="211"/>
    <n v="808"/>
    <n v="0"/>
    <n v="9180"/>
    <n v="211"/>
    <n v="534"/>
    <n v="644"/>
    <n v="571"/>
    <n v="574"/>
    <n v="817"/>
    <n v="5829"/>
    <n v="0"/>
    <n v="7462"/>
    <n v="138"/>
    <n v="391"/>
    <n v="473"/>
    <n v="451"/>
    <n v="368"/>
    <n v="618"/>
    <n v="5023"/>
    <n v="0"/>
    <n v="1716"/>
    <n v="71"/>
    <n v="143"/>
    <n v="171"/>
    <n v="120"/>
    <n v="206"/>
    <n v="199"/>
    <n v="806"/>
    <n v="0"/>
  </r>
  <r>
    <x v="3"/>
    <x v="21"/>
    <n v="1294"/>
    <n v="796"/>
    <n v="209"/>
    <n v="145"/>
    <n v="59"/>
    <n v="40"/>
    <n v="23"/>
    <n v="14"/>
    <n v="8"/>
    <n v="11651"/>
    <n v="1582"/>
    <n v="1359"/>
    <n v="2000"/>
    <n v="1440"/>
    <n v="1415"/>
    <n v="1495"/>
    <n v="2360"/>
    <n v="0"/>
    <n v="5837"/>
    <n v="825"/>
    <n v="689"/>
    <n v="1048"/>
    <n v="708"/>
    <n v="632"/>
    <n v="861"/>
    <n v="1074"/>
    <n v="0"/>
    <n v="5797"/>
    <n v="750"/>
    <n v="670"/>
    <n v="942"/>
    <n v="732"/>
    <n v="783"/>
    <n v="634"/>
    <n v="1286"/>
    <n v="0"/>
    <n v="10090"/>
    <n v="645"/>
    <n v="1144"/>
    <n v="1831"/>
    <n v="1358"/>
    <n v="1325"/>
    <n v="1443"/>
    <n v="2344"/>
    <n v="0"/>
    <n v="4898"/>
    <n v="287"/>
    <n v="540"/>
    <n v="935"/>
    <n v="660"/>
    <n v="591"/>
    <n v="823"/>
    <n v="1062"/>
    <n v="0"/>
    <n v="5176"/>
    <n v="352"/>
    <n v="604"/>
    <n v="886"/>
    <n v="698"/>
    <n v="734"/>
    <n v="620"/>
    <n v="1282"/>
    <n v="0"/>
  </r>
  <r>
    <x v="4"/>
    <x v="22"/>
    <n v="1706"/>
    <n v="967"/>
    <n v="298"/>
    <n v="201"/>
    <n v="94"/>
    <n v="64"/>
    <n v="43"/>
    <n v="29"/>
    <n v="10"/>
    <n v="24225"/>
    <n v="1909"/>
    <n v="1962"/>
    <n v="2705"/>
    <n v="2296"/>
    <n v="2385"/>
    <n v="2989"/>
    <n v="9979"/>
    <n v="0"/>
    <n v="15561"/>
    <n v="1112"/>
    <n v="1123"/>
    <n v="1585"/>
    <n v="1207"/>
    <n v="1319"/>
    <n v="2080"/>
    <n v="7135"/>
    <n v="0"/>
    <n v="8451"/>
    <n v="792"/>
    <n v="839"/>
    <n v="1094"/>
    <n v="907"/>
    <n v="1066"/>
    <n v="909"/>
    <n v="2844"/>
    <n v="0"/>
    <n v="8451"/>
    <n v="792"/>
    <n v="839"/>
    <n v="1094"/>
    <n v="907"/>
    <n v="1066"/>
    <n v="909"/>
    <n v="2844"/>
    <n v="0"/>
    <n v="13938"/>
    <n v="405"/>
    <n v="836"/>
    <n v="1372"/>
    <n v="1125"/>
    <n v="1256"/>
    <n v="1873"/>
    <n v="7071"/>
    <n v="0"/>
    <n v="7749"/>
    <n v="393"/>
    <n v="715"/>
    <n v="977"/>
    <n v="882"/>
    <n v="1051"/>
    <n v="892"/>
    <n v="2839"/>
    <n v="0"/>
  </r>
  <r>
    <x v="4"/>
    <x v="1"/>
    <n v="2"/>
    <n v="1"/>
    <n v="1"/>
    <n v="0"/>
    <n v="0"/>
    <n v="0"/>
    <n v="0"/>
    <n v="0"/>
    <n v="0"/>
    <n v="8"/>
    <n v="3"/>
    <n v="5"/>
    <n v="0"/>
    <n v="0"/>
    <n v="0"/>
    <n v="0"/>
    <n v="0"/>
    <n v="0"/>
    <n v="4"/>
    <n v="2"/>
    <n v="2"/>
    <n v="0"/>
    <n v="0"/>
    <n v="0"/>
    <n v="0"/>
    <n v="0"/>
    <n v="0"/>
    <n v="4"/>
    <n v="1"/>
    <n v="3"/>
    <n v="0"/>
    <n v="0"/>
    <n v="0"/>
    <n v="0"/>
    <n v="0"/>
    <n v="0"/>
    <n v="4"/>
    <n v="1"/>
    <n v="3"/>
    <n v="0"/>
    <n v="0"/>
    <n v="0"/>
    <n v="0"/>
    <n v="0"/>
    <n v="0"/>
    <n v="2"/>
    <n v="2"/>
    <n v="0"/>
    <n v="0"/>
    <n v="0"/>
    <n v="0"/>
    <n v="0"/>
    <n v="0"/>
    <n v="0"/>
    <n v="2"/>
    <n v="1"/>
    <n v="1"/>
    <n v="0"/>
    <n v="0"/>
    <n v="0"/>
    <n v="0"/>
    <n v="0"/>
    <n v="0"/>
  </r>
  <r>
    <x v="4"/>
    <x v="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4"/>
    <n v="227"/>
    <n v="137"/>
    <n v="47"/>
    <n v="29"/>
    <n v="5"/>
    <n v="8"/>
    <n v="0"/>
    <n v="0"/>
    <n v="1"/>
    <n v="1347"/>
    <n v="314"/>
    <n v="311"/>
    <n v="354"/>
    <n v="111"/>
    <n v="257"/>
    <n v="0"/>
    <n v="0"/>
    <n v="0"/>
    <n v="1090"/>
    <n v="235"/>
    <n v="235"/>
    <n v="289"/>
    <n v="101"/>
    <n v="230"/>
    <n v="0"/>
    <n v="0"/>
    <n v="0"/>
    <n v="257"/>
    <n v="79"/>
    <n v="76"/>
    <n v="65"/>
    <n v="10"/>
    <n v="27"/>
    <n v="0"/>
    <n v="0"/>
    <n v="0"/>
    <n v="257"/>
    <n v="79"/>
    <n v="76"/>
    <n v="65"/>
    <n v="10"/>
    <n v="27"/>
    <n v="0"/>
    <n v="0"/>
    <n v="0"/>
    <n v="773"/>
    <n v="97"/>
    <n v="167"/>
    <n v="234"/>
    <n v="75"/>
    <n v="200"/>
    <n v="0"/>
    <n v="0"/>
    <n v="0"/>
    <n v="171"/>
    <n v="42"/>
    <n v="51"/>
    <n v="46"/>
    <n v="8"/>
    <n v="24"/>
    <n v="0"/>
    <n v="0"/>
    <n v="0"/>
  </r>
  <r>
    <x v="4"/>
    <x v="5"/>
    <n v="223"/>
    <n v="84"/>
    <n v="43"/>
    <n v="33"/>
    <n v="18"/>
    <n v="12"/>
    <n v="15"/>
    <n v="16"/>
    <n v="2"/>
    <n v="9999"/>
    <n v="178"/>
    <n v="299"/>
    <n v="448"/>
    <n v="434"/>
    <n v="452"/>
    <n v="1006"/>
    <n v="7182"/>
    <n v="0"/>
    <n v="7994"/>
    <n v="128"/>
    <n v="204"/>
    <n v="286"/>
    <n v="327"/>
    <n v="277"/>
    <n v="806"/>
    <n v="5966"/>
    <n v="0"/>
    <n v="2005"/>
    <n v="50"/>
    <n v="95"/>
    <n v="162"/>
    <n v="107"/>
    <n v="175"/>
    <n v="200"/>
    <n v="1216"/>
    <n v="0"/>
    <n v="2005"/>
    <n v="50"/>
    <n v="95"/>
    <n v="162"/>
    <n v="107"/>
    <n v="175"/>
    <n v="200"/>
    <n v="1216"/>
    <n v="0"/>
    <n v="7683"/>
    <n v="57"/>
    <n v="151"/>
    <n v="254"/>
    <n v="301"/>
    <n v="260"/>
    <n v="743"/>
    <n v="5917"/>
    <n v="0"/>
    <n v="1917"/>
    <n v="35"/>
    <n v="79"/>
    <n v="134"/>
    <n v="97"/>
    <n v="170"/>
    <n v="188"/>
    <n v="1214"/>
    <n v="0"/>
  </r>
  <r>
    <x v="4"/>
    <x v="6"/>
    <n v="4"/>
    <n v="0"/>
    <n v="1"/>
    <n v="2"/>
    <n v="0"/>
    <n v="0"/>
    <n v="0"/>
    <n v="1"/>
    <n v="0"/>
    <n v="137"/>
    <n v="0"/>
    <n v="5"/>
    <n v="29"/>
    <n v="0"/>
    <n v="0"/>
    <n v="0"/>
    <n v="103"/>
    <n v="0"/>
    <n v="128"/>
    <n v="0"/>
    <n v="4"/>
    <n v="28"/>
    <n v="0"/>
    <n v="0"/>
    <n v="0"/>
    <n v="96"/>
    <n v="0"/>
    <n v="9"/>
    <n v="0"/>
    <n v="1"/>
    <n v="1"/>
    <n v="0"/>
    <n v="0"/>
    <n v="0"/>
    <n v="7"/>
    <n v="0"/>
    <n v="9"/>
    <n v="0"/>
    <n v="1"/>
    <n v="1"/>
    <n v="0"/>
    <n v="0"/>
    <n v="0"/>
    <n v="7"/>
    <n v="0"/>
    <n v="128"/>
    <n v="0"/>
    <n v="4"/>
    <n v="28"/>
    <n v="0"/>
    <n v="0"/>
    <n v="0"/>
    <n v="96"/>
    <n v="0"/>
    <n v="9"/>
    <n v="0"/>
    <n v="1"/>
    <n v="1"/>
    <n v="0"/>
    <n v="0"/>
    <n v="0"/>
    <n v="7"/>
    <n v="0"/>
  </r>
  <r>
    <x v="4"/>
    <x v="7"/>
    <n v="8"/>
    <n v="6"/>
    <n v="1"/>
    <n v="0"/>
    <n v="1"/>
    <n v="0"/>
    <n v="0"/>
    <n v="0"/>
    <n v="0"/>
    <n v="35"/>
    <n v="8"/>
    <n v="7"/>
    <n v="0"/>
    <n v="20"/>
    <n v="0"/>
    <n v="0"/>
    <n v="0"/>
    <n v="0"/>
    <n v="28"/>
    <n v="7"/>
    <n v="5"/>
    <n v="0"/>
    <n v="16"/>
    <n v="0"/>
    <n v="0"/>
    <n v="0"/>
    <n v="0"/>
    <n v="7"/>
    <n v="1"/>
    <n v="2"/>
    <n v="0"/>
    <n v="4"/>
    <n v="0"/>
    <n v="0"/>
    <n v="0"/>
    <n v="0"/>
    <n v="7"/>
    <n v="1"/>
    <n v="2"/>
    <n v="0"/>
    <n v="4"/>
    <n v="0"/>
    <n v="0"/>
    <n v="0"/>
    <n v="0"/>
    <n v="19"/>
    <n v="1"/>
    <n v="3"/>
    <n v="0"/>
    <n v="15"/>
    <n v="0"/>
    <n v="0"/>
    <n v="0"/>
    <n v="0"/>
    <n v="6"/>
    <n v="0"/>
    <n v="2"/>
    <n v="0"/>
    <n v="4"/>
    <n v="0"/>
    <n v="0"/>
    <n v="0"/>
    <n v="0"/>
  </r>
  <r>
    <x v="4"/>
    <x v="8"/>
    <n v="76"/>
    <n v="14"/>
    <n v="16"/>
    <n v="20"/>
    <n v="8"/>
    <n v="8"/>
    <n v="6"/>
    <n v="4"/>
    <n v="0"/>
    <n v="1902"/>
    <n v="33"/>
    <n v="117"/>
    <n v="280"/>
    <n v="201"/>
    <n v="312"/>
    <n v="383"/>
    <n v="576"/>
    <n v="0"/>
    <n v="1528"/>
    <n v="21"/>
    <n v="103"/>
    <n v="234"/>
    <n v="156"/>
    <n v="268"/>
    <n v="317"/>
    <n v="429"/>
    <n v="0"/>
    <n v="374"/>
    <n v="12"/>
    <n v="14"/>
    <n v="46"/>
    <n v="45"/>
    <n v="44"/>
    <n v="66"/>
    <n v="147"/>
    <n v="0"/>
    <n v="374"/>
    <n v="12"/>
    <n v="14"/>
    <n v="46"/>
    <n v="45"/>
    <n v="44"/>
    <n v="66"/>
    <n v="147"/>
    <n v="0"/>
    <n v="1456"/>
    <n v="14"/>
    <n v="92"/>
    <n v="209"/>
    <n v="153"/>
    <n v="261"/>
    <n v="305"/>
    <n v="422"/>
    <n v="0"/>
    <n v="352"/>
    <n v="10"/>
    <n v="11"/>
    <n v="35"/>
    <n v="44"/>
    <n v="41"/>
    <n v="64"/>
    <n v="147"/>
    <n v="0"/>
  </r>
  <r>
    <x v="4"/>
    <x v="9"/>
    <n v="322"/>
    <n v="172"/>
    <n v="59"/>
    <n v="50"/>
    <n v="20"/>
    <n v="11"/>
    <n v="7"/>
    <n v="2"/>
    <n v="1"/>
    <n v="3066"/>
    <n v="369"/>
    <n v="372"/>
    <n v="688"/>
    <n v="495"/>
    <n v="381"/>
    <n v="509"/>
    <n v="252"/>
    <n v="0"/>
    <n v="1563"/>
    <n v="224"/>
    <n v="220"/>
    <n v="360"/>
    <n v="211"/>
    <n v="171"/>
    <n v="242"/>
    <n v="135"/>
    <n v="0"/>
    <n v="1477"/>
    <n v="145"/>
    <n v="152"/>
    <n v="302"/>
    <n v="284"/>
    <n v="210"/>
    <n v="267"/>
    <n v="117"/>
    <n v="0"/>
    <n v="1477"/>
    <n v="145"/>
    <n v="152"/>
    <n v="302"/>
    <n v="284"/>
    <n v="210"/>
    <n v="267"/>
    <n v="117"/>
    <n v="0"/>
    <n v="1317"/>
    <n v="86"/>
    <n v="170"/>
    <n v="314"/>
    <n v="204"/>
    <n v="167"/>
    <n v="241"/>
    <n v="135"/>
    <n v="0"/>
    <n v="1372"/>
    <n v="76"/>
    <n v="138"/>
    <n v="285"/>
    <n v="282"/>
    <n v="209"/>
    <n v="265"/>
    <n v="117"/>
    <n v="0"/>
  </r>
  <r>
    <x v="4"/>
    <x v="10"/>
    <n v="8"/>
    <n v="2"/>
    <n v="0"/>
    <n v="4"/>
    <n v="1"/>
    <n v="1"/>
    <n v="0"/>
    <n v="0"/>
    <n v="0"/>
    <n v="126"/>
    <n v="5"/>
    <n v="0"/>
    <n v="56"/>
    <n v="23"/>
    <n v="42"/>
    <n v="0"/>
    <n v="0"/>
    <n v="0"/>
    <n v="28"/>
    <n v="2"/>
    <n v="0"/>
    <n v="13"/>
    <n v="11"/>
    <n v="2"/>
    <n v="0"/>
    <n v="0"/>
    <n v="0"/>
    <n v="98"/>
    <n v="3"/>
    <n v="0"/>
    <n v="43"/>
    <n v="12"/>
    <n v="40"/>
    <n v="0"/>
    <n v="0"/>
    <n v="0"/>
    <n v="98"/>
    <n v="3"/>
    <n v="0"/>
    <n v="43"/>
    <n v="12"/>
    <n v="40"/>
    <n v="0"/>
    <n v="0"/>
    <n v="0"/>
    <n v="27"/>
    <n v="1"/>
    <n v="0"/>
    <n v="13"/>
    <n v="11"/>
    <n v="2"/>
    <n v="0"/>
    <n v="0"/>
    <n v="0"/>
    <n v="96"/>
    <n v="1"/>
    <n v="0"/>
    <n v="43"/>
    <n v="12"/>
    <n v="40"/>
    <n v="0"/>
    <n v="0"/>
    <n v="0"/>
  </r>
  <r>
    <x v="4"/>
    <x v="11"/>
    <n v="183"/>
    <n v="169"/>
    <n v="12"/>
    <n v="0"/>
    <n v="1"/>
    <n v="1"/>
    <n v="0"/>
    <n v="0"/>
    <n v="0"/>
    <n v="424"/>
    <n v="298"/>
    <n v="68"/>
    <n v="0"/>
    <n v="24"/>
    <n v="34"/>
    <n v="0"/>
    <n v="0"/>
    <n v="0"/>
    <n v="229"/>
    <n v="166"/>
    <n v="31"/>
    <n v="0"/>
    <n v="4"/>
    <n v="28"/>
    <n v="0"/>
    <n v="0"/>
    <n v="0"/>
    <n v="195"/>
    <n v="132"/>
    <n v="37"/>
    <n v="0"/>
    <n v="20"/>
    <n v="6"/>
    <n v="0"/>
    <n v="0"/>
    <n v="0"/>
    <n v="195"/>
    <n v="132"/>
    <n v="37"/>
    <n v="0"/>
    <n v="20"/>
    <n v="6"/>
    <n v="0"/>
    <n v="0"/>
    <n v="0"/>
    <n v="70"/>
    <n v="28"/>
    <n v="10"/>
    <n v="0"/>
    <n v="4"/>
    <n v="28"/>
    <n v="0"/>
    <n v="0"/>
    <n v="0"/>
    <n v="86"/>
    <n v="36"/>
    <n v="24"/>
    <n v="0"/>
    <n v="20"/>
    <n v="6"/>
    <n v="0"/>
    <n v="0"/>
    <n v="0"/>
  </r>
  <r>
    <x v="4"/>
    <x v="12"/>
    <n v="43"/>
    <n v="32"/>
    <n v="5"/>
    <n v="3"/>
    <n v="0"/>
    <n v="1"/>
    <n v="2"/>
    <n v="0"/>
    <n v="0"/>
    <n v="309"/>
    <n v="55"/>
    <n v="30"/>
    <n v="39"/>
    <n v="0"/>
    <n v="33"/>
    <n v="152"/>
    <n v="0"/>
    <n v="0"/>
    <n v="226"/>
    <n v="36"/>
    <n v="8"/>
    <n v="21"/>
    <n v="0"/>
    <n v="21"/>
    <n v="140"/>
    <n v="0"/>
    <n v="0"/>
    <n v="83"/>
    <n v="19"/>
    <n v="22"/>
    <n v="18"/>
    <n v="0"/>
    <n v="12"/>
    <n v="12"/>
    <n v="0"/>
    <n v="0"/>
    <n v="83"/>
    <n v="19"/>
    <n v="22"/>
    <n v="18"/>
    <n v="0"/>
    <n v="12"/>
    <n v="12"/>
    <n v="0"/>
    <n v="0"/>
    <n v="187"/>
    <n v="8"/>
    <n v="3"/>
    <n v="18"/>
    <n v="0"/>
    <n v="19"/>
    <n v="139"/>
    <n v="0"/>
    <n v="0"/>
    <n v="74"/>
    <n v="11"/>
    <n v="21"/>
    <n v="18"/>
    <n v="0"/>
    <n v="12"/>
    <n v="12"/>
    <n v="0"/>
    <n v="0"/>
  </r>
  <r>
    <x v="4"/>
    <x v="13"/>
    <n v="156"/>
    <n v="87"/>
    <n v="34"/>
    <n v="18"/>
    <n v="14"/>
    <n v="1"/>
    <n v="1"/>
    <n v="0"/>
    <n v="1"/>
    <n v="1129"/>
    <n v="173"/>
    <n v="233"/>
    <n v="240"/>
    <n v="358"/>
    <n v="30"/>
    <n v="95"/>
    <n v="0"/>
    <n v="0"/>
    <n v="396"/>
    <n v="72"/>
    <n v="93"/>
    <n v="103"/>
    <n v="76"/>
    <n v="19"/>
    <n v="33"/>
    <n v="0"/>
    <n v="0"/>
    <n v="551"/>
    <n v="101"/>
    <n v="140"/>
    <n v="137"/>
    <n v="100"/>
    <n v="11"/>
    <n v="62"/>
    <n v="0"/>
    <n v="0"/>
    <n v="551"/>
    <n v="101"/>
    <n v="140"/>
    <n v="137"/>
    <n v="100"/>
    <n v="11"/>
    <n v="62"/>
    <n v="0"/>
    <n v="0"/>
    <n v="319"/>
    <n v="21"/>
    <n v="79"/>
    <n v="91"/>
    <n v="76"/>
    <n v="19"/>
    <n v="33"/>
    <n v="0"/>
    <n v="0"/>
    <n v="452"/>
    <n v="37"/>
    <n v="117"/>
    <n v="125"/>
    <n v="100"/>
    <n v="11"/>
    <n v="62"/>
    <n v="0"/>
    <n v="0"/>
  </r>
  <r>
    <x v="4"/>
    <x v="14"/>
    <n v="128"/>
    <n v="103"/>
    <n v="15"/>
    <n v="4"/>
    <n v="3"/>
    <n v="0"/>
    <n v="1"/>
    <n v="1"/>
    <n v="1"/>
    <n v="603"/>
    <n v="180"/>
    <n v="97"/>
    <n v="59"/>
    <n v="68"/>
    <n v="0"/>
    <n v="64"/>
    <n v="135"/>
    <n v="0"/>
    <n v="267"/>
    <n v="63"/>
    <n v="49"/>
    <n v="27"/>
    <n v="38"/>
    <n v="0"/>
    <n v="42"/>
    <n v="48"/>
    <n v="0"/>
    <n v="332"/>
    <n v="113"/>
    <n v="48"/>
    <n v="32"/>
    <n v="30"/>
    <n v="0"/>
    <n v="22"/>
    <n v="87"/>
    <n v="0"/>
    <n v="332"/>
    <n v="113"/>
    <n v="48"/>
    <n v="32"/>
    <n v="30"/>
    <n v="0"/>
    <n v="22"/>
    <n v="87"/>
    <n v="0"/>
    <n v="203"/>
    <n v="19"/>
    <n v="38"/>
    <n v="19"/>
    <n v="37"/>
    <n v="0"/>
    <n v="42"/>
    <n v="48"/>
    <n v="0"/>
    <n v="249"/>
    <n v="48"/>
    <n v="41"/>
    <n v="23"/>
    <n v="28"/>
    <n v="0"/>
    <n v="22"/>
    <n v="87"/>
    <n v="0"/>
  </r>
  <r>
    <x v="4"/>
    <x v="15"/>
    <n v="67"/>
    <n v="40"/>
    <n v="10"/>
    <n v="4"/>
    <n v="3"/>
    <n v="7"/>
    <n v="3"/>
    <n v="0"/>
    <n v="0"/>
    <n v="744"/>
    <n v="54"/>
    <n v="65"/>
    <n v="53"/>
    <n v="81"/>
    <n v="301"/>
    <n v="190"/>
    <n v="0"/>
    <n v="0"/>
    <n v="286"/>
    <n v="14"/>
    <n v="28"/>
    <n v="34"/>
    <n v="16"/>
    <n v="100"/>
    <n v="94"/>
    <n v="0"/>
    <n v="0"/>
    <n v="458"/>
    <n v="40"/>
    <n v="37"/>
    <n v="19"/>
    <n v="65"/>
    <n v="201"/>
    <n v="96"/>
    <n v="0"/>
    <n v="0"/>
    <n v="458"/>
    <n v="40"/>
    <n v="37"/>
    <n v="19"/>
    <n v="65"/>
    <n v="201"/>
    <n v="96"/>
    <n v="0"/>
    <n v="0"/>
    <n v="261"/>
    <n v="8"/>
    <n v="18"/>
    <n v="26"/>
    <n v="15"/>
    <n v="100"/>
    <n v="94"/>
    <n v="0"/>
    <n v="0"/>
    <n v="424"/>
    <n v="16"/>
    <n v="30"/>
    <n v="16"/>
    <n v="65"/>
    <n v="201"/>
    <n v="96"/>
    <n v="0"/>
    <n v="0"/>
  </r>
  <r>
    <x v="4"/>
    <x v="16"/>
    <n v="128"/>
    <n v="50"/>
    <n v="30"/>
    <n v="23"/>
    <n v="10"/>
    <n v="9"/>
    <n v="2"/>
    <n v="3"/>
    <n v="1"/>
    <n v="1982"/>
    <n v="96"/>
    <n v="212"/>
    <n v="307"/>
    <n v="233"/>
    <n v="371"/>
    <n v="143"/>
    <n v="620"/>
    <n v="0"/>
    <n v="531"/>
    <n v="48"/>
    <n v="38"/>
    <n v="90"/>
    <n v="71"/>
    <n v="76"/>
    <n v="36"/>
    <n v="172"/>
    <n v="0"/>
    <n v="1451"/>
    <n v="48"/>
    <n v="174"/>
    <n v="217"/>
    <n v="162"/>
    <n v="295"/>
    <n v="107"/>
    <n v="448"/>
    <n v="0"/>
    <n v="1451"/>
    <n v="48"/>
    <n v="174"/>
    <n v="217"/>
    <n v="162"/>
    <n v="295"/>
    <n v="107"/>
    <n v="448"/>
    <n v="0"/>
    <n v="449"/>
    <n v="14"/>
    <n v="20"/>
    <n v="70"/>
    <n v="65"/>
    <n v="73"/>
    <n v="36"/>
    <n v="171"/>
    <n v="0"/>
    <n v="1416"/>
    <n v="41"/>
    <n v="169"/>
    <n v="202"/>
    <n v="158"/>
    <n v="292"/>
    <n v="107"/>
    <n v="447"/>
    <n v="0"/>
  </r>
  <r>
    <x v="4"/>
    <x v="17"/>
    <n v="5"/>
    <n v="0"/>
    <n v="2"/>
    <n v="1"/>
    <n v="0"/>
    <n v="1"/>
    <n v="1"/>
    <n v="0"/>
    <n v="0"/>
    <n v="151"/>
    <n v="0"/>
    <n v="12"/>
    <n v="10"/>
    <n v="0"/>
    <n v="31"/>
    <n v="98"/>
    <n v="0"/>
    <n v="0"/>
    <n v="95"/>
    <n v="0"/>
    <n v="7"/>
    <n v="4"/>
    <n v="0"/>
    <n v="13"/>
    <n v="71"/>
    <n v="0"/>
    <n v="0"/>
    <n v="56"/>
    <n v="0"/>
    <n v="5"/>
    <n v="6"/>
    <n v="0"/>
    <n v="18"/>
    <n v="27"/>
    <n v="0"/>
    <n v="0"/>
    <n v="56"/>
    <n v="0"/>
    <n v="5"/>
    <n v="6"/>
    <n v="0"/>
    <n v="18"/>
    <n v="27"/>
    <n v="0"/>
    <n v="0"/>
    <n v="95"/>
    <n v="0"/>
    <n v="7"/>
    <n v="4"/>
    <n v="0"/>
    <n v="13"/>
    <n v="71"/>
    <n v="0"/>
    <n v="0"/>
    <n v="56"/>
    <n v="0"/>
    <n v="5"/>
    <n v="6"/>
    <n v="0"/>
    <n v="18"/>
    <n v="27"/>
    <n v="0"/>
    <n v="0"/>
  </r>
  <r>
    <x v="4"/>
    <x v="18"/>
    <n v="126"/>
    <n v="70"/>
    <n v="22"/>
    <n v="10"/>
    <n v="10"/>
    <n v="4"/>
    <n v="5"/>
    <n v="2"/>
    <n v="3"/>
    <n v="2263"/>
    <n v="143"/>
    <n v="129"/>
    <n v="142"/>
    <n v="248"/>
    <n v="141"/>
    <n v="349"/>
    <n v="1111"/>
    <n v="0"/>
    <n v="1168"/>
    <n v="94"/>
    <n v="96"/>
    <n v="96"/>
    <n v="180"/>
    <n v="114"/>
    <n v="299"/>
    <n v="289"/>
    <n v="0"/>
    <n v="1094"/>
    <n v="48"/>
    <n v="33"/>
    <n v="46"/>
    <n v="68"/>
    <n v="27"/>
    <n v="50"/>
    <n v="822"/>
    <n v="0"/>
    <n v="1094"/>
    <n v="48"/>
    <n v="33"/>
    <n v="46"/>
    <n v="68"/>
    <n v="27"/>
    <n v="50"/>
    <n v="822"/>
    <n v="0"/>
    <n v="949"/>
    <n v="49"/>
    <n v="74"/>
    <n v="92"/>
    <n v="169"/>
    <n v="114"/>
    <n v="169"/>
    <n v="282"/>
    <n v="0"/>
    <n v="1067"/>
    <n v="39"/>
    <n v="25"/>
    <n v="43"/>
    <n v="64"/>
    <n v="27"/>
    <n v="49"/>
    <n v="820"/>
    <n v="0"/>
  </r>
  <r>
    <x v="4"/>
    <x v="19"/>
    <n v="2"/>
    <n v="1"/>
    <n v="1"/>
    <n v="0"/>
    <n v="0"/>
    <n v="0"/>
    <n v="0"/>
    <n v="0"/>
    <n v="0"/>
    <n v="8"/>
    <n v="3"/>
    <n v="5"/>
    <n v="0"/>
    <n v="0"/>
    <n v="0"/>
    <n v="0"/>
    <n v="0"/>
    <n v="0"/>
    <n v="4"/>
    <n v="2"/>
    <n v="2"/>
    <n v="0"/>
    <n v="0"/>
    <n v="0"/>
    <n v="0"/>
    <n v="0"/>
    <n v="0"/>
    <n v="4"/>
    <n v="1"/>
    <n v="3"/>
    <n v="0"/>
    <n v="0"/>
    <n v="0"/>
    <n v="0"/>
    <n v="0"/>
    <n v="0"/>
    <n v="4"/>
    <n v="1"/>
    <n v="3"/>
    <n v="0"/>
    <n v="0"/>
    <n v="0"/>
    <n v="0"/>
    <n v="0"/>
    <n v="0"/>
    <n v="2"/>
    <n v="2"/>
    <n v="0"/>
    <n v="0"/>
    <n v="0"/>
    <n v="0"/>
    <n v="0"/>
    <n v="0"/>
    <n v="0"/>
    <n v="2"/>
    <n v="1"/>
    <n v="1"/>
    <n v="0"/>
    <n v="0"/>
    <n v="0"/>
    <n v="0"/>
    <n v="0"/>
    <n v="0"/>
  </r>
  <r>
    <x v="4"/>
    <x v="20"/>
    <n v="450"/>
    <n v="221"/>
    <n v="90"/>
    <n v="62"/>
    <n v="23"/>
    <n v="20"/>
    <n v="15"/>
    <n v="16"/>
    <n v="3"/>
    <n v="11346"/>
    <n v="492"/>
    <n v="610"/>
    <n v="802"/>
    <n v="545"/>
    <n v="709"/>
    <n v="1006"/>
    <n v="7182"/>
    <n v="0"/>
    <n v="9084"/>
    <n v="363"/>
    <n v="439"/>
    <n v="575"/>
    <n v="428"/>
    <n v="507"/>
    <n v="806"/>
    <n v="5966"/>
    <n v="0"/>
    <n v="2262"/>
    <n v="129"/>
    <n v="171"/>
    <n v="227"/>
    <n v="117"/>
    <n v="202"/>
    <n v="200"/>
    <n v="1216"/>
    <n v="0"/>
    <n v="2262"/>
    <n v="129"/>
    <n v="171"/>
    <n v="227"/>
    <n v="117"/>
    <n v="202"/>
    <n v="200"/>
    <n v="1216"/>
    <n v="0"/>
    <n v="8456"/>
    <n v="154"/>
    <n v="318"/>
    <n v="488"/>
    <n v="376"/>
    <n v="460"/>
    <n v="743"/>
    <n v="5917"/>
    <n v="0"/>
    <n v="2088"/>
    <n v="77"/>
    <n v="130"/>
    <n v="180"/>
    <n v="105"/>
    <n v="194"/>
    <n v="188"/>
    <n v="1214"/>
    <n v="0"/>
  </r>
  <r>
    <x v="4"/>
    <x v="21"/>
    <n v="1254"/>
    <n v="745"/>
    <n v="207"/>
    <n v="139"/>
    <n v="71"/>
    <n v="44"/>
    <n v="28"/>
    <n v="13"/>
    <n v="7"/>
    <n v="12871"/>
    <n v="1414"/>
    <n v="1347"/>
    <n v="1903"/>
    <n v="1751"/>
    <n v="1676"/>
    <n v="1983"/>
    <n v="2797"/>
    <n v="0"/>
    <n v="6473"/>
    <n v="747"/>
    <n v="682"/>
    <n v="1010"/>
    <n v="779"/>
    <n v="812"/>
    <n v="1274"/>
    <n v="1169"/>
    <n v="0"/>
    <n v="6185"/>
    <n v="662"/>
    <n v="665"/>
    <n v="867"/>
    <n v="790"/>
    <n v="864"/>
    <n v="709"/>
    <n v="1628"/>
    <n v="0"/>
    <n v="6185"/>
    <n v="662"/>
    <n v="665"/>
    <n v="867"/>
    <n v="790"/>
    <n v="864"/>
    <n v="709"/>
    <n v="1628"/>
    <n v="0"/>
    <n v="5480"/>
    <n v="249"/>
    <n v="518"/>
    <n v="884"/>
    <n v="749"/>
    <n v="796"/>
    <n v="1130"/>
    <n v="1154"/>
    <n v="0"/>
    <n v="5659"/>
    <n v="315"/>
    <n v="584"/>
    <n v="797"/>
    <n v="777"/>
    <n v="857"/>
    <n v="704"/>
    <n v="1625"/>
    <n v="0"/>
  </r>
</pivotCacheRecords>
</file>

<file path=xl/pivotCache/pivotCacheRecords50.xml><?xml version="1.0" encoding="utf-8"?>
<pivotCacheRecords xmlns="http://schemas.openxmlformats.org/spreadsheetml/2006/main" xmlns:r="http://schemas.openxmlformats.org/officeDocument/2006/relationships" count="147">
  <r>
    <x v="0"/>
    <x v="0"/>
    <n v="871"/>
    <n v="1341485"/>
    <n v="621"/>
    <n v="376919"/>
    <n v="40"/>
    <n v="36803"/>
    <n v="2"/>
    <n v="2901"/>
    <n v="181"/>
    <n v="169447"/>
    <n v="27"/>
    <n v="755415"/>
  </r>
  <r>
    <x v="0"/>
    <x v="1"/>
    <n v="6682"/>
    <n v="10031659"/>
    <n v="4398"/>
    <n v="6432361"/>
    <n v="319"/>
    <n v="540604"/>
    <n v="12"/>
    <n v="17921"/>
    <n v="1936"/>
    <n v="2758945"/>
    <n v="17"/>
    <n v="281828"/>
  </r>
  <r>
    <x v="0"/>
    <x v="2"/>
    <n v="6888"/>
    <n v="17543042"/>
    <n v="5821"/>
    <n v="14865629"/>
    <n v="203"/>
    <n v="548268"/>
    <n v="4"/>
    <n v="11985"/>
    <n v="848"/>
    <n v="2015571"/>
    <n v="12"/>
    <n v="101589"/>
  </r>
  <r>
    <x v="0"/>
    <x v="3"/>
    <n v="3447"/>
    <n v="13136893"/>
    <n v="3115"/>
    <n v="11844437"/>
    <n v="92"/>
    <n v="342766"/>
    <n v="1"/>
    <n v="3204"/>
    <n v="228"/>
    <n v="805849"/>
    <n v="11"/>
    <n v="140637"/>
  </r>
  <r>
    <x v="0"/>
    <x v="4"/>
    <n v="1678"/>
    <n v="8652298"/>
    <n v="1502"/>
    <n v="7723499"/>
    <n v="54"/>
    <n v="250917"/>
    <n v="2"/>
    <n v="9905"/>
    <n v="108"/>
    <n v="504104"/>
    <n v="12"/>
    <n v="163873"/>
  </r>
  <r>
    <x v="0"/>
    <x v="5"/>
    <n v="1235"/>
    <n v="8000055"/>
    <n v="1131"/>
    <n v="7345584"/>
    <n v="22"/>
    <n v="140784"/>
    <n v="1"/>
    <n v="6922"/>
    <n v="73"/>
    <n v="436693"/>
    <n v="8"/>
    <n v="70072"/>
  </r>
  <r>
    <x v="0"/>
    <x v="6"/>
    <n v="437"/>
    <n v="3716423"/>
    <n v="367"/>
    <n v="2994814"/>
    <n v="10"/>
    <n v="75905"/>
    <n v="1"/>
    <n v="6614"/>
    <n v="53"/>
    <n v="411082"/>
    <n v="6"/>
    <n v="228008"/>
  </r>
  <r>
    <x v="0"/>
    <x v="7"/>
    <n v="245"/>
    <n v="2553589"/>
    <n v="195"/>
    <n v="1988479"/>
    <n v="6"/>
    <n v="58098"/>
    <n v="1"/>
    <n v="8825"/>
    <n v="38"/>
    <n v="375027"/>
    <n v="5"/>
    <n v="123160"/>
  </r>
  <r>
    <x v="0"/>
    <x v="8"/>
    <n v="167"/>
    <n v="3288543"/>
    <n v="112"/>
    <n v="2032508"/>
    <n v="9"/>
    <n v="273238"/>
    <n v="0"/>
    <n v="0"/>
    <n v="38"/>
    <n v="740825"/>
    <n v="8"/>
    <n v="241972"/>
  </r>
  <r>
    <x v="1"/>
    <x v="0"/>
    <n v="886"/>
    <n v="1020411"/>
    <n v="596"/>
    <n v="348684"/>
    <n v="55"/>
    <n v="50556"/>
    <n v="2"/>
    <n v="1395"/>
    <n v="197"/>
    <n v="177599"/>
    <n v="36"/>
    <n v="442177"/>
  </r>
  <r>
    <x v="1"/>
    <x v="1"/>
    <n v="6661"/>
    <n v="9770404"/>
    <n v="4323"/>
    <n v="6221964"/>
    <n v="292"/>
    <n v="477212"/>
    <n v="7"/>
    <n v="11193"/>
    <n v="2026"/>
    <n v="2885559"/>
    <n v="13"/>
    <n v="174476"/>
  </r>
  <r>
    <x v="1"/>
    <x v="2"/>
    <n v="6674"/>
    <n v="17187630"/>
    <n v="5574"/>
    <n v="14166183"/>
    <n v="206"/>
    <n v="560061"/>
    <n v="8"/>
    <n v="24705"/>
    <n v="867"/>
    <n v="2054920"/>
    <n v="19"/>
    <n v="381761"/>
  </r>
  <r>
    <x v="1"/>
    <x v="3"/>
    <n v="3546"/>
    <n v="13445687"/>
    <n v="3181"/>
    <n v="12104186"/>
    <n v="100"/>
    <n v="362444"/>
    <n v="3"/>
    <n v="12049"/>
    <n v="250"/>
    <n v="887525"/>
    <n v="12"/>
    <n v="79483"/>
  </r>
  <r>
    <x v="1"/>
    <x v="4"/>
    <n v="1800"/>
    <n v="9344932"/>
    <n v="1634"/>
    <n v="8362302"/>
    <n v="38"/>
    <n v="186987"/>
    <n v="2"/>
    <n v="10214"/>
    <n v="116"/>
    <n v="539072"/>
    <n v="10"/>
    <n v="246357"/>
  </r>
  <r>
    <x v="1"/>
    <x v="5"/>
    <n v="1288"/>
    <n v="8437725"/>
    <n v="1191"/>
    <n v="7716170"/>
    <n v="22"/>
    <n v="135272"/>
    <n v="1"/>
    <n v="5802"/>
    <n v="66"/>
    <n v="400232"/>
    <n v="8"/>
    <n v="180249"/>
  </r>
  <r>
    <x v="1"/>
    <x v="6"/>
    <n v="411"/>
    <n v="3386538"/>
    <n v="345"/>
    <n v="2816940"/>
    <n v="12"/>
    <n v="89453"/>
    <n v="1"/>
    <n v="6731"/>
    <n v="45"/>
    <n v="343400"/>
    <n v="8"/>
    <n v="130014"/>
  </r>
  <r>
    <x v="1"/>
    <x v="7"/>
    <n v="242"/>
    <n v="2506100"/>
    <n v="184"/>
    <n v="1908218"/>
    <n v="12"/>
    <n v="117288"/>
    <n v="0"/>
    <n v="0"/>
    <n v="44"/>
    <n v="421549"/>
    <n v="2"/>
    <n v="59045"/>
  </r>
  <r>
    <x v="1"/>
    <x v="8"/>
    <n v="149"/>
    <n v="2991623"/>
    <n v="102"/>
    <n v="1931844"/>
    <n v="8"/>
    <n v="220487"/>
    <n v="0"/>
    <n v="0"/>
    <n v="33"/>
    <n v="558205"/>
    <n v="6"/>
    <n v="281087"/>
  </r>
  <r>
    <x v="2"/>
    <x v="0"/>
    <n v="845"/>
    <n v="1155128"/>
    <n v="569"/>
    <n v="274702"/>
    <n v="47"/>
    <n v="36812"/>
    <n v="2"/>
    <n v="1660"/>
    <n v="192"/>
    <n v="166922"/>
    <n v="35"/>
    <n v="675032"/>
  </r>
  <r>
    <x v="2"/>
    <x v="1"/>
    <n v="6461"/>
    <n v="8922442"/>
    <n v="4066"/>
    <n v="5383072"/>
    <n v="277"/>
    <n v="410427"/>
    <n v="9"/>
    <n v="16856"/>
    <n v="2081"/>
    <n v="2916044"/>
    <n v="28"/>
    <n v="196043"/>
  </r>
  <r>
    <x v="2"/>
    <x v="2"/>
    <n v="6523"/>
    <n v="15942179"/>
    <n v="5380"/>
    <n v="13109079"/>
    <n v="215"/>
    <n v="550960"/>
    <n v="3"/>
    <n v="8168"/>
    <n v="907"/>
    <n v="2136271"/>
    <n v="18"/>
    <n v="137701"/>
  </r>
  <r>
    <x v="2"/>
    <x v="3"/>
    <n v="3755"/>
    <n v="13820376"/>
    <n v="3385"/>
    <n v="12451838"/>
    <n v="118"/>
    <n v="424990"/>
    <n v="1"/>
    <n v="3337"/>
    <n v="238"/>
    <n v="845217"/>
    <n v="13"/>
    <n v="94994"/>
  </r>
  <r>
    <x v="2"/>
    <x v="4"/>
    <n v="1957"/>
    <n v="9889789"/>
    <n v="1775"/>
    <n v="8832705"/>
    <n v="51"/>
    <n v="237126"/>
    <n v="2"/>
    <n v="9245"/>
    <n v="107"/>
    <n v="500346"/>
    <n v="22"/>
    <n v="310367"/>
  </r>
  <r>
    <x v="2"/>
    <x v="5"/>
    <n v="1451"/>
    <n v="9324396"/>
    <n v="1345"/>
    <n v="8612652"/>
    <n v="34"/>
    <n v="195929"/>
    <n v="2"/>
    <n v="12111"/>
    <n v="56"/>
    <n v="338648"/>
    <n v="14"/>
    <n v="165056"/>
  </r>
  <r>
    <x v="2"/>
    <x v="6"/>
    <n v="417"/>
    <n v="3353856"/>
    <n v="357"/>
    <n v="2890160"/>
    <n v="15"/>
    <n v="115836"/>
    <n v="0"/>
    <n v="0"/>
    <n v="38"/>
    <n v="283912"/>
    <n v="7"/>
    <n v="63948"/>
  </r>
  <r>
    <x v="2"/>
    <x v="7"/>
    <n v="243"/>
    <n v="2594527"/>
    <n v="197"/>
    <n v="2025964"/>
    <n v="7"/>
    <n v="67254"/>
    <n v="0"/>
    <n v="0"/>
    <n v="33"/>
    <n v="324063"/>
    <n v="6"/>
    <n v="177246"/>
  </r>
  <r>
    <x v="2"/>
    <x v="8"/>
    <n v="164"/>
    <n v="3462054"/>
    <n v="114"/>
    <n v="2230798"/>
    <n v="8"/>
    <n v="304893"/>
    <n v="1"/>
    <n v="13946"/>
    <n v="29"/>
    <n v="471303"/>
    <n v="12"/>
    <n v="441114"/>
  </r>
  <r>
    <x v="3"/>
    <x v="0"/>
    <n v="856"/>
    <n v="1107831"/>
    <n v="572"/>
    <n v="291003"/>
    <n v="50"/>
    <n v="41848"/>
    <n v="0"/>
    <n v="0"/>
    <n v="189"/>
    <n v="162774"/>
    <n v="45"/>
    <n v="612206"/>
  </r>
  <r>
    <x v="3"/>
    <x v="1"/>
    <n v="6578"/>
    <n v="9051123"/>
    <n v="4127"/>
    <n v="5447406"/>
    <n v="261"/>
    <n v="387340"/>
    <n v="9"/>
    <n v="15157"/>
    <n v="2162"/>
    <n v="2971999"/>
    <n v="19"/>
    <n v="229221"/>
  </r>
  <r>
    <x v="3"/>
    <x v="2"/>
    <n v="6629"/>
    <n v="16260848"/>
    <n v="5469"/>
    <n v="13318588"/>
    <n v="230"/>
    <n v="585069"/>
    <n v="7"/>
    <n v="16263"/>
    <n v="905"/>
    <n v="2117902"/>
    <n v="18"/>
    <n v="223026"/>
  </r>
  <r>
    <x v="3"/>
    <x v="3"/>
    <n v="3774"/>
    <n v="13943221"/>
    <n v="3416"/>
    <n v="12596991"/>
    <n v="109"/>
    <n v="395494"/>
    <n v="1"/>
    <n v="4112"/>
    <n v="235"/>
    <n v="834198"/>
    <n v="13"/>
    <n v="112426"/>
  </r>
  <r>
    <x v="3"/>
    <x v="4"/>
    <n v="1980"/>
    <n v="9863720"/>
    <n v="1799"/>
    <n v="8967831"/>
    <n v="58"/>
    <n v="266579"/>
    <n v="3"/>
    <n v="15553"/>
    <n v="112"/>
    <n v="526470"/>
    <n v="8"/>
    <n v="87287"/>
  </r>
  <r>
    <x v="3"/>
    <x v="5"/>
    <n v="1378"/>
    <n v="8951910"/>
    <n v="1268"/>
    <n v="8136106"/>
    <n v="31"/>
    <n v="182615"/>
    <n v="0"/>
    <n v="0"/>
    <n v="60"/>
    <n v="358266"/>
    <n v="19"/>
    <n v="274923"/>
  </r>
  <r>
    <x v="3"/>
    <x v="6"/>
    <n v="394"/>
    <n v="3211623"/>
    <n v="332"/>
    <n v="2697538"/>
    <n v="18"/>
    <n v="139274"/>
    <n v="1"/>
    <n v="7162"/>
    <n v="39"/>
    <n v="293282"/>
    <n v="4"/>
    <n v="74367"/>
  </r>
  <r>
    <x v="3"/>
    <x v="7"/>
    <n v="217"/>
    <n v="2229743"/>
    <n v="172"/>
    <n v="1769014"/>
    <n v="2"/>
    <n v="17366"/>
    <n v="0"/>
    <n v="0"/>
    <n v="41"/>
    <n v="401902"/>
    <n v="2"/>
    <n v="41461"/>
  </r>
  <r>
    <x v="3"/>
    <x v="8"/>
    <n v="168"/>
    <n v="3327582"/>
    <n v="119"/>
    <n v="2315981"/>
    <n v="10"/>
    <n v="250539"/>
    <n v="0"/>
    <n v="0"/>
    <n v="35"/>
    <n v="670633"/>
    <n v="4"/>
    <n v="90429"/>
  </r>
  <r>
    <x v="4"/>
    <x v="0"/>
    <n v="889"/>
    <n v="1298248"/>
    <n v="555"/>
    <n v="291115"/>
    <n v="50"/>
    <n v="38775"/>
    <n v="0"/>
    <n v="0"/>
    <n v="216"/>
    <n v="186574"/>
    <n v="68"/>
    <n v="781784"/>
  </r>
  <r>
    <x v="4"/>
    <x v="1"/>
    <n v="6696"/>
    <n v="9537055"/>
    <n v="4263"/>
    <n v="5740672"/>
    <n v="260"/>
    <n v="385076"/>
    <n v="12"/>
    <n v="21881"/>
    <n v="2119"/>
    <n v="2907610"/>
    <n v="42"/>
    <n v="481816"/>
  </r>
  <r>
    <x v="4"/>
    <x v="2"/>
    <n v="6571"/>
    <n v="16423465"/>
    <n v="5453"/>
    <n v="13507072"/>
    <n v="211"/>
    <n v="541299"/>
    <n v="4"/>
    <n v="9540"/>
    <n v="866"/>
    <n v="2023797"/>
    <n v="37"/>
    <n v="341757"/>
  </r>
  <r>
    <x v="4"/>
    <x v="3"/>
    <n v="3773"/>
    <n v="14180458"/>
    <n v="3336"/>
    <n v="12409295"/>
    <n v="142"/>
    <n v="511546"/>
    <n v="7"/>
    <n v="26044"/>
    <n v="248"/>
    <n v="869634"/>
    <n v="40"/>
    <n v="363939"/>
  </r>
  <r>
    <x v="4"/>
    <x v="4"/>
    <n v="1952"/>
    <n v="9963002"/>
    <n v="1760"/>
    <n v="8849464"/>
    <n v="60"/>
    <n v="272750"/>
    <n v="1"/>
    <n v="5505"/>
    <n v="99"/>
    <n v="458402"/>
    <n v="32"/>
    <n v="376881"/>
  </r>
  <r>
    <x v="4"/>
    <x v="5"/>
    <n v="1278"/>
    <n v="8275625"/>
    <n v="1147"/>
    <n v="7376173"/>
    <n v="32"/>
    <n v="194611"/>
    <n v="1"/>
    <n v="6025"/>
    <n v="76"/>
    <n v="455560"/>
    <n v="22"/>
    <n v="243256"/>
  </r>
  <r>
    <x v="4"/>
    <x v="6"/>
    <n v="359"/>
    <n v="3094298"/>
    <n v="296"/>
    <n v="2418358"/>
    <n v="11"/>
    <n v="81739"/>
    <n v="0"/>
    <n v="0"/>
    <n v="35"/>
    <n v="266198"/>
    <n v="17"/>
    <n v="328003"/>
  </r>
  <r>
    <x v="4"/>
    <x v="7"/>
    <n v="204"/>
    <n v="2139511"/>
    <n v="151"/>
    <n v="1550410"/>
    <n v="5"/>
    <n v="49966"/>
    <n v="0"/>
    <n v="0"/>
    <n v="39"/>
    <n v="385756"/>
    <n v="9"/>
    <n v="153379"/>
  </r>
  <r>
    <x v="4"/>
    <x v="8"/>
    <n v="168"/>
    <n v="3444912"/>
    <n v="107"/>
    <n v="2126667"/>
    <n v="10"/>
    <n v="200641"/>
    <n v="0"/>
    <n v="0"/>
    <n v="36"/>
    <n v="671177"/>
    <n v="15"/>
    <n v="446427"/>
  </r>
  <r>
    <x v="5"/>
    <x v="0"/>
    <n v="874"/>
    <n v="1356710"/>
    <n v="561"/>
    <n v="282494"/>
    <n v="51"/>
    <n v="39333"/>
    <n v="1"/>
    <n v="1078"/>
    <n v="218"/>
    <n v="195213"/>
    <n v="43"/>
    <n v="838592"/>
  </r>
  <r>
    <x v="5"/>
    <x v="1"/>
    <n v="6720"/>
    <n v="9316386"/>
    <n v="4255"/>
    <n v="5655067"/>
    <n v="276"/>
    <n v="385782"/>
    <n v="14"/>
    <n v="24461"/>
    <n v="2139"/>
    <n v="2912291"/>
    <n v="36"/>
    <n v="338785"/>
  </r>
  <r>
    <x v="5"/>
    <x v="2"/>
    <n v="6557"/>
    <n v="16301386"/>
    <n v="5473"/>
    <n v="13569643"/>
    <n v="228"/>
    <n v="587070"/>
    <n v="7"/>
    <n v="17269"/>
    <n v="819"/>
    <n v="1934974"/>
    <n v="30"/>
    <n v="192430"/>
  </r>
  <r>
    <x v="5"/>
    <x v="3"/>
    <n v="3770"/>
    <n v="14297886"/>
    <n v="3397"/>
    <n v="12739013"/>
    <n v="124"/>
    <n v="448609"/>
    <n v="2"/>
    <n v="7431"/>
    <n v="223"/>
    <n v="809123"/>
    <n v="24"/>
    <n v="293710"/>
  </r>
  <r>
    <x v="5"/>
    <x v="4"/>
    <n v="1983"/>
    <n v="10052655"/>
    <n v="1803"/>
    <n v="9078737"/>
    <n v="62"/>
    <n v="300100"/>
    <n v="1"/>
    <n v="4208"/>
    <n v="103"/>
    <n v="488877"/>
    <n v="14"/>
    <n v="180733"/>
  </r>
  <r>
    <x v="5"/>
    <x v="5"/>
    <n v="1266"/>
    <n v="8245450"/>
    <n v="1156"/>
    <n v="7458284"/>
    <n v="35"/>
    <n v="207015"/>
    <n v="1"/>
    <n v="5893"/>
    <n v="64"/>
    <n v="389500"/>
    <n v="10"/>
    <n v="184758"/>
  </r>
  <r>
    <x v="5"/>
    <x v="6"/>
    <n v="367"/>
    <n v="3048149"/>
    <n v="319"/>
    <n v="2624144"/>
    <n v="13"/>
    <n v="94758"/>
    <n v="0"/>
    <n v="0"/>
    <n v="27"/>
    <n v="206440"/>
    <n v="8"/>
    <n v="122807"/>
  </r>
  <r>
    <x v="5"/>
    <x v="7"/>
    <n v="216"/>
    <n v="2369101"/>
    <n v="155"/>
    <n v="1601622"/>
    <n v="8"/>
    <n v="85225"/>
    <n v="0"/>
    <n v="0"/>
    <n v="45"/>
    <n v="428252"/>
    <n v="8"/>
    <n v="254002"/>
  </r>
  <r>
    <x v="5"/>
    <x v="8"/>
    <n v="163"/>
    <n v="3318798"/>
    <n v="110"/>
    <n v="2239666"/>
    <n v="10"/>
    <n v="219125"/>
    <n v="0"/>
    <n v="0"/>
    <n v="36"/>
    <n v="702478"/>
    <n v="7"/>
    <n v="157529"/>
  </r>
  <r>
    <x v="6"/>
    <x v="0"/>
    <n v="879"/>
    <n v="1083900"/>
    <n v="590"/>
    <n v="303655"/>
    <n v="34"/>
    <n v="27023"/>
    <n v="4"/>
    <n v="5989"/>
    <n v="196"/>
    <n v="158590"/>
    <n v="55"/>
    <n v="588643"/>
  </r>
  <r>
    <x v="6"/>
    <x v="1"/>
    <n v="6869"/>
    <n v="9783455"/>
    <n v="4357"/>
    <n v="5897302"/>
    <n v="300"/>
    <n v="443901"/>
    <n v="13"/>
    <n v="25999"/>
    <n v="2161"/>
    <n v="2895422"/>
    <n v="38"/>
    <n v="520831"/>
  </r>
  <r>
    <x v="6"/>
    <x v="2"/>
    <n v="6525"/>
    <n v="16370927"/>
    <n v="5430"/>
    <n v="13501470"/>
    <n v="222"/>
    <n v="571931"/>
    <n v="11"/>
    <n v="27540"/>
    <n v="829"/>
    <n v="1930769"/>
    <n v="33"/>
    <n v="339217"/>
  </r>
  <r>
    <x v="6"/>
    <x v="3"/>
    <n v="3888"/>
    <n v="14761454"/>
    <n v="3494"/>
    <n v="13111744"/>
    <n v="135"/>
    <n v="502727"/>
    <n v="4"/>
    <n v="13745"/>
    <n v="229"/>
    <n v="824117"/>
    <n v="26"/>
    <n v="309121"/>
  </r>
  <r>
    <x v="6"/>
    <x v="4"/>
    <n v="1973"/>
    <n v="10029339"/>
    <n v="1797"/>
    <n v="9092876"/>
    <n v="59"/>
    <n v="275770"/>
    <n v="1"/>
    <n v="5138"/>
    <n v="97"/>
    <n v="456059"/>
    <n v="19"/>
    <n v="199496"/>
  </r>
  <r>
    <x v="6"/>
    <x v="5"/>
    <n v="1336"/>
    <n v="8874235"/>
    <n v="1215"/>
    <n v="7893840"/>
    <n v="40"/>
    <n v="249416"/>
    <n v="1"/>
    <n v="6522"/>
    <n v="64"/>
    <n v="377796"/>
    <n v="16"/>
    <n v="346661"/>
  </r>
  <r>
    <x v="6"/>
    <x v="6"/>
    <n v="370"/>
    <n v="3081071"/>
    <n v="317"/>
    <n v="2634564"/>
    <n v="14"/>
    <n v="104222"/>
    <n v="0"/>
    <n v="0"/>
    <n v="31"/>
    <n v="241192"/>
    <n v="8"/>
    <n v="101093"/>
  </r>
  <r>
    <x v="6"/>
    <x v="7"/>
    <n v="235"/>
    <n v="2434999"/>
    <n v="177"/>
    <n v="1813589"/>
    <n v="6"/>
    <n v="56121"/>
    <n v="1"/>
    <n v="8158"/>
    <n v="43"/>
    <n v="418708"/>
    <n v="8"/>
    <n v="138423"/>
  </r>
  <r>
    <x v="6"/>
    <x v="8"/>
    <n v="163"/>
    <n v="3566367"/>
    <n v="109"/>
    <n v="2144285"/>
    <n v="12"/>
    <n v="236566"/>
    <n v="0"/>
    <n v="0"/>
    <n v="38"/>
    <n v="712190"/>
    <n v="4"/>
    <n v="473326"/>
  </r>
  <r>
    <x v="7"/>
    <x v="0"/>
    <n v="903"/>
    <n v="1366559"/>
    <n v="603"/>
    <n v="301038"/>
    <n v="50"/>
    <n v="41232"/>
    <n v="3"/>
    <n v="6378"/>
    <n v="198"/>
    <n v="172175"/>
    <n v="49"/>
    <n v="845736"/>
  </r>
  <r>
    <x v="7"/>
    <x v="1"/>
    <n v="6946"/>
    <n v="9901394"/>
    <n v="4404"/>
    <n v="5980002"/>
    <n v="306"/>
    <n v="469808"/>
    <n v="6"/>
    <n v="7908"/>
    <n v="2184"/>
    <n v="2954304"/>
    <n v="46"/>
    <n v="489372"/>
  </r>
  <r>
    <x v="7"/>
    <x v="2"/>
    <n v="6618"/>
    <n v="16615058"/>
    <n v="5534"/>
    <n v="13844463"/>
    <n v="226"/>
    <n v="573202"/>
    <n v="8"/>
    <n v="21270"/>
    <n v="819"/>
    <n v="1894126"/>
    <n v="31"/>
    <n v="281997"/>
  </r>
  <r>
    <x v="7"/>
    <x v="3"/>
    <n v="3972"/>
    <n v="15081289"/>
    <n v="3589"/>
    <n v="13497159"/>
    <n v="134"/>
    <n v="492369"/>
    <n v="7"/>
    <n v="26550"/>
    <n v="218"/>
    <n v="788604"/>
    <n v="24"/>
    <n v="276607"/>
  </r>
  <r>
    <x v="7"/>
    <x v="4"/>
    <n v="1983"/>
    <n v="10125461"/>
    <n v="1799"/>
    <n v="9105583"/>
    <n v="61"/>
    <n v="287323"/>
    <n v="0"/>
    <n v="0"/>
    <n v="103"/>
    <n v="479621"/>
    <n v="20"/>
    <n v="252934"/>
  </r>
  <r>
    <x v="7"/>
    <x v="5"/>
    <n v="1351"/>
    <n v="8888076"/>
    <n v="1240"/>
    <n v="8082406"/>
    <n v="33"/>
    <n v="193348"/>
    <n v="0"/>
    <n v="0"/>
    <n v="66"/>
    <n v="386121"/>
    <n v="12"/>
    <n v="226201"/>
  </r>
  <r>
    <x v="7"/>
    <x v="6"/>
    <n v="401"/>
    <n v="3456511"/>
    <n v="339"/>
    <n v="2819786"/>
    <n v="13"/>
    <n v="98636"/>
    <n v="2"/>
    <n v="13714"/>
    <n v="30"/>
    <n v="233451"/>
    <n v="17"/>
    <n v="290924"/>
  </r>
  <r>
    <x v="7"/>
    <x v="7"/>
    <n v="214"/>
    <n v="2228095"/>
    <n v="153"/>
    <n v="1568636"/>
    <n v="8"/>
    <n v="71805"/>
    <n v="0"/>
    <n v="0"/>
    <n v="43"/>
    <n v="417734"/>
    <n v="10"/>
    <n v="169920"/>
  </r>
  <r>
    <x v="7"/>
    <x v="8"/>
    <n v="174"/>
    <n v="3615393"/>
    <n v="118"/>
    <n v="2322301"/>
    <n v="10"/>
    <n v="191989"/>
    <n v="0"/>
    <n v="0"/>
    <n v="34"/>
    <n v="632194"/>
    <n v="12"/>
    <n v="468909"/>
  </r>
  <r>
    <x v="8"/>
    <x v="0"/>
    <n v="997"/>
    <n v="1279936"/>
    <n v="673"/>
    <n v="332725"/>
    <n v="51"/>
    <n v="37776"/>
    <n v="4"/>
    <n v="6310"/>
    <n v="212"/>
    <n v="182192"/>
    <n v="57"/>
    <n v="720933"/>
  </r>
  <r>
    <x v="8"/>
    <x v="1"/>
    <n v="6977"/>
    <n v="9870009"/>
    <n v="4391"/>
    <n v="5959224"/>
    <n v="294"/>
    <n v="435617"/>
    <n v="17"/>
    <n v="27207"/>
    <n v="2224"/>
    <n v="2994679"/>
    <n v="51"/>
    <n v="453282"/>
  </r>
  <r>
    <x v="8"/>
    <x v="2"/>
    <n v="6610"/>
    <n v="16778929"/>
    <n v="5575"/>
    <n v="14013436"/>
    <n v="214"/>
    <n v="545372"/>
    <n v="5"/>
    <n v="13333"/>
    <n v="771"/>
    <n v="1781371"/>
    <n v="45"/>
    <n v="425417"/>
  </r>
  <r>
    <x v="8"/>
    <x v="3"/>
    <n v="4017"/>
    <n v="15198345"/>
    <n v="3615"/>
    <n v="13644112"/>
    <n v="158"/>
    <n v="565948"/>
    <n v="3"/>
    <n v="9980"/>
    <n v="215"/>
    <n v="753952"/>
    <n v="26"/>
    <n v="224353"/>
  </r>
  <r>
    <x v="8"/>
    <x v="4"/>
    <n v="1989"/>
    <n v="10019355"/>
    <n v="1823"/>
    <n v="9198186"/>
    <n v="63"/>
    <n v="292277"/>
    <n v="1"/>
    <n v="5636"/>
    <n v="87"/>
    <n v="400130"/>
    <n v="15"/>
    <n v="123126"/>
  </r>
  <r>
    <x v="8"/>
    <x v="5"/>
    <n v="1396"/>
    <n v="9251975"/>
    <n v="1264"/>
    <n v="8254457"/>
    <n v="34"/>
    <n v="210661"/>
    <n v="2"/>
    <n v="12964"/>
    <n v="73"/>
    <n v="435362"/>
    <n v="23"/>
    <n v="338531"/>
  </r>
  <r>
    <x v="8"/>
    <x v="6"/>
    <n v="372"/>
    <n v="3137631"/>
    <n v="321"/>
    <n v="2667190"/>
    <n v="12"/>
    <n v="90679"/>
    <n v="0"/>
    <n v="0"/>
    <n v="32"/>
    <n v="250170"/>
    <n v="7"/>
    <n v="129592"/>
  </r>
  <r>
    <x v="8"/>
    <x v="7"/>
    <n v="253"/>
    <n v="2655734"/>
    <n v="181"/>
    <n v="1868367"/>
    <n v="10"/>
    <n v="95601"/>
    <n v="0"/>
    <n v="0"/>
    <n v="45"/>
    <n v="431859"/>
    <n v="17"/>
    <n v="259907"/>
  </r>
  <r>
    <x v="8"/>
    <x v="8"/>
    <n v="187"/>
    <n v="3658544"/>
    <n v="136"/>
    <n v="2563087"/>
    <n v="10"/>
    <n v="225753"/>
    <n v="0"/>
    <n v="0"/>
    <n v="31"/>
    <n v="552243"/>
    <n v="10"/>
    <n v="317461"/>
  </r>
  <r>
    <x v="9"/>
    <x v="0"/>
    <n v="943"/>
    <n v="1290306"/>
    <n v="650"/>
    <n v="320186"/>
    <n v="42"/>
    <n v="36080"/>
    <n v="1"/>
    <n v="2442"/>
    <n v="203"/>
    <n v="163606"/>
    <n v="47"/>
    <n v="767992"/>
  </r>
  <r>
    <x v="9"/>
    <x v="1"/>
    <n v="7062"/>
    <n v="9897664"/>
    <n v="4482"/>
    <n v="6051756"/>
    <n v="287"/>
    <n v="422870"/>
    <n v="15"/>
    <n v="27896"/>
    <n v="2232"/>
    <n v="2997319"/>
    <n v="46"/>
    <n v="397823"/>
  </r>
  <r>
    <x v="9"/>
    <x v="2"/>
    <n v="6729"/>
    <n v="17164141"/>
    <n v="5689"/>
    <n v="14319161"/>
    <n v="205"/>
    <n v="530804"/>
    <n v="6"/>
    <n v="15555"/>
    <n v="790"/>
    <n v="1856033"/>
    <n v="39"/>
    <n v="442588"/>
  </r>
  <r>
    <x v="9"/>
    <x v="3"/>
    <n v="4062"/>
    <n v="15620733"/>
    <n v="3675"/>
    <n v="13898646"/>
    <n v="147"/>
    <n v="526868"/>
    <n v="2"/>
    <n v="7613"/>
    <n v="206"/>
    <n v="725339"/>
    <n v="32"/>
    <n v="462267"/>
  </r>
  <r>
    <x v="9"/>
    <x v="4"/>
    <n v="2054"/>
    <n v="10643403"/>
    <n v="1866"/>
    <n v="9496878"/>
    <n v="67"/>
    <n v="318197"/>
    <n v="3"/>
    <n v="15074"/>
    <n v="100"/>
    <n v="465592"/>
    <n v="18"/>
    <n v="347662"/>
  </r>
  <r>
    <x v="9"/>
    <x v="5"/>
    <n v="1410"/>
    <n v="9412396"/>
    <n v="1267"/>
    <n v="8277672"/>
    <n v="48"/>
    <n v="289588"/>
    <n v="1"/>
    <n v="6507"/>
    <n v="72"/>
    <n v="438064"/>
    <n v="22"/>
    <n v="400565"/>
  </r>
  <r>
    <x v="9"/>
    <x v="6"/>
    <n v="401"/>
    <n v="3305215"/>
    <n v="337"/>
    <n v="2768367"/>
    <n v="17"/>
    <n v="129882"/>
    <n v="0"/>
    <n v="0"/>
    <n v="34"/>
    <n v="259058"/>
    <n v="13"/>
    <n v="147908"/>
  </r>
  <r>
    <x v="9"/>
    <x v="7"/>
    <n v="268"/>
    <n v="2835411"/>
    <n v="206"/>
    <n v="2120779"/>
    <n v="8"/>
    <n v="81521"/>
    <n v="0"/>
    <n v="0"/>
    <n v="44"/>
    <n v="433656"/>
    <n v="10"/>
    <n v="199455"/>
  </r>
  <r>
    <x v="9"/>
    <x v="8"/>
    <n v="184"/>
    <n v="3554574"/>
    <n v="136"/>
    <n v="2615458"/>
    <n v="11"/>
    <n v="200090"/>
    <n v="0"/>
    <n v="0"/>
    <n v="28"/>
    <n v="507318"/>
    <n v="9"/>
    <n v="231708"/>
  </r>
  <r>
    <x v="10"/>
    <x v="0"/>
    <n v="946"/>
    <n v="1442243"/>
    <n v="640"/>
    <n v="332016"/>
    <n v="36"/>
    <n v="33925"/>
    <n v="0"/>
    <n v="0"/>
    <n v="217"/>
    <n v="173906"/>
    <n v="53"/>
    <n v="902396"/>
  </r>
  <r>
    <x v="10"/>
    <x v="1"/>
    <n v="7042"/>
    <n v="9826187"/>
    <n v="4559"/>
    <n v="6169350"/>
    <n v="248"/>
    <n v="373502"/>
    <n v="12"/>
    <n v="15125"/>
    <n v="2185"/>
    <n v="2943121"/>
    <n v="38"/>
    <n v="325089"/>
  </r>
  <r>
    <x v="10"/>
    <x v="2"/>
    <n v="6794"/>
    <n v="17346069"/>
    <n v="5727"/>
    <n v="14485321"/>
    <n v="221"/>
    <n v="557038"/>
    <n v="5"/>
    <n v="15506"/>
    <n v="805"/>
    <n v="1877909"/>
    <n v="36"/>
    <n v="410295"/>
  </r>
  <r>
    <x v="10"/>
    <x v="3"/>
    <n v="4201"/>
    <n v="15910148"/>
    <n v="3809"/>
    <n v="14351085"/>
    <n v="151"/>
    <n v="553302"/>
    <n v="0"/>
    <n v="0"/>
    <n v="217"/>
    <n v="751156"/>
    <n v="24"/>
    <n v="254605"/>
  </r>
  <r>
    <x v="10"/>
    <x v="4"/>
    <n v="2104"/>
    <n v="10746053"/>
    <n v="1902"/>
    <n v="9640059"/>
    <n v="83"/>
    <n v="391428"/>
    <n v="3"/>
    <n v="14451"/>
    <n v="95"/>
    <n v="442942"/>
    <n v="21"/>
    <n v="257173"/>
  </r>
  <r>
    <x v="10"/>
    <x v="5"/>
    <n v="1426"/>
    <n v="9377745"/>
    <n v="1286"/>
    <n v="8395345"/>
    <n v="37"/>
    <n v="222162"/>
    <n v="2"/>
    <n v="12167"/>
    <n v="82"/>
    <n v="497825"/>
    <n v="19"/>
    <n v="250246"/>
  </r>
  <r>
    <x v="10"/>
    <x v="6"/>
    <n v="384"/>
    <n v="3219634"/>
    <n v="321"/>
    <n v="2649461"/>
    <n v="18"/>
    <n v="140657"/>
    <n v="1"/>
    <n v="7646"/>
    <n v="38"/>
    <n v="295143"/>
    <n v="6"/>
    <n v="126727"/>
  </r>
  <r>
    <x v="10"/>
    <x v="7"/>
    <n v="282"/>
    <n v="2957189"/>
    <n v="216"/>
    <n v="2218297"/>
    <n v="14"/>
    <n v="141247"/>
    <n v="0"/>
    <n v="0"/>
    <n v="40"/>
    <n v="401236"/>
    <n v="12"/>
    <n v="196409"/>
  </r>
  <r>
    <x v="10"/>
    <x v="8"/>
    <n v="186"/>
    <n v="3638946"/>
    <n v="136"/>
    <n v="2582314"/>
    <n v="9"/>
    <n v="154414"/>
    <n v="0"/>
    <n v="0"/>
    <n v="32"/>
    <n v="538046"/>
    <n v="9"/>
    <n v="364172"/>
  </r>
  <r>
    <x v="11"/>
    <x v="0"/>
    <n v="898"/>
    <n v="650786"/>
    <n v="600"/>
    <n v="395942"/>
    <n v="37"/>
    <n v="35281"/>
    <n v="4"/>
    <n v="3202"/>
    <n v="214"/>
    <n v="202731"/>
    <n v="43"/>
    <n v="13630"/>
  </r>
  <r>
    <x v="11"/>
    <x v="1"/>
    <n v="7268"/>
    <n v="10719858"/>
    <n v="4699"/>
    <n v="6960139"/>
    <n v="271"/>
    <n v="431838"/>
    <n v="9"/>
    <n v="15069"/>
    <n v="2244"/>
    <n v="3233684"/>
    <n v="45"/>
    <n v="79128"/>
  </r>
  <r>
    <x v="11"/>
    <x v="2"/>
    <n v="6988"/>
    <n v="18230249"/>
    <n v="5900"/>
    <n v="15552865"/>
    <n v="245"/>
    <n v="638232"/>
    <n v="7"/>
    <n v="19310"/>
    <n v="799"/>
    <n v="1929150"/>
    <n v="37"/>
    <n v="90692"/>
  </r>
  <r>
    <x v="11"/>
    <x v="3"/>
    <n v="4180"/>
    <n v="16187291"/>
    <n v="3803"/>
    <n v="14804800"/>
    <n v="150"/>
    <n v="549432"/>
    <n v="5"/>
    <n v="20589"/>
    <n v="194"/>
    <n v="707070"/>
    <n v="28"/>
    <n v="105400"/>
  </r>
  <r>
    <x v="11"/>
    <x v="4"/>
    <n v="1992"/>
    <n v="10289950"/>
    <n v="1787"/>
    <n v="9300708"/>
    <n v="90"/>
    <n v="442458"/>
    <n v="2"/>
    <n v="10339"/>
    <n v="85"/>
    <n v="400698"/>
    <n v="28"/>
    <n v="135747"/>
  </r>
  <r>
    <x v="11"/>
    <x v="5"/>
    <n v="1299"/>
    <n v="8508719"/>
    <n v="1131"/>
    <n v="7477517"/>
    <n v="63"/>
    <n v="385130"/>
    <n v="1"/>
    <n v="5148"/>
    <n v="86"/>
    <n v="528963"/>
    <n v="18"/>
    <n v="111961"/>
  </r>
  <r>
    <x v="11"/>
    <x v="6"/>
    <n v="386"/>
    <n v="3185782"/>
    <n v="323"/>
    <n v="2694491"/>
    <n v="17"/>
    <n v="132356"/>
    <n v="0"/>
    <n v="0"/>
    <n v="36"/>
    <n v="280902"/>
    <n v="10"/>
    <n v="78033"/>
  </r>
  <r>
    <x v="11"/>
    <x v="7"/>
    <n v="277"/>
    <n v="2827378"/>
    <n v="212"/>
    <n v="2185851"/>
    <n v="12"/>
    <n v="114643"/>
    <n v="0"/>
    <n v="0"/>
    <n v="37"/>
    <n v="366911"/>
    <n v="16"/>
    <n v="159973"/>
  </r>
  <r>
    <x v="11"/>
    <x v="8"/>
    <n v="193"/>
    <n v="3558118"/>
    <n v="128"/>
    <n v="2485880"/>
    <n v="12"/>
    <n v="182597"/>
    <n v="0"/>
    <n v="0"/>
    <n v="40"/>
    <n v="705494"/>
    <n v="13"/>
    <n v="184147"/>
  </r>
  <r>
    <x v="12"/>
    <x v="0"/>
    <n v="900"/>
    <n v="586956"/>
    <n v="600"/>
    <n v="361075"/>
    <n v="26"/>
    <n v="20790"/>
    <n v="1"/>
    <n v="1021"/>
    <n v="205"/>
    <n v="189483"/>
    <n v="68"/>
    <n v="14587"/>
  </r>
  <r>
    <x v="12"/>
    <x v="1"/>
    <n v="7215"/>
    <n v="10541962"/>
    <n v="4653"/>
    <n v="6826821"/>
    <n v="235"/>
    <n v="366450"/>
    <n v="8"/>
    <n v="16069"/>
    <n v="2274"/>
    <n v="3263202"/>
    <n v="45"/>
    <n v="69420"/>
  </r>
  <r>
    <x v="12"/>
    <x v="2"/>
    <n v="6967"/>
    <n v="18164985"/>
    <n v="5949"/>
    <n v="15643136"/>
    <n v="230"/>
    <n v="622701"/>
    <n v="7"/>
    <n v="16356"/>
    <n v="744"/>
    <n v="1790830"/>
    <n v="37"/>
    <n v="91962"/>
  </r>
  <r>
    <x v="12"/>
    <x v="3"/>
    <n v="4277"/>
    <n v="16457047"/>
    <n v="3896"/>
    <n v="15058729"/>
    <n v="136"/>
    <n v="509833"/>
    <n v="2"/>
    <n v="9335"/>
    <n v="221"/>
    <n v="795194"/>
    <n v="22"/>
    <n v="83956"/>
  </r>
  <r>
    <x v="12"/>
    <x v="4"/>
    <n v="2157"/>
    <n v="11084856"/>
    <n v="1949"/>
    <n v="10080920"/>
    <n v="87"/>
    <n v="424501"/>
    <n v="1"/>
    <n v="6763"/>
    <n v="98"/>
    <n v="461172"/>
    <n v="22"/>
    <n v="111500"/>
  </r>
  <r>
    <x v="12"/>
    <x v="5"/>
    <n v="1372"/>
    <n v="8939807"/>
    <n v="1198"/>
    <n v="7875205"/>
    <n v="69"/>
    <n v="417788"/>
    <n v="3"/>
    <n v="19022"/>
    <n v="74"/>
    <n v="447772"/>
    <n v="28"/>
    <n v="180020"/>
  </r>
  <r>
    <x v="12"/>
    <x v="6"/>
    <n v="444"/>
    <n v="3660241"/>
    <n v="347"/>
    <n v="2897742"/>
    <n v="38"/>
    <n v="292608"/>
    <n v="0"/>
    <n v="0"/>
    <n v="45"/>
    <n v="354994"/>
    <n v="14"/>
    <n v="114897"/>
  </r>
  <r>
    <x v="12"/>
    <x v="7"/>
    <n v="321"/>
    <n v="3284377"/>
    <n v="230"/>
    <n v="2402173"/>
    <n v="46"/>
    <n v="425224"/>
    <n v="0"/>
    <n v="0"/>
    <n v="37"/>
    <n v="372624"/>
    <n v="8"/>
    <n v="84356"/>
  </r>
  <r>
    <x v="12"/>
    <x v="8"/>
    <n v="204"/>
    <n v="3826860"/>
    <n v="132"/>
    <n v="2585837"/>
    <n v="16"/>
    <n v="255786"/>
    <n v="0"/>
    <n v="0"/>
    <n v="45"/>
    <n v="786838"/>
    <n v="11"/>
    <n v="198399"/>
  </r>
  <r>
    <x v="12"/>
    <x v="9"/>
    <n v="168"/>
    <n v="2554717"/>
    <n v="107"/>
    <n v="1673474"/>
    <n v="12"/>
    <n v="159846"/>
    <n v="0"/>
    <n v="0"/>
    <n v="40"/>
    <n v="590541"/>
    <n v="9"/>
    <n v="130856"/>
  </r>
  <r>
    <x v="12"/>
    <x v="10"/>
    <n v="33"/>
    <n v="1014893"/>
    <n v="23"/>
    <n v="750173"/>
    <n v="4"/>
    <n v="95940"/>
    <n v="0"/>
    <n v="0"/>
    <n v="4"/>
    <n v="101237"/>
    <n v="2"/>
    <n v="67543"/>
  </r>
  <r>
    <x v="12"/>
    <x v="11"/>
    <n v="2"/>
    <n v="153512"/>
    <n v="1"/>
    <n v="58452"/>
    <n v="0"/>
    <n v="0"/>
    <n v="0"/>
    <n v="0"/>
    <n v="1"/>
    <n v="95060"/>
    <n v="0"/>
    <n v="0"/>
  </r>
  <r>
    <x v="12"/>
    <x v="12"/>
    <n v="1"/>
    <n v="103738"/>
    <n v="1"/>
    <n v="103738"/>
    <n v="0"/>
    <n v="0"/>
    <n v="0"/>
    <n v="0"/>
    <n v="0"/>
    <n v="0"/>
    <n v="0"/>
    <n v="0"/>
  </r>
  <r>
    <x v="13"/>
    <x v="0"/>
    <n v="933"/>
    <n v="651334"/>
    <n v="633"/>
    <n v="404076"/>
    <n v="26"/>
    <n v="24935"/>
    <n v="2"/>
    <n v="2105"/>
    <n v="220"/>
    <n v="197187"/>
    <n v="52"/>
    <n v="23031"/>
  </r>
  <r>
    <x v="13"/>
    <x v="1"/>
    <n v="7119"/>
    <n v="10375463"/>
    <n v="4561"/>
    <n v="6694723"/>
    <n v="261"/>
    <n v="410111"/>
    <n v="5"/>
    <n v="11956"/>
    <n v="2255"/>
    <n v="3201904"/>
    <n v="37"/>
    <n v="56769"/>
  </r>
  <r>
    <x v="13"/>
    <x v="2"/>
    <n v="6926"/>
    <n v="18051075"/>
    <n v="5905"/>
    <n v="15517726"/>
    <n v="223"/>
    <n v="598218"/>
    <n v="6"/>
    <n v="16827"/>
    <n v="767"/>
    <n v="1849946"/>
    <n v="25"/>
    <n v="68358"/>
  </r>
  <r>
    <x v="13"/>
    <x v="3"/>
    <n v="4426"/>
    <n v="17091366"/>
    <n v="4043"/>
    <n v="15651827"/>
    <n v="137"/>
    <n v="528821"/>
    <n v="3"/>
    <n v="11168"/>
    <n v="210"/>
    <n v="776477"/>
    <n v="33"/>
    <n v="123073"/>
  </r>
  <r>
    <x v="13"/>
    <x v="4"/>
    <n v="2157"/>
    <n v="11135860"/>
    <n v="1966"/>
    <n v="10213372"/>
    <n v="76"/>
    <n v="368761"/>
    <n v="1"/>
    <n v="4768"/>
    <n v="94"/>
    <n v="447028"/>
    <n v="20"/>
    <n v="101931"/>
  </r>
  <r>
    <x v="13"/>
    <x v="5"/>
    <n v="1468"/>
    <n v="9627848"/>
    <n v="1309"/>
    <n v="8661654"/>
    <n v="61"/>
    <n v="375838"/>
    <n v="1"/>
    <n v="6194"/>
    <n v="70"/>
    <n v="419139"/>
    <n v="27"/>
    <n v="165023"/>
  </r>
  <r>
    <x v="13"/>
    <x v="6"/>
    <n v="450"/>
    <n v="3707529"/>
    <n v="377"/>
    <n v="3137378"/>
    <n v="19"/>
    <n v="152901"/>
    <n v="1"/>
    <n v="6041"/>
    <n v="43"/>
    <n v="334878"/>
    <n v="10"/>
    <n v="76331"/>
  </r>
  <r>
    <x v="13"/>
    <x v="7"/>
    <n v="334"/>
    <n v="3474331"/>
    <n v="265"/>
    <n v="2776054"/>
    <n v="14"/>
    <n v="139476"/>
    <n v="1"/>
    <n v="9528"/>
    <n v="35"/>
    <n v="353357"/>
    <n v="19"/>
    <n v="195916"/>
  </r>
  <r>
    <x v="13"/>
    <x v="8"/>
    <n v="199"/>
    <n v="3844952"/>
    <n v="134"/>
    <n v="2669263"/>
    <n v="13"/>
    <n v="242186"/>
    <n v="0"/>
    <n v="0"/>
    <n v="37"/>
    <n v="666009"/>
    <n v="15"/>
    <n v="267494"/>
  </r>
  <r>
    <x v="13"/>
    <x v="9"/>
    <n v="166"/>
    <n v="2618952"/>
    <n v="109"/>
    <n v="1736377"/>
    <n v="10"/>
    <n v="154332"/>
    <n v="0"/>
    <n v="0"/>
    <n v="35"/>
    <n v="544756"/>
    <n v="12"/>
    <n v="183487"/>
  </r>
  <r>
    <x v="13"/>
    <x v="10"/>
    <n v="29"/>
    <n v="887735"/>
    <n v="22"/>
    <n v="690913"/>
    <n v="3"/>
    <n v="87854"/>
    <n v="0"/>
    <n v="0"/>
    <n v="1"/>
    <n v="24961"/>
    <n v="3"/>
    <n v="84007"/>
  </r>
  <r>
    <x v="13"/>
    <x v="11"/>
    <n v="3"/>
    <n v="228720"/>
    <n v="2"/>
    <n v="132428"/>
    <n v="0"/>
    <n v="0"/>
    <n v="0"/>
    <n v="0"/>
    <n v="1"/>
    <n v="96292"/>
    <n v="0"/>
    <n v="0"/>
  </r>
  <r>
    <x v="13"/>
    <x v="12"/>
    <n v="1"/>
    <n v="109545"/>
    <n v="1"/>
    <n v="109545"/>
    <n v="0"/>
    <n v="0"/>
    <n v="0"/>
    <n v="0"/>
    <n v="0"/>
    <n v="0"/>
    <n v="0"/>
    <n v="0"/>
  </r>
  <r>
    <x v="14"/>
    <x v="0"/>
    <n v="38"/>
    <n v="8370"/>
    <n v="0"/>
    <n v="0"/>
    <n v="0"/>
    <n v="0"/>
    <n v="0"/>
    <n v="0"/>
    <n v="1"/>
    <n v="181"/>
    <n v="37"/>
    <n v="8189"/>
  </r>
  <r>
    <x v="14"/>
    <x v="1"/>
    <n v="6478"/>
    <n v="9493387"/>
    <n v="4274"/>
    <n v="6274571"/>
    <n v="209"/>
    <n v="331248"/>
    <n v="9"/>
    <n v="20023"/>
    <n v="1945"/>
    <n v="2809831"/>
    <n v="41"/>
    <n v="57714"/>
  </r>
  <r>
    <x v="14"/>
    <x v="2"/>
    <n v="6893"/>
    <n v="17945807"/>
    <n v="5868"/>
    <n v="15424289"/>
    <n v="211"/>
    <n v="546317"/>
    <n v="4"/>
    <n v="12896"/>
    <n v="776"/>
    <n v="1877349"/>
    <n v="34"/>
    <n v="84956"/>
  </r>
  <r>
    <x v="14"/>
    <x v="3"/>
    <n v="5654"/>
    <n v="17380336"/>
    <n v="4116"/>
    <n v="15992510"/>
    <n v="1289"/>
    <n v="474904"/>
    <n v="0"/>
    <n v="0"/>
    <n v="204"/>
    <n v="739800"/>
    <n v="45"/>
    <n v="173122"/>
  </r>
  <r>
    <x v="14"/>
    <x v="4"/>
    <n v="2317"/>
    <n v="11919857"/>
    <n v="2092"/>
    <n v="10833744"/>
    <n v="106"/>
    <n v="514690"/>
    <n v="0"/>
    <n v="0"/>
    <n v="95"/>
    <n v="449857"/>
    <n v="24"/>
    <n v="121566"/>
  </r>
  <r>
    <x v="14"/>
    <x v="5"/>
    <n v="1585"/>
    <n v="10397085"/>
    <n v="1418"/>
    <n v="9368799"/>
    <n v="70"/>
    <n v="434718"/>
    <n v="1"/>
    <n v="5365"/>
    <n v="74"/>
    <n v="454876"/>
    <n v="22"/>
    <n v="133327"/>
  </r>
  <r>
    <x v="14"/>
    <x v="6"/>
    <n v="489"/>
    <n v="4047055"/>
    <n v="406"/>
    <n v="3384002"/>
    <n v="31"/>
    <n v="248169"/>
    <n v="1"/>
    <n v="8243"/>
    <n v="38"/>
    <n v="302265"/>
    <n v="13"/>
    <n v="104376"/>
  </r>
  <r>
    <x v="14"/>
    <x v="7"/>
    <n v="335"/>
    <n v="3509978"/>
    <n v="261"/>
    <n v="2762854"/>
    <n v="18"/>
    <n v="185509"/>
    <n v="1"/>
    <n v="8099"/>
    <n v="39"/>
    <n v="391760"/>
    <n v="16"/>
    <n v="161756"/>
  </r>
  <r>
    <x v="14"/>
    <x v="8"/>
    <n v="212"/>
    <n v="3940981"/>
    <n v="146"/>
    <n v="2752583"/>
    <n v="13"/>
    <n v="292468"/>
    <n v="0"/>
    <n v="0"/>
    <n v="40"/>
    <n v="670616"/>
    <n v="13"/>
    <n v="225314"/>
  </r>
  <r>
    <x v="14"/>
    <x v="9"/>
    <n v="181"/>
    <n v="2836041"/>
    <n v="126"/>
    <n v="1983948"/>
    <n v="8"/>
    <n v="128672"/>
    <n v="0"/>
    <n v="0"/>
    <n v="36"/>
    <n v="548930"/>
    <n v="11"/>
    <n v="174491"/>
  </r>
  <r>
    <x v="14"/>
    <x v="10"/>
    <n v="27"/>
    <n v="834581"/>
    <n v="17"/>
    <n v="549263"/>
    <n v="5"/>
    <n v="163796"/>
    <n v="0"/>
    <n v="0"/>
    <n v="3"/>
    <n v="70699"/>
    <n v="2"/>
    <n v="50823"/>
  </r>
  <r>
    <x v="14"/>
    <x v="11"/>
    <n v="3"/>
    <n v="156657"/>
    <n v="2"/>
    <n v="105670"/>
    <n v="0"/>
    <n v="0"/>
    <n v="0"/>
    <n v="0"/>
    <n v="1"/>
    <n v="50987"/>
    <n v="0"/>
    <n v="0"/>
  </r>
  <r>
    <x v="14"/>
    <x v="12"/>
    <n v="1"/>
    <n v="113702"/>
    <n v="1"/>
    <n v="113702"/>
    <n v="0"/>
    <n v="0"/>
    <n v="0"/>
    <n v="0"/>
    <n v="0"/>
    <n v="0"/>
    <n v="0"/>
    <n v="0"/>
  </r>
</pivotCacheRecords>
</file>

<file path=xl/pivotCache/pivotCacheRecords51.xml><?xml version="1.0" encoding="utf-8"?>
<pivotCacheRecords xmlns="http://schemas.openxmlformats.org/spreadsheetml/2006/main" xmlns:r="http://schemas.openxmlformats.org/officeDocument/2006/relationships" count="17">
  <r>
    <x v="0"/>
    <n v="253318"/>
    <n v="226532"/>
    <n v="26506"/>
    <n v="280"/>
    <n v="90"/>
    <n v="13"/>
    <n v="19"/>
    <n v="41"/>
    <n v="17"/>
  </r>
  <r>
    <x v="1"/>
    <n v="223538"/>
    <n v="201253"/>
    <n v="22143"/>
    <n v="142"/>
    <n v="86"/>
    <n v="10"/>
    <n v="21"/>
    <n v="43"/>
    <n v="12"/>
  </r>
  <r>
    <x v="2"/>
    <n v="199407"/>
    <n v="179101"/>
    <n v="20175"/>
    <n v="131"/>
    <n v="76"/>
    <n v="11"/>
    <n v="18"/>
    <n v="34"/>
    <n v="13"/>
  </r>
  <r>
    <x v="3"/>
    <n v="178376"/>
    <n v="159866"/>
    <n v="18388"/>
    <n v="122"/>
    <n v="74"/>
    <n v="11"/>
    <n v="18"/>
    <n v="32"/>
    <n v="13"/>
  </r>
  <r>
    <x v="4"/>
    <n v="160974"/>
    <n v="144138"/>
    <n v="16728"/>
    <n v="108"/>
    <n v="65"/>
    <n v="6"/>
    <n v="20"/>
    <n v="28"/>
    <n v="11"/>
  </r>
  <r>
    <x v="5"/>
    <n v="147044"/>
    <n v="131775"/>
    <n v="15177"/>
    <n v="92"/>
    <n v="60"/>
    <n v="4"/>
    <n v="22"/>
    <n v="26"/>
    <n v="8"/>
  </r>
  <r>
    <x v="6"/>
    <n v="135148"/>
    <n v="121301"/>
    <n v="13769"/>
    <n v="78"/>
    <n v="59"/>
    <n v="3"/>
    <n v="29"/>
    <n v="19"/>
    <n v="8"/>
  </r>
  <r>
    <x v="7"/>
    <n v="124819"/>
    <n v="112113"/>
    <n v="12629"/>
    <n v="77"/>
    <n v="60"/>
    <n v="3"/>
    <n v="30"/>
    <n v="17"/>
    <n v="10"/>
  </r>
  <r>
    <x v="8"/>
    <n v="116534"/>
    <n v="105000"/>
    <n v="11481"/>
    <n v="53"/>
    <n v="60"/>
    <n v="3"/>
    <n v="30"/>
    <n v="17"/>
    <n v="10"/>
  </r>
  <r>
    <x v="9"/>
    <n v="108119"/>
    <n v="97622"/>
    <n v="10446"/>
    <n v="51"/>
    <n v="61"/>
    <n v="3"/>
    <n v="30"/>
    <n v="20"/>
    <n v="8"/>
  </r>
  <r>
    <x v="10"/>
    <n v="100021"/>
    <n v="90489"/>
    <n v="9482"/>
    <n v="50"/>
    <n v="60"/>
    <n v="3"/>
    <n v="30"/>
    <n v="21"/>
    <n v="6"/>
  </r>
  <r>
    <x v="11"/>
    <n v="92314"/>
    <n v="83701"/>
    <n v="8565"/>
    <n v="48"/>
    <n v="58"/>
    <n v="7"/>
    <n v="25"/>
    <n v="21"/>
    <n v="5"/>
  </r>
  <r>
    <x v="12"/>
    <n v="86100"/>
    <n v="78204"/>
    <n v="7851"/>
    <n v="45"/>
    <n v="56"/>
    <n v="12"/>
    <n v="18"/>
    <n v="23"/>
    <n v="3"/>
  </r>
  <r>
    <x v="13"/>
    <n v="79908"/>
    <n v="72786"/>
    <n v="7077"/>
    <n v="45"/>
    <n v="54"/>
    <n v="16"/>
    <n v="14"/>
    <n v="21"/>
    <n v="3"/>
  </r>
  <r>
    <x v="14"/>
    <n v="73942"/>
    <n v="67538"/>
    <n v="6365"/>
    <n v="39"/>
    <n v="50"/>
    <n v="17"/>
    <n v="12"/>
    <n v="18"/>
    <n v="3"/>
  </r>
  <r>
    <x v="15"/>
    <n v="68743"/>
    <n v="63174"/>
    <n v="5538"/>
    <n v="31"/>
    <n v="48"/>
    <n v="17"/>
    <n v="10"/>
    <n v="18"/>
    <n v="3"/>
  </r>
  <r>
    <x v="16"/>
    <n v="64544"/>
    <n v="59516"/>
    <n v="5001"/>
    <n v="27"/>
    <n v="46"/>
    <n v="16"/>
    <n v="10"/>
    <n v="17"/>
    <n v="3"/>
  </r>
</pivotCacheRecords>
</file>

<file path=xl/pivotCache/pivotCacheRecords52.xml><?xml version="1.0" encoding="utf-8"?>
<pivotCacheRecords xmlns="http://schemas.openxmlformats.org/spreadsheetml/2006/main" xmlns:r="http://schemas.openxmlformats.org/officeDocument/2006/relationships" count="100">
  <r>
    <x v="0"/>
    <x v="0"/>
    <n v="9763"/>
    <s v="-"/>
  </r>
  <r>
    <x v="0"/>
    <x v="1"/>
    <n v="6428"/>
    <s v="-"/>
  </r>
  <r>
    <x v="0"/>
    <x v="2"/>
    <n v="1568"/>
    <s v="-"/>
  </r>
  <r>
    <x v="0"/>
    <x v="3"/>
    <n v="1767"/>
    <s v="-"/>
  </r>
  <r>
    <x v="1"/>
    <x v="0"/>
    <n v="9735"/>
    <n v="99.713202908941923"/>
  </r>
  <r>
    <x v="1"/>
    <x v="1"/>
    <n v="6343"/>
    <n v="98.677660236465456"/>
  </r>
  <r>
    <x v="1"/>
    <x v="2"/>
    <n v="1602"/>
    <n v="102.16836734693877"/>
  </r>
  <r>
    <x v="1"/>
    <x v="3"/>
    <n v="1790"/>
    <n v="101.30164119977363"/>
  </r>
  <r>
    <x v="2"/>
    <x v="0"/>
    <n v="9798"/>
    <n v="100.64714946070879"/>
  </r>
  <r>
    <x v="2"/>
    <x v="1"/>
    <n v="6378"/>
    <n v="100.5517893741132"/>
  </r>
  <r>
    <x v="2"/>
    <x v="2"/>
    <n v="1654"/>
    <n v="103.24594257178528"/>
  </r>
  <r>
    <x v="2"/>
    <x v="3"/>
    <n v="1766"/>
    <n v="98.659217877094974"/>
  </r>
  <r>
    <x v="3"/>
    <x v="0"/>
    <n v="9737"/>
    <n v="99.377423964074296"/>
  </r>
  <r>
    <x v="3"/>
    <x v="1"/>
    <n v="6399"/>
    <n v="100.32925682031986"/>
  </r>
  <r>
    <x v="3"/>
    <x v="2"/>
    <n v="1704"/>
    <n v="103.02297460701331"/>
  </r>
  <r>
    <x v="3"/>
    <x v="3"/>
    <n v="1634"/>
    <n v="92.525481313703281"/>
  </r>
  <r>
    <x v="4"/>
    <x v="0"/>
    <n v="9926"/>
    <n v="101.94104960460099"/>
  </r>
  <r>
    <x v="4"/>
    <x v="1"/>
    <n v="6478"/>
    <n v="101.23456790123457"/>
  </r>
  <r>
    <x v="4"/>
    <x v="2"/>
    <n v="1741"/>
    <n v="102.17136150234742"/>
  </r>
  <r>
    <x v="4"/>
    <x v="3"/>
    <n v="1707"/>
    <n v="104.46756425948594"/>
  </r>
  <r>
    <x v="5"/>
    <x v="0"/>
    <n v="10170"/>
    <n v="102.45819061051785"/>
  </r>
  <r>
    <x v="5"/>
    <x v="1"/>
    <n v="6595"/>
    <n v="101.80611299783884"/>
  </r>
  <r>
    <x v="5"/>
    <x v="2"/>
    <n v="1856"/>
    <n v="106.60539919586445"/>
  </r>
  <r>
    <x v="5"/>
    <x v="3"/>
    <n v="1719"/>
    <n v="100.70298769771529"/>
  </r>
  <r>
    <x v="6"/>
    <x v="0"/>
    <n v="10402"/>
    <n v="102.28121927236971"/>
  </r>
  <r>
    <x v="6"/>
    <x v="1"/>
    <n v="6773"/>
    <n v="102.69901440485216"/>
  </r>
  <r>
    <x v="6"/>
    <x v="2"/>
    <n v="1901"/>
    <n v="102.42456896551724"/>
  </r>
  <r>
    <x v="6"/>
    <x v="3"/>
    <n v="1728"/>
    <n v="100.52356020942408"/>
  </r>
  <r>
    <x v="7"/>
    <x v="0"/>
    <n v="10575"/>
    <n v="101.66314170351856"/>
  </r>
  <r>
    <x v="7"/>
    <x v="1"/>
    <n v="6820"/>
    <n v="100.6939317879817"/>
  </r>
  <r>
    <x v="7"/>
    <x v="2"/>
    <n v="1999"/>
    <n v="105.15518148342977"/>
  </r>
  <r>
    <x v="7"/>
    <x v="3"/>
    <n v="1756"/>
    <n v="101.62037037037037"/>
  </r>
  <r>
    <x v="8"/>
    <x v="0"/>
    <n v="10801"/>
    <n v="102.13711583924349"/>
  </r>
  <r>
    <x v="8"/>
    <x v="1"/>
    <n v="6880"/>
    <n v="100.87976539589442"/>
  </r>
  <r>
    <x v="8"/>
    <x v="2"/>
    <n v="2098"/>
    <n v="104.95247623811905"/>
  </r>
  <r>
    <x v="8"/>
    <x v="3"/>
    <n v="1823"/>
    <n v="103.81548974943054"/>
  </r>
  <r>
    <x v="9"/>
    <x v="0"/>
    <n v="10511"/>
    <n v="97.31506342005369"/>
  </r>
  <r>
    <x v="9"/>
    <x v="1"/>
    <n v="6744"/>
    <n v="98.023255813953497"/>
  </r>
  <r>
    <x v="9"/>
    <x v="2"/>
    <n v="2020"/>
    <n v="96.282173498570074"/>
  </r>
  <r>
    <x v="9"/>
    <x v="3"/>
    <n v="1747"/>
    <n v="95.831047723532635"/>
  </r>
  <r>
    <x v="10"/>
    <x v="0"/>
    <n v="10318"/>
    <n v="98.163828370278765"/>
  </r>
  <r>
    <x v="10"/>
    <x v="1"/>
    <n v="6604"/>
    <n v="97.924080664294195"/>
  </r>
  <r>
    <x v="10"/>
    <x v="2"/>
    <n v="2002"/>
    <n v="99.10891089108911"/>
  </r>
  <r>
    <x v="10"/>
    <x v="3"/>
    <n v="1712"/>
    <n v="97.996565540927307"/>
  </r>
  <r>
    <x v="11"/>
    <x v="0"/>
    <n v="10347"/>
    <n v="100.28106222136073"/>
  </r>
  <r>
    <x v="11"/>
    <x v="1"/>
    <n v="6584"/>
    <n v="99.697153240460324"/>
  </r>
  <r>
    <x v="11"/>
    <x v="2"/>
    <n v="2043"/>
    <n v="102.04795204795205"/>
  </r>
  <r>
    <x v="11"/>
    <x v="3"/>
    <n v="1720"/>
    <n v="100.46728971962618"/>
  </r>
  <r>
    <x v="12"/>
    <x v="0"/>
    <n v="10670"/>
    <n v="103.12167778099932"/>
  </r>
  <r>
    <x v="12"/>
    <x v="1"/>
    <n v="6700"/>
    <n v="101.76184690157959"/>
  </r>
  <r>
    <x v="12"/>
    <x v="2"/>
    <n v="2133"/>
    <n v="104.40528634361232"/>
  </r>
  <r>
    <x v="12"/>
    <x v="3"/>
    <n v="1837"/>
    <n v="106.80232558139535"/>
  </r>
  <r>
    <x v="13"/>
    <x v="0"/>
    <n v="10899"/>
    <n v="102.14620431115276"/>
  </r>
  <r>
    <x v="13"/>
    <x v="1"/>
    <n v="6762"/>
    <n v="100.92537313432837"/>
  </r>
  <r>
    <x v="13"/>
    <x v="2"/>
    <n v="2228"/>
    <n v="104.45382090951712"/>
  </r>
  <r>
    <x v="13"/>
    <x v="3"/>
    <n v="1909"/>
    <n v="103.91943385955362"/>
  </r>
  <r>
    <x v="14"/>
    <x v="0"/>
    <n v="10800"/>
    <n v="99.091659785301403"/>
  </r>
  <r>
    <x v="14"/>
    <x v="1"/>
    <n v="6643"/>
    <n v="98.240165631469978"/>
  </r>
  <r>
    <x v="14"/>
    <x v="2"/>
    <n v="2210"/>
    <n v="99.192100538599632"/>
  </r>
  <r>
    <x v="14"/>
    <x v="3"/>
    <n v="1947"/>
    <n v="101.99057097957045"/>
  </r>
  <r>
    <x v="15"/>
    <x v="0"/>
    <s v="-"/>
    <s v="-"/>
  </r>
  <r>
    <x v="15"/>
    <x v="1"/>
    <n v="6787"/>
    <n v="102.16769531838025"/>
  </r>
  <r>
    <x v="15"/>
    <x v="2"/>
    <s v="-"/>
    <s v="-"/>
  </r>
  <r>
    <x v="15"/>
    <x v="3"/>
    <s v="-"/>
    <s v="-"/>
  </r>
  <r>
    <x v="16"/>
    <x v="0"/>
    <s v="-"/>
    <s v="-"/>
  </r>
  <r>
    <x v="16"/>
    <x v="1"/>
    <n v="6921"/>
    <n v="101.97436275232062"/>
  </r>
  <r>
    <x v="16"/>
    <x v="2"/>
    <s v="-"/>
    <s v="-"/>
  </r>
  <r>
    <x v="16"/>
    <x v="3"/>
    <s v="-"/>
    <s v="-"/>
  </r>
  <r>
    <x v="17"/>
    <x v="0"/>
    <s v="-"/>
    <s v="-"/>
  </r>
  <r>
    <x v="17"/>
    <x v="1"/>
    <n v="6904"/>
    <n v="99.754370755671147"/>
  </r>
  <r>
    <x v="17"/>
    <x v="2"/>
    <s v="-"/>
    <s v="-"/>
  </r>
  <r>
    <x v="17"/>
    <x v="3"/>
    <s v="-"/>
    <s v="-"/>
  </r>
  <r>
    <x v="18"/>
    <x v="0"/>
    <s v="-"/>
    <s v="-"/>
  </r>
  <r>
    <x v="18"/>
    <x v="1"/>
    <n v="6938"/>
    <n v="100.49246813441484"/>
  </r>
  <r>
    <x v="18"/>
    <x v="2"/>
    <s v="-"/>
    <s v="-"/>
  </r>
  <r>
    <x v="18"/>
    <x v="3"/>
    <s v="-"/>
    <s v="-"/>
  </r>
  <r>
    <x v="19"/>
    <x v="0"/>
    <s v="-"/>
    <s v="-"/>
  </r>
  <r>
    <x v="19"/>
    <x v="1"/>
    <n v="6822"/>
    <n v="98.328048428942054"/>
  </r>
  <r>
    <x v="19"/>
    <x v="2"/>
    <s v="-"/>
    <s v="-"/>
  </r>
  <r>
    <x v="19"/>
    <x v="3"/>
    <s v="-"/>
    <s v="-"/>
  </r>
  <r>
    <x v="20"/>
    <x v="0"/>
    <s v="-"/>
    <s v="-"/>
  </r>
  <r>
    <x v="20"/>
    <x v="1"/>
    <n v="5096"/>
    <n v="74.699501612430367"/>
  </r>
  <r>
    <x v="20"/>
    <x v="2"/>
    <s v="-"/>
    <s v="-"/>
  </r>
  <r>
    <x v="20"/>
    <x v="3"/>
    <s v="-"/>
    <s v="-"/>
  </r>
  <r>
    <x v="21"/>
    <x v="0"/>
    <s v="-"/>
    <s v="-"/>
  </r>
  <r>
    <x v="21"/>
    <x v="1"/>
    <n v="5488"/>
    <n v="107.69230769230769"/>
  </r>
  <r>
    <x v="21"/>
    <x v="2"/>
    <s v="-"/>
    <s v="-"/>
  </r>
  <r>
    <x v="21"/>
    <x v="3"/>
    <s v="-"/>
    <s v="-"/>
  </r>
  <r>
    <x v="22"/>
    <x v="0"/>
    <s v="-"/>
    <s v="-"/>
  </r>
  <r>
    <x v="22"/>
    <x v="1"/>
    <n v="6050"/>
    <n v="110.24052478134109"/>
  </r>
  <r>
    <x v="22"/>
    <x v="2"/>
    <s v="-"/>
    <s v="-"/>
  </r>
  <r>
    <x v="22"/>
    <x v="3"/>
    <s v="-"/>
    <s v="-"/>
  </r>
  <r>
    <x v="23"/>
    <x v="0"/>
    <s v="-"/>
    <s v="-"/>
  </r>
  <r>
    <x v="23"/>
    <x v="1"/>
    <n v="6447"/>
    <n v="106.56"/>
  </r>
  <r>
    <x v="23"/>
    <x v="2"/>
    <s v="-"/>
    <s v="-"/>
  </r>
  <r>
    <x v="23"/>
    <x v="3"/>
    <s v="-"/>
    <s v="-"/>
  </r>
  <r>
    <x v="24"/>
    <x v="0"/>
    <s v="-"/>
    <s v="-"/>
  </r>
  <r>
    <x v="24"/>
    <x v="1"/>
    <n v="6535"/>
    <n v="101.36497595780985"/>
  </r>
  <r>
    <x v="24"/>
    <x v="2"/>
    <s v="-"/>
    <s v="-"/>
  </r>
  <r>
    <x v="24"/>
    <x v="3"/>
    <s v="-"/>
    <s v="-"/>
  </r>
</pivotCacheRecords>
</file>

<file path=xl/pivotCache/pivotCacheRecords53.xml><?xml version="1.0" encoding="utf-8"?>
<pivotCacheRecords xmlns="http://schemas.openxmlformats.org/spreadsheetml/2006/main" xmlns:r="http://schemas.openxmlformats.org/officeDocument/2006/relationships" count="17">
  <r>
    <x v="0"/>
    <n v="19778"/>
    <n v="2490"/>
    <n v="1025"/>
    <n v="1445"/>
    <n v="20"/>
    <n v="40"/>
    <n v="16437"/>
    <n v="6665"/>
    <n v="9772"/>
    <n v="598"/>
    <n v="213"/>
  </r>
  <r>
    <x v="1"/>
    <n v="19431"/>
    <n v="2369"/>
    <n v="976"/>
    <n v="1379"/>
    <n v="14"/>
    <n v="40"/>
    <n v="16184"/>
    <n v="6690"/>
    <n v="9494"/>
    <n v="655"/>
    <n v="183"/>
  </r>
  <r>
    <x v="2"/>
    <n v="19193"/>
    <n v="2341"/>
    <n v="968"/>
    <n v="1359"/>
    <n v="14"/>
    <n v="39"/>
    <n v="15956"/>
    <n v="6760"/>
    <n v="9196"/>
    <n v="670"/>
    <n v="187"/>
  </r>
  <r>
    <x v="3"/>
    <n v="19144"/>
    <n v="2352"/>
    <n v="999"/>
    <n v="1339"/>
    <n v="14"/>
    <n v="45"/>
    <n v="15885"/>
    <n v="6833"/>
    <n v="9052"/>
    <n v="669"/>
    <n v="193"/>
  </r>
  <r>
    <x v="4"/>
    <n v="18820"/>
    <n v="2331"/>
    <n v="1005"/>
    <n v="1313"/>
    <n v="13"/>
    <n v="46"/>
    <n v="15599"/>
    <n v="6846"/>
    <n v="8753"/>
    <n v="671"/>
    <n v="173"/>
  </r>
  <r>
    <x v="5"/>
    <n v="18767"/>
    <n v="2396"/>
    <n v="1054"/>
    <n v="1322"/>
    <n v="20"/>
    <n v="45"/>
    <n v="15484"/>
    <n v="6919"/>
    <n v="8565"/>
    <n v="671"/>
    <n v="171"/>
  </r>
  <r>
    <x v="6"/>
    <n v="18522"/>
    <n v="2365"/>
    <n v="1046"/>
    <n v="1301"/>
    <n v="18"/>
    <n v="48"/>
    <n v="15267"/>
    <n v="6947"/>
    <n v="8320"/>
    <n v="668"/>
    <n v="174"/>
  </r>
  <r>
    <x v="7"/>
    <n v="18427"/>
    <n v="2379"/>
    <n v="1060"/>
    <n v="1298"/>
    <n v="21"/>
    <n v="37"/>
    <n v="15163"/>
    <n v="7053"/>
    <n v="8110"/>
    <n v="675"/>
    <n v="173"/>
  </r>
  <r>
    <x v="8"/>
    <n v="18433"/>
    <n v="2404"/>
    <n v="1077"/>
    <n v="1304"/>
    <n v="23"/>
    <n v="38"/>
    <n v="15141"/>
    <n v="7127"/>
    <n v="8014"/>
    <n v="679"/>
    <n v="171"/>
  </r>
  <r>
    <x v="9"/>
    <n v="18472"/>
    <n v="2464"/>
    <n v="1124"/>
    <n v="1312"/>
    <n v="28"/>
    <n v="40"/>
    <n v="15099"/>
    <n v="7236"/>
    <n v="7863"/>
    <n v="696"/>
    <n v="173"/>
  </r>
  <r>
    <x v="10"/>
    <n v="18627"/>
    <n v="2543"/>
    <n v="1177"/>
    <n v="1335"/>
    <n v="31"/>
    <n v="37"/>
    <n v="15136"/>
    <n v="7350"/>
    <n v="7786"/>
    <n v="740"/>
    <n v="171"/>
  </r>
  <r>
    <x v="11"/>
    <n v="18550"/>
    <n v="2575"/>
    <n v="1219"/>
    <n v="1324"/>
    <n v="32"/>
    <n v="43"/>
    <n v="14975"/>
    <n v="7409"/>
    <n v="7566"/>
    <n v="787"/>
    <n v="170"/>
  </r>
  <r>
    <x v="12"/>
    <n v="18783"/>
    <n v="2691"/>
    <n v="1316"/>
    <n v="1344"/>
    <n v="31"/>
    <n v="51"/>
    <n v="15049"/>
    <n v="7678"/>
    <n v="7371"/>
    <n v="824"/>
    <n v="168"/>
  </r>
  <r>
    <x v="13"/>
    <n v="18718"/>
    <n v="2667"/>
    <n v="1270"/>
    <n v="1367"/>
    <n v="33"/>
    <n v="50"/>
    <n v="15014"/>
    <n v="7766"/>
    <n v="7248"/>
    <n v="817"/>
    <n v="170"/>
  </r>
  <r>
    <x v="14"/>
    <n v="18689"/>
    <n v="2739"/>
    <n v="1291"/>
    <n v="1411"/>
    <n v="37"/>
    <n v="47"/>
    <n v="14844"/>
    <n v="7335"/>
    <n v="7059"/>
    <n v="839"/>
    <n v="168"/>
  </r>
  <r>
    <x v="15"/>
    <n v="18730"/>
    <n v="2750"/>
    <n v="1308"/>
    <n v="1404"/>
    <n v="38"/>
    <n v="46"/>
    <n v="14888"/>
    <n v="8056"/>
    <n v="6832"/>
    <n v="875"/>
    <n v="171"/>
  </r>
  <r>
    <x v="16"/>
    <n v="18757"/>
    <n v="2780"/>
    <n v="1321"/>
    <n v="1423"/>
    <n v="36"/>
    <n v="49"/>
    <n v="14870"/>
    <n v="8250"/>
    <n v="6620"/>
    <n v="890"/>
    <n v="168"/>
  </r>
</pivotCacheRecords>
</file>

<file path=xl/pivotCache/pivotCacheRecords54.xml><?xml version="1.0" encoding="utf-8"?>
<pivotCacheRecords xmlns="http://schemas.openxmlformats.org/spreadsheetml/2006/main" xmlns:r="http://schemas.openxmlformats.org/officeDocument/2006/relationships" count="16">
  <r>
    <x v="0"/>
    <n v="14877"/>
    <s v="-"/>
    <n v="5071"/>
    <n v="4054"/>
    <n v="306"/>
    <n v="659"/>
    <n v="52"/>
    <n v="8659"/>
    <n v="5360"/>
    <n v="2437"/>
    <n v="845"/>
    <n v="1"/>
    <n v="16"/>
    <n v="469"/>
    <n v="333"/>
    <n v="136"/>
    <n v="678"/>
  </r>
  <r>
    <x v="1"/>
    <n v="15035"/>
    <s v="-"/>
    <n v="5088"/>
    <n v="4026"/>
    <n v="298"/>
    <n v="714"/>
    <n v="50"/>
    <n v="8800"/>
    <n v="5524"/>
    <n v="2412"/>
    <n v="845"/>
    <n v="3"/>
    <n v="16"/>
    <n v="457"/>
    <n v="338"/>
    <n v="119"/>
    <n v="690"/>
  </r>
  <r>
    <x v="2"/>
    <n v="15243"/>
    <s v="-"/>
    <n v="5018"/>
    <n v="3894"/>
    <n v="275"/>
    <n v="792"/>
    <n v="57"/>
    <n v="9073"/>
    <n v="5756"/>
    <n v="2446"/>
    <n v="851"/>
    <n v="3"/>
    <n v="17"/>
    <n v="455"/>
    <n v="333"/>
    <n v="122"/>
    <n v="697"/>
  </r>
  <r>
    <x v="3"/>
    <n v="15511"/>
    <s v="-"/>
    <n v="5052"/>
    <n v="3835"/>
    <n v="291"/>
    <n v="872"/>
    <n v="54"/>
    <n v="9284"/>
    <n v="5970"/>
    <n v="2449"/>
    <n v="845"/>
    <n v="3"/>
    <n v="17"/>
    <n v="470"/>
    <n v="334"/>
    <n v="136"/>
    <n v="705"/>
  </r>
  <r>
    <x v="4"/>
    <n v="15834"/>
    <s v="-"/>
    <n v="5110"/>
    <n v="3795"/>
    <n v="284"/>
    <n v="977"/>
    <n v="54"/>
    <n v="9537"/>
    <n v="6245"/>
    <n v="2437"/>
    <n v="835"/>
    <n v="3"/>
    <n v="17"/>
    <n v="454"/>
    <n v="336"/>
    <n v="118"/>
    <n v="733"/>
  </r>
  <r>
    <x v="5"/>
    <n v="16358"/>
    <s v="-"/>
    <n v="5167"/>
    <n v="3758"/>
    <n v="286"/>
    <n v="1056"/>
    <n v="67"/>
    <n v="10035"/>
    <n v="6664"/>
    <n v="2466"/>
    <n v="887"/>
    <n v="3"/>
    <n v="15"/>
    <n v="443"/>
    <n v="327"/>
    <n v="116"/>
    <n v="713"/>
  </r>
  <r>
    <x v="6"/>
    <n v="16668"/>
    <s v="-"/>
    <n v="5122"/>
    <n v="3678"/>
    <n v="281"/>
    <n v="1102"/>
    <n v="61"/>
    <n v="10378"/>
    <n v="7029"/>
    <n v="2431"/>
    <n v="897"/>
    <n v="3"/>
    <n v="18"/>
    <n v="443"/>
    <n v="328"/>
    <n v="115"/>
    <n v="725"/>
  </r>
  <r>
    <x v="7"/>
    <n v="16928"/>
    <s v="-"/>
    <n v="5091"/>
    <n v="3587"/>
    <n v="276"/>
    <n v="1164"/>
    <n v="64"/>
    <n v="10624"/>
    <n v="7266"/>
    <n v="2423"/>
    <n v="912"/>
    <n v="3"/>
    <n v="20"/>
    <n v="449"/>
    <n v="328"/>
    <n v="121"/>
    <n v="764"/>
  </r>
  <r>
    <x v="8"/>
    <n v="16960"/>
    <s v="-"/>
    <n v="5015"/>
    <n v="3486"/>
    <n v="264"/>
    <n v="1201"/>
    <n v="64"/>
    <n v="10708"/>
    <n v="7410"/>
    <n v="2365"/>
    <n v="914"/>
    <n v="2"/>
    <n v="17"/>
    <n v="448"/>
    <n v="329"/>
    <n v="119"/>
    <n v="789"/>
  </r>
  <r>
    <x v="9"/>
    <n v="17037"/>
    <s v="-"/>
    <n v="4907"/>
    <n v="3329"/>
    <n v="256"/>
    <n v="1253"/>
    <n v="69"/>
    <n v="10912"/>
    <n v="7580"/>
    <n v="2386"/>
    <n v="928"/>
    <n v="2"/>
    <n v="16"/>
    <n v="433"/>
    <n v="326"/>
    <n v="107"/>
    <n v="785"/>
  </r>
  <r>
    <x v="10"/>
    <n v="17169"/>
    <s v="-"/>
    <n v="4893"/>
    <n v="3259"/>
    <n v="256"/>
    <n v="1304"/>
    <n v="74"/>
    <n v="11032"/>
    <n v="7750"/>
    <n v="2352"/>
    <n v="913"/>
    <n v="0"/>
    <n v="17"/>
    <n v="430"/>
    <n v="329"/>
    <n v="101"/>
    <n v="913"/>
  </r>
  <r>
    <x v="11"/>
    <n v="17418"/>
    <s v="-"/>
    <n v="4888"/>
    <n v="3152"/>
    <n v="252"/>
    <n v="1398"/>
    <n v="86"/>
    <n v="11238"/>
    <n v="7962"/>
    <n v="2359"/>
    <n v="901"/>
    <n v="0"/>
    <n v="16"/>
    <n v="436"/>
    <n v="325"/>
    <n v="111"/>
    <n v="856"/>
  </r>
  <r>
    <x v="12"/>
    <n v="17546"/>
    <s v="-"/>
    <n v="4796"/>
    <n v="3035"/>
    <n v="233"/>
    <n v="1446"/>
    <n v="82"/>
    <n v="11456"/>
    <n v="8150"/>
    <n v="2391"/>
    <n v="900"/>
    <n v="0"/>
    <n v="15"/>
    <n v="433"/>
    <n v="328"/>
    <n v="105"/>
    <n v="861"/>
  </r>
  <r>
    <x v="13"/>
    <n v="17733"/>
    <s v="-"/>
    <n v="4795"/>
    <n v="2953"/>
    <n v="253"/>
    <n v="1507"/>
    <n v="82"/>
    <n v="11627"/>
    <n v="8250"/>
    <n v="2413"/>
    <n v="949"/>
    <n v="0"/>
    <n v="15"/>
    <n v="425"/>
    <n v="325"/>
    <n v="100"/>
    <n v="886"/>
  </r>
  <r>
    <x v="14"/>
    <n v="18062"/>
    <s v="-"/>
    <n v="4769"/>
    <n v="2883"/>
    <n v="259"/>
    <n v="1540"/>
    <n v="87"/>
    <n v="11950"/>
    <n v="8442"/>
    <n v="2501"/>
    <n v="991"/>
    <n v="0"/>
    <n v="16"/>
    <n v="410"/>
    <n v="320"/>
    <n v="90"/>
    <n v="933"/>
  </r>
  <r>
    <x v="15"/>
    <n v="18119"/>
    <n v="3"/>
    <n v="4743"/>
    <n v="2805"/>
    <n v="265"/>
    <n v="1577"/>
    <n v="96"/>
    <n v="11988"/>
    <n v="8496"/>
    <n v="2472"/>
    <n v="1001"/>
    <n v="0"/>
    <n v="19"/>
    <n v="405"/>
    <n v="319"/>
    <n v="86"/>
    <n v="980"/>
  </r>
</pivotCacheRecords>
</file>

<file path=xl/pivotCache/pivotCacheRecords55.xml><?xml version="1.0" encoding="utf-8"?>
<pivotCacheRecords xmlns="http://schemas.openxmlformats.org/spreadsheetml/2006/main" xmlns:r="http://schemas.openxmlformats.org/officeDocument/2006/relationships" count="112">
  <r>
    <x v="0"/>
    <x v="0"/>
    <n v="22405"/>
    <n v="10500"/>
    <n v="11905"/>
    <n v="7366"/>
    <n v="5962"/>
    <n v="896"/>
    <n v="427"/>
    <n v="81"/>
    <n v="0"/>
  </r>
  <r>
    <x v="0"/>
    <x v="1"/>
    <n v="24316"/>
    <n v="11753"/>
    <n v="12563"/>
    <n v="8321"/>
    <n v="6686"/>
    <n v="1183"/>
    <n v="370"/>
    <n v="82"/>
    <n v="0"/>
  </r>
  <r>
    <x v="0"/>
    <x v="2"/>
    <n v="17739"/>
    <n v="9509"/>
    <n v="8230"/>
    <n v="6973"/>
    <n v="5310"/>
    <n v="1203"/>
    <n v="397"/>
    <n v="63"/>
    <n v="0"/>
  </r>
  <r>
    <x v="0"/>
    <x v="3"/>
    <n v="18862"/>
    <n v="9938"/>
    <n v="8924"/>
    <n v="6542"/>
    <n v="5380"/>
    <n v="835"/>
    <n v="247"/>
    <n v="80"/>
    <n v="0"/>
  </r>
  <r>
    <x v="0"/>
    <x v="4"/>
    <n v="22454"/>
    <n v="11528"/>
    <n v="10926"/>
    <n v="7905"/>
    <n v="6317"/>
    <n v="1213"/>
    <n v="290"/>
    <n v="85"/>
    <n v="0"/>
  </r>
  <r>
    <x v="0"/>
    <x v="5"/>
    <n v="25124"/>
    <n v="9200"/>
    <n v="15924"/>
    <n v="10215"/>
    <n v="8801"/>
    <n v="1404"/>
    <n v="0"/>
    <n v="0"/>
    <n v="10"/>
  </r>
  <r>
    <x v="0"/>
    <x v="6"/>
    <n v="21140"/>
    <n v="10855"/>
    <n v="10285"/>
    <n v="8607"/>
    <n v="7462"/>
    <n v="1136"/>
    <n v="0"/>
    <n v="0"/>
    <n v="9"/>
  </r>
  <r>
    <x v="0"/>
    <x v="7"/>
    <n v="20294"/>
    <n v="9386"/>
    <n v="10908"/>
    <n v="8326"/>
    <n v="6546"/>
    <n v="1780"/>
    <n v="0"/>
    <n v="0"/>
    <n v="0"/>
  </r>
  <r>
    <x v="1"/>
    <x v="0"/>
    <n v="22405"/>
    <n v="10500"/>
    <n v="11905"/>
    <n v="7366"/>
    <n v="5962"/>
    <n v="896"/>
    <n v="427"/>
    <n v="81"/>
    <n v="0"/>
  </r>
  <r>
    <x v="1"/>
    <x v="1"/>
    <n v="24316"/>
    <n v="11753"/>
    <n v="12563"/>
    <n v="8321"/>
    <n v="6686"/>
    <n v="1183"/>
    <n v="370"/>
    <n v="82"/>
    <n v="0"/>
  </r>
  <r>
    <x v="1"/>
    <x v="2"/>
    <n v="17739"/>
    <n v="9509"/>
    <n v="8230"/>
    <n v="6973"/>
    <n v="5310"/>
    <n v="1203"/>
    <n v="397"/>
    <n v="63"/>
    <n v="0"/>
  </r>
  <r>
    <x v="1"/>
    <x v="3"/>
    <n v="18862"/>
    <n v="9938"/>
    <n v="8924"/>
    <n v="6542"/>
    <n v="5380"/>
    <n v="835"/>
    <n v="247"/>
    <n v="80"/>
    <n v="0"/>
  </r>
  <r>
    <x v="1"/>
    <x v="4"/>
    <n v="22454"/>
    <n v="11528"/>
    <n v="10926"/>
    <n v="7905"/>
    <n v="6317"/>
    <n v="1213"/>
    <n v="290"/>
    <n v="85"/>
    <n v="0"/>
  </r>
  <r>
    <x v="1"/>
    <x v="5"/>
    <n v="25124"/>
    <n v="9200"/>
    <n v="15924"/>
    <n v="10215"/>
    <n v="8801"/>
    <n v="1404"/>
    <n v="0"/>
    <n v="0"/>
    <n v="10"/>
  </r>
  <r>
    <x v="1"/>
    <x v="6"/>
    <n v="21140"/>
    <n v="10855"/>
    <n v="10285"/>
    <n v="8607"/>
    <n v="7462"/>
    <n v="1136"/>
    <n v="0"/>
    <n v="0"/>
    <n v="9"/>
  </r>
  <r>
    <x v="1"/>
    <x v="7"/>
    <n v="20294"/>
    <n v="10377"/>
    <n v="9917"/>
    <n v="8326"/>
    <n v="6546"/>
    <n v="1780"/>
    <n v="0"/>
    <n v="0"/>
    <n v="0"/>
  </r>
  <r>
    <x v="2"/>
    <x v="0"/>
    <n v="22405"/>
    <n v="10500"/>
    <n v="11905"/>
    <n v="7386"/>
    <n v="5962"/>
    <n v="916"/>
    <n v="427"/>
    <n v="81"/>
    <n v="0"/>
  </r>
  <r>
    <x v="2"/>
    <x v="1"/>
    <n v="24316"/>
    <n v="11753"/>
    <n v="12563"/>
    <n v="8150"/>
    <n v="6515"/>
    <n v="1183"/>
    <n v="370"/>
    <n v="82"/>
    <n v="0"/>
  </r>
  <r>
    <x v="2"/>
    <x v="2"/>
    <n v="17496"/>
    <n v="9266"/>
    <n v="8230"/>
    <n v="6973"/>
    <n v="5310"/>
    <n v="1203"/>
    <n v="397"/>
    <n v="63"/>
    <n v="0"/>
  </r>
  <r>
    <x v="2"/>
    <x v="3"/>
    <n v="18862"/>
    <n v="9938"/>
    <n v="8924"/>
    <n v="6542"/>
    <n v="5380"/>
    <n v="835"/>
    <n v="247"/>
    <n v="80"/>
    <n v="0"/>
  </r>
  <r>
    <x v="2"/>
    <x v="4"/>
    <n v="22454"/>
    <n v="11528"/>
    <n v="10926"/>
    <n v="7905"/>
    <n v="6317"/>
    <n v="1213"/>
    <n v="290"/>
    <n v="85"/>
    <n v="0"/>
  </r>
  <r>
    <x v="2"/>
    <x v="5"/>
    <n v="25124"/>
    <n v="9200"/>
    <n v="15924"/>
    <n v="10215"/>
    <n v="8801"/>
    <n v="1404"/>
    <n v="0"/>
    <n v="0"/>
    <n v="10"/>
  </r>
  <r>
    <x v="2"/>
    <x v="6"/>
    <n v="21140"/>
    <n v="10855"/>
    <n v="10285"/>
    <n v="8607"/>
    <n v="7462"/>
    <n v="1136"/>
    <n v="0"/>
    <n v="0"/>
    <n v="9"/>
  </r>
  <r>
    <x v="2"/>
    <x v="7"/>
    <n v="20294"/>
    <n v="10377"/>
    <n v="9917"/>
    <n v="8326"/>
    <n v="6546"/>
    <n v="1780"/>
    <n v="0"/>
    <n v="0"/>
    <n v="0"/>
  </r>
  <r>
    <x v="3"/>
    <x v="0"/>
    <n v="22405"/>
    <n v="10500"/>
    <n v="11905"/>
    <n v="7386"/>
    <n v="5962"/>
    <n v="916"/>
    <n v="427"/>
    <n v="81"/>
    <n v="0"/>
  </r>
  <r>
    <x v="3"/>
    <x v="1"/>
    <n v="25206"/>
    <n v="11753"/>
    <n v="13453"/>
    <n v="8150"/>
    <n v="6515"/>
    <n v="1183"/>
    <n v="370"/>
    <n v="82"/>
    <n v="0"/>
  </r>
  <r>
    <x v="3"/>
    <x v="2"/>
    <n v="17496"/>
    <n v="9266"/>
    <n v="8230"/>
    <n v="6973"/>
    <n v="5310"/>
    <n v="1203"/>
    <n v="397"/>
    <n v="63"/>
    <n v="0"/>
  </r>
  <r>
    <x v="3"/>
    <x v="3"/>
    <n v="18862"/>
    <n v="9938"/>
    <n v="8924"/>
    <n v="6542"/>
    <n v="5380"/>
    <n v="835"/>
    <n v="247"/>
    <n v="80"/>
    <n v="0"/>
  </r>
  <r>
    <x v="3"/>
    <x v="4"/>
    <n v="22454"/>
    <n v="11528"/>
    <n v="10926"/>
    <n v="7905"/>
    <n v="6317"/>
    <n v="1213"/>
    <n v="290"/>
    <n v="85"/>
    <n v="0"/>
  </r>
  <r>
    <x v="3"/>
    <x v="5"/>
    <n v="25124"/>
    <n v="9200"/>
    <n v="15924"/>
    <n v="10215"/>
    <n v="8801"/>
    <n v="1404"/>
    <n v="0"/>
    <n v="0"/>
    <n v="10"/>
  </r>
  <r>
    <x v="3"/>
    <x v="6"/>
    <n v="21140"/>
    <n v="10855"/>
    <n v="10285"/>
    <n v="8607"/>
    <n v="7462"/>
    <n v="1136"/>
    <n v="0"/>
    <n v="0"/>
    <n v="9"/>
  </r>
  <r>
    <x v="3"/>
    <x v="7"/>
    <n v="20294"/>
    <n v="10377"/>
    <n v="9917"/>
    <n v="8326"/>
    <n v="6546"/>
    <n v="1780"/>
    <n v="0"/>
    <n v="0"/>
    <n v="0"/>
  </r>
  <r>
    <x v="4"/>
    <x v="0"/>
    <n v="22405"/>
    <n v="10500"/>
    <n v="11905"/>
    <n v="7386"/>
    <n v="5962"/>
    <n v="916"/>
    <n v="427"/>
    <n v="81"/>
    <n v="0"/>
  </r>
  <r>
    <x v="4"/>
    <x v="1"/>
    <n v="25206"/>
    <n v="11753"/>
    <n v="13453"/>
    <n v="8150"/>
    <n v="6515"/>
    <n v="1183"/>
    <n v="370"/>
    <n v="82"/>
    <n v="0"/>
  </r>
  <r>
    <x v="4"/>
    <x v="2"/>
    <n v="17496"/>
    <n v="9266"/>
    <n v="8230"/>
    <n v="6973"/>
    <n v="5310"/>
    <n v="1203"/>
    <n v="397"/>
    <n v="63"/>
    <n v="0"/>
  </r>
  <r>
    <x v="4"/>
    <x v="3"/>
    <n v="18862"/>
    <n v="9938"/>
    <n v="8924"/>
    <n v="6542"/>
    <n v="5380"/>
    <n v="835"/>
    <n v="247"/>
    <n v="80"/>
    <n v="0"/>
  </r>
  <r>
    <x v="4"/>
    <x v="4"/>
    <n v="22454"/>
    <n v="11528"/>
    <n v="10926"/>
    <n v="7905"/>
    <n v="6317"/>
    <n v="1213"/>
    <n v="290"/>
    <n v="85"/>
    <n v="0"/>
  </r>
  <r>
    <x v="4"/>
    <x v="5"/>
    <n v="25124"/>
    <n v="9200"/>
    <n v="15924"/>
    <n v="10215"/>
    <n v="8801"/>
    <n v="1404"/>
    <n v="0"/>
    <n v="0"/>
    <n v="10"/>
  </r>
  <r>
    <x v="4"/>
    <x v="6"/>
    <n v="21140"/>
    <n v="10855"/>
    <n v="10285"/>
    <n v="8607"/>
    <n v="7462"/>
    <n v="1136"/>
    <n v="0"/>
    <n v="0"/>
    <n v="9"/>
  </r>
  <r>
    <x v="4"/>
    <x v="7"/>
    <n v="20294"/>
    <n v="10377"/>
    <n v="9917"/>
    <n v="8326"/>
    <n v="6546"/>
    <n v="1780"/>
    <n v="0"/>
    <n v="0"/>
    <n v="0"/>
  </r>
  <r>
    <x v="5"/>
    <x v="0"/>
    <n v="22405"/>
    <n v="10500"/>
    <n v="11905"/>
    <n v="7386"/>
    <n v="5962"/>
    <n v="916"/>
    <n v="427"/>
    <n v="81"/>
    <n v="0"/>
  </r>
  <r>
    <x v="5"/>
    <x v="1"/>
    <n v="25206"/>
    <n v="11753"/>
    <n v="13453"/>
    <n v="8150"/>
    <n v="6515"/>
    <n v="1183"/>
    <n v="370"/>
    <n v="82"/>
    <n v="0"/>
  </r>
  <r>
    <x v="5"/>
    <x v="2"/>
    <n v="17496"/>
    <n v="9266"/>
    <n v="8230"/>
    <n v="6973"/>
    <n v="5310"/>
    <n v="1203"/>
    <n v="397"/>
    <n v="63"/>
    <n v="0"/>
  </r>
  <r>
    <x v="5"/>
    <x v="3"/>
    <n v="18862"/>
    <n v="9938"/>
    <n v="8924"/>
    <n v="6542"/>
    <n v="5380"/>
    <n v="835"/>
    <n v="247"/>
    <n v="80"/>
    <n v="0"/>
  </r>
  <r>
    <x v="5"/>
    <x v="4"/>
    <n v="22454"/>
    <n v="11528"/>
    <n v="10926"/>
    <n v="7905"/>
    <n v="6317"/>
    <n v="1213"/>
    <n v="290"/>
    <n v="85"/>
    <n v="0"/>
  </r>
  <r>
    <x v="5"/>
    <x v="5"/>
    <n v="25124"/>
    <n v="9200"/>
    <n v="15924"/>
    <n v="10215"/>
    <n v="8801"/>
    <n v="1404"/>
    <n v="0"/>
    <n v="0"/>
    <n v="10"/>
  </r>
  <r>
    <x v="5"/>
    <x v="6"/>
    <n v="21140"/>
    <n v="10855"/>
    <n v="10285"/>
    <n v="8607"/>
    <n v="7462"/>
    <n v="1136"/>
    <n v="0"/>
    <n v="0"/>
    <n v="9"/>
  </r>
  <r>
    <x v="5"/>
    <x v="7"/>
    <n v="20294"/>
    <n v="10377"/>
    <n v="9917"/>
    <n v="8326"/>
    <n v="6546"/>
    <n v="1780"/>
    <n v="0"/>
    <n v="0"/>
    <n v="0"/>
  </r>
  <r>
    <x v="6"/>
    <x v="0"/>
    <n v="22405"/>
    <n v="10500"/>
    <n v="11905"/>
    <n v="7346"/>
    <n v="5922"/>
    <n v="916"/>
    <n v="427"/>
    <n v="81"/>
    <n v="0"/>
  </r>
  <r>
    <x v="7"/>
    <x v="1"/>
    <n v="25206"/>
    <n v="11753"/>
    <n v="13453"/>
    <n v="8150"/>
    <n v="6515"/>
    <n v="1183"/>
    <n v="370"/>
    <n v="82"/>
    <n v="0"/>
  </r>
  <r>
    <x v="8"/>
    <x v="2"/>
    <n v="17496"/>
    <n v="9266"/>
    <n v="8230"/>
    <n v="6973"/>
    <n v="5310"/>
    <n v="1203"/>
    <n v="397"/>
    <n v="63"/>
    <n v="0"/>
  </r>
  <r>
    <x v="9"/>
    <x v="3"/>
    <n v="18862"/>
    <n v="9938"/>
    <n v="8924"/>
    <n v="6542"/>
    <n v="5380"/>
    <n v="835"/>
    <n v="247"/>
    <n v="80"/>
    <n v="0"/>
  </r>
  <r>
    <x v="10"/>
    <x v="4"/>
    <n v="22454"/>
    <n v="11528"/>
    <n v="10926"/>
    <n v="7905"/>
    <n v="6317"/>
    <n v="1213"/>
    <n v="290"/>
    <n v="85"/>
    <n v="0"/>
  </r>
  <r>
    <x v="11"/>
    <x v="5"/>
    <n v="25124"/>
    <n v="9200"/>
    <n v="15924"/>
    <n v="10215"/>
    <n v="8801"/>
    <n v="1404"/>
    <n v="0"/>
    <n v="0"/>
    <n v="10"/>
  </r>
  <r>
    <x v="12"/>
    <x v="6"/>
    <n v="21140"/>
    <n v="10855"/>
    <n v="10285"/>
    <n v="8607"/>
    <n v="7462"/>
    <n v="1136"/>
    <n v="0"/>
    <n v="0"/>
    <n v="9"/>
  </r>
  <r>
    <x v="13"/>
    <x v="7"/>
    <n v="20294"/>
    <n v="10377"/>
    <n v="9917"/>
    <n v="8326"/>
    <n v="6546"/>
    <n v="1780"/>
    <n v="0"/>
    <n v="0"/>
    <n v="0"/>
  </r>
  <r>
    <x v="14"/>
    <x v="0"/>
    <n v="22405"/>
    <n v="10500"/>
    <n v="11905"/>
    <n v="7346"/>
    <n v="5922"/>
    <n v="916"/>
    <n v="427"/>
    <n v="81"/>
    <n v="0"/>
  </r>
  <r>
    <x v="14"/>
    <x v="1"/>
    <n v="25206"/>
    <n v="11753"/>
    <n v="13453"/>
    <n v="8150"/>
    <n v="6515"/>
    <n v="1183"/>
    <n v="370"/>
    <n v="82"/>
    <n v="0"/>
  </r>
  <r>
    <x v="14"/>
    <x v="2"/>
    <n v="17387"/>
    <n v="9157"/>
    <n v="8230"/>
    <n v="6973"/>
    <n v="5310"/>
    <n v="1203"/>
    <n v="397"/>
    <n v="63"/>
    <n v="0"/>
  </r>
  <r>
    <x v="14"/>
    <x v="3"/>
    <n v="18862"/>
    <n v="9938"/>
    <n v="8924"/>
    <n v="6542"/>
    <n v="5380"/>
    <n v="835"/>
    <n v="247"/>
    <n v="80"/>
    <n v="0"/>
  </r>
  <r>
    <x v="14"/>
    <x v="4"/>
    <n v="22454"/>
    <n v="11528"/>
    <n v="10926"/>
    <n v="7905"/>
    <n v="6317"/>
    <n v="1213"/>
    <n v="290"/>
    <n v="85"/>
    <n v="0"/>
  </r>
  <r>
    <x v="14"/>
    <x v="5"/>
    <n v="25124"/>
    <n v="9200"/>
    <n v="15924"/>
    <n v="10215"/>
    <n v="8801"/>
    <n v="1404"/>
    <n v="0"/>
    <n v="0"/>
    <n v="10"/>
  </r>
  <r>
    <x v="14"/>
    <x v="6"/>
    <n v="21140"/>
    <n v="10855"/>
    <n v="10285"/>
    <n v="8607"/>
    <n v="7462"/>
    <n v="1136"/>
    <n v="0"/>
    <n v="0"/>
    <n v="9"/>
  </r>
  <r>
    <x v="14"/>
    <x v="7"/>
    <n v="20294"/>
    <n v="10377"/>
    <n v="9917"/>
    <n v="8326"/>
    <n v="6546"/>
    <n v="1780"/>
    <n v="0"/>
    <n v="0"/>
    <n v="0"/>
  </r>
  <r>
    <x v="15"/>
    <x v="0"/>
    <n v="22405"/>
    <n v="10500"/>
    <n v="11905"/>
    <n v="7346"/>
    <n v="5922"/>
    <n v="916"/>
    <n v="427"/>
    <n v="81"/>
    <n v="0"/>
  </r>
  <r>
    <x v="15"/>
    <x v="1"/>
    <n v="25206"/>
    <n v="11753"/>
    <n v="13453"/>
    <n v="8150"/>
    <n v="6515"/>
    <n v="1183"/>
    <n v="370"/>
    <n v="82"/>
    <n v="0"/>
  </r>
  <r>
    <x v="15"/>
    <x v="2"/>
    <n v="17387"/>
    <n v="9157"/>
    <n v="8230"/>
    <n v="6973"/>
    <n v="5310"/>
    <n v="1203"/>
    <n v="397"/>
    <n v="63"/>
    <n v="0"/>
  </r>
  <r>
    <x v="15"/>
    <x v="3"/>
    <n v="18862"/>
    <n v="9938"/>
    <n v="8924"/>
    <n v="6542"/>
    <n v="5380"/>
    <n v="835"/>
    <n v="247"/>
    <n v="80"/>
    <n v="0"/>
  </r>
  <r>
    <x v="15"/>
    <x v="4"/>
    <n v="22454"/>
    <n v="11528"/>
    <n v="10926"/>
    <n v="7905"/>
    <n v="6317"/>
    <n v="1213"/>
    <n v="290"/>
    <n v="85"/>
    <n v="0"/>
  </r>
  <r>
    <x v="15"/>
    <x v="5"/>
    <n v="25124"/>
    <n v="9200"/>
    <n v="15924"/>
    <n v="10215"/>
    <n v="8801"/>
    <n v="1404"/>
    <n v="0"/>
    <n v="0"/>
    <n v="10"/>
  </r>
  <r>
    <x v="15"/>
    <x v="6"/>
    <n v="21140"/>
    <n v="10855"/>
    <n v="10285"/>
    <n v="8607"/>
    <n v="7462"/>
    <n v="1136"/>
    <n v="0"/>
    <n v="0"/>
    <n v="9"/>
  </r>
  <r>
    <x v="15"/>
    <x v="7"/>
    <n v="20294"/>
    <n v="10377"/>
    <n v="9917"/>
    <n v="8326"/>
    <n v="6546"/>
    <n v="1780"/>
    <n v="0"/>
    <n v="0"/>
    <n v="0"/>
  </r>
  <r>
    <x v="16"/>
    <x v="0"/>
    <n v="22405"/>
    <n v="10500"/>
    <n v="11905"/>
    <n v="7346"/>
    <n v="5922"/>
    <n v="916"/>
    <n v="427"/>
    <n v="81"/>
    <n v="0"/>
  </r>
  <r>
    <x v="16"/>
    <x v="1"/>
    <n v="25206"/>
    <n v="11753"/>
    <n v="13453"/>
    <n v="8150"/>
    <n v="6515"/>
    <n v="1183"/>
    <n v="370"/>
    <n v="82"/>
    <n v="0"/>
  </r>
  <r>
    <x v="16"/>
    <x v="2"/>
    <n v="17387"/>
    <n v="9157"/>
    <n v="8230"/>
    <n v="6955"/>
    <n v="5292"/>
    <n v="1203"/>
    <n v="397"/>
    <n v="63"/>
    <n v="0"/>
  </r>
  <r>
    <x v="16"/>
    <x v="3"/>
    <n v="18862"/>
    <n v="9938"/>
    <n v="8924"/>
    <n v="6542"/>
    <n v="5380"/>
    <n v="835"/>
    <n v="247"/>
    <n v="80"/>
    <n v="0"/>
  </r>
  <r>
    <x v="16"/>
    <x v="4"/>
    <n v="22454"/>
    <n v="11528"/>
    <n v="10926"/>
    <n v="7905"/>
    <n v="6317"/>
    <n v="1213"/>
    <n v="290"/>
    <n v="85"/>
    <n v="0"/>
  </r>
  <r>
    <x v="16"/>
    <x v="5"/>
    <n v="25124"/>
    <n v="9200"/>
    <n v="15924"/>
    <n v="10215"/>
    <n v="8801"/>
    <n v="1404"/>
    <n v="0"/>
    <n v="0"/>
    <n v="10"/>
  </r>
  <r>
    <x v="16"/>
    <x v="6"/>
    <n v="21140"/>
    <n v="10855"/>
    <n v="10285"/>
    <n v="8607"/>
    <n v="7462"/>
    <n v="1136"/>
    <n v="0"/>
    <n v="0"/>
    <n v="9"/>
  </r>
  <r>
    <x v="16"/>
    <x v="7"/>
    <n v="20294"/>
    <n v="10377"/>
    <n v="9917"/>
    <n v="8326"/>
    <n v="6546"/>
    <n v="1780"/>
    <n v="0"/>
    <n v="0"/>
    <n v="0"/>
  </r>
  <r>
    <x v="17"/>
    <x v="0"/>
    <n v="22405"/>
    <n v="10500"/>
    <n v="11905"/>
    <n v="7346"/>
    <n v="5922"/>
    <n v="916"/>
    <n v="427"/>
    <n v="81"/>
    <n v="0"/>
  </r>
  <r>
    <x v="17"/>
    <x v="1"/>
    <n v="25206"/>
    <n v="11753"/>
    <n v="13453"/>
    <n v="8150"/>
    <n v="6515"/>
    <n v="1183"/>
    <n v="370"/>
    <n v="82"/>
    <n v="0"/>
  </r>
  <r>
    <x v="17"/>
    <x v="2"/>
    <n v="17630"/>
    <n v="9400"/>
    <n v="8230"/>
    <n v="6955"/>
    <n v="5292"/>
    <n v="1203"/>
    <n v="397"/>
    <n v="63"/>
    <n v="0"/>
  </r>
  <r>
    <x v="17"/>
    <x v="3"/>
    <n v="18862"/>
    <n v="9938"/>
    <n v="8924"/>
    <n v="6542"/>
    <n v="5380"/>
    <n v="835"/>
    <n v="247"/>
    <n v="80"/>
    <n v="0"/>
  </r>
  <r>
    <x v="17"/>
    <x v="4"/>
    <n v="22374"/>
    <n v="11528"/>
    <n v="10846"/>
    <n v="7905"/>
    <n v="6317"/>
    <n v="1213"/>
    <n v="290"/>
    <n v="85"/>
    <n v="0"/>
  </r>
  <r>
    <x v="17"/>
    <x v="5"/>
    <n v="25124"/>
    <n v="9200"/>
    <n v="15924"/>
    <n v="10215"/>
    <n v="8801"/>
    <n v="1404"/>
    <n v="0"/>
    <n v="0"/>
    <n v="10"/>
  </r>
  <r>
    <x v="17"/>
    <x v="6"/>
    <n v="21140"/>
    <n v="10855"/>
    <n v="10285"/>
    <n v="8607"/>
    <n v="7462"/>
    <n v="1136"/>
    <n v="0"/>
    <n v="0"/>
    <n v="9"/>
  </r>
  <r>
    <x v="17"/>
    <x v="7"/>
    <n v="20294"/>
    <n v="10377"/>
    <n v="9917"/>
    <n v="8326"/>
    <n v="6546"/>
    <n v="1780"/>
    <n v="0"/>
    <n v="0"/>
    <n v="0"/>
  </r>
  <r>
    <x v="18"/>
    <x v="0"/>
    <n v="22405"/>
    <n v="10500"/>
    <n v="11905"/>
    <n v="7346"/>
    <n v="5922"/>
    <n v="916"/>
    <n v="427"/>
    <n v="81"/>
    <n v="0"/>
  </r>
  <r>
    <x v="18"/>
    <x v="1"/>
    <n v="25206"/>
    <n v="11753"/>
    <n v="13453"/>
    <n v="8150"/>
    <n v="6515"/>
    <n v="1183"/>
    <n v="370"/>
    <n v="82"/>
    <n v="0"/>
  </r>
  <r>
    <x v="18"/>
    <x v="2"/>
    <n v="17630"/>
    <n v="9400"/>
    <n v="8230"/>
    <n v="6955"/>
    <n v="5292"/>
    <n v="1203"/>
    <n v="397"/>
    <n v="63"/>
    <n v="0"/>
  </r>
  <r>
    <x v="18"/>
    <x v="3"/>
    <n v="18862"/>
    <n v="9938"/>
    <n v="8924"/>
    <n v="6542"/>
    <n v="5380"/>
    <n v="835"/>
    <n v="247"/>
    <n v="80"/>
    <n v="0"/>
  </r>
  <r>
    <x v="18"/>
    <x v="4"/>
    <n v="22374"/>
    <n v="11528"/>
    <n v="10846"/>
    <n v="7905"/>
    <n v="6317"/>
    <n v="1213"/>
    <n v="290"/>
    <n v="85"/>
    <n v="0"/>
  </r>
  <r>
    <x v="18"/>
    <x v="5"/>
    <n v="25124"/>
    <n v="9200"/>
    <n v="15924"/>
    <n v="10215"/>
    <n v="8801"/>
    <n v="1404"/>
    <n v="0"/>
    <n v="0"/>
    <n v="10"/>
  </r>
  <r>
    <x v="18"/>
    <x v="6"/>
    <n v="21140"/>
    <n v="10855"/>
    <n v="10285"/>
    <n v="8607"/>
    <n v="7462"/>
    <n v="1136"/>
    <n v="0"/>
    <n v="0"/>
    <n v="9"/>
  </r>
  <r>
    <x v="18"/>
    <x v="7"/>
    <n v="20294"/>
    <n v="10377"/>
    <n v="9917"/>
    <n v="8326"/>
    <n v="6546"/>
    <n v="1780"/>
    <n v="0"/>
    <n v="0"/>
    <n v="0"/>
  </r>
  <r>
    <x v="19"/>
    <x v="0"/>
    <n v="22405"/>
    <n v="10500"/>
    <n v="11905"/>
    <n v="7346"/>
    <n v="5922"/>
    <n v="916"/>
    <n v="427"/>
    <n v="81"/>
    <n v="0"/>
  </r>
  <r>
    <x v="19"/>
    <x v="1"/>
    <n v="25206"/>
    <n v="11753"/>
    <n v="13453"/>
    <n v="8150"/>
    <n v="6515"/>
    <n v="1183"/>
    <n v="370"/>
    <n v="82"/>
    <n v="0"/>
  </r>
  <r>
    <x v="19"/>
    <x v="2"/>
    <n v="17630"/>
    <n v="9400"/>
    <n v="8230"/>
    <n v="6955"/>
    <n v="5292"/>
    <n v="1203"/>
    <n v="397"/>
    <n v="63"/>
    <n v="0"/>
  </r>
  <r>
    <x v="19"/>
    <x v="3"/>
    <n v="18862"/>
    <n v="9938"/>
    <n v="8924"/>
    <n v="6542"/>
    <n v="5380"/>
    <n v="835"/>
    <n v="247"/>
    <n v="80"/>
    <n v="0"/>
  </r>
  <r>
    <x v="19"/>
    <x v="4"/>
    <n v="22374"/>
    <n v="11528"/>
    <n v="10846"/>
    <n v="7905"/>
    <n v="6317"/>
    <n v="1213"/>
    <n v="290"/>
    <n v="85"/>
    <n v="0"/>
  </r>
  <r>
    <x v="19"/>
    <x v="5"/>
    <n v="25124"/>
    <n v="9200"/>
    <n v="15924"/>
    <n v="10215"/>
    <n v="8801"/>
    <n v="1404"/>
    <n v="0"/>
    <n v="0"/>
    <n v="10"/>
  </r>
  <r>
    <x v="19"/>
    <x v="6"/>
    <n v="21140"/>
    <n v="10855"/>
    <n v="10285"/>
    <n v="8607"/>
    <n v="7462"/>
    <n v="1136"/>
    <n v="0"/>
    <n v="0"/>
    <n v="9"/>
  </r>
  <r>
    <x v="19"/>
    <x v="7"/>
    <n v="20294"/>
    <n v="10377"/>
    <n v="9917"/>
    <n v="8326"/>
    <n v="6546"/>
    <n v="1780"/>
    <n v="0"/>
    <n v="0"/>
    <n v="0"/>
  </r>
  <r>
    <x v="20"/>
    <x v="0"/>
    <n v="22405"/>
    <n v="10500"/>
    <n v="11905"/>
    <n v="7346"/>
    <n v="5922"/>
    <n v="916"/>
    <n v="427"/>
    <n v="81"/>
    <n v="0"/>
  </r>
  <r>
    <x v="20"/>
    <x v="1"/>
    <n v="25206"/>
    <n v="11753"/>
    <n v="13453"/>
    <n v="8150"/>
    <n v="6515"/>
    <n v="1183"/>
    <n v="370"/>
    <n v="82"/>
    <n v="0"/>
  </r>
  <r>
    <x v="20"/>
    <x v="2"/>
    <n v="17630"/>
    <n v="9400"/>
    <n v="8230"/>
    <n v="6955"/>
    <n v="5292"/>
    <n v="1203"/>
    <n v="397"/>
    <n v="63"/>
    <n v="0"/>
  </r>
  <r>
    <x v="20"/>
    <x v="3"/>
    <n v="18862"/>
    <n v="9938"/>
    <n v="8924"/>
    <n v="6542"/>
    <n v="5380"/>
    <n v="835"/>
    <n v="247"/>
    <n v="80"/>
    <n v="0"/>
  </r>
  <r>
    <x v="20"/>
    <x v="4"/>
    <n v="22374"/>
    <n v="11528"/>
    <n v="10846"/>
    <n v="7905"/>
    <n v="6317"/>
    <n v="1213"/>
    <n v="290"/>
    <n v="85"/>
    <n v="0"/>
  </r>
  <r>
    <x v="20"/>
    <x v="5"/>
    <n v="25124"/>
    <n v="9200"/>
    <n v="15924"/>
    <n v="10215"/>
    <n v="8801"/>
    <n v="1404"/>
    <n v="0"/>
    <n v="0"/>
    <n v="10"/>
  </r>
  <r>
    <x v="20"/>
    <x v="6"/>
    <n v="21140"/>
    <n v="10855"/>
    <n v="10285"/>
    <n v="8607"/>
    <n v="7462"/>
    <n v="1136"/>
    <n v="0"/>
    <n v="0"/>
    <n v="9"/>
  </r>
  <r>
    <x v="20"/>
    <x v="7"/>
    <n v="20294"/>
    <n v="10377"/>
    <n v="9917"/>
    <n v="8326"/>
    <n v="6546"/>
    <n v="1780"/>
    <n v="0"/>
    <n v="0"/>
    <n v="0"/>
  </r>
</pivotCacheRecords>
</file>

<file path=xl/pivotCache/pivotCacheRecords56.xml><?xml version="1.0" encoding="utf-8"?>
<pivotCacheRecords xmlns="http://schemas.openxmlformats.org/spreadsheetml/2006/main" xmlns:r="http://schemas.openxmlformats.org/officeDocument/2006/relationships" count="112">
  <r>
    <x v="0"/>
    <x v="0"/>
    <n v="22405"/>
    <n v="10500"/>
    <n v="11905"/>
    <n v="7366"/>
    <n v="5962"/>
    <n v="896"/>
    <n v="427"/>
    <n v="81"/>
    <n v="0"/>
  </r>
  <r>
    <x v="0"/>
    <x v="1"/>
    <n v="24316"/>
    <n v="11753"/>
    <n v="12563"/>
    <n v="8321"/>
    <n v="6686"/>
    <n v="1183"/>
    <n v="370"/>
    <n v="82"/>
    <n v="0"/>
  </r>
  <r>
    <x v="0"/>
    <x v="2"/>
    <n v="17739"/>
    <n v="9509"/>
    <n v="8230"/>
    <n v="6973"/>
    <n v="5310"/>
    <n v="1203"/>
    <n v="397"/>
    <n v="63"/>
    <n v="0"/>
  </r>
  <r>
    <x v="0"/>
    <x v="3"/>
    <n v="18862"/>
    <n v="9938"/>
    <n v="8924"/>
    <n v="6542"/>
    <n v="5380"/>
    <n v="835"/>
    <n v="247"/>
    <n v="80"/>
    <n v="0"/>
  </r>
  <r>
    <x v="0"/>
    <x v="4"/>
    <n v="22454"/>
    <n v="11528"/>
    <n v="10926"/>
    <n v="7905"/>
    <n v="6317"/>
    <n v="1213"/>
    <n v="290"/>
    <n v="85"/>
    <n v="0"/>
  </r>
  <r>
    <x v="0"/>
    <x v="5"/>
    <n v="25124"/>
    <n v="9200"/>
    <n v="15924"/>
    <n v="10215"/>
    <n v="8801"/>
    <n v="1404"/>
    <n v="0"/>
    <n v="0"/>
    <n v="10"/>
  </r>
  <r>
    <x v="0"/>
    <x v="6"/>
    <n v="21140"/>
    <n v="10855"/>
    <n v="10285"/>
    <n v="8607"/>
    <n v="7462"/>
    <n v="1136"/>
    <n v="0"/>
    <n v="0"/>
    <n v="9"/>
  </r>
  <r>
    <x v="0"/>
    <x v="7"/>
    <n v="20294"/>
    <n v="9386"/>
    <n v="10908"/>
    <n v="8326"/>
    <n v="6546"/>
    <n v="1780"/>
    <n v="0"/>
    <n v="0"/>
    <n v="0"/>
  </r>
  <r>
    <x v="1"/>
    <x v="0"/>
    <n v="22405"/>
    <n v="10500"/>
    <n v="11905"/>
    <n v="7366"/>
    <n v="5962"/>
    <n v="896"/>
    <n v="427"/>
    <n v="81"/>
    <n v="0"/>
  </r>
  <r>
    <x v="1"/>
    <x v="1"/>
    <n v="24316"/>
    <n v="11753"/>
    <n v="12563"/>
    <n v="8321"/>
    <n v="6686"/>
    <n v="1183"/>
    <n v="370"/>
    <n v="82"/>
    <n v="0"/>
  </r>
  <r>
    <x v="1"/>
    <x v="2"/>
    <n v="17739"/>
    <n v="9509"/>
    <n v="8230"/>
    <n v="6973"/>
    <n v="5310"/>
    <n v="1203"/>
    <n v="397"/>
    <n v="63"/>
    <n v="0"/>
  </r>
  <r>
    <x v="1"/>
    <x v="3"/>
    <n v="18862"/>
    <n v="9938"/>
    <n v="8924"/>
    <n v="6542"/>
    <n v="5380"/>
    <n v="835"/>
    <n v="247"/>
    <n v="80"/>
    <n v="0"/>
  </r>
  <r>
    <x v="1"/>
    <x v="4"/>
    <n v="22454"/>
    <n v="11528"/>
    <n v="10926"/>
    <n v="7905"/>
    <n v="6317"/>
    <n v="1213"/>
    <n v="290"/>
    <n v="85"/>
    <n v="0"/>
  </r>
  <r>
    <x v="1"/>
    <x v="5"/>
    <n v="25124"/>
    <n v="9200"/>
    <n v="15924"/>
    <n v="10215"/>
    <n v="8801"/>
    <n v="1404"/>
    <n v="0"/>
    <n v="0"/>
    <n v="10"/>
  </r>
  <r>
    <x v="1"/>
    <x v="6"/>
    <n v="21140"/>
    <n v="10855"/>
    <n v="10285"/>
    <n v="8607"/>
    <n v="7462"/>
    <n v="1136"/>
    <n v="0"/>
    <n v="0"/>
    <n v="9"/>
  </r>
  <r>
    <x v="1"/>
    <x v="7"/>
    <n v="20294"/>
    <n v="10377"/>
    <n v="9917"/>
    <n v="8326"/>
    <n v="6546"/>
    <n v="1780"/>
    <n v="0"/>
    <n v="0"/>
    <n v="0"/>
  </r>
  <r>
    <x v="2"/>
    <x v="0"/>
    <n v="22405"/>
    <n v="10500"/>
    <n v="11905"/>
    <n v="7386"/>
    <n v="5962"/>
    <n v="916"/>
    <n v="427"/>
    <n v="81"/>
    <n v="0"/>
  </r>
  <r>
    <x v="2"/>
    <x v="1"/>
    <n v="24316"/>
    <n v="11753"/>
    <n v="12563"/>
    <n v="8150"/>
    <n v="6515"/>
    <n v="1183"/>
    <n v="370"/>
    <n v="82"/>
    <n v="0"/>
  </r>
  <r>
    <x v="2"/>
    <x v="2"/>
    <n v="17496"/>
    <n v="9266"/>
    <n v="8230"/>
    <n v="6973"/>
    <n v="5310"/>
    <n v="1203"/>
    <n v="397"/>
    <n v="63"/>
    <n v="0"/>
  </r>
  <r>
    <x v="2"/>
    <x v="3"/>
    <n v="18862"/>
    <n v="9938"/>
    <n v="8924"/>
    <n v="6542"/>
    <n v="5380"/>
    <n v="835"/>
    <n v="247"/>
    <n v="80"/>
    <n v="0"/>
  </r>
  <r>
    <x v="2"/>
    <x v="4"/>
    <n v="22454"/>
    <n v="11528"/>
    <n v="10926"/>
    <n v="7905"/>
    <n v="6317"/>
    <n v="1213"/>
    <n v="290"/>
    <n v="85"/>
    <n v="0"/>
  </r>
  <r>
    <x v="2"/>
    <x v="5"/>
    <n v="25124"/>
    <n v="9200"/>
    <n v="15924"/>
    <n v="10215"/>
    <n v="8801"/>
    <n v="1404"/>
    <n v="0"/>
    <n v="0"/>
    <n v="10"/>
  </r>
  <r>
    <x v="2"/>
    <x v="6"/>
    <n v="21140"/>
    <n v="10855"/>
    <n v="10285"/>
    <n v="8607"/>
    <n v="7462"/>
    <n v="1136"/>
    <n v="0"/>
    <n v="0"/>
    <n v="9"/>
  </r>
  <r>
    <x v="2"/>
    <x v="7"/>
    <n v="20294"/>
    <n v="10377"/>
    <n v="9917"/>
    <n v="8326"/>
    <n v="6546"/>
    <n v="1780"/>
    <n v="0"/>
    <n v="0"/>
    <n v="0"/>
  </r>
  <r>
    <x v="3"/>
    <x v="0"/>
    <n v="22405"/>
    <n v="10500"/>
    <n v="11905"/>
    <n v="7386"/>
    <n v="5962"/>
    <n v="916"/>
    <n v="427"/>
    <n v="81"/>
    <n v="0"/>
  </r>
  <r>
    <x v="3"/>
    <x v="1"/>
    <n v="25206"/>
    <n v="11753"/>
    <n v="13453"/>
    <n v="8150"/>
    <n v="6515"/>
    <n v="1183"/>
    <n v="370"/>
    <n v="82"/>
    <n v="0"/>
  </r>
  <r>
    <x v="3"/>
    <x v="2"/>
    <n v="17496"/>
    <n v="9266"/>
    <n v="8230"/>
    <n v="6973"/>
    <n v="5310"/>
    <n v="1203"/>
    <n v="397"/>
    <n v="63"/>
    <n v="0"/>
  </r>
  <r>
    <x v="3"/>
    <x v="3"/>
    <n v="18862"/>
    <n v="9938"/>
    <n v="8924"/>
    <n v="6542"/>
    <n v="5380"/>
    <n v="835"/>
    <n v="247"/>
    <n v="80"/>
    <n v="0"/>
  </r>
  <r>
    <x v="3"/>
    <x v="4"/>
    <n v="22454"/>
    <n v="11528"/>
    <n v="10926"/>
    <n v="7905"/>
    <n v="6317"/>
    <n v="1213"/>
    <n v="290"/>
    <n v="85"/>
    <n v="0"/>
  </r>
  <r>
    <x v="3"/>
    <x v="5"/>
    <n v="25124"/>
    <n v="9200"/>
    <n v="15924"/>
    <n v="10215"/>
    <n v="8801"/>
    <n v="1404"/>
    <n v="0"/>
    <n v="0"/>
    <n v="10"/>
  </r>
  <r>
    <x v="3"/>
    <x v="6"/>
    <n v="21140"/>
    <n v="10855"/>
    <n v="10285"/>
    <n v="8607"/>
    <n v="7462"/>
    <n v="1136"/>
    <n v="0"/>
    <n v="0"/>
    <n v="9"/>
  </r>
  <r>
    <x v="3"/>
    <x v="7"/>
    <n v="20294"/>
    <n v="10377"/>
    <n v="9917"/>
    <n v="8326"/>
    <n v="6546"/>
    <n v="1780"/>
    <n v="0"/>
    <n v="0"/>
    <n v="0"/>
  </r>
  <r>
    <x v="4"/>
    <x v="0"/>
    <n v="22405"/>
    <n v="10500"/>
    <n v="11905"/>
    <n v="7386"/>
    <n v="5962"/>
    <n v="916"/>
    <n v="427"/>
    <n v="81"/>
    <n v="0"/>
  </r>
  <r>
    <x v="4"/>
    <x v="1"/>
    <n v="25206"/>
    <n v="11753"/>
    <n v="13453"/>
    <n v="8150"/>
    <n v="6515"/>
    <n v="1183"/>
    <n v="370"/>
    <n v="82"/>
    <n v="0"/>
  </r>
  <r>
    <x v="4"/>
    <x v="2"/>
    <n v="17496"/>
    <n v="9266"/>
    <n v="8230"/>
    <n v="6973"/>
    <n v="5310"/>
    <n v="1203"/>
    <n v="397"/>
    <n v="63"/>
    <n v="0"/>
  </r>
  <r>
    <x v="4"/>
    <x v="3"/>
    <n v="18862"/>
    <n v="9938"/>
    <n v="8924"/>
    <n v="6542"/>
    <n v="5380"/>
    <n v="835"/>
    <n v="247"/>
    <n v="80"/>
    <n v="0"/>
  </r>
  <r>
    <x v="4"/>
    <x v="4"/>
    <n v="22454"/>
    <n v="11528"/>
    <n v="10926"/>
    <n v="7905"/>
    <n v="6317"/>
    <n v="1213"/>
    <n v="290"/>
    <n v="85"/>
    <n v="0"/>
  </r>
  <r>
    <x v="4"/>
    <x v="5"/>
    <n v="25124"/>
    <n v="9200"/>
    <n v="15924"/>
    <n v="10215"/>
    <n v="8801"/>
    <n v="1404"/>
    <n v="0"/>
    <n v="0"/>
    <n v="10"/>
  </r>
  <r>
    <x v="4"/>
    <x v="6"/>
    <n v="21140"/>
    <n v="10855"/>
    <n v="10285"/>
    <n v="8607"/>
    <n v="7462"/>
    <n v="1136"/>
    <n v="0"/>
    <n v="0"/>
    <n v="9"/>
  </r>
  <r>
    <x v="4"/>
    <x v="7"/>
    <n v="20294"/>
    <n v="10377"/>
    <n v="9917"/>
    <n v="8326"/>
    <n v="6546"/>
    <n v="1780"/>
    <n v="0"/>
    <n v="0"/>
    <n v="0"/>
  </r>
  <r>
    <x v="5"/>
    <x v="0"/>
    <n v="22405"/>
    <n v="10500"/>
    <n v="11905"/>
    <n v="7386"/>
    <n v="5962"/>
    <n v="916"/>
    <n v="427"/>
    <n v="81"/>
    <n v="0"/>
  </r>
  <r>
    <x v="5"/>
    <x v="1"/>
    <n v="25206"/>
    <n v="11753"/>
    <n v="13453"/>
    <n v="8150"/>
    <n v="6515"/>
    <n v="1183"/>
    <n v="370"/>
    <n v="82"/>
    <n v="0"/>
  </r>
  <r>
    <x v="5"/>
    <x v="2"/>
    <n v="17496"/>
    <n v="9266"/>
    <n v="8230"/>
    <n v="6973"/>
    <n v="5310"/>
    <n v="1203"/>
    <n v="397"/>
    <n v="63"/>
    <n v="0"/>
  </r>
  <r>
    <x v="5"/>
    <x v="3"/>
    <n v="18862"/>
    <n v="9938"/>
    <n v="8924"/>
    <n v="6542"/>
    <n v="5380"/>
    <n v="835"/>
    <n v="247"/>
    <n v="80"/>
    <n v="0"/>
  </r>
  <r>
    <x v="5"/>
    <x v="4"/>
    <n v="22454"/>
    <n v="11528"/>
    <n v="10926"/>
    <n v="7905"/>
    <n v="6317"/>
    <n v="1213"/>
    <n v="290"/>
    <n v="85"/>
    <n v="0"/>
  </r>
  <r>
    <x v="5"/>
    <x v="5"/>
    <n v="25124"/>
    <n v="9200"/>
    <n v="15924"/>
    <n v="10215"/>
    <n v="8801"/>
    <n v="1404"/>
    <n v="0"/>
    <n v="0"/>
    <n v="10"/>
  </r>
  <r>
    <x v="5"/>
    <x v="6"/>
    <n v="21140"/>
    <n v="10855"/>
    <n v="10285"/>
    <n v="8607"/>
    <n v="7462"/>
    <n v="1136"/>
    <n v="0"/>
    <n v="0"/>
    <n v="9"/>
  </r>
  <r>
    <x v="5"/>
    <x v="7"/>
    <n v="20294"/>
    <n v="10377"/>
    <n v="9917"/>
    <n v="8326"/>
    <n v="6546"/>
    <n v="1780"/>
    <n v="0"/>
    <n v="0"/>
    <n v="0"/>
  </r>
  <r>
    <x v="6"/>
    <x v="0"/>
    <n v="22405"/>
    <n v="10500"/>
    <n v="11905"/>
    <n v="7346"/>
    <n v="5922"/>
    <n v="916"/>
    <n v="427"/>
    <n v="81"/>
    <n v="0"/>
  </r>
  <r>
    <x v="7"/>
    <x v="1"/>
    <n v="25206"/>
    <n v="11753"/>
    <n v="13453"/>
    <n v="8150"/>
    <n v="6515"/>
    <n v="1183"/>
    <n v="370"/>
    <n v="82"/>
    <n v="0"/>
  </r>
  <r>
    <x v="8"/>
    <x v="2"/>
    <n v="17496"/>
    <n v="9266"/>
    <n v="8230"/>
    <n v="6973"/>
    <n v="5310"/>
    <n v="1203"/>
    <n v="397"/>
    <n v="63"/>
    <n v="0"/>
  </r>
  <r>
    <x v="9"/>
    <x v="3"/>
    <n v="18862"/>
    <n v="9938"/>
    <n v="8924"/>
    <n v="6542"/>
    <n v="5380"/>
    <n v="835"/>
    <n v="247"/>
    <n v="80"/>
    <n v="0"/>
  </r>
  <r>
    <x v="10"/>
    <x v="4"/>
    <n v="22454"/>
    <n v="11528"/>
    <n v="10926"/>
    <n v="7905"/>
    <n v="6317"/>
    <n v="1213"/>
    <n v="290"/>
    <n v="85"/>
    <n v="0"/>
  </r>
  <r>
    <x v="11"/>
    <x v="5"/>
    <n v="25124"/>
    <n v="9200"/>
    <n v="15924"/>
    <n v="10215"/>
    <n v="8801"/>
    <n v="1404"/>
    <n v="0"/>
    <n v="0"/>
    <n v="10"/>
  </r>
  <r>
    <x v="12"/>
    <x v="6"/>
    <n v="21140"/>
    <n v="10855"/>
    <n v="10285"/>
    <n v="8607"/>
    <n v="7462"/>
    <n v="1136"/>
    <n v="0"/>
    <n v="0"/>
    <n v="9"/>
  </r>
  <r>
    <x v="13"/>
    <x v="7"/>
    <n v="20294"/>
    <n v="10377"/>
    <n v="9917"/>
    <n v="8326"/>
    <n v="6546"/>
    <n v="1780"/>
    <n v="0"/>
    <n v="0"/>
    <n v="0"/>
  </r>
  <r>
    <x v="14"/>
    <x v="0"/>
    <n v="22405"/>
    <n v="10500"/>
    <n v="11905"/>
    <n v="7346"/>
    <n v="5922"/>
    <n v="916"/>
    <n v="427"/>
    <n v="81"/>
    <n v="0"/>
  </r>
  <r>
    <x v="14"/>
    <x v="1"/>
    <n v="25206"/>
    <n v="11753"/>
    <n v="13453"/>
    <n v="8150"/>
    <n v="6515"/>
    <n v="1183"/>
    <n v="370"/>
    <n v="82"/>
    <n v="0"/>
  </r>
  <r>
    <x v="14"/>
    <x v="2"/>
    <n v="17387"/>
    <n v="9157"/>
    <n v="8230"/>
    <n v="6973"/>
    <n v="5310"/>
    <n v="1203"/>
    <n v="397"/>
    <n v="63"/>
    <n v="0"/>
  </r>
  <r>
    <x v="14"/>
    <x v="3"/>
    <n v="18862"/>
    <n v="9938"/>
    <n v="8924"/>
    <n v="6542"/>
    <n v="5380"/>
    <n v="835"/>
    <n v="247"/>
    <n v="80"/>
    <n v="0"/>
  </r>
  <r>
    <x v="14"/>
    <x v="4"/>
    <n v="22454"/>
    <n v="11528"/>
    <n v="10926"/>
    <n v="7905"/>
    <n v="6317"/>
    <n v="1213"/>
    <n v="290"/>
    <n v="85"/>
    <n v="0"/>
  </r>
  <r>
    <x v="14"/>
    <x v="5"/>
    <n v="25124"/>
    <n v="9200"/>
    <n v="15924"/>
    <n v="10215"/>
    <n v="8801"/>
    <n v="1404"/>
    <n v="0"/>
    <n v="0"/>
    <n v="10"/>
  </r>
  <r>
    <x v="14"/>
    <x v="6"/>
    <n v="21140"/>
    <n v="10855"/>
    <n v="10285"/>
    <n v="8607"/>
    <n v="7462"/>
    <n v="1136"/>
    <n v="0"/>
    <n v="0"/>
    <n v="9"/>
  </r>
  <r>
    <x v="14"/>
    <x v="7"/>
    <n v="20294"/>
    <n v="10377"/>
    <n v="9917"/>
    <n v="8326"/>
    <n v="6546"/>
    <n v="1780"/>
    <n v="0"/>
    <n v="0"/>
    <n v="0"/>
  </r>
  <r>
    <x v="15"/>
    <x v="0"/>
    <n v="22405"/>
    <n v="10500"/>
    <n v="11905"/>
    <n v="7346"/>
    <n v="5922"/>
    <n v="916"/>
    <n v="427"/>
    <n v="81"/>
    <n v="0"/>
  </r>
  <r>
    <x v="15"/>
    <x v="1"/>
    <n v="25206"/>
    <n v="11753"/>
    <n v="13453"/>
    <n v="8150"/>
    <n v="6515"/>
    <n v="1183"/>
    <n v="370"/>
    <n v="82"/>
    <n v="0"/>
  </r>
  <r>
    <x v="15"/>
    <x v="2"/>
    <n v="17387"/>
    <n v="9157"/>
    <n v="8230"/>
    <n v="6973"/>
    <n v="5310"/>
    <n v="1203"/>
    <n v="397"/>
    <n v="63"/>
    <n v="0"/>
  </r>
  <r>
    <x v="15"/>
    <x v="3"/>
    <n v="18862"/>
    <n v="9938"/>
    <n v="8924"/>
    <n v="6542"/>
    <n v="5380"/>
    <n v="835"/>
    <n v="247"/>
    <n v="80"/>
    <n v="0"/>
  </r>
  <r>
    <x v="15"/>
    <x v="4"/>
    <n v="22454"/>
    <n v="11528"/>
    <n v="10926"/>
    <n v="7905"/>
    <n v="6317"/>
    <n v="1213"/>
    <n v="290"/>
    <n v="85"/>
    <n v="0"/>
  </r>
  <r>
    <x v="15"/>
    <x v="5"/>
    <n v="25124"/>
    <n v="9200"/>
    <n v="15924"/>
    <n v="10215"/>
    <n v="8801"/>
    <n v="1404"/>
    <n v="0"/>
    <n v="0"/>
    <n v="10"/>
  </r>
  <r>
    <x v="15"/>
    <x v="6"/>
    <n v="21140"/>
    <n v="10855"/>
    <n v="10285"/>
    <n v="8607"/>
    <n v="7462"/>
    <n v="1136"/>
    <n v="0"/>
    <n v="0"/>
    <n v="9"/>
  </r>
  <r>
    <x v="15"/>
    <x v="7"/>
    <n v="20294"/>
    <n v="10377"/>
    <n v="9917"/>
    <n v="8326"/>
    <n v="6546"/>
    <n v="1780"/>
    <n v="0"/>
    <n v="0"/>
    <n v="0"/>
  </r>
  <r>
    <x v="16"/>
    <x v="0"/>
    <n v="22405"/>
    <n v="10500"/>
    <n v="11905"/>
    <n v="7346"/>
    <n v="5922"/>
    <n v="916"/>
    <n v="427"/>
    <n v="81"/>
    <n v="0"/>
  </r>
  <r>
    <x v="16"/>
    <x v="1"/>
    <n v="25206"/>
    <n v="11753"/>
    <n v="13453"/>
    <n v="8150"/>
    <n v="6515"/>
    <n v="1183"/>
    <n v="370"/>
    <n v="82"/>
    <n v="0"/>
  </r>
  <r>
    <x v="16"/>
    <x v="2"/>
    <n v="17387"/>
    <n v="9157"/>
    <n v="8230"/>
    <n v="6955"/>
    <n v="5292"/>
    <n v="1203"/>
    <n v="397"/>
    <n v="63"/>
    <n v="0"/>
  </r>
  <r>
    <x v="16"/>
    <x v="3"/>
    <n v="18862"/>
    <n v="9938"/>
    <n v="8924"/>
    <n v="6542"/>
    <n v="5380"/>
    <n v="835"/>
    <n v="247"/>
    <n v="80"/>
    <n v="0"/>
  </r>
  <r>
    <x v="16"/>
    <x v="4"/>
    <n v="22454"/>
    <n v="11528"/>
    <n v="10926"/>
    <n v="7905"/>
    <n v="6317"/>
    <n v="1213"/>
    <n v="290"/>
    <n v="85"/>
    <n v="0"/>
  </r>
  <r>
    <x v="16"/>
    <x v="5"/>
    <n v="25124"/>
    <n v="9200"/>
    <n v="15924"/>
    <n v="10215"/>
    <n v="8801"/>
    <n v="1404"/>
    <n v="0"/>
    <n v="0"/>
    <n v="10"/>
  </r>
  <r>
    <x v="16"/>
    <x v="6"/>
    <n v="21140"/>
    <n v="10855"/>
    <n v="10285"/>
    <n v="8607"/>
    <n v="7462"/>
    <n v="1136"/>
    <n v="0"/>
    <n v="0"/>
    <n v="9"/>
  </r>
  <r>
    <x v="16"/>
    <x v="7"/>
    <n v="20294"/>
    <n v="10377"/>
    <n v="9917"/>
    <n v="8326"/>
    <n v="6546"/>
    <n v="1780"/>
    <n v="0"/>
    <n v="0"/>
    <n v="0"/>
  </r>
  <r>
    <x v="17"/>
    <x v="0"/>
    <n v="22405"/>
    <n v="10500"/>
    <n v="11905"/>
    <n v="7346"/>
    <n v="5922"/>
    <n v="916"/>
    <n v="427"/>
    <n v="81"/>
    <n v="0"/>
  </r>
  <r>
    <x v="17"/>
    <x v="1"/>
    <n v="25206"/>
    <n v="11753"/>
    <n v="13453"/>
    <n v="8150"/>
    <n v="6515"/>
    <n v="1183"/>
    <n v="370"/>
    <n v="82"/>
    <n v="0"/>
  </r>
  <r>
    <x v="17"/>
    <x v="2"/>
    <n v="17630"/>
    <n v="9400"/>
    <n v="8230"/>
    <n v="6955"/>
    <n v="5292"/>
    <n v="1203"/>
    <n v="397"/>
    <n v="63"/>
    <n v="0"/>
  </r>
  <r>
    <x v="17"/>
    <x v="3"/>
    <n v="18862"/>
    <n v="9938"/>
    <n v="8924"/>
    <n v="6542"/>
    <n v="5380"/>
    <n v="835"/>
    <n v="247"/>
    <n v="80"/>
    <n v="0"/>
  </r>
  <r>
    <x v="17"/>
    <x v="4"/>
    <n v="22374"/>
    <n v="11528"/>
    <n v="10846"/>
    <n v="7905"/>
    <n v="6317"/>
    <n v="1213"/>
    <n v="290"/>
    <n v="85"/>
    <n v="0"/>
  </r>
  <r>
    <x v="17"/>
    <x v="5"/>
    <n v="25124"/>
    <n v="9200"/>
    <n v="15924"/>
    <n v="10215"/>
    <n v="8801"/>
    <n v="1404"/>
    <n v="0"/>
    <n v="0"/>
    <n v="10"/>
  </r>
  <r>
    <x v="17"/>
    <x v="6"/>
    <n v="21140"/>
    <n v="10855"/>
    <n v="10285"/>
    <n v="8607"/>
    <n v="7462"/>
    <n v="1136"/>
    <n v="0"/>
    <n v="0"/>
    <n v="9"/>
  </r>
  <r>
    <x v="17"/>
    <x v="7"/>
    <n v="20294"/>
    <n v="10377"/>
    <n v="9917"/>
    <n v="8326"/>
    <n v="6546"/>
    <n v="1780"/>
    <n v="0"/>
    <n v="0"/>
    <n v="0"/>
  </r>
  <r>
    <x v="18"/>
    <x v="0"/>
    <n v="22405"/>
    <n v="10500"/>
    <n v="11905"/>
    <n v="7346"/>
    <n v="5922"/>
    <n v="916"/>
    <n v="427"/>
    <n v="81"/>
    <n v="0"/>
  </r>
  <r>
    <x v="18"/>
    <x v="1"/>
    <n v="25206"/>
    <n v="11753"/>
    <n v="13453"/>
    <n v="8150"/>
    <n v="6515"/>
    <n v="1183"/>
    <n v="370"/>
    <n v="82"/>
    <n v="0"/>
  </r>
  <r>
    <x v="18"/>
    <x v="2"/>
    <n v="17630"/>
    <n v="9400"/>
    <n v="8230"/>
    <n v="6955"/>
    <n v="5292"/>
    <n v="1203"/>
    <n v="397"/>
    <n v="63"/>
    <n v="0"/>
  </r>
  <r>
    <x v="18"/>
    <x v="3"/>
    <n v="18862"/>
    <n v="9938"/>
    <n v="8924"/>
    <n v="6542"/>
    <n v="5380"/>
    <n v="835"/>
    <n v="247"/>
    <n v="80"/>
    <n v="0"/>
  </r>
  <r>
    <x v="18"/>
    <x v="4"/>
    <n v="22374"/>
    <n v="11528"/>
    <n v="10846"/>
    <n v="7905"/>
    <n v="6317"/>
    <n v="1213"/>
    <n v="290"/>
    <n v="85"/>
    <n v="0"/>
  </r>
  <r>
    <x v="18"/>
    <x v="5"/>
    <n v="25124"/>
    <n v="9200"/>
    <n v="15924"/>
    <n v="10215"/>
    <n v="8801"/>
    <n v="1404"/>
    <n v="0"/>
    <n v="0"/>
    <n v="10"/>
  </r>
  <r>
    <x v="18"/>
    <x v="6"/>
    <n v="21140"/>
    <n v="10855"/>
    <n v="10285"/>
    <n v="8607"/>
    <n v="7462"/>
    <n v="1136"/>
    <n v="0"/>
    <n v="0"/>
    <n v="9"/>
  </r>
  <r>
    <x v="18"/>
    <x v="7"/>
    <n v="20294"/>
    <n v="10377"/>
    <n v="9917"/>
    <n v="8326"/>
    <n v="6546"/>
    <n v="1780"/>
    <n v="0"/>
    <n v="0"/>
    <n v="0"/>
  </r>
  <r>
    <x v="19"/>
    <x v="0"/>
    <n v="22405"/>
    <n v="10500"/>
    <n v="11905"/>
    <n v="7346"/>
    <n v="5922"/>
    <n v="916"/>
    <n v="427"/>
    <n v="81"/>
    <n v="0"/>
  </r>
  <r>
    <x v="19"/>
    <x v="1"/>
    <n v="25206"/>
    <n v="11753"/>
    <n v="13453"/>
    <n v="8150"/>
    <n v="6515"/>
    <n v="1183"/>
    <n v="370"/>
    <n v="82"/>
    <n v="0"/>
  </r>
  <r>
    <x v="19"/>
    <x v="2"/>
    <n v="17630"/>
    <n v="9400"/>
    <n v="8230"/>
    <n v="6955"/>
    <n v="5292"/>
    <n v="1203"/>
    <n v="397"/>
    <n v="63"/>
    <n v="0"/>
  </r>
  <r>
    <x v="19"/>
    <x v="3"/>
    <n v="18862"/>
    <n v="9938"/>
    <n v="8924"/>
    <n v="6542"/>
    <n v="5380"/>
    <n v="835"/>
    <n v="247"/>
    <n v="80"/>
    <n v="0"/>
  </r>
  <r>
    <x v="19"/>
    <x v="4"/>
    <n v="22374"/>
    <n v="11528"/>
    <n v="10846"/>
    <n v="7905"/>
    <n v="6317"/>
    <n v="1213"/>
    <n v="290"/>
    <n v="85"/>
    <n v="0"/>
  </r>
  <r>
    <x v="19"/>
    <x v="5"/>
    <n v="25124"/>
    <n v="9200"/>
    <n v="15924"/>
    <n v="10215"/>
    <n v="8801"/>
    <n v="1404"/>
    <n v="0"/>
    <n v="0"/>
    <n v="10"/>
  </r>
  <r>
    <x v="19"/>
    <x v="6"/>
    <n v="21140"/>
    <n v="10855"/>
    <n v="10285"/>
    <n v="8607"/>
    <n v="7462"/>
    <n v="1136"/>
    <n v="0"/>
    <n v="0"/>
    <n v="9"/>
  </r>
  <r>
    <x v="19"/>
    <x v="7"/>
    <n v="20294"/>
    <n v="10377"/>
    <n v="9917"/>
    <n v="8326"/>
    <n v="6546"/>
    <n v="1780"/>
    <n v="0"/>
    <n v="0"/>
    <n v="0"/>
  </r>
  <r>
    <x v="20"/>
    <x v="0"/>
    <n v="22405"/>
    <n v="10500"/>
    <n v="11905"/>
    <n v="7346"/>
    <n v="5922"/>
    <n v="916"/>
    <n v="427"/>
    <n v="81"/>
    <n v="0"/>
  </r>
  <r>
    <x v="20"/>
    <x v="1"/>
    <n v="25206"/>
    <n v="11753"/>
    <n v="13453"/>
    <n v="8150"/>
    <n v="6515"/>
    <n v="1183"/>
    <n v="370"/>
    <n v="82"/>
    <n v="0"/>
  </r>
  <r>
    <x v="20"/>
    <x v="2"/>
    <n v="17630"/>
    <n v="9400"/>
    <n v="8230"/>
    <n v="6955"/>
    <n v="5292"/>
    <n v="1203"/>
    <n v="397"/>
    <n v="63"/>
    <n v="0"/>
  </r>
  <r>
    <x v="20"/>
    <x v="3"/>
    <n v="18862"/>
    <n v="9938"/>
    <n v="8924"/>
    <n v="6542"/>
    <n v="5380"/>
    <n v="835"/>
    <n v="247"/>
    <n v="80"/>
    <n v="0"/>
  </r>
  <r>
    <x v="20"/>
    <x v="4"/>
    <n v="22374"/>
    <n v="11528"/>
    <n v="10846"/>
    <n v="7905"/>
    <n v="6317"/>
    <n v="1213"/>
    <n v="290"/>
    <n v="85"/>
    <n v="0"/>
  </r>
  <r>
    <x v="20"/>
    <x v="5"/>
    <n v="25124"/>
    <n v="9200"/>
    <n v="15924"/>
    <n v="10215"/>
    <n v="8801"/>
    <n v="1404"/>
    <n v="0"/>
    <n v="0"/>
    <n v="10"/>
  </r>
  <r>
    <x v="20"/>
    <x v="6"/>
    <n v="21140"/>
    <n v="10855"/>
    <n v="10285"/>
    <n v="8607"/>
    <n v="7462"/>
    <n v="1136"/>
    <n v="0"/>
    <n v="0"/>
    <n v="9"/>
  </r>
  <r>
    <x v="20"/>
    <x v="7"/>
    <n v="20294"/>
    <n v="10377"/>
    <n v="9917"/>
    <n v="8326"/>
    <n v="6546"/>
    <n v="1780"/>
    <n v="0"/>
    <n v="0"/>
    <n v="0"/>
  </r>
</pivotCacheRecords>
</file>

<file path=xl/pivotCache/pivotCacheRecords57.xml><?xml version="1.0" encoding="utf-8"?>
<pivotCacheRecords xmlns="http://schemas.openxmlformats.org/spreadsheetml/2006/main" xmlns:r="http://schemas.openxmlformats.org/officeDocument/2006/relationships" count="90">
  <r>
    <x v="0"/>
    <x v="0"/>
    <s v="-"/>
    <s v="-"/>
    <s v="-"/>
    <s v="-"/>
    <s v="-"/>
    <s v="-"/>
    <s v="-"/>
    <s v="-"/>
    <s v="-"/>
    <n v="4378"/>
    <n v="2267"/>
    <n v="2111"/>
    <n v="632"/>
    <n v="331"/>
    <n v="301"/>
    <n v="701"/>
    <n v="361"/>
    <n v="340"/>
    <n v="694"/>
    <n v="364"/>
    <n v="330"/>
    <n v="767"/>
    <n v="394"/>
    <n v="373"/>
    <n v="770"/>
    <n v="391"/>
    <n v="379"/>
    <n v="814"/>
    <n v="426"/>
    <n v="388"/>
  </r>
  <r>
    <x v="1"/>
    <x v="0"/>
    <s v="-"/>
    <s v="-"/>
    <s v="-"/>
    <s v="-"/>
    <s v="-"/>
    <s v="-"/>
    <s v="-"/>
    <s v="-"/>
    <s v="-"/>
    <n v="4259"/>
    <n v="2185"/>
    <n v="2074"/>
    <n v="631"/>
    <n v="323"/>
    <n v="308"/>
    <n v="645"/>
    <n v="339"/>
    <n v="306"/>
    <n v="711"/>
    <n v="362"/>
    <n v="349"/>
    <n v="718"/>
    <n v="373"/>
    <n v="345"/>
    <n v="782"/>
    <n v="396"/>
    <n v="386"/>
    <n v="772"/>
    <n v="392"/>
    <n v="380"/>
  </r>
  <r>
    <x v="2"/>
    <x v="0"/>
    <s v="-"/>
    <s v="-"/>
    <s v="-"/>
    <s v="-"/>
    <s v="-"/>
    <s v="-"/>
    <s v="-"/>
    <s v="-"/>
    <s v="-"/>
    <n v="4107"/>
    <n v="2113"/>
    <n v="1994"/>
    <n v="607"/>
    <n v="310"/>
    <n v="297"/>
    <n v="629"/>
    <n v="323"/>
    <n v="306"/>
    <n v="649"/>
    <n v="340"/>
    <n v="309"/>
    <n v="710"/>
    <n v="368"/>
    <n v="342"/>
    <n v="726"/>
    <n v="373"/>
    <n v="353"/>
    <n v="786"/>
    <n v="399"/>
    <n v="387"/>
  </r>
  <r>
    <x v="3"/>
    <x v="0"/>
    <s v="-"/>
    <s v="-"/>
    <s v="-"/>
    <s v="-"/>
    <s v="-"/>
    <s v="-"/>
    <s v="-"/>
    <s v="-"/>
    <s v="-"/>
    <n v="3975"/>
    <n v="2053"/>
    <n v="1922"/>
    <n v="593"/>
    <n v="306"/>
    <n v="287"/>
    <n v="622"/>
    <n v="323"/>
    <n v="299"/>
    <n v="631"/>
    <n v="321"/>
    <n v="310"/>
    <n v="660"/>
    <n v="347"/>
    <n v="313"/>
    <n v="728"/>
    <n v="377"/>
    <n v="351"/>
    <n v="741"/>
    <n v="379"/>
    <n v="362"/>
  </r>
  <r>
    <x v="4"/>
    <x v="0"/>
    <s v="-"/>
    <s v="-"/>
    <s v="-"/>
    <s v="-"/>
    <s v="-"/>
    <s v="-"/>
    <s v="-"/>
    <s v="-"/>
    <s v="-"/>
    <n v="3878"/>
    <n v="2000"/>
    <n v="1878"/>
    <n v="582"/>
    <n v="293"/>
    <n v="289"/>
    <n v="600"/>
    <n v="313"/>
    <n v="287"/>
    <n v="649"/>
    <n v="339"/>
    <n v="310"/>
    <n v="638"/>
    <n v="321"/>
    <n v="317"/>
    <n v="679"/>
    <n v="353"/>
    <n v="326"/>
    <n v="730"/>
    <n v="381"/>
    <n v="349"/>
  </r>
  <r>
    <x v="5"/>
    <x v="0"/>
    <s v="-"/>
    <s v="-"/>
    <s v="-"/>
    <s v="-"/>
    <s v="-"/>
    <s v="-"/>
    <s v="-"/>
    <s v="-"/>
    <s v="-"/>
    <n v="2747"/>
    <n v="1398"/>
    <n v="1349"/>
    <n v="451"/>
    <n v="231"/>
    <n v="220"/>
    <n v="444"/>
    <n v="211"/>
    <n v="233"/>
    <n v="431"/>
    <n v="232"/>
    <n v="199"/>
    <n v="508"/>
    <n v="249"/>
    <n v="259"/>
    <n v="458"/>
    <n v="253"/>
    <n v="205"/>
    <n v="455"/>
    <n v="222"/>
    <n v="233"/>
  </r>
  <r>
    <x v="6"/>
    <x v="1"/>
    <n v="24"/>
    <n v="22"/>
    <n v="2"/>
    <n v="33"/>
    <n v="12"/>
    <n v="21"/>
    <n v="6"/>
    <n v="2"/>
    <n v="4"/>
    <n v="704"/>
    <n v="356"/>
    <n v="348"/>
    <n v="108"/>
    <n v="58"/>
    <n v="50"/>
    <n v="123"/>
    <n v="61"/>
    <n v="62"/>
    <n v="133"/>
    <n v="66"/>
    <n v="67"/>
    <n v="114"/>
    <n v="49"/>
    <n v="65"/>
    <n v="122"/>
    <n v="66"/>
    <n v="56"/>
    <n v="104"/>
    <n v="56"/>
    <n v="48"/>
  </r>
  <r>
    <x v="6"/>
    <x v="2"/>
    <n v="17"/>
    <n v="15"/>
    <n v="2"/>
    <n v="24"/>
    <n v="11"/>
    <n v="13"/>
    <n v="6"/>
    <n v="0"/>
    <n v="6"/>
    <n v="431"/>
    <n v="216"/>
    <n v="215"/>
    <n v="75"/>
    <n v="37"/>
    <n v="38"/>
    <n v="83"/>
    <n v="42"/>
    <n v="41"/>
    <n v="78"/>
    <n v="39"/>
    <n v="39"/>
    <n v="72"/>
    <n v="33"/>
    <n v="39"/>
    <n v="72"/>
    <n v="38"/>
    <n v="34"/>
    <n v="51"/>
    <n v="27"/>
    <n v="24"/>
  </r>
  <r>
    <x v="6"/>
    <x v="3"/>
    <n v="20"/>
    <n v="20"/>
    <n v="0"/>
    <n v="28"/>
    <n v="8"/>
    <n v="20"/>
    <n v="6"/>
    <n v="1"/>
    <n v="5"/>
    <n v="656"/>
    <n v="341"/>
    <n v="315"/>
    <n v="119"/>
    <n v="64"/>
    <n v="55"/>
    <n v="111"/>
    <n v="57"/>
    <n v="54"/>
    <n v="107"/>
    <n v="54"/>
    <n v="53"/>
    <n v="113"/>
    <n v="59"/>
    <n v="54"/>
    <n v="99"/>
    <n v="49"/>
    <n v="50"/>
    <n v="107"/>
    <n v="58"/>
    <n v="49"/>
  </r>
  <r>
    <x v="6"/>
    <x v="4"/>
    <n v="14"/>
    <n v="14"/>
    <n v="0"/>
    <n v="23"/>
    <n v="7"/>
    <n v="16"/>
    <n v="6"/>
    <n v="1"/>
    <n v="5"/>
    <n v="453"/>
    <n v="248"/>
    <n v="205"/>
    <n v="74"/>
    <n v="43"/>
    <n v="31"/>
    <n v="70"/>
    <n v="41"/>
    <n v="29"/>
    <n v="72"/>
    <n v="35"/>
    <n v="37"/>
    <n v="72"/>
    <n v="40"/>
    <n v="32"/>
    <n v="96"/>
    <n v="47"/>
    <n v="49"/>
    <n v="69"/>
    <n v="42"/>
    <n v="27"/>
  </r>
  <r>
    <x v="6"/>
    <x v="5"/>
    <n v="17"/>
    <n v="17"/>
    <n v="0"/>
    <n v="25"/>
    <n v="9"/>
    <n v="16"/>
    <n v="6"/>
    <n v="2"/>
    <n v="4"/>
    <n v="516"/>
    <n v="260"/>
    <n v="256"/>
    <n v="105"/>
    <n v="47"/>
    <n v="58"/>
    <n v="78"/>
    <n v="41"/>
    <n v="37"/>
    <n v="85"/>
    <n v="37"/>
    <n v="48"/>
    <n v="81"/>
    <n v="48"/>
    <n v="33"/>
    <n v="91"/>
    <n v="46"/>
    <n v="45"/>
    <n v="76"/>
    <n v="41"/>
    <n v="35"/>
  </r>
  <r>
    <x v="6"/>
    <x v="0"/>
    <n v="92"/>
    <n v="88"/>
    <n v="4"/>
    <n v="133"/>
    <n v="47"/>
    <n v="86"/>
    <n v="30"/>
    <n v="6"/>
    <n v="24"/>
    <n v="2760"/>
    <n v="1421"/>
    <n v="1339"/>
    <n v="481"/>
    <n v="249"/>
    <n v="232"/>
    <n v="465"/>
    <n v="242"/>
    <n v="223"/>
    <n v="475"/>
    <n v="231"/>
    <n v="244"/>
    <n v="452"/>
    <n v="229"/>
    <n v="223"/>
    <n v="480"/>
    <n v="246"/>
    <n v="234"/>
    <n v="407"/>
    <n v="224"/>
    <n v="183"/>
  </r>
  <r>
    <x v="7"/>
    <x v="1"/>
    <n v="22"/>
    <n v="20"/>
    <n v="2"/>
    <n v="33"/>
    <n v="10"/>
    <n v="23"/>
    <n v="6"/>
    <n v="2"/>
    <n v="4"/>
    <n v="693"/>
    <n v="340"/>
    <n v="353"/>
    <n v="99"/>
    <n v="50"/>
    <n v="49"/>
    <n v="105"/>
    <n v="55"/>
    <n v="50"/>
    <n v="121"/>
    <n v="56"/>
    <n v="65"/>
    <n v="135"/>
    <n v="66"/>
    <n v="69"/>
    <n v="112"/>
    <n v="48"/>
    <n v="64"/>
    <n v="121"/>
    <n v="65"/>
    <n v="56"/>
  </r>
  <r>
    <x v="7"/>
    <x v="2"/>
    <n v="16"/>
    <n v="14"/>
    <n v="2"/>
    <n v="24"/>
    <n v="11"/>
    <n v="13"/>
    <n v="6"/>
    <n v="0"/>
    <n v="6"/>
    <n v="428"/>
    <n v="219"/>
    <n v="209"/>
    <n v="62"/>
    <n v="34"/>
    <n v="28"/>
    <n v="69"/>
    <n v="37"/>
    <n v="32"/>
    <n v="84"/>
    <n v="43"/>
    <n v="41"/>
    <n v="75"/>
    <n v="38"/>
    <n v="37"/>
    <n v="68"/>
    <n v="30"/>
    <n v="38"/>
    <n v="70"/>
    <n v="37"/>
    <n v="33"/>
  </r>
  <r>
    <x v="7"/>
    <x v="3"/>
    <n v="23"/>
    <n v="20"/>
    <n v="3"/>
    <n v="30"/>
    <n v="9"/>
    <n v="21"/>
    <n v="6"/>
    <n v="1"/>
    <n v="5"/>
    <n v="662"/>
    <n v="347"/>
    <n v="315"/>
    <n v="107"/>
    <n v="57"/>
    <n v="50"/>
    <n v="121"/>
    <n v="66"/>
    <n v="55"/>
    <n v="113"/>
    <n v="60"/>
    <n v="53"/>
    <n v="110"/>
    <n v="55"/>
    <n v="55"/>
    <n v="113"/>
    <n v="60"/>
    <n v="53"/>
    <n v="98"/>
    <n v="49"/>
    <n v="49"/>
  </r>
  <r>
    <x v="7"/>
    <x v="4"/>
    <n v="15"/>
    <n v="15"/>
    <n v="0"/>
    <n v="24"/>
    <n v="11"/>
    <n v="13"/>
    <n v="6"/>
    <n v="1"/>
    <n v="5"/>
    <n v="461"/>
    <n v="245"/>
    <n v="216"/>
    <n v="69"/>
    <n v="36"/>
    <n v="33"/>
    <n v="75"/>
    <n v="44"/>
    <n v="31"/>
    <n v="73"/>
    <n v="42"/>
    <n v="31"/>
    <n v="73"/>
    <n v="34"/>
    <n v="39"/>
    <n v="74"/>
    <n v="41"/>
    <n v="33"/>
    <n v="97"/>
    <n v="48"/>
    <n v="49"/>
  </r>
  <r>
    <x v="7"/>
    <x v="5"/>
    <n v="18"/>
    <n v="18"/>
    <n v="0"/>
    <n v="26"/>
    <n v="8"/>
    <n v="18"/>
    <n v="6"/>
    <n v="2"/>
    <n v="4"/>
    <n v="515"/>
    <n v="259"/>
    <n v="256"/>
    <n v="78"/>
    <n v="39"/>
    <n v="39"/>
    <n v="104"/>
    <n v="48"/>
    <n v="56"/>
    <n v="77"/>
    <n v="42"/>
    <n v="35"/>
    <n v="84"/>
    <n v="37"/>
    <n v="47"/>
    <n v="82"/>
    <n v="48"/>
    <n v="34"/>
    <n v="90"/>
    <n v="45"/>
    <n v="45"/>
  </r>
  <r>
    <x v="7"/>
    <x v="0"/>
    <n v="94"/>
    <n v="87"/>
    <n v="7"/>
    <n v="137"/>
    <n v="49"/>
    <n v="88"/>
    <n v="30"/>
    <n v="6"/>
    <n v="24"/>
    <n v="2759"/>
    <n v="1410"/>
    <n v="1349"/>
    <n v="415"/>
    <n v="216"/>
    <n v="199"/>
    <n v="474"/>
    <n v="250"/>
    <n v="224"/>
    <n v="468"/>
    <n v="243"/>
    <n v="225"/>
    <n v="477"/>
    <n v="230"/>
    <n v="247"/>
    <n v="449"/>
    <n v="227"/>
    <n v="222"/>
    <n v="476"/>
    <n v="244"/>
    <n v="232"/>
  </r>
  <r>
    <x v="8"/>
    <x v="1"/>
    <n v="21"/>
    <n v="19"/>
    <n v="2"/>
    <n v="35"/>
    <n v="11"/>
    <n v="24"/>
    <n v="4"/>
    <n v="1"/>
    <n v="3"/>
    <n v="646"/>
    <n v="316"/>
    <n v="330"/>
    <n v="85"/>
    <n v="45"/>
    <n v="40"/>
    <n v="100"/>
    <n v="51"/>
    <n v="49"/>
    <n v="104"/>
    <n v="54"/>
    <n v="50"/>
    <n v="117"/>
    <n v="54"/>
    <n v="63"/>
    <n v="130"/>
    <n v="65"/>
    <n v="65"/>
    <n v="110"/>
    <n v="47"/>
    <n v="63"/>
  </r>
  <r>
    <x v="8"/>
    <x v="2"/>
    <n v="15"/>
    <n v="13"/>
    <n v="2"/>
    <n v="22"/>
    <n v="8"/>
    <n v="14"/>
    <n v="5"/>
    <n v="0"/>
    <n v="5"/>
    <n v="413"/>
    <n v="207"/>
    <n v="206"/>
    <n v="59"/>
    <n v="25"/>
    <n v="34"/>
    <n v="60"/>
    <n v="32"/>
    <n v="28"/>
    <n v="70"/>
    <n v="38"/>
    <n v="32"/>
    <n v="83"/>
    <n v="43"/>
    <n v="40"/>
    <n v="72"/>
    <n v="38"/>
    <n v="34"/>
    <n v="69"/>
    <n v="31"/>
    <n v="38"/>
  </r>
  <r>
    <x v="8"/>
    <x v="3"/>
    <n v="25"/>
    <n v="21"/>
    <n v="4"/>
    <n v="33"/>
    <n v="11"/>
    <n v="22"/>
    <n v="6"/>
    <n v="0"/>
    <n v="6"/>
    <n v="672"/>
    <n v="362"/>
    <n v="310"/>
    <n v="112"/>
    <n v="64"/>
    <n v="48"/>
    <n v="108"/>
    <n v="59"/>
    <n v="49"/>
    <n v="121"/>
    <n v="66"/>
    <n v="55"/>
    <n v="114"/>
    <n v="63"/>
    <n v="51"/>
    <n v="108"/>
    <n v="54"/>
    <n v="54"/>
    <n v="109"/>
    <n v="56"/>
    <n v="53"/>
  </r>
  <r>
    <x v="8"/>
    <x v="4"/>
    <n v="14"/>
    <n v="14"/>
    <n v="0"/>
    <n v="23"/>
    <n v="10"/>
    <n v="13"/>
    <n v="6"/>
    <n v="1"/>
    <n v="5"/>
    <n v="449"/>
    <n v="246"/>
    <n v="203"/>
    <n v="80"/>
    <n v="47"/>
    <n v="33"/>
    <n v="70"/>
    <n v="36"/>
    <n v="34"/>
    <n v="77"/>
    <n v="44"/>
    <n v="33"/>
    <n v="73"/>
    <n v="43"/>
    <n v="30"/>
    <n v="76"/>
    <n v="36"/>
    <n v="40"/>
    <n v="73"/>
    <n v="40"/>
    <n v="33"/>
  </r>
  <r>
    <x v="8"/>
    <x v="5"/>
    <n v="17"/>
    <n v="17"/>
    <n v="0"/>
    <n v="27"/>
    <n v="8"/>
    <n v="19"/>
    <n v="6"/>
    <n v="2"/>
    <n v="4"/>
    <n v="506"/>
    <n v="245"/>
    <n v="261"/>
    <n v="84"/>
    <n v="37"/>
    <n v="47"/>
    <n v="79"/>
    <n v="40"/>
    <n v="39"/>
    <n v="99"/>
    <n v="43"/>
    <n v="56"/>
    <n v="75"/>
    <n v="40"/>
    <n v="35"/>
    <n v="86"/>
    <n v="37"/>
    <n v="49"/>
    <n v="83"/>
    <n v="48"/>
    <n v="35"/>
  </r>
  <r>
    <x v="8"/>
    <x v="0"/>
    <n v="92"/>
    <n v="84"/>
    <n v="8"/>
    <n v="140"/>
    <n v="48"/>
    <n v="92"/>
    <n v="27"/>
    <n v="4"/>
    <n v="23"/>
    <n v="2686"/>
    <n v="1376"/>
    <n v="1310"/>
    <n v="420"/>
    <n v="218"/>
    <n v="202"/>
    <n v="417"/>
    <n v="218"/>
    <n v="199"/>
    <n v="471"/>
    <n v="245"/>
    <n v="226"/>
    <n v="462"/>
    <n v="243"/>
    <n v="219"/>
    <n v="472"/>
    <n v="230"/>
    <n v="242"/>
    <n v="444"/>
    <n v="222"/>
    <n v="222"/>
  </r>
  <r>
    <x v="9"/>
    <x v="1"/>
    <n v="21"/>
    <n v="19"/>
    <n v="2"/>
    <n v="37"/>
    <n v="14"/>
    <n v="23"/>
    <n v="4"/>
    <n v="1"/>
    <n v="3"/>
    <n v="624"/>
    <n v="310"/>
    <n v="314"/>
    <n v="88"/>
    <n v="43"/>
    <n v="45"/>
    <n v="83"/>
    <n v="46"/>
    <n v="37"/>
    <n v="103"/>
    <n v="52"/>
    <n v="51"/>
    <n v="103"/>
    <n v="52"/>
    <n v="51"/>
    <n v="118"/>
    <n v="54"/>
    <n v="64"/>
    <n v="129"/>
    <n v="63"/>
    <n v="66"/>
  </r>
  <r>
    <x v="9"/>
    <x v="2"/>
    <n v="15"/>
    <n v="13"/>
    <n v="2"/>
    <n v="24"/>
    <n v="10"/>
    <n v="14"/>
    <n v="5"/>
    <n v="0"/>
    <n v="5"/>
    <n v="402"/>
    <n v="213"/>
    <n v="189"/>
    <n v="57"/>
    <n v="36"/>
    <n v="21"/>
    <n v="61"/>
    <n v="27"/>
    <n v="34"/>
    <n v="59"/>
    <n v="30"/>
    <n v="29"/>
    <n v="70"/>
    <n v="38"/>
    <n v="32"/>
    <n v="84"/>
    <n v="44"/>
    <n v="40"/>
    <n v="71"/>
    <n v="38"/>
    <n v="33"/>
  </r>
  <r>
    <x v="9"/>
    <x v="3"/>
    <n v="26"/>
    <n v="22"/>
    <n v="4"/>
    <n v="35"/>
    <n v="11"/>
    <n v="24"/>
    <n v="6"/>
    <n v="0"/>
    <n v="6"/>
    <n v="689"/>
    <n v="372"/>
    <n v="317"/>
    <n v="117"/>
    <n v="60"/>
    <n v="57"/>
    <n v="115"/>
    <n v="67"/>
    <n v="48"/>
    <n v="109"/>
    <n v="59"/>
    <n v="50"/>
    <n v="123"/>
    <n v="68"/>
    <n v="55"/>
    <n v="114"/>
    <n v="63"/>
    <n v="51"/>
    <n v="111"/>
    <n v="55"/>
    <n v="56"/>
  </r>
  <r>
    <x v="9"/>
    <x v="4"/>
    <n v="15"/>
    <n v="15"/>
    <n v="0"/>
    <n v="27"/>
    <n v="11"/>
    <n v="16"/>
    <n v="6"/>
    <n v="1"/>
    <n v="5"/>
    <n v="456"/>
    <n v="249"/>
    <n v="207"/>
    <n v="78"/>
    <n v="41"/>
    <n v="37"/>
    <n v="80"/>
    <n v="47"/>
    <n v="33"/>
    <n v="72"/>
    <n v="37"/>
    <n v="35"/>
    <n v="76"/>
    <n v="44"/>
    <n v="32"/>
    <n v="74"/>
    <n v="44"/>
    <n v="30"/>
    <n v="76"/>
    <n v="36"/>
    <n v="40"/>
  </r>
  <r>
    <x v="9"/>
    <x v="5"/>
    <n v="17"/>
    <n v="17"/>
    <n v="0"/>
    <n v="25"/>
    <n v="9"/>
    <n v="16"/>
    <n v="6"/>
    <n v="2"/>
    <n v="4"/>
    <n v="512"/>
    <n v="228"/>
    <n v="284"/>
    <n v="85"/>
    <n v="32"/>
    <n v="53"/>
    <n v="85"/>
    <n v="38"/>
    <n v="47"/>
    <n v="80"/>
    <n v="40"/>
    <n v="40"/>
    <n v="101"/>
    <n v="43"/>
    <n v="58"/>
    <n v="74"/>
    <n v="39"/>
    <n v="35"/>
    <n v="87"/>
    <n v="36"/>
    <n v="51"/>
  </r>
  <r>
    <x v="9"/>
    <x v="0"/>
    <n v="94"/>
    <n v="86"/>
    <n v="8"/>
    <n v="148"/>
    <n v="55"/>
    <n v="93"/>
    <n v="27"/>
    <n v="4"/>
    <n v="23"/>
    <n v="2683"/>
    <n v="1372"/>
    <n v="1311"/>
    <n v="425"/>
    <n v="212"/>
    <n v="213"/>
    <n v="424"/>
    <n v="225"/>
    <n v="199"/>
    <n v="423"/>
    <n v="218"/>
    <n v="205"/>
    <n v="473"/>
    <n v="245"/>
    <n v="228"/>
    <n v="464"/>
    <n v="244"/>
    <n v="220"/>
    <n v="474"/>
    <n v="228"/>
    <n v="246"/>
  </r>
  <r>
    <x v="10"/>
    <x v="1"/>
    <n v="21"/>
    <n v="19"/>
    <n v="2"/>
    <n v="33"/>
    <n v="11"/>
    <n v="22"/>
    <n v="5"/>
    <n v="0"/>
    <n v="5"/>
    <n v="594"/>
    <n v="307"/>
    <n v="287"/>
    <n v="96"/>
    <n v="59"/>
    <n v="37"/>
    <n v="83"/>
    <n v="40"/>
    <n v="43"/>
    <n v="84"/>
    <n v="46"/>
    <n v="38"/>
    <n v="103"/>
    <n v="52"/>
    <n v="51"/>
    <n v="108"/>
    <n v="55"/>
    <n v="53"/>
    <n v="120"/>
    <n v="55"/>
    <n v="65"/>
  </r>
  <r>
    <x v="10"/>
    <x v="2"/>
    <n v="15"/>
    <n v="13"/>
    <n v="2"/>
    <n v="24"/>
    <n v="8"/>
    <n v="16"/>
    <n v="5"/>
    <n v="0"/>
    <n v="5"/>
    <n v="399"/>
    <n v="216"/>
    <n v="183"/>
    <n v="68"/>
    <n v="41"/>
    <n v="27"/>
    <n v="59"/>
    <n v="35"/>
    <n v="24"/>
    <n v="59"/>
    <n v="26"/>
    <n v="33"/>
    <n v="61"/>
    <n v="32"/>
    <n v="29"/>
    <n v="70"/>
    <n v="39"/>
    <n v="31"/>
    <n v="82"/>
    <n v="43"/>
    <n v="39"/>
  </r>
  <r>
    <x v="10"/>
    <x v="3"/>
    <n v="26"/>
    <n v="22"/>
    <n v="4"/>
    <n v="36"/>
    <n v="11"/>
    <n v="25"/>
    <n v="5"/>
    <n v="1"/>
    <n v="4"/>
    <n v="700"/>
    <n v="380"/>
    <n v="320"/>
    <n v="117"/>
    <n v="58"/>
    <n v="59"/>
    <n v="117"/>
    <n v="60"/>
    <n v="57"/>
    <n v="119"/>
    <n v="70"/>
    <n v="49"/>
    <n v="110"/>
    <n v="61"/>
    <n v="49"/>
    <n v="122"/>
    <n v="67"/>
    <n v="55"/>
    <n v="115"/>
    <n v="64"/>
    <n v="51"/>
  </r>
  <r>
    <x v="10"/>
    <x v="4"/>
    <n v="18"/>
    <n v="16"/>
    <n v="2"/>
    <n v="29"/>
    <n v="14"/>
    <n v="15"/>
    <n v="6"/>
    <n v="1"/>
    <n v="5"/>
    <n v="473"/>
    <n v="267"/>
    <n v="206"/>
    <n v="87"/>
    <n v="52"/>
    <n v="35"/>
    <n v="78"/>
    <n v="41"/>
    <n v="37"/>
    <n v="81"/>
    <n v="48"/>
    <n v="33"/>
    <n v="72"/>
    <n v="37"/>
    <n v="35"/>
    <n v="81"/>
    <n v="46"/>
    <n v="35"/>
    <n v="74"/>
    <n v="43"/>
    <n v="31"/>
  </r>
  <r>
    <x v="10"/>
    <x v="5"/>
    <n v="16"/>
    <n v="16"/>
    <n v="0"/>
    <n v="25"/>
    <n v="9"/>
    <n v="16"/>
    <n v="6"/>
    <n v="2"/>
    <n v="4"/>
    <n v="500"/>
    <n v="235"/>
    <n v="265"/>
    <n v="76"/>
    <n v="45"/>
    <n v="31"/>
    <n v="87"/>
    <n v="32"/>
    <n v="55"/>
    <n v="85"/>
    <n v="38"/>
    <n v="47"/>
    <n v="80"/>
    <n v="40"/>
    <n v="40"/>
    <n v="99"/>
    <n v="42"/>
    <n v="57"/>
    <n v="73"/>
    <n v="38"/>
    <n v="35"/>
  </r>
  <r>
    <x v="10"/>
    <x v="0"/>
    <n v="96"/>
    <n v="86"/>
    <n v="10"/>
    <n v="147"/>
    <n v="53"/>
    <n v="94"/>
    <n v="27"/>
    <n v="4"/>
    <n v="23"/>
    <n v="2666"/>
    <n v="1405"/>
    <n v="1261"/>
    <n v="444"/>
    <n v="255"/>
    <n v="189"/>
    <n v="424"/>
    <n v="208"/>
    <n v="216"/>
    <n v="428"/>
    <n v="228"/>
    <n v="200"/>
    <n v="426"/>
    <n v="222"/>
    <n v="204"/>
    <n v="480"/>
    <n v="249"/>
    <n v="231"/>
    <n v="464"/>
    <n v="243"/>
    <n v="221"/>
  </r>
  <r>
    <x v="11"/>
    <x v="1"/>
    <n v="20"/>
    <n v="18"/>
    <n v="2"/>
    <n v="30"/>
    <n v="11"/>
    <n v="19"/>
    <n v="5"/>
    <n v="0"/>
    <n v="5"/>
    <n v="578"/>
    <n v="298"/>
    <n v="280"/>
    <n v="102"/>
    <n v="49"/>
    <n v="53"/>
    <n v="97"/>
    <n v="58"/>
    <n v="39"/>
    <n v="82"/>
    <n v="39"/>
    <n v="43"/>
    <n v="84"/>
    <n v="45"/>
    <n v="39"/>
    <n v="105"/>
    <n v="52"/>
    <n v="53"/>
    <n v="108"/>
    <n v="55"/>
    <n v="53"/>
  </r>
  <r>
    <x v="11"/>
    <x v="2"/>
    <n v="14"/>
    <n v="12"/>
    <n v="2"/>
    <n v="21"/>
    <n v="8"/>
    <n v="13"/>
    <n v="5"/>
    <n v="0"/>
    <n v="5"/>
    <n v="380"/>
    <n v="203"/>
    <n v="177"/>
    <n v="63"/>
    <n v="29"/>
    <n v="34"/>
    <n v="69"/>
    <n v="41"/>
    <n v="28"/>
    <n v="59"/>
    <n v="36"/>
    <n v="23"/>
    <n v="59"/>
    <n v="26"/>
    <n v="33"/>
    <n v="62"/>
    <n v="33"/>
    <n v="29"/>
    <n v="68"/>
    <n v="38"/>
    <n v="30"/>
  </r>
  <r>
    <x v="11"/>
    <x v="3"/>
    <n v="26"/>
    <n v="22"/>
    <n v="4"/>
    <n v="39"/>
    <n v="13"/>
    <n v="26"/>
    <n v="5"/>
    <n v="1"/>
    <n v="4"/>
    <n v="702"/>
    <n v="372"/>
    <n v="330"/>
    <n v="118"/>
    <n v="58"/>
    <n v="60"/>
    <n v="117"/>
    <n v="59"/>
    <n v="58"/>
    <n v="115"/>
    <n v="59"/>
    <n v="56"/>
    <n v="117"/>
    <n v="68"/>
    <n v="49"/>
    <n v="113"/>
    <n v="61"/>
    <n v="52"/>
    <n v="122"/>
    <n v="67"/>
    <n v="55"/>
  </r>
  <r>
    <x v="11"/>
    <x v="4"/>
    <n v="18"/>
    <n v="15"/>
    <n v="3"/>
    <n v="29"/>
    <n v="11"/>
    <n v="18"/>
    <n v="5"/>
    <n v="1"/>
    <n v="4"/>
    <n v="471"/>
    <n v="266"/>
    <n v="205"/>
    <n v="73"/>
    <n v="41"/>
    <n v="32"/>
    <n v="89"/>
    <n v="54"/>
    <n v="35"/>
    <n v="78"/>
    <n v="41"/>
    <n v="37"/>
    <n v="80"/>
    <n v="47"/>
    <n v="33"/>
    <n v="71"/>
    <n v="36"/>
    <n v="35"/>
    <n v="80"/>
    <n v="47"/>
    <n v="33"/>
  </r>
  <r>
    <x v="11"/>
    <x v="5"/>
    <n v="19"/>
    <n v="18"/>
    <n v="1"/>
    <n v="29"/>
    <n v="10"/>
    <n v="19"/>
    <n v="5"/>
    <n v="1"/>
    <n v="4"/>
    <n v="515"/>
    <n v="244"/>
    <n v="271"/>
    <n v="80"/>
    <n v="40"/>
    <n v="40"/>
    <n v="78"/>
    <n v="47"/>
    <n v="31"/>
    <n v="87"/>
    <n v="31"/>
    <n v="56"/>
    <n v="86"/>
    <n v="40"/>
    <n v="46"/>
    <n v="84"/>
    <n v="44"/>
    <n v="40"/>
    <n v="100"/>
    <n v="42"/>
    <n v="58"/>
  </r>
  <r>
    <x v="11"/>
    <x v="0"/>
    <n v="97"/>
    <n v="85"/>
    <n v="12"/>
    <n v="148"/>
    <n v="53"/>
    <n v="95"/>
    <n v="25"/>
    <n v="3"/>
    <n v="22"/>
    <n v="2646"/>
    <n v="1383"/>
    <n v="1263"/>
    <n v="436"/>
    <n v="217"/>
    <n v="219"/>
    <n v="450"/>
    <n v="259"/>
    <n v="191"/>
    <n v="421"/>
    <n v="206"/>
    <n v="215"/>
    <n v="426"/>
    <n v="226"/>
    <n v="200"/>
    <n v="435"/>
    <n v="226"/>
    <n v="209"/>
    <n v="478"/>
    <n v="249"/>
    <n v="229"/>
  </r>
  <r>
    <x v="12"/>
    <x v="1"/>
    <n v="20"/>
    <n v="18"/>
    <n v="2"/>
    <n v="28"/>
    <n v="8"/>
    <n v="20"/>
    <n v="5"/>
    <n v="0"/>
    <n v="5"/>
    <n v="549"/>
    <n v="286"/>
    <n v="263"/>
    <n v="80"/>
    <n v="39"/>
    <n v="41"/>
    <n v="98"/>
    <n v="48"/>
    <n v="50"/>
    <n v="96"/>
    <n v="59"/>
    <n v="37"/>
    <n v="83"/>
    <n v="41"/>
    <n v="42"/>
    <n v="85"/>
    <n v="46"/>
    <n v="39"/>
    <n v="107"/>
    <n v="53"/>
    <n v="54"/>
  </r>
  <r>
    <x v="12"/>
    <x v="2"/>
    <n v="14"/>
    <n v="12"/>
    <n v="2"/>
    <n v="23"/>
    <n v="8"/>
    <n v="15"/>
    <n v="5"/>
    <n v="0"/>
    <n v="5"/>
    <n v="369"/>
    <n v="189"/>
    <n v="180"/>
    <n v="60"/>
    <n v="28"/>
    <n v="32"/>
    <n v="65"/>
    <n v="29"/>
    <n v="36"/>
    <n v="70"/>
    <n v="41"/>
    <n v="29"/>
    <n v="59"/>
    <n v="35"/>
    <n v="24"/>
    <n v="56"/>
    <n v="25"/>
    <n v="31"/>
    <n v="59"/>
    <n v="31"/>
    <n v="28"/>
  </r>
  <r>
    <x v="12"/>
    <x v="3"/>
    <n v="25"/>
    <n v="21"/>
    <n v="4"/>
    <n v="36"/>
    <n v="13"/>
    <n v="23"/>
    <n v="5"/>
    <n v="1"/>
    <n v="4"/>
    <n v="708"/>
    <n v="369"/>
    <n v="339"/>
    <n v="126"/>
    <n v="64"/>
    <n v="62"/>
    <n v="118"/>
    <n v="58"/>
    <n v="60"/>
    <n v="120"/>
    <n v="60"/>
    <n v="60"/>
    <n v="113"/>
    <n v="58"/>
    <n v="55"/>
    <n v="116"/>
    <n v="67"/>
    <n v="49"/>
    <n v="115"/>
    <n v="62"/>
    <n v="53"/>
  </r>
  <r>
    <x v="12"/>
    <x v="4"/>
    <n v="18"/>
    <n v="15"/>
    <n v="3"/>
    <n v="26"/>
    <n v="9"/>
    <n v="17"/>
    <n v="5"/>
    <n v="1"/>
    <n v="4"/>
    <n v="472"/>
    <n v="257"/>
    <n v="215"/>
    <n v="80"/>
    <n v="37"/>
    <n v="43"/>
    <n v="72"/>
    <n v="41"/>
    <n v="31"/>
    <n v="90"/>
    <n v="54"/>
    <n v="36"/>
    <n v="80"/>
    <n v="42"/>
    <n v="38"/>
    <n v="81"/>
    <n v="47"/>
    <n v="34"/>
    <n v="69"/>
    <n v="36"/>
    <n v="33"/>
  </r>
  <r>
    <x v="12"/>
    <x v="5"/>
    <n v="20"/>
    <n v="18"/>
    <n v="2"/>
    <n v="29"/>
    <n v="9"/>
    <n v="20"/>
    <n v="4"/>
    <n v="0"/>
    <n v="4"/>
    <n v="499"/>
    <n v="235"/>
    <n v="264"/>
    <n v="86"/>
    <n v="34"/>
    <n v="52"/>
    <n v="81"/>
    <n v="41"/>
    <n v="40"/>
    <n v="76"/>
    <n v="44"/>
    <n v="32"/>
    <n v="87"/>
    <n v="43"/>
    <n v="55"/>
    <n v="87"/>
    <n v="41"/>
    <n v="46"/>
    <n v="82"/>
    <n v="43"/>
    <n v="39"/>
  </r>
  <r>
    <x v="12"/>
    <x v="0"/>
    <n v="97"/>
    <n v="84"/>
    <n v="13"/>
    <n v="142"/>
    <n v="47"/>
    <n v="95"/>
    <n v="24"/>
    <n v="2"/>
    <n v="22"/>
    <n v="2597"/>
    <n v="1336"/>
    <n v="1261"/>
    <n v="432"/>
    <n v="202"/>
    <n v="230"/>
    <n v="434"/>
    <n v="217"/>
    <n v="217"/>
    <n v="452"/>
    <n v="258"/>
    <n v="194"/>
    <n v="422"/>
    <n v="208"/>
    <n v="214"/>
    <n v="425"/>
    <n v="226"/>
    <n v="199"/>
    <n v="432"/>
    <n v="225"/>
    <n v="207"/>
  </r>
  <r>
    <x v="13"/>
    <x v="1"/>
    <n v="20"/>
    <n v="18"/>
    <n v="2"/>
    <n v="28"/>
    <n v="10"/>
    <n v="18"/>
    <n v="5"/>
    <n v="0"/>
    <n v="5"/>
    <n v="532"/>
    <n v="280"/>
    <n v="252"/>
    <n v="89"/>
    <n v="46"/>
    <n v="43"/>
    <n v="77"/>
    <n v="39"/>
    <n v="38"/>
    <n v="99"/>
    <n v="49"/>
    <n v="50"/>
    <n v="94"/>
    <n v="56"/>
    <n v="38"/>
    <n v="88"/>
    <n v="43"/>
    <n v="45"/>
    <n v="85"/>
    <n v="47"/>
    <n v="38"/>
  </r>
  <r>
    <x v="13"/>
    <x v="2"/>
    <n v="14"/>
    <n v="12"/>
    <n v="2"/>
    <n v="25"/>
    <n v="7"/>
    <n v="18"/>
    <n v="5"/>
    <n v="0"/>
    <n v="5"/>
    <n v="359"/>
    <n v="178"/>
    <n v="181"/>
    <n v="48"/>
    <n v="17"/>
    <n v="31"/>
    <n v="59"/>
    <n v="27"/>
    <n v="32"/>
    <n v="63"/>
    <n v="29"/>
    <n v="34"/>
    <n v="72"/>
    <n v="43"/>
    <n v="29"/>
    <n v="60"/>
    <n v="36"/>
    <n v="24"/>
    <n v="57"/>
    <n v="26"/>
    <n v="31"/>
  </r>
  <r>
    <x v="13"/>
    <x v="3"/>
    <n v="25"/>
    <n v="21"/>
    <n v="4"/>
    <n v="36"/>
    <n v="14"/>
    <n v="22"/>
    <n v="5"/>
    <n v="1"/>
    <n v="4"/>
    <n v="717"/>
    <n v="372"/>
    <n v="345"/>
    <n v="122"/>
    <n v="62"/>
    <n v="60"/>
    <n v="126"/>
    <n v="64"/>
    <n v="62"/>
    <n v="121"/>
    <n v="60"/>
    <n v="61"/>
    <n v="120"/>
    <n v="60"/>
    <n v="60"/>
    <n v="111"/>
    <n v="58"/>
    <n v="53"/>
    <n v="117"/>
    <n v="68"/>
    <n v="49"/>
  </r>
  <r>
    <x v="13"/>
    <x v="4"/>
    <n v="19"/>
    <n v="16"/>
    <n v="3"/>
    <n v="31"/>
    <n v="9"/>
    <n v="22"/>
    <n v="5"/>
    <n v="0"/>
    <n v="5"/>
    <n v="495"/>
    <n v="269"/>
    <n v="226"/>
    <n v="85"/>
    <n v="44"/>
    <n v="41"/>
    <n v="84"/>
    <n v="39"/>
    <n v="45"/>
    <n v="74"/>
    <n v="43"/>
    <n v="31"/>
    <n v="90"/>
    <n v="54"/>
    <n v="36"/>
    <n v="81"/>
    <n v="42"/>
    <n v="39"/>
    <n v="81"/>
    <n v="47"/>
    <n v="34"/>
  </r>
  <r>
    <x v="13"/>
    <x v="5"/>
    <n v="20"/>
    <n v="18"/>
    <n v="2"/>
    <n v="26"/>
    <n v="9"/>
    <n v="17"/>
    <n v="5"/>
    <n v="0"/>
    <n v="5"/>
    <n v="503"/>
    <n v="233"/>
    <n v="270"/>
    <n v="87"/>
    <n v="42"/>
    <n v="45"/>
    <n v="89"/>
    <n v="34"/>
    <n v="55"/>
    <n v="81"/>
    <n v="41"/>
    <n v="40"/>
    <n v="75"/>
    <n v="43"/>
    <n v="32"/>
    <n v="85"/>
    <n v="32"/>
    <n v="53"/>
    <n v="86"/>
    <n v="41"/>
    <n v="45"/>
  </r>
  <r>
    <x v="13"/>
    <x v="0"/>
    <n v="98"/>
    <n v="85"/>
    <n v="13"/>
    <n v="146"/>
    <n v="49"/>
    <n v="97"/>
    <n v="25"/>
    <n v="1"/>
    <n v="24"/>
    <n v="2606"/>
    <n v="1332"/>
    <n v="1274"/>
    <n v="431"/>
    <n v="211"/>
    <n v="220"/>
    <n v="435"/>
    <n v="203"/>
    <n v="232"/>
    <n v="438"/>
    <n v="222"/>
    <n v="216"/>
    <n v="451"/>
    <n v="256"/>
    <n v="195"/>
    <n v="425"/>
    <n v="211"/>
    <n v="214"/>
    <n v="426"/>
    <n v="229"/>
    <n v="197"/>
  </r>
  <r>
    <x v="14"/>
    <x v="1"/>
    <n v="20"/>
    <n v="18"/>
    <n v="2"/>
    <n v="28"/>
    <n v="10"/>
    <n v="18"/>
    <n v="5"/>
    <n v="0"/>
    <n v="5"/>
    <n v="532"/>
    <n v="279"/>
    <n v="253"/>
    <n v="84"/>
    <n v="42"/>
    <n v="42"/>
    <n v="88"/>
    <n v="46"/>
    <n v="42"/>
    <n v="80"/>
    <n v="41"/>
    <n v="39"/>
    <n v="95"/>
    <n v="46"/>
    <n v="49"/>
    <n v="96"/>
    <n v="58"/>
    <n v="38"/>
    <n v="89"/>
    <n v="46"/>
    <n v="43"/>
  </r>
  <r>
    <x v="14"/>
    <x v="2"/>
    <n v="15"/>
    <n v="12"/>
    <n v="3"/>
    <n v="23"/>
    <n v="8"/>
    <n v="15"/>
    <n v="6"/>
    <n v="0"/>
    <n v="6"/>
    <n v="365"/>
    <n v="187"/>
    <n v="178"/>
    <n v="58"/>
    <n v="34"/>
    <n v="24"/>
    <n v="52"/>
    <n v="18"/>
    <n v="34"/>
    <n v="61"/>
    <n v="27"/>
    <n v="34"/>
    <n v="63"/>
    <n v="32"/>
    <n v="31"/>
    <n v="71"/>
    <n v="42"/>
    <n v="29"/>
    <n v="60"/>
    <n v="34"/>
    <n v="26"/>
  </r>
  <r>
    <x v="14"/>
    <x v="3"/>
    <n v="25"/>
    <n v="21"/>
    <n v="4"/>
    <n v="34"/>
    <n v="12"/>
    <n v="22"/>
    <n v="4"/>
    <n v="1"/>
    <n v="3"/>
    <n v="710"/>
    <n v="360"/>
    <n v="350"/>
    <n v="120"/>
    <n v="60"/>
    <n v="60"/>
    <n v="120"/>
    <n v="62"/>
    <n v="58"/>
    <n v="124"/>
    <n v="63"/>
    <n v="61"/>
    <n v="120"/>
    <n v="57"/>
    <n v="63"/>
    <n v="116"/>
    <n v="60"/>
    <n v="56"/>
    <n v="110"/>
    <n v="58"/>
    <n v="52"/>
  </r>
  <r>
    <x v="14"/>
    <x v="4"/>
    <n v="18"/>
    <n v="15"/>
    <n v="3"/>
    <n v="29"/>
    <n v="10"/>
    <n v="19"/>
    <n v="5"/>
    <n v="0"/>
    <n v="5"/>
    <n v="479"/>
    <n v="266"/>
    <n v="213"/>
    <n v="65"/>
    <n v="41"/>
    <n v="24"/>
    <n v="83"/>
    <n v="43"/>
    <n v="40"/>
    <n v="85"/>
    <n v="41"/>
    <n v="44"/>
    <n v="74"/>
    <n v="42"/>
    <n v="32"/>
    <n v="91"/>
    <n v="46"/>
    <n v="35"/>
    <n v="81"/>
    <n v="43"/>
    <n v="38"/>
  </r>
  <r>
    <x v="14"/>
    <x v="5"/>
    <n v="20"/>
    <n v="18"/>
    <n v="2"/>
    <n v="27"/>
    <n v="9"/>
    <n v="18"/>
    <n v="5"/>
    <n v="0"/>
    <n v="5"/>
    <n v="523"/>
    <n v="238"/>
    <n v="285"/>
    <n v="104"/>
    <n v="48"/>
    <n v="56"/>
    <n v="85"/>
    <n v="43"/>
    <n v="42"/>
    <n v="90"/>
    <n v="35"/>
    <n v="55"/>
    <n v="82"/>
    <n v="39"/>
    <n v="43"/>
    <n v="76"/>
    <n v="41"/>
    <n v="35"/>
    <n v="86"/>
    <n v="32"/>
    <n v="54"/>
  </r>
  <r>
    <x v="14"/>
    <x v="0"/>
    <n v="98"/>
    <n v="84"/>
    <n v="14"/>
    <n v="141"/>
    <n v="49"/>
    <n v="92"/>
    <n v="25"/>
    <n v="1"/>
    <n v="24"/>
    <n v="2609"/>
    <n v="1330"/>
    <n v="1279"/>
    <n v="431"/>
    <n v="225"/>
    <n v="206"/>
    <n v="428"/>
    <n v="212"/>
    <n v="216"/>
    <n v="440"/>
    <n v="207"/>
    <n v="233"/>
    <n v="434"/>
    <n v="216"/>
    <n v="218"/>
    <n v="450"/>
    <n v="247"/>
    <n v="193"/>
    <n v="426"/>
    <n v="213"/>
    <n v="213"/>
  </r>
  <r>
    <x v="15"/>
    <x v="1"/>
    <n v="20"/>
    <n v="18"/>
    <n v="2"/>
    <n v="30"/>
    <n v="10"/>
    <n v="20"/>
    <n v="5"/>
    <n v="0"/>
    <n v="5"/>
    <n v="524"/>
    <n v="276"/>
    <n v="248"/>
    <n v="83"/>
    <n v="41"/>
    <n v="42"/>
    <n v="81"/>
    <n v="41"/>
    <n v="40"/>
    <n v="88"/>
    <n v="46"/>
    <n v="42"/>
    <n v="79"/>
    <n v="41"/>
    <n v="38"/>
    <n v="93"/>
    <n v="45"/>
    <n v="48"/>
    <n v="96"/>
    <n v="58"/>
    <n v="38"/>
  </r>
  <r>
    <x v="15"/>
    <x v="2"/>
    <n v="15"/>
    <n v="12"/>
    <n v="3"/>
    <n v="22"/>
    <n v="7"/>
    <n v="15"/>
    <n v="6"/>
    <n v="0"/>
    <n v="6"/>
    <n v="372"/>
    <n v="181"/>
    <n v="191"/>
    <n v="57"/>
    <n v="21"/>
    <n v="36"/>
    <n v="56"/>
    <n v="34"/>
    <n v="22"/>
    <n v="52"/>
    <n v="20"/>
    <n v="32"/>
    <n v="59"/>
    <n v="27"/>
    <n v="32"/>
    <n v="63"/>
    <n v="29"/>
    <n v="34"/>
    <n v="71"/>
    <n v="41"/>
    <n v="30"/>
  </r>
  <r>
    <x v="15"/>
    <x v="3"/>
    <n v="25"/>
    <n v="21"/>
    <n v="4"/>
    <n v="34"/>
    <n v="12"/>
    <n v="22"/>
    <n v="7"/>
    <n v="2"/>
    <n v="5"/>
    <n v="689"/>
    <n v="351"/>
    <n v="338"/>
    <n v="99"/>
    <n v="56"/>
    <n v="43"/>
    <n v="115"/>
    <n v="58"/>
    <n v="57"/>
    <n v="118"/>
    <n v="60"/>
    <n v="58"/>
    <n v="120"/>
    <n v="62"/>
    <n v="58"/>
    <n v="115"/>
    <n v="54"/>
    <n v="61"/>
    <n v="110"/>
    <n v="55"/>
    <n v="55"/>
  </r>
  <r>
    <x v="15"/>
    <x v="4"/>
    <n v="18"/>
    <n v="15"/>
    <n v="3"/>
    <n v="32"/>
    <n v="10"/>
    <n v="22"/>
    <n v="5"/>
    <n v="0"/>
    <n v="5"/>
    <n v="476"/>
    <n v="270"/>
    <n v="206"/>
    <n v="68"/>
    <n v="41"/>
    <n v="27"/>
    <n v="67"/>
    <n v="43"/>
    <n v="24"/>
    <n v="82"/>
    <n v="42"/>
    <n v="40"/>
    <n v="87"/>
    <n v="41"/>
    <n v="46"/>
    <n v="71"/>
    <n v="40"/>
    <n v="31"/>
    <n v="89"/>
    <n v="56"/>
    <n v="33"/>
  </r>
  <r>
    <x v="15"/>
    <x v="5"/>
    <n v="21"/>
    <n v="19"/>
    <n v="2"/>
    <n v="28"/>
    <n v="11"/>
    <n v="17"/>
    <n v="6"/>
    <n v="0"/>
    <n v="6"/>
    <n v="547"/>
    <n v="266"/>
    <n v="281"/>
    <n v="106"/>
    <n v="60"/>
    <n v="46"/>
    <n v="101"/>
    <n v="44"/>
    <n v="57"/>
    <n v="85"/>
    <n v="42"/>
    <n v="43"/>
    <n v="88"/>
    <n v="34"/>
    <n v="54"/>
    <n v="82"/>
    <n v="38"/>
    <n v="44"/>
    <n v="77"/>
    <n v="41"/>
    <n v="36"/>
  </r>
  <r>
    <x v="15"/>
    <x v="0"/>
    <n v="99"/>
    <n v="85"/>
    <n v="14"/>
    <n v="146"/>
    <n v="50"/>
    <n v="96"/>
    <n v="29"/>
    <n v="2"/>
    <n v="27"/>
    <n v="2608"/>
    <n v="1344"/>
    <n v="1264"/>
    <n v="413"/>
    <n v="219"/>
    <n v="194"/>
    <n v="420"/>
    <n v="220"/>
    <n v="200"/>
    <n v="425"/>
    <n v="210"/>
    <n v="215"/>
    <n v="433"/>
    <n v="205"/>
    <n v="228"/>
    <n v="424"/>
    <n v="206"/>
    <n v="218"/>
    <n v="443"/>
    <n v="251"/>
    <n v="192"/>
  </r>
  <r>
    <x v="16"/>
    <x v="1"/>
    <n v="20"/>
    <n v="18"/>
    <n v="2"/>
    <n v="28"/>
    <n v="9"/>
    <n v="19"/>
    <n v="5"/>
    <n v="0"/>
    <n v="5"/>
    <n v="495"/>
    <n v="247"/>
    <n v="248"/>
    <n v="78"/>
    <n v="34"/>
    <n v="44"/>
    <n v="78"/>
    <n v="37"/>
    <n v="41"/>
    <n v="81"/>
    <n v="41"/>
    <n v="40"/>
    <n v="84"/>
    <n v="45"/>
    <n v="39"/>
    <n v="78"/>
    <n v="41"/>
    <n v="37"/>
    <n v="92"/>
    <n v="45"/>
    <n v="47"/>
  </r>
  <r>
    <x v="16"/>
    <x v="2"/>
    <n v="14"/>
    <n v="12"/>
    <n v="2"/>
    <n v="26"/>
    <n v="6"/>
    <n v="20"/>
    <n v="4"/>
    <n v="0"/>
    <n v="4"/>
    <n v="363"/>
    <n v="171"/>
    <n v="192"/>
    <n v="59"/>
    <n v="30"/>
    <n v="29"/>
    <n v="61"/>
    <n v="24"/>
    <n v="37"/>
    <n v="58"/>
    <n v="34"/>
    <n v="24"/>
    <n v="51"/>
    <n v="19"/>
    <n v="32"/>
    <n v="60"/>
    <n v="28"/>
    <n v="32"/>
    <n v="62"/>
    <n v="29"/>
    <n v="33"/>
  </r>
  <r>
    <x v="16"/>
    <x v="3"/>
    <n v="24"/>
    <n v="21"/>
    <n v="3"/>
    <n v="33"/>
    <n v="12"/>
    <n v="21"/>
    <n v="5"/>
    <n v="1"/>
    <n v="4"/>
    <n v="689"/>
    <n v="350"/>
    <n v="339"/>
    <n v="119"/>
    <n v="60"/>
    <n v="59"/>
    <n v="96"/>
    <n v="54"/>
    <n v="42"/>
    <n v="113"/>
    <n v="55"/>
    <n v="58"/>
    <n v="116"/>
    <n v="59"/>
    <n v="57"/>
    <n v="119"/>
    <n v="61"/>
    <n v="58"/>
    <n v="113"/>
    <n v="54"/>
    <n v="59"/>
  </r>
  <r>
    <x v="16"/>
    <x v="4"/>
    <n v="19"/>
    <n v="16"/>
    <n v="3"/>
    <n v="29"/>
    <n v="9"/>
    <n v="20"/>
    <n v="5"/>
    <n v="0"/>
    <n v="5"/>
    <n v="462"/>
    <n v="262"/>
    <n v="200"/>
    <n v="74"/>
    <n v="46"/>
    <n v="28"/>
    <n v="70"/>
    <n v="42"/>
    <n v="28"/>
    <n v="69"/>
    <n v="44"/>
    <n v="25"/>
    <n v="81"/>
    <n v="42"/>
    <n v="39"/>
    <n v="89"/>
    <n v="42"/>
    <n v="47"/>
    <n v="69"/>
    <n v="38"/>
    <n v="31"/>
  </r>
  <r>
    <x v="16"/>
    <x v="5"/>
    <n v="20"/>
    <n v="18"/>
    <n v="2"/>
    <n v="28"/>
    <n v="11"/>
    <n v="17"/>
    <n v="6"/>
    <n v="0"/>
    <n v="6"/>
    <n v="567"/>
    <n v="273"/>
    <n v="294"/>
    <n v="94"/>
    <n v="46"/>
    <n v="48"/>
    <n v="105"/>
    <n v="60"/>
    <n v="45"/>
    <n v="102"/>
    <n v="44"/>
    <n v="58"/>
    <n v="85"/>
    <n v="42"/>
    <n v="43"/>
    <n v="89"/>
    <n v="35"/>
    <n v="54"/>
    <n v="83"/>
    <n v="39"/>
    <n v="44"/>
  </r>
  <r>
    <x v="16"/>
    <x v="0"/>
    <n v="97"/>
    <n v="85"/>
    <n v="12"/>
    <n v="144"/>
    <n v="47"/>
    <n v="97"/>
    <n v="25"/>
    <n v="1"/>
    <n v="24"/>
    <n v="2576"/>
    <n v="1303"/>
    <n v="1273"/>
    <n v="424"/>
    <n v="216"/>
    <n v="208"/>
    <n v="410"/>
    <n v="217"/>
    <n v="193"/>
    <n v="423"/>
    <n v="218"/>
    <n v="205"/>
    <n v="417"/>
    <n v="207"/>
    <n v="210"/>
    <n v="435"/>
    <n v="207"/>
    <n v="228"/>
    <n v="419"/>
    <n v="205"/>
    <n v="214"/>
  </r>
  <r>
    <x v="17"/>
    <x v="1"/>
    <n v="20"/>
    <n v="18"/>
    <n v="2"/>
    <n v="31"/>
    <n v="11"/>
    <n v="20"/>
    <n v="6"/>
    <n v="1"/>
    <n v="5"/>
    <n v="514"/>
    <n v="262"/>
    <n v="252"/>
    <n v="100"/>
    <n v="59"/>
    <n v="41"/>
    <n v="77"/>
    <n v="33"/>
    <n v="44"/>
    <n v="81"/>
    <n v="38"/>
    <n v="43"/>
    <n v="84"/>
    <n v="42"/>
    <n v="42"/>
    <n v="88"/>
    <n v="46"/>
    <n v="42"/>
    <n v="81"/>
    <n v="41"/>
    <n v="40"/>
  </r>
  <r>
    <x v="17"/>
    <x v="2"/>
    <n v="14"/>
    <n v="12"/>
    <n v="2"/>
    <n v="26"/>
    <n v="6"/>
    <n v="20"/>
    <n v="6"/>
    <n v="0"/>
    <n v="6"/>
    <n v="368"/>
    <n v="172"/>
    <n v="196"/>
    <n v="69"/>
    <n v="31"/>
    <n v="38"/>
    <n v="59"/>
    <n v="30"/>
    <n v="29"/>
    <n v="63"/>
    <n v="25"/>
    <n v="38"/>
    <n v="58"/>
    <n v="34"/>
    <n v="24"/>
    <n v="51"/>
    <n v="19"/>
    <n v="32"/>
    <n v="59"/>
    <n v="28"/>
    <n v="31"/>
  </r>
  <r>
    <x v="17"/>
    <x v="3"/>
    <n v="24"/>
    <n v="20"/>
    <n v="4"/>
    <n v="34"/>
    <n v="14"/>
    <n v="20"/>
    <n v="6"/>
    <n v="1"/>
    <n v="5"/>
    <n v="678"/>
    <n v="350"/>
    <n v="328"/>
    <n v="102"/>
    <n v="55"/>
    <n v="47"/>
    <n v="118"/>
    <n v="59"/>
    <n v="59"/>
    <n v="97"/>
    <n v="55"/>
    <n v="42"/>
    <n v="112"/>
    <n v="54"/>
    <n v="58"/>
    <n v="115"/>
    <n v="57"/>
    <n v="58"/>
    <n v="119"/>
    <n v="61"/>
    <n v="58"/>
  </r>
  <r>
    <x v="17"/>
    <x v="4"/>
    <n v="17"/>
    <n v="14"/>
    <n v="3"/>
    <n v="25"/>
    <n v="7"/>
    <n v="18"/>
    <n v="6"/>
    <n v="0"/>
    <n v="6"/>
    <n v="457"/>
    <n v="247"/>
    <n v="210"/>
    <n v="66"/>
    <n v="22"/>
    <n v="44"/>
    <n v="75"/>
    <n v="45"/>
    <n v="30"/>
    <n v="70"/>
    <n v="43"/>
    <n v="27"/>
    <n v="70"/>
    <n v="47"/>
    <n v="23"/>
    <n v="80"/>
    <n v="43"/>
    <n v="37"/>
    <n v="88"/>
    <n v="42"/>
    <n v="46"/>
  </r>
  <r>
    <x v="17"/>
    <x v="5"/>
    <n v="20"/>
    <n v="18"/>
    <n v="2"/>
    <n v="27"/>
    <n v="12"/>
    <n v="15"/>
    <n v="7"/>
    <n v="1"/>
    <n v="6"/>
    <n v="587"/>
    <n v="288"/>
    <n v="299"/>
    <n v="102"/>
    <n v="54"/>
    <n v="48"/>
    <n v="97"/>
    <n v="48"/>
    <n v="49"/>
    <n v="103"/>
    <n v="57"/>
    <n v="46"/>
    <n v="102"/>
    <n v="44"/>
    <n v="58"/>
    <n v="84"/>
    <n v="40"/>
    <n v="44"/>
    <n v="91"/>
    <n v="38"/>
    <n v="53"/>
  </r>
  <r>
    <x v="17"/>
    <x v="0"/>
    <n v="95"/>
    <n v="82"/>
    <n v="13"/>
    <n v="143"/>
    <n v="50"/>
    <n v="93"/>
    <n v="31"/>
    <n v="3"/>
    <n v="28"/>
    <n v="2604"/>
    <n v="1319"/>
    <n v="1285"/>
    <n v="439"/>
    <n v="221"/>
    <n v="218"/>
    <n v="426"/>
    <n v="215"/>
    <n v="211"/>
    <n v="414"/>
    <n v="218"/>
    <n v="196"/>
    <n v="426"/>
    <n v="221"/>
    <n v="205"/>
    <n v="418"/>
    <n v="205"/>
    <n v="213"/>
    <n v="438"/>
    <n v="210"/>
    <n v="228"/>
  </r>
  <r>
    <x v="18"/>
    <x v="1"/>
    <n v="20"/>
    <n v="18"/>
    <n v="2"/>
    <n v="31"/>
    <n v="12"/>
    <n v="19"/>
    <n v="6"/>
    <n v="1"/>
    <n v="5"/>
    <n v="517"/>
    <n v="270"/>
    <n v="247"/>
    <n v="81"/>
    <n v="50"/>
    <n v="31"/>
    <n v="102"/>
    <n v="60"/>
    <n v="42"/>
    <n v="76"/>
    <n v="31"/>
    <n v="45"/>
    <n v="83"/>
    <n v="38"/>
    <n v="45"/>
    <n v="86"/>
    <n v="44"/>
    <n v="42"/>
    <n v="89"/>
    <n v="47"/>
    <n v="42"/>
  </r>
  <r>
    <x v="18"/>
    <x v="2"/>
    <n v="14"/>
    <n v="12"/>
    <n v="2"/>
    <n v="28"/>
    <n v="8"/>
    <n v="20"/>
    <n v="6"/>
    <n v="0"/>
    <n v="6"/>
    <n v="360"/>
    <n v="170"/>
    <n v="190"/>
    <n v="54"/>
    <n v="26"/>
    <n v="28"/>
    <n v="67"/>
    <n v="30"/>
    <n v="37"/>
    <n v="60"/>
    <n v="31"/>
    <n v="29"/>
    <n v="64"/>
    <n v="27"/>
    <n v="37"/>
    <n v="62"/>
    <n v="37"/>
    <n v="25"/>
    <n v="53"/>
    <n v="19"/>
    <n v="34"/>
  </r>
  <r>
    <x v="18"/>
    <x v="3"/>
    <n v="23"/>
    <n v="19"/>
    <n v="4"/>
    <n v="34"/>
    <n v="14"/>
    <n v="20"/>
    <n v="7"/>
    <n v="2"/>
    <n v="5"/>
    <n v="668"/>
    <n v="352"/>
    <n v="316"/>
    <n v="104"/>
    <n v="64"/>
    <n v="40"/>
    <n v="107"/>
    <n v="59"/>
    <n v="48"/>
    <n v="121"/>
    <n v="58"/>
    <n v="63"/>
    <n v="105"/>
    <n v="60"/>
    <n v="45"/>
    <n v="116"/>
    <n v="57"/>
    <n v="59"/>
    <n v="115"/>
    <n v="54"/>
    <n v="61"/>
  </r>
  <r>
    <x v="18"/>
    <x v="4"/>
    <n v="18"/>
    <n v="15"/>
    <n v="3"/>
    <n v="27"/>
    <n v="7"/>
    <n v="20"/>
    <n v="5"/>
    <n v="1"/>
    <n v="4"/>
    <n v="447"/>
    <n v="246"/>
    <n v="201"/>
    <n v="79"/>
    <n v="40"/>
    <n v="39"/>
    <n v="66"/>
    <n v="22"/>
    <n v="44"/>
    <n v="75"/>
    <n v="45"/>
    <n v="30"/>
    <n v="70"/>
    <n v="43"/>
    <n v="27"/>
    <n v="71"/>
    <n v="48"/>
    <n v="23"/>
    <n v="86"/>
    <n v="48"/>
    <n v="38"/>
  </r>
  <r>
    <x v="18"/>
    <x v="5"/>
    <n v="20"/>
    <n v="18"/>
    <n v="2"/>
    <n v="31"/>
    <n v="12"/>
    <n v="19"/>
    <n v="7"/>
    <n v="0"/>
    <n v="7"/>
    <n v="589"/>
    <n v="300"/>
    <n v="289"/>
    <n v="103"/>
    <n v="55"/>
    <n v="48"/>
    <n v="101"/>
    <n v="54"/>
    <n v="47"/>
    <n v="95"/>
    <n v="49"/>
    <n v="46"/>
    <n v="103"/>
    <n v="58"/>
    <n v="45"/>
    <n v="102"/>
    <n v="43"/>
    <n v="59"/>
    <n v="85"/>
    <n v="41"/>
    <n v="44"/>
  </r>
  <r>
    <x v="18"/>
    <x v="0"/>
    <n v="95"/>
    <n v="82"/>
    <n v="13"/>
    <n v="151"/>
    <n v="53"/>
    <n v="98"/>
    <n v="31"/>
    <n v="4"/>
    <n v="27"/>
    <n v="2581"/>
    <n v="1338"/>
    <n v="1243"/>
    <n v="421"/>
    <n v="235"/>
    <n v="186"/>
    <n v="443"/>
    <n v="225"/>
    <n v="218"/>
    <n v="427"/>
    <n v="214"/>
    <n v="213"/>
    <n v="425"/>
    <n v="226"/>
    <n v="199"/>
    <n v="437"/>
    <n v="229"/>
    <n v="208"/>
    <n v="428"/>
    <n v="209"/>
    <n v="219"/>
  </r>
  <r>
    <x v="19"/>
    <x v="1"/>
    <n v="20"/>
    <n v="18"/>
    <n v="2"/>
    <n v="34"/>
    <n v="11"/>
    <n v="23"/>
    <n v="2"/>
    <n v="0"/>
    <n v="2"/>
    <n v="503"/>
    <n v="267"/>
    <n v="236"/>
    <n v="74"/>
    <n v="44"/>
    <n v="30"/>
    <n v="81"/>
    <n v="50"/>
    <n v="31"/>
    <n v="102"/>
    <n v="59"/>
    <n v="43"/>
    <n v="76"/>
    <n v="32"/>
    <n v="44"/>
    <n v="85"/>
    <n v="39"/>
    <n v="46"/>
    <n v="85"/>
    <n v="43"/>
    <n v="42"/>
  </r>
  <r>
    <x v="19"/>
    <x v="2"/>
    <n v="14"/>
    <n v="12"/>
    <n v="2"/>
    <n v="25"/>
    <n v="6"/>
    <n v="19"/>
    <n v="2"/>
    <n v="1"/>
    <n v="1"/>
    <n v="370"/>
    <n v="185"/>
    <n v="185"/>
    <n v="56"/>
    <n v="30"/>
    <n v="26"/>
    <n v="54"/>
    <n v="26"/>
    <n v="28"/>
    <n v="71"/>
    <n v="32"/>
    <n v="39"/>
    <n v="60"/>
    <n v="31"/>
    <n v="29"/>
    <n v="66"/>
    <n v="29"/>
    <n v="37"/>
    <n v="63"/>
    <n v="37"/>
    <n v="26"/>
  </r>
  <r>
    <x v="19"/>
    <x v="3"/>
    <n v="25"/>
    <n v="21"/>
    <n v="4"/>
    <n v="35"/>
    <n v="12"/>
    <n v="23"/>
    <n v="1"/>
    <n v="1"/>
    <n v="0"/>
    <n v="667"/>
    <n v="356"/>
    <n v="311"/>
    <n v="109"/>
    <n v="58"/>
    <n v="51"/>
    <n v="106"/>
    <n v="64"/>
    <n v="42"/>
    <n v="110"/>
    <n v="59"/>
    <n v="51"/>
    <n v="121"/>
    <n v="58"/>
    <n v="63"/>
    <n v="106"/>
    <n v="60"/>
    <n v="46"/>
    <n v="115"/>
    <n v="57"/>
    <n v="58"/>
  </r>
  <r>
    <x v="19"/>
    <x v="4"/>
    <n v="18"/>
    <n v="16"/>
    <n v="2"/>
    <n v="28"/>
    <n v="7"/>
    <n v="21"/>
    <n v="2"/>
    <n v="0"/>
    <n v="2"/>
    <n v="439"/>
    <n v="244"/>
    <n v="195"/>
    <n v="75"/>
    <n v="45"/>
    <n v="30"/>
    <n v="80"/>
    <n v="40"/>
    <n v="40"/>
    <n v="67"/>
    <n v="22"/>
    <n v="45"/>
    <n v="74"/>
    <n v="44"/>
    <n v="30"/>
    <n v="71"/>
    <n v="44"/>
    <n v="27"/>
    <n v="72"/>
    <n v="49"/>
    <n v="23"/>
  </r>
  <r>
    <x v="19"/>
    <x v="5"/>
    <n v="21"/>
    <n v="18"/>
    <n v="3"/>
    <n v="31"/>
    <n v="13"/>
    <n v="18"/>
    <n v="2"/>
    <n v="0"/>
    <n v="2"/>
    <n v="599"/>
    <n v="309"/>
    <n v="290"/>
    <n v="98"/>
    <n v="50"/>
    <n v="48"/>
    <n v="102"/>
    <n v="54"/>
    <n v="48"/>
    <n v="100"/>
    <n v="55"/>
    <n v="45"/>
    <n v="96"/>
    <n v="49"/>
    <n v="47"/>
    <n v="100"/>
    <n v="57"/>
    <n v="43"/>
    <n v="103"/>
    <n v="44"/>
    <n v="59"/>
  </r>
  <r>
    <x v="19"/>
    <x v="0"/>
    <n v="98"/>
    <n v="85"/>
    <n v="13"/>
    <n v="153"/>
    <n v="49"/>
    <n v="104"/>
    <n v="9"/>
    <n v="2"/>
    <n v="7"/>
    <n v="2578"/>
    <n v="1361"/>
    <n v="1217"/>
    <n v="412"/>
    <n v="227"/>
    <n v="185"/>
    <n v="423"/>
    <n v="234"/>
    <n v="189"/>
    <n v="450"/>
    <n v="227"/>
    <n v="223"/>
    <n v="427"/>
    <n v="214"/>
    <n v="213"/>
    <n v="428"/>
    <n v="229"/>
    <n v="199"/>
    <n v="438"/>
    <n v="230"/>
    <n v="208"/>
  </r>
</pivotCacheRecords>
</file>

<file path=xl/pivotCache/pivotCacheRecords58.xml><?xml version="1.0" encoding="utf-8"?>
<pivotCacheRecords xmlns="http://schemas.openxmlformats.org/spreadsheetml/2006/main" xmlns:r="http://schemas.openxmlformats.org/officeDocument/2006/relationships" count="62">
  <r>
    <x v="0"/>
    <x v="0"/>
    <s v="-"/>
    <s v="-"/>
    <s v="-"/>
    <s v="-"/>
    <s v="-"/>
    <s v="-"/>
    <s v="-"/>
    <s v="-"/>
    <s v="-"/>
    <n v="2337"/>
    <n v="1222"/>
    <n v="1115"/>
    <n v="786"/>
    <n v="412"/>
    <n v="374"/>
    <n v="788"/>
    <n v="407"/>
    <n v="381"/>
    <n v="763"/>
    <n v="403"/>
    <n v="360"/>
  </r>
  <r>
    <x v="1"/>
    <x v="0"/>
    <s v="-"/>
    <s v="-"/>
    <s v="-"/>
    <s v="-"/>
    <s v="-"/>
    <s v="-"/>
    <s v="-"/>
    <s v="-"/>
    <s v="-"/>
    <n v="2410"/>
    <n v="1252"/>
    <n v="1158"/>
    <n v="818"/>
    <n v="423"/>
    <n v="395"/>
    <n v="802"/>
    <n v="422"/>
    <n v="380"/>
    <n v="790"/>
    <n v="407"/>
    <n v="383"/>
  </r>
  <r>
    <x v="2"/>
    <x v="0"/>
    <s v="-"/>
    <s v="-"/>
    <s v="-"/>
    <s v="-"/>
    <s v="-"/>
    <s v="-"/>
    <s v="-"/>
    <s v="-"/>
    <s v="-"/>
    <n v="2407"/>
    <n v="1247"/>
    <n v="1160"/>
    <n v="769"/>
    <n v="394"/>
    <n v="375"/>
    <n v="827"/>
    <n v="428"/>
    <n v="399"/>
    <n v="811"/>
    <n v="425"/>
    <n v="386"/>
  </r>
  <r>
    <x v="3"/>
    <x v="0"/>
    <s v="-"/>
    <s v="-"/>
    <s v="-"/>
    <s v="-"/>
    <s v="-"/>
    <s v="-"/>
    <s v="-"/>
    <s v="-"/>
    <s v="-"/>
    <n v="2396"/>
    <n v="1234"/>
    <n v="1162"/>
    <n v="777"/>
    <n v="401"/>
    <n v="376"/>
    <n v="782"/>
    <n v="402"/>
    <n v="380"/>
    <n v="837"/>
    <n v="431"/>
    <n v="406"/>
  </r>
  <r>
    <x v="4"/>
    <x v="0"/>
    <s v="-"/>
    <s v="-"/>
    <s v="-"/>
    <s v="-"/>
    <s v="-"/>
    <s v="-"/>
    <s v="-"/>
    <s v="-"/>
    <s v="-"/>
    <n v="2303"/>
    <n v="1184"/>
    <n v="1119"/>
    <n v="741"/>
    <n v="383"/>
    <n v="358"/>
    <n v="782"/>
    <n v="400"/>
    <n v="382"/>
    <n v="780"/>
    <n v="401"/>
    <n v="379"/>
  </r>
  <r>
    <x v="5"/>
    <x v="0"/>
    <s v="-"/>
    <s v="-"/>
    <s v="-"/>
    <s v="-"/>
    <s v="-"/>
    <s v="-"/>
    <s v="-"/>
    <s v="-"/>
    <s v="-"/>
    <n v="1412"/>
    <n v="733"/>
    <n v="679"/>
    <n v="474"/>
    <n v="242"/>
    <n v="232"/>
    <n v="466"/>
    <n v="236"/>
    <n v="230"/>
    <n v="472"/>
    <n v="255"/>
    <n v="217"/>
  </r>
  <r>
    <x v="6"/>
    <x v="1"/>
    <n v="12"/>
    <n v="9"/>
    <n v="3"/>
    <n v="26"/>
    <n v="18"/>
    <n v="8"/>
    <n v="2"/>
    <n v="2"/>
    <n v="0"/>
    <n v="282"/>
    <n v="134"/>
    <n v="148"/>
    <n v="85"/>
    <n v="39"/>
    <n v="46"/>
    <n v="109"/>
    <n v="51"/>
    <n v="58"/>
    <n v="88"/>
    <n v="44"/>
    <n v="44"/>
  </r>
  <r>
    <x v="6"/>
    <x v="2"/>
    <n v="17"/>
    <n v="15"/>
    <n v="2"/>
    <n v="33"/>
    <n v="16"/>
    <n v="17"/>
    <n v="1"/>
    <n v="1"/>
    <n v="0"/>
    <n v="546"/>
    <n v="257"/>
    <n v="289"/>
    <n v="188"/>
    <n v="90"/>
    <n v="98"/>
    <n v="181"/>
    <n v="92"/>
    <n v="89"/>
    <n v="177"/>
    <n v="75"/>
    <n v="102"/>
  </r>
  <r>
    <x v="6"/>
    <x v="3"/>
    <n v="13"/>
    <n v="13"/>
    <n v="0"/>
    <n v="27"/>
    <n v="16"/>
    <n v="11"/>
    <n v="1"/>
    <n v="1"/>
    <n v="0"/>
    <n v="470"/>
    <n v="246"/>
    <n v="224"/>
    <n v="152"/>
    <n v="84"/>
    <n v="68"/>
    <n v="156"/>
    <n v="87"/>
    <n v="69"/>
    <n v="162"/>
    <n v="75"/>
    <n v="87"/>
  </r>
  <r>
    <x v="6"/>
    <x v="0"/>
    <n v="42"/>
    <n v="37"/>
    <n v="5"/>
    <n v="86"/>
    <n v="50"/>
    <n v="36"/>
    <n v="4"/>
    <n v="4"/>
    <n v="0"/>
    <n v="1298"/>
    <n v="637"/>
    <n v="661"/>
    <n v="425"/>
    <n v="213"/>
    <n v="212"/>
    <n v="446"/>
    <n v="230"/>
    <n v="216"/>
    <n v="427"/>
    <n v="194"/>
    <n v="233"/>
  </r>
  <r>
    <x v="7"/>
    <x v="1"/>
    <n v="12"/>
    <n v="9"/>
    <n v="3"/>
    <n v="25"/>
    <n v="16"/>
    <n v="9"/>
    <n v="2"/>
    <n v="2"/>
    <n v="0"/>
    <n v="282"/>
    <n v="136"/>
    <n v="146"/>
    <n v="89"/>
    <n v="45"/>
    <n v="44"/>
    <n v="84"/>
    <n v="40"/>
    <n v="44"/>
    <n v="109"/>
    <n v="51"/>
    <n v="58"/>
  </r>
  <r>
    <x v="7"/>
    <x v="2"/>
    <n v="18"/>
    <n v="15"/>
    <n v="3"/>
    <n v="32"/>
    <n v="15"/>
    <n v="17"/>
    <n v="1"/>
    <n v="1"/>
    <n v="0"/>
    <n v="554"/>
    <n v="281"/>
    <n v="273"/>
    <n v="185"/>
    <n v="100"/>
    <n v="85"/>
    <n v="187"/>
    <n v="89"/>
    <n v="98"/>
    <n v="182"/>
    <n v="92"/>
    <n v="90"/>
  </r>
  <r>
    <x v="7"/>
    <x v="3"/>
    <n v="14"/>
    <n v="12"/>
    <n v="2"/>
    <n v="29"/>
    <n v="18"/>
    <n v="11"/>
    <n v="1"/>
    <n v="1"/>
    <n v="0"/>
    <n v="434"/>
    <n v="241"/>
    <n v="193"/>
    <n v="125"/>
    <n v="71"/>
    <n v="54"/>
    <n v="154"/>
    <n v="84"/>
    <n v="70"/>
    <n v="155"/>
    <n v="86"/>
    <n v="69"/>
  </r>
  <r>
    <x v="8"/>
    <x v="0"/>
    <n v="44"/>
    <n v="36"/>
    <n v="8"/>
    <n v="86"/>
    <n v="49"/>
    <n v="37"/>
    <n v="4"/>
    <n v="4"/>
    <n v="0"/>
    <n v="1270"/>
    <n v="658"/>
    <n v="612"/>
    <n v="399"/>
    <n v="216"/>
    <n v="183"/>
    <n v="425"/>
    <n v="213"/>
    <n v="212"/>
    <n v="446"/>
    <n v="229"/>
    <n v="217"/>
  </r>
  <r>
    <x v="9"/>
    <x v="1"/>
    <n v="11"/>
    <n v="9"/>
    <n v="2"/>
    <n v="24"/>
    <n v="15"/>
    <n v="9"/>
    <n v="2"/>
    <n v="2"/>
    <n v="0"/>
    <n v="276"/>
    <n v="137"/>
    <n v="139"/>
    <n v="105"/>
    <n v="52"/>
    <n v="53"/>
    <n v="88"/>
    <n v="45"/>
    <n v="43"/>
    <n v="83"/>
    <n v="40"/>
    <n v="43"/>
  </r>
  <r>
    <x v="9"/>
    <x v="2"/>
    <n v="18"/>
    <n v="15"/>
    <n v="3"/>
    <n v="34"/>
    <n v="14"/>
    <n v="20"/>
    <n v="1"/>
    <n v="1"/>
    <n v="0"/>
    <n v="567"/>
    <n v="289"/>
    <n v="278"/>
    <n v="201"/>
    <n v="103"/>
    <n v="98"/>
    <n v="180"/>
    <n v="98"/>
    <n v="82"/>
    <n v="186"/>
    <n v="88"/>
    <n v="98"/>
  </r>
  <r>
    <x v="9"/>
    <x v="3"/>
    <n v="14"/>
    <n v="12"/>
    <n v="2"/>
    <n v="28"/>
    <n v="17"/>
    <n v="11"/>
    <n v="1"/>
    <n v="1"/>
    <n v="0"/>
    <n v="443"/>
    <n v="243"/>
    <n v="200"/>
    <n v="160"/>
    <n v="84"/>
    <n v="76"/>
    <n v="126"/>
    <n v="73"/>
    <n v="53"/>
    <n v="157"/>
    <n v="86"/>
    <n v="71"/>
  </r>
  <r>
    <x v="9"/>
    <x v="0"/>
    <n v="43"/>
    <n v="36"/>
    <n v="7"/>
    <n v="86"/>
    <n v="46"/>
    <n v="40"/>
    <n v="4"/>
    <n v="4"/>
    <n v="0"/>
    <n v="1286"/>
    <n v="669"/>
    <n v="617"/>
    <n v="466"/>
    <n v="239"/>
    <n v="227"/>
    <n v="394"/>
    <n v="216"/>
    <n v="178"/>
    <n v="426"/>
    <n v="214"/>
    <n v="212"/>
  </r>
  <r>
    <x v="10"/>
    <x v="1"/>
    <n v="11"/>
    <n v="9"/>
    <n v="2"/>
    <n v="24"/>
    <n v="16"/>
    <n v="8"/>
    <n v="2"/>
    <n v="2"/>
    <n v="0"/>
    <n v="294"/>
    <n v="147"/>
    <n v="147"/>
    <n v="101"/>
    <n v="50"/>
    <n v="51"/>
    <n v="106"/>
    <n v="53"/>
    <n v="53"/>
    <n v="87"/>
    <n v="44"/>
    <n v="43"/>
  </r>
  <r>
    <x v="10"/>
    <x v="2"/>
    <n v="18"/>
    <n v="15"/>
    <n v="3"/>
    <n v="34"/>
    <n v="17"/>
    <n v="17"/>
    <n v="1"/>
    <n v="1"/>
    <n v="0"/>
    <n v="573"/>
    <n v="297"/>
    <n v="276"/>
    <n v="189"/>
    <n v="95"/>
    <n v="94"/>
    <n v="201"/>
    <n v="103"/>
    <n v="98"/>
    <n v="183"/>
    <n v="99"/>
    <n v="84"/>
  </r>
  <r>
    <x v="10"/>
    <x v="3"/>
    <n v="14"/>
    <n v="12"/>
    <n v="2"/>
    <n v="30"/>
    <n v="17"/>
    <n v="13"/>
    <n v="1"/>
    <n v="1"/>
    <n v="0"/>
    <n v="429"/>
    <n v="230"/>
    <n v="199"/>
    <n v="139"/>
    <n v="72"/>
    <n v="67"/>
    <n v="160"/>
    <n v="83"/>
    <n v="77"/>
    <n v="130"/>
    <n v="75"/>
    <n v="55"/>
  </r>
  <r>
    <x v="10"/>
    <x v="0"/>
    <n v="43"/>
    <n v="36"/>
    <n v="7"/>
    <n v="88"/>
    <n v="50"/>
    <n v="38"/>
    <n v="4"/>
    <n v="4"/>
    <n v="0"/>
    <n v="1296"/>
    <n v="674"/>
    <n v="622"/>
    <n v="429"/>
    <n v="217"/>
    <n v="212"/>
    <n v="467"/>
    <n v="239"/>
    <n v="228"/>
    <n v="400"/>
    <n v="218"/>
    <n v="182"/>
  </r>
  <r>
    <x v="11"/>
    <x v="1"/>
    <n v="11"/>
    <n v="9"/>
    <n v="2"/>
    <n v="24"/>
    <n v="16"/>
    <n v="8"/>
    <n v="1"/>
    <n v="1"/>
    <n v="0"/>
    <n v="306"/>
    <n v="153"/>
    <n v="153"/>
    <n v="101"/>
    <n v="51"/>
    <n v="50"/>
    <n v="101"/>
    <n v="50"/>
    <n v="51"/>
    <n v="104"/>
    <n v="52"/>
    <n v="52"/>
  </r>
  <r>
    <x v="11"/>
    <x v="2"/>
    <n v="20"/>
    <n v="17"/>
    <n v="3"/>
    <n v="38"/>
    <n v="23"/>
    <n v="15"/>
    <n v="1"/>
    <n v="1"/>
    <n v="0"/>
    <n v="595"/>
    <n v="297"/>
    <n v="298"/>
    <n v="205"/>
    <n v="100"/>
    <n v="105"/>
    <n v="188"/>
    <n v="94"/>
    <n v="94"/>
    <n v="202"/>
    <n v="103"/>
    <n v="99"/>
  </r>
  <r>
    <x v="11"/>
    <x v="3"/>
    <n v="14"/>
    <n v="12"/>
    <n v="2"/>
    <n v="29"/>
    <n v="18"/>
    <n v="11"/>
    <n v="1"/>
    <n v="1"/>
    <n v="0"/>
    <n v="458"/>
    <n v="230"/>
    <n v="228"/>
    <n v="158"/>
    <n v="74"/>
    <n v="84"/>
    <n v="140"/>
    <n v="74"/>
    <n v="66"/>
    <n v="160"/>
    <n v="82"/>
    <n v="78"/>
  </r>
  <r>
    <x v="11"/>
    <x v="0"/>
    <n v="45"/>
    <n v="38"/>
    <n v="7"/>
    <n v="91"/>
    <n v="57"/>
    <n v="34"/>
    <n v="3"/>
    <n v="3"/>
    <n v="0"/>
    <n v="1359"/>
    <n v="680"/>
    <n v="679"/>
    <n v="464"/>
    <n v="225"/>
    <n v="239"/>
    <n v="429"/>
    <n v="218"/>
    <n v="211"/>
    <n v="466"/>
    <n v="237"/>
    <n v="229"/>
  </r>
  <r>
    <x v="12"/>
    <x v="1"/>
    <n v="12"/>
    <n v="9"/>
    <n v="3"/>
    <n v="24"/>
    <n v="16"/>
    <n v="8"/>
    <n v="1"/>
    <n v="1"/>
    <n v="0"/>
    <n v="310"/>
    <n v="154"/>
    <n v="156"/>
    <n v="107"/>
    <n v="53"/>
    <n v="54"/>
    <n v="102"/>
    <n v="51"/>
    <n v="51"/>
    <n v="101"/>
    <n v="50"/>
    <n v="51"/>
  </r>
  <r>
    <x v="12"/>
    <x v="2"/>
    <n v="19"/>
    <n v="16"/>
    <n v="3"/>
    <n v="35"/>
    <n v="19"/>
    <n v="16"/>
    <n v="1"/>
    <n v="1"/>
    <n v="0"/>
    <n v="586"/>
    <n v="297"/>
    <n v="289"/>
    <n v="194"/>
    <n v="104"/>
    <n v="90"/>
    <n v="205"/>
    <n v="99"/>
    <n v="106"/>
    <n v="187"/>
    <n v="94"/>
    <n v="93"/>
  </r>
  <r>
    <x v="12"/>
    <x v="3"/>
    <n v="14"/>
    <n v="12"/>
    <n v="2"/>
    <n v="30"/>
    <n v="16"/>
    <n v="14"/>
    <n v="1"/>
    <n v="1"/>
    <n v="0"/>
    <n v="438"/>
    <n v="222"/>
    <n v="216"/>
    <n v="141"/>
    <n v="75"/>
    <n v="66"/>
    <n v="157"/>
    <n v="73"/>
    <n v="84"/>
    <n v="140"/>
    <n v="74"/>
    <n v="66"/>
  </r>
  <r>
    <x v="12"/>
    <x v="0"/>
    <n v="45"/>
    <n v="37"/>
    <n v="8"/>
    <n v="89"/>
    <n v="51"/>
    <n v="38"/>
    <n v="3"/>
    <n v="3"/>
    <n v="0"/>
    <n v="1334"/>
    <n v="673"/>
    <n v="661"/>
    <n v="442"/>
    <n v="232"/>
    <n v="210"/>
    <n v="464"/>
    <n v="223"/>
    <n v="241"/>
    <n v="428"/>
    <n v="218"/>
    <n v="210"/>
  </r>
  <r>
    <x v="13"/>
    <x v="1"/>
    <n v="11"/>
    <n v="9"/>
    <n v="2"/>
    <n v="24"/>
    <n v="16"/>
    <n v="8"/>
    <n v="1"/>
    <n v="1"/>
    <n v="0"/>
    <n v="306"/>
    <n v="149"/>
    <n v="157"/>
    <n v="98"/>
    <n v="48"/>
    <n v="50"/>
    <n v="105"/>
    <n v="52"/>
    <n v="53"/>
    <n v="103"/>
    <n v="49"/>
    <n v="54"/>
  </r>
  <r>
    <x v="13"/>
    <x v="2"/>
    <n v="19"/>
    <n v="17"/>
    <n v="2"/>
    <n v="36"/>
    <n v="19"/>
    <n v="17"/>
    <n v="1"/>
    <n v="0"/>
    <n v="1"/>
    <n v="611"/>
    <n v="320"/>
    <n v="291"/>
    <n v="208"/>
    <n v="115"/>
    <n v="93"/>
    <n v="196"/>
    <n v="105"/>
    <n v="91"/>
    <n v="207"/>
    <n v="100"/>
    <n v="107"/>
  </r>
  <r>
    <x v="13"/>
    <x v="3"/>
    <n v="15"/>
    <n v="12"/>
    <n v="3"/>
    <n v="30"/>
    <n v="17"/>
    <n v="13"/>
    <n v="1"/>
    <n v="1"/>
    <n v="0"/>
    <n v="460"/>
    <n v="226"/>
    <n v="234"/>
    <n v="160"/>
    <n v="78"/>
    <n v="82"/>
    <n v="142"/>
    <n v="75"/>
    <n v="67"/>
    <n v="158"/>
    <n v="73"/>
    <n v="85"/>
  </r>
  <r>
    <x v="13"/>
    <x v="0"/>
    <n v="45"/>
    <n v="38"/>
    <n v="7"/>
    <n v="90"/>
    <n v="52"/>
    <n v="38"/>
    <n v="3"/>
    <n v="2"/>
    <n v="1"/>
    <n v="1377"/>
    <n v="695"/>
    <n v="682"/>
    <n v="466"/>
    <n v="241"/>
    <n v="225"/>
    <n v="443"/>
    <n v="232"/>
    <n v="211"/>
    <n v="468"/>
    <n v="222"/>
    <n v="246"/>
  </r>
  <r>
    <x v="14"/>
    <x v="1"/>
    <n v="11"/>
    <n v="9"/>
    <n v="2"/>
    <n v="23"/>
    <n v="15"/>
    <n v="8"/>
    <n v="2"/>
    <n v="2"/>
    <n v="0"/>
    <n v="274"/>
    <n v="137"/>
    <n v="137"/>
    <n v="72"/>
    <n v="36"/>
    <n v="36"/>
    <n v="97"/>
    <n v="48"/>
    <n v="49"/>
    <n v="105"/>
    <n v="53"/>
    <n v="52"/>
  </r>
  <r>
    <x v="14"/>
    <x v="2"/>
    <n v="18"/>
    <n v="16"/>
    <n v="2"/>
    <n v="32"/>
    <n v="19"/>
    <n v="13"/>
    <n v="1"/>
    <n v="0"/>
    <n v="1"/>
    <n v="599"/>
    <n v="325"/>
    <n v="274"/>
    <n v="197"/>
    <n v="105"/>
    <n v="92"/>
    <n v="208"/>
    <n v="115"/>
    <n v="93"/>
    <n v="194"/>
    <n v="105"/>
    <n v="89"/>
  </r>
  <r>
    <x v="14"/>
    <x v="3"/>
    <n v="15"/>
    <n v="12"/>
    <n v="3"/>
    <n v="30"/>
    <n v="17"/>
    <n v="13"/>
    <n v="1"/>
    <n v="1"/>
    <n v="0"/>
    <n v="446"/>
    <n v="225"/>
    <n v="221"/>
    <n v="146"/>
    <n v="73"/>
    <n v="73"/>
    <n v="159"/>
    <n v="78"/>
    <n v="81"/>
    <n v="141"/>
    <n v="74"/>
    <n v="67"/>
  </r>
  <r>
    <x v="14"/>
    <x v="0"/>
    <n v="44"/>
    <n v="37"/>
    <n v="7"/>
    <n v="85"/>
    <n v="51"/>
    <n v="34"/>
    <n v="4"/>
    <n v="3"/>
    <n v="1"/>
    <n v="1319"/>
    <n v="687"/>
    <n v="632"/>
    <n v="415"/>
    <n v="214"/>
    <n v="201"/>
    <n v="464"/>
    <n v="241"/>
    <n v="223"/>
    <n v="440"/>
    <n v="232"/>
    <n v="208"/>
  </r>
  <r>
    <x v="15"/>
    <x v="1"/>
    <n v="11"/>
    <n v="9"/>
    <n v="2"/>
    <n v="25"/>
    <n v="13"/>
    <n v="12"/>
    <n v="2"/>
    <n v="2"/>
    <n v="0"/>
    <n v="260"/>
    <n v="129"/>
    <n v="131"/>
    <n v="90"/>
    <n v="45"/>
    <n v="45"/>
    <n v="73"/>
    <n v="36"/>
    <n v="37"/>
    <n v="97"/>
    <n v="48"/>
    <n v="49"/>
  </r>
  <r>
    <x v="15"/>
    <x v="2"/>
    <n v="19"/>
    <n v="16"/>
    <n v="3"/>
    <n v="36"/>
    <n v="20"/>
    <n v="16"/>
    <n v="1"/>
    <n v="0"/>
    <n v="1"/>
    <n v="598"/>
    <n v="327"/>
    <n v="271"/>
    <n v="197"/>
    <n v="108"/>
    <n v="89"/>
    <n v="194"/>
    <n v="104"/>
    <n v="90"/>
    <n v="207"/>
    <n v="115"/>
    <n v="92"/>
  </r>
  <r>
    <x v="15"/>
    <x v="3"/>
    <n v="14"/>
    <n v="12"/>
    <n v="2"/>
    <n v="27"/>
    <n v="15"/>
    <n v="12"/>
    <n v="1"/>
    <n v="1"/>
    <n v="0"/>
    <n v="431"/>
    <n v="220"/>
    <n v="211"/>
    <n v="124"/>
    <n v="67"/>
    <n v="57"/>
    <n v="146"/>
    <n v="73"/>
    <n v="73"/>
    <n v="161"/>
    <n v="80"/>
    <n v="81"/>
  </r>
  <r>
    <x v="15"/>
    <x v="0"/>
    <n v="44"/>
    <n v="37"/>
    <n v="7"/>
    <n v="88"/>
    <n v="48"/>
    <n v="40"/>
    <n v="4"/>
    <n v="3"/>
    <n v="1"/>
    <n v="1289"/>
    <n v="676"/>
    <n v="613"/>
    <n v="411"/>
    <n v="220"/>
    <n v="191"/>
    <n v="413"/>
    <n v="213"/>
    <n v="200"/>
    <n v="465"/>
    <n v="243"/>
    <n v="222"/>
  </r>
  <r>
    <x v="16"/>
    <x v="1"/>
    <n v="11"/>
    <n v="9"/>
    <n v="2"/>
    <n v="24"/>
    <n v="12"/>
    <n v="12"/>
    <n v="2"/>
    <n v="2"/>
    <n v="0"/>
    <n v="263"/>
    <n v="131"/>
    <n v="132"/>
    <n v="95"/>
    <n v="49"/>
    <n v="46"/>
    <n v="91"/>
    <n v="43"/>
    <n v="48"/>
    <n v="74"/>
    <n v="36"/>
    <n v="38"/>
  </r>
  <r>
    <x v="16"/>
    <x v="2"/>
    <n v="19"/>
    <n v="15"/>
    <n v="4"/>
    <n v="36"/>
    <n v="19"/>
    <n v="17"/>
    <n v="1"/>
    <n v="0"/>
    <n v="1"/>
    <n v="585"/>
    <n v="316"/>
    <n v="269"/>
    <n v="192"/>
    <n v="101"/>
    <n v="91"/>
    <n v="194"/>
    <n v="107"/>
    <n v="87"/>
    <n v="189"/>
    <n v="101"/>
    <n v="88"/>
  </r>
  <r>
    <x v="16"/>
    <x v="3"/>
    <n v="13"/>
    <n v="11"/>
    <n v="2"/>
    <n v="27"/>
    <n v="16"/>
    <n v="11"/>
    <n v="1"/>
    <n v="1"/>
    <n v="0"/>
    <n v="390"/>
    <n v="195"/>
    <n v="195"/>
    <n v="117"/>
    <n v="54"/>
    <n v="63"/>
    <n v="124"/>
    <n v="67"/>
    <n v="57"/>
    <n v="143"/>
    <n v="72"/>
    <n v="71"/>
  </r>
  <r>
    <x v="16"/>
    <x v="0"/>
    <n v="43"/>
    <n v="35"/>
    <n v="8"/>
    <n v="87"/>
    <n v="47"/>
    <n v="40"/>
    <n v="4"/>
    <n v="3"/>
    <n v="1"/>
    <n v="1238"/>
    <n v="642"/>
    <n v="596"/>
    <n v="404"/>
    <n v="204"/>
    <n v="200"/>
    <n v="409"/>
    <n v="217"/>
    <n v="192"/>
    <n v="406"/>
    <n v="209"/>
    <n v="197"/>
  </r>
  <r>
    <x v="17"/>
    <x v="1"/>
    <n v="11"/>
    <n v="9"/>
    <n v="2"/>
    <n v="26"/>
    <n v="15"/>
    <n v="11"/>
    <n v="2"/>
    <n v="2"/>
    <n v="0"/>
    <n v="283"/>
    <n v="154"/>
    <n v="129"/>
    <n v="96"/>
    <n v="58"/>
    <n v="38"/>
    <n v="92"/>
    <n v="48"/>
    <n v="44"/>
    <n v="90"/>
    <n v="43"/>
    <n v="47"/>
  </r>
  <r>
    <x v="17"/>
    <x v="2"/>
    <n v="19"/>
    <n v="15"/>
    <n v="4"/>
    <n v="36"/>
    <n v="21"/>
    <n v="15"/>
    <n v="1"/>
    <n v="0"/>
    <n v="1"/>
    <n v="598"/>
    <n v="334"/>
    <n v="264"/>
    <n v="197"/>
    <n v="117"/>
    <n v="80"/>
    <n v="193"/>
    <n v="102"/>
    <n v="91"/>
    <n v="196"/>
    <n v="108"/>
    <n v="88"/>
  </r>
  <r>
    <x v="17"/>
    <x v="3"/>
    <n v="13"/>
    <n v="11"/>
    <n v="2"/>
    <n v="25"/>
    <n v="12"/>
    <n v="13"/>
    <n v="1"/>
    <n v="1"/>
    <n v="0"/>
    <n v="379"/>
    <n v="191"/>
    <n v="188"/>
    <n v="128"/>
    <n v="67"/>
    <n v="61"/>
    <n v="120"/>
    <n v="56"/>
    <n v="64"/>
    <n v="126"/>
    <n v="67"/>
    <n v="59"/>
  </r>
  <r>
    <x v="17"/>
    <x v="0"/>
    <n v="43"/>
    <n v="35"/>
    <n v="8"/>
    <n v="87"/>
    <n v="48"/>
    <n v="39"/>
    <n v="4"/>
    <n v="3"/>
    <n v="1"/>
    <n v="1260"/>
    <n v="679"/>
    <n v="581"/>
    <n v="421"/>
    <n v="242"/>
    <n v="179"/>
    <n v="405"/>
    <n v="206"/>
    <n v="199"/>
    <n v="412"/>
    <n v="218"/>
    <n v="194"/>
  </r>
  <r>
    <x v="18"/>
    <x v="1"/>
    <n v="11"/>
    <n v="9"/>
    <n v="2"/>
    <n v="23"/>
    <n v="12"/>
    <n v="11"/>
    <n v="2"/>
    <n v="1"/>
    <n v="1"/>
    <n v="283"/>
    <n v="153"/>
    <n v="130"/>
    <n v="87"/>
    <n v="42"/>
    <n v="45"/>
    <n v="96"/>
    <n v="58"/>
    <n v="38"/>
    <n v="92"/>
    <n v="47"/>
    <n v="45"/>
  </r>
  <r>
    <x v="18"/>
    <x v="2"/>
    <n v="20"/>
    <n v="15"/>
    <n v="5"/>
    <n v="36"/>
    <n v="20"/>
    <n v="16"/>
    <n v="2"/>
    <n v="1"/>
    <n v="1"/>
    <n v="593"/>
    <n v="320"/>
    <n v="273"/>
    <n v="189"/>
    <n v="92"/>
    <n v="97"/>
    <n v="196"/>
    <n v="117"/>
    <n v="79"/>
    <n v="193"/>
    <n v="102"/>
    <n v="91"/>
  </r>
  <r>
    <x v="18"/>
    <x v="3"/>
    <n v="14"/>
    <n v="12"/>
    <n v="2"/>
    <n v="26"/>
    <n v="13"/>
    <n v="13"/>
    <n v="2"/>
    <n v="1"/>
    <n v="1"/>
    <n v="385"/>
    <n v="188"/>
    <n v="197"/>
    <n v="127"/>
    <n v="61"/>
    <n v="66"/>
    <n v="131"/>
    <n v="68"/>
    <n v="63"/>
    <n v="121"/>
    <n v="56"/>
    <n v="65"/>
  </r>
  <r>
    <x v="18"/>
    <x v="0"/>
    <n v="45"/>
    <n v="36"/>
    <n v="9"/>
    <n v="85"/>
    <n v="45"/>
    <n v="40"/>
    <n v="6"/>
    <n v="3"/>
    <n v="3"/>
    <n v="1261"/>
    <n v="661"/>
    <n v="600"/>
    <n v="403"/>
    <n v="195"/>
    <n v="208"/>
    <n v="423"/>
    <n v="243"/>
    <n v="180"/>
    <n v="406"/>
    <n v="205"/>
    <n v="201"/>
  </r>
  <r>
    <x v="19"/>
    <x v="1"/>
    <n v="14"/>
    <n v="12"/>
    <n v="2"/>
    <n v="24"/>
    <n v="11"/>
    <n v="13"/>
    <n v="3"/>
    <n v="2"/>
    <n v="1"/>
    <n v="277"/>
    <n v="148"/>
    <n v="129"/>
    <n v="90"/>
    <n v="43"/>
    <n v="47"/>
    <n v="88"/>
    <n v="44"/>
    <n v="44"/>
    <n v="99"/>
    <n v="61"/>
    <n v="38"/>
  </r>
  <r>
    <x v="19"/>
    <x v="2"/>
    <n v="20"/>
    <n v="16"/>
    <n v="4"/>
    <n v="37"/>
    <n v="20"/>
    <n v="17"/>
    <n v="2"/>
    <n v="1"/>
    <n v="1"/>
    <n v="607"/>
    <n v="328"/>
    <n v="279"/>
    <n v="211"/>
    <n v="111"/>
    <n v="100"/>
    <n v="194"/>
    <n v="98"/>
    <n v="96"/>
    <n v="202"/>
    <n v="119"/>
    <n v="83"/>
  </r>
  <r>
    <x v="19"/>
    <x v="3"/>
    <n v="14"/>
    <n v="12"/>
    <n v="2"/>
    <n v="26"/>
    <n v="12"/>
    <n v="14"/>
    <n v="2"/>
    <n v="2"/>
    <n v="0"/>
    <n v="402"/>
    <n v="195"/>
    <n v="207"/>
    <n v="139"/>
    <n v="63"/>
    <n v="76"/>
    <n v="130"/>
    <n v="64"/>
    <n v="66"/>
    <n v="133"/>
    <n v="68"/>
    <n v="65"/>
  </r>
  <r>
    <x v="19"/>
    <x v="0"/>
    <n v="48"/>
    <n v="40"/>
    <n v="8"/>
    <n v="87"/>
    <n v="43"/>
    <n v="44"/>
    <n v="7"/>
    <n v="5"/>
    <n v="2"/>
    <n v="1286"/>
    <n v="671"/>
    <n v="615"/>
    <n v="440"/>
    <n v="217"/>
    <n v="223"/>
    <n v="412"/>
    <n v="206"/>
    <n v="206"/>
    <n v="434"/>
    <n v="248"/>
    <n v="186"/>
  </r>
  <r>
    <x v="20"/>
    <x v="1"/>
    <n v="11"/>
    <n v="9"/>
    <n v="2"/>
    <n v="24"/>
    <n v="11"/>
    <n v="13"/>
    <n v="3"/>
    <n v="2"/>
    <n v="1"/>
    <n v="262"/>
    <n v="127"/>
    <n v="135"/>
    <n v="84"/>
    <n v="41"/>
    <n v="43"/>
    <n v="90"/>
    <n v="42"/>
    <n v="48"/>
    <n v="88"/>
    <n v="44"/>
    <n v="44"/>
  </r>
  <r>
    <x v="20"/>
    <x v="2"/>
    <n v="20"/>
    <n v="17"/>
    <n v="3"/>
    <n v="36"/>
    <n v="19"/>
    <n v="17"/>
    <n v="2"/>
    <n v="0"/>
    <n v="2"/>
    <n v="621"/>
    <n v="313"/>
    <n v="308"/>
    <n v="215"/>
    <n v="104"/>
    <n v="111"/>
    <n v="211"/>
    <n v="112"/>
    <n v="99"/>
    <n v="195"/>
    <n v="97"/>
    <n v="98"/>
  </r>
  <r>
    <x v="20"/>
    <x v="3"/>
    <n v="14"/>
    <n v="12"/>
    <n v="2"/>
    <n v="26"/>
    <n v="14"/>
    <n v="12"/>
    <n v="2"/>
    <n v="2"/>
    <n v="0"/>
    <n v="394"/>
    <n v="191"/>
    <n v="203"/>
    <n v="125"/>
    <n v="62"/>
    <n v="63"/>
    <n v="139"/>
    <n v="64"/>
    <n v="75"/>
    <n v="130"/>
    <n v="65"/>
    <n v="65"/>
  </r>
  <r>
    <x v="20"/>
    <x v="0"/>
    <n v="45"/>
    <n v="38"/>
    <n v="7"/>
    <n v="86"/>
    <n v="44"/>
    <n v="42"/>
    <n v="7"/>
    <n v="4"/>
    <n v="3"/>
    <n v="1277"/>
    <n v="631"/>
    <n v="646"/>
    <n v="424"/>
    <n v="207"/>
    <n v="217"/>
    <n v="440"/>
    <n v="218"/>
    <n v="222"/>
    <n v="413"/>
    <n v="206"/>
    <n v="207"/>
  </r>
</pivotCacheRecords>
</file>

<file path=xl/pivotCache/pivotCacheRecords59.xml><?xml version="1.0" encoding="utf-8"?>
<pivotCacheRecords xmlns="http://schemas.openxmlformats.org/spreadsheetml/2006/main" xmlns:r="http://schemas.openxmlformats.org/officeDocument/2006/relationships" count="96">
  <r>
    <x v="0"/>
    <x v="0"/>
    <n v="435"/>
    <n v="234"/>
    <n v="201"/>
  </r>
  <r>
    <x v="1"/>
    <x v="0"/>
    <n v="482"/>
    <n v="238"/>
    <n v="244"/>
  </r>
  <r>
    <x v="2"/>
    <x v="0"/>
    <n v="416"/>
    <n v="218"/>
    <n v="198"/>
  </r>
  <r>
    <x v="3"/>
    <x v="0"/>
    <n v="427"/>
    <n v="194"/>
    <n v="233"/>
  </r>
  <r>
    <x v="4"/>
    <x v="0"/>
    <n v="446"/>
    <n v="228"/>
    <n v="218"/>
  </r>
  <r>
    <x v="5"/>
    <x v="0"/>
    <n v="426"/>
    <n v="214"/>
    <n v="212"/>
  </r>
  <r>
    <x v="6"/>
    <x v="0"/>
    <n v="402"/>
    <n v="220"/>
    <n v="182"/>
  </r>
  <r>
    <x v="7"/>
    <x v="0"/>
    <n v="466"/>
    <n v="236"/>
    <n v="230"/>
  </r>
  <r>
    <x v="8"/>
    <x v="0"/>
    <n v="428"/>
    <n v="218"/>
    <n v="210"/>
  </r>
  <r>
    <x v="9"/>
    <x v="0"/>
    <n v="470"/>
    <n v="224"/>
    <n v="246"/>
  </r>
  <r>
    <x v="10"/>
    <x v="0"/>
    <n v="438"/>
    <n v="228"/>
    <n v="210"/>
  </r>
  <r>
    <x v="11"/>
    <x v="0"/>
    <n v="465"/>
    <n v="242"/>
    <n v="223"/>
  </r>
  <r>
    <x v="12"/>
    <x v="0"/>
    <n v="414"/>
    <n v="214"/>
    <n v="200"/>
  </r>
  <r>
    <x v="13"/>
    <x v="0"/>
    <n v="416"/>
    <n v="210"/>
    <n v="206"/>
  </r>
  <r>
    <x v="14"/>
    <x v="0"/>
    <n v="432"/>
    <n v="246"/>
    <n v="186"/>
  </r>
  <r>
    <x v="15"/>
    <x v="0"/>
    <n v="413"/>
    <n v="207"/>
    <n v="206"/>
  </r>
  <r>
    <x v="0"/>
    <x v="1"/>
    <n v="420"/>
    <n v="226"/>
    <n v="194"/>
  </r>
  <r>
    <x v="1"/>
    <x v="1"/>
    <n v="468"/>
    <n v="230"/>
    <n v="238"/>
  </r>
  <r>
    <x v="2"/>
    <x v="1"/>
    <n v="404"/>
    <n v="212"/>
    <n v="192"/>
  </r>
  <r>
    <x v="3"/>
    <x v="1"/>
    <n v="413"/>
    <n v="187"/>
    <n v="226"/>
  </r>
  <r>
    <x v="4"/>
    <x v="1"/>
    <n v="426"/>
    <n v="216"/>
    <n v="210"/>
  </r>
  <r>
    <x v="5"/>
    <x v="1"/>
    <n v="418"/>
    <n v="207"/>
    <n v="211"/>
  </r>
  <r>
    <x v="6"/>
    <x v="1"/>
    <n v="389"/>
    <n v="214"/>
    <n v="175"/>
  </r>
  <r>
    <x v="7"/>
    <x v="1"/>
    <n v="459"/>
    <n v="231"/>
    <n v="228"/>
  </r>
  <r>
    <x v="8"/>
    <x v="1"/>
    <n v="422"/>
    <n v="214"/>
    <n v="208"/>
  </r>
  <r>
    <x v="9"/>
    <x v="1"/>
    <n v="459"/>
    <n v="221"/>
    <n v="238"/>
  </r>
  <r>
    <x v="10"/>
    <x v="1"/>
    <n v="430"/>
    <n v="222"/>
    <n v="208"/>
  </r>
  <r>
    <x v="11"/>
    <x v="1"/>
    <n v="458"/>
    <n v="238"/>
    <n v="220"/>
  </r>
  <r>
    <x v="12"/>
    <x v="1"/>
    <n v="408"/>
    <n v="209"/>
    <n v="199"/>
  </r>
  <r>
    <x v="13"/>
    <x v="1"/>
    <n v="412"/>
    <n v="207"/>
    <n v="205"/>
  </r>
  <r>
    <x v="14"/>
    <x v="1"/>
    <n v="428"/>
    <n v="244"/>
    <n v="184"/>
  </r>
  <r>
    <x v="15"/>
    <x v="1"/>
    <n v="405"/>
    <n v="201"/>
    <n v="204"/>
  </r>
  <r>
    <x v="0"/>
    <x v="2"/>
    <n v="10"/>
    <n v="6"/>
    <n v="4"/>
  </r>
  <r>
    <x v="1"/>
    <x v="2"/>
    <n v="2"/>
    <n v="2"/>
    <n v="0"/>
  </r>
  <r>
    <x v="2"/>
    <x v="2"/>
    <n v="2"/>
    <n v="1"/>
    <n v="1"/>
  </r>
  <r>
    <x v="3"/>
    <x v="2"/>
    <n v="4"/>
    <n v="4"/>
    <n v="0"/>
  </r>
  <r>
    <x v="4"/>
    <x v="2"/>
    <n v="10"/>
    <n v="6"/>
    <n v="4"/>
  </r>
  <r>
    <x v="5"/>
    <x v="2"/>
    <n v="3"/>
    <n v="3"/>
    <n v="0"/>
  </r>
  <r>
    <x v="6"/>
    <x v="2"/>
    <n v="5"/>
    <n v="3"/>
    <n v="2"/>
  </r>
  <r>
    <x v="7"/>
    <x v="2"/>
    <n v="2"/>
    <n v="2"/>
    <n v="0"/>
  </r>
  <r>
    <x v="8"/>
    <x v="2"/>
    <n v="2"/>
    <n v="1"/>
    <n v="1"/>
  </r>
  <r>
    <x v="9"/>
    <x v="2"/>
    <n v="2"/>
    <n v="0"/>
    <n v="2"/>
  </r>
  <r>
    <x v="10"/>
    <x v="2"/>
    <n v="6"/>
    <n v="6"/>
    <n v="0"/>
  </r>
  <r>
    <x v="11"/>
    <x v="2"/>
    <n v="0"/>
    <n v="0"/>
    <n v="0"/>
  </r>
  <r>
    <x v="12"/>
    <x v="2"/>
    <n v="2"/>
    <n v="2"/>
    <n v="0"/>
  </r>
  <r>
    <x v="13"/>
    <x v="2"/>
    <n v="0"/>
    <n v="0"/>
    <n v="0"/>
  </r>
  <r>
    <x v="14"/>
    <x v="2"/>
    <n v="0"/>
    <n v="0"/>
    <n v="0"/>
  </r>
  <r>
    <x v="15"/>
    <x v="2"/>
    <n v="0"/>
    <n v="0"/>
    <n v="0"/>
  </r>
  <r>
    <x v="0"/>
    <x v="3"/>
    <n v="1"/>
    <n v="1"/>
    <n v="0"/>
  </r>
  <r>
    <x v="1"/>
    <x v="3"/>
    <n v="0"/>
    <n v="0"/>
    <n v="0"/>
  </r>
  <r>
    <x v="2"/>
    <x v="3"/>
    <n v="1"/>
    <n v="1"/>
    <n v="0"/>
  </r>
  <r>
    <x v="3"/>
    <x v="3"/>
    <n v="2"/>
    <n v="2"/>
    <n v="0"/>
  </r>
  <r>
    <x v="4"/>
    <x v="3"/>
    <n v="6"/>
    <n v="5"/>
    <n v="1"/>
  </r>
  <r>
    <x v="5"/>
    <x v="3"/>
    <n v="0"/>
    <n v="0"/>
    <n v="0"/>
  </r>
  <r>
    <x v="6"/>
    <x v="3"/>
    <n v="2"/>
    <n v="2"/>
    <n v="0"/>
  </r>
  <r>
    <x v="7"/>
    <x v="3"/>
    <n v="1"/>
    <n v="1"/>
    <n v="0"/>
  </r>
  <r>
    <x v="8"/>
    <x v="3"/>
    <n v="3"/>
    <n v="3"/>
    <n v="0"/>
  </r>
  <r>
    <x v="9"/>
    <x v="3"/>
    <n v="1"/>
    <n v="1"/>
    <n v="0"/>
  </r>
  <r>
    <x v="10"/>
    <x v="3"/>
    <n v="0"/>
    <n v="0"/>
    <n v="0"/>
  </r>
  <r>
    <x v="11"/>
    <x v="3"/>
    <n v="1"/>
    <n v="0"/>
    <n v="1"/>
  </r>
  <r>
    <x v="12"/>
    <x v="3"/>
    <n v="0"/>
    <n v="0"/>
    <n v="0"/>
  </r>
  <r>
    <x v="13"/>
    <x v="3"/>
    <n v="2"/>
    <n v="2"/>
    <n v="0"/>
  </r>
  <r>
    <x v="14"/>
    <x v="3"/>
    <n v="1"/>
    <n v="1"/>
    <n v="0"/>
  </r>
  <r>
    <x v="15"/>
    <x v="3"/>
    <n v="1"/>
    <n v="1"/>
    <n v="0"/>
  </r>
  <r>
    <x v="0"/>
    <x v="4"/>
    <n v="4"/>
    <n v="1"/>
    <n v="3"/>
  </r>
  <r>
    <x v="1"/>
    <x v="4"/>
    <n v="12"/>
    <n v="6"/>
    <n v="6"/>
  </r>
  <r>
    <x v="2"/>
    <x v="4"/>
    <n v="9"/>
    <n v="4"/>
    <n v="5"/>
  </r>
  <r>
    <x v="3"/>
    <x v="4"/>
    <n v="8"/>
    <n v="1"/>
    <n v="7"/>
  </r>
  <r>
    <x v="4"/>
    <x v="4"/>
    <n v="4"/>
    <n v="1"/>
    <n v="3"/>
  </r>
  <r>
    <x v="5"/>
    <x v="4"/>
    <n v="5"/>
    <n v="4"/>
    <n v="1"/>
  </r>
  <r>
    <x v="6"/>
    <x v="4"/>
    <n v="6"/>
    <n v="1"/>
    <n v="5"/>
  </r>
  <r>
    <x v="7"/>
    <x v="4"/>
    <n v="4"/>
    <n v="2"/>
    <n v="2"/>
  </r>
  <r>
    <x v="8"/>
    <x v="4"/>
    <n v="1"/>
    <n v="0"/>
    <n v="1"/>
  </r>
  <r>
    <x v="9"/>
    <x v="4"/>
    <n v="8"/>
    <n v="2"/>
    <n v="6"/>
  </r>
  <r>
    <x v="10"/>
    <x v="4"/>
    <n v="2"/>
    <n v="0"/>
    <n v="2"/>
  </r>
  <r>
    <x v="11"/>
    <x v="4"/>
    <n v="6"/>
    <n v="4"/>
    <n v="2"/>
  </r>
  <r>
    <x v="12"/>
    <x v="4"/>
    <n v="4"/>
    <n v="3"/>
    <n v="1"/>
  </r>
  <r>
    <x v="13"/>
    <x v="4"/>
    <n v="2"/>
    <n v="1"/>
    <n v="1"/>
  </r>
  <r>
    <x v="14"/>
    <x v="4"/>
    <n v="3"/>
    <n v="1"/>
    <n v="2"/>
  </r>
  <r>
    <x v="15"/>
    <x v="4"/>
    <n v="7"/>
    <n v="5"/>
    <n v="2"/>
  </r>
  <r>
    <x v="0"/>
    <x v="5"/>
    <n v="0"/>
    <n v="0"/>
    <n v="0"/>
  </r>
  <r>
    <x v="1"/>
    <x v="5"/>
    <n v="0"/>
    <n v="0"/>
    <n v="0"/>
  </r>
  <r>
    <x v="2"/>
    <x v="5"/>
    <n v="0"/>
    <n v="0"/>
    <n v="0"/>
  </r>
  <r>
    <x v="3"/>
    <x v="5"/>
    <n v="0"/>
    <n v="0"/>
    <n v="0"/>
  </r>
  <r>
    <x v="4"/>
    <x v="5"/>
    <n v="0"/>
    <n v="0"/>
    <n v="0"/>
  </r>
  <r>
    <x v="5"/>
    <x v="5"/>
    <n v="0"/>
    <n v="0"/>
    <n v="0"/>
  </r>
  <r>
    <x v="6"/>
    <x v="5"/>
    <n v="0"/>
    <n v="0"/>
    <n v="0"/>
  </r>
  <r>
    <x v="7"/>
    <x v="5"/>
    <n v="0"/>
    <n v="0"/>
    <n v="0"/>
  </r>
  <r>
    <x v="8"/>
    <x v="5"/>
    <n v="0"/>
    <n v="0"/>
    <n v="0"/>
  </r>
  <r>
    <x v="9"/>
    <x v="5"/>
    <n v="0"/>
    <n v="0"/>
    <n v="0"/>
  </r>
  <r>
    <x v="10"/>
    <x v="5"/>
    <n v="0"/>
    <n v="0"/>
    <n v="0"/>
  </r>
  <r>
    <x v="11"/>
    <x v="5"/>
    <n v="0"/>
    <n v="0"/>
    <n v="0"/>
  </r>
  <r>
    <x v="12"/>
    <x v="5"/>
    <n v="0"/>
    <n v="0"/>
    <n v="0"/>
  </r>
  <r>
    <x v="13"/>
    <x v="5"/>
    <n v="1"/>
    <n v="1"/>
    <n v="0"/>
  </r>
  <r>
    <x v="14"/>
    <x v="5"/>
    <n v="0"/>
    <n v="0"/>
    <n v="0"/>
  </r>
  <r>
    <x v="15"/>
    <x v="5"/>
    <n v="0"/>
    <n v="0"/>
    <n v="0"/>
  </r>
</pivotCacheRecords>
</file>

<file path=xl/pivotCache/pivotCacheRecords6.xml><?xml version="1.0" encoding="utf-8"?>
<pivotCacheRecords xmlns="http://schemas.openxmlformats.org/spreadsheetml/2006/main" xmlns:r="http://schemas.openxmlformats.org/officeDocument/2006/relationships" count="173">
  <r>
    <x v="0"/>
    <x v="0"/>
    <x v="0"/>
    <n v="2006"/>
    <n v="1"/>
    <n v="59"/>
    <n v="56"/>
    <n v="45"/>
    <n v="48"/>
    <n v="20"/>
    <n v="48"/>
    <n v="43"/>
    <n v="36"/>
    <n v="48"/>
    <n v="155"/>
    <s v="―"/>
    <s v="―"/>
    <n v="56"/>
    <n v="36"/>
    <n v="23"/>
    <n v="31"/>
    <n v="21"/>
    <n v="12"/>
    <n v="258"/>
    <n v="3"/>
    <n v="53"/>
    <n v="36"/>
    <n v="21"/>
    <n v="15"/>
    <n v="61"/>
    <n v="468"/>
    <n v="35"/>
    <n v="17"/>
    <n v="57"/>
    <n v="22"/>
    <n v="27"/>
    <n v="58"/>
    <n v="137"/>
    <n v="404"/>
    <n v="334"/>
    <n v="258"/>
    <n v="128"/>
    <n v="61"/>
    <n v="468"/>
    <n v="131"/>
    <n v="27"/>
    <n v="58"/>
    <n v="137"/>
  </r>
  <r>
    <x v="0"/>
    <x v="0"/>
    <x v="1"/>
    <n v="23934"/>
    <n v="2"/>
    <n v="362"/>
    <n v="322"/>
    <n v="224"/>
    <n v="646"/>
    <n v="425"/>
    <n v="1004"/>
    <n v="1554"/>
    <n v="291"/>
    <n v="354"/>
    <n v="1103"/>
    <s v="―"/>
    <s v="―"/>
    <n v="292"/>
    <n v="218"/>
    <n v="136"/>
    <n v="885"/>
    <n v="135"/>
    <n v="44"/>
    <n v="4035"/>
    <n v="66"/>
    <n v="294"/>
    <n v="1049"/>
    <n v="52"/>
    <n v="91"/>
    <n v="499"/>
    <n v="5473"/>
    <n v="143"/>
    <n v="191"/>
    <n v="729"/>
    <n v="522"/>
    <n v="173"/>
    <n v="309"/>
    <n v="2311"/>
    <n v="5184"/>
    <n v="2813"/>
    <n v="4035"/>
    <n v="1552"/>
    <n v="499"/>
    <n v="5473"/>
    <n v="1585"/>
    <n v="173"/>
    <n v="309"/>
    <n v="2311"/>
  </r>
  <r>
    <x v="0"/>
    <x v="0"/>
    <x v="2"/>
    <n v="15769"/>
    <n v="1"/>
    <n v="172"/>
    <n v="134"/>
    <n v="102"/>
    <n v="416"/>
    <n v="309"/>
    <n v="873"/>
    <n v="1099"/>
    <n v="159"/>
    <n v="189"/>
    <n v="501"/>
    <s v="―"/>
    <s v="―"/>
    <n v="139"/>
    <n v="140"/>
    <n v="52"/>
    <n v="789"/>
    <n v="56"/>
    <n v="30"/>
    <n v="2495"/>
    <n v="53"/>
    <n v="144"/>
    <n v="895"/>
    <n v="30"/>
    <n v="40"/>
    <n v="300"/>
    <n v="3753"/>
    <n v="76"/>
    <n v="110"/>
    <n v="427"/>
    <n v="326"/>
    <n v="98"/>
    <n v="150"/>
    <n v="1711"/>
    <n v="3454"/>
    <n v="1707"/>
    <n v="2495"/>
    <n v="1162"/>
    <n v="300"/>
    <n v="3753"/>
    <n v="939"/>
    <n v="98"/>
    <n v="150"/>
    <n v="1711"/>
  </r>
  <r>
    <x v="0"/>
    <x v="0"/>
    <x v="3"/>
    <n v="8150"/>
    <n v="1"/>
    <n v="190"/>
    <n v="188"/>
    <n v="122"/>
    <n v="230"/>
    <n v="116"/>
    <n v="131"/>
    <n v="455"/>
    <n v="132"/>
    <n v="165"/>
    <n v="602"/>
    <s v="―"/>
    <s v="―"/>
    <n v="153"/>
    <n v="78"/>
    <n v="84"/>
    <n v="96"/>
    <n v="79"/>
    <n v="14"/>
    <n v="1540"/>
    <n v="13"/>
    <n v="150"/>
    <n v="154"/>
    <n v="22"/>
    <n v="51"/>
    <n v="199"/>
    <n v="1720"/>
    <n v="67"/>
    <n v="81"/>
    <n v="302"/>
    <n v="196"/>
    <n v="75"/>
    <n v="144"/>
    <n v="600"/>
    <n v="1730"/>
    <n v="1106"/>
    <n v="1540"/>
    <n v="390"/>
    <n v="199"/>
    <n v="1720"/>
    <n v="646"/>
    <n v="75"/>
    <n v="144"/>
    <n v="600"/>
  </r>
  <r>
    <x v="0"/>
    <x v="1"/>
    <x v="0"/>
    <n v="3"/>
    <n v="0"/>
    <n v="0"/>
    <n v="0"/>
    <n v="0"/>
    <n v="0"/>
    <n v="0"/>
    <n v="0"/>
    <n v="0"/>
    <n v="0"/>
    <n v="0"/>
    <n v="0"/>
    <s v="―"/>
    <s v="―"/>
    <n v="0"/>
    <n v="0"/>
    <n v="0"/>
    <n v="0"/>
    <n v="0"/>
    <n v="0"/>
    <n v="0"/>
    <n v="0"/>
    <n v="1"/>
    <n v="0"/>
    <n v="0"/>
    <n v="0"/>
    <n v="0"/>
    <n v="1"/>
    <n v="0"/>
    <n v="0"/>
    <n v="0"/>
    <n v="0"/>
    <n v="0"/>
    <n v="0"/>
    <n v="1"/>
    <n v="0"/>
    <n v="0"/>
    <n v="0"/>
    <n v="1"/>
    <n v="0"/>
    <n v="1"/>
    <n v="0"/>
    <n v="0"/>
    <n v="0"/>
    <n v="1"/>
  </r>
  <r>
    <x v="0"/>
    <x v="1"/>
    <x v="1"/>
    <n v="12"/>
    <n v="0"/>
    <n v="0"/>
    <n v="0"/>
    <n v="0"/>
    <n v="0"/>
    <n v="0"/>
    <n v="0"/>
    <n v="0"/>
    <n v="0"/>
    <n v="0"/>
    <n v="0"/>
    <s v="―"/>
    <s v="―"/>
    <n v="0"/>
    <n v="0"/>
    <n v="0"/>
    <n v="0"/>
    <n v="0"/>
    <n v="0"/>
    <n v="0"/>
    <n v="0"/>
    <n v="1"/>
    <n v="0"/>
    <n v="0"/>
    <n v="0"/>
    <n v="0"/>
    <n v="5"/>
    <n v="0"/>
    <n v="0"/>
    <n v="0"/>
    <n v="0"/>
    <n v="0"/>
    <n v="0"/>
    <n v="6"/>
    <n v="0"/>
    <n v="0"/>
    <n v="0"/>
    <n v="1"/>
    <n v="0"/>
    <n v="5"/>
    <n v="0"/>
    <n v="0"/>
    <n v="0"/>
    <n v="6"/>
  </r>
  <r>
    <x v="0"/>
    <x v="2"/>
    <x v="0"/>
    <n v="0"/>
    <n v="0"/>
    <n v="0"/>
    <n v="0"/>
    <n v="0"/>
    <n v="0"/>
    <n v="0"/>
    <n v="0"/>
    <n v="0"/>
    <n v="0"/>
    <n v="0"/>
    <n v="0"/>
    <s v="―"/>
    <s v="―"/>
    <n v="0"/>
    <n v="0"/>
    <n v="0"/>
    <n v="0"/>
    <n v="0"/>
    <n v="0"/>
    <m/>
    <n v="0"/>
    <n v="0"/>
    <n v="0"/>
    <n v="0"/>
    <n v="0"/>
    <n v="0"/>
    <n v="0"/>
    <n v="0"/>
    <n v="0"/>
    <n v="0"/>
    <n v="0"/>
    <n v="0"/>
    <n v="0"/>
    <n v="0"/>
    <n v="0"/>
    <n v="0"/>
    <n v="0"/>
    <n v="0"/>
    <n v="0"/>
    <n v="0"/>
    <n v="0"/>
    <n v="0"/>
    <n v="0"/>
    <n v="0"/>
  </r>
  <r>
    <x v="0"/>
    <x v="2"/>
    <x v="1"/>
    <n v="0"/>
    <n v="0"/>
    <n v="0"/>
    <n v="0"/>
    <n v="0"/>
    <n v="0"/>
    <n v="0"/>
    <n v="0"/>
    <n v="0"/>
    <n v="0"/>
    <n v="0"/>
    <n v="0"/>
    <s v="―"/>
    <s v="―"/>
    <n v="0"/>
    <n v="0"/>
    <n v="0"/>
    <n v="0"/>
    <n v="0"/>
    <n v="0"/>
    <m/>
    <n v="0"/>
    <n v="0"/>
    <n v="0"/>
    <n v="0"/>
    <n v="0"/>
    <n v="0"/>
    <n v="0"/>
    <n v="0"/>
    <n v="0"/>
    <n v="0"/>
    <n v="0"/>
    <n v="0"/>
    <n v="0"/>
    <n v="0"/>
    <n v="0"/>
    <n v="0"/>
    <n v="0"/>
    <n v="0"/>
    <n v="0"/>
    <n v="0"/>
    <n v="0"/>
    <n v="0"/>
    <n v="0"/>
    <n v="0"/>
  </r>
  <r>
    <x v="0"/>
    <x v="3"/>
    <x v="0"/>
    <n v="0"/>
    <n v="0"/>
    <n v="0"/>
    <n v="0"/>
    <n v="0"/>
    <n v="0"/>
    <n v="0"/>
    <n v="0"/>
    <n v="0"/>
    <n v="0"/>
    <n v="0"/>
    <n v="0"/>
    <s v="―"/>
    <s v="―"/>
    <n v="0"/>
    <n v="0"/>
    <n v="0"/>
    <n v="0"/>
    <n v="0"/>
    <n v="0"/>
    <n v="0"/>
    <n v="0"/>
    <n v="0"/>
    <n v="0"/>
    <n v="0"/>
    <n v="0"/>
    <n v="0"/>
    <n v="0"/>
    <n v="0"/>
    <n v="0"/>
    <n v="0"/>
    <n v="0"/>
    <n v="0"/>
    <n v="0"/>
    <n v="0"/>
    <n v="0"/>
    <n v="0"/>
    <n v="0"/>
    <n v="0"/>
    <n v="0"/>
    <n v="0"/>
    <n v="0"/>
    <n v="0"/>
    <n v="0"/>
    <n v="0"/>
  </r>
  <r>
    <x v="0"/>
    <x v="3"/>
    <x v="1"/>
    <n v="0"/>
    <n v="0"/>
    <n v="0"/>
    <n v="0"/>
    <n v="0"/>
    <n v="0"/>
    <n v="0"/>
    <n v="0"/>
    <n v="0"/>
    <n v="0"/>
    <n v="0"/>
    <n v="0"/>
    <s v="―"/>
    <s v="―"/>
    <n v="0"/>
    <n v="0"/>
    <n v="0"/>
    <n v="0"/>
    <n v="0"/>
    <n v="0"/>
    <n v="0"/>
    <n v="0"/>
    <n v="0"/>
    <n v="0"/>
    <n v="0"/>
    <n v="0"/>
    <n v="0"/>
    <n v="0"/>
    <n v="0"/>
    <n v="0"/>
    <n v="0"/>
    <n v="0"/>
    <n v="0"/>
    <n v="0"/>
    <n v="0"/>
    <n v="0"/>
    <n v="0"/>
    <n v="0"/>
    <n v="0"/>
    <n v="0"/>
    <n v="0"/>
    <n v="0"/>
    <n v="0"/>
    <n v="0"/>
    <n v="0"/>
  </r>
  <r>
    <x v="0"/>
    <x v="4"/>
    <x v="0"/>
    <n v="265"/>
    <n v="1"/>
    <n v="6"/>
    <n v="7"/>
    <n v="6"/>
    <n v="4"/>
    <n v="2"/>
    <n v="4"/>
    <n v="2"/>
    <n v="5"/>
    <n v="4"/>
    <n v="10"/>
    <s v="―"/>
    <s v="―"/>
    <n v="6"/>
    <n v="7"/>
    <n v="3"/>
    <n v="3"/>
    <n v="2"/>
    <n v="5"/>
    <n v="27"/>
    <n v="1"/>
    <n v="7"/>
    <n v="5"/>
    <n v="10"/>
    <n v="2"/>
    <n v="19"/>
    <n v="53"/>
    <n v="4"/>
    <n v="3"/>
    <n v="5"/>
    <n v="6"/>
    <n v="7"/>
    <n v="19"/>
    <n v="20"/>
    <n v="41"/>
    <n v="36"/>
    <n v="27"/>
    <n v="25"/>
    <n v="19"/>
    <n v="53"/>
    <n v="18"/>
    <n v="7"/>
    <n v="19"/>
    <n v="20"/>
  </r>
  <r>
    <x v="0"/>
    <x v="4"/>
    <x v="1"/>
    <n v="1608"/>
    <n v="2"/>
    <n v="24"/>
    <n v="40"/>
    <n v="29"/>
    <n v="19"/>
    <n v="7"/>
    <n v="22"/>
    <n v="26"/>
    <n v="51"/>
    <n v="15"/>
    <n v="36"/>
    <s v="―"/>
    <s v="―"/>
    <n v="29"/>
    <n v="15"/>
    <n v="11"/>
    <n v="7"/>
    <n v="5"/>
    <n v="14"/>
    <n v="169"/>
    <n v="12"/>
    <n v="45"/>
    <n v="25"/>
    <n v="22"/>
    <n v="10"/>
    <n v="128"/>
    <n v="431"/>
    <n v="18"/>
    <n v="26"/>
    <n v="25"/>
    <n v="50"/>
    <n v="58"/>
    <n v="68"/>
    <n v="169"/>
    <n v="235"/>
    <n v="117"/>
    <n v="169"/>
    <n v="114"/>
    <n v="128"/>
    <n v="431"/>
    <n v="119"/>
    <n v="58"/>
    <n v="68"/>
    <n v="169"/>
  </r>
  <r>
    <x v="0"/>
    <x v="5"/>
    <x v="0"/>
    <n v="261"/>
    <n v="0"/>
    <n v="1"/>
    <n v="4"/>
    <n v="4"/>
    <n v="19"/>
    <n v="8"/>
    <n v="7"/>
    <n v="8"/>
    <n v="2"/>
    <n v="3"/>
    <n v="3"/>
    <s v="―"/>
    <s v="―"/>
    <n v="4"/>
    <n v="5"/>
    <n v="1"/>
    <n v="1"/>
    <n v="1"/>
    <n v="0"/>
    <n v="23"/>
    <n v="0"/>
    <n v="3"/>
    <n v="9"/>
    <n v="0"/>
    <n v="2"/>
    <n v="5"/>
    <n v="83"/>
    <n v="1"/>
    <n v="2"/>
    <n v="17"/>
    <n v="9"/>
    <n v="3"/>
    <n v="3"/>
    <n v="30"/>
    <n v="56"/>
    <n v="15"/>
    <n v="23"/>
    <n v="14"/>
    <n v="5"/>
    <n v="83"/>
    <n v="29"/>
    <n v="3"/>
    <n v="3"/>
    <n v="30"/>
  </r>
  <r>
    <x v="0"/>
    <x v="5"/>
    <x v="1"/>
    <n v="9442"/>
    <n v="0"/>
    <n v="11"/>
    <n v="58"/>
    <n v="26"/>
    <n v="333"/>
    <n v="203"/>
    <n v="597"/>
    <n v="1066"/>
    <n v="26"/>
    <n v="14"/>
    <n v="126"/>
    <s v="―"/>
    <s v="―"/>
    <n v="37"/>
    <n v="47"/>
    <n v="1"/>
    <n v="782"/>
    <n v="20"/>
    <n v="0"/>
    <n v="1181"/>
    <n v="0"/>
    <n v="6"/>
    <n v="826"/>
    <n v="0"/>
    <n v="14"/>
    <n v="77"/>
    <n v="2168"/>
    <n v="2"/>
    <n v="68"/>
    <n v="191"/>
    <n v="421"/>
    <n v="8"/>
    <n v="4"/>
    <n v="1129"/>
    <n v="2334"/>
    <n v="1013"/>
    <n v="1181"/>
    <n v="846"/>
    <n v="77"/>
    <n v="2168"/>
    <n v="682"/>
    <n v="8"/>
    <n v="4"/>
    <n v="1129"/>
  </r>
  <r>
    <x v="0"/>
    <x v="6"/>
    <x v="0"/>
    <n v="5"/>
    <n v="0"/>
    <n v="0"/>
    <n v="0"/>
    <n v="0"/>
    <n v="0"/>
    <n v="0"/>
    <n v="0"/>
    <n v="1"/>
    <n v="0"/>
    <n v="0"/>
    <n v="0"/>
    <s v="―"/>
    <s v="―"/>
    <n v="0"/>
    <n v="0"/>
    <n v="0"/>
    <n v="0"/>
    <n v="0"/>
    <n v="0"/>
    <n v="4"/>
    <n v="0"/>
    <n v="0"/>
    <n v="0"/>
    <n v="0"/>
    <n v="0"/>
    <n v="0"/>
    <n v="0"/>
    <n v="0"/>
    <n v="0"/>
    <n v="0"/>
    <n v="0"/>
    <n v="0"/>
    <n v="0"/>
    <n v="0"/>
    <n v="1"/>
    <n v="0"/>
    <n v="4"/>
    <n v="0"/>
    <n v="0"/>
    <n v="0"/>
    <n v="0"/>
    <n v="0"/>
    <n v="0"/>
    <n v="0"/>
  </r>
  <r>
    <x v="0"/>
    <x v="6"/>
    <x v="1"/>
    <n v="131"/>
    <n v="0"/>
    <n v="0"/>
    <n v="0"/>
    <n v="0"/>
    <n v="0"/>
    <n v="0"/>
    <n v="0"/>
    <n v="0"/>
    <n v="0"/>
    <n v="0"/>
    <n v="0"/>
    <s v="―"/>
    <s v="―"/>
    <n v="0"/>
    <n v="0"/>
    <n v="0"/>
    <n v="0"/>
    <n v="0"/>
    <n v="0"/>
    <n v="131"/>
    <n v="0"/>
    <n v="0"/>
    <n v="0"/>
    <n v="0"/>
    <n v="0"/>
    <n v="0"/>
    <n v="0"/>
    <n v="0"/>
    <n v="0"/>
    <n v="0"/>
    <n v="0"/>
    <n v="0"/>
    <n v="0"/>
    <n v="0"/>
    <n v="0"/>
    <n v="0"/>
    <n v="131"/>
    <n v="0"/>
    <n v="0"/>
    <n v="0"/>
    <n v="0"/>
    <n v="0"/>
    <n v="0"/>
    <n v="0"/>
  </r>
  <r>
    <x v="0"/>
    <x v="7"/>
    <x v="0"/>
    <n v="9"/>
    <n v="0"/>
    <n v="0"/>
    <n v="0"/>
    <n v="0"/>
    <n v="0"/>
    <n v="0"/>
    <n v="0"/>
    <n v="1"/>
    <n v="1"/>
    <n v="0"/>
    <n v="0"/>
    <s v="―"/>
    <s v="―"/>
    <n v="0"/>
    <n v="0"/>
    <n v="0"/>
    <n v="0"/>
    <n v="0"/>
    <n v="0"/>
    <n v="1"/>
    <n v="0"/>
    <n v="0"/>
    <n v="1"/>
    <n v="0"/>
    <n v="0"/>
    <n v="0"/>
    <n v="0"/>
    <n v="0"/>
    <n v="3"/>
    <n v="0"/>
    <n v="0"/>
    <n v="1"/>
    <n v="1"/>
    <n v="0"/>
    <n v="2"/>
    <n v="0"/>
    <n v="1"/>
    <n v="1"/>
    <n v="0"/>
    <n v="0"/>
    <n v="3"/>
    <n v="1"/>
    <n v="1"/>
    <n v="0"/>
  </r>
  <r>
    <x v="0"/>
    <x v="7"/>
    <x v="1"/>
    <n v="27"/>
    <n v="0"/>
    <n v="0"/>
    <n v="0"/>
    <n v="0"/>
    <n v="0"/>
    <n v="0"/>
    <n v="0"/>
    <n v="2"/>
    <n v="3"/>
    <n v="0"/>
    <n v="0"/>
    <s v="―"/>
    <s v="―"/>
    <n v="0"/>
    <n v="0"/>
    <n v="0"/>
    <n v="0"/>
    <n v="0"/>
    <n v="0"/>
    <n v="2"/>
    <n v="0"/>
    <n v="0"/>
    <n v="1"/>
    <n v="0"/>
    <n v="0"/>
    <n v="0"/>
    <n v="0"/>
    <n v="0"/>
    <n v="8"/>
    <n v="0"/>
    <n v="0"/>
    <n v="10"/>
    <n v="1"/>
    <n v="0"/>
    <n v="5"/>
    <n v="0"/>
    <n v="2"/>
    <n v="1"/>
    <n v="0"/>
    <n v="0"/>
    <n v="8"/>
    <n v="10"/>
    <n v="1"/>
    <n v="0"/>
  </r>
  <r>
    <x v="0"/>
    <x v="8"/>
    <x v="0"/>
    <n v="96"/>
    <n v="0"/>
    <n v="0"/>
    <n v="1"/>
    <n v="0"/>
    <n v="2"/>
    <n v="1"/>
    <n v="9"/>
    <n v="4"/>
    <n v="2"/>
    <n v="1"/>
    <n v="1"/>
    <s v="―"/>
    <s v="―"/>
    <n v="2"/>
    <n v="1"/>
    <n v="0"/>
    <n v="0"/>
    <n v="1"/>
    <n v="2"/>
    <n v="10"/>
    <n v="0"/>
    <n v="1"/>
    <n v="4"/>
    <n v="0"/>
    <n v="0"/>
    <n v="3"/>
    <n v="35"/>
    <n v="0"/>
    <n v="0"/>
    <n v="1"/>
    <n v="0"/>
    <n v="1"/>
    <n v="2"/>
    <n v="12"/>
    <n v="20"/>
    <n v="7"/>
    <n v="10"/>
    <n v="5"/>
    <n v="3"/>
    <n v="35"/>
    <n v="1"/>
    <n v="1"/>
    <n v="2"/>
    <n v="12"/>
  </r>
  <r>
    <x v="0"/>
    <x v="8"/>
    <x v="1"/>
    <n v="1803"/>
    <n v="0"/>
    <n v="0"/>
    <n v="7"/>
    <n v="0"/>
    <n v="74"/>
    <n v="2"/>
    <n v="165"/>
    <n v="171"/>
    <n v="36"/>
    <n v="17"/>
    <n v="11"/>
    <s v="―"/>
    <s v="―"/>
    <n v="23"/>
    <n v="8"/>
    <n v="0"/>
    <n v="0"/>
    <n v="15"/>
    <n v="17"/>
    <n v="361"/>
    <n v="0"/>
    <n v="1"/>
    <n v="112"/>
    <n v="0"/>
    <n v="0"/>
    <n v="31"/>
    <n v="538"/>
    <n v="0"/>
    <n v="0"/>
    <n v="1"/>
    <n v="0"/>
    <n v="7"/>
    <n v="2"/>
    <n v="204"/>
    <n v="472"/>
    <n v="74"/>
    <n v="361"/>
    <n v="113"/>
    <n v="31"/>
    <n v="538"/>
    <n v="1"/>
    <n v="7"/>
    <n v="2"/>
    <n v="204"/>
  </r>
  <r>
    <x v="0"/>
    <x v="9"/>
    <x v="0"/>
    <n v="379"/>
    <n v="0"/>
    <n v="19"/>
    <n v="11"/>
    <n v="7"/>
    <n v="7"/>
    <n v="1"/>
    <n v="19"/>
    <n v="4"/>
    <n v="10"/>
    <n v="16"/>
    <n v="45"/>
    <s v="―"/>
    <s v="―"/>
    <n v="13"/>
    <n v="3"/>
    <n v="6"/>
    <n v="8"/>
    <n v="8"/>
    <n v="0"/>
    <n v="40"/>
    <n v="1"/>
    <n v="11"/>
    <n v="2"/>
    <n v="1"/>
    <n v="4"/>
    <n v="9"/>
    <n v="81"/>
    <n v="5"/>
    <n v="1"/>
    <n v="11"/>
    <n v="4"/>
    <n v="1"/>
    <n v="8"/>
    <n v="23"/>
    <n v="94"/>
    <n v="83"/>
    <n v="40"/>
    <n v="19"/>
    <n v="9"/>
    <n v="81"/>
    <n v="21"/>
    <n v="1"/>
    <n v="8"/>
    <n v="23"/>
  </r>
  <r>
    <x v="0"/>
    <x v="9"/>
    <x v="1"/>
    <n v="3097"/>
    <n v="0"/>
    <n v="116"/>
    <n v="48"/>
    <n v="32"/>
    <n v="44"/>
    <n v="4"/>
    <n v="104"/>
    <n v="69"/>
    <n v="61"/>
    <n v="124"/>
    <n v="408"/>
    <s v="―"/>
    <s v="―"/>
    <n v="85"/>
    <n v="30"/>
    <n v="22"/>
    <n v="34"/>
    <n v="38"/>
    <n v="0"/>
    <n v="302"/>
    <n v="12"/>
    <n v="71"/>
    <n v="17"/>
    <n v="1"/>
    <n v="9"/>
    <n v="42"/>
    <n v="751"/>
    <n v="8"/>
    <n v="10"/>
    <n v="345"/>
    <n v="22"/>
    <n v="5"/>
    <n v="80"/>
    <n v="203"/>
    <n v="602"/>
    <n v="617"/>
    <n v="302"/>
    <n v="110"/>
    <n v="42"/>
    <n v="751"/>
    <n v="385"/>
    <n v="5"/>
    <n v="80"/>
    <n v="203"/>
  </r>
  <r>
    <x v="0"/>
    <x v="10"/>
    <x v="0"/>
    <n v="8"/>
    <n v="0"/>
    <n v="0"/>
    <n v="1"/>
    <n v="0"/>
    <n v="1"/>
    <n v="0"/>
    <n v="0"/>
    <n v="0"/>
    <n v="0"/>
    <n v="0"/>
    <n v="3"/>
    <s v="―"/>
    <s v="―"/>
    <n v="0"/>
    <n v="0"/>
    <n v="0"/>
    <n v="0"/>
    <n v="0"/>
    <n v="0"/>
    <n v="0"/>
    <n v="0"/>
    <n v="1"/>
    <n v="0"/>
    <n v="0"/>
    <n v="0"/>
    <n v="0"/>
    <n v="2"/>
    <n v="0"/>
    <n v="0"/>
    <n v="0"/>
    <n v="0"/>
    <n v="0"/>
    <n v="0"/>
    <n v="0"/>
    <n v="2"/>
    <n v="3"/>
    <n v="0"/>
    <n v="1"/>
    <n v="0"/>
    <n v="2"/>
    <n v="0"/>
    <n v="0"/>
    <n v="0"/>
    <n v="0"/>
  </r>
  <r>
    <x v="0"/>
    <x v="10"/>
    <x v="1"/>
    <n v="140"/>
    <n v="0"/>
    <n v="0"/>
    <n v="43"/>
    <n v="0"/>
    <n v="1"/>
    <n v="0"/>
    <n v="0"/>
    <n v="0"/>
    <n v="0"/>
    <n v="0"/>
    <n v="44"/>
    <s v="―"/>
    <s v="―"/>
    <n v="0"/>
    <n v="0"/>
    <n v="0"/>
    <n v="0"/>
    <n v="0"/>
    <n v="0"/>
    <n v="0"/>
    <n v="0"/>
    <n v="2"/>
    <n v="0"/>
    <n v="0"/>
    <n v="0"/>
    <n v="0"/>
    <n v="50"/>
    <n v="0"/>
    <n v="0"/>
    <n v="0"/>
    <n v="0"/>
    <n v="0"/>
    <n v="0"/>
    <n v="0"/>
    <n v="44"/>
    <n v="44"/>
    <n v="0"/>
    <n v="2"/>
    <n v="0"/>
    <n v="50"/>
    <n v="0"/>
    <n v="0"/>
    <n v="0"/>
    <n v="0"/>
  </r>
  <r>
    <x v="0"/>
    <x v="11"/>
    <x v="0"/>
    <n v="234"/>
    <n v="0"/>
    <n v="5"/>
    <n v="0"/>
    <n v="2"/>
    <n v="2"/>
    <n v="0"/>
    <n v="1"/>
    <n v="1"/>
    <n v="4"/>
    <n v="2"/>
    <n v="9"/>
    <s v="―"/>
    <s v="―"/>
    <n v="14"/>
    <n v="10"/>
    <n v="0"/>
    <n v="1"/>
    <n v="1"/>
    <n v="0"/>
    <n v="31"/>
    <n v="0"/>
    <n v="14"/>
    <n v="6"/>
    <n v="1"/>
    <n v="2"/>
    <n v="7"/>
    <n v="77"/>
    <n v="17"/>
    <n v="5"/>
    <n v="2"/>
    <n v="0"/>
    <n v="2"/>
    <n v="3"/>
    <n v="15"/>
    <n v="17"/>
    <n v="35"/>
    <n v="31"/>
    <n v="23"/>
    <n v="7"/>
    <n v="77"/>
    <n v="24"/>
    <n v="2"/>
    <n v="3"/>
    <n v="15"/>
  </r>
  <r>
    <x v="0"/>
    <x v="11"/>
    <x v="1"/>
    <n v="671"/>
    <n v="0"/>
    <n v="17"/>
    <n v="0"/>
    <n v="5"/>
    <n v="2"/>
    <n v="0"/>
    <n v="5"/>
    <n v="3"/>
    <n v="6"/>
    <n v="4"/>
    <n v="85"/>
    <s v="―"/>
    <s v="―"/>
    <n v="25"/>
    <n v="74"/>
    <n v="0"/>
    <n v="3"/>
    <n v="1"/>
    <n v="0"/>
    <n v="70"/>
    <n v="0"/>
    <n v="22"/>
    <n v="7"/>
    <n v="1"/>
    <n v="3"/>
    <n v="33"/>
    <n v="167"/>
    <n v="28"/>
    <n v="13"/>
    <n v="26"/>
    <n v="0"/>
    <n v="9"/>
    <n v="6"/>
    <n v="56"/>
    <n v="42"/>
    <n v="188"/>
    <n v="70"/>
    <n v="33"/>
    <n v="33"/>
    <n v="167"/>
    <n v="67"/>
    <n v="9"/>
    <n v="6"/>
    <n v="56"/>
  </r>
  <r>
    <x v="0"/>
    <x v="12"/>
    <x v="0"/>
    <n v="39"/>
    <n v="0"/>
    <n v="1"/>
    <n v="2"/>
    <n v="0"/>
    <n v="0"/>
    <n v="0"/>
    <n v="1"/>
    <n v="0"/>
    <n v="1"/>
    <n v="1"/>
    <n v="4"/>
    <s v="―"/>
    <s v="―"/>
    <n v="1"/>
    <n v="3"/>
    <n v="3"/>
    <n v="0"/>
    <n v="0"/>
    <n v="0"/>
    <n v="6"/>
    <n v="0"/>
    <n v="2"/>
    <n v="0"/>
    <n v="2"/>
    <n v="1"/>
    <n v="0"/>
    <n v="7"/>
    <n v="0"/>
    <n v="0"/>
    <n v="0"/>
    <n v="0"/>
    <n v="1"/>
    <n v="1"/>
    <n v="2"/>
    <n v="6"/>
    <n v="11"/>
    <n v="6"/>
    <n v="5"/>
    <n v="0"/>
    <n v="7"/>
    <n v="0"/>
    <n v="1"/>
    <n v="1"/>
    <n v="2"/>
  </r>
  <r>
    <x v="0"/>
    <x v="12"/>
    <x v="1"/>
    <n v="245"/>
    <n v="0"/>
    <n v="4"/>
    <n v="6"/>
    <n v="0"/>
    <n v="0"/>
    <n v="0"/>
    <n v="33"/>
    <n v="0"/>
    <n v="7"/>
    <n v="2"/>
    <n v="17"/>
    <s v="―"/>
    <s v="―"/>
    <n v="2"/>
    <n v="20"/>
    <n v="9"/>
    <n v="0"/>
    <n v="0"/>
    <n v="0"/>
    <n v="61"/>
    <n v="0"/>
    <n v="5"/>
    <n v="0"/>
    <n v="17"/>
    <n v="2"/>
    <n v="0"/>
    <n v="50"/>
    <n v="0"/>
    <n v="0"/>
    <n v="0"/>
    <n v="0"/>
    <n v="1"/>
    <n v="6"/>
    <n v="3"/>
    <n v="52"/>
    <n v="48"/>
    <n v="61"/>
    <n v="24"/>
    <n v="0"/>
    <n v="50"/>
    <n v="0"/>
    <n v="1"/>
    <n v="6"/>
    <n v="3"/>
  </r>
  <r>
    <x v="0"/>
    <x v="13"/>
    <x v="0"/>
    <n v="225"/>
    <n v="0"/>
    <n v="4"/>
    <n v="16"/>
    <n v="10"/>
    <n v="1"/>
    <n v="1"/>
    <n v="2"/>
    <n v="13"/>
    <n v="3"/>
    <n v="5"/>
    <n v="24"/>
    <s v="―"/>
    <s v="―"/>
    <n v="3"/>
    <n v="1"/>
    <n v="3"/>
    <n v="9"/>
    <n v="2"/>
    <n v="0"/>
    <n v="34"/>
    <n v="0"/>
    <n v="4"/>
    <n v="2"/>
    <n v="2"/>
    <n v="0"/>
    <n v="4"/>
    <n v="52"/>
    <n v="0"/>
    <n v="3"/>
    <n v="8"/>
    <n v="2"/>
    <n v="3"/>
    <n v="5"/>
    <n v="9"/>
    <n v="55"/>
    <n v="42"/>
    <n v="34"/>
    <n v="8"/>
    <n v="4"/>
    <n v="52"/>
    <n v="13"/>
    <n v="3"/>
    <n v="5"/>
    <n v="9"/>
  </r>
  <r>
    <x v="0"/>
    <x v="13"/>
    <x v="1"/>
    <n v="1684"/>
    <n v="0"/>
    <n v="60"/>
    <n v="79"/>
    <n v="53"/>
    <n v="5"/>
    <n v="8"/>
    <n v="7"/>
    <n v="58"/>
    <n v="19"/>
    <n v="9"/>
    <n v="100"/>
    <s v="―"/>
    <s v="―"/>
    <n v="51"/>
    <n v="2"/>
    <n v="12"/>
    <n v="20"/>
    <n v="7"/>
    <n v="0"/>
    <n v="351"/>
    <n v="0"/>
    <n v="10"/>
    <n v="5"/>
    <n v="3"/>
    <n v="0"/>
    <n v="16"/>
    <n v="411"/>
    <n v="0"/>
    <n v="66"/>
    <n v="95"/>
    <n v="26"/>
    <n v="5"/>
    <n v="21"/>
    <n v="185"/>
    <n v="298"/>
    <n v="192"/>
    <n v="351"/>
    <n v="18"/>
    <n v="16"/>
    <n v="411"/>
    <n v="187"/>
    <n v="5"/>
    <n v="21"/>
    <n v="185"/>
  </r>
  <r>
    <x v="0"/>
    <x v="14"/>
    <x v="0"/>
    <n v="153"/>
    <n v="0"/>
    <n v="4"/>
    <n v="6"/>
    <n v="8"/>
    <n v="2"/>
    <n v="4"/>
    <n v="2"/>
    <n v="0"/>
    <n v="3"/>
    <n v="9"/>
    <n v="27"/>
    <s v="―"/>
    <s v="―"/>
    <n v="5"/>
    <n v="1"/>
    <n v="1"/>
    <n v="3"/>
    <n v="2"/>
    <n v="1"/>
    <n v="23"/>
    <n v="0"/>
    <n v="3"/>
    <n v="2"/>
    <n v="2"/>
    <n v="0"/>
    <n v="4"/>
    <n v="22"/>
    <n v="1"/>
    <n v="0"/>
    <n v="4"/>
    <n v="0"/>
    <n v="1"/>
    <n v="9"/>
    <n v="4"/>
    <n v="38"/>
    <n v="40"/>
    <n v="23"/>
    <n v="7"/>
    <n v="4"/>
    <n v="22"/>
    <n v="5"/>
    <n v="1"/>
    <n v="9"/>
    <n v="4"/>
  </r>
  <r>
    <x v="0"/>
    <x v="14"/>
    <x v="1"/>
    <n v="958"/>
    <n v="0"/>
    <n v="17"/>
    <n v="7"/>
    <n v="33"/>
    <n v="2"/>
    <n v="102"/>
    <n v="2"/>
    <n v="0"/>
    <n v="7"/>
    <n v="22"/>
    <n v="93"/>
    <s v="―"/>
    <s v="―"/>
    <n v="9"/>
    <n v="2"/>
    <n v="1"/>
    <n v="6"/>
    <n v="4"/>
    <n v="3"/>
    <n v="156"/>
    <n v="0"/>
    <n v="5"/>
    <n v="2"/>
    <n v="2"/>
    <n v="0"/>
    <n v="45"/>
    <n v="180"/>
    <n v="1"/>
    <n v="0"/>
    <n v="21"/>
    <n v="0"/>
    <n v="3"/>
    <n v="70"/>
    <n v="163"/>
    <n v="192"/>
    <n v="118"/>
    <n v="156"/>
    <n v="9"/>
    <n v="45"/>
    <n v="180"/>
    <n v="22"/>
    <n v="3"/>
    <n v="70"/>
    <n v="163"/>
  </r>
  <r>
    <x v="0"/>
    <x v="15"/>
    <x v="0"/>
    <n v="87"/>
    <n v="0"/>
    <n v="6"/>
    <n v="4"/>
    <n v="3"/>
    <n v="1"/>
    <n v="0"/>
    <n v="0"/>
    <n v="4"/>
    <n v="0"/>
    <n v="5"/>
    <n v="6"/>
    <s v="―"/>
    <s v="―"/>
    <n v="3"/>
    <n v="3"/>
    <n v="1"/>
    <n v="3"/>
    <n v="1"/>
    <n v="2"/>
    <n v="15"/>
    <n v="1"/>
    <n v="1"/>
    <n v="3"/>
    <n v="1"/>
    <n v="1"/>
    <n v="4"/>
    <n v="9"/>
    <n v="4"/>
    <n v="0"/>
    <n v="1"/>
    <n v="0"/>
    <n v="1"/>
    <n v="3"/>
    <n v="1"/>
    <n v="23"/>
    <n v="19"/>
    <n v="15"/>
    <n v="7"/>
    <n v="4"/>
    <n v="9"/>
    <n v="5"/>
    <n v="1"/>
    <n v="3"/>
    <n v="1"/>
  </r>
  <r>
    <x v="0"/>
    <x v="15"/>
    <x v="1"/>
    <n v="692"/>
    <n v="0"/>
    <n v="26"/>
    <n v="7"/>
    <n v="32"/>
    <n v="18"/>
    <n v="0"/>
    <n v="0"/>
    <n v="34"/>
    <n v="0"/>
    <n v="121"/>
    <n v="49"/>
    <s v="―"/>
    <s v="―"/>
    <n v="6"/>
    <n v="11"/>
    <n v="1"/>
    <n v="3"/>
    <n v="2"/>
    <n v="6"/>
    <n v="120"/>
    <n v="42"/>
    <n v="1"/>
    <n v="3"/>
    <n v="1"/>
    <n v="29"/>
    <n v="38"/>
    <n v="74"/>
    <n v="42"/>
    <n v="0"/>
    <n v="1"/>
    <n v="0"/>
    <n v="8"/>
    <n v="16"/>
    <n v="1"/>
    <n v="238"/>
    <n v="78"/>
    <n v="120"/>
    <n v="76"/>
    <n v="38"/>
    <n v="74"/>
    <n v="43"/>
    <n v="8"/>
    <n v="16"/>
    <n v="1"/>
  </r>
  <r>
    <x v="0"/>
    <x v="16"/>
    <x v="0"/>
    <n v="106"/>
    <n v="0"/>
    <n v="7"/>
    <n v="4"/>
    <n v="3"/>
    <n v="0"/>
    <n v="0"/>
    <n v="1"/>
    <n v="1"/>
    <n v="5"/>
    <n v="2"/>
    <n v="16"/>
    <s v="―"/>
    <s v="―"/>
    <n v="2"/>
    <n v="1"/>
    <n v="5"/>
    <n v="1"/>
    <n v="2"/>
    <n v="2"/>
    <n v="18"/>
    <n v="0"/>
    <n v="3"/>
    <n v="1"/>
    <n v="0"/>
    <n v="2"/>
    <n v="2"/>
    <n v="14"/>
    <n v="2"/>
    <n v="0"/>
    <n v="3"/>
    <n v="0"/>
    <n v="3"/>
    <n v="3"/>
    <n v="3"/>
    <n v="23"/>
    <n v="29"/>
    <n v="18"/>
    <n v="6"/>
    <n v="2"/>
    <n v="14"/>
    <n v="5"/>
    <n v="3"/>
    <n v="3"/>
    <n v="3"/>
  </r>
  <r>
    <x v="0"/>
    <x v="16"/>
    <x v="1"/>
    <n v="1477"/>
    <n v="0"/>
    <n v="59"/>
    <n v="27"/>
    <n v="9"/>
    <n v="0"/>
    <n v="0"/>
    <n v="1"/>
    <n v="6"/>
    <n v="75"/>
    <n v="26"/>
    <n v="85"/>
    <s v="―"/>
    <s v="―"/>
    <n v="21"/>
    <n v="8"/>
    <n v="79"/>
    <n v="28"/>
    <n v="41"/>
    <n v="4"/>
    <n v="525"/>
    <n v="0"/>
    <n v="110"/>
    <n v="1"/>
    <n v="0"/>
    <n v="21"/>
    <n v="71"/>
    <n v="126"/>
    <n v="42"/>
    <n v="0"/>
    <n v="10"/>
    <n v="0"/>
    <n v="52"/>
    <n v="19"/>
    <n v="31"/>
    <n v="203"/>
    <n v="266"/>
    <n v="525"/>
    <n v="132"/>
    <n v="71"/>
    <n v="126"/>
    <n v="52"/>
    <n v="52"/>
    <n v="19"/>
    <n v="31"/>
  </r>
  <r>
    <x v="0"/>
    <x v="17"/>
    <x v="0"/>
    <n v="5"/>
    <n v="0"/>
    <n v="1"/>
    <n v="0"/>
    <n v="0"/>
    <n v="0"/>
    <n v="0"/>
    <n v="0"/>
    <n v="0"/>
    <n v="0"/>
    <n v="0"/>
    <n v="1"/>
    <s v="―"/>
    <s v="―"/>
    <n v="0"/>
    <n v="0"/>
    <n v="0"/>
    <n v="0"/>
    <n v="0"/>
    <n v="0"/>
    <n v="1"/>
    <n v="0"/>
    <n v="0"/>
    <n v="0"/>
    <n v="0"/>
    <n v="0"/>
    <n v="0"/>
    <n v="2"/>
    <n v="0"/>
    <n v="0"/>
    <n v="0"/>
    <n v="0"/>
    <n v="0"/>
    <n v="0"/>
    <n v="0"/>
    <n v="1"/>
    <n v="1"/>
    <n v="1"/>
    <n v="0"/>
    <n v="0"/>
    <n v="2"/>
    <n v="0"/>
    <n v="0"/>
    <n v="0"/>
    <n v="0"/>
  </r>
  <r>
    <x v="0"/>
    <x v="17"/>
    <x v="1"/>
    <n v="79"/>
    <n v="0"/>
    <n v="6"/>
    <n v="0"/>
    <n v="0"/>
    <n v="0"/>
    <n v="0"/>
    <n v="0"/>
    <n v="0"/>
    <n v="0"/>
    <n v="0"/>
    <n v="33"/>
    <s v="―"/>
    <s v="―"/>
    <n v="0"/>
    <n v="0"/>
    <n v="0"/>
    <n v="0"/>
    <n v="0"/>
    <n v="0"/>
    <n v="26"/>
    <n v="0"/>
    <n v="0"/>
    <n v="0"/>
    <n v="0"/>
    <n v="0"/>
    <n v="0"/>
    <n v="14"/>
    <n v="0"/>
    <n v="0"/>
    <n v="0"/>
    <n v="0"/>
    <n v="0"/>
    <n v="0"/>
    <n v="0"/>
    <n v="6"/>
    <n v="33"/>
    <n v="26"/>
    <n v="0"/>
    <n v="0"/>
    <n v="14"/>
    <n v="0"/>
    <n v="0"/>
    <n v="0"/>
    <n v="0"/>
  </r>
  <r>
    <x v="0"/>
    <x v="18"/>
    <x v="0"/>
    <n v="123"/>
    <n v="0"/>
    <n v="5"/>
    <n v="0"/>
    <n v="2"/>
    <n v="9"/>
    <n v="3"/>
    <n v="2"/>
    <n v="4"/>
    <n v="0"/>
    <n v="0"/>
    <n v="6"/>
    <s v="―"/>
    <s v="―"/>
    <n v="3"/>
    <n v="1"/>
    <n v="0"/>
    <n v="2"/>
    <n v="1"/>
    <n v="0"/>
    <n v="17"/>
    <n v="0"/>
    <n v="2"/>
    <n v="1"/>
    <n v="2"/>
    <n v="1"/>
    <n v="4"/>
    <n v="30"/>
    <n v="1"/>
    <n v="0"/>
    <n v="5"/>
    <n v="1"/>
    <n v="3"/>
    <n v="1"/>
    <n v="17"/>
    <n v="25"/>
    <n v="13"/>
    <n v="17"/>
    <n v="6"/>
    <n v="4"/>
    <n v="30"/>
    <n v="7"/>
    <n v="3"/>
    <n v="1"/>
    <n v="17"/>
  </r>
  <r>
    <x v="0"/>
    <x v="18"/>
    <x v="1"/>
    <n v="1460"/>
    <n v="0"/>
    <n v="22"/>
    <n v="0"/>
    <n v="5"/>
    <n v="148"/>
    <n v="99"/>
    <n v="68"/>
    <n v="119"/>
    <n v="0"/>
    <n v="0"/>
    <n v="16"/>
    <s v="―"/>
    <s v="―"/>
    <n v="4"/>
    <n v="1"/>
    <n v="0"/>
    <n v="2"/>
    <n v="2"/>
    <n v="0"/>
    <n v="172"/>
    <n v="0"/>
    <n v="15"/>
    <n v="50"/>
    <n v="5"/>
    <n v="3"/>
    <n v="18"/>
    <n v="508"/>
    <n v="2"/>
    <n v="0"/>
    <n v="14"/>
    <n v="3"/>
    <n v="7"/>
    <n v="16"/>
    <n v="161"/>
    <n v="461"/>
    <n v="25"/>
    <n v="172"/>
    <n v="73"/>
    <n v="18"/>
    <n v="508"/>
    <n v="19"/>
    <n v="7"/>
    <n v="16"/>
    <n v="161"/>
  </r>
  <r>
    <x v="0"/>
    <x v="19"/>
    <x v="0"/>
    <n v="8"/>
    <n v="0"/>
    <n v="0"/>
    <n v="0"/>
    <n v="0"/>
    <n v="0"/>
    <n v="0"/>
    <n v="0"/>
    <n v="0"/>
    <n v="0"/>
    <n v="0"/>
    <n v="0"/>
    <s v="―"/>
    <s v="―"/>
    <n v="0"/>
    <n v="0"/>
    <n v="0"/>
    <n v="0"/>
    <n v="0"/>
    <n v="0"/>
    <n v="8"/>
    <n v="0"/>
    <n v="0"/>
    <n v="0"/>
    <n v="0"/>
    <n v="0"/>
    <n v="0"/>
    <n v="0"/>
    <n v="0"/>
    <n v="0"/>
    <n v="0"/>
    <n v="0"/>
    <n v="0"/>
    <n v="0"/>
    <n v="0"/>
    <n v="0"/>
    <n v="0"/>
    <n v="8"/>
    <n v="0"/>
    <n v="0"/>
    <n v="0"/>
    <n v="0"/>
    <n v="0"/>
    <n v="0"/>
    <n v="0"/>
  </r>
  <r>
    <x v="0"/>
    <x v="19"/>
    <x v="1"/>
    <n v="408"/>
    <n v="0"/>
    <n v="0"/>
    <n v="0"/>
    <n v="0"/>
    <n v="0"/>
    <n v="0"/>
    <n v="0"/>
    <n v="0"/>
    <n v="0"/>
    <n v="0"/>
    <n v="0"/>
    <s v="―"/>
    <s v="―"/>
    <n v="0"/>
    <n v="0"/>
    <n v="0"/>
    <n v="0"/>
    <n v="0"/>
    <n v="0"/>
    <n v="408"/>
    <n v="0"/>
    <n v="0"/>
    <n v="0"/>
    <n v="0"/>
    <n v="0"/>
    <n v="0"/>
    <n v="0"/>
    <n v="0"/>
    <n v="0"/>
    <n v="0"/>
    <n v="0"/>
    <n v="0"/>
    <n v="0"/>
    <n v="0"/>
    <n v="0"/>
    <n v="0"/>
    <n v="408"/>
    <n v="0"/>
    <n v="0"/>
    <n v="0"/>
    <n v="0"/>
    <n v="0"/>
    <n v="0"/>
    <n v="0"/>
  </r>
  <r>
    <x v="0"/>
    <x v="20"/>
    <x v="0"/>
    <n v="1183"/>
    <n v="1"/>
    <n v="31"/>
    <n v="40"/>
    <n v="30"/>
    <n v="20"/>
    <n v="4"/>
    <n v="19"/>
    <n v="18"/>
    <n v="20"/>
    <n v="33"/>
    <n v="100"/>
    <s v="―"/>
    <s v="―"/>
    <n v="45"/>
    <n v="26"/>
    <n v="13"/>
    <n v="25"/>
    <n v="15"/>
    <n v="9"/>
    <n v="142"/>
    <n v="0"/>
    <n v="41"/>
    <n v="20"/>
    <n v="19"/>
    <n v="10"/>
    <n v="33"/>
    <n v="270"/>
    <n v="30"/>
    <n v="10"/>
    <n v="28"/>
    <n v="12"/>
    <n v="16"/>
    <n v="41"/>
    <n v="62"/>
    <n v="216"/>
    <n v="233"/>
    <n v="142"/>
    <n v="90"/>
    <n v="33"/>
    <n v="270"/>
    <n v="80"/>
    <n v="16"/>
    <n v="41"/>
    <n v="62"/>
  </r>
  <r>
    <x v="0"/>
    <x v="20"/>
    <x v="1"/>
    <n v="2448"/>
    <n v="2"/>
    <n v="75"/>
    <n v="83"/>
    <n v="64"/>
    <n v="39"/>
    <n v="10"/>
    <n v="47"/>
    <n v="37"/>
    <n v="45"/>
    <n v="63"/>
    <n v="219"/>
    <s v="―"/>
    <s v="―"/>
    <n v="87"/>
    <n v="46"/>
    <n v="25"/>
    <n v="45"/>
    <n v="33"/>
    <n v="18"/>
    <n v="295"/>
    <n v="0"/>
    <n v="70"/>
    <n v="27"/>
    <n v="35"/>
    <n v="23"/>
    <n v="77"/>
    <n v="572"/>
    <n v="53"/>
    <n v="27"/>
    <n v="66"/>
    <n v="33"/>
    <n v="39"/>
    <n v="69"/>
    <n v="124"/>
    <n v="465"/>
    <n v="473"/>
    <n v="295"/>
    <n v="155"/>
    <n v="77"/>
    <n v="572"/>
    <n v="179"/>
    <n v="39"/>
    <n v="69"/>
    <n v="124"/>
  </r>
  <r>
    <x v="0"/>
    <x v="21"/>
    <x v="0"/>
    <n v="345"/>
    <n v="0"/>
    <n v="17"/>
    <n v="8"/>
    <n v="10"/>
    <n v="12"/>
    <n v="6"/>
    <n v="13"/>
    <n v="6"/>
    <n v="7"/>
    <n v="6"/>
    <n v="33"/>
    <s v="―"/>
    <s v="―"/>
    <n v="3"/>
    <n v="4"/>
    <n v="6"/>
    <n v="3"/>
    <n v="1"/>
    <n v="2"/>
    <n v="48"/>
    <n v="0"/>
    <n v="5"/>
    <n v="2"/>
    <n v="2"/>
    <n v="2"/>
    <n v="11"/>
    <n v="78"/>
    <n v="2"/>
    <n v="2"/>
    <n v="12"/>
    <n v="3"/>
    <n v="6"/>
    <n v="10"/>
    <n v="25"/>
    <n v="85"/>
    <n v="52"/>
    <n v="48"/>
    <n v="11"/>
    <n v="11"/>
    <n v="78"/>
    <n v="19"/>
    <n v="6"/>
    <n v="10"/>
    <n v="25"/>
  </r>
  <r>
    <x v="0"/>
    <x v="21"/>
    <x v="1"/>
    <n v="2242"/>
    <n v="0"/>
    <n v="111"/>
    <n v="52"/>
    <n v="63"/>
    <n v="67"/>
    <n v="40"/>
    <n v="90"/>
    <n v="35"/>
    <n v="47"/>
    <n v="41"/>
    <n v="195"/>
    <s v="―"/>
    <s v="―"/>
    <n v="22"/>
    <n v="32"/>
    <n v="37"/>
    <n v="15"/>
    <n v="5"/>
    <n v="11"/>
    <n v="315"/>
    <n v="0"/>
    <n v="31"/>
    <n v="16"/>
    <n v="17"/>
    <n v="12"/>
    <n v="76"/>
    <n v="508"/>
    <n v="12"/>
    <n v="15"/>
    <n v="88"/>
    <n v="21"/>
    <n v="38"/>
    <n v="61"/>
    <n v="169"/>
    <n v="546"/>
    <n v="317"/>
    <n v="315"/>
    <n v="76"/>
    <n v="76"/>
    <n v="508"/>
    <n v="136"/>
    <n v="38"/>
    <n v="61"/>
    <n v="169"/>
  </r>
  <r>
    <x v="0"/>
    <x v="22"/>
    <x v="0"/>
    <n v="215"/>
    <n v="0"/>
    <n v="8"/>
    <n v="5"/>
    <n v="2"/>
    <n v="6"/>
    <n v="4"/>
    <n v="8"/>
    <n v="3"/>
    <n v="4"/>
    <n v="5"/>
    <n v="11"/>
    <s v="―"/>
    <s v="―"/>
    <n v="4"/>
    <n v="4"/>
    <n v="3"/>
    <n v="1"/>
    <n v="2"/>
    <n v="1"/>
    <n v="23"/>
    <n v="2"/>
    <n v="5"/>
    <n v="3"/>
    <n v="0"/>
    <n v="2"/>
    <n v="12"/>
    <n v="55"/>
    <n v="1"/>
    <n v="2"/>
    <n v="7"/>
    <n v="6"/>
    <n v="4"/>
    <n v="5"/>
    <n v="17"/>
    <n v="45"/>
    <n v="26"/>
    <n v="23"/>
    <n v="12"/>
    <n v="12"/>
    <n v="55"/>
    <n v="16"/>
    <n v="4"/>
    <n v="5"/>
    <n v="17"/>
  </r>
  <r>
    <x v="0"/>
    <x v="22"/>
    <x v="1"/>
    <n v="2943"/>
    <n v="0"/>
    <n v="99"/>
    <n v="77"/>
    <n v="29"/>
    <n v="90"/>
    <n v="69"/>
    <n v="123"/>
    <n v="48"/>
    <n v="51"/>
    <n v="69"/>
    <n v="135"/>
    <s v="―"/>
    <s v="―"/>
    <n v="52"/>
    <n v="52"/>
    <n v="36"/>
    <n v="15"/>
    <n v="29"/>
    <n v="15"/>
    <n v="296"/>
    <n v="24"/>
    <n v="72"/>
    <n v="40"/>
    <n v="0"/>
    <n v="27"/>
    <n v="155"/>
    <n v="780"/>
    <n v="17"/>
    <n v="23"/>
    <n v="81"/>
    <n v="79"/>
    <n v="53"/>
    <n v="71"/>
    <n v="236"/>
    <n v="655"/>
    <n v="334"/>
    <n v="296"/>
    <n v="163"/>
    <n v="155"/>
    <n v="780"/>
    <n v="200"/>
    <n v="53"/>
    <n v="71"/>
    <n v="236"/>
  </r>
  <r>
    <x v="0"/>
    <x v="23"/>
    <x v="0"/>
    <n v="99"/>
    <n v="0"/>
    <n v="2"/>
    <n v="1"/>
    <n v="3"/>
    <n v="3"/>
    <n v="1"/>
    <n v="0"/>
    <n v="3"/>
    <n v="3"/>
    <n v="1"/>
    <n v="6"/>
    <s v="―"/>
    <s v="―"/>
    <n v="2"/>
    <n v="1"/>
    <n v="0"/>
    <n v="1"/>
    <n v="3"/>
    <n v="0"/>
    <n v="17"/>
    <n v="0"/>
    <n v="1"/>
    <n v="0"/>
    <n v="0"/>
    <n v="1"/>
    <n v="2"/>
    <n v="28"/>
    <n v="1"/>
    <n v="1"/>
    <n v="5"/>
    <n v="0"/>
    <n v="0"/>
    <n v="0"/>
    <n v="13"/>
    <n v="17"/>
    <n v="13"/>
    <n v="17"/>
    <n v="2"/>
    <n v="2"/>
    <n v="28"/>
    <n v="7"/>
    <n v="0"/>
    <n v="0"/>
    <n v="13"/>
  </r>
  <r>
    <x v="0"/>
    <x v="23"/>
    <x v="1"/>
    <n v="2322"/>
    <n v="0"/>
    <n v="46"/>
    <n v="21"/>
    <n v="68"/>
    <n v="70"/>
    <n v="28"/>
    <n v="0"/>
    <n v="74"/>
    <n v="72"/>
    <n v="27"/>
    <n v="138"/>
    <s v="―"/>
    <s v="―"/>
    <n v="49"/>
    <n v="27"/>
    <n v="0"/>
    <n v="28"/>
    <n v="68"/>
    <n v="0"/>
    <n v="399"/>
    <n v="0"/>
    <n v="27"/>
    <n v="0"/>
    <n v="0"/>
    <n v="29"/>
    <n v="49"/>
    <n v="639"/>
    <n v="25"/>
    <n v="24"/>
    <n v="111"/>
    <n v="0"/>
    <n v="0"/>
    <n v="0"/>
    <n v="303"/>
    <n v="406"/>
    <n v="310"/>
    <n v="399"/>
    <n v="56"/>
    <n v="49"/>
    <n v="639"/>
    <n v="160"/>
    <n v="0"/>
    <n v="0"/>
    <n v="303"/>
  </r>
  <r>
    <x v="0"/>
    <x v="24"/>
    <x v="0"/>
    <n v="154"/>
    <n v="0"/>
    <n v="1"/>
    <n v="2"/>
    <n v="0"/>
    <n v="7"/>
    <n v="5"/>
    <n v="6"/>
    <n v="10"/>
    <n v="2"/>
    <n v="3"/>
    <n v="5"/>
    <s v="―"/>
    <s v="―"/>
    <n v="2"/>
    <n v="1"/>
    <n v="1"/>
    <n v="1"/>
    <n v="0"/>
    <n v="0"/>
    <n v="26"/>
    <n v="1"/>
    <n v="1"/>
    <n v="10"/>
    <n v="0"/>
    <n v="0"/>
    <n v="3"/>
    <n v="35"/>
    <n v="1"/>
    <n v="2"/>
    <n v="5"/>
    <n v="1"/>
    <n v="1"/>
    <n v="2"/>
    <n v="20"/>
    <n v="36"/>
    <n v="10"/>
    <n v="26"/>
    <n v="12"/>
    <n v="3"/>
    <n v="35"/>
    <n v="9"/>
    <n v="1"/>
    <n v="2"/>
    <n v="20"/>
  </r>
  <r>
    <x v="0"/>
    <x v="24"/>
    <x v="1"/>
    <n v="13979"/>
    <n v="0"/>
    <n v="31"/>
    <n v="89"/>
    <n v="0"/>
    <n v="380"/>
    <n v="278"/>
    <n v="744"/>
    <n v="1360"/>
    <n v="76"/>
    <n v="154"/>
    <n v="416"/>
    <s v="―"/>
    <s v="―"/>
    <n v="82"/>
    <n v="61"/>
    <n v="38"/>
    <n v="782"/>
    <n v="0"/>
    <n v="0"/>
    <n v="2730"/>
    <n v="42"/>
    <n v="94"/>
    <n v="966"/>
    <n v="0"/>
    <n v="0"/>
    <n v="142"/>
    <n v="2974"/>
    <n v="36"/>
    <n v="102"/>
    <n v="383"/>
    <n v="389"/>
    <n v="43"/>
    <n v="108"/>
    <n v="1479"/>
    <n v="3112"/>
    <n v="1379"/>
    <n v="2730"/>
    <n v="1102"/>
    <n v="142"/>
    <n v="2974"/>
    <n v="910"/>
    <n v="43"/>
    <n v="108"/>
    <n v="1479"/>
  </r>
  <r>
    <x v="0"/>
    <x v="25"/>
    <x v="0"/>
    <n v="10"/>
    <n v="0"/>
    <n v="0"/>
    <n v="0"/>
    <n v="0"/>
    <n v="0"/>
    <n v="0"/>
    <n v="2"/>
    <n v="3"/>
    <n v="0"/>
    <n v="0"/>
    <n v="0"/>
    <s v="―"/>
    <s v="―"/>
    <n v="0"/>
    <n v="0"/>
    <n v="0"/>
    <n v="0"/>
    <n v="0"/>
    <n v="0"/>
    <n v="2"/>
    <n v="0"/>
    <n v="0"/>
    <n v="1"/>
    <n v="0"/>
    <n v="0"/>
    <n v="0"/>
    <n v="2"/>
    <n v="0"/>
    <n v="0"/>
    <n v="0"/>
    <n v="0"/>
    <n v="0"/>
    <n v="0"/>
    <n v="0"/>
    <n v="5"/>
    <n v="0"/>
    <n v="2"/>
    <n v="1"/>
    <n v="0"/>
    <n v="2"/>
    <n v="0"/>
    <n v="0"/>
    <n v="0"/>
    <n v="0"/>
  </r>
  <r>
    <x v="1"/>
    <x v="26"/>
    <x v="0"/>
    <n v="1849"/>
    <n v="2"/>
    <n v="62"/>
    <n v="54"/>
    <n v="38"/>
    <n v="44"/>
    <n v="19"/>
    <n v="47"/>
    <n v="40"/>
    <n v="34"/>
    <n v="48"/>
    <n v="151"/>
    <s v="―"/>
    <s v="―"/>
    <n v="52"/>
    <n v="33"/>
    <n v="19"/>
    <n v="31"/>
    <n v="20"/>
    <n v="9"/>
    <n v="228"/>
    <n v="6"/>
    <n v="44"/>
    <n v="23"/>
    <n v="17"/>
    <n v="13"/>
    <n v="54"/>
    <n v="432"/>
    <n v="34"/>
    <n v="18"/>
    <n v="53"/>
    <n v="24"/>
    <n v="23"/>
    <n v="47"/>
    <n v="130"/>
    <n v="388"/>
    <n v="315"/>
    <n v="228"/>
    <n v="103"/>
    <n v="54"/>
    <n v="432"/>
    <n v="129"/>
    <n v="23"/>
    <n v="47"/>
    <n v="130"/>
  </r>
  <r>
    <x v="1"/>
    <x v="1"/>
    <x v="0"/>
    <n v="2"/>
    <n v="0"/>
    <n v="0"/>
    <n v="0"/>
    <n v="0"/>
    <n v="0"/>
    <n v="0"/>
    <n v="0"/>
    <n v="0"/>
    <n v="0"/>
    <n v="0"/>
    <n v="0"/>
    <s v="―"/>
    <s v="―"/>
    <n v="0"/>
    <n v="0"/>
    <n v="0"/>
    <n v="0"/>
    <n v="0"/>
    <n v="0"/>
    <n v="0"/>
    <n v="0"/>
    <n v="0"/>
    <n v="0"/>
    <n v="0"/>
    <n v="0"/>
    <n v="0"/>
    <n v="1"/>
    <n v="0"/>
    <n v="0"/>
    <n v="0"/>
    <n v="0"/>
    <n v="0"/>
    <n v="0"/>
    <n v="1"/>
    <n v="0"/>
    <n v="0"/>
    <n v="0"/>
    <n v="0"/>
    <n v="0"/>
    <n v="1"/>
    <n v="0"/>
    <n v="0"/>
    <n v="0"/>
    <n v="1"/>
  </r>
  <r>
    <x v="1"/>
    <x v="2"/>
    <x v="0"/>
    <n v="0"/>
    <n v="0"/>
    <n v="0"/>
    <n v="0"/>
    <n v="0"/>
    <n v="0"/>
    <n v="0"/>
    <n v="0"/>
    <n v="0"/>
    <n v="0"/>
    <n v="0"/>
    <n v="0"/>
    <s v="―"/>
    <s v="―"/>
    <n v="0"/>
    <n v="0"/>
    <n v="0"/>
    <n v="0"/>
    <n v="0"/>
    <n v="0"/>
    <n v="0"/>
    <n v="0"/>
    <n v="0"/>
    <n v="0"/>
    <n v="0"/>
    <n v="0"/>
    <n v="0"/>
    <n v="0"/>
    <n v="0"/>
    <n v="0"/>
    <n v="0"/>
    <n v="0"/>
    <n v="0"/>
    <n v="0"/>
    <n v="0"/>
    <n v="0"/>
    <n v="0"/>
    <n v="0"/>
    <n v="0"/>
    <n v="0"/>
    <n v="0"/>
    <n v="0"/>
    <n v="0"/>
    <n v="0"/>
    <n v="0"/>
  </r>
  <r>
    <x v="1"/>
    <x v="3"/>
    <x v="0"/>
    <n v="0"/>
    <n v="0"/>
    <n v="0"/>
    <n v="0"/>
    <n v="0"/>
    <n v="0"/>
    <n v="0"/>
    <n v="0"/>
    <n v="0"/>
    <n v="0"/>
    <n v="0"/>
    <n v="0"/>
    <s v="―"/>
    <s v="―"/>
    <n v="0"/>
    <n v="0"/>
    <n v="0"/>
    <n v="0"/>
    <n v="0"/>
    <n v="0"/>
    <n v="0"/>
    <n v="0"/>
    <n v="0"/>
    <n v="0"/>
    <n v="0"/>
    <n v="0"/>
    <n v="0"/>
    <n v="0"/>
    <n v="0"/>
    <n v="0"/>
    <n v="0"/>
    <n v="0"/>
    <n v="0"/>
    <n v="0"/>
    <n v="0"/>
    <n v="0"/>
    <n v="0"/>
    <n v="0"/>
    <n v="0"/>
    <n v="0"/>
    <n v="0"/>
    <n v="0"/>
    <n v="0"/>
    <n v="0"/>
    <n v="0"/>
  </r>
  <r>
    <x v="1"/>
    <x v="4"/>
    <x v="0"/>
    <n v="238"/>
    <n v="1"/>
    <n v="5"/>
    <n v="6"/>
    <n v="6"/>
    <n v="4"/>
    <n v="1"/>
    <n v="6"/>
    <n v="2"/>
    <n v="6"/>
    <n v="3"/>
    <n v="7"/>
    <s v="―"/>
    <s v="―"/>
    <n v="5"/>
    <n v="5"/>
    <n v="1"/>
    <n v="3"/>
    <n v="2"/>
    <n v="5"/>
    <n v="26"/>
    <n v="1"/>
    <n v="3"/>
    <n v="5"/>
    <n v="9"/>
    <n v="1"/>
    <n v="16"/>
    <n v="49"/>
    <n v="4"/>
    <n v="3"/>
    <n v="4"/>
    <n v="6"/>
    <n v="7"/>
    <n v="14"/>
    <n v="22"/>
    <n v="40"/>
    <n v="28"/>
    <n v="26"/>
    <n v="19"/>
    <n v="16"/>
    <n v="49"/>
    <n v="17"/>
    <n v="7"/>
    <n v="14"/>
    <n v="22"/>
  </r>
  <r>
    <x v="1"/>
    <x v="5"/>
    <x v="0"/>
    <n v="238"/>
    <n v="0"/>
    <n v="2"/>
    <n v="5"/>
    <n v="2"/>
    <n v="19"/>
    <n v="8"/>
    <n v="9"/>
    <n v="8"/>
    <n v="2"/>
    <n v="4"/>
    <n v="1"/>
    <s v="―"/>
    <s v="―"/>
    <n v="6"/>
    <n v="4"/>
    <n v="1"/>
    <n v="2"/>
    <n v="1"/>
    <n v="0"/>
    <n v="19"/>
    <n v="0"/>
    <n v="1"/>
    <n v="2"/>
    <n v="0"/>
    <n v="2"/>
    <n v="5"/>
    <n v="73"/>
    <n v="1"/>
    <n v="2"/>
    <n v="18"/>
    <n v="12"/>
    <n v="3"/>
    <n v="1"/>
    <n v="25"/>
    <n v="59"/>
    <n v="15"/>
    <n v="19"/>
    <n v="5"/>
    <n v="5"/>
    <n v="73"/>
    <n v="33"/>
    <n v="3"/>
    <n v="1"/>
    <n v="25"/>
  </r>
  <r>
    <x v="1"/>
    <x v="6"/>
    <x v="0"/>
    <n v="1"/>
    <n v="0"/>
    <n v="0"/>
    <n v="0"/>
    <n v="0"/>
    <n v="0"/>
    <n v="0"/>
    <n v="0"/>
    <n v="1"/>
    <n v="0"/>
    <n v="0"/>
    <n v="0"/>
    <s v="―"/>
    <s v="―"/>
    <n v="0"/>
    <n v="0"/>
    <n v="0"/>
    <n v="0"/>
    <n v="0"/>
    <n v="0"/>
    <n v="0"/>
    <n v="0"/>
    <n v="0"/>
    <n v="0"/>
    <n v="0"/>
    <n v="0"/>
    <n v="0"/>
    <n v="0"/>
    <n v="0"/>
    <n v="0"/>
    <n v="0"/>
    <n v="0"/>
    <n v="0"/>
    <n v="0"/>
    <n v="0"/>
    <n v="1"/>
    <n v="0"/>
    <n v="0"/>
    <n v="0"/>
    <n v="0"/>
    <n v="0"/>
    <n v="0"/>
    <n v="0"/>
    <n v="0"/>
    <n v="0"/>
  </r>
  <r>
    <x v="1"/>
    <x v="7"/>
    <x v="0"/>
    <n v="6"/>
    <n v="0"/>
    <n v="0"/>
    <n v="0"/>
    <n v="0"/>
    <n v="0"/>
    <n v="0"/>
    <n v="0"/>
    <n v="1"/>
    <n v="1"/>
    <n v="0"/>
    <n v="0"/>
    <s v="―"/>
    <s v="―"/>
    <n v="0"/>
    <n v="0"/>
    <n v="0"/>
    <n v="0"/>
    <n v="0"/>
    <n v="0"/>
    <n v="0"/>
    <n v="0"/>
    <n v="1"/>
    <n v="1"/>
    <n v="0"/>
    <n v="0"/>
    <n v="0"/>
    <n v="0"/>
    <n v="0"/>
    <n v="2"/>
    <n v="0"/>
    <n v="0"/>
    <n v="0"/>
    <n v="0"/>
    <n v="0"/>
    <n v="2"/>
    <n v="0"/>
    <n v="0"/>
    <n v="2"/>
    <n v="0"/>
    <n v="0"/>
    <n v="2"/>
    <n v="0"/>
    <n v="0"/>
    <n v="0"/>
  </r>
  <r>
    <x v="1"/>
    <x v="8"/>
    <x v="0"/>
    <n v="90"/>
    <n v="0"/>
    <n v="0"/>
    <n v="0"/>
    <n v="0"/>
    <n v="2"/>
    <n v="1"/>
    <n v="6"/>
    <n v="6"/>
    <n v="2"/>
    <n v="4"/>
    <n v="1"/>
    <s v="―"/>
    <s v="―"/>
    <n v="2"/>
    <n v="1"/>
    <n v="0"/>
    <n v="0"/>
    <n v="1"/>
    <n v="1"/>
    <n v="9"/>
    <n v="2"/>
    <n v="1"/>
    <n v="3"/>
    <n v="0"/>
    <n v="0"/>
    <n v="2"/>
    <n v="33"/>
    <n v="0"/>
    <n v="0"/>
    <n v="0"/>
    <n v="0"/>
    <n v="0"/>
    <n v="1"/>
    <n v="12"/>
    <n v="21"/>
    <n v="6"/>
    <n v="9"/>
    <n v="6"/>
    <n v="2"/>
    <n v="33"/>
    <n v="0"/>
    <n v="0"/>
    <n v="1"/>
    <n v="12"/>
  </r>
  <r>
    <x v="1"/>
    <x v="9"/>
    <x v="0"/>
    <n v="355"/>
    <n v="0"/>
    <n v="19"/>
    <n v="11"/>
    <n v="7"/>
    <n v="6"/>
    <n v="1"/>
    <n v="16"/>
    <n v="5"/>
    <n v="9"/>
    <n v="14"/>
    <n v="44"/>
    <s v="―"/>
    <s v="―"/>
    <n v="12"/>
    <n v="3"/>
    <n v="5"/>
    <n v="6"/>
    <n v="7"/>
    <n v="0"/>
    <n v="43"/>
    <n v="1"/>
    <n v="11"/>
    <n v="1"/>
    <n v="1"/>
    <n v="4"/>
    <n v="7"/>
    <n v="72"/>
    <n v="5"/>
    <n v="2"/>
    <n v="11"/>
    <n v="3"/>
    <n v="2"/>
    <n v="6"/>
    <n v="21"/>
    <n v="88"/>
    <n v="77"/>
    <n v="43"/>
    <n v="18"/>
    <n v="7"/>
    <n v="72"/>
    <n v="21"/>
    <n v="2"/>
    <n v="6"/>
    <n v="21"/>
  </r>
  <r>
    <x v="1"/>
    <x v="10"/>
    <x v="0"/>
    <n v="6"/>
    <n v="0"/>
    <n v="0"/>
    <n v="1"/>
    <n v="0"/>
    <n v="0"/>
    <n v="0"/>
    <n v="0"/>
    <n v="0"/>
    <n v="0"/>
    <n v="0"/>
    <n v="3"/>
    <s v="―"/>
    <s v="―"/>
    <n v="0"/>
    <n v="0"/>
    <n v="0"/>
    <n v="0"/>
    <n v="0"/>
    <n v="0"/>
    <n v="0"/>
    <n v="0"/>
    <n v="0"/>
    <n v="0"/>
    <n v="0"/>
    <n v="0"/>
    <n v="0"/>
    <n v="2"/>
    <n v="0"/>
    <n v="0"/>
    <n v="0"/>
    <n v="0"/>
    <n v="0"/>
    <n v="0"/>
    <n v="0"/>
    <n v="1"/>
    <n v="3"/>
    <n v="0"/>
    <n v="0"/>
    <n v="0"/>
    <n v="2"/>
    <n v="0"/>
    <n v="0"/>
    <n v="0"/>
    <n v="0"/>
  </r>
  <r>
    <x v="1"/>
    <x v="11"/>
    <x v="0"/>
    <n v="226"/>
    <n v="0"/>
    <n v="5"/>
    <n v="1"/>
    <n v="1"/>
    <n v="2"/>
    <n v="0"/>
    <n v="1"/>
    <n v="1"/>
    <n v="4"/>
    <n v="2"/>
    <n v="13"/>
    <s v="―"/>
    <s v="―"/>
    <n v="12"/>
    <n v="10"/>
    <n v="1"/>
    <n v="1"/>
    <n v="0"/>
    <n v="0"/>
    <n v="32"/>
    <n v="0"/>
    <n v="14"/>
    <n v="6"/>
    <n v="1"/>
    <n v="2"/>
    <n v="6"/>
    <n v="71"/>
    <n v="15"/>
    <n v="5"/>
    <n v="2"/>
    <n v="0"/>
    <n v="1"/>
    <n v="3"/>
    <n v="14"/>
    <n v="17"/>
    <n v="37"/>
    <n v="32"/>
    <n v="23"/>
    <n v="6"/>
    <n v="71"/>
    <n v="22"/>
    <n v="1"/>
    <n v="3"/>
    <n v="14"/>
  </r>
  <r>
    <x v="1"/>
    <x v="12"/>
    <x v="0"/>
    <n v="38"/>
    <n v="0"/>
    <n v="2"/>
    <n v="2"/>
    <n v="1"/>
    <n v="0"/>
    <n v="0"/>
    <n v="1"/>
    <n v="0"/>
    <n v="1"/>
    <n v="1"/>
    <n v="1"/>
    <s v="―"/>
    <s v="―"/>
    <n v="1"/>
    <n v="3"/>
    <n v="3"/>
    <n v="0"/>
    <n v="0"/>
    <n v="0"/>
    <n v="6"/>
    <n v="0"/>
    <n v="2"/>
    <n v="1"/>
    <n v="1"/>
    <n v="1"/>
    <n v="0"/>
    <n v="5"/>
    <n v="1"/>
    <n v="1"/>
    <n v="0"/>
    <n v="0"/>
    <n v="1"/>
    <n v="1"/>
    <n v="2"/>
    <n v="8"/>
    <n v="8"/>
    <n v="6"/>
    <n v="5"/>
    <n v="0"/>
    <n v="5"/>
    <n v="2"/>
    <n v="1"/>
    <n v="1"/>
    <n v="2"/>
  </r>
  <r>
    <x v="1"/>
    <x v="13"/>
    <x v="0"/>
    <n v="202"/>
    <n v="0"/>
    <n v="5"/>
    <n v="16"/>
    <n v="8"/>
    <n v="1"/>
    <n v="1"/>
    <n v="1"/>
    <n v="10"/>
    <n v="2"/>
    <n v="6"/>
    <n v="21"/>
    <s v="―"/>
    <s v="―"/>
    <n v="4"/>
    <n v="1"/>
    <n v="2"/>
    <n v="10"/>
    <n v="2"/>
    <n v="0"/>
    <n v="33"/>
    <n v="0"/>
    <n v="3"/>
    <n v="0"/>
    <n v="0"/>
    <n v="0"/>
    <n v="4"/>
    <n v="48"/>
    <n v="0"/>
    <n v="3"/>
    <n v="7"/>
    <n v="2"/>
    <n v="0"/>
    <n v="4"/>
    <n v="8"/>
    <n v="50"/>
    <n v="40"/>
    <n v="33"/>
    <n v="3"/>
    <n v="4"/>
    <n v="48"/>
    <n v="12"/>
    <n v="0"/>
    <n v="4"/>
    <n v="8"/>
  </r>
  <r>
    <x v="1"/>
    <x v="14"/>
    <x v="0"/>
    <n v="144"/>
    <n v="0"/>
    <n v="4"/>
    <n v="4"/>
    <n v="6"/>
    <n v="2"/>
    <n v="4"/>
    <n v="3"/>
    <n v="0"/>
    <n v="1"/>
    <n v="8"/>
    <n v="27"/>
    <s v="―"/>
    <s v="―"/>
    <n v="4"/>
    <n v="1"/>
    <n v="1"/>
    <n v="3"/>
    <n v="3"/>
    <n v="1"/>
    <n v="20"/>
    <n v="0"/>
    <n v="2"/>
    <n v="2"/>
    <n v="2"/>
    <n v="0"/>
    <n v="4"/>
    <n v="24"/>
    <n v="1"/>
    <n v="0"/>
    <n v="3"/>
    <n v="0"/>
    <n v="2"/>
    <n v="8"/>
    <n v="4"/>
    <n v="32"/>
    <n v="40"/>
    <n v="20"/>
    <n v="6"/>
    <n v="4"/>
    <n v="24"/>
    <n v="4"/>
    <n v="2"/>
    <n v="8"/>
    <n v="4"/>
  </r>
  <r>
    <x v="1"/>
    <x v="15"/>
    <x v="0"/>
    <n v="70"/>
    <n v="0"/>
    <n v="6"/>
    <n v="3"/>
    <n v="2"/>
    <n v="1"/>
    <n v="0"/>
    <n v="0"/>
    <n v="2"/>
    <n v="1"/>
    <n v="3"/>
    <n v="7"/>
    <s v="―"/>
    <s v="―"/>
    <n v="2"/>
    <n v="2"/>
    <n v="1"/>
    <n v="1"/>
    <n v="1"/>
    <n v="2"/>
    <n v="9"/>
    <n v="1"/>
    <n v="1"/>
    <n v="1"/>
    <n v="0"/>
    <n v="0"/>
    <n v="3"/>
    <n v="8"/>
    <n v="4"/>
    <n v="0"/>
    <n v="2"/>
    <n v="0"/>
    <n v="1"/>
    <n v="4"/>
    <n v="2"/>
    <n v="18"/>
    <n v="16"/>
    <n v="9"/>
    <n v="3"/>
    <n v="3"/>
    <n v="8"/>
    <n v="6"/>
    <n v="1"/>
    <n v="4"/>
    <n v="2"/>
  </r>
  <r>
    <x v="1"/>
    <x v="16"/>
    <x v="0"/>
    <n v="107"/>
    <n v="0"/>
    <n v="7"/>
    <n v="5"/>
    <n v="3"/>
    <n v="0"/>
    <n v="0"/>
    <n v="0"/>
    <n v="1"/>
    <n v="3"/>
    <n v="3"/>
    <n v="18"/>
    <s v="―"/>
    <s v="―"/>
    <n v="2"/>
    <n v="1"/>
    <n v="4"/>
    <n v="2"/>
    <n v="2"/>
    <n v="0"/>
    <n v="15"/>
    <n v="1"/>
    <n v="3"/>
    <n v="0"/>
    <n v="1"/>
    <n v="2"/>
    <n v="2"/>
    <n v="19"/>
    <n v="2"/>
    <n v="0"/>
    <n v="3"/>
    <n v="0"/>
    <n v="3"/>
    <n v="2"/>
    <n v="3"/>
    <n v="22"/>
    <n v="29"/>
    <n v="15"/>
    <n v="7"/>
    <n v="2"/>
    <n v="19"/>
    <n v="5"/>
    <n v="3"/>
    <n v="2"/>
    <n v="3"/>
  </r>
  <r>
    <x v="1"/>
    <x v="17"/>
    <x v="0"/>
    <n v="6"/>
    <n v="0"/>
    <n v="1"/>
    <n v="0"/>
    <n v="0"/>
    <n v="0"/>
    <n v="0"/>
    <n v="0"/>
    <n v="0"/>
    <n v="0"/>
    <n v="0"/>
    <n v="2"/>
    <s v="―"/>
    <s v="―"/>
    <n v="0"/>
    <n v="0"/>
    <n v="0"/>
    <n v="0"/>
    <n v="0"/>
    <n v="0"/>
    <n v="1"/>
    <n v="0"/>
    <n v="0"/>
    <n v="0"/>
    <n v="0"/>
    <n v="0"/>
    <n v="0"/>
    <n v="2"/>
    <n v="0"/>
    <n v="0"/>
    <n v="0"/>
    <n v="0"/>
    <n v="0"/>
    <n v="0"/>
    <n v="0"/>
    <n v="1"/>
    <n v="2"/>
    <n v="1"/>
    <n v="0"/>
    <n v="0"/>
    <n v="2"/>
    <n v="0"/>
    <n v="0"/>
    <n v="0"/>
    <n v="0"/>
  </r>
  <r>
    <x v="1"/>
    <x v="18"/>
    <x v="0"/>
    <n v="120"/>
    <n v="1"/>
    <n v="6"/>
    <n v="0"/>
    <n v="2"/>
    <n v="7"/>
    <n v="3"/>
    <n v="4"/>
    <n v="3"/>
    <n v="2"/>
    <n v="0"/>
    <n v="6"/>
    <s v="―"/>
    <s v="―"/>
    <n v="2"/>
    <n v="2"/>
    <n v="0"/>
    <n v="3"/>
    <n v="1"/>
    <n v="0"/>
    <n v="15"/>
    <n v="0"/>
    <n v="2"/>
    <n v="1"/>
    <n v="2"/>
    <n v="1"/>
    <n v="5"/>
    <n v="25"/>
    <n v="1"/>
    <n v="0"/>
    <n v="3"/>
    <n v="1"/>
    <n v="3"/>
    <n v="3"/>
    <n v="16"/>
    <n v="28"/>
    <n v="14"/>
    <n v="15"/>
    <n v="6"/>
    <n v="5"/>
    <n v="25"/>
    <n v="5"/>
    <n v="3"/>
    <n v="3"/>
    <n v="16"/>
  </r>
  <r>
    <x v="1"/>
    <x v="26"/>
    <x v="1"/>
    <n v="22271"/>
    <n v="3"/>
    <n v="347"/>
    <n v="320"/>
    <n v="176"/>
    <n v="596"/>
    <n v="419"/>
    <n v="1316"/>
    <n v="1625"/>
    <n v="291"/>
    <n v="228"/>
    <n v="1029"/>
    <s v="―"/>
    <s v="―"/>
    <n v="282"/>
    <n v="233"/>
    <n v="128"/>
    <n v="955"/>
    <n v="137"/>
    <n v="29"/>
    <n v="3557"/>
    <n v="92"/>
    <n v="235"/>
    <n v="446"/>
    <n v="41"/>
    <n v="53"/>
    <n v="449"/>
    <n v="4996"/>
    <n v="145"/>
    <n v="242"/>
    <n v="672"/>
    <n v="501"/>
    <n v="162"/>
    <n v="280"/>
    <n v="2286"/>
    <n v="5321"/>
    <n v="2793"/>
    <n v="3557"/>
    <n v="867"/>
    <n v="449"/>
    <n v="4996"/>
    <n v="1560"/>
    <n v="162"/>
    <n v="280"/>
    <n v="2286"/>
  </r>
  <r>
    <x v="1"/>
    <x v="26"/>
    <x v="2"/>
    <n v="14332"/>
    <n v="1"/>
    <n v="127"/>
    <n v="132"/>
    <n v="74"/>
    <n v="372"/>
    <n v="280"/>
    <n v="1094"/>
    <n v="956"/>
    <n v="156"/>
    <n v="135"/>
    <n v="448"/>
    <s v="―"/>
    <s v="―"/>
    <n v="123"/>
    <n v="152"/>
    <n v="58"/>
    <n v="828"/>
    <n v="53"/>
    <n v="13"/>
    <n v="2232"/>
    <n v="73"/>
    <n v="111"/>
    <n v="375"/>
    <n v="27"/>
    <n v="34"/>
    <n v="257"/>
    <n v="3475"/>
    <n v="64"/>
    <n v="128"/>
    <n v="357"/>
    <n v="312"/>
    <n v="84"/>
    <n v="127"/>
    <n v="1674"/>
    <n v="3327"/>
    <n v="1675"/>
    <n v="2232"/>
    <n v="620"/>
    <n v="257"/>
    <n v="3475"/>
    <n v="861"/>
    <n v="84"/>
    <n v="127"/>
    <n v="1674"/>
  </r>
  <r>
    <x v="1"/>
    <x v="26"/>
    <x v="3"/>
    <n v="7452"/>
    <n v="2"/>
    <n v="220"/>
    <n v="188"/>
    <n v="102"/>
    <n v="224"/>
    <n v="139"/>
    <n v="222"/>
    <n v="389"/>
    <n v="135"/>
    <n v="93"/>
    <n v="581"/>
    <s v="―"/>
    <s v="―"/>
    <n v="131"/>
    <n v="81"/>
    <n v="70"/>
    <n v="127"/>
    <n v="84"/>
    <n v="16"/>
    <n v="1253"/>
    <n v="19"/>
    <n v="124"/>
    <n v="71"/>
    <n v="14"/>
    <n v="19"/>
    <n v="192"/>
    <n v="1494"/>
    <n v="81"/>
    <n v="114"/>
    <n v="290"/>
    <n v="189"/>
    <n v="78"/>
    <n v="138"/>
    <n v="572"/>
    <n v="1714"/>
    <n v="1090"/>
    <n v="1253"/>
    <n v="247"/>
    <n v="192"/>
    <n v="1494"/>
    <n v="674"/>
    <n v="78"/>
    <n v="138"/>
    <n v="572"/>
  </r>
  <r>
    <x v="1"/>
    <x v="1"/>
    <x v="1"/>
    <n v="5"/>
    <n v="0"/>
    <n v="0"/>
    <n v="0"/>
    <n v="0"/>
    <n v="0"/>
    <n v="0"/>
    <n v="0"/>
    <n v="0"/>
    <n v="0"/>
    <n v="0"/>
    <n v="0"/>
    <s v="―"/>
    <s v="―"/>
    <n v="0"/>
    <n v="0"/>
    <n v="0"/>
    <n v="0"/>
    <n v="0"/>
    <n v="0"/>
    <n v="0"/>
    <n v="0"/>
    <n v="0"/>
    <n v="0"/>
    <n v="0"/>
    <n v="0"/>
    <n v="0"/>
    <n v="4"/>
    <n v="0"/>
    <n v="0"/>
    <n v="0"/>
    <n v="0"/>
    <n v="0"/>
    <n v="0"/>
    <n v="1"/>
    <n v="0"/>
    <n v="0"/>
    <n v="0"/>
    <n v="0"/>
    <n v="0"/>
    <n v="4"/>
    <n v="0"/>
    <n v="0"/>
    <n v="0"/>
    <n v="1"/>
  </r>
  <r>
    <x v="1"/>
    <x v="2"/>
    <x v="1"/>
    <n v="0"/>
    <n v="0"/>
    <n v="0"/>
    <n v="0"/>
    <n v="0"/>
    <n v="0"/>
    <n v="0"/>
    <n v="0"/>
    <n v="0"/>
    <n v="0"/>
    <n v="0"/>
    <n v="0"/>
    <s v="―"/>
    <s v="―"/>
    <n v="0"/>
    <n v="0"/>
    <n v="0"/>
    <n v="0"/>
    <n v="0"/>
    <n v="0"/>
    <n v="0"/>
    <n v="0"/>
    <n v="0"/>
    <n v="0"/>
    <n v="0"/>
    <n v="0"/>
    <n v="0"/>
    <n v="0"/>
    <n v="0"/>
    <n v="0"/>
    <n v="0"/>
    <n v="0"/>
    <n v="0"/>
    <n v="0"/>
    <n v="0"/>
    <n v="0"/>
    <n v="0"/>
    <n v="0"/>
    <n v="0"/>
    <n v="0"/>
    <n v="0"/>
    <n v="0"/>
    <n v="0"/>
    <n v="0"/>
    <n v="0"/>
  </r>
  <r>
    <x v="1"/>
    <x v="3"/>
    <x v="1"/>
    <n v="0"/>
    <n v="0"/>
    <n v="0"/>
    <n v="0"/>
    <n v="0"/>
    <n v="0"/>
    <n v="0"/>
    <n v="0"/>
    <n v="0"/>
    <n v="0"/>
    <n v="0"/>
    <n v="0"/>
    <s v="―"/>
    <s v="―"/>
    <n v="0"/>
    <n v="0"/>
    <n v="0"/>
    <n v="0"/>
    <n v="0"/>
    <n v="0"/>
    <n v="0"/>
    <n v="0"/>
    <n v="0"/>
    <n v="0"/>
    <n v="0"/>
    <n v="0"/>
    <n v="0"/>
    <n v="0"/>
    <n v="0"/>
    <n v="0"/>
    <n v="0"/>
    <n v="0"/>
    <n v="0"/>
    <n v="0"/>
    <n v="0"/>
    <n v="0"/>
    <n v="0"/>
    <n v="0"/>
    <n v="0"/>
    <n v="0"/>
    <n v="0"/>
    <n v="0"/>
    <n v="0"/>
    <n v="0"/>
    <n v="0"/>
  </r>
  <r>
    <x v="1"/>
    <x v="4"/>
    <x v="1"/>
    <n v="1486"/>
    <n v="2"/>
    <n v="19"/>
    <n v="42"/>
    <n v="32"/>
    <n v="18"/>
    <n v="3"/>
    <n v="28"/>
    <n v="27"/>
    <n v="59"/>
    <n v="14"/>
    <n v="18"/>
    <s v="―"/>
    <s v="―"/>
    <n v="18"/>
    <n v="16"/>
    <n v="5"/>
    <n v="8"/>
    <n v="6"/>
    <n v="15"/>
    <n v="122"/>
    <n v="11"/>
    <n v="9"/>
    <n v="22"/>
    <n v="26"/>
    <n v="8"/>
    <n v="104"/>
    <n v="384"/>
    <n v="15"/>
    <n v="27"/>
    <n v="13"/>
    <n v="45"/>
    <n v="57"/>
    <n v="52"/>
    <n v="261"/>
    <n v="244"/>
    <n v="86"/>
    <n v="122"/>
    <n v="76"/>
    <n v="104"/>
    <n v="384"/>
    <n v="100"/>
    <n v="57"/>
    <n v="52"/>
    <n v="261"/>
  </r>
  <r>
    <x v="1"/>
    <x v="5"/>
    <x v="1"/>
    <n v="7798"/>
    <n v="0"/>
    <n v="13"/>
    <n v="56"/>
    <n v="8"/>
    <n v="321"/>
    <n v="216"/>
    <n v="738"/>
    <n v="1029"/>
    <n v="25"/>
    <n v="16"/>
    <n v="6"/>
    <s v="―"/>
    <s v="―"/>
    <n v="26"/>
    <n v="58"/>
    <n v="1"/>
    <n v="813"/>
    <n v="10"/>
    <n v="0"/>
    <n v="549"/>
    <n v="0"/>
    <n v="1"/>
    <n v="58"/>
    <n v="0"/>
    <n v="9"/>
    <n v="73"/>
    <n v="2129"/>
    <n v="3"/>
    <n v="67"/>
    <n v="199"/>
    <n v="417"/>
    <n v="8"/>
    <n v="1"/>
    <n v="948"/>
    <n v="2422"/>
    <n v="914"/>
    <n v="549"/>
    <n v="68"/>
    <n v="73"/>
    <n v="2129"/>
    <n v="686"/>
    <n v="8"/>
    <n v="1"/>
    <n v="948"/>
  </r>
  <r>
    <x v="1"/>
    <x v="6"/>
    <x v="1"/>
    <n v="0"/>
    <n v="0"/>
    <n v="0"/>
    <n v="0"/>
    <n v="0"/>
    <n v="0"/>
    <n v="0"/>
    <n v="0"/>
    <n v="0"/>
    <n v="0"/>
    <n v="0"/>
    <n v="0"/>
    <s v="―"/>
    <s v="―"/>
    <n v="0"/>
    <n v="0"/>
    <n v="0"/>
    <n v="0"/>
    <n v="0"/>
    <n v="0"/>
    <n v="0"/>
    <n v="0"/>
    <n v="0"/>
    <n v="0"/>
    <n v="0"/>
    <n v="0"/>
    <n v="0"/>
    <n v="0"/>
    <n v="0"/>
    <n v="0"/>
    <n v="0"/>
    <n v="0"/>
    <n v="0"/>
    <n v="0"/>
    <n v="0"/>
    <n v="0"/>
    <n v="0"/>
    <n v="0"/>
    <n v="0"/>
    <n v="0"/>
    <n v="0"/>
    <n v="0"/>
    <n v="0"/>
    <n v="0"/>
    <n v="0"/>
  </r>
  <r>
    <x v="1"/>
    <x v="7"/>
    <x v="1"/>
    <n v="96"/>
    <n v="0"/>
    <n v="0"/>
    <n v="0"/>
    <n v="0"/>
    <n v="0"/>
    <n v="0"/>
    <n v="0"/>
    <n v="1"/>
    <n v="3"/>
    <n v="0"/>
    <n v="0"/>
    <s v="―"/>
    <s v="―"/>
    <n v="0"/>
    <n v="0"/>
    <n v="0"/>
    <n v="0"/>
    <n v="0"/>
    <n v="0"/>
    <n v="0"/>
    <n v="0"/>
    <n v="1"/>
    <n v="85"/>
    <n v="0"/>
    <n v="0"/>
    <n v="0"/>
    <n v="0"/>
    <n v="0"/>
    <n v="6"/>
    <n v="0"/>
    <n v="0"/>
    <n v="0"/>
    <n v="0"/>
    <n v="0"/>
    <n v="4"/>
    <n v="0"/>
    <n v="0"/>
    <n v="86"/>
    <n v="0"/>
    <n v="0"/>
    <n v="6"/>
    <n v="0"/>
    <n v="0"/>
    <n v="0"/>
  </r>
  <r>
    <x v="1"/>
    <x v="8"/>
    <x v="1"/>
    <n v="2088"/>
    <n v="0"/>
    <n v="0"/>
    <n v="0"/>
    <n v="0"/>
    <n v="75"/>
    <n v="2"/>
    <n v="126"/>
    <n v="398"/>
    <n v="46"/>
    <n v="58"/>
    <n v="12"/>
    <s v="―"/>
    <s v="―"/>
    <n v="22"/>
    <n v="7"/>
    <n v="0"/>
    <n v="0"/>
    <n v="13"/>
    <n v="4"/>
    <n v="373"/>
    <n v="18"/>
    <n v="1"/>
    <n v="69"/>
    <n v="0"/>
    <n v="0"/>
    <n v="17"/>
    <n v="641"/>
    <n v="0"/>
    <n v="0"/>
    <n v="0"/>
    <n v="0"/>
    <n v="0"/>
    <n v="1"/>
    <n v="205"/>
    <n v="705"/>
    <n v="58"/>
    <n v="373"/>
    <n v="88"/>
    <n v="17"/>
    <n v="641"/>
    <n v="0"/>
    <n v="0"/>
    <n v="1"/>
    <n v="205"/>
  </r>
  <r>
    <x v="1"/>
    <x v="9"/>
    <x v="1"/>
    <n v="3832"/>
    <n v="0"/>
    <n v="102"/>
    <n v="44"/>
    <n v="35"/>
    <n v="46"/>
    <n v="6"/>
    <n v="78"/>
    <n v="61"/>
    <n v="71"/>
    <n v="77"/>
    <n v="406"/>
    <s v="―"/>
    <s v="―"/>
    <n v="117"/>
    <n v="27"/>
    <n v="33"/>
    <n v="34"/>
    <n v="53"/>
    <n v="0"/>
    <n v="1161"/>
    <n v="11"/>
    <n v="54"/>
    <n v="5"/>
    <n v="1"/>
    <n v="8"/>
    <n v="53"/>
    <n v="586"/>
    <n v="14"/>
    <n v="29"/>
    <n v="334"/>
    <n v="8"/>
    <n v="16"/>
    <n v="117"/>
    <n v="245"/>
    <n v="520"/>
    <n v="670"/>
    <n v="1161"/>
    <n v="79"/>
    <n v="53"/>
    <n v="586"/>
    <n v="385"/>
    <n v="16"/>
    <n v="117"/>
    <n v="245"/>
  </r>
  <r>
    <x v="1"/>
    <x v="10"/>
    <x v="1"/>
    <n v="141"/>
    <n v="0"/>
    <n v="0"/>
    <n v="47"/>
    <n v="0"/>
    <n v="0"/>
    <n v="0"/>
    <n v="0"/>
    <n v="0"/>
    <n v="0"/>
    <n v="0"/>
    <n v="46"/>
    <s v="―"/>
    <s v="―"/>
    <n v="0"/>
    <n v="0"/>
    <n v="0"/>
    <n v="0"/>
    <n v="0"/>
    <n v="0"/>
    <n v="0"/>
    <n v="0"/>
    <n v="0"/>
    <n v="0"/>
    <n v="0"/>
    <n v="0"/>
    <n v="0"/>
    <n v="48"/>
    <n v="0"/>
    <n v="0"/>
    <n v="0"/>
    <n v="0"/>
    <n v="0"/>
    <n v="0"/>
    <n v="0"/>
    <n v="47"/>
    <n v="46"/>
    <n v="0"/>
    <n v="0"/>
    <n v="0"/>
    <n v="48"/>
    <n v="0"/>
    <n v="0"/>
    <n v="0"/>
    <n v="0"/>
  </r>
  <r>
    <x v="1"/>
    <x v="11"/>
    <x v="1"/>
    <n v="604"/>
    <n v="0"/>
    <n v="18"/>
    <n v="3"/>
    <n v="3"/>
    <n v="3"/>
    <n v="0"/>
    <n v="5"/>
    <n v="4"/>
    <n v="6"/>
    <n v="4"/>
    <n v="76"/>
    <s v="―"/>
    <s v="―"/>
    <n v="22"/>
    <n v="76"/>
    <n v="2"/>
    <n v="3"/>
    <n v="0"/>
    <n v="0"/>
    <n v="81"/>
    <n v="0"/>
    <n v="28"/>
    <n v="13"/>
    <n v="1"/>
    <n v="4"/>
    <n v="23"/>
    <n v="148"/>
    <n v="22"/>
    <n v="12"/>
    <n v="4"/>
    <n v="0"/>
    <n v="5"/>
    <n v="6"/>
    <n v="32"/>
    <n v="46"/>
    <n v="179"/>
    <n v="81"/>
    <n v="46"/>
    <n v="23"/>
    <n v="148"/>
    <n v="38"/>
    <n v="5"/>
    <n v="6"/>
    <n v="32"/>
  </r>
  <r>
    <x v="1"/>
    <x v="12"/>
    <x v="1"/>
    <n v="354"/>
    <n v="0"/>
    <n v="5"/>
    <n v="6"/>
    <n v="2"/>
    <n v="0"/>
    <n v="0"/>
    <n v="33"/>
    <n v="0"/>
    <n v="7"/>
    <n v="2"/>
    <n v="1"/>
    <s v="―"/>
    <s v="―"/>
    <n v="1"/>
    <n v="21"/>
    <n v="4"/>
    <n v="0"/>
    <n v="0"/>
    <n v="0"/>
    <n v="45"/>
    <n v="0"/>
    <n v="3"/>
    <n v="174"/>
    <n v="4"/>
    <n v="2"/>
    <n v="0"/>
    <n v="32"/>
    <n v="1"/>
    <n v="4"/>
    <n v="0"/>
    <n v="0"/>
    <n v="1"/>
    <n v="3"/>
    <n v="3"/>
    <n v="55"/>
    <n v="27"/>
    <n v="45"/>
    <n v="183"/>
    <n v="0"/>
    <n v="32"/>
    <n v="5"/>
    <n v="1"/>
    <n v="3"/>
    <n v="3"/>
  </r>
  <r>
    <x v="1"/>
    <x v="13"/>
    <x v="1"/>
    <n v="1568"/>
    <n v="0"/>
    <n v="51"/>
    <n v="71"/>
    <n v="40"/>
    <n v="4"/>
    <n v="9"/>
    <n v="6"/>
    <n v="57"/>
    <n v="4"/>
    <n v="11"/>
    <n v="91"/>
    <s v="―"/>
    <s v="―"/>
    <n v="41"/>
    <n v="2"/>
    <n v="9"/>
    <n v="54"/>
    <n v="5"/>
    <n v="0"/>
    <n v="333"/>
    <n v="0"/>
    <n v="6"/>
    <n v="0"/>
    <n v="0"/>
    <n v="0"/>
    <n v="19"/>
    <n v="327"/>
    <n v="0"/>
    <n v="97"/>
    <n v="96"/>
    <n v="28"/>
    <n v="0"/>
    <n v="14"/>
    <n v="193"/>
    <n v="253"/>
    <n v="202"/>
    <n v="333"/>
    <n v="6"/>
    <n v="19"/>
    <n v="327"/>
    <n v="221"/>
    <n v="0"/>
    <n v="14"/>
    <n v="193"/>
  </r>
  <r>
    <x v="1"/>
    <x v="14"/>
    <x v="1"/>
    <n v="939"/>
    <n v="0"/>
    <n v="9"/>
    <n v="4"/>
    <n v="32"/>
    <n v="2"/>
    <n v="151"/>
    <n v="5"/>
    <n v="0"/>
    <n v="4"/>
    <n v="19"/>
    <n v="88"/>
    <s v="―"/>
    <s v="―"/>
    <n v="7"/>
    <n v="1"/>
    <n v="1"/>
    <n v="6"/>
    <n v="5"/>
    <n v="3"/>
    <n v="147"/>
    <n v="0"/>
    <n v="4"/>
    <n v="4"/>
    <n v="2"/>
    <n v="0"/>
    <n v="64"/>
    <n v="193"/>
    <n v="1"/>
    <n v="0"/>
    <n v="5"/>
    <n v="0"/>
    <n v="4"/>
    <n v="11"/>
    <n v="167"/>
    <n v="226"/>
    <n v="111"/>
    <n v="147"/>
    <n v="10"/>
    <n v="64"/>
    <n v="193"/>
    <n v="6"/>
    <n v="4"/>
    <n v="11"/>
    <n v="167"/>
  </r>
  <r>
    <x v="1"/>
    <x v="15"/>
    <x v="1"/>
    <n v="285"/>
    <n v="0"/>
    <n v="24"/>
    <n v="7"/>
    <n v="7"/>
    <n v="18"/>
    <n v="0"/>
    <n v="0"/>
    <n v="2"/>
    <n v="1"/>
    <n v="3"/>
    <n v="29"/>
    <s v="―"/>
    <s v="―"/>
    <n v="5"/>
    <n v="10"/>
    <n v="1"/>
    <n v="1"/>
    <n v="1"/>
    <n v="7"/>
    <n v="19"/>
    <n v="39"/>
    <n v="1"/>
    <n v="1"/>
    <n v="0"/>
    <n v="0"/>
    <n v="3"/>
    <n v="32"/>
    <n v="43"/>
    <n v="0"/>
    <n v="3"/>
    <n v="0"/>
    <n v="8"/>
    <n v="14"/>
    <n v="6"/>
    <n v="62"/>
    <n v="54"/>
    <n v="19"/>
    <n v="41"/>
    <n v="3"/>
    <n v="32"/>
    <n v="46"/>
    <n v="8"/>
    <n v="14"/>
    <n v="6"/>
  </r>
  <r>
    <x v="1"/>
    <x v="16"/>
    <x v="1"/>
    <n v="1592"/>
    <n v="0"/>
    <n v="73"/>
    <n v="40"/>
    <n v="8"/>
    <n v="0"/>
    <n v="0"/>
    <n v="0"/>
    <n v="18"/>
    <n v="59"/>
    <n v="24"/>
    <n v="82"/>
    <s v="―"/>
    <s v="―"/>
    <n v="21"/>
    <n v="9"/>
    <n v="72"/>
    <n v="29"/>
    <n v="42"/>
    <n v="0"/>
    <n v="537"/>
    <n v="13"/>
    <n v="103"/>
    <n v="0"/>
    <n v="3"/>
    <n v="18"/>
    <n v="72"/>
    <n v="191"/>
    <n v="44"/>
    <n v="0"/>
    <n v="10"/>
    <n v="0"/>
    <n v="56"/>
    <n v="16"/>
    <n v="52"/>
    <n v="222"/>
    <n v="255"/>
    <n v="537"/>
    <n v="137"/>
    <n v="72"/>
    <n v="191"/>
    <n v="54"/>
    <n v="56"/>
    <n v="16"/>
    <n v="52"/>
  </r>
  <r>
    <x v="1"/>
    <x v="17"/>
    <x v="1"/>
    <n v="93"/>
    <n v="0"/>
    <n v="8"/>
    <n v="0"/>
    <n v="0"/>
    <n v="0"/>
    <n v="0"/>
    <n v="0"/>
    <n v="0"/>
    <n v="0"/>
    <n v="0"/>
    <n v="42"/>
    <s v="―"/>
    <s v="―"/>
    <n v="0"/>
    <n v="0"/>
    <n v="0"/>
    <n v="0"/>
    <n v="0"/>
    <n v="0"/>
    <n v="28"/>
    <n v="0"/>
    <n v="0"/>
    <n v="0"/>
    <n v="0"/>
    <n v="0"/>
    <n v="0"/>
    <n v="15"/>
    <n v="0"/>
    <n v="0"/>
    <n v="0"/>
    <n v="0"/>
    <n v="0"/>
    <n v="0"/>
    <n v="0"/>
    <n v="8"/>
    <n v="42"/>
    <n v="28"/>
    <n v="0"/>
    <n v="0"/>
    <n v="15"/>
    <n v="0"/>
    <n v="0"/>
    <n v="0"/>
    <n v="0"/>
  </r>
  <r>
    <x v="1"/>
    <x v="18"/>
    <x v="1"/>
    <n v="1390"/>
    <n v="1"/>
    <n v="25"/>
    <n v="0"/>
    <n v="9"/>
    <n v="109"/>
    <n v="32"/>
    <n v="297"/>
    <n v="28"/>
    <n v="6"/>
    <n v="0"/>
    <n v="132"/>
    <s v="―"/>
    <s v="―"/>
    <n v="2"/>
    <n v="6"/>
    <n v="0"/>
    <n v="7"/>
    <n v="2"/>
    <n v="0"/>
    <n v="162"/>
    <n v="0"/>
    <n v="24"/>
    <n v="15"/>
    <n v="4"/>
    <n v="4"/>
    <n v="21"/>
    <n v="266"/>
    <n v="2"/>
    <n v="0"/>
    <n v="8"/>
    <n v="3"/>
    <n v="7"/>
    <n v="45"/>
    <n v="173"/>
    <n v="507"/>
    <n v="149"/>
    <n v="162"/>
    <n v="47"/>
    <n v="21"/>
    <n v="266"/>
    <n v="13"/>
    <n v="7"/>
    <n v="45"/>
    <n v="173"/>
  </r>
  <r>
    <x v="2"/>
    <x v="26"/>
    <x v="0"/>
    <n v="1762"/>
    <n v="0"/>
    <n v="56"/>
    <n v="50"/>
    <n v="36"/>
    <n v="35"/>
    <n v="20"/>
    <n v="49"/>
    <n v="40"/>
    <n v="28"/>
    <n v="53"/>
    <n v="158"/>
    <s v="―"/>
    <s v="―"/>
    <n v="57"/>
    <n v="37"/>
    <n v="24"/>
    <n v="28"/>
    <n v="19"/>
    <n v="9"/>
    <n v="205"/>
    <n v="3"/>
    <n v="38"/>
    <n v="14"/>
    <n v="16"/>
    <n v="11"/>
    <n v="49"/>
    <n v="415"/>
    <n v="33"/>
    <n v="19"/>
    <n v="52"/>
    <n v="19"/>
    <n v="24"/>
    <n v="40"/>
    <n v="125"/>
    <n v="367"/>
    <n v="332"/>
    <n v="205"/>
    <n v="82"/>
    <n v="49"/>
    <n v="415"/>
    <n v="123"/>
    <n v="24"/>
    <n v="40"/>
    <n v="125"/>
  </r>
  <r>
    <x v="2"/>
    <x v="1"/>
    <x v="0"/>
    <n v="2"/>
    <n v="0"/>
    <n v="0"/>
    <n v="0"/>
    <n v="0"/>
    <n v="0"/>
    <n v="0"/>
    <n v="0"/>
    <n v="0"/>
    <n v="0"/>
    <n v="0"/>
    <n v="0"/>
    <s v="―"/>
    <s v="―"/>
    <n v="0"/>
    <n v="0"/>
    <n v="0"/>
    <n v="0"/>
    <n v="0"/>
    <n v="0"/>
    <n v="0"/>
    <n v="0"/>
    <n v="0"/>
    <n v="0"/>
    <n v="0"/>
    <n v="0"/>
    <n v="0"/>
    <n v="1"/>
    <n v="0"/>
    <n v="0"/>
    <n v="0"/>
    <n v="0"/>
    <n v="0"/>
    <n v="0"/>
    <n v="1"/>
    <n v="0"/>
    <n v="0"/>
    <n v="0"/>
    <n v="0"/>
    <n v="0"/>
    <n v="1"/>
    <n v="0"/>
    <n v="0"/>
    <n v="0"/>
    <n v="1"/>
  </r>
  <r>
    <x v="2"/>
    <x v="2"/>
    <x v="0"/>
    <n v="0"/>
    <n v="0"/>
    <n v="0"/>
    <n v="0"/>
    <n v="0"/>
    <n v="0"/>
    <n v="0"/>
    <n v="0"/>
    <n v="0"/>
    <n v="0"/>
    <n v="0"/>
    <n v="0"/>
    <s v="―"/>
    <s v="―"/>
    <n v="0"/>
    <n v="0"/>
    <n v="0"/>
    <n v="0"/>
    <n v="0"/>
    <n v="0"/>
    <n v="0"/>
    <n v="0"/>
    <n v="0"/>
    <n v="0"/>
    <n v="0"/>
    <n v="0"/>
    <n v="0"/>
    <n v="0"/>
    <n v="0"/>
    <n v="0"/>
    <n v="0"/>
    <n v="0"/>
    <n v="0"/>
    <n v="0"/>
    <n v="0"/>
    <n v="0"/>
    <n v="0"/>
    <n v="0"/>
    <n v="0"/>
    <n v="0"/>
    <n v="0"/>
    <n v="0"/>
    <n v="0"/>
    <n v="0"/>
    <n v="0"/>
  </r>
  <r>
    <x v="2"/>
    <x v="3"/>
    <x v="0"/>
    <n v="0"/>
    <n v="0"/>
    <n v="0"/>
    <n v="0"/>
    <n v="0"/>
    <n v="0"/>
    <n v="0"/>
    <n v="0"/>
    <n v="0"/>
    <n v="0"/>
    <n v="0"/>
    <n v="0"/>
    <s v="―"/>
    <s v="―"/>
    <n v="0"/>
    <n v="0"/>
    <n v="0"/>
    <n v="0"/>
    <n v="0"/>
    <n v="0"/>
    <n v="0"/>
    <n v="0"/>
    <n v="0"/>
    <n v="0"/>
    <n v="0"/>
    <n v="0"/>
    <n v="0"/>
    <n v="0"/>
    <n v="0"/>
    <n v="0"/>
    <n v="0"/>
    <n v="0"/>
    <n v="0"/>
    <n v="0"/>
    <n v="0"/>
    <n v="0"/>
    <n v="0"/>
    <n v="0"/>
    <n v="0"/>
    <n v="0"/>
    <n v="0"/>
    <n v="0"/>
    <n v="0"/>
    <n v="0"/>
    <n v="0"/>
  </r>
  <r>
    <x v="2"/>
    <x v="4"/>
    <x v="0"/>
    <n v="225"/>
    <n v="0"/>
    <n v="4"/>
    <n v="6"/>
    <n v="5"/>
    <n v="3"/>
    <n v="2"/>
    <n v="5"/>
    <n v="1"/>
    <n v="6"/>
    <n v="3"/>
    <n v="9"/>
    <s v="―"/>
    <s v="―"/>
    <n v="6"/>
    <n v="6"/>
    <n v="2"/>
    <n v="3"/>
    <n v="2"/>
    <n v="4"/>
    <n v="25"/>
    <n v="1"/>
    <n v="3"/>
    <n v="4"/>
    <n v="9"/>
    <n v="1"/>
    <n v="15"/>
    <n v="44"/>
    <n v="5"/>
    <n v="4"/>
    <n v="3"/>
    <n v="5"/>
    <n v="6"/>
    <n v="12"/>
    <n v="21"/>
    <n v="35"/>
    <n v="32"/>
    <n v="25"/>
    <n v="18"/>
    <n v="15"/>
    <n v="44"/>
    <n v="17"/>
    <n v="6"/>
    <n v="12"/>
    <n v="21"/>
  </r>
  <r>
    <x v="2"/>
    <x v="5"/>
    <x v="0"/>
    <n v="241"/>
    <n v="0"/>
    <n v="1"/>
    <n v="5"/>
    <n v="1"/>
    <n v="17"/>
    <n v="10"/>
    <n v="8"/>
    <n v="8"/>
    <n v="1"/>
    <n v="5"/>
    <n v="1"/>
    <s v="―"/>
    <s v="―"/>
    <n v="4"/>
    <n v="5"/>
    <n v="0"/>
    <n v="2"/>
    <n v="0"/>
    <n v="0"/>
    <n v="19"/>
    <n v="0"/>
    <n v="0"/>
    <n v="1"/>
    <n v="0"/>
    <n v="1"/>
    <n v="6"/>
    <n v="80"/>
    <n v="0"/>
    <n v="2"/>
    <n v="20"/>
    <n v="8"/>
    <n v="4"/>
    <n v="2"/>
    <n v="30"/>
    <n v="56"/>
    <n v="12"/>
    <n v="19"/>
    <n v="2"/>
    <n v="6"/>
    <n v="80"/>
    <n v="30"/>
    <n v="4"/>
    <n v="2"/>
    <n v="30"/>
  </r>
  <r>
    <x v="2"/>
    <x v="6"/>
    <x v="0"/>
    <n v="1"/>
    <n v="0"/>
    <n v="0"/>
    <n v="0"/>
    <n v="0"/>
    <n v="0"/>
    <n v="0"/>
    <n v="0"/>
    <n v="0"/>
    <n v="0"/>
    <n v="0"/>
    <n v="0"/>
    <s v="―"/>
    <s v="―"/>
    <n v="0"/>
    <n v="0"/>
    <n v="0"/>
    <n v="0"/>
    <n v="0"/>
    <n v="0"/>
    <n v="1"/>
    <n v="0"/>
    <n v="0"/>
    <n v="0"/>
    <n v="0"/>
    <n v="0"/>
    <n v="0"/>
    <n v="0"/>
    <n v="0"/>
    <n v="0"/>
    <n v="0"/>
    <n v="0"/>
    <n v="0"/>
    <n v="0"/>
    <n v="0"/>
    <n v="0"/>
    <n v="0"/>
    <n v="1"/>
    <n v="0"/>
    <n v="0"/>
    <n v="0"/>
    <n v="0"/>
    <n v="0"/>
    <n v="0"/>
    <n v="0"/>
  </r>
  <r>
    <x v="2"/>
    <x v="7"/>
    <x v="0"/>
    <n v="2"/>
    <n v="0"/>
    <n v="0"/>
    <n v="0"/>
    <n v="0"/>
    <n v="0"/>
    <n v="0"/>
    <n v="0"/>
    <n v="1"/>
    <n v="0"/>
    <n v="0"/>
    <n v="0"/>
    <s v="―"/>
    <s v="―"/>
    <n v="0"/>
    <n v="0"/>
    <n v="0"/>
    <n v="0"/>
    <n v="0"/>
    <n v="0"/>
    <n v="0"/>
    <n v="0"/>
    <n v="0"/>
    <n v="0"/>
    <n v="0"/>
    <n v="0"/>
    <n v="0"/>
    <n v="0"/>
    <n v="0"/>
    <n v="1"/>
    <n v="0"/>
    <n v="0"/>
    <n v="0"/>
    <n v="0"/>
    <n v="0"/>
    <n v="1"/>
    <n v="0"/>
    <n v="0"/>
    <n v="0"/>
    <n v="0"/>
    <n v="0"/>
    <n v="1"/>
    <n v="0"/>
    <n v="0"/>
    <n v="0"/>
  </r>
  <r>
    <x v="2"/>
    <x v="8"/>
    <x v="0"/>
    <n v="79"/>
    <n v="0"/>
    <n v="0"/>
    <n v="0"/>
    <n v="0"/>
    <n v="2"/>
    <n v="1"/>
    <n v="6"/>
    <n v="6"/>
    <n v="1"/>
    <n v="2"/>
    <n v="2"/>
    <s v="―"/>
    <s v="―"/>
    <n v="3"/>
    <n v="1"/>
    <n v="0"/>
    <n v="1"/>
    <n v="1"/>
    <n v="1"/>
    <n v="8"/>
    <n v="0"/>
    <n v="2"/>
    <n v="2"/>
    <n v="0"/>
    <n v="0"/>
    <n v="2"/>
    <n v="24"/>
    <n v="0"/>
    <n v="1"/>
    <n v="0"/>
    <n v="0"/>
    <n v="0"/>
    <n v="0"/>
    <n v="13"/>
    <n v="18"/>
    <n v="9"/>
    <n v="8"/>
    <n v="4"/>
    <n v="2"/>
    <n v="24"/>
    <n v="1"/>
    <n v="0"/>
    <n v="0"/>
    <n v="13"/>
  </r>
  <r>
    <x v="2"/>
    <x v="9"/>
    <x v="0"/>
    <n v="356"/>
    <n v="0"/>
    <n v="15"/>
    <n v="7"/>
    <n v="7"/>
    <n v="4"/>
    <n v="2"/>
    <n v="20"/>
    <n v="6"/>
    <n v="8"/>
    <n v="17"/>
    <n v="44"/>
    <s v="―"/>
    <s v="―"/>
    <n v="16"/>
    <n v="2"/>
    <n v="10"/>
    <n v="5"/>
    <n v="7"/>
    <n v="0"/>
    <n v="43"/>
    <n v="1"/>
    <n v="12"/>
    <n v="0"/>
    <n v="2"/>
    <n v="3"/>
    <n v="2"/>
    <n v="74"/>
    <n v="4"/>
    <n v="3"/>
    <n v="12"/>
    <n v="3"/>
    <n v="3"/>
    <n v="6"/>
    <n v="18"/>
    <n v="86"/>
    <n v="84"/>
    <n v="43"/>
    <n v="18"/>
    <n v="2"/>
    <n v="74"/>
    <n v="22"/>
    <n v="3"/>
    <n v="6"/>
    <n v="18"/>
  </r>
  <r>
    <x v="2"/>
    <x v="10"/>
    <x v="0"/>
    <n v="6"/>
    <n v="0"/>
    <n v="1"/>
    <n v="0"/>
    <n v="0"/>
    <n v="0"/>
    <n v="0"/>
    <n v="0"/>
    <n v="0"/>
    <n v="0"/>
    <n v="0"/>
    <n v="3"/>
    <s v="―"/>
    <s v="―"/>
    <n v="0"/>
    <n v="0"/>
    <n v="0"/>
    <n v="0"/>
    <n v="0"/>
    <n v="0"/>
    <n v="0"/>
    <n v="0"/>
    <n v="0"/>
    <n v="0"/>
    <n v="0"/>
    <n v="0"/>
    <n v="0"/>
    <n v="2"/>
    <n v="0"/>
    <n v="0"/>
    <n v="0"/>
    <n v="0"/>
    <n v="0"/>
    <n v="0"/>
    <n v="0"/>
    <n v="1"/>
    <n v="3"/>
    <n v="0"/>
    <n v="0"/>
    <n v="0"/>
    <n v="2"/>
    <n v="0"/>
    <n v="0"/>
    <n v="0"/>
    <n v="0"/>
  </r>
  <r>
    <x v="2"/>
    <x v="11"/>
    <x v="0"/>
    <n v="190"/>
    <n v="0"/>
    <n v="6"/>
    <n v="1"/>
    <n v="1"/>
    <n v="0"/>
    <n v="0"/>
    <n v="1"/>
    <n v="1"/>
    <n v="3"/>
    <n v="3"/>
    <n v="13"/>
    <s v="―"/>
    <s v="―"/>
    <n v="9"/>
    <n v="12"/>
    <n v="1"/>
    <n v="3"/>
    <n v="0"/>
    <n v="0"/>
    <n v="17"/>
    <n v="0"/>
    <n v="9"/>
    <n v="4"/>
    <n v="0"/>
    <n v="2"/>
    <n v="7"/>
    <n v="62"/>
    <n v="15"/>
    <n v="3"/>
    <n v="1"/>
    <n v="0"/>
    <n v="1"/>
    <n v="4"/>
    <n v="11"/>
    <n v="16"/>
    <n v="38"/>
    <n v="17"/>
    <n v="15"/>
    <n v="7"/>
    <n v="62"/>
    <n v="19"/>
    <n v="1"/>
    <n v="4"/>
    <n v="11"/>
  </r>
  <r>
    <x v="2"/>
    <x v="12"/>
    <x v="0"/>
    <n v="41"/>
    <n v="0"/>
    <n v="2"/>
    <n v="2"/>
    <n v="1"/>
    <n v="0"/>
    <n v="0"/>
    <n v="1"/>
    <n v="0"/>
    <n v="2"/>
    <n v="0"/>
    <n v="5"/>
    <s v="―"/>
    <s v="―"/>
    <n v="2"/>
    <n v="3"/>
    <n v="2"/>
    <n v="1"/>
    <n v="1"/>
    <n v="0"/>
    <n v="3"/>
    <n v="0"/>
    <n v="2"/>
    <n v="0"/>
    <n v="1"/>
    <n v="1"/>
    <n v="0"/>
    <n v="7"/>
    <n v="3"/>
    <n v="0"/>
    <n v="0"/>
    <n v="0"/>
    <n v="1"/>
    <n v="0"/>
    <n v="1"/>
    <n v="8"/>
    <n v="14"/>
    <n v="3"/>
    <n v="4"/>
    <n v="0"/>
    <n v="7"/>
    <n v="3"/>
    <n v="1"/>
    <n v="0"/>
    <n v="1"/>
  </r>
  <r>
    <x v="2"/>
    <x v="13"/>
    <x v="0"/>
    <n v="189"/>
    <n v="0"/>
    <n v="7"/>
    <n v="13"/>
    <n v="9"/>
    <n v="0"/>
    <n v="1"/>
    <n v="1"/>
    <n v="11"/>
    <n v="2"/>
    <n v="5"/>
    <n v="25"/>
    <s v="―"/>
    <s v="―"/>
    <n v="4"/>
    <n v="1"/>
    <n v="1"/>
    <n v="7"/>
    <n v="2"/>
    <n v="0"/>
    <n v="30"/>
    <n v="0"/>
    <n v="4"/>
    <n v="0"/>
    <n v="0"/>
    <n v="0"/>
    <n v="4"/>
    <n v="42"/>
    <n v="0"/>
    <n v="3"/>
    <n v="7"/>
    <n v="2"/>
    <n v="0"/>
    <n v="3"/>
    <n v="5"/>
    <n v="49"/>
    <n v="40"/>
    <n v="30"/>
    <n v="4"/>
    <n v="4"/>
    <n v="42"/>
    <n v="12"/>
    <n v="0"/>
    <n v="3"/>
    <n v="5"/>
  </r>
  <r>
    <x v="2"/>
    <x v="14"/>
    <x v="0"/>
    <n v="131"/>
    <n v="0"/>
    <n v="6"/>
    <n v="5"/>
    <n v="6"/>
    <n v="2"/>
    <n v="3"/>
    <n v="3"/>
    <n v="0"/>
    <n v="1"/>
    <n v="7"/>
    <n v="19"/>
    <s v="―"/>
    <s v="―"/>
    <n v="2"/>
    <n v="1"/>
    <n v="3"/>
    <n v="2"/>
    <n v="3"/>
    <n v="2"/>
    <n v="17"/>
    <n v="0"/>
    <n v="1"/>
    <n v="2"/>
    <n v="2"/>
    <n v="0"/>
    <n v="4"/>
    <n v="22"/>
    <n v="1"/>
    <n v="0"/>
    <n v="3"/>
    <n v="0"/>
    <n v="3"/>
    <n v="7"/>
    <n v="4"/>
    <n v="33"/>
    <n v="32"/>
    <n v="17"/>
    <n v="5"/>
    <n v="4"/>
    <n v="22"/>
    <n v="4"/>
    <n v="3"/>
    <n v="7"/>
    <n v="4"/>
  </r>
  <r>
    <x v="2"/>
    <x v="15"/>
    <x v="0"/>
    <n v="60"/>
    <n v="0"/>
    <n v="2"/>
    <n v="3"/>
    <n v="1"/>
    <n v="0"/>
    <n v="0"/>
    <n v="0"/>
    <n v="2"/>
    <n v="1"/>
    <n v="6"/>
    <n v="9"/>
    <s v="―"/>
    <s v="―"/>
    <n v="3"/>
    <n v="3"/>
    <n v="0"/>
    <n v="2"/>
    <n v="1"/>
    <n v="2"/>
    <n v="5"/>
    <n v="1"/>
    <n v="0"/>
    <n v="1"/>
    <n v="0"/>
    <n v="0"/>
    <n v="3"/>
    <n v="7"/>
    <n v="1"/>
    <n v="0"/>
    <n v="1"/>
    <n v="0"/>
    <n v="1"/>
    <n v="3"/>
    <n v="2"/>
    <n v="15"/>
    <n v="20"/>
    <n v="5"/>
    <n v="2"/>
    <n v="3"/>
    <n v="7"/>
    <n v="2"/>
    <n v="1"/>
    <n v="3"/>
    <n v="2"/>
  </r>
  <r>
    <x v="2"/>
    <x v="16"/>
    <x v="0"/>
    <n v="118"/>
    <n v="0"/>
    <n v="7"/>
    <n v="7"/>
    <n v="3"/>
    <n v="0"/>
    <n v="0"/>
    <n v="0"/>
    <n v="1"/>
    <n v="3"/>
    <n v="4"/>
    <n v="23"/>
    <s v="―"/>
    <s v="―"/>
    <n v="4"/>
    <n v="1"/>
    <n v="5"/>
    <n v="1"/>
    <n v="2"/>
    <n v="0"/>
    <n v="17"/>
    <n v="0"/>
    <n v="3"/>
    <n v="0"/>
    <n v="1"/>
    <n v="1"/>
    <n v="2"/>
    <n v="21"/>
    <n v="3"/>
    <n v="1"/>
    <n v="3"/>
    <n v="0"/>
    <n v="2"/>
    <n v="1"/>
    <n v="2"/>
    <n v="25"/>
    <n v="36"/>
    <n v="17"/>
    <n v="5"/>
    <n v="2"/>
    <n v="21"/>
    <n v="7"/>
    <n v="2"/>
    <n v="1"/>
    <n v="2"/>
  </r>
  <r>
    <x v="2"/>
    <x v="17"/>
    <x v="0"/>
    <n v="5"/>
    <n v="0"/>
    <n v="1"/>
    <n v="0"/>
    <n v="0"/>
    <n v="0"/>
    <n v="0"/>
    <n v="0"/>
    <n v="0"/>
    <n v="0"/>
    <n v="0"/>
    <n v="1"/>
    <s v="―"/>
    <s v="―"/>
    <n v="0"/>
    <n v="0"/>
    <n v="0"/>
    <n v="0"/>
    <n v="0"/>
    <n v="0"/>
    <n v="1"/>
    <n v="0"/>
    <n v="0"/>
    <n v="0"/>
    <n v="0"/>
    <n v="0"/>
    <n v="0"/>
    <n v="2"/>
    <n v="0"/>
    <n v="0"/>
    <n v="0"/>
    <n v="0"/>
    <n v="0"/>
    <n v="0"/>
    <n v="0"/>
    <n v="1"/>
    <n v="1"/>
    <n v="1"/>
    <n v="0"/>
    <n v="0"/>
    <n v="2"/>
    <n v="0"/>
    <n v="0"/>
    <n v="0"/>
    <n v="0"/>
  </r>
  <r>
    <x v="2"/>
    <x v="18"/>
    <x v="0"/>
    <n v="116"/>
    <n v="0"/>
    <n v="5"/>
    <n v="0"/>
    <n v="2"/>
    <n v="7"/>
    <n v="1"/>
    <n v="4"/>
    <n v="3"/>
    <n v="0"/>
    <n v="1"/>
    <n v="4"/>
    <s v="―"/>
    <s v="―"/>
    <n v="4"/>
    <n v="2"/>
    <n v="0"/>
    <n v="1"/>
    <n v="0"/>
    <n v="0"/>
    <n v="19"/>
    <n v="0"/>
    <n v="2"/>
    <n v="0"/>
    <n v="1"/>
    <n v="2"/>
    <n v="4"/>
    <n v="27"/>
    <n v="1"/>
    <n v="1"/>
    <n v="2"/>
    <n v="1"/>
    <n v="3"/>
    <n v="2"/>
    <n v="17"/>
    <n v="23"/>
    <n v="11"/>
    <n v="19"/>
    <n v="5"/>
    <n v="4"/>
    <n v="27"/>
    <n v="5"/>
    <n v="3"/>
    <n v="2"/>
    <n v="17"/>
  </r>
  <r>
    <x v="2"/>
    <x v="26"/>
    <x v="1"/>
    <n v="21696"/>
    <n v="0"/>
    <n v="310"/>
    <n v="373"/>
    <n v="177"/>
    <n v="457"/>
    <n v="316"/>
    <n v="1119"/>
    <n v="1662"/>
    <n v="193"/>
    <n v="285"/>
    <n v="1006"/>
    <s v="―"/>
    <s v="―"/>
    <n v="267"/>
    <n v="197"/>
    <n v="335"/>
    <n v="948"/>
    <n v="82"/>
    <n v="19"/>
    <n v="3776"/>
    <n v="30"/>
    <n v="283"/>
    <n v="109"/>
    <n v="48"/>
    <n v="39"/>
    <n v="365"/>
    <n v="5249"/>
    <n v="151"/>
    <n v="243"/>
    <n v="670"/>
    <n v="445"/>
    <n v="155"/>
    <n v="230"/>
    <n v="2157"/>
    <n v="5241"/>
    <n v="2752"/>
    <n v="3787"/>
    <n v="630"/>
    <n v="420"/>
    <n v="5210"/>
    <n v="1523"/>
    <n v="168"/>
    <n v="299"/>
    <n v="2063"/>
  </r>
  <r>
    <x v="2"/>
    <x v="26"/>
    <x v="2"/>
    <n v="13970"/>
    <n v="0"/>
    <n v="140"/>
    <n v="143"/>
    <n v="89"/>
    <n v="289"/>
    <n v="221"/>
    <n v="938"/>
    <n v="1048"/>
    <n v="109"/>
    <n v="145"/>
    <n v="431"/>
    <s v="―"/>
    <s v="―"/>
    <n v="140"/>
    <n v="97"/>
    <n v="145"/>
    <n v="854"/>
    <n v="29"/>
    <n v="11"/>
    <n v="2349"/>
    <n v="19"/>
    <n v="131"/>
    <n v="76"/>
    <n v="22"/>
    <n v="22"/>
    <n v="218"/>
    <n v="3602"/>
    <n v="68"/>
    <n v="123"/>
    <n v="374"/>
    <n v="269"/>
    <n v="86"/>
    <n v="97"/>
    <n v="1685"/>
    <n v="3122"/>
    <n v="1707"/>
    <n v="2349"/>
    <n v="270"/>
    <n v="218"/>
    <n v="3602"/>
    <n v="834"/>
    <n v="86"/>
    <n v="97"/>
    <n v="1685"/>
  </r>
  <r>
    <x v="2"/>
    <x v="26"/>
    <x v="3"/>
    <n v="7707"/>
    <n v="0"/>
    <n v="170"/>
    <n v="220"/>
    <n v="88"/>
    <n v="168"/>
    <n v="95"/>
    <n v="181"/>
    <n v="614"/>
    <n v="84"/>
    <n v="140"/>
    <n v="575"/>
    <s v="―"/>
    <s v="―"/>
    <n v="127"/>
    <n v="100"/>
    <n v="190"/>
    <n v="92"/>
    <n v="53"/>
    <n v="8"/>
    <n v="1427"/>
    <n v="11"/>
    <n v="152"/>
    <n v="33"/>
    <n v="26"/>
    <n v="16"/>
    <n v="147"/>
    <n v="1641"/>
    <n v="83"/>
    <n v="120"/>
    <n v="296"/>
    <n v="176"/>
    <n v="69"/>
    <n v="133"/>
    <n v="472"/>
    <n v="1760"/>
    <n v="1145"/>
    <n v="1427"/>
    <n v="238"/>
    <n v="147"/>
    <n v="1641"/>
    <n v="675"/>
    <n v="69"/>
    <n v="133"/>
    <n v="472"/>
  </r>
  <r>
    <x v="2"/>
    <x v="1"/>
    <x v="1"/>
    <n v="8"/>
    <n v="0"/>
    <n v="0"/>
    <n v="0"/>
    <n v="0"/>
    <n v="0"/>
    <n v="0"/>
    <n v="0"/>
    <n v="0"/>
    <n v="0"/>
    <n v="0"/>
    <n v="0"/>
    <s v="―"/>
    <s v="―"/>
    <n v="0"/>
    <n v="0"/>
    <n v="0"/>
    <n v="0"/>
    <n v="0"/>
    <n v="0"/>
    <n v="0"/>
    <n v="0"/>
    <n v="0"/>
    <n v="0"/>
    <n v="0"/>
    <n v="0"/>
    <n v="0"/>
    <n v="5"/>
    <n v="0"/>
    <n v="0"/>
    <n v="0"/>
    <n v="0"/>
    <n v="0"/>
    <n v="0"/>
    <n v="3"/>
    <n v="0"/>
    <n v="0"/>
    <n v="0"/>
    <n v="0"/>
    <n v="0"/>
    <n v="5"/>
    <n v="0"/>
    <n v="0"/>
    <n v="0"/>
    <n v="3"/>
  </r>
  <r>
    <x v="2"/>
    <x v="2"/>
    <x v="1"/>
    <n v="0"/>
    <n v="0"/>
    <n v="0"/>
    <n v="0"/>
    <n v="0"/>
    <n v="0"/>
    <n v="0"/>
    <n v="0"/>
    <n v="0"/>
    <n v="0"/>
    <n v="0"/>
    <n v="0"/>
    <s v="―"/>
    <s v="―"/>
    <n v="0"/>
    <n v="0"/>
    <n v="0"/>
    <n v="0"/>
    <n v="0"/>
    <n v="0"/>
    <n v="0"/>
    <n v="0"/>
    <n v="0"/>
    <n v="0"/>
    <n v="0"/>
    <n v="0"/>
    <n v="0"/>
    <n v="0"/>
    <n v="0"/>
    <n v="0"/>
    <n v="0"/>
    <n v="0"/>
    <n v="0"/>
    <n v="0"/>
    <n v="0"/>
    <n v="0"/>
    <n v="0"/>
    <n v="0"/>
    <n v="0"/>
    <n v="0"/>
    <n v="0"/>
    <n v="0"/>
    <n v="0"/>
    <n v="0"/>
    <n v="0"/>
  </r>
  <r>
    <x v="2"/>
    <x v="3"/>
    <x v="1"/>
    <n v="0"/>
    <n v="0"/>
    <n v="0"/>
    <n v="0"/>
    <n v="0"/>
    <n v="0"/>
    <n v="0"/>
    <n v="0"/>
    <n v="0"/>
    <n v="0"/>
    <n v="0"/>
    <n v="0"/>
    <s v="―"/>
    <s v="―"/>
    <n v="0"/>
    <n v="0"/>
    <n v="0"/>
    <n v="0"/>
    <n v="0"/>
    <n v="0"/>
    <n v="0"/>
    <n v="0"/>
    <n v="0"/>
    <n v="0"/>
    <n v="0"/>
    <n v="0"/>
    <n v="0"/>
    <n v="0"/>
    <n v="0"/>
    <n v="0"/>
    <n v="0"/>
    <n v="0"/>
    <n v="0"/>
    <n v="0"/>
    <n v="0"/>
    <n v="0"/>
    <n v="0"/>
    <n v="0"/>
    <n v="0"/>
    <n v="0"/>
    <n v="0"/>
    <n v="0"/>
    <n v="0"/>
    <n v="0"/>
    <n v="0"/>
  </r>
  <r>
    <x v="2"/>
    <x v="4"/>
    <x v="1"/>
    <n v="1295"/>
    <n v="0"/>
    <n v="12"/>
    <n v="34"/>
    <n v="22"/>
    <n v="17"/>
    <n v="8"/>
    <n v="19"/>
    <n v="30"/>
    <n v="54"/>
    <n v="11"/>
    <n v="45"/>
    <s v="―"/>
    <s v="―"/>
    <n v="15"/>
    <n v="25"/>
    <n v="7"/>
    <n v="7"/>
    <n v="6"/>
    <n v="10"/>
    <n v="131"/>
    <n v="10"/>
    <n v="6"/>
    <n v="14"/>
    <n v="24"/>
    <n v="8"/>
    <n v="100"/>
    <n v="323"/>
    <n v="27"/>
    <n v="21"/>
    <n v="8"/>
    <n v="48"/>
    <n v="48"/>
    <n v="39"/>
    <n v="166"/>
    <n v="207"/>
    <n v="115"/>
    <n v="131"/>
    <n v="62"/>
    <n v="100"/>
    <n v="323"/>
    <n v="104"/>
    <n v="48"/>
    <n v="39"/>
    <n v="166"/>
  </r>
  <r>
    <x v="2"/>
    <x v="5"/>
    <x v="1"/>
    <n v="8742"/>
    <n v="0"/>
    <n v="2"/>
    <n v="72"/>
    <n v="4"/>
    <n v="299"/>
    <n v="216"/>
    <n v="721"/>
    <n v="978"/>
    <n v="3"/>
    <n v="16"/>
    <n v="3"/>
    <s v="―"/>
    <s v="―"/>
    <n v="14"/>
    <n v="66"/>
    <n v="0"/>
    <n v="748"/>
    <n v="0"/>
    <n v="0"/>
    <n v="1514"/>
    <n v="0"/>
    <n v="0"/>
    <n v="8"/>
    <n v="0"/>
    <n v="8"/>
    <n v="87"/>
    <n v="2223"/>
    <n v="0"/>
    <n v="56"/>
    <n v="195"/>
    <n v="360"/>
    <n v="16"/>
    <n v="3"/>
    <n v="1130"/>
    <n v="2311"/>
    <n v="831"/>
    <n v="1514"/>
    <n v="16"/>
    <n v="87"/>
    <n v="2223"/>
    <n v="611"/>
    <n v="16"/>
    <n v="3"/>
    <n v="1130"/>
  </r>
  <r>
    <x v="2"/>
    <x v="6"/>
    <x v="1"/>
    <n v="10"/>
    <n v="0"/>
    <n v="0"/>
    <n v="0"/>
    <n v="0"/>
    <n v="0"/>
    <n v="0"/>
    <n v="0"/>
    <n v="0"/>
    <n v="0"/>
    <n v="0"/>
    <n v="0"/>
    <s v="―"/>
    <s v="―"/>
    <n v="0"/>
    <n v="0"/>
    <n v="0"/>
    <n v="0"/>
    <n v="0"/>
    <n v="0"/>
    <n v="10"/>
    <n v="0"/>
    <n v="0"/>
    <n v="0"/>
    <n v="0"/>
    <n v="0"/>
    <n v="0"/>
    <n v="0"/>
    <n v="0"/>
    <n v="0"/>
    <n v="0"/>
    <n v="0"/>
    <n v="0"/>
    <n v="0"/>
    <n v="0"/>
    <n v="0"/>
    <n v="0"/>
    <n v="10"/>
    <n v="0"/>
    <n v="0"/>
    <n v="0"/>
    <n v="0"/>
    <n v="0"/>
    <n v="0"/>
    <n v="0"/>
  </r>
  <r>
    <x v="2"/>
    <x v="7"/>
    <x v="1"/>
    <n v="2"/>
    <n v="0"/>
    <n v="0"/>
    <n v="0"/>
    <n v="0"/>
    <n v="0"/>
    <n v="0"/>
    <n v="0"/>
    <n v="1"/>
    <n v="0"/>
    <n v="0"/>
    <n v="0"/>
    <s v="―"/>
    <s v="―"/>
    <n v="0"/>
    <n v="0"/>
    <n v="0"/>
    <n v="0"/>
    <n v="0"/>
    <n v="0"/>
    <n v="0"/>
    <n v="0"/>
    <n v="0"/>
    <n v="0"/>
    <n v="0"/>
    <n v="0"/>
    <n v="0"/>
    <n v="0"/>
    <n v="0"/>
    <n v="1"/>
    <n v="0"/>
    <n v="0"/>
    <n v="0"/>
    <n v="0"/>
    <n v="0"/>
    <n v="1"/>
    <n v="0"/>
    <n v="0"/>
    <n v="0"/>
    <n v="0"/>
    <n v="0"/>
    <n v="1"/>
    <n v="0"/>
    <n v="0"/>
    <n v="0"/>
  </r>
  <r>
    <x v="2"/>
    <x v="8"/>
    <x v="1"/>
    <n v="2164"/>
    <n v="0"/>
    <n v="0"/>
    <n v="0"/>
    <n v="0"/>
    <n v="51"/>
    <n v="2"/>
    <n v="154"/>
    <n v="487"/>
    <n v="25"/>
    <n v="31"/>
    <n v="54"/>
    <s v="―"/>
    <s v="―"/>
    <n v="34"/>
    <n v="9"/>
    <n v="0"/>
    <n v="5"/>
    <n v="8"/>
    <n v="1"/>
    <n v="301"/>
    <n v="0"/>
    <n v="9"/>
    <n v="75"/>
    <n v="0"/>
    <n v="0"/>
    <n v="17"/>
    <n v="673"/>
    <n v="0"/>
    <n v="23"/>
    <n v="0"/>
    <n v="0"/>
    <n v="0"/>
    <n v="0"/>
    <n v="205"/>
    <n v="750"/>
    <n v="111"/>
    <n v="301"/>
    <n v="84"/>
    <n v="17"/>
    <n v="673"/>
    <n v="23"/>
    <n v="0"/>
    <n v="0"/>
    <n v="205"/>
  </r>
  <r>
    <x v="2"/>
    <x v="9"/>
    <x v="1"/>
    <n v="3305"/>
    <n v="0"/>
    <n v="80"/>
    <n v="37"/>
    <n v="35"/>
    <n v="21"/>
    <n v="14"/>
    <n v="99"/>
    <n v="75"/>
    <n v="47"/>
    <n v="106"/>
    <n v="369"/>
    <s v="―"/>
    <s v="―"/>
    <n v="99"/>
    <n v="30"/>
    <n v="239"/>
    <n v="28"/>
    <n v="13"/>
    <n v="0"/>
    <n v="353"/>
    <n v="11"/>
    <n v="103"/>
    <n v="0"/>
    <n v="4"/>
    <n v="8"/>
    <n v="11"/>
    <n v="782"/>
    <n v="19"/>
    <n v="41"/>
    <n v="332"/>
    <n v="9"/>
    <n v="12"/>
    <n v="100"/>
    <n v="228"/>
    <n v="514"/>
    <n v="778"/>
    <n v="353"/>
    <n v="126"/>
    <n v="11"/>
    <n v="782"/>
    <n v="401"/>
    <n v="12"/>
    <n v="100"/>
    <n v="228"/>
  </r>
  <r>
    <x v="2"/>
    <x v="10"/>
    <x v="1"/>
    <n v="146"/>
    <n v="0"/>
    <n v="0"/>
    <n v="56"/>
    <n v="0"/>
    <n v="0"/>
    <n v="0"/>
    <n v="0"/>
    <n v="0"/>
    <n v="0"/>
    <n v="0"/>
    <n v="54"/>
    <s v="―"/>
    <s v="―"/>
    <n v="0"/>
    <n v="0"/>
    <n v="0"/>
    <n v="0"/>
    <n v="0"/>
    <n v="0"/>
    <n v="0"/>
    <n v="0"/>
    <n v="0"/>
    <n v="0"/>
    <n v="0"/>
    <n v="0"/>
    <n v="0"/>
    <n v="36"/>
    <n v="0"/>
    <n v="0"/>
    <n v="0"/>
    <n v="0"/>
    <n v="0"/>
    <n v="0"/>
    <n v="0"/>
    <n v="56"/>
    <n v="54"/>
    <n v="0"/>
    <n v="0"/>
    <n v="0"/>
    <n v="36"/>
    <n v="0"/>
    <n v="0"/>
    <n v="0"/>
    <n v="0"/>
  </r>
  <r>
    <x v="2"/>
    <x v="11"/>
    <x v="1"/>
    <n v="445"/>
    <n v="0"/>
    <n v="18"/>
    <n v="3"/>
    <n v="3"/>
    <n v="0"/>
    <n v="0"/>
    <n v="6"/>
    <n v="6"/>
    <n v="7"/>
    <n v="6"/>
    <n v="70"/>
    <s v="―"/>
    <s v="―"/>
    <n v="15"/>
    <n v="20"/>
    <n v="1"/>
    <n v="9"/>
    <n v="0"/>
    <n v="0"/>
    <n v="38"/>
    <n v="0"/>
    <n v="20"/>
    <n v="9"/>
    <n v="0"/>
    <n v="2"/>
    <n v="23"/>
    <n v="126"/>
    <n v="20"/>
    <n v="7"/>
    <n v="1"/>
    <n v="0"/>
    <n v="5"/>
    <n v="16"/>
    <n v="14"/>
    <n v="49"/>
    <n v="115"/>
    <n v="38"/>
    <n v="31"/>
    <n v="23"/>
    <n v="126"/>
    <n v="28"/>
    <n v="5"/>
    <n v="16"/>
    <n v="14"/>
  </r>
  <r>
    <x v="2"/>
    <x v="12"/>
    <x v="1"/>
    <n v="301"/>
    <n v="0"/>
    <n v="6"/>
    <n v="5"/>
    <n v="3"/>
    <n v="0"/>
    <n v="0"/>
    <n v="38"/>
    <n v="0"/>
    <n v="8"/>
    <n v="0"/>
    <n v="10"/>
    <s v="―"/>
    <s v="―"/>
    <n v="2"/>
    <n v="22"/>
    <n v="3"/>
    <n v="104"/>
    <n v="2"/>
    <n v="0"/>
    <n v="38"/>
    <n v="0"/>
    <n v="3"/>
    <n v="0"/>
    <n v="8"/>
    <n v="2"/>
    <n v="0"/>
    <n v="33"/>
    <n v="12"/>
    <n v="0"/>
    <n v="0"/>
    <n v="0"/>
    <n v="1"/>
    <n v="0"/>
    <n v="1"/>
    <n v="60"/>
    <n v="143"/>
    <n v="38"/>
    <n v="13"/>
    <n v="0"/>
    <n v="33"/>
    <n v="12"/>
    <n v="1"/>
    <n v="0"/>
    <n v="1"/>
  </r>
  <r>
    <x v="2"/>
    <x v="13"/>
    <x v="1"/>
    <n v="1336"/>
    <n v="0"/>
    <n v="41"/>
    <n v="71"/>
    <n v="62"/>
    <n v="0"/>
    <n v="4"/>
    <n v="6"/>
    <n v="46"/>
    <n v="4"/>
    <n v="8"/>
    <n v="92"/>
    <s v="―"/>
    <s v="―"/>
    <n v="43"/>
    <n v="3"/>
    <n v="2"/>
    <n v="31"/>
    <n v="4"/>
    <n v="0"/>
    <n v="300"/>
    <n v="0"/>
    <n v="7"/>
    <n v="0"/>
    <n v="0"/>
    <n v="0"/>
    <n v="18"/>
    <n v="304"/>
    <n v="0"/>
    <n v="85"/>
    <n v="107"/>
    <n v="25"/>
    <n v="0"/>
    <n v="3"/>
    <n v="70"/>
    <n v="242"/>
    <n v="175"/>
    <n v="300"/>
    <n v="7"/>
    <n v="18"/>
    <n v="304"/>
    <n v="217"/>
    <n v="0"/>
    <n v="3"/>
    <n v="70"/>
  </r>
  <r>
    <x v="2"/>
    <x v="14"/>
    <x v="1"/>
    <n v="697"/>
    <n v="0"/>
    <n v="45"/>
    <n v="8"/>
    <n v="32"/>
    <n v="2"/>
    <n v="68"/>
    <n v="4"/>
    <n v="0"/>
    <n v="2"/>
    <n v="11"/>
    <n v="56"/>
    <s v="―"/>
    <s v="―"/>
    <n v="4"/>
    <n v="1"/>
    <n v="8"/>
    <n v="5"/>
    <n v="6"/>
    <n v="4"/>
    <n v="91"/>
    <n v="0"/>
    <n v="0"/>
    <n v="2"/>
    <n v="2"/>
    <n v="0"/>
    <n v="18"/>
    <n v="158"/>
    <n v="1"/>
    <n v="0"/>
    <n v="8"/>
    <n v="0"/>
    <n v="6"/>
    <n v="11"/>
    <n v="144"/>
    <n v="172"/>
    <n v="84"/>
    <n v="91"/>
    <n v="4"/>
    <n v="18"/>
    <n v="158"/>
    <n v="9"/>
    <n v="6"/>
    <n v="11"/>
    <n v="144"/>
  </r>
  <r>
    <x v="2"/>
    <x v="15"/>
    <x v="1"/>
    <n v="218"/>
    <n v="0"/>
    <n v="6"/>
    <n v="7"/>
    <n v="4"/>
    <n v="0"/>
    <n v="0"/>
    <n v="0"/>
    <n v="2"/>
    <n v="1"/>
    <n v="13"/>
    <n v="64"/>
    <s v="―"/>
    <s v="―"/>
    <n v="7"/>
    <n v="18"/>
    <n v="0"/>
    <n v="9"/>
    <n v="2"/>
    <n v="4"/>
    <n v="11"/>
    <n v="9"/>
    <n v="0"/>
    <n v="1"/>
    <n v="0"/>
    <n v="0"/>
    <n v="3"/>
    <n v="34"/>
    <n v="2"/>
    <n v="0"/>
    <n v="2"/>
    <n v="0"/>
    <n v="3"/>
    <n v="13"/>
    <n v="3"/>
    <n v="33"/>
    <n v="104"/>
    <n v="11"/>
    <n v="10"/>
    <n v="3"/>
    <n v="34"/>
    <n v="4"/>
    <n v="3"/>
    <n v="13"/>
    <n v="3"/>
  </r>
  <r>
    <x v="2"/>
    <x v="16"/>
    <x v="1"/>
    <n v="1785"/>
    <n v="0"/>
    <n v="66"/>
    <n v="80"/>
    <n v="8"/>
    <n v="0"/>
    <n v="0"/>
    <n v="0"/>
    <n v="9"/>
    <n v="42"/>
    <n v="60"/>
    <n v="128"/>
    <s v="―"/>
    <s v="―"/>
    <n v="28"/>
    <n v="1"/>
    <n v="75"/>
    <n v="1"/>
    <n v="41"/>
    <n v="0"/>
    <n v="661"/>
    <n v="0"/>
    <n v="108"/>
    <n v="0"/>
    <n v="9"/>
    <n v="7"/>
    <n v="79"/>
    <n v="206"/>
    <n v="67"/>
    <n v="7"/>
    <n v="14"/>
    <n v="0"/>
    <n v="58"/>
    <n v="2"/>
    <n v="28"/>
    <n v="265"/>
    <n v="274"/>
    <n v="661"/>
    <n v="124"/>
    <n v="79"/>
    <n v="206"/>
    <n v="88"/>
    <n v="58"/>
    <n v="2"/>
    <n v="28"/>
  </r>
  <r>
    <x v="2"/>
    <x v="17"/>
    <x v="1"/>
    <n v="157"/>
    <n v="0"/>
    <n v="8"/>
    <n v="0"/>
    <n v="0"/>
    <n v="0"/>
    <n v="0"/>
    <n v="0"/>
    <n v="0"/>
    <n v="0"/>
    <n v="0"/>
    <n v="30"/>
    <s v="―"/>
    <s v="―"/>
    <n v="0"/>
    <n v="0"/>
    <n v="0"/>
    <n v="0"/>
    <n v="0"/>
    <n v="0"/>
    <n v="103"/>
    <n v="0"/>
    <n v="0"/>
    <n v="0"/>
    <n v="0"/>
    <n v="0"/>
    <n v="0"/>
    <n v="16"/>
    <n v="0"/>
    <n v="0"/>
    <n v="0"/>
    <n v="0"/>
    <n v="0"/>
    <n v="0"/>
    <n v="0"/>
    <n v="8"/>
    <n v="30"/>
    <n v="103"/>
    <n v="0"/>
    <n v="0"/>
    <n v="16"/>
    <n v="0"/>
    <n v="0"/>
    <n v="0"/>
    <n v="0"/>
  </r>
  <r>
    <x v="2"/>
    <x v="18"/>
    <x v="1"/>
    <n v="1085"/>
    <n v="0"/>
    <n v="26"/>
    <n v="0"/>
    <n v="4"/>
    <n v="67"/>
    <n v="4"/>
    <n v="72"/>
    <n v="28"/>
    <n v="0"/>
    <n v="23"/>
    <n v="31"/>
    <s v="―"/>
    <s v="―"/>
    <n v="6"/>
    <n v="2"/>
    <n v="0"/>
    <n v="1"/>
    <n v="0"/>
    <n v="0"/>
    <n v="225"/>
    <n v="0"/>
    <n v="27"/>
    <n v="0"/>
    <n v="1"/>
    <n v="4"/>
    <n v="9"/>
    <n v="330"/>
    <n v="3"/>
    <n v="2"/>
    <n v="3"/>
    <n v="3"/>
    <n v="6"/>
    <n v="43"/>
    <n v="165"/>
    <n v="224"/>
    <n v="40"/>
    <n v="225"/>
    <n v="32"/>
    <n v="9"/>
    <n v="330"/>
    <n v="11"/>
    <n v="6"/>
    <n v="43"/>
    <n v="165"/>
  </r>
  <r>
    <x v="3"/>
    <x v="26"/>
    <x v="0"/>
    <n v="1706"/>
    <n v="0"/>
    <n v="56"/>
    <n v="50"/>
    <n v="36"/>
    <n v="35"/>
    <n v="20"/>
    <n v="49"/>
    <n v="40"/>
    <n v="28"/>
    <n v="53"/>
    <n v="158"/>
    <m/>
    <m/>
    <n v="57"/>
    <n v="37"/>
    <n v="24"/>
    <n v="28"/>
    <n v="19"/>
    <n v="9"/>
    <n v="205"/>
    <n v="3"/>
    <n v="38"/>
    <n v="14"/>
    <n v="16"/>
    <n v="11"/>
    <n v="49"/>
    <n v="415"/>
    <n v="33"/>
    <n v="19"/>
    <n v="52"/>
    <n v="19"/>
    <n v="24"/>
    <n v="40"/>
    <n v="125"/>
    <n v="367"/>
    <n v="332"/>
    <n v="205"/>
    <n v="82"/>
    <n v="49"/>
    <n v="415"/>
    <n v="123"/>
    <n v="24"/>
    <n v="40"/>
    <n v="125"/>
  </r>
  <r>
    <x v="3"/>
    <x v="1"/>
    <x v="0"/>
    <n v="2"/>
    <n v="0"/>
    <n v="0"/>
    <n v="0"/>
    <n v="0"/>
    <n v="0"/>
    <n v="0"/>
    <n v="0"/>
    <n v="0"/>
    <n v="0"/>
    <n v="0"/>
    <n v="0"/>
    <m/>
    <m/>
    <n v="0"/>
    <n v="0"/>
    <n v="0"/>
    <n v="0"/>
    <n v="0"/>
    <n v="0"/>
    <n v="0"/>
    <n v="0"/>
    <n v="0"/>
    <n v="0"/>
    <n v="0"/>
    <n v="0"/>
    <n v="0"/>
    <n v="1"/>
    <n v="0"/>
    <n v="0"/>
    <n v="0"/>
    <n v="0"/>
    <n v="0"/>
    <n v="0"/>
    <n v="1"/>
    <n v="0"/>
    <n v="0"/>
    <n v="0"/>
    <n v="0"/>
    <n v="0"/>
    <n v="1"/>
    <n v="0"/>
    <n v="0"/>
    <n v="0"/>
    <n v="1"/>
  </r>
  <r>
    <x v="3"/>
    <x v="2"/>
    <x v="0"/>
    <n v="0"/>
    <n v="0"/>
    <n v="0"/>
    <n v="0"/>
    <n v="0"/>
    <n v="0"/>
    <n v="0"/>
    <n v="0"/>
    <n v="0"/>
    <n v="0"/>
    <n v="0"/>
    <n v="0"/>
    <m/>
    <m/>
    <n v="0"/>
    <n v="0"/>
    <n v="0"/>
    <n v="0"/>
    <n v="0"/>
    <n v="0"/>
    <n v="0"/>
    <n v="0"/>
    <n v="0"/>
    <n v="0"/>
    <n v="0"/>
    <n v="0"/>
    <n v="0"/>
    <n v="0"/>
    <n v="0"/>
    <n v="0"/>
    <n v="0"/>
    <n v="0"/>
    <n v="0"/>
    <n v="0"/>
    <n v="0"/>
    <n v="0"/>
    <n v="0"/>
    <n v="0"/>
    <n v="0"/>
    <n v="0"/>
    <n v="0"/>
    <n v="0"/>
    <n v="0"/>
    <n v="0"/>
    <n v="0"/>
  </r>
  <r>
    <x v="3"/>
    <x v="3"/>
    <x v="0"/>
    <n v="0"/>
    <n v="0"/>
    <n v="0"/>
    <n v="0"/>
    <n v="0"/>
    <n v="0"/>
    <n v="0"/>
    <n v="0"/>
    <n v="0"/>
    <n v="0"/>
    <n v="0"/>
    <n v="0"/>
    <m/>
    <m/>
    <n v="0"/>
    <n v="0"/>
    <n v="0"/>
    <n v="0"/>
    <n v="0"/>
    <n v="0"/>
    <n v="0"/>
    <n v="0"/>
    <n v="0"/>
    <n v="0"/>
    <n v="0"/>
    <n v="0"/>
    <n v="0"/>
    <n v="0"/>
    <n v="0"/>
    <n v="0"/>
    <n v="0"/>
    <n v="0"/>
    <n v="0"/>
    <n v="0"/>
    <n v="0"/>
    <n v="0"/>
    <n v="0"/>
    <n v="0"/>
    <n v="0"/>
    <n v="0"/>
    <n v="0"/>
    <n v="0"/>
    <n v="0"/>
    <n v="0"/>
    <n v="0"/>
  </r>
  <r>
    <x v="3"/>
    <x v="4"/>
    <x v="0"/>
    <n v="227"/>
    <n v="0"/>
    <n v="3"/>
    <n v="2"/>
    <n v="4"/>
    <n v="6"/>
    <n v="4"/>
    <n v="6"/>
    <n v="2"/>
    <n v="5"/>
    <n v="4"/>
    <n v="1"/>
    <n v="3"/>
    <n v="5"/>
    <n v="6"/>
    <n v="7"/>
    <n v="2"/>
    <n v="2"/>
    <n v="3"/>
    <n v="4"/>
    <n v="26"/>
    <n v="1"/>
    <n v="5"/>
    <n v="7"/>
    <n v="7"/>
    <n v="1"/>
    <n v="10"/>
    <n v="41"/>
    <n v="5"/>
    <n v="4"/>
    <n v="4"/>
    <n v="5"/>
    <n v="7"/>
    <n v="12"/>
    <n v="23"/>
    <n v="36"/>
    <n v="33"/>
    <n v="26"/>
    <n v="21"/>
    <n v="10"/>
    <n v="41"/>
    <n v="18"/>
    <n v="7"/>
    <n v="12"/>
    <n v="23"/>
  </r>
  <r>
    <x v="3"/>
    <x v="5"/>
    <x v="0"/>
    <n v="223"/>
    <n v="0"/>
    <n v="1"/>
    <n v="4"/>
    <n v="1"/>
    <n v="16"/>
    <n v="10"/>
    <n v="10"/>
    <n v="8"/>
    <n v="1"/>
    <n v="5"/>
    <n v="0"/>
    <n v="0"/>
    <n v="3"/>
    <n v="4"/>
    <n v="3"/>
    <n v="0"/>
    <n v="2"/>
    <n v="0"/>
    <n v="1"/>
    <n v="21"/>
    <n v="0"/>
    <n v="0"/>
    <n v="2"/>
    <n v="0"/>
    <n v="1"/>
    <n v="7"/>
    <n v="61"/>
    <n v="0"/>
    <n v="3"/>
    <n v="21"/>
    <n v="5"/>
    <n v="1"/>
    <n v="1"/>
    <n v="31"/>
    <n v="56"/>
    <n v="13"/>
    <n v="21"/>
    <n v="3"/>
    <n v="7"/>
    <n v="61"/>
    <n v="29"/>
    <n v="1"/>
    <n v="1"/>
    <n v="31"/>
  </r>
  <r>
    <x v="3"/>
    <x v="6"/>
    <x v="0"/>
    <n v="4"/>
    <n v="0"/>
    <n v="0"/>
    <n v="0"/>
    <n v="0"/>
    <n v="0"/>
    <n v="0"/>
    <n v="0"/>
    <n v="0"/>
    <n v="0"/>
    <n v="0"/>
    <n v="0"/>
    <n v="0"/>
    <n v="0"/>
    <n v="0"/>
    <n v="0"/>
    <n v="0"/>
    <n v="0"/>
    <n v="0"/>
    <n v="0"/>
    <n v="4"/>
    <n v="0"/>
    <n v="0"/>
    <n v="0"/>
    <n v="0"/>
    <n v="0"/>
    <n v="0"/>
    <n v="0"/>
    <n v="0"/>
    <n v="0"/>
    <n v="0"/>
    <n v="0"/>
    <n v="0"/>
    <n v="0"/>
    <n v="0"/>
    <n v="0"/>
    <n v="0"/>
    <n v="4"/>
    <n v="0"/>
    <n v="0"/>
    <n v="0"/>
    <n v="0"/>
    <n v="0"/>
    <n v="0"/>
    <n v="0"/>
  </r>
  <r>
    <x v="3"/>
    <x v="7"/>
    <x v="0"/>
    <n v="8"/>
    <n v="0"/>
    <n v="0"/>
    <n v="0"/>
    <n v="1"/>
    <n v="0"/>
    <n v="0"/>
    <n v="0"/>
    <n v="1"/>
    <n v="0"/>
    <n v="0"/>
    <n v="0"/>
    <n v="1"/>
    <n v="0"/>
    <n v="0"/>
    <n v="0"/>
    <n v="0"/>
    <n v="0"/>
    <n v="0"/>
    <n v="0"/>
    <n v="1"/>
    <n v="0"/>
    <n v="0"/>
    <n v="0"/>
    <n v="0"/>
    <n v="0"/>
    <n v="0"/>
    <n v="2"/>
    <n v="0"/>
    <n v="1"/>
    <n v="1"/>
    <n v="0"/>
    <n v="0"/>
    <n v="0"/>
    <n v="0"/>
    <n v="2"/>
    <n v="1"/>
    <n v="1"/>
    <n v="0"/>
    <n v="0"/>
    <n v="2"/>
    <n v="2"/>
    <n v="0"/>
    <n v="0"/>
    <n v="0"/>
  </r>
  <r>
    <x v="3"/>
    <x v="8"/>
    <x v="0"/>
    <n v="76"/>
    <n v="0"/>
    <n v="0"/>
    <n v="0"/>
    <n v="0"/>
    <n v="1"/>
    <n v="1"/>
    <n v="4"/>
    <n v="4"/>
    <n v="1"/>
    <n v="3"/>
    <n v="0"/>
    <n v="1"/>
    <n v="1"/>
    <n v="2"/>
    <n v="1"/>
    <n v="0"/>
    <n v="2"/>
    <n v="3"/>
    <n v="0"/>
    <n v="9"/>
    <n v="0"/>
    <n v="1"/>
    <n v="3"/>
    <n v="0"/>
    <n v="0"/>
    <n v="2"/>
    <n v="20"/>
    <n v="0"/>
    <n v="1"/>
    <n v="0"/>
    <n v="1"/>
    <n v="0"/>
    <n v="0"/>
    <n v="15"/>
    <n v="14"/>
    <n v="10"/>
    <n v="9"/>
    <n v="4"/>
    <n v="2"/>
    <n v="20"/>
    <n v="2"/>
    <n v="0"/>
    <n v="0"/>
    <n v="15"/>
  </r>
  <r>
    <x v="3"/>
    <x v="9"/>
    <x v="0"/>
    <n v="322"/>
    <n v="0"/>
    <n v="11"/>
    <n v="3"/>
    <n v="5"/>
    <n v="4"/>
    <n v="4"/>
    <n v="17"/>
    <n v="5"/>
    <n v="7"/>
    <n v="14"/>
    <n v="6"/>
    <n v="26"/>
    <n v="8"/>
    <n v="16"/>
    <n v="3"/>
    <n v="9"/>
    <n v="4"/>
    <n v="6"/>
    <n v="0"/>
    <n v="38"/>
    <n v="1"/>
    <n v="10"/>
    <n v="0"/>
    <n v="0"/>
    <n v="2"/>
    <n v="2"/>
    <n v="72"/>
    <n v="3"/>
    <n v="2"/>
    <n v="12"/>
    <n v="4"/>
    <n v="3"/>
    <n v="5"/>
    <n v="20"/>
    <n v="70"/>
    <n v="78"/>
    <n v="38"/>
    <n v="13"/>
    <n v="2"/>
    <n v="72"/>
    <n v="21"/>
    <n v="3"/>
    <n v="5"/>
    <n v="20"/>
  </r>
  <r>
    <x v="3"/>
    <x v="10"/>
    <x v="0"/>
    <n v="8"/>
    <n v="0"/>
    <n v="0"/>
    <n v="1"/>
    <n v="0"/>
    <n v="0"/>
    <n v="0"/>
    <n v="0"/>
    <n v="0"/>
    <n v="0"/>
    <n v="0"/>
    <n v="0"/>
    <n v="4"/>
    <n v="0"/>
    <n v="0"/>
    <n v="0"/>
    <n v="0"/>
    <n v="1"/>
    <n v="0"/>
    <n v="0"/>
    <n v="0"/>
    <n v="0"/>
    <n v="0"/>
    <n v="0"/>
    <n v="0"/>
    <n v="0"/>
    <n v="0"/>
    <n v="2"/>
    <n v="0"/>
    <n v="0"/>
    <n v="0"/>
    <n v="0"/>
    <n v="0"/>
    <n v="0"/>
    <n v="0"/>
    <n v="1"/>
    <n v="5"/>
    <n v="0"/>
    <n v="0"/>
    <n v="0"/>
    <n v="2"/>
    <n v="0"/>
    <n v="0"/>
    <n v="0"/>
    <n v="0"/>
  </r>
  <r>
    <x v="3"/>
    <x v="11"/>
    <x v="0"/>
    <n v="183"/>
    <n v="0"/>
    <n v="6"/>
    <n v="1"/>
    <n v="1"/>
    <n v="0"/>
    <n v="0"/>
    <n v="3"/>
    <n v="2"/>
    <n v="3"/>
    <n v="4"/>
    <n v="0"/>
    <n v="11"/>
    <n v="2"/>
    <n v="9"/>
    <n v="8"/>
    <n v="0"/>
    <n v="4"/>
    <n v="0"/>
    <n v="0"/>
    <n v="19"/>
    <n v="0"/>
    <n v="6"/>
    <n v="1"/>
    <n v="0"/>
    <n v="1"/>
    <n v="6"/>
    <n v="63"/>
    <n v="15"/>
    <n v="3"/>
    <n v="1"/>
    <n v="0"/>
    <n v="1"/>
    <n v="4"/>
    <n v="9"/>
    <n v="20"/>
    <n v="34"/>
    <n v="19"/>
    <n v="8"/>
    <n v="6"/>
    <n v="63"/>
    <n v="19"/>
    <n v="1"/>
    <n v="4"/>
    <n v="9"/>
  </r>
  <r>
    <x v="3"/>
    <x v="12"/>
    <x v="0"/>
    <n v="43"/>
    <n v="0"/>
    <n v="1"/>
    <n v="4"/>
    <n v="2"/>
    <n v="0"/>
    <n v="0"/>
    <n v="1"/>
    <n v="0"/>
    <n v="2"/>
    <n v="0"/>
    <n v="0"/>
    <n v="5"/>
    <n v="0"/>
    <n v="2"/>
    <n v="2"/>
    <n v="2"/>
    <n v="2"/>
    <n v="1"/>
    <n v="1"/>
    <n v="5"/>
    <n v="0"/>
    <n v="1"/>
    <n v="0"/>
    <n v="2"/>
    <n v="1"/>
    <n v="1"/>
    <n v="3"/>
    <n v="3"/>
    <n v="1"/>
    <n v="0"/>
    <n v="0"/>
    <n v="1"/>
    <n v="0"/>
    <n v="0"/>
    <n v="10"/>
    <n v="15"/>
    <n v="5"/>
    <n v="4"/>
    <n v="1"/>
    <n v="3"/>
    <n v="4"/>
    <n v="1"/>
    <n v="0"/>
    <n v="0"/>
  </r>
  <r>
    <x v="3"/>
    <x v="13"/>
    <x v="0"/>
    <n v="156"/>
    <n v="0"/>
    <n v="5"/>
    <n v="12"/>
    <n v="7"/>
    <n v="2"/>
    <n v="0"/>
    <n v="1"/>
    <n v="10"/>
    <n v="2"/>
    <n v="3"/>
    <n v="3"/>
    <n v="11"/>
    <n v="6"/>
    <n v="3"/>
    <n v="1"/>
    <n v="1"/>
    <n v="5"/>
    <n v="3"/>
    <n v="0"/>
    <n v="27"/>
    <n v="0"/>
    <n v="3"/>
    <n v="0"/>
    <n v="0"/>
    <n v="0"/>
    <n v="2"/>
    <n v="31"/>
    <n v="0"/>
    <n v="3"/>
    <n v="8"/>
    <n v="0"/>
    <n v="0"/>
    <n v="2"/>
    <n v="5"/>
    <n v="42"/>
    <n v="33"/>
    <n v="27"/>
    <n v="3"/>
    <n v="2"/>
    <n v="31"/>
    <n v="11"/>
    <n v="0"/>
    <n v="2"/>
    <n v="5"/>
  </r>
  <r>
    <x v="3"/>
    <x v="14"/>
    <x v="0"/>
    <n v="128"/>
    <n v="0"/>
    <n v="3"/>
    <n v="4"/>
    <n v="7"/>
    <n v="2"/>
    <n v="3"/>
    <n v="2"/>
    <n v="0"/>
    <n v="1"/>
    <n v="5"/>
    <n v="1"/>
    <n v="10"/>
    <n v="9"/>
    <n v="1"/>
    <n v="2"/>
    <n v="6"/>
    <n v="2"/>
    <n v="2"/>
    <n v="2"/>
    <n v="16"/>
    <n v="1"/>
    <n v="1"/>
    <n v="2"/>
    <n v="1"/>
    <n v="0"/>
    <n v="4"/>
    <n v="24"/>
    <n v="3"/>
    <n v="0"/>
    <n v="2"/>
    <n v="0"/>
    <n v="1"/>
    <n v="6"/>
    <n v="5"/>
    <n v="27"/>
    <n v="35"/>
    <n v="16"/>
    <n v="5"/>
    <n v="4"/>
    <n v="24"/>
    <n v="5"/>
    <n v="1"/>
    <n v="6"/>
    <n v="5"/>
  </r>
  <r>
    <x v="3"/>
    <x v="15"/>
    <x v="0"/>
    <n v="67"/>
    <n v="0"/>
    <n v="1"/>
    <n v="2"/>
    <n v="2"/>
    <n v="0"/>
    <n v="0"/>
    <n v="0"/>
    <n v="4"/>
    <n v="3"/>
    <n v="6"/>
    <n v="1"/>
    <n v="5"/>
    <n v="7"/>
    <n v="2"/>
    <n v="3"/>
    <n v="0"/>
    <n v="2"/>
    <n v="1"/>
    <n v="1"/>
    <n v="8"/>
    <n v="1"/>
    <n v="0"/>
    <n v="2"/>
    <n v="0"/>
    <n v="1"/>
    <n v="3"/>
    <n v="7"/>
    <n v="1"/>
    <n v="0"/>
    <n v="1"/>
    <n v="0"/>
    <n v="0"/>
    <n v="1"/>
    <n v="2"/>
    <n v="18"/>
    <n v="22"/>
    <n v="8"/>
    <n v="4"/>
    <n v="3"/>
    <n v="7"/>
    <n v="2"/>
    <n v="0"/>
    <n v="1"/>
    <n v="2"/>
  </r>
  <r>
    <x v="3"/>
    <x v="16"/>
    <x v="0"/>
    <n v="128"/>
    <n v="0"/>
    <n v="10"/>
    <n v="6"/>
    <n v="3"/>
    <n v="0"/>
    <n v="0"/>
    <n v="1"/>
    <n v="1"/>
    <n v="3"/>
    <n v="4"/>
    <n v="4"/>
    <n v="17"/>
    <n v="4"/>
    <n v="5"/>
    <n v="2"/>
    <n v="4"/>
    <n v="1"/>
    <n v="3"/>
    <n v="0"/>
    <n v="20"/>
    <n v="0"/>
    <n v="3"/>
    <n v="0"/>
    <n v="1"/>
    <n v="1"/>
    <n v="2"/>
    <n v="18"/>
    <n v="3"/>
    <n v="1"/>
    <n v="4"/>
    <n v="0"/>
    <n v="2"/>
    <n v="3"/>
    <n v="2"/>
    <n v="28"/>
    <n v="40"/>
    <n v="20"/>
    <n v="5"/>
    <n v="2"/>
    <n v="18"/>
    <n v="8"/>
    <n v="2"/>
    <n v="3"/>
    <n v="2"/>
  </r>
  <r>
    <x v="3"/>
    <x v="17"/>
    <x v="0"/>
    <n v="5"/>
    <n v="0"/>
    <n v="1"/>
    <n v="0"/>
    <n v="0"/>
    <n v="0"/>
    <n v="0"/>
    <n v="0"/>
    <n v="0"/>
    <n v="0"/>
    <n v="0"/>
    <n v="0"/>
    <n v="1"/>
    <n v="0"/>
    <n v="0"/>
    <n v="0"/>
    <n v="0"/>
    <n v="0"/>
    <n v="0"/>
    <n v="0"/>
    <n v="1"/>
    <n v="0"/>
    <n v="0"/>
    <n v="0"/>
    <n v="0"/>
    <n v="0"/>
    <n v="0"/>
    <n v="2"/>
    <n v="0"/>
    <n v="0"/>
    <n v="0"/>
    <n v="0"/>
    <n v="0"/>
    <n v="0"/>
    <n v="0"/>
    <n v="1"/>
    <n v="1"/>
    <n v="1"/>
    <n v="0"/>
    <n v="0"/>
    <n v="2"/>
    <n v="0"/>
    <n v="0"/>
    <n v="0"/>
    <n v="0"/>
  </r>
  <r>
    <x v="3"/>
    <x v="18"/>
    <x v="0"/>
    <n v="126"/>
    <n v="0"/>
    <n v="5"/>
    <n v="0"/>
    <n v="2"/>
    <n v="7"/>
    <n v="1"/>
    <n v="3"/>
    <n v="3"/>
    <n v="0"/>
    <n v="1"/>
    <n v="0"/>
    <n v="3"/>
    <n v="2"/>
    <n v="4"/>
    <n v="1"/>
    <n v="0"/>
    <n v="1"/>
    <n v="1"/>
    <n v="0"/>
    <n v="21"/>
    <n v="1"/>
    <n v="1"/>
    <n v="0"/>
    <n v="1"/>
    <n v="1"/>
    <n v="6"/>
    <n v="36"/>
    <n v="2"/>
    <n v="1"/>
    <n v="1"/>
    <n v="1"/>
    <n v="1"/>
    <n v="1"/>
    <n v="18"/>
    <n v="22"/>
    <n v="12"/>
    <n v="21"/>
    <n v="4"/>
    <n v="6"/>
    <n v="36"/>
    <n v="5"/>
    <n v="1"/>
    <n v="1"/>
    <n v="18"/>
  </r>
  <r>
    <x v="3"/>
    <x v="26"/>
    <x v="1"/>
    <n v="24225"/>
    <n v="0"/>
    <n v="250"/>
    <n v="262"/>
    <n v="209"/>
    <n v="471"/>
    <n v="324"/>
    <n v="1083"/>
    <n v="1351"/>
    <n v="182"/>
    <n v="400"/>
    <n v="89"/>
    <n v="625"/>
    <n v="210"/>
    <n v="304"/>
    <n v="178"/>
    <n v="279"/>
    <n v="867"/>
    <n v="70"/>
    <n v="25"/>
    <n v="5369"/>
    <n v="37"/>
    <n v="228"/>
    <n v="162"/>
    <n v="42"/>
    <n v="79"/>
    <n v="601"/>
    <n v="6088"/>
    <n v="186"/>
    <n v="204"/>
    <n v="625"/>
    <n v="769"/>
    <n v="127"/>
    <n v="246"/>
    <n v="2283"/>
    <n v="4532"/>
    <n v="2647"/>
    <n v="5369"/>
    <n v="548"/>
    <n v="601"/>
    <n v="6088"/>
    <n v="1784"/>
    <n v="127"/>
    <n v="246"/>
    <n v="2283"/>
  </r>
  <r>
    <x v="3"/>
    <x v="26"/>
    <x v="2"/>
    <n v="15561"/>
    <n v="0"/>
    <n v="105"/>
    <n v="87"/>
    <n v="104"/>
    <n v="340"/>
    <n v="262"/>
    <n v="916"/>
    <n v="945"/>
    <n v="93"/>
    <n v="226"/>
    <n v="39"/>
    <n v="236"/>
    <n v="95"/>
    <n v="153"/>
    <n v="79"/>
    <n v="164"/>
    <n v="770"/>
    <n v="32"/>
    <n v="16"/>
    <n v="3546"/>
    <n v="21"/>
    <n v="110"/>
    <n v="135"/>
    <n v="20"/>
    <n v="30"/>
    <n v="350"/>
    <n v="3783"/>
    <n v="63"/>
    <n v="110"/>
    <n v="326"/>
    <n v="453"/>
    <n v="71"/>
    <n v="105"/>
    <n v="1776"/>
    <n v="3078"/>
    <n v="1584"/>
    <n v="3546"/>
    <n v="316"/>
    <n v="350"/>
    <n v="3783"/>
    <n v="952"/>
    <n v="71"/>
    <n v="105"/>
    <n v="1776"/>
  </r>
  <r>
    <x v="3"/>
    <x v="26"/>
    <x v="3"/>
    <n v="8451"/>
    <n v="0"/>
    <n v="145"/>
    <n v="175"/>
    <n v="105"/>
    <n v="131"/>
    <n v="62"/>
    <n v="167"/>
    <n v="406"/>
    <n v="89"/>
    <n v="174"/>
    <n v="50"/>
    <n v="373"/>
    <n v="115"/>
    <n v="125"/>
    <n v="99"/>
    <n v="112"/>
    <n v="97"/>
    <n v="38"/>
    <n v="9"/>
    <n v="1745"/>
    <n v="16"/>
    <n v="118"/>
    <n v="27"/>
    <n v="22"/>
    <n v="48"/>
    <n v="251"/>
    <n v="2279"/>
    <n v="123"/>
    <n v="94"/>
    <n v="262"/>
    <n v="316"/>
    <n v="56"/>
    <n v="141"/>
    <n v="481"/>
    <n v="1454"/>
    <n v="1018"/>
    <n v="1745"/>
    <n v="231"/>
    <n v="251"/>
    <n v="2279"/>
    <n v="795"/>
    <n v="56"/>
    <n v="141"/>
    <n v="481"/>
  </r>
  <r>
    <x v="3"/>
    <x v="1"/>
    <x v="1"/>
    <n v="8"/>
    <n v="0"/>
    <n v="0"/>
    <n v="0"/>
    <n v="0"/>
    <n v="0"/>
    <n v="0"/>
    <n v="0"/>
    <n v="0"/>
    <n v="0"/>
    <n v="0"/>
    <n v="0"/>
    <n v="0"/>
    <n v="0"/>
    <n v="0"/>
    <n v="0"/>
    <n v="0"/>
    <n v="0"/>
    <n v="0"/>
    <n v="0"/>
    <n v="0"/>
    <n v="0"/>
    <n v="0"/>
    <n v="0"/>
    <n v="0"/>
    <n v="0"/>
    <n v="0"/>
    <n v="5"/>
    <n v="0"/>
    <n v="0"/>
    <n v="0"/>
    <n v="0"/>
    <n v="0"/>
    <n v="0"/>
    <n v="3"/>
    <n v="0"/>
    <n v="0"/>
    <n v="0"/>
    <n v="0"/>
    <n v="0"/>
    <n v="5"/>
    <n v="0"/>
    <n v="0"/>
    <n v="0"/>
    <n v="3"/>
  </r>
  <r>
    <x v="3"/>
    <x v="2"/>
    <x v="1"/>
    <n v="0"/>
    <n v="0"/>
    <n v="0"/>
    <n v="0"/>
    <n v="0"/>
    <n v="0"/>
    <n v="0"/>
    <n v="0"/>
    <n v="0"/>
    <n v="0"/>
    <n v="0"/>
    <n v="0"/>
    <n v="0"/>
    <n v="0"/>
    <n v="0"/>
    <n v="0"/>
    <n v="0"/>
    <n v="0"/>
    <n v="0"/>
    <n v="0"/>
    <n v="0"/>
    <n v="0"/>
    <n v="0"/>
    <n v="0"/>
    <n v="0"/>
    <n v="0"/>
    <n v="0"/>
    <n v="0"/>
    <n v="0"/>
    <n v="0"/>
    <n v="0"/>
    <n v="0"/>
    <n v="0"/>
    <n v="0"/>
    <n v="0"/>
    <n v="0"/>
    <n v="0"/>
    <n v="0"/>
    <n v="0"/>
    <n v="0"/>
    <n v="0"/>
    <n v="0"/>
    <n v="0"/>
    <n v="0"/>
    <n v="0"/>
  </r>
  <r>
    <x v="3"/>
    <x v="3"/>
    <x v="1"/>
    <n v="0"/>
    <n v="0"/>
    <n v="0"/>
    <n v="0"/>
    <n v="0"/>
    <n v="0"/>
    <n v="0"/>
    <n v="0"/>
    <n v="0"/>
    <n v="0"/>
    <n v="0"/>
    <n v="0"/>
    <n v="0"/>
    <n v="0"/>
    <n v="0"/>
    <n v="0"/>
    <n v="0"/>
    <n v="0"/>
    <n v="0"/>
    <n v="0"/>
    <n v="0"/>
    <n v="0"/>
    <n v="0"/>
    <n v="0"/>
    <n v="0"/>
    <n v="0"/>
    <n v="0"/>
    <n v="0"/>
    <n v="0"/>
    <n v="0"/>
    <n v="0"/>
    <n v="0"/>
    <n v="0"/>
    <n v="0"/>
    <n v="0"/>
    <n v="0"/>
    <n v="0"/>
    <n v="0"/>
    <n v="0"/>
    <n v="0"/>
    <n v="0"/>
    <n v="0"/>
    <n v="0"/>
    <n v="0"/>
    <n v="0"/>
  </r>
  <r>
    <x v="3"/>
    <x v="4"/>
    <x v="1"/>
    <n v="1347"/>
    <n v="0"/>
    <n v="8"/>
    <n v="8"/>
    <n v="20"/>
    <n v="25"/>
    <n v="45"/>
    <n v="23"/>
    <n v="34"/>
    <n v="54"/>
    <n v="9"/>
    <n v="3"/>
    <n v="20"/>
    <n v="23"/>
    <n v="12"/>
    <n v="23"/>
    <n v="8"/>
    <n v="10"/>
    <n v="9"/>
    <n v="10"/>
    <n v="130"/>
    <n v="10"/>
    <n v="13"/>
    <n v="27"/>
    <n v="20"/>
    <n v="3"/>
    <n v="64"/>
    <n v="306"/>
    <n v="21"/>
    <n v="19"/>
    <n v="37"/>
    <n v="56"/>
    <n v="50"/>
    <n v="41"/>
    <n v="206"/>
    <n v="226"/>
    <n v="118"/>
    <n v="130"/>
    <n v="73"/>
    <n v="64"/>
    <n v="306"/>
    <n v="133"/>
    <n v="50"/>
    <n v="41"/>
    <n v="206"/>
  </r>
  <r>
    <x v="3"/>
    <x v="5"/>
    <x v="1"/>
    <n v="9999"/>
    <n v="0"/>
    <n v="6"/>
    <n v="62"/>
    <n v="4"/>
    <n v="292"/>
    <n v="238"/>
    <n v="662"/>
    <n v="965"/>
    <n v="3"/>
    <n v="14"/>
    <n v="0"/>
    <n v="0"/>
    <n v="13"/>
    <n v="15"/>
    <n v="60"/>
    <n v="0"/>
    <n v="690"/>
    <n v="0"/>
    <n v="6"/>
    <n v="2640"/>
    <n v="0"/>
    <n v="0"/>
    <n v="28"/>
    <n v="0"/>
    <n v="9"/>
    <n v="93"/>
    <n v="2125"/>
    <n v="0"/>
    <n v="43"/>
    <n v="234"/>
    <n v="655"/>
    <n v="2"/>
    <n v="1"/>
    <n v="1139"/>
    <n v="2246"/>
    <n v="784"/>
    <n v="2640"/>
    <n v="37"/>
    <n v="93"/>
    <n v="2125"/>
    <n v="932"/>
    <n v="2"/>
    <n v="1"/>
    <n v="1139"/>
  </r>
  <r>
    <x v="3"/>
    <x v="6"/>
    <x v="1"/>
    <n v="137"/>
    <n v="0"/>
    <n v="0"/>
    <n v="0"/>
    <n v="0"/>
    <n v="0"/>
    <n v="0"/>
    <n v="0"/>
    <n v="0"/>
    <n v="0"/>
    <n v="0"/>
    <n v="0"/>
    <n v="0"/>
    <n v="0"/>
    <n v="0"/>
    <n v="0"/>
    <n v="0"/>
    <n v="0"/>
    <n v="0"/>
    <n v="0"/>
    <n v="137"/>
    <n v="0"/>
    <n v="0"/>
    <n v="0"/>
    <n v="0"/>
    <n v="0"/>
    <n v="0"/>
    <n v="0"/>
    <n v="0"/>
    <n v="0"/>
    <n v="0"/>
    <n v="0"/>
    <n v="0"/>
    <n v="0"/>
    <n v="0"/>
    <n v="0"/>
    <n v="0"/>
    <n v="137"/>
    <n v="0"/>
    <n v="0"/>
    <n v="0"/>
    <n v="0"/>
    <n v="0"/>
    <n v="0"/>
    <n v="0"/>
  </r>
  <r>
    <x v="3"/>
    <x v="7"/>
    <x v="1"/>
    <n v="35"/>
    <n v="0"/>
    <n v="0"/>
    <n v="0"/>
    <n v="1"/>
    <n v="0"/>
    <n v="0"/>
    <n v="0"/>
    <n v="1"/>
    <n v="0"/>
    <n v="0"/>
    <n v="0"/>
    <n v="2"/>
    <n v="0"/>
    <n v="0"/>
    <n v="0"/>
    <n v="0"/>
    <n v="0"/>
    <n v="0"/>
    <n v="0"/>
    <n v="7"/>
    <n v="0"/>
    <n v="0"/>
    <n v="0"/>
    <n v="0"/>
    <n v="0"/>
    <n v="0"/>
    <n v="21"/>
    <n v="0"/>
    <n v="1"/>
    <n v="2"/>
    <n v="0"/>
    <n v="0"/>
    <n v="0"/>
    <n v="0"/>
    <n v="2"/>
    <n v="2"/>
    <n v="7"/>
    <n v="0"/>
    <n v="0"/>
    <n v="21"/>
    <n v="3"/>
    <n v="0"/>
    <n v="0"/>
    <n v="0"/>
  </r>
  <r>
    <x v="3"/>
    <x v="8"/>
    <x v="1"/>
    <n v="1902"/>
    <n v="0"/>
    <n v="0"/>
    <n v="0"/>
    <n v="0"/>
    <n v="5"/>
    <n v="2"/>
    <n v="153"/>
    <n v="138"/>
    <n v="8"/>
    <n v="61"/>
    <n v="0"/>
    <n v="4"/>
    <n v="1"/>
    <n v="43"/>
    <n v="6"/>
    <n v="0"/>
    <n v="12"/>
    <n v="13"/>
    <n v="0"/>
    <n v="332"/>
    <n v="0"/>
    <n v="9"/>
    <n v="101"/>
    <n v="0"/>
    <n v="0"/>
    <n v="24"/>
    <n v="681"/>
    <n v="0"/>
    <n v="23"/>
    <n v="0"/>
    <n v="41"/>
    <n v="0"/>
    <n v="0"/>
    <n v="245"/>
    <n v="367"/>
    <n v="79"/>
    <n v="332"/>
    <n v="110"/>
    <n v="24"/>
    <n v="681"/>
    <n v="64"/>
    <n v="0"/>
    <n v="0"/>
    <n v="245"/>
  </r>
  <r>
    <x v="3"/>
    <x v="9"/>
    <x v="1"/>
    <n v="3066"/>
    <n v="0"/>
    <n v="41"/>
    <n v="14"/>
    <n v="63"/>
    <n v="25"/>
    <n v="23"/>
    <n v="102"/>
    <n v="94"/>
    <n v="39"/>
    <n v="78"/>
    <n v="20"/>
    <n v="233"/>
    <n v="80"/>
    <n v="120"/>
    <n v="23"/>
    <n v="189"/>
    <n v="25"/>
    <n v="12"/>
    <n v="0"/>
    <n v="361"/>
    <n v="11"/>
    <n v="80"/>
    <n v="0"/>
    <n v="0"/>
    <n v="6"/>
    <n v="10"/>
    <n v="748"/>
    <n v="6"/>
    <n v="48"/>
    <n v="245"/>
    <n v="13"/>
    <n v="14"/>
    <n v="124"/>
    <n v="219"/>
    <n v="479"/>
    <n v="702"/>
    <n v="361"/>
    <n v="97"/>
    <n v="10"/>
    <n v="748"/>
    <n v="312"/>
    <n v="14"/>
    <n v="124"/>
    <n v="219"/>
  </r>
  <r>
    <x v="3"/>
    <x v="10"/>
    <x v="1"/>
    <n v="126"/>
    <n v="0"/>
    <n v="0"/>
    <n v="42"/>
    <n v="0"/>
    <n v="0"/>
    <n v="0"/>
    <n v="0"/>
    <n v="0"/>
    <n v="0"/>
    <n v="0"/>
    <n v="0"/>
    <n v="54"/>
    <n v="0"/>
    <n v="0"/>
    <n v="0"/>
    <n v="0"/>
    <n v="1"/>
    <n v="0"/>
    <n v="0"/>
    <n v="0"/>
    <n v="0"/>
    <n v="0"/>
    <n v="0"/>
    <n v="0"/>
    <n v="0"/>
    <n v="0"/>
    <n v="29"/>
    <n v="0"/>
    <n v="0"/>
    <n v="0"/>
    <n v="0"/>
    <n v="0"/>
    <n v="0"/>
    <n v="0"/>
    <n v="42"/>
    <n v="55"/>
    <n v="0"/>
    <n v="0"/>
    <n v="0"/>
    <n v="29"/>
    <n v="0"/>
    <n v="0"/>
    <n v="0"/>
    <n v="0"/>
  </r>
  <r>
    <x v="3"/>
    <x v="11"/>
    <x v="1"/>
    <n v="424"/>
    <n v="0"/>
    <n v="18"/>
    <n v="2"/>
    <n v="1"/>
    <n v="0"/>
    <n v="0"/>
    <n v="40"/>
    <n v="7"/>
    <n v="7"/>
    <n v="7"/>
    <n v="0"/>
    <n v="28"/>
    <n v="7"/>
    <n v="16"/>
    <n v="15"/>
    <n v="0"/>
    <n v="11"/>
    <n v="0"/>
    <n v="0"/>
    <n v="35"/>
    <n v="0"/>
    <n v="12"/>
    <n v="2"/>
    <n v="0"/>
    <n v="1"/>
    <n v="12"/>
    <n v="144"/>
    <n v="21"/>
    <n v="7"/>
    <n v="2"/>
    <n v="0"/>
    <n v="2"/>
    <n v="14"/>
    <n v="13"/>
    <n v="82"/>
    <n v="77"/>
    <n v="35"/>
    <n v="15"/>
    <n v="12"/>
    <n v="144"/>
    <n v="30"/>
    <n v="2"/>
    <n v="14"/>
    <n v="13"/>
  </r>
  <r>
    <x v="3"/>
    <x v="12"/>
    <x v="1"/>
    <n v="309"/>
    <n v="0"/>
    <n v="2"/>
    <n v="8"/>
    <n v="5"/>
    <n v="0"/>
    <n v="0"/>
    <n v="33"/>
    <n v="0"/>
    <n v="9"/>
    <n v="0"/>
    <n v="0"/>
    <n v="12"/>
    <n v="0"/>
    <n v="3"/>
    <n v="16"/>
    <n v="3"/>
    <n v="83"/>
    <n v="2"/>
    <n v="2"/>
    <n v="98"/>
    <n v="0"/>
    <n v="2"/>
    <n v="0"/>
    <n v="2"/>
    <n v="2"/>
    <n v="2"/>
    <n v="14"/>
    <n v="8"/>
    <n v="2"/>
    <n v="0"/>
    <n v="0"/>
    <n v="1"/>
    <n v="0"/>
    <n v="0"/>
    <n v="57"/>
    <n v="121"/>
    <n v="98"/>
    <n v="6"/>
    <n v="2"/>
    <n v="14"/>
    <n v="10"/>
    <n v="1"/>
    <n v="0"/>
    <n v="0"/>
  </r>
  <r>
    <x v="3"/>
    <x v="13"/>
    <x v="1"/>
    <n v="1129"/>
    <n v="0"/>
    <n v="24"/>
    <n v="73"/>
    <n v="34"/>
    <n v="4"/>
    <n v="0"/>
    <n v="7"/>
    <n v="36"/>
    <n v="3"/>
    <n v="4"/>
    <n v="6"/>
    <n v="45"/>
    <n v="22"/>
    <n v="39"/>
    <n v="2"/>
    <n v="2"/>
    <n v="22"/>
    <n v="5"/>
    <n v="0"/>
    <n v="363"/>
    <n v="0"/>
    <n v="5"/>
    <n v="0"/>
    <n v="0"/>
    <n v="0"/>
    <n v="13"/>
    <n v="230"/>
    <n v="0"/>
    <n v="58"/>
    <n v="79"/>
    <n v="0"/>
    <n v="0"/>
    <n v="3"/>
    <n v="50"/>
    <n v="185"/>
    <n v="143"/>
    <n v="363"/>
    <n v="5"/>
    <n v="13"/>
    <n v="230"/>
    <n v="137"/>
    <n v="0"/>
    <n v="3"/>
    <n v="50"/>
  </r>
  <r>
    <x v="3"/>
    <x v="14"/>
    <x v="1"/>
    <n v="603"/>
    <n v="0"/>
    <n v="3"/>
    <n v="5"/>
    <n v="28"/>
    <n v="2"/>
    <n v="8"/>
    <n v="4"/>
    <n v="0"/>
    <n v="2"/>
    <n v="9"/>
    <n v="3"/>
    <n v="23"/>
    <n v="25"/>
    <n v="2"/>
    <n v="2"/>
    <n v="16"/>
    <n v="3"/>
    <n v="3"/>
    <n v="4"/>
    <n v="102"/>
    <n v="2"/>
    <n v="1"/>
    <n v="2"/>
    <n v="1"/>
    <n v="0"/>
    <n v="10"/>
    <n v="160"/>
    <n v="16"/>
    <n v="0"/>
    <n v="6"/>
    <n v="0"/>
    <n v="3"/>
    <n v="8"/>
    <n v="150"/>
    <n v="61"/>
    <n v="81"/>
    <n v="102"/>
    <n v="6"/>
    <n v="10"/>
    <n v="160"/>
    <n v="22"/>
    <n v="3"/>
    <n v="8"/>
    <n v="150"/>
  </r>
  <r>
    <x v="3"/>
    <x v="15"/>
    <x v="1"/>
    <n v="744"/>
    <n v="0"/>
    <n v="6"/>
    <n v="3"/>
    <n v="43"/>
    <n v="0"/>
    <n v="0"/>
    <n v="0"/>
    <n v="45"/>
    <n v="8"/>
    <n v="143"/>
    <n v="34"/>
    <n v="54"/>
    <n v="21"/>
    <n v="4"/>
    <n v="27"/>
    <n v="0"/>
    <n v="8"/>
    <n v="1"/>
    <n v="3"/>
    <n v="90"/>
    <n v="10"/>
    <n v="0"/>
    <n v="2"/>
    <n v="0"/>
    <n v="50"/>
    <n v="47"/>
    <n v="90"/>
    <n v="49"/>
    <n v="0"/>
    <n v="2"/>
    <n v="0"/>
    <n v="0"/>
    <n v="1"/>
    <n v="3"/>
    <n v="248"/>
    <n v="152"/>
    <n v="90"/>
    <n v="62"/>
    <n v="47"/>
    <n v="90"/>
    <n v="51"/>
    <n v="0"/>
    <n v="1"/>
    <n v="3"/>
  </r>
  <r>
    <x v="3"/>
    <x v="16"/>
    <x v="1"/>
    <n v="1982"/>
    <n v="0"/>
    <n v="123"/>
    <n v="45"/>
    <n v="6"/>
    <n v="0"/>
    <n v="0"/>
    <n v="2"/>
    <n v="9"/>
    <n v="49"/>
    <n v="57"/>
    <n v="23"/>
    <n v="96"/>
    <n v="8"/>
    <n v="35"/>
    <n v="4"/>
    <n v="61"/>
    <n v="1"/>
    <n v="22"/>
    <n v="0"/>
    <n v="731"/>
    <n v="0"/>
    <n v="90"/>
    <n v="0"/>
    <n v="18"/>
    <n v="7"/>
    <n v="218"/>
    <n v="195"/>
    <n v="60"/>
    <n v="1"/>
    <n v="15"/>
    <n v="0"/>
    <n v="50"/>
    <n v="25"/>
    <n v="31"/>
    <n v="291"/>
    <n v="250"/>
    <n v="731"/>
    <n v="115"/>
    <n v="218"/>
    <n v="195"/>
    <n v="76"/>
    <n v="50"/>
    <n v="25"/>
    <n v="31"/>
  </r>
  <r>
    <x v="3"/>
    <x v="17"/>
    <x v="1"/>
    <n v="151"/>
    <n v="0"/>
    <n v="7"/>
    <n v="0"/>
    <n v="0"/>
    <n v="0"/>
    <n v="0"/>
    <n v="0"/>
    <n v="0"/>
    <n v="0"/>
    <n v="0"/>
    <n v="0"/>
    <n v="31"/>
    <n v="0"/>
    <n v="0"/>
    <n v="0"/>
    <n v="0"/>
    <n v="0"/>
    <n v="0"/>
    <n v="0"/>
    <n v="98"/>
    <n v="0"/>
    <n v="0"/>
    <n v="0"/>
    <n v="0"/>
    <n v="0"/>
    <n v="0"/>
    <n v="15"/>
    <n v="0"/>
    <n v="0"/>
    <n v="0"/>
    <n v="0"/>
    <n v="0"/>
    <n v="0"/>
    <n v="0"/>
    <n v="7"/>
    <n v="31"/>
    <n v="98"/>
    <n v="0"/>
    <n v="0"/>
    <n v="15"/>
    <n v="0"/>
    <n v="0"/>
    <n v="0"/>
    <n v="0"/>
  </r>
  <r>
    <x v="3"/>
    <x v="18"/>
    <x v="1"/>
    <n v="2263"/>
    <n v="0"/>
    <n v="12"/>
    <n v="0"/>
    <n v="4"/>
    <n v="118"/>
    <n v="8"/>
    <n v="57"/>
    <n v="22"/>
    <n v="0"/>
    <n v="18"/>
    <n v="0"/>
    <n v="23"/>
    <n v="10"/>
    <n v="15"/>
    <n v="0"/>
    <n v="0"/>
    <n v="1"/>
    <n v="3"/>
    <n v="0"/>
    <n v="245"/>
    <n v="4"/>
    <n v="16"/>
    <n v="0"/>
    <n v="1"/>
    <n v="1"/>
    <n v="108"/>
    <n v="1325"/>
    <n v="5"/>
    <n v="2"/>
    <n v="3"/>
    <n v="4"/>
    <n v="5"/>
    <n v="29"/>
    <n v="224"/>
    <n v="239"/>
    <n v="52"/>
    <n v="245"/>
    <n v="22"/>
    <n v="108"/>
    <n v="1325"/>
    <n v="14"/>
    <n v="5"/>
    <n v="29"/>
    <n v="224"/>
  </r>
</pivotCacheRecords>
</file>

<file path=xl/pivotCache/pivotCacheRecords60.xml><?xml version="1.0" encoding="utf-8"?>
<pivotCacheRecords xmlns="http://schemas.openxmlformats.org/spreadsheetml/2006/main" xmlns:r="http://schemas.openxmlformats.org/officeDocument/2006/relationships" count="22">
  <r>
    <x v="0"/>
    <s v="-"/>
    <s v="-"/>
    <s v="-"/>
    <s v="-"/>
    <s v="-"/>
    <s v="-"/>
    <n v="836"/>
    <n v="440"/>
    <n v="396"/>
    <n v="28"/>
    <n v="25"/>
    <n v="196"/>
    <n v="179"/>
    <n v="216"/>
    <n v="192"/>
    <n v="406"/>
  </r>
  <r>
    <x v="1"/>
    <s v="-"/>
    <s v="-"/>
    <s v="-"/>
    <s v="-"/>
    <s v="-"/>
    <s v="-"/>
    <n v="833"/>
    <n v="434"/>
    <n v="399"/>
    <n v="33"/>
    <n v="31"/>
    <n v="189"/>
    <n v="179"/>
    <n v="212"/>
    <n v="189"/>
    <n v="409"/>
  </r>
  <r>
    <x v="2"/>
    <s v="-"/>
    <s v="-"/>
    <s v="-"/>
    <s v="-"/>
    <s v="-"/>
    <s v="-"/>
    <n v="777"/>
    <n v="396"/>
    <n v="381"/>
    <n v="30"/>
    <n v="19"/>
    <n v="171"/>
    <n v="182"/>
    <n v="195"/>
    <n v="180"/>
    <n v="402"/>
  </r>
  <r>
    <x v="3"/>
    <s v="-"/>
    <s v="-"/>
    <s v="-"/>
    <s v="-"/>
    <s v="-"/>
    <s v="-"/>
    <n v="717"/>
    <n v="361"/>
    <n v="356"/>
    <n v="23"/>
    <n v="23"/>
    <n v="161"/>
    <n v="154"/>
    <n v="177"/>
    <n v="179"/>
    <n v="372"/>
  </r>
  <r>
    <x v="4"/>
    <s v="-"/>
    <s v="-"/>
    <s v="-"/>
    <s v="-"/>
    <s v="-"/>
    <s v="-"/>
    <n v="691"/>
    <n v="343"/>
    <n v="348"/>
    <n v="19"/>
    <n v="32"/>
    <n v="160"/>
    <n v="160"/>
    <n v="164"/>
    <n v="156"/>
    <n v="354"/>
  </r>
  <r>
    <x v="5"/>
    <s v="-"/>
    <s v="-"/>
    <s v="-"/>
    <s v="-"/>
    <s v="-"/>
    <s v="-"/>
    <n v="548"/>
    <n v="277"/>
    <n v="271"/>
    <n v="43"/>
    <n v="52"/>
    <n v="115"/>
    <n v="102"/>
    <n v="119"/>
    <n v="117"/>
    <n v="233"/>
  </r>
  <r>
    <x v="6"/>
    <n v="30"/>
    <n v="3"/>
    <n v="27"/>
    <n v="6"/>
    <n v="3"/>
    <n v="3"/>
    <n v="606"/>
    <n v="318"/>
    <n v="288"/>
    <n v="58"/>
    <n v="53"/>
    <n v="123"/>
    <n v="125"/>
    <n v="137"/>
    <n v="110"/>
    <n v="244"/>
  </r>
  <r>
    <x v="7"/>
    <n v="32"/>
    <n v="2"/>
    <n v="30"/>
    <n v="8"/>
    <n v="4"/>
    <n v="4"/>
    <n v="595"/>
    <n v="309"/>
    <n v="286"/>
    <n v="70"/>
    <n v="51"/>
    <n v="112"/>
    <n v="108"/>
    <n v="127"/>
    <n v="127"/>
    <n v="251"/>
  </r>
  <r>
    <x v="8"/>
    <n v="32"/>
    <n v="2"/>
    <n v="30"/>
    <n v="7"/>
    <n v="4"/>
    <n v="3"/>
    <n v="574"/>
    <n v="291"/>
    <n v="283"/>
    <n v="63"/>
    <n v="61"/>
    <n v="118"/>
    <n v="113"/>
    <n v="110"/>
    <n v="109"/>
    <n v="252"/>
  </r>
  <r>
    <x v="9"/>
    <n v="35"/>
    <n v="2"/>
    <n v="33"/>
    <n v="8"/>
    <n v="3"/>
    <n v="5"/>
    <n v="627"/>
    <n v="320"/>
    <n v="307"/>
    <n v="77"/>
    <n v="72"/>
    <n v="126"/>
    <n v="122"/>
    <n v="117"/>
    <n v="113"/>
    <n v="218"/>
  </r>
  <r>
    <x v="10"/>
    <n v="39"/>
    <n v="3"/>
    <n v="36"/>
    <n v="6"/>
    <n v="2"/>
    <n v="4"/>
    <n v="711"/>
    <n v="368"/>
    <n v="343"/>
    <n v="102"/>
    <n v="86"/>
    <n v="142"/>
    <n v="131"/>
    <n v="124"/>
    <n v="126"/>
    <n v="228"/>
  </r>
  <r>
    <x v="11"/>
    <n v="45"/>
    <n v="3"/>
    <n v="42"/>
    <n v="6"/>
    <n v="2"/>
    <n v="4"/>
    <n v="775"/>
    <n v="417"/>
    <n v="358"/>
    <n v="127"/>
    <n v="96"/>
    <n v="145"/>
    <n v="128"/>
    <n v="145"/>
    <n v="134"/>
    <n v="250"/>
  </r>
  <r>
    <x v="12"/>
    <n v="44"/>
    <n v="4"/>
    <n v="40"/>
    <n v="6"/>
    <n v="2"/>
    <n v="4"/>
    <n v="789"/>
    <n v="414"/>
    <n v="375"/>
    <n v="110"/>
    <n v="122"/>
    <n v="160"/>
    <n v="126"/>
    <n v="144"/>
    <n v="127"/>
    <n v="277"/>
  </r>
  <r>
    <x v="13"/>
    <n v="46"/>
    <n v="4"/>
    <n v="42"/>
    <n v="6"/>
    <n v="2"/>
    <n v="4"/>
    <n v="826"/>
    <n v="435"/>
    <n v="391"/>
    <n v="141"/>
    <n v="113"/>
    <n v="138"/>
    <n v="151"/>
    <n v="156"/>
    <n v="127"/>
    <n v="272"/>
  </r>
  <r>
    <x v="14"/>
    <n v="48"/>
    <n v="3"/>
    <n v="45"/>
    <n v="6"/>
    <n v="3"/>
    <n v="3"/>
    <n v="835"/>
    <n v="445"/>
    <n v="390"/>
    <n v="141"/>
    <n v="114"/>
    <n v="167"/>
    <n v="130"/>
    <n v="137"/>
    <n v="146"/>
    <n v="283"/>
  </r>
  <r>
    <x v="15"/>
    <n v="46"/>
    <n v="3"/>
    <n v="43"/>
    <n v="6"/>
    <n v="3"/>
    <n v="3"/>
    <n v="807"/>
    <n v="438"/>
    <n v="369"/>
    <n v="118"/>
    <n v="113"/>
    <n v="154"/>
    <n v="124"/>
    <n v="166"/>
    <n v="132"/>
    <n v="284"/>
  </r>
  <r>
    <x v="16"/>
    <n v="52"/>
    <n v="3"/>
    <n v="49"/>
    <n v="6"/>
    <n v="3"/>
    <n v="3"/>
    <n v="811"/>
    <n v="411"/>
    <n v="401"/>
    <n v="115"/>
    <n v="140"/>
    <n v="138"/>
    <n v="136"/>
    <n v="157"/>
    <n v="125"/>
    <n v="295"/>
  </r>
  <r>
    <x v="17"/>
    <n v="55"/>
    <n v="4"/>
    <n v="51"/>
    <n v="8"/>
    <n v="2"/>
    <n v="6"/>
    <n v="775"/>
    <n v="368"/>
    <n v="407"/>
    <n v="112"/>
    <n v="116"/>
    <n v="119"/>
    <n v="152"/>
    <n v="137"/>
    <n v="139"/>
    <n v="283"/>
  </r>
  <r>
    <x v="18"/>
    <n v="52"/>
    <n v="4"/>
    <n v="48"/>
    <n v="8"/>
    <n v="1"/>
    <n v="7"/>
    <n v="734"/>
    <n v="351"/>
    <n v="383"/>
    <n v="109"/>
    <n v="102"/>
    <n v="121"/>
    <n v="129"/>
    <n v="121"/>
    <n v="152"/>
    <n v="276"/>
  </r>
  <r>
    <x v="19"/>
    <n v="32"/>
    <n v="2"/>
    <n v="30"/>
    <n v="4"/>
    <n v="1"/>
    <n v="3"/>
    <n v="463"/>
    <n v="223"/>
    <n v="240"/>
    <n v="49"/>
    <n v="76"/>
    <n v="88"/>
    <n v="68"/>
    <n v="86"/>
    <n v="96"/>
    <n v="274"/>
  </r>
  <r>
    <x v="20"/>
    <n v="31"/>
    <n v="2"/>
    <n v="29"/>
    <n v="3"/>
    <n v="1"/>
    <n v="2"/>
    <n v="422"/>
    <n v="214"/>
    <n v="208"/>
    <n v="68"/>
    <n v="51"/>
    <n v="56"/>
    <n v="90"/>
    <n v="90"/>
    <n v="67"/>
    <n v="182"/>
  </r>
  <r>
    <x v="21"/>
    <n v="26"/>
    <n v="1"/>
    <n v="25"/>
    <n v="5"/>
    <n v="2"/>
    <n v="3"/>
    <n v="370"/>
    <n v="182"/>
    <n v="188"/>
    <n v="59"/>
    <n v="44"/>
    <n v="68"/>
    <n v="53"/>
    <n v="55"/>
    <n v="91"/>
    <n v="160"/>
  </r>
</pivotCacheRecords>
</file>

<file path=xl/pivotCache/pivotCacheRecords61.xml><?xml version="1.0" encoding="utf-8"?>
<pivotCacheRecords xmlns="http://schemas.openxmlformats.org/spreadsheetml/2006/main" xmlns:r="http://schemas.openxmlformats.org/officeDocument/2006/relationships" count="10">
  <r>
    <x v="0"/>
    <n v="0"/>
    <n v="0"/>
    <n v="0"/>
    <n v="0"/>
    <n v="0"/>
    <n v="0"/>
    <n v="0"/>
    <n v="0"/>
    <n v="0"/>
    <n v="0"/>
    <n v="0"/>
    <n v="0"/>
    <n v="0"/>
    <n v="0"/>
    <n v="0"/>
    <n v="0"/>
    <n v="0"/>
    <n v="0"/>
    <n v="0"/>
    <n v="0"/>
    <n v="0"/>
    <n v="0"/>
    <n v="0"/>
    <n v="0"/>
    <n v="0"/>
    <n v="0"/>
    <n v="0"/>
    <n v="0"/>
  </r>
  <r>
    <x v="1"/>
    <n v="0"/>
    <n v="0"/>
    <n v="0"/>
    <n v="0"/>
    <n v="0"/>
    <n v="0"/>
    <n v="0"/>
    <n v="0"/>
    <n v="0"/>
    <n v="0"/>
    <n v="0"/>
    <n v="0"/>
    <n v="0"/>
    <n v="0"/>
    <n v="0"/>
    <n v="0"/>
    <n v="0"/>
    <n v="0"/>
    <n v="0"/>
    <n v="0"/>
    <n v="0"/>
    <n v="0"/>
    <n v="0"/>
    <n v="0"/>
    <n v="0"/>
    <n v="0"/>
    <n v="0"/>
    <n v="0"/>
  </r>
  <r>
    <x v="2"/>
    <n v="0"/>
    <n v="0"/>
    <n v="0"/>
    <n v="0"/>
    <n v="0"/>
    <n v="0"/>
    <n v="0"/>
    <n v="0"/>
    <n v="0"/>
    <n v="0"/>
    <n v="0"/>
    <n v="0"/>
    <n v="0"/>
    <n v="0"/>
    <n v="0"/>
    <n v="0"/>
    <n v="0"/>
    <n v="0"/>
    <n v="0"/>
    <n v="0"/>
    <n v="0"/>
    <n v="0"/>
    <n v="0"/>
    <n v="0"/>
    <n v="0"/>
    <n v="0"/>
    <n v="0"/>
    <n v="0"/>
  </r>
  <r>
    <x v="3"/>
    <n v="17"/>
    <n v="6"/>
    <n v="11"/>
    <n v="8"/>
    <n v="3"/>
    <n v="5"/>
    <n v="174"/>
    <n v="99"/>
    <n v="75"/>
    <n v="2"/>
    <n v="2"/>
    <n v="0"/>
    <n v="6"/>
    <n v="6"/>
    <n v="0"/>
    <n v="8"/>
    <n v="6"/>
    <n v="2"/>
    <n v="61"/>
    <n v="33"/>
    <n v="28"/>
    <n v="54"/>
    <n v="32"/>
    <n v="22"/>
    <n v="43"/>
    <n v="20"/>
    <n v="23"/>
    <n v="0"/>
  </r>
  <r>
    <x v="4"/>
    <n v="12"/>
    <n v="3"/>
    <n v="9"/>
    <n v="10"/>
    <n v="3"/>
    <n v="7"/>
    <n v="193"/>
    <n v="113"/>
    <n v="80"/>
    <n v="2"/>
    <n v="2"/>
    <n v="0"/>
    <n v="9"/>
    <n v="4"/>
    <n v="5"/>
    <n v="10"/>
    <n v="9"/>
    <n v="1"/>
    <n v="54"/>
    <n v="32"/>
    <n v="22"/>
    <n v="61"/>
    <n v="33"/>
    <n v="28"/>
    <n v="57"/>
    <n v="33"/>
    <n v="24"/>
    <n v="43"/>
  </r>
  <r>
    <x v="5"/>
    <n v="12"/>
    <n v="3"/>
    <n v="9"/>
    <n v="10"/>
    <n v="3"/>
    <n v="7"/>
    <n v="190"/>
    <n v="111"/>
    <n v="79"/>
    <n v="2"/>
    <n v="2"/>
    <n v="0"/>
    <n v="9"/>
    <n v="4"/>
    <n v="5"/>
    <n v="10"/>
    <n v="9"/>
    <n v="1"/>
    <n v="54"/>
    <n v="33"/>
    <n v="21"/>
    <n v="54"/>
    <n v="29"/>
    <n v="25"/>
    <n v="61"/>
    <n v="34"/>
    <n v="27"/>
    <n v="43"/>
  </r>
  <r>
    <x v="6"/>
    <n v="12"/>
    <n v="2"/>
    <n v="10"/>
    <n v="10"/>
    <n v="3"/>
    <n v="7"/>
    <n v="190"/>
    <n v="112"/>
    <n v="78"/>
    <n v="4"/>
    <n v="4"/>
    <n v="0"/>
    <n v="8"/>
    <n v="4"/>
    <n v="4"/>
    <n v="7"/>
    <n v="3"/>
    <n v="4"/>
    <n v="56"/>
    <n v="30"/>
    <n v="26"/>
    <n v="59"/>
    <n v="38"/>
    <n v="21"/>
    <n v="56"/>
    <n v="33"/>
    <n v="23"/>
    <n v="58"/>
  </r>
  <r>
    <x v="7"/>
    <n v="38"/>
    <n v="6"/>
    <n v="32"/>
    <n v="13"/>
    <n v="5"/>
    <n v="8"/>
    <n v="423"/>
    <n v="218"/>
    <n v="205"/>
    <n v="0"/>
    <n v="0"/>
    <n v="0"/>
    <n v="15"/>
    <n v="9"/>
    <n v="6"/>
    <n v="22"/>
    <n v="14"/>
    <n v="8"/>
    <n v="133"/>
    <n v="61"/>
    <n v="72"/>
    <n v="128"/>
    <n v="62"/>
    <n v="66"/>
    <n v="125"/>
    <n v="72"/>
    <n v="53"/>
    <n v="56"/>
  </r>
  <r>
    <x v="8"/>
    <n v="41"/>
    <n v="5"/>
    <n v="36"/>
    <n v="12"/>
    <n v="5"/>
    <n v="7"/>
    <n v="435"/>
    <n v="218"/>
    <n v="217"/>
    <n v="6"/>
    <n v="2"/>
    <n v="4"/>
    <n v="21"/>
    <n v="14"/>
    <n v="7"/>
    <n v="20"/>
    <n v="12"/>
    <n v="8"/>
    <n v="127"/>
    <n v="64"/>
    <n v="63"/>
    <n v="136"/>
    <n v="65"/>
    <n v="71"/>
    <n v="125"/>
    <n v="61"/>
    <n v="64"/>
    <n v="125"/>
  </r>
  <r>
    <x v="9"/>
    <n v="39"/>
    <n v="4"/>
    <n v="35"/>
    <n v="9"/>
    <n v="3"/>
    <n v="6"/>
    <n v="413"/>
    <n v="206"/>
    <n v="207"/>
    <n v="3"/>
    <n v="0"/>
    <n v="3"/>
    <n v="22"/>
    <n v="7"/>
    <n v="15"/>
    <n v="23"/>
    <n v="16"/>
    <n v="7"/>
    <n v="98"/>
    <n v="51"/>
    <n v="47"/>
    <n v="131"/>
    <n v="68"/>
    <n v="63"/>
    <n v="136"/>
    <n v="64"/>
    <n v="72"/>
    <n v="125"/>
  </r>
</pivotCacheRecords>
</file>

<file path=xl/pivotCache/pivotCacheRecords62.xml><?xml version="1.0" encoding="utf-8"?>
<pivotCacheRecords xmlns="http://schemas.openxmlformats.org/spreadsheetml/2006/main" xmlns:r="http://schemas.openxmlformats.org/officeDocument/2006/relationships" count="17">
  <r>
    <x v="0"/>
    <s v="-"/>
    <s v="-"/>
    <s v="-"/>
    <s v="-"/>
    <s v="-"/>
    <s v="-"/>
    <n v="789"/>
    <n v="409"/>
    <n v="380"/>
    <n v="150"/>
    <n v="125"/>
    <n v="129"/>
    <n v="134"/>
    <n v="130"/>
    <n v="121"/>
  </r>
  <r>
    <x v="1"/>
    <n v="58"/>
    <n v="39"/>
    <n v="19"/>
    <n v="6"/>
    <n v="3"/>
    <n v="3"/>
    <n v="912"/>
    <n v="437"/>
    <n v="475"/>
    <n v="164"/>
    <n v="162"/>
    <n v="130"/>
    <n v="158"/>
    <n v="143"/>
    <n v="155"/>
  </r>
  <r>
    <x v="2"/>
    <n v="59"/>
    <n v="42"/>
    <n v="17"/>
    <n v="6"/>
    <n v="3"/>
    <n v="3"/>
    <n v="946"/>
    <n v="426"/>
    <n v="520"/>
    <n v="153"/>
    <n v="212"/>
    <n v="147"/>
    <n v="156"/>
    <n v="126"/>
    <n v="152"/>
  </r>
  <r>
    <x v="3"/>
    <n v="60"/>
    <n v="40"/>
    <n v="20"/>
    <n v="6"/>
    <n v="3"/>
    <n v="3"/>
    <n v="950"/>
    <n v="445"/>
    <n v="505"/>
    <n v="165"/>
    <n v="157"/>
    <n v="141"/>
    <n v="206"/>
    <n v="139"/>
    <n v="142"/>
  </r>
  <r>
    <x v="4"/>
    <n v="58"/>
    <n v="41"/>
    <n v="17"/>
    <n v="6"/>
    <n v="3"/>
    <n v="3"/>
    <n v="978"/>
    <n v="462"/>
    <n v="516"/>
    <n v="182"/>
    <n v="178"/>
    <n v="151"/>
    <n v="149"/>
    <n v="129"/>
    <n v="189"/>
  </r>
  <r>
    <x v="5"/>
    <n v="57"/>
    <n v="41"/>
    <n v="16"/>
    <n v="6"/>
    <n v="3"/>
    <n v="3"/>
    <n v="965"/>
    <n v="489"/>
    <n v="476"/>
    <n v="183"/>
    <n v="183"/>
    <n v="161"/>
    <n v="152"/>
    <n v="145"/>
    <n v="141"/>
  </r>
  <r>
    <x v="6"/>
    <n v="59"/>
    <n v="43"/>
    <n v="16"/>
    <n v="6"/>
    <n v="3"/>
    <n v="3"/>
    <n v="1005"/>
    <n v="505"/>
    <n v="500"/>
    <n v="176"/>
    <n v="187"/>
    <n v="170"/>
    <n v="165"/>
    <n v="159"/>
    <n v="148"/>
  </r>
  <r>
    <x v="7"/>
    <n v="60"/>
    <n v="43"/>
    <n v="17"/>
    <n v="6"/>
    <n v="2"/>
    <n v="4"/>
    <n v="1023"/>
    <n v="500"/>
    <n v="523"/>
    <n v="170"/>
    <n v="190"/>
    <n v="172"/>
    <n v="177"/>
    <n v="158"/>
    <n v="156"/>
  </r>
  <r>
    <x v="8"/>
    <n v="62"/>
    <n v="46"/>
    <n v="16"/>
    <n v="6"/>
    <n v="2"/>
    <n v="4"/>
    <n v="1016"/>
    <n v="497"/>
    <n v="519"/>
    <n v="185"/>
    <n v="176"/>
    <n v="149"/>
    <n v="174"/>
    <n v="163"/>
    <n v="169"/>
  </r>
  <r>
    <x v="9"/>
    <n v="62"/>
    <n v="47"/>
    <n v="15"/>
    <n v="6"/>
    <n v="2"/>
    <n v="4"/>
    <n v="958"/>
    <n v="472"/>
    <n v="486"/>
    <n v="185"/>
    <n v="174"/>
    <n v="150"/>
    <n v="153"/>
    <n v="137"/>
    <n v="159"/>
  </r>
  <r>
    <x v="10"/>
    <n v="63"/>
    <n v="51"/>
    <n v="12"/>
    <n v="6"/>
    <n v="2"/>
    <n v="4"/>
    <n v="955"/>
    <n v="509"/>
    <n v="446"/>
    <n v="207"/>
    <n v="153"/>
    <n v="157"/>
    <n v="147"/>
    <n v="145"/>
    <n v="146"/>
  </r>
  <r>
    <x v="11"/>
    <n v="64"/>
    <n v="49"/>
    <n v="15"/>
    <n v="9"/>
    <n v="6"/>
    <n v="3"/>
    <n v="904"/>
    <n v="502"/>
    <n v="402"/>
    <n v="178"/>
    <n v="142"/>
    <n v="181"/>
    <n v="130"/>
    <n v="143"/>
    <n v="130"/>
  </r>
  <r>
    <x v="12"/>
    <n v="63"/>
    <n v="49"/>
    <n v="14"/>
    <n v="6"/>
    <n v="4"/>
    <n v="2"/>
    <n v="857"/>
    <n v="480"/>
    <n v="377"/>
    <n v="151"/>
    <n v="128"/>
    <n v="157"/>
    <n v="129"/>
    <n v="172"/>
    <n v="120"/>
  </r>
  <r>
    <x v="13"/>
    <n v="61"/>
    <n v="46"/>
    <n v="15"/>
    <n v="6"/>
    <n v="4"/>
    <n v="2"/>
    <n v="787"/>
    <n v="440"/>
    <n v="347"/>
    <n v="151"/>
    <n v="102"/>
    <n v="139"/>
    <n v="121"/>
    <n v="150"/>
    <n v="124"/>
  </r>
  <r>
    <x v="14"/>
    <n v="56"/>
    <n v="40"/>
    <n v="16"/>
    <n v="6"/>
    <n v="4"/>
    <n v="2"/>
    <n v="688"/>
    <n v="380"/>
    <n v="308"/>
    <n v="129"/>
    <n v="111"/>
    <n v="127"/>
    <n v="91"/>
    <n v="124"/>
    <n v="106"/>
  </r>
  <r>
    <x v="15"/>
    <n v="55"/>
    <n v="41"/>
    <n v="14"/>
    <n v="7"/>
    <n v="5"/>
    <n v="2"/>
    <n v="649"/>
    <n v="341"/>
    <n v="308"/>
    <n v="105"/>
    <n v="120"/>
    <n v="115"/>
    <n v="102"/>
    <n v="121"/>
    <n v="86"/>
  </r>
  <r>
    <x v="16"/>
    <n v="54"/>
    <n v="39"/>
    <n v="15"/>
    <n v="7"/>
    <n v="4"/>
    <n v="3"/>
    <n v="582"/>
    <n v="287"/>
    <n v="295"/>
    <n v="97"/>
    <n v="101"/>
    <n v="88"/>
    <n v="102"/>
    <n v="102"/>
    <n v="92"/>
  </r>
</pivotCacheRecords>
</file>

<file path=xl/pivotCache/pivotCacheRecords63.xml><?xml version="1.0" encoding="utf-8"?>
<pivotCacheRecords xmlns="http://schemas.openxmlformats.org/spreadsheetml/2006/main" xmlns:r="http://schemas.openxmlformats.org/officeDocument/2006/relationships" count="17">
  <r>
    <x v="0"/>
    <n v="4694"/>
    <n v="208564"/>
  </r>
  <r>
    <x v="1"/>
    <n v="5043"/>
    <n v="226645"/>
  </r>
  <r>
    <x v="2"/>
    <n v="5345"/>
    <n v="211189"/>
  </r>
  <r>
    <x v="3"/>
    <n v="5155"/>
    <n v="213305"/>
  </r>
  <r>
    <x v="4"/>
    <n v="5324"/>
    <n v="212011"/>
  </r>
  <r>
    <x v="5"/>
    <n v="5253"/>
    <n v="216932"/>
  </r>
  <r>
    <x v="6"/>
    <n v="5403"/>
    <n v="224822"/>
  </r>
  <r>
    <x v="7"/>
    <n v="6777"/>
    <n v="243352"/>
  </r>
  <r>
    <x v="8"/>
    <n v="7093"/>
    <n v="247585"/>
  </r>
  <r>
    <x v="9"/>
    <n v="8093"/>
    <n v="251119"/>
  </r>
  <r>
    <x v="10"/>
    <n v="8051"/>
    <n v="265902"/>
  </r>
  <r>
    <x v="11"/>
    <n v="7805"/>
    <n v="250208"/>
  </r>
  <r>
    <x v="12"/>
    <n v="6762"/>
    <n v="92909"/>
  </r>
  <r>
    <x v="13"/>
    <n v="7717"/>
    <n v="139339"/>
  </r>
  <r>
    <x v="14"/>
    <n v="7535"/>
    <n v="174166"/>
  </r>
  <r>
    <x v="15"/>
    <n v="7995"/>
    <n v="182479"/>
  </r>
  <r>
    <x v="16"/>
    <n v="8256"/>
    <n v="218207"/>
  </r>
</pivotCacheRecords>
</file>

<file path=xl/pivotCache/pivotCacheRecords64.xml><?xml version="1.0" encoding="utf-8"?>
<pivotCacheRecords xmlns="http://schemas.openxmlformats.org/spreadsheetml/2006/main" xmlns:r="http://schemas.openxmlformats.org/officeDocument/2006/relationships" count="17">
  <r>
    <x v="0"/>
    <n v="917"/>
    <n v="998"/>
    <n v="606"/>
    <n v="26380"/>
    <n v="493"/>
    <n v="3015"/>
    <n v="204"/>
    <n v="147"/>
    <n v="16491"/>
    <n v="4633"/>
  </r>
  <r>
    <x v="1"/>
    <n v="1034"/>
    <n v="835"/>
    <n v="655"/>
    <n v="22989"/>
    <n v="313"/>
    <n v="2901"/>
    <n v="223"/>
    <n v="168"/>
    <n v="15344"/>
    <n v="6090"/>
  </r>
  <r>
    <x v="2"/>
    <n v="936"/>
    <n v="983"/>
    <n v="906"/>
    <n v="23569"/>
    <n v="1586"/>
    <n v="2709"/>
    <n v="235"/>
    <n v="197"/>
    <n v="14136"/>
    <n v="11293"/>
  </r>
  <r>
    <x v="3"/>
    <n v="968"/>
    <n v="924"/>
    <n v="697"/>
    <n v="17645"/>
    <n v="1777"/>
    <n v="2470"/>
    <n v="257"/>
    <n v="182"/>
    <n v="14942"/>
    <n v="11246"/>
  </r>
  <r>
    <x v="4"/>
    <n v="788"/>
    <n v="968"/>
    <n v="916"/>
    <n v="19722"/>
    <n v="1860"/>
    <n v="2304"/>
    <n v="215"/>
    <n v="174"/>
    <n v="16927"/>
    <n v="8417"/>
  </r>
  <r>
    <x v="5"/>
    <n v="814"/>
    <n v="739"/>
    <n v="908"/>
    <n v="3386"/>
    <n v="2190"/>
    <n v="2096"/>
    <n v="257"/>
    <n v="195"/>
    <n v="15766"/>
    <n v="6378"/>
  </r>
  <r>
    <x v="6"/>
    <n v="775"/>
    <n v="805"/>
    <n v="914"/>
    <n v="4649"/>
    <n v="1188"/>
    <n v="2185"/>
    <n v="277"/>
    <n v="209"/>
    <n v="15307"/>
    <n v="9320"/>
  </r>
  <r>
    <x v="7"/>
    <n v="656"/>
    <n v="892"/>
    <n v="899"/>
    <n v="3771"/>
    <n v="1169"/>
    <n v="2662"/>
    <n v="253"/>
    <n v="136"/>
    <n v="16745"/>
    <n v="11959"/>
  </r>
  <r>
    <x v="8"/>
    <n v="723"/>
    <n v="916"/>
    <n v="862"/>
    <n v="3871"/>
    <n v="1145"/>
    <n v="2565"/>
    <n v="248"/>
    <n v="93"/>
    <n v="17775"/>
    <n v="14261"/>
  </r>
  <r>
    <x v="9"/>
    <n v="1028"/>
    <n v="869"/>
    <n v="813"/>
    <n v="3363"/>
    <n v="1580"/>
    <n v="2427"/>
    <n v="238"/>
    <n v="85"/>
    <n v="17776"/>
    <n v="13407"/>
  </r>
  <r>
    <x v="10"/>
    <n v="682"/>
    <n v="849"/>
    <n v="760"/>
    <n v="2341"/>
    <n v="1549"/>
    <n v="2158"/>
    <n v="248"/>
    <n v="67"/>
    <n v="16488"/>
    <n v="13486"/>
  </r>
  <r>
    <x v="11"/>
    <n v="728"/>
    <n v="842"/>
    <n v="802"/>
    <n v="3615"/>
    <n v="1277"/>
    <n v="2000"/>
    <n v="212"/>
    <n v="90"/>
    <n v="16115"/>
    <n v="11749"/>
  </r>
  <r>
    <x v="12"/>
    <n v="718"/>
    <n v="866"/>
    <n v="701"/>
    <n v="0"/>
    <n v="1235"/>
    <n v="1893"/>
    <n v="61"/>
    <n v="46"/>
    <n v="19111"/>
    <n v="16182"/>
  </r>
  <r>
    <x v="13"/>
    <n v="903"/>
    <n v="982"/>
    <n v="881"/>
    <n v="30005"/>
    <n v="2215"/>
    <n v="2084"/>
    <n v="128"/>
    <n v="60"/>
    <n v="15084"/>
    <n v="12482"/>
  </r>
  <r>
    <x v="14"/>
    <n v="1385"/>
    <n v="0"/>
    <n v="850"/>
    <n v="23721"/>
    <n v="1696"/>
    <n v="599"/>
    <n v="176"/>
    <n v="45"/>
    <n v="17033"/>
    <n v="6778"/>
  </r>
  <r>
    <x v="15"/>
    <n v="1161"/>
    <n v="725"/>
    <n v="818"/>
    <n v="34343"/>
    <n v="1692"/>
    <n v="3263"/>
    <n v="149"/>
    <n v="101"/>
    <n v="16940"/>
    <n v="6021"/>
  </r>
  <r>
    <x v="16"/>
    <n v="1240"/>
    <n v="753"/>
    <n v="808"/>
    <n v="30878"/>
    <n v="1663"/>
    <n v="3257"/>
    <n v="191"/>
    <n v="104"/>
    <n v="15515"/>
    <n v="6162"/>
  </r>
</pivotCacheRecords>
</file>

<file path=xl/pivotCache/pivotCacheRecords65.xml><?xml version="1.0" encoding="utf-8"?>
<pivotCacheRecords xmlns="http://schemas.openxmlformats.org/spreadsheetml/2006/main" xmlns:r="http://schemas.openxmlformats.org/officeDocument/2006/relationships" count="17">
  <r>
    <x v="0"/>
    <n v="917"/>
    <n v="998"/>
    <n v="606"/>
    <n v="26380"/>
    <n v="493"/>
    <n v="3015"/>
    <n v="204"/>
    <n v="147"/>
    <n v="16491"/>
    <n v="4633"/>
  </r>
  <r>
    <x v="1"/>
    <n v="1034"/>
    <n v="835"/>
    <n v="655"/>
    <n v="22989"/>
    <n v="313"/>
    <n v="2901"/>
    <n v="223"/>
    <n v="168"/>
    <n v="15344"/>
    <n v="6090"/>
  </r>
  <r>
    <x v="2"/>
    <n v="936"/>
    <n v="983"/>
    <n v="906"/>
    <n v="23569"/>
    <n v="1586"/>
    <n v="2709"/>
    <n v="235"/>
    <n v="197"/>
    <n v="14136"/>
    <n v="11293"/>
  </r>
  <r>
    <x v="3"/>
    <n v="968"/>
    <n v="924"/>
    <n v="697"/>
    <n v="17645"/>
    <n v="1777"/>
    <n v="2470"/>
    <n v="257"/>
    <n v="182"/>
    <n v="14942"/>
    <n v="11246"/>
  </r>
  <r>
    <x v="4"/>
    <n v="788"/>
    <n v="968"/>
    <n v="916"/>
    <n v="19722"/>
    <n v="1860"/>
    <n v="2304"/>
    <n v="215"/>
    <n v="174"/>
    <n v="16927"/>
    <n v="8417"/>
  </r>
  <r>
    <x v="5"/>
    <n v="814"/>
    <n v="739"/>
    <n v="908"/>
    <n v="3386"/>
    <n v="2190"/>
    <n v="2096"/>
    <n v="257"/>
    <n v="195"/>
    <n v="15766"/>
    <n v="6378"/>
  </r>
  <r>
    <x v="6"/>
    <n v="775"/>
    <n v="805"/>
    <n v="914"/>
    <n v="4649"/>
    <n v="1188"/>
    <n v="2185"/>
    <n v="277"/>
    <n v="209"/>
    <n v="15307"/>
    <n v="9320"/>
  </r>
  <r>
    <x v="7"/>
    <n v="656"/>
    <n v="892"/>
    <n v="899"/>
    <n v="3771"/>
    <n v="1169"/>
    <n v="2662"/>
    <n v="253"/>
    <n v="136"/>
    <n v="16745"/>
    <n v="11959"/>
  </r>
  <r>
    <x v="8"/>
    <n v="723"/>
    <n v="916"/>
    <n v="862"/>
    <n v="3871"/>
    <n v="1145"/>
    <n v="2565"/>
    <n v="248"/>
    <n v="93"/>
    <n v="17775"/>
    <n v="14261"/>
  </r>
  <r>
    <x v="9"/>
    <n v="1028"/>
    <n v="869"/>
    <n v="813"/>
    <n v="3363"/>
    <n v="1580"/>
    <n v="2427"/>
    <n v="238"/>
    <n v="85"/>
    <n v="17776"/>
    <n v="13407"/>
  </r>
  <r>
    <x v="10"/>
    <n v="682"/>
    <n v="849"/>
    <n v="760"/>
    <n v="2341"/>
    <n v="1549"/>
    <n v="2158"/>
    <n v="248"/>
    <n v="67"/>
    <n v="16488"/>
    <n v="13486"/>
  </r>
  <r>
    <x v="11"/>
    <n v="728"/>
    <n v="842"/>
    <n v="802"/>
    <n v="3615"/>
    <n v="1277"/>
    <n v="2000"/>
    <n v="212"/>
    <n v="90"/>
    <n v="16115"/>
    <n v="11749"/>
  </r>
  <r>
    <x v="12"/>
    <n v="718"/>
    <n v="866"/>
    <n v="701"/>
    <n v="0"/>
    <n v="1235"/>
    <n v="1893"/>
    <n v="61"/>
    <n v="46"/>
    <n v="19111"/>
    <n v="16182"/>
  </r>
  <r>
    <x v="13"/>
    <n v="903"/>
    <n v="982"/>
    <n v="881"/>
    <n v="30005"/>
    <n v="2215"/>
    <n v="2084"/>
    <n v="128"/>
    <n v="60"/>
    <n v="15084"/>
    <n v="12482"/>
  </r>
  <r>
    <x v="14"/>
    <n v="1385"/>
    <n v="0"/>
    <n v="850"/>
    <n v="23721"/>
    <n v="1696"/>
    <n v="599"/>
    <n v="176"/>
    <n v="45"/>
    <n v="17033"/>
    <n v="6778"/>
  </r>
  <r>
    <x v="15"/>
    <n v="1161"/>
    <n v="725"/>
    <n v="818"/>
    <n v="34343"/>
    <n v="1692"/>
    <n v="3263"/>
    <n v="149"/>
    <n v="101"/>
    <n v="16940"/>
    <n v="6021"/>
  </r>
  <r>
    <x v="16"/>
    <n v="1240"/>
    <n v="753"/>
    <n v="808"/>
    <n v="30878"/>
    <n v="1663"/>
    <n v="3257"/>
    <n v="191"/>
    <n v="104"/>
    <n v="15515"/>
    <n v="6162"/>
  </r>
</pivotCacheRecords>
</file>

<file path=xl/pivotCache/pivotCacheRecords66.xml><?xml version="1.0" encoding="utf-8"?>
<pivotCacheRecords xmlns="http://schemas.openxmlformats.org/spreadsheetml/2006/main" xmlns:r="http://schemas.openxmlformats.org/officeDocument/2006/relationships" count="68">
  <r>
    <x v="0"/>
    <s v="公民館"/>
    <n v="1913"/>
    <n v="32701"/>
  </r>
  <r>
    <x v="1"/>
    <s v="公民館"/>
    <n v="1943"/>
    <n v="31369"/>
  </r>
  <r>
    <x v="2"/>
    <s v="公民館"/>
    <n v="935"/>
    <n v="10005"/>
  </r>
  <r>
    <x v="3"/>
    <s v="公民館"/>
    <n v="1098"/>
    <n v="12074"/>
  </r>
  <r>
    <x v="4"/>
    <s v="公民館"/>
    <n v="986"/>
    <n v="11529"/>
  </r>
  <r>
    <x v="5"/>
    <s v="町民センター分室"/>
    <n v="1017"/>
    <n v="12093"/>
  </r>
  <r>
    <x v="6"/>
    <s v="町民センター分室"/>
    <n v="1004"/>
    <n v="11893"/>
  </r>
  <r>
    <x v="7"/>
    <s v="町民センター分室"/>
    <n v="962"/>
    <n v="12380"/>
  </r>
  <r>
    <x v="8"/>
    <s v="町民センター分室"/>
    <n v="853"/>
    <n v="11115"/>
  </r>
  <r>
    <x v="9"/>
    <s v="町民センター分室"/>
    <n v="1018"/>
    <n v="12913"/>
  </r>
  <r>
    <x v="10"/>
    <s v="町民センター分室"/>
    <n v="1011"/>
    <n v="12407"/>
  </r>
  <r>
    <x v="11"/>
    <s v="町民センター分室"/>
    <n v="899"/>
    <n v="11149"/>
  </r>
  <r>
    <x v="12"/>
    <s v="町民センター分室"/>
    <n v="570"/>
    <n v="4701"/>
  </r>
  <r>
    <x v="13"/>
    <s v="町民センター分室"/>
    <n v="890"/>
    <n v="7548"/>
  </r>
  <r>
    <x v="14"/>
    <s v="町民センター分室"/>
    <n v="944"/>
    <n v="8681"/>
  </r>
  <r>
    <x v="15"/>
    <s v="町民センター分室"/>
    <n v="899"/>
    <n v="9188"/>
  </r>
  <r>
    <x v="16"/>
    <s v="町民センター分室"/>
    <n v="801"/>
    <n v="8451"/>
  </r>
  <r>
    <x v="0"/>
    <s v="町民センター　"/>
    <n v="981"/>
    <n v="58443"/>
  </r>
  <r>
    <x v="1"/>
    <s v="町民センター　"/>
    <n v="909"/>
    <n v="47173"/>
  </r>
  <r>
    <x v="2"/>
    <s v="町民センター　"/>
    <n v="1464"/>
    <n v="62890"/>
  </r>
  <r>
    <x v="3"/>
    <s v="町民センター　"/>
    <n v="1454"/>
    <n v="66687"/>
  </r>
  <r>
    <x v="4"/>
    <s v="町民センター　"/>
    <n v="4386"/>
    <n v="69961"/>
  </r>
  <r>
    <x v="5"/>
    <s v="町民センター　"/>
    <n v="4339"/>
    <n v="64819"/>
  </r>
  <r>
    <x v="6"/>
    <s v="町民センター　"/>
    <n v="4668"/>
    <n v="72023"/>
  </r>
  <r>
    <x v="7"/>
    <s v="町民センター　"/>
    <n v="4992"/>
    <n v="73859"/>
  </r>
  <r>
    <x v="8"/>
    <s v="町民センター　"/>
    <n v="4743"/>
    <n v="73396"/>
  </r>
  <r>
    <x v="9"/>
    <s v="町民センター　"/>
    <n v="5034"/>
    <n v="84757"/>
  </r>
  <r>
    <x v="10"/>
    <s v="町民センター　"/>
    <n v="4745"/>
    <n v="62458"/>
  </r>
  <r>
    <x v="11"/>
    <s v="町民センター　"/>
    <n v="4687"/>
    <n v="71856"/>
  </r>
  <r>
    <x v="12"/>
    <s v="町民センター　"/>
    <n v="2624"/>
    <n v="26525"/>
  </r>
  <r>
    <x v="13"/>
    <s v="町民センター　"/>
    <n v="4003"/>
    <n v="40597"/>
  </r>
  <r>
    <x v="14"/>
    <s v="町民センター　"/>
    <n v="5310"/>
    <n v="59369"/>
  </r>
  <r>
    <x v="15"/>
    <s v="町民センター　"/>
    <n v="5731"/>
    <n v="65090"/>
  </r>
  <r>
    <x v="16"/>
    <s v="町民センター　"/>
    <n v="5522"/>
    <n v="70079"/>
  </r>
  <r>
    <x v="0"/>
    <s v="北部文化福祉会館"/>
    <n v="3222"/>
    <n v="39635"/>
  </r>
  <r>
    <x v="1"/>
    <s v="北部文化福祉会館"/>
    <n v="3077"/>
    <n v="40303"/>
  </r>
  <r>
    <x v="2"/>
    <s v="北部文化福祉会館"/>
    <n v="3245"/>
    <n v="39508"/>
  </r>
  <r>
    <x v="3"/>
    <s v="北部文化福祉会館"/>
    <n v="2984"/>
    <n v="35616"/>
  </r>
  <r>
    <x v="4"/>
    <s v="北部文化福祉会館"/>
    <n v="2844"/>
    <n v="33956"/>
  </r>
  <r>
    <x v="5"/>
    <s v="北部文化福祉会館"/>
    <n v="2698"/>
    <n v="30137"/>
  </r>
  <r>
    <x v="6"/>
    <s v="北部文化福祉会館"/>
    <n v="2406"/>
    <n v="26198"/>
  </r>
  <r>
    <x v="7"/>
    <s v="北部文化福祉会館"/>
    <n v="2591"/>
    <n v="27797"/>
  </r>
  <r>
    <x v="8"/>
    <s v="北部文化福祉会館"/>
    <n v="2272"/>
    <n v="27072"/>
  </r>
  <r>
    <x v="9"/>
    <s v="北部文化福祉会館"/>
    <n v="2284"/>
    <n v="30014"/>
  </r>
  <r>
    <x v="10"/>
    <s v="北部文化福祉会館"/>
    <n v="2271"/>
    <n v="30124"/>
  </r>
  <r>
    <x v="11"/>
    <s v="北部文化福祉会館"/>
    <n v="2016"/>
    <n v="22413"/>
  </r>
  <r>
    <x v="12"/>
    <s v="北部文化福祉会館"/>
    <n v="1238"/>
    <n v="10251"/>
  </r>
  <r>
    <x v="13"/>
    <s v="北部文化福祉会館"/>
    <n v="1742"/>
    <n v="13795"/>
  </r>
  <r>
    <x v="14"/>
    <s v="北部文化福祉会館"/>
    <n v="1832"/>
    <n v="16682"/>
  </r>
  <r>
    <x v="15"/>
    <s v="北部文化福祉会館"/>
    <n v="1904"/>
    <n v="18339"/>
  </r>
  <r>
    <x v="16"/>
    <s v="北部文化福祉会館"/>
    <n v="1797"/>
    <n v="15897"/>
  </r>
  <r>
    <x v="0"/>
    <s v="南部文化福祉会館"/>
    <n v="3411"/>
    <n v="48842"/>
  </r>
  <r>
    <x v="1"/>
    <s v="南部文化福祉会館"/>
    <n v="3793"/>
    <n v="47603"/>
  </r>
  <r>
    <x v="2"/>
    <s v="南部文化福祉会館"/>
    <n v="3429"/>
    <n v="38490"/>
  </r>
  <r>
    <x v="3"/>
    <s v="南部文化福祉会館"/>
    <n v="3898"/>
    <n v="37879"/>
  </r>
  <r>
    <x v="4"/>
    <s v="南部文化福祉会館"/>
    <n v="4186"/>
    <n v="34170"/>
  </r>
  <r>
    <x v="5"/>
    <s v="南部文化福祉会館"/>
    <n v="3420"/>
    <n v="32617"/>
  </r>
  <r>
    <x v="6"/>
    <s v="南部文化福祉会館"/>
    <n v="2857"/>
    <n v="32366"/>
  </r>
  <r>
    <x v="7"/>
    <s v="南部文化福祉会館"/>
    <n v="2956"/>
    <n v="31963"/>
  </r>
  <r>
    <x v="8"/>
    <s v="南部文化福祉会館"/>
    <n v="2969"/>
    <n v="32945"/>
  </r>
  <r>
    <x v="9"/>
    <s v="南部文化福祉会館"/>
    <n v="2937"/>
    <n v="36033"/>
  </r>
  <r>
    <x v="10"/>
    <s v="南部文化福祉会館"/>
    <n v="2911"/>
    <n v="37596"/>
  </r>
  <r>
    <x v="11"/>
    <s v="南部文化福祉会館"/>
    <n v="2733"/>
    <n v="33505"/>
  </r>
  <r>
    <x v="12"/>
    <s v="南部文化福祉会館"/>
    <n v="1863"/>
    <n v="17088"/>
  </r>
  <r>
    <x v="13"/>
    <s v="南部文化福祉会館"/>
    <n v="2482"/>
    <n v="22866"/>
  </r>
  <r>
    <x v="14"/>
    <s v="南部文化福祉会館"/>
    <n v="2580"/>
    <n v="24882"/>
  </r>
  <r>
    <x v="15"/>
    <s v="南部文化福祉会館"/>
    <n v="2612"/>
    <n v="28120"/>
  </r>
  <r>
    <x v="16"/>
    <s v="南部文化福祉会館"/>
    <n v="2870"/>
    <n v="32170"/>
  </r>
</pivotCacheRecords>
</file>

<file path=xl/pivotCache/pivotCacheRecords67.xml><?xml version="1.0" encoding="utf-8"?>
<pivotCacheRecords xmlns="http://schemas.openxmlformats.org/spreadsheetml/2006/main" xmlns:r="http://schemas.openxmlformats.org/officeDocument/2006/relationships" count="17">
  <r>
    <x v="0"/>
    <n v="20000"/>
    <n v="156561"/>
    <n v="493473"/>
    <n v="19491"/>
    <n v="328637"/>
  </r>
  <r>
    <x v="1"/>
    <n v="10000"/>
    <n v="166936"/>
    <n v="501229"/>
    <n v="22161"/>
    <n v="330864"/>
  </r>
  <r>
    <x v="2"/>
    <n v="7500"/>
    <n v="178880"/>
    <n v="473415"/>
    <n v="24472"/>
    <n v="320084"/>
  </r>
  <r>
    <x v="3"/>
    <n v="5000"/>
    <n v="185204"/>
    <n v="473887"/>
    <n v="26497"/>
    <n v="326747"/>
  </r>
  <r>
    <x v="4"/>
    <n v="5000"/>
    <n v="219186"/>
    <n v="456757"/>
    <n v="28481"/>
    <n v="322169"/>
  </r>
  <r>
    <x v="5"/>
    <n v="5000"/>
    <n v="221559"/>
    <n v="422126"/>
    <n v="30241"/>
    <n v="314693"/>
  </r>
  <r>
    <x v="6"/>
    <n v="5000"/>
    <n v="225181"/>
    <n v="386717"/>
    <n v="31722"/>
    <n v="298155"/>
  </r>
  <r>
    <x v="7"/>
    <n v="5000"/>
    <n v="228097"/>
    <n v="378664"/>
    <n v="33229"/>
    <n v="305595"/>
  </r>
  <r>
    <x v="8"/>
    <n v="6500"/>
    <n v="232654"/>
    <n v="365402"/>
    <n v="34719"/>
    <n v="299296"/>
  </r>
  <r>
    <x v="9"/>
    <n v="9110"/>
    <n v="239556"/>
    <n v="348340"/>
    <n v="35908"/>
    <n v="291372"/>
  </r>
  <r>
    <x v="10"/>
    <n v="10135"/>
    <n v="239991"/>
    <n v="350876"/>
    <n v="37310"/>
    <n v="316465"/>
  </r>
  <r>
    <x v="11"/>
    <n v="10166"/>
    <n v="245248"/>
    <n v="319213"/>
    <n v="21647"/>
    <n v="312532"/>
  </r>
  <r>
    <x v="12"/>
    <n v="10344"/>
    <n v="250220"/>
    <n v="246854"/>
    <n v="20439"/>
    <n v="197353"/>
  </r>
  <r>
    <x v="13"/>
    <n v="10346"/>
    <n v="254096"/>
    <n v="324839"/>
    <n v="19663"/>
    <n v="239407"/>
  </r>
  <r>
    <x v="14"/>
    <n v="11230"/>
    <n v="257177"/>
    <n v="288213"/>
    <n v="18512"/>
    <n v="229922"/>
  </r>
  <r>
    <x v="15"/>
    <n v="10660"/>
    <n v="259933"/>
    <n v="271029"/>
    <n v="17957"/>
    <n v="203317"/>
  </r>
  <r>
    <x v="16"/>
    <n v="10656"/>
    <n v="263081"/>
    <n v="274693"/>
    <n v="17541"/>
    <n v="186205"/>
  </r>
</pivotCacheRecords>
</file>

<file path=xl/pivotCache/pivotCacheRecords68.xml><?xml version="1.0" encoding="utf-8"?>
<pivotCacheRecords xmlns="http://schemas.openxmlformats.org/spreadsheetml/2006/main" xmlns:r="http://schemas.openxmlformats.org/officeDocument/2006/relationships" count="18">
  <r>
    <x v="0"/>
    <n v="1895"/>
  </r>
  <r>
    <x v="1"/>
    <n v="1854"/>
  </r>
  <r>
    <x v="2"/>
    <n v="1848"/>
  </r>
  <r>
    <x v="3"/>
    <n v="1855"/>
  </r>
  <r>
    <x v="4"/>
    <n v="1825"/>
  </r>
  <r>
    <x v="5"/>
    <n v="1864"/>
  </r>
  <r>
    <x v="6"/>
    <n v="1868"/>
  </r>
  <r>
    <x v="7"/>
    <n v="1870"/>
  </r>
  <r>
    <x v="8"/>
    <n v="1897"/>
  </r>
  <r>
    <x v="9"/>
    <n v="1955"/>
  </r>
  <r>
    <x v="10"/>
    <n v="1951"/>
  </r>
  <r>
    <x v="11"/>
    <n v="1975"/>
  </r>
  <r>
    <x v="12"/>
    <n v="2014"/>
  </r>
  <r>
    <x v="13"/>
    <n v="1898"/>
  </r>
  <r>
    <x v="14"/>
    <n v="1684"/>
  </r>
  <r>
    <x v="15"/>
    <n v="1895"/>
  </r>
  <r>
    <x v="16"/>
    <n v="2164"/>
  </r>
  <r>
    <x v="17"/>
    <n v="2508"/>
  </r>
</pivotCacheRecords>
</file>

<file path=xl/pivotCache/pivotCacheRecords69.xml><?xml version="1.0" encoding="utf-8"?>
<pivotCacheRecords xmlns="http://schemas.openxmlformats.org/spreadsheetml/2006/main" xmlns:r="http://schemas.openxmlformats.org/officeDocument/2006/relationships" count="16">
  <r>
    <x v="0"/>
    <n v="310"/>
    <n v="1.7270000000000001"/>
    <n v="430"/>
    <n v="0.90100000000000002"/>
  </r>
  <r>
    <x v="1"/>
    <n v="359"/>
    <n v="1.988"/>
    <n v="517"/>
    <n v="1.0840000000000001"/>
  </r>
  <r>
    <x v="2"/>
    <n v="406"/>
    <n v="2.2480000000000002"/>
    <n v="587"/>
    <n v="1.236"/>
  </r>
  <r>
    <x v="3"/>
    <n v="440"/>
    <n v="2.4079999999999999"/>
    <n v="615"/>
    <n v="1.296"/>
  </r>
  <r>
    <x v="4"/>
    <n v="456"/>
    <n v="2.468"/>
    <n v="635"/>
    <n v="1.34"/>
  </r>
  <r>
    <x v="5"/>
    <n v="473"/>
    <n v="2.5350000000000001"/>
    <n v="666"/>
    <n v="1.4059999999999999"/>
  </r>
  <r>
    <x v="6"/>
    <n v="481"/>
    <n v="2.5419999999999998"/>
    <n v="671"/>
    <n v="1.4079999999999999"/>
  </r>
  <r>
    <x v="7"/>
    <n v="488"/>
    <n v="2.5819999999999999"/>
    <n v="678"/>
    <n v="1.4119999999999999"/>
  </r>
  <r>
    <x v="8"/>
    <n v="479"/>
    <n v="2.5009999999999999"/>
    <n v="660"/>
    <n v="1.3720000000000001"/>
  </r>
  <r>
    <x v="9"/>
    <n v="490"/>
    <n v="2.5299999999999998"/>
    <n v="664"/>
    <n v="1.379"/>
  </r>
  <r>
    <x v="10"/>
    <n v="486"/>
    <n v="2.476"/>
    <n v="650"/>
    <n v="1.347"/>
  </r>
  <r>
    <x v="11"/>
    <n v="485"/>
    <n v="2.431"/>
    <n v="650"/>
    <n v="1.3420000000000001"/>
  </r>
  <r>
    <x v="12"/>
    <n v="512"/>
    <n v="2.5590000000000002"/>
    <n v="688"/>
    <n v="1.419"/>
  </r>
  <r>
    <x v="13"/>
    <n v="530"/>
    <n v="2.6139999999999999"/>
    <n v="699"/>
    <n v="1.44"/>
  </r>
  <r>
    <x v="14"/>
    <n v="523"/>
    <n v="2.5470000000000002"/>
    <n v="719"/>
    <n v="1.4810000000000001"/>
  </r>
  <r>
    <x v="15"/>
    <n v="517"/>
    <n v="2.5"/>
    <n v="708"/>
    <n v="1.458"/>
  </r>
</pivotCacheRecords>
</file>

<file path=xl/pivotCache/pivotCacheRecords7.xml><?xml version="1.0" encoding="utf-8"?>
<pivotCacheRecords xmlns="http://schemas.openxmlformats.org/spreadsheetml/2006/main" xmlns:r="http://schemas.openxmlformats.org/officeDocument/2006/relationships" count="2280">
  <r>
    <x v="0"/>
    <x v="0"/>
    <x v="0"/>
    <x v="0"/>
    <x v="0"/>
    <n v="1970"/>
    <n v="833"/>
    <n v="418"/>
    <n v="213"/>
    <s v="-"/>
    <n v="49"/>
    <n v="54"/>
    <n v="37"/>
    <n v="54"/>
    <n v="51"/>
    <n v="63"/>
    <n v="48"/>
    <n v="54"/>
    <n v="42"/>
    <n v="33"/>
    <s v="-"/>
    <s v="-"/>
    <s v="-"/>
    <s v="-"/>
    <s v="-"/>
    <m/>
    <m/>
    <m/>
    <m/>
    <m/>
    <m/>
    <m/>
    <m/>
    <n v="21"/>
  </r>
  <r>
    <x v="0"/>
    <x v="0"/>
    <x v="0"/>
    <x v="0"/>
    <x v="1"/>
    <n v="22905"/>
    <n v="12937"/>
    <n v="2917"/>
    <n v="2356"/>
    <s v="-"/>
    <n v="349"/>
    <n v="480"/>
    <n v="282"/>
    <n v="471"/>
    <n v="693"/>
    <n v="611"/>
    <n v="360"/>
    <n v="608"/>
    <n v="399"/>
    <n v="211"/>
    <s v="-"/>
    <s v="-"/>
    <s v="-"/>
    <s v="-"/>
    <s v="-"/>
    <m/>
    <m/>
    <m/>
    <m/>
    <m/>
    <m/>
    <m/>
    <m/>
    <n v="231"/>
  </r>
  <r>
    <x v="0"/>
    <x v="0"/>
    <x v="0"/>
    <x v="0"/>
    <x v="2"/>
    <n v="15145"/>
    <n v="9337"/>
    <n v="1751"/>
    <n v="1511"/>
    <s v="-"/>
    <n v="180"/>
    <n v="247"/>
    <n v="166"/>
    <n v="243"/>
    <n v="349"/>
    <n v="389"/>
    <n v="187"/>
    <n v="280"/>
    <n v="237"/>
    <n v="111"/>
    <s v="-"/>
    <s v="-"/>
    <s v="-"/>
    <s v="-"/>
    <s v="-"/>
    <m/>
    <m/>
    <m/>
    <m/>
    <m/>
    <m/>
    <m/>
    <m/>
    <n v="157"/>
  </r>
  <r>
    <x v="0"/>
    <x v="0"/>
    <x v="0"/>
    <x v="0"/>
    <x v="3"/>
    <n v="7745"/>
    <n v="3600"/>
    <n v="1166"/>
    <n v="845"/>
    <s v="-"/>
    <n v="169"/>
    <n v="233"/>
    <n v="116"/>
    <n v="228"/>
    <n v="344"/>
    <n v="222"/>
    <n v="173"/>
    <n v="328"/>
    <n v="162"/>
    <n v="100"/>
    <s v="-"/>
    <s v="-"/>
    <s v="-"/>
    <s v="-"/>
    <s v="-"/>
    <m/>
    <m/>
    <m/>
    <m/>
    <m/>
    <m/>
    <m/>
    <m/>
    <n v="59"/>
  </r>
  <r>
    <x v="0"/>
    <x v="0"/>
    <x v="1"/>
    <x v="0"/>
    <x v="0"/>
    <n v="740"/>
    <n v="342"/>
    <n v="157"/>
    <n v="71"/>
    <s v="-"/>
    <n v="17"/>
    <n v="13"/>
    <n v="16"/>
    <n v="17"/>
    <n v="18"/>
    <n v="19"/>
    <n v="14"/>
    <n v="19"/>
    <n v="14"/>
    <n v="20"/>
    <s v="-"/>
    <s v="-"/>
    <s v="-"/>
    <s v="-"/>
    <s v="-"/>
    <m/>
    <m/>
    <m/>
    <m/>
    <m/>
    <m/>
    <m/>
    <m/>
    <n v="3"/>
  </r>
  <r>
    <x v="0"/>
    <x v="0"/>
    <x v="1"/>
    <x v="0"/>
    <x v="1"/>
    <n v="1883"/>
    <n v="764"/>
    <n v="377"/>
    <n v="195"/>
    <s v="-"/>
    <n v="38"/>
    <n v="28"/>
    <n v="45"/>
    <n v="41"/>
    <n v="67"/>
    <n v="33"/>
    <n v="40"/>
    <n v="78"/>
    <n v="79"/>
    <n v="71"/>
    <s v="-"/>
    <s v="-"/>
    <s v="-"/>
    <s v="-"/>
    <s v="-"/>
    <m/>
    <m/>
    <m/>
    <m/>
    <m/>
    <m/>
    <m/>
    <m/>
    <n v="27"/>
  </r>
  <r>
    <x v="0"/>
    <x v="0"/>
    <x v="1"/>
    <x v="0"/>
    <x v="2"/>
    <n v="811"/>
    <n v="362"/>
    <n v="143"/>
    <n v="93"/>
    <s v="-"/>
    <n v="18"/>
    <n v="10"/>
    <n v="14"/>
    <n v="13"/>
    <n v="25"/>
    <n v="16"/>
    <n v="19"/>
    <n v="32"/>
    <n v="33"/>
    <n v="28"/>
    <s v="-"/>
    <s v="-"/>
    <s v="-"/>
    <s v="-"/>
    <s v="-"/>
    <m/>
    <m/>
    <m/>
    <m/>
    <m/>
    <m/>
    <m/>
    <m/>
    <n v="5"/>
  </r>
  <r>
    <x v="0"/>
    <x v="0"/>
    <x v="1"/>
    <x v="0"/>
    <x v="3"/>
    <n v="1072"/>
    <n v="402"/>
    <n v="234"/>
    <n v="102"/>
    <s v="-"/>
    <n v="20"/>
    <n v="18"/>
    <n v="31"/>
    <n v="28"/>
    <n v="42"/>
    <n v="17"/>
    <n v="21"/>
    <n v="46"/>
    <n v="46"/>
    <n v="43"/>
    <s v="-"/>
    <s v="-"/>
    <s v="-"/>
    <s v="-"/>
    <s v="-"/>
    <m/>
    <m/>
    <m/>
    <m/>
    <m/>
    <m/>
    <m/>
    <m/>
    <n v="22"/>
  </r>
  <r>
    <x v="0"/>
    <x v="0"/>
    <x v="2"/>
    <x v="0"/>
    <x v="0"/>
    <n v="1218"/>
    <n v="489"/>
    <n v="256"/>
    <n v="142"/>
    <s v="-"/>
    <n v="30"/>
    <n v="41"/>
    <n v="21"/>
    <n v="36"/>
    <n v="33"/>
    <n v="44"/>
    <n v="34"/>
    <n v="34"/>
    <n v="28"/>
    <n v="12"/>
    <s v="-"/>
    <s v="-"/>
    <s v="-"/>
    <s v="-"/>
    <s v="-"/>
    <m/>
    <m/>
    <m/>
    <m/>
    <m/>
    <m/>
    <m/>
    <m/>
    <n v="18"/>
  </r>
  <r>
    <x v="0"/>
    <x v="0"/>
    <x v="2"/>
    <x v="0"/>
    <x v="1"/>
    <n v="20981"/>
    <n v="12171"/>
    <n v="2516"/>
    <n v="2161"/>
    <s v="-"/>
    <n v="299"/>
    <n v="452"/>
    <n v="237"/>
    <n v="429"/>
    <n v="626"/>
    <n v="578"/>
    <n v="320"/>
    <n v="529"/>
    <n v="320"/>
    <n v="139"/>
    <s v="-"/>
    <s v="-"/>
    <s v="-"/>
    <s v="-"/>
    <s v="-"/>
    <m/>
    <m/>
    <m/>
    <m/>
    <m/>
    <m/>
    <m/>
    <m/>
    <n v="204"/>
  </r>
  <r>
    <x v="0"/>
    <x v="0"/>
    <x v="2"/>
    <x v="0"/>
    <x v="2"/>
    <n v="14324"/>
    <n v="8974"/>
    <n v="1600"/>
    <n v="1418"/>
    <s v="-"/>
    <n v="162"/>
    <n v="237"/>
    <n v="152"/>
    <n v="230"/>
    <n v="324"/>
    <n v="373"/>
    <n v="168"/>
    <n v="247"/>
    <n v="204"/>
    <n v="83"/>
    <s v="-"/>
    <s v="-"/>
    <s v="-"/>
    <s v="-"/>
    <s v="-"/>
    <m/>
    <m/>
    <m/>
    <m/>
    <m/>
    <m/>
    <m/>
    <m/>
    <n v="152"/>
  </r>
  <r>
    <x v="0"/>
    <x v="0"/>
    <x v="2"/>
    <x v="0"/>
    <x v="3"/>
    <n v="6642"/>
    <n v="3197"/>
    <n v="916"/>
    <n v="743"/>
    <s v="-"/>
    <n v="137"/>
    <n v="215"/>
    <n v="85"/>
    <n v="199"/>
    <n v="302"/>
    <n v="205"/>
    <n v="152"/>
    <n v="282"/>
    <n v="116"/>
    <n v="56"/>
    <s v="-"/>
    <s v="-"/>
    <s v="-"/>
    <s v="-"/>
    <s v="-"/>
    <m/>
    <m/>
    <m/>
    <m/>
    <m/>
    <m/>
    <m/>
    <m/>
    <n v="37"/>
  </r>
  <r>
    <x v="0"/>
    <x v="0"/>
    <x v="2"/>
    <x v="1"/>
    <x v="0"/>
    <n v="1146"/>
    <n v="452"/>
    <n v="250"/>
    <n v="138"/>
    <s v="-"/>
    <n v="29"/>
    <n v="35"/>
    <n v="21"/>
    <n v="34"/>
    <n v="28"/>
    <n v="40"/>
    <n v="31"/>
    <n v="32"/>
    <n v="27"/>
    <n v="12"/>
    <s v="-"/>
    <s v="-"/>
    <s v="-"/>
    <s v="-"/>
    <s v="-"/>
    <m/>
    <m/>
    <m/>
    <m/>
    <m/>
    <m/>
    <m/>
    <m/>
    <n v="17"/>
  </r>
  <r>
    <x v="0"/>
    <x v="0"/>
    <x v="2"/>
    <x v="1"/>
    <x v="1"/>
    <n v="19594"/>
    <n v="11449"/>
    <n v="2309"/>
    <n v="2128"/>
    <s v="-"/>
    <n v="288"/>
    <n v="330"/>
    <n v="237"/>
    <n v="424"/>
    <n v="453"/>
    <n v="543"/>
    <n v="286"/>
    <n v="500"/>
    <n v="308"/>
    <n v="139"/>
    <s v="-"/>
    <s v="-"/>
    <s v="-"/>
    <s v="-"/>
    <s v="-"/>
    <m/>
    <m/>
    <m/>
    <m/>
    <m/>
    <m/>
    <m/>
    <m/>
    <n v="200"/>
  </r>
  <r>
    <x v="0"/>
    <x v="0"/>
    <x v="2"/>
    <x v="1"/>
    <x v="2"/>
    <n v="13910"/>
    <n v="8714"/>
    <n v="1558"/>
    <n v="1407"/>
    <s v="-"/>
    <n v="162"/>
    <n v="207"/>
    <n v="152"/>
    <n v="225"/>
    <n v="285"/>
    <n v="365"/>
    <n v="161"/>
    <n v="245"/>
    <n v="197"/>
    <n v="83"/>
    <s v="-"/>
    <s v="-"/>
    <s v="-"/>
    <s v="-"/>
    <s v="-"/>
    <m/>
    <m/>
    <m/>
    <m/>
    <m/>
    <m/>
    <m/>
    <m/>
    <n v="149"/>
  </r>
  <r>
    <x v="0"/>
    <x v="0"/>
    <x v="2"/>
    <x v="1"/>
    <x v="3"/>
    <n v="5669"/>
    <n v="2735"/>
    <n v="751"/>
    <n v="721"/>
    <s v="-"/>
    <n v="126"/>
    <n v="123"/>
    <n v="85"/>
    <n v="199"/>
    <n v="168"/>
    <n v="178"/>
    <n v="125"/>
    <n v="255"/>
    <n v="111"/>
    <n v="56"/>
    <s v="-"/>
    <s v="-"/>
    <s v="-"/>
    <s v="-"/>
    <s v="-"/>
    <m/>
    <m/>
    <m/>
    <m/>
    <m/>
    <m/>
    <m/>
    <m/>
    <n v="36"/>
  </r>
  <r>
    <x v="0"/>
    <x v="0"/>
    <x v="2"/>
    <x v="2"/>
    <x v="0"/>
    <n v="72"/>
    <n v="37"/>
    <n v="6"/>
    <n v="4"/>
    <s v="-"/>
    <n v="1"/>
    <n v="6"/>
    <n v="0"/>
    <n v="2"/>
    <n v="5"/>
    <n v="4"/>
    <n v="3"/>
    <n v="2"/>
    <n v="1"/>
    <n v="0"/>
    <s v="-"/>
    <s v="-"/>
    <s v="-"/>
    <s v="-"/>
    <s v="-"/>
    <m/>
    <m/>
    <m/>
    <m/>
    <m/>
    <m/>
    <m/>
    <m/>
    <n v="1"/>
  </r>
  <r>
    <x v="0"/>
    <x v="0"/>
    <x v="2"/>
    <x v="2"/>
    <x v="1"/>
    <n v="1387"/>
    <n v="722"/>
    <n v="207"/>
    <n v="33"/>
    <s v="-"/>
    <n v="11"/>
    <n v="122"/>
    <n v="0"/>
    <n v="5"/>
    <n v="173"/>
    <n v="35"/>
    <n v="34"/>
    <n v="29"/>
    <n v="12"/>
    <n v="0"/>
    <s v="-"/>
    <s v="-"/>
    <s v="-"/>
    <s v="-"/>
    <s v="-"/>
    <m/>
    <m/>
    <m/>
    <m/>
    <m/>
    <m/>
    <m/>
    <m/>
    <n v="4"/>
  </r>
  <r>
    <x v="0"/>
    <x v="0"/>
    <x v="2"/>
    <x v="2"/>
    <x v="2"/>
    <n v="414"/>
    <n v="260"/>
    <n v="42"/>
    <n v="11"/>
    <s v="-"/>
    <n v="0"/>
    <n v="30"/>
    <n v="0"/>
    <n v="5"/>
    <n v="39"/>
    <n v="8"/>
    <n v="7"/>
    <n v="2"/>
    <n v="7"/>
    <n v="0"/>
    <s v="-"/>
    <s v="-"/>
    <s v="-"/>
    <s v="-"/>
    <s v="-"/>
    <m/>
    <m/>
    <m/>
    <m/>
    <m/>
    <m/>
    <m/>
    <m/>
    <n v="3"/>
  </r>
  <r>
    <x v="0"/>
    <x v="0"/>
    <x v="2"/>
    <x v="2"/>
    <x v="3"/>
    <n v="973"/>
    <n v="462"/>
    <n v="165"/>
    <n v="22"/>
    <s v="-"/>
    <n v="11"/>
    <n v="92"/>
    <n v="0"/>
    <n v="0"/>
    <n v="134"/>
    <n v="27"/>
    <n v="27"/>
    <n v="27"/>
    <n v="5"/>
    <n v="0"/>
    <s v="-"/>
    <s v="-"/>
    <s v="-"/>
    <s v="-"/>
    <s v="-"/>
    <m/>
    <m/>
    <m/>
    <m/>
    <m/>
    <m/>
    <m/>
    <m/>
    <n v="1"/>
  </r>
  <r>
    <x v="0"/>
    <x v="0"/>
    <x v="3"/>
    <x v="0"/>
    <x v="0"/>
    <s v="-"/>
    <s v="-"/>
    <s v="-"/>
    <s v="-"/>
    <s v="-"/>
    <s v="-"/>
    <s v="-"/>
    <s v="-"/>
    <s v="-"/>
    <s v="-"/>
    <s v="-"/>
    <s v="-"/>
    <s v="-"/>
    <s v="-"/>
    <s v="-"/>
    <s v="-"/>
    <s v="-"/>
    <s v="-"/>
    <s v="-"/>
    <s v="-"/>
    <m/>
    <m/>
    <m/>
    <m/>
    <m/>
    <m/>
    <m/>
    <m/>
    <s v="-"/>
  </r>
  <r>
    <x v="0"/>
    <x v="0"/>
    <x v="3"/>
    <x v="0"/>
    <x v="1"/>
    <s v="-"/>
    <s v="-"/>
    <s v="-"/>
    <s v="-"/>
    <s v="-"/>
    <s v="-"/>
    <s v="-"/>
    <s v="-"/>
    <s v="-"/>
    <s v="-"/>
    <s v="-"/>
    <s v="-"/>
    <s v="-"/>
    <s v="-"/>
    <s v="-"/>
    <s v="-"/>
    <s v="-"/>
    <s v="-"/>
    <s v="-"/>
    <s v="-"/>
    <m/>
    <m/>
    <m/>
    <m/>
    <m/>
    <m/>
    <m/>
    <m/>
    <s v="-"/>
  </r>
  <r>
    <x v="0"/>
    <x v="0"/>
    <x v="3"/>
    <x v="0"/>
    <x v="2"/>
    <s v="-"/>
    <s v="-"/>
    <s v="-"/>
    <s v="-"/>
    <s v="-"/>
    <s v="-"/>
    <s v="-"/>
    <s v="-"/>
    <s v="-"/>
    <s v="-"/>
    <s v="-"/>
    <s v="-"/>
    <s v="-"/>
    <s v="-"/>
    <s v="-"/>
    <s v="-"/>
    <s v="-"/>
    <s v="-"/>
    <s v="-"/>
    <s v="-"/>
    <m/>
    <m/>
    <m/>
    <m/>
    <m/>
    <m/>
    <m/>
    <m/>
    <s v="-"/>
  </r>
  <r>
    <x v="0"/>
    <x v="0"/>
    <x v="3"/>
    <x v="0"/>
    <x v="3"/>
    <s v="-"/>
    <s v="-"/>
    <s v="-"/>
    <s v="-"/>
    <s v="-"/>
    <s v="-"/>
    <s v="-"/>
    <s v="-"/>
    <s v="-"/>
    <s v="-"/>
    <s v="-"/>
    <s v="-"/>
    <s v="-"/>
    <s v="-"/>
    <s v="-"/>
    <s v="-"/>
    <s v="-"/>
    <s v="-"/>
    <s v="-"/>
    <s v="-"/>
    <m/>
    <m/>
    <m/>
    <m/>
    <m/>
    <m/>
    <m/>
    <m/>
    <s v="-"/>
  </r>
  <r>
    <x v="0"/>
    <x v="1"/>
    <x v="0"/>
    <x v="0"/>
    <x v="0"/>
    <n v="3"/>
    <n v="1"/>
    <n v="1"/>
    <n v="0"/>
    <s v="-"/>
    <n v="0"/>
    <n v="0"/>
    <n v="0"/>
    <n v="0"/>
    <n v="0"/>
    <n v="1"/>
    <n v="0"/>
    <n v="0"/>
    <n v="0"/>
    <n v="0"/>
    <s v="-"/>
    <s v="-"/>
    <s v="-"/>
    <s v="-"/>
    <s v="-"/>
    <m/>
    <m/>
    <m/>
    <m/>
    <m/>
    <m/>
    <m/>
    <m/>
    <n v="0"/>
  </r>
  <r>
    <x v="0"/>
    <x v="1"/>
    <x v="0"/>
    <x v="0"/>
    <x v="1"/>
    <n v="12"/>
    <n v="6"/>
    <n v="5"/>
    <n v="0"/>
    <s v="-"/>
    <n v="0"/>
    <n v="0"/>
    <n v="0"/>
    <n v="0"/>
    <n v="0"/>
    <n v="1"/>
    <n v="0"/>
    <n v="0"/>
    <n v="0"/>
    <n v="0"/>
    <s v="-"/>
    <s v="-"/>
    <s v="-"/>
    <s v="-"/>
    <s v="-"/>
    <m/>
    <m/>
    <m/>
    <m/>
    <m/>
    <m/>
    <m/>
    <m/>
    <n v="0"/>
  </r>
  <r>
    <x v="0"/>
    <x v="1"/>
    <x v="0"/>
    <x v="0"/>
    <x v="2"/>
    <n v="7"/>
    <n v="4"/>
    <n v="2"/>
    <n v="0"/>
    <s v="-"/>
    <n v="0"/>
    <n v="0"/>
    <n v="0"/>
    <n v="0"/>
    <n v="0"/>
    <n v="1"/>
    <n v="0"/>
    <n v="0"/>
    <n v="0"/>
    <n v="0"/>
    <s v="-"/>
    <s v="-"/>
    <s v="-"/>
    <s v="-"/>
    <s v="-"/>
    <m/>
    <m/>
    <m/>
    <m/>
    <m/>
    <m/>
    <m/>
    <m/>
    <n v="0"/>
  </r>
  <r>
    <x v="0"/>
    <x v="1"/>
    <x v="0"/>
    <x v="0"/>
    <x v="3"/>
    <n v="5"/>
    <n v="2"/>
    <n v="3"/>
    <n v="0"/>
    <s v="-"/>
    <n v="0"/>
    <n v="0"/>
    <n v="0"/>
    <n v="0"/>
    <n v="0"/>
    <n v="0"/>
    <n v="0"/>
    <n v="0"/>
    <n v="0"/>
    <n v="0"/>
    <s v="-"/>
    <s v="-"/>
    <s v="-"/>
    <s v="-"/>
    <s v="-"/>
    <m/>
    <m/>
    <m/>
    <m/>
    <m/>
    <m/>
    <m/>
    <m/>
    <n v="0"/>
  </r>
  <r>
    <x v="0"/>
    <x v="1"/>
    <x v="1"/>
    <x v="0"/>
    <x v="0"/>
    <n v="0"/>
    <n v="0"/>
    <n v="0"/>
    <n v="0"/>
    <s v="-"/>
    <n v="0"/>
    <n v="0"/>
    <n v="0"/>
    <n v="0"/>
    <n v="0"/>
    <n v="0"/>
    <n v="0"/>
    <n v="0"/>
    <n v="0"/>
    <n v="0"/>
    <s v="-"/>
    <s v="-"/>
    <s v="-"/>
    <s v="-"/>
    <s v="-"/>
    <m/>
    <m/>
    <m/>
    <m/>
    <m/>
    <m/>
    <m/>
    <m/>
    <n v="0"/>
  </r>
  <r>
    <x v="0"/>
    <x v="1"/>
    <x v="1"/>
    <x v="0"/>
    <x v="1"/>
    <n v="0"/>
    <n v="0"/>
    <n v="0"/>
    <n v="0"/>
    <s v="-"/>
    <n v="0"/>
    <n v="0"/>
    <n v="0"/>
    <n v="0"/>
    <n v="0"/>
    <n v="0"/>
    <n v="0"/>
    <n v="0"/>
    <n v="0"/>
    <n v="0"/>
    <s v="-"/>
    <s v="-"/>
    <s v="-"/>
    <s v="-"/>
    <s v="-"/>
    <m/>
    <m/>
    <m/>
    <m/>
    <m/>
    <m/>
    <m/>
    <m/>
    <n v="0"/>
  </r>
  <r>
    <x v="0"/>
    <x v="1"/>
    <x v="1"/>
    <x v="0"/>
    <x v="2"/>
    <n v="0"/>
    <n v="0"/>
    <n v="0"/>
    <n v="0"/>
    <s v="-"/>
    <n v="0"/>
    <n v="0"/>
    <n v="0"/>
    <n v="0"/>
    <n v="0"/>
    <n v="0"/>
    <n v="0"/>
    <n v="0"/>
    <n v="0"/>
    <n v="0"/>
    <s v="-"/>
    <s v="-"/>
    <s v="-"/>
    <s v="-"/>
    <s v="-"/>
    <m/>
    <m/>
    <m/>
    <m/>
    <m/>
    <m/>
    <m/>
    <m/>
    <n v="0"/>
  </r>
  <r>
    <x v="0"/>
    <x v="1"/>
    <x v="1"/>
    <x v="0"/>
    <x v="3"/>
    <n v="0"/>
    <n v="0"/>
    <n v="0"/>
    <n v="0"/>
    <s v="-"/>
    <n v="0"/>
    <n v="0"/>
    <n v="0"/>
    <n v="0"/>
    <n v="0"/>
    <n v="0"/>
    <n v="0"/>
    <n v="0"/>
    <n v="0"/>
    <n v="0"/>
    <s v="-"/>
    <s v="-"/>
    <s v="-"/>
    <s v="-"/>
    <s v="-"/>
    <m/>
    <m/>
    <m/>
    <m/>
    <m/>
    <m/>
    <m/>
    <m/>
    <n v="0"/>
  </r>
  <r>
    <x v="0"/>
    <x v="1"/>
    <x v="2"/>
    <x v="0"/>
    <x v="0"/>
    <n v="3"/>
    <n v="1"/>
    <n v="1"/>
    <n v="0"/>
    <s v="-"/>
    <n v="0"/>
    <n v="0"/>
    <n v="0"/>
    <n v="0"/>
    <n v="0"/>
    <n v="1"/>
    <n v="0"/>
    <n v="0"/>
    <n v="0"/>
    <n v="0"/>
    <s v="-"/>
    <s v="-"/>
    <s v="-"/>
    <s v="-"/>
    <s v="-"/>
    <m/>
    <m/>
    <m/>
    <m/>
    <m/>
    <m/>
    <m/>
    <m/>
    <n v="0"/>
  </r>
  <r>
    <x v="0"/>
    <x v="1"/>
    <x v="2"/>
    <x v="0"/>
    <x v="1"/>
    <n v="12"/>
    <n v="6"/>
    <n v="5"/>
    <n v="0"/>
    <s v="-"/>
    <n v="0"/>
    <n v="0"/>
    <n v="0"/>
    <n v="0"/>
    <n v="0"/>
    <n v="1"/>
    <n v="0"/>
    <n v="0"/>
    <n v="0"/>
    <n v="0"/>
    <s v="-"/>
    <s v="-"/>
    <s v="-"/>
    <s v="-"/>
    <s v="-"/>
    <m/>
    <m/>
    <m/>
    <m/>
    <m/>
    <m/>
    <m/>
    <m/>
    <n v="0"/>
  </r>
  <r>
    <x v="0"/>
    <x v="1"/>
    <x v="2"/>
    <x v="0"/>
    <x v="2"/>
    <n v="7"/>
    <n v="4"/>
    <n v="2"/>
    <n v="0"/>
    <s v="-"/>
    <n v="0"/>
    <n v="0"/>
    <n v="0"/>
    <n v="0"/>
    <n v="0"/>
    <n v="1"/>
    <n v="0"/>
    <n v="0"/>
    <n v="0"/>
    <n v="0"/>
    <s v="-"/>
    <s v="-"/>
    <s v="-"/>
    <s v="-"/>
    <s v="-"/>
    <m/>
    <m/>
    <m/>
    <m/>
    <m/>
    <m/>
    <m/>
    <m/>
    <n v="0"/>
  </r>
  <r>
    <x v="0"/>
    <x v="1"/>
    <x v="2"/>
    <x v="0"/>
    <x v="3"/>
    <n v="5"/>
    <n v="2"/>
    <n v="3"/>
    <n v="0"/>
    <s v="-"/>
    <n v="0"/>
    <n v="0"/>
    <n v="0"/>
    <n v="0"/>
    <n v="0"/>
    <n v="0"/>
    <n v="0"/>
    <n v="0"/>
    <n v="0"/>
    <n v="0"/>
    <s v="-"/>
    <s v="-"/>
    <s v="-"/>
    <s v="-"/>
    <s v="-"/>
    <m/>
    <m/>
    <m/>
    <m/>
    <m/>
    <m/>
    <m/>
    <m/>
    <n v="0"/>
  </r>
  <r>
    <x v="0"/>
    <x v="1"/>
    <x v="2"/>
    <x v="1"/>
    <x v="0"/>
    <n v="2"/>
    <n v="1"/>
    <n v="1"/>
    <n v="0"/>
    <s v="-"/>
    <n v="0"/>
    <n v="0"/>
    <n v="0"/>
    <n v="0"/>
    <n v="0"/>
    <n v="0"/>
    <n v="0"/>
    <n v="0"/>
    <n v="0"/>
    <n v="0"/>
    <s v="-"/>
    <s v="-"/>
    <s v="-"/>
    <s v="-"/>
    <s v="-"/>
    <m/>
    <m/>
    <m/>
    <m/>
    <m/>
    <m/>
    <m/>
    <m/>
    <n v="0"/>
  </r>
  <r>
    <x v="0"/>
    <x v="1"/>
    <x v="2"/>
    <x v="1"/>
    <x v="1"/>
    <n v="11"/>
    <n v="6"/>
    <n v="5"/>
    <n v="0"/>
    <s v="-"/>
    <n v="0"/>
    <n v="0"/>
    <n v="0"/>
    <n v="0"/>
    <n v="0"/>
    <n v="0"/>
    <n v="0"/>
    <n v="0"/>
    <n v="0"/>
    <n v="0"/>
    <s v="-"/>
    <s v="-"/>
    <s v="-"/>
    <s v="-"/>
    <s v="-"/>
    <m/>
    <m/>
    <m/>
    <m/>
    <m/>
    <m/>
    <m/>
    <m/>
    <n v="0"/>
  </r>
  <r>
    <x v="0"/>
    <x v="1"/>
    <x v="2"/>
    <x v="1"/>
    <x v="2"/>
    <n v="6"/>
    <n v="4"/>
    <n v="2"/>
    <n v="0"/>
    <s v="-"/>
    <n v="0"/>
    <n v="0"/>
    <n v="0"/>
    <n v="0"/>
    <n v="0"/>
    <n v="0"/>
    <n v="0"/>
    <n v="0"/>
    <n v="0"/>
    <n v="0"/>
    <s v="-"/>
    <s v="-"/>
    <s v="-"/>
    <s v="-"/>
    <s v="-"/>
    <m/>
    <m/>
    <m/>
    <m/>
    <m/>
    <m/>
    <m/>
    <m/>
    <n v="0"/>
  </r>
  <r>
    <x v="0"/>
    <x v="1"/>
    <x v="2"/>
    <x v="1"/>
    <x v="3"/>
    <n v="5"/>
    <n v="2"/>
    <n v="3"/>
    <n v="0"/>
    <s v="-"/>
    <n v="0"/>
    <n v="0"/>
    <n v="0"/>
    <n v="0"/>
    <n v="0"/>
    <n v="0"/>
    <n v="0"/>
    <n v="0"/>
    <n v="0"/>
    <n v="0"/>
    <s v="-"/>
    <s v="-"/>
    <s v="-"/>
    <s v="-"/>
    <s v="-"/>
    <m/>
    <m/>
    <m/>
    <m/>
    <m/>
    <m/>
    <m/>
    <m/>
    <n v="0"/>
  </r>
  <r>
    <x v="0"/>
    <x v="1"/>
    <x v="2"/>
    <x v="2"/>
    <x v="0"/>
    <n v="1"/>
    <n v="0"/>
    <n v="0"/>
    <n v="0"/>
    <s v="-"/>
    <n v="0"/>
    <n v="0"/>
    <n v="0"/>
    <n v="0"/>
    <n v="0"/>
    <n v="1"/>
    <n v="0"/>
    <n v="0"/>
    <n v="0"/>
    <n v="0"/>
    <s v="-"/>
    <s v="-"/>
    <s v="-"/>
    <s v="-"/>
    <s v="-"/>
    <m/>
    <m/>
    <m/>
    <m/>
    <m/>
    <m/>
    <m/>
    <m/>
    <n v="0"/>
  </r>
  <r>
    <x v="0"/>
    <x v="1"/>
    <x v="2"/>
    <x v="2"/>
    <x v="1"/>
    <n v="1"/>
    <n v="0"/>
    <n v="0"/>
    <n v="0"/>
    <s v="-"/>
    <n v="0"/>
    <n v="0"/>
    <n v="0"/>
    <n v="0"/>
    <n v="0"/>
    <n v="1"/>
    <n v="0"/>
    <n v="0"/>
    <n v="0"/>
    <n v="0"/>
    <s v="-"/>
    <s v="-"/>
    <s v="-"/>
    <s v="-"/>
    <s v="-"/>
    <m/>
    <m/>
    <m/>
    <m/>
    <m/>
    <m/>
    <m/>
    <m/>
    <n v="0"/>
  </r>
  <r>
    <x v="0"/>
    <x v="1"/>
    <x v="2"/>
    <x v="2"/>
    <x v="2"/>
    <n v="1"/>
    <n v="0"/>
    <n v="0"/>
    <n v="0"/>
    <s v="-"/>
    <n v="0"/>
    <n v="0"/>
    <n v="0"/>
    <n v="0"/>
    <n v="0"/>
    <n v="1"/>
    <n v="0"/>
    <n v="0"/>
    <n v="0"/>
    <n v="0"/>
    <s v="-"/>
    <s v="-"/>
    <s v="-"/>
    <s v="-"/>
    <s v="-"/>
    <m/>
    <m/>
    <m/>
    <m/>
    <m/>
    <m/>
    <m/>
    <m/>
    <n v="0"/>
  </r>
  <r>
    <x v="0"/>
    <x v="1"/>
    <x v="2"/>
    <x v="2"/>
    <x v="3"/>
    <n v="0"/>
    <n v="0"/>
    <n v="0"/>
    <n v="0"/>
    <s v="-"/>
    <n v="0"/>
    <n v="0"/>
    <n v="0"/>
    <n v="0"/>
    <n v="0"/>
    <n v="0"/>
    <n v="0"/>
    <n v="0"/>
    <n v="0"/>
    <n v="0"/>
    <s v="-"/>
    <s v="-"/>
    <s v="-"/>
    <s v="-"/>
    <s v="-"/>
    <m/>
    <m/>
    <m/>
    <m/>
    <m/>
    <m/>
    <m/>
    <m/>
    <n v="0"/>
  </r>
  <r>
    <x v="0"/>
    <x v="1"/>
    <x v="3"/>
    <x v="0"/>
    <x v="0"/>
    <s v="-"/>
    <s v="-"/>
    <s v="-"/>
    <s v="-"/>
    <s v="-"/>
    <s v="-"/>
    <s v="-"/>
    <s v="-"/>
    <s v="-"/>
    <s v="-"/>
    <s v="-"/>
    <s v="-"/>
    <s v="-"/>
    <s v="-"/>
    <s v="-"/>
    <s v="-"/>
    <s v="-"/>
    <s v="-"/>
    <s v="-"/>
    <s v="-"/>
    <m/>
    <m/>
    <m/>
    <m/>
    <m/>
    <m/>
    <m/>
    <m/>
    <s v="-"/>
  </r>
  <r>
    <x v="0"/>
    <x v="1"/>
    <x v="3"/>
    <x v="0"/>
    <x v="1"/>
    <s v="-"/>
    <s v="-"/>
    <s v="-"/>
    <s v="-"/>
    <s v="-"/>
    <s v="-"/>
    <s v="-"/>
    <s v="-"/>
    <s v="-"/>
    <s v="-"/>
    <s v="-"/>
    <s v="-"/>
    <s v="-"/>
    <s v="-"/>
    <s v="-"/>
    <s v="-"/>
    <s v="-"/>
    <s v="-"/>
    <s v="-"/>
    <s v="-"/>
    <m/>
    <m/>
    <m/>
    <m/>
    <m/>
    <m/>
    <m/>
    <m/>
    <s v="-"/>
  </r>
  <r>
    <x v="0"/>
    <x v="1"/>
    <x v="3"/>
    <x v="0"/>
    <x v="2"/>
    <s v="-"/>
    <s v="-"/>
    <s v="-"/>
    <s v="-"/>
    <s v="-"/>
    <s v="-"/>
    <s v="-"/>
    <s v="-"/>
    <s v="-"/>
    <s v="-"/>
    <s v="-"/>
    <s v="-"/>
    <s v="-"/>
    <s v="-"/>
    <s v="-"/>
    <s v="-"/>
    <s v="-"/>
    <s v="-"/>
    <s v="-"/>
    <s v="-"/>
    <m/>
    <m/>
    <m/>
    <m/>
    <m/>
    <m/>
    <m/>
    <m/>
    <s v="-"/>
  </r>
  <r>
    <x v="0"/>
    <x v="1"/>
    <x v="3"/>
    <x v="0"/>
    <x v="3"/>
    <s v="-"/>
    <s v="-"/>
    <s v="-"/>
    <s v="-"/>
    <s v="-"/>
    <s v="-"/>
    <s v="-"/>
    <s v="-"/>
    <s v="-"/>
    <s v="-"/>
    <s v="-"/>
    <s v="-"/>
    <s v="-"/>
    <s v="-"/>
    <s v="-"/>
    <s v="-"/>
    <s v="-"/>
    <s v="-"/>
    <s v="-"/>
    <s v="-"/>
    <m/>
    <m/>
    <m/>
    <m/>
    <m/>
    <m/>
    <m/>
    <m/>
    <s v="-"/>
  </r>
  <r>
    <x v="0"/>
    <x v="2"/>
    <x v="0"/>
    <x v="0"/>
    <x v="0"/>
    <n v="0"/>
    <n v="0"/>
    <n v="0"/>
    <n v="0"/>
    <s v="-"/>
    <n v="0"/>
    <n v="0"/>
    <n v="0"/>
    <n v="0"/>
    <n v="0"/>
    <n v="0"/>
    <n v="0"/>
    <n v="0"/>
    <n v="0"/>
    <n v="0"/>
    <s v="-"/>
    <s v="-"/>
    <s v="-"/>
    <s v="-"/>
    <s v="-"/>
    <m/>
    <m/>
    <m/>
    <m/>
    <m/>
    <m/>
    <m/>
    <m/>
    <n v="0"/>
  </r>
  <r>
    <x v="0"/>
    <x v="2"/>
    <x v="0"/>
    <x v="0"/>
    <x v="1"/>
    <n v="0"/>
    <n v="0"/>
    <n v="0"/>
    <n v="0"/>
    <s v="-"/>
    <n v="0"/>
    <n v="0"/>
    <n v="0"/>
    <n v="0"/>
    <n v="0"/>
    <n v="0"/>
    <n v="0"/>
    <n v="0"/>
    <n v="0"/>
    <n v="0"/>
    <s v="-"/>
    <s v="-"/>
    <s v="-"/>
    <s v="-"/>
    <s v="-"/>
    <m/>
    <m/>
    <m/>
    <m/>
    <m/>
    <m/>
    <m/>
    <m/>
    <n v="0"/>
  </r>
  <r>
    <x v="0"/>
    <x v="2"/>
    <x v="0"/>
    <x v="0"/>
    <x v="2"/>
    <n v="0"/>
    <n v="0"/>
    <n v="0"/>
    <n v="0"/>
    <s v="-"/>
    <n v="0"/>
    <n v="0"/>
    <n v="0"/>
    <n v="0"/>
    <n v="0"/>
    <n v="0"/>
    <n v="0"/>
    <n v="0"/>
    <n v="0"/>
    <n v="0"/>
    <s v="-"/>
    <s v="-"/>
    <s v="-"/>
    <s v="-"/>
    <s v="-"/>
    <m/>
    <m/>
    <m/>
    <m/>
    <m/>
    <m/>
    <m/>
    <m/>
    <n v="0"/>
  </r>
  <r>
    <x v="0"/>
    <x v="2"/>
    <x v="0"/>
    <x v="0"/>
    <x v="3"/>
    <n v="0"/>
    <n v="0"/>
    <n v="0"/>
    <n v="0"/>
    <s v="-"/>
    <n v="0"/>
    <n v="0"/>
    <n v="0"/>
    <n v="0"/>
    <n v="0"/>
    <n v="0"/>
    <n v="0"/>
    <n v="0"/>
    <n v="0"/>
    <n v="0"/>
    <s v="-"/>
    <s v="-"/>
    <s v="-"/>
    <s v="-"/>
    <s v="-"/>
    <m/>
    <m/>
    <m/>
    <m/>
    <m/>
    <m/>
    <m/>
    <m/>
    <n v="0"/>
  </r>
  <r>
    <x v="0"/>
    <x v="2"/>
    <x v="1"/>
    <x v="0"/>
    <x v="0"/>
    <n v="0"/>
    <n v="0"/>
    <n v="0"/>
    <n v="0"/>
    <s v="-"/>
    <n v="0"/>
    <n v="0"/>
    <n v="0"/>
    <n v="0"/>
    <n v="0"/>
    <n v="0"/>
    <n v="0"/>
    <n v="0"/>
    <n v="0"/>
    <n v="0"/>
    <s v="-"/>
    <s v="-"/>
    <s v="-"/>
    <s v="-"/>
    <s v="-"/>
    <m/>
    <m/>
    <m/>
    <m/>
    <m/>
    <m/>
    <m/>
    <m/>
    <n v="0"/>
  </r>
  <r>
    <x v="0"/>
    <x v="2"/>
    <x v="1"/>
    <x v="0"/>
    <x v="1"/>
    <n v="0"/>
    <n v="0"/>
    <n v="0"/>
    <n v="0"/>
    <s v="-"/>
    <n v="0"/>
    <n v="0"/>
    <n v="0"/>
    <n v="0"/>
    <n v="0"/>
    <n v="0"/>
    <n v="0"/>
    <n v="0"/>
    <n v="0"/>
    <n v="0"/>
    <s v="-"/>
    <s v="-"/>
    <s v="-"/>
    <s v="-"/>
    <s v="-"/>
    <m/>
    <m/>
    <m/>
    <m/>
    <m/>
    <m/>
    <m/>
    <m/>
    <n v="0"/>
  </r>
  <r>
    <x v="0"/>
    <x v="2"/>
    <x v="1"/>
    <x v="0"/>
    <x v="2"/>
    <n v="0"/>
    <n v="0"/>
    <n v="0"/>
    <n v="0"/>
    <s v="-"/>
    <n v="0"/>
    <n v="0"/>
    <n v="0"/>
    <n v="0"/>
    <n v="0"/>
    <n v="0"/>
    <n v="0"/>
    <n v="0"/>
    <n v="0"/>
    <n v="0"/>
    <s v="-"/>
    <s v="-"/>
    <s v="-"/>
    <s v="-"/>
    <s v="-"/>
    <m/>
    <m/>
    <m/>
    <m/>
    <m/>
    <m/>
    <m/>
    <m/>
    <n v="0"/>
  </r>
  <r>
    <x v="0"/>
    <x v="2"/>
    <x v="1"/>
    <x v="0"/>
    <x v="3"/>
    <n v="0"/>
    <n v="0"/>
    <n v="0"/>
    <n v="0"/>
    <s v="-"/>
    <n v="0"/>
    <n v="0"/>
    <n v="0"/>
    <n v="0"/>
    <n v="0"/>
    <n v="0"/>
    <n v="0"/>
    <n v="0"/>
    <n v="0"/>
    <n v="0"/>
    <s v="-"/>
    <s v="-"/>
    <s v="-"/>
    <s v="-"/>
    <s v="-"/>
    <m/>
    <m/>
    <m/>
    <m/>
    <m/>
    <m/>
    <m/>
    <m/>
    <n v="0"/>
  </r>
  <r>
    <x v="0"/>
    <x v="2"/>
    <x v="2"/>
    <x v="0"/>
    <x v="0"/>
    <n v="0"/>
    <n v="0"/>
    <n v="0"/>
    <n v="0"/>
    <s v="-"/>
    <n v="0"/>
    <n v="0"/>
    <n v="0"/>
    <n v="0"/>
    <n v="0"/>
    <n v="0"/>
    <n v="0"/>
    <n v="0"/>
    <n v="0"/>
    <n v="0"/>
    <s v="-"/>
    <s v="-"/>
    <s v="-"/>
    <s v="-"/>
    <s v="-"/>
    <m/>
    <m/>
    <m/>
    <m/>
    <m/>
    <m/>
    <m/>
    <m/>
    <n v="0"/>
  </r>
  <r>
    <x v="0"/>
    <x v="2"/>
    <x v="2"/>
    <x v="0"/>
    <x v="1"/>
    <n v="0"/>
    <n v="0"/>
    <n v="0"/>
    <n v="0"/>
    <s v="-"/>
    <n v="0"/>
    <n v="0"/>
    <n v="0"/>
    <n v="0"/>
    <n v="0"/>
    <n v="0"/>
    <n v="0"/>
    <n v="0"/>
    <n v="0"/>
    <n v="0"/>
    <s v="-"/>
    <s v="-"/>
    <s v="-"/>
    <s v="-"/>
    <s v="-"/>
    <m/>
    <m/>
    <m/>
    <m/>
    <m/>
    <m/>
    <m/>
    <m/>
    <n v="0"/>
  </r>
  <r>
    <x v="0"/>
    <x v="2"/>
    <x v="2"/>
    <x v="0"/>
    <x v="2"/>
    <n v="0"/>
    <n v="0"/>
    <n v="0"/>
    <n v="0"/>
    <s v="-"/>
    <n v="0"/>
    <n v="0"/>
    <n v="0"/>
    <n v="0"/>
    <n v="0"/>
    <n v="0"/>
    <n v="0"/>
    <n v="0"/>
    <n v="0"/>
    <n v="0"/>
    <s v="-"/>
    <s v="-"/>
    <s v="-"/>
    <s v="-"/>
    <s v="-"/>
    <m/>
    <m/>
    <m/>
    <m/>
    <m/>
    <m/>
    <m/>
    <m/>
    <n v="0"/>
  </r>
  <r>
    <x v="0"/>
    <x v="2"/>
    <x v="2"/>
    <x v="0"/>
    <x v="3"/>
    <n v="0"/>
    <n v="0"/>
    <n v="0"/>
    <n v="0"/>
    <s v="-"/>
    <n v="0"/>
    <n v="0"/>
    <n v="0"/>
    <n v="0"/>
    <n v="0"/>
    <n v="0"/>
    <n v="0"/>
    <n v="0"/>
    <n v="0"/>
    <n v="0"/>
    <s v="-"/>
    <s v="-"/>
    <s v="-"/>
    <s v="-"/>
    <s v="-"/>
    <m/>
    <m/>
    <m/>
    <m/>
    <m/>
    <m/>
    <m/>
    <m/>
    <n v="0"/>
  </r>
  <r>
    <x v="0"/>
    <x v="2"/>
    <x v="2"/>
    <x v="1"/>
    <x v="0"/>
    <n v="0"/>
    <n v="0"/>
    <n v="0"/>
    <n v="0"/>
    <s v="-"/>
    <n v="0"/>
    <n v="0"/>
    <n v="0"/>
    <n v="0"/>
    <n v="0"/>
    <n v="0"/>
    <n v="0"/>
    <n v="0"/>
    <n v="0"/>
    <n v="0"/>
    <s v="-"/>
    <s v="-"/>
    <s v="-"/>
    <s v="-"/>
    <s v="-"/>
    <m/>
    <m/>
    <m/>
    <m/>
    <m/>
    <m/>
    <m/>
    <m/>
    <n v="0"/>
  </r>
  <r>
    <x v="0"/>
    <x v="2"/>
    <x v="2"/>
    <x v="1"/>
    <x v="1"/>
    <n v="0"/>
    <n v="0"/>
    <n v="0"/>
    <n v="0"/>
    <s v="-"/>
    <n v="0"/>
    <n v="0"/>
    <n v="0"/>
    <n v="0"/>
    <n v="0"/>
    <n v="0"/>
    <n v="0"/>
    <n v="0"/>
    <n v="0"/>
    <n v="0"/>
    <s v="-"/>
    <s v="-"/>
    <s v="-"/>
    <s v="-"/>
    <s v="-"/>
    <m/>
    <m/>
    <m/>
    <m/>
    <m/>
    <m/>
    <m/>
    <m/>
    <n v="0"/>
  </r>
  <r>
    <x v="0"/>
    <x v="2"/>
    <x v="2"/>
    <x v="1"/>
    <x v="2"/>
    <n v="0"/>
    <n v="0"/>
    <n v="0"/>
    <n v="0"/>
    <s v="-"/>
    <n v="0"/>
    <n v="0"/>
    <n v="0"/>
    <n v="0"/>
    <n v="0"/>
    <n v="0"/>
    <n v="0"/>
    <n v="0"/>
    <n v="0"/>
    <n v="0"/>
    <s v="-"/>
    <s v="-"/>
    <s v="-"/>
    <s v="-"/>
    <s v="-"/>
    <m/>
    <m/>
    <m/>
    <m/>
    <m/>
    <m/>
    <m/>
    <m/>
    <n v="0"/>
  </r>
  <r>
    <x v="0"/>
    <x v="2"/>
    <x v="2"/>
    <x v="1"/>
    <x v="3"/>
    <n v="0"/>
    <n v="0"/>
    <n v="0"/>
    <n v="0"/>
    <s v="-"/>
    <n v="0"/>
    <n v="0"/>
    <n v="0"/>
    <n v="0"/>
    <n v="0"/>
    <n v="0"/>
    <n v="0"/>
    <n v="0"/>
    <n v="0"/>
    <n v="0"/>
    <s v="-"/>
    <s v="-"/>
    <s v="-"/>
    <s v="-"/>
    <s v="-"/>
    <m/>
    <m/>
    <m/>
    <m/>
    <m/>
    <m/>
    <m/>
    <m/>
    <n v="0"/>
  </r>
  <r>
    <x v="0"/>
    <x v="2"/>
    <x v="2"/>
    <x v="2"/>
    <x v="0"/>
    <n v="0"/>
    <n v="0"/>
    <n v="0"/>
    <n v="0"/>
    <s v="-"/>
    <n v="0"/>
    <n v="0"/>
    <n v="0"/>
    <n v="0"/>
    <n v="0"/>
    <n v="0"/>
    <n v="0"/>
    <n v="0"/>
    <n v="0"/>
    <n v="0"/>
    <s v="-"/>
    <s v="-"/>
    <s v="-"/>
    <s v="-"/>
    <s v="-"/>
    <m/>
    <m/>
    <m/>
    <m/>
    <m/>
    <m/>
    <m/>
    <m/>
    <n v="0"/>
  </r>
  <r>
    <x v="0"/>
    <x v="2"/>
    <x v="2"/>
    <x v="2"/>
    <x v="1"/>
    <n v="0"/>
    <n v="0"/>
    <n v="0"/>
    <n v="0"/>
    <s v="-"/>
    <n v="0"/>
    <n v="0"/>
    <n v="0"/>
    <n v="0"/>
    <n v="0"/>
    <n v="0"/>
    <n v="0"/>
    <n v="0"/>
    <n v="0"/>
    <n v="0"/>
    <s v="-"/>
    <s v="-"/>
    <s v="-"/>
    <s v="-"/>
    <s v="-"/>
    <m/>
    <m/>
    <m/>
    <m/>
    <m/>
    <m/>
    <m/>
    <m/>
    <n v="0"/>
  </r>
  <r>
    <x v="0"/>
    <x v="2"/>
    <x v="2"/>
    <x v="2"/>
    <x v="2"/>
    <n v="0"/>
    <n v="0"/>
    <n v="0"/>
    <n v="0"/>
    <s v="-"/>
    <n v="0"/>
    <n v="0"/>
    <n v="0"/>
    <n v="0"/>
    <n v="0"/>
    <n v="0"/>
    <n v="0"/>
    <n v="0"/>
    <n v="0"/>
    <n v="0"/>
    <s v="-"/>
    <s v="-"/>
    <s v="-"/>
    <s v="-"/>
    <s v="-"/>
    <m/>
    <m/>
    <m/>
    <m/>
    <m/>
    <m/>
    <m/>
    <m/>
    <n v="0"/>
  </r>
  <r>
    <x v="0"/>
    <x v="2"/>
    <x v="2"/>
    <x v="2"/>
    <x v="3"/>
    <n v="0"/>
    <n v="0"/>
    <n v="0"/>
    <n v="0"/>
    <s v="-"/>
    <n v="0"/>
    <n v="0"/>
    <n v="0"/>
    <n v="0"/>
    <n v="0"/>
    <n v="0"/>
    <n v="0"/>
    <n v="0"/>
    <n v="0"/>
    <n v="0"/>
    <s v="-"/>
    <s v="-"/>
    <s v="-"/>
    <s v="-"/>
    <s v="-"/>
    <m/>
    <m/>
    <m/>
    <m/>
    <m/>
    <m/>
    <m/>
    <m/>
    <n v="0"/>
  </r>
  <r>
    <x v="0"/>
    <x v="2"/>
    <x v="3"/>
    <x v="0"/>
    <x v="0"/>
    <s v="-"/>
    <s v="-"/>
    <s v="-"/>
    <s v="-"/>
    <s v="-"/>
    <s v="-"/>
    <s v="-"/>
    <s v="-"/>
    <s v="-"/>
    <s v="-"/>
    <s v="-"/>
    <s v="-"/>
    <s v="-"/>
    <s v="-"/>
    <s v="-"/>
    <s v="-"/>
    <s v="-"/>
    <s v="-"/>
    <s v="-"/>
    <s v="-"/>
    <m/>
    <m/>
    <m/>
    <m/>
    <m/>
    <m/>
    <m/>
    <m/>
    <s v="-"/>
  </r>
  <r>
    <x v="0"/>
    <x v="2"/>
    <x v="3"/>
    <x v="0"/>
    <x v="1"/>
    <s v="-"/>
    <s v="-"/>
    <s v="-"/>
    <s v="-"/>
    <s v="-"/>
    <s v="-"/>
    <s v="-"/>
    <s v="-"/>
    <s v="-"/>
    <s v="-"/>
    <s v="-"/>
    <s v="-"/>
    <s v="-"/>
    <s v="-"/>
    <s v="-"/>
    <s v="-"/>
    <s v="-"/>
    <s v="-"/>
    <s v="-"/>
    <s v="-"/>
    <m/>
    <m/>
    <m/>
    <m/>
    <m/>
    <m/>
    <m/>
    <m/>
    <s v="-"/>
  </r>
  <r>
    <x v="0"/>
    <x v="2"/>
    <x v="3"/>
    <x v="0"/>
    <x v="2"/>
    <s v="-"/>
    <s v="-"/>
    <s v="-"/>
    <s v="-"/>
    <s v="-"/>
    <s v="-"/>
    <s v="-"/>
    <s v="-"/>
    <s v="-"/>
    <s v="-"/>
    <s v="-"/>
    <s v="-"/>
    <s v="-"/>
    <s v="-"/>
    <s v="-"/>
    <s v="-"/>
    <s v="-"/>
    <s v="-"/>
    <s v="-"/>
    <s v="-"/>
    <m/>
    <m/>
    <m/>
    <m/>
    <m/>
    <m/>
    <m/>
    <m/>
    <s v="-"/>
  </r>
  <r>
    <x v="0"/>
    <x v="2"/>
    <x v="3"/>
    <x v="0"/>
    <x v="3"/>
    <s v="-"/>
    <s v="-"/>
    <s v="-"/>
    <s v="-"/>
    <s v="-"/>
    <s v="-"/>
    <s v="-"/>
    <s v="-"/>
    <s v="-"/>
    <s v="-"/>
    <s v="-"/>
    <s v="-"/>
    <s v="-"/>
    <s v="-"/>
    <s v="-"/>
    <s v="-"/>
    <s v="-"/>
    <s v="-"/>
    <s v="-"/>
    <s v="-"/>
    <m/>
    <m/>
    <m/>
    <m/>
    <m/>
    <m/>
    <m/>
    <m/>
    <s v="-"/>
  </r>
  <r>
    <x v="0"/>
    <x v="3"/>
    <x v="0"/>
    <x v="0"/>
    <x v="0"/>
    <n v="0"/>
    <n v="0"/>
    <n v="0"/>
    <n v="0"/>
    <s v="-"/>
    <n v="0"/>
    <n v="0"/>
    <n v="0"/>
    <n v="0"/>
    <n v="0"/>
    <n v="0"/>
    <n v="0"/>
    <n v="0"/>
    <n v="0"/>
    <n v="0"/>
    <s v="-"/>
    <s v="-"/>
    <s v="-"/>
    <s v="-"/>
    <s v="-"/>
    <m/>
    <m/>
    <m/>
    <m/>
    <m/>
    <m/>
    <m/>
    <m/>
    <n v="0"/>
  </r>
  <r>
    <x v="0"/>
    <x v="3"/>
    <x v="0"/>
    <x v="0"/>
    <x v="1"/>
    <n v="0"/>
    <n v="0"/>
    <n v="0"/>
    <n v="0"/>
    <s v="-"/>
    <n v="0"/>
    <n v="0"/>
    <n v="0"/>
    <n v="0"/>
    <n v="0"/>
    <n v="0"/>
    <n v="0"/>
    <n v="0"/>
    <n v="0"/>
    <n v="0"/>
    <s v="-"/>
    <s v="-"/>
    <s v="-"/>
    <s v="-"/>
    <s v="-"/>
    <m/>
    <m/>
    <m/>
    <m/>
    <m/>
    <m/>
    <m/>
    <m/>
    <n v="0"/>
  </r>
  <r>
    <x v="0"/>
    <x v="3"/>
    <x v="0"/>
    <x v="0"/>
    <x v="2"/>
    <n v="0"/>
    <n v="0"/>
    <n v="0"/>
    <n v="0"/>
    <s v="-"/>
    <n v="0"/>
    <n v="0"/>
    <n v="0"/>
    <n v="0"/>
    <n v="0"/>
    <n v="0"/>
    <n v="0"/>
    <n v="0"/>
    <n v="0"/>
    <n v="0"/>
    <s v="-"/>
    <s v="-"/>
    <s v="-"/>
    <s v="-"/>
    <s v="-"/>
    <m/>
    <m/>
    <m/>
    <m/>
    <m/>
    <m/>
    <m/>
    <m/>
    <n v="0"/>
  </r>
  <r>
    <x v="0"/>
    <x v="3"/>
    <x v="0"/>
    <x v="0"/>
    <x v="3"/>
    <n v="0"/>
    <n v="0"/>
    <n v="0"/>
    <n v="0"/>
    <s v="-"/>
    <n v="0"/>
    <n v="0"/>
    <n v="0"/>
    <n v="0"/>
    <n v="0"/>
    <n v="0"/>
    <n v="0"/>
    <n v="0"/>
    <n v="0"/>
    <n v="0"/>
    <s v="-"/>
    <s v="-"/>
    <s v="-"/>
    <s v="-"/>
    <s v="-"/>
    <m/>
    <m/>
    <m/>
    <m/>
    <m/>
    <m/>
    <m/>
    <m/>
    <n v="0"/>
  </r>
  <r>
    <x v="0"/>
    <x v="3"/>
    <x v="1"/>
    <x v="0"/>
    <x v="0"/>
    <n v="0"/>
    <n v="0"/>
    <n v="0"/>
    <n v="0"/>
    <s v="-"/>
    <n v="0"/>
    <n v="0"/>
    <n v="0"/>
    <n v="0"/>
    <n v="0"/>
    <n v="0"/>
    <n v="0"/>
    <n v="0"/>
    <n v="0"/>
    <n v="0"/>
    <s v="-"/>
    <s v="-"/>
    <s v="-"/>
    <s v="-"/>
    <s v="-"/>
    <m/>
    <m/>
    <m/>
    <m/>
    <m/>
    <m/>
    <m/>
    <m/>
    <n v="0"/>
  </r>
  <r>
    <x v="0"/>
    <x v="3"/>
    <x v="1"/>
    <x v="0"/>
    <x v="1"/>
    <n v="0"/>
    <n v="0"/>
    <n v="0"/>
    <n v="0"/>
    <s v="-"/>
    <n v="0"/>
    <n v="0"/>
    <n v="0"/>
    <n v="0"/>
    <n v="0"/>
    <n v="0"/>
    <n v="0"/>
    <n v="0"/>
    <n v="0"/>
    <n v="0"/>
    <s v="-"/>
    <s v="-"/>
    <s v="-"/>
    <s v="-"/>
    <s v="-"/>
    <m/>
    <m/>
    <m/>
    <m/>
    <m/>
    <m/>
    <m/>
    <m/>
    <n v="0"/>
  </r>
  <r>
    <x v="0"/>
    <x v="3"/>
    <x v="1"/>
    <x v="0"/>
    <x v="2"/>
    <n v="0"/>
    <n v="0"/>
    <n v="0"/>
    <n v="0"/>
    <s v="-"/>
    <n v="0"/>
    <n v="0"/>
    <n v="0"/>
    <n v="0"/>
    <n v="0"/>
    <n v="0"/>
    <n v="0"/>
    <n v="0"/>
    <n v="0"/>
    <n v="0"/>
    <s v="-"/>
    <s v="-"/>
    <s v="-"/>
    <s v="-"/>
    <s v="-"/>
    <m/>
    <m/>
    <m/>
    <m/>
    <m/>
    <m/>
    <m/>
    <m/>
    <n v="0"/>
  </r>
  <r>
    <x v="0"/>
    <x v="3"/>
    <x v="1"/>
    <x v="0"/>
    <x v="3"/>
    <n v="0"/>
    <n v="0"/>
    <n v="0"/>
    <n v="0"/>
    <s v="-"/>
    <n v="0"/>
    <n v="0"/>
    <n v="0"/>
    <n v="0"/>
    <n v="0"/>
    <n v="0"/>
    <n v="0"/>
    <n v="0"/>
    <n v="0"/>
    <n v="0"/>
    <s v="-"/>
    <s v="-"/>
    <s v="-"/>
    <s v="-"/>
    <s v="-"/>
    <m/>
    <m/>
    <m/>
    <m/>
    <m/>
    <m/>
    <m/>
    <m/>
    <n v="0"/>
  </r>
  <r>
    <x v="0"/>
    <x v="3"/>
    <x v="2"/>
    <x v="0"/>
    <x v="0"/>
    <n v="0"/>
    <n v="0"/>
    <n v="0"/>
    <n v="0"/>
    <s v="-"/>
    <n v="0"/>
    <n v="0"/>
    <n v="0"/>
    <n v="0"/>
    <n v="0"/>
    <n v="0"/>
    <n v="0"/>
    <n v="0"/>
    <n v="0"/>
    <n v="0"/>
    <s v="-"/>
    <s v="-"/>
    <s v="-"/>
    <s v="-"/>
    <s v="-"/>
    <m/>
    <m/>
    <m/>
    <m/>
    <m/>
    <m/>
    <m/>
    <m/>
    <n v="0"/>
  </r>
  <r>
    <x v="0"/>
    <x v="3"/>
    <x v="2"/>
    <x v="0"/>
    <x v="1"/>
    <n v="0"/>
    <n v="0"/>
    <n v="0"/>
    <n v="0"/>
    <s v="-"/>
    <n v="0"/>
    <n v="0"/>
    <n v="0"/>
    <n v="0"/>
    <n v="0"/>
    <n v="0"/>
    <n v="0"/>
    <n v="0"/>
    <n v="0"/>
    <n v="0"/>
    <s v="-"/>
    <s v="-"/>
    <s v="-"/>
    <s v="-"/>
    <s v="-"/>
    <m/>
    <m/>
    <m/>
    <m/>
    <m/>
    <m/>
    <m/>
    <m/>
    <n v="0"/>
  </r>
  <r>
    <x v="0"/>
    <x v="3"/>
    <x v="2"/>
    <x v="0"/>
    <x v="2"/>
    <n v="0"/>
    <n v="0"/>
    <n v="0"/>
    <n v="0"/>
    <s v="-"/>
    <n v="0"/>
    <n v="0"/>
    <n v="0"/>
    <n v="0"/>
    <n v="0"/>
    <n v="0"/>
    <n v="0"/>
    <n v="0"/>
    <n v="0"/>
    <n v="0"/>
    <s v="-"/>
    <s v="-"/>
    <s v="-"/>
    <s v="-"/>
    <s v="-"/>
    <m/>
    <m/>
    <m/>
    <m/>
    <m/>
    <m/>
    <m/>
    <m/>
    <n v="0"/>
  </r>
  <r>
    <x v="0"/>
    <x v="3"/>
    <x v="2"/>
    <x v="0"/>
    <x v="3"/>
    <n v="0"/>
    <n v="0"/>
    <n v="0"/>
    <n v="0"/>
    <s v="-"/>
    <n v="0"/>
    <n v="0"/>
    <n v="0"/>
    <n v="0"/>
    <n v="0"/>
    <n v="0"/>
    <n v="0"/>
    <n v="0"/>
    <n v="0"/>
    <n v="0"/>
    <s v="-"/>
    <s v="-"/>
    <s v="-"/>
    <s v="-"/>
    <s v="-"/>
    <m/>
    <m/>
    <m/>
    <m/>
    <m/>
    <m/>
    <m/>
    <m/>
    <n v="0"/>
  </r>
  <r>
    <x v="0"/>
    <x v="3"/>
    <x v="2"/>
    <x v="1"/>
    <x v="0"/>
    <n v="0"/>
    <n v="0"/>
    <n v="0"/>
    <n v="0"/>
    <s v="-"/>
    <n v="0"/>
    <n v="0"/>
    <n v="0"/>
    <n v="0"/>
    <n v="0"/>
    <n v="0"/>
    <n v="0"/>
    <n v="0"/>
    <n v="0"/>
    <n v="0"/>
    <s v="-"/>
    <s v="-"/>
    <s v="-"/>
    <s v="-"/>
    <s v="-"/>
    <m/>
    <m/>
    <m/>
    <m/>
    <m/>
    <m/>
    <m/>
    <m/>
    <n v="0"/>
  </r>
  <r>
    <x v="0"/>
    <x v="3"/>
    <x v="2"/>
    <x v="1"/>
    <x v="1"/>
    <n v="0"/>
    <n v="0"/>
    <n v="0"/>
    <n v="0"/>
    <s v="-"/>
    <n v="0"/>
    <n v="0"/>
    <n v="0"/>
    <n v="0"/>
    <n v="0"/>
    <n v="0"/>
    <n v="0"/>
    <n v="0"/>
    <n v="0"/>
    <n v="0"/>
    <s v="-"/>
    <s v="-"/>
    <s v="-"/>
    <s v="-"/>
    <s v="-"/>
    <m/>
    <m/>
    <m/>
    <m/>
    <m/>
    <m/>
    <m/>
    <m/>
    <n v="0"/>
  </r>
  <r>
    <x v="0"/>
    <x v="3"/>
    <x v="2"/>
    <x v="1"/>
    <x v="2"/>
    <n v="0"/>
    <n v="0"/>
    <n v="0"/>
    <n v="0"/>
    <s v="-"/>
    <n v="0"/>
    <n v="0"/>
    <n v="0"/>
    <n v="0"/>
    <n v="0"/>
    <n v="0"/>
    <n v="0"/>
    <n v="0"/>
    <n v="0"/>
    <n v="0"/>
    <s v="-"/>
    <s v="-"/>
    <s v="-"/>
    <s v="-"/>
    <s v="-"/>
    <m/>
    <m/>
    <m/>
    <m/>
    <m/>
    <m/>
    <m/>
    <m/>
    <n v="0"/>
  </r>
  <r>
    <x v="0"/>
    <x v="3"/>
    <x v="2"/>
    <x v="1"/>
    <x v="3"/>
    <n v="0"/>
    <n v="0"/>
    <n v="0"/>
    <n v="0"/>
    <s v="-"/>
    <n v="0"/>
    <n v="0"/>
    <n v="0"/>
    <n v="0"/>
    <n v="0"/>
    <n v="0"/>
    <n v="0"/>
    <n v="0"/>
    <n v="0"/>
    <n v="0"/>
    <s v="-"/>
    <s v="-"/>
    <s v="-"/>
    <s v="-"/>
    <s v="-"/>
    <m/>
    <m/>
    <m/>
    <m/>
    <m/>
    <m/>
    <m/>
    <m/>
    <n v="0"/>
  </r>
  <r>
    <x v="0"/>
    <x v="3"/>
    <x v="2"/>
    <x v="2"/>
    <x v="0"/>
    <n v="0"/>
    <n v="0"/>
    <n v="0"/>
    <n v="0"/>
    <s v="-"/>
    <n v="0"/>
    <n v="0"/>
    <n v="0"/>
    <n v="0"/>
    <n v="0"/>
    <n v="0"/>
    <n v="0"/>
    <n v="0"/>
    <n v="0"/>
    <n v="0"/>
    <s v="-"/>
    <s v="-"/>
    <s v="-"/>
    <s v="-"/>
    <s v="-"/>
    <m/>
    <m/>
    <m/>
    <m/>
    <m/>
    <m/>
    <m/>
    <m/>
    <n v="0"/>
  </r>
  <r>
    <x v="0"/>
    <x v="3"/>
    <x v="2"/>
    <x v="2"/>
    <x v="1"/>
    <n v="0"/>
    <n v="0"/>
    <n v="0"/>
    <n v="0"/>
    <s v="-"/>
    <n v="0"/>
    <n v="0"/>
    <n v="0"/>
    <n v="0"/>
    <n v="0"/>
    <n v="0"/>
    <n v="0"/>
    <n v="0"/>
    <n v="0"/>
    <n v="0"/>
    <s v="-"/>
    <s v="-"/>
    <s v="-"/>
    <s v="-"/>
    <s v="-"/>
    <m/>
    <m/>
    <m/>
    <m/>
    <m/>
    <m/>
    <m/>
    <m/>
    <n v="0"/>
  </r>
  <r>
    <x v="0"/>
    <x v="3"/>
    <x v="2"/>
    <x v="2"/>
    <x v="2"/>
    <n v="0"/>
    <n v="0"/>
    <n v="0"/>
    <n v="0"/>
    <s v="-"/>
    <n v="0"/>
    <n v="0"/>
    <n v="0"/>
    <n v="0"/>
    <n v="0"/>
    <n v="0"/>
    <n v="0"/>
    <n v="0"/>
    <n v="0"/>
    <n v="0"/>
    <s v="-"/>
    <s v="-"/>
    <s v="-"/>
    <s v="-"/>
    <s v="-"/>
    <m/>
    <m/>
    <m/>
    <m/>
    <m/>
    <m/>
    <m/>
    <m/>
    <n v="0"/>
  </r>
  <r>
    <x v="0"/>
    <x v="3"/>
    <x v="2"/>
    <x v="2"/>
    <x v="3"/>
    <n v="0"/>
    <n v="0"/>
    <n v="0"/>
    <n v="0"/>
    <s v="-"/>
    <n v="0"/>
    <n v="0"/>
    <n v="0"/>
    <n v="0"/>
    <n v="0"/>
    <n v="0"/>
    <n v="0"/>
    <n v="0"/>
    <n v="0"/>
    <n v="0"/>
    <s v="-"/>
    <s v="-"/>
    <s v="-"/>
    <s v="-"/>
    <s v="-"/>
    <m/>
    <m/>
    <m/>
    <m/>
    <m/>
    <m/>
    <m/>
    <m/>
    <n v="0"/>
  </r>
  <r>
    <x v="0"/>
    <x v="3"/>
    <x v="3"/>
    <x v="0"/>
    <x v="0"/>
    <s v="-"/>
    <s v="-"/>
    <s v="-"/>
    <s v="-"/>
    <s v="-"/>
    <s v="-"/>
    <s v="-"/>
    <s v="-"/>
    <s v="-"/>
    <s v="-"/>
    <s v="-"/>
    <s v="-"/>
    <s v="-"/>
    <s v="-"/>
    <s v="-"/>
    <s v="-"/>
    <s v="-"/>
    <s v="-"/>
    <s v="-"/>
    <s v="-"/>
    <m/>
    <m/>
    <m/>
    <m/>
    <m/>
    <m/>
    <m/>
    <m/>
    <s v="-"/>
  </r>
  <r>
    <x v="0"/>
    <x v="3"/>
    <x v="3"/>
    <x v="0"/>
    <x v="1"/>
    <s v="-"/>
    <s v="-"/>
    <s v="-"/>
    <s v="-"/>
    <s v="-"/>
    <s v="-"/>
    <s v="-"/>
    <s v="-"/>
    <s v="-"/>
    <s v="-"/>
    <s v="-"/>
    <s v="-"/>
    <s v="-"/>
    <s v="-"/>
    <s v="-"/>
    <s v="-"/>
    <s v="-"/>
    <s v="-"/>
    <s v="-"/>
    <s v="-"/>
    <m/>
    <m/>
    <m/>
    <m/>
    <m/>
    <m/>
    <m/>
    <m/>
    <s v="-"/>
  </r>
  <r>
    <x v="0"/>
    <x v="3"/>
    <x v="3"/>
    <x v="0"/>
    <x v="2"/>
    <s v="-"/>
    <s v="-"/>
    <s v="-"/>
    <s v="-"/>
    <s v="-"/>
    <s v="-"/>
    <s v="-"/>
    <s v="-"/>
    <s v="-"/>
    <s v="-"/>
    <s v="-"/>
    <s v="-"/>
    <s v="-"/>
    <s v="-"/>
    <s v="-"/>
    <s v="-"/>
    <s v="-"/>
    <s v="-"/>
    <s v="-"/>
    <s v="-"/>
    <m/>
    <m/>
    <m/>
    <m/>
    <m/>
    <m/>
    <m/>
    <m/>
    <s v="-"/>
  </r>
  <r>
    <x v="0"/>
    <x v="3"/>
    <x v="3"/>
    <x v="0"/>
    <x v="3"/>
    <s v="-"/>
    <s v="-"/>
    <s v="-"/>
    <s v="-"/>
    <s v="-"/>
    <s v="-"/>
    <s v="-"/>
    <s v="-"/>
    <s v="-"/>
    <s v="-"/>
    <s v="-"/>
    <s v="-"/>
    <s v="-"/>
    <s v="-"/>
    <s v="-"/>
    <s v="-"/>
    <s v="-"/>
    <s v="-"/>
    <s v="-"/>
    <s v="-"/>
    <m/>
    <m/>
    <m/>
    <m/>
    <m/>
    <m/>
    <m/>
    <m/>
    <s v="-"/>
  </r>
  <r>
    <x v="0"/>
    <x v="4"/>
    <x v="0"/>
    <x v="0"/>
    <x v="0"/>
    <n v="265"/>
    <n v="105"/>
    <n v="70"/>
    <n v="28"/>
    <s v="-"/>
    <n v="8"/>
    <n v="6"/>
    <n v="2"/>
    <n v="8"/>
    <n v="7"/>
    <n v="6"/>
    <n v="7"/>
    <n v="7"/>
    <n v="6"/>
    <n v="2"/>
    <s v="-"/>
    <s v="-"/>
    <s v="-"/>
    <s v="-"/>
    <s v="-"/>
    <m/>
    <m/>
    <m/>
    <m/>
    <m/>
    <m/>
    <m/>
    <m/>
    <n v="3"/>
  </r>
  <r>
    <x v="0"/>
    <x v="4"/>
    <x v="0"/>
    <x v="0"/>
    <x v="1"/>
    <n v="1608"/>
    <n v="676"/>
    <n v="408"/>
    <n v="167"/>
    <s v="-"/>
    <n v="46"/>
    <n v="37"/>
    <n v="6"/>
    <n v="38"/>
    <n v="60"/>
    <n v="50"/>
    <n v="35"/>
    <n v="31"/>
    <n v="22"/>
    <n v="4"/>
    <s v="-"/>
    <s v="-"/>
    <s v="-"/>
    <s v="-"/>
    <s v="-"/>
    <m/>
    <m/>
    <m/>
    <m/>
    <m/>
    <m/>
    <m/>
    <m/>
    <n v="28"/>
  </r>
  <r>
    <x v="0"/>
    <x v="4"/>
    <x v="0"/>
    <x v="0"/>
    <x v="2"/>
    <n v="1331"/>
    <n v="556"/>
    <n v="333"/>
    <n v="143"/>
    <s v="-"/>
    <n v="40"/>
    <n v="29"/>
    <n v="3"/>
    <n v="32"/>
    <n v="53"/>
    <n v="44"/>
    <n v="28"/>
    <n v="27"/>
    <n v="17"/>
    <n v="2"/>
    <s v="-"/>
    <s v="-"/>
    <s v="-"/>
    <s v="-"/>
    <s v="-"/>
    <m/>
    <m/>
    <m/>
    <m/>
    <m/>
    <m/>
    <m/>
    <m/>
    <n v="24"/>
  </r>
  <r>
    <x v="0"/>
    <x v="4"/>
    <x v="0"/>
    <x v="0"/>
    <x v="3"/>
    <n v="277"/>
    <n v="120"/>
    <n v="75"/>
    <n v="24"/>
    <s v="-"/>
    <n v="6"/>
    <n v="8"/>
    <n v="3"/>
    <n v="6"/>
    <n v="7"/>
    <n v="6"/>
    <n v="7"/>
    <n v="4"/>
    <n v="5"/>
    <n v="2"/>
    <s v="-"/>
    <s v="-"/>
    <s v="-"/>
    <s v="-"/>
    <s v="-"/>
    <m/>
    <m/>
    <m/>
    <m/>
    <m/>
    <m/>
    <m/>
    <m/>
    <n v="4"/>
  </r>
  <r>
    <x v="0"/>
    <x v="4"/>
    <x v="1"/>
    <x v="0"/>
    <x v="0"/>
    <n v="55"/>
    <n v="28"/>
    <n v="13"/>
    <n v="7"/>
    <s v="-"/>
    <n v="2"/>
    <n v="0"/>
    <n v="0"/>
    <n v="1"/>
    <n v="1"/>
    <n v="0"/>
    <n v="0"/>
    <n v="1"/>
    <n v="0"/>
    <n v="2"/>
    <s v="-"/>
    <s v="-"/>
    <s v="-"/>
    <s v="-"/>
    <s v="-"/>
    <m/>
    <m/>
    <m/>
    <m/>
    <m/>
    <m/>
    <m/>
    <m/>
    <n v="0"/>
  </r>
  <r>
    <x v="0"/>
    <x v="4"/>
    <x v="1"/>
    <x v="0"/>
    <x v="1"/>
    <n v="121"/>
    <n v="54"/>
    <n v="25"/>
    <n v="24"/>
    <s v="-"/>
    <n v="7"/>
    <n v="0"/>
    <n v="0"/>
    <n v="3"/>
    <n v="1"/>
    <n v="0"/>
    <n v="0"/>
    <n v="3"/>
    <n v="0"/>
    <n v="4"/>
    <s v="-"/>
    <s v="-"/>
    <s v="-"/>
    <s v="-"/>
    <s v="-"/>
    <m/>
    <m/>
    <m/>
    <m/>
    <m/>
    <m/>
    <m/>
    <m/>
    <n v="0"/>
  </r>
  <r>
    <x v="0"/>
    <x v="4"/>
    <x v="1"/>
    <x v="0"/>
    <x v="2"/>
    <n v="86"/>
    <n v="39"/>
    <n v="18"/>
    <n v="16"/>
    <s v="-"/>
    <n v="6"/>
    <n v="0"/>
    <n v="0"/>
    <n v="3"/>
    <n v="1"/>
    <n v="0"/>
    <n v="0"/>
    <n v="1"/>
    <n v="0"/>
    <n v="2"/>
    <s v="-"/>
    <s v="-"/>
    <s v="-"/>
    <s v="-"/>
    <s v="-"/>
    <m/>
    <m/>
    <m/>
    <m/>
    <m/>
    <m/>
    <m/>
    <m/>
    <n v="0"/>
  </r>
  <r>
    <x v="0"/>
    <x v="4"/>
    <x v="1"/>
    <x v="0"/>
    <x v="3"/>
    <n v="35"/>
    <n v="15"/>
    <n v="7"/>
    <n v="8"/>
    <s v="-"/>
    <n v="1"/>
    <n v="0"/>
    <n v="0"/>
    <n v="0"/>
    <n v="0"/>
    <n v="0"/>
    <n v="0"/>
    <n v="2"/>
    <n v="0"/>
    <n v="2"/>
    <s v="-"/>
    <s v="-"/>
    <s v="-"/>
    <s v="-"/>
    <s v="-"/>
    <m/>
    <m/>
    <m/>
    <m/>
    <m/>
    <m/>
    <m/>
    <m/>
    <n v="0"/>
  </r>
  <r>
    <x v="0"/>
    <x v="4"/>
    <x v="2"/>
    <x v="0"/>
    <x v="0"/>
    <n v="210"/>
    <n v="77"/>
    <n v="57"/>
    <n v="21"/>
    <s v="-"/>
    <n v="6"/>
    <n v="6"/>
    <n v="2"/>
    <n v="7"/>
    <n v="6"/>
    <n v="6"/>
    <n v="7"/>
    <n v="6"/>
    <n v="6"/>
    <n v="0"/>
    <s v="-"/>
    <s v="-"/>
    <s v="-"/>
    <s v="-"/>
    <s v="-"/>
    <m/>
    <m/>
    <m/>
    <m/>
    <m/>
    <m/>
    <m/>
    <m/>
    <n v="3"/>
  </r>
  <r>
    <x v="0"/>
    <x v="4"/>
    <x v="2"/>
    <x v="0"/>
    <x v="1"/>
    <n v="1487"/>
    <n v="622"/>
    <n v="383"/>
    <n v="143"/>
    <s v="-"/>
    <n v="39"/>
    <n v="37"/>
    <n v="6"/>
    <n v="35"/>
    <n v="59"/>
    <n v="50"/>
    <n v="35"/>
    <n v="28"/>
    <n v="22"/>
    <n v="0"/>
    <s v="-"/>
    <s v="-"/>
    <s v="-"/>
    <s v="-"/>
    <s v="-"/>
    <m/>
    <m/>
    <m/>
    <m/>
    <m/>
    <m/>
    <m/>
    <m/>
    <n v="28"/>
  </r>
  <r>
    <x v="0"/>
    <x v="4"/>
    <x v="2"/>
    <x v="0"/>
    <x v="2"/>
    <n v="1245"/>
    <n v="517"/>
    <n v="315"/>
    <n v="127"/>
    <s v="-"/>
    <n v="34"/>
    <n v="29"/>
    <n v="3"/>
    <n v="29"/>
    <n v="52"/>
    <n v="44"/>
    <n v="28"/>
    <n v="26"/>
    <n v="17"/>
    <n v="0"/>
    <s v="-"/>
    <s v="-"/>
    <s v="-"/>
    <s v="-"/>
    <s v="-"/>
    <m/>
    <m/>
    <m/>
    <m/>
    <m/>
    <m/>
    <m/>
    <m/>
    <n v="24"/>
  </r>
  <r>
    <x v="0"/>
    <x v="4"/>
    <x v="2"/>
    <x v="0"/>
    <x v="3"/>
    <n v="242"/>
    <n v="105"/>
    <n v="68"/>
    <n v="16"/>
    <s v="-"/>
    <n v="5"/>
    <n v="8"/>
    <n v="3"/>
    <n v="6"/>
    <n v="7"/>
    <n v="6"/>
    <n v="7"/>
    <n v="2"/>
    <n v="5"/>
    <n v="0"/>
    <s v="-"/>
    <s v="-"/>
    <s v="-"/>
    <s v="-"/>
    <s v="-"/>
    <m/>
    <m/>
    <m/>
    <m/>
    <m/>
    <m/>
    <m/>
    <m/>
    <n v="4"/>
  </r>
  <r>
    <x v="0"/>
    <x v="4"/>
    <x v="2"/>
    <x v="1"/>
    <x v="0"/>
    <n v="210"/>
    <n v="77"/>
    <n v="57"/>
    <n v="21"/>
    <s v="-"/>
    <n v="6"/>
    <n v="6"/>
    <n v="2"/>
    <n v="7"/>
    <n v="6"/>
    <n v="6"/>
    <n v="7"/>
    <n v="6"/>
    <n v="6"/>
    <n v="0"/>
    <s v="-"/>
    <s v="-"/>
    <s v="-"/>
    <s v="-"/>
    <s v="-"/>
    <m/>
    <m/>
    <m/>
    <m/>
    <m/>
    <m/>
    <m/>
    <m/>
    <n v="3"/>
  </r>
  <r>
    <x v="0"/>
    <x v="4"/>
    <x v="2"/>
    <x v="1"/>
    <x v="1"/>
    <n v="1487"/>
    <n v="622"/>
    <n v="383"/>
    <n v="143"/>
    <s v="-"/>
    <n v="39"/>
    <n v="37"/>
    <n v="6"/>
    <n v="35"/>
    <n v="59"/>
    <n v="50"/>
    <n v="35"/>
    <n v="28"/>
    <n v="22"/>
    <n v="0"/>
    <s v="-"/>
    <s v="-"/>
    <s v="-"/>
    <s v="-"/>
    <s v="-"/>
    <m/>
    <m/>
    <m/>
    <m/>
    <m/>
    <m/>
    <m/>
    <m/>
    <n v="28"/>
  </r>
  <r>
    <x v="0"/>
    <x v="4"/>
    <x v="2"/>
    <x v="1"/>
    <x v="2"/>
    <n v="1245"/>
    <n v="517"/>
    <n v="315"/>
    <n v="127"/>
    <s v="-"/>
    <n v="34"/>
    <n v="29"/>
    <n v="3"/>
    <n v="29"/>
    <n v="52"/>
    <n v="44"/>
    <n v="28"/>
    <n v="26"/>
    <n v="17"/>
    <n v="0"/>
    <s v="-"/>
    <s v="-"/>
    <s v="-"/>
    <s v="-"/>
    <s v="-"/>
    <m/>
    <m/>
    <m/>
    <m/>
    <m/>
    <m/>
    <m/>
    <m/>
    <n v="24"/>
  </r>
  <r>
    <x v="0"/>
    <x v="4"/>
    <x v="2"/>
    <x v="1"/>
    <x v="3"/>
    <n v="242"/>
    <n v="105"/>
    <n v="68"/>
    <n v="16"/>
    <s v="-"/>
    <n v="5"/>
    <n v="8"/>
    <n v="3"/>
    <n v="6"/>
    <n v="7"/>
    <n v="6"/>
    <n v="7"/>
    <n v="2"/>
    <n v="5"/>
    <n v="0"/>
    <s v="-"/>
    <s v="-"/>
    <s v="-"/>
    <s v="-"/>
    <s v="-"/>
    <m/>
    <m/>
    <m/>
    <m/>
    <m/>
    <m/>
    <m/>
    <m/>
    <n v="4"/>
  </r>
  <r>
    <x v="0"/>
    <x v="4"/>
    <x v="2"/>
    <x v="2"/>
    <x v="0"/>
    <n v="0"/>
    <n v="0"/>
    <n v="0"/>
    <n v="0"/>
    <s v="-"/>
    <n v="0"/>
    <n v="0"/>
    <n v="0"/>
    <n v="0"/>
    <n v="0"/>
    <n v="0"/>
    <n v="0"/>
    <n v="0"/>
    <n v="0"/>
    <n v="0"/>
    <s v="-"/>
    <s v="-"/>
    <s v="-"/>
    <s v="-"/>
    <s v="-"/>
    <m/>
    <m/>
    <m/>
    <m/>
    <m/>
    <m/>
    <m/>
    <m/>
    <n v="0"/>
  </r>
  <r>
    <x v="0"/>
    <x v="4"/>
    <x v="2"/>
    <x v="2"/>
    <x v="1"/>
    <n v="0"/>
    <n v="0"/>
    <n v="0"/>
    <n v="0"/>
    <s v="-"/>
    <n v="0"/>
    <n v="0"/>
    <n v="0"/>
    <n v="0"/>
    <n v="0"/>
    <n v="0"/>
    <n v="0"/>
    <n v="0"/>
    <n v="0"/>
    <n v="0"/>
    <s v="-"/>
    <s v="-"/>
    <s v="-"/>
    <s v="-"/>
    <s v="-"/>
    <m/>
    <m/>
    <m/>
    <m/>
    <m/>
    <m/>
    <m/>
    <m/>
    <n v="0"/>
  </r>
  <r>
    <x v="0"/>
    <x v="4"/>
    <x v="2"/>
    <x v="2"/>
    <x v="2"/>
    <n v="0"/>
    <n v="0"/>
    <n v="0"/>
    <n v="0"/>
    <s v="-"/>
    <n v="0"/>
    <n v="0"/>
    <n v="0"/>
    <n v="0"/>
    <n v="0"/>
    <n v="0"/>
    <n v="0"/>
    <n v="0"/>
    <n v="0"/>
    <n v="0"/>
    <s v="-"/>
    <s v="-"/>
    <s v="-"/>
    <s v="-"/>
    <s v="-"/>
    <m/>
    <m/>
    <m/>
    <m/>
    <m/>
    <m/>
    <m/>
    <m/>
    <n v="0"/>
  </r>
  <r>
    <x v="0"/>
    <x v="4"/>
    <x v="2"/>
    <x v="2"/>
    <x v="3"/>
    <n v="0"/>
    <n v="0"/>
    <n v="0"/>
    <n v="0"/>
    <s v="-"/>
    <n v="0"/>
    <n v="0"/>
    <n v="0"/>
    <n v="0"/>
    <n v="0"/>
    <n v="0"/>
    <n v="0"/>
    <n v="0"/>
    <n v="0"/>
    <n v="0"/>
    <s v="-"/>
    <s v="-"/>
    <s v="-"/>
    <s v="-"/>
    <s v="-"/>
    <m/>
    <m/>
    <m/>
    <m/>
    <m/>
    <m/>
    <m/>
    <m/>
    <n v="0"/>
  </r>
  <r>
    <x v="0"/>
    <x v="4"/>
    <x v="3"/>
    <x v="0"/>
    <x v="0"/>
    <s v="-"/>
    <s v="-"/>
    <s v="-"/>
    <s v="-"/>
    <s v="-"/>
    <s v="-"/>
    <s v="-"/>
    <s v="-"/>
    <s v="-"/>
    <s v="-"/>
    <s v="-"/>
    <s v="-"/>
    <s v="-"/>
    <s v="-"/>
    <s v="-"/>
    <s v="-"/>
    <s v="-"/>
    <s v="-"/>
    <s v="-"/>
    <s v="-"/>
    <m/>
    <m/>
    <m/>
    <m/>
    <m/>
    <m/>
    <m/>
    <m/>
    <s v="-"/>
  </r>
  <r>
    <x v="0"/>
    <x v="4"/>
    <x v="3"/>
    <x v="0"/>
    <x v="1"/>
    <s v="-"/>
    <s v="-"/>
    <s v="-"/>
    <s v="-"/>
    <s v="-"/>
    <s v="-"/>
    <s v="-"/>
    <s v="-"/>
    <s v="-"/>
    <s v="-"/>
    <s v="-"/>
    <s v="-"/>
    <s v="-"/>
    <s v="-"/>
    <s v="-"/>
    <s v="-"/>
    <s v="-"/>
    <s v="-"/>
    <s v="-"/>
    <s v="-"/>
    <m/>
    <m/>
    <m/>
    <m/>
    <m/>
    <m/>
    <m/>
    <m/>
    <s v="-"/>
  </r>
  <r>
    <x v="0"/>
    <x v="4"/>
    <x v="3"/>
    <x v="0"/>
    <x v="2"/>
    <s v="-"/>
    <s v="-"/>
    <s v="-"/>
    <s v="-"/>
    <s v="-"/>
    <s v="-"/>
    <s v="-"/>
    <s v="-"/>
    <s v="-"/>
    <s v="-"/>
    <s v="-"/>
    <s v="-"/>
    <s v="-"/>
    <s v="-"/>
    <s v="-"/>
    <s v="-"/>
    <s v="-"/>
    <s v="-"/>
    <s v="-"/>
    <s v="-"/>
    <m/>
    <m/>
    <m/>
    <m/>
    <m/>
    <m/>
    <m/>
    <m/>
    <s v="-"/>
  </r>
  <r>
    <x v="0"/>
    <x v="4"/>
    <x v="3"/>
    <x v="0"/>
    <x v="3"/>
    <s v="-"/>
    <s v="-"/>
    <s v="-"/>
    <s v="-"/>
    <s v="-"/>
    <s v="-"/>
    <s v="-"/>
    <s v="-"/>
    <s v="-"/>
    <s v="-"/>
    <s v="-"/>
    <s v="-"/>
    <s v="-"/>
    <s v="-"/>
    <s v="-"/>
    <s v="-"/>
    <s v="-"/>
    <s v="-"/>
    <s v="-"/>
    <s v="-"/>
    <m/>
    <m/>
    <m/>
    <m/>
    <m/>
    <m/>
    <m/>
    <m/>
    <s v="-"/>
  </r>
  <r>
    <x v="0"/>
    <x v="5"/>
    <x v="0"/>
    <x v="0"/>
    <x v="0"/>
    <n v="261"/>
    <n v="139"/>
    <n v="54"/>
    <n v="22"/>
    <s v="-"/>
    <n v="3"/>
    <n v="9"/>
    <n v="3"/>
    <n v="6"/>
    <n v="5"/>
    <n v="6"/>
    <n v="4"/>
    <n v="5"/>
    <n v="2"/>
    <n v="3"/>
    <s v="-"/>
    <s v="-"/>
    <s v="-"/>
    <s v="-"/>
    <s v="-"/>
    <m/>
    <m/>
    <m/>
    <m/>
    <m/>
    <m/>
    <m/>
    <m/>
    <n v="0"/>
  </r>
  <r>
    <x v="0"/>
    <x v="5"/>
    <x v="0"/>
    <x v="0"/>
    <x v="1"/>
    <n v="9442"/>
    <n v="7275"/>
    <n v="682"/>
    <n v="588"/>
    <s v="-"/>
    <n v="53"/>
    <n v="103"/>
    <n v="12"/>
    <n v="130"/>
    <n v="193"/>
    <n v="257"/>
    <n v="19"/>
    <n v="105"/>
    <n v="15"/>
    <n v="10"/>
    <s v="-"/>
    <s v="-"/>
    <s v="-"/>
    <s v="-"/>
    <s v="-"/>
    <m/>
    <m/>
    <m/>
    <m/>
    <m/>
    <m/>
    <m/>
    <m/>
    <n v="0"/>
  </r>
  <r>
    <x v="0"/>
    <x v="5"/>
    <x v="0"/>
    <x v="0"/>
    <x v="2"/>
    <n v="7533"/>
    <n v="5928"/>
    <n v="482"/>
    <n v="465"/>
    <s v="-"/>
    <n v="15"/>
    <n v="72"/>
    <n v="9"/>
    <n v="115"/>
    <n v="156"/>
    <n v="218"/>
    <n v="16"/>
    <n v="37"/>
    <n v="13"/>
    <n v="7"/>
    <s v="-"/>
    <s v="-"/>
    <s v="-"/>
    <s v="-"/>
    <s v="-"/>
    <m/>
    <m/>
    <m/>
    <m/>
    <m/>
    <m/>
    <m/>
    <m/>
    <n v="0"/>
  </r>
  <r>
    <x v="0"/>
    <x v="5"/>
    <x v="0"/>
    <x v="0"/>
    <x v="3"/>
    <n v="1909"/>
    <n v="1347"/>
    <n v="200"/>
    <n v="123"/>
    <s v="-"/>
    <n v="38"/>
    <n v="31"/>
    <n v="3"/>
    <n v="15"/>
    <n v="37"/>
    <n v="39"/>
    <n v="3"/>
    <n v="68"/>
    <n v="2"/>
    <n v="3"/>
    <s v="-"/>
    <s v="-"/>
    <s v="-"/>
    <s v="-"/>
    <s v="-"/>
    <m/>
    <m/>
    <m/>
    <m/>
    <m/>
    <m/>
    <m/>
    <m/>
    <n v="0"/>
  </r>
  <r>
    <x v="0"/>
    <x v="5"/>
    <x v="1"/>
    <x v="0"/>
    <x v="0"/>
    <n v="25"/>
    <n v="12"/>
    <n v="5"/>
    <n v="2"/>
    <s v="-"/>
    <n v="0"/>
    <n v="2"/>
    <n v="0"/>
    <n v="1"/>
    <n v="0"/>
    <n v="0"/>
    <n v="0"/>
    <n v="2"/>
    <n v="0"/>
    <n v="1"/>
    <s v="-"/>
    <s v="-"/>
    <s v="-"/>
    <s v="-"/>
    <s v="-"/>
    <m/>
    <m/>
    <m/>
    <m/>
    <m/>
    <m/>
    <m/>
    <m/>
    <n v="0"/>
  </r>
  <r>
    <x v="0"/>
    <x v="5"/>
    <x v="1"/>
    <x v="0"/>
    <x v="1"/>
    <n v="63"/>
    <n v="28"/>
    <n v="22"/>
    <n v="2"/>
    <s v="-"/>
    <n v="0"/>
    <n v="4"/>
    <n v="0"/>
    <n v="2"/>
    <n v="0"/>
    <n v="0"/>
    <n v="0"/>
    <n v="3"/>
    <n v="0"/>
    <n v="2"/>
    <s v="-"/>
    <s v="-"/>
    <s v="-"/>
    <s v="-"/>
    <s v="-"/>
    <m/>
    <m/>
    <m/>
    <m/>
    <m/>
    <m/>
    <m/>
    <m/>
    <n v="0"/>
  </r>
  <r>
    <x v="0"/>
    <x v="5"/>
    <x v="1"/>
    <x v="0"/>
    <x v="2"/>
    <n v="34"/>
    <n v="16"/>
    <n v="10"/>
    <n v="2"/>
    <s v="-"/>
    <n v="0"/>
    <n v="1"/>
    <n v="0"/>
    <n v="1"/>
    <n v="0"/>
    <n v="0"/>
    <n v="0"/>
    <n v="2"/>
    <n v="0"/>
    <n v="2"/>
    <s v="-"/>
    <s v="-"/>
    <s v="-"/>
    <s v="-"/>
    <s v="-"/>
    <m/>
    <m/>
    <m/>
    <m/>
    <m/>
    <m/>
    <m/>
    <m/>
    <n v="0"/>
  </r>
  <r>
    <x v="0"/>
    <x v="5"/>
    <x v="1"/>
    <x v="0"/>
    <x v="3"/>
    <n v="29"/>
    <n v="12"/>
    <n v="12"/>
    <n v="0"/>
    <s v="-"/>
    <n v="0"/>
    <n v="3"/>
    <n v="0"/>
    <n v="1"/>
    <n v="0"/>
    <n v="0"/>
    <n v="0"/>
    <n v="1"/>
    <n v="0"/>
    <n v="0"/>
    <s v="-"/>
    <s v="-"/>
    <s v="-"/>
    <s v="-"/>
    <s v="-"/>
    <m/>
    <m/>
    <m/>
    <m/>
    <m/>
    <m/>
    <m/>
    <m/>
    <n v="0"/>
  </r>
  <r>
    <x v="0"/>
    <x v="5"/>
    <x v="2"/>
    <x v="0"/>
    <x v="0"/>
    <n v="236"/>
    <n v="127"/>
    <n v="49"/>
    <n v="20"/>
    <s v="-"/>
    <n v="3"/>
    <n v="7"/>
    <n v="3"/>
    <n v="5"/>
    <n v="5"/>
    <n v="6"/>
    <n v="4"/>
    <n v="3"/>
    <n v="2"/>
    <n v="2"/>
    <s v="-"/>
    <s v="-"/>
    <s v="-"/>
    <s v="-"/>
    <s v="-"/>
    <m/>
    <m/>
    <m/>
    <m/>
    <m/>
    <m/>
    <m/>
    <m/>
    <n v="0"/>
  </r>
  <r>
    <x v="0"/>
    <x v="5"/>
    <x v="2"/>
    <x v="0"/>
    <x v="1"/>
    <n v="9379"/>
    <n v="7247"/>
    <n v="660"/>
    <n v="586"/>
    <s v="-"/>
    <n v="53"/>
    <n v="99"/>
    <n v="12"/>
    <n v="128"/>
    <n v="193"/>
    <n v="257"/>
    <n v="19"/>
    <n v="102"/>
    <n v="15"/>
    <n v="8"/>
    <s v="-"/>
    <s v="-"/>
    <s v="-"/>
    <s v="-"/>
    <s v="-"/>
    <m/>
    <m/>
    <m/>
    <m/>
    <m/>
    <m/>
    <m/>
    <m/>
    <n v="0"/>
  </r>
  <r>
    <x v="0"/>
    <x v="5"/>
    <x v="2"/>
    <x v="0"/>
    <x v="2"/>
    <n v="7499"/>
    <n v="5912"/>
    <n v="472"/>
    <n v="463"/>
    <s v="-"/>
    <n v="15"/>
    <n v="71"/>
    <n v="9"/>
    <n v="114"/>
    <n v="156"/>
    <n v="218"/>
    <n v="16"/>
    <n v="35"/>
    <n v="13"/>
    <n v="5"/>
    <s v="-"/>
    <s v="-"/>
    <s v="-"/>
    <s v="-"/>
    <s v="-"/>
    <m/>
    <m/>
    <m/>
    <m/>
    <m/>
    <m/>
    <m/>
    <m/>
    <n v="0"/>
  </r>
  <r>
    <x v="0"/>
    <x v="5"/>
    <x v="2"/>
    <x v="0"/>
    <x v="3"/>
    <n v="1880"/>
    <n v="1335"/>
    <n v="188"/>
    <n v="123"/>
    <s v="-"/>
    <n v="38"/>
    <n v="28"/>
    <n v="3"/>
    <n v="14"/>
    <n v="37"/>
    <n v="39"/>
    <n v="3"/>
    <n v="67"/>
    <n v="2"/>
    <n v="3"/>
    <s v="-"/>
    <s v="-"/>
    <s v="-"/>
    <s v="-"/>
    <s v="-"/>
    <m/>
    <m/>
    <m/>
    <m/>
    <m/>
    <m/>
    <m/>
    <m/>
    <n v="0"/>
  </r>
  <r>
    <x v="0"/>
    <x v="5"/>
    <x v="2"/>
    <x v="1"/>
    <x v="0"/>
    <n v="236"/>
    <n v="127"/>
    <n v="49"/>
    <n v="20"/>
    <s v="-"/>
    <n v="3"/>
    <n v="7"/>
    <n v="3"/>
    <n v="5"/>
    <n v="5"/>
    <n v="6"/>
    <n v="4"/>
    <n v="3"/>
    <n v="2"/>
    <n v="2"/>
    <s v="-"/>
    <s v="-"/>
    <s v="-"/>
    <s v="-"/>
    <s v="-"/>
    <m/>
    <m/>
    <m/>
    <m/>
    <m/>
    <m/>
    <m/>
    <m/>
    <n v="0"/>
  </r>
  <r>
    <x v="0"/>
    <x v="5"/>
    <x v="2"/>
    <x v="1"/>
    <x v="1"/>
    <n v="9379"/>
    <n v="7247"/>
    <n v="660"/>
    <n v="586"/>
    <s v="-"/>
    <n v="53"/>
    <n v="99"/>
    <n v="12"/>
    <n v="128"/>
    <n v="193"/>
    <n v="257"/>
    <n v="19"/>
    <n v="102"/>
    <n v="15"/>
    <n v="8"/>
    <s v="-"/>
    <s v="-"/>
    <s v="-"/>
    <s v="-"/>
    <s v="-"/>
    <m/>
    <m/>
    <m/>
    <m/>
    <m/>
    <m/>
    <m/>
    <m/>
    <n v="0"/>
  </r>
  <r>
    <x v="0"/>
    <x v="5"/>
    <x v="2"/>
    <x v="1"/>
    <x v="2"/>
    <n v="7499"/>
    <n v="5912"/>
    <n v="472"/>
    <n v="463"/>
    <s v="-"/>
    <n v="15"/>
    <n v="71"/>
    <n v="9"/>
    <n v="114"/>
    <n v="156"/>
    <n v="218"/>
    <n v="16"/>
    <n v="35"/>
    <n v="13"/>
    <n v="5"/>
    <s v="-"/>
    <s v="-"/>
    <s v="-"/>
    <s v="-"/>
    <s v="-"/>
    <m/>
    <m/>
    <m/>
    <m/>
    <m/>
    <m/>
    <m/>
    <m/>
    <n v="0"/>
  </r>
  <r>
    <x v="0"/>
    <x v="5"/>
    <x v="2"/>
    <x v="1"/>
    <x v="3"/>
    <n v="1880"/>
    <n v="1335"/>
    <n v="188"/>
    <n v="123"/>
    <s v="-"/>
    <n v="38"/>
    <n v="28"/>
    <n v="3"/>
    <n v="14"/>
    <n v="37"/>
    <n v="39"/>
    <n v="3"/>
    <n v="67"/>
    <n v="2"/>
    <n v="3"/>
    <s v="-"/>
    <s v="-"/>
    <s v="-"/>
    <s v="-"/>
    <s v="-"/>
    <m/>
    <m/>
    <m/>
    <m/>
    <m/>
    <m/>
    <m/>
    <m/>
    <n v="0"/>
  </r>
  <r>
    <x v="0"/>
    <x v="5"/>
    <x v="2"/>
    <x v="2"/>
    <x v="0"/>
    <n v="0"/>
    <n v="0"/>
    <n v="0"/>
    <n v="0"/>
    <s v="-"/>
    <n v="0"/>
    <n v="0"/>
    <n v="0"/>
    <n v="0"/>
    <n v="0"/>
    <n v="0"/>
    <n v="0"/>
    <n v="0"/>
    <n v="0"/>
    <n v="0"/>
    <s v="-"/>
    <s v="-"/>
    <s v="-"/>
    <s v="-"/>
    <s v="-"/>
    <m/>
    <m/>
    <m/>
    <m/>
    <m/>
    <m/>
    <m/>
    <m/>
    <n v="0"/>
  </r>
  <r>
    <x v="0"/>
    <x v="5"/>
    <x v="2"/>
    <x v="2"/>
    <x v="1"/>
    <n v="0"/>
    <n v="0"/>
    <n v="0"/>
    <n v="0"/>
    <s v="-"/>
    <n v="0"/>
    <n v="0"/>
    <n v="0"/>
    <n v="0"/>
    <n v="0"/>
    <n v="0"/>
    <n v="0"/>
    <n v="0"/>
    <n v="0"/>
    <n v="0"/>
    <s v="-"/>
    <s v="-"/>
    <s v="-"/>
    <s v="-"/>
    <s v="-"/>
    <m/>
    <m/>
    <m/>
    <m/>
    <m/>
    <m/>
    <m/>
    <m/>
    <n v="0"/>
  </r>
  <r>
    <x v="0"/>
    <x v="5"/>
    <x v="2"/>
    <x v="2"/>
    <x v="2"/>
    <n v="0"/>
    <n v="0"/>
    <n v="0"/>
    <n v="0"/>
    <s v="-"/>
    <n v="0"/>
    <n v="0"/>
    <n v="0"/>
    <n v="0"/>
    <n v="0"/>
    <n v="0"/>
    <n v="0"/>
    <n v="0"/>
    <n v="0"/>
    <n v="0"/>
    <s v="-"/>
    <s v="-"/>
    <s v="-"/>
    <s v="-"/>
    <s v="-"/>
    <m/>
    <m/>
    <m/>
    <m/>
    <m/>
    <m/>
    <m/>
    <m/>
    <n v="0"/>
  </r>
  <r>
    <x v="0"/>
    <x v="5"/>
    <x v="2"/>
    <x v="2"/>
    <x v="3"/>
    <n v="0"/>
    <n v="0"/>
    <n v="0"/>
    <n v="0"/>
    <s v="-"/>
    <n v="0"/>
    <n v="0"/>
    <n v="0"/>
    <n v="0"/>
    <n v="0"/>
    <n v="0"/>
    <n v="0"/>
    <n v="0"/>
    <n v="0"/>
    <n v="0"/>
    <s v="-"/>
    <s v="-"/>
    <s v="-"/>
    <s v="-"/>
    <s v="-"/>
    <m/>
    <m/>
    <m/>
    <m/>
    <m/>
    <m/>
    <m/>
    <m/>
    <n v="0"/>
  </r>
  <r>
    <x v="0"/>
    <x v="5"/>
    <x v="3"/>
    <x v="0"/>
    <x v="0"/>
    <s v="-"/>
    <s v="-"/>
    <s v="-"/>
    <s v="-"/>
    <s v="-"/>
    <s v="-"/>
    <s v="-"/>
    <s v="-"/>
    <s v="-"/>
    <s v="-"/>
    <s v="-"/>
    <s v="-"/>
    <s v="-"/>
    <s v="-"/>
    <s v="-"/>
    <s v="-"/>
    <s v="-"/>
    <s v="-"/>
    <s v="-"/>
    <s v="-"/>
    <m/>
    <m/>
    <m/>
    <m/>
    <m/>
    <m/>
    <m/>
    <m/>
    <s v="-"/>
  </r>
  <r>
    <x v="0"/>
    <x v="5"/>
    <x v="3"/>
    <x v="0"/>
    <x v="1"/>
    <s v="-"/>
    <s v="-"/>
    <s v="-"/>
    <s v="-"/>
    <s v="-"/>
    <s v="-"/>
    <s v="-"/>
    <s v="-"/>
    <s v="-"/>
    <s v="-"/>
    <s v="-"/>
    <s v="-"/>
    <s v="-"/>
    <s v="-"/>
    <s v="-"/>
    <s v="-"/>
    <s v="-"/>
    <s v="-"/>
    <s v="-"/>
    <s v="-"/>
    <m/>
    <m/>
    <m/>
    <m/>
    <m/>
    <m/>
    <m/>
    <m/>
    <s v="-"/>
  </r>
  <r>
    <x v="0"/>
    <x v="5"/>
    <x v="3"/>
    <x v="0"/>
    <x v="2"/>
    <s v="-"/>
    <s v="-"/>
    <s v="-"/>
    <s v="-"/>
    <s v="-"/>
    <s v="-"/>
    <s v="-"/>
    <s v="-"/>
    <s v="-"/>
    <s v="-"/>
    <s v="-"/>
    <s v="-"/>
    <s v="-"/>
    <s v="-"/>
    <s v="-"/>
    <s v="-"/>
    <s v="-"/>
    <s v="-"/>
    <s v="-"/>
    <s v="-"/>
    <m/>
    <m/>
    <m/>
    <m/>
    <m/>
    <m/>
    <m/>
    <m/>
    <s v="-"/>
  </r>
  <r>
    <x v="0"/>
    <x v="5"/>
    <x v="3"/>
    <x v="0"/>
    <x v="3"/>
    <s v="-"/>
    <s v="-"/>
    <s v="-"/>
    <s v="-"/>
    <s v="-"/>
    <s v="-"/>
    <s v="-"/>
    <s v="-"/>
    <s v="-"/>
    <s v="-"/>
    <s v="-"/>
    <s v="-"/>
    <s v="-"/>
    <s v="-"/>
    <s v="-"/>
    <s v="-"/>
    <s v="-"/>
    <s v="-"/>
    <s v="-"/>
    <s v="-"/>
    <m/>
    <m/>
    <m/>
    <m/>
    <m/>
    <m/>
    <m/>
    <m/>
    <s v="-"/>
  </r>
  <r>
    <x v="0"/>
    <x v="6"/>
    <x v="0"/>
    <x v="0"/>
    <x v="0"/>
    <n v="1"/>
    <n v="0"/>
    <n v="0"/>
    <n v="1"/>
    <s v="-"/>
    <n v="0"/>
    <n v="0"/>
    <n v="0"/>
    <n v="0"/>
    <n v="0"/>
    <n v="0"/>
    <n v="0"/>
    <n v="0"/>
    <n v="0"/>
    <n v="0"/>
    <s v="-"/>
    <s v="-"/>
    <s v="-"/>
    <s v="-"/>
    <s v="-"/>
    <m/>
    <m/>
    <m/>
    <m/>
    <m/>
    <m/>
    <m/>
    <m/>
    <n v="0"/>
  </r>
  <r>
    <x v="0"/>
    <x v="6"/>
    <x v="0"/>
    <x v="0"/>
    <x v="1"/>
    <n v="0"/>
    <n v="0"/>
    <n v="0"/>
    <n v="0"/>
    <s v="-"/>
    <n v="0"/>
    <n v="0"/>
    <n v="0"/>
    <n v="0"/>
    <n v="0"/>
    <n v="0"/>
    <n v="0"/>
    <n v="0"/>
    <n v="0"/>
    <n v="0"/>
    <s v="-"/>
    <s v="-"/>
    <s v="-"/>
    <s v="-"/>
    <s v="-"/>
    <m/>
    <m/>
    <m/>
    <m/>
    <m/>
    <m/>
    <m/>
    <m/>
    <n v="0"/>
  </r>
  <r>
    <x v="0"/>
    <x v="6"/>
    <x v="0"/>
    <x v="0"/>
    <x v="2"/>
    <n v="0"/>
    <n v="0"/>
    <n v="0"/>
    <n v="0"/>
    <s v="-"/>
    <n v="0"/>
    <n v="0"/>
    <n v="0"/>
    <n v="0"/>
    <n v="0"/>
    <n v="0"/>
    <n v="0"/>
    <n v="0"/>
    <n v="0"/>
    <n v="0"/>
    <s v="-"/>
    <s v="-"/>
    <s v="-"/>
    <s v="-"/>
    <s v="-"/>
    <m/>
    <m/>
    <m/>
    <m/>
    <m/>
    <m/>
    <m/>
    <m/>
    <n v="0"/>
  </r>
  <r>
    <x v="0"/>
    <x v="6"/>
    <x v="0"/>
    <x v="0"/>
    <x v="3"/>
    <n v="0"/>
    <n v="0"/>
    <n v="0"/>
    <n v="0"/>
    <s v="-"/>
    <n v="0"/>
    <n v="0"/>
    <n v="0"/>
    <n v="0"/>
    <n v="0"/>
    <n v="0"/>
    <n v="0"/>
    <n v="0"/>
    <n v="0"/>
    <n v="0"/>
    <s v="-"/>
    <s v="-"/>
    <s v="-"/>
    <s v="-"/>
    <s v="-"/>
    <m/>
    <m/>
    <m/>
    <m/>
    <m/>
    <m/>
    <m/>
    <m/>
    <n v="0"/>
  </r>
  <r>
    <x v="0"/>
    <x v="6"/>
    <x v="1"/>
    <x v="0"/>
    <x v="0"/>
    <n v="0"/>
    <n v="0"/>
    <n v="0"/>
    <n v="0"/>
    <s v="-"/>
    <n v="0"/>
    <n v="0"/>
    <n v="0"/>
    <n v="0"/>
    <n v="0"/>
    <n v="0"/>
    <n v="0"/>
    <n v="0"/>
    <n v="0"/>
    <n v="0"/>
    <s v="-"/>
    <s v="-"/>
    <s v="-"/>
    <s v="-"/>
    <s v="-"/>
    <m/>
    <m/>
    <m/>
    <m/>
    <m/>
    <m/>
    <m/>
    <m/>
    <n v="0"/>
  </r>
  <r>
    <x v="0"/>
    <x v="6"/>
    <x v="1"/>
    <x v="0"/>
    <x v="1"/>
    <n v="0"/>
    <n v="0"/>
    <n v="0"/>
    <n v="0"/>
    <s v="-"/>
    <n v="0"/>
    <n v="0"/>
    <n v="0"/>
    <n v="0"/>
    <n v="0"/>
    <n v="0"/>
    <n v="0"/>
    <n v="0"/>
    <n v="0"/>
    <n v="0"/>
    <s v="-"/>
    <s v="-"/>
    <s v="-"/>
    <s v="-"/>
    <s v="-"/>
    <m/>
    <m/>
    <m/>
    <m/>
    <m/>
    <m/>
    <m/>
    <m/>
    <n v="0"/>
  </r>
  <r>
    <x v="0"/>
    <x v="6"/>
    <x v="1"/>
    <x v="0"/>
    <x v="2"/>
    <n v="0"/>
    <n v="0"/>
    <n v="0"/>
    <n v="0"/>
    <s v="-"/>
    <n v="0"/>
    <n v="0"/>
    <n v="0"/>
    <n v="0"/>
    <n v="0"/>
    <n v="0"/>
    <n v="0"/>
    <n v="0"/>
    <n v="0"/>
    <n v="0"/>
    <s v="-"/>
    <s v="-"/>
    <s v="-"/>
    <s v="-"/>
    <s v="-"/>
    <m/>
    <m/>
    <m/>
    <m/>
    <m/>
    <m/>
    <m/>
    <m/>
    <n v="0"/>
  </r>
  <r>
    <x v="0"/>
    <x v="6"/>
    <x v="1"/>
    <x v="0"/>
    <x v="3"/>
    <n v="0"/>
    <n v="0"/>
    <n v="0"/>
    <n v="0"/>
    <s v="-"/>
    <n v="0"/>
    <n v="0"/>
    <n v="0"/>
    <n v="0"/>
    <n v="0"/>
    <n v="0"/>
    <n v="0"/>
    <n v="0"/>
    <n v="0"/>
    <n v="0"/>
    <s v="-"/>
    <s v="-"/>
    <s v="-"/>
    <s v="-"/>
    <s v="-"/>
    <m/>
    <m/>
    <m/>
    <m/>
    <m/>
    <m/>
    <m/>
    <m/>
    <n v="0"/>
  </r>
  <r>
    <x v="0"/>
    <x v="6"/>
    <x v="2"/>
    <x v="0"/>
    <x v="0"/>
    <n v="1"/>
    <n v="0"/>
    <n v="0"/>
    <n v="1"/>
    <s v="-"/>
    <n v="0"/>
    <n v="0"/>
    <n v="0"/>
    <n v="0"/>
    <n v="0"/>
    <n v="0"/>
    <n v="0"/>
    <n v="0"/>
    <n v="0"/>
    <n v="0"/>
    <s v="-"/>
    <s v="-"/>
    <s v="-"/>
    <s v="-"/>
    <s v="-"/>
    <m/>
    <m/>
    <m/>
    <m/>
    <m/>
    <m/>
    <m/>
    <m/>
    <n v="0"/>
  </r>
  <r>
    <x v="0"/>
    <x v="6"/>
    <x v="2"/>
    <x v="0"/>
    <x v="1"/>
    <n v="0"/>
    <n v="0"/>
    <n v="0"/>
    <n v="0"/>
    <s v="-"/>
    <n v="0"/>
    <n v="0"/>
    <n v="0"/>
    <n v="0"/>
    <n v="0"/>
    <n v="0"/>
    <n v="0"/>
    <n v="0"/>
    <n v="0"/>
    <n v="0"/>
    <s v="-"/>
    <s v="-"/>
    <s v="-"/>
    <s v="-"/>
    <s v="-"/>
    <m/>
    <m/>
    <m/>
    <m/>
    <m/>
    <m/>
    <m/>
    <m/>
    <n v="0"/>
  </r>
  <r>
    <x v="0"/>
    <x v="6"/>
    <x v="2"/>
    <x v="0"/>
    <x v="2"/>
    <n v="0"/>
    <n v="0"/>
    <n v="0"/>
    <n v="0"/>
    <s v="-"/>
    <n v="0"/>
    <n v="0"/>
    <n v="0"/>
    <n v="0"/>
    <n v="0"/>
    <n v="0"/>
    <n v="0"/>
    <n v="0"/>
    <n v="0"/>
    <n v="0"/>
    <s v="-"/>
    <s v="-"/>
    <s v="-"/>
    <s v="-"/>
    <s v="-"/>
    <m/>
    <m/>
    <m/>
    <m/>
    <m/>
    <m/>
    <m/>
    <m/>
    <n v="0"/>
  </r>
  <r>
    <x v="0"/>
    <x v="6"/>
    <x v="2"/>
    <x v="0"/>
    <x v="3"/>
    <n v="0"/>
    <n v="0"/>
    <n v="0"/>
    <n v="0"/>
    <s v="-"/>
    <n v="0"/>
    <n v="0"/>
    <n v="0"/>
    <n v="0"/>
    <n v="0"/>
    <n v="0"/>
    <n v="0"/>
    <n v="0"/>
    <n v="0"/>
    <n v="0"/>
    <s v="-"/>
    <s v="-"/>
    <s v="-"/>
    <s v="-"/>
    <s v="-"/>
    <m/>
    <m/>
    <m/>
    <m/>
    <m/>
    <m/>
    <m/>
    <m/>
    <n v="0"/>
  </r>
  <r>
    <x v="0"/>
    <x v="6"/>
    <x v="2"/>
    <x v="1"/>
    <x v="0"/>
    <n v="1"/>
    <n v="0"/>
    <n v="0"/>
    <n v="1"/>
    <s v="-"/>
    <n v="0"/>
    <n v="0"/>
    <n v="0"/>
    <n v="0"/>
    <n v="0"/>
    <n v="0"/>
    <n v="0"/>
    <n v="0"/>
    <n v="0"/>
    <n v="0"/>
    <s v="-"/>
    <s v="-"/>
    <s v="-"/>
    <s v="-"/>
    <s v="-"/>
    <m/>
    <m/>
    <m/>
    <m/>
    <m/>
    <m/>
    <m/>
    <m/>
    <n v="0"/>
  </r>
  <r>
    <x v="0"/>
    <x v="6"/>
    <x v="2"/>
    <x v="1"/>
    <x v="1"/>
    <n v="0"/>
    <n v="0"/>
    <n v="0"/>
    <n v="0"/>
    <s v="-"/>
    <n v="0"/>
    <n v="0"/>
    <n v="0"/>
    <n v="0"/>
    <n v="0"/>
    <n v="0"/>
    <n v="0"/>
    <n v="0"/>
    <n v="0"/>
    <n v="0"/>
    <s v="-"/>
    <s v="-"/>
    <s v="-"/>
    <s v="-"/>
    <s v="-"/>
    <m/>
    <m/>
    <m/>
    <m/>
    <m/>
    <m/>
    <m/>
    <m/>
    <n v="0"/>
  </r>
  <r>
    <x v="0"/>
    <x v="6"/>
    <x v="2"/>
    <x v="1"/>
    <x v="2"/>
    <n v="0"/>
    <n v="0"/>
    <n v="0"/>
    <n v="0"/>
    <s v="-"/>
    <n v="0"/>
    <n v="0"/>
    <n v="0"/>
    <n v="0"/>
    <n v="0"/>
    <n v="0"/>
    <n v="0"/>
    <n v="0"/>
    <n v="0"/>
    <n v="0"/>
    <s v="-"/>
    <s v="-"/>
    <s v="-"/>
    <s v="-"/>
    <s v="-"/>
    <m/>
    <m/>
    <m/>
    <m/>
    <m/>
    <m/>
    <m/>
    <m/>
    <n v="0"/>
  </r>
  <r>
    <x v="0"/>
    <x v="6"/>
    <x v="2"/>
    <x v="1"/>
    <x v="3"/>
    <n v="0"/>
    <n v="0"/>
    <n v="0"/>
    <n v="0"/>
    <s v="-"/>
    <n v="0"/>
    <n v="0"/>
    <n v="0"/>
    <n v="0"/>
    <n v="0"/>
    <n v="0"/>
    <n v="0"/>
    <n v="0"/>
    <n v="0"/>
    <n v="0"/>
    <s v="-"/>
    <s v="-"/>
    <s v="-"/>
    <s v="-"/>
    <s v="-"/>
    <m/>
    <m/>
    <m/>
    <m/>
    <m/>
    <m/>
    <m/>
    <m/>
    <n v="0"/>
  </r>
  <r>
    <x v="0"/>
    <x v="6"/>
    <x v="2"/>
    <x v="2"/>
    <x v="0"/>
    <n v="0"/>
    <n v="0"/>
    <n v="0"/>
    <n v="0"/>
    <s v="-"/>
    <n v="0"/>
    <n v="0"/>
    <n v="0"/>
    <n v="0"/>
    <n v="0"/>
    <n v="0"/>
    <n v="0"/>
    <n v="0"/>
    <n v="0"/>
    <n v="0"/>
    <s v="-"/>
    <s v="-"/>
    <s v="-"/>
    <s v="-"/>
    <s v="-"/>
    <m/>
    <m/>
    <m/>
    <m/>
    <m/>
    <m/>
    <m/>
    <m/>
    <n v="0"/>
  </r>
  <r>
    <x v="0"/>
    <x v="6"/>
    <x v="2"/>
    <x v="2"/>
    <x v="1"/>
    <n v="0"/>
    <n v="0"/>
    <n v="0"/>
    <n v="0"/>
    <s v="-"/>
    <n v="0"/>
    <n v="0"/>
    <n v="0"/>
    <n v="0"/>
    <n v="0"/>
    <n v="0"/>
    <n v="0"/>
    <n v="0"/>
    <n v="0"/>
    <n v="0"/>
    <s v="-"/>
    <s v="-"/>
    <s v="-"/>
    <s v="-"/>
    <s v="-"/>
    <m/>
    <m/>
    <m/>
    <m/>
    <m/>
    <m/>
    <m/>
    <m/>
    <n v="0"/>
  </r>
  <r>
    <x v="0"/>
    <x v="6"/>
    <x v="2"/>
    <x v="2"/>
    <x v="2"/>
    <n v="0"/>
    <n v="0"/>
    <n v="0"/>
    <n v="0"/>
    <s v="-"/>
    <n v="0"/>
    <n v="0"/>
    <n v="0"/>
    <n v="0"/>
    <n v="0"/>
    <n v="0"/>
    <n v="0"/>
    <n v="0"/>
    <n v="0"/>
    <n v="0"/>
    <s v="-"/>
    <s v="-"/>
    <s v="-"/>
    <s v="-"/>
    <s v="-"/>
    <m/>
    <m/>
    <m/>
    <m/>
    <m/>
    <m/>
    <m/>
    <m/>
    <n v="0"/>
  </r>
  <r>
    <x v="0"/>
    <x v="6"/>
    <x v="2"/>
    <x v="2"/>
    <x v="3"/>
    <n v="0"/>
    <n v="0"/>
    <n v="0"/>
    <n v="0"/>
    <s v="-"/>
    <n v="0"/>
    <n v="0"/>
    <n v="0"/>
    <n v="0"/>
    <n v="0"/>
    <n v="0"/>
    <n v="0"/>
    <n v="0"/>
    <n v="0"/>
    <n v="0"/>
    <s v="-"/>
    <s v="-"/>
    <s v="-"/>
    <s v="-"/>
    <s v="-"/>
    <m/>
    <m/>
    <m/>
    <m/>
    <m/>
    <m/>
    <m/>
    <m/>
    <n v="0"/>
  </r>
  <r>
    <x v="0"/>
    <x v="6"/>
    <x v="3"/>
    <x v="0"/>
    <x v="0"/>
    <s v="-"/>
    <s v="-"/>
    <s v="-"/>
    <s v="-"/>
    <s v="-"/>
    <s v="-"/>
    <s v="-"/>
    <s v="-"/>
    <s v="-"/>
    <s v="-"/>
    <s v="-"/>
    <s v="-"/>
    <s v="-"/>
    <s v="-"/>
    <s v="-"/>
    <s v="-"/>
    <s v="-"/>
    <s v="-"/>
    <s v="-"/>
    <s v="-"/>
    <m/>
    <m/>
    <m/>
    <m/>
    <m/>
    <m/>
    <m/>
    <m/>
    <s v="-"/>
  </r>
  <r>
    <x v="0"/>
    <x v="6"/>
    <x v="3"/>
    <x v="0"/>
    <x v="1"/>
    <s v="-"/>
    <s v="-"/>
    <s v="-"/>
    <s v="-"/>
    <s v="-"/>
    <s v="-"/>
    <s v="-"/>
    <s v="-"/>
    <s v="-"/>
    <s v="-"/>
    <s v="-"/>
    <s v="-"/>
    <s v="-"/>
    <s v="-"/>
    <s v="-"/>
    <s v="-"/>
    <s v="-"/>
    <s v="-"/>
    <s v="-"/>
    <s v="-"/>
    <m/>
    <m/>
    <m/>
    <m/>
    <m/>
    <m/>
    <m/>
    <m/>
    <s v="-"/>
  </r>
  <r>
    <x v="0"/>
    <x v="6"/>
    <x v="3"/>
    <x v="0"/>
    <x v="2"/>
    <s v="-"/>
    <s v="-"/>
    <s v="-"/>
    <s v="-"/>
    <s v="-"/>
    <s v="-"/>
    <s v="-"/>
    <s v="-"/>
    <s v="-"/>
    <s v="-"/>
    <s v="-"/>
    <s v="-"/>
    <s v="-"/>
    <s v="-"/>
    <s v="-"/>
    <s v="-"/>
    <s v="-"/>
    <s v="-"/>
    <s v="-"/>
    <s v="-"/>
    <m/>
    <m/>
    <m/>
    <m/>
    <m/>
    <m/>
    <m/>
    <m/>
    <s v="-"/>
  </r>
  <r>
    <x v="0"/>
    <x v="6"/>
    <x v="3"/>
    <x v="0"/>
    <x v="3"/>
    <s v="-"/>
    <s v="-"/>
    <s v="-"/>
    <s v="-"/>
    <s v="-"/>
    <s v="-"/>
    <s v="-"/>
    <s v="-"/>
    <s v="-"/>
    <s v="-"/>
    <s v="-"/>
    <s v="-"/>
    <s v="-"/>
    <s v="-"/>
    <s v="-"/>
    <s v="-"/>
    <s v="-"/>
    <s v="-"/>
    <s v="-"/>
    <s v="-"/>
    <m/>
    <m/>
    <m/>
    <m/>
    <m/>
    <m/>
    <m/>
    <m/>
    <s v="-"/>
  </r>
  <r>
    <x v="0"/>
    <x v="7"/>
    <x v="0"/>
    <x v="0"/>
    <x v="0"/>
    <n v="9"/>
    <n v="0"/>
    <n v="3"/>
    <n v="0"/>
    <s v="-"/>
    <n v="0"/>
    <n v="0"/>
    <n v="0"/>
    <n v="1"/>
    <n v="1"/>
    <n v="2"/>
    <n v="1"/>
    <n v="0"/>
    <n v="1"/>
    <n v="0"/>
    <s v="-"/>
    <s v="-"/>
    <s v="-"/>
    <s v="-"/>
    <s v="-"/>
    <m/>
    <m/>
    <m/>
    <m/>
    <m/>
    <m/>
    <m/>
    <m/>
    <n v="0"/>
  </r>
  <r>
    <x v="0"/>
    <x v="7"/>
    <x v="0"/>
    <x v="0"/>
    <x v="1"/>
    <n v="27"/>
    <n v="0"/>
    <n v="13"/>
    <n v="0"/>
    <s v="-"/>
    <n v="0"/>
    <n v="0"/>
    <n v="0"/>
    <n v="2"/>
    <n v="3"/>
    <n v="6"/>
    <n v="2"/>
    <n v="0"/>
    <n v="1"/>
    <n v="0"/>
    <s v="-"/>
    <s v="-"/>
    <s v="-"/>
    <s v="-"/>
    <s v="-"/>
    <m/>
    <m/>
    <m/>
    <m/>
    <m/>
    <m/>
    <m/>
    <m/>
    <n v="0"/>
  </r>
  <r>
    <x v="0"/>
    <x v="7"/>
    <x v="0"/>
    <x v="0"/>
    <x v="2"/>
    <n v="20"/>
    <n v="0"/>
    <n v="12"/>
    <n v="0"/>
    <s v="-"/>
    <n v="0"/>
    <n v="0"/>
    <n v="0"/>
    <n v="1"/>
    <n v="1"/>
    <n v="4"/>
    <n v="1"/>
    <n v="0"/>
    <n v="1"/>
    <n v="0"/>
    <s v="-"/>
    <s v="-"/>
    <s v="-"/>
    <s v="-"/>
    <s v="-"/>
    <m/>
    <m/>
    <m/>
    <m/>
    <m/>
    <m/>
    <m/>
    <m/>
    <n v="0"/>
  </r>
  <r>
    <x v="0"/>
    <x v="7"/>
    <x v="0"/>
    <x v="0"/>
    <x v="3"/>
    <n v="7"/>
    <n v="0"/>
    <n v="1"/>
    <n v="0"/>
    <s v="-"/>
    <n v="0"/>
    <n v="0"/>
    <n v="0"/>
    <n v="1"/>
    <n v="2"/>
    <n v="2"/>
    <n v="1"/>
    <n v="0"/>
    <n v="0"/>
    <n v="0"/>
    <s v="-"/>
    <s v="-"/>
    <s v="-"/>
    <s v="-"/>
    <s v="-"/>
    <m/>
    <m/>
    <m/>
    <m/>
    <m/>
    <m/>
    <m/>
    <m/>
    <n v="0"/>
  </r>
  <r>
    <x v="0"/>
    <x v="7"/>
    <x v="1"/>
    <x v="0"/>
    <x v="0"/>
    <n v="0"/>
    <n v="0"/>
    <n v="0"/>
    <n v="0"/>
    <s v="-"/>
    <n v="0"/>
    <n v="0"/>
    <n v="0"/>
    <n v="0"/>
    <n v="0"/>
    <n v="0"/>
    <n v="0"/>
    <n v="0"/>
    <n v="0"/>
    <n v="0"/>
    <s v="-"/>
    <s v="-"/>
    <s v="-"/>
    <s v="-"/>
    <s v="-"/>
    <m/>
    <m/>
    <m/>
    <m/>
    <m/>
    <m/>
    <m/>
    <m/>
    <n v="0"/>
  </r>
  <r>
    <x v="0"/>
    <x v="7"/>
    <x v="1"/>
    <x v="0"/>
    <x v="1"/>
    <n v="0"/>
    <n v="0"/>
    <n v="0"/>
    <n v="0"/>
    <s v="-"/>
    <n v="0"/>
    <n v="0"/>
    <n v="0"/>
    <n v="0"/>
    <n v="0"/>
    <n v="0"/>
    <n v="0"/>
    <n v="0"/>
    <n v="0"/>
    <n v="0"/>
    <s v="-"/>
    <s v="-"/>
    <s v="-"/>
    <s v="-"/>
    <s v="-"/>
    <m/>
    <m/>
    <m/>
    <m/>
    <m/>
    <m/>
    <m/>
    <m/>
    <n v="0"/>
  </r>
  <r>
    <x v="0"/>
    <x v="7"/>
    <x v="1"/>
    <x v="0"/>
    <x v="2"/>
    <n v="0"/>
    <n v="0"/>
    <n v="0"/>
    <n v="0"/>
    <s v="-"/>
    <n v="0"/>
    <n v="0"/>
    <n v="0"/>
    <n v="0"/>
    <n v="0"/>
    <n v="0"/>
    <n v="0"/>
    <n v="0"/>
    <n v="0"/>
    <n v="0"/>
    <s v="-"/>
    <s v="-"/>
    <s v="-"/>
    <s v="-"/>
    <s v="-"/>
    <m/>
    <m/>
    <m/>
    <m/>
    <m/>
    <m/>
    <m/>
    <m/>
    <n v="0"/>
  </r>
  <r>
    <x v="0"/>
    <x v="7"/>
    <x v="1"/>
    <x v="0"/>
    <x v="3"/>
    <n v="0"/>
    <n v="0"/>
    <n v="0"/>
    <n v="0"/>
    <s v="-"/>
    <n v="0"/>
    <n v="0"/>
    <n v="0"/>
    <n v="0"/>
    <n v="0"/>
    <n v="0"/>
    <n v="0"/>
    <n v="0"/>
    <n v="0"/>
    <n v="0"/>
    <s v="-"/>
    <s v="-"/>
    <s v="-"/>
    <s v="-"/>
    <s v="-"/>
    <m/>
    <m/>
    <m/>
    <m/>
    <m/>
    <m/>
    <m/>
    <m/>
    <n v="0"/>
  </r>
  <r>
    <x v="0"/>
    <x v="7"/>
    <x v="2"/>
    <x v="0"/>
    <x v="0"/>
    <n v="9"/>
    <n v="0"/>
    <n v="3"/>
    <n v="0"/>
    <s v="-"/>
    <n v="0"/>
    <n v="0"/>
    <n v="0"/>
    <n v="1"/>
    <n v="1"/>
    <n v="2"/>
    <n v="1"/>
    <n v="0"/>
    <n v="1"/>
    <n v="0"/>
    <s v="-"/>
    <s v="-"/>
    <s v="-"/>
    <s v="-"/>
    <s v="-"/>
    <m/>
    <m/>
    <m/>
    <m/>
    <m/>
    <m/>
    <m/>
    <m/>
    <n v="0"/>
  </r>
  <r>
    <x v="0"/>
    <x v="7"/>
    <x v="2"/>
    <x v="0"/>
    <x v="1"/>
    <n v="27"/>
    <n v="0"/>
    <n v="13"/>
    <n v="0"/>
    <s v="-"/>
    <n v="0"/>
    <n v="0"/>
    <n v="0"/>
    <n v="2"/>
    <n v="3"/>
    <n v="6"/>
    <n v="2"/>
    <n v="0"/>
    <n v="1"/>
    <n v="0"/>
    <s v="-"/>
    <s v="-"/>
    <s v="-"/>
    <s v="-"/>
    <s v="-"/>
    <m/>
    <m/>
    <m/>
    <m/>
    <m/>
    <m/>
    <m/>
    <m/>
    <n v="0"/>
  </r>
  <r>
    <x v="0"/>
    <x v="7"/>
    <x v="2"/>
    <x v="0"/>
    <x v="2"/>
    <n v="20"/>
    <n v="0"/>
    <n v="12"/>
    <n v="0"/>
    <s v="-"/>
    <n v="0"/>
    <n v="0"/>
    <n v="0"/>
    <n v="1"/>
    <n v="1"/>
    <n v="4"/>
    <n v="1"/>
    <n v="0"/>
    <n v="1"/>
    <n v="0"/>
    <s v="-"/>
    <s v="-"/>
    <s v="-"/>
    <s v="-"/>
    <s v="-"/>
    <m/>
    <m/>
    <m/>
    <m/>
    <m/>
    <m/>
    <m/>
    <m/>
    <n v="0"/>
  </r>
  <r>
    <x v="0"/>
    <x v="7"/>
    <x v="2"/>
    <x v="0"/>
    <x v="3"/>
    <n v="7"/>
    <n v="0"/>
    <n v="1"/>
    <n v="0"/>
    <s v="-"/>
    <n v="0"/>
    <n v="0"/>
    <n v="0"/>
    <n v="1"/>
    <n v="2"/>
    <n v="2"/>
    <n v="1"/>
    <n v="0"/>
    <n v="0"/>
    <n v="0"/>
    <s v="-"/>
    <s v="-"/>
    <s v="-"/>
    <s v="-"/>
    <s v="-"/>
    <m/>
    <m/>
    <m/>
    <m/>
    <m/>
    <m/>
    <m/>
    <m/>
    <n v="0"/>
  </r>
  <r>
    <x v="0"/>
    <x v="7"/>
    <x v="2"/>
    <x v="1"/>
    <x v="0"/>
    <n v="9"/>
    <n v="0"/>
    <n v="3"/>
    <n v="0"/>
    <s v="-"/>
    <n v="0"/>
    <n v="0"/>
    <n v="0"/>
    <n v="1"/>
    <n v="1"/>
    <n v="2"/>
    <n v="1"/>
    <n v="0"/>
    <n v="1"/>
    <n v="0"/>
    <s v="-"/>
    <s v="-"/>
    <s v="-"/>
    <s v="-"/>
    <s v="-"/>
    <m/>
    <m/>
    <m/>
    <m/>
    <m/>
    <m/>
    <m/>
    <m/>
    <n v="0"/>
  </r>
  <r>
    <x v="0"/>
    <x v="7"/>
    <x v="2"/>
    <x v="1"/>
    <x v="1"/>
    <n v="27"/>
    <n v="0"/>
    <n v="13"/>
    <n v="0"/>
    <s v="-"/>
    <n v="0"/>
    <n v="0"/>
    <n v="0"/>
    <n v="2"/>
    <n v="3"/>
    <n v="6"/>
    <n v="2"/>
    <n v="0"/>
    <n v="1"/>
    <n v="0"/>
    <s v="-"/>
    <s v="-"/>
    <s v="-"/>
    <s v="-"/>
    <s v="-"/>
    <m/>
    <m/>
    <m/>
    <m/>
    <m/>
    <m/>
    <m/>
    <m/>
    <n v="0"/>
  </r>
  <r>
    <x v="0"/>
    <x v="7"/>
    <x v="2"/>
    <x v="1"/>
    <x v="2"/>
    <n v="20"/>
    <n v="0"/>
    <n v="12"/>
    <n v="0"/>
    <s v="-"/>
    <n v="0"/>
    <n v="0"/>
    <n v="0"/>
    <n v="1"/>
    <n v="1"/>
    <n v="4"/>
    <n v="1"/>
    <n v="0"/>
    <n v="1"/>
    <n v="0"/>
    <s v="-"/>
    <s v="-"/>
    <s v="-"/>
    <s v="-"/>
    <s v="-"/>
    <m/>
    <m/>
    <m/>
    <m/>
    <m/>
    <m/>
    <m/>
    <m/>
    <n v="0"/>
  </r>
  <r>
    <x v="0"/>
    <x v="7"/>
    <x v="2"/>
    <x v="1"/>
    <x v="3"/>
    <n v="7"/>
    <n v="0"/>
    <n v="1"/>
    <n v="0"/>
    <s v="-"/>
    <n v="0"/>
    <n v="0"/>
    <n v="0"/>
    <n v="1"/>
    <n v="2"/>
    <n v="2"/>
    <n v="1"/>
    <n v="0"/>
    <n v="0"/>
    <n v="0"/>
    <s v="-"/>
    <s v="-"/>
    <s v="-"/>
    <s v="-"/>
    <s v="-"/>
    <m/>
    <m/>
    <m/>
    <m/>
    <m/>
    <m/>
    <m/>
    <m/>
    <n v="0"/>
  </r>
  <r>
    <x v="0"/>
    <x v="7"/>
    <x v="2"/>
    <x v="2"/>
    <x v="0"/>
    <n v="0"/>
    <n v="0"/>
    <n v="0"/>
    <n v="0"/>
    <s v="-"/>
    <n v="0"/>
    <n v="0"/>
    <n v="0"/>
    <n v="0"/>
    <n v="0"/>
    <n v="0"/>
    <n v="0"/>
    <n v="0"/>
    <n v="0"/>
    <n v="0"/>
    <s v="-"/>
    <s v="-"/>
    <s v="-"/>
    <s v="-"/>
    <s v="-"/>
    <m/>
    <m/>
    <m/>
    <m/>
    <m/>
    <m/>
    <m/>
    <m/>
    <n v="0"/>
  </r>
  <r>
    <x v="0"/>
    <x v="7"/>
    <x v="2"/>
    <x v="2"/>
    <x v="1"/>
    <n v="0"/>
    <n v="0"/>
    <n v="0"/>
    <n v="0"/>
    <s v="-"/>
    <n v="0"/>
    <n v="0"/>
    <n v="0"/>
    <n v="0"/>
    <n v="0"/>
    <n v="0"/>
    <n v="0"/>
    <n v="0"/>
    <n v="0"/>
    <n v="0"/>
    <s v="-"/>
    <s v="-"/>
    <s v="-"/>
    <s v="-"/>
    <s v="-"/>
    <m/>
    <m/>
    <m/>
    <m/>
    <m/>
    <m/>
    <m/>
    <m/>
    <n v="0"/>
  </r>
  <r>
    <x v="0"/>
    <x v="7"/>
    <x v="2"/>
    <x v="2"/>
    <x v="2"/>
    <n v="0"/>
    <n v="0"/>
    <n v="0"/>
    <n v="0"/>
    <s v="-"/>
    <n v="0"/>
    <n v="0"/>
    <n v="0"/>
    <n v="0"/>
    <n v="0"/>
    <n v="0"/>
    <n v="0"/>
    <n v="0"/>
    <n v="0"/>
    <n v="0"/>
    <s v="-"/>
    <s v="-"/>
    <s v="-"/>
    <s v="-"/>
    <s v="-"/>
    <m/>
    <m/>
    <m/>
    <m/>
    <m/>
    <m/>
    <m/>
    <m/>
    <n v="0"/>
  </r>
  <r>
    <x v="0"/>
    <x v="7"/>
    <x v="2"/>
    <x v="2"/>
    <x v="3"/>
    <n v="0"/>
    <n v="0"/>
    <n v="0"/>
    <n v="0"/>
    <s v="-"/>
    <n v="0"/>
    <n v="0"/>
    <n v="0"/>
    <n v="0"/>
    <n v="0"/>
    <n v="0"/>
    <n v="0"/>
    <n v="0"/>
    <n v="0"/>
    <n v="0"/>
    <s v="-"/>
    <s v="-"/>
    <s v="-"/>
    <s v="-"/>
    <s v="-"/>
    <m/>
    <m/>
    <m/>
    <m/>
    <m/>
    <m/>
    <m/>
    <m/>
    <n v="0"/>
  </r>
  <r>
    <x v="0"/>
    <x v="7"/>
    <x v="3"/>
    <x v="0"/>
    <x v="0"/>
    <s v="-"/>
    <s v="-"/>
    <s v="-"/>
    <s v="-"/>
    <s v="-"/>
    <s v="-"/>
    <s v="-"/>
    <s v="-"/>
    <s v="-"/>
    <s v="-"/>
    <s v="-"/>
    <s v="-"/>
    <s v="-"/>
    <s v="-"/>
    <s v="-"/>
    <s v="-"/>
    <s v="-"/>
    <s v="-"/>
    <s v="-"/>
    <s v="-"/>
    <m/>
    <m/>
    <m/>
    <m/>
    <m/>
    <m/>
    <m/>
    <m/>
    <s v="-"/>
  </r>
  <r>
    <x v="0"/>
    <x v="7"/>
    <x v="3"/>
    <x v="0"/>
    <x v="1"/>
    <s v="-"/>
    <s v="-"/>
    <s v="-"/>
    <s v="-"/>
    <s v="-"/>
    <s v="-"/>
    <s v="-"/>
    <s v="-"/>
    <s v="-"/>
    <s v="-"/>
    <s v="-"/>
    <s v="-"/>
    <s v="-"/>
    <s v="-"/>
    <s v="-"/>
    <s v="-"/>
    <s v="-"/>
    <s v="-"/>
    <s v="-"/>
    <s v="-"/>
    <m/>
    <m/>
    <m/>
    <m/>
    <m/>
    <m/>
    <m/>
    <m/>
    <s v="-"/>
  </r>
  <r>
    <x v="0"/>
    <x v="7"/>
    <x v="3"/>
    <x v="0"/>
    <x v="2"/>
    <s v="-"/>
    <s v="-"/>
    <s v="-"/>
    <s v="-"/>
    <s v="-"/>
    <s v="-"/>
    <s v="-"/>
    <s v="-"/>
    <s v="-"/>
    <s v="-"/>
    <s v="-"/>
    <s v="-"/>
    <s v="-"/>
    <s v="-"/>
    <s v="-"/>
    <s v="-"/>
    <s v="-"/>
    <s v="-"/>
    <s v="-"/>
    <s v="-"/>
    <m/>
    <m/>
    <m/>
    <m/>
    <m/>
    <m/>
    <m/>
    <m/>
    <s v="-"/>
  </r>
  <r>
    <x v="0"/>
    <x v="7"/>
    <x v="3"/>
    <x v="0"/>
    <x v="3"/>
    <s v="-"/>
    <s v="-"/>
    <s v="-"/>
    <s v="-"/>
    <s v="-"/>
    <s v="-"/>
    <s v="-"/>
    <s v="-"/>
    <s v="-"/>
    <s v="-"/>
    <s v="-"/>
    <s v="-"/>
    <s v="-"/>
    <s v="-"/>
    <s v="-"/>
    <s v="-"/>
    <s v="-"/>
    <s v="-"/>
    <s v="-"/>
    <s v="-"/>
    <m/>
    <m/>
    <m/>
    <m/>
    <m/>
    <m/>
    <m/>
    <m/>
    <s v="-"/>
  </r>
  <r>
    <x v="0"/>
    <x v="8"/>
    <x v="0"/>
    <x v="0"/>
    <x v="0"/>
    <n v="96"/>
    <n v="33"/>
    <n v="23"/>
    <n v="13"/>
    <s v="-"/>
    <n v="4"/>
    <n v="1"/>
    <n v="1"/>
    <n v="2"/>
    <n v="1"/>
    <n v="5"/>
    <n v="2"/>
    <n v="2"/>
    <n v="3"/>
    <n v="2"/>
    <s v="-"/>
    <s v="-"/>
    <s v="-"/>
    <s v="-"/>
    <s v="-"/>
    <m/>
    <m/>
    <m/>
    <m/>
    <m/>
    <m/>
    <m/>
    <m/>
    <n v="4"/>
  </r>
  <r>
    <x v="0"/>
    <x v="8"/>
    <x v="0"/>
    <x v="0"/>
    <x v="1"/>
    <n v="1803"/>
    <n v="789"/>
    <n v="262"/>
    <n v="334"/>
    <s v="-"/>
    <n v="50"/>
    <n v="7"/>
    <n v="4"/>
    <n v="27"/>
    <n v="2"/>
    <n v="42"/>
    <n v="38"/>
    <n v="91"/>
    <n v="71"/>
    <n v="42"/>
    <s v="-"/>
    <s v="-"/>
    <s v="-"/>
    <s v="-"/>
    <s v="-"/>
    <m/>
    <m/>
    <m/>
    <m/>
    <m/>
    <m/>
    <m/>
    <m/>
    <n v="44"/>
  </r>
  <r>
    <x v="0"/>
    <x v="8"/>
    <x v="0"/>
    <x v="0"/>
    <x v="2"/>
    <n v="1530"/>
    <n v="700"/>
    <n v="225"/>
    <n v="281"/>
    <s v="-"/>
    <n v="46"/>
    <n v="5"/>
    <n v="3"/>
    <n v="13"/>
    <n v="0"/>
    <n v="36"/>
    <n v="35"/>
    <n v="61"/>
    <n v="45"/>
    <n v="37"/>
    <s v="-"/>
    <s v="-"/>
    <s v="-"/>
    <s v="-"/>
    <s v="-"/>
    <m/>
    <m/>
    <m/>
    <m/>
    <m/>
    <m/>
    <m/>
    <m/>
    <n v="43"/>
  </r>
  <r>
    <x v="0"/>
    <x v="8"/>
    <x v="0"/>
    <x v="0"/>
    <x v="3"/>
    <n v="273"/>
    <n v="89"/>
    <n v="37"/>
    <n v="53"/>
    <s v="-"/>
    <n v="4"/>
    <n v="2"/>
    <n v="1"/>
    <n v="14"/>
    <n v="2"/>
    <n v="6"/>
    <n v="3"/>
    <n v="30"/>
    <n v="26"/>
    <n v="5"/>
    <s v="-"/>
    <s v="-"/>
    <s v="-"/>
    <s v="-"/>
    <s v="-"/>
    <m/>
    <m/>
    <m/>
    <m/>
    <m/>
    <m/>
    <m/>
    <m/>
    <n v="1"/>
  </r>
  <r>
    <x v="0"/>
    <x v="8"/>
    <x v="1"/>
    <x v="0"/>
    <x v="0"/>
    <n v="10"/>
    <n v="3"/>
    <n v="5"/>
    <n v="1"/>
    <s v="-"/>
    <n v="0"/>
    <n v="0"/>
    <n v="0"/>
    <n v="1"/>
    <n v="0"/>
    <n v="0"/>
    <n v="0"/>
    <n v="0"/>
    <n v="0"/>
    <n v="0"/>
    <s v="-"/>
    <s v="-"/>
    <s v="-"/>
    <s v="-"/>
    <s v="-"/>
    <m/>
    <m/>
    <m/>
    <m/>
    <m/>
    <m/>
    <m/>
    <m/>
    <n v="0"/>
  </r>
  <r>
    <x v="0"/>
    <x v="8"/>
    <x v="1"/>
    <x v="0"/>
    <x v="1"/>
    <n v="13"/>
    <n v="4"/>
    <n v="7"/>
    <n v="1"/>
    <s v="-"/>
    <n v="0"/>
    <n v="0"/>
    <n v="0"/>
    <n v="1"/>
    <n v="0"/>
    <n v="0"/>
    <n v="0"/>
    <n v="0"/>
    <n v="0"/>
    <n v="0"/>
    <s v="-"/>
    <s v="-"/>
    <s v="-"/>
    <s v="-"/>
    <s v="-"/>
    <m/>
    <m/>
    <m/>
    <m/>
    <m/>
    <m/>
    <m/>
    <m/>
    <n v="0"/>
  </r>
  <r>
    <x v="0"/>
    <x v="8"/>
    <x v="1"/>
    <x v="0"/>
    <x v="2"/>
    <n v="9"/>
    <n v="3"/>
    <n v="5"/>
    <n v="1"/>
    <s v="-"/>
    <n v="0"/>
    <n v="0"/>
    <n v="0"/>
    <n v="0"/>
    <n v="0"/>
    <n v="0"/>
    <n v="0"/>
    <n v="0"/>
    <n v="0"/>
    <n v="0"/>
    <s v="-"/>
    <s v="-"/>
    <s v="-"/>
    <s v="-"/>
    <s v="-"/>
    <m/>
    <m/>
    <m/>
    <m/>
    <m/>
    <m/>
    <m/>
    <m/>
    <n v="0"/>
  </r>
  <r>
    <x v="0"/>
    <x v="8"/>
    <x v="1"/>
    <x v="0"/>
    <x v="3"/>
    <n v="4"/>
    <n v="1"/>
    <n v="2"/>
    <n v="0"/>
    <s v="-"/>
    <n v="0"/>
    <n v="0"/>
    <n v="0"/>
    <n v="1"/>
    <n v="0"/>
    <n v="0"/>
    <n v="0"/>
    <n v="0"/>
    <n v="0"/>
    <n v="0"/>
    <s v="-"/>
    <s v="-"/>
    <s v="-"/>
    <s v="-"/>
    <s v="-"/>
    <m/>
    <m/>
    <m/>
    <m/>
    <m/>
    <m/>
    <m/>
    <m/>
    <n v="0"/>
  </r>
  <r>
    <x v="0"/>
    <x v="8"/>
    <x v="2"/>
    <x v="0"/>
    <x v="0"/>
    <n v="86"/>
    <n v="30"/>
    <n v="18"/>
    <n v="12"/>
    <s v="-"/>
    <n v="4"/>
    <n v="1"/>
    <n v="1"/>
    <n v="1"/>
    <n v="1"/>
    <n v="5"/>
    <n v="2"/>
    <n v="2"/>
    <n v="3"/>
    <n v="2"/>
    <s v="-"/>
    <s v="-"/>
    <s v="-"/>
    <s v="-"/>
    <s v="-"/>
    <m/>
    <m/>
    <m/>
    <m/>
    <m/>
    <m/>
    <m/>
    <m/>
    <n v="4"/>
  </r>
  <r>
    <x v="0"/>
    <x v="8"/>
    <x v="2"/>
    <x v="0"/>
    <x v="1"/>
    <n v="1790"/>
    <n v="785"/>
    <n v="255"/>
    <n v="333"/>
    <s v="-"/>
    <n v="50"/>
    <n v="7"/>
    <n v="4"/>
    <n v="26"/>
    <n v="2"/>
    <n v="42"/>
    <n v="38"/>
    <n v="91"/>
    <n v="71"/>
    <n v="42"/>
    <s v="-"/>
    <s v="-"/>
    <s v="-"/>
    <s v="-"/>
    <s v="-"/>
    <m/>
    <m/>
    <m/>
    <m/>
    <m/>
    <m/>
    <m/>
    <m/>
    <n v="44"/>
  </r>
  <r>
    <x v="0"/>
    <x v="8"/>
    <x v="2"/>
    <x v="0"/>
    <x v="2"/>
    <n v="1521"/>
    <n v="697"/>
    <n v="220"/>
    <n v="280"/>
    <s v="-"/>
    <n v="46"/>
    <n v="5"/>
    <n v="3"/>
    <n v="13"/>
    <n v="0"/>
    <n v="36"/>
    <n v="35"/>
    <n v="61"/>
    <n v="45"/>
    <n v="37"/>
    <s v="-"/>
    <s v="-"/>
    <s v="-"/>
    <s v="-"/>
    <s v="-"/>
    <m/>
    <m/>
    <m/>
    <m/>
    <m/>
    <m/>
    <m/>
    <m/>
    <n v="43"/>
  </r>
  <r>
    <x v="0"/>
    <x v="8"/>
    <x v="2"/>
    <x v="0"/>
    <x v="3"/>
    <n v="269"/>
    <n v="88"/>
    <n v="35"/>
    <n v="53"/>
    <s v="-"/>
    <n v="4"/>
    <n v="2"/>
    <n v="1"/>
    <n v="13"/>
    <n v="2"/>
    <n v="6"/>
    <n v="3"/>
    <n v="30"/>
    <n v="26"/>
    <n v="5"/>
    <s v="-"/>
    <s v="-"/>
    <s v="-"/>
    <s v="-"/>
    <s v="-"/>
    <m/>
    <m/>
    <m/>
    <m/>
    <m/>
    <m/>
    <m/>
    <m/>
    <n v="1"/>
  </r>
  <r>
    <x v="0"/>
    <x v="8"/>
    <x v="2"/>
    <x v="1"/>
    <x v="0"/>
    <n v="86"/>
    <n v="30"/>
    <n v="18"/>
    <n v="12"/>
    <s v="-"/>
    <n v="4"/>
    <n v="1"/>
    <n v="1"/>
    <n v="1"/>
    <n v="1"/>
    <n v="5"/>
    <n v="2"/>
    <n v="2"/>
    <n v="3"/>
    <n v="2"/>
    <s v="-"/>
    <s v="-"/>
    <s v="-"/>
    <s v="-"/>
    <s v="-"/>
    <m/>
    <m/>
    <m/>
    <m/>
    <m/>
    <m/>
    <m/>
    <m/>
    <n v="4"/>
  </r>
  <r>
    <x v="0"/>
    <x v="8"/>
    <x v="2"/>
    <x v="1"/>
    <x v="1"/>
    <n v="1790"/>
    <n v="785"/>
    <n v="255"/>
    <n v="333"/>
    <s v="-"/>
    <n v="50"/>
    <n v="7"/>
    <n v="4"/>
    <n v="26"/>
    <n v="2"/>
    <n v="42"/>
    <n v="38"/>
    <n v="91"/>
    <n v="71"/>
    <n v="42"/>
    <s v="-"/>
    <s v="-"/>
    <s v="-"/>
    <s v="-"/>
    <s v="-"/>
    <m/>
    <m/>
    <m/>
    <m/>
    <m/>
    <m/>
    <m/>
    <m/>
    <n v="44"/>
  </r>
  <r>
    <x v="0"/>
    <x v="8"/>
    <x v="2"/>
    <x v="1"/>
    <x v="2"/>
    <n v="1521"/>
    <n v="697"/>
    <n v="220"/>
    <n v="280"/>
    <s v="-"/>
    <n v="46"/>
    <n v="5"/>
    <n v="3"/>
    <n v="13"/>
    <n v="0"/>
    <n v="36"/>
    <n v="35"/>
    <n v="61"/>
    <n v="45"/>
    <n v="37"/>
    <s v="-"/>
    <s v="-"/>
    <s v="-"/>
    <s v="-"/>
    <s v="-"/>
    <m/>
    <m/>
    <m/>
    <m/>
    <m/>
    <m/>
    <m/>
    <m/>
    <n v="43"/>
  </r>
  <r>
    <x v="0"/>
    <x v="8"/>
    <x v="2"/>
    <x v="1"/>
    <x v="3"/>
    <n v="269"/>
    <n v="88"/>
    <n v="35"/>
    <n v="53"/>
    <s v="-"/>
    <n v="4"/>
    <n v="2"/>
    <n v="1"/>
    <n v="13"/>
    <n v="2"/>
    <n v="6"/>
    <n v="3"/>
    <n v="30"/>
    <n v="26"/>
    <n v="5"/>
    <s v="-"/>
    <s v="-"/>
    <s v="-"/>
    <s v="-"/>
    <s v="-"/>
    <m/>
    <m/>
    <m/>
    <m/>
    <m/>
    <m/>
    <m/>
    <m/>
    <n v="1"/>
  </r>
  <r>
    <x v="0"/>
    <x v="8"/>
    <x v="2"/>
    <x v="2"/>
    <x v="0"/>
    <n v="0"/>
    <n v="0"/>
    <n v="0"/>
    <n v="0"/>
    <s v="-"/>
    <n v="0"/>
    <n v="0"/>
    <n v="0"/>
    <n v="0"/>
    <n v="0"/>
    <n v="0"/>
    <n v="0"/>
    <n v="0"/>
    <n v="0"/>
    <n v="0"/>
    <s v="-"/>
    <s v="-"/>
    <s v="-"/>
    <s v="-"/>
    <s v="-"/>
    <m/>
    <m/>
    <m/>
    <m/>
    <m/>
    <m/>
    <m/>
    <m/>
    <n v="0"/>
  </r>
  <r>
    <x v="0"/>
    <x v="8"/>
    <x v="2"/>
    <x v="2"/>
    <x v="1"/>
    <n v="0"/>
    <n v="0"/>
    <n v="0"/>
    <n v="0"/>
    <s v="-"/>
    <n v="0"/>
    <n v="0"/>
    <n v="0"/>
    <n v="0"/>
    <n v="0"/>
    <n v="0"/>
    <n v="0"/>
    <n v="0"/>
    <n v="0"/>
    <n v="0"/>
    <s v="-"/>
    <s v="-"/>
    <s v="-"/>
    <s v="-"/>
    <s v="-"/>
    <m/>
    <m/>
    <m/>
    <m/>
    <m/>
    <m/>
    <m/>
    <m/>
    <n v="0"/>
  </r>
  <r>
    <x v="0"/>
    <x v="8"/>
    <x v="2"/>
    <x v="2"/>
    <x v="2"/>
    <n v="0"/>
    <n v="0"/>
    <n v="0"/>
    <n v="0"/>
    <s v="-"/>
    <n v="0"/>
    <n v="0"/>
    <n v="0"/>
    <n v="0"/>
    <n v="0"/>
    <n v="0"/>
    <n v="0"/>
    <n v="0"/>
    <n v="0"/>
    <n v="0"/>
    <s v="-"/>
    <s v="-"/>
    <s v="-"/>
    <s v="-"/>
    <s v="-"/>
    <m/>
    <m/>
    <m/>
    <m/>
    <m/>
    <m/>
    <m/>
    <m/>
    <n v="0"/>
  </r>
  <r>
    <x v="0"/>
    <x v="8"/>
    <x v="2"/>
    <x v="2"/>
    <x v="3"/>
    <n v="0"/>
    <n v="0"/>
    <n v="0"/>
    <n v="0"/>
    <s v="-"/>
    <n v="0"/>
    <n v="0"/>
    <n v="0"/>
    <n v="0"/>
    <n v="0"/>
    <n v="0"/>
    <n v="0"/>
    <n v="0"/>
    <n v="0"/>
    <n v="0"/>
    <s v="-"/>
    <s v="-"/>
    <s v="-"/>
    <s v="-"/>
    <s v="-"/>
    <m/>
    <m/>
    <m/>
    <m/>
    <m/>
    <m/>
    <m/>
    <m/>
    <n v="0"/>
  </r>
  <r>
    <x v="0"/>
    <x v="8"/>
    <x v="3"/>
    <x v="0"/>
    <x v="0"/>
    <s v="-"/>
    <s v="-"/>
    <s v="-"/>
    <s v="-"/>
    <s v="-"/>
    <s v="-"/>
    <s v="-"/>
    <s v="-"/>
    <s v="-"/>
    <s v="-"/>
    <s v="-"/>
    <s v="-"/>
    <s v="-"/>
    <s v="-"/>
    <s v="-"/>
    <s v="-"/>
    <s v="-"/>
    <s v="-"/>
    <s v="-"/>
    <s v="-"/>
    <m/>
    <m/>
    <m/>
    <m/>
    <m/>
    <m/>
    <m/>
    <m/>
    <s v="-"/>
  </r>
  <r>
    <x v="0"/>
    <x v="8"/>
    <x v="3"/>
    <x v="0"/>
    <x v="1"/>
    <s v="-"/>
    <s v="-"/>
    <s v="-"/>
    <s v="-"/>
    <s v="-"/>
    <s v="-"/>
    <s v="-"/>
    <s v="-"/>
    <s v="-"/>
    <s v="-"/>
    <s v="-"/>
    <s v="-"/>
    <s v="-"/>
    <s v="-"/>
    <s v="-"/>
    <s v="-"/>
    <s v="-"/>
    <s v="-"/>
    <s v="-"/>
    <s v="-"/>
    <m/>
    <m/>
    <m/>
    <m/>
    <m/>
    <m/>
    <m/>
    <m/>
    <s v="-"/>
  </r>
  <r>
    <x v="0"/>
    <x v="8"/>
    <x v="3"/>
    <x v="0"/>
    <x v="2"/>
    <s v="-"/>
    <s v="-"/>
    <s v="-"/>
    <s v="-"/>
    <s v="-"/>
    <s v="-"/>
    <s v="-"/>
    <s v="-"/>
    <s v="-"/>
    <s v="-"/>
    <s v="-"/>
    <s v="-"/>
    <s v="-"/>
    <s v="-"/>
    <s v="-"/>
    <s v="-"/>
    <s v="-"/>
    <s v="-"/>
    <s v="-"/>
    <s v="-"/>
    <m/>
    <m/>
    <m/>
    <m/>
    <m/>
    <m/>
    <m/>
    <m/>
    <s v="-"/>
  </r>
  <r>
    <x v="0"/>
    <x v="8"/>
    <x v="3"/>
    <x v="0"/>
    <x v="3"/>
    <s v="-"/>
    <s v="-"/>
    <s v="-"/>
    <s v="-"/>
    <s v="-"/>
    <s v="-"/>
    <s v="-"/>
    <s v="-"/>
    <s v="-"/>
    <s v="-"/>
    <s v="-"/>
    <s v="-"/>
    <s v="-"/>
    <s v="-"/>
    <s v="-"/>
    <s v="-"/>
    <s v="-"/>
    <s v="-"/>
    <s v="-"/>
    <s v="-"/>
    <m/>
    <m/>
    <m/>
    <m/>
    <m/>
    <m/>
    <m/>
    <m/>
    <s v="-"/>
  </r>
  <r>
    <x v="0"/>
    <x v="9"/>
    <x v="0"/>
    <x v="0"/>
    <x v="0"/>
    <n v="379"/>
    <n v="183"/>
    <n v="56"/>
    <n v="37"/>
    <s v="-"/>
    <n v="11"/>
    <n v="13"/>
    <n v="5"/>
    <n v="9"/>
    <n v="12"/>
    <n v="10"/>
    <n v="8"/>
    <n v="12"/>
    <n v="11"/>
    <n v="7"/>
    <s v="-"/>
    <s v="-"/>
    <s v="-"/>
    <s v="-"/>
    <s v="-"/>
    <m/>
    <m/>
    <m/>
    <m/>
    <m/>
    <m/>
    <m/>
    <m/>
    <n v="5"/>
  </r>
  <r>
    <x v="0"/>
    <x v="9"/>
    <x v="0"/>
    <x v="0"/>
    <x v="1"/>
    <n v="3097"/>
    <n v="1445"/>
    <n v="414"/>
    <n v="323"/>
    <s v="-"/>
    <n v="127"/>
    <n v="91"/>
    <n v="61"/>
    <n v="34"/>
    <n v="80"/>
    <n v="74"/>
    <n v="52"/>
    <n v="105"/>
    <n v="178"/>
    <n v="50"/>
    <s v="-"/>
    <s v="-"/>
    <s v="-"/>
    <s v="-"/>
    <s v="-"/>
    <m/>
    <m/>
    <m/>
    <m/>
    <m/>
    <m/>
    <m/>
    <m/>
    <n v="63"/>
  </r>
  <r>
    <x v="0"/>
    <x v="9"/>
    <x v="0"/>
    <x v="0"/>
    <x v="2"/>
    <n v="1634"/>
    <n v="758"/>
    <n v="224"/>
    <n v="169"/>
    <s v="-"/>
    <n v="60"/>
    <n v="46"/>
    <n v="45"/>
    <n v="17"/>
    <n v="41"/>
    <n v="28"/>
    <n v="34"/>
    <n v="51"/>
    <n v="100"/>
    <n v="32"/>
    <s v="-"/>
    <s v="-"/>
    <s v="-"/>
    <s v="-"/>
    <s v="-"/>
    <m/>
    <m/>
    <m/>
    <m/>
    <m/>
    <m/>
    <m/>
    <m/>
    <n v="29"/>
  </r>
  <r>
    <x v="0"/>
    <x v="9"/>
    <x v="0"/>
    <x v="0"/>
    <x v="3"/>
    <n v="1448"/>
    <n v="687"/>
    <n v="190"/>
    <n v="154"/>
    <s v="-"/>
    <n v="67"/>
    <n v="45"/>
    <n v="16"/>
    <n v="17"/>
    <n v="39"/>
    <n v="46"/>
    <n v="18"/>
    <n v="54"/>
    <n v="78"/>
    <n v="18"/>
    <s v="-"/>
    <s v="-"/>
    <s v="-"/>
    <s v="-"/>
    <s v="-"/>
    <m/>
    <m/>
    <m/>
    <m/>
    <m/>
    <m/>
    <m/>
    <m/>
    <n v="19"/>
  </r>
  <r>
    <x v="0"/>
    <x v="9"/>
    <x v="1"/>
    <x v="0"/>
    <x v="0"/>
    <n v="137"/>
    <n v="86"/>
    <n v="17"/>
    <n v="5"/>
    <s v="-"/>
    <n v="1"/>
    <n v="2"/>
    <n v="2"/>
    <n v="3"/>
    <n v="5"/>
    <n v="2"/>
    <n v="2"/>
    <n v="4"/>
    <n v="3"/>
    <n v="3"/>
    <s v="-"/>
    <s v="-"/>
    <s v="-"/>
    <s v="-"/>
    <s v="-"/>
    <m/>
    <m/>
    <m/>
    <m/>
    <m/>
    <m/>
    <m/>
    <m/>
    <n v="2"/>
  </r>
  <r>
    <x v="0"/>
    <x v="9"/>
    <x v="1"/>
    <x v="0"/>
    <x v="1"/>
    <n v="498"/>
    <n v="233"/>
    <n v="34"/>
    <n v="44"/>
    <s v="-"/>
    <n v="2"/>
    <n v="2"/>
    <n v="6"/>
    <n v="7"/>
    <n v="38"/>
    <n v="6"/>
    <n v="7"/>
    <n v="20"/>
    <n v="49"/>
    <n v="28"/>
    <s v="-"/>
    <s v="-"/>
    <s v="-"/>
    <s v="-"/>
    <s v="-"/>
    <m/>
    <m/>
    <m/>
    <m/>
    <m/>
    <m/>
    <m/>
    <m/>
    <n v="22"/>
  </r>
  <r>
    <x v="0"/>
    <x v="9"/>
    <x v="1"/>
    <x v="0"/>
    <x v="2"/>
    <n v="239"/>
    <n v="118"/>
    <n v="14"/>
    <n v="24"/>
    <s v="-"/>
    <n v="2"/>
    <n v="2"/>
    <n v="5"/>
    <n v="5"/>
    <n v="17"/>
    <n v="4"/>
    <n v="6"/>
    <n v="10"/>
    <n v="15"/>
    <n v="12"/>
    <s v="-"/>
    <s v="-"/>
    <s v="-"/>
    <s v="-"/>
    <s v="-"/>
    <m/>
    <m/>
    <m/>
    <m/>
    <m/>
    <m/>
    <m/>
    <m/>
    <n v="5"/>
  </r>
  <r>
    <x v="0"/>
    <x v="9"/>
    <x v="1"/>
    <x v="0"/>
    <x v="3"/>
    <n v="259"/>
    <n v="115"/>
    <n v="20"/>
    <n v="20"/>
    <s v="-"/>
    <n v="0"/>
    <n v="0"/>
    <n v="1"/>
    <n v="2"/>
    <n v="21"/>
    <n v="2"/>
    <n v="1"/>
    <n v="10"/>
    <n v="34"/>
    <n v="16"/>
    <s v="-"/>
    <s v="-"/>
    <s v="-"/>
    <s v="-"/>
    <s v="-"/>
    <m/>
    <m/>
    <m/>
    <m/>
    <m/>
    <m/>
    <m/>
    <m/>
    <n v="17"/>
  </r>
  <r>
    <x v="0"/>
    <x v="9"/>
    <x v="2"/>
    <x v="0"/>
    <x v="0"/>
    <n v="242"/>
    <n v="97"/>
    <n v="39"/>
    <n v="32"/>
    <s v="-"/>
    <n v="10"/>
    <n v="11"/>
    <n v="3"/>
    <n v="6"/>
    <n v="7"/>
    <n v="8"/>
    <n v="6"/>
    <n v="8"/>
    <n v="8"/>
    <n v="4"/>
    <s v="-"/>
    <s v="-"/>
    <s v="-"/>
    <s v="-"/>
    <s v="-"/>
    <m/>
    <m/>
    <m/>
    <m/>
    <m/>
    <m/>
    <m/>
    <m/>
    <n v="3"/>
  </r>
  <r>
    <x v="0"/>
    <x v="9"/>
    <x v="2"/>
    <x v="0"/>
    <x v="1"/>
    <n v="2599"/>
    <n v="1212"/>
    <n v="380"/>
    <n v="279"/>
    <s v="-"/>
    <n v="125"/>
    <n v="89"/>
    <n v="55"/>
    <n v="27"/>
    <n v="42"/>
    <n v="68"/>
    <n v="45"/>
    <n v="85"/>
    <n v="129"/>
    <n v="22"/>
    <s v="-"/>
    <s v="-"/>
    <s v="-"/>
    <s v="-"/>
    <s v="-"/>
    <m/>
    <m/>
    <m/>
    <m/>
    <m/>
    <m/>
    <m/>
    <m/>
    <n v="41"/>
  </r>
  <r>
    <x v="0"/>
    <x v="9"/>
    <x v="2"/>
    <x v="0"/>
    <x v="2"/>
    <n v="1395"/>
    <n v="640"/>
    <n v="210"/>
    <n v="145"/>
    <s v="-"/>
    <n v="58"/>
    <n v="44"/>
    <n v="40"/>
    <n v="12"/>
    <n v="24"/>
    <n v="24"/>
    <n v="28"/>
    <n v="41"/>
    <n v="85"/>
    <n v="20"/>
    <s v="-"/>
    <s v="-"/>
    <s v="-"/>
    <s v="-"/>
    <s v="-"/>
    <m/>
    <m/>
    <m/>
    <m/>
    <m/>
    <m/>
    <m/>
    <m/>
    <n v="24"/>
  </r>
  <r>
    <x v="0"/>
    <x v="9"/>
    <x v="2"/>
    <x v="0"/>
    <x v="3"/>
    <n v="1189"/>
    <n v="572"/>
    <n v="170"/>
    <n v="134"/>
    <s v="-"/>
    <n v="67"/>
    <n v="45"/>
    <n v="15"/>
    <n v="15"/>
    <n v="18"/>
    <n v="44"/>
    <n v="17"/>
    <n v="44"/>
    <n v="44"/>
    <n v="2"/>
    <s v="-"/>
    <s v="-"/>
    <s v="-"/>
    <s v="-"/>
    <s v="-"/>
    <m/>
    <m/>
    <m/>
    <m/>
    <m/>
    <m/>
    <m/>
    <m/>
    <n v="2"/>
  </r>
  <r>
    <x v="0"/>
    <x v="9"/>
    <x v="2"/>
    <x v="1"/>
    <x v="0"/>
    <n v="239"/>
    <n v="96"/>
    <n v="39"/>
    <n v="32"/>
    <s v="-"/>
    <n v="10"/>
    <n v="11"/>
    <n v="3"/>
    <n v="6"/>
    <n v="6"/>
    <n v="7"/>
    <n v="6"/>
    <n v="8"/>
    <n v="8"/>
    <n v="4"/>
    <s v="-"/>
    <s v="-"/>
    <s v="-"/>
    <s v="-"/>
    <s v="-"/>
    <m/>
    <m/>
    <m/>
    <m/>
    <m/>
    <m/>
    <m/>
    <m/>
    <n v="3"/>
  </r>
  <r>
    <x v="0"/>
    <x v="9"/>
    <x v="2"/>
    <x v="1"/>
    <x v="1"/>
    <n v="2566"/>
    <n v="1208"/>
    <n v="380"/>
    <n v="279"/>
    <s v="-"/>
    <n v="125"/>
    <n v="89"/>
    <n v="55"/>
    <n v="27"/>
    <n v="41"/>
    <n v="40"/>
    <n v="45"/>
    <n v="85"/>
    <n v="129"/>
    <n v="22"/>
    <s v="-"/>
    <s v="-"/>
    <s v="-"/>
    <s v="-"/>
    <s v="-"/>
    <m/>
    <m/>
    <m/>
    <m/>
    <m/>
    <m/>
    <m/>
    <m/>
    <n v="41"/>
  </r>
  <r>
    <x v="0"/>
    <x v="9"/>
    <x v="2"/>
    <x v="1"/>
    <x v="2"/>
    <n v="1389"/>
    <n v="640"/>
    <n v="210"/>
    <n v="145"/>
    <s v="-"/>
    <n v="58"/>
    <n v="44"/>
    <n v="40"/>
    <n v="12"/>
    <n v="24"/>
    <n v="18"/>
    <n v="28"/>
    <n v="41"/>
    <n v="85"/>
    <n v="20"/>
    <s v="-"/>
    <s v="-"/>
    <s v="-"/>
    <s v="-"/>
    <s v="-"/>
    <m/>
    <m/>
    <m/>
    <m/>
    <m/>
    <m/>
    <m/>
    <m/>
    <n v="24"/>
  </r>
  <r>
    <x v="0"/>
    <x v="9"/>
    <x v="2"/>
    <x v="1"/>
    <x v="3"/>
    <n v="1162"/>
    <n v="568"/>
    <n v="170"/>
    <n v="134"/>
    <s v="-"/>
    <n v="67"/>
    <n v="45"/>
    <n v="15"/>
    <n v="15"/>
    <n v="17"/>
    <n v="22"/>
    <n v="17"/>
    <n v="44"/>
    <n v="44"/>
    <n v="2"/>
    <s v="-"/>
    <s v="-"/>
    <s v="-"/>
    <s v="-"/>
    <s v="-"/>
    <m/>
    <m/>
    <m/>
    <m/>
    <m/>
    <m/>
    <m/>
    <m/>
    <n v="2"/>
  </r>
  <r>
    <x v="0"/>
    <x v="9"/>
    <x v="2"/>
    <x v="2"/>
    <x v="0"/>
    <n v="3"/>
    <n v="1"/>
    <n v="0"/>
    <n v="0"/>
    <s v="-"/>
    <n v="0"/>
    <n v="0"/>
    <n v="0"/>
    <n v="0"/>
    <n v="1"/>
    <n v="1"/>
    <n v="0"/>
    <n v="0"/>
    <n v="0"/>
    <n v="0"/>
    <s v="-"/>
    <s v="-"/>
    <s v="-"/>
    <s v="-"/>
    <s v="-"/>
    <m/>
    <m/>
    <m/>
    <m/>
    <m/>
    <m/>
    <m/>
    <m/>
    <n v="0"/>
  </r>
  <r>
    <x v="0"/>
    <x v="9"/>
    <x v="2"/>
    <x v="2"/>
    <x v="1"/>
    <n v="33"/>
    <n v="4"/>
    <n v="0"/>
    <n v="0"/>
    <s v="-"/>
    <n v="0"/>
    <n v="0"/>
    <n v="0"/>
    <n v="0"/>
    <n v="1"/>
    <n v="28"/>
    <n v="0"/>
    <n v="0"/>
    <n v="0"/>
    <n v="0"/>
    <s v="-"/>
    <s v="-"/>
    <s v="-"/>
    <s v="-"/>
    <s v="-"/>
    <m/>
    <m/>
    <m/>
    <m/>
    <m/>
    <m/>
    <m/>
    <m/>
    <n v="0"/>
  </r>
  <r>
    <x v="0"/>
    <x v="9"/>
    <x v="2"/>
    <x v="2"/>
    <x v="2"/>
    <n v="6"/>
    <n v="0"/>
    <n v="0"/>
    <n v="0"/>
    <s v="-"/>
    <n v="0"/>
    <n v="0"/>
    <n v="0"/>
    <n v="0"/>
    <n v="0"/>
    <n v="6"/>
    <n v="0"/>
    <n v="0"/>
    <n v="0"/>
    <n v="0"/>
    <s v="-"/>
    <s v="-"/>
    <s v="-"/>
    <s v="-"/>
    <s v="-"/>
    <m/>
    <m/>
    <m/>
    <m/>
    <m/>
    <m/>
    <m/>
    <m/>
    <n v="0"/>
  </r>
  <r>
    <x v="0"/>
    <x v="9"/>
    <x v="2"/>
    <x v="2"/>
    <x v="3"/>
    <n v="27"/>
    <n v="4"/>
    <n v="0"/>
    <n v="0"/>
    <s v="-"/>
    <n v="0"/>
    <n v="0"/>
    <n v="0"/>
    <n v="0"/>
    <n v="1"/>
    <n v="22"/>
    <n v="0"/>
    <n v="0"/>
    <n v="0"/>
    <n v="0"/>
    <s v="-"/>
    <s v="-"/>
    <s v="-"/>
    <s v="-"/>
    <s v="-"/>
    <m/>
    <m/>
    <m/>
    <m/>
    <m/>
    <m/>
    <m/>
    <m/>
    <n v="0"/>
  </r>
  <r>
    <x v="0"/>
    <x v="9"/>
    <x v="3"/>
    <x v="0"/>
    <x v="0"/>
    <s v="-"/>
    <s v="-"/>
    <s v="-"/>
    <s v="-"/>
    <s v="-"/>
    <s v="-"/>
    <s v="-"/>
    <s v="-"/>
    <s v="-"/>
    <s v="-"/>
    <s v="-"/>
    <s v="-"/>
    <s v="-"/>
    <s v="-"/>
    <s v="-"/>
    <s v="-"/>
    <s v="-"/>
    <s v="-"/>
    <s v="-"/>
    <s v="-"/>
    <m/>
    <m/>
    <m/>
    <m/>
    <m/>
    <m/>
    <m/>
    <m/>
    <s v="-"/>
  </r>
  <r>
    <x v="0"/>
    <x v="9"/>
    <x v="3"/>
    <x v="0"/>
    <x v="1"/>
    <s v="-"/>
    <s v="-"/>
    <s v="-"/>
    <s v="-"/>
    <s v="-"/>
    <s v="-"/>
    <s v="-"/>
    <s v="-"/>
    <s v="-"/>
    <s v="-"/>
    <s v="-"/>
    <s v="-"/>
    <s v="-"/>
    <s v="-"/>
    <s v="-"/>
    <s v="-"/>
    <s v="-"/>
    <s v="-"/>
    <s v="-"/>
    <s v="-"/>
    <m/>
    <m/>
    <m/>
    <m/>
    <m/>
    <m/>
    <m/>
    <m/>
    <s v="-"/>
  </r>
  <r>
    <x v="0"/>
    <x v="9"/>
    <x v="3"/>
    <x v="0"/>
    <x v="2"/>
    <s v="-"/>
    <s v="-"/>
    <s v="-"/>
    <s v="-"/>
    <s v="-"/>
    <s v="-"/>
    <s v="-"/>
    <s v="-"/>
    <s v="-"/>
    <s v="-"/>
    <s v="-"/>
    <s v="-"/>
    <s v="-"/>
    <s v="-"/>
    <s v="-"/>
    <s v="-"/>
    <s v="-"/>
    <s v="-"/>
    <s v="-"/>
    <s v="-"/>
    <m/>
    <m/>
    <m/>
    <m/>
    <m/>
    <m/>
    <m/>
    <m/>
    <s v="-"/>
  </r>
  <r>
    <x v="0"/>
    <x v="9"/>
    <x v="3"/>
    <x v="0"/>
    <x v="3"/>
    <s v="-"/>
    <s v="-"/>
    <s v="-"/>
    <s v="-"/>
    <s v="-"/>
    <s v="-"/>
    <s v="-"/>
    <s v="-"/>
    <s v="-"/>
    <s v="-"/>
    <s v="-"/>
    <s v="-"/>
    <s v="-"/>
    <s v="-"/>
    <s v="-"/>
    <s v="-"/>
    <s v="-"/>
    <s v="-"/>
    <s v="-"/>
    <s v="-"/>
    <m/>
    <m/>
    <m/>
    <m/>
    <m/>
    <m/>
    <m/>
    <m/>
    <s v="-"/>
  </r>
  <r>
    <x v="0"/>
    <x v="10"/>
    <x v="0"/>
    <x v="0"/>
    <x v="0"/>
    <n v="8"/>
    <n v="3"/>
    <n v="2"/>
    <n v="2"/>
    <s v="-"/>
    <n v="0"/>
    <n v="0"/>
    <n v="0"/>
    <n v="0"/>
    <n v="0"/>
    <n v="0"/>
    <n v="0"/>
    <n v="0"/>
    <n v="1"/>
    <n v="0"/>
    <s v="-"/>
    <s v="-"/>
    <s v="-"/>
    <s v="-"/>
    <s v="-"/>
    <m/>
    <m/>
    <m/>
    <m/>
    <m/>
    <m/>
    <m/>
    <m/>
    <n v="0"/>
  </r>
  <r>
    <x v="0"/>
    <x v="10"/>
    <x v="0"/>
    <x v="0"/>
    <x v="1"/>
    <n v="140"/>
    <n v="37"/>
    <n v="46"/>
    <n v="45"/>
    <s v="-"/>
    <n v="0"/>
    <n v="0"/>
    <n v="0"/>
    <n v="0"/>
    <n v="0"/>
    <n v="0"/>
    <n v="0"/>
    <n v="0"/>
    <n v="12"/>
    <n v="0"/>
    <s v="-"/>
    <s v="-"/>
    <s v="-"/>
    <s v="-"/>
    <s v="-"/>
    <m/>
    <m/>
    <m/>
    <m/>
    <m/>
    <m/>
    <m/>
    <m/>
    <n v="0"/>
  </r>
  <r>
    <x v="0"/>
    <x v="10"/>
    <x v="0"/>
    <x v="0"/>
    <x v="2"/>
    <n v="35"/>
    <n v="21"/>
    <n v="3"/>
    <n v="4"/>
    <s v="-"/>
    <n v="0"/>
    <n v="0"/>
    <n v="0"/>
    <n v="0"/>
    <n v="0"/>
    <n v="0"/>
    <n v="0"/>
    <n v="0"/>
    <n v="7"/>
    <n v="0"/>
    <s v="-"/>
    <s v="-"/>
    <s v="-"/>
    <s v="-"/>
    <s v="-"/>
    <m/>
    <m/>
    <m/>
    <m/>
    <m/>
    <m/>
    <m/>
    <m/>
    <n v="0"/>
  </r>
  <r>
    <x v="0"/>
    <x v="10"/>
    <x v="0"/>
    <x v="0"/>
    <x v="3"/>
    <n v="105"/>
    <n v="16"/>
    <n v="43"/>
    <n v="41"/>
    <s v="-"/>
    <n v="0"/>
    <n v="0"/>
    <n v="0"/>
    <n v="0"/>
    <n v="0"/>
    <n v="0"/>
    <n v="0"/>
    <n v="0"/>
    <n v="5"/>
    <n v="0"/>
    <s v="-"/>
    <s v="-"/>
    <s v="-"/>
    <s v="-"/>
    <s v="-"/>
    <m/>
    <m/>
    <m/>
    <m/>
    <m/>
    <m/>
    <m/>
    <m/>
    <n v="0"/>
  </r>
  <r>
    <x v="0"/>
    <x v="10"/>
    <x v="1"/>
    <x v="0"/>
    <x v="0"/>
    <n v="1"/>
    <n v="1"/>
    <n v="0"/>
    <n v="0"/>
    <s v="-"/>
    <n v="0"/>
    <n v="0"/>
    <n v="0"/>
    <n v="0"/>
    <n v="0"/>
    <n v="0"/>
    <n v="0"/>
    <n v="0"/>
    <n v="0"/>
    <n v="0"/>
    <s v="-"/>
    <s v="-"/>
    <s v="-"/>
    <s v="-"/>
    <s v="-"/>
    <m/>
    <m/>
    <m/>
    <m/>
    <m/>
    <m/>
    <m/>
    <m/>
    <n v="0"/>
  </r>
  <r>
    <x v="0"/>
    <x v="10"/>
    <x v="1"/>
    <x v="0"/>
    <x v="1"/>
    <n v="1"/>
    <n v="1"/>
    <n v="0"/>
    <n v="0"/>
    <s v="-"/>
    <n v="0"/>
    <n v="0"/>
    <n v="0"/>
    <n v="0"/>
    <n v="0"/>
    <n v="0"/>
    <n v="0"/>
    <n v="0"/>
    <n v="0"/>
    <n v="0"/>
    <s v="-"/>
    <s v="-"/>
    <s v="-"/>
    <s v="-"/>
    <s v="-"/>
    <m/>
    <m/>
    <m/>
    <m/>
    <m/>
    <m/>
    <m/>
    <m/>
    <n v="0"/>
  </r>
  <r>
    <x v="0"/>
    <x v="10"/>
    <x v="1"/>
    <x v="0"/>
    <x v="2"/>
    <n v="1"/>
    <n v="1"/>
    <n v="0"/>
    <n v="0"/>
    <s v="-"/>
    <n v="0"/>
    <n v="0"/>
    <n v="0"/>
    <n v="0"/>
    <n v="0"/>
    <n v="0"/>
    <n v="0"/>
    <n v="0"/>
    <n v="0"/>
    <n v="0"/>
    <s v="-"/>
    <s v="-"/>
    <s v="-"/>
    <s v="-"/>
    <s v="-"/>
    <m/>
    <m/>
    <m/>
    <m/>
    <m/>
    <m/>
    <m/>
    <m/>
    <n v="0"/>
  </r>
  <r>
    <x v="0"/>
    <x v="10"/>
    <x v="1"/>
    <x v="0"/>
    <x v="3"/>
    <n v="0"/>
    <n v="0"/>
    <n v="0"/>
    <n v="0"/>
    <s v="-"/>
    <n v="0"/>
    <n v="0"/>
    <n v="0"/>
    <n v="0"/>
    <n v="0"/>
    <n v="0"/>
    <n v="0"/>
    <n v="0"/>
    <n v="0"/>
    <n v="0"/>
    <s v="-"/>
    <s v="-"/>
    <s v="-"/>
    <s v="-"/>
    <s v="-"/>
    <m/>
    <m/>
    <m/>
    <m/>
    <m/>
    <m/>
    <m/>
    <m/>
    <n v="0"/>
  </r>
  <r>
    <x v="0"/>
    <x v="10"/>
    <x v="2"/>
    <x v="0"/>
    <x v="0"/>
    <n v="7"/>
    <n v="2"/>
    <n v="2"/>
    <n v="2"/>
    <s v="-"/>
    <n v="0"/>
    <n v="0"/>
    <n v="0"/>
    <n v="0"/>
    <n v="0"/>
    <n v="0"/>
    <n v="0"/>
    <n v="0"/>
    <n v="1"/>
    <n v="0"/>
    <s v="-"/>
    <s v="-"/>
    <s v="-"/>
    <s v="-"/>
    <s v="-"/>
    <m/>
    <m/>
    <m/>
    <m/>
    <m/>
    <m/>
    <m/>
    <m/>
    <n v="0"/>
  </r>
  <r>
    <x v="0"/>
    <x v="10"/>
    <x v="2"/>
    <x v="0"/>
    <x v="1"/>
    <n v="139"/>
    <n v="36"/>
    <n v="46"/>
    <n v="45"/>
    <s v="-"/>
    <n v="0"/>
    <n v="0"/>
    <n v="0"/>
    <n v="0"/>
    <n v="0"/>
    <n v="0"/>
    <n v="0"/>
    <n v="0"/>
    <n v="12"/>
    <n v="0"/>
    <s v="-"/>
    <s v="-"/>
    <s v="-"/>
    <s v="-"/>
    <s v="-"/>
    <m/>
    <m/>
    <m/>
    <m/>
    <m/>
    <m/>
    <m/>
    <m/>
    <n v="0"/>
  </r>
  <r>
    <x v="0"/>
    <x v="10"/>
    <x v="2"/>
    <x v="0"/>
    <x v="2"/>
    <n v="34"/>
    <n v="20"/>
    <n v="3"/>
    <n v="4"/>
    <s v="-"/>
    <n v="0"/>
    <n v="0"/>
    <n v="0"/>
    <n v="0"/>
    <n v="0"/>
    <n v="0"/>
    <n v="0"/>
    <n v="0"/>
    <n v="7"/>
    <n v="0"/>
    <s v="-"/>
    <s v="-"/>
    <s v="-"/>
    <s v="-"/>
    <s v="-"/>
    <m/>
    <m/>
    <m/>
    <m/>
    <m/>
    <m/>
    <m/>
    <m/>
    <n v="0"/>
  </r>
  <r>
    <x v="0"/>
    <x v="10"/>
    <x v="2"/>
    <x v="0"/>
    <x v="3"/>
    <n v="105"/>
    <n v="16"/>
    <n v="43"/>
    <n v="41"/>
    <s v="-"/>
    <n v="0"/>
    <n v="0"/>
    <n v="0"/>
    <n v="0"/>
    <n v="0"/>
    <n v="0"/>
    <n v="0"/>
    <n v="0"/>
    <n v="5"/>
    <n v="0"/>
    <s v="-"/>
    <s v="-"/>
    <s v="-"/>
    <s v="-"/>
    <s v="-"/>
    <m/>
    <m/>
    <m/>
    <m/>
    <m/>
    <m/>
    <m/>
    <m/>
    <n v="0"/>
  </r>
  <r>
    <x v="0"/>
    <x v="10"/>
    <x v="2"/>
    <x v="1"/>
    <x v="0"/>
    <n v="5"/>
    <n v="1"/>
    <n v="2"/>
    <n v="2"/>
    <s v="-"/>
    <n v="0"/>
    <n v="0"/>
    <n v="0"/>
    <n v="0"/>
    <n v="0"/>
    <n v="0"/>
    <n v="0"/>
    <n v="0"/>
    <n v="0"/>
    <n v="0"/>
    <s v="-"/>
    <s v="-"/>
    <s v="-"/>
    <s v="-"/>
    <s v="-"/>
    <m/>
    <m/>
    <m/>
    <m/>
    <m/>
    <m/>
    <m/>
    <m/>
    <n v="0"/>
  </r>
  <r>
    <x v="0"/>
    <x v="10"/>
    <x v="2"/>
    <x v="1"/>
    <x v="1"/>
    <n v="107"/>
    <n v="16"/>
    <n v="46"/>
    <n v="45"/>
    <s v="-"/>
    <n v="0"/>
    <n v="0"/>
    <n v="0"/>
    <n v="0"/>
    <n v="0"/>
    <n v="0"/>
    <n v="0"/>
    <n v="0"/>
    <n v="0"/>
    <n v="0"/>
    <s v="-"/>
    <s v="-"/>
    <s v="-"/>
    <s v="-"/>
    <s v="-"/>
    <m/>
    <m/>
    <m/>
    <m/>
    <m/>
    <m/>
    <m/>
    <m/>
    <n v="0"/>
  </r>
  <r>
    <x v="0"/>
    <x v="10"/>
    <x v="2"/>
    <x v="1"/>
    <x v="2"/>
    <n v="15"/>
    <n v="8"/>
    <n v="3"/>
    <n v="4"/>
    <s v="-"/>
    <n v="0"/>
    <n v="0"/>
    <n v="0"/>
    <n v="0"/>
    <n v="0"/>
    <n v="0"/>
    <n v="0"/>
    <n v="0"/>
    <n v="0"/>
    <n v="0"/>
    <s v="-"/>
    <s v="-"/>
    <s v="-"/>
    <s v="-"/>
    <s v="-"/>
    <m/>
    <m/>
    <m/>
    <m/>
    <m/>
    <m/>
    <m/>
    <m/>
    <n v="0"/>
  </r>
  <r>
    <x v="0"/>
    <x v="10"/>
    <x v="2"/>
    <x v="1"/>
    <x v="3"/>
    <n v="92"/>
    <n v="8"/>
    <n v="43"/>
    <n v="41"/>
    <s v="-"/>
    <n v="0"/>
    <n v="0"/>
    <n v="0"/>
    <n v="0"/>
    <n v="0"/>
    <n v="0"/>
    <n v="0"/>
    <n v="0"/>
    <n v="0"/>
    <n v="0"/>
    <s v="-"/>
    <s v="-"/>
    <s v="-"/>
    <s v="-"/>
    <s v="-"/>
    <m/>
    <m/>
    <m/>
    <m/>
    <m/>
    <m/>
    <m/>
    <m/>
    <n v="0"/>
  </r>
  <r>
    <x v="0"/>
    <x v="10"/>
    <x v="2"/>
    <x v="2"/>
    <x v="0"/>
    <n v="2"/>
    <n v="1"/>
    <n v="0"/>
    <n v="0"/>
    <s v="-"/>
    <n v="0"/>
    <n v="0"/>
    <n v="0"/>
    <n v="0"/>
    <n v="0"/>
    <n v="0"/>
    <n v="0"/>
    <n v="0"/>
    <n v="1"/>
    <n v="0"/>
    <s v="-"/>
    <s v="-"/>
    <s v="-"/>
    <s v="-"/>
    <s v="-"/>
    <m/>
    <m/>
    <m/>
    <m/>
    <m/>
    <m/>
    <m/>
    <m/>
    <n v="0"/>
  </r>
  <r>
    <x v="0"/>
    <x v="10"/>
    <x v="2"/>
    <x v="2"/>
    <x v="1"/>
    <n v="32"/>
    <n v="20"/>
    <n v="0"/>
    <n v="0"/>
    <s v="-"/>
    <n v="0"/>
    <n v="0"/>
    <n v="0"/>
    <n v="0"/>
    <n v="0"/>
    <n v="0"/>
    <n v="0"/>
    <n v="0"/>
    <n v="12"/>
    <n v="0"/>
    <s v="-"/>
    <s v="-"/>
    <s v="-"/>
    <s v="-"/>
    <s v="-"/>
    <m/>
    <m/>
    <m/>
    <m/>
    <m/>
    <m/>
    <m/>
    <m/>
    <n v="0"/>
  </r>
  <r>
    <x v="0"/>
    <x v="10"/>
    <x v="2"/>
    <x v="2"/>
    <x v="2"/>
    <n v="19"/>
    <n v="12"/>
    <n v="0"/>
    <n v="0"/>
    <s v="-"/>
    <n v="0"/>
    <n v="0"/>
    <n v="0"/>
    <n v="0"/>
    <n v="0"/>
    <n v="0"/>
    <n v="0"/>
    <n v="0"/>
    <n v="7"/>
    <n v="0"/>
    <s v="-"/>
    <s v="-"/>
    <s v="-"/>
    <s v="-"/>
    <s v="-"/>
    <m/>
    <m/>
    <m/>
    <m/>
    <m/>
    <m/>
    <m/>
    <m/>
    <n v="0"/>
  </r>
  <r>
    <x v="0"/>
    <x v="10"/>
    <x v="2"/>
    <x v="2"/>
    <x v="3"/>
    <n v="13"/>
    <n v="8"/>
    <n v="0"/>
    <n v="0"/>
    <s v="-"/>
    <n v="0"/>
    <n v="0"/>
    <n v="0"/>
    <n v="0"/>
    <n v="0"/>
    <n v="0"/>
    <n v="0"/>
    <n v="0"/>
    <n v="5"/>
    <n v="0"/>
    <s v="-"/>
    <s v="-"/>
    <s v="-"/>
    <s v="-"/>
    <s v="-"/>
    <m/>
    <m/>
    <m/>
    <m/>
    <m/>
    <m/>
    <m/>
    <m/>
    <n v="0"/>
  </r>
  <r>
    <x v="0"/>
    <x v="10"/>
    <x v="3"/>
    <x v="0"/>
    <x v="0"/>
    <s v="-"/>
    <s v="-"/>
    <s v="-"/>
    <s v="-"/>
    <s v="-"/>
    <s v="-"/>
    <s v="-"/>
    <s v="-"/>
    <s v="-"/>
    <s v="-"/>
    <s v="-"/>
    <s v="-"/>
    <s v="-"/>
    <s v="-"/>
    <s v="-"/>
    <s v="-"/>
    <s v="-"/>
    <s v="-"/>
    <s v="-"/>
    <s v="-"/>
    <m/>
    <m/>
    <m/>
    <m/>
    <m/>
    <m/>
    <m/>
    <m/>
    <s v="-"/>
  </r>
  <r>
    <x v="0"/>
    <x v="10"/>
    <x v="3"/>
    <x v="0"/>
    <x v="1"/>
    <s v="-"/>
    <s v="-"/>
    <s v="-"/>
    <s v="-"/>
    <s v="-"/>
    <s v="-"/>
    <s v="-"/>
    <s v="-"/>
    <s v="-"/>
    <s v="-"/>
    <s v="-"/>
    <s v="-"/>
    <s v="-"/>
    <s v="-"/>
    <s v="-"/>
    <s v="-"/>
    <s v="-"/>
    <s v="-"/>
    <s v="-"/>
    <s v="-"/>
    <m/>
    <m/>
    <m/>
    <m/>
    <m/>
    <m/>
    <m/>
    <m/>
    <s v="-"/>
  </r>
  <r>
    <x v="0"/>
    <x v="10"/>
    <x v="3"/>
    <x v="0"/>
    <x v="2"/>
    <s v="-"/>
    <s v="-"/>
    <s v="-"/>
    <s v="-"/>
    <s v="-"/>
    <s v="-"/>
    <s v="-"/>
    <s v="-"/>
    <s v="-"/>
    <s v="-"/>
    <s v="-"/>
    <s v="-"/>
    <s v="-"/>
    <s v="-"/>
    <s v="-"/>
    <s v="-"/>
    <s v="-"/>
    <s v="-"/>
    <s v="-"/>
    <s v="-"/>
    <m/>
    <m/>
    <m/>
    <m/>
    <m/>
    <m/>
    <m/>
    <m/>
    <s v="-"/>
  </r>
  <r>
    <x v="0"/>
    <x v="10"/>
    <x v="3"/>
    <x v="0"/>
    <x v="3"/>
    <s v="-"/>
    <s v="-"/>
    <s v="-"/>
    <s v="-"/>
    <s v="-"/>
    <s v="-"/>
    <s v="-"/>
    <s v="-"/>
    <s v="-"/>
    <s v="-"/>
    <s v="-"/>
    <s v="-"/>
    <s v="-"/>
    <s v="-"/>
    <s v="-"/>
    <s v="-"/>
    <s v="-"/>
    <s v="-"/>
    <s v="-"/>
    <s v="-"/>
    <m/>
    <m/>
    <m/>
    <m/>
    <m/>
    <m/>
    <m/>
    <m/>
    <s v="-"/>
  </r>
  <r>
    <x v="0"/>
    <x v="11"/>
    <x v="0"/>
    <x v="0"/>
    <x v="0"/>
    <n v="234"/>
    <n v="108"/>
    <n v="67"/>
    <n v="27"/>
    <s v="-"/>
    <n v="3"/>
    <n v="3"/>
    <n v="5"/>
    <n v="3"/>
    <n v="3"/>
    <n v="5"/>
    <n v="6"/>
    <n v="1"/>
    <n v="0"/>
    <n v="1"/>
    <s v="-"/>
    <s v="-"/>
    <s v="-"/>
    <s v="-"/>
    <s v="-"/>
    <m/>
    <m/>
    <m/>
    <m/>
    <m/>
    <m/>
    <m/>
    <m/>
    <n v="2"/>
  </r>
  <r>
    <x v="0"/>
    <x v="11"/>
    <x v="0"/>
    <x v="0"/>
    <x v="1"/>
    <n v="671"/>
    <n v="237"/>
    <n v="191"/>
    <n v="112"/>
    <s v="-"/>
    <n v="9"/>
    <n v="5"/>
    <n v="13"/>
    <n v="17"/>
    <n v="4"/>
    <n v="6"/>
    <n v="20"/>
    <n v="50"/>
    <n v="0"/>
    <n v="1"/>
    <s v="-"/>
    <s v="-"/>
    <s v="-"/>
    <s v="-"/>
    <s v="-"/>
    <m/>
    <m/>
    <m/>
    <m/>
    <m/>
    <m/>
    <m/>
    <m/>
    <n v="6"/>
  </r>
  <r>
    <x v="0"/>
    <x v="11"/>
    <x v="0"/>
    <x v="0"/>
    <x v="2"/>
    <n v="426"/>
    <n v="149"/>
    <n v="121"/>
    <n v="91"/>
    <s v="-"/>
    <n v="4"/>
    <n v="3"/>
    <n v="7"/>
    <n v="11"/>
    <n v="2"/>
    <n v="5"/>
    <n v="12"/>
    <n v="19"/>
    <n v="0"/>
    <n v="1"/>
    <s v="-"/>
    <s v="-"/>
    <s v="-"/>
    <s v="-"/>
    <s v="-"/>
    <m/>
    <m/>
    <m/>
    <m/>
    <m/>
    <m/>
    <m/>
    <m/>
    <n v="1"/>
  </r>
  <r>
    <x v="0"/>
    <x v="11"/>
    <x v="0"/>
    <x v="0"/>
    <x v="3"/>
    <n v="245"/>
    <n v="88"/>
    <n v="70"/>
    <n v="21"/>
    <s v="-"/>
    <n v="5"/>
    <n v="2"/>
    <n v="6"/>
    <n v="6"/>
    <n v="2"/>
    <n v="1"/>
    <n v="8"/>
    <n v="31"/>
    <n v="0"/>
    <n v="0"/>
    <s v="-"/>
    <s v="-"/>
    <s v="-"/>
    <s v="-"/>
    <s v="-"/>
    <m/>
    <m/>
    <m/>
    <m/>
    <m/>
    <m/>
    <m/>
    <m/>
    <n v="5"/>
  </r>
  <r>
    <x v="0"/>
    <x v="11"/>
    <x v="1"/>
    <x v="0"/>
    <x v="0"/>
    <n v="149"/>
    <n v="81"/>
    <n v="39"/>
    <n v="15"/>
    <s v="-"/>
    <n v="1"/>
    <n v="1"/>
    <n v="3"/>
    <n v="1"/>
    <n v="2"/>
    <n v="2"/>
    <n v="2"/>
    <n v="0"/>
    <n v="0"/>
    <n v="1"/>
    <s v="-"/>
    <s v="-"/>
    <s v="-"/>
    <s v="-"/>
    <s v="-"/>
    <m/>
    <m/>
    <m/>
    <m/>
    <m/>
    <m/>
    <m/>
    <m/>
    <n v="1"/>
  </r>
  <r>
    <x v="0"/>
    <x v="11"/>
    <x v="1"/>
    <x v="0"/>
    <x v="1"/>
    <n v="225"/>
    <n v="117"/>
    <n v="60"/>
    <n v="26"/>
    <s v="-"/>
    <n v="2"/>
    <n v="1"/>
    <n v="5"/>
    <n v="1"/>
    <n v="2"/>
    <n v="2"/>
    <n v="3"/>
    <n v="0"/>
    <n v="0"/>
    <n v="1"/>
    <s v="-"/>
    <s v="-"/>
    <s v="-"/>
    <s v="-"/>
    <s v="-"/>
    <m/>
    <m/>
    <m/>
    <m/>
    <m/>
    <m/>
    <m/>
    <m/>
    <n v="5"/>
  </r>
  <r>
    <x v="0"/>
    <x v="11"/>
    <x v="1"/>
    <x v="0"/>
    <x v="2"/>
    <n v="141"/>
    <n v="73"/>
    <n v="41"/>
    <n v="18"/>
    <s v="-"/>
    <n v="1"/>
    <n v="1"/>
    <n v="2"/>
    <n v="0"/>
    <n v="1"/>
    <n v="2"/>
    <n v="1"/>
    <n v="0"/>
    <n v="0"/>
    <n v="1"/>
    <s v="-"/>
    <s v="-"/>
    <s v="-"/>
    <s v="-"/>
    <s v="-"/>
    <m/>
    <m/>
    <m/>
    <m/>
    <m/>
    <m/>
    <m/>
    <m/>
    <n v="0"/>
  </r>
  <r>
    <x v="0"/>
    <x v="11"/>
    <x v="1"/>
    <x v="0"/>
    <x v="3"/>
    <n v="84"/>
    <n v="44"/>
    <n v="19"/>
    <n v="8"/>
    <s v="-"/>
    <n v="1"/>
    <n v="0"/>
    <n v="3"/>
    <n v="1"/>
    <n v="1"/>
    <n v="0"/>
    <n v="2"/>
    <n v="0"/>
    <n v="0"/>
    <n v="0"/>
    <s v="-"/>
    <s v="-"/>
    <s v="-"/>
    <s v="-"/>
    <s v="-"/>
    <m/>
    <m/>
    <m/>
    <m/>
    <m/>
    <m/>
    <m/>
    <m/>
    <n v="5"/>
  </r>
  <r>
    <x v="0"/>
    <x v="11"/>
    <x v="2"/>
    <x v="0"/>
    <x v="0"/>
    <n v="85"/>
    <n v="27"/>
    <n v="28"/>
    <n v="12"/>
    <s v="-"/>
    <n v="2"/>
    <n v="2"/>
    <n v="2"/>
    <n v="2"/>
    <n v="1"/>
    <n v="3"/>
    <n v="4"/>
    <n v="1"/>
    <n v="0"/>
    <n v="0"/>
    <s v="-"/>
    <s v="-"/>
    <s v="-"/>
    <s v="-"/>
    <s v="-"/>
    <m/>
    <m/>
    <m/>
    <m/>
    <m/>
    <m/>
    <m/>
    <m/>
    <n v="1"/>
  </r>
  <r>
    <x v="0"/>
    <x v="11"/>
    <x v="2"/>
    <x v="0"/>
    <x v="1"/>
    <n v="446"/>
    <n v="120"/>
    <n v="131"/>
    <n v="86"/>
    <s v="-"/>
    <n v="7"/>
    <n v="4"/>
    <n v="8"/>
    <n v="16"/>
    <n v="2"/>
    <n v="4"/>
    <n v="17"/>
    <n v="50"/>
    <n v="0"/>
    <n v="0"/>
    <s v="-"/>
    <s v="-"/>
    <s v="-"/>
    <s v="-"/>
    <s v="-"/>
    <m/>
    <m/>
    <m/>
    <m/>
    <m/>
    <m/>
    <m/>
    <m/>
    <n v="1"/>
  </r>
  <r>
    <x v="0"/>
    <x v="11"/>
    <x v="2"/>
    <x v="0"/>
    <x v="2"/>
    <n v="285"/>
    <n v="76"/>
    <n v="80"/>
    <n v="73"/>
    <s v="-"/>
    <n v="3"/>
    <n v="2"/>
    <n v="5"/>
    <n v="11"/>
    <n v="1"/>
    <n v="3"/>
    <n v="11"/>
    <n v="19"/>
    <n v="0"/>
    <n v="0"/>
    <s v="-"/>
    <s v="-"/>
    <s v="-"/>
    <s v="-"/>
    <s v="-"/>
    <m/>
    <m/>
    <m/>
    <m/>
    <m/>
    <m/>
    <m/>
    <m/>
    <n v="1"/>
  </r>
  <r>
    <x v="0"/>
    <x v="11"/>
    <x v="2"/>
    <x v="0"/>
    <x v="3"/>
    <n v="161"/>
    <n v="44"/>
    <n v="51"/>
    <n v="13"/>
    <s v="-"/>
    <n v="4"/>
    <n v="2"/>
    <n v="3"/>
    <n v="5"/>
    <n v="1"/>
    <n v="1"/>
    <n v="6"/>
    <n v="31"/>
    <n v="0"/>
    <n v="0"/>
    <s v="-"/>
    <s v="-"/>
    <s v="-"/>
    <s v="-"/>
    <s v="-"/>
    <m/>
    <m/>
    <m/>
    <m/>
    <m/>
    <m/>
    <m/>
    <m/>
    <n v="0"/>
  </r>
  <r>
    <x v="0"/>
    <x v="11"/>
    <x v="2"/>
    <x v="1"/>
    <x v="0"/>
    <n v="85"/>
    <n v="27"/>
    <n v="28"/>
    <n v="12"/>
    <s v="-"/>
    <n v="2"/>
    <n v="2"/>
    <n v="2"/>
    <n v="2"/>
    <n v="1"/>
    <n v="3"/>
    <n v="4"/>
    <n v="1"/>
    <n v="0"/>
    <n v="0"/>
    <s v="-"/>
    <s v="-"/>
    <s v="-"/>
    <s v="-"/>
    <s v="-"/>
    <m/>
    <m/>
    <m/>
    <m/>
    <m/>
    <m/>
    <m/>
    <m/>
    <n v="1"/>
  </r>
  <r>
    <x v="0"/>
    <x v="11"/>
    <x v="2"/>
    <x v="1"/>
    <x v="1"/>
    <n v="446"/>
    <n v="120"/>
    <n v="131"/>
    <n v="86"/>
    <s v="-"/>
    <n v="7"/>
    <n v="4"/>
    <n v="8"/>
    <n v="16"/>
    <n v="2"/>
    <n v="4"/>
    <n v="17"/>
    <n v="50"/>
    <n v="0"/>
    <n v="0"/>
    <s v="-"/>
    <s v="-"/>
    <s v="-"/>
    <s v="-"/>
    <s v="-"/>
    <m/>
    <m/>
    <m/>
    <m/>
    <m/>
    <m/>
    <m/>
    <m/>
    <n v="1"/>
  </r>
  <r>
    <x v="0"/>
    <x v="11"/>
    <x v="2"/>
    <x v="1"/>
    <x v="2"/>
    <n v="285"/>
    <n v="76"/>
    <n v="80"/>
    <n v="73"/>
    <s v="-"/>
    <n v="3"/>
    <n v="2"/>
    <n v="5"/>
    <n v="11"/>
    <n v="1"/>
    <n v="3"/>
    <n v="11"/>
    <n v="19"/>
    <n v="0"/>
    <n v="0"/>
    <s v="-"/>
    <s v="-"/>
    <s v="-"/>
    <s v="-"/>
    <s v="-"/>
    <m/>
    <m/>
    <m/>
    <m/>
    <m/>
    <m/>
    <m/>
    <m/>
    <n v="1"/>
  </r>
  <r>
    <x v="0"/>
    <x v="11"/>
    <x v="2"/>
    <x v="1"/>
    <x v="3"/>
    <n v="161"/>
    <n v="44"/>
    <n v="51"/>
    <n v="13"/>
    <s v="-"/>
    <n v="4"/>
    <n v="2"/>
    <n v="3"/>
    <n v="5"/>
    <n v="1"/>
    <n v="1"/>
    <n v="6"/>
    <n v="31"/>
    <n v="0"/>
    <n v="0"/>
    <s v="-"/>
    <s v="-"/>
    <s v="-"/>
    <s v="-"/>
    <s v="-"/>
    <m/>
    <m/>
    <m/>
    <m/>
    <m/>
    <m/>
    <m/>
    <m/>
    <n v="0"/>
  </r>
  <r>
    <x v="0"/>
    <x v="11"/>
    <x v="2"/>
    <x v="2"/>
    <x v="0"/>
    <n v="0"/>
    <n v="0"/>
    <n v="0"/>
    <n v="0"/>
    <s v="-"/>
    <n v="0"/>
    <n v="0"/>
    <n v="0"/>
    <n v="0"/>
    <n v="0"/>
    <n v="0"/>
    <n v="0"/>
    <n v="0"/>
    <n v="0"/>
    <n v="0"/>
    <s v="-"/>
    <s v="-"/>
    <s v="-"/>
    <s v="-"/>
    <s v="-"/>
    <m/>
    <m/>
    <m/>
    <m/>
    <m/>
    <m/>
    <m/>
    <m/>
    <n v="0"/>
  </r>
  <r>
    <x v="0"/>
    <x v="11"/>
    <x v="2"/>
    <x v="2"/>
    <x v="1"/>
    <n v="0"/>
    <n v="0"/>
    <n v="0"/>
    <n v="0"/>
    <s v="-"/>
    <n v="0"/>
    <n v="0"/>
    <n v="0"/>
    <n v="0"/>
    <n v="0"/>
    <n v="0"/>
    <n v="0"/>
    <n v="0"/>
    <n v="0"/>
    <n v="0"/>
    <s v="-"/>
    <s v="-"/>
    <s v="-"/>
    <s v="-"/>
    <s v="-"/>
    <m/>
    <m/>
    <m/>
    <m/>
    <m/>
    <m/>
    <m/>
    <m/>
    <n v="0"/>
  </r>
  <r>
    <x v="0"/>
    <x v="11"/>
    <x v="2"/>
    <x v="2"/>
    <x v="2"/>
    <n v="0"/>
    <n v="0"/>
    <n v="0"/>
    <n v="0"/>
    <s v="-"/>
    <n v="0"/>
    <n v="0"/>
    <n v="0"/>
    <n v="0"/>
    <n v="0"/>
    <n v="0"/>
    <n v="0"/>
    <n v="0"/>
    <n v="0"/>
    <n v="0"/>
    <s v="-"/>
    <s v="-"/>
    <s v="-"/>
    <s v="-"/>
    <s v="-"/>
    <m/>
    <m/>
    <m/>
    <m/>
    <m/>
    <m/>
    <m/>
    <m/>
    <n v="0"/>
  </r>
  <r>
    <x v="0"/>
    <x v="11"/>
    <x v="2"/>
    <x v="2"/>
    <x v="3"/>
    <n v="0"/>
    <n v="0"/>
    <n v="0"/>
    <n v="0"/>
    <s v="-"/>
    <n v="0"/>
    <n v="0"/>
    <n v="0"/>
    <n v="0"/>
    <n v="0"/>
    <n v="0"/>
    <n v="0"/>
    <n v="0"/>
    <n v="0"/>
    <n v="0"/>
    <s v="-"/>
    <s v="-"/>
    <s v="-"/>
    <s v="-"/>
    <s v="-"/>
    <m/>
    <m/>
    <m/>
    <m/>
    <m/>
    <m/>
    <m/>
    <m/>
    <n v="0"/>
  </r>
  <r>
    <x v="0"/>
    <x v="11"/>
    <x v="3"/>
    <x v="0"/>
    <x v="0"/>
    <s v="-"/>
    <s v="-"/>
    <s v="-"/>
    <s v="-"/>
    <s v="-"/>
    <s v="-"/>
    <s v="-"/>
    <s v="-"/>
    <s v="-"/>
    <s v="-"/>
    <s v="-"/>
    <s v="-"/>
    <s v="-"/>
    <s v="-"/>
    <s v="-"/>
    <s v="-"/>
    <s v="-"/>
    <s v="-"/>
    <s v="-"/>
    <s v="-"/>
    <m/>
    <m/>
    <m/>
    <m/>
    <m/>
    <m/>
    <m/>
    <m/>
    <s v="-"/>
  </r>
  <r>
    <x v="0"/>
    <x v="11"/>
    <x v="3"/>
    <x v="0"/>
    <x v="1"/>
    <s v="-"/>
    <s v="-"/>
    <s v="-"/>
    <s v="-"/>
    <s v="-"/>
    <s v="-"/>
    <s v="-"/>
    <s v="-"/>
    <s v="-"/>
    <s v="-"/>
    <s v="-"/>
    <s v="-"/>
    <s v="-"/>
    <s v="-"/>
    <s v="-"/>
    <s v="-"/>
    <s v="-"/>
    <s v="-"/>
    <s v="-"/>
    <s v="-"/>
    <m/>
    <m/>
    <m/>
    <m/>
    <m/>
    <m/>
    <m/>
    <m/>
    <s v="-"/>
  </r>
  <r>
    <x v="0"/>
    <x v="11"/>
    <x v="3"/>
    <x v="0"/>
    <x v="2"/>
    <s v="-"/>
    <s v="-"/>
    <s v="-"/>
    <s v="-"/>
    <s v="-"/>
    <s v="-"/>
    <s v="-"/>
    <s v="-"/>
    <s v="-"/>
    <s v="-"/>
    <s v="-"/>
    <s v="-"/>
    <s v="-"/>
    <s v="-"/>
    <s v="-"/>
    <s v="-"/>
    <s v="-"/>
    <s v="-"/>
    <s v="-"/>
    <s v="-"/>
    <m/>
    <m/>
    <m/>
    <m/>
    <m/>
    <m/>
    <m/>
    <m/>
    <s v="-"/>
  </r>
  <r>
    <x v="0"/>
    <x v="11"/>
    <x v="3"/>
    <x v="0"/>
    <x v="3"/>
    <s v="-"/>
    <s v="-"/>
    <s v="-"/>
    <s v="-"/>
    <s v="-"/>
    <s v="-"/>
    <s v="-"/>
    <s v="-"/>
    <s v="-"/>
    <s v="-"/>
    <s v="-"/>
    <s v="-"/>
    <s v="-"/>
    <s v="-"/>
    <s v="-"/>
    <s v="-"/>
    <s v="-"/>
    <s v="-"/>
    <s v="-"/>
    <s v="-"/>
    <m/>
    <m/>
    <m/>
    <m/>
    <m/>
    <m/>
    <m/>
    <m/>
    <s v="-"/>
  </r>
  <r>
    <x v="0"/>
    <x v="12"/>
    <x v="0"/>
    <x v="0"/>
    <x v="0"/>
    <n v="37"/>
    <n v="11"/>
    <n v="11"/>
    <n v="3"/>
    <s v="-"/>
    <n v="0"/>
    <n v="3"/>
    <n v="1"/>
    <n v="2"/>
    <n v="0"/>
    <n v="1"/>
    <n v="2"/>
    <n v="1"/>
    <n v="1"/>
    <n v="0"/>
    <s v="-"/>
    <s v="-"/>
    <s v="-"/>
    <s v="-"/>
    <s v="-"/>
    <m/>
    <m/>
    <m/>
    <m/>
    <m/>
    <m/>
    <m/>
    <m/>
    <n v="1"/>
  </r>
  <r>
    <x v="0"/>
    <x v="12"/>
    <x v="0"/>
    <x v="0"/>
    <x v="1"/>
    <n v="221"/>
    <n v="95"/>
    <n v="60"/>
    <n v="4"/>
    <s v="-"/>
    <n v="0"/>
    <n v="6"/>
    <n v="2"/>
    <n v="12"/>
    <n v="0"/>
    <n v="15"/>
    <n v="8"/>
    <n v="2"/>
    <n v="2"/>
    <n v="0"/>
    <s v="-"/>
    <s v="-"/>
    <s v="-"/>
    <s v="-"/>
    <s v="-"/>
    <m/>
    <m/>
    <m/>
    <m/>
    <m/>
    <m/>
    <m/>
    <m/>
    <n v="15"/>
  </r>
  <r>
    <x v="0"/>
    <x v="12"/>
    <x v="0"/>
    <x v="0"/>
    <x v="2"/>
    <n v="123"/>
    <n v="54"/>
    <n v="38"/>
    <n v="3"/>
    <s v="-"/>
    <n v="0"/>
    <n v="2"/>
    <n v="2"/>
    <n v="4"/>
    <n v="0"/>
    <n v="9"/>
    <n v="5"/>
    <n v="1"/>
    <n v="1"/>
    <n v="0"/>
    <s v="-"/>
    <s v="-"/>
    <s v="-"/>
    <s v="-"/>
    <s v="-"/>
    <m/>
    <m/>
    <m/>
    <m/>
    <m/>
    <m/>
    <m/>
    <m/>
    <n v="4"/>
  </r>
  <r>
    <x v="0"/>
    <x v="12"/>
    <x v="0"/>
    <x v="0"/>
    <x v="3"/>
    <n v="98"/>
    <n v="41"/>
    <n v="22"/>
    <n v="1"/>
    <s v="-"/>
    <n v="0"/>
    <n v="4"/>
    <n v="0"/>
    <n v="8"/>
    <n v="0"/>
    <n v="6"/>
    <n v="3"/>
    <n v="1"/>
    <n v="1"/>
    <n v="0"/>
    <s v="-"/>
    <s v="-"/>
    <s v="-"/>
    <s v="-"/>
    <s v="-"/>
    <m/>
    <m/>
    <m/>
    <m/>
    <m/>
    <m/>
    <m/>
    <m/>
    <n v="11"/>
  </r>
  <r>
    <x v="0"/>
    <x v="12"/>
    <x v="1"/>
    <x v="0"/>
    <x v="0"/>
    <n v="17"/>
    <n v="6"/>
    <n v="3"/>
    <n v="2"/>
    <s v="-"/>
    <n v="0"/>
    <n v="2"/>
    <n v="0"/>
    <n v="1"/>
    <n v="0"/>
    <n v="0"/>
    <n v="2"/>
    <n v="0"/>
    <n v="1"/>
    <n v="0"/>
    <s v="-"/>
    <s v="-"/>
    <s v="-"/>
    <s v="-"/>
    <s v="-"/>
    <m/>
    <m/>
    <m/>
    <m/>
    <m/>
    <m/>
    <m/>
    <m/>
    <n v="0"/>
  </r>
  <r>
    <x v="0"/>
    <x v="12"/>
    <x v="1"/>
    <x v="0"/>
    <x v="1"/>
    <n v="50"/>
    <n v="15"/>
    <n v="12"/>
    <n v="2"/>
    <s v="-"/>
    <n v="0"/>
    <n v="4"/>
    <n v="0"/>
    <n v="7"/>
    <n v="0"/>
    <n v="0"/>
    <n v="8"/>
    <n v="0"/>
    <n v="2"/>
    <n v="0"/>
    <s v="-"/>
    <s v="-"/>
    <s v="-"/>
    <s v="-"/>
    <s v="-"/>
    <m/>
    <m/>
    <m/>
    <m/>
    <m/>
    <m/>
    <m/>
    <m/>
    <n v="0"/>
  </r>
  <r>
    <x v="0"/>
    <x v="12"/>
    <x v="1"/>
    <x v="0"/>
    <x v="2"/>
    <n v="21"/>
    <n v="7"/>
    <n v="3"/>
    <n v="2"/>
    <s v="-"/>
    <n v="0"/>
    <n v="2"/>
    <n v="0"/>
    <n v="1"/>
    <n v="0"/>
    <n v="0"/>
    <n v="5"/>
    <n v="0"/>
    <n v="1"/>
    <n v="0"/>
    <s v="-"/>
    <s v="-"/>
    <s v="-"/>
    <s v="-"/>
    <s v="-"/>
    <m/>
    <m/>
    <m/>
    <m/>
    <m/>
    <m/>
    <m/>
    <m/>
    <n v="0"/>
  </r>
  <r>
    <x v="0"/>
    <x v="12"/>
    <x v="1"/>
    <x v="0"/>
    <x v="3"/>
    <n v="29"/>
    <n v="8"/>
    <n v="9"/>
    <n v="0"/>
    <s v="-"/>
    <n v="0"/>
    <n v="2"/>
    <n v="0"/>
    <n v="6"/>
    <n v="0"/>
    <n v="0"/>
    <n v="3"/>
    <n v="0"/>
    <n v="1"/>
    <n v="0"/>
    <s v="-"/>
    <s v="-"/>
    <s v="-"/>
    <s v="-"/>
    <s v="-"/>
    <m/>
    <m/>
    <m/>
    <m/>
    <m/>
    <m/>
    <m/>
    <m/>
    <n v="0"/>
  </r>
  <r>
    <x v="0"/>
    <x v="12"/>
    <x v="2"/>
    <x v="0"/>
    <x v="0"/>
    <n v="20"/>
    <n v="5"/>
    <n v="8"/>
    <n v="1"/>
    <s v="-"/>
    <n v="0"/>
    <n v="1"/>
    <n v="1"/>
    <n v="1"/>
    <n v="0"/>
    <n v="1"/>
    <n v="0"/>
    <n v="1"/>
    <n v="0"/>
    <n v="0"/>
    <s v="-"/>
    <s v="-"/>
    <s v="-"/>
    <s v="-"/>
    <s v="-"/>
    <m/>
    <m/>
    <m/>
    <m/>
    <m/>
    <m/>
    <m/>
    <m/>
    <n v="1"/>
  </r>
  <r>
    <x v="0"/>
    <x v="12"/>
    <x v="2"/>
    <x v="0"/>
    <x v="1"/>
    <n v="171"/>
    <n v="80"/>
    <n v="48"/>
    <n v="2"/>
    <s v="-"/>
    <n v="0"/>
    <n v="2"/>
    <n v="2"/>
    <n v="5"/>
    <n v="0"/>
    <n v="15"/>
    <n v="0"/>
    <n v="2"/>
    <n v="0"/>
    <n v="0"/>
    <s v="-"/>
    <s v="-"/>
    <s v="-"/>
    <s v="-"/>
    <s v="-"/>
    <m/>
    <m/>
    <m/>
    <m/>
    <m/>
    <m/>
    <m/>
    <m/>
    <n v="15"/>
  </r>
  <r>
    <x v="0"/>
    <x v="12"/>
    <x v="2"/>
    <x v="0"/>
    <x v="2"/>
    <n v="102"/>
    <n v="47"/>
    <n v="35"/>
    <n v="1"/>
    <s v="-"/>
    <n v="0"/>
    <n v="0"/>
    <n v="2"/>
    <n v="3"/>
    <n v="0"/>
    <n v="9"/>
    <n v="0"/>
    <n v="1"/>
    <n v="0"/>
    <n v="0"/>
    <s v="-"/>
    <s v="-"/>
    <s v="-"/>
    <s v="-"/>
    <s v="-"/>
    <m/>
    <m/>
    <m/>
    <m/>
    <m/>
    <m/>
    <m/>
    <m/>
    <n v="4"/>
  </r>
  <r>
    <x v="0"/>
    <x v="12"/>
    <x v="2"/>
    <x v="0"/>
    <x v="3"/>
    <n v="69"/>
    <n v="33"/>
    <n v="13"/>
    <n v="1"/>
    <s v="-"/>
    <n v="0"/>
    <n v="2"/>
    <n v="0"/>
    <n v="2"/>
    <n v="0"/>
    <n v="6"/>
    <n v="0"/>
    <n v="1"/>
    <n v="0"/>
    <n v="0"/>
    <s v="-"/>
    <s v="-"/>
    <s v="-"/>
    <s v="-"/>
    <s v="-"/>
    <m/>
    <m/>
    <m/>
    <m/>
    <m/>
    <m/>
    <m/>
    <m/>
    <n v="11"/>
  </r>
  <r>
    <x v="0"/>
    <x v="12"/>
    <x v="2"/>
    <x v="1"/>
    <x v="0"/>
    <n v="19"/>
    <n v="5"/>
    <n v="7"/>
    <n v="1"/>
    <s v="-"/>
    <n v="0"/>
    <n v="1"/>
    <n v="1"/>
    <n v="1"/>
    <n v="0"/>
    <n v="1"/>
    <n v="0"/>
    <n v="1"/>
    <n v="0"/>
    <n v="0"/>
    <s v="-"/>
    <s v="-"/>
    <s v="-"/>
    <s v="-"/>
    <s v="-"/>
    <m/>
    <m/>
    <m/>
    <m/>
    <m/>
    <m/>
    <m/>
    <m/>
    <n v="1"/>
  </r>
  <r>
    <x v="0"/>
    <x v="12"/>
    <x v="2"/>
    <x v="1"/>
    <x v="1"/>
    <n v="163"/>
    <n v="80"/>
    <n v="40"/>
    <n v="2"/>
    <s v="-"/>
    <n v="0"/>
    <n v="2"/>
    <n v="2"/>
    <n v="5"/>
    <n v="0"/>
    <n v="15"/>
    <n v="0"/>
    <n v="2"/>
    <n v="0"/>
    <n v="0"/>
    <s v="-"/>
    <s v="-"/>
    <s v="-"/>
    <s v="-"/>
    <s v="-"/>
    <m/>
    <m/>
    <m/>
    <m/>
    <m/>
    <m/>
    <m/>
    <m/>
    <n v="15"/>
  </r>
  <r>
    <x v="0"/>
    <x v="12"/>
    <x v="2"/>
    <x v="1"/>
    <x v="2"/>
    <n v="97"/>
    <n v="47"/>
    <n v="30"/>
    <n v="1"/>
    <s v="-"/>
    <n v="0"/>
    <n v="0"/>
    <n v="2"/>
    <n v="3"/>
    <n v="0"/>
    <n v="9"/>
    <n v="0"/>
    <n v="1"/>
    <n v="0"/>
    <n v="0"/>
    <s v="-"/>
    <s v="-"/>
    <s v="-"/>
    <s v="-"/>
    <s v="-"/>
    <m/>
    <m/>
    <m/>
    <m/>
    <m/>
    <m/>
    <m/>
    <m/>
    <n v="4"/>
  </r>
  <r>
    <x v="0"/>
    <x v="12"/>
    <x v="2"/>
    <x v="1"/>
    <x v="3"/>
    <n v="66"/>
    <n v="33"/>
    <n v="10"/>
    <n v="1"/>
    <s v="-"/>
    <n v="0"/>
    <n v="2"/>
    <n v="0"/>
    <n v="2"/>
    <n v="0"/>
    <n v="6"/>
    <n v="0"/>
    <n v="1"/>
    <n v="0"/>
    <n v="0"/>
    <s v="-"/>
    <s v="-"/>
    <s v="-"/>
    <s v="-"/>
    <s v="-"/>
    <m/>
    <m/>
    <m/>
    <m/>
    <m/>
    <m/>
    <m/>
    <m/>
    <n v="11"/>
  </r>
  <r>
    <x v="0"/>
    <x v="12"/>
    <x v="2"/>
    <x v="2"/>
    <x v="0"/>
    <n v="1"/>
    <n v="0"/>
    <n v="1"/>
    <n v="0"/>
    <s v="-"/>
    <n v="0"/>
    <n v="0"/>
    <n v="0"/>
    <n v="0"/>
    <n v="0"/>
    <n v="0"/>
    <n v="0"/>
    <n v="0"/>
    <n v="0"/>
    <n v="0"/>
    <s v="-"/>
    <s v="-"/>
    <s v="-"/>
    <s v="-"/>
    <s v="-"/>
    <m/>
    <m/>
    <m/>
    <m/>
    <m/>
    <m/>
    <m/>
    <m/>
    <n v="0"/>
  </r>
  <r>
    <x v="0"/>
    <x v="12"/>
    <x v="2"/>
    <x v="2"/>
    <x v="1"/>
    <n v="8"/>
    <n v="0"/>
    <n v="8"/>
    <n v="0"/>
    <s v="-"/>
    <n v="0"/>
    <n v="0"/>
    <n v="0"/>
    <n v="0"/>
    <n v="0"/>
    <n v="0"/>
    <n v="0"/>
    <n v="0"/>
    <n v="0"/>
    <n v="0"/>
    <s v="-"/>
    <s v="-"/>
    <s v="-"/>
    <s v="-"/>
    <s v="-"/>
    <m/>
    <m/>
    <m/>
    <m/>
    <m/>
    <m/>
    <m/>
    <m/>
    <n v="0"/>
  </r>
  <r>
    <x v="0"/>
    <x v="12"/>
    <x v="2"/>
    <x v="2"/>
    <x v="2"/>
    <n v="5"/>
    <n v="0"/>
    <n v="5"/>
    <n v="0"/>
    <s v="-"/>
    <n v="0"/>
    <n v="0"/>
    <n v="0"/>
    <n v="0"/>
    <n v="0"/>
    <n v="0"/>
    <n v="0"/>
    <n v="0"/>
    <n v="0"/>
    <n v="0"/>
    <s v="-"/>
    <s v="-"/>
    <s v="-"/>
    <s v="-"/>
    <s v="-"/>
    <m/>
    <m/>
    <m/>
    <m/>
    <m/>
    <m/>
    <m/>
    <m/>
    <n v="0"/>
  </r>
  <r>
    <x v="0"/>
    <x v="12"/>
    <x v="2"/>
    <x v="2"/>
    <x v="3"/>
    <n v="3"/>
    <n v="0"/>
    <n v="3"/>
    <n v="0"/>
    <s v="-"/>
    <n v="0"/>
    <n v="0"/>
    <n v="0"/>
    <n v="0"/>
    <n v="0"/>
    <n v="0"/>
    <n v="0"/>
    <n v="0"/>
    <n v="0"/>
    <n v="0"/>
    <s v="-"/>
    <s v="-"/>
    <s v="-"/>
    <s v="-"/>
    <s v="-"/>
    <m/>
    <m/>
    <m/>
    <m/>
    <m/>
    <m/>
    <m/>
    <m/>
    <n v="0"/>
  </r>
  <r>
    <x v="0"/>
    <x v="12"/>
    <x v="3"/>
    <x v="0"/>
    <x v="0"/>
    <s v="-"/>
    <s v="-"/>
    <s v="-"/>
    <s v="-"/>
    <s v="-"/>
    <s v="-"/>
    <s v="-"/>
    <s v="-"/>
    <s v="-"/>
    <s v="-"/>
    <s v="-"/>
    <s v="-"/>
    <s v="-"/>
    <s v="-"/>
    <s v="-"/>
    <s v="-"/>
    <s v="-"/>
    <s v="-"/>
    <s v="-"/>
    <s v="-"/>
    <m/>
    <m/>
    <m/>
    <m/>
    <m/>
    <m/>
    <m/>
    <m/>
    <s v="-"/>
  </r>
  <r>
    <x v="0"/>
    <x v="12"/>
    <x v="3"/>
    <x v="0"/>
    <x v="1"/>
    <s v="-"/>
    <s v="-"/>
    <s v="-"/>
    <s v="-"/>
    <s v="-"/>
    <s v="-"/>
    <s v="-"/>
    <s v="-"/>
    <s v="-"/>
    <s v="-"/>
    <s v="-"/>
    <s v="-"/>
    <s v="-"/>
    <s v="-"/>
    <s v="-"/>
    <s v="-"/>
    <s v="-"/>
    <s v="-"/>
    <s v="-"/>
    <s v="-"/>
    <m/>
    <m/>
    <m/>
    <m/>
    <m/>
    <m/>
    <m/>
    <m/>
    <s v="-"/>
  </r>
  <r>
    <x v="0"/>
    <x v="12"/>
    <x v="3"/>
    <x v="0"/>
    <x v="2"/>
    <s v="-"/>
    <s v="-"/>
    <s v="-"/>
    <s v="-"/>
    <s v="-"/>
    <s v="-"/>
    <s v="-"/>
    <s v="-"/>
    <s v="-"/>
    <s v="-"/>
    <s v="-"/>
    <s v="-"/>
    <s v="-"/>
    <s v="-"/>
    <s v="-"/>
    <s v="-"/>
    <s v="-"/>
    <s v="-"/>
    <s v="-"/>
    <s v="-"/>
    <m/>
    <m/>
    <m/>
    <m/>
    <m/>
    <m/>
    <m/>
    <m/>
    <s v="-"/>
  </r>
  <r>
    <x v="0"/>
    <x v="12"/>
    <x v="3"/>
    <x v="0"/>
    <x v="3"/>
    <s v="-"/>
    <s v="-"/>
    <s v="-"/>
    <s v="-"/>
    <s v="-"/>
    <s v="-"/>
    <s v="-"/>
    <s v="-"/>
    <s v="-"/>
    <s v="-"/>
    <s v="-"/>
    <s v="-"/>
    <s v="-"/>
    <s v="-"/>
    <s v="-"/>
    <s v="-"/>
    <s v="-"/>
    <s v="-"/>
    <s v="-"/>
    <s v="-"/>
    <m/>
    <m/>
    <m/>
    <m/>
    <m/>
    <m/>
    <m/>
    <m/>
    <s v="-"/>
  </r>
  <r>
    <x v="0"/>
    <x v="13"/>
    <x v="0"/>
    <x v="0"/>
    <x v="0"/>
    <n v="225"/>
    <n v="78"/>
    <n v="42"/>
    <n v="29"/>
    <s v="-"/>
    <n v="3"/>
    <n v="8"/>
    <n v="5"/>
    <n v="7"/>
    <n v="8"/>
    <n v="8"/>
    <n v="7"/>
    <n v="10"/>
    <n v="9"/>
    <n v="8"/>
    <s v="-"/>
    <s v="-"/>
    <s v="-"/>
    <s v="-"/>
    <s v="-"/>
    <m/>
    <m/>
    <m/>
    <m/>
    <m/>
    <m/>
    <m/>
    <m/>
    <n v="3"/>
  </r>
  <r>
    <x v="0"/>
    <x v="13"/>
    <x v="0"/>
    <x v="0"/>
    <x v="1"/>
    <n v="1684"/>
    <n v="436"/>
    <n v="234"/>
    <n v="275"/>
    <s v="-"/>
    <n v="7"/>
    <n v="53"/>
    <n v="12"/>
    <n v="58"/>
    <n v="163"/>
    <n v="99"/>
    <n v="102"/>
    <n v="87"/>
    <n v="55"/>
    <n v="64"/>
    <s v="-"/>
    <s v="-"/>
    <s v="-"/>
    <s v="-"/>
    <s v="-"/>
    <m/>
    <m/>
    <m/>
    <m/>
    <m/>
    <m/>
    <m/>
    <m/>
    <n v="39"/>
  </r>
  <r>
    <x v="0"/>
    <x v="13"/>
    <x v="0"/>
    <x v="0"/>
    <x v="2"/>
    <n v="590"/>
    <n v="171"/>
    <n v="81"/>
    <n v="105"/>
    <s v="-"/>
    <n v="2"/>
    <n v="11"/>
    <n v="3"/>
    <n v="17"/>
    <n v="52"/>
    <n v="25"/>
    <n v="31"/>
    <n v="29"/>
    <n v="23"/>
    <n v="19"/>
    <s v="-"/>
    <s v="-"/>
    <s v="-"/>
    <s v="-"/>
    <s v="-"/>
    <m/>
    <m/>
    <m/>
    <m/>
    <m/>
    <m/>
    <m/>
    <m/>
    <n v="21"/>
  </r>
  <r>
    <x v="0"/>
    <x v="13"/>
    <x v="0"/>
    <x v="0"/>
    <x v="3"/>
    <n v="1094"/>
    <n v="265"/>
    <n v="153"/>
    <n v="170"/>
    <s v="-"/>
    <n v="5"/>
    <n v="42"/>
    <n v="9"/>
    <n v="41"/>
    <n v="111"/>
    <n v="74"/>
    <n v="71"/>
    <n v="58"/>
    <n v="32"/>
    <n v="45"/>
    <s v="-"/>
    <s v="-"/>
    <s v="-"/>
    <s v="-"/>
    <s v="-"/>
    <m/>
    <m/>
    <m/>
    <m/>
    <m/>
    <m/>
    <m/>
    <m/>
    <n v="18"/>
  </r>
  <r>
    <x v="0"/>
    <x v="13"/>
    <x v="1"/>
    <x v="0"/>
    <x v="0"/>
    <n v="124"/>
    <n v="44"/>
    <n v="23"/>
    <n v="16"/>
    <s v="-"/>
    <n v="2"/>
    <n v="4"/>
    <n v="5"/>
    <n v="2"/>
    <n v="2"/>
    <n v="3"/>
    <n v="4"/>
    <n v="7"/>
    <n v="5"/>
    <n v="7"/>
    <s v="-"/>
    <s v="-"/>
    <s v="-"/>
    <s v="-"/>
    <s v="-"/>
    <m/>
    <m/>
    <m/>
    <m/>
    <m/>
    <m/>
    <m/>
    <m/>
    <n v="0"/>
  </r>
  <r>
    <x v="0"/>
    <x v="13"/>
    <x v="1"/>
    <x v="0"/>
    <x v="1"/>
    <n v="339"/>
    <n v="102"/>
    <n v="55"/>
    <n v="45"/>
    <s v="-"/>
    <n v="4"/>
    <n v="13"/>
    <n v="12"/>
    <n v="9"/>
    <n v="15"/>
    <n v="3"/>
    <n v="12"/>
    <n v="26"/>
    <n v="19"/>
    <n v="24"/>
    <s v="-"/>
    <s v="-"/>
    <s v="-"/>
    <s v="-"/>
    <s v="-"/>
    <m/>
    <m/>
    <m/>
    <m/>
    <m/>
    <m/>
    <m/>
    <m/>
    <n v="0"/>
  </r>
  <r>
    <x v="0"/>
    <x v="13"/>
    <x v="1"/>
    <x v="0"/>
    <x v="2"/>
    <n v="101"/>
    <n v="36"/>
    <n v="10"/>
    <n v="15"/>
    <s v="-"/>
    <n v="1"/>
    <n v="2"/>
    <n v="3"/>
    <n v="3"/>
    <n v="2"/>
    <n v="1"/>
    <n v="3"/>
    <n v="8"/>
    <n v="11"/>
    <n v="6"/>
    <s v="-"/>
    <s v="-"/>
    <s v="-"/>
    <s v="-"/>
    <s v="-"/>
    <m/>
    <m/>
    <m/>
    <m/>
    <m/>
    <m/>
    <m/>
    <m/>
    <n v="0"/>
  </r>
  <r>
    <x v="0"/>
    <x v="13"/>
    <x v="1"/>
    <x v="0"/>
    <x v="3"/>
    <n v="238"/>
    <n v="66"/>
    <n v="45"/>
    <n v="30"/>
    <s v="-"/>
    <n v="3"/>
    <n v="11"/>
    <n v="9"/>
    <n v="6"/>
    <n v="13"/>
    <n v="2"/>
    <n v="9"/>
    <n v="18"/>
    <n v="8"/>
    <n v="18"/>
    <s v="-"/>
    <s v="-"/>
    <s v="-"/>
    <s v="-"/>
    <s v="-"/>
    <m/>
    <m/>
    <m/>
    <m/>
    <m/>
    <m/>
    <m/>
    <m/>
    <n v="0"/>
  </r>
  <r>
    <x v="0"/>
    <x v="13"/>
    <x v="2"/>
    <x v="0"/>
    <x v="0"/>
    <n v="101"/>
    <n v="34"/>
    <n v="19"/>
    <n v="13"/>
    <s v="-"/>
    <n v="1"/>
    <n v="4"/>
    <n v="0"/>
    <n v="5"/>
    <n v="6"/>
    <n v="5"/>
    <n v="3"/>
    <n v="3"/>
    <n v="4"/>
    <n v="1"/>
    <s v="-"/>
    <s v="-"/>
    <s v="-"/>
    <s v="-"/>
    <s v="-"/>
    <m/>
    <m/>
    <m/>
    <m/>
    <m/>
    <m/>
    <m/>
    <m/>
    <n v="3"/>
  </r>
  <r>
    <x v="0"/>
    <x v="13"/>
    <x v="2"/>
    <x v="0"/>
    <x v="1"/>
    <n v="1345"/>
    <n v="334"/>
    <n v="179"/>
    <n v="230"/>
    <s v="-"/>
    <n v="3"/>
    <n v="40"/>
    <n v="0"/>
    <n v="49"/>
    <n v="148"/>
    <n v="96"/>
    <n v="90"/>
    <n v="61"/>
    <n v="36"/>
    <n v="40"/>
    <s v="-"/>
    <s v="-"/>
    <s v="-"/>
    <s v="-"/>
    <s v="-"/>
    <m/>
    <m/>
    <m/>
    <m/>
    <m/>
    <m/>
    <m/>
    <m/>
    <n v="39"/>
  </r>
  <r>
    <x v="0"/>
    <x v="13"/>
    <x v="2"/>
    <x v="0"/>
    <x v="2"/>
    <n v="489"/>
    <n v="135"/>
    <n v="71"/>
    <n v="90"/>
    <s v="-"/>
    <n v="1"/>
    <n v="9"/>
    <n v="0"/>
    <n v="14"/>
    <n v="50"/>
    <n v="24"/>
    <n v="28"/>
    <n v="21"/>
    <n v="12"/>
    <n v="13"/>
    <s v="-"/>
    <s v="-"/>
    <s v="-"/>
    <s v="-"/>
    <s v="-"/>
    <m/>
    <m/>
    <m/>
    <m/>
    <m/>
    <m/>
    <m/>
    <m/>
    <n v="21"/>
  </r>
  <r>
    <x v="0"/>
    <x v="13"/>
    <x v="2"/>
    <x v="0"/>
    <x v="3"/>
    <n v="856"/>
    <n v="199"/>
    <n v="108"/>
    <n v="140"/>
    <s v="-"/>
    <n v="2"/>
    <n v="31"/>
    <n v="0"/>
    <n v="35"/>
    <n v="98"/>
    <n v="72"/>
    <n v="62"/>
    <n v="40"/>
    <n v="24"/>
    <n v="27"/>
    <s v="-"/>
    <s v="-"/>
    <s v="-"/>
    <s v="-"/>
    <s v="-"/>
    <m/>
    <m/>
    <m/>
    <m/>
    <m/>
    <m/>
    <m/>
    <m/>
    <n v="18"/>
  </r>
  <r>
    <x v="0"/>
    <x v="13"/>
    <x v="2"/>
    <x v="1"/>
    <x v="0"/>
    <n v="99"/>
    <n v="34"/>
    <n v="18"/>
    <n v="13"/>
    <s v="-"/>
    <n v="1"/>
    <n v="4"/>
    <n v="0"/>
    <n v="5"/>
    <n v="5"/>
    <n v="5"/>
    <n v="3"/>
    <n v="3"/>
    <n v="4"/>
    <n v="1"/>
    <s v="-"/>
    <s v="-"/>
    <s v="-"/>
    <s v="-"/>
    <s v="-"/>
    <m/>
    <m/>
    <m/>
    <m/>
    <m/>
    <m/>
    <m/>
    <m/>
    <n v="3"/>
  </r>
  <r>
    <x v="0"/>
    <x v="13"/>
    <x v="2"/>
    <x v="1"/>
    <x v="1"/>
    <n v="1333"/>
    <n v="334"/>
    <n v="169"/>
    <n v="230"/>
    <s v="-"/>
    <n v="3"/>
    <n v="40"/>
    <n v="0"/>
    <n v="49"/>
    <n v="146"/>
    <n v="96"/>
    <n v="90"/>
    <n v="61"/>
    <n v="36"/>
    <n v="40"/>
    <s v="-"/>
    <s v="-"/>
    <s v="-"/>
    <s v="-"/>
    <s v="-"/>
    <m/>
    <m/>
    <m/>
    <m/>
    <m/>
    <m/>
    <m/>
    <m/>
    <n v="39"/>
  </r>
  <r>
    <x v="0"/>
    <x v="13"/>
    <x v="2"/>
    <x v="1"/>
    <x v="2"/>
    <n v="485"/>
    <n v="135"/>
    <n v="69"/>
    <n v="90"/>
    <s v="-"/>
    <n v="1"/>
    <n v="9"/>
    <n v="0"/>
    <n v="14"/>
    <n v="48"/>
    <n v="24"/>
    <n v="28"/>
    <n v="21"/>
    <n v="12"/>
    <n v="13"/>
    <s v="-"/>
    <s v="-"/>
    <s v="-"/>
    <s v="-"/>
    <s v="-"/>
    <m/>
    <m/>
    <m/>
    <m/>
    <m/>
    <m/>
    <m/>
    <m/>
    <n v="21"/>
  </r>
  <r>
    <x v="0"/>
    <x v="13"/>
    <x v="2"/>
    <x v="1"/>
    <x v="3"/>
    <n v="848"/>
    <n v="199"/>
    <n v="100"/>
    <n v="140"/>
    <s v="-"/>
    <n v="2"/>
    <n v="31"/>
    <n v="0"/>
    <n v="35"/>
    <n v="98"/>
    <n v="72"/>
    <n v="62"/>
    <n v="40"/>
    <n v="24"/>
    <n v="27"/>
    <s v="-"/>
    <s v="-"/>
    <s v="-"/>
    <s v="-"/>
    <s v="-"/>
    <m/>
    <m/>
    <m/>
    <m/>
    <m/>
    <m/>
    <m/>
    <m/>
    <n v="18"/>
  </r>
  <r>
    <x v="0"/>
    <x v="13"/>
    <x v="2"/>
    <x v="2"/>
    <x v="0"/>
    <n v="2"/>
    <n v="0"/>
    <n v="1"/>
    <n v="0"/>
    <s v="-"/>
    <n v="0"/>
    <n v="0"/>
    <n v="0"/>
    <n v="0"/>
    <n v="1"/>
    <n v="0"/>
    <n v="0"/>
    <n v="0"/>
    <n v="0"/>
    <n v="0"/>
    <s v="-"/>
    <s v="-"/>
    <s v="-"/>
    <s v="-"/>
    <s v="-"/>
    <m/>
    <m/>
    <m/>
    <m/>
    <m/>
    <m/>
    <m/>
    <m/>
    <n v="0"/>
  </r>
  <r>
    <x v="0"/>
    <x v="13"/>
    <x v="2"/>
    <x v="2"/>
    <x v="1"/>
    <n v="12"/>
    <n v="0"/>
    <n v="10"/>
    <n v="0"/>
    <s v="-"/>
    <n v="0"/>
    <n v="0"/>
    <n v="0"/>
    <n v="0"/>
    <n v="2"/>
    <n v="0"/>
    <n v="0"/>
    <n v="0"/>
    <n v="0"/>
    <n v="0"/>
    <s v="-"/>
    <s v="-"/>
    <s v="-"/>
    <s v="-"/>
    <s v="-"/>
    <m/>
    <m/>
    <m/>
    <m/>
    <m/>
    <m/>
    <m/>
    <m/>
    <n v="0"/>
  </r>
  <r>
    <x v="0"/>
    <x v="13"/>
    <x v="2"/>
    <x v="2"/>
    <x v="2"/>
    <n v="4"/>
    <n v="0"/>
    <n v="2"/>
    <n v="0"/>
    <s v="-"/>
    <n v="0"/>
    <n v="0"/>
    <n v="0"/>
    <n v="0"/>
    <n v="2"/>
    <n v="0"/>
    <n v="0"/>
    <n v="0"/>
    <n v="0"/>
    <n v="0"/>
    <s v="-"/>
    <s v="-"/>
    <s v="-"/>
    <s v="-"/>
    <s v="-"/>
    <m/>
    <m/>
    <m/>
    <m/>
    <m/>
    <m/>
    <m/>
    <m/>
    <n v="0"/>
  </r>
  <r>
    <x v="0"/>
    <x v="13"/>
    <x v="2"/>
    <x v="2"/>
    <x v="3"/>
    <n v="8"/>
    <n v="0"/>
    <n v="8"/>
    <n v="0"/>
    <s v="-"/>
    <n v="0"/>
    <n v="0"/>
    <n v="0"/>
    <n v="0"/>
    <n v="0"/>
    <n v="0"/>
    <n v="0"/>
    <n v="0"/>
    <n v="0"/>
    <n v="0"/>
    <s v="-"/>
    <s v="-"/>
    <s v="-"/>
    <s v="-"/>
    <s v="-"/>
    <m/>
    <m/>
    <m/>
    <m/>
    <m/>
    <m/>
    <m/>
    <m/>
    <n v="0"/>
  </r>
  <r>
    <x v="0"/>
    <x v="13"/>
    <x v="3"/>
    <x v="0"/>
    <x v="0"/>
    <s v="-"/>
    <s v="-"/>
    <s v="-"/>
    <s v="-"/>
    <s v="-"/>
    <s v="-"/>
    <s v="-"/>
    <s v="-"/>
    <s v="-"/>
    <s v="-"/>
    <s v="-"/>
    <s v="-"/>
    <s v="-"/>
    <s v="-"/>
    <s v="-"/>
    <s v="-"/>
    <s v="-"/>
    <s v="-"/>
    <s v="-"/>
    <s v="-"/>
    <m/>
    <m/>
    <m/>
    <m/>
    <m/>
    <m/>
    <m/>
    <m/>
    <s v="-"/>
  </r>
  <r>
    <x v="0"/>
    <x v="13"/>
    <x v="3"/>
    <x v="0"/>
    <x v="1"/>
    <s v="-"/>
    <s v="-"/>
    <s v="-"/>
    <s v="-"/>
    <s v="-"/>
    <s v="-"/>
    <s v="-"/>
    <s v="-"/>
    <s v="-"/>
    <s v="-"/>
    <s v="-"/>
    <s v="-"/>
    <s v="-"/>
    <s v="-"/>
    <s v="-"/>
    <s v="-"/>
    <s v="-"/>
    <s v="-"/>
    <s v="-"/>
    <s v="-"/>
    <m/>
    <m/>
    <m/>
    <m/>
    <m/>
    <m/>
    <m/>
    <m/>
    <s v="-"/>
  </r>
  <r>
    <x v="0"/>
    <x v="13"/>
    <x v="3"/>
    <x v="0"/>
    <x v="2"/>
    <s v="-"/>
    <s v="-"/>
    <s v="-"/>
    <s v="-"/>
    <s v="-"/>
    <s v="-"/>
    <s v="-"/>
    <s v="-"/>
    <s v="-"/>
    <s v="-"/>
    <s v="-"/>
    <s v="-"/>
    <s v="-"/>
    <s v="-"/>
    <s v="-"/>
    <s v="-"/>
    <s v="-"/>
    <s v="-"/>
    <s v="-"/>
    <s v="-"/>
    <m/>
    <m/>
    <m/>
    <m/>
    <m/>
    <m/>
    <m/>
    <m/>
    <s v="-"/>
  </r>
  <r>
    <x v="0"/>
    <x v="13"/>
    <x v="3"/>
    <x v="0"/>
    <x v="3"/>
    <s v="-"/>
    <s v="-"/>
    <s v="-"/>
    <s v="-"/>
    <s v="-"/>
    <s v="-"/>
    <s v="-"/>
    <s v="-"/>
    <s v="-"/>
    <s v="-"/>
    <s v="-"/>
    <s v="-"/>
    <s v="-"/>
    <s v="-"/>
    <s v="-"/>
    <s v="-"/>
    <s v="-"/>
    <s v="-"/>
    <s v="-"/>
    <s v="-"/>
    <m/>
    <m/>
    <m/>
    <m/>
    <m/>
    <m/>
    <m/>
    <m/>
    <s v="-"/>
  </r>
  <r>
    <x v="0"/>
    <x v="14"/>
    <x v="0"/>
    <x v="0"/>
    <x v="0"/>
    <n v="152"/>
    <n v="65"/>
    <n v="29"/>
    <n v="19"/>
    <s v="-"/>
    <n v="7"/>
    <n v="0"/>
    <n v="5"/>
    <n v="7"/>
    <n v="7"/>
    <n v="4"/>
    <n v="1"/>
    <n v="1"/>
    <n v="2"/>
    <n v="5"/>
    <s v="-"/>
    <s v="-"/>
    <s v="-"/>
    <s v="-"/>
    <s v="-"/>
    <m/>
    <m/>
    <m/>
    <m/>
    <m/>
    <m/>
    <m/>
    <m/>
    <n v="0"/>
  </r>
  <r>
    <x v="0"/>
    <x v="14"/>
    <x v="0"/>
    <x v="0"/>
    <x v="1"/>
    <n v="956"/>
    <n v="569"/>
    <n v="110"/>
    <n v="84"/>
    <s v="-"/>
    <n v="17"/>
    <n v="0"/>
    <n v="55"/>
    <n v="70"/>
    <n v="10"/>
    <n v="6"/>
    <n v="3"/>
    <n v="1"/>
    <n v="4"/>
    <n v="27"/>
    <s v="-"/>
    <s v="-"/>
    <s v="-"/>
    <s v="-"/>
    <s v="-"/>
    <m/>
    <m/>
    <m/>
    <m/>
    <m/>
    <m/>
    <m/>
    <m/>
    <n v="0"/>
  </r>
  <r>
    <x v="0"/>
    <x v="14"/>
    <x v="0"/>
    <x v="0"/>
    <x v="2"/>
    <n v="419"/>
    <n v="263"/>
    <n v="40"/>
    <n v="40"/>
    <s v="-"/>
    <n v="4"/>
    <n v="0"/>
    <n v="34"/>
    <n v="20"/>
    <n v="4"/>
    <n v="1"/>
    <n v="1"/>
    <n v="0"/>
    <n v="2"/>
    <n v="10"/>
    <s v="-"/>
    <s v="-"/>
    <s v="-"/>
    <s v="-"/>
    <s v="-"/>
    <m/>
    <m/>
    <m/>
    <m/>
    <m/>
    <m/>
    <m/>
    <m/>
    <n v="0"/>
  </r>
  <r>
    <x v="0"/>
    <x v="14"/>
    <x v="0"/>
    <x v="0"/>
    <x v="3"/>
    <n v="537"/>
    <n v="306"/>
    <n v="70"/>
    <n v="44"/>
    <s v="-"/>
    <n v="13"/>
    <n v="0"/>
    <n v="21"/>
    <n v="50"/>
    <n v="6"/>
    <n v="5"/>
    <n v="2"/>
    <n v="1"/>
    <n v="2"/>
    <n v="17"/>
    <s v="-"/>
    <s v="-"/>
    <s v="-"/>
    <s v="-"/>
    <s v="-"/>
    <m/>
    <m/>
    <m/>
    <m/>
    <m/>
    <m/>
    <m/>
    <m/>
    <n v="0"/>
  </r>
  <r>
    <x v="0"/>
    <x v="14"/>
    <x v="1"/>
    <x v="0"/>
    <x v="0"/>
    <n v="100"/>
    <n v="43"/>
    <n v="20"/>
    <n v="7"/>
    <s v="-"/>
    <n v="6"/>
    <n v="0"/>
    <n v="2"/>
    <n v="4"/>
    <n v="7"/>
    <n v="4"/>
    <n v="1"/>
    <n v="0"/>
    <n v="2"/>
    <n v="4"/>
    <s v="-"/>
    <s v="-"/>
    <s v="-"/>
    <s v="-"/>
    <s v="-"/>
    <m/>
    <m/>
    <m/>
    <m/>
    <m/>
    <m/>
    <m/>
    <m/>
    <n v="0"/>
  </r>
  <r>
    <x v="0"/>
    <x v="14"/>
    <x v="1"/>
    <x v="0"/>
    <x v="1"/>
    <n v="177"/>
    <n v="66"/>
    <n v="44"/>
    <n v="11"/>
    <s v="-"/>
    <n v="10"/>
    <n v="0"/>
    <n v="9"/>
    <n v="5"/>
    <n v="10"/>
    <n v="6"/>
    <n v="3"/>
    <n v="0"/>
    <n v="4"/>
    <n v="9"/>
    <s v="-"/>
    <s v="-"/>
    <s v="-"/>
    <s v="-"/>
    <s v="-"/>
    <m/>
    <m/>
    <m/>
    <m/>
    <m/>
    <m/>
    <m/>
    <m/>
    <n v="0"/>
  </r>
  <r>
    <x v="0"/>
    <x v="14"/>
    <x v="1"/>
    <x v="0"/>
    <x v="2"/>
    <n v="52"/>
    <n v="23"/>
    <n v="12"/>
    <n v="2"/>
    <s v="-"/>
    <n v="2"/>
    <n v="0"/>
    <n v="0"/>
    <n v="0"/>
    <n v="4"/>
    <n v="1"/>
    <n v="1"/>
    <n v="0"/>
    <n v="2"/>
    <n v="5"/>
    <s v="-"/>
    <s v="-"/>
    <s v="-"/>
    <s v="-"/>
    <s v="-"/>
    <m/>
    <m/>
    <m/>
    <m/>
    <m/>
    <m/>
    <m/>
    <m/>
    <n v="0"/>
  </r>
  <r>
    <x v="0"/>
    <x v="14"/>
    <x v="1"/>
    <x v="0"/>
    <x v="3"/>
    <n v="125"/>
    <n v="43"/>
    <n v="32"/>
    <n v="9"/>
    <s v="-"/>
    <n v="8"/>
    <n v="0"/>
    <n v="9"/>
    <n v="5"/>
    <n v="6"/>
    <n v="5"/>
    <n v="2"/>
    <n v="0"/>
    <n v="2"/>
    <n v="4"/>
    <s v="-"/>
    <s v="-"/>
    <s v="-"/>
    <s v="-"/>
    <s v="-"/>
    <m/>
    <m/>
    <m/>
    <m/>
    <m/>
    <m/>
    <m/>
    <m/>
    <n v="0"/>
  </r>
  <r>
    <x v="0"/>
    <x v="14"/>
    <x v="2"/>
    <x v="0"/>
    <x v="0"/>
    <n v="52"/>
    <n v="22"/>
    <n v="9"/>
    <n v="12"/>
    <s v="-"/>
    <n v="1"/>
    <n v="0"/>
    <n v="3"/>
    <n v="3"/>
    <n v="0"/>
    <n v="0"/>
    <n v="0"/>
    <n v="1"/>
    <n v="0"/>
    <n v="1"/>
    <s v="-"/>
    <s v="-"/>
    <s v="-"/>
    <s v="-"/>
    <s v="-"/>
    <m/>
    <m/>
    <m/>
    <m/>
    <m/>
    <m/>
    <m/>
    <m/>
    <n v="0"/>
  </r>
  <r>
    <x v="0"/>
    <x v="14"/>
    <x v="2"/>
    <x v="0"/>
    <x v="1"/>
    <n v="779"/>
    <n v="503"/>
    <n v="66"/>
    <n v="73"/>
    <s v="-"/>
    <n v="7"/>
    <n v="0"/>
    <n v="46"/>
    <n v="65"/>
    <n v="0"/>
    <n v="0"/>
    <n v="0"/>
    <n v="1"/>
    <n v="0"/>
    <n v="18"/>
    <s v="-"/>
    <s v="-"/>
    <s v="-"/>
    <s v="-"/>
    <s v="-"/>
    <m/>
    <m/>
    <m/>
    <m/>
    <m/>
    <m/>
    <m/>
    <m/>
    <n v="0"/>
  </r>
  <r>
    <x v="0"/>
    <x v="14"/>
    <x v="2"/>
    <x v="0"/>
    <x v="2"/>
    <n v="367"/>
    <n v="240"/>
    <n v="28"/>
    <n v="38"/>
    <s v="-"/>
    <n v="2"/>
    <n v="0"/>
    <n v="34"/>
    <n v="20"/>
    <n v="0"/>
    <n v="0"/>
    <n v="0"/>
    <n v="0"/>
    <n v="0"/>
    <n v="5"/>
    <s v="-"/>
    <s v="-"/>
    <s v="-"/>
    <s v="-"/>
    <s v="-"/>
    <m/>
    <m/>
    <m/>
    <m/>
    <m/>
    <m/>
    <m/>
    <m/>
    <n v="0"/>
  </r>
  <r>
    <x v="0"/>
    <x v="14"/>
    <x v="2"/>
    <x v="0"/>
    <x v="3"/>
    <n v="412"/>
    <n v="263"/>
    <n v="38"/>
    <n v="35"/>
    <s v="-"/>
    <n v="5"/>
    <n v="0"/>
    <n v="12"/>
    <n v="45"/>
    <n v="0"/>
    <n v="0"/>
    <n v="0"/>
    <n v="1"/>
    <n v="0"/>
    <n v="13"/>
    <s v="-"/>
    <s v="-"/>
    <s v="-"/>
    <s v="-"/>
    <s v="-"/>
    <m/>
    <m/>
    <m/>
    <m/>
    <m/>
    <m/>
    <m/>
    <m/>
    <n v="0"/>
  </r>
  <r>
    <x v="0"/>
    <x v="14"/>
    <x v="2"/>
    <x v="1"/>
    <x v="0"/>
    <n v="51"/>
    <n v="21"/>
    <n v="9"/>
    <n v="12"/>
    <s v="-"/>
    <n v="1"/>
    <n v="0"/>
    <n v="3"/>
    <n v="3"/>
    <n v="0"/>
    <n v="0"/>
    <n v="0"/>
    <n v="1"/>
    <n v="0"/>
    <n v="1"/>
    <s v="-"/>
    <s v="-"/>
    <s v="-"/>
    <s v="-"/>
    <s v="-"/>
    <m/>
    <m/>
    <m/>
    <m/>
    <m/>
    <m/>
    <m/>
    <m/>
    <n v="0"/>
  </r>
  <r>
    <x v="0"/>
    <x v="14"/>
    <x v="2"/>
    <x v="1"/>
    <x v="1"/>
    <n v="752"/>
    <n v="476"/>
    <n v="66"/>
    <n v="73"/>
    <s v="-"/>
    <n v="7"/>
    <n v="0"/>
    <n v="46"/>
    <n v="65"/>
    <n v="0"/>
    <n v="0"/>
    <n v="0"/>
    <n v="1"/>
    <n v="0"/>
    <n v="18"/>
    <s v="-"/>
    <s v="-"/>
    <s v="-"/>
    <s v="-"/>
    <s v="-"/>
    <m/>
    <m/>
    <m/>
    <m/>
    <m/>
    <m/>
    <m/>
    <m/>
    <n v="0"/>
  </r>
  <r>
    <x v="0"/>
    <x v="14"/>
    <x v="2"/>
    <x v="1"/>
    <x v="2"/>
    <n v="360"/>
    <n v="233"/>
    <n v="28"/>
    <n v="38"/>
    <s v="-"/>
    <n v="2"/>
    <n v="0"/>
    <n v="34"/>
    <n v="20"/>
    <n v="0"/>
    <n v="0"/>
    <n v="0"/>
    <n v="0"/>
    <n v="0"/>
    <n v="5"/>
    <s v="-"/>
    <s v="-"/>
    <s v="-"/>
    <s v="-"/>
    <s v="-"/>
    <m/>
    <m/>
    <m/>
    <m/>
    <m/>
    <m/>
    <m/>
    <m/>
    <n v="0"/>
  </r>
  <r>
    <x v="0"/>
    <x v="14"/>
    <x v="2"/>
    <x v="1"/>
    <x v="3"/>
    <n v="392"/>
    <n v="243"/>
    <n v="38"/>
    <n v="35"/>
    <s v="-"/>
    <n v="5"/>
    <n v="0"/>
    <n v="12"/>
    <n v="45"/>
    <n v="0"/>
    <n v="0"/>
    <n v="0"/>
    <n v="1"/>
    <n v="0"/>
    <n v="13"/>
    <s v="-"/>
    <s v="-"/>
    <s v="-"/>
    <s v="-"/>
    <s v="-"/>
    <m/>
    <m/>
    <m/>
    <m/>
    <m/>
    <m/>
    <m/>
    <m/>
    <n v="0"/>
  </r>
  <r>
    <x v="0"/>
    <x v="14"/>
    <x v="2"/>
    <x v="2"/>
    <x v="0"/>
    <n v="1"/>
    <n v="1"/>
    <n v="0"/>
    <n v="0"/>
    <s v="-"/>
    <n v="0"/>
    <n v="0"/>
    <n v="0"/>
    <n v="0"/>
    <n v="0"/>
    <n v="0"/>
    <n v="0"/>
    <n v="0"/>
    <n v="0"/>
    <n v="0"/>
    <s v="-"/>
    <s v="-"/>
    <s v="-"/>
    <s v="-"/>
    <s v="-"/>
    <m/>
    <m/>
    <m/>
    <m/>
    <m/>
    <m/>
    <m/>
    <m/>
    <n v="0"/>
  </r>
  <r>
    <x v="0"/>
    <x v="14"/>
    <x v="2"/>
    <x v="2"/>
    <x v="1"/>
    <n v="27"/>
    <n v="27"/>
    <n v="0"/>
    <n v="0"/>
    <s v="-"/>
    <n v="0"/>
    <n v="0"/>
    <n v="0"/>
    <n v="0"/>
    <n v="0"/>
    <n v="0"/>
    <n v="0"/>
    <n v="0"/>
    <n v="0"/>
    <n v="0"/>
    <s v="-"/>
    <s v="-"/>
    <s v="-"/>
    <s v="-"/>
    <s v="-"/>
    <m/>
    <m/>
    <m/>
    <m/>
    <m/>
    <m/>
    <m/>
    <m/>
    <n v="0"/>
  </r>
  <r>
    <x v="0"/>
    <x v="14"/>
    <x v="2"/>
    <x v="2"/>
    <x v="2"/>
    <n v="7"/>
    <n v="7"/>
    <n v="0"/>
    <n v="0"/>
    <s v="-"/>
    <n v="0"/>
    <n v="0"/>
    <n v="0"/>
    <n v="0"/>
    <n v="0"/>
    <n v="0"/>
    <n v="0"/>
    <n v="0"/>
    <n v="0"/>
    <n v="0"/>
    <s v="-"/>
    <s v="-"/>
    <s v="-"/>
    <s v="-"/>
    <s v="-"/>
    <m/>
    <m/>
    <m/>
    <m/>
    <m/>
    <m/>
    <m/>
    <m/>
    <n v="0"/>
  </r>
  <r>
    <x v="0"/>
    <x v="14"/>
    <x v="2"/>
    <x v="2"/>
    <x v="3"/>
    <n v="20"/>
    <n v="20"/>
    <n v="0"/>
    <n v="0"/>
    <s v="-"/>
    <n v="0"/>
    <n v="0"/>
    <n v="0"/>
    <n v="0"/>
    <n v="0"/>
    <n v="0"/>
    <n v="0"/>
    <n v="0"/>
    <n v="0"/>
    <n v="0"/>
    <s v="-"/>
    <s v="-"/>
    <s v="-"/>
    <s v="-"/>
    <s v="-"/>
    <m/>
    <m/>
    <m/>
    <m/>
    <m/>
    <m/>
    <m/>
    <m/>
    <n v="0"/>
  </r>
  <r>
    <x v="0"/>
    <x v="14"/>
    <x v="3"/>
    <x v="0"/>
    <x v="0"/>
    <s v="-"/>
    <s v="-"/>
    <s v="-"/>
    <s v="-"/>
    <s v="-"/>
    <s v="-"/>
    <s v="-"/>
    <s v="-"/>
    <s v="-"/>
    <s v="-"/>
    <s v="-"/>
    <s v="-"/>
    <s v="-"/>
    <s v="-"/>
    <s v="-"/>
    <s v="-"/>
    <s v="-"/>
    <s v="-"/>
    <s v="-"/>
    <s v="-"/>
    <m/>
    <m/>
    <m/>
    <m/>
    <m/>
    <m/>
    <m/>
    <m/>
    <s v="-"/>
  </r>
  <r>
    <x v="0"/>
    <x v="14"/>
    <x v="3"/>
    <x v="0"/>
    <x v="1"/>
    <s v="-"/>
    <s v="-"/>
    <s v="-"/>
    <s v="-"/>
    <s v="-"/>
    <s v="-"/>
    <s v="-"/>
    <s v="-"/>
    <s v="-"/>
    <s v="-"/>
    <s v="-"/>
    <s v="-"/>
    <s v="-"/>
    <s v="-"/>
    <s v="-"/>
    <s v="-"/>
    <s v="-"/>
    <s v="-"/>
    <s v="-"/>
    <s v="-"/>
    <m/>
    <m/>
    <m/>
    <m/>
    <m/>
    <m/>
    <m/>
    <m/>
    <s v="-"/>
  </r>
  <r>
    <x v="0"/>
    <x v="14"/>
    <x v="3"/>
    <x v="0"/>
    <x v="2"/>
    <s v="-"/>
    <s v="-"/>
    <s v="-"/>
    <s v="-"/>
    <s v="-"/>
    <s v="-"/>
    <s v="-"/>
    <s v="-"/>
    <s v="-"/>
    <s v="-"/>
    <s v="-"/>
    <s v="-"/>
    <s v="-"/>
    <s v="-"/>
    <s v="-"/>
    <s v="-"/>
    <s v="-"/>
    <s v="-"/>
    <s v="-"/>
    <s v="-"/>
    <m/>
    <m/>
    <m/>
    <m/>
    <m/>
    <m/>
    <m/>
    <m/>
    <s v="-"/>
  </r>
  <r>
    <x v="0"/>
    <x v="14"/>
    <x v="3"/>
    <x v="0"/>
    <x v="3"/>
    <s v="-"/>
    <s v="-"/>
    <s v="-"/>
    <s v="-"/>
    <s v="-"/>
    <s v="-"/>
    <s v="-"/>
    <s v="-"/>
    <s v="-"/>
    <s v="-"/>
    <s v="-"/>
    <s v="-"/>
    <s v="-"/>
    <s v="-"/>
    <s v="-"/>
    <s v="-"/>
    <s v="-"/>
    <s v="-"/>
    <s v="-"/>
    <s v="-"/>
    <m/>
    <m/>
    <m/>
    <m/>
    <m/>
    <m/>
    <m/>
    <m/>
    <s v="-"/>
  </r>
  <r>
    <x v="0"/>
    <x v="15"/>
    <x v="0"/>
    <x v="0"/>
    <x v="0"/>
    <n v="73"/>
    <n v="25"/>
    <n v="18"/>
    <n v="13"/>
    <s v="-"/>
    <n v="1"/>
    <n v="2"/>
    <n v="1"/>
    <n v="3"/>
    <n v="2"/>
    <n v="2"/>
    <n v="3"/>
    <n v="1"/>
    <n v="0"/>
    <n v="2"/>
    <s v="-"/>
    <s v="-"/>
    <s v="-"/>
    <s v="-"/>
    <s v="-"/>
    <m/>
    <m/>
    <m/>
    <m/>
    <m/>
    <m/>
    <m/>
    <m/>
    <n v="0"/>
  </r>
  <r>
    <x v="0"/>
    <x v="15"/>
    <x v="0"/>
    <x v="0"/>
    <x v="1"/>
    <n v="295"/>
    <n v="96"/>
    <n v="54"/>
    <n v="68"/>
    <s v="-"/>
    <n v="2"/>
    <n v="46"/>
    <n v="2"/>
    <n v="6"/>
    <n v="4"/>
    <n v="3"/>
    <n v="11"/>
    <n v="1"/>
    <n v="0"/>
    <n v="2"/>
    <s v="-"/>
    <s v="-"/>
    <s v="-"/>
    <s v="-"/>
    <s v="-"/>
    <m/>
    <m/>
    <m/>
    <m/>
    <m/>
    <m/>
    <m/>
    <m/>
    <n v="0"/>
  </r>
  <r>
    <x v="0"/>
    <x v="15"/>
    <x v="0"/>
    <x v="0"/>
    <x v="2"/>
    <n v="137"/>
    <n v="26"/>
    <n v="16"/>
    <n v="38"/>
    <s v="-"/>
    <n v="1"/>
    <n v="45"/>
    <n v="1"/>
    <n v="0"/>
    <n v="2"/>
    <n v="0"/>
    <n v="6"/>
    <n v="1"/>
    <n v="0"/>
    <n v="1"/>
    <s v="-"/>
    <s v="-"/>
    <s v="-"/>
    <s v="-"/>
    <s v="-"/>
    <m/>
    <m/>
    <m/>
    <m/>
    <m/>
    <m/>
    <m/>
    <m/>
    <n v="0"/>
  </r>
  <r>
    <x v="0"/>
    <x v="15"/>
    <x v="0"/>
    <x v="0"/>
    <x v="3"/>
    <n v="158"/>
    <n v="70"/>
    <n v="38"/>
    <n v="30"/>
    <s v="-"/>
    <n v="1"/>
    <n v="1"/>
    <n v="1"/>
    <n v="6"/>
    <n v="2"/>
    <n v="3"/>
    <n v="5"/>
    <n v="0"/>
    <n v="0"/>
    <n v="1"/>
    <s v="-"/>
    <s v="-"/>
    <s v="-"/>
    <s v="-"/>
    <s v="-"/>
    <m/>
    <m/>
    <m/>
    <m/>
    <m/>
    <m/>
    <m/>
    <m/>
    <n v="0"/>
  </r>
  <r>
    <x v="0"/>
    <x v="15"/>
    <x v="1"/>
    <x v="0"/>
    <x v="0"/>
    <n v="51"/>
    <n v="18"/>
    <n v="15"/>
    <n v="9"/>
    <s v="-"/>
    <n v="1"/>
    <n v="0"/>
    <n v="0"/>
    <n v="2"/>
    <n v="1"/>
    <n v="1"/>
    <n v="2"/>
    <n v="1"/>
    <n v="0"/>
    <n v="1"/>
    <s v="-"/>
    <s v="-"/>
    <s v="-"/>
    <s v="-"/>
    <s v="-"/>
    <m/>
    <m/>
    <m/>
    <m/>
    <m/>
    <m/>
    <m/>
    <m/>
    <n v="0"/>
  </r>
  <r>
    <x v="0"/>
    <x v="15"/>
    <x v="1"/>
    <x v="0"/>
    <x v="1"/>
    <n v="109"/>
    <n v="45"/>
    <n v="35"/>
    <n v="15"/>
    <s v="-"/>
    <n v="2"/>
    <n v="0"/>
    <n v="0"/>
    <n v="5"/>
    <n v="1"/>
    <n v="1"/>
    <n v="3"/>
    <n v="1"/>
    <n v="0"/>
    <n v="1"/>
    <s v="-"/>
    <s v="-"/>
    <s v="-"/>
    <s v="-"/>
    <s v="-"/>
    <m/>
    <m/>
    <m/>
    <m/>
    <m/>
    <m/>
    <m/>
    <m/>
    <n v="0"/>
  </r>
  <r>
    <x v="0"/>
    <x v="15"/>
    <x v="1"/>
    <x v="0"/>
    <x v="2"/>
    <n v="29"/>
    <n v="16"/>
    <n v="5"/>
    <n v="4"/>
    <s v="-"/>
    <n v="1"/>
    <n v="0"/>
    <n v="0"/>
    <n v="0"/>
    <n v="0"/>
    <n v="0"/>
    <n v="2"/>
    <n v="1"/>
    <n v="0"/>
    <n v="0"/>
    <s v="-"/>
    <s v="-"/>
    <s v="-"/>
    <s v="-"/>
    <s v="-"/>
    <m/>
    <m/>
    <m/>
    <m/>
    <m/>
    <m/>
    <m/>
    <m/>
    <n v="0"/>
  </r>
  <r>
    <x v="0"/>
    <x v="15"/>
    <x v="1"/>
    <x v="0"/>
    <x v="3"/>
    <n v="80"/>
    <n v="29"/>
    <n v="30"/>
    <n v="11"/>
    <s v="-"/>
    <n v="1"/>
    <n v="0"/>
    <n v="0"/>
    <n v="5"/>
    <n v="1"/>
    <n v="1"/>
    <n v="1"/>
    <n v="0"/>
    <n v="0"/>
    <n v="1"/>
    <s v="-"/>
    <s v="-"/>
    <s v="-"/>
    <s v="-"/>
    <s v="-"/>
    <m/>
    <m/>
    <m/>
    <m/>
    <m/>
    <m/>
    <m/>
    <m/>
    <n v="0"/>
  </r>
  <r>
    <x v="0"/>
    <x v="15"/>
    <x v="2"/>
    <x v="0"/>
    <x v="0"/>
    <n v="22"/>
    <n v="7"/>
    <n v="3"/>
    <n v="4"/>
    <s v="-"/>
    <n v="0"/>
    <n v="2"/>
    <n v="1"/>
    <n v="1"/>
    <n v="1"/>
    <n v="1"/>
    <n v="1"/>
    <n v="0"/>
    <n v="0"/>
    <n v="1"/>
    <s v="-"/>
    <s v="-"/>
    <s v="-"/>
    <s v="-"/>
    <s v="-"/>
    <m/>
    <m/>
    <m/>
    <m/>
    <m/>
    <m/>
    <m/>
    <m/>
    <n v="0"/>
  </r>
  <r>
    <x v="0"/>
    <x v="15"/>
    <x v="2"/>
    <x v="0"/>
    <x v="1"/>
    <n v="186"/>
    <n v="51"/>
    <n v="19"/>
    <n v="53"/>
    <s v="-"/>
    <n v="0"/>
    <n v="46"/>
    <n v="2"/>
    <n v="1"/>
    <n v="3"/>
    <n v="2"/>
    <n v="8"/>
    <n v="0"/>
    <n v="0"/>
    <n v="1"/>
    <s v="-"/>
    <s v="-"/>
    <s v="-"/>
    <s v="-"/>
    <s v="-"/>
    <m/>
    <m/>
    <m/>
    <m/>
    <m/>
    <m/>
    <m/>
    <m/>
    <n v="0"/>
  </r>
  <r>
    <x v="0"/>
    <x v="15"/>
    <x v="2"/>
    <x v="0"/>
    <x v="2"/>
    <n v="108"/>
    <n v="10"/>
    <n v="11"/>
    <n v="34"/>
    <s v="-"/>
    <n v="0"/>
    <n v="45"/>
    <n v="1"/>
    <n v="0"/>
    <n v="2"/>
    <n v="0"/>
    <n v="4"/>
    <n v="0"/>
    <n v="0"/>
    <n v="1"/>
    <s v="-"/>
    <s v="-"/>
    <s v="-"/>
    <s v="-"/>
    <s v="-"/>
    <m/>
    <m/>
    <m/>
    <m/>
    <m/>
    <m/>
    <m/>
    <m/>
    <n v="0"/>
  </r>
  <r>
    <x v="0"/>
    <x v="15"/>
    <x v="2"/>
    <x v="0"/>
    <x v="3"/>
    <n v="78"/>
    <n v="41"/>
    <n v="8"/>
    <n v="19"/>
    <s v="-"/>
    <n v="0"/>
    <n v="1"/>
    <n v="1"/>
    <n v="1"/>
    <n v="1"/>
    <n v="2"/>
    <n v="4"/>
    <n v="0"/>
    <n v="0"/>
    <n v="0"/>
    <s v="-"/>
    <s v="-"/>
    <s v="-"/>
    <s v="-"/>
    <s v="-"/>
    <m/>
    <m/>
    <m/>
    <m/>
    <m/>
    <m/>
    <m/>
    <m/>
    <n v="0"/>
  </r>
  <r>
    <x v="0"/>
    <x v="15"/>
    <x v="2"/>
    <x v="1"/>
    <x v="0"/>
    <n v="20"/>
    <n v="5"/>
    <n v="3"/>
    <n v="4"/>
    <s v="-"/>
    <n v="0"/>
    <n v="2"/>
    <n v="1"/>
    <n v="1"/>
    <n v="1"/>
    <n v="1"/>
    <n v="1"/>
    <n v="0"/>
    <n v="0"/>
    <n v="1"/>
    <s v="-"/>
    <s v="-"/>
    <s v="-"/>
    <s v="-"/>
    <s v="-"/>
    <m/>
    <m/>
    <m/>
    <m/>
    <m/>
    <m/>
    <m/>
    <m/>
    <n v="0"/>
  </r>
  <r>
    <x v="0"/>
    <x v="15"/>
    <x v="2"/>
    <x v="1"/>
    <x v="1"/>
    <n v="149"/>
    <n v="14"/>
    <n v="19"/>
    <n v="53"/>
    <s v="-"/>
    <n v="0"/>
    <n v="46"/>
    <n v="2"/>
    <n v="1"/>
    <n v="3"/>
    <n v="2"/>
    <n v="8"/>
    <n v="0"/>
    <n v="0"/>
    <n v="1"/>
    <s v="-"/>
    <s v="-"/>
    <s v="-"/>
    <s v="-"/>
    <s v="-"/>
    <m/>
    <m/>
    <m/>
    <m/>
    <m/>
    <m/>
    <m/>
    <m/>
    <n v="0"/>
  </r>
  <r>
    <x v="0"/>
    <x v="15"/>
    <x v="2"/>
    <x v="1"/>
    <x v="2"/>
    <n v="102"/>
    <n v="4"/>
    <n v="11"/>
    <n v="34"/>
    <s v="-"/>
    <n v="0"/>
    <n v="45"/>
    <n v="1"/>
    <n v="0"/>
    <n v="2"/>
    <n v="0"/>
    <n v="4"/>
    <n v="0"/>
    <n v="0"/>
    <n v="1"/>
    <s v="-"/>
    <s v="-"/>
    <s v="-"/>
    <s v="-"/>
    <s v="-"/>
    <m/>
    <m/>
    <m/>
    <m/>
    <m/>
    <m/>
    <m/>
    <m/>
    <n v="0"/>
  </r>
  <r>
    <x v="0"/>
    <x v="15"/>
    <x v="2"/>
    <x v="1"/>
    <x v="3"/>
    <n v="47"/>
    <n v="10"/>
    <n v="8"/>
    <n v="19"/>
    <s v="-"/>
    <n v="0"/>
    <n v="1"/>
    <n v="1"/>
    <n v="1"/>
    <n v="1"/>
    <n v="2"/>
    <n v="4"/>
    <n v="0"/>
    <n v="0"/>
    <n v="0"/>
    <s v="-"/>
    <s v="-"/>
    <s v="-"/>
    <s v="-"/>
    <s v="-"/>
    <m/>
    <m/>
    <m/>
    <m/>
    <m/>
    <m/>
    <m/>
    <m/>
    <n v="0"/>
  </r>
  <r>
    <x v="0"/>
    <x v="15"/>
    <x v="2"/>
    <x v="2"/>
    <x v="0"/>
    <n v="2"/>
    <n v="2"/>
    <n v="0"/>
    <n v="0"/>
    <s v="-"/>
    <n v="0"/>
    <n v="0"/>
    <n v="0"/>
    <n v="0"/>
    <n v="0"/>
    <n v="0"/>
    <n v="0"/>
    <n v="0"/>
    <n v="0"/>
    <n v="0"/>
    <s v="-"/>
    <s v="-"/>
    <s v="-"/>
    <s v="-"/>
    <s v="-"/>
    <m/>
    <m/>
    <m/>
    <m/>
    <m/>
    <m/>
    <m/>
    <m/>
    <n v="0"/>
  </r>
  <r>
    <x v="0"/>
    <x v="15"/>
    <x v="2"/>
    <x v="2"/>
    <x v="1"/>
    <n v="37"/>
    <n v="37"/>
    <n v="0"/>
    <n v="0"/>
    <s v="-"/>
    <n v="0"/>
    <n v="0"/>
    <n v="0"/>
    <n v="0"/>
    <n v="0"/>
    <n v="0"/>
    <n v="0"/>
    <n v="0"/>
    <n v="0"/>
    <n v="0"/>
    <s v="-"/>
    <s v="-"/>
    <s v="-"/>
    <s v="-"/>
    <s v="-"/>
    <m/>
    <m/>
    <m/>
    <m/>
    <m/>
    <m/>
    <m/>
    <m/>
    <n v="0"/>
  </r>
  <r>
    <x v="0"/>
    <x v="15"/>
    <x v="2"/>
    <x v="2"/>
    <x v="2"/>
    <n v="6"/>
    <n v="6"/>
    <n v="0"/>
    <n v="0"/>
    <s v="-"/>
    <n v="0"/>
    <n v="0"/>
    <n v="0"/>
    <n v="0"/>
    <n v="0"/>
    <n v="0"/>
    <n v="0"/>
    <n v="0"/>
    <n v="0"/>
    <n v="0"/>
    <s v="-"/>
    <s v="-"/>
    <s v="-"/>
    <s v="-"/>
    <s v="-"/>
    <m/>
    <m/>
    <m/>
    <m/>
    <m/>
    <m/>
    <m/>
    <m/>
    <n v="0"/>
  </r>
  <r>
    <x v="0"/>
    <x v="15"/>
    <x v="2"/>
    <x v="2"/>
    <x v="3"/>
    <n v="31"/>
    <n v="31"/>
    <n v="0"/>
    <n v="0"/>
    <s v="-"/>
    <n v="0"/>
    <n v="0"/>
    <n v="0"/>
    <n v="0"/>
    <n v="0"/>
    <n v="0"/>
    <n v="0"/>
    <n v="0"/>
    <n v="0"/>
    <n v="0"/>
    <s v="-"/>
    <s v="-"/>
    <s v="-"/>
    <s v="-"/>
    <s v="-"/>
    <m/>
    <m/>
    <m/>
    <m/>
    <m/>
    <m/>
    <m/>
    <m/>
    <n v="0"/>
  </r>
  <r>
    <x v="0"/>
    <x v="15"/>
    <x v="3"/>
    <x v="0"/>
    <x v="0"/>
    <s v="-"/>
    <s v="-"/>
    <s v="-"/>
    <s v="-"/>
    <s v="-"/>
    <s v="-"/>
    <s v="-"/>
    <s v="-"/>
    <s v="-"/>
    <s v="-"/>
    <s v="-"/>
    <s v="-"/>
    <s v="-"/>
    <s v="-"/>
    <s v="-"/>
    <s v="-"/>
    <s v="-"/>
    <s v="-"/>
    <s v="-"/>
    <s v="-"/>
    <m/>
    <m/>
    <m/>
    <m/>
    <m/>
    <m/>
    <m/>
    <m/>
    <s v="-"/>
  </r>
  <r>
    <x v="0"/>
    <x v="15"/>
    <x v="3"/>
    <x v="0"/>
    <x v="1"/>
    <s v="-"/>
    <s v="-"/>
    <s v="-"/>
    <s v="-"/>
    <s v="-"/>
    <s v="-"/>
    <s v="-"/>
    <s v="-"/>
    <s v="-"/>
    <s v="-"/>
    <s v="-"/>
    <s v="-"/>
    <s v="-"/>
    <s v="-"/>
    <s v="-"/>
    <s v="-"/>
    <s v="-"/>
    <s v="-"/>
    <s v="-"/>
    <s v="-"/>
    <m/>
    <m/>
    <m/>
    <m/>
    <m/>
    <m/>
    <m/>
    <m/>
    <s v="-"/>
  </r>
  <r>
    <x v="0"/>
    <x v="15"/>
    <x v="3"/>
    <x v="0"/>
    <x v="2"/>
    <s v="-"/>
    <s v="-"/>
    <s v="-"/>
    <s v="-"/>
    <s v="-"/>
    <s v="-"/>
    <s v="-"/>
    <s v="-"/>
    <s v="-"/>
    <s v="-"/>
    <s v="-"/>
    <s v="-"/>
    <s v="-"/>
    <s v="-"/>
    <s v="-"/>
    <s v="-"/>
    <s v="-"/>
    <s v="-"/>
    <s v="-"/>
    <s v="-"/>
    <m/>
    <m/>
    <m/>
    <m/>
    <m/>
    <m/>
    <m/>
    <m/>
    <s v="-"/>
  </r>
  <r>
    <x v="0"/>
    <x v="15"/>
    <x v="3"/>
    <x v="0"/>
    <x v="3"/>
    <s v="-"/>
    <s v="-"/>
    <s v="-"/>
    <s v="-"/>
    <s v="-"/>
    <s v="-"/>
    <s v="-"/>
    <s v="-"/>
    <s v="-"/>
    <s v="-"/>
    <s v="-"/>
    <s v="-"/>
    <s v="-"/>
    <s v="-"/>
    <s v="-"/>
    <s v="-"/>
    <s v="-"/>
    <s v="-"/>
    <s v="-"/>
    <s v="-"/>
    <m/>
    <m/>
    <m/>
    <m/>
    <m/>
    <m/>
    <m/>
    <m/>
    <s v="-"/>
  </r>
  <r>
    <x v="0"/>
    <x v="16"/>
    <x v="0"/>
    <x v="0"/>
    <x v="0"/>
    <n v="102"/>
    <n v="22"/>
    <n v="23"/>
    <n v="7"/>
    <s v="-"/>
    <n v="5"/>
    <n v="7"/>
    <n v="7"/>
    <n v="2"/>
    <n v="4"/>
    <n v="8"/>
    <n v="5"/>
    <n v="7"/>
    <n v="3"/>
    <n v="2"/>
    <s v="-"/>
    <s v="-"/>
    <s v="-"/>
    <s v="-"/>
    <s v="-"/>
    <m/>
    <m/>
    <m/>
    <m/>
    <m/>
    <m/>
    <m/>
    <m/>
    <n v="0"/>
  </r>
  <r>
    <x v="0"/>
    <x v="16"/>
    <x v="0"/>
    <x v="0"/>
    <x v="1"/>
    <n v="1428"/>
    <n v="453"/>
    <n v="295"/>
    <n v="65"/>
    <s v="-"/>
    <n v="32"/>
    <n v="125"/>
    <n v="68"/>
    <n v="19"/>
    <n v="171"/>
    <n v="42"/>
    <n v="63"/>
    <n v="79"/>
    <n v="6"/>
    <n v="10"/>
    <s v="-"/>
    <s v="-"/>
    <s v="-"/>
    <s v="-"/>
    <s v="-"/>
    <m/>
    <m/>
    <m/>
    <m/>
    <m/>
    <m/>
    <m/>
    <m/>
    <n v="0"/>
  </r>
  <r>
    <x v="0"/>
    <x v="16"/>
    <x v="0"/>
    <x v="0"/>
    <x v="2"/>
    <n v="303"/>
    <n v="80"/>
    <n v="66"/>
    <n v="15"/>
    <s v="-"/>
    <n v="3"/>
    <n v="31"/>
    <n v="17"/>
    <n v="4"/>
    <n v="37"/>
    <n v="11"/>
    <n v="13"/>
    <n v="20"/>
    <n v="4"/>
    <n v="2"/>
    <s v="-"/>
    <s v="-"/>
    <s v="-"/>
    <s v="-"/>
    <s v="-"/>
    <m/>
    <m/>
    <m/>
    <m/>
    <m/>
    <m/>
    <m/>
    <m/>
    <n v="0"/>
  </r>
  <r>
    <x v="0"/>
    <x v="16"/>
    <x v="0"/>
    <x v="0"/>
    <x v="3"/>
    <n v="1125"/>
    <n v="373"/>
    <n v="229"/>
    <n v="50"/>
    <s v="-"/>
    <n v="29"/>
    <n v="94"/>
    <n v="51"/>
    <n v="15"/>
    <n v="134"/>
    <n v="31"/>
    <n v="50"/>
    <n v="59"/>
    <n v="2"/>
    <n v="8"/>
    <s v="-"/>
    <s v="-"/>
    <s v="-"/>
    <s v="-"/>
    <s v="-"/>
    <m/>
    <m/>
    <m/>
    <m/>
    <m/>
    <m/>
    <m/>
    <m/>
    <n v="0"/>
  </r>
  <r>
    <x v="0"/>
    <x v="16"/>
    <x v="1"/>
    <x v="0"/>
    <x v="0"/>
    <n v="49"/>
    <n v="11"/>
    <n v="15"/>
    <n v="5"/>
    <s v="-"/>
    <n v="2"/>
    <n v="2"/>
    <n v="3"/>
    <n v="1"/>
    <n v="0"/>
    <n v="3"/>
    <n v="1"/>
    <n v="3"/>
    <n v="2"/>
    <n v="1"/>
    <s v="-"/>
    <s v="-"/>
    <s v="-"/>
    <s v="-"/>
    <s v="-"/>
    <m/>
    <m/>
    <m/>
    <m/>
    <m/>
    <m/>
    <m/>
    <m/>
    <n v="0"/>
  </r>
  <r>
    <x v="0"/>
    <x v="16"/>
    <x v="1"/>
    <x v="0"/>
    <x v="1"/>
    <n v="240"/>
    <n v="78"/>
    <n v="79"/>
    <n v="21"/>
    <s v="-"/>
    <n v="9"/>
    <n v="4"/>
    <n v="11"/>
    <n v="1"/>
    <n v="0"/>
    <n v="7"/>
    <n v="4"/>
    <n v="21"/>
    <n v="3"/>
    <n v="2"/>
    <s v="-"/>
    <s v="-"/>
    <s v="-"/>
    <s v="-"/>
    <s v="-"/>
    <m/>
    <m/>
    <m/>
    <m/>
    <m/>
    <m/>
    <m/>
    <m/>
    <n v="0"/>
  </r>
  <r>
    <x v="0"/>
    <x v="16"/>
    <x v="1"/>
    <x v="0"/>
    <x v="2"/>
    <n v="61"/>
    <n v="13"/>
    <n v="22"/>
    <n v="6"/>
    <s v="-"/>
    <n v="3"/>
    <n v="2"/>
    <n v="3"/>
    <n v="0"/>
    <n v="0"/>
    <n v="2"/>
    <n v="1"/>
    <n v="7"/>
    <n v="2"/>
    <n v="0"/>
    <s v="-"/>
    <s v="-"/>
    <s v="-"/>
    <s v="-"/>
    <s v="-"/>
    <m/>
    <m/>
    <m/>
    <m/>
    <m/>
    <m/>
    <m/>
    <m/>
    <n v="0"/>
  </r>
  <r>
    <x v="0"/>
    <x v="16"/>
    <x v="1"/>
    <x v="0"/>
    <x v="3"/>
    <n v="179"/>
    <n v="65"/>
    <n v="57"/>
    <n v="15"/>
    <s v="-"/>
    <n v="6"/>
    <n v="2"/>
    <n v="8"/>
    <n v="1"/>
    <n v="0"/>
    <n v="5"/>
    <n v="3"/>
    <n v="14"/>
    <n v="1"/>
    <n v="2"/>
    <s v="-"/>
    <s v="-"/>
    <s v="-"/>
    <s v="-"/>
    <s v="-"/>
    <m/>
    <m/>
    <m/>
    <m/>
    <m/>
    <m/>
    <m/>
    <m/>
    <n v="0"/>
  </r>
  <r>
    <x v="0"/>
    <x v="16"/>
    <x v="2"/>
    <x v="0"/>
    <x v="0"/>
    <n v="48"/>
    <n v="11"/>
    <n v="5"/>
    <n v="2"/>
    <s v="-"/>
    <n v="1"/>
    <n v="5"/>
    <n v="4"/>
    <n v="1"/>
    <n v="4"/>
    <n v="5"/>
    <n v="4"/>
    <n v="4"/>
    <n v="1"/>
    <n v="1"/>
    <s v="-"/>
    <s v="-"/>
    <s v="-"/>
    <s v="-"/>
    <s v="-"/>
    <m/>
    <m/>
    <m/>
    <m/>
    <m/>
    <m/>
    <m/>
    <m/>
    <n v="0"/>
  </r>
  <r>
    <x v="0"/>
    <x v="16"/>
    <x v="2"/>
    <x v="0"/>
    <x v="1"/>
    <n v="1156"/>
    <n v="375"/>
    <n v="196"/>
    <n v="44"/>
    <s v="-"/>
    <n v="11"/>
    <n v="121"/>
    <n v="57"/>
    <n v="18"/>
    <n v="171"/>
    <n v="35"/>
    <n v="59"/>
    <n v="58"/>
    <n v="3"/>
    <n v="8"/>
    <s v="-"/>
    <s v="-"/>
    <s v="-"/>
    <s v="-"/>
    <s v="-"/>
    <m/>
    <m/>
    <m/>
    <m/>
    <m/>
    <m/>
    <m/>
    <m/>
    <n v="0"/>
  </r>
  <r>
    <x v="0"/>
    <x v="16"/>
    <x v="2"/>
    <x v="0"/>
    <x v="2"/>
    <n v="234"/>
    <n v="67"/>
    <n v="36"/>
    <n v="9"/>
    <s v="-"/>
    <n v="0"/>
    <n v="29"/>
    <n v="14"/>
    <n v="4"/>
    <n v="37"/>
    <n v="9"/>
    <n v="12"/>
    <n v="13"/>
    <n v="2"/>
    <n v="2"/>
    <s v="-"/>
    <s v="-"/>
    <s v="-"/>
    <s v="-"/>
    <s v="-"/>
    <m/>
    <m/>
    <m/>
    <m/>
    <m/>
    <m/>
    <m/>
    <m/>
    <n v="0"/>
  </r>
  <r>
    <x v="0"/>
    <x v="16"/>
    <x v="2"/>
    <x v="0"/>
    <x v="3"/>
    <n v="922"/>
    <n v="308"/>
    <n v="160"/>
    <n v="35"/>
    <s v="-"/>
    <n v="11"/>
    <n v="92"/>
    <n v="43"/>
    <n v="14"/>
    <n v="134"/>
    <n v="26"/>
    <n v="47"/>
    <n v="45"/>
    <n v="1"/>
    <n v="6"/>
    <s v="-"/>
    <s v="-"/>
    <s v="-"/>
    <s v="-"/>
    <s v="-"/>
    <m/>
    <m/>
    <m/>
    <m/>
    <m/>
    <m/>
    <m/>
    <m/>
    <n v="0"/>
  </r>
  <r>
    <x v="0"/>
    <x v="16"/>
    <x v="2"/>
    <x v="1"/>
    <x v="0"/>
    <n v="16"/>
    <n v="0"/>
    <n v="1"/>
    <n v="1"/>
    <s v="-"/>
    <n v="0"/>
    <n v="0"/>
    <n v="4"/>
    <n v="1"/>
    <n v="1"/>
    <n v="3"/>
    <n v="1"/>
    <n v="2"/>
    <n v="1"/>
    <n v="1"/>
    <s v="-"/>
    <s v="-"/>
    <s v="-"/>
    <s v="-"/>
    <s v="-"/>
    <m/>
    <m/>
    <m/>
    <m/>
    <m/>
    <m/>
    <m/>
    <m/>
    <n v="0"/>
  </r>
  <r>
    <x v="0"/>
    <x v="16"/>
    <x v="2"/>
    <x v="1"/>
    <x v="1"/>
    <n v="193"/>
    <n v="0"/>
    <n v="7"/>
    <n v="16"/>
    <s v="-"/>
    <n v="0"/>
    <n v="0"/>
    <n v="57"/>
    <n v="18"/>
    <n v="1"/>
    <n v="29"/>
    <n v="25"/>
    <n v="29"/>
    <n v="3"/>
    <n v="8"/>
    <s v="-"/>
    <s v="-"/>
    <s v="-"/>
    <s v="-"/>
    <s v="-"/>
    <m/>
    <m/>
    <m/>
    <m/>
    <m/>
    <m/>
    <m/>
    <m/>
    <n v="0"/>
  </r>
  <r>
    <x v="0"/>
    <x v="16"/>
    <x v="2"/>
    <x v="1"/>
    <x v="2"/>
    <n v="49"/>
    <n v="0"/>
    <n v="1"/>
    <n v="2"/>
    <s v="-"/>
    <n v="0"/>
    <n v="0"/>
    <n v="14"/>
    <n v="4"/>
    <n v="0"/>
    <n v="8"/>
    <n v="5"/>
    <n v="11"/>
    <n v="2"/>
    <n v="2"/>
    <s v="-"/>
    <s v="-"/>
    <s v="-"/>
    <s v="-"/>
    <s v="-"/>
    <m/>
    <m/>
    <m/>
    <m/>
    <m/>
    <m/>
    <m/>
    <m/>
    <n v="0"/>
  </r>
  <r>
    <x v="0"/>
    <x v="16"/>
    <x v="2"/>
    <x v="1"/>
    <x v="3"/>
    <n v="144"/>
    <n v="0"/>
    <n v="6"/>
    <n v="14"/>
    <s v="-"/>
    <n v="0"/>
    <n v="0"/>
    <n v="43"/>
    <n v="14"/>
    <n v="1"/>
    <n v="21"/>
    <n v="20"/>
    <n v="18"/>
    <n v="1"/>
    <n v="6"/>
    <s v="-"/>
    <s v="-"/>
    <s v="-"/>
    <s v="-"/>
    <s v="-"/>
    <m/>
    <m/>
    <m/>
    <m/>
    <m/>
    <m/>
    <m/>
    <m/>
    <n v="0"/>
  </r>
  <r>
    <x v="0"/>
    <x v="16"/>
    <x v="2"/>
    <x v="2"/>
    <x v="0"/>
    <n v="32"/>
    <n v="11"/>
    <n v="4"/>
    <n v="1"/>
    <s v="-"/>
    <n v="1"/>
    <n v="5"/>
    <n v="0"/>
    <n v="0"/>
    <n v="3"/>
    <n v="2"/>
    <n v="3"/>
    <n v="2"/>
    <n v="0"/>
    <n v="0"/>
    <s v="-"/>
    <s v="-"/>
    <s v="-"/>
    <s v="-"/>
    <s v="-"/>
    <m/>
    <m/>
    <m/>
    <m/>
    <m/>
    <m/>
    <m/>
    <m/>
    <n v="0"/>
  </r>
  <r>
    <x v="0"/>
    <x v="16"/>
    <x v="2"/>
    <x v="2"/>
    <x v="1"/>
    <n v="963"/>
    <n v="375"/>
    <n v="189"/>
    <n v="28"/>
    <s v="-"/>
    <n v="11"/>
    <n v="121"/>
    <n v="0"/>
    <n v="0"/>
    <n v="170"/>
    <n v="6"/>
    <n v="34"/>
    <n v="29"/>
    <n v="0"/>
    <n v="0"/>
    <s v="-"/>
    <s v="-"/>
    <s v="-"/>
    <s v="-"/>
    <s v="-"/>
    <m/>
    <m/>
    <m/>
    <m/>
    <m/>
    <m/>
    <m/>
    <m/>
    <n v="0"/>
  </r>
  <r>
    <x v="0"/>
    <x v="16"/>
    <x v="2"/>
    <x v="2"/>
    <x v="2"/>
    <n v="185"/>
    <n v="67"/>
    <n v="35"/>
    <n v="7"/>
    <s v="-"/>
    <n v="0"/>
    <n v="29"/>
    <n v="0"/>
    <n v="0"/>
    <n v="37"/>
    <n v="1"/>
    <n v="7"/>
    <n v="2"/>
    <n v="0"/>
    <n v="0"/>
    <s v="-"/>
    <s v="-"/>
    <s v="-"/>
    <s v="-"/>
    <s v="-"/>
    <m/>
    <m/>
    <m/>
    <m/>
    <m/>
    <m/>
    <m/>
    <m/>
    <n v="0"/>
  </r>
  <r>
    <x v="0"/>
    <x v="16"/>
    <x v="2"/>
    <x v="2"/>
    <x v="3"/>
    <n v="778"/>
    <n v="308"/>
    <n v="154"/>
    <n v="21"/>
    <s v="-"/>
    <n v="11"/>
    <n v="92"/>
    <n v="0"/>
    <n v="0"/>
    <n v="133"/>
    <n v="5"/>
    <n v="27"/>
    <n v="27"/>
    <n v="0"/>
    <n v="0"/>
    <s v="-"/>
    <s v="-"/>
    <s v="-"/>
    <s v="-"/>
    <s v="-"/>
    <m/>
    <m/>
    <m/>
    <m/>
    <m/>
    <m/>
    <m/>
    <m/>
    <n v="0"/>
  </r>
  <r>
    <x v="0"/>
    <x v="16"/>
    <x v="3"/>
    <x v="0"/>
    <x v="0"/>
    <s v="-"/>
    <s v="-"/>
    <s v="-"/>
    <s v="-"/>
    <s v="-"/>
    <s v="-"/>
    <s v="-"/>
    <s v="-"/>
    <s v="-"/>
    <s v="-"/>
    <s v="-"/>
    <s v="-"/>
    <s v="-"/>
    <s v="-"/>
    <s v="-"/>
    <s v="-"/>
    <s v="-"/>
    <s v="-"/>
    <s v="-"/>
    <s v="-"/>
    <m/>
    <m/>
    <m/>
    <m/>
    <m/>
    <m/>
    <m/>
    <m/>
    <s v="-"/>
  </r>
  <r>
    <x v="0"/>
    <x v="16"/>
    <x v="3"/>
    <x v="0"/>
    <x v="1"/>
    <s v="-"/>
    <s v="-"/>
    <s v="-"/>
    <s v="-"/>
    <s v="-"/>
    <s v="-"/>
    <s v="-"/>
    <s v="-"/>
    <s v="-"/>
    <s v="-"/>
    <s v="-"/>
    <s v="-"/>
    <s v="-"/>
    <s v="-"/>
    <s v="-"/>
    <s v="-"/>
    <s v="-"/>
    <s v="-"/>
    <s v="-"/>
    <s v="-"/>
    <m/>
    <m/>
    <m/>
    <m/>
    <m/>
    <m/>
    <m/>
    <m/>
    <s v="-"/>
  </r>
  <r>
    <x v="0"/>
    <x v="16"/>
    <x v="3"/>
    <x v="0"/>
    <x v="2"/>
    <s v="-"/>
    <s v="-"/>
    <s v="-"/>
    <s v="-"/>
    <s v="-"/>
    <s v="-"/>
    <s v="-"/>
    <s v="-"/>
    <s v="-"/>
    <s v="-"/>
    <s v="-"/>
    <s v="-"/>
    <s v="-"/>
    <s v="-"/>
    <s v="-"/>
    <s v="-"/>
    <s v="-"/>
    <s v="-"/>
    <s v="-"/>
    <s v="-"/>
    <m/>
    <m/>
    <m/>
    <m/>
    <m/>
    <m/>
    <m/>
    <m/>
    <s v="-"/>
  </r>
  <r>
    <x v="0"/>
    <x v="16"/>
    <x v="3"/>
    <x v="0"/>
    <x v="3"/>
    <s v="-"/>
    <s v="-"/>
    <s v="-"/>
    <s v="-"/>
    <s v="-"/>
    <s v="-"/>
    <s v="-"/>
    <s v="-"/>
    <s v="-"/>
    <s v="-"/>
    <s v="-"/>
    <s v="-"/>
    <s v="-"/>
    <s v="-"/>
    <s v="-"/>
    <s v="-"/>
    <s v="-"/>
    <s v="-"/>
    <s v="-"/>
    <s v="-"/>
    <m/>
    <m/>
    <m/>
    <m/>
    <m/>
    <m/>
    <m/>
    <m/>
    <s v="-"/>
  </r>
  <r>
    <x v="0"/>
    <x v="17"/>
    <x v="0"/>
    <x v="0"/>
    <x v="0"/>
    <n v="5"/>
    <n v="2"/>
    <n v="0"/>
    <n v="0"/>
    <s v="-"/>
    <n v="0"/>
    <n v="0"/>
    <n v="0"/>
    <n v="0"/>
    <n v="0"/>
    <n v="0"/>
    <n v="0"/>
    <n v="3"/>
    <n v="0"/>
    <n v="0"/>
    <s v="-"/>
    <s v="-"/>
    <s v="-"/>
    <s v="-"/>
    <s v="-"/>
    <m/>
    <m/>
    <m/>
    <m/>
    <m/>
    <m/>
    <m/>
    <m/>
    <n v="0"/>
  </r>
  <r>
    <x v="0"/>
    <x v="17"/>
    <x v="0"/>
    <x v="0"/>
    <x v="1"/>
    <n v="79"/>
    <n v="43"/>
    <n v="0"/>
    <n v="0"/>
    <s v="-"/>
    <n v="0"/>
    <n v="0"/>
    <n v="0"/>
    <n v="0"/>
    <n v="0"/>
    <n v="0"/>
    <n v="0"/>
    <n v="36"/>
    <n v="0"/>
    <n v="0"/>
    <s v="-"/>
    <s v="-"/>
    <s v="-"/>
    <s v="-"/>
    <s v="-"/>
    <m/>
    <m/>
    <m/>
    <m/>
    <m/>
    <m/>
    <m/>
    <m/>
    <n v="0"/>
  </r>
  <r>
    <x v="0"/>
    <x v="17"/>
    <x v="0"/>
    <x v="0"/>
    <x v="2"/>
    <n v="38"/>
    <n v="20"/>
    <n v="0"/>
    <n v="0"/>
    <s v="-"/>
    <n v="0"/>
    <n v="0"/>
    <n v="0"/>
    <n v="0"/>
    <n v="0"/>
    <n v="0"/>
    <n v="0"/>
    <n v="18"/>
    <n v="0"/>
    <n v="0"/>
    <s v="-"/>
    <s v="-"/>
    <s v="-"/>
    <s v="-"/>
    <s v="-"/>
    <m/>
    <m/>
    <m/>
    <m/>
    <m/>
    <m/>
    <m/>
    <m/>
    <n v="0"/>
  </r>
  <r>
    <x v="0"/>
    <x v="17"/>
    <x v="0"/>
    <x v="0"/>
    <x v="3"/>
    <n v="41"/>
    <n v="23"/>
    <n v="0"/>
    <n v="0"/>
    <s v="-"/>
    <n v="0"/>
    <n v="0"/>
    <n v="0"/>
    <n v="0"/>
    <n v="0"/>
    <n v="0"/>
    <n v="0"/>
    <n v="18"/>
    <n v="0"/>
    <n v="0"/>
    <s v="-"/>
    <s v="-"/>
    <s v="-"/>
    <s v="-"/>
    <s v="-"/>
    <m/>
    <m/>
    <m/>
    <m/>
    <m/>
    <m/>
    <m/>
    <m/>
    <n v="0"/>
  </r>
  <r>
    <x v="0"/>
    <x v="17"/>
    <x v="1"/>
    <x v="0"/>
    <x v="0"/>
    <n v="0"/>
    <n v="0"/>
    <n v="0"/>
    <n v="0"/>
    <s v="-"/>
    <n v="0"/>
    <n v="0"/>
    <n v="0"/>
    <n v="0"/>
    <n v="0"/>
    <n v="0"/>
    <n v="0"/>
    <n v="0"/>
    <n v="0"/>
    <n v="0"/>
    <s v="-"/>
    <s v="-"/>
    <s v="-"/>
    <s v="-"/>
    <s v="-"/>
    <m/>
    <m/>
    <m/>
    <m/>
    <m/>
    <m/>
    <m/>
    <m/>
    <n v="0"/>
  </r>
  <r>
    <x v="0"/>
    <x v="17"/>
    <x v="1"/>
    <x v="0"/>
    <x v="1"/>
    <n v="0"/>
    <n v="0"/>
    <n v="0"/>
    <n v="0"/>
    <s v="-"/>
    <n v="0"/>
    <n v="0"/>
    <n v="0"/>
    <n v="0"/>
    <n v="0"/>
    <n v="0"/>
    <n v="0"/>
    <n v="0"/>
    <n v="0"/>
    <n v="0"/>
    <s v="-"/>
    <s v="-"/>
    <s v="-"/>
    <s v="-"/>
    <s v="-"/>
    <m/>
    <m/>
    <m/>
    <m/>
    <m/>
    <m/>
    <m/>
    <m/>
    <n v="0"/>
  </r>
  <r>
    <x v="0"/>
    <x v="17"/>
    <x v="1"/>
    <x v="0"/>
    <x v="2"/>
    <n v="0"/>
    <n v="0"/>
    <n v="0"/>
    <n v="0"/>
    <s v="-"/>
    <n v="0"/>
    <n v="0"/>
    <n v="0"/>
    <n v="0"/>
    <n v="0"/>
    <n v="0"/>
    <n v="0"/>
    <n v="0"/>
    <n v="0"/>
    <n v="0"/>
    <s v="-"/>
    <s v="-"/>
    <s v="-"/>
    <s v="-"/>
    <s v="-"/>
    <m/>
    <m/>
    <m/>
    <m/>
    <m/>
    <m/>
    <m/>
    <m/>
    <n v="0"/>
  </r>
  <r>
    <x v="0"/>
    <x v="17"/>
    <x v="1"/>
    <x v="0"/>
    <x v="3"/>
    <n v="0"/>
    <n v="0"/>
    <n v="0"/>
    <n v="0"/>
    <s v="-"/>
    <n v="0"/>
    <n v="0"/>
    <n v="0"/>
    <n v="0"/>
    <n v="0"/>
    <n v="0"/>
    <n v="0"/>
    <n v="0"/>
    <n v="0"/>
    <n v="0"/>
    <s v="-"/>
    <s v="-"/>
    <s v="-"/>
    <s v="-"/>
    <s v="-"/>
    <m/>
    <m/>
    <m/>
    <m/>
    <m/>
    <m/>
    <m/>
    <m/>
    <n v="0"/>
  </r>
  <r>
    <x v="0"/>
    <x v="17"/>
    <x v="2"/>
    <x v="0"/>
    <x v="0"/>
    <n v="5"/>
    <n v="2"/>
    <n v="0"/>
    <n v="0"/>
    <s v="-"/>
    <n v="0"/>
    <n v="0"/>
    <n v="0"/>
    <n v="0"/>
    <n v="0"/>
    <n v="0"/>
    <n v="0"/>
    <n v="3"/>
    <n v="0"/>
    <n v="0"/>
    <s v="-"/>
    <s v="-"/>
    <s v="-"/>
    <s v="-"/>
    <s v="-"/>
    <m/>
    <m/>
    <m/>
    <m/>
    <m/>
    <m/>
    <m/>
    <m/>
    <n v="0"/>
  </r>
  <r>
    <x v="0"/>
    <x v="17"/>
    <x v="2"/>
    <x v="0"/>
    <x v="1"/>
    <n v="79"/>
    <n v="43"/>
    <n v="0"/>
    <n v="0"/>
    <s v="-"/>
    <n v="0"/>
    <n v="0"/>
    <n v="0"/>
    <n v="0"/>
    <n v="0"/>
    <n v="0"/>
    <n v="0"/>
    <n v="36"/>
    <n v="0"/>
    <n v="0"/>
    <s v="-"/>
    <s v="-"/>
    <s v="-"/>
    <s v="-"/>
    <s v="-"/>
    <m/>
    <m/>
    <m/>
    <m/>
    <m/>
    <m/>
    <m/>
    <m/>
    <n v="0"/>
  </r>
  <r>
    <x v="0"/>
    <x v="17"/>
    <x v="2"/>
    <x v="0"/>
    <x v="2"/>
    <n v="38"/>
    <n v="20"/>
    <n v="0"/>
    <n v="0"/>
    <s v="-"/>
    <n v="0"/>
    <n v="0"/>
    <n v="0"/>
    <n v="0"/>
    <n v="0"/>
    <n v="0"/>
    <n v="0"/>
    <n v="18"/>
    <n v="0"/>
    <n v="0"/>
    <s v="-"/>
    <s v="-"/>
    <s v="-"/>
    <s v="-"/>
    <s v="-"/>
    <m/>
    <m/>
    <m/>
    <m/>
    <m/>
    <m/>
    <m/>
    <m/>
    <n v="0"/>
  </r>
  <r>
    <x v="0"/>
    <x v="17"/>
    <x v="2"/>
    <x v="0"/>
    <x v="3"/>
    <n v="41"/>
    <n v="23"/>
    <n v="0"/>
    <n v="0"/>
    <s v="-"/>
    <n v="0"/>
    <n v="0"/>
    <n v="0"/>
    <n v="0"/>
    <n v="0"/>
    <n v="0"/>
    <n v="0"/>
    <n v="18"/>
    <n v="0"/>
    <n v="0"/>
    <s v="-"/>
    <s v="-"/>
    <s v="-"/>
    <s v="-"/>
    <s v="-"/>
    <m/>
    <m/>
    <m/>
    <m/>
    <m/>
    <m/>
    <m/>
    <m/>
    <n v="0"/>
  </r>
  <r>
    <x v="0"/>
    <x v="17"/>
    <x v="2"/>
    <x v="1"/>
    <x v="0"/>
    <n v="3"/>
    <n v="0"/>
    <n v="0"/>
    <n v="0"/>
    <s v="-"/>
    <n v="0"/>
    <n v="0"/>
    <n v="0"/>
    <n v="0"/>
    <n v="0"/>
    <n v="0"/>
    <n v="0"/>
    <n v="3"/>
    <n v="0"/>
    <n v="0"/>
    <s v="-"/>
    <s v="-"/>
    <s v="-"/>
    <s v="-"/>
    <s v="-"/>
    <m/>
    <m/>
    <m/>
    <m/>
    <m/>
    <m/>
    <m/>
    <m/>
    <n v="0"/>
  </r>
  <r>
    <x v="0"/>
    <x v="17"/>
    <x v="2"/>
    <x v="1"/>
    <x v="1"/>
    <n v="36"/>
    <n v="0"/>
    <n v="0"/>
    <n v="0"/>
    <s v="-"/>
    <n v="0"/>
    <n v="0"/>
    <n v="0"/>
    <n v="0"/>
    <n v="0"/>
    <n v="0"/>
    <n v="0"/>
    <n v="36"/>
    <n v="0"/>
    <n v="0"/>
    <s v="-"/>
    <s v="-"/>
    <s v="-"/>
    <s v="-"/>
    <s v="-"/>
    <m/>
    <m/>
    <m/>
    <m/>
    <m/>
    <m/>
    <m/>
    <m/>
    <n v="0"/>
  </r>
  <r>
    <x v="0"/>
    <x v="17"/>
    <x v="2"/>
    <x v="1"/>
    <x v="2"/>
    <n v="18"/>
    <n v="0"/>
    <n v="0"/>
    <n v="0"/>
    <s v="-"/>
    <n v="0"/>
    <n v="0"/>
    <n v="0"/>
    <n v="0"/>
    <n v="0"/>
    <n v="0"/>
    <n v="0"/>
    <n v="18"/>
    <n v="0"/>
    <n v="0"/>
    <s v="-"/>
    <s v="-"/>
    <s v="-"/>
    <s v="-"/>
    <s v="-"/>
    <m/>
    <m/>
    <m/>
    <m/>
    <m/>
    <m/>
    <m/>
    <m/>
    <n v="0"/>
  </r>
  <r>
    <x v="0"/>
    <x v="17"/>
    <x v="2"/>
    <x v="1"/>
    <x v="3"/>
    <n v="18"/>
    <n v="0"/>
    <n v="0"/>
    <n v="0"/>
    <s v="-"/>
    <n v="0"/>
    <n v="0"/>
    <n v="0"/>
    <n v="0"/>
    <n v="0"/>
    <n v="0"/>
    <n v="0"/>
    <n v="18"/>
    <n v="0"/>
    <n v="0"/>
    <s v="-"/>
    <s v="-"/>
    <s v="-"/>
    <s v="-"/>
    <s v="-"/>
    <m/>
    <m/>
    <m/>
    <m/>
    <m/>
    <m/>
    <m/>
    <m/>
    <n v="0"/>
  </r>
  <r>
    <x v="0"/>
    <x v="17"/>
    <x v="2"/>
    <x v="2"/>
    <x v="0"/>
    <n v="2"/>
    <n v="2"/>
    <n v="0"/>
    <n v="0"/>
    <s v="-"/>
    <n v="0"/>
    <n v="0"/>
    <n v="0"/>
    <n v="0"/>
    <n v="0"/>
    <n v="0"/>
    <n v="0"/>
    <n v="0"/>
    <n v="0"/>
    <n v="0"/>
    <s v="-"/>
    <s v="-"/>
    <s v="-"/>
    <s v="-"/>
    <s v="-"/>
    <m/>
    <m/>
    <m/>
    <m/>
    <m/>
    <m/>
    <m/>
    <m/>
    <n v="0"/>
  </r>
  <r>
    <x v="0"/>
    <x v="17"/>
    <x v="2"/>
    <x v="2"/>
    <x v="1"/>
    <n v="43"/>
    <n v="43"/>
    <n v="0"/>
    <n v="0"/>
    <s v="-"/>
    <n v="0"/>
    <n v="0"/>
    <n v="0"/>
    <n v="0"/>
    <n v="0"/>
    <n v="0"/>
    <n v="0"/>
    <n v="0"/>
    <n v="0"/>
    <n v="0"/>
    <s v="-"/>
    <s v="-"/>
    <s v="-"/>
    <s v="-"/>
    <s v="-"/>
    <m/>
    <m/>
    <m/>
    <m/>
    <m/>
    <m/>
    <m/>
    <m/>
    <n v="0"/>
  </r>
  <r>
    <x v="0"/>
    <x v="17"/>
    <x v="2"/>
    <x v="2"/>
    <x v="2"/>
    <n v="20"/>
    <n v="20"/>
    <n v="0"/>
    <n v="0"/>
    <s v="-"/>
    <n v="0"/>
    <n v="0"/>
    <n v="0"/>
    <n v="0"/>
    <n v="0"/>
    <n v="0"/>
    <n v="0"/>
    <n v="0"/>
    <n v="0"/>
    <n v="0"/>
    <s v="-"/>
    <s v="-"/>
    <s v="-"/>
    <s v="-"/>
    <s v="-"/>
    <m/>
    <m/>
    <m/>
    <m/>
    <m/>
    <m/>
    <m/>
    <m/>
    <n v="0"/>
  </r>
  <r>
    <x v="0"/>
    <x v="17"/>
    <x v="2"/>
    <x v="2"/>
    <x v="3"/>
    <n v="23"/>
    <n v="23"/>
    <n v="0"/>
    <n v="0"/>
    <s v="-"/>
    <n v="0"/>
    <n v="0"/>
    <n v="0"/>
    <n v="0"/>
    <n v="0"/>
    <n v="0"/>
    <n v="0"/>
    <n v="0"/>
    <n v="0"/>
    <n v="0"/>
    <s v="-"/>
    <s v="-"/>
    <s v="-"/>
    <s v="-"/>
    <s v="-"/>
    <m/>
    <m/>
    <m/>
    <m/>
    <m/>
    <m/>
    <m/>
    <m/>
    <n v="0"/>
  </r>
  <r>
    <x v="0"/>
    <x v="17"/>
    <x v="3"/>
    <x v="0"/>
    <x v="0"/>
    <s v="-"/>
    <s v="-"/>
    <s v="-"/>
    <s v="-"/>
    <s v="-"/>
    <s v="-"/>
    <s v="-"/>
    <s v="-"/>
    <s v="-"/>
    <s v="-"/>
    <s v="-"/>
    <s v="-"/>
    <s v="-"/>
    <s v="-"/>
    <s v="-"/>
    <s v="-"/>
    <s v="-"/>
    <s v="-"/>
    <s v="-"/>
    <s v="-"/>
    <m/>
    <m/>
    <m/>
    <m/>
    <m/>
    <m/>
    <m/>
    <m/>
    <s v="-"/>
  </r>
  <r>
    <x v="0"/>
    <x v="17"/>
    <x v="3"/>
    <x v="0"/>
    <x v="1"/>
    <s v="-"/>
    <s v="-"/>
    <s v="-"/>
    <s v="-"/>
    <s v="-"/>
    <s v="-"/>
    <s v="-"/>
    <s v="-"/>
    <s v="-"/>
    <s v="-"/>
    <s v="-"/>
    <s v="-"/>
    <s v="-"/>
    <s v="-"/>
    <s v="-"/>
    <s v="-"/>
    <s v="-"/>
    <s v="-"/>
    <s v="-"/>
    <s v="-"/>
    <m/>
    <m/>
    <m/>
    <m/>
    <m/>
    <m/>
    <m/>
    <m/>
    <s v="-"/>
  </r>
  <r>
    <x v="0"/>
    <x v="17"/>
    <x v="3"/>
    <x v="0"/>
    <x v="2"/>
    <s v="-"/>
    <s v="-"/>
    <s v="-"/>
    <s v="-"/>
    <s v="-"/>
    <s v="-"/>
    <s v="-"/>
    <s v="-"/>
    <s v="-"/>
    <s v="-"/>
    <s v="-"/>
    <s v="-"/>
    <s v="-"/>
    <s v="-"/>
    <s v="-"/>
    <s v="-"/>
    <s v="-"/>
    <s v="-"/>
    <s v="-"/>
    <s v="-"/>
    <m/>
    <m/>
    <m/>
    <m/>
    <m/>
    <m/>
    <m/>
    <m/>
    <s v="-"/>
  </r>
  <r>
    <x v="0"/>
    <x v="17"/>
    <x v="3"/>
    <x v="0"/>
    <x v="3"/>
    <s v="-"/>
    <s v="-"/>
    <s v="-"/>
    <s v="-"/>
    <s v="-"/>
    <s v="-"/>
    <s v="-"/>
    <s v="-"/>
    <s v="-"/>
    <s v="-"/>
    <s v="-"/>
    <s v="-"/>
    <s v="-"/>
    <s v="-"/>
    <s v="-"/>
    <s v="-"/>
    <s v="-"/>
    <s v="-"/>
    <s v="-"/>
    <s v="-"/>
    <m/>
    <m/>
    <m/>
    <m/>
    <m/>
    <m/>
    <m/>
    <m/>
    <s v="-"/>
  </r>
  <r>
    <x v="0"/>
    <x v="18"/>
    <x v="0"/>
    <x v="0"/>
    <x v="0"/>
    <n v="120"/>
    <n v="58"/>
    <n v="19"/>
    <n v="12"/>
    <s v="-"/>
    <n v="4"/>
    <n v="2"/>
    <n v="2"/>
    <n v="4"/>
    <n v="1"/>
    <n v="5"/>
    <n v="2"/>
    <n v="4"/>
    <n v="3"/>
    <n v="1"/>
    <s v="-"/>
    <s v="-"/>
    <s v="-"/>
    <s v="-"/>
    <s v="-"/>
    <m/>
    <m/>
    <m/>
    <m/>
    <m/>
    <m/>
    <m/>
    <m/>
    <n v="3"/>
  </r>
  <r>
    <x v="0"/>
    <x v="18"/>
    <x v="0"/>
    <x v="0"/>
    <x v="1"/>
    <n v="1442"/>
    <n v="780"/>
    <n v="143"/>
    <n v="291"/>
    <s v="-"/>
    <n v="6"/>
    <n v="7"/>
    <n v="47"/>
    <n v="58"/>
    <n v="3"/>
    <n v="10"/>
    <n v="7"/>
    <n v="20"/>
    <n v="33"/>
    <n v="1"/>
    <s v="-"/>
    <s v="-"/>
    <s v="-"/>
    <s v="-"/>
    <s v="-"/>
    <m/>
    <m/>
    <m/>
    <m/>
    <m/>
    <m/>
    <m/>
    <m/>
    <n v="36"/>
  </r>
  <r>
    <x v="0"/>
    <x v="18"/>
    <x v="0"/>
    <x v="0"/>
    <x v="2"/>
    <n v="1019"/>
    <n v="607"/>
    <n v="108"/>
    <n v="157"/>
    <s v="-"/>
    <n v="5"/>
    <n v="3"/>
    <n v="42"/>
    <n v="9"/>
    <n v="1"/>
    <n v="7"/>
    <n v="5"/>
    <n v="16"/>
    <n v="24"/>
    <n v="0"/>
    <s v="-"/>
    <s v="-"/>
    <s v="-"/>
    <s v="-"/>
    <s v="-"/>
    <m/>
    <m/>
    <m/>
    <m/>
    <m/>
    <m/>
    <m/>
    <m/>
    <n v="35"/>
  </r>
  <r>
    <x v="0"/>
    <x v="18"/>
    <x v="0"/>
    <x v="0"/>
    <x v="3"/>
    <n v="423"/>
    <n v="173"/>
    <n v="35"/>
    <n v="134"/>
    <s v="-"/>
    <n v="1"/>
    <n v="4"/>
    <n v="5"/>
    <n v="49"/>
    <n v="2"/>
    <n v="3"/>
    <n v="2"/>
    <n v="4"/>
    <n v="9"/>
    <n v="1"/>
    <s v="-"/>
    <s v="-"/>
    <s v="-"/>
    <s v="-"/>
    <s v="-"/>
    <m/>
    <m/>
    <m/>
    <m/>
    <m/>
    <m/>
    <m/>
    <m/>
    <n v="1"/>
  </r>
  <r>
    <x v="0"/>
    <x v="18"/>
    <x v="1"/>
    <x v="0"/>
    <x v="0"/>
    <n v="22"/>
    <n v="9"/>
    <n v="2"/>
    <n v="2"/>
    <s v="-"/>
    <n v="2"/>
    <n v="0"/>
    <n v="1"/>
    <n v="0"/>
    <n v="0"/>
    <n v="4"/>
    <n v="0"/>
    <n v="1"/>
    <n v="1"/>
    <n v="0"/>
    <s v="-"/>
    <s v="-"/>
    <s v="-"/>
    <s v="-"/>
    <s v="-"/>
    <m/>
    <m/>
    <m/>
    <m/>
    <m/>
    <m/>
    <m/>
    <m/>
    <n v="0"/>
  </r>
  <r>
    <x v="0"/>
    <x v="18"/>
    <x v="1"/>
    <x v="0"/>
    <x v="1"/>
    <n v="47"/>
    <n v="21"/>
    <n v="4"/>
    <n v="4"/>
    <s v="-"/>
    <n v="2"/>
    <n v="0"/>
    <n v="2"/>
    <n v="0"/>
    <n v="0"/>
    <n v="8"/>
    <n v="0"/>
    <n v="4"/>
    <n v="2"/>
    <n v="0"/>
    <s v="-"/>
    <s v="-"/>
    <s v="-"/>
    <s v="-"/>
    <s v="-"/>
    <m/>
    <m/>
    <m/>
    <m/>
    <m/>
    <m/>
    <m/>
    <m/>
    <n v="0"/>
  </r>
  <r>
    <x v="0"/>
    <x v="18"/>
    <x v="1"/>
    <x v="0"/>
    <x v="2"/>
    <n v="37"/>
    <n v="17"/>
    <n v="3"/>
    <n v="3"/>
    <s v="-"/>
    <n v="2"/>
    <n v="0"/>
    <n v="1"/>
    <n v="0"/>
    <n v="0"/>
    <n v="6"/>
    <n v="0"/>
    <n v="3"/>
    <n v="2"/>
    <n v="0"/>
    <s v="-"/>
    <s v="-"/>
    <s v="-"/>
    <s v="-"/>
    <s v="-"/>
    <m/>
    <m/>
    <m/>
    <m/>
    <m/>
    <m/>
    <m/>
    <m/>
    <n v="0"/>
  </r>
  <r>
    <x v="0"/>
    <x v="18"/>
    <x v="1"/>
    <x v="0"/>
    <x v="3"/>
    <n v="10"/>
    <n v="4"/>
    <n v="1"/>
    <n v="1"/>
    <s v="-"/>
    <n v="0"/>
    <n v="0"/>
    <n v="1"/>
    <n v="0"/>
    <n v="0"/>
    <n v="2"/>
    <n v="0"/>
    <n v="1"/>
    <n v="0"/>
    <n v="0"/>
    <s v="-"/>
    <s v="-"/>
    <s v="-"/>
    <s v="-"/>
    <s v="-"/>
    <m/>
    <m/>
    <m/>
    <m/>
    <m/>
    <m/>
    <m/>
    <m/>
    <n v="0"/>
  </r>
  <r>
    <x v="0"/>
    <x v="18"/>
    <x v="2"/>
    <x v="0"/>
    <x v="0"/>
    <n v="91"/>
    <n v="47"/>
    <n v="15"/>
    <n v="10"/>
    <s v="-"/>
    <n v="2"/>
    <n v="2"/>
    <n v="1"/>
    <n v="3"/>
    <n v="1"/>
    <n v="1"/>
    <n v="2"/>
    <n v="2"/>
    <n v="2"/>
    <n v="0"/>
    <s v="-"/>
    <s v="-"/>
    <s v="-"/>
    <s v="-"/>
    <s v="-"/>
    <m/>
    <m/>
    <m/>
    <m/>
    <m/>
    <m/>
    <m/>
    <m/>
    <n v="3"/>
  </r>
  <r>
    <x v="0"/>
    <x v="18"/>
    <x v="2"/>
    <x v="0"/>
    <x v="1"/>
    <n v="1386"/>
    <n v="757"/>
    <n v="135"/>
    <n v="287"/>
    <s v="-"/>
    <n v="4"/>
    <n v="7"/>
    <n v="45"/>
    <n v="57"/>
    <n v="3"/>
    <n v="2"/>
    <n v="7"/>
    <n v="15"/>
    <n v="31"/>
    <n v="0"/>
    <s v="-"/>
    <s v="-"/>
    <s v="-"/>
    <s v="-"/>
    <s v="-"/>
    <m/>
    <m/>
    <m/>
    <m/>
    <m/>
    <m/>
    <m/>
    <m/>
    <n v="36"/>
  </r>
  <r>
    <x v="0"/>
    <x v="18"/>
    <x v="2"/>
    <x v="0"/>
    <x v="2"/>
    <n v="980"/>
    <n v="589"/>
    <n v="105"/>
    <n v="154"/>
    <s v="-"/>
    <n v="3"/>
    <n v="3"/>
    <n v="41"/>
    <n v="9"/>
    <n v="1"/>
    <n v="1"/>
    <n v="5"/>
    <n v="12"/>
    <n v="22"/>
    <n v="0"/>
    <s v="-"/>
    <s v="-"/>
    <s v="-"/>
    <s v="-"/>
    <s v="-"/>
    <m/>
    <m/>
    <m/>
    <m/>
    <m/>
    <m/>
    <m/>
    <m/>
    <n v="35"/>
  </r>
  <r>
    <x v="0"/>
    <x v="18"/>
    <x v="2"/>
    <x v="0"/>
    <x v="3"/>
    <n v="406"/>
    <n v="168"/>
    <n v="30"/>
    <n v="133"/>
    <s v="-"/>
    <n v="1"/>
    <n v="4"/>
    <n v="4"/>
    <n v="48"/>
    <n v="2"/>
    <n v="1"/>
    <n v="2"/>
    <n v="3"/>
    <n v="9"/>
    <n v="0"/>
    <s v="-"/>
    <s v="-"/>
    <s v="-"/>
    <s v="-"/>
    <s v="-"/>
    <m/>
    <m/>
    <m/>
    <m/>
    <m/>
    <m/>
    <m/>
    <m/>
    <n v="1"/>
  </r>
  <r>
    <x v="0"/>
    <x v="18"/>
    <x v="2"/>
    <x v="1"/>
    <x v="0"/>
    <n v="65"/>
    <n v="28"/>
    <n v="15"/>
    <n v="7"/>
    <s v="-"/>
    <n v="2"/>
    <n v="1"/>
    <n v="1"/>
    <n v="1"/>
    <n v="1"/>
    <n v="1"/>
    <n v="2"/>
    <n v="2"/>
    <n v="2"/>
    <n v="0"/>
    <s v="-"/>
    <s v="-"/>
    <s v="-"/>
    <s v="-"/>
    <s v="-"/>
    <m/>
    <m/>
    <m/>
    <m/>
    <m/>
    <m/>
    <m/>
    <m/>
    <n v="2"/>
  </r>
  <r>
    <x v="0"/>
    <x v="18"/>
    <x v="2"/>
    <x v="1"/>
    <x v="1"/>
    <n v="1155"/>
    <n v="541"/>
    <n v="135"/>
    <n v="282"/>
    <s v="-"/>
    <n v="4"/>
    <n v="6"/>
    <n v="45"/>
    <n v="52"/>
    <n v="3"/>
    <n v="2"/>
    <n v="7"/>
    <n v="15"/>
    <n v="31"/>
    <n v="0"/>
    <s v="-"/>
    <s v="-"/>
    <s v="-"/>
    <s v="-"/>
    <s v="-"/>
    <m/>
    <m/>
    <m/>
    <m/>
    <m/>
    <m/>
    <m/>
    <m/>
    <n v="32"/>
  </r>
  <r>
    <x v="0"/>
    <x v="18"/>
    <x v="2"/>
    <x v="1"/>
    <x v="2"/>
    <n v="819"/>
    <n v="441"/>
    <n v="105"/>
    <n v="150"/>
    <s v="-"/>
    <n v="3"/>
    <n v="2"/>
    <n v="41"/>
    <n v="4"/>
    <n v="1"/>
    <n v="1"/>
    <n v="5"/>
    <n v="12"/>
    <n v="22"/>
    <n v="0"/>
    <s v="-"/>
    <s v="-"/>
    <s v="-"/>
    <s v="-"/>
    <s v="-"/>
    <m/>
    <m/>
    <m/>
    <m/>
    <m/>
    <m/>
    <m/>
    <m/>
    <n v="32"/>
  </r>
  <r>
    <x v="0"/>
    <x v="18"/>
    <x v="2"/>
    <x v="1"/>
    <x v="3"/>
    <n v="336"/>
    <n v="100"/>
    <n v="30"/>
    <n v="132"/>
    <s v="-"/>
    <n v="1"/>
    <n v="4"/>
    <n v="4"/>
    <n v="48"/>
    <n v="2"/>
    <n v="1"/>
    <n v="2"/>
    <n v="3"/>
    <n v="9"/>
    <n v="0"/>
    <s v="-"/>
    <s v="-"/>
    <s v="-"/>
    <s v="-"/>
    <s v="-"/>
    <m/>
    <m/>
    <m/>
    <m/>
    <m/>
    <m/>
    <m/>
    <m/>
    <n v="0"/>
  </r>
  <r>
    <x v="0"/>
    <x v="18"/>
    <x v="2"/>
    <x v="2"/>
    <x v="0"/>
    <n v="26"/>
    <n v="19"/>
    <n v="0"/>
    <n v="3"/>
    <s v="-"/>
    <n v="0"/>
    <n v="1"/>
    <n v="0"/>
    <n v="2"/>
    <n v="0"/>
    <n v="0"/>
    <n v="0"/>
    <n v="0"/>
    <n v="0"/>
    <n v="0"/>
    <s v="-"/>
    <s v="-"/>
    <s v="-"/>
    <s v="-"/>
    <s v="-"/>
    <m/>
    <m/>
    <m/>
    <m/>
    <m/>
    <m/>
    <m/>
    <m/>
    <n v="1"/>
  </r>
  <r>
    <x v="0"/>
    <x v="18"/>
    <x v="2"/>
    <x v="2"/>
    <x v="1"/>
    <n v="231"/>
    <n v="216"/>
    <n v="0"/>
    <n v="5"/>
    <s v="-"/>
    <n v="0"/>
    <n v="1"/>
    <n v="0"/>
    <n v="5"/>
    <n v="0"/>
    <n v="0"/>
    <n v="0"/>
    <n v="0"/>
    <n v="0"/>
    <n v="0"/>
    <s v="-"/>
    <s v="-"/>
    <s v="-"/>
    <s v="-"/>
    <s v="-"/>
    <m/>
    <m/>
    <m/>
    <m/>
    <m/>
    <m/>
    <m/>
    <m/>
    <n v="4"/>
  </r>
  <r>
    <x v="0"/>
    <x v="18"/>
    <x v="2"/>
    <x v="2"/>
    <x v="2"/>
    <n v="161"/>
    <n v="148"/>
    <n v="0"/>
    <n v="4"/>
    <s v="-"/>
    <n v="0"/>
    <n v="1"/>
    <n v="0"/>
    <n v="5"/>
    <n v="0"/>
    <n v="0"/>
    <n v="0"/>
    <n v="0"/>
    <n v="0"/>
    <n v="0"/>
    <s v="-"/>
    <s v="-"/>
    <s v="-"/>
    <s v="-"/>
    <s v="-"/>
    <m/>
    <m/>
    <m/>
    <m/>
    <m/>
    <m/>
    <m/>
    <m/>
    <n v="3"/>
  </r>
  <r>
    <x v="0"/>
    <x v="18"/>
    <x v="2"/>
    <x v="2"/>
    <x v="3"/>
    <n v="70"/>
    <n v="68"/>
    <n v="0"/>
    <n v="1"/>
    <s v="-"/>
    <n v="0"/>
    <n v="0"/>
    <n v="0"/>
    <n v="0"/>
    <n v="0"/>
    <n v="0"/>
    <n v="0"/>
    <n v="0"/>
    <n v="0"/>
    <n v="0"/>
    <s v="-"/>
    <s v="-"/>
    <s v="-"/>
    <s v="-"/>
    <s v="-"/>
    <m/>
    <m/>
    <m/>
    <m/>
    <m/>
    <m/>
    <m/>
    <m/>
    <n v="1"/>
  </r>
  <r>
    <x v="0"/>
    <x v="18"/>
    <x v="3"/>
    <x v="0"/>
    <x v="0"/>
    <n v="1849"/>
    <n v="722"/>
    <n v="373"/>
    <s v="-"/>
    <s v="-"/>
    <s v="-"/>
    <s v="-"/>
    <s v="-"/>
    <s v="-"/>
    <s v="-"/>
    <s v="-"/>
    <s v="-"/>
    <s v="-"/>
    <s v="-"/>
    <s v="-"/>
    <s v="-"/>
    <s v="-"/>
    <s v="-"/>
    <s v="-"/>
    <s v="-"/>
    <m/>
    <m/>
    <m/>
    <m/>
    <m/>
    <m/>
    <m/>
    <m/>
    <s v="-"/>
  </r>
  <r>
    <x v="0"/>
    <x v="18"/>
    <x v="3"/>
    <x v="0"/>
    <x v="1"/>
    <n v="22271"/>
    <n v="11507"/>
    <n v="3005"/>
    <s v="-"/>
    <s v="-"/>
    <s v="-"/>
    <s v="-"/>
    <s v="-"/>
    <s v="-"/>
    <s v="-"/>
    <s v="-"/>
    <s v="-"/>
    <s v="-"/>
    <s v="-"/>
    <s v="-"/>
    <s v="-"/>
    <s v="-"/>
    <s v="-"/>
    <s v="-"/>
    <s v="-"/>
    <m/>
    <m/>
    <m/>
    <m/>
    <m/>
    <m/>
    <m/>
    <m/>
    <s v="-"/>
  </r>
  <r>
    <x v="0"/>
    <x v="18"/>
    <x v="3"/>
    <x v="0"/>
    <x v="2"/>
    <n v="14332"/>
    <n v="8158"/>
    <n v="1820"/>
    <s v="-"/>
    <s v="-"/>
    <s v="-"/>
    <s v="-"/>
    <s v="-"/>
    <s v="-"/>
    <s v="-"/>
    <s v="-"/>
    <s v="-"/>
    <s v="-"/>
    <s v="-"/>
    <s v="-"/>
    <s v="-"/>
    <s v="-"/>
    <s v="-"/>
    <s v="-"/>
    <s v="-"/>
    <m/>
    <m/>
    <m/>
    <m/>
    <m/>
    <m/>
    <m/>
    <m/>
    <s v="-"/>
  </r>
  <r>
    <x v="0"/>
    <x v="18"/>
    <x v="3"/>
    <x v="0"/>
    <x v="3"/>
    <n v="7452"/>
    <n v="3349"/>
    <n v="1118"/>
    <s v="-"/>
    <s v="-"/>
    <s v="-"/>
    <s v="-"/>
    <s v="-"/>
    <s v="-"/>
    <s v="-"/>
    <s v="-"/>
    <s v="-"/>
    <s v="-"/>
    <s v="-"/>
    <s v="-"/>
    <s v="-"/>
    <s v="-"/>
    <s v="-"/>
    <s v="-"/>
    <s v="-"/>
    <m/>
    <m/>
    <m/>
    <m/>
    <m/>
    <m/>
    <m/>
    <m/>
    <s v="-"/>
  </r>
  <r>
    <x v="1"/>
    <x v="0"/>
    <x v="0"/>
    <x v="0"/>
    <x v="0"/>
    <n v="696"/>
    <n v="290"/>
    <n v="142"/>
    <s v="-"/>
    <n v="394"/>
    <s v="-"/>
    <s v="-"/>
    <s v="-"/>
    <s v="-"/>
    <s v="-"/>
    <n v="52"/>
    <n v="47"/>
    <n v="55"/>
    <n v="47"/>
    <n v="56"/>
    <n v="44"/>
    <n v="37"/>
    <n v="1"/>
    <s v="-"/>
    <s v="-"/>
    <m/>
    <m/>
    <m/>
    <m/>
    <m/>
    <m/>
    <m/>
    <m/>
    <n v="21"/>
  </r>
  <r>
    <x v="1"/>
    <x v="0"/>
    <x v="0"/>
    <x v="0"/>
    <x v="1"/>
    <n v="1821"/>
    <n v="699"/>
    <n v="374"/>
    <s v="-"/>
    <n v="3998"/>
    <s v="-"/>
    <s v="-"/>
    <s v="-"/>
    <s v="-"/>
    <s v="-"/>
    <n v="516"/>
    <n v="411"/>
    <n v="651"/>
    <n v="360"/>
    <n v="409"/>
    <n v="633"/>
    <n v="260"/>
    <n v="8"/>
    <s v="-"/>
    <s v="-"/>
    <m/>
    <m/>
    <m/>
    <m/>
    <m/>
    <m/>
    <m/>
    <m/>
    <n v="513"/>
  </r>
  <r>
    <x v="1"/>
    <x v="0"/>
    <x v="0"/>
    <x v="0"/>
    <x v="2"/>
    <n v="783"/>
    <n v="331"/>
    <n v="141"/>
    <s v="-"/>
    <n v="2267"/>
    <s v="-"/>
    <s v="-"/>
    <s v="-"/>
    <s v="-"/>
    <s v="-"/>
    <n v="313"/>
    <n v="262"/>
    <n v="302"/>
    <n v="212"/>
    <n v="208"/>
    <n v="538"/>
    <n v="114"/>
    <n v="1"/>
    <s v="-"/>
    <s v="-"/>
    <m/>
    <m/>
    <m/>
    <m/>
    <m/>
    <m/>
    <m/>
    <m/>
    <n v="137"/>
  </r>
  <r>
    <x v="1"/>
    <x v="0"/>
    <x v="0"/>
    <x v="0"/>
    <x v="3"/>
    <n v="1038"/>
    <n v="368"/>
    <n v="233"/>
    <s v="-"/>
    <n v="1666"/>
    <s v="-"/>
    <s v="-"/>
    <s v="-"/>
    <s v="-"/>
    <s v="-"/>
    <n v="203"/>
    <n v="149"/>
    <n v="349"/>
    <n v="148"/>
    <n v="173"/>
    <n v="95"/>
    <n v="114"/>
    <n v="7"/>
    <s v="-"/>
    <s v="-"/>
    <m/>
    <m/>
    <m/>
    <m/>
    <m/>
    <m/>
    <m/>
    <m/>
    <n v="81"/>
  </r>
  <r>
    <x v="1"/>
    <x v="0"/>
    <x v="1"/>
    <x v="0"/>
    <x v="0"/>
    <n v="1140"/>
    <n v="431"/>
    <n v="225"/>
    <s v="-"/>
    <n v="126"/>
    <s v="-"/>
    <s v="-"/>
    <s v="-"/>
    <s v="-"/>
    <s v="-"/>
    <n v="19"/>
    <n v="15"/>
    <n v="16"/>
    <n v="19"/>
    <n v="28"/>
    <n v="21"/>
    <n v="18"/>
    <n v="1"/>
    <s v="-"/>
    <s v="-"/>
    <m/>
    <m/>
    <m/>
    <m/>
    <m/>
    <m/>
    <m/>
    <m/>
    <n v="1"/>
  </r>
  <r>
    <x v="1"/>
    <x v="0"/>
    <x v="1"/>
    <x v="0"/>
    <x v="1"/>
    <n v="20391"/>
    <n v="10807"/>
    <n v="2606"/>
    <s v="-"/>
    <n v="287"/>
    <s v="-"/>
    <s v="-"/>
    <s v="-"/>
    <s v="-"/>
    <s v="-"/>
    <n v="35"/>
    <n v="67"/>
    <n v="53"/>
    <n v="89"/>
    <n v="116"/>
    <n v="43"/>
    <n v="45"/>
    <n v="8"/>
    <s v="-"/>
    <s v="-"/>
    <m/>
    <m/>
    <m/>
    <m/>
    <m/>
    <m/>
    <m/>
    <m/>
    <n v="5"/>
  </r>
  <r>
    <x v="1"/>
    <x v="0"/>
    <x v="1"/>
    <x v="0"/>
    <x v="2"/>
    <n v="13528"/>
    <n v="7827"/>
    <n v="1674"/>
    <s v="-"/>
    <n v="107"/>
    <s v="-"/>
    <s v="-"/>
    <s v="-"/>
    <s v="-"/>
    <s v="-"/>
    <n v="19"/>
    <n v="52"/>
    <n v="15"/>
    <n v="40"/>
    <n v="43"/>
    <n v="17"/>
    <n v="17"/>
    <n v="1"/>
    <s v="-"/>
    <s v="-"/>
    <m/>
    <m/>
    <m/>
    <m/>
    <m/>
    <m/>
    <m/>
    <m/>
    <n v="0"/>
  </r>
  <r>
    <x v="1"/>
    <x v="0"/>
    <x v="1"/>
    <x v="0"/>
    <x v="3"/>
    <n v="6376"/>
    <n v="2980"/>
    <n v="865"/>
    <s v="-"/>
    <n v="180"/>
    <s v="-"/>
    <s v="-"/>
    <s v="-"/>
    <s v="-"/>
    <s v="-"/>
    <n v="16"/>
    <n v="15"/>
    <n v="38"/>
    <n v="49"/>
    <n v="73"/>
    <n v="26"/>
    <n v="28"/>
    <n v="7"/>
    <s v="-"/>
    <s v="-"/>
    <m/>
    <m/>
    <m/>
    <m/>
    <m/>
    <m/>
    <m/>
    <m/>
    <n v="5"/>
  </r>
  <r>
    <x v="1"/>
    <x v="0"/>
    <x v="2"/>
    <x v="0"/>
    <x v="0"/>
    <n v="1068"/>
    <n v="393"/>
    <n v="221"/>
    <s v="-"/>
    <n v="264"/>
    <s v="-"/>
    <s v="-"/>
    <s v="-"/>
    <s v="-"/>
    <s v="-"/>
    <n v="33"/>
    <n v="32"/>
    <n v="39"/>
    <n v="28"/>
    <n v="27"/>
    <n v="22"/>
    <n v="19"/>
    <n v="0"/>
    <s v="-"/>
    <s v="-"/>
    <m/>
    <m/>
    <m/>
    <m/>
    <m/>
    <m/>
    <m/>
    <m/>
    <n v="20"/>
  </r>
  <r>
    <x v="1"/>
    <x v="0"/>
    <x v="2"/>
    <x v="0"/>
    <x v="1"/>
    <n v="18927"/>
    <n v="10081"/>
    <n v="2430"/>
    <s v="-"/>
    <n v="3684"/>
    <s v="-"/>
    <s v="-"/>
    <s v="-"/>
    <s v="-"/>
    <s v="-"/>
    <n v="481"/>
    <n v="344"/>
    <n v="598"/>
    <n v="271"/>
    <n v="292"/>
    <n v="585"/>
    <n v="215"/>
    <n v="0"/>
    <s v="-"/>
    <s v="-"/>
    <m/>
    <m/>
    <m/>
    <m/>
    <m/>
    <m/>
    <m/>
    <m/>
    <n v="508"/>
  </r>
  <r>
    <x v="1"/>
    <x v="0"/>
    <x v="2"/>
    <x v="0"/>
    <x v="2"/>
    <n v="13032"/>
    <n v="7545"/>
    <n v="1632"/>
    <s v="-"/>
    <n v="2144"/>
    <s v="-"/>
    <s v="-"/>
    <s v="-"/>
    <s v="-"/>
    <s v="-"/>
    <n v="294"/>
    <n v="210"/>
    <n v="287"/>
    <n v="172"/>
    <n v="165"/>
    <n v="521"/>
    <n v="97"/>
    <n v="0"/>
    <s v="-"/>
    <s v="-"/>
    <m/>
    <m/>
    <m/>
    <m/>
    <m/>
    <m/>
    <m/>
    <m/>
    <n v="137"/>
  </r>
  <r>
    <x v="1"/>
    <x v="0"/>
    <x v="2"/>
    <x v="0"/>
    <x v="3"/>
    <n v="5408"/>
    <n v="2536"/>
    <n v="731"/>
    <s v="-"/>
    <n v="1475"/>
    <s v="-"/>
    <s v="-"/>
    <s v="-"/>
    <s v="-"/>
    <s v="-"/>
    <n v="187"/>
    <n v="134"/>
    <n v="311"/>
    <n v="99"/>
    <n v="99"/>
    <n v="64"/>
    <n v="86"/>
    <n v="0"/>
    <s v="-"/>
    <s v="-"/>
    <m/>
    <m/>
    <m/>
    <m/>
    <m/>
    <m/>
    <m/>
    <m/>
    <n v="76"/>
  </r>
  <r>
    <x v="1"/>
    <x v="0"/>
    <x v="2"/>
    <x v="1"/>
    <x v="0"/>
    <n v="72"/>
    <n v="38"/>
    <n v="4"/>
    <s v="-"/>
    <n v="248"/>
    <s v="-"/>
    <s v="-"/>
    <s v="-"/>
    <s v="-"/>
    <s v="-"/>
    <n v="30"/>
    <n v="29"/>
    <n v="37"/>
    <n v="26"/>
    <n v="27"/>
    <n v="19"/>
    <n v="19"/>
    <n v="0"/>
    <s v="-"/>
    <s v="-"/>
    <m/>
    <m/>
    <m/>
    <m/>
    <m/>
    <m/>
    <m/>
    <m/>
    <n v="19"/>
  </r>
  <r>
    <x v="1"/>
    <x v="0"/>
    <x v="2"/>
    <x v="1"/>
    <x v="1"/>
    <n v="1464"/>
    <n v="726"/>
    <n v="176"/>
    <s v="-"/>
    <n v="3253"/>
    <s v="-"/>
    <s v="-"/>
    <s v="-"/>
    <s v="-"/>
    <s v="-"/>
    <n v="445"/>
    <n v="319"/>
    <n v="572"/>
    <n v="248"/>
    <n v="292"/>
    <n v="568"/>
    <n v="215"/>
    <n v="0"/>
    <s v="-"/>
    <s v="-"/>
    <m/>
    <m/>
    <m/>
    <m/>
    <m/>
    <m/>
    <m/>
    <m/>
    <n v="504"/>
  </r>
  <r>
    <x v="1"/>
    <x v="0"/>
    <x v="2"/>
    <x v="1"/>
    <x v="2"/>
    <n v="496"/>
    <n v="282"/>
    <n v="42"/>
    <s v="-"/>
    <n v="2023"/>
    <s v="-"/>
    <s v="-"/>
    <s v="-"/>
    <s v="-"/>
    <s v="-"/>
    <n v="287"/>
    <n v="191"/>
    <n v="285"/>
    <n v="163"/>
    <n v="165"/>
    <n v="510"/>
    <n v="97"/>
    <n v="0"/>
    <s v="-"/>
    <s v="-"/>
    <m/>
    <m/>
    <m/>
    <m/>
    <m/>
    <m/>
    <m/>
    <m/>
    <n v="134"/>
  </r>
  <r>
    <x v="1"/>
    <x v="0"/>
    <x v="2"/>
    <x v="1"/>
    <x v="3"/>
    <n v="968"/>
    <n v="444"/>
    <n v="134"/>
    <s v="-"/>
    <n v="1165"/>
    <s v="-"/>
    <s v="-"/>
    <s v="-"/>
    <s v="-"/>
    <s v="-"/>
    <n v="158"/>
    <n v="128"/>
    <n v="287"/>
    <n v="85"/>
    <n v="99"/>
    <n v="58"/>
    <n v="86"/>
    <n v="0"/>
    <s v="-"/>
    <s v="-"/>
    <m/>
    <m/>
    <m/>
    <m/>
    <m/>
    <m/>
    <m/>
    <m/>
    <n v="75"/>
  </r>
  <r>
    <x v="1"/>
    <x v="0"/>
    <x v="2"/>
    <x v="2"/>
    <x v="0"/>
    <n v="13"/>
    <n v="1"/>
    <n v="6"/>
    <s v="-"/>
    <n v="16"/>
    <s v="-"/>
    <s v="-"/>
    <s v="-"/>
    <s v="-"/>
    <s v="-"/>
    <n v="3"/>
    <n v="3"/>
    <n v="2"/>
    <n v="2"/>
    <n v="0"/>
    <n v="3"/>
    <n v="0"/>
    <n v="0"/>
    <s v="-"/>
    <s v="-"/>
    <m/>
    <m/>
    <m/>
    <m/>
    <m/>
    <m/>
    <m/>
    <m/>
    <n v="1"/>
  </r>
  <r>
    <x v="1"/>
    <x v="0"/>
    <x v="2"/>
    <x v="2"/>
    <x v="1"/>
    <n v="59"/>
    <n v="1"/>
    <n v="25"/>
    <s v="-"/>
    <n v="431"/>
    <s v="-"/>
    <s v="-"/>
    <s v="-"/>
    <s v="-"/>
    <s v="-"/>
    <n v="36"/>
    <n v="25"/>
    <n v="26"/>
    <n v="23"/>
    <n v="0"/>
    <n v="17"/>
    <n v="0"/>
    <n v="0"/>
    <s v="-"/>
    <s v="-"/>
    <m/>
    <m/>
    <m/>
    <m/>
    <m/>
    <m/>
    <m/>
    <m/>
    <n v="4"/>
  </r>
  <r>
    <x v="1"/>
    <x v="0"/>
    <x v="2"/>
    <x v="2"/>
    <x v="2"/>
    <n v="21"/>
    <n v="0"/>
    <n v="5"/>
    <s v="-"/>
    <n v="121"/>
    <s v="-"/>
    <s v="-"/>
    <s v="-"/>
    <s v="-"/>
    <s v="-"/>
    <n v="7"/>
    <n v="19"/>
    <n v="2"/>
    <n v="9"/>
    <n v="0"/>
    <n v="11"/>
    <n v="0"/>
    <n v="0"/>
    <s v="-"/>
    <s v="-"/>
    <m/>
    <m/>
    <m/>
    <m/>
    <m/>
    <m/>
    <m/>
    <m/>
    <n v="3"/>
  </r>
  <r>
    <x v="1"/>
    <x v="0"/>
    <x v="2"/>
    <x v="2"/>
    <x v="3"/>
    <n v="38"/>
    <n v="1"/>
    <n v="20"/>
    <s v="-"/>
    <n v="310"/>
    <s v="-"/>
    <s v="-"/>
    <s v="-"/>
    <s v="-"/>
    <s v="-"/>
    <n v="29"/>
    <n v="6"/>
    <n v="24"/>
    <n v="14"/>
    <n v="0"/>
    <n v="6"/>
    <n v="0"/>
    <n v="0"/>
    <s v="-"/>
    <s v="-"/>
    <m/>
    <m/>
    <m/>
    <m/>
    <m/>
    <m/>
    <m/>
    <m/>
    <n v="1"/>
  </r>
  <r>
    <x v="1"/>
    <x v="0"/>
    <x v="3"/>
    <x v="0"/>
    <x v="0"/>
    <n v="2"/>
    <n v="1"/>
    <n v="1"/>
    <s v="-"/>
    <n v="4"/>
    <s v="-"/>
    <s v="-"/>
    <s v="-"/>
    <s v="-"/>
    <s v="-"/>
    <n v="0"/>
    <n v="0"/>
    <n v="0"/>
    <n v="0"/>
    <n v="1"/>
    <n v="1"/>
    <n v="0"/>
    <n v="0"/>
    <s v="-"/>
    <s v="-"/>
    <m/>
    <m/>
    <m/>
    <m/>
    <m/>
    <m/>
    <m/>
    <m/>
    <n v="0"/>
  </r>
  <r>
    <x v="1"/>
    <x v="0"/>
    <x v="3"/>
    <x v="0"/>
    <x v="1"/>
    <n v="5"/>
    <n v="1"/>
    <n v="4"/>
    <s v="-"/>
    <n v="27"/>
    <s v="-"/>
    <s v="-"/>
    <s v="-"/>
    <s v="-"/>
    <s v="-"/>
    <n v="0"/>
    <n v="0"/>
    <n v="0"/>
    <n v="0"/>
    <n v="1"/>
    <n v="5"/>
    <n v="0"/>
    <n v="0"/>
    <s v="-"/>
    <s v="-"/>
    <m/>
    <m/>
    <m/>
    <m/>
    <m/>
    <m/>
    <m/>
    <m/>
    <n v="0"/>
  </r>
  <r>
    <x v="1"/>
    <x v="0"/>
    <x v="3"/>
    <x v="0"/>
    <x v="2"/>
    <n v="2"/>
    <n v="0"/>
    <n v="2"/>
    <s v="-"/>
    <n v="16"/>
    <s v="-"/>
    <s v="-"/>
    <s v="-"/>
    <s v="-"/>
    <s v="-"/>
    <n v="0"/>
    <n v="0"/>
    <n v="0"/>
    <n v="0"/>
    <n v="0"/>
    <n v="0"/>
    <n v="0"/>
    <n v="0"/>
    <s v="-"/>
    <s v="-"/>
    <m/>
    <m/>
    <m/>
    <m/>
    <m/>
    <m/>
    <m/>
    <m/>
    <n v="0"/>
  </r>
  <r>
    <x v="1"/>
    <x v="0"/>
    <x v="3"/>
    <x v="0"/>
    <x v="3"/>
    <n v="3"/>
    <n v="1"/>
    <n v="2"/>
    <s v="-"/>
    <n v="11"/>
    <s v="-"/>
    <s v="-"/>
    <s v="-"/>
    <s v="-"/>
    <s v="-"/>
    <n v="0"/>
    <n v="0"/>
    <n v="0"/>
    <n v="0"/>
    <n v="1"/>
    <n v="5"/>
    <n v="0"/>
    <n v="0"/>
    <s v="-"/>
    <s v="-"/>
    <m/>
    <m/>
    <m/>
    <m/>
    <m/>
    <m/>
    <m/>
    <m/>
    <n v="0"/>
  </r>
  <r>
    <x v="1"/>
    <x v="1"/>
    <x v="0"/>
    <x v="0"/>
    <x v="0"/>
    <n v="0"/>
    <n v="0"/>
    <n v="0"/>
    <s v="-"/>
    <n v="0"/>
    <s v="-"/>
    <s v="-"/>
    <s v="-"/>
    <s v="-"/>
    <s v="-"/>
    <n v="0"/>
    <n v="0"/>
    <n v="0"/>
    <n v="0"/>
    <n v="0"/>
    <n v="0"/>
    <n v="0"/>
    <n v="0"/>
    <s v="-"/>
    <s v="-"/>
    <m/>
    <m/>
    <m/>
    <m/>
    <m/>
    <m/>
    <m/>
    <m/>
    <n v="0"/>
  </r>
  <r>
    <x v="1"/>
    <x v="1"/>
    <x v="0"/>
    <x v="0"/>
    <x v="1"/>
    <n v="0"/>
    <n v="0"/>
    <n v="0"/>
    <s v="-"/>
    <n v="0"/>
    <s v="-"/>
    <s v="-"/>
    <s v="-"/>
    <s v="-"/>
    <s v="-"/>
    <n v="0"/>
    <n v="0"/>
    <n v="0"/>
    <n v="0"/>
    <n v="0"/>
    <n v="0"/>
    <n v="0"/>
    <n v="0"/>
    <s v="-"/>
    <s v="-"/>
    <m/>
    <m/>
    <m/>
    <m/>
    <m/>
    <m/>
    <m/>
    <m/>
    <n v="0"/>
  </r>
  <r>
    <x v="1"/>
    <x v="1"/>
    <x v="0"/>
    <x v="0"/>
    <x v="2"/>
    <n v="0"/>
    <n v="0"/>
    <n v="0"/>
    <s v="-"/>
    <n v="0"/>
    <s v="-"/>
    <s v="-"/>
    <s v="-"/>
    <s v="-"/>
    <s v="-"/>
    <n v="0"/>
    <n v="0"/>
    <n v="0"/>
    <n v="0"/>
    <n v="0"/>
    <n v="0"/>
    <n v="0"/>
    <n v="0"/>
    <s v="-"/>
    <s v="-"/>
    <m/>
    <m/>
    <m/>
    <m/>
    <m/>
    <m/>
    <m/>
    <m/>
    <n v="0"/>
  </r>
  <r>
    <x v="1"/>
    <x v="1"/>
    <x v="0"/>
    <x v="0"/>
    <x v="3"/>
    <n v="0"/>
    <n v="0"/>
    <n v="0"/>
    <s v="-"/>
    <n v="0"/>
    <s v="-"/>
    <s v="-"/>
    <s v="-"/>
    <s v="-"/>
    <s v="-"/>
    <n v="0"/>
    <n v="0"/>
    <n v="0"/>
    <n v="0"/>
    <n v="0"/>
    <n v="0"/>
    <n v="0"/>
    <n v="0"/>
    <s v="-"/>
    <s v="-"/>
    <m/>
    <m/>
    <m/>
    <m/>
    <m/>
    <m/>
    <m/>
    <m/>
    <n v="0"/>
  </r>
  <r>
    <x v="1"/>
    <x v="1"/>
    <x v="1"/>
    <x v="0"/>
    <x v="0"/>
    <n v="2"/>
    <n v="1"/>
    <n v="1"/>
    <s v="-"/>
    <n v="0"/>
    <s v="-"/>
    <s v="-"/>
    <s v="-"/>
    <s v="-"/>
    <s v="-"/>
    <n v="0"/>
    <n v="0"/>
    <n v="0"/>
    <n v="0"/>
    <n v="0"/>
    <n v="0"/>
    <n v="0"/>
    <n v="0"/>
    <s v="-"/>
    <s v="-"/>
    <m/>
    <m/>
    <m/>
    <m/>
    <m/>
    <m/>
    <m/>
    <m/>
    <n v="0"/>
  </r>
  <r>
    <x v="1"/>
    <x v="1"/>
    <x v="1"/>
    <x v="0"/>
    <x v="1"/>
    <n v="5"/>
    <n v="1"/>
    <n v="4"/>
    <s v="-"/>
    <n v="0"/>
    <s v="-"/>
    <s v="-"/>
    <s v="-"/>
    <s v="-"/>
    <s v="-"/>
    <n v="0"/>
    <n v="0"/>
    <n v="0"/>
    <n v="0"/>
    <n v="0"/>
    <n v="0"/>
    <n v="0"/>
    <n v="0"/>
    <s v="-"/>
    <s v="-"/>
    <m/>
    <m/>
    <m/>
    <m/>
    <m/>
    <m/>
    <m/>
    <m/>
    <n v="0"/>
  </r>
  <r>
    <x v="1"/>
    <x v="1"/>
    <x v="1"/>
    <x v="0"/>
    <x v="2"/>
    <n v="2"/>
    <n v="0"/>
    <n v="2"/>
    <s v="-"/>
    <n v="0"/>
    <s v="-"/>
    <s v="-"/>
    <s v="-"/>
    <s v="-"/>
    <s v="-"/>
    <n v="0"/>
    <n v="0"/>
    <n v="0"/>
    <n v="0"/>
    <n v="0"/>
    <n v="0"/>
    <n v="0"/>
    <n v="0"/>
    <s v="-"/>
    <s v="-"/>
    <m/>
    <m/>
    <m/>
    <m/>
    <m/>
    <m/>
    <m/>
    <m/>
    <n v="0"/>
  </r>
  <r>
    <x v="1"/>
    <x v="1"/>
    <x v="1"/>
    <x v="0"/>
    <x v="3"/>
    <n v="3"/>
    <n v="1"/>
    <n v="2"/>
    <s v="-"/>
    <n v="0"/>
    <s v="-"/>
    <s v="-"/>
    <s v="-"/>
    <s v="-"/>
    <s v="-"/>
    <n v="0"/>
    <n v="0"/>
    <n v="0"/>
    <n v="0"/>
    <n v="0"/>
    <n v="0"/>
    <n v="0"/>
    <n v="0"/>
    <s v="-"/>
    <s v="-"/>
    <m/>
    <m/>
    <m/>
    <m/>
    <m/>
    <m/>
    <m/>
    <m/>
    <n v="0"/>
  </r>
  <r>
    <x v="1"/>
    <x v="1"/>
    <x v="2"/>
    <x v="0"/>
    <x v="0"/>
    <n v="2"/>
    <n v="1"/>
    <n v="1"/>
    <s v="-"/>
    <n v="0"/>
    <s v="-"/>
    <s v="-"/>
    <s v="-"/>
    <s v="-"/>
    <s v="-"/>
    <n v="0"/>
    <n v="0"/>
    <n v="0"/>
    <n v="0"/>
    <n v="0"/>
    <n v="0"/>
    <n v="0"/>
    <n v="0"/>
    <s v="-"/>
    <s v="-"/>
    <m/>
    <m/>
    <m/>
    <m/>
    <m/>
    <m/>
    <m/>
    <m/>
    <n v="0"/>
  </r>
  <r>
    <x v="1"/>
    <x v="1"/>
    <x v="2"/>
    <x v="0"/>
    <x v="1"/>
    <n v="5"/>
    <n v="1"/>
    <n v="4"/>
    <s v="-"/>
    <n v="0"/>
    <s v="-"/>
    <s v="-"/>
    <s v="-"/>
    <s v="-"/>
    <s v="-"/>
    <n v="0"/>
    <n v="0"/>
    <n v="0"/>
    <n v="0"/>
    <n v="0"/>
    <n v="0"/>
    <n v="0"/>
    <n v="0"/>
    <s v="-"/>
    <s v="-"/>
    <m/>
    <m/>
    <m/>
    <m/>
    <m/>
    <m/>
    <m/>
    <m/>
    <n v="0"/>
  </r>
  <r>
    <x v="1"/>
    <x v="1"/>
    <x v="2"/>
    <x v="0"/>
    <x v="2"/>
    <n v="2"/>
    <n v="0"/>
    <n v="2"/>
    <s v="-"/>
    <n v="0"/>
    <s v="-"/>
    <s v="-"/>
    <s v="-"/>
    <s v="-"/>
    <s v="-"/>
    <n v="0"/>
    <n v="0"/>
    <n v="0"/>
    <n v="0"/>
    <n v="0"/>
    <n v="0"/>
    <n v="0"/>
    <n v="0"/>
    <s v="-"/>
    <s v="-"/>
    <m/>
    <m/>
    <m/>
    <m/>
    <m/>
    <m/>
    <m/>
    <m/>
    <n v="0"/>
  </r>
  <r>
    <x v="1"/>
    <x v="1"/>
    <x v="2"/>
    <x v="0"/>
    <x v="3"/>
    <n v="3"/>
    <n v="1"/>
    <n v="2"/>
    <s v="-"/>
    <n v="0"/>
    <s v="-"/>
    <s v="-"/>
    <s v="-"/>
    <s v="-"/>
    <s v="-"/>
    <n v="0"/>
    <n v="0"/>
    <n v="0"/>
    <n v="0"/>
    <n v="0"/>
    <n v="0"/>
    <n v="0"/>
    <n v="0"/>
    <s v="-"/>
    <s v="-"/>
    <m/>
    <m/>
    <m/>
    <m/>
    <m/>
    <m/>
    <m/>
    <m/>
    <n v="0"/>
  </r>
  <r>
    <x v="1"/>
    <x v="1"/>
    <x v="2"/>
    <x v="1"/>
    <x v="0"/>
    <n v="0"/>
    <n v="0"/>
    <n v="0"/>
    <s v="-"/>
    <n v="0"/>
    <s v="-"/>
    <s v="-"/>
    <s v="-"/>
    <s v="-"/>
    <s v="-"/>
    <n v="0"/>
    <n v="0"/>
    <n v="0"/>
    <n v="0"/>
    <n v="0"/>
    <n v="0"/>
    <n v="0"/>
    <n v="0"/>
    <s v="-"/>
    <s v="-"/>
    <m/>
    <m/>
    <m/>
    <m/>
    <m/>
    <m/>
    <m/>
    <m/>
    <n v="0"/>
  </r>
  <r>
    <x v="1"/>
    <x v="1"/>
    <x v="2"/>
    <x v="1"/>
    <x v="1"/>
    <n v="0"/>
    <n v="0"/>
    <n v="0"/>
    <s v="-"/>
    <n v="0"/>
    <s v="-"/>
    <s v="-"/>
    <s v="-"/>
    <s v="-"/>
    <s v="-"/>
    <n v="0"/>
    <n v="0"/>
    <n v="0"/>
    <n v="0"/>
    <n v="0"/>
    <n v="0"/>
    <n v="0"/>
    <n v="0"/>
    <s v="-"/>
    <s v="-"/>
    <m/>
    <m/>
    <m/>
    <m/>
    <m/>
    <m/>
    <m/>
    <m/>
    <n v="0"/>
  </r>
  <r>
    <x v="1"/>
    <x v="1"/>
    <x v="2"/>
    <x v="1"/>
    <x v="2"/>
    <n v="0"/>
    <n v="0"/>
    <n v="0"/>
    <s v="-"/>
    <n v="0"/>
    <s v="-"/>
    <s v="-"/>
    <s v="-"/>
    <s v="-"/>
    <s v="-"/>
    <n v="0"/>
    <n v="0"/>
    <n v="0"/>
    <n v="0"/>
    <n v="0"/>
    <n v="0"/>
    <n v="0"/>
    <n v="0"/>
    <s v="-"/>
    <s v="-"/>
    <m/>
    <m/>
    <m/>
    <m/>
    <m/>
    <m/>
    <m/>
    <m/>
    <n v="0"/>
  </r>
  <r>
    <x v="1"/>
    <x v="1"/>
    <x v="2"/>
    <x v="1"/>
    <x v="3"/>
    <n v="0"/>
    <n v="0"/>
    <n v="0"/>
    <s v="-"/>
    <n v="0"/>
    <s v="-"/>
    <s v="-"/>
    <s v="-"/>
    <s v="-"/>
    <s v="-"/>
    <n v="0"/>
    <n v="0"/>
    <n v="0"/>
    <n v="0"/>
    <n v="0"/>
    <n v="0"/>
    <n v="0"/>
    <n v="0"/>
    <s v="-"/>
    <s v="-"/>
    <m/>
    <m/>
    <m/>
    <m/>
    <m/>
    <m/>
    <m/>
    <m/>
    <n v="0"/>
  </r>
  <r>
    <x v="1"/>
    <x v="1"/>
    <x v="2"/>
    <x v="2"/>
    <x v="0"/>
    <n v="0"/>
    <n v="0"/>
    <n v="0"/>
    <s v="-"/>
    <n v="0"/>
    <s v="-"/>
    <s v="-"/>
    <s v="-"/>
    <s v="-"/>
    <s v="-"/>
    <n v="0"/>
    <n v="0"/>
    <n v="0"/>
    <n v="0"/>
    <n v="0"/>
    <n v="0"/>
    <n v="0"/>
    <n v="0"/>
    <s v="-"/>
    <s v="-"/>
    <m/>
    <m/>
    <m/>
    <m/>
    <m/>
    <m/>
    <m/>
    <m/>
    <n v="0"/>
  </r>
  <r>
    <x v="1"/>
    <x v="1"/>
    <x v="2"/>
    <x v="2"/>
    <x v="1"/>
    <n v="0"/>
    <n v="0"/>
    <n v="0"/>
    <s v="-"/>
    <n v="0"/>
    <s v="-"/>
    <s v="-"/>
    <s v="-"/>
    <s v="-"/>
    <s v="-"/>
    <n v="0"/>
    <n v="0"/>
    <n v="0"/>
    <n v="0"/>
    <n v="0"/>
    <n v="0"/>
    <n v="0"/>
    <n v="0"/>
    <s v="-"/>
    <s v="-"/>
    <m/>
    <m/>
    <m/>
    <m/>
    <m/>
    <m/>
    <m/>
    <m/>
    <n v="0"/>
  </r>
  <r>
    <x v="1"/>
    <x v="1"/>
    <x v="2"/>
    <x v="2"/>
    <x v="2"/>
    <n v="0"/>
    <n v="0"/>
    <n v="0"/>
    <s v="-"/>
    <n v="0"/>
    <s v="-"/>
    <s v="-"/>
    <s v="-"/>
    <s v="-"/>
    <s v="-"/>
    <n v="0"/>
    <n v="0"/>
    <n v="0"/>
    <n v="0"/>
    <n v="0"/>
    <n v="0"/>
    <n v="0"/>
    <n v="0"/>
    <s v="-"/>
    <s v="-"/>
    <m/>
    <m/>
    <m/>
    <m/>
    <m/>
    <m/>
    <m/>
    <m/>
    <n v="0"/>
  </r>
  <r>
    <x v="1"/>
    <x v="1"/>
    <x v="2"/>
    <x v="2"/>
    <x v="3"/>
    <n v="0"/>
    <n v="0"/>
    <n v="0"/>
    <s v="-"/>
    <n v="0"/>
    <s v="-"/>
    <s v="-"/>
    <s v="-"/>
    <s v="-"/>
    <s v="-"/>
    <n v="0"/>
    <n v="0"/>
    <n v="0"/>
    <n v="0"/>
    <n v="0"/>
    <n v="0"/>
    <n v="0"/>
    <n v="0"/>
    <s v="-"/>
    <s v="-"/>
    <m/>
    <m/>
    <m/>
    <m/>
    <m/>
    <m/>
    <m/>
    <m/>
    <n v="0"/>
  </r>
  <r>
    <x v="1"/>
    <x v="1"/>
    <x v="3"/>
    <x v="0"/>
    <x v="0"/>
    <n v="0"/>
    <n v="0"/>
    <n v="0"/>
    <s v="-"/>
    <n v="0"/>
    <s v="-"/>
    <s v="-"/>
    <s v="-"/>
    <s v="-"/>
    <s v="-"/>
    <n v="0"/>
    <n v="0"/>
    <n v="0"/>
    <n v="0"/>
    <n v="0"/>
    <n v="0"/>
    <n v="0"/>
    <n v="0"/>
    <s v="-"/>
    <s v="-"/>
    <m/>
    <m/>
    <m/>
    <m/>
    <m/>
    <m/>
    <m/>
    <m/>
    <n v="0"/>
  </r>
  <r>
    <x v="1"/>
    <x v="1"/>
    <x v="3"/>
    <x v="0"/>
    <x v="1"/>
    <n v="0"/>
    <n v="0"/>
    <n v="0"/>
    <s v="-"/>
    <n v="0"/>
    <s v="-"/>
    <s v="-"/>
    <s v="-"/>
    <s v="-"/>
    <s v="-"/>
    <n v="0"/>
    <n v="0"/>
    <n v="0"/>
    <n v="0"/>
    <n v="0"/>
    <n v="0"/>
    <n v="0"/>
    <n v="0"/>
    <s v="-"/>
    <s v="-"/>
    <m/>
    <m/>
    <m/>
    <m/>
    <m/>
    <m/>
    <m/>
    <m/>
    <n v="0"/>
  </r>
  <r>
    <x v="1"/>
    <x v="1"/>
    <x v="3"/>
    <x v="0"/>
    <x v="2"/>
    <n v="0"/>
    <n v="0"/>
    <n v="0"/>
    <s v="-"/>
    <n v="0"/>
    <s v="-"/>
    <s v="-"/>
    <s v="-"/>
    <s v="-"/>
    <s v="-"/>
    <n v="0"/>
    <n v="0"/>
    <n v="0"/>
    <n v="0"/>
    <n v="0"/>
    <n v="0"/>
    <n v="0"/>
    <n v="0"/>
    <s v="-"/>
    <s v="-"/>
    <m/>
    <m/>
    <m/>
    <m/>
    <m/>
    <m/>
    <m/>
    <m/>
    <n v="0"/>
  </r>
  <r>
    <x v="1"/>
    <x v="1"/>
    <x v="3"/>
    <x v="0"/>
    <x v="3"/>
    <n v="0"/>
    <n v="0"/>
    <n v="0"/>
    <s v="-"/>
    <n v="0"/>
    <s v="-"/>
    <s v="-"/>
    <s v="-"/>
    <s v="-"/>
    <s v="-"/>
    <n v="0"/>
    <n v="0"/>
    <n v="0"/>
    <n v="0"/>
    <n v="0"/>
    <n v="0"/>
    <n v="0"/>
    <n v="0"/>
    <s v="-"/>
    <s v="-"/>
    <m/>
    <m/>
    <m/>
    <m/>
    <m/>
    <m/>
    <m/>
    <m/>
    <n v="0"/>
  </r>
  <r>
    <x v="1"/>
    <x v="2"/>
    <x v="0"/>
    <x v="0"/>
    <x v="0"/>
    <n v="0"/>
    <n v="0"/>
    <n v="0"/>
    <s v="-"/>
    <n v="0"/>
    <s v="-"/>
    <s v="-"/>
    <s v="-"/>
    <s v="-"/>
    <s v="-"/>
    <n v="0"/>
    <n v="0"/>
    <n v="0"/>
    <n v="0"/>
    <n v="0"/>
    <n v="0"/>
    <n v="0"/>
    <n v="0"/>
    <s v="-"/>
    <s v="-"/>
    <m/>
    <m/>
    <m/>
    <m/>
    <m/>
    <m/>
    <m/>
    <m/>
    <n v="0"/>
  </r>
  <r>
    <x v="1"/>
    <x v="2"/>
    <x v="0"/>
    <x v="0"/>
    <x v="1"/>
    <n v="0"/>
    <n v="0"/>
    <n v="0"/>
    <s v="-"/>
    <n v="0"/>
    <s v="-"/>
    <s v="-"/>
    <s v="-"/>
    <s v="-"/>
    <s v="-"/>
    <n v="0"/>
    <n v="0"/>
    <n v="0"/>
    <n v="0"/>
    <n v="0"/>
    <n v="0"/>
    <n v="0"/>
    <n v="0"/>
    <s v="-"/>
    <s v="-"/>
    <m/>
    <m/>
    <m/>
    <m/>
    <m/>
    <m/>
    <m/>
    <m/>
    <n v="0"/>
  </r>
  <r>
    <x v="1"/>
    <x v="2"/>
    <x v="0"/>
    <x v="0"/>
    <x v="2"/>
    <n v="0"/>
    <n v="0"/>
    <n v="0"/>
    <s v="-"/>
    <n v="0"/>
    <s v="-"/>
    <s v="-"/>
    <s v="-"/>
    <s v="-"/>
    <s v="-"/>
    <n v="0"/>
    <n v="0"/>
    <n v="0"/>
    <n v="0"/>
    <n v="0"/>
    <n v="0"/>
    <n v="0"/>
    <n v="0"/>
    <s v="-"/>
    <s v="-"/>
    <m/>
    <m/>
    <m/>
    <m/>
    <m/>
    <m/>
    <m/>
    <m/>
    <n v="0"/>
  </r>
  <r>
    <x v="1"/>
    <x v="2"/>
    <x v="0"/>
    <x v="0"/>
    <x v="3"/>
    <n v="0"/>
    <n v="0"/>
    <n v="0"/>
    <s v="-"/>
    <n v="0"/>
    <s v="-"/>
    <s v="-"/>
    <s v="-"/>
    <s v="-"/>
    <s v="-"/>
    <n v="0"/>
    <n v="0"/>
    <n v="0"/>
    <n v="0"/>
    <n v="0"/>
    <n v="0"/>
    <n v="0"/>
    <n v="0"/>
    <s v="-"/>
    <s v="-"/>
    <m/>
    <m/>
    <m/>
    <m/>
    <m/>
    <m/>
    <m/>
    <m/>
    <n v="0"/>
  </r>
  <r>
    <x v="1"/>
    <x v="2"/>
    <x v="1"/>
    <x v="0"/>
    <x v="0"/>
    <n v="0"/>
    <n v="0"/>
    <n v="0"/>
    <s v="-"/>
    <n v="0"/>
    <s v="-"/>
    <s v="-"/>
    <s v="-"/>
    <s v="-"/>
    <s v="-"/>
    <n v="0"/>
    <n v="0"/>
    <n v="0"/>
    <n v="0"/>
    <n v="0"/>
    <n v="0"/>
    <n v="0"/>
    <n v="0"/>
    <s v="-"/>
    <s v="-"/>
    <m/>
    <m/>
    <m/>
    <m/>
    <m/>
    <m/>
    <m/>
    <m/>
    <n v="0"/>
  </r>
  <r>
    <x v="1"/>
    <x v="2"/>
    <x v="1"/>
    <x v="0"/>
    <x v="1"/>
    <n v="0"/>
    <n v="0"/>
    <n v="0"/>
    <s v="-"/>
    <n v="0"/>
    <s v="-"/>
    <s v="-"/>
    <s v="-"/>
    <s v="-"/>
    <s v="-"/>
    <n v="0"/>
    <n v="0"/>
    <n v="0"/>
    <n v="0"/>
    <n v="0"/>
    <n v="0"/>
    <n v="0"/>
    <n v="0"/>
    <s v="-"/>
    <s v="-"/>
    <m/>
    <m/>
    <m/>
    <m/>
    <m/>
    <m/>
    <m/>
    <m/>
    <n v="0"/>
  </r>
  <r>
    <x v="1"/>
    <x v="2"/>
    <x v="1"/>
    <x v="0"/>
    <x v="2"/>
    <n v="0"/>
    <n v="0"/>
    <n v="0"/>
    <s v="-"/>
    <n v="0"/>
    <s v="-"/>
    <s v="-"/>
    <s v="-"/>
    <s v="-"/>
    <s v="-"/>
    <n v="0"/>
    <n v="0"/>
    <n v="0"/>
    <n v="0"/>
    <n v="0"/>
    <n v="0"/>
    <n v="0"/>
    <n v="0"/>
    <s v="-"/>
    <s v="-"/>
    <m/>
    <m/>
    <m/>
    <m/>
    <m/>
    <m/>
    <m/>
    <m/>
    <n v="0"/>
  </r>
  <r>
    <x v="1"/>
    <x v="2"/>
    <x v="1"/>
    <x v="0"/>
    <x v="3"/>
    <n v="0"/>
    <n v="0"/>
    <n v="0"/>
    <s v="-"/>
    <n v="0"/>
    <s v="-"/>
    <s v="-"/>
    <s v="-"/>
    <s v="-"/>
    <s v="-"/>
    <n v="0"/>
    <n v="0"/>
    <n v="0"/>
    <n v="0"/>
    <n v="0"/>
    <n v="0"/>
    <n v="0"/>
    <n v="0"/>
    <s v="-"/>
    <s v="-"/>
    <m/>
    <m/>
    <m/>
    <m/>
    <m/>
    <m/>
    <m/>
    <m/>
    <n v="0"/>
  </r>
  <r>
    <x v="1"/>
    <x v="2"/>
    <x v="2"/>
    <x v="0"/>
    <x v="0"/>
    <n v="0"/>
    <n v="0"/>
    <n v="0"/>
    <s v="-"/>
    <n v="0"/>
    <s v="-"/>
    <s v="-"/>
    <s v="-"/>
    <s v="-"/>
    <s v="-"/>
    <n v="0"/>
    <n v="0"/>
    <n v="0"/>
    <n v="0"/>
    <n v="0"/>
    <n v="0"/>
    <n v="0"/>
    <n v="0"/>
    <s v="-"/>
    <s v="-"/>
    <m/>
    <m/>
    <m/>
    <m/>
    <m/>
    <m/>
    <m/>
    <m/>
    <n v="0"/>
  </r>
  <r>
    <x v="1"/>
    <x v="2"/>
    <x v="2"/>
    <x v="0"/>
    <x v="1"/>
    <n v="0"/>
    <n v="0"/>
    <n v="0"/>
    <s v="-"/>
    <n v="0"/>
    <s v="-"/>
    <s v="-"/>
    <s v="-"/>
    <s v="-"/>
    <s v="-"/>
    <n v="0"/>
    <n v="0"/>
    <n v="0"/>
    <n v="0"/>
    <n v="0"/>
    <n v="0"/>
    <n v="0"/>
    <n v="0"/>
    <s v="-"/>
    <s v="-"/>
    <m/>
    <m/>
    <m/>
    <m/>
    <m/>
    <m/>
    <m/>
    <m/>
    <n v="0"/>
  </r>
  <r>
    <x v="1"/>
    <x v="2"/>
    <x v="2"/>
    <x v="0"/>
    <x v="2"/>
    <n v="0"/>
    <n v="0"/>
    <n v="0"/>
    <s v="-"/>
    <n v="0"/>
    <s v="-"/>
    <s v="-"/>
    <s v="-"/>
    <s v="-"/>
    <s v="-"/>
    <n v="0"/>
    <n v="0"/>
    <n v="0"/>
    <n v="0"/>
    <n v="0"/>
    <n v="0"/>
    <n v="0"/>
    <n v="0"/>
    <s v="-"/>
    <s v="-"/>
    <m/>
    <m/>
    <m/>
    <m/>
    <m/>
    <m/>
    <m/>
    <m/>
    <n v="0"/>
  </r>
  <r>
    <x v="1"/>
    <x v="2"/>
    <x v="2"/>
    <x v="0"/>
    <x v="3"/>
    <n v="0"/>
    <n v="0"/>
    <n v="0"/>
    <s v="-"/>
    <n v="0"/>
    <s v="-"/>
    <s v="-"/>
    <s v="-"/>
    <s v="-"/>
    <s v="-"/>
    <n v="0"/>
    <n v="0"/>
    <n v="0"/>
    <n v="0"/>
    <n v="0"/>
    <n v="0"/>
    <n v="0"/>
    <n v="0"/>
    <s v="-"/>
    <s v="-"/>
    <m/>
    <m/>
    <m/>
    <m/>
    <m/>
    <m/>
    <m/>
    <m/>
    <n v="0"/>
  </r>
  <r>
    <x v="1"/>
    <x v="2"/>
    <x v="2"/>
    <x v="1"/>
    <x v="0"/>
    <n v="0"/>
    <n v="0"/>
    <n v="0"/>
    <s v="-"/>
    <n v="0"/>
    <s v="-"/>
    <s v="-"/>
    <s v="-"/>
    <s v="-"/>
    <s v="-"/>
    <n v="0"/>
    <n v="0"/>
    <n v="0"/>
    <n v="0"/>
    <n v="0"/>
    <n v="0"/>
    <n v="0"/>
    <n v="0"/>
    <s v="-"/>
    <s v="-"/>
    <m/>
    <m/>
    <m/>
    <m/>
    <m/>
    <m/>
    <m/>
    <m/>
    <n v="0"/>
  </r>
  <r>
    <x v="1"/>
    <x v="2"/>
    <x v="2"/>
    <x v="1"/>
    <x v="1"/>
    <n v="0"/>
    <n v="0"/>
    <n v="0"/>
    <s v="-"/>
    <n v="0"/>
    <s v="-"/>
    <s v="-"/>
    <s v="-"/>
    <s v="-"/>
    <s v="-"/>
    <n v="0"/>
    <n v="0"/>
    <n v="0"/>
    <n v="0"/>
    <n v="0"/>
    <n v="0"/>
    <n v="0"/>
    <n v="0"/>
    <s v="-"/>
    <s v="-"/>
    <m/>
    <m/>
    <m/>
    <m/>
    <m/>
    <m/>
    <m/>
    <m/>
    <n v="0"/>
  </r>
  <r>
    <x v="1"/>
    <x v="2"/>
    <x v="2"/>
    <x v="1"/>
    <x v="2"/>
    <n v="0"/>
    <n v="0"/>
    <n v="0"/>
    <s v="-"/>
    <n v="0"/>
    <s v="-"/>
    <s v="-"/>
    <s v="-"/>
    <s v="-"/>
    <s v="-"/>
    <n v="0"/>
    <n v="0"/>
    <n v="0"/>
    <n v="0"/>
    <n v="0"/>
    <n v="0"/>
    <n v="0"/>
    <n v="0"/>
    <s v="-"/>
    <s v="-"/>
    <m/>
    <m/>
    <m/>
    <m/>
    <m/>
    <m/>
    <m/>
    <m/>
    <n v="0"/>
  </r>
  <r>
    <x v="1"/>
    <x v="2"/>
    <x v="2"/>
    <x v="1"/>
    <x v="3"/>
    <n v="0"/>
    <n v="0"/>
    <n v="0"/>
    <s v="-"/>
    <n v="0"/>
    <s v="-"/>
    <s v="-"/>
    <s v="-"/>
    <s v="-"/>
    <s v="-"/>
    <n v="0"/>
    <n v="0"/>
    <n v="0"/>
    <n v="0"/>
    <n v="0"/>
    <n v="0"/>
    <n v="0"/>
    <n v="0"/>
    <s v="-"/>
    <s v="-"/>
    <m/>
    <m/>
    <m/>
    <m/>
    <m/>
    <m/>
    <m/>
    <m/>
    <n v="0"/>
  </r>
  <r>
    <x v="1"/>
    <x v="2"/>
    <x v="2"/>
    <x v="2"/>
    <x v="0"/>
    <n v="0"/>
    <n v="0"/>
    <n v="0"/>
    <s v="-"/>
    <n v="0"/>
    <s v="-"/>
    <s v="-"/>
    <s v="-"/>
    <s v="-"/>
    <s v="-"/>
    <n v="0"/>
    <n v="0"/>
    <n v="0"/>
    <n v="0"/>
    <n v="0"/>
    <n v="0"/>
    <n v="0"/>
    <n v="0"/>
    <s v="-"/>
    <s v="-"/>
    <m/>
    <m/>
    <m/>
    <m/>
    <m/>
    <m/>
    <m/>
    <m/>
    <n v="0"/>
  </r>
  <r>
    <x v="1"/>
    <x v="2"/>
    <x v="2"/>
    <x v="2"/>
    <x v="1"/>
    <n v="0"/>
    <n v="0"/>
    <n v="0"/>
    <s v="-"/>
    <n v="0"/>
    <s v="-"/>
    <s v="-"/>
    <s v="-"/>
    <s v="-"/>
    <s v="-"/>
    <n v="0"/>
    <n v="0"/>
    <n v="0"/>
    <n v="0"/>
    <n v="0"/>
    <n v="0"/>
    <n v="0"/>
    <n v="0"/>
    <s v="-"/>
    <s v="-"/>
    <m/>
    <m/>
    <m/>
    <m/>
    <m/>
    <m/>
    <m/>
    <m/>
    <n v="0"/>
  </r>
  <r>
    <x v="1"/>
    <x v="2"/>
    <x v="2"/>
    <x v="2"/>
    <x v="2"/>
    <n v="0"/>
    <n v="0"/>
    <n v="0"/>
    <s v="-"/>
    <n v="0"/>
    <s v="-"/>
    <s v="-"/>
    <s v="-"/>
    <s v="-"/>
    <s v="-"/>
    <n v="0"/>
    <n v="0"/>
    <n v="0"/>
    <n v="0"/>
    <n v="0"/>
    <n v="0"/>
    <n v="0"/>
    <n v="0"/>
    <s v="-"/>
    <s v="-"/>
    <m/>
    <m/>
    <m/>
    <m/>
    <m/>
    <m/>
    <m/>
    <m/>
    <n v="0"/>
  </r>
  <r>
    <x v="1"/>
    <x v="2"/>
    <x v="2"/>
    <x v="2"/>
    <x v="3"/>
    <n v="0"/>
    <n v="0"/>
    <n v="0"/>
    <s v="-"/>
    <n v="0"/>
    <s v="-"/>
    <s v="-"/>
    <s v="-"/>
    <s v="-"/>
    <s v="-"/>
    <n v="0"/>
    <n v="0"/>
    <n v="0"/>
    <n v="0"/>
    <n v="0"/>
    <n v="0"/>
    <n v="0"/>
    <n v="0"/>
    <s v="-"/>
    <s v="-"/>
    <m/>
    <m/>
    <m/>
    <m/>
    <m/>
    <m/>
    <m/>
    <m/>
    <n v="0"/>
  </r>
  <r>
    <x v="1"/>
    <x v="2"/>
    <x v="3"/>
    <x v="0"/>
    <x v="0"/>
    <n v="0"/>
    <n v="0"/>
    <n v="0"/>
    <s v="-"/>
    <n v="0"/>
    <s v="-"/>
    <s v="-"/>
    <s v="-"/>
    <s v="-"/>
    <s v="-"/>
    <n v="0"/>
    <n v="0"/>
    <n v="0"/>
    <n v="0"/>
    <n v="0"/>
    <n v="0"/>
    <n v="0"/>
    <n v="0"/>
    <s v="-"/>
    <s v="-"/>
    <m/>
    <m/>
    <m/>
    <m/>
    <m/>
    <m/>
    <m/>
    <m/>
    <n v="0"/>
  </r>
  <r>
    <x v="1"/>
    <x v="2"/>
    <x v="3"/>
    <x v="0"/>
    <x v="1"/>
    <n v="0"/>
    <n v="0"/>
    <n v="0"/>
    <s v="-"/>
    <n v="0"/>
    <s v="-"/>
    <s v="-"/>
    <s v="-"/>
    <s v="-"/>
    <s v="-"/>
    <n v="0"/>
    <n v="0"/>
    <n v="0"/>
    <n v="0"/>
    <n v="0"/>
    <n v="0"/>
    <n v="0"/>
    <n v="0"/>
    <s v="-"/>
    <s v="-"/>
    <m/>
    <m/>
    <m/>
    <m/>
    <m/>
    <m/>
    <m/>
    <m/>
    <n v="0"/>
  </r>
  <r>
    <x v="1"/>
    <x v="2"/>
    <x v="3"/>
    <x v="0"/>
    <x v="2"/>
    <n v="0"/>
    <n v="0"/>
    <n v="0"/>
    <s v="-"/>
    <n v="0"/>
    <s v="-"/>
    <s v="-"/>
    <s v="-"/>
    <s v="-"/>
    <s v="-"/>
    <n v="0"/>
    <n v="0"/>
    <n v="0"/>
    <n v="0"/>
    <n v="0"/>
    <n v="0"/>
    <n v="0"/>
    <n v="0"/>
    <s v="-"/>
    <s v="-"/>
    <m/>
    <m/>
    <m/>
    <m/>
    <m/>
    <m/>
    <m/>
    <m/>
    <n v="0"/>
  </r>
  <r>
    <x v="1"/>
    <x v="2"/>
    <x v="3"/>
    <x v="0"/>
    <x v="3"/>
    <n v="0"/>
    <n v="0"/>
    <n v="0"/>
    <s v="-"/>
    <n v="0"/>
    <s v="-"/>
    <s v="-"/>
    <s v="-"/>
    <s v="-"/>
    <s v="-"/>
    <n v="0"/>
    <n v="0"/>
    <n v="0"/>
    <n v="0"/>
    <n v="0"/>
    <n v="0"/>
    <n v="0"/>
    <n v="0"/>
    <s v="-"/>
    <s v="-"/>
    <m/>
    <m/>
    <m/>
    <m/>
    <m/>
    <m/>
    <m/>
    <m/>
    <n v="0"/>
  </r>
  <r>
    <x v="1"/>
    <x v="3"/>
    <x v="0"/>
    <x v="0"/>
    <x v="0"/>
    <n v="0"/>
    <n v="0"/>
    <n v="0"/>
    <s v="-"/>
    <n v="0"/>
    <s v="-"/>
    <s v="-"/>
    <s v="-"/>
    <s v="-"/>
    <s v="-"/>
    <n v="0"/>
    <n v="0"/>
    <n v="0"/>
    <n v="0"/>
    <n v="0"/>
    <n v="0"/>
    <n v="0"/>
    <n v="0"/>
    <s v="-"/>
    <s v="-"/>
    <m/>
    <m/>
    <m/>
    <m/>
    <m/>
    <m/>
    <m/>
    <m/>
    <n v="0"/>
  </r>
  <r>
    <x v="1"/>
    <x v="3"/>
    <x v="0"/>
    <x v="0"/>
    <x v="1"/>
    <n v="0"/>
    <n v="0"/>
    <n v="0"/>
    <s v="-"/>
    <n v="0"/>
    <s v="-"/>
    <s v="-"/>
    <s v="-"/>
    <s v="-"/>
    <s v="-"/>
    <n v="0"/>
    <n v="0"/>
    <n v="0"/>
    <n v="0"/>
    <n v="0"/>
    <n v="0"/>
    <n v="0"/>
    <n v="0"/>
    <s v="-"/>
    <s v="-"/>
    <m/>
    <m/>
    <m/>
    <m/>
    <m/>
    <m/>
    <m/>
    <m/>
    <n v="0"/>
  </r>
  <r>
    <x v="1"/>
    <x v="3"/>
    <x v="0"/>
    <x v="0"/>
    <x v="2"/>
    <n v="0"/>
    <n v="0"/>
    <n v="0"/>
    <s v="-"/>
    <n v="0"/>
    <s v="-"/>
    <s v="-"/>
    <s v="-"/>
    <s v="-"/>
    <s v="-"/>
    <n v="0"/>
    <n v="0"/>
    <n v="0"/>
    <n v="0"/>
    <n v="0"/>
    <n v="0"/>
    <n v="0"/>
    <n v="0"/>
    <s v="-"/>
    <s v="-"/>
    <m/>
    <m/>
    <m/>
    <m/>
    <m/>
    <m/>
    <m/>
    <m/>
    <n v="0"/>
  </r>
  <r>
    <x v="1"/>
    <x v="3"/>
    <x v="0"/>
    <x v="0"/>
    <x v="3"/>
    <n v="0"/>
    <n v="0"/>
    <n v="0"/>
    <s v="-"/>
    <n v="0"/>
    <s v="-"/>
    <s v="-"/>
    <s v="-"/>
    <s v="-"/>
    <s v="-"/>
    <n v="0"/>
    <n v="0"/>
    <n v="0"/>
    <n v="0"/>
    <n v="0"/>
    <n v="0"/>
    <n v="0"/>
    <n v="0"/>
    <s v="-"/>
    <s v="-"/>
    <m/>
    <m/>
    <m/>
    <m/>
    <m/>
    <m/>
    <m/>
    <m/>
    <n v="0"/>
  </r>
  <r>
    <x v="1"/>
    <x v="3"/>
    <x v="1"/>
    <x v="0"/>
    <x v="0"/>
    <n v="0"/>
    <n v="0"/>
    <n v="0"/>
    <s v="-"/>
    <n v="0"/>
    <s v="-"/>
    <s v="-"/>
    <s v="-"/>
    <s v="-"/>
    <s v="-"/>
    <n v="0"/>
    <n v="0"/>
    <n v="0"/>
    <n v="0"/>
    <n v="0"/>
    <n v="0"/>
    <n v="0"/>
    <n v="0"/>
    <s v="-"/>
    <s v="-"/>
    <m/>
    <m/>
    <m/>
    <m/>
    <m/>
    <m/>
    <m/>
    <m/>
    <n v="0"/>
  </r>
  <r>
    <x v="1"/>
    <x v="3"/>
    <x v="1"/>
    <x v="0"/>
    <x v="1"/>
    <n v="0"/>
    <n v="0"/>
    <n v="0"/>
    <s v="-"/>
    <n v="0"/>
    <s v="-"/>
    <s v="-"/>
    <s v="-"/>
    <s v="-"/>
    <s v="-"/>
    <n v="0"/>
    <n v="0"/>
    <n v="0"/>
    <n v="0"/>
    <n v="0"/>
    <n v="0"/>
    <n v="0"/>
    <n v="0"/>
    <s v="-"/>
    <s v="-"/>
    <m/>
    <m/>
    <m/>
    <m/>
    <m/>
    <m/>
    <m/>
    <m/>
    <n v="0"/>
  </r>
  <r>
    <x v="1"/>
    <x v="3"/>
    <x v="1"/>
    <x v="0"/>
    <x v="2"/>
    <n v="0"/>
    <n v="0"/>
    <n v="0"/>
    <s v="-"/>
    <n v="0"/>
    <s v="-"/>
    <s v="-"/>
    <s v="-"/>
    <s v="-"/>
    <s v="-"/>
    <n v="0"/>
    <n v="0"/>
    <n v="0"/>
    <n v="0"/>
    <n v="0"/>
    <n v="0"/>
    <n v="0"/>
    <n v="0"/>
    <s v="-"/>
    <s v="-"/>
    <m/>
    <m/>
    <m/>
    <m/>
    <m/>
    <m/>
    <m/>
    <m/>
    <n v="0"/>
  </r>
  <r>
    <x v="1"/>
    <x v="3"/>
    <x v="1"/>
    <x v="0"/>
    <x v="3"/>
    <n v="0"/>
    <n v="0"/>
    <n v="0"/>
    <s v="-"/>
    <n v="0"/>
    <s v="-"/>
    <s v="-"/>
    <s v="-"/>
    <s v="-"/>
    <s v="-"/>
    <n v="0"/>
    <n v="0"/>
    <n v="0"/>
    <n v="0"/>
    <n v="0"/>
    <n v="0"/>
    <n v="0"/>
    <n v="0"/>
    <s v="-"/>
    <s v="-"/>
    <m/>
    <m/>
    <m/>
    <m/>
    <m/>
    <m/>
    <m/>
    <m/>
    <n v="0"/>
  </r>
  <r>
    <x v="1"/>
    <x v="3"/>
    <x v="2"/>
    <x v="0"/>
    <x v="0"/>
    <n v="0"/>
    <n v="0"/>
    <n v="0"/>
    <s v="-"/>
    <n v="0"/>
    <s v="-"/>
    <s v="-"/>
    <s v="-"/>
    <s v="-"/>
    <s v="-"/>
    <n v="0"/>
    <n v="0"/>
    <n v="0"/>
    <n v="0"/>
    <n v="0"/>
    <n v="0"/>
    <n v="0"/>
    <n v="0"/>
    <s v="-"/>
    <s v="-"/>
    <m/>
    <m/>
    <m/>
    <m/>
    <m/>
    <m/>
    <m/>
    <m/>
    <n v="0"/>
  </r>
  <r>
    <x v="1"/>
    <x v="3"/>
    <x v="2"/>
    <x v="0"/>
    <x v="1"/>
    <n v="0"/>
    <n v="0"/>
    <n v="0"/>
    <s v="-"/>
    <n v="0"/>
    <s v="-"/>
    <s v="-"/>
    <s v="-"/>
    <s v="-"/>
    <s v="-"/>
    <n v="0"/>
    <n v="0"/>
    <n v="0"/>
    <n v="0"/>
    <n v="0"/>
    <n v="0"/>
    <n v="0"/>
    <n v="0"/>
    <s v="-"/>
    <s v="-"/>
    <m/>
    <m/>
    <m/>
    <m/>
    <m/>
    <m/>
    <m/>
    <m/>
    <n v="0"/>
  </r>
  <r>
    <x v="1"/>
    <x v="3"/>
    <x v="2"/>
    <x v="0"/>
    <x v="2"/>
    <n v="0"/>
    <n v="0"/>
    <n v="0"/>
    <s v="-"/>
    <n v="0"/>
    <s v="-"/>
    <s v="-"/>
    <s v="-"/>
    <s v="-"/>
    <s v="-"/>
    <n v="0"/>
    <n v="0"/>
    <n v="0"/>
    <n v="0"/>
    <n v="0"/>
    <n v="0"/>
    <n v="0"/>
    <n v="0"/>
    <s v="-"/>
    <s v="-"/>
    <m/>
    <m/>
    <m/>
    <m/>
    <m/>
    <m/>
    <m/>
    <m/>
    <n v="0"/>
  </r>
  <r>
    <x v="1"/>
    <x v="3"/>
    <x v="2"/>
    <x v="0"/>
    <x v="3"/>
    <n v="0"/>
    <n v="0"/>
    <n v="0"/>
    <s v="-"/>
    <n v="0"/>
    <s v="-"/>
    <s v="-"/>
    <s v="-"/>
    <s v="-"/>
    <s v="-"/>
    <n v="0"/>
    <n v="0"/>
    <n v="0"/>
    <n v="0"/>
    <n v="0"/>
    <n v="0"/>
    <n v="0"/>
    <n v="0"/>
    <s v="-"/>
    <s v="-"/>
    <m/>
    <m/>
    <m/>
    <m/>
    <m/>
    <m/>
    <m/>
    <m/>
    <n v="0"/>
  </r>
  <r>
    <x v="1"/>
    <x v="3"/>
    <x v="2"/>
    <x v="1"/>
    <x v="0"/>
    <n v="0"/>
    <n v="0"/>
    <n v="0"/>
    <s v="-"/>
    <n v="0"/>
    <s v="-"/>
    <s v="-"/>
    <s v="-"/>
    <s v="-"/>
    <s v="-"/>
    <n v="0"/>
    <n v="0"/>
    <n v="0"/>
    <n v="0"/>
    <n v="0"/>
    <n v="0"/>
    <n v="0"/>
    <n v="0"/>
    <s v="-"/>
    <s v="-"/>
    <m/>
    <m/>
    <m/>
    <m/>
    <m/>
    <m/>
    <m/>
    <m/>
    <n v="0"/>
  </r>
  <r>
    <x v="1"/>
    <x v="3"/>
    <x v="2"/>
    <x v="1"/>
    <x v="1"/>
    <n v="0"/>
    <n v="0"/>
    <n v="0"/>
    <s v="-"/>
    <n v="0"/>
    <s v="-"/>
    <s v="-"/>
    <s v="-"/>
    <s v="-"/>
    <s v="-"/>
    <n v="0"/>
    <n v="0"/>
    <n v="0"/>
    <n v="0"/>
    <n v="0"/>
    <n v="0"/>
    <n v="0"/>
    <n v="0"/>
    <s v="-"/>
    <s v="-"/>
    <m/>
    <m/>
    <m/>
    <m/>
    <m/>
    <m/>
    <m/>
    <m/>
    <n v="0"/>
  </r>
  <r>
    <x v="1"/>
    <x v="3"/>
    <x v="2"/>
    <x v="1"/>
    <x v="2"/>
    <n v="0"/>
    <n v="0"/>
    <n v="0"/>
    <s v="-"/>
    <n v="0"/>
    <s v="-"/>
    <s v="-"/>
    <s v="-"/>
    <s v="-"/>
    <s v="-"/>
    <n v="0"/>
    <n v="0"/>
    <n v="0"/>
    <n v="0"/>
    <n v="0"/>
    <n v="0"/>
    <n v="0"/>
    <n v="0"/>
    <s v="-"/>
    <s v="-"/>
    <m/>
    <m/>
    <m/>
    <m/>
    <m/>
    <m/>
    <m/>
    <m/>
    <n v="0"/>
  </r>
  <r>
    <x v="1"/>
    <x v="3"/>
    <x v="2"/>
    <x v="1"/>
    <x v="3"/>
    <n v="0"/>
    <n v="0"/>
    <n v="0"/>
    <s v="-"/>
    <n v="0"/>
    <s v="-"/>
    <s v="-"/>
    <s v="-"/>
    <s v="-"/>
    <s v="-"/>
    <n v="0"/>
    <n v="0"/>
    <n v="0"/>
    <n v="0"/>
    <n v="0"/>
    <n v="0"/>
    <n v="0"/>
    <n v="0"/>
    <s v="-"/>
    <s v="-"/>
    <m/>
    <m/>
    <m/>
    <m/>
    <m/>
    <m/>
    <m/>
    <m/>
    <n v="0"/>
  </r>
  <r>
    <x v="1"/>
    <x v="3"/>
    <x v="2"/>
    <x v="2"/>
    <x v="0"/>
    <n v="0"/>
    <n v="0"/>
    <n v="0"/>
    <s v="-"/>
    <n v="0"/>
    <s v="-"/>
    <s v="-"/>
    <s v="-"/>
    <s v="-"/>
    <s v="-"/>
    <n v="0"/>
    <n v="0"/>
    <n v="0"/>
    <n v="0"/>
    <n v="0"/>
    <n v="0"/>
    <n v="0"/>
    <n v="0"/>
    <s v="-"/>
    <s v="-"/>
    <m/>
    <m/>
    <m/>
    <m/>
    <m/>
    <m/>
    <m/>
    <m/>
    <n v="0"/>
  </r>
  <r>
    <x v="1"/>
    <x v="3"/>
    <x v="2"/>
    <x v="2"/>
    <x v="1"/>
    <n v="0"/>
    <n v="0"/>
    <n v="0"/>
    <s v="-"/>
    <n v="0"/>
    <s v="-"/>
    <s v="-"/>
    <s v="-"/>
    <s v="-"/>
    <s v="-"/>
    <n v="0"/>
    <n v="0"/>
    <n v="0"/>
    <n v="0"/>
    <n v="0"/>
    <n v="0"/>
    <n v="0"/>
    <n v="0"/>
    <s v="-"/>
    <s v="-"/>
    <m/>
    <m/>
    <m/>
    <m/>
    <m/>
    <m/>
    <m/>
    <m/>
    <n v="0"/>
  </r>
  <r>
    <x v="1"/>
    <x v="3"/>
    <x v="2"/>
    <x v="2"/>
    <x v="2"/>
    <n v="0"/>
    <n v="0"/>
    <n v="0"/>
    <s v="-"/>
    <n v="0"/>
    <s v="-"/>
    <s v="-"/>
    <s v="-"/>
    <s v="-"/>
    <s v="-"/>
    <n v="0"/>
    <n v="0"/>
    <n v="0"/>
    <n v="0"/>
    <n v="0"/>
    <n v="0"/>
    <n v="0"/>
    <n v="0"/>
    <s v="-"/>
    <s v="-"/>
    <m/>
    <m/>
    <m/>
    <m/>
    <m/>
    <m/>
    <m/>
    <m/>
    <n v="0"/>
  </r>
  <r>
    <x v="1"/>
    <x v="3"/>
    <x v="2"/>
    <x v="2"/>
    <x v="3"/>
    <n v="0"/>
    <n v="0"/>
    <n v="0"/>
    <s v="-"/>
    <n v="0"/>
    <s v="-"/>
    <s v="-"/>
    <s v="-"/>
    <s v="-"/>
    <s v="-"/>
    <n v="0"/>
    <n v="0"/>
    <n v="0"/>
    <n v="0"/>
    <n v="0"/>
    <n v="0"/>
    <n v="0"/>
    <n v="0"/>
    <s v="-"/>
    <s v="-"/>
    <m/>
    <m/>
    <m/>
    <m/>
    <m/>
    <m/>
    <m/>
    <m/>
    <n v="0"/>
  </r>
  <r>
    <x v="1"/>
    <x v="3"/>
    <x v="3"/>
    <x v="0"/>
    <x v="0"/>
    <n v="238"/>
    <n v="91"/>
    <n v="63"/>
    <s v="-"/>
    <n v="0"/>
    <s v="-"/>
    <s v="-"/>
    <s v="-"/>
    <s v="-"/>
    <s v="-"/>
    <n v="0"/>
    <n v="0"/>
    <n v="0"/>
    <n v="0"/>
    <n v="0"/>
    <n v="0"/>
    <n v="0"/>
    <n v="0"/>
    <s v="-"/>
    <s v="-"/>
    <m/>
    <m/>
    <m/>
    <m/>
    <m/>
    <m/>
    <m/>
    <m/>
    <n v="0"/>
  </r>
  <r>
    <x v="1"/>
    <x v="3"/>
    <x v="3"/>
    <x v="0"/>
    <x v="1"/>
    <n v="1486"/>
    <n v="538"/>
    <n v="389"/>
    <s v="-"/>
    <n v="0"/>
    <s v="-"/>
    <s v="-"/>
    <s v="-"/>
    <s v="-"/>
    <s v="-"/>
    <n v="0"/>
    <n v="0"/>
    <n v="0"/>
    <n v="0"/>
    <n v="0"/>
    <n v="0"/>
    <n v="0"/>
    <n v="0"/>
    <s v="-"/>
    <s v="-"/>
    <m/>
    <m/>
    <m/>
    <m/>
    <m/>
    <m/>
    <m/>
    <m/>
    <n v="0"/>
  </r>
  <r>
    <x v="1"/>
    <x v="3"/>
    <x v="3"/>
    <x v="0"/>
    <x v="2"/>
    <n v="1223"/>
    <n v="433"/>
    <n v="316"/>
    <s v="-"/>
    <n v="0"/>
    <s v="-"/>
    <s v="-"/>
    <s v="-"/>
    <s v="-"/>
    <s v="-"/>
    <n v="0"/>
    <n v="0"/>
    <n v="0"/>
    <n v="0"/>
    <n v="0"/>
    <n v="0"/>
    <n v="0"/>
    <n v="0"/>
    <s v="-"/>
    <s v="-"/>
    <m/>
    <m/>
    <m/>
    <m/>
    <m/>
    <m/>
    <m/>
    <m/>
    <n v="0"/>
  </r>
  <r>
    <x v="1"/>
    <x v="3"/>
    <x v="3"/>
    <x v="0"/>
    <x v="3"/>
    <n v="263"/>
    <n v="105"/>
    <n v="73"/>
    <s v="-"/>
    <n v="0"/>
    <s v="-"/>
    <s v="-"/>
    <s v="-"/>
    <s v="-"/>
    <s v="-"/>
    <n v="0"/>
    <n v="0"/>
    <n v="0"/>
    <n v="0"/>
    <n v="0"/>
    <n v="0"/>
    <n v="0"/>
    <n v="0"/>
    <s v="-"/>
    <s v="-"/>
    <m/>
    <m/>
    <m/>
    <m/>
    <m/>
    <m/>
    <m/>
    <m/>
    <n v="0"/>
  </r>
  <r>
    <x v="1"/>
    <x v="4"/>
    <x v="0"/>
    <x v="0"/>
    <x v="0"/>
    <n v="48"/>
    <n v="21"/>
    <n v="14"/>
    <s v="-"/>
    <n v="52"/>
    <s v="-"/>
    <s v="-"/>
    <s v="-"/>
    <s v="-"/>
    <s v="-"/>
    <n v="5"/>
    <n v="6"/>
    <n v="4"/>
    <n v="6"/>
    <n v="4"/>
    <n v="2"/>
    <n v="3"/>
    <n v="0"/>
    <s v="-"/>
    <s v="-"/>
    <m/>
    <m/>
    <m/>
    <m/>
    <m/>
    <m/>
    <m/>
    <m/>
    <n v="2"/>
  </r>
  <r>
    <x v="1"/>
    <x v="4"/>
    <x v="0"/>
    <x v="0"/>
    <x v="1"/>
    <n v="98"/>
    <n v="36"/>
    <n v="34"/>
    <s v="-"/>
    <n v="325"/>
    <s v="-"/>
    <s v="-"/>
    <s v="-"/>
    <s v="-"/>
    <s v="-"/>
    <n v="38"/>
    <n v="32"/>
    <n v="12"/>
    <n v="24"/>
    <n v="76"/>
    <n v="11"/>
    <n v="20"/>
    <n v="0"/>
    <s v="-"/>
    <s v="-"/>
    <m/>
    <m/>
    <m/>
    <m/>
    <m/>
    <m/>
    <m/>
    <m/>
    <n v="21"/>
  </r>
  <r>
    <x v="1"/>
    <x v="4"/>
    <x v="0"/>
    <x v="0"/>
    <x v="2"/>
    <n v="66"/>
    <n v="27"/>
    <n v="22"/>
    <s v="-"/>
    <n v="278"/>
    <s v="-"/>
    <s v="-"/>
    <s v="-"/>
    <s v="-"/>
    <s v="-"/>
    <n v="31"/>
    <n v="24"/>
    <n v="10"/>
    <n v="20"/>
    <n v="66"/>
    <n v="11"/>
    <n v="16"/>
    <n v="0"/>
    <s v="-"/>
    <s v="-"/>
    <m/>
    <m/>
    <m/>
    <m/>
    <m/>
    <m/>
    <m/>
    <m/>
    <n v="18"/>
  </r>
  <r>
    <x v="1"/>
    <x v="4"/>
    <x v="0"/>
    <x v="0"/>
    <x v="3"/>
    <n v="32"/>
    <n v="9"/>
    <n v="12"/>
    <s v="-"/>
    <n v="47"/>
    <s v="-"/>
    <s v="-"/>
    <s v="-"/>
    <s v="-"/>
    <s v="-"/>
    <n v="7"/>
    <n v="8"/>
    <n v="2"/>
    <n v="4"/>
    <n v="10"/>
    <n v="0"/>
    <n v="4"/>
    <n v="0"/>
    <s v="-"/>
    <s v="-"/>
    <m/>
    <m/>
    <m/>
    <m/>
    <m/>
    <m/>
    <m/>
    <m/>
    <n v="3"/>
  </r>
  <r>
    <x v="1"/>
    <x v="4"/>
    <x v="1"/>
    <x v="0"/>
    <x v="0"/>
    <n v="190"/>
    <n v="70"/>
    <n v="49"/>
    <s v="-"/>
    <n v="11"/>
    <s v="-"/>
    <s v="-"/>
    <s v="-"/>
    <s v="-"/>
    <s v="-"/>
    <n v="0"/>
    <n v="0"/>
    <n v="0"/>
    <n v="0"/>
    <n v="2"/>
    <n v="0"/>
    <n v="0"/>
    <n v="0"/>
    <s v="-"/>
    <s v="-"/>
    <m/>
    <m/>
    <m/>
    <m/>
    <m/>
    <m/>
    <m/>
    <m/>
    <n v="0"/>
  </r>
  <r>
    <x v="1"/>
    <x v="4"/>
    <x v="1"/>
    <x v="0"/>
    <x v="1"/>
    <n v="1388"/>
    <n v="502"/>
    <n v="355"/>
    <s v="-"/>
    <n v="25"/>
    <s v="-"/>
    <s v="-"/>
    <s v="-"/>
    <s v="-"/>
    <s v="-"/>
    <n v="0"/>
    <n v="0"/>
    <n v="0"/>
    <n v="0"/>
    <n v="3"/>
    <n v="0"/>
    <n v="0"/>
    <n v="0"/>
    <s v="-"/>
    <s v="-"/>
    <m/>
    <m/>
    <m/>
    <m/>
    <m/>
    <m/>
    <m/>
    <m/>
    <n v="0"/>
  </r>
  <r>
    <x v="1"/>
    <x v="4"/>
    <x v="1"/>
    <x v="0"/>
    <x v="2"/>
    <n v="1157"/>
    <n v="406"/>
    <n v="294"/>
    <s v="-"/>
    <n v="15"/>
    <s v="-"/>
    <s v="-"/>
    <s v="-"/>
    <s v="-"/>
    <s v="-"/>
    <n v="0"/>
    <n v="0"/>
    <n v="0"/>
    <n v="0"/>
    <n v="2"/>
    <n v="0"/>
    <n v="0"/>
    <n v="0"/>
    <s v="-"/>
    <s v="-"/>
    <m/>
    <m/>
    <m/>
    <m/>
    <m/>
    <m/>
    <m/>
    <m/>
    <n v="0"/>
  </r>
  <r>
    <x v="1"/>
    <x v="4"/>
    <x v="1"/>
    <x v="0"/>
    <x v="3"/>
    <n v="231"/>
    <n v="96"/>
    <n v="61"/>
    <s v="-"/>
    <n v="10"/>
    <s v="-"/>
    <s v="-"/>
    <s v="-"/>
    <s v="-"/>
    <s v="-"/>
    <n v="0"/>
    <n v="0"/>
    <n v="0"/>
    <n v="0"/>
    <n v="1"/>
    <n v="0"/>
    <n v="0"/>
    <n v="0"/>
    <s v="-"/>
    <s v="-"/>
    <m/>
    <m/>
    <m/>
    <m/>
    <m/>
    <m/>
    <m/>
    <m/>
    <n v="0"/>
  </r>
  <r>
    <x v="1"/>
    <x v="4"/>
    <x v="2"/>
    <x v="0"/>
    <x v="0"/>
    <n v="190"/>
    <n v="70"/>
    <n v="49"/>
    <s v="-"/>
    <n v="41"/>
    <s v="-"/>
    <s v="-"/>
    <s v="-"/>
    <s v="-"/>
    <s v="-"/>
    <n v="5"/>
    <n v="6"/>
    <n v="4"/>
    <n v="6"/>
    <n v="2"/>
    <n v="2"/>
    <n v="3"/>
    <n v="0"/>
    <s v="-"/>
    <s v="-"/>
    <m/>
    <m/>
    <m/>
    <m/>
    <m/>
    <m/>
    <m/>
    <m/>
    <n v="2"/>
  </r>
  <r>
    <x v="1"/>
    <x v="4"/>
    <x v="2"/>
    <x v="0"/>
    <x v="1"/>
    <n v="1388"/>
    <n v="502"/>
    <n v="355"/>
    <s v="-"/>
    <n v="300"/>
    <s v="-"/>
    <s v="-"/>
    <s v="-"/>
    <s v="-"/>
    <s v="-"/>
    <n v="38"/>
    <n v="32"/>
    <n v="12"/>
    <n v="24"/>
    <n v="73"/>
    <n v="11"/>
    <n v="20"/>
    <n v="0"/>
    <s v="-"/>
    <s v="-"/>
    <m/>
    <m/>
    <m/>
    <m/>
    <m/>
    <m/>
    <m/>
    <m/>
    <n v="21"/>
  </r>
  <r>
    <x v="1"/>
    <x v="4"/>
    <x v="2"/>
    <x v="0"/>
    <x v="2"/>
    <n v="1157"/>
    <n v="406"/>
    <n v="294"/>
    <s v="-"/>
    <n v="263"/>
    <s v="-"/>
    <s v="-"/>
    <s v="-"/>
    <s v="-"/>
    <s v="-"/>
    <n v="31"/>
    <n v="24"/>
    <n v="10"/>
    <n v="20"/>
    <n v="64"/>
    <n v="11"/>
    <n v="16"/>
    <n v="0"/>
    <s v="-"/>
    <s v="-"/>
    <m/>
    <m/>
    <m/>
    <m/>
    <m/>
    <m/>
    <m/>
    <m/>
    <n v="18"/>
  </r>
  <r>
    <x v="1"/>
    <x v="4"/>
    <x v="2"/>
    <x v="0"/>
    <x v="3"/>
    <n v="231"/>
    <n v="96"/>
    <n v="61"/>
    <s v="-"/>
    <n v="37"/>
    <s v="-"/>
    <s v="-"/>
    <s v="-"/>
    <s v="-"/>
    <s v="-"/>
    <n v="7"/>
    <n v="8"/>
    <n v="2"/>
    <n v="4"/>
    <n v="9"/>
    <n v="0"/>
    <n v="4"/>
    <n v="0"/>
    <s v="-"/>
    <s v="-"/>
    <m/>
    <m/>
    <m/>
    <m/>
    <m/>
    <m/>
    <m/>
    <m/>
    <n v="3"/>
  </r>
  <r>
    <x v="1"/>
    <x v="4"/>
    <x v="2"/>
    <x v="1"/>
    <x v="0"/>
    <n v="0"/>
    <n v="0"/>
    <n v="0"/>
    <s v="-"/>
    <n v="41"/>
    <s v="-"/>
    <s v="-"/>
    <s v="-"/>
    <s v="-"/>
    <s v="-"/>
    <n v="5"/>
    <n v="6"/>
    <n v="4"/>
    <n v="6"/>
    <n v="2"/>
    <n v="2"/>
    <n v="3"/>
    <n v="0"/>
    <s v="-"/>
    <s v="-"/>
    <m/>
    <m/>
    <m/>
    <m/>
    <m/>
    <m/>
    <m/>
    <m/>
    <n v="2"/>
  </r>
  <r>
    <x v="1"/>
    <x v="4"/>
    <x v="2"/>
    <x v="1"/>
    <x v="1"/>
    <n v="0"/>
    <n v="0"/>
    <n v="0"/>
    <s v="-"/>
    <n v="300"/>
    <s v="-"/>
    <s v="-"/>
    <s v="-"/>
    <s v="-"/>
    <s v="-"/>
    <n v="38"/>
    <n v="32"/>
    <n v="12"/>
    <n v="24"/>
    <n v="73"/>
    <n v="11"/>
    <n v="20"/>
    <n v="0"/>
    <s v="-"/>
    <s v="-"/>
    <m/>
    <m/>
    <m/>
    <m/>
    <m/>
    <m/>
    <m/>
    <m/>
    <n v="21"/>
  </r>
  <r>
    <x v="1"/>
    <x v="4"/>
    <x v="2"/>
    <x v="1"/>
    <x v="2"/>
    <n v="0"/>
    <n v="0"/>
    <n v="0"/>
    <s v="-"/>
    <n v="263"/>
    <s v="-"/>
    <s v="-"/>
    <s v="-"/>
    <s v="-"/>
    <s v="-"/>
    <n v="31"/>
    <n v="24"/>
    <n v="10"/>
    <n v="20"/>
    <n v="64"/>
    <n v="11"/>
    <n v="16"/>
    <n v="0"/>
    <s v="-"/>
    <s v="-"/>
    <m/>
    <m/>
    <m/>
    <m/>
    <m/>
    <m/>
    <m/>
    <m/>
    <n v="18"/>
  </r>
  <r>
    <x v="1"/>
    <x v="4"/>
    <x v="2"/>
    <x v="1"/>
    <x v="3"/>
    <n v="0"/>
    <n v="0"/>
    <n v="0"/>
    <s v="-"/>
    <n v="37"/>
    <s v="-"/>
    <s v="-"/>
    <s v="-"/>
    <s v="-"/>
    <s v="-"/>
    <n v="7"/>
    <n v="8"/>
    <n v="2"/>
    <n v="4"/>
    <n v="9"/>
    <n v="0"/>
    <n v="4"/>
    <n v="0"/>
    <s v="-"/>
    <s v="-"/>
    <m/>
    <m/>
    <m/>
    <m/>
    <m/>
    <m/>
    <m/>
    <m/>
    <n v="3"/>
  </r>
  <r>
    <x v="1"/>
    <x v="4"/>
    <x v="2"/>
    <x v="2"/>
    <x v="0"/>
    <n v="0"/>
    <n v="0"/>
    <n v="0"/>
    <s v="-"/>
    <n v="0"/>
    <s v="-"/>
    <s v="-"/>
    <s v="-"/>
    <s v="-"/>
    <s v="-"/>
    <n v="0"/>
    <n v="0"/>
    <n v="0"/>
    <n v="0"/>
    <n v="0"/>
    <n v="0"/>
    <n v="0"/>
    <n v="0"/>
    <s v="-"/>
    <s v="-"/>
    <m/>
    <m/>
    <m/>
    <m/>
    <m/>
    <m/>
    <m/>
    <m/>
    <n v="0"/>
  </r>
  <r>
    <x v="1"/>
    <x v="4"/>
    <x v="2"/>
    <x v="2"/>
    <x v="1"/>
    <n v="0"/>
    <n v="0"/>
    <n v="0"/>
    <s v="-"/>
    <n v="0"/>
    <s v="-"/>
    <s v="-"/>
    <s v="-"/>
    <s v="-"/>
    <s v="-"/>
    <n v="0"/>
    <n v="0"/>
    <n v="0"/>
    <n v="0"/>
    <n v="0"/>
    <n v="0"/>
    <n v="0"/>
    <n v="0"/>
    <s v="-"/>
    <s v="-"/>
    <m/>
    <m/>
    <m/>
    <m/>
    <m/>
    <m/>
    <m/>
    <m/>
    <n v="0"/>
  </r>
  <r>
    <x v="1"/>
    <x v="4"/>
    <x v="2"/>
    <x v="2"/>
    <x v="2"/>
    <n v="0"/>
    <n v="0"/>
    <n v="0"/>
    <s v="-"/>
    <n v="0"/>
    <s v="-"/>
    <s v="-"/>
    <s v="-"/>
    <s v="-"/>
    <s v="-"/>
    <n v="0"/>
    <n v="0"/>
    <n v="0"/>
    <n v="0"/>
    <n v="0"/>
    <n v="0"/>
    <n v="0"/>
    <n v="0"/>
    <s v="-"/>
    <s v="-"/>
    <m/>
    <m/>
    <m/>
    <m/>
    <m/>
    <m/>
    <m/>
    <m/>
    <n v="0"/>
  </r>
  <r>
    <x v="1"/>
    <x v="4"/>
    <x v="2"/>
    <x v="2"/>
    <x v="3"/>
    <n v="0"/>
    <n v="0"/>
    <n v="0"/>
    <s v="-"/>
    <n v="0"/>
    <s v="-"/>
    <s v="-"/>
    <s v="-"/>
    <s v="-"/>
    <s v="-"/>
    <n v="0"/>
    <n v="0"/>
    <n v="0"/>
    <n v="0"/>
    <n v="0"/>
    <n v="0"/>
    <n v="0"/>
    <n v="0"/>
    <s v="-"/>
    <s v="-"/>
    <m/>
    <m/>
    <m/>
    <m/>
    <m/>
    <m/>
    <m/>
    <m/>
    <n v="0"/>
  </r>
  <r>
    <x v="1"/>
    <x v="4"/>
    <x v="3"/>
    <x v="0"/>
    <x v="0"/>
    <n v="238"/>
    <n v="121"/>
    <n v="49"/>
    <s v="-"/>
    <n v="0"/>
    <s v="-"/>
    <s v="-"/>
    <s v="-"/>
    <s v="-"/>
    <s v="-"/>
    <n v="0"/>
    <n v="0"/>
    <n v="0"/>
    <n v="0"/>
    <n v="0"/>
    <n v="0"/>
    <n v="0"/>
    <n v="0"/>
    <s v="-"/>
    <s v="-"/>
    <m/>
    <m/>
    <m/>
    <m/>
    <m/>
    <m/>
    <m/>
    <m/>
    <n v="0"/>
  </r>
  <r>
    <x v="1"/>
    <x v="4"/>
    <x v="3"/>
    <x v="0"/>
    <x v="1"/>
    <n v="7798"/>
    <n v="5402"/>
    <n v="643"/>
    <s v="-"/>
    <n v="0"/>
    <s v="-"/>
    <s v="-"/>
    <s v="-"/>
    <s v="-"/>
    <s v="-"/>
    <n v="0"/>
    <n v="0"/>
    <n v="0"/>
    <n v="0"/>
    <n v="0"/>
    <n v="0"/>
    <n v="0"/>
    <n v="0"/>
    <s v="-"/>
    <s v="-"/>
    <m/>
    <m/>
    <m/>
    <m/>
    <m/>
    <m/>
    <m/>
    <m/>
    <n v="0"/>
  </r>
  <r>
    <x v="1"/>
    <x v="4"/>
    <x v="3"/>
    <x v="0"/>
    <x v="2"/>
    <n v="6097"/>
    <n v="4253"/>
    <n v="441"/>
    <s v="-"/>
    <n v="0"/>
    <s v="-"/>
    <s v="-"/>
    <s v="-"/>
    <s v="-"/>
    <s v="-"/>
    <n v="0"/>
    <n v="0"/>
    <n v="0"/>
    <n v="0"/>
    <n v="0"/>
    <n v="0"/>
    <n v="0"/>
    <n v="0"/>
    <s v="-"/>
    <s v="-"/>
    <m/>
    <m/>
    <m/>
    <m/>
    <m/>
    <m/>
    <m/>
    <m/>
    <n v="0"/>
  </r>
  <r>
    <x v="1"/>
    <x v="4"/>
    <x v="3"/>
    <x v="0"/>
    <x v="3"/>
    <n v="1701"/>
    <n v="1149"/>
    <n v="202"/>
    <s v="-"/>
    <n v="0"/>
    <s v="-"/>
    <s v="-"/>
    <s v="-"/>
    <s v="-"/>
    <s v="-"/>
    <n v="0"/>
    <n v="0"/>
    <n v="0"/>
    <n v="0"/>
    <n v="0"/>
    <n v="0"/>
    <n v="0"/>
    <n v="0"/>
    <s v="-"/>
    <s v="-"/>
    <m/>
    <m/>
    <m/>
    <m/>
    <m/>
    <m/>
    <m/>
    <m/>
    <n v="0"/>
  </r>
  <r>
    <x v="1"/>
    <x v="5"/>
    <x v="0"/>
    <x v="0"/>
    <x v="0"/>
    <n v="26"/>
    <n v="12"/>
    <n v="7"/>
    <s v="-"/>
    <n v="40"/>
    <s v="-"/>
    <s v="-"/>
    <s v="-"/>
    <s v="-"/>
    <s v="-"/>
    <n v="4"/>
    <n v="6"/>
    <n v="4"/>
    <n v="2"/>
    <n v="4"/>
    <n v="4"/>
    <n v="3"/>
    <n v="0"/>
    <s v="-"/>
    <s v="-"/>
    <m/>
    <m/>
    <m/>
    <m/>
    <m/>
    <m/>
    <m/>
    <m/>
    <n v="1"/>
  </r>
  <r>
    <x v="1"/>
    <x v="5"/>
    <x v="0"/>
    <x v="0"/>
    <x v="1"/>
    <n v="68"/>
    <n v="30"/>
    <n v="25"/>
    <s v="-"/>
    <n v="926"/>
    <s v="-"/>
    <s v="-"/>
    <s v="-"/>
    <s v="-"/>
    <s v="-"/>
    <n v="22"/>
    <n v="132"/>
    <n v="103"/>
    <n v="27"/>
    <n v="11"/>
    <n v="438"/>
    <n v="78"/>
    <n v="0"/>
    <s v="-"/>
    <s v="-"/>
    <m/>
    <m/>
    <m/>
    <m/>
    <m/>
    <m/>
    <m/>
    <m/>
    <n v="16"/>
  </r>
  <r>
    <x v="1"/>
    <x v="5"/>
    <x v="0"/>
    <x v="0"/>
    <x v="2"/>
    <n v="39"/>
    <n v="18"/>
    <n v="12"/>
    <s v="-"/>
    <n v="752"/>
    <s v="-"/>
    <s v="-"/>
    <s v="-"/>
    <s v="-"/>
    <s v="-"/>
    <n v="9"/>
    <n v="107"/>
    <n v="38"/>
    <n v="24"/>
    <n v="7"/>
    <n v="422"/>
    <n v="36"/>
    <n v="0"/>
    <s v="-"/>
    <s v="-"/>
    <m/>
    <m/>
    <m/>
    <m/>
    <m/>
    <m/>
    <m/>
    <m/>
    <n v="8"/>
  </r>
  <r>
    <x v="1"/>
    <x v="5"/>
    <x v="0"/>
    <x v="0"/>
    <x v="3"/>
    <n v="29"/>
    <n v="12"/>
    <n v="13"/>
    <s v="-"/>
    <n v="174"/>
    <s v="-"/>
    <s v="-"/>
    <s v="-"/>
    <s v="-"/>
    <s v="-"/>
    <n v="13"/>
    <n v="25"/>
    <n v="65"/>
    <n v="3"/>
    <n v="4"/>
    <n v="16"/>
    <n v="42"/>
    <n v="0"/>
    <s v="-"/>
    <s v="-"/>
    <m/>
    <m/>
    <m/>
    <m/>
    <m/>
    <m/>
    <m/>
    <m/>
    <n v="8"/>
  </r>
  <r>
    <x v="1"/>
    <x v="5"/>
    <x v="1"/>
    <x v="0"/>
    <x v="0"/>
    <n v="212"/>
    <n v="109"/>
    <n v="42"/>
    <s v="-"/>
    <n v="4"/>
    <s v="-"/>
    <s v="-"/>
    <s v="-"/>
    <s v="-"/>
    <s v="-"/>
    <n v="1"/>
    <n v="0"/>
    <n v="1"/>
    <n v="0"/>
    <n v="1"/>
    <n v="0"/>
    <n v="0"/>
    <n v="0"/>
    <s v="-"/>
    <s v="-"/>
    <m/>
    <m/>
    <m/>
    <m/>
    <m/>
    <m/>
    <m/>
    <m/>
    <n v="0"/>
  </r>
  <r>
    <x v="1"/>
    <x v="5"/>
    <x v="1"/>
    <x v="0"/>
    <x v="1"/>
    <n v="7730"/>
    <n v="5372"/>
    <n v="618"/>
    <s v="-"/>
    <n v="7"/>
    <s v="-"/>
    <s v="-"/>
    <s v="-"/>
    <s v="-"/>
    <s v="-"/>
    <n v="2"/>
    <n v="0"/>
    <n v="2"/>
    <n v="0"/>
    <n v="2"/>
    <n v="0"/>
    <n v="0"/>
    <n v="0"/>
    <s v="-"/>
    <s v="-"/>
    <m/>
    <m/>
    <m/>
    <m/>
    <m/>
    <m/>
    <m/>
    <m/>
    <n v="0"/>
  </r>
  <r>
    <x v="1"/>
    <x v="5"/>
    <x v="1"/>
    <x v="0"/>
    <x v="2"/>
    <n v="6058"/>
    <n v="4235"/>
    <n v="429"/>
    <s v="-"/>
    <n v="6"/>
    <s v="-"/>
    <s v="-"/>
    <s v="-"/>
    <s v="-"/>
    <s v="-"/>
    <n v="1"/>
    <n v="0"/>
    <n v="1"/>
    <n v="0"/>
    <n v="1"/>
    <n v="0"/>
    <n v="0"/>
    <n v="0"/>
    <s v="-"/>
    <s v="-"/>
    <m/>
    <m/>
    <m/>
    <m/>
    <m/>
    <m/>
    <m/>
    <m/>
    <n v="0"/>
  </r>
  <r>
    <x v="1"/>
    <x v="5"/>
    <x v="1"/>
    <x v="0"/>
    <x v="3"/>
    <n v="1672"/>
    <n v="1137"/>
    <n v="189"/>
    <s v="-"/>
    <n v="1"/>
    <s v="-"/>
    <s v="-"/>
    <s v="-"/>
    <s v="-"/>
    <s v="-"/>
    <n v="1"/>
    <n v="0"/>
    <n v="1"/>
    <n v="0"/>
    <n v="1"/>
    <n v="0"/>
    <n v="0"/>
    <n v="0"/>
    <s v="-"/>
    <s v="-"/>
    <m/>
    <m/>
    <m/>
    <m/>
    <m/>
    <m/>
    <m/>
    <m/>
    <n v="0"/>
  </r>
  <r>
    <x v="1"/>
    <x v="5"/>
    <x v="2"/>
    <x v="0"/>
    <x v="0"/>
    <n v="212"/>
    <n v="109"/>
    <n v="42"/>
    <s v="-"/>
    <n v="36"/>
    <s v="-"/>
    <s v="-"/>
    <s v="-"/>
    <s v="-"/>
    <s v="-"/>
    <n v="3"/>
    <n v="6"/>
    <n v="3"/>
    <n v="2"/>
    <n v="3"/>
    <n v="4"/>
    <n v="3"/>
    <n v="0"/>
    <s v="-"/>
    <s v="-"/>
    <m/>
    <m/>
    <m/>
    <m/>
    <m/>
    <m/>
    <m/>
    <m/>
    <n v="1"/>
  </r>
  <r>
    <x v="1"/>
    <x v="5"/>
    <x v="2"/>
    <x v="0"/>
    <x v="1"/>
    <n v="7730"/>
    <n v="5372"/>
    <n v="618"/>
    <s v="-"/>
    <n v="919"/>
    <s v="-"/>
    <s v="-"/>
    <s v="-"/>
    <s v="-"/>
    <s v="-"/>
    <n v="20"/>
    <n v="132"/>
    <n v="101"/>
    <n v="27"/>
    <n v="9"/>
    <n v="438"/>
    <n v="78"/>
    <n v="0"/>
    <s v="-"/>
    <s v="-"/>
    <m/>
    <m/>
    <m/>
    <m/>
    <m/>
    <m/>
    <m/>
    <m/>
    <n v="16"/>
  </r>
  <r>
    <x v="1"/>
    <x v="5"/>
    <x v="2"/>
    <x v="0"/>
    <x v="2"/>
    <n v="6058"/>
    <n v="4235"/>
    <n v="429"/>
    <s v="-"/>
    <n v="746"/>
    <s v="-"/>
    <s v="-"/>
    <s v="-"/>
    <s v="-"/>
    <s v="-"/>
    <n v="8"/>
    <n v="107"/>
    <n v="37"/>
    <n v="24"/>
    <n v="6"/>
    <n v="422"/>
    <n v="36"/>
    <n v="0"/>
    <s v="-"/>
    <s v="-"/>
    <m/>
    <m/>
    <m/>
    <m/>
    <m/>
    <m/>
    <m/>
    <m/>
    <n v="8"/>
  </r>
  <r>
    <x v="1"/>
    <x v="5"/>
    <x v="2"/>
    <x v="0"/>
    <x v="3"/>
    <n v="1672"/>
    <n v="1137"/>
    <n v="189"/>
    <s v="-"/>
    <n v="173"/>
    <s v="-"/>
    <s v="-"/>
    <s v="-"/>
    <s v="-"/>
    <s v="-"/>
    <n v="12"/>
    <n v="25"/>
    <n v="64"/>
    <n v="3"/>
    <n v="3"/>
    <n v="16"/>
    <n v="42"/>
    <n v="0"/>
    <s v="-"/>
    <s v="-"/>
    <m/>
    <m/>
    <m/>
    <m/>
    <m/>
    <m/>
    <m/>
    <m/>
    <n v="8"/>
  </r>
  <r>
    <x v="1"/>
    <x v="5"/>
    <x v="2"/>
    <x v="1"/>
    <x v="0"/>
    <n v="0"/>
    <n v="0"/>
    <n v="0"/>
    <s v="-"/>
    <n v="36"/>
    <s v="-"/>
    <s v="-"/>
    <s v="-"/>
    <s v="-"/>
    <s v="-"/>
    <n v="3"/>
    <n v="6"/>
    <n v="3"/>
    <n v="2"/>
    <n v="3"/>
    <n v="4"/>
    <n v="3"/>
    <n v="0"/>
    <s v="-"/>
    <s v="-"/>
    <m/>
    <m/>
    <m/>
    <m/>
    <m/>
    <m/>
    <m/>
    <m/>
    <n v="1"/>
  </r>
  <r>
    <x v="1"/>
    <x v="5"/>
    <x v="2"/>
    <x v="1"/>
    <x v="1"/>
    <n v="0"/>
    <n v="0"/>
    <n v="0"/>
    <s v="-"/>
    <n v="919"/>
    <s v="-"/>
    <s v="-"/>
    <s v="-"/>
    <s v="-"/>
    <s v="-"/>
    <n v="20"/>
    <n v="132"/>
    <n v="101"/>
    <n v="27"/>
    <n v="9"/>
    <n v="438"/>
    <n v="78"/>
    <n v="0"/>
    <s v="-"/>
    <s v="-"/>
    <m/>
    <m/>
    <m/>
    <m/>
    <m/>
    <m/>
    <m/>
    <m/>
    <n v="16"/>
  </r>
  <r>
    <x v="1"/>
    <x v="5"/>
    <x v="2"/>
    <x v="1"/>
    <x v="2"/>
    <n v="0"/>
    <n v="0"/>
    <n v="0"/>
    <s v="-"/>
    <n v="746"/>
    <s v="-"/>
    <s v="-"/>
    <s v="-"/>
    <s v="-"/>
    <s v="-"/>
    <n v="8"/>
    <n v="107"/>
    <n v="37"/>
    <n v="24"/>
    <n v="6"/>
    <n v="422"/>
    <n v="36"/>
    <n v="0"/>
    <s v="-"/>
    <s v="-"/>
    <m/>
    <m/>
    <m/>
    <m/>
    <m/>
    <m/>
    <m/>
    <m/>
    <n v="8"/>
  </r>
  <r>
    <x v="1"/>
    <x v="5"/>
    <x v="2"/>
    <x v="1"/>
    <x v="3"/>
    <n v="0"/>
    <n v="0"/>
    <n v="0"/>
    <s v="-"/>
    <n v="173"/>
    <s v="-"/>
    <s v="-"/>
    <s v="-"/>
    <s v="-"/>
    <s v="-"/>
    <n v="12"/>
    <n v="25"/>
    <n v="64"/>
    <n v="3"/>
    <n v="3"/>
    <n v="16"/>
    <n v="42"/>
    <n v="0"/>
    <s v="-"/>
    <s v="-"/>
    <m/>
    <m/>
    <m/>
    <m/>
    <m/>
    <m/>
    <m/>
    <m/>
    <n v="8"/>
  </r>
  <r>
    <x v="1"/>
    <x v="5"/>
    <x v="2"/>
    <x v="2"/>
    <x v="0"/>
    <n v="0"/>
    <n v="0"/>
    <n v="0"/>
    <s v="-"/>
    <n v="0"/>
    <s v="-"/>
    <s v="-"/>
    <s v="-"/>
    <s v="-"/>
    <s v="-"/>
    <n v="0"/>
    <n v="0"/>
    <n v="0"/>
    <n v="0"/>
    <n v="0"/>
    <n v="0"/>
    <n v="0"/>
    <n v="0"/>
    <s v="-"/>
    <s v="-"/>
    <m/>
    <m/>
    <m/>
    <m/>
    <m/>
    <m/>
    <m/>
    <m/>
    <n v="0"/>
  </r>
  <r>
    <x v="1"/>
    <x v="5"/>
    <x v="2"/>
    <x v="2"/>
    <x v="1"/>
    <n v="0"/>
    <n v="0"/>
    <n v="0"/>
    <s v="-"/>
    <n v="0"/>
    <s v="-"/>
    <s v="-"/>
    <s v="-"/>
    <s v="-"/>
    <s v="-"/>
    <n v="0"/>
    <n v="0"/>
    <n v="0"/>
    <n v="0"/>
    <n v="0"/>
    <n v="0"/>
    <n v="0"/>
    <n v="0"/>
    <s v="-"/>
    <s v="-"/>
    <m/>
    <m/>
    <m/>
    <m/>
    <m/>
    <m/>
    <m/>
    <m/>
    <n v="0"/>
  </r>
  <r>
    <x v="1"/>
    <x v="5"/>
    <x v="2"/>
    <x v="2"/>
    <x v="2"/>
    <n v="0"/>
    <n v="0"/>
    <n v="0"/>
    <s v="-"/>
    <n v="0"/>
    <s v="-"/>
    <s v="-"/>
    <s v="-"/>
    <s v="-"/>
    <s v="-"/>
    <n v="0"/>
    <n v="0"/>
    <n v="0"/>
    <n v="0"/>
    <n v="0"/>
    <n v="0"/>
    <n v="0"/>
    <n v="0"/>
    <s v="-"/>
    <s v="-"/>
    <m/>
    <m/>
    <m/>
    <m/>
    <m/>
    <m/>
    <m/>
    <m/>
    <n v="0"/>
  </r>
  <r>
    <x v="1"/>
    <x v="5"/>
    <x v="2"/>
    <x v="2"/>
    <x v="3"/>
    <n v="0"/>
    <n v="0"/>
    <n v="0"/>
    <s v="-"/>
    <n v="0"/>
    <s v="-"/>
    <s v="-"/>
    <s v="-"/>
    <s v="-"/>
    <s v="-"/>
    <n v="0"/>
    <n v="0"/>
    <n v="0"/>
    <n v="0"/>
    <n v="0"/>
    <n v="0"/>
    <n v="0"/>
    <n v="0"/>
    <s v="-"/>
    <s v="-"/>
    <m/>
    <m/>
    <m/>
    <m/>
    <m/>
    <m/>
    <m/>
    <m/>
    <n v="0"/>
  </r>
  <r>
    <x v="1"/>
    <x v="5"/>
    <x v="3"/>
    <x v="0"/>
    <x v="0"/>
    <n v="1"/>
    <n v="0"/>
    <n v="0"/>
    <s v="-"/>
    <n v="0"/>
    <s v="-"/>
    <s v="-"/>
    <s v="-"/>
    <s v="-"/>
    <s v="-"/>
    <n v="0"/>
    <n v="0"/>
    <n v="0"/>
    <n v="0"/>
    <n v="0"/>
    <n v="0"/>
    <n v="0"/>
    <n v="0"/>
    <s v="-"/>
    <s v="-"/>
    <m/>
    <m/>
    <m/>
    <m/>
    <m/>
    <m/>
    <m/>
    <m/>
    <n v="0"/>
  </r>
  <r>
    <x v="1"/>
    <x v="5"/>
    <x v="3"/>
    <x v="0"/>
    <x v="1"/>
    <n v="0"/>
    <n v="0"/>
    <n v="0"/>
    <s v="-"/>
    <n v="0"/>
    <s v="-"/>
    <s v="-"/>
    <s v="-"/>
    <s v="-"/>
    <s v="-"/>
    <n v="0"/>
    <n v="0"/>
    <n v="0"/>
    <n v="0"/>
    <n v="0"/>
    <n v="0"/>
    <n v="0"/>
    <n v="0"/>
    <s v="-"/>
    <s v="-"/>
    <m/>
    <m/>
    <m/>
    <m/>
    <m/>
    <m/>
    <m/>
    <m/>
    <n v="0"/>
  </r>
  <r>
    <x v="1"/>
    <x v="5"/>
    <x v="3"/>
    <x v="0"/>
    <x v="2"/>
    <n v="0"/>
    <n v="0"/>
    <n v="0"/>
    <s v="-"/>
    <n v="0"/>
    <s v="-"/>
    <s v="-"/>
    <s v="-"/>
    <s v="-"/>
    <s v="-"/>
    <n v="0"/>
    <n v="0"/>
    <n v="0"/>
    <n v="0"/>
    <n v="0"/>
    <n v="0"/>
    <n v="0"/>
    <n v="0"/>
    <s v="-"/>
    <s v="-"/>
    <m/>
    <m/>
    <m/>
    <m/>
    <m/>
    <m/>
    <m/>
    <m/>
    <n v="0"/>
  </r>
  <r>
    <x v="1"/>
    <x v="5"/>
    <x v="3"/>
    <x v="0"/>
    <x v="3"/>
    <n v="0"/>
    <n v="0"/>
    <n v="0"/>
    <s v="-"/>
    <n v="0"/>
    <s v="-"/>
    <s v="-"/>
    <s v="-"/>
    <s v="-"/>
    <s v="-"/>
    <n v="0"/>
    <n v="0"/>
    <n v="0"/>
    <n v="0"/>
    <n v="0"/>
    <n v="0"/>
    <n v="0"/>
    <n v="0"/>
    <s v="-"/>
    <s v="-"/>
    <m/>
    <m/>
    <m/>
    <m/>
    <m/>
    <m/>
    <m/>
    <m/>
    <n v="0"/>
  </r>
  <r>
    <x v="1"/>
    <x v="6"/>
    <x v="0"/>
    <x v="0"/>
    <x v="0"/>
    <n v="0"/>
    <n v="0"/>
    <n v="0"/>
    <s v="-"/>
    <n v="1"/>
    <s v="-"/>
    <s v="-"/>
    <s v="-"/>
    <s v="-"/>
    <s v="-"/>
    <n v="0"/>
    <n v="0"/>
    <n v="0"/>
    <n v="0"/>
    <n v="0"/>
    <n v="0"/>
    <n v="0"/>
    <n v="0"/>
    <s v="-"/>
    <s v="-"/>
    <m/>
    <m/>
    <m/>
    <m/>
    <m/>
    <m/>
    <m/>
    <m/>
    <n v="0"/>
  </r>
  <r>
    <x v="1"/>
    <x v="6"/>
    <x v="0"/>
    <x v="0"/>
    <x v="1"/>
    <n v="0"/>
    <n v="0"/>
    <n v="0"/>
    <s v="-"/>
    <n v="0"/>
    <s v="-"/>
    <s v="-"/>
    <s v="-"/>
    <s v="-"/>
    <s v="-"/>
    <n v="0"/>
    <n v="0"/>
    <n v="0"/>
    <n v="0"/>
    <n v="0"/>
    <n v="0"/>
    <n v="0"/>
    <n v="0"/>
    <s v="-"/>
    <s v="-"/>
    <m/>
    <m/>
    <m/>
    <m/>
    <m/>
    <m/>
    <m/>
    <m/>
    <n v="0"/>
  </r>
  <r>
    <x v="1"/>
    <x v="6"/>
    <x v="0"/>
    <x v="0"/>
    <x v="2"/>
    <n v="0"/>
    <n v="0"/>
    <n v="0"/>
    <s v="-"/>
    <n v="0"/>
    <s v="-"/>
    <s v="-"/>
    <s v="-"/>
    <s v="-"/>
    <s v="-"/>
    <n v="0"/>
    <n v="0"/>
    <n v="0"/>
    <n v="0"/>
    <n v="0"/>
    <n v="0"/>
    <n v="0"/>
    <n v="0"/>
    <s v="-"/>
    <s v="-"/>
    <m/>
    <m/>
    <m/>
    <m/>
    <m/>
    <m/>
    <m/>
    <m/>
    <n v="0"/>
  </r>
  <r>
    <x v="1"/>
    <x v="6"/>
    <x v="0"/>
    <x v="0"/>
    <x v="3"/>
    <n v="0"/>
    <n v="0"/>
    <n v="0"/>
    <s v="-"/>
    <n v="0"/>
    <s v="-"/>
    <s v="-"/>
    <s v="-"/>
    <s v="-"/>
    <s v="-"/>
    <n v="0"/>
    <n v="0"/>
    <n v="0"/>
    <n v="0"/>
    <n v="0"/>
    <n v="0"/>
    <n v="0"/>
    <n v="0"/>
    <s v="-"/>
    <s v="-"/>
    <m/>
    <m/>
    <m/>
    <m/>
    <m/>
    <m/>
    <m/>
    <m/>
    <n v="0"/>
  </r>
  <r>
    <x v="1"/>
    <x v="6"/>
    <x v="1"/>
    <x v="0"/>
    <x v="0"/>
    <n v="1"/>
    <n v="0"/>
    <n v="0"/>
    <s v="-"/>
    <n v="0"/>
    <s v="-"/>
    <s v="-"/>
    <s v="-"/>
    <s v="-"/>
    <s v="-"/>
    <n v="0"/>
    <n v="0"/>
    <n v="0"/>
    <n v="0"/>
    <n v="0"/>
    <n v="0"/>
    <n v="0"/>
    <n v="0"/>
    <s v="-"/>
    <s v="-"/>
    <m/>
    <m/>
    <m/>
    <m/>
    <m/>
    <m/>
    <m/>
    <m/>
    <n v="0"/>
  </r>
  <r>
    <x v="1"/>
    <x v="6"/>
    <x v="1"/>
    <x v="0"/>
    <x v="1"/>
    <n v="0"/>
    <n v="0"/>
    <n v="0"/>
    <s v="-"/>
    <n v="0"/>
    <s v="-"/>
    <s v="-"/>
    <s v="-"/>
    <s v="-"/>
    <s v="-"/>
    <n v="0"/>
    <n v="0"/>
    <n v="0"/>
    <n v="0"/>
    <n v="0"/>
    <n v="0"/>
    <n v="0"/>
    <n v="0"/>
    <s v="-"/>
    <s v="-"/>
    <m/>
    <m/>
    <m/>
    <m/>
    <m/>
    <m/>
    <m/>
    <m/>
    <n v="0"/>
  </r>
  <r>
    <x v="1"/>
    <x v="6"/>
    <x v="1"/>
    <x v="0"/>
    <x v="2"/>
    <n v="0"/>
    <n v="0"/>
    <n v="0"/>
    <s v="-"/>
    <n v="0"/>
    <s v="-"/>
    <s v="-"/>
    <s v="-"/>
    <s v="-"/>
    <s v="-"/>
    <n v="0"/>
    <n v="0"/>
    <n v="0"/>
    <n v="0"/>
    <n v="0"/>
    <n v="0"/>
    <n v="0"/>
    <n v="0"/>
    <s v="-"/>
    <s v="-"/>
    <m/>
    <m/>
    <m/>
    <m/>
    <m/>
    <m/>
    <m/>
    <m/>
    <n v="0"/>
  </r>
  <r>
    <x v="1"/>
    <x v="6"/>
    <x v="1"/>
    <x v="0"/>
    <x v="3"/>
    <n v="0"/>
    <n v="0"/>
    <n v="0"/>
    <s v="-"/>
    <n v="0"/>
    <s v="-"/>
    <s v="-"/>
    <s v="-"/>
    <s v="-"/>
    <s v="-"/>
    <n v="0"/>
    <n v="0"/>
    <n v="0"/>
    <n v="0"/>
    <n v="0"/>
    <n v="0"/>
    <n v="0"/>
    <n v="0"/>
    <s v="-"/>
    <s v="-"/>
    <m/>
    <m/>
    <m/>
    <m/>
    <m/>
    <m/>
    <m/>
    <m/>
    <n v="0"/>
  </r>
  <r>
    <x v="1"/>
    <x v="6"/>
    <x v="2"/>
    <x v="0"/>
    <x v="0"/>
    <n v="1"/>
    <n v="0"/>
    <n v="0"/>
    <s v="-"/>
    <n v="1"/>
    <s v="-"/>
    <s v="-"/>
    <s v="-"/>
    <s v="-"/>
    <s v="-"/>
    <n v="0"/>
    <n v="0"/>
    <n v="0"/>
    <n v="0"/>
    <n v="0"/>
    <n v="0"/>
    <n v="0"/>
    <n v="0"/>
    <s v="-"/>
    <s v="-"/>
    <m/>
    <m/>
    <m/>
    <m/>
    <m/>
    <m/>
    <m/>
    <m/>
    <n v="0"/>
  </r>
  <r>
    <x v="1"/>
    <x v="6"/>
    <x v="2"/>
    <x v="0"/>
    <x v="1"/>
    <n v="0"/>
    <n v="0"/>
    <n v="0"/>
    <s v="-"/>
    <n v="0"/>
    <s v="-"/>
    <s v="-"/>
    <s v="-"/>
    <s v="-"/>
    <s v="-"/>
    <n v="0"/>
    <n v="0"/>
    <n v="0"/>
    <n v="0"/>
    <n v="0"/>
    <n v="0"/>
    <n v="0"/>
    <n v="0"/>
    <s v="-"/>
    <s v="-"/>
    <m/>
    <m/>
    <m/>
    <m/>
    <m/>
    <m/>
    <m/>
    <m/>
    <n v="0"/>
  </r>
  <r>
    <x v="1"/>
    <x v="6"/>
    <x v="2"/>
    <x v="0"/>
    <x v="2"/>
    <n v="0"/>
    <n v="0"/>
    <n v="0"/>
    <s v="-"/>
    <n v="0"/>
    <s v="-"/>
    <s v="-"/>
    <s v="-"/>
    <s v="-"/>
    <s v="-"/>
    <n v="0"/>
    <n v="0"/>
    <n v="0"/>
    <n v="0"/>
    <n v="0"/>
    <n v="0"/>
    <n v="0"/>
    <n v="0"/>
    <s v="-"/>
    <s v="-"/>
    <m/>
    <m/>
    <m/>
    <m/>
    <m/>
    <m/>
    <m/>
    <m/>
    <n v="0"/>
  </r>
  <r>
    <x v="1"/>
    <x v="6"/>
    <x v="2"/>
    <x v="0"/>
    <x v="3"/>
    <n v="0"/>
    <n v="0"/>
    <n v="0"/>
    <s v="-"/>
    <n v="0"/>
    <s v="-"/>
    <s v="-"/>
    <s v="-"/>
    <s v="-"/>
    <s v="-"/>
    <n v="0"/>
    <n v="0"/>
    <n v="0"/>
    <n v="0"/>
    <n v="0"/>
    <n v="0"/>
    <n v="0"/>
    <n v="0"/>
    <s v="-"/>
    <s v="-"/>
    <m/>
    <m/>
    <m/>
    <m/>
    <m/>
    <m/>
    <m/>
    <m/>
    <n v="0"/>
  </r>
  <r>
    <x v="1"/>
    <x v="6"/>
    <x v="2"/>
    <x v="1"/>
    <x v="0"/>
    <n v="0"/>
    <n v="0"/>
    <n v="0"/>
    <s v="-"/>
    <n v="1"/>
    <s v="-"/>
    <s v="-"/>
    <s v="-"/>
    <s v="-"/>
    <s v="-"/>
    <n v="0"/>
    <n v="0"/>
    <n v="0"/>
    <n v="0"/>
    <n v="0"/>
    <n v="0"/>
    <n v="0"/>
    <n v="0"/>
    <s v="-"/>
    <s v="-"/>
    <m/>
    <m/>
    <m/>
    <m/>
    <m/>
    <m/>
    <m/>
    <m/>
    <n v="0"/>
  </r>
  <r>
    <x v="1"/>
    <x v="6"/>
    <x v="2"/>
    <x v="1"/>
    <x v="1"/>
    <n v="0"/>
    <n v="0"/>
    <n v="0"/>
    <s v="-"/>
    <n v="0"/>
    <s v="-"/>
    <s v="-"/>
    <s v="-"/>
    <s v="-"/>
    <s v="-"/>
    <n v="0"/>
    <n v="0"/>
    <n v="0"/>
    <n v="0"/>
    <n v="0"/>
    <n v="0"/>
    <n v="0"/>
    <n v="0"/>
    <s v="-"/>
    <s v="-"/>
    <m/>
    <m/>
    <m/>
    <m/>
    <m/>
    <m/>
    <m/>
    <m/>
    <n v="0"/>
  </r>
  <r>
    <x v="1"/>
    <x v="6"/>
    <x v="2"/>
    <x v="1"/>
    <x v="2"/>
    <n v="0"/>
    <n v="0"/>
    <n v="0"/>
    <s v="-"/>
    <n v="0"/>
    <s v="-"/>
    <s v="-"/>
    <s v="-"/>
    <s v="-"/>
    <s v="-"/>
    <n v="0"/>
    <n v="0"/>
    <n v="0"/>
    <n v="0"/>
    <n v="0"/>
    <n v="0"/>
    <n v="0"/>
    <n v="0"/>
    <s v="-"/>
    <s v="-"/>
    <m/>
    <m/>
    <m/>
    <m/>
    <m/>
    <m/>
    <m/>
    <m/>
    <n v="0"/>
  </r>
  <r>
    <x v="1"/>
    <x v="6"/>
    <x v="2"/>
    <x v="1"/>
    <x v="3"/>
    <n v="0"/>
    <n v="0"/>
    <n v="0"/>
    <s v="-"/>
    <n v="0"/>
    <s v="-"/>
    <s v="-"/>
    <s v="-"/>
    <s v="-"/>
    <s v="-"/>
    <n v="0"/>
    <n v="0"/>
    <n v="0"/>
    <n v="0"/>
    <n v="0"/>
    <n v="0"/>
    <n v="0"/>
    <n v="0"/>
    <s v="-"/>
    <s v="-"/>
    <m/>
    <m/>
    <m/>
    <m/>
    <m/>
    <m/>
    <m/>
    <m/>
    <n v="0"/>
  </r>
  <r>
    <x v="1"/>
    <x v="6"/>
    <x v="2"/>
    <x v="2"/>
    <x v="0"/>
    <n v="0"/>
    <n v="0"/>
    <n v="0"/>
    <s v="-"/>
    <n v="0"/>
    <s v="-"/>
    <s v="-"/>
    <s v="-"/>
    <s v="-"/>
    <s v="-"/>
    <n v="0"/>
    <n v="0"/>
    <n v="0"/>
    <n v="0"/>
    <n v="0"/>
    <n v="0"/>
    <n v="0"/>
    <n v="0"/>
    <s v="-"/>
    <s v="-"/>
    <m/>
    <m/>
    <m/>
    <m/>
    <m/>
    <m/>
    <m/>
    <m/>
    <n v="0"/>
  </r>
  <r>
    <x v="1"/>
    <x v="6"/>
    <x v="2"/>
    <x v="2"/>
    <x v="1"/>
    <n v="0"/>
    <n v="0"/>
    <n v="0"/>
    <s v="-"/>
    <n v="0"/>
    <s v="-"/>
    <s v="-"/>
    <s v="-"/>
    <s v="-"/>
    <s v="-"/>
    <n v="0"/>
    <n v="0"/>
    <n v="0"/>
    <n v="0"/>
    <n v="0"/>
    <n v="0"/>
    <n v="0"/>
    <n v="0"/>
    <s v="-"/>
    <s v="-"/>
    <m/>
    <m/>
    <m/>
    <m/>
    <m/>
    <m/>
    <m/>
    <m/>
    <n v="0"/>
  </r>
  <r>
    <x v="1"/>
    <x v="6"/>
    <x v="2"/>
    <x v="2"/>
    <x v="2"/>
    <n v="0"/>
    <n v="0"/>
    <n v="0"/>
    <s v="-"/>
    <n v="0"/>
    <s v="-"/>
    <s v="-"/>
    <s v="-"/>
    <s v="-"/>
    <s v="-"/>
    <n v="0"/>
    <n v="0"/>
    <n v="0"/>
    <n v="0"/>
    <n v="0"/>
    <n v="0"/>
    <n v="0"/>
    <n v="0"/>
    <s v="-"/>
    <s v="-"/>
    <m/>
    <m/>
    <m/>
    <m/>
    <m/>
    <m/>
    <m/>
    <m/>
    <n v="0"/>
  </r>
  <r>
    <x v="1"/>
    <x v="6"/>
    <x v="2"/>
    <x v="2"/>
    <x v="3"/>
    <n v="0"/>
    <n v="0"/>
    <n v="0"/>
    <s v="-"/>
    <n v="0"/>
    <s v="-"/>
    <s v="-"/>
    <s v="-"/>
    <s v="-"/>
    <s v="-"/>
    <n v="0"/>
    <n v="0"/>
    <n v="0"/>
    <n v="0"/>
    <n v="0"/>
    <n v="0"/>
    <n v="0"/>
    <n v="0"/>
    <s v="-"/>
    <s v="-"/>
    <m/>
    <m/>
    <m/>
    <m/>
    <m/>
    <m/>
    <m/>
    <m/>
    <n v="0"/>
  </r>
  <r>
    <x v="1"/>
    <x v="6"/>
    <x v="3"/>
    <x v="0"/>
    <x v="0"/>
    <n v="6"/>
    <n v="0"/>
    <n v="2"/>
    <s v="-"/>
    <n v="0"/>
    <s v="-"/>
    <s v="-"/>
    <s v="-"/>
    <s v="-"/>
    <s v="-"/>
    <n v="0"/>
    <n v="0"/>
    <n v="0"/>
    <n v="0"/>
    <n v="0"/>
    <n v="0"/>
    <n v="0"/>
    <n v="0"/>
    <s v="-"/>
    <s v="-"/>
    <m/>
    <m/>
    <m/>
    <m/>
    <m/>
    <m/>
    <m/>
    <m/>
    <n v="0"/>
  </r>
  <r>
    <x v="1"/>
    <x v="6"/>
    <x v="3"/>
    <x v="0"/>
    <x v="1"/>
    <n v="96"/>
    <n v="0"/>
    <n v="87"/>
    <s v="-"/>
    <n v="0"/>
    <s v="-"/>
    <s v="-"/>
    <s v="-"/>
    <s v="-"/>
    <s v="-"/>
    <n v="0"/>
    <n v="0"/>
    <n v="0"/>
    <n v="0"/>
    <n v="0"/>
    <n v="0"/>
    <n v="0"/>
    <n v="0"/>
    <s v="-"/>
    <s v="-"/>
    <m/>
    <m/>
    <m/>
    <m/>
    <m/>
    <m/>
    <m/>
    <m/>
    <n v="0"/>
  </r>
  <r>
    <x v="1"/>
    <x v="6"/>
    <x v="3"/>
    <x v="0"/>
    <x v="2"/>
    <n v="82"/>
    <n v="0"/>
    <n v="79"/>
    <s v="-"/>
    <n v="0"/>
    <s v="-"/>
    <s v="-"/>
    <s v="-"/>
    <s v="-"/>
    <s v="-"/>
    <n v="0"/>
    <n v="0"/>
    <n v="0"/>
    <n v="0"/>
    <n v="0"/>
    <n v="0"/>
    <n v="0"/>
    <n v="0"/>
    <s v="-"/>
    <s v="-"/>
    <m/>
    <m/>
    <m/>
    <m/>
    <m/>
    <m/>
    <m/>
    <m/>
    <n v="0"/>
  </r>
  <r>
    <x v="1"/>
    <x v="6"/>
    <x v="3"/>
    <x v="0"/>
    <x v="3"/>
    <n v="14"/>
    <n v="0"/>
    <n v="8"/>
    <s v="-"/>
    <n v="0"/>
    <s v="-"/>
    <s v="-"/>
    <s v="-"/>
    <s v="-"/>
    <s v="-"/>
    <n v="0"/>
    <n v="0"/>
    <n v="0"/>
    <n v="0"/>
    <n v="0"/>
    <n v="0"/>
    <n v="0"/>
    <n v="0"/>
    <s v="-"/>
    <s v="-"/>
    <m/>
    <m/>
    <m/>
    <m/>
    <m/>
    <m/>
    <m/>
    <m/>
    <n v="0"/>
  </r>
  <r>
    <x v="1"/>
    <x v="7"/>
    <x v="0"/>
    <x v="0"/>
    <x v="0"/>
    <n v="1"/>
    <n v="0"/>
    <n v="0"/>
    <s v="-"/>
    <n v="2"/>
    <s v="-"/>
    <s v="-"/>
    <s v="-"/>
    <s v="-"/>
    <s v="-"/>
    <n v="1"/>
    <n v="1"/>
    <n v="0"/>
    <n v="0"/>
    <n v="0"/>
    <n v="0"/>
    <n v="0"/>
    <n v="0"/>
    <s v="-"/>
    <s v="-"/>
    <m/>
    <m/>
    <m/>
    <m/>
    <m/>
    <m/>
    <m/>
    <m/>
    <n v="0"/>
  </r>
  <r>
    <x v="1"/>
    <x v="7"/>
    <x v="0"/>
    <x v="0"/>
    <x v="1"/>
    <n v="1"/>
    <n v="0"/>
    <n v="0"/>
    <s v="-"/>
    <n v="4"/>
    <s v="-"/>
    <s v="-"/>
    <s v="-"/>
    <s v="-"/>
    <s v="-"/>
    <n v="4"/>
    <n v="1"/>
    <n v="0"/>
    <n v="0"/>
    <n v="0"/>
    <n v="0"/>
    <n v="0"/>
    <n v="0"/>
    <s v="-"/>
    <s v="-"/>
    <m/>
    <m/>
    <m/>
    <m/>
    <m/>
    <m/>
    <m/>
    <m/>
    <n v="0"/>
  </r>
  <r>
    <x v="1"/>
    <x v="7"/>
    <x v="0"/>
    <x v="0"/>
    <x v="2"/>
    <n v="1"/>
    <n v="0"/>
    <n v="0"/>
    <s v="-"/>
    <n v="2"/>
    <s v="-"/>
    <s v="-"/>
    <s v="-"/>
    <s v="-"/>
    <s v="-"/>
    <n v="0"/>
    <n v="1"/>
    <n v="0"/>
    <n v="0"/>
    <n v="0"/>
    <n v="0"/>
    <n v="0"/>
    <n v="0"/>
    <s v="-"/>
    <s v="-"/>
    <m/>
    <m/>
    <m/>
    <m/>
    <m/>
    <m/>
    <m/>
    <m/>
    <n v="0"/>
  </r>
  <r>
    <x v="1"/>
    <x v="7"/>
    <x v="0"/>
    <x v="0"/>
    <x v="3"/>
    <n v="0"/>
    <n v="0"/>
    <n v="0"/>
    <s v="-"/>
    <n v="2"/>
    <s v="-"/>
    <s v="-"/>
    <s v="-"/>
    <s v="-"/>
    <s v="-"/>
    <n v="4"/>
    <n v="0"/>
    <n v="0"/>
    <n v="0"/>
    <n v="0"/>
    <n v="0"/>
    <n v="0"/>
    <n v="0"/>
    <s v="-"/>
    <s v="-"/>
    <m/>
    <m/>
    <m/>
    <m/>
    <m/>
    <m/>
    <m/>
    <m/>
    <n v="0"/>
  </r>
  <r>
    <x v="1"/>
    <x v="7"/>
    <x v="1"/>
    <x v="0"/>
    <x v="0"/>
    <n v="5"/>
    <n v="0"/>
    <n v="2"/>
    <s v="-"/>
    <n v="1"/>
    <s v="-"/>
    <s v="-"/>
    <s v="-"/>
    <s v="-"/>
    <s v="-"/>
    <n v="0"/>
    <n v="0"/>
    <n v="0"/>
    <n v="0"/>
    <n v="0"/>
    <n v="0"/>
    <n v="0"/>
    <n v="0"/>
    <s v="-"/>
    <s v="-"/>
    <m/>
    <m/>
    <m/>
    <m/>
    <m/>
    <m/>
    <m/>
    <m/>
    <n v="0"/>
  </r>
  <r>
    <x v="1"/>
    <x v="7"/>
    <x v="1"/>
    <x v="0"/>
    <x v="1"/>
    <n v="95"/>
    <n v="0"/>
    <n v="87"/>
    <s v="-"/>
    <n v="1"/>
    <s v="-"/>
    <s v="-"/>
    <s v="-"/>
    <s v="-"/>
    <s v="-"/>
    <n v="0"/>
    <n v="0"/>
    <n v="0"/>
    <n v="0"/>
    <n v="0"/>
    <n v="0"/>
    <n v="0"/>
    <n v="0"/>
    <s v="-"/>
    <s v="-"/>
    <m/>
    <m/>
    <m/>
    <m/>
    <m/>
    <m/>
    <m/>
    <m/>
    <n v="0"/>
  </r>
  <r>
    <x v="1"/>
    <x v="7"/>
    <x v="1"/>
    <x v="0"/>
    <x v="2"/>
    <n v="81"/>
    <n v="0"/>
    <n v="79"/>
    <s v="-"/>
    <n v="1"/>
    <s v="-"/>
    <s v="-"/>
    <s v="-"/>
    <s v="-"/>
    <s v="-"/>
    <n v="0"/>
    <n v="0"/>
    <n v="0"/>
    <n v="0"/>
    <n v="0"/>
    <n v="0"/>
    <n v="0"/>
    <n v="0"/>
    <s v="-"/>
    <s v="-"/>
    <m/>
    <m/>
    <m/>
    <m/>
    <m/>
    <m/>
    <m/>
    <m/>
    <n v="0"/>
  </r>
  <r>
    <x v="1"/>
    <x v="7"/>
    <x v="1"/>
    <x v="0"/>
    <x v="3"/>
    <n v="14"/>
    <n v="0"/>
    <n v="8"/>
    <s v="-"/>
    <n v="0"/>
    <s v="-"/>
    <s v="-"/>
    <s v="-"/>
    <s v="-"/>
    <s v="-"/>
    <n v="0"/>
    <n v="0"/>
    <n v="0"/>
    <n v="0"/>
    <n v="0"/>
    <n v="0"/>
    <n v="0"/>
    <n v="0"/>
    <s v="-"/>
    <s v="-"/>
    <m/>
    <m/>
    <m/>
    <m/>
    <m/>
    <m/>
    <m/>
    <m/>
    <n v="0"/>
  </r>
  <r>
    <x v="1"/>
    <x v="7"/>
    <x v="2"/>
    <x v="0"/>
    <x v="0"/>
    <n v="5"/>
    <n v="0"/>
    <n v="2"/>
    <s v="-"/>
    <n v="1"/>
    <s v="-"/>
    <s v="-"/>
    <s v="-"/>
    <s v="-"/>
    <s v="-"/>
    <n v="1"/>
    <n v="1"/>
    <n v="0"/>
    <n v="0"/>
    <n v="0"/>
    <n v="0"/>
    <n v="0"/>
    <n v="0"/>
    <s v="-"/>
    <s v="-"/>
    <m/>
    <m/>
    <m/>
    <m/>
    <m/>
    <m/>
    <m/>
    <m/>
    <n v="0"/>
  </r>
  <r>
    <x v="1"/>
    <x v="7"/>
    <x v="2"/>
    <x v="0"/>
    <x v="1"/>
    <n v="95"/>
    <n v="0"/>
    <n v="87"/>
    <s v="-"/>
    <n v="3"/>
    <s v="-"/>
    <s v="-"/>
    <s v="-"/>
    <s v="-"/>
    <s v="-"/>
    <n v="4"/>
    <n v="1"/>
    <n v="0"/>
    <n v="0"/>
    <n v="0"/>
    <n v="0"/>
    <n v="0"/>
    <n v="0"/>
    <s v="-"/>
    <s v="-"/>
    <m/>
    <m/>
    <m/>
    <m/>
    <m/>
    <m/>
    <m/>
    <m/>
    <n v="0"/>
  </r>
  <r>
    <x v="1"/>
    <x v="7"/>
    <x v="2"/>
    <x v="0"/>
    <x v="2"/>
    <n v="81"/>
    <n v="0"/>
    <n v="79"/>
    <s v="-"/>
    <n v="1"/>
    <s v="-"/>
    <s v="-"/>
    <s v="-"/>
    <s v="-"/>
    <s v="-"/>
    <n v="0"/>
    <n v="1"/>
    <n v="0"/>
    <n v="0"/>
    <n v="0"/>
    <n v="0"/>
    <n v="0"/>
    <n v="0"/>
    <s v="-"/>
    <s v="-"/>
    <m/>
    <m/>
    <m/>
    <m/>
    <m/>
    <m/>
    <m/>
    <m/>
    <n v="0"/>
  </r>
  <r>
    <x v="1"/>
    <x v="7"/>
    <x v="2"/>
    <x v="0"/>
    <x v="3"/>
    <n v="14"/>
    <n v="0"/>
    <n v="8"/>
    <s v="-"/>
    <n v="2"/>
    <s v="-"/>
    <s v="-"/>
    <s v="-"/>
    <s v="-"/>
    <s v="-"/>
    <n v="4"/>
    <n v="0"/>
    <n v="0"/>
    <n v="0"/>
    <n v="0"/>
    <n v="0"/>
    <n v="0"/>
    <n v="0"/>
    <s v="-"/>
    <s v="-"/>
    <m/>
    <m/>
    <m/>
    <m/>
    <m/>
    <m/>
    <m/>
    <m/>
    <n v="0"/>
  </r>
  <r>
    <x v="1"/>
    <x v="7"/>
    <x v="2"/>
    <x v="1"/>
    <x v="0"/>
    <n v="0"/>
    <n v="0"/>
    <n v="0"/>
    <s v="-"/>
    <n v="1"/>
    <s v="-"/>
    <s v="-"/>
    <s v="-"/>
    <s v="-"/>
    <s v="-"/>
    <n v="1"/>
    <n v="1"/>
    <n v="0"/>
    <n v="0"/>
    <n v="0"/>
    <n v="0"/>
    <n v="0"/>
    <n v="0"/>
    <s v="-"/>
    <s v="-"/>
    <m/>
    <m/>
    <m/>
    <m/>
    <m/>
    <m/>
    <m/>
    <m/>
    <n v="0"/>
  </r>
  <r>
    <x v="1"/>
    <x v="7"/>
    <x v="2"/>
    <x v="1"/>
    <x v="1"/>
    <n v="0"/>
    <n v="0"/>
    <n v="0"/>
    <s v="-"/>
    <n v="3"/>
    <s v="-"/>
    <s v="-"/>
    <s v="-"/>
    <s v="-"/>
    <s v="-"/>
    <n v="4"/>
    <n v="1"/>
    <n v="0"/>
    <n v="0"/>
    <n v="0"/>
    <n v="0"/>
    <n v="0"/>
    <n v="0"/>
    <s v="-"/>
    <s v="-"/>
    <m/>
    <m/>
    <m/>
    <m/>
    <m/>
    <m/>
    <m/>
    <m/>
    <n v="0"/>
  </r>
  <r>
    <x v="1"/>
    <x v="7"/>
    <x v="2"/>
    <x v="1"/>
    <x v="2"/>
    <n v="0"/>
    <n v="0"/>
    <n v="0"/>
    <s v="-"/>
    <n v="1"/>
    <s v="-"/>
    <s v="-"/>
    <s v="-"/>
    <s v="-"/>
    <s v="-"/>
    <n v="0"/>
    <n v="1"/>
    <n v="0"/>
    <n v="0"/>
    <n v="0"/>
    <n v="0"/>
    <n v="0"/>
    <n v="0"/>
    <s v="-"/>
    <s v="-"/>
    <m/>
    <m/>
    <m/>
    <m/>
    <m/>
    <m/>
    <m/>
    <m/>
    <n v="0"/>
  </r>
  <r>
    <x v="1"/>
    <x v="7"/>
    <x v="2"/>
    <x v="1"/>
    <x v="3"/>
    <n v="0"/>
    <n v="0"/>
    <n v="0"/>
    <s v="-"/>
    <n v="2"/>
    <s v="-"/>
    <s v="-"/>
    <s v="-"/>
    <s v="-"/>
    <s v="-"/>
    <n v="4"/>
    <n v="0"/>
    <n v="0"/>
    <n v="0"/>
    <n v="0"/>
    <n v="0"/>
    <n v="0"/>
    <n v="0"/>
    <s v="-"/>
    <s v="-"/>
    <m/>
    <m/>
    <m/>
    <m/>
    <m/>
    <m/>
    <m/>
    <m/>
    <n v="0"/>
  </r>
  <r>
    <x v="1"/>
    <x v="7"/>
    <x v="2"/>
    <x v="2"/>
    <x v="0"/>
    <n v="0"/>
    <n v="0"/>
    <n v="0"/>
    <s v="-"/>
    <n v="0"/>
    <s v="-"/>
    <s v="-"/>
    <s v="-"/>
    <s v="-"/>
    <s v="-"/>
    <n v="0"/>
    <n v="0"/>
    <n v="0"/>
    <n v="0"/>
    <n v="0"/>
    <n v="0"/>
    <n v="0"/>
    <n v="0"/>
    <s v="-"/>
    <s v="-"/>
    <m/>
    <m/>
    <m/>
    <m/>
    <m/>
    <m/>
    <m/>
    <m/>
    <n v="0"/>
  </r>
  <r>
    <x v="1"/>
    <x v="7"/>
    <x v="2"/>
    <x v="2"/>
    <x v="1"/>
    <n v="0"/>
    <n v="0"/>
    <n v="0"/>
    <s v="-"/>
    <n v="0"/>
    <s v="-"/>
    <s v="-"/>
    <s v="-"/>
    <s v="-"/>
    <s v="-"/>
    <n v="0"/>
    <n v="0"/>
    <n v="0"/>
    <n v="0"/>
    <n v="0"/>
    <n v="0"/>
    <n v="0"/>
    <n v="0"/>
    <s v="-"/>
    <s v="-"/>
    <m/>
    <m/>
    <m/>
    <m/>
    <m/>
    <m/>
    <m/>
    <m/>
    <n v="0"/>
  </r>
  <r>
    <x v="1"/>
    <x v="7"/>
    <x v="2"/>
    <x v="2"/>
    <x v="2"/>
    <n v="0"/>
    <n v="0"/>
    <n v="0"/>
    <s v="-"/>
    <n v="0"/>
    <s v="-"/>
    <s v="-"/>
    <s v="-"/>
    <s v="-"/>
    <s v="-"/>
    <n v="0"/>
    <n v="0"/>
    <n v="0"/>
    <n v="0"/>
    <n v="0"/>
    <n v="0"/>
    <n v="0"/>
    <n v="0"/>
    <s v="-"/>
    <s v="-"/>
    <m/>
    <m/>
    <m/>
    <m/>
    <m/>
    <m/>
    <m/>
    <m/>
    <n v="0"/>
  </r>
  <r>
    <x v="1"/>
    <x v="7"/>
    <x v="2"/>
    <x v="2"/>
    <x v="3"/>
    <n v="0"/>
    <n v="0"/>
    <n v="0"/>
    <s v="-"/>
    <n v="0"/>
    <s v="-"/>
    <s v="-"/>
    <s v="-"/>
    <s v="-"/>
    <s v="-"/>
    <n v="0"/>
    <n v="0"/>
    <n v="0"/>
    <n v="0"/>
    <n v="0"/>
    <n v="0"/>
    <n v="0"/>
    <n v="0"/>
    <s v="-"/>
    <s v="-"/>
    <m/>
    <m/>
    <m/>
    <m/>
    <m/>
    <m/>
    <m/>
    <m/>
    <n v="0"/>
  </r>
  <r>
    <x v="1"/>
    <x v="7"/>
    <x v="3"/>
    <x v="0"/>
    <x v="0"/>
    <n v="90"/>
    <n v="32"/>
    <n v="18"/>
    <s v="-"/>
    <n v="0"/>
    <s v="-"/>
    <s v="-"/>
    <s v="-"/>
    <s v="-"/>
    <s v="-"/>
    <n v="0"/>
    <n v="0"/>
    <n v="0"/>
    <n v="0"/>
    <n v="0"/>
    <n v="0"/>
    <n v="0"/>
    <n v="0"/>
    <s v="-"/>
    <s v="-"/>
    <m/>
    <m/>
    <m/>
    <m/>
    <m/>
    <m/>
    <m/>
    <m/>
    <n v="0"/>
  </r>
  <r>
    <x v="1"/>
    <x v="7"/>
    <x v="3"/>
    <x v="0"/>
    <x v="1"/>
    <n v="2088"/>
    <n v="870"/>
    <n v="186"/>
    <s v="-"/>
    <n v="0"/>
    <s v="-"/>
    <s v="-"/>
    <s v="-"/>
    <s v="-"/>
    <s v="-"/>
    <n v="0"/>
    <n v="0"/>
    <n v="0"/>
    <n v="0"/>
    <n v="0"/>
    <n v="0"/>
    <n v="0"/>
    <n v="0"/>
    <s v="-"/>
    <s v="-"/>
    <m/>
    <m/>
    <m/>
    <m/>
    <m/>
    <m/>
    <m/>
    <m/>
    <n v="0"/>
  </r>
  <r>
    <x v="1"/>
    <x v="7"/>
    <x v="3"/>
    <x v="0"/>
    <x v="2"/>
    <n v="1493"/>
    <n v="790"/>
    <n v="170"/>
    <s v="-"/>
    <n v="0"/>
    <s v="-"/>
    <s v="-"/>
    <s v="-"/>
    <s v="-"/>
    <s v="-"/>
    <n v="0"/>
    <n v="0"/>
    <n v="0"/>
    <n v="0"/>
    <n v="0"/>
    <n v="0"/>
    <n v="0"/>
    <n v="0"/>
    <s v="-"/>
    <s v="-"/>
    <m/>
    <m/>
    <m/>
    <m/>
    <m/>
    <m/>
    <m/>
    <m/>
    <n v="0"/>
  </r>
  <r>
    <x v="1"/>
    <x v="7"/>
    <x v="3"/>
    <x v="0"/>
    <x v="3"/>
    <n v="315"/>
    <n v="80"/>
    <n v="16"/>
    <s v="-"/>
    <n v="0"/>
    <s v="-"/>
    <s v="-"/>
    <s v="-"/>
    <s v="-"/>
    <s v="-"/>
    <n v="0"/>
    <n v="0"/>
    <n v="0"/>
    <n v="0"/>
    <n v="0"/>
    <n v="0"/>
    <n v="0"/>
    <n v="0"/>
    <s v="-"/>
    <s v="-"/>
    <m/>
    <m/>
    <m/>
    <m/>
    <m/>
    <m/>
    <m/>
    <m/>
    <n v="0"/>
  </r>
  <r>
    <x v="1"/>
    <x v="8"/>
    <x v="0"/>
    <x v="0"/>
    <x v="0"/>
    <n v="7"/>
    <n v="3"/>
    <n v="3"/>
    <s v="-"/>
    <n v="17"/>
    <s v="-"/>
    <s v="-"/>
    <s v="-"/>
    <s v="-"/>
    <s v="-"/>
    <n v="2"/>
    <n v="2"/>
    <n v="2"/>
    <n v="3"/>
    <n v="4"/>
    <n v="5"/>
    <n v="1"/>
    <n v="0"/>
    <s v="-"/>
    <s v="-"/>
    <m/>
    <m/>
    <m/>
    <m/>
    <m/>
    <m/>
    <m/>
    <m/>
    <n v="4"/>
  </r>
  <r>
    <x v="1"/>
    <x v="8"/>
    <x v="0"/>
    <x v="0"/>
    <x v="1"/>
    <n v="8"/>
    <n v="4"/>
    <n v="3"/>
    <s v="-"/>
    <n v="381"/>
    <s v="-"/>
    <s v="-"/>
    <s v="-"/>
    <s v="-"/>
    <s v="-"/>
    <n v="12"/>
    <n v="16"/>
    <n v="117"/>
    <n v="92"/>
    <n v="48"/>
    <n v="36"/>
    <n v="0"/>
    <n v="0"/>
    <s v="-"/>
    <s v="-"/>
    <m/>
    <m/>
    <m/>
    <m/>
    <m/>
    <m/>
    <m/>
    <m/>
    <n v="330"/>
  </r>
  <r>
    <x v="1"/>
    <x v="8"/>
    <x v="0"/>
    <x v="0"/>
    <x v="2"/>
    <n v="6"/>
    <n v="3"/>
    <n v="3"/>
    <s v="-"/>
    <n v="263"/>
    <s v="-"/>
    <s v="-"/>
    <s v="-"/>
    <s v="-"/>
    <s v="-"/>
    <n v="8"/>
    <n v="6"/>
    <n v="85"/>
    <n v="60"/>
    <n v="43"/>
    <n v="28"/>
    <n v="0"/>
    <n v="0"/>
    <s v="-"/>
    <s v="-"/>
    <m/>
    <m/>
    <m/>
    <m/>
    <m/>
    <m/>
    <m/>
    <m/>
    <n v="40"/>
  </r>
  <r>
    <x v="1"/>
    <x v="8"/>
    <x v="0"/>
    <x v="0"/>
    <x v="3"/>
    <n v="2"/>
    <n v="1"/>
    <n v="0"/>
    <s v="-"/>
    <n v="118"/>
    <s v="-"/>
    <s v="-"/>
    <s v="-"/>
    <s v="-"/>
    <s v="-"/>
    <n v="4"/>
    <n v="10"/>
    <n v="32"/>
    <n v="32"/>
    <n v="5"/>
    <n v="8"/>
    <n v="0"/>
    <n v="0"/>
    <s v="-"/>
    <s v="-"/>
    <m/>
    <m/>
    <m/>
    <m/>
    <m/>
    <m/>
    <m/>
    <m/>
    <n v="10"/>
  </r>
  <r>
    <x v="1"/>
    <x v="8"/>
    <x v="1"/>
    <x v="0"/>
    <x v="0"/>
    <n v="82"/>
    <n v="29"/>
    <n v="15"/>
    <s v="-"/>
    <n v="1"/>
    <s v="-"/>
    <s v="-"/>
    <s v="-"/>
    <s v="-"/>
    <s v="-"/>
    <n v="0"/>
    <n v="0"/>
    <n v="0"/>
    <n v="0"/>
    <n v="0"/>
    <n v="0"/>
    <n v="0"/>
    <n v="0"/>
    <s v="-"/>
    <s v="-"/>
    <m/>
    <m/>
    <m/>
    <m/>
    <m/>
    <m/>
    <m/>
    <m/>
    <n v="0"/>
  </r>
  <r>
    <x v="1"/>
    <x v="8"/>
    <x v="1"/>
    <x v="0"/>
    <x v="1"/>
    <n v="2075"/>
    <n v="866"/>
    <n v="183"/>
    <s v="-"/>
    <n v="1"/>
    <s v="-"/>
    <s v="-"/>
    <s v="-"/>
    <s v="-"/>
    <s v="-"/>
    <n v="0"/>
    <n v="0"/>
    <n v="0"/>
    <n v="0"/>
    <n v="0"/>
    <n v="0"/>
    <n v="0"/>
    <n v="0"/>
    <s v="-"/>
    <s v="-"/>
    <m/>
    <m/>
    <m/>
    <m/>
    <m/>
    <m/>
    <m/>
    <m/>
    <n v="0"/>
  </r>
  <r>
    <x v="1"/>
    <x v="8"/>
    <x v="1"/>
    <x v="0"/>
    <x v="2"/>
    <n v="1487"/>
    <n v="787"/>
    <n v="167"/>
    <s v="-"/>
    <n v="0"/>
    <s v="-"/>
    <s v="-"/>
    <s v="-"/>
    <s v="-"/>
    <s v="-"/>
    <n v="0"/>
    <n v="0"/>
    <n v="0"/>
    <n v="0"/>
    <n v="0"/>
    <n v="0"/>
    <n v="0"/>
    <n v="0"/>
    <s v="-"/>
    <s v="-"/>
    <m/>
    <m/>
    <m/>
    <m/>
    <m/>
    <m/>
    <m/>
    <m/>
    <n v="0"/>
  </r>
  <r>
    <x v="1"/>
    <x v="8"/>
    <x v="1"/>
    <x v="0"/>
    <x v="3"/>
    <n v="308"/>
    <n v="79"/>
    <n v="16"/>
    <s v="-"/>
    <n v="1"/>
    <s v="-"/>
    <s v="-"/>
    <s v="-"/>
    <s v="-"/>
    <s v="-"/>
    <n v="0"/>
    <n v="0"/>
    <n v="0"/>
    <n v="0"/>
    <n v="0"/>
    <n v="0"/>
    <n v="0"/>
    <n v="0"/>
    <s v="-"/>
    <s v="-"/>
    <m/>
    <m/>
    <m/>
    <m/>
    <m/>
    <m/>
    <m/>
    <m/>
    <n v="0"/>
  </r>
  <r>
    <x v="1"/>
    <x v="8"/>
    <x v="2"/>
    <x v="0"/>
    <x v="0"/>
    <n v="82"/>
    <n v="29"/>
    <n v="15"/>
    <s v="-"/>
    <n v="16"/>
    <s v="-"/>
    <s v="-"/>
    <s v="-"/>
    <s v="-"/>
    <s v="-"/>
    <n v="2"/>
    <n v="2"/>
    <n v="2"/>
    <n v="3"/>
    <n v="4"/>
    <n v="4"/>
    <n v="1"/>
    <n v="0"/>
    <s v="-"/>
    <s v="-"/>
    <m/>
    <m/>
    <m/>
    <m/>
    <m/>
    <m/>
    <m/>
    <m/>
    <n v="4"/>
  </r>
  <r>
    <x v="1"/>
    <x v="8"/>
    <x v="2"/>
    <x v="0"/>
    <x v="1"/>
    <n v="2075"/>
    <n v="866"/>
    <n v="183"/>
    <s v="-"/>
    <n v="380"/>
    <s v="-"/>
    <s v="-"/>
    <s v="-"/>
    <s v="-"/>
    <s v="-"/>
    <n v="12"/>
    <n v="16"/>
    <n v="117"/>
    <n v="92"/>
    <n v="48"/>
    <n v="31"/>
    <n v="0"/>
    <n v="0"/>
    <s v="-"/>
    <s v="-"/>
    <m/>
    <m/>
    <m/>
    <m/>
    <m/>
    <m/>
    <m/>
    <m/>
    <n v="330"/>
  </r>
  <r>
    <x v="1"/>
    <x v="8"/>
    <x v="2"/>
    <x v="0"/>
    <x v="2"/>
    <n v="1487"/>
    <n v="787"/>
    <n v="167"/>
    <s v="-"/>
    <n v="263"/>
    <s v="-"/>
    <s v="-"/>
    <s v="-"/>
    <s v="-"/>
    <s v="-"/>
    <n v="8"/>
    <n v="6"/>
    <n v="85"/>
    <n v="60"/>
    <n v="43"/>
    <n v="28"/>
    <n v="0"/>
    <n v="0"/>
    <s v="-"/>
    <s v="-"/>
    <m/>
    <m/>
    <m/>
    <m/>
    <m/>
    <m/>
    <m/>
    <m/>
    <n v="40"/>
  </r>
  <r>
    <x v="1"/>
    <x v="8"/>
    <x v="2"/>
    <x v="0"/>
    <x v="3"/>
    <n v="308"/>
    <n v="79"/>
    <n v="16"/>
    <s v="-"/>
    <n v="117"/>
    <s v="-"/>
    <s v="-"/>
    <s v="-"/>
    <s v="-"/>
    <s v="-"/>
    <n v="4"/>
    <n v="10"/>
    <n v="32"/>
    <n v="32"/>
    <n v="5"/>
    <n v="3"/>
    <n v="0"/>
    <n v="0"/>
    <s v="-"/>
    <s v="-"/>
    <m/>
    <m/>
    <m/>
    <m/>
    <m/>
    <m/>
    <m/>
    <m/>
    <n v="10"/>
  </r>
  <r>
    <x v="1"/>
    <x v="8"/>
    <x v="2"/>
    <x v="1"/>
    <x v="0"/>
    <n v="0"/>
    <n v="0"/>
    <n v="0"/>
    <s v="-"/>
    <n v="16"/>
    <s v="-"/>
    <s v="-"/>
    <s v="-"/>
    <s v="-"/>
    <s v="-"/>
    <n v="2"/>
    <n v="2"/>
    <n v="2"/>
    <n v="3"/>
    <n v="4"/>
    <n v="4"/>
    <n v="1"/>
    <n v="0"/>
    <s v="-"/>
    <s v="-"/>
    <m/>
    <m/>
    <m/>
    <m/>
    <m/>
    <m/>
    <m/>
    <m/>
    <n v="4"/>
  </r>
  <r>
    <x v="1"/>
    <x v="8"/>
    <x v="2"/>
    <x v="1"/>
    <x v="1"/>
    <n v="0"/>
    <n v="0"/>
    <n v="0"/>
    <s v="-"/>
    <n v="380"/>
    <s v="-"/>
    <s v="-"/>
    <s v="-"/>
    <s v="-"/>
    <s v="-"/>
    <n v="12"/>
    <n v="16"/>
    <n v="117"/>
    <n v="92"/>
    <n v="48"/>
    <n v="31"/>
    <n v="0"/>
    <n v="0"/>
    <s v="-"/>
    <s v="-"/>
    <m/>
    <m/>
    <m/>
    <m/>
    <m/>
    <m/>
    <m/>
    <m/>
    <n v="330"/>
  </r>
  <r>
    <x v="1"/>
    <x v="8"/>
    <x v="2"/>
    <x v="1"/>
    <x v="2"/>
    <n v="0"/>
    <n v="0"/>
    <n v="0"/>
    <s v="-"/>
    <n v="263"/>
    <s v="-"/>
    <s v="-"/>
    <s v="-"/>
    <s v="-"/>
    <s v="-"/>
    <n v="8"/>
    <n v="6"/>
    <n v="85"/>
    <n v="60"/>
    <n v="43"/>
    <n v="28"/>
    <n v="0"/>
    <n v="0"/>
    <s v="-"/>
    <s v="-"/>
    <m/>
    <m/>
    <m/>
    <m/>
    <m/>
    <m/>
    <m/>
    <m/>
    <n v="40"/>
  </r>
  <r>
    <x v="1"/>
    <x v="8"/>
    <x v="2"/>
    <x v="1"/>
    <x v="3"/>
    <n v="0"/>
    <n v="0"/>
    <n v="0"/>
    <s v="-"/>
    <n v="117"/>
    <s v="-"/>
    <s v="-"/>
    <s v="-"/>
    <s v="-"/>
    <s v="-"/>
    <n v="4"/>
    <n v="10"/>
    <n v="32"/>
    <n v="32"/>
    <n v="5"/>
    <n v="3"/>
    <n v="0"/>
    <n v="0"/>
    <s v="-"/>
    <s v="-"/>
    <m/>
    <m/>
    <m/>
    <m/>
    <m/>
    <m/>
    <m/>
    <m/>
    <n v="10"/>
  </r>
  <r>
    <x v="1"/>
    <x v="8"/>
    <x v="2"/>
    <x v="2"/>
    <x v="0"/>
    <n v="1"/>
    <n v="0"/>
    <n v="0"/>
    <s v="-"/>
    <n v="0"/>
    <s v="-"/>
    <s v="-"/>
    <s v="-"/>
    <s v="-"/>
    <s v="-"/>
    <n v="0"/>
    <n v="0"/>
    <n v="0"/>
    <n v="0"/>
    <n v="0"/>
    <n v="0"/>
    <n v="0"/>
    <n v="0"/>
    <s v="-"/>
    <s v="-"/>
    <m/>
    <m/>
    <m/>
    <m/>
    <m/>
    <m/>
    <m/>
    <m/>
    <n v="0"/>
  </r>
  <r>
    <x v="1"/>
    <x v="8"/>
    <x v="2"/>
    <x v="2"/>
    <x v="1"/>
    <n v="5"/>
    <n v="0"/>
    <n v="0"/>
    <s v="-"/>
    <n v="0"/>
    <s v="-"/>
    <s v="-"/>
    <s v="-"/>
    <s v="-"/>
    <s v="-"/>
    <n v="0"/>
    <n v="0"/>
    <n v="0"/>
    <n v="0"/>
    <n v="0"/>
    <n v="0"/>
    <n v="0"/>
    <n v="0"/>
    <s v="-"/>
    <s v="-"/>
    <m/>
    <m/>
    <m/>
    <m/>
    <m/>
    <m/>
    <m/>
    <m/>
    <n v="0"/>
  </r>
  <r>
    <x v="1"/>
    <x v="8"/>
    <x v="2"/>
    <x v="2"/>
    <x v="2"/>
    <n v="0"/>
    <n v="0"/>
    <n v="0"/>
    <s v="-"/>
    <n v="0"/>
    <s v="-"/>
    <s v="-"/>
    <s v="-"/>
    <s v="-"/>
    <s v="-"/>
    <n v="0"/>
    <n v="0"/>
    <n v="0"/>
    <n v="0"/>
    <n v="0"/>
    <n v="0"/>
    <n v="0"/>
    <n v="0"/>
    <s v="-"/>
    <s v="-"/>
    <m/>
    <m/>
    <m/>
    <m/>
    <m/>
    <m/>
    <m/>
    <m/>
    <n v="0"/>
  </r>
  <r>
    <x v="1"/>
    <x v="8"/>
    <x v="2"/>
    <x v="2"/>
    <x v="3"/>
    <n v="5"/>
    <n v="0"/>
    <n v="0"/>
    <s v="-"/>
    <n v="0"/>
    <s v="-"/>
    <s v="-"/>
    <s v="-"/>
    <s v="-"/>
    <s v="-"/>
    <n v="0"/>
    <n v="0"/>
    <n v="0"/>
    <n v="0"/>
    <n v="0"/>
    <n v="0"/>
    <n v="0"/>
    <n v="0"/>
    <s v="-"/>
    <s v="-"/>
    <m/>
    <m/>
    <m/>
    <m/>
    <m/>
    <m/>
    <m/>
    <m/>
    <n v="0"/>
  </r>
  <r>
    <x v="1"/>
    <x v="8"/>
    <x v="3"/>
    <x v="0"/>
    <x v="0"/>
    <n v="355"/>
    <n v="156"/>
    <n v="52"/>
    <s v="-"/>
    <n v="0"/>
    <s v="-"/>
    <s v="-"/>
    <s v="-"/>
    <s v="-"/>
    <s v="-"/>
    <n v="0"/>
    <n v="0"/>
    <n v="0"/>
    <n v="0"/>
    <n v="0"/>
    <n v="1"/>
    <n v="0"/>
    <n v="0"/>
    <s v="-"/>
    <s v="-"/>
    <m/>
    <m/>
    <m/>
    <m/>
    <m/>
    <m/>
    <m/>
    <m/>
    <n v="0"/>
  </r>
  <r>
    <x v="1"/>
    <x v="8"/>
    <x v="3"/>
    <x v="0"/>
    <x v="1"/>
    <n v="3832"/>
    <n v="2175"/>
    <n v="410"/>
    <s v="-"/>
    <n v="0"/>
    <s v="-"/>
    <s v="-"/>
    <s v="-"/>
    <s v="-"/>
    <s v="-"/>
    <n v="0"/>
    <n v="0"/>
    <n v="0"/>
    <n v="0"/>
    <n v="0"/>
    <n v="5"/>
    <n v="0"/>
    <n v="0"/>
    <s v="-"/>
    <s v="-"/>
    <m/>
    <m/>
    <m/>
    <m/>
    <m/>
    <m/>
    <m/>
    <m/>
    <n v="0"/>
  </r>
  <r>
    <x v="1"/>
    <x v="8"/>
    <x v="3"/>
    <x v="0"/>
    <x v="2"/>
    <n v="2252"/>
    <n v="1470"/>
    <n v="213"/>
    <s v="-"/>
    <n v="0"/>
    <s v="-"/>
    <s v="-"/>
    <s v="-"/>
    <s v="-"/>
    <s v="-"/>
    <n v="0"/>
    <n v="0"/>
    <n v="0"/>
    <n v="0"/>
    <n v="0"/>
    <n v="0"/>
    <n v="0"/>
    <n v="0"/>
    <s v="-"/>
    <s v="-"/>
    <m/>
    <m/>
    <m/>
    <m/>
    <m/>
    <m/>
    <m/>
    <m/>
    <n v="0"/>
  </r>
  <r>
    <x v="1"/>
    <x v="8"/>
    <x v="3"/>
    <x v="0"/>
    <x v="3"/>
    <n v="1565"/>
    <n v="705"/>
    <n v="197"/>
    <s v="-"/>
    <n v="0"/>
    <s v="-"/>
    <s v="-"/>
    <s v="-"/>
    <s v="-"/>
    <s v="-"/>
    <n v="0"/>
    <n v="0"/>
    <n v="0"/>
    <n v="0"/>
    <n v="0"/>
    <n v="5"/>
    <n v="0"/>
    <n v="0"/>
    <s v="-"/>
    <s v="-"/>
    <m/>
    <m/>
    <m/>
    <m/>
    <m/>
    <m/>
    <m/>
    <m/>
    <n v="0"/>
  </r>
  <r>
    <x v="1"/>
    <x v="9"/>
    <x v="0"/>
    <x v="0"/>
    <x v="0"/>
    <n v="129"/>
    <n v="75"/>
    <n v="15"/>
    <s v="-"/>
    <n v="76"/>
    <s v="-"/>
    <s v="-"/>
    <s v="-"/>
    <s v="-"/>
    <s v="-"/>
    <n v="7"/>
    <n v="7"/>
    <n v="14"/>
    <n v="10"/>
    <n v="11"/>
    <n v="7"/>
    <n v="10"/>
    <n v="1"/>
    <s v="-"/>
    <s v="-"/>
    <m/>
    <m/>
    <m/>
    <m/>
    <m/>
    <m/>
    <m/>
    <m/>
    <n v="4"/>
  </r>
  <r>
    <x v="1"/>
    <x v="9"/>
    <x v="0"/>
    <x v="0"/>
    <x v="1"/>
    <n v="443"/>
    <n v="217"/>
    <n v="29"/>
    <s v="-"/>
    <n v="676"/>
    <s v="-"/>
    <s v="-"/>
    <s v="-"/>
    <s v="-"/>
    <s v="-"/>
    <n v="54"/>
    <n v="49"/>
    <n v="125"/>
    <n v="93"/>
    <n v="103"/>
    <n v="56"/>
    <n v="39"/>
    <n v="8"/>
    <s v="-"/>
    <s v="-"/>
    <m/>
    <m/>
    <m/>
    <m/>
    <m/>
    <m/>
    <m/>
    <m/>
    <n v="44"/>
  </r>
  <r>
    <x v="1"/>
    <x v="9"/>
    <x v="0"/>
    <x v="0"/>
    <x v="2"/>
    <n v="199"/>
    <n v="110"/>
    <n v="15"/>
    <s v="-"/>
    <n v="308"/>
    <s v="-"/>
    <s v="-"/>
    <s v="-"/>
    <s v="-"/>
    <s v="-"/>
    <n v="16"/>
    <n v="24"/>
    <n v="59"/>
    <n v="44"/>
    <n v="36"/>
    <n v="33"/>
    <n v="25"/>
    <n v="1"/>
    <s v="-"/>
    <s v="-"/>
    <m/>
    <m/>
    <m/>
    <m/>
    <m/>
    <m/>
    <m/>
    <m/>
    <n v="23"/>
  </r>
  <r>
    <x v="1"/>
    <x v="9"/>
    <x v="0"/>
    <x v="0"/>
    <x v="3"/>
    <n v="244"/>
    <n v="107"/>
    <n v="14"/>
    <s v="-"/>
    <n v="368"/>
    <s v="-"/>
    <s v="-"/>
    <s v="-"/>
    <s v="-"/>
    <s v="-"/>
    <n v="38"/>
    <n v="25"/>
    <n v="66"/>
    <n v="49"/>
    <n v="67"/>
    <n v="23"/>
    <n v="14"/>
    <n v="7"/>
    <s v="-"/>
    <s v="-"/>
    <m/>
    <m/>
    <m/>
    <m/>
    <m/>
    <m/>
    <m/>
    <m/>
    <n v="6"/>
  </r>
  <r>
    <x v="1"/>
    <x v="9"/>
    <x v="1"/>
    <x v="0"/>
    <x v="0"/>
    <n v="226"/>
    <n v="81"/>
    <n v="37"/>
    <s v="-"/>
    <n v="11"/>
    <s v="-"/>
    <s v="-"/>
    <s v="-"/>
    <s v="-"/>
    <s v="-"/>
    <n v="3"/>
    <n v="3"/>
    <n v="3"/>
    <n v="4"/>
    <n v="5"/>
    <n v="2"/>
    <n v="7"/>
    <n v="1"/>
    <s v="-"/>
    <s v="-"/>
    <m/>
    <m/>
    <m/>
    <m/>
    <m/>
    <m/>
    <m/>
    <m/>
    <n v="0"/>
  </r>
  <r>
    <x v="1"/>
    <x v="9"/>
    <x v="1"/>
    <x v="0"/>
    <x v="1"/>
    <n v="3389"/>
    <n v="1958"/>
    <n v="381"/>
    <s v="-"/>
    <n v="37"/>
    <s v="-"/>
    <s v="-"/>
    <s v="-"/>
    <s v="-"/>
    <s v="-"/>
    <n v="6"/>
    <n v="6"/>
    <n v="8"/>
    <n v="56"/>
    <n v="51"/>
    <n v="4"/>
    <n v="21"/>
    <n v="8"/>
    <s v="-"/>
    <s v="-"/>
    <m/>
    <m/>
    <m/>
    <m/>
    <m/>
    <m/>
    <m/>
    <m/>
    <n v="0"/>
  </r>
  <r>
    <x v="1"/>
    <x v="9"/>
    <x v="1"/>
    <x v="0"/>
    <x v="2"/>
    <n v="2053"/>
    <n v="1360"/>
    <n v="198"/>
    <s v="-"/>
    <n v="15"/>
    <s v="-"/>
    <s v="-"/>
    <s v="-"/>
    <s v="-"/>
    <s v="-"/>
    <n v="4"/>
    <n v="3"/>
    <n v="4"/>
    <n v="20"/>
    <n v="16"/>
    <n v="1"/>
    <n v="10"/>
    <n v="1"/>
    <s v="-"/>
    <s v="-"/>
    <m/>
    <m/>
    <m/>
    <m/>
    <m/>
    <m/>
    <m/>
    <m/>
    <n v="0"/>
  </r>
  <r>
    <x v="1"/>
    <x v="9"/>
    <x v="1"/>
    <x v="0"/>
    <x v="3"/>
    <n v="1321"/>
    <n v="598"/>
    <n v="183"/>
    <s v="-"/>
    <n v="22"/>
    <s v="-"/>
    <s v="-"/>
    <s v="-"/>
    <s v="-"/>
    <s v="-"/>
    <n v="2"/>
    <n v="3"/>
    <n v="4"/>
    <n v="36"/>
    <n v="35"/>
    <n v="3"/>
    <n v="11"/>
    <n v="7"/>
    <s v="-"/>
    <s v="-"/>
    <m/>
    <m/>
    <m/>
    <m/>
    <m/>
    <m/>
    <m/>
    <m/>
    <n v="0"/>
  </r>
  <r>
    <x v="1"/>
    <x v="9"/>
    <x v="2"/>
    <x v="0"/>
    <x v="0"/>
    <n v="223"/>
    <n v="80"/>
    <n v="37"/>
    <s v="-"/>
    <n v="65"/>
    <s v="-"/>
    <s v="-"/>
    <s v="-"/>
    <s v="-"/>
    <s v="-"/>
    <n v="4"/>
    <n v="4"/>
    <n v="11"/>
    <n v="6"/>
    <n v="6"/>
    <n v="5"/>
    <n v="3"/>
    <n v="0"/>
    <s v="-"/>
    <s v="-"/>
    <m/>
    <m/>
    <m/>
    <m/>
    <m/>
    <m/>
    <m/>
    <m/>
    <n v="4"/>
  </r>
  <r>
    <x v="1"/>
    <x v="9"/>
    <x v="2"/>
    <x v="0"/>
    <x v="1"/>
    <n v="3332"/>
    <n v="1954"/>
    <n v="381"/>
    <s v="-"/>
    <n v="639"/>
    <s v="-"/>
    <s v="-"/>
    <s v="-"/>
    <s v="-"/>
    <s v="-"/>
    <n v="48"/>
    <n v="43"/>
    <n v="117"/>
    <n v="37"/>
    <n v="52"/>
    <n v="52"/>
    <n v="18"/>
    <n v="0"/>
    <s v="-"/>
    <s v="-"/>
    <m/>
    <m/>
    <m/>
    <m/>
    <m/>
    <m/>
    <m/>
    <m/>
    <n v="44"/>
  </r>
  <r>
    <x v="1"/>
    <x v="9"/>
    <x v="2"/>
    <x v="0"/>
    <x v="2"/>
    <n v="2045"/>
    <n v="1360"/>
    <n v="198"/>
    <s v="-"/>
    <n v="293"/>
    <s v="-"/>
    <s v="-"/>
    <s v="-"/>
    <s v="-"/>
    <s v="-"/>
    <n v="12"/>
    <n v="21"/>
    <n v="55"/>
    <n v="24"/>
    <n v="20"/>
    <n v="32"/>
    <n v="15"/>
    <n v="0"/>
    <s v="-"/>
    <s v="-"/>
    <m/>
    <m/>
    <m/>
    <m/>
    <m/>
    <m/>
    <m/>
    <m/>
    <n v="23"/>
  </r>
  <r>
    <x v="1"/>
    <x v="9"/>
    <x v="2"/>
    <x v="0"/>
    <x v="3"/>
    <n v="1272"/>
    <n v="594"/>
    <n v="183"/>
    <s v="-"/>
    <n v="346"/>
    <s v="-"/>
    <s v="-"/>
    <s v="-"/>
    <s v="-"/>
    <s v="-"/>
    <n v="36"/>
    <n v="22"/>
    <n v="62"/>
    <n v="13"/>
    <n v="32"/>
    <n v="20"/>
    <n v="3"/>
    <n v="0"/>
    <s v="-"/>
    <s v="-"/>
    <m/>
    <m/>
    <m/>
    <m/>
    <m/>
    <m/>
    <m/>
    <m/>
    <n v="6"/>
  </r>
  <r>
    <x v="1"/>
    <x v="9"/>
    <x v="2"/>
    <x v="1"/>
    <x v="0"/>
    <n v="3"/>
    <n v="1"/>
    <n v="0"/>
    <s v="-"/>
    <n v="64"/>
    <s v="-"/>
    <s v="-"/>
    <s v="-"/>
    <s v="-"/>
    <s v="-"/>
    <n v="3"/>
    <n v="4"/>
    <n v="11"/>
    <n v="6"/>
    <n v="6"/>
    <n v="5"/>
    <n v="3"/>
    <n v="0"/>
    <s v="-"/>
    <s v="-"/>
    <m/>
    <m/>
    <m/>
    <m/>
    <m/>
    <m/>
    <m/>
    <m/>
    <n v="4"/>
  </r>
  <r>
    <x v="1"/>
    <x v="9"/>
    <x v="2"/>
    <x v="1"/>
    <x v="1"/>
    <n v="57"/>
    <n v="4"/>
    <n v="0"/>
    <s v="-"/>
    <n v="618"/>
    <s v="-"/>
    <s v="-"/>
    <s v="-"/>
    <s v="-"/>
    <s v="-"/>
    <n v="16"/>
    <n v="43"/>
    <n v="117"/>
    <n v="37"/>
    <n v="52"/>
    <n v="52"/>
    <n v="18"/>
    <n v="0"/>
    <s v="-"/>
    <s v="-"/>
    <m/>
    <m/>
    <m/>
    <m/>
    <m/>
    <m/>
    <m/>
    <m/>
    <n v="44"/>
  </r>
  <r>
    <x v="1"/>
    <x v="9"/>
    <x v="2"/>
    <x v="1"/>
    <x v="2"/>
    <n v="8"/>
    <n v="0"/>
    <n v="0"/>
    <s v="-"/>
    <n v="292"/>
    <s v="-"/>
    <s v="-"/>
    <s v="-"/>
    <s v="-"/>
    <s v="-"/>
    <n v="5"/>
    <n v="21"/>
    <n v="55"/>
    <n v="24"/>
    <n v="20"/>
    <n v="32"/>
    <n v="15"/>
    <n v="0"/>
    <s v="-"/>
    <s v="-"/>
    <m/>
    <m/>
    <m/>
    <m/>
    <m/>
    <m/>
    <m/>
    <m/>
    <n v="23"/>
  </r>
  <r>
    <x v="1"/>
    <x v="9"/>
    <x v="2"/>
    <x v="1"/>
    <x v="3"/>
    <n v="49"/>
    <n v="4"/>
    <n v="0"/>
    <s v="-"/>
    <n v="326"/>
    <s v="-"/>
    <s v="-"/>
    <s v="-"/>
    <s v="-"/>
    <s v="-"/>
    <n v="11"/>
    <n v="22"/>
    <n v="62"/>
    <n v="13"/>
    <n v="32"/>
    <n v="20"/>
    <n v="3"/>
    <n v="0"/>
    <s v="-"/>
    <s v="-"/>
    <m/>
    <m/>
    <m/>
    <m/>
    <m/>
    <m/>
    <m/>
    <m/>
    <n v="6"/>
  </r>
  <r>
    <x v="1"/>
    <x v="9"/>
    <x v="2"/>
    <x v="2"/>
    <x v="0"/>
    <n v="0"/>
    <n v="0"/>
    <n v="0"/>
    <s v="-"/>
    <n v="1"/>
    <s v="-"/>
    <s v="-"/>
    <s v="-"/>
    <s v="-"/>
    <s v="-"/>
    <n v="1"/>
    <n v="0"/>
    <n v="0"/>
    <n v="0"/>
    <n v="0"/>
    <n v="0"/>
    <n v="0"/>
    <n v="0"/>
    <s v="-"/>
    <s v="-"/>
    <m/>
    <m/>
    <m/>
    <m/>
    <m/>
    <m/>
    <m/>
    <m/>
    <n v="0"/>
  </r>
  <r>
    <x v="1"/>
    <x v="9"/>
    <x v="2"/>
    <x v="2"/>
    <x v="1"/>
    <n v="0"/>
    <n v="0"/>
    <n v="0"/>
    <s v="-"/>
    <n v="21"/>
    <s v="-"/>
    <s v="-"/>
    <s v="-"/>
    <s v="-"/>
    <s v="-"/>
    <n v="32"/>
    <n v="0"/>
    <n v="0"/>
    <n v="0"/>
    <n v="0"/>
    <n v="0"/>
    <n v="0"/>
    <n v="0"/>
    <s v="-"/>
    <s v="-"/>
    <m/>
    <m/>
    <m/>
    <m/>
    <m/>
    <m/>
    <m/>
    <m/>
    <n v="0"/>
  </r>
  <r>
    <x v="1"/>
    <x v="9"/>
    <x v="2"/>
    <x v="2"/>
    <x v="2"/>
    <n v="0"/>
    <n v="0"/>
    <n v="0"/>
    <s v="-"/>
    <n v="1"/>
    <s v="-"/>
    <s v="-"/>
    <s v="-"/>
    <s v="-"/>
    <s v="-"/>
    <n v="7"/>
    <n v="0"/>
    <n v="0"/>
    <n v="0"/>
    <n v="0"/>
    <n v="0"/>
    <n v="0"/>
    <n v="0"/>
    <s v="-"/>
    <s v="-"/>
    <m/>
    <m/>
    <m/>
    <m/>
    <m/>
    <m/>
    <m/>
    <m/>
    <n v="0"/>
  </r>
  <r>
    <x v="1"/>
    <x v="9"/>
    <x v="2"/>
    <x v="2"/>
    <x v="3"/>
    <n v="0"/>
    <n v="0"/>
    <n v="0"/>
    <s v="-"/>
    <n v="20"/>
    <s v="-"/>
    <s v="-"/>
    <s v="-"/>
    <s v="-"/>
    <s v="-"/>
    <n v="25"/>
    <n v="0"/>
    <n v="0"/>
    <n v="0"/>
    <n v="0"/>
    <n v="0"/>
    <n v="0"/>
    <n v="0"/>
    <s v="-"/>
    <s v="-"/>
    <m/>
    <m/>
    <m/>
    <m/>
    <m/>
    <m/>
    <m/>
    <m/>
    <n v="0"/>
  </r>
  <r>
    <x v="1"/>
    <x v="9"/>
    <x v="3"/>
    <x v="0"/>
    <x v="0"/>
    <n v="6"/>
    <n v="2"/>
    <n v="2"/>
    <s v="-"/>
    <n v="0"/>
    <s v="-"/>
    <s v="-"/>
    <s v="-"/>
    <s v="-"/>
    <s v="-"/>
    <n v="0"/>
    <n v="0"/>
    <n v="0"/>
    <n v="0"/>
    <n v="0"/>
    <n v="0"/>
    <n v="0"/>
    <n v="0"/>
    <s v="-"/>
    <s v="-"/>
    <m/>
    <m/>
    <m/>
    <m/>
    <m/>
    <m/>
    <m/>
    <m/>
    <n v="0"/>
  </r>
  <r>
    <x v="1"/>
    <x v="9"/>
    <x v="3"/>
    <x v="0"/>
    <x v="1"/>
    <n v="141"/>
    <n v="37"/>
    <n v="44"/>
    <s v="-"/>
    <n v="0"/>
    <s v="-"/>
    <s v="-"/>
    <s v="-"/>
    <s v="-"/>
    <s v="-"/>
    <n v="0"/>
    <n v="0"/>
    <n v="0"/>
    <n v="0"/>
    <n v="0"/>
    <n v="0"/>
    <n v="0"/>
    <n v="0"/>
    <s v="-"/>
    <s v="-"/>
    <m/>
    <m/>
    <m/>
    <m/>
    <m/>
    <m/>
    <m/>
    <m/>
    <n v="0"/>
  </r>
  <r>
    <x v="1"/>
    <x v="9"/>
    <x v="3"/>
    <x v="0"/>
    <x v="2"/>
    <n v="32"/>
    <n v="19"/>
    <n v="3"/>
    <s v="-"/>
    <n v="0"/>
    <s v="-"/>
    <s v="-"/>
    <s v="-"/>
    <s v="-"/>
    <s v="-"/>
    <n v="0"/>
    <n v="0"/>
    <n v="0"/>
    <n v="0"/>
    <n v="0"/>
    <n v="0"/>
    <n v="0"/>
    <n v="0"/>
    <s v="-"/>
    <s v="-"/>
    <m/>
    <m/>
    <m/>
    <m/>
    <m/>
    <m/>
    <m/>
    <m/>
    <n v="0"/>
  </r>
  <r>
    <x v="1"/>
    <x v="9"/>
    <x v="3"/>
    <x v="0"/>
    <x v="3"/>
    <n v="109"/>
    <n v="18"/>
    <n v="41"/>
    <s v="-"/>
    <n v="0"/>
    <s v="-"/>
    <s v="-"/>
    <s v="-"/>
    <s v="-"/>
    <s v="-"/>
    <n v="0"/>
    <n v="0"/>
    <n v="0"/>
    <n v="0"/>
    <n v="0"/>
    <n v="0"/>
    <n v="0"/>
    <n v="0"/>
    <s v="-"/>
    <s v="-"/>
    <m/>
    <m/>
    <m/>
    <m/>
    <m/>
    <m/>
    <m/>
    <m/>
    <n v="0"/>
  </r>
  <r>
    <x v="1"/>
    <x v="10"/>
    <x v="0"/>
    <x v="0"/>
    <x v="0"/>
    <n v="0"/>
    <n v="0"/>
    <n v="0"/>
    <s v="-"/>
    <n v="1"/>
    <s v="-"/>
    <s v="-"/>
    <s v="-"/>
    <s v="-"/>
    <s v="-"/>
    <n v="0"/>
    <n v="0"/>
    <n v="0"/>
    <n v="1"/>
    <n v="0"/>
    <n v="0"/>
    <n v="0"/>
    <n v="0"/>
    <s v="-"/>
    <s v="-"/>
    <m/>
    <m/>
    <m/>
    <m/>
    <m/>
    <m/>
    <m/>
    <m/>
    <n v="0"/>
  </r>
  <r>
    <x v="1"/>
    <x v="10"/>
    <x v="0"/>
    <x v="0"/>
    <x v="1"/>
    <n v="0"/>
    <n v="0"/>
    <n v="0"/>
    <s v="-"/>
    <n v="47"/>
    <s v="-"/>
    <s v="-"/>
    <s v="-"/>
    <s v="-"/>
    <s v="-"/>
    <n v="0"/>
    <n v="0"/>
    <n v="0"/>
    <n v="13"/>
    <n v="0"/>
    <n v="0"/>
    <n v="0"/>
    <n v="0"/>
    <s v="-"/>
    <s v="-"/>
    <m/>
    <m/>
    <m/>
    <m/>
    <m/>
    <m/>
    <m/>
    <m/>
    <n v="0"/>
  </r>
  <r>
    <x v="1"/>
    <x v="10"/>
    <x v="0"/>
    <x v="0"/>
    <x v="2"/>
    <n v="0"/>
    <n v="0"/>
    <n v="0"/>
    <s v="-"/>
    <n v="3"/>
    <s v="-"/>
    <s v="-"/>
    <s v="-"/>
    <s v="-"/>
    <s v="-"/>
    <n v="0"/>
    <n v="0"/>
    <n v="0"/>
    <n v="7"/>
    <n v="0"/>
    <n v="0"/>
    <n v="0"/>
    <n v="0"/>
    <s v="-"/>
    <s v="-"/>
    <m/>
    <m/>
    <m/>
    <m/>
    <m/>
    <m/>
    <m/>
    <m/>
    <n v="0"/>
  </r>
  <r>
    <x v="1"/>
    <x v="10"/>
    <x v="0"/>
    <x v="0"/>
    <x v="3"/>
    <n v="0"/>
    <n v="0"/>
    <n v="0"/>
    <s v="-"/>
    <n v="44"/>
    <s v="-"/>
    <s v="-"/>
    <s v="-"/>
    <s v="-"/>
    <s v="-"/>
    <n v="0"/>
    <n v="0"/>
    <n v="0"/>
    <n v="6"/>
    <n v="0"/>
    <n v="0"/>
    <n v="0"/>
    <n v="0"/>
    <s v="-"/>
    <s v="-"/>
    <m/>
    <m/>
    <m/>
    <m/>
    <m/>
    <m/>
    <m/>
    <m/>
    <n v="0"/>
  </r>
  <r>
    <x v="1"/>
    <x v="10"/>
    <x v="1"/>
    <x v="0"/>
    <x v="0"/>
    <n v="6"/>
    <n v="2"/>
    <n v="2"/>
    <s v="-"/>
    <n v="0"/>
    <s v="-"/>
    <s v="-"/>
    <s v="-"/>
    <s v="-"/>
    <s v="-"/>
    <n v="0"/>
    <n v="0"/>
    <n v="0"/>
    <n v="0"/>
    <n v="0"/>
    <n v="0"/>
    <n v="0"/>
    <n v="0"/>
    <s v="-"/>
    <s v="-"/>
    <m/>
    <m/>
    <m/>
    <m/>
    <m/>
    <m/>
    <m/>
    <m/>
    <n v="0"/>
  </r>
  <r>
    <x v="1"/>
    <x v="10"/>
    <x v="1"/>
    <x v="0"/>
    <x v="1"/>
    <n v="141"/>
    <n v="37"/>
    <n v="44"/>
    <s v="-"/>
    <n v="0"/>
    <s v="-"/>
    <s v="-"/>
    <s v="-"/>
    <s v="-"/>
    <s v="-"/>
    <n v="0"/>
    <n v="0"/>
    <n v="0"/>
    <n v="0"/>
    <n v="0"/>
    <n v="0"/>
    <n v="0"/>
    <n v="0"/>
    <s v="-"/>
    <s v="-"/>
    <m/>
    <m/>
    <m/>
    <m/>
    <m/>
    <m/>
    <m/>
    <m/>
    <n v="0"/>
  </r>
  <r>
    <x v="1"/>
    <x v="10"/>
    <x v="1"/>
    <x v="0"/>
    <x v="2"/>
    <n v="32"/>
    <n v="19"/>
    <n v="3"/>
    <s v="-"/>
    <n v="0"/>
    <s v="-"/>
    <s v="-"/>
    <s v="-"/>
    <s v="-"/>
    <s v="-"/>
    <n v="0"/>
    <n v="0"/>
    <n v="0"/>
    <n v="0"/>
    <n v="0"/>
    <n v="0"/>
    <n v="0"/>
    <n v="0"/>
    <s v="-"/>
    <s v="-"/>
    <m/>
    <m/>
    <m/>
    <m/>
    <m/>
    <m/>
    <m/>
    <m/>
    <n v="0"/>
  </r>
  <r>
    <x v="1"/>
    <x v="10"/>
    <x v="1"/>
    <x v="0"/>
    <x v="3"/>
    <n v="109"/>
    <n v="18"/>
    <n v="41"/>
    <s v="-"/>
    <n v="0"/>
    <s v="-"/>
    <s v="-"/>
    <s v="-"/>
    <s v="-"/>
    <s v="-"/>
    <n v="0"/>
    <n v="0"/>
    <n v="0"/>
    <n v="0"/>
    <n v="0"/>
    <n v="0"/>
    <n v="0"/>
    <n v="0"/>
    <s v="-"/>
    <s v="-"/>
    <m/>
    <m/>
    <m/>
    <m/>
    <m/>
    <m/>
    <m/>
    <m/>
    <n v="0"/>
  </r>
  <r>
    <x v="1"/>
    <x v="10"/>
    <x v="2"/>
    <x v="0"/>
    <x v="0"/>
    <n v="4"/>
    <n v="1"/>
    <n v="2"/>
    <s v="-"/>
    <n v="1"/>
    <s v="-"/>
    <s v="-"/>
    <s v="-"/>
    <s v="-"/>
    <s v="-"/>
    <n v="0"/>
    <n v="0"/>
    <n v="0"/>
    <n v="1"/>
    <n v="0"/>
    <n v="0"/>
    <n v="0"/>
    <n v="0"/>
    <s v="-"/>
    <s v="-"/>
    <m/>
    <m/>
    <m/>
    <m/>
    <m/>
    <m/>
    <m/>
    <m/>
    <n v="0"/>
  </r>
  <r>
    <x v="1"/>
    <x v="10"/>
    <x v="2"/>
    <x v="0"/>
    <x v="1"/>
    <n v="106"/>
    <n v="15"/>
    <n v="44"/>
    <s v="-"/>
    <n v="47"/>
    <s v="-"/>
    <s v="-"/>
    <s v="-"/>
    <s v="-"/>
    <s v="-"/>
    <n v="0"/>
    <n v="0"/>
    <n v="0"/>
    <n v="13"/>
    <n v="0"/>
    <n v="0"/>
    <n v="0"/>
    <n v="0"/>
    <s v="-"/>
    <s v="-"/>
    <m/>
    <m/>
    <m/>
    <m/>
    <m/>
    <m/>
    <m/>
    <m/>
    <n v="0"/>
  </r>
  <r>
    <x v="1"/>
    <x v="10"/>
    <x v="2"/>
    <x v="0"/>
    <x v="2"/>
    <n v="13"/>
    <n v="7"/>
    <n v="3"/>
    <s v="-"/>
    <n v="3"/>
    <s v="-"/>
    <s v="-"/>
    <s v="-"/>
    <s v="-"/>
    <s v="-"/>
    <n v="0"/>
    <n v="0"/>
    <n v="0"/>
    <n v="7"/>
    <n v="0"/>
    <n v="0"/>
    <n v="0"/>
    <n v="0"/>
    <s v="-"/>
    <s v="-"/>
    <m/>
    <m/>
    <m/>
    <m/>
    <m/>
    <m/>
    <m/>
    <m/>
    <n v="0"/>
  </r>
  <r>
    <x v="1"/>
    <x v="10"/>
    <x v="2"/>
    <x v="0"/>
    <x v="3"/>
    <n v="93"/>
    <n v="8"/>
    <n v="41"/>
    <s v="-"/>
    <n v="44"/>
    <s v="-"/>
    <s v="-"/>
    <s v="-"/>
    <s v="-"/>
    <s v="-"/>
    <n v="0"/>
    <n v="0"/>
    <n v="0"/>
    <n v="6"/>
    <n v="0"/>
    <n v="0"/>
    <n v="0"/>
    <n v="0"/>
    <s v="-"/>
    <s v="-"/>
    <m/>
    <m/>
    <m/>
    <m/>
    <m/>
    <m/>
    <m/>
    <m/>
    <n v="0"/>
  </r>
  <r>
    <x v="1"/>
    <x v="10"/>
    <x v="2"/>
    <x v="1"/>
    <x v="0"/>
    <n v="2"/>
    <n v="1"/>
    <n v="0"/>
    <s v="-"/>
    <n v="1"/>
    <s v="-"/>
    <s v="-"/>
    <s v="-"/>
    <s v="-"/>
    <s v="-"/>
    <n v="0"/>
    <n v="0"/>
    <n v="0"/>
    <n v="0"/>
    <n v="0"/>
    <n v="0"/>
    <n v="0"/>
    <n v="0"/>
    <s v="-"/>
    <s v="-"/>
    <m/>
    <m/>
    <m/>
    <m/>
    <m/>
    <m/>
    <m/>
    <m/>
    <n v="0"/>
  </r>
  <r>
    <x v="1"/>
    <x v="10"/>
    <x v="2"/>
    <x v="1"/>
    <x v="1"/>
    <n v="35"/>
    <n v="22"/>
    <n v="0"/>
    <s v="-"/>
    <n v="47"/>
    <s v="-"/>
    <s v="-"/>
    <s v="-"/>
    <s v="-"/>
    <s v="-"/>
    <n v="0"/>
    <n v="0"/>
    <n v="0"/>
    <n v="0"/>
    <n v="0"/>
    <n v="0"/>
    <n v="0"/>
    <n v="0"/>
    <s v="-"/>
    <s v="-"/>
    <m/>
    <m/>
    <m/>
    <m/>
    <m/>
    <m/>
    <m/>
    <m/>
    <n v="0"/>
  </r>
  <r>
    <x v="1"/>
    <x v="10"/>
    <x v="2"/>
    <x v="1"/>
    <x v="2"/>
    <n v="19"/>
    <n v="12"/>
    <n v="0"/>
    <s v="-"/>
    <n v="3"/>
    <s v="-"/>
    <s v="-"/>
    <s v="-"/>
    <s v="-"/>
    <s v="-"/>
    <n v="0"/>
    <n v="0"/>
    <n v="0"/>
    <n v="0"/>
    <n v="0"/>
    <n v="0"/>
    <n v="0"/>
    <n v="0"/>
    <s v="-"/>
    <s v="-"/>
    <m/>
    <m/>
    <m/>
    <m/>
    <m/>
    <m/>
    <m/>
    <m/>
    <n v="0"/>
  </r>
  <r>
    <x v="1"/>
    <x v="10"/>
    <x v="2"/>
    <x v="1"/>
    <x v="3"/>
    <n v="16"/>
    <n v="10"/>
    <n v="0"/>
    <s v="-"/>
    <n v="44"/>
    <s v="-"/>
    <s v="-"/>
    <s v="-"/>
    <s v="-"/>
    <s v="-"/>
    <n v="0"/>
    <n v="0"/>
    <n v="0"/>
    <n v="0"/>
    <n v="0"/>
    <n v="0"/>
    <n v="0"/>
    <n v="0"/>
    <s v="-"/>
    <s v="-"/>
    <m/>
    <m/>
    <m/>
    <m/>
    <m/>
    <m/>
    <m/>
    <m/>
    <n v="0"/>
  </r>
  <r>
    <x v="1"/>
    <x v="10"/>
    <x v="2"/>
    <x v="2"/>
    <x v="0"/>
    <n v="0"/>
    <n v="0"/>
    <n v="0"/>
    <s v="-"/>
    <n v="0"/>
    <s v="-"/>
    <s v="-"/>
    <s v="-"/>
    <s v="-"/>
    <s v="-"/>
    <n v="0"/>
    <n v="0"/>
    <n v="0"/>
    <n v="1"/>
    <n v="0"/>
    <n v="0"/>
    <n v="0"/>
    <n v="0"/>
    <s v="-"/>
    <s v="-"/>
    <m/>
    <m/>
    <m/>
    <m/>
    <m/>
    <m/>
    <m/>
    <m/>
    <n v="0"/>
  </r>
  <r>
    <x v="1"/>
    <x v="10"/>
    <x v="2"/>
    <x v="2"/>
    <x v="1"/>
    <n v="0"/>
    <n v="0"/>
    <n v="0"/>
    <s v="-"/>
    <n v="0"/>
    <s v="-"/>
    <s v="-"/>
    <s v="-"/>
    <s v="-"/>
    <s v="-"/>
    <n v="0"/>
    <n v="0"/>
    <n v="0"/>
    <n v="13"/>
    <n v="0"/>
    <n v="0"/>
    <n v="0"/>
    <n v="0"/>
    <s v="-"/>
    <s v="-"/>
    <m/>
    <m/>
    <m/>
    <m/>
    <m/>
    <m/>
    <m/>
    <m/>
    <n v="0"/>
  </r>
  <r>
    <x v="1"/>
    <x v="10"/>
    <x v="2"/>
    <x v="2"/>
    <x v="2"/>
    <n v="0"/>
    <n v="0"/>
    <n v="0"/>
    <s v="-"/>
    <n v="0"/>
    <s v="-"/>
    <s v="-"/>
    <s v="-"/>
    <s v="-"/>
    <s v="-"/>
    <n v="0"/>
    <n v="0"/>
    <n v="0"/>
    <n v="7"/>
    <n v="0"/>
    <n v="0"/>
    <n v="0"/>
    <n v="0"/>
    <s v="-"/>
    <s v="-"/>
    <m/>
    <m/>
    <m/>
    <m/>
    <m/>
    <m/>
    <m/>
    <m/>
    <n v="0"/>
  </r>
  <r>
    <x v="1"/>
    <x v="10"/>
    <x v="2"/>
    <x v="2"/>
    <x v="3"/>
    <n v="0"/>
    <n v="0"/>
    <n v="0"/>
    <s v="-"/>
    <n v="0"/>
    <s v="-"/>
    <s v="-"/>
    <s v="-"/>
    <s v="-"/>
    <s v="-"/>
    <n v="0"/>
    <n v="0"/>
    <n v="0"/>
    <n v="6"/>
    <n v="0"/>
    <n v="0"/>
    <n v="0"/>
    <n v="0"/>
    <s v="-"/>
    <s v="-"/>
    <m/>
    <m/>
    <m/>
    <m/>
    <m/>
    <m/>
    <m/>
    <m/>
    <n v="0"/>
  </r>
  <r>
    <x v="1"/>
    <x v="10"/>
    <x v="3"/>
    <x v="0"/>
    <x v="0"/>
    <n v="226"/>
    <n v="102"/>
    <n v="64"/>
    <s v="-"/>
    <n v="0"/>
    <s v="-"/>
    <s v="-"/>
    <s v="-"/>
    <s v="-"/>
    <s v="-"/>
    <n v="0"/>
    <n v="0"/>
    <n v="0"/>
    <n v="0"/>
    <n v="0"/>
    <n v="0"/>
    <n v="0"/>
    <n v="0"/>
    <s v="-"/>
    <s v="-"/>
    <m/>
    <m/>
    <m/>
    <m/>
    <m/>
    <m/>
    <m/>
    <m/>
    <n v="0"/>
  </r>
  <r>
    <x v="1"/>
    <x v="10"/>
    <x v="3"/>
    <x v="0"/>
    <x v="1"/>
    <n v="604"/>
    <n v="208"/>
    <n v="134"/>
    <s v="-"/>
    <n v="0"/>
    <s v="-"/>
    <s v="-"/>
    <s v="-"/>
    <s v="-"/>
    <s v="-"/>
    <n v="0"/>
    <n v="0"/>
    <n v="0"/>
    <n v="0"/>
    <n v="0"/>
    <n v="0"/>
    <n v="0"/>
    <n v="0"/>
    <s v="-"/>
    <s v="-"/>
    <m/>
    <m/>
    <m/>
    <m/>
    <m/>
    <m/>
    <m/>
    <m/>
    <n v="0"/>
  </r>
  <r>
    <x v="1"/>
    <x v="10"/>
    <x v="3"/>
    <x v="0"/>
    <x v="2"/>
    <n v="370"/>
    <n v="119"/>
    <n v="85"/>
    <s v="-"/>
    <n v="0"/>
    <s v="-"/>
    <s v="-"/>
    <s v="-"/>
    <s v="-"/>
    <s v="-"/>
    <n v="0"/>
    <n v="0"/>
    <n v="0"/>
    <n v="0"/>
    <n v="0"/>
    <n v="0"/>
    <n v="0"/>
    <n v="0"/>
    <s v="-"/>
    <s v="-"/>
    <m/>
    <m/>
    <m/>
    <m/>
    <m/>
    <m/>
    <m/>
    <m/>
    <n v="0"/>
  </r>
  <r>
    <x v="1"/>
    <x v="10"/>
    <x v="3"/>
    <x v="0"/>
    <x v="3"/>
    <n v="234"/>
    <n v="89"/>
    <n v="49"/>
    <s v="-"/>
    <n v="0"/>
    <s v="-"/>
    <s v="-"/>
    <s v="-"/>
    <s v="-"/>
    <s v="-"/>
    <n v="0"/>
    <n v="0"/>
    <n v="0"/>
    <n v="0"/>
    <n v="0"/>
    <n v="0"/>
    <n v="0"/>
    <n v="0"/>
    <s v="-"/>
    <s v="-"/>
    <m/>
    <m/>
    <m/>
    <m/>
    <m/>
    <m/>
    <m/>
    <m/>
    <n v="0"/>
  </r>
  <r>
    <x v="1"/>
    <x v="11"/>
    <x v="0"/>
    <x v="0"/>
    <x v="0"/>
    <n v="141"/>
    <n v="74"/>
    <n v="39"/>
    <s v="-"/>
    <n v="39"/>
    <s v="-"/>
    <s v="-"/>
    <s v="-"/>
    <s v="-"/>
    <s v="-"/>
    <n v="3"/>
    <n v="7"/>
    <n v="1"/>
    <n v="0"/>
    <n v="5"/>
    <n v="0"/>
    <n v="4"/>
    <n v="0"/>
    <s v="-"/>
    <s v="-"/>
    <m/>
    <m/>
    <m/>
    <m/>
    <m/>
    <m/>
    <m/>
    <m/>
    <n v="1"/>
  </r>
  <r>
    <x v="1"/>
    <x v="11"/>
    <x v="0"/>
    <x v="0"/>
    <x v="1"/>
    <n v="225"/>
    <n v="117"/>
    <n v="56"/>
    <s v="-"/>
    <n v="159"/>
    <s v="-"/>
    <s v="-"/>
    <s v="-"/>
    <s v="-"/>
    <s v="-"/>
    <n v="8"/>
    <n v="14"/>
    <n v="42"/>
    <n v="0"/>
    <n v="10"/>
    <n v="0"/>
    <n v="24"/>
    <n v="0"/>
    <s v="-"/>
    <s v="-"/>
    <m/>
    <m/>
    <m/>
    <m/>
    <m/>
    <m/>
    <m/>
    <m/>
    <n v="5"/>
  </r>
  <r>
    <x v="1"/>
    <x v="11"/>
    <x v="0"/>
    <x v="0"/>
    <x v="2"/>
    <n v="133"/>
    <n v="69"/>
    <n v="38"/>
    <s v="-"/>
    <n v="118"/>
    <s v="-"/>
    <s v="-"/>
    <s v="-"/>
    <s v="-"/>
    <s v="-"/>
    <n v="5"/>
    <n v="7"/>
    <n v="18"/>
    <n v="0"/>
    <n v="6"/>
    <n v="0"/>
    <n v="12"/>
    <n v="0"/>
    <s v="-"/>
    <s v="-"/>
    <m/>
    <m/>
    <m/>
    <m/>
    <m/>
    <m/>
    <m/>
    <m/>
    <n v="0"/>
  </r>
  <r>
    <x v="1"/>
    <x v="11"/>
    <x v="0"/>
    <x v="0"/>
    <x v="3"/>
    <n v="92"/>
    <n v="48"/>
    <n v="18"/>
    <s v="-"/>
    <n v="41"/>
    <s v="-"/>
    <s v="-"/>
    <s v="-"/>
    <s v="-"/>
    <s v="-"/>
    <n v="3"/>
    <n v="7"/>
    <n v="24"/>
    <n v="0"/>
    <n v="4"/>
    <n v="0"/>
    <n v="12"/>
    <n v="0"/>
    <s v="-"/>
    <s v="-"/>
    <m/>
    <m/>
    <m/>
    <m/>
    <m/>
    <m/>
    <m/>
    <m/>
    <n v="5"/>
  </r>
  <r>
    <x v="1"/>
    <x v="11"/>
    <x v="1"/>
    <x v="0"/>
    <x v="0"/>
    <n v="84"/>
    <n v="28"/>
    <n v="24"/>
    <s v="-"/>
    <n v="21"/>
    <s v="-"/>
    <s v="-"/>
    <s v="-"/>
    <s v="-"/>
    <s v="-"/>
    <n v="0"/>
    <n v="4"/>
    <n v="0"/>
    <n v="0"/>
    <n v="2"/>
    <n v="0"/>
    <n v="0"/>
    <n v="0"/>
    <s v="-"/>
    <s v="-"/>
    <m/>
    <m/>
    <m/>
    <m/>
    <m/>
    <m/>
    <m/>
    <m/>
    <n v="1"/>
  </r>
  <r>
    <x v="1"/>
    <x v="11"/>
    <x v="1"/>
    <x v="0"/>
    <x v="1"/>
    <n v="378"/>
    <n v="91"/>
    <n v="77"/>
    <s v="-"/>
    <n v="38"/>
    <s v="-"/>
    <s v="-"/>
    <s v="-"/>
    <s v="-"/>
    <s v="-"/>
    <n v="0"/>
    <n v="5"/>
    <n v="0"/>
    <n v="0"/>
    <n v="4"/>
    <n v="0"/>
    <n v="0"/>
    <n v="0"/>
    <s v="-"/>
    <s v="-"/>
    <m/>
    <m/>
    <m/>
    <m/>
    <m/>
    <m/>
    <m/>
    <m/>
    <n v="5"/>
  </r>
  <r>
    <x v="1"/>
    <x v="11"/>
    <x v="1"/>
    <x v="0"/>
    <x v="2"/>
    <n v="236"/>
    <n v="50"/>
    <n v="46"/>
    <s v="-"/>
    <n v="22"/>
    <s v="-"/>
    <s v="-"/>
    <s v="-"/>
    <s v="-"/>
    <s v="-"/>
    <n v="0"/>
    <n v="2"/>
    <n v="0"/>
    <n v="0"/>
    <n v="2"/>
    <n v="0"/>
    <n v="0"/>
    <n v="0"/>
    <s v="-"/>
    <s v="-"/>
    <m/>
    <m/>
    <m/>
    <m/>
    <m/>
    <m/>
    <m/>
    <m/>
    <n v="0"/>
  </r>
  <r>
    <x v="1"/>
    <x v="11"/>
    <x v="1"/>
    <x v="0"/>
    <x v="3"/>
    <n v="142"/>
    <n v="41"/>
    <n v="31"/>
    <s v="-"/>
    <n v="16"/>
    <s v="-"/>
    <s v="-"/>
    <s v="-"/>
    <s v="-"/>
    <s v="-"/>
    <n v="0"/>
    <n v="3"/>
    <n v="0"/>
    <n v="0"/>
    <n v="2"/>
    <n v="0"/>
    <n v="0"/>
    <n v="0"/>
    <s v="-"/>
    <s v="-"/>
    <m/>
    <m/>
    <m/>
    <m/>
    <m/>
    <m/>
    <m/>
    <m/>
    <n v="5"/>
  </r>
  <r>
    <x v="1"/>
    <x v="11"/>
    <x v="2"/>
    <x v="0"/>
    <x v="0"/>
    <n v="84"/>
    <n v="28"/>
    <n v="24"/>
    <s v="-"/>
    <n v="18"/>
    <s v="-"/>
    <s v="-"/>
    <s v="-"/>
    <s v="-"/>
    <s v="-"/>
    <n v="3"/>
    <n v="3"/>
    <n v="1"/>
    <n v="0"/>
    <n v="3"/>
    <n v="0"/>
    <n v="4"/>
    <n v="0"/>
    <s v="-"/>
    <s v="-"/>
    <m/>
    <m/>
    <m/>
    <m/>
    <m/>
    <m/>
    <m/>
    <m/>
    <n v="0"/>
  </r>
  <r>
    <x v="1"/>
    <x v="11"/>
    <x v="2"/>
    <x v="0"/>
    <x v="1"/>
    <n v="378"/>
    <n v="91"/>
    <n v="77"/>
    <s v="-"/>
    <n v="121"/>
    <s v="-"/>
    <s v="-"/>
    <s v="-"/>
    <s v="-"/>
    <s v="-"/>
    <n v="8"/>
    <n v="9"/>
    <n v="42"/>
    <n v="0"/>
    <n v="6"/>
    <n v="0"/>
    <n v="24"/>
    <n v="0"/>
    <s v="-"/>
    <s v="-"/>
    <m/>
    <m/>
    <m/>
    <m/>
    <m/>
    <m/>
    <m/>
    <m/>
    <n v="0"/>
  </r>
  <r>
    <x v="1"/>
    <x v="11"/>
    <x v="2"/>
    <x v="0"/>
    <x v="2"/>
    <n v="236"/>
    <n v="50"/>
    <n v="46"/>
    <s v="-"/>
    <n v="96"/>
    <s v="-"/>
    <s v="-"/>
    <s v="-"/>
    <s v="-"/>
    <s v="-"/>
    <n v="5"/>
    <n v="5"/>
    <n v="18"/>
    <n v="0"/>
    <n v="4"/>
    <n v="0"/>
    <n v="12"/>
    <n v="0"/>
    <s v="-"/>
    <s v="-"/>
    <m/>
    <m/>
    <m/>
    <m/>
    <m/>
    <m/>
    <m/>
    <m/>
    <n v="0"/>
  </r>
  <r>
    <x v="1"/>
    <x v="11"/>
    <x v="2"/>
    <x v="0"/>
    <x v="3"/>
    <n v="142"/>
    <n v="41"/>
    <n v="31"/>
    <s v="-"/>
    <n v="25"/>
    <s v="-"/>
    <s v="-"/>
    <s v="-"/>
    <s v="-"/>
    <s v="-"/>
    <n v="3"/>
    <n v="4"/>
    <n v="24"/>
    <n v="0"/>
    <n v="2"/>
    <n v="0"/>
    <n v="12"/>
    <n v="0"/>
    <s v="-"/>
    <s v="-"/>
    <m/>
    <m/>
    <m/>
    <m/>
    <m/>
    <m/>
    <m/>
    <m/>
    <n v="0"/>
  </r>
  <r>
    <x v="1"/>
    <x v="11"/>
    <x v="2"/>
    <x v="1"/>
    <x v="0"/>
    <n v="0"/>
    <n v="0"/>
    <n v="0"/>
    <s v="-"/>
    <n v="18"/>
    <s v="-"/>
    <s v="-"/>
    <s v="-"/>
    <s v="-"/>
    <s v="-"/>
    <n v="3"/>
    <n v="3"/>
    <n v="1"/>
    <n v="0"/>
    <n v="3"/>
    <n v="0"/>
    <n v="4"/>
    <n v="0"/>
    <s v="-"/>
    <s v="-"/>
    <m/>
    <m/>
    <m/>
    <m/>
    <m/>
    <m/>
    <m/>
    <m/>
    <n v="0"/>
  </r>
  <r>
    <x v="1"/>
    <x v="11"/>
    <x v="2"/>
    <x v="1"/>
    <x v="1"/>
    <n v="0"/>
    <n v="0"/>
    <n v="0"/>
    <s v="-"/>
    <n v="121"/>
    <s v="-"/>
    <s v="-"/>
    <s v="-"/>
    <s v="-"/>
    <s v="-"/>
    <n v="8"/>
    <n v="9"/>
    <n v="42"/>
    <n v="0"/>
    <n v="6"/>
    <n v="0"/>
    <n v="24"/>
    <n v="0"/>
    <s v="-"/>
    <s v="-"/>
    <m/>
    <m/>
    <m/>
    <m/>
    <m/>
    <m/>
    <m/>
    <m/>
    <n v="0"/>
  </r>
  <r>
    <x v="1"/>
    <x v="11"/>
    <x v="2"/>
    <x v="1"/>
    <x v="2"/>
    <n v="0"/>
    <n v="0"/>
    <n v="0"/>
    <s v="-"/>
    <n v="96"/>
    <s v="-"/>
    <s v="-"/>
    <s v="-"/>
    <s v="-"/>
    <s v="-"/>
    <n v="5"/>
    <n v="5"/>
    <n v="18"/>
    <n v="0"/>
    <n v="4"/>
    <n v="0"/>
    <n v="12"/>
    <n v="0"/>
    <s v="-"/>
    <s v="-"/>
    <m/>
    <m/>
    <m/>
    <m/>
    <m/>
    <m/>
    <m/>
    <m/>
    <n v="0"/>
  </r>
  <r>
    <x v="1"/>
    <x v="11"/>
    <x v="2"/>
    <x v="1"/>
    <x v="3"/>
    <n v="0"/>
    <n v="0"/>
    <n v="0"/>
    <s v="-"/>
    <n v="25"/>
    <s v="-"/>
    <s v="-"/>
    <s v="-"/>
    <s v="-"/>
    <s v="-"/>
    <n v="3"/>
    <n v="4"/>
    <n v="24"/>
    <n v="0"/>
    <n v="2"/>
    <n v="0"/>
    <n v="12"/>
    <n v="0"/>
    <s v="-"/>
    <s v="-"/>
    <m/>
    <m/>
    <m/>
    <m/>
    <m/>
    <m/>
    <m/>
    <m/>
    <n v="0"/>
  </r>
  <r>
    <x v="1"/>
    <x v="11"/>
    <x v="2"/>
    <x v="2"/>
    <x v="0"/>
    <n v="1"/>
    <n v="0"/>
    <n v="1"/>
    <s v="-"/>
    <n v="0"/>
    <s v="-"/>
    <s v="-"/>
    <s v="-"/>
    <s v="-"/>
    <s v="-"/>
    <n v="0"/>
    <n v="0"/>
    <n v="0"/>
    <n v="0"/>
    <n v="0"/>
    <n v="0"/>
    <n v="0"/>
    <n v="0"/>
    <s v="-"/>
    <s v="-"/>
    <m/>
    <m/>
    <m/>
    <m/>
    <m/>
    <m/>
    <m/>
    <m/>
    <n v="0"/>
  </r>
  <r>
    <x v="1"/>
    <x v="11"/>
    <x v="2"/>
    <x v="2"/>
    <x v="1"/>
    <n v="1"/>
    <n v="0"/>
    <n v="1"/>
    <s v="-"/>
    <n v="0"/>
    <s v="-"/>
    <s v="-"/>
    <s v="-"/>
    <s v="-"/>
    <s v="-"/>
    <n v="0"/>
    <n v="0"/>
    <n v="0"/>
    <n v="0"/>
    <n v="0"/>
    <n v="0"/>
    <n v="0"/>
    <n v="0"/>
    <s v="-"/>
    <s v="-"/>
    <m/>
    <m/>
    <m/>
    <m/>
    <m/>
    <m/>
    <m/>
    <m/>
    <n v="0"/>
  </r>
  <r>
    <x v="1"/>
    <x v="11"/>
    <x v="2"/>
    <x v="2"/>
    <x v="2"/>
    <n v="1"/>
    <n v="0"/>
    <n v="1"/>
    <s v="-"/>
    <n v="0"/>
    <s v="-"/>
    <s v="-"/>
    <s v="-"/>
    <s v="-"/>
    <s v="-"/>
    <n v="0"/>
    <n v="0"/>
    <n v="0"/>
    <n v="0"/>
    <n v="0"/>
    <n v="0"/>
    <n v="0"/>
    <n v="0"/>
    <s v="-"/>
    <s v="-"/>
    <m/>
    <m/>
    <m/>
    <m/>
    <m/>
    <m/>
    <m/>
    <m/>
    <n v="0"/>
  </r>
  <r>
    <x v="1"/>
    <x v="11"/>
    <x v="2"/>
    <x v="2"/>
    <x v="3"/>
    <n v="0"/>
    <n v="0"/>
    <n v="0"/>
    <s v="-"/>
    <n v="0"/>
    <s v="-"/>
    <s v="-"/>
    <s v="-"/>
    <s v="-"/>
    <s v="-"/>
    <n v="0"/>
    <n v="0"/>
    <n v="0"/>
    <n v="0"/>
    <n v="0"/>
    <n v="0"/>
    <n v="0"/>
    <n v="0"/>
    <s v="-"/>
    <s v="-"/>
    <m/>
    <m/>
    <m/>
    <m/>
    <m/>
    <m/>
    <m/>
    <m/>
    <n v="0"/>
  </r>
  <r>
    <x v="1"/>
    <x v="11"/>
    <x v="3"/>
    <x v="0"/>
    <x v="0"/>
    <n v="38"/>
    <n v="9"/>
    <n v="10"/>
    <s v="-"/>
    <n v="0"/>
    <s v="-"/>
    <s v="-"/>
    <s v="-"/>
    <s v="-"/>
    <s v="-"/>
    <n v="0"/>
    <n v="0"/>
    <n v="0"/>
    <n v="0"/>
    <n v="0"/>
    <n v="0"/>
    <n v="0"/>
    <n v="0"/>
    <s v="-"/>
    <s v="-"/>
    <m/>
    <m/>
    <m/>
    <m/>
    <m/>
    <m/>
    <m/>
    <m/>
    <n v="0"/>
  </r>
  <r>
    <x v="1"/>
    <x v="11"/>
    <x v="3"/>
    <x v="0"/>
    <x v="1"/>
    <n v="354"/>
    <n v="76"/>
    <n v="49"/>
    <s v="-"/>
    <n v="0"/>
    <s v="-"/>
    <s v="-"/>
    <s v="-"/>
    <s v="-"/>
    <s v="-"/>
    <n v="0"/>
    <n v="0"/>
    <n v="0"/>
    <n v="0"/>
    <n v="0"/>
    <n v="0"/>
    <n v="0"/>
    <n v="0"/>
    <s v="-"/>
    <s v="-"/>
    <m/>
    <m/>
    <m/>
    <m/>
    <m/>
    <m/>
    <m/>
    <m/>
    <n v="0"/>
  </r>
  <r>
    <x v="1"/>
    <x v="11"/>
    <x v="3"/>
    <x v="0"/>
    <x v="2"/>
    <n v="278"/>
    <n v="45"/>
    <n v="31"/>
    <s v="-"/>
    <n v="0"/>
    <s v="-"/>
    <s v="-"/>
    <s v="-"/>
    <s v="-"/>
    <s v="-"/>
    <n v="0"/>
    <n v="0"/>
    <n v="0"/>
    <n v="0"/>
    <n v="0"/>
    <n v="0"/>
    <n v="0"/>
    <n v="0"/>
    <s v="-"/>
    <s v="-"/>
    <m/>
    <m/>
    <m/>
    <m/>
    <m/>
    <m/>
    <m/>
    <m/>
    <n v="0"/>
  </r>
  <r>
    <x v="1"/>
    <x v="11"/>
    <x v="3"/>
    <x v="0"/>
    <x v="3"/>
    <n v="76"/>
    <n v="31"/>
    <n v="18"/>
    <s v="-"/>
    <n v="0"/>
    <s v="-"/>
    <s v="-"/>
    <s v="-"/>
    <s v="-"/>
    <s v="-"/>
    <n v="0"/>
    <n v="0"/>
    <n v="0"/>
    <n v="0"/>
    <n v="0"/>
    <n v="0"/>
    <n v="0"/>
    <n v="0"/>
    <s v="-"/>
    <s v="-"/>
    <m/>
    <m/>
    <m/>
    <m/>
    <m/>
    <m/>
    <m/>
    <m/>
    <n v="0"/>
  </r>
  <r>
    <x v="1"/>
    <x v="12"/>
    <x v="0"/>
    <x v="0"/>
    <x v="0"/>
    <n v="19"/>
    <n v="6"/>
    <n v="3"/>
    <s v="-"/>
    <n v="9"/>
    <s v="-"/>
    <s v="-"/>
    <s v="-"/>
    <s v="-"/>
    <s v="-"/>
    <n v="2"/>
    <n v="2"/>
    <n v="1"/>
    <n v="1"/>
    <n v="0"/>
    <n v="2"/>
    <n v="2"/>
    <n v="0"/>
    <s v="-"/>
    <s v="-"/>
    <m/>
    <m/>
    <m/>
    <m/>
    <m/>
    <m/>
    <m/>
    <m/>
    <n v="0"/>
  </r>
  <r>
    <x v="1"/>
    <x v="12"/>
    <x v="0"/>
    <x v="0"/>
    <x v="1"/>
    <n v="44"/>
    <n v="14"/>
    <n v="7"/>
    <s v="-"/>
    <n v="22"/>
    <s v="-"/>
    <s v="-"/>
    <s v="-"/>
    <s v="-"/>
    <s v="-"/>
    <n v="190"/>
    <n v="6"/>
    <n v="2"/>
    <n v="2"/>
    <n v="0"/>
    <n v="4"/>
    <n v="3"/>
    <n v="0"/>
    <s v="-"/>
    <s v="-"/>
    <m/>
    <m/>
    <m/>
    <m/>
    <m/>
    <m/>
    <m/>
    <m/>
    <n v="0"/>
  </r>
  <r>
    <x v="1"/>
    <x v="12"/>
    <x v="0"/>
    <x v="0"/>
    <x v="2"/>
    <n v="22"/>
    <n v="7"/>
    <n v="3"/>
    <s v="-"/>
    <n v="10"/>
    <s v="-"/>
    <s v="-"/>
    <s v="-"/>
    <s v="-"/>
    <s v="-"/>
    <n v="182"/>
    <n v="5"/>
    <n v="1"/>
    <n v="1"/>
    <n v="0"/>
    <n v="2"/>
    <n v="1"/>
    <n v="0"/>
    <s v="-"/>
    <s v="-"/>
    <m/>
    <m/>
    <m/>
    <m/>
    <m/>
    <m/>
    <m/>
    <m/>
    <n v="0"/>
  </r>
  <r>
    <x v="1"/>
    <x v="12"/>
    <x v="0"/>
    <x v="0"/>
    <x v="3"/>
    <n v="22"/>
    <n v="7"/>
    <n v="4"/>
    <s v="-"/>
    <n v="12"/>
    <s v="-"/>
    <s v="-"/>
    <s v="-"/>
    <s v="-"/>
    <s v="-"/>
    <n v="8"/>
    <n v="1"/>
    <n v="1"/>
    <n v="1"/>
    <n v="0"/>
    <n v="2"/>
    <n v="2"/>
    <n v="0"/>
    <s v="-"/>
    <s v="-"/>
    <m/>
    <m/>
    <m/>
    <m/>
    <m/>
    <m/>
    <m/>
    <m/>
    <n v="0"/>
  </r>
  <r>
    <x v="1"/>
    <x v="12"/>
    <x v="1"/>
    <x v="0"/>
    <x v="0"/>
    <n v="19"/>
    <n v="3"/>
    <n v="7"/>
    <s v="-"/>
    <n v="4"/>
    <s v="-"/>
    <s v="-"/>
    <s v="-"/>
    <s v="-"/>
    <s v="-"/>
    <n v="0"/>
    <n v="2"/>
    <n v="0"/>
    <n v="1"/>
    <n v="0"/>
    <n v="1"/>
    <n v="2"/>
    <n v="0"/>
    <s v="-"/>
    <s v="-"/>
    <m/>
    <m/>
    <m/>
    <m/>
    <m/>
    <m/>
    <m/>
    <m/>
    <n v="0"/>
  </r>
  <r>
    <x v="1"/>
    <x v="12"/>
    <x v="1"/>
    <x v="0"/>
    <x v="1"/>
    <n v="310"/>
    <n v="62"/>
    <n v="42"/>
    <s v="-"/>
    <n v="11"/>
    <s v="-"/>
    <s v="-"/>
    <s v="-"/>
    <s v="-"/>
    <s v="-"/>
    <n v="0"/>
    <n v="6"/>
    <n v="0"/>
    <n v="2"/>
    <n v="0"/>
    <n v="1"/>
    <n v="3"/>
    <n v="0"/>
    <s v="-"/>
    <s v="-"/>
    <m/>
    <m/>
    <m/>
    <m/>
    <m/>
    <m/>
    <m/>
    <m/>
    <n v="0"/>
  </r>
  <r>
    <x v="1"/>
    <x v="12"/>
    <x v="1"/>
    <x v="0"/>
    <x v="2"/>
    <n v="256"/>
    <n v="38"/>
    <n v="28"/>
    <s v="-"/>
    <n v="4"/>
    <s v="-"/>
    <s v="-"/>
    <s v="-"/>
    <s v="-"/>
    <s v="-"/>
    <n v="0"/>
    <n v="5"/>
    <n v="0"/>
    <n v="1"/>
    <n v="0"/>
    <n v="1"/>
    <n v="1"/>
    <n v="0"/>
    <s v="-"/>
    <s v="-"/>
    <m/>
    <m/>
    <m/>
    <m/>
    <m/>
    <m/>
    <m/>
    <m/>
    <n v="0"/>
  </r>
  <r>
    <x v="1"/>
    <x v="12"/>
    <x v="1"/>
    <x v="0"/>
    <x v="3"/>
    <n v="54"/>
    <n v="24"/>
    <n v="14"/>
    <s v="-"/>
    <n v="7"/>
    <s v="-"/>
    <s v="-"/>
    <s v="-"/>
    <s v="-"/>
    <s v="-"/>
    <n v="0"/>
    <n v="1"/>
    <n v="0"/>
    <n v="1"/>
    <n v="0"/>
    <n v="0"/>
    <n v="2"/>
    <n v="0"/>
    <s v="-"/>
    <s v="-"/>
    <m/>
    <m/>
    <m/>
    <m/>
    <m/>
    <m/>
    <m/>
    <m/>
    <n v="0"/>
  </r>
  <r>
    <x v="1"/>
    <x v="12"/>
    <x v="2"/>
    <x v="0"/>
    <x v="0"/>
    <n v="18"/>
    <n v="3"/>
    <n v="6"/>
    <s v="-"/>
    <n v="5"/>
    <s v="-"/>
    <s v="-"/>
    <s v="-"/>
    <s v="-"/>
    <s v="-"/>
    <n v="2"/>
    <n v="0"/>
    <n v="1"/>
    <n v="0"/>
    <n v="0"/>
    <n v="1"/>
    <n v="0"/>
    <n v="0"/>
    <s v="-"/>
    <s v="-"/>
    <m/>
    <m/>
    <m/>
    <m/>
    <m/>
    <m/>
    <m/>
    <m/>
    <n v="0"/>
  </r>
  <r>
    <x v="1"/>
    <x v="12"/>
    <x v="2"/>
    <x v="0"/>
    <x v="1"/>
    <n v="301"/>
    <n v="62"/>
    <n v="33"/>
    <s v="-"/>
    <n v="11"/>
    <s v="-"/>
    <s v="-"/>
    <s v="-"/>
    <s v="-"/>
    <s v="-"/>
    <n v="190"/>
    <n v="0"/>
    <n v="2"/>
    <n v="0"/>
    <n v="0"/>
    <n v="3"/>
    <n v="0"/>
    <n v="0"/>
    <s v="-"/>
    <s v="-"/>
    <m/>
    <m/>
    <m/>
    <m/>
    <m/>
    <m/>
    <m/>
    <m/>
    <n v="0"/>
  </r>
  <r>
    <x v="1"/>
    <x v="12"/>
    <x v="2"/>
    <x v="0"/>
    <x v="2"/>
    <n v="251"/>
    <n v="38"/>
    <n v="23"/>
    <s v="-"/>
    <n v="6"/>
    <s v="-"/>
    <s v="-"/>
    <s v="-"/>
    <s v="-"/>
    <s v="-"/>
    <n v="182"/>
    <n v="0"/>
    <n v="1"/>
    <n v="0"/>
    <n v="0"/>
    <n v="1"/>
    <n v="0"/>
    <n v="0"/>
    <s v="-"/>
    <s v="-"/>
    <m/>
    <m/>
    <m/>
    <m/>
    <m/>
    <m/>
    <m/>
    <m/>
    <n v="0"/>
  </r>
  <r>
    <x v="1"/>
    <x v="12"/>
    <x v="2"/>
    <x v="0"/>
    <x v="3"/>
    <n v="50"/>
    <n v="24"/>
    <n v="10"/>
    <s v="-"/>
    <n v="5"/>
    <s v="-"/>
    <s v="-"/>
    <s v="-"/>
    <s v="-"/>
    <s v="-"/>
    <n v="8"/>
    <n v="0"/>
    <n v="1"/>
    <n v="0"/>
    <n v="0"/>
    <n v="2"/>
    <n v="0"/>
    <n v="0"/>
    <s v="-"/>
    <s v="-"/>
    <m/>
    <m/>
    <m/>
    <m/>
    <m/>
    <m/>
    <m/>
    <m/>
    <n v="0"/>
  </r>
  <r>
    <x v="1"/>
    <x v="12"/>
    <x v="2"/>
    <x v="1"/>
    <x v="0"/>
    <n v="1"/>
    <n v="0"/>
    <n v="1"/>
    <s v="-"/>
    <n v="5"/>
    <s v="-"/>
    <s v="-"/>
    <s v="-"/>
    <s v="-"/>
    <s v="-"/>
    <n v="2"/>
    <n v="0"/>
    <n v="1"/>
    <n v="0"/>
    <n v="0"/>
    <n v="1"/>
    <n v="0"/>
    <n v="0"/>
    <s v="-"/>
    <s v="-"/>
    <m/>
    <m/>
    <m/>
    <m/>
    <m/>
    <m/>
    <m/>
    <m/>
    <n v="0"/>
  </r>
  <r>
    <x v="1"/>
    <x v="12"/>
    <x v="2"/>
    <x v="1"/>
    <x v="1"/>
    <n v="9"/>
    <n v="0"/>
    <n v="9"/>
    <s v="-"/>
    <n v="11"/>
    <s v="-"/>
    <s v="-"/>
    <s v="-"/>
    <s v="-"/>
    <s v="-"/>
    <n v="190"/>
    <n v="0"/>
    <n v="2"/>
    <n v="0"/>
    <n v="0"/>
    <n v="3"/>
    <n v="0"/>
    <n v="0"/>
    <s v="-"/>
    <s v="-"/>
    <m/>
    <m/>
    <m/>
    <m/>
    <m/>
    <m/>
    <m/>
    <m/>
    <n v="0"/>
  </r>
  <r>
    <x v="1"/>
    <x v="12"/>
    <x v="2"/>
    <x v="1"/>
    <x v="2"/>
    <n v="5"/>
    <n v="0"/>
    <n v="5"/>
    <s v="-"/>
    <n v="6"/>
    <s v="-"/>
    <s v="-"/>
    <s v="-"/>
    <s v="-"/>
    <s v="-"/>
    <n v="182"/>
    <n v="0"/>
    <n v="1"/>
    <n v="0"/>
    <n v="0"/>
    <n v="1"/>
    <n v="0"/>
    <n v="0"/>
    <s v="-"/>
    <s v="-"/>
    <m/>
    <m/>
    <m/>
    <m/>
    <m/>
    <m/>
    <m/>
    <m/>
    <n v="0"/>
  </r>
  <r>
    <x v="1"/>
    <x v="12"/>
    <x v="2"/>
    <x v="1"/>
    <x v="3"/>
    <n v="4"/>
    <n v="0"/>
    <n v="4"/>
    <s v="-"/>
    <n v="5"/>
    <s v="-"/>
    <s v="-"/>
    <s v="-"/>
    <s v="-"/>
    <s v="-"/>
    <n v="8"/>
    <n v="0"/>
    <n v="1"/>
    <n v="0"/>
    <n v="0"/>
    <n v="2"/>
    <n v="0"/>
    <n v="0"/>
    <s v="-"/>
    <s v="-"/>
    <m/>
    <m/>
    <m/>
    <m/>
    <m/>
    <m/>
    <m/>
    <m/>
    <n v="0"/>
  </r>
  <r>
    <x v="1"/>
    <x v="12"/>
    <x v="2"/>
    <x v="2"/>
    <x v="0"/>
    <n v="0"/>
    <n v="0"/>
    <n v="0"/>
    <s v="-"/>
    <n v="0"/>
    <s v="-"/>
    <s v="-"/>
    <s v="-"/>
    <s v="-"/>
    <s v="-"/>
    <n v="0"/>
    <n v="0"/>
    <n v="0"/>
    <n v="0"/>
    <n v="0"/>
    <n v="0"/>
    <n v="0"/>
    <n v="0"/>
    <s v="-"/>
    <s v="-"/>
    <m/>
    <m/>
    <m/>
    <m/>
    <m/>
    <m/>
    <m/>
    <m/>
    <n v="0"/>
  </r>
  <r>
    <x v="1"/>
    <x v="12"/>
    <x v="2"/>
    <x v="2"/>
    <x v="1"/>
    <n v="0"/>
    <n v="0"/>
    <n v="0"/>
    <s v="-"/>
    <n v="0"/>
    <s v="-"/>
    <s v="-"/>
    <s v="-"/>
    <s v="-"/>
    <s v="-"/>
    <n v="0"/>
    <n v="0"/>
    <n v="0"/>
    <n v="0"/>
    <n v="0"/>
    <n v="0"/>
    <n v="0"/>
    <n v="0"/>
    <s v="-"/>
    <s v="-"/>
    <m/>
    <m/>
    <m/>
    <m/>
    <m/>
    <m/>
    <m/>
    <m/>
    <n v="0"/>
  </r>
  <r>
    <x v="1"/>
    <x v="12"/>
    <x v="2"/>
    <x v="2"/>
    <x v="2"/>
    <n v="0"/>
    <n v="0"/>
    <n v="0"/>
    <s v="-"/>
    <n v="0"/>
    <s v="-"/>
    <s v="-"/>
    <s v="-"/>
    <s v="-"/>
    <s v="-"/>
    <n v="0"/>
    <n v="0"/>
    <n v="0"/>
    <n v="0"/>
    <n v="0"/>
    <n v="0"/>
    <n v="0"/>
    <n v="0"/>
    <s v="-"/>
    <s v="-"/>
    <m/>
    <m/>
    <m/>
    <m/>
    <m/>
    <m/>
    <m/>
    <m/>
    <n v="0"/>
  </r>
  <r>
    <x v="1"/>
    <x v="12"/>
    <x v="2"/>
    <x v="2"/>
    <x v="3"/>
    <n v="0"/>
    <n v="0"/>
    <n v="0"/>
    <s v="-"/>
    <n v="0"/>
    <s v="-"/>
    <s v="-"/>
    <s v="-"/>
    <s v="-"/>
    <s v="-"/>
    <n v="0"/>
    <n v="0"/>
    <n v="0"/>
    <n v="0"/>
    <n v="0"/>
    <n v="0"/>
    <n v="0"/>
    <n v="0"/>
    <s v="-"/>
    <s v="-"/>
    <m/>
    <m/>
    <m/>
    <m/>
    <m/>
    <m/>
    <m/>
    <m/>
    <n v="0"/>
  </r>
  <r>
    <x v="1"/>
    <x v="12"/>
    <x v="3"/>
    <x v="0"/>
    <x v="0"/>
    <n v="202"/>
    <n v="54"/>
    <n v="32"/>
    <s v="-"/>
    <n v="0"/>
    <s v="-"/>
    <s v="-"/>
    <s v="-"/>
    <s v="-"/>
    <s v="-"/>
    <n v="0"/>
    <n v="0"/>
    <n v="0"/>
    <n v="0"/>
    <n v="0"/>
    <n v="0"/>
    <n v="0"/>
    <n v="0"/>
    <s v="-"/>
    <s v="-"/>
    <m/>
    <m/>
    <m/>
    <m/>
    <m/>
    <m/>
    <m/>
    <m/>
    <n v="0"/>
  </r>
  <r>
    <x v="1"/>
    <x v="12"/>
    <x v="3"/>
    <x v="0"/>
    <x v="1"/>
    <n v="1568"/>
    <n v="338"/>
    <n v="196"/>
    <s v="-"/>
    <n v="0"/>
    <s v="-"/>
    <s v="-"/>
    <s v="-"/>
    <s v="-"/>
    <s v="-"/>
    <n v="0"/>
    <n v="0"/>
    <n v="0"/>
    <n v="0"/>
    <n v="0"/>
    <n v="0"/>
    <n v="0"/>
    <n v="0"/>
    <s v="-"/>
    <s v="-"/>
    <m/>
    <m/>
    <m/>
    <m/>
    <m/>
    <m/>
    <m/>
    <m/>
    <n v="0"/>
  </r>
  <r>
    <x v="1"/>
    <x v="12"/>
    <x v="3"/>
    <x v="0"/>
    <x v="2"/>
    <n v="497"/>
    <n v="104"/>
    <n v="56"/>
    <s v="-"/>
    <n v="0"/>
    <s v="-"/>
    <s v="-"/>
    <s v="-"/>
    <s v="-"/>
    <s v="-"/>
    <n v="0"/>
    <n v="0"/>
    <n v="0"/>
    <n v="0"/>
    <n v="0"/>
    <n v="0"/>
    <n v="0"/>
    <n v="0"/>
    <s v="-"/>
    <s v="-"/>
    <m/>
    <m/>
    <m/>
    <m/>
    <m/>
    <m/>
    <m/>
    <m/>
    <n v="0"/>
  </r>
  <r>
    <x v="1"/>
    <x v="12"/>
    <x v="3"/>
    <x v="0"/>
    <x v="3"/>
    <n v="879"/>
    <n v="234"/>
    <n v="73"/>
    <s v="-"/>
    <n v="0"/>
    <s v="-"/>
    <s v="-"/>
    <s v="-"/>
    <s v="-"/>
    <s v="-"/>
    <n v="0"/>
    <n v="0"/>
    <n v="0"/>
    <n v="0"/>
    <n v="0"/>
    <n v="0"/>
    <n v="0"/>
    <n v="0"/>
    <s v="-"/>
    <s v="-"/>
    <m/>
    <m/>
    <m/>
    <m/>
    <m/>
    <m/>
    <m/>
    <m/>
    <n v="0"/>
  </r>
  <r>
    <x v="1"/>
    <x v="13"/>
    <x v="0"/>
    <x v="0"/>
    <x v="0"/>
    <n v="109"/>
    <n v="31"/>
    <n v="15"/>
    <s v="-"/>
    <n v="48"/>
    <s v="-"/>
    <s v="-"/>
    <s v="-"/>
    <s v="-"/>
    <s v="-"/>
    <n v="8"/>
    <n v="4"/>
    <n v="11"/>
    <n v="13"/>
    <n v="8"/>
    <n v="13"/>
    <n v="7"/>
    <n v="0"/>
    <s v="-"/>
    <s v="-"/>
    <m/>
    <m/>
    <m/>
    <m/>
    <m/>
    <m/>
    <m/>
    <m/>
    <n v="4"/>
  </r>
  <r>
    <x v="1"/>
    <x v="13"/>
    <x v="0"/>
    <x v="0"/>
    <x v="1"/>
    <n v="277"/>
    <n v="76"/>
    <n v="25"/>
    <s v="-"/>
    <n v="508"/>
    <s v="-"/>
    <s v="-"/>
    <s v="-"/>
    <s v="-"/>
    <s v="-"/>
    <n v="89"/>
    <n v="48"/>
    <n v="101"/>
    <n v="56"/>
    <n v="80"/>
    <n v="48"/>
    <n v="63"/>
    <n v="0"/>
    <s v="-"/>
    <s v="-"/>
    <m/>
    <m/>
    <m/>
    <m/>
    <m/>
    <m/>
    <m/>
    <m/>
    <n v="41"/>
  </r>
  <r>
    <x v="1"/>
    <x v="13"/>
    <x v="0"/>
    <x v="0"/>
    <x v="2"/>
    <n v="90"/>
    <n v="31"/>
    <n v="4"/>
    <s v="-"/>
    <n v="162"/>
    <s v="-"/>
    <s v="-"/>
    <s v="-"/>
    <s v="-"/>
    <s v="-"/>
    <n v="36"/>
    <n v="15"/>
    <n v="27"/>
    <n v="24"/>
    <n v="20"/>
    <n v="19"/>
    <n v="16"/>
    <n v="0"/>
    <s v="-"/>
    <s v="-"/>
    <m/>
    <m/>
    <m/>
    <m/>
    <m/>
    <m/>
    <m/>
    <m/>
    <n v="18"/>
  </r>
  <r>
    <x v="1"/>
    <x v="13"/>
    <x v="0"/>
    <x v="0"/>
    <x v="3"/>
    <n v="187"/>
    <n v="45"/>
    <n v="21"/>
    <s v="-"/>
    <n v="281"/>
    <s v="-"/>
    <s v="-"/>
    <s v="-"/>
    <s v="-"/>
    <s v="-"/>
    <n v="53"/>
    <n v="33"/>
    <n v="74"/>
    <n v="32"/>
    <n v="32"/>
    <n v="29"/>
    <n v="15"/>
    <n v="0"/>
    <s v="-"/>
    <s v="-"/>
    <m/>
    <m/>
    <m/>
    <m/>
    <m/>
    <m/>
    <m/>
    <m/>
    <n v="23"/>
  </r>
  <r>
    <x v="1"/>
    <x v="13"/>
    <x v="1"/>
    <x v="0"/>
    <x v="0"/>
    <n v="93"/>
    <n v="23"/>
    <n v="17"/>
    <s v="-"/>
    <n v="24"/>
    <s v="-"/>
    <s v="-"/>
    <s v="-"/>
    <s v="-"/>
    <s v="-"/>
    <n v="2"/>
    <n v="1"/>
    <n v="6"/>
    <n v="8"/>
    <n v="6"/>
    <n v="12"/>
    <n v="4"/>
    <n v="0"/>
    <s v="-"/>
    <s v="-"/>
    <m/>
    <m/>
    <m/>
    <m/>
    <m/>
    <m/>
    <m/>
    <m/>
    <n v="0"/>
  </r>
  <r>
    <x v="1"/>
    <x v="13"/>
    <x v="1"/>
    <x v="0"/>
    <x v="1"/>
    <n v="1291"/>
    <n v="262"/>
    <n v="171"/>
    <s v="-"/>
    <n v="73"/>
    <s v="-"/>
    <s v="-"/>
    <s v="-"/>
    <s v="-"/>
    <s v="-"/>
    <n v="2"/>
    <n v="1"/>
    <n v="22"/>
    <n v="19"/>
    <n v="25"/>
    <n v="23"/>
    <n v="11"/>
    <n v="0"/>
    <s v="-"/>
    <s v="-"/>
    <m/>
    <m/>
    <m/>
    <m/>
    <m/>
    <m/>
    <m/>
    <m/>
    <n v="0"/>
  </r>
  <r>
    <x v="1"/>
    <x v="13"/>
    <x v="1"/>
    <x v="0"/>
    <x v="2"/>
    <n v="407"/>
    <n v="73"/>
    <n v="52"/>
    <s v="-"/>
    <n v="17"/>
    <s v="-"/>
    <s v="-"/>
    <s v="-"/>
    <s v="-"/>
    <s v="-"/>
    <n v="1"/>
    <n v="0"/>
    <n v="5"/>
    <n v="12"/>
    <n v="10"/>
    <n v="8"/>
    <n v="2"/>
    <n v="0"/>
    <s v="-"/>
    <s v="-"/>
    <m/>
    <m/>
    <m/>
    <m/>
    <m/>
    <m/>
    <m/>
    <m/>
    <n v="0"/>
  </r>
  <r>
    <x v="1"/>
    <x v="13"/>
    <x v="1"/>
    <x v="0"/>
    <x v="3"/>
    <n v="692"/>
    <n v="189"/>
    <n v="52"/>
    <s v="-"/>
    <n v="56"/>
    <s v="-"/>
    <s v="-"/>
    <s v="-"/>
    <s v="-"/>
    <s v="-"/>
    <n v="1"/>
    <n v="1"/>
    <n v="17"/>
    <n v="7"/>
    <n v="15"/>
    <n v="15"/>
    <n v="9"/>
    <n v="0"/>
    <s v="-"/>
    <s v="-"/>
    <m/>
    <m/>
    <m/>
    <m/>
    <m/>
    <m/>
    <m/>
    <m/>
    <n v="0"/>
  </r>
  <r>
    <x v="1"/>
    <x v="13"/>
    <x v="2"/>
    <x v="0"/>
    <x v="0"/>
    <n v="92"/>
    <n v="23"/>
    <n v="17"/>
    <s v="-"/>
    <n v="24"/>
    <s v="-"/>
    <s v="-"/>
    <s v="-"/>
    <s v="-"/>
    <s v="-"/>
    <n v="6"/>
    <n v="3"/>
    <n v="5"/>
    <n v="5"/>
    <n v="2"/>
    <n v="1"/>
    <n v="3"/>
    <n v="0"/>
    <s v="-"/>
    <s v="-"/>
    <m/>
    <m/>
    <m/>
    <m/>
    <m/>
    <m/>
    <m/>
    <m/>
    <n v="4"/>
  </r>
  <r>
    <x v="1"/>
    <x v="13"/>
    <x v="2"/>
    <x v="0"/>
    <x v="1"/>
    <n v="1280"/>
    <n v="262"/>
    <n v="171"/>
    <s v="-"/>
    <n v="435"/>
    <s v="-"/>
    <s v="-"/>
    <s v="-"/>
    <s v="-"/>
    <s v="-"/>
    <n v="87"/>
    <n v="47"/>
    <n v="79"/>
    <n v="37"/>
    <n v="55"/>
    <n v="25"/>
    <n v="52"/>
    <n v="0"/>
    <s v="-"/>
    <s v="-"/>
    <m/>
    <m/>
    <m/>
    <m/>
    <m/>
    <m/>
    <m/>
    <m/>
    <n v="41"/>
  </r>
  <r>
    <x v="1"/>
    <x v="13"/>
    <x v="2"/>
    <x v="0"/>
    <x v="2"/>
    <n v="403"/>
    <n v="73"/>
    <n v="52"/>
    <s v="-"/>
    <n v="145"/>
    <s v="-"/>
    <s v="-"/>
    <s v="-"/>
    <s v="-"/>
    <s v="-"/>
    <n v="35"/>
    <n v="15"/>
    <n v="22"/>
    <n v="12"/>
    <n v="10"/>
    <n v="11"/>
    <n v="14"/>
    <n v="0"/>
    <s v="-"/>
    <s v="-"/>
    <m/>
    <m/>
    <m/>
    <m/>
    <m/>
    <m/>
    <m/>
    <m/>
    <n v="18"/>
  </r>
  <r>
    <x v="1"/>
    <x v="13"/>
    <x v="2"/>
    <x v="0"/>
    <x v="3"/>
    <n v="685"/>
    <n v="189"/>
    <n v="52"/>
    <s v="-"/>
    <n v="225"/>
    <s v="-"/>
    <s v="-"/>
    <s v="-"/>
    <s v="-"/>
    <s v="-"/>
    <n v="52"/>
    <n v="32"/>
    <n v="57"/>
    <n v="25"/>
    <n v="17"/>
    <n v="14"/>
    <n v="6"/>
    <n v="0"/>
    <s v="-"/>
    <s v="-"/>
    <m/>
    <m/>
    <m/>
    <m/>
    <m/>
    <m/>
    <m/>
    <m/>
    <n v="23"/>
  </r>
  <r>
    <x v="1"/>
    <x v="13"/>
    <x v="2"/>
    <x v="1"/>
    <x v="0"/>
    <n v="1"/>
    <n v="0"/>
    <n v="0"/>
    <s v="-"/>
    <n v="23"/>
    <s v="-"/>
    <s v="-"/>
    <s v="-"/>
    <s v="-"/>
    <s v="-"/>
    <n v="6"/>
    <n v="3"/>
    <n v="5"/>
    <n v="5"/>
    <n v="2"/>
    <n v="1"/>
    <n v="3"/>
    <n v="0"/>
    <s v="-"/>
    <s v="-"/>
    <m/>
    <m/>
    <m/>
    <m/>
    <m/>
    <m/>
    <m/>
    <m/>
    <n v="4"/>
  </r>
  <r>
    <x v="1"/>
    <x v="13"/>
    <x v="2"/>
    <x v="1"/>
    <x v="1"/>
    <n v="11"/>
    <n v="0"/>
    <n v="0"/>
    <s v="-"/>
    <n v="424"/>
    <s v="-"/>
    <s v="-"/>
    <s v="-"/>
    <s v="-"/>
    <s v="-"/>
    <n v="87"/>
    <n v="47"/>
    <n v="79"/>
    <n v="37"/>
    <n v="55"/>
    <n v="25"/>
    <n v="52"/>
    <n v="0"/>
    <s v="-"/>
    <s v="-"/>
    <m/>
    <m/>
    <m/>
    <m/>
    <m/>
    <m/>
    <m/>
    <m/>
    <n v="41"/>
  </r>
  <r>
    <x v="1"/>
    <x v="13"/>
    <x v="2"/>
    <x v="1"/>
    <x v="2"/>
    <n v="4"/>
    <n v="0"/>
    <n v="0"/>
    <s v="-"/>
    <n v="141"/>
    <s v="-"/>
    <s v="-"/>
    <s v="-"/>
    <s v="-"/>
    <s v="-"/>
    <n v="35"/>
    <n v="15"/>
    <n v="22"/>
    <n v="12"/>
    <n v="10"/>
    <n v="11"/>
    <n v="14"/>
    <n v="0"/>
    <s v="-"/>
    <s v="-"/>
    <m/>
    <m/>
    <m/>
    <m/>
    <m/>
    <m/>
    <m/>
    <m/>
    <n v="18"/>
  </r>
  <r>
    <x v="1"/>
    <x v="13"/>
    <x v="2"/>
    <x v="1"/>
    <x v="3"/>
    <n v="7"/>
    <n v="0"/>
    <n v="0"/>
    <s v="-"/>
    <n v="218"/>
    <s v="-"/>
    <s v="-"/>
    <s v="-"/>
    <s v="-"/>
    <s v="-"/>
    <n v="52"/>
    <n v="32"/>
    <n v="57"/>
    <n v="25"/>
    <n v="17"/>
    <n v="14"/>
    <n v="6"/>
    <n v="0"/>
    <s v="-"/>
    <s v="-"/>
    <m/>
    <m/>
    <m/>
    <m/>
    <m/>
    <m/>
    <m/>
    <m/>
    <n v="23"/>
  </r>
  <r>
    <x v="1"/>
    <x v="13"/>
    <x v="2"/>
    <x v="2"/>
    <x v="0"/>
    <n v="0"/>
    <n v="0"/>
    <n v="0"/>
    <s v="-"/>
    <n v="1"/>
    <s v="-"/>
    <s v="-"/>
    <s v="-"/>
    <s v="-"/>
    <s v="-"/>
    <n v="0"/>
    <n v="0"/>
    <n v="0"/>
    <n v="0"/>
    <n v="0"/>
    <n v="0"/>
    <n v="0"/>
    <n v="0"/>
    <s v="-"/>
    <s v="-"/>
    <m/>
    <m/>
    <m/>
    <m/>
    <m/>
    <m/>
    <m/>
    <m/>
    <n v="0"/>
  </r>
  <r>
    <x v="1"/>
    <x v="13"/>
    <x v="2"/>
    <x v="2"/>
    <x v="1"/>
    <n v="0"/>
    <n v="0"/>
    <n v="0"/>
    <s v="-"/>
    <n v="11"/>
    <s v="-"/>
    <s v="-"/>
    <s v="-"/>
    <s v="-"/>
    <s v="-"/>
    <n v="0"/>
    <n v="0"/>
    <n v="0"/>
    <n v="0"/>
    <n v="0"/>
    <n v="0"/>
    <n v="0"/>
    <n v="0"/>
    <s v="-"/>
    <s v="-"/>
    <m/>
    <m/>
    <m/>
    <m/>
    <m/>
    <m/>
    <m/>
    <m/>
    <n v="0"/>
  </r>
  <r>
    <x v="1"/>
    <x v="13"/>
    <x v="2"/>
    <x v="2"/>
    <x v="2"/>
    <n v="0"/>
    <n v="0"/>
    <n v="0"/>
    <s v="-"/>
    <n v="4"/>
    <s v="-"/>
    <s v="-"/>
    <s v="-"/>
    <s v="-"/>
    <s v="-"/>
    <n v="0"/>
    <n v="0"/>
    <n v="0"/>
    <n v="0"/>
    <n v="0"/>
    <n v="0"/>
    <n v="0"/>
    <n v="0"/>
    <s v="-"/>
    <s v="-"/>
    <m/>
    <m/>
    <m/>
    <m/>
    <m/>
    <m/>
    <m/>
    <m/>
    <n v="0"/>
  </r>
  <r>
    <x v="1"/>
    <x v="13"/>
    <x v="2"/>
    <x v="2"/>
    <x v="3"/>
    <n v="0"/>
    <n v="0"/>
    <n v="0"/>
    <s v="-"/>
    <n v="7"/>
    <s v="-"/>
    <s v="-"/>
    <s v="-"/>
    <s v="-"/>
    <s v="-"/>
    <n v="0"/>
    <n v="0"/>
    <n v="0"/>
    <n v="0"/>
    <n v="0"/>
    <n v="0"/>
    <n v="0"/>
    <n v="0"/>
    <s v="-"/>
    <s v="-"/>
    <m/>
    <m/>
    <m/>
    <m/>
    <m/>
    <m/>
    <m/>
    <m/>
    <n v="0"/>
  </r>
  <r>
    <x v="1"/>
    <x v="13"/>
    <x v="3"/>
    <x v="0"/>
    <x v="0"/>
    <n v="144"/>
    <n v="56"/>
    <n v="22"/>
    <s v="-"/>
    <n v="0"/>
    <s v="-"/>
    <s v="-"/>
    <s v="-"/>
    <s v="-"/>
    <s v="-"/>
    <n v="0"/>
    <n v="0"/>
    <n v="0"/>
    <n v="0"/>
    <n v="0"/>
    <n v="0"/>
    <n v="0"/>
    <n v="0"/>
    <s v="-"/>
    <s v="-"/>
    <m/>
    <m/>
    <m/>
    <m/>
    <m/>
    <m/>
    <m/>
    <m/>
    <n v="0"/>
  </r>
  <r>
    <x v="1"/>
    <x v="13"/>
    <x v="3"/>
    <x v="0"/>
    <x v="1"/>
    <n v="939"/>
    <n v="556"/>
    <n v="153"/>
    <s v="-"/>
    <n v="0"/>
    <s v="-"/>
    <s v="-"/>
    <s v="-"/>
    <s v="-"/>
    <s v="-"/>
    <n v="0"/>
    <n v="0"/>
    <n v="0"/>
    <n v="0"/>
    <n v="0"/>
    <n v="0"/>
    <n v="0"/>
    <n v="0"/>
    <s v="-"/>
    <s v="-"/>
    <m/>
    <m/>
    <m/>
    <m/>
    <m/>
    <m/>
    <m/>
    <m/>
    <n v="0"/>
  </r>
  <r>
    <x v="1"/>
    <x v="13"/>
    <x v="3"/>
    <x v="0"/>
    <x v="2"/>
    <n v="420"/>
    <n v="250"/>
    <n v="67"/>
    <s v="-"/>
    <n v="0"/>
    <s v="-"/>
    <s v="-"/>
    <s v="-"/>
    <s v="-"/>
    <s v="-"/>
    <n v="0"/>
    <n v="0"/>
    <n v="0"/>
    <n v="0"/>
    <n v="0"/>
    <n v="0"/>
    <n v="0"/>
    <n v="0"/>
    <s v="-"/>
    <s v="-"/>
    <m/>
    <m/>
    <m/>
    <m/>
    <m/>
    <m/>
    <m/>
    <m/>
    <n v="0"/>
  </r>
  <r>
    <x v="1"/>
    <x v="13"/>
    <x v="3"/>
    <x v="0"/>
    <x v="3"/>
    <n v="519"/>
    <n v="306"/>
    <n v="86"/>
    <s v="-"/>
    <n v="0"/>
    <s v="-"/>
    <s v="-"/>
    <s v="-"/>
    <s v="-"/>
    <s v="-"/>
    <n v="0"/>
    <n v="0"/>
    <n v="0"/>
    <n v="0"/>
    <n v="0"/>
    <n v="0"/>
    <n v="0"/>
    <n v="0"/>
    <s v="-"/>
    <s v="-"/>
    <m/>
    <m/>
    <m/>
    <m/>
    <m/>
    <m/>
    <m/>
    <m/>
    <n v="0"/>
  </r>
  <r>
    <x v="1"/>
    <x v="14"/>
    <x v="0"/>
    <x v="0"/>
    <x v="0"/>
    <n v="92"/>
    <n v="37"/>
    <n v="13"/>
    <s v="-"/>
    <n v="41"/>
    <s v="-"/>
    <s v="-"/>
    <s v="-"/>
    <s v="-"/>
    <s v="-"/>
    <n v="5"/>
    <n v="0"/>
    <n v="2"/>
    <n v="2"/>
    <n v="9"/>
    <n v="4"/>
    <n v="2"/>
    <n v="0"/>
    <s v="-"/>
    <s v="-"/>
    <m/>
    <m/>
    <m/>
    <m/>
    <m/>
    <m/>
    <m/>
    <m/>
    <n v="1"/>
  </r>
  <r>
    <x v="1"/>
    <x v="14"/>
    <x v="0"/>
    <x v="0"/>
    <x v="1"/>
    <n v="161"/>
    <n v="65"/>
    <n v="29"/>
    <s v="-"/>
    <n v="144"/>
    <s v="-"/>
    <s v="-"/>
    <s v="-"/>
    <s v="-"/>
    <s v="-"/>
    <n v="7"/>
    <n v="0"/>
    <n v="4"/>
    <n v="5"/>
    <n v="47"/>
    <n v="8"/>
    <n v="12"/>
    <n v="0"/>
    <s v="-"/>
    <s v="-"/>
    <m/>
    <m/>
    <m/>
    <m/>
    <m/>
    <m/>
    <m/>
    <m/>
    <n v="3"/>
  </r>
  <r>
    <x v="1"/>
    <x v="14"/>
    <x v="0"/>
    <x v="0"/>
    <x v="2"/>
    <n v="55"/>
    <n v="23"/>
    <n v="10"/>
    <s v="-"/>
    <n v="69"/>
    <s v="-"/>
    <s v="-"/>
    <s v="-"/>
    <s v="-"/>
    <s v="-"/>
    <n v="1"/>
    <n v="0"/>
    <n v="1"/>
    <n v="2"/>
    <n v="20"/>
    <n v="6"/>
    <n v="4"/>
    <n v="0"/>
    <s v="-"/>
    <s v="-"/>
    <m/>
    <m/>
    <m/>
    <m/>
    <m/>
    <m/>
    <m/>
    <m/>
    <n v="0"/>
  </r>
  <r>
    <x v="1"/>
    <x v="14"/>
    <x v="0"/>
    <x v="0"/>
    <x v="3"/>
    <n v="106"/>
    <n v="42"/>
    <n v="19"/>
    <s v="-"/>
    <n v="75"/>
    <s v="-"/>
    <s v="-"/>
    <s v="-"/>
    <s v="-"/>
    <s v="-"/>
    <n v="6"/>
    <n v="0"/>
    <n v="3"/>
    <n v="3"/>
    <n v="27"/>
    <n v="2"/>
    <n v="8"/>
    <n v="0"/>
    <s v="-"/>
    <s v="-"/>
    <m/>
    <m/>
    <m/>
    <m/>
    <m/>
    <m/>
    <m/>
    <m/>
    <n v="3"/>
  </r>
  <r>
    <x v="1"/>
    <x v="14"/>
    <x v="1"/>
    <x v="0"/>
    <x v="0"/>
    <n v="52"/>
    <n v="19"/>
    <n v="9"/>
    <s v="-"/>
    <n v="23"/>
    <s v="-"/>
    <s v="-"/>
    <s v="-"/>
    <s v="-"/>
    <s v="-"/>
    <n v="5"/>
    <n v="0"/>
    <n v="1"/>
    <n v="2"/>
    <n v="6"/>
    <n v="4"/>
    <n v="1"/>
    <n v="0"/>
    <s v="-"/>
    <s v="-"/>
    <m/>
    <m/>
    <m/>
    <m/>
    <m/>
    <m/>
    <m/>
    <m/>
    <n v="0"/>
  </r>
  <r>
    <x v="1"/>
    <x v="14"/>
    <x v="1"/>
    <x v="0"/>
    <x v="1"/>
    <n v="778"/>
    <n v="491"/>
    <n v="124"/>
    <s v="-"/>
    <n v="32"/>
    <s v="-"/>
    <s v="-"/>
    <s v="-"/>
    <s v="-"/>
    <s v="-"/>
    <n v="7"/>
    <n v="0"/>
    <n v="3"/>
    <n v="5"/>
    <n v="10"/>
    <n v="8"/>
    <n v="2"/>
    <n v="0"/>
    <s v="-"/>
    <s v="-"/>
    <m/>
    <m/>
    <m/>
    <m/>
    <m/>
    <m/>
    <m/>
    <m/>
    <n v="0"/>
  </r>
  <r>
    <x v="1"/>
    <x v="14"/>
    <x v="1"/>
    <x v="0"/>
    <x v="2"/>
    <n v="365"/>
    <n v="227"/>
    <n v="57"/>
    <s v="-"/>
    <n v="7"/>
    <s v="-"/>
    <s v="-"/>
    <s v="-"/>
    <s v="-"/>
    <s v="-"/>
    <n v="1"/>
    <n v="0"/>
    <n v="1"/>
    <n v="2"/>
    <n v="4"/>
    <n v="6"/>
    <n v="1"/>
    <n v="0"/>
    <s v="-"/>
    <s v="-"/>
    <m/>
    <m/>
    <m/>
    <m/>
    <m/>
    <m/>
    <m/>
    <m/>
    <n v="0"/>
  </r>
  <r>
    <x v="1"/>
    <x v="14"/>
    <x v="1"/>
    <x v="0"/>
    <x v="3"/>
    <n v="413"/>
    <n v="264"/>
    <n v="67"/>
    <s v="-"/>
    <n v="25"/>
    <s v="-"/>
    <s v="-"/>
    <s v="-"/>
    <s v="-"/>
    <s v="-"/>
    <n v="6"/>
    <n v="0"/>
    <n v="2"/>
    <n v="3"/>
    <n v="6"/>
    <n v="2"/>
    <n v="1"/>
    <n v="0"/>
    <s v="-"/>
    <s v="-"/>
    <m/>
    <m/>
    <m/>
    <m/>
    <m/>
    <m/>
    <m/>
    <m/>
    <n v="0"/>
  </r>
  <r>
    <x v="1"/>
    <x v="14"/>
    <x v="2"/>
    <x v="0"/>
    <x v="0"/>
    <n v="51"/>
    <n v="18"/>
    <n v="9"/>
    <s v="-"/>
    <n v="18"/>
    <s v="-"/>
    <s v="-"/>
    <s v="-"/>
    <s v="-"/>
    <s v="-"/>
    <n v="0"/>
    <n v="0"/>
    <n v="1"/>
    <n v="0"/>
    <n v="3"/>
    <n v="0"/>
    <n v="1"/>
    <n v="0"/>
    <s v="-"/>
    <s v="-"/>
    <m/>
    <m/>
    <m/>
    <m/>
    <m/>
    <m/>
    <m/>
    <m/>
    <n v="1"/>
  </r>
  <r>
    <x v="1"/>
    <x v="14"/>
    <x v="2"/>
    <x v="0"/>
    <x v="1"/>
    <n v="755"/>
    <n v="468"/>
    <n v="124"/>
    <s v="-"/>
    <n v="112"/>
    <s v="-"/>
    <s v="-"/>
    <s v="-"/>
    <s v="-"/>
    <s v="-"/>
    <n v="0"/>
    <n v="0"/>
    <n v="1"/>
    <n v="0"/>
    <n v="37"/>
    <n v="0"/>
    <n v="10"/>
    <n v="0"/>
    <s v="-"/>
    <s v="-"/>
    <m/>
    <m/>
    <m/>
    <m/>
    <m/>
    <m/>
    <m/>
    <m/>
    <n v="3"/>
  </r>
  <r>
    <x v="1"/>
    <x v="14"/>
    <x v="2"/>
    <x v="0"/>
    <x v="2"/>
    <n v="355"/>
    <n v="217"/>
    <n v="57"/>
    <s v="-"/>
    <n v="62"/>
    <s v="-"/>
    <s v="-"/>
    <s v="-"/>
    <s v="-"/>
    <s v="-"/>
    <n v="0"/>
    <n v="0"/>
    <n v="0"/>
    <n v="0"/>
    <n v="16"/>
    <n v="0"/>
    <n v="3"/>
    <n v="0"/>
    <s v="-"/>
    <s v="-"/>
    <m/>
    <m/>
    <m/>
    <m/>
    <m/>
    <m/>
    <m/>
    <m/>
    <n v="0"/>
  </r>
  <r>
    <x v="1"/>
    <x v="14"/>
    <x v="2"/>
    <x v="0"/>
    <x v="3"/>
    <n v="400"/>
    <n v="251"/>
    <n v="67"/>
    <s v="-"/>
    <n v="50"/>
    <s v="-"/>
    <s v="-"/>
    <s v="-"/>
    <s v="-"/>
    <s v="-"/>
    <n v="0"/>
    <n v="0"/>
    <n v="1"/>
    <n v="0"/>
    <n v="21"/>
    <n v="0"/>
    <n v="7"/>
    <n v="0"/>
    <s v="-"/>
    <s v="-"/>
    <m/>
    <m/>
    <m/>
    <m/>
    <m/>
    <m/>
    <m/>
    <m/>
    <n v="3"/>
  </r>
  <r>
    <x v="1"/>
    <x v="14"/>
    <x v="2"/>
    <x v="1"/>
    <x v="0"/>
    <n v="1"/>
    <n v="1"/>
    <n v="0"/>
    <s v="-"/>
    <n v="18"/>
    <s v="-"/>
    <s v="-"/>
    <s v="-"/>
    <s v="-"/>
    <s v="-"/>
    <n v="0"/>
    <n v="0"/>
    <n v="1"/>
    <n v="0"/>
    <n v="3"/>
    <n v="0"/>
    <n v="1"/>
    <n v="0"/>
    <s v="-"/>
    <s v="-"/>
    <m/>
    <m/>
    <m/>
    <m/>
    <m/>
    <m/>
    <m/>
    <m/>
    <n v="1"/>
  </r>
  <r>
    <x v="1"/>
    <x v="14"/>
    <x v="2"/>
    <x v="1"/>
    <x v="1"/>
    <n v="23"/>
    <n v="23"/>
    <n v="0"/>
    <s v="-"/>
    <n v="112"/>
    <s v="-"/>
    <s v="-"/>
    <s v="-"/>
    <s v="-"/>
    <s v="-"/>
    <n v="0"/>
    <n v="0"/>
    <n v="1"/>
    <n v="0"/>
    <n v="37"/>
    <n v="0"/>
    <n v="10"/>
    <n v="0"/>
    <s v="-"/>
    <s v="-"/>
    <m/>
    <m/>
    <m/>
    <m/>
    <m/>
    <m/>
    <m/>
    <m/>
    <n v="3"/>
  </r>
  <r>
    <x v="1"/>
    <x v="14"/>
    <x v="2"/>
    <x v="1"/>
    <x v="2"/>
    <n v="10"/>
    <n v="10"/>
    <n v="0"/>
    <s v="-"/>
    <n v="62"/>
    <s v="-"/>
    <s v="-"/>
    <s v="-"/>
    <s v="-"/>
    <s v="-"/>
    <n v="0"/>
    <n v="0"/>
    <n v="0"/>
    <n v="0"/>
    <n v="16"/>
    <n v="0"/>
    <n v="3"/>
    <n v="0"/>
    <s v="-"/>
    <s v="-"/>
    <m/>
    <m/>
    <m/>
    <m/>
    <m/>
    <m/>
    <m/>
    <m/>
    <n v="0"/>
  </r>
  <r>
    <x v="1"/>
    <x v="14"/>
    <x v="2"/>
    <x v="1"/>
    <x v="3"/>
    <n v="13"/>
    <n v="13"/>
    <n v="0"/>
    <s v="-"/>
    <n v="50"/>
    <s v="-"/>
    <s v="-"/>
    <s v="-"/>
    <s v="-"/>
    <s v="-"/>
    <n v="0"/>
    <n v="0"/>
    <n v="1"/>
    <n v="0"/>
    <n v="21"/>
    <n v="0"/>
    <n v="7"/>
    <n v="0"/>
    <s v="-"/>
    <s v="-"/>
    <m/>
    <m/>
    <m/>
    <m/>
    <m/>
    <m/>
    <m/>
    <m/>
    <n v="3"/>
  </r>
  <r>
    <x v="1"/>
    <x v="14"/>
    <x v="2"/>
    <x v="2"/>
    <x v="0"/>
    <n v="0"/>
    <n v="0"/>
    <n v="0"/>
    <s v="-"/>
    <n v="0"/>
    <s v="-"/>
    <s v="-"/>
    <s v="-"/>
    <s v="-"/>
    <s v="-"/>
    <n v="0"/>
    <n v="0"/>
    <n v="0"/>
    <n v="0"/>
    <n v="0"/>
    <n v="0"/>
    <n v="0"/>
    <n v="0"/>
    <s v="-"/>
    <s v="-"/>
    <m/>
    <m/>
    <m/>
    <m/>
    <m/>
    <m/>
    <m/>
    <m/>
    <n v="0"/>
  </r>
  <r>
    <x v="1"/>
    <x v="14"/>
    <x v="2"/>
    <x v="2"/>
    <x v="1"/>
    <n v="0"/>
    <n v="0"/>
    <n v="0"/>
    <s v="-"/>
    <n v="0"/>
    <s v="-"/>
    <s v="-"/>
    <s v="-"/>
    <s v="-"/>
    <s v="-"/>
    <n v="0"/>
    <n v="0"/>
    <n v="0"/>
    <n v="0"/>
    <n v="0"/>
    <n v="0"/>
    <n v="0"/>
    <n v="0"/>
    <s v="-"/>
    <s v="-"/>
    <m/>
    <m/>
    <m/>
    <m/>
    <m/>
    <m/>
    <m/>
    <m/>
    <n v="0"/>
  </r>
  <r>
    <x v="1"/>
    <x v="14"/>
    <x v="2"/>
    <x v="2"/>
    <x v="2"/>
    <n v="0"/>
    <n v="0"/>
    <n v="0"/>
    <s v="-"/>
    <n v="0"/>
    <s v="-"/>
    <s v="-"/>
    <s v="-"/>
    <s v="-"/>
    <s v="-"/>
    <n v="0"/>
    <n v="0"/>
    <n v="0"/>
    <n v="0"/>
    <n v="0"/>
    <n v="0"/>
    <n v="0"/>
    <n v="0"/>
    <s v="-"/>
    <s v="-"/>
    <m/>
    <m/>
    <m/>
    <m/>
    <m/>
    <m/>
    <m/>
    <m/>
    <n v="0"/>
  </r>
  <r>
    <x v="1"/>
    <x v="14"/>
    <x v="2"/>
    <x v="2"/>
    <x v="3"/>
    <n v="0"/>
    <n v="0"/>
    <n v="0"/>
    <s v="-"/>
    <n v="0"/>
    <s v="-"/>
    <s v="-"/>
    <s v="-"/>
    <s v="-"/>
    <s v="-"/>
    <n v="0"/>
    <n v="0"/>
    <n v="0"/>
    <n v="0"/>
    <n v="0"/>
    <n v="0"/>
    <n v="0"/>
    <n v="0"/>
    <s v="-"/>
    <s v="-"/>
    <m/>
    <m/>
    <m/>
    <m/>
    <m/>
    <m/>
    <m/>
    <m/>
    <n v="0"/>
  </r>
  <r>
    <x v="1"/>
    <x v="14"/>
    <x v="3"/>
    <x v="0"/>
    <x v="0"/>
    <n v="70"/>
    <n v="20"/>
    <n v="18"/>
    <s v="-"/>
    <n v="0"/>
    <s v="-"/>
    <s v="-"/>
    <s v="-"/>
    <s v="-"/>
    <s v="-"/>
    <n v="0"/>
    <n v="0"/>
    <n v="0"/>
    <n v="0"/>
    <n v="0"/>
    <n v="0"/>
    <n v="0"/>
    <n v="0"/>
    <s v="-"/>
    <s v="-"/>
    <m/>
    <m/>
    <m/>
    <m/>
    <m/>
    <m/>
    <m/>
    <m/>
    <n v="0"/>
  </r>
  <r>
    <x v="1"/>
    <x v="14"/>
    <x v="3"/>
    <x v="0"/>
    <x v="1"/>
    <n v="285"/>
    <n v="80"/>
    <n v="49"/>
    <s v="-"/>
    <n v="0"/>
    <s v="-"/>
    <s v="-"/>
    <s v="-"/>
    <s v="-"/>
    <s v="-"/>
    <n v="0"/>
    <n v="0"/>
    <n v="0"/>
    <n v="0"/>
    <n v="0"/>
    <n v="0"/>
    <n v="0"/>
    <n v="0"/>
    <s v="-"/>
    <s v="-"/>
    <m/>
    <m/>
    <m/>
    <m/>
    <m/>
    <m/>
    <m/>
    <m/>
    <n v="0"/>
  </r>
  <r>
    <x v="1"/>
    <x v="14"/>
    <x v="3"/>
    <x v="0"/>
    <x v="2"/>
    <n v="111"/>
    <n v="14"/>
    <n v="9"/>
    <s v="-"/>
    <n v="0"/>
    <s v="-"/>
    <s v="-"/>
    <s v="-"/>
    <s v="-"/>
    <s v="-"/>
    <n v="0"/>
    <n v="0"/>
    <n v="0"/>
    <n v="0"/>
    <n v="0"/>
    <n v="0"/>
    <n v="0"/>
    <n v="0"/>
    <s v="-"/>
    <s v="-"/>
    <m/>
    <m/>
    <m/>
    <m/>
    <m/>
    <m/>
    <m/>
    <m/>
    <n v="0"/>
  </r>
  <r>
    <x v="1"/>
    <x v="14"/>
    <x v="3"/>
    <x v="0"/>
    <x v="3"/>
    <n v="174"/>
    <n v="66"/>
    <n v="40"/>
    <s v="-"/>
    <n v="0"/>
    <s v="-"/>
    <s v="-"/>
    <s v="-"/>
    <s v="-"/>
    <s v="-"/>
    <n v="0"/>
    <n v="0"/>
    <n v="0"/>
    <n v="0"/>
    <n v="0"/>
    <n v="0"/>
    <n v="0"/>
    <n v="0"/>
    <s v="-"/>
    <s v="-"/>
    <m/>
    <m/>
    <m/>
    <m/>
    <m/>
    <m/>
    <m/>
    <m/>
    <n v="0"/>
  </r>
  <r>
    <x v="1"/>
    <x v="15"/>
    <x v="0"/>
    <x v="0"/>
    <x v="0"/>
    <n v="49"/>
    <n v="14"/>
    <n v="16"/>
    <s v="-"/>
    <n v="15"/>
    <s v="-"/>
    <s v="-"/>
    <s v="-"/>
    <s v="-"/>
    <s v="-"/>
    <n v="2"/>
    <n v="4"/>
    <n v="2"/>
    <n v="1"/>
    <n v="4"/>
    <n v="2"/>
    <n v="1"/>
    <n v="0"/>
    <s v="-"/>
    <s v="-"/>
    <m/>
    <m/>
    <m/>
    <m/>
    <m/>
    <m/>
    <m/>
    <m/>
    <n v="1"/>
  </r>
  <r>
    <x v="1"/>
    <x v="15"/>
    <x v="0"/>
    <x v="0"/>
    <x v="1"/>
    <n v="147"/>
    <n v="31"/>
    <n v="44"/>
    <s v="-"/>
    <n v="75"/>
    <s v="-"/>
    <s v="-"/>
    <s v="-"/>
    <s v="-"/>
    <s v="-"/>
    <n v="3"/>
    <n v="49"/>
    <n v="7"/>
    <n v="2"/>
    <n v="4"/>
    <n v="6"/>
    <n v="1"/>
    <n v="0"/>
    <s v="-"/>
    <s v="-"/>
    <m/>
    <m/>
    <m/>
    <m/>
    <m/>
    <m/>
    <m/>
    <m/>
    <n v="9"/>
  </r>
  <r>
    <x v="1"/>
    <x v="15"/>
    <x v="0"/>
    <x v="0"/>
    <x v="2"/>
    <n v="59"/>
    <n v="9"/>
    <n v="7"/>
    <s v="-"/>
    <n v="37"/>
    <s v="-"/>
    <s v="-"/>
    <s v="-"/>
    <s v="-"/>
    <s v="-"/>
    <n v="0"/>
    <n v="43"/>
    <n v="1"/>
    <n v="1"/>
    <n v="1"/>
    <n v="0"/>
    <n v="0"/>
    <n v="0"/>
    <s v="-"/>
    <s v="-"/>
    <m/>
    <m/>
    <m/>
    <m/>
    <m/>
    <m/>
    <m/>
    <m/>
    <n v="5"/>
  </r>
  <r>
    <x v="1"/>
    <x v="15"/>
    <x v="0"/>
    <x v="0"/>
    <x v="3"/>
    <n v="88"/>
    <n v="22"/>
    <n v="37"/>
    <s v="-"/>
    <n v="38"/>
    <s v="-"/>
    <s v="-"/>
    <s v="-"/>
    <s v="-"/>
    <s v="-"/>
    <n v="3"/>
    <n v="6"/>
    <n v="6"/>
    <n v="1"/>
    <n v="3"/>
    <n v="6"/>
    <n v="1"/>
    <n v="0"/>
    <s v="-"/>
    <s v="-"/>
    <m/>
    <m/>
    <m/>
    <m/>
    <m/>
    <m/>
    <m/>
    <m/>
    <n v="4"/>
  </r>
  <r>
    <x v="1"/>
    <x v="15"/>
    <x v="1"/>
    <x v="0"/>
    <x v="0"/>
    <n v="21"/>
    <n v="6"/>
    <n v="2"/>
    <s v="-"/>
    <n v="9"/>
    <s v="-"/>
    <s v="-"/>
    <s v="-"/>
    <s v="-"/>
    <s v="-"/>
    <n v="1"/>
    <n v="3"/>
    <n v="2"/>
    <n v="1"/>
    <n v="1"/>
    <n v="1"/>
    <n v="1"/>
    <n v="0"/>
    <s v="-"/>
    <s v="-"/>
    <m/>
    <m/>
    <m/>
    <m/>
    <m/>
    <m/>
    <m/>
    <m/>
    <n v="0"/>
  </r>
  <r>
    <x v="1"/>
    <x v="15"/>
    <x v="1"/>
    <x v="0"/>
    <x v="1"/>
    <n v="138"/>
    <n v="49"/>
    <n v="5"/>
    <s v="-"/>
    <n v="14"/>
    <s v="-"/>
    <s v="-"/>
    <s v="-"/>
    <s v="-"/>
    <s v="-"/>
    <n v="1"/>
    <n v="41"/>
    <n v="7"/>
    <n v="2"/>
    <n v="1"/>
    <n v="5"/>
    <n v="1"/>
    <n v="0"/>
    <s v="-"/>
    <s v="-"/>
    <m/>
    <m/>
    <m/>
    <m/>
    <m/>
    <m/>
    <m/>
    <m/>
    <n v="0"/>
  </r>
  <r>
    <x v="1"/>
    <x v="15"/>
    <x v="1"/>
    <x v="0"/>
    <x v="2"/>
    <n v="52"/>
    <n v="5"/>
    <n v="2"/>
    <s v="-"/>
    <n v="1"/>
    <s v="-"/>
    <s v="-"/>
    <s v="-"/>
    <s v="-"/>
    <s v="-"/>
    <n v="0"/>
    <n v="40"/>
    <n v="1"/>
    <n v="1"/>
    <n v="0"/>
    <n v="0"/>
    <n v="0"/>
    <n v="0"/>
    <s v="-"/>
    <s v="-"/>
    <m/>
    <m/>
    <m/>
    <m/>
    <m/>
    <m/>
    <m/>
    <m/>
    <n v="0"/>
  </r>
  <r>
    <x v="1"/>
    <x v="15"/>
    <x v="1"/>
    <x v="0"/>
    <x v="3"/>
    <n v="86"/>
    <n v="44"/>
    <n v="3"/>
    <s v="-"/>
    <n v="13"/>
    <s v="-"/>
    <s v="-"/>
    <s v="-"/>
    <s v="-"/>
    <s v="-"/>
    <n v="1"/>
    <n v="1"/>
    <n v="6"/>
    <n v="1"/>
    <n v="1"/>
    <n v="5"/>
    <n v="1"/>
    <n v="0"/>
    <s v="-"/>
    <s v="-"/>
    <m/>
    <m/>
    <m/>
    <m/>
    <m/>
    <m/>
    <m/>
    <m/>
    <n v="0"/>
  </r>
  <r>
    <x v="1"/>
    <x v="15"/>
    <x v="2"/>
    <x v="0"/>
    <x v="0"/>
    <n v="19"/>
    <n v="4"/>
    <n v="2"/>
    <s v="-"/>
    <n v="6"/>
    <s v="-"/>
    <s v="-"/>
    <s v="-"/>
    <s v="-"/>
    <s v="-"/>
    <n v="1"/>
    <n v="1"/>
    <n v="0"/>
    <n v="0"/>
    <n v="3"/>
    <n v="1"/>
    <n v="0"/>
    <n v="0"/>
    <s v="-"/>
    <s v="-"/>
    <m/>
    <m/>
    <m/>
    <m/>
    <m/>
    <m/>
    <m/>
    <m/>
    <n v="1"/>
  </r>
  <r>
    <x v="1"/>
    <x v="15"/>
    <x v="2"/>
    <x v="0"/>
    <x v="1"/>
    <n v="98"/>
    <n v="9"/>
    <n v="5"/>
    <s v="-"/>
    <n v="61"/>
    <s v="-"/>
    <s v="-"/>
    <s v="-"/>
    <s v="-"/>
    <s v="-"/>
    <n v="2"/>
    <n v="8"/>
    <n v="0"/>
    <n v="0"/>
    <n v="3"/>
    <n v="1"/>
    <n v="0"/>
    <n v="0"/>
    <s v="-"/>
    <s v="-"/>
    <m/>
    <m/>
    <m/>
    <m/>
    <m/>
    <m/>
    <m/>
    <m/>
    <n v="9"/>
  </r>
  <r>
    <x v="1"/>
    <x v="15"/>
    <x v="2"/>
    <x v="0"/>
    <x v="2"/>
    <n v="47"/>
    <n v="0"/>
    <n v="2"/>
    <s v="-"/>
    <n v="36"/>
    <s v="-"/>
    <s v="-"/>
    <s v="-"/>
    <s v="-"/>
    <s v="-"/>
    <n v="0"/>
    <n v="3"/>
    <n v="0"/>
    <n v="0"/>
    <n v="1"/>
    <n v="0"/>
    <n v="0"/>
    <n v="0"/>
    <s v="-"/>
    <s v="-"/>
    <m/>
    <m/>
    <m/>
    <m/>
    <m/>
    <m/>
    <m/>
    <m/>
    <n v="5"/>
  </r>
  <r>
    <x v="1"/>
    <x v="15"/>
    <x v="2"/>
    <x v="0"/>
    <x v="3"/>
    <n v="51"/>
    <n v="9"/>
    <n v="3"/>
    <s v="-"/>
    <n v="25"/>
    <s v="-"/>
    <s v="-"/>
    <s v="-"/>
    <s v="-"/>
    <s v="-"/>
    <n v="2"/>
    <n v="5"/>
    <n v="0"/>
    <n v="0"/>
    <n v="2"/>
    <n v="1"/>
    <n v="0"/>
    <n v="0"/>
    <s v="-"/>
    <s v="-"/>
    <m/>
    <m/>
    <m/>
    <m/>
    <m/>
    <m/>
    <m/>
    <m/>
    <n v="4"/>
  </r>
  <r>
    <x v="1"/>
    <x v="15"/>
    <x v="2"/>
    <x v="1"/>
    <x v="0"/>
    <n v="2"/>
    <n v="2"/>
    <n v="0"/>
    <s v="-"/>
    <n v="6"/>
    <s v="-"/>
    <s v="-"/>
    <s v="-"/>
    <s v="-"/>
    <s v="-"/>
    <n v="1"/>
    <n v="1"/>
    <n v="0"/>
    <n v="0"/>
    <n v="3"/>
    <n v="1"/>
    <n v="0"/>
    <n v="0"/>
    <s v="-"/>
    <s v="-"/>
    <m/>
    <m/>
    <m/>
    <m/>
    <m/>
    <m/>
    <m/>
    <m/>
    <n v="1"/>
  </r>
  <r>
    <x v="1"/>
    <x v="15"/>
    <x v="2"/>
    <x v="1"/>
    <x v="1"/>
    <n v="40"/>
    <n v="40"/>
    <n v="0"/>
    <s v="-"/>
    <n v="61"/>
    <s v="-"/>
    <s v="-"/>
    <s v="-"/>
    <s v="-"/>
    <s v="-"/>
    <n v="2"/>
    <n v="8"/>
    <n v="0"/>
    <n v="0"/>
    <n v="3"/>
    <n v="1"/>
    <n v="0"/>
    <n v="0"/>
    <s v="-"/>
    <s v="-"/>
    <m/>
    <m/>
    <m/>
    <m/>
    <m/>
    <m/>
    <m/>
    <m/>
    <n v="9"/>
  </r>
  <r>
    <x v="1"/>
    <x v="15"/>
    <x v="2"/>
    <x v="1"/>
    <x v="2"/>
    <n v="5"/>
    <n v="5"/>
    <n v="0"/>
    <s v="-"/>
    <n v="36"/>
    <s v="-"/>
    <s v="-"/>
    <s v="-"/>
    <s v="-"/>
    <s v="-"/>
    <n v="0"/>
    <n v="3"/>
    <n v="0"/>
    <n v="0"/>
    <n v="1"/>
    <n v="0"/>
    <n v="0"/>
    <n v="0"/>
    <s v="-"/>
    <s v="-"/>
    <m/>
    <m/>
    <m/>
    <m/>
    <m/>
    <m/>
    <m/>
    <m/>
    <n v="5"/>
  </r>
  <r>
    <x v="1"/>
    <x v="15"/>
    <x v="2"/>
    <x v="1"/>
    <x v="3"/>
    <n v="35"/>
    <n v="35"/>
    <n v="0"/>
    <s v="-"/>
    <n v="25"/>
    <s v="-"/>
    <s v="-"/>
    <s v="-"/>
    <s v="-"/>
    <s v="-"/>
    <n v="2"/>
    <n v="5"/>
    <n v="0"/>
    <n v="0"/>
    <n v="2"/>
    <n v="1"/>
    <n v="0"/>
    <n v="0"/>
    <s v="-"/>
    <s v="-"/>
    <m/>
    <m/>
    <m/>
    <m/>
    <m/>
    <m/>
    <m/>
    <m/>
    <n v="4"/>
  </r>
  <r>
    <x v="1"/>
    <x v="15"/>
    <x v="2"/>
    <x v="2"/>
    <x v="0"/>
    <n v="0"/>
    <n v="0"/>
    <n v="0"/>
    <s v="-"/>
    <n v="0"/>
    <s v="-"/>
    <s v="-"/>
    <s v="-"/>
    <s v="-"/>
    <s v="-"/>
    <n v="0"/>
    <n v="0"/>
    <n v="0"/>
    <n v="0"/>
    <n v="0"/>
    <n v="0"/>
    <n v="0"/>
    <n v="0"/>
    <s v="-"/>
    <s v="-"/>
    <m/>
    <m/>
    <m/>
    <m/>
    <m/>
    <m/>
    <m/>
    <m/>
    <n v="0"/>
  </r>
  <r>
    <x v="1"/>
    <x v="15"/>
    <x v="2"/>
    <x v="2"/>
    <x v="1"/>
    <n v="0"/>
    <n v="0"/>
    <n v="0"/>
    <s v="-"/>
    <n v="0"/>
    <s v="-"/>
    <s v="-"/>
    <s v="-"/>
    <s v="-"/>
    <s v="-"/>
    <n v="0"/>
    <n v="0"/>
    <n v="0"/>
    <n v="0"/>
    <n v="0"/>
    <n v="0"/>
    <n v="0"/>
    <n v="0"/>
    <s v="-"/>
    <s v="-"/>
    <m/>
    <m/>
    <m/>
    <m/>
    <m/>
    <m/>
    <m/>
    <m/>
    <n v="0"/>
  </r>
  <r>
    <x v="1"/>
    <x v="15"/>
    <x v="2"/>
    <x v="2"/>
    <x v="2"/>
    <n v="0"/>
    <n v="0"/>
    <n v="0"/>
    <s v="-"/>
    <n v="0"/>
    <s v="-"/>
    <s v="-"/>
    <s v="-"/>
    <s v="-"/>
    <s v="-"/>
    <n v="0"/>
    <n v="0"/>
    <n v="0"/>
    <n v="0"/>
    <n v="0"/>
    <n v="0"/>
    <n v="0"/>
    <n v="0"/>
    <s v="-"/>
    <s v="-"/>
    <m/>
    <m/>
    <m/>
    <m/>
    <m/>
    <m/>
    <m/>
    <m/>
    <n v="0"/>
  </r>
  <r>
    <x v="1"/>
    <x v="15"/>
    <x v="2"/>
    <x v="2"/>
    <x v="3"/>
    <n v="0"/>
    <n v="0"/>
    <n v="0"/>
    <s v="-"/>
    <n v="0"/>
    <s v="-"/>
    <s v="-"/>
    <s v="-"/>
    <s v="-"/>
    <s v="-"/>
    <n v="0"/>
    <n v="0"/>
    <n v="0"/>
    <n v="0"/>
    <n v="0"/>
    <n v="0"/>
    <n v="0"/>
    <n v="0"/>
    <s v="-"/>
    <s v="-"/>
    <m/>
    <m/>
    <m/>
    <m/>
    <m/>
    <m/>
    <m/>
    <m/>
    <n v="0"/>
  </r>
  <r>
    <x v="1"/>
    <x v="15"/>
    <x v="3"/>
    <x v="0"/>
    <x v="0"/>
    <n v="107"/>
    <n v="21"/>
    <n v="22"/>
    <s v="-"/>
    <n v="0"/>
    <s v="-"/>
    <s v="-"/>
    <s v="-"/>
    <s v="-"/>
    <s v="-"/>
    <n v="0"/>
    <n v="0"/>
    <n v="0"/>
    <n v="0"/>
    <n v="0"/>
    <n v="0"/>
    <n v="0"/>
    <n v="0"/>
    <s v="-"/>
    <s v="-"/>
    <m/>
    <m/>
    <m/>
    <m/>
    <m/>
    <m/>
    <m/>
    <m/>
    <n v="0"/>
  </r>
  <r>
    <x v="1"/>
    <x v="15"/>
    <x v="3"/>
    <x v="0"/>
    <x v="1"/>
    <n v="1592"/>
    <n v="438"/>
    <n v="311"/>
    <s v="-"/>
    <n v="0"/>
    <s v="-"/>
    <s v="-"/>
    <s v="-"/>
    <s v="-"/>
    <s v="-"/>
    <n v="0"/>
    <n v="0"/>
    <n v="0"/>
    <n v="0"/>
    <n v="0"/>
    <n v="0"/>
    <n v="0"/>
    <n v="0"/>
    <s v="-"/>
    <s v="-"/>
    <m/>
    <m/>
    <m/>
    <m/>
    <m/>
    <m/>
    <m/>
    <m/>
    <n v="0"/>
  </r>
  <r>
    <x v="1"/>
    <x v="15"/>
    <x v="3"/>
    <x v="0"/>
    <x v="2"/>
    <n v="393"/>
    <n v="88"/>
    <n v="66"/>
    <s v="-"/>
    <n v="0"/>
    <s v="-"/>
    <s v="-"/>
    <s v="-"/>
    <s v="-"/>
    <s v="-"/>
    <n v="0"/>
    <n v="0"/>
    <n v="0"/>
    <n v="0"/>
    <n v="0"/>
    <n v="0"/>
    <n v="0"/>
    <n v="0"/>
    <s v="-"/>
    <s v="-"/>
    <m/>
    <m/>
    <m/>
    <m/>
    <m/>
    <m/>
    <m/>
    <m/>
    <n v="0"/>
  </r>
  <r>
    <x v="1"/>
    <x v="15"/>
    <x v="3"/>
    <x v="0"/>
    <x v="3"/>
    <n v="1199"/>
    <n v="350"/>
    <n v="245"/>
    <s v="-"/>
    <n v="0"/>
    <s v="-"/>
    <s v="-"/>
    <s v="-"/>
    <s v="-"/>
    <s v="-"/>
    <n v="0"/>
    <n v="0"/>
    <n v="0"/>
    <n v="0"/>
    <n v="0"/>
    <n v="0"/>
    <n v="0"/>
    <n v="0"/>
    <s v="-"/>
    <s v="-"/>
    <m/>
    <m/>
    <m/>
    <m/>
    <m/>
    <m/>
    <m/>
    <m/>
    <n v="0"/>
  </r>
  <r>
    <x v="1"/>
    <x v="16"/>
    <x v="0"/>
    <x v="0"/>
    <x v="0"/>
    <n v="52"/>
    <n v="10"/>
    <n v="15"/>
    <s v="-"/>
    <n v="28"/>
    <s v="-"/>
    <s v="-"/>
    <s v="-"/>
    <s v="-"/>
    <s v="-"/>
    <n v="9"/>
    <n v="5"/>
    <n v="6"/>
    <n v="4"/>
    <n v="5"/>
    <n v="2"/>
    <n v="4"/>
    <n v="0"/>
    <s v="-"/>
    <s v="-"/>
    <m/>
    <m/>
    <m/>
    <m/>
    <m/>
    <m/>
    <m/>
    <m/>
    <n v="1"/>
  </r>
  <r>
    <x v="1"/>
    <x v="16"/>
    <x v="0"/>
    <x v="0"/>
    <x v="1"/>
    <n v="298"/>
    <n v="88"/>
    <n v="117"/>
    <s v="-"/>
    <n v="539"/>
    <s v="-"/>
    <s v="-"/>
    <s v="-"/>
    <s v="-"/>
    <s v="-"/>
    <n v="78"/>
    <n v="57"/>
    <n v="62"/>
    <n v="19"/>
    <n v="28"/>
    <n v="16"/>
    <n v="20"/>
    <n v="0"/>
    <s v="-"/>
    <s v="-"/>
    <m/>
    <m/>
    <m/>
    <m/>
    <m/>
    <m/>
    <m/>
    <m/>
    <n v="24"/>
  </r>
  <r>
    <x v="1"/>
    <x v="16"/>
    <x v="0"/>
    <x v="0"/>
    <x v="2"/>
    <n v="72"/>
    <n v="17"/>
    <n v="23"/>
    <s v="-"/>
    <n v="153"/>
    <s v="-"/>
    <s v="-"/>
    <s v="-"/>
    <s v="-"/>
    <s v="-"/>
    <n v="16"/>
    <n v="26"/>
    <n v="8"/>
    <n v="6"/>
    <n v="8"/>
    <n v="11"/>
    <n v="4"/>
    <n v="0"/>
    <s v="-"/>
    <s v="-"/>
    <m/>
    <m/>
    <m/>
    <m/>
    <m/>
    <m/>
    <m/>
    <m/>
    <n v="7"/>
  </r>
  <r>
    <x v="1"/>
    <x v="16"/>
    <x v="0"/>
    <x v="0"/>
    <x v="3"/>
    <n v="226"/>
    <n v="71"/>
    <n v="94"/>
    <s v="-"/>
    <n v="386"/>
    <s v="-"/>
    <s v="-"/>
    <s v="-"/>
    <s v="-"/>
    <s v="-"/>
    <n v="62"/>
    <n v="31"/>
    <n v="54"/>
    <n v="13"/>
    <n v="20"/>
    <n v="5"/>
    <n v="16"/>
    <n v="0"/>
    <s v="-"/>
    <s v="-"/>
    <m/>
    <m/>
    <m/>
    <m/>
    <m/>
    <m/>
    <m/>
    <m/>
    <n v="17"/>
  </r>
  <r>
    <x v="1"/>
    <x v="16"/>
    <x v="1"/>
    <x v="0"/>
    <x v="0"/>
    <n v="50"/>
    <n v="11"/>
    <n v="4"/>
    <s v="-"/>
    <n v="11"/>
    <s v="-"/>
    <s v="-"/>
    <s v="-"/>
    <s v="-"/>
    <s v="-"/>
    <n v="3"/>
    <n v="2"/>
    <n v="2"/>
    <n v="2"/>
    <n v="4"/>
    <n v="0"/>
    <n v="3"/>
    <n v="0"/>
    <s v="-"/>
    <s v="-"/>
    <m/>
    <m/>
    <m/>
    <m/>
    <m/>
    <m/>
    <m/>
    <m/>
    <n v="0"/>
  </r>
  <r>
    <x v="1"/>
    <x v="16"/>
    <x v="1"/>
    <x v="0"/>
    <x v="1"/>
    <n v="1251"/>
    <n v="350"/>
    <n v="175"/>
    <s v="-"/>
    <n v="40"/>
    <s v="-"/>
    <s v="-"/>
    <s v="-"/>
    <s v="-"/>
    <s v="-"/>
    <n v="6"/>
    <n v="8"/>
    <n v="10"/>
    <n v="3"/>
    <n v="19"/>
    <n v="0"/>
    <n v="7"/>
    <n v="0"/>
    <s v="-"/>
    <s v="-"/>
    <m/>
    <m/>
    <m/>
    <m/>
    <m/>
    <m/>
    <m/>
    <m/>
    <n v="0"/>
  </r>
  <r>
    <x v="1"/>
    <x v="16"/>
    <x v="1"/>
    <x v="0"/>
    <x v="2"/>
    <n v="302"/>
    <n v="71"/>
    <n v="39"/>
    <s v="-"/>
    <n v="13"/>
    <s v="-"/>
    <s v="-"/>
    <s v="-"/>
    <s v="-"/>
    <s v="-"/>
    <n v="3"/>
    <n v="2"/>
    <n v="2"/>
    <n v="2"/>
    <n v="7"/>
    <n v="0"/>
    <n v="3"/>
    <n v="0"/>
    <s v="-"/>
    <s v="-"/>
    <m/>
    <m/>
    <m/>
    <m/>
    <m/>
    <m/>
    <m/>
    <m/>
    <n v="0"/>
  </r>
  <r>
    <x v="1"/>
    <x v="16"/>
    <x v="1"/>
    <x v="0"/>
    <x v="3"/>
    <n v="949"/>
    <n v="279"/>
    <n v="136"/>
    <s v="-"/>
    <n v="27"/>
    <s v="-"/>
    <s v="-"/>
    <s v="-"/>
    <s v="-"/>
    <s v="-"/>
    <n v="3"/>
    <n v="6"/>
    <n v="8"/>
    <n v="1"/>
    <n v="12"/>
    <n v="0"/>
    <n v="4"/>
    <n v="0"/>
    <s v="-"/>
    <s v="-"/>
    <m/>
    <m/>
    <m/>
    <m/>
    <m/>
    <m/>
    <m/>
    <m/>
    <n v="0"/>
  </r>
  <r>
    <x v="1"/>
    <x v="16"/>
    <x v="2"/>
    <x v="0"/>
    <x v="0"/>
    <n v="17"/>
    <n v="0"/>
    <n v="1"/>
    <s v="-"/>
    <n v="15"/>
    <s v="-"/>
    <s v="-"/>
    <s v="-"/>
    <s v="-"/>
    <s v="-"/>
    <n v="6"/>
    <n v="3"/>
    <n v="4"/>
    <n v="2"/>
    <n v="1"/>
    <n v="2"/>
    <n v="1"/>
    <n v="0"/>
    <s v="-"/>
    <s v="-"/>
    <m/>
    <m/>
    <m/>
    <m/>
    <m/>
    <m/>
    <m/>
    <m/>
    <n v="1"/>
  </r>
  <r>
    <x v="1"/>
    <x v="16"/>
    <x v="2"/>
    <x v="0"/>
    <x v="1"/>
    <n v="264"/>
    <n v="0"/>
    <n v="8"/>
    <s v="-"/>
    <n v="475"/>
    <s v="-"/>
    <s v="-"/>
    <s v="-"/>
    <s v="-"/>
    <s v="-"/>
    <n v="72"/>
    <n v="49"/>
    <n v="52"/>
    <n v="16"/>
    <n v="9"/>
    <n v="16"/>
    <n v="13"/>
    <n v="0"/>
    <s v="-"/>
    <s v="-"/>
    <m/>
    <m/>
    <m/>
    <m/>
    <m/>
    <m/>
    <m/>
    <m/>
    <n v="24"/>
  </r>
  <r>
    <x v="1"/>
    <x v="16"/>
    <x v="2"/>
    <x v="0"/>
    <x v="2"/>
    <n v="53"/>
    <n v="0"/>
    <n v="2"/>
    <s v="-"/>
    <n v="125"/>
    <s v="-"/>
    <s v="-"/>
    <s v="-"/>
    <s v="-"/>
    <s v="-"/>
    <n v="13"/>
    <n v="24"/>
    <n v="6"/>
    <n v="4"/>
    <n v="1"/>
    <n v="11"/>
    <n v="1"/>
    <n v="0"/>
    <s v="-"/>
    <s v="-"/>
    <m/>
    <m/>
    <m/>
    <m/>
    <m/>
    <m/>
    <m/>
    <m/>
    <n v="7"/>
  </r>
  <r>
    <x v="1"/>
    <x v="16"/>
    <x v="2"/>
    <x v="0"/>
    <x v="3"/>
    <n v="211"/>
    <n v="0"/>
    <n v="6"/>
    <s v="-"/>
    <n v="350"/>
    <s v="-"/>
    <s v="-"/>
    <s v="-"/>
    <s v="-"/>
    <s v="-"/>
    <n v="59"/>
    <n v="25"/>
    <n v="46"/>
    <n v="12"/>
    <n v="8"/>
    <n v="5"/>
    <n v="12"/>
    <n v="0"/>
    <s v="-"/>
    <s v="-"/>
    <m/>
    <m/>
    <m/>
    <m/>
    <m/>
    <m/>
    <m/>
    <m/>
    <n v="17"/>
  </r>
  <r>
    <x v="1"/>
    <x v="16"/>
    <x v="2"/>
    <x v="1"/>
    <x v="0"/>
    <n v="33"/>
    <n v="11"/>
    <n v="3"/>
    <s v="-"/>
    <n v="5"/>
    <s v="-"/>
    <s v="-"/>
    <s v="-"/>
    <s v="-"/>
    <s v="-"/>
    <n v="4"/>
    <n v="1"/>
    <n v="2"/>
    <n v="1"/>
    <n v="1"/>
    <n v="0"/>
    <n v="1"/>
    <n v="0"/>
    <s v="-"/>
    <s v="-"/>
    <m/>
    <m/>
    <m/>
    <m/>
    <m/>
    <m/>
    <m/>
    <m/>
    <n v="1"/>
  </r>
  <r>
    <x v="1"/>
    <x v="16"/>
    <x v="2"/>
    <x v="1"/>
    <x v="1"/>
    <n v="987"/>
    <n v="350"/>
    <n v="167"/>
    <s v="-"/>
    <n v="85"/>
    <s v="-"/>
    <s v="-"/>
    <s v="-"/>
    <s v="-"/>
    <s v="-"/>
    <n v="68"/>
    <n v="25"/>
    <n v="26"/>
    <n v="6"/>
    <n v="9"/>
    <n v="0"/>
    <n v="13"/>
    <n v="0"/>
    <s v="-"/>
    <s v="-"/>
    <m/>
    <m/>
    <m/>
    <m/>
    <m/>
    <m/>
    <m/>
    <m/>
    <n v="24"/>
  </r>
  <r>
    <x v="1"/>
    <x v="16"/>
    <x v="2"/>
    <x v="1"/>
    <x v="2"/>
    <n v="249"/>
    <n v="71"/>
    <n v="37"/>
    <s v="-"/>
    <n v="18"/>
    <s v="-"/>
    <s v="-"/>
    <s v="-"/>
    <s v="-"/>
    <s v="-"/>
    <n v="13"/>
    <n v="5"/>
    <n v="4"/>
    <n v="2"/>
    <n v="1"/>
    <n v="0"/>
    <n v="1"/>
    <n v="0"/>
    <s v="-"/>
    <s v="-"/>
    <m/>
    <m/>
    <m/>
    <m/>
    <m/>
    <m/>
    <m/>
    <m/>
    <n v="7"/>
  </r>
  <r>
    <x v="1"/>
    <x v="16"/>
    <x v="2"/>
    <x v="1"/>
    <x v="3"/>
    <n v="738"/>
    <n v="279"/>
    <n v="130"/>
    <s v="-"/>
    <n v="67"/>
    <s v="-"/>
    <s v="-"/>
    <s v="-"/>
    <s v="-"/>
    <s v="-"/>
    <n v="55"/>
    <n v="20"/>
    <n v="22"/>
    <n v="4"/>
    <n v="8"/>
    <n v="0"/>
    <n v="12"/>
    <n v="0"/>
    <s v="-"/>
    <s v="-"/>
    <m/>
    <m/>
    <m/>
    <m/>
    <m/>
    <m/>
    <m/>
    <m/>
    <n v="17"/>
  </r>
  <r>
    <x v="1"/>
    <x v="16"/>
    <x v="2"/>
    <x v="2"/>
    <x v="0"/>
    <n v="5"/>
    <n v="0"/>
    <n v="3"/>
    <s v="-"/>
    <n v="10"/>
    <s v="-"/>
    <s v="-"/>
    <s v="-"/>
    <s v="-"/>
    <s v="-"/>
    <n v="2"/>
    <n v="2"/>
    <n v="2"/>
    <n v="1"/>
    <n v="0"/>
    <n v="2"/>
    <n v="0"/>
    <n v="0"/>
    <s v="-"/>
    <s v="-"/>
    <m/>
    <m/>
    <m/>
    <m/>
    <m/>
    <m/>
    <m/>
    <m/>
    <n v="0"/>
  </r>
  <r>
    <x v="1"/>
    <x v="16"/>
    <x v="2"/>
    <x v="2"/>
    <x v="1"/>
    <n v="43"/>
    <n v="0"/>
    <n v="19"/>
    <s v="-"/>
    <n v="390"/>
    <s v="-"/>
    <s v="-"/>
    <s v="-"/>
    <s v="-"/>
    <s v="-"/>
    <n v="4"/>
    <n v="24"/>
    <n v="26"/>
    <n v="10"/>
    <n v="0"/>
    <n v="16"/>
    <n v="0"/>
    <n v="0"/>
    <s v="-"/>
    <s v="-"/>
    <m/>
    <m/>
    <m/>
    <m/>
    <m/>
    <m/>
    <m/>
    <m/>
    <n v="0"/>
  </r>
  <r>
    <x v="1"/>
    <x v="16"/>
    <x v="2"/>
    <x v="2"/>
    <x v="2"/>
    <n v="19"/>
    <n v="0"/>
    <n v="4"/>
    <s v="-"/>
    <n v="107"/>
    <s v="-"/>
    <s v="-"/>
    <s v="-"/>
    <s v="-"/>
    <s v="-"/>
    <n v="0"/>
    <n v="19"/>
    <n v="2"/>
    <n v="2"/>
    <n v="0"/>
    <n v="11"/>
    <n v="0"/>
    <n v="0"/>
    <s v="-"/>
    <s v="-"/>
    <m/>
    <m/>
    <m/>
    <m/>
    <m/>
    <m/>
    <m/>
    <m/>
    <n v="0"/>
  </r>
  <r>
    <x v="1"/>
    <x v="16"/>
    <x v="2"/>
    <x v="2"/>
    <x v="3"/>
    <n v="24"/>
    <n v="0"/>
    <n v="15"/>
    <s v="-"/>
    <n v="283"/>
    <s v="-"/>
    <s v="-"/>
    <s v="-"/>
    <s v="-"/>
    <s v="-"/>
    <n v="4"/>
    <n v="5"/>
    <n v="24"/>
    <n v="8"/>
    <n v="0"/>
    <n v="5"/>
    <n v="0"/>
    <n v="0"/>
    <s v="-"/>
    <s v="-"/>
    <m/>
    <m/>
    <m/>
    <m/>
    <m/>
    <m/>
    <m/>
    <m/>
    <n v="0"/>
  </r>
  <r>
    <x v="1"/>
    <x v="16"/>
    <x v="3"/>
    <x v="0"/>
    <x v="0"/>
    <n v="6"/>
    <n v="2"/>
    <n v="0"/>
    <s v="-"/>
    <n v="2"/>
    <s v="-"/>
    <s v="-"/>
    <s v="-"/>
    <s v="-"/>
    <s v="-"/>
    <n v="0"/>
    <n v="0"/>
    <n v="0"/>
    <n v="0"/>
    <n v="0"/>
    <n v="0"/>
    <n v="0"/>
    <n v="0"/>
    <s v="-"/>
    <s v="-"/>
    <m/>
    <m/>
    <m/>
    <m/>
    <m/>
    <m/>
    <m/>
    <m/>
    <n v="0"/>
  </r>
  <r>
    <x v="1"/>
    <x v="16"/>
    <x v="3"/>
    <x v="0"/>
    <x v="1"/>
    <n v="93"/>
    <n v="48"/>
    <n v="0"/>
    <s v="-"/>
    <n v="24"/>
    <s v="-"/>
    <s v="-"/>
    <s v="-"/>
    <s v="-"/>
    <s v="-"/>
    <n v="0"/>
    <n v="0"/>
    <n v="0"/>
    <n v="0"/>
    <n v="0"/>
    <n v="0"/>
    <n v="0"/>
    <n v="0"/>
    <s v="-"/>
    <s v="-"/>
    <m/>
    <m/>
    <m/>
    <m/>
    <m/>
    <m/>
    <m/>
    <m/>
    <n v="0"/>
  </r>
  <r>
    <x v="1"/>
    <x v="16"/>
    <x v="3"/>
    <x v="0"/>
    <x v="2"/>
    <n v="47"/>
    <n v="23"/>
    <n v="0"/>
    <s v="-"/>
    <n v="15"/>
    <s v="-"/>
    <s v="-"/>
    <s v="-"/>
    <s v="-"/>
    <s v="-"/>
    <n v="0"/>
    <n v="0"/>
    <n v="0"/>
    <n v="0"/>
    <n v="0"/>
    <n v="0"/>
    <n v="0"/>
    <n v="0"/>
    <s v="-"/>
    <s v="-"/>
    <m/>
    <m/>
    <m/>
    <m/>
    <m/>
    <m/>
    <m/>
    <m/>
    <n v="0"/>
  </r>
  <r>
    <x v="1"/>
    <x v="16"/>
    <x v="3"/>
    <x v="0"/>
    <x v="3"/>
    <n v="46"/>
    <n v="25"/>
    <n v="0"/>
    <s v="-"/>
    <n v="9"/>
    <s v="-"/>
    <s v="-"/>
    <s v="-"/>
    <s v="-"/>
    <s v="-"/>
    <n v="0"/>
    <n v="0"/>
    <n v="0"/>
    <n v="0"/>
    <n v="0"/>
    <n v="0"/>
    <n v="0"/>
    <n v="0"/>
    <s v="-"/>
    <s v="-"/>
    <m/>
    <m/>
    <m/>
    <m/>
    <m/>
    <m/>
    <m/>
    <m/>
    <n v="0"/>
  </r>
  <r>
    <x v="1"/>
    <x v="17"/>
    <x v="0"/>
    <x v="0"/>
    <x v="0"/>
    <n v="0"/>
    <n v="0"/>
    <n v="0"/>
    <s v="-"/>
    <n v="0"/>
    <s v="-"/>
    <s v="-"/>
    <s v="-"/>
    <s v="-"/>
    <s v="-"/>
    <n v="0"/>
    <n v="0"/>
    <n v="3"/>
    <n v="0"/>
    <n v="0"/>
    <n v="0"/>
    <n v="0"/>
    <n v="0"/>
    <s v="-"/>
    <s v="-"/>
    <m/>
    <m/>
    <m/>
    <m/>
    <m/>
    <m/>
    <m/>
    <m/>
    <n v="1"/>
  </r>
  <r>
    <x v="1"/>
    <x v="17"/>
    <x v="0"/>
    <x v="0"/>
    <x v="1"/>
    <n v="0"/>
    <n v="0"/>
    <n v="0"/>
    <s v="-"/>
    <n v="0"/>
    <s v="-"/>
    <s v="-"/>
    <s v="-"/>
    <s v="-"/>
    <s v="-"/>
    <n v="0"/>
    <n v="0"/>
    <n v="41"/>
    <n v="0"/>
    <n v="0"/>
    <n v="0"/>
    <n v="0"/>
    <n v="0"/>
    <s v="-"/>
    <s v="-"/>
    <m/>
    <m/>
    <m/>
    <m/>
    <m/>
    <m/>
    <m/>
    <m/>
    <n v="4"/>
  </r>
  <r>
    <x v="1"/>
    <x v="17"/>
    <x v="0"/>
    <x v="0"/>
    <x v="2"/>
    <n v="0"/>
    <n v="0"/>
    <n v="0"/>
    <s v="-"/>
    <n v="0"/>
    <s v="-"/>
    <s v="-"/>
    <s v="-"/>
    <s v="-"/>
    <s v="-"/>
    <n v="0"/>
    <n v="0"/>
    <n v="21"/>
    <n v="0"/>
    <n v="0"/>
    <n v="0"/>
    <n v="0"/>
    <n v="0"/>
    <s v="-"/>
    <s v="-"/>
    <m/>
    <m/>
    <m/>
    <m/>
    <m/>
    <m/>
    <m/>
    <m/>
    <n v="3"/>
  </r>
  <r>
    <x v="1"/>
    <x v="17"/>
    <x v="0"/>
    <x v="0"/>
    <x v="3"/>
    <n v="0"/>
    <n v="0"/>
    <n v="0"/>
    <s v="-"/>
    <n v="0"/>
    <s v="-"/>
    <s v="-"/>
    <s v="-"/>
    <s v="-"/>
    <s v="-"/>
    <n v="0"/>
    <n v="0"/>
    <n v="20"/>
    <n v="0"/>
    <n v="0"/>
    <n v="0"/>
    <n v="0"/>
    <n v="0"/>
    <s v="-"/>
    <s v="-"/>
    <m/>
    <m/>
    <m/>
    <m/>
    <m/>
    <m/>
    <m/>
    <m/>
    <n v="1"/>
  </r>
  <r>
    <x v="1"/>
    <x v="17"/>
    <x v="1"/>
    <x v="0"/>
    <x v="0"/>
    <n v="6"/>
    <n v="2"/>
    <n v="0"/>
    <s v="-"/>
    <n v="0"/>
    <s v="-"/>
    <s v="-"/>
    <s v="-"/>
    <s v="-"/>
    <s v="-"/>
    <n v="0"/>
    <n v="0"/>
    <n v="0"/>
    <n v="0"/>
    <n v="0"/>
    <n v="0"/>
    <n v="0"/>
    <n v="0"/>
    <s v="-"/>
    <s v="-"/>
    <m/>
    <m/>
    <m/>
    <m/>
    <m/>
    <m/>
    <m/>
    <m/>
    <n v="0"/>
  </r>
  <r>
    <x v="1"/>
    <x v="17"/>
    <x v="1"/>
    <x v="0"/>
    <x v="1"/>
    <n v="93"/>
    <n v="48"/>
    <n v="0"/>
    <s v="-"/>
    <n v="0"/>
    <s v="-"/>
    <s v="-"/>
    <s v="-"/>
    <s v="-"/>
    <s v="-"/>
    <n v="0"/>
    <n v="0"/>
    <n v="0"/>
    <n v="0"/>
    <n v="0"/>
    <n v="0"/>
    <n v="0"/>
    <n v="0"/>
    <s v="-"/>
    <s v="-"/>
    <m/>
    <m/>
    <m/>
    <m/>
    <m/>
    <m/>
    <m/>
    <m/>
    <n v="0"/>
  </r>
  <r>
    <x v="1"/>
    <x v="17"/>
    <x v="1"/>
    <x v="0"/>
    <x v="2"/>
    <n v="47"/>
    <n v="23"/>
    <n v="0"/>
    <s v="-"/>
    <n v="0"/>
    <s v="-"/>
    <s v="-"/>
    <s v="-"/>
    <s v="-"/>
    <s v="-"/>
    <n v="0"/>
    <n v="0"/>
    <n v="0"/>
    <n v="0"/>
    <n v="0"/>
    <n v="0"/>
    <n v="0"/>
    <n v="0"/>
    <s v="-"/>
    <s v="-"/>
    <m/>
    <m/>
    <m/>
    <m/>
    <m/>
    <m/>
    <m/>
    <m/>
    <n v="0"/>
  </r>
  <r>
    <x v="1"/>
    <x v="17"/>
    <x v="1"/>
    <x v="0"/>
    <x v="3"/>
    <n v="46"/>
    <n v="25"/>
    <n v="0"/>
    <s v="-"/>
    <n v="0"/>
    <s v="-"/>
    <s v="-"/>
    <s v="-"/>
    <s v="-"/>
    <s v="-"/>
    <n v="0"/>
    <n v="0"/>
    <n v="0"/>
    <n v="0"/>
    <n v="0"/>
    <n v="0"/>
    <n v="0"/>
    <n v="0"/>
    <s v="-"/>
    <s v="-"/>
    <m/>
    <m/>
    <m/>
    <m/>
    <m/>
    <m/>
    <m/>
    <m/>
    <n v="0"/>
  </r>
  <r>
    <x v="1"/>
    <x v="17"/>
    <x v="2"/>
    <x v="0"/>
    <x v="0"/>
    <n v="3"/>
    <n v="0"/>
    <n v="0"/>
    <s v="-"/>
    <n v="0"/>
    <s v="-"/>
    <s v="-"/>
    <s v="-"/>
    <s v="-"/>
    <s v="-"/>
    <n v="0"/>
    <n v="0"/>
    <n v="3"/>
    <n v="0"/>
    <n v="0"/>
    <n v="0"/>
    <n v="0"/>
    <n v="0"/>
    <s v="-"/>
    <s v="-"/>
    <m/>
    <m/>
    <m/>
    <m/>
    <m/>
    <m/>
    <m/>
    <m/>
    <n v="1"/>
  </r>
  <r>
    <x v="1"/>
    <x v="17"/>
    <x v="2"/>
    <x v="0"/>
    <x v="1"/>
    <n v="41"/>
    <n v="0"/>
    <n v="0"/>
    <s v="-"/>
    <n v="0"/>
    <s v="-"/>
    <s v="-"/>
    <s v="-"/>
    <s v="-"/>
    <s v="-"/>
    <n v="0"/>
    <n v="0"/>
    <n v="41"/>
    <n v="0"/>
    <n v="0"/>
    <n v="0"/>
    <n v="0"/>
    <n v="0"/>
    <s v="-"/>
    <s v="-"/>
    <m/>
    <m/>
    <m/>
    <m/>
    <m/>
    <m/>
    <m/>
    <m/>
    <n v="4"/>
  </r>
  <r>
    <x v="1"/>
    <x v="17"/>
    <x v="2"/>
    <x v="0"/>
    <x v="2"/>
    <n v="21"/>
    <n v="0"/>
    <n v="0"/>
    <s v="-"/>
    <n v="0"/>
    <s v="-"/>
    <s v="-"/>
    <s v="-"/>
    <s v="-"/>
    <s v="-"/>
    <n v="0"/>
    <n v="0"/>
    <n v="21"/>
    <n v="0"/>
    <n v="0"/>
    <n v="0"/>
    <n v="0"/>
    <n v="0"/>
    <s v="-"/>
    <s v="-"/>
    <m/>
    <m/>
    <m/>
    <m/>
    <m/>
    <m/>
    <m/>
    <m/>
    <n v="3"/>
  </r>
  <r>
    <x v="1"/>
    <x v="17"/>
    <x v="2"/>
    <x v="0"/>
    <x v="3"/>
    <n v="20"/>
    <n v="0"/>
    <n v="0"/>
    <s v="-"/>
    <n v="0"/>
    <s v="-"/>
    <s v="-"/>
    <s v="-"/>
    <s v="-"/>
    <s v="-"/>
    <n v="0"/>
    <n v="0"/>
    <n v="20"/>
    <n v="0"/>
    <n v="0"/>
    <n v="0"/>
    <n v="0"/>
    <n v="0"/>
    <s v="-"/>
    <s v="-"/>
    <m/>
    <m/>
    <m/>
    <m/>
    <m/>
    <m/>
    <m/>
    <m/>
    <n v="1"/>
  </r>
  <r>
    <x v="1"/>
    <x v="17"/>
    <x v="2"/>
    <x v="1"/>
    <x v="0"/>
    <n v="3"/>
    <n v="2"/>
    <n v="0"/>
    <s v="-"/>
    <n v="0"/>
    <s v="-"/>
    <s v="-"/>
    <s v="-"/>
    <s v="-"/>
    <s v="-"/>
    <n v="0"/>
    <n v="0"/>
    <n v="3"/>
    <n v="0"/>
    <n v="0"/>
    <n v="0"/>
    <n v="0"/>
    <n v="0"/>
    <s v="-"/>
    <s v="-"/>
    <m/>
    <m/>
    <m/>
    <m/>
    <m/>
    <m/>
    <m/>
    <m/>
    <n v="0"/>
  </r>
  <r>
    <x v="1"/>
    <x v="17"/>
    <x v="2"/>
    <x v="1"/>
    <x v="1"/>
    <n v="52"/>
    <n v="48"/>
    <n v="0"/>
    <s v="-"/>
    <n v="0"/>
    <s v="-"/>
    <s v="-"/>
    <s v="-"/>
    <s v="-"/>
    <s v="-"/>
    <n v="0"/>
    <n v="0"/>
    <n v="41"/>
    <n v="0"/>
    <n v="0"/>
    <n v="0"/>
    <n v="0"/>
    <n v="0"/>
    <s v="-"/>
    <s v="-"/>
    <m/>
    <m/>
    <m/>
    <m/>
    <m/>
    <m/>
    <m/>
    <m/>
    <n v="0"/>
  </r>
  <r>
    <x v="1"/>
    <x v="17"/>
    <x v="2"/>
    <x v="1"/>
    <x v="2"/>
    <n v="26"/>
    <n v="23"/>
    <n v="0"/>
    <s v="-"/>
    <n v="0"/>
    <s v="-"/>
    <s v="-"/>
    <s v="-"/>
    <s v="-"/>
    <s v="-"/>
    <n v="0"/>
    <n v="0"/>
    <n v="21"/>
    <n v="0"/>
    <n v="0"/>
    <n v="0"/>
    <n v="0"/>
    <n v="0"/>
    <s v="-"/>
    <s v="-"/>
    <m/>
    <m/>
    <m/>
    <m/>
    <m/>
    <m/>
    <m/>
    <m/>
    <n v="0"/>
  </r>
  <r>
    <x v="1"/>
    <x v="17"/>
    <x v="2"/>
    <x v="1"/>
    <x v="3"/>
    <n v="26"/>
    <n v="25"/>
    <n v="0"/>
    <s v="-"/>
    <n v="0"/>
    <s v="-"/>
    <s v="-"/>
    <s v="-"/>
    <s v="-"/>
    <s v="-"/>
    <n v="0"/>
    <n v="0"/>
    <n v="20"/>
    <n v="0"/>
    <n v="0"/>
    <n v="0"/>
    <n v="0"/>
    <n v="0"/>
    <s v="-"/>
    <s v="-"/>
    <m/>
    <m/>
    <m/>
    <m/>
    <m/>
    <m/>
    <m/>
    <m/>
    <n v="0"/>
  </r>
  <r>
    <x v="1"/>
    <x v="17"/>
    <x v="2"/>
    <x v="2"/>
    <x v="0"/>
    <n v="0"/>
    <n v="0"/>
    <n v="0"/>
    <s v="-"/>
    <n v="0"/>
    <s v="-"/>
    <s v="-"/>
    <s v="-"/>
    <s v="-"/>
    <s v="-"/>
    <n v="0"/>
    <n v="0"/>
    <n v="0"/>
    <n v="0"/>
    <n v="0"/>
    <n v="0"/>
    <n v="0"/>
    <n v="0"/>
    <s v="-"/>
    <s v="-"/>
    <m/>
    <m/>
    <m/>
    <m/>
    <m/>
    <m/>
    <m/>
    <m/>
    <n v="1"/>
  </r>
  <r>
    <x v="1"/>
    <x v="17"/>
    <x v="2"/>
    <x v="2"/>
    <x v="1"/>
    <n v="0"/>
    <n v="0"/>
    <n v="0"/>
    <s v="-"/>
    <n v="0"/>
    <s v="-"/>
    <s v="-"/>
    <s v="-"/>
    <s v="-"/>
    <s v="-"/>
    <n v="0"/>
    <n v="0"/>
    <n v="0"/>
    <n v="0"/>
    <n v="0"/>
    <n v="0"/>
    <n v="0"/>
    <n v="0"/>
    <s v="-"/>
    <s v="-"/>
    <m/>
    <m/>
    <m/>
    <m/>
    <m/>
    <m/>
    <m/>
    <m/>
    <n v="4"/>
  </r>
  <r>
    <x v="1"/>
    <x v="17"/>
    <x v="2"/>
    <x v="2"/>
    <x v="2"/>
    <n v="0"/>
    <n v="0"/>
    <n v="0"/>
    <s v="-"/>
    <n v="0"/>
    <s v="-"/>
    <s v="-"/>
    <s v="-"/>
    <s v="-"/>
    <s v="-"/>
    <n v="0"/>
    <n v="0"/>
    <n v="0"/>
    <n v="0"/>
    <n v="0"/>
    <n v="0"/>
    <n v="0"/>
    <n v="0"/>
    <s v="-"/>
    <s v="-"/>
    <m/>
    <m/>
    <m/>
    <m/>
    <m/>
    <m/>
    <m/>
    <m/>
    <n v="3"/>
  </r>
  <r>
    <x v="1"/>
    <x v="17"/>
    <x v="2"/>
    <x v="2"/>
    <x v="3"/>
    <n v="0"/>
    <n v="0"/>
    <n v="0"/>
    <s v="-"/>
    <n v="0"/>
    <s v="-"/>
    <s v="-"/>
    <s v="-"/>
    <s v="-"/>
    <s v="-"/>
    <n v="0"/>
    <n v="0"/>
    <n v="0"/>
    <n v="0"/>
    <n v="0"/>
    <n v="0"/>
    <n v="0"/>
    <n v="0"/>
    <s v="-"/>
    <s v="-"/>
    <m/>
    <m/>
    <m/>
    <m/>
    <m/>
    <m/>
    <m/>
    <m/>
    <n v="1"/>
  </r>
  <r>
    <x v="1"/>
    <x v="17"/>
    <x v="3"/>
    <x v="0"/>
    <x v="0"/>
    <n v="120"/>
    <n v="55"/>
    <n v="18"/>
    <s v="-"/>
    <n v="0"/>
    <s v="-"/>
    <s v="-"/>
    <s v="-"/>
    <s v="-"/>
    <s v="-"/>
    <n v="0"/>
    <n v="0"/>
    <n v="0"/>
    <n v="0"/>
    <n v="0"/>
    <n v="0"/>
    <n v="0"/>
    <n v="0"/>
    <s v="-"/>
    <s v="-"/>
    <m/>
    <m/>
    <m/>
    <m/>
    <m/>
    <m/>
    <m/>
    <m/>
    <n v="0"/>
  </r>
  <r>
    <x v="1"/>
    <x v="17"/>
    <x v="3"/>
    <x v="0"/>
    <x v="1"/>
    <n v="1390"/>
    <n v="740"/>
    <n v="350"/>
    <s v="-"/>
    <n v="0"/>
    <s v="-"/>
    <s v="-"/>
    <s v="-"/>
    <s v="-"/>
    <s v="-"/>
    <n v="0"/>
    <n v="0"/>
    <n v="0"/>
    <n v="0"/>
    <n v="0"/>
    <n v="0"/>
    <n v="0"/>
    <n v="0"/>
    <s v="-"/>
    <s v="-"/>
    <m/>
    <m/>
    <m/>
    <m/>
    <m/>
    <m/>
    <m/>
    <m/>
    <n v="0"/>
  </r>
  <r>
    <x v="1"/>
    <x v="17"/>
    <x v="3"/>
    <x v="0"/>
    <x v="2"/>
    <n v="1035"/>
    <n v="550"/>
    <n v="282"/>
    <s v="-"/>
    <n v="0"/>
    <s v="-"/>
    <s v="-"/>
    <s v="-"/>
    <s v="-"/>
    <s v="-"/>
    <n v="0"/>
    <n v="0"/>
    <n v="0"/>
    <n v="0"/>
    <n v="0"/>
    <n v="0"/>
    <n v="0"/>
    <n v="0"/>
    <s v="-"/>
    <s v="-"/>
    <m/>
    <m/>
    <m/>
    <m/>
    <m/>
    <m/>
    <m/>
    <m/>
    <n v="0"/>
  </r>
  <r>
    <x v="1"/>
    <x v="17"/>
    <x v="3"/>
    <x v="0"/>
    <x v="3"/>
    <n v="355"/>
    <n v="190"/>
    <n v="68"/>
    <s v="-"/>
    <n v="0"/>
    <s v="-"/>
    <s v="-"/>
    <s v="-"/>
    <s v="-"/>
    <s v="-"/>
    <n v="0"/>
    <n v="0"/>
    <n v="0"/>
    <n v="0"/>
    <n v="0"/>
    <n v="0"/>
    <n v="0"/>
    <n v="0"/>
    <s v="-"/>
    <s v="-"/>
    <m/>
    <m/>
    <m/>
    <m/>
    <m/>
    <m/>
    <m/>
    <m/>
    <n v="0"/>
  </r>
  <r>
    <x v="1"/>
    <x v="18"/>
    <x v="0"/>
    <x v="0"/>
    <x v="0"/>
    <n v="23"/>
    <n v="7"/>
    <n v="2"/>
    <s v="-"/>
    <n v="25"/>
    <s v="-"/>
    <s v="-"/>
    <s v="-"/>
    <s v="-"/>
    <s v="-"/>
    <n v="4"/>
    <n v="3"/>
    <n v="5"/>
    <n v="4"/>
    <n v="2"/>
    <n v="3"/>
    <n v="0"/>
    <n v="0"/>
    <s v="-"/>
    <s v="-"/>
    <m/>
    <m/>
    <m/>
    <m/>
    <m/>
    <m/>
    <m/>
    <m/>
    <n v="1"/>
  </r>
  <r>
    <x v="1"/>
    <x v="18"/>
    <x v="0"/>
    <x v="0"/>
    <x v="1"/>
    <n v="51"/>
    <n v="21"/>
    <n v="5"/>
    <s v="-"/>
    <n v="192"/>
    <s v="-"/>
    <s v="-"/>
    <s v="-"/>
    <s v="-"/>
    <s v="-"/>
    <n v="11"/>
    <n v="7"/>
    <n v="35"/>
    <n v="27"/>
    <n v="2"/>
    <n v="10"/>
    <n v="0"/>
    <n v="0"/>
    <s v="-"/>
    <s v="-"/>
    <m/>
    <m/>
    <m/>
    <m/>
    <m/>
    <m/>
    <m/>
    <m/>
    <n v="16"/>
  </r>
  <r>
    <x v="1"/>
    <x v="18"/>
    <x v="0"/>
    <x v="0"/>
    <x v="2"/>
    <n v="41"/>
    <n v="17"/>
    <n v="4"/>
    <s v="-"/>
    <n v="112"/>
    <s v="-"/>
    <s v="-"/>
    <s v="-"/>
    <s v="-"/>
    <s v="-"/>
    <n v="9"/>
    <n v="4"/>
    <n v="33"/>
    <n v="23"/>
    <n v="1"/>
    <n v="6"/>
    <n v="0"/>
    <n v="0"/>
    <s v="-"/>
    <s v="-"/>
    <m/>
    <m/>
    <m/>
    <m/>
    <m/>
    <m/>
    <m/>
    <m/>
    <n v="15"/>
  </r>
  <r>
    <x v="1"/>
    <x v="18"/>
    <x v="0"/>
    <x v="0"/>
    <x v="3"/>
    <n v="10"/>
    <n v="4"/>
    <n v="1"/>
    <s v="-"/>
    <n v="80"/>
    <s v="-"/>
    <s v="-"/>
    <s v="-"/>
    <s v="-"/>
    <s v="-"/>
    <n v="2"/>
    <n v="3"/>
    <n v="2"/>
    <n v="4"/>
    <n v="1"/>
    <n v="4"/>
    <n v="0"/>
    <n v="0"/>
    <s v="-"/>
    <s v="-"/>
    <m/>
    <m/>
    <m/>
    <m/>
    <m/>
    <m/>
    <m/>
    <m/>
    <n v="1"/>
  </r>
  <r>
    <x v="1"/>
    <x v="18"/>
    <x v="1"/>
    <x v="0"/>
    <x v="0"/>
    <n v="91"/>
    <n v="47"/>
    <n v="14"/>
    <s v="-"/>
    <n v="6"/>
    <s v="-"/>
    <s v="-"/>
    <s v="-"/>
    <s v="-"/>
    <s v="-"/>
    <n v="4"/>
    <n v="0"/>
    <n v="1"/>
    <n v="1"/>
    <n v="1"/>
    <n v="1"/>
    <n v="0"/>
    <n v="0"/>
    <s v="-"/>
    <s v="-"/>
    <m/>
    <m/>
    <m/>
    <m/>
    <m/>
    <m/>
    <m/>
    <m/>
    <n v="0"/>
  </r>
  <r>
    <x v="1"/>
    <x v="18"/>
    <x v="1"/>
    <x v="0"/>
    <x v="1"/>
    <n v="1329"/>
    <n v="718"/>
    <n v="340"/>
    <s v="-"/>
    <n v="8"/>
    <s v="-"/>
    <s v="-"/>
    <s v="-"/>
    <s v="-"/>
    <s v="-"/>
    <n v="11"/>
    <n v="0"/>
    <n v="1"/>
    <n v="2"/>
    <n v="1"/>
    <n v="2"/>
    <n v="0"/>
    <n v="0"/>
    <s v="-"/>
    <s v="-"/>
    <m/>
    <m/>
    <m/>
    <m/>
    <m/>
    <m/>
    <m/>
    <m/>
    <n v="0"/>
  </r>
  <r>
    <x v="1"/>
    <x v="18"/>
    <x v="1"/>
    <x v="0"/>
    <x v="2"/>
    <n v="993"/>
    <n v="533"/>
    <n v="278"/>
    <s v="-"/>
    <n v="6"/>
    <s v="-"/>
    <s v="-"/>
    <s v="-"/>
    <s v="-"/>
    <s v="-"/>
    <n v="9"/>
    <n v="0"/>
    <n v="1"/>
    <n v="2"/>
    <n v="1"/>
    <n v="1"/>
    <n v="0"/>
    <n v="0"/>
    <s v="-"/>
    <s v="-"/>
    <m/>
    <m/>
    <m/>
    <m/>
    <m/>
    <m/>
    <m/>
    <m/>
    <n v="0"/>
  </r>
  <r>
    <x v="1"/>
    <x v="18"/>
    <x v="1"/>
    <x v="0"/>
    <x v="3"/>
    <n v="336"/>
    <n v="185"/>
    <n v="62"/>
    <s v="-"/>
    <n v="2"/>
    <s v="-"/>
    <s v="-"/>
    <s v="-"/>
    <s v="-"/>
    <s v="-"/>
    <n v="2"/>
    <n v="0"/>
    <n v="0"/>
    <n v="0"/>
    <n v="0"/>
    <n v="1"/>
    <n v="0"/>
    <n v="0"/>
    <s v="-"/>
    <s v="-"/>
    <m/>
    <m/>
    <m/>
    <m/>
    <m/>
    <m/>
    <m/>
    <m/>
    <n v="0"/>
  </r>
  <r>
    <x v="1"/>
    <x v="18"/>
    <x v="2"/>
    <x v="0"/>
    <x v="0"/>
    <n v="65"/>
    <n v="27"/>
    <n v="14"/>
    <s v="-"/>
    <n v="17"/>
    <s v="-"/>
    <s v="-"/>
    <s v="-"/>
    <s v="-"/>
    <s v="-"/>
    <n v="0"/>
    <n v="3"/>
    <n v="4"/>
    <n v="3"/>
    <n v="0"/>
    <n v="2"/>
    <n v="0"/>
    <n v="0"/>
    <s v="-"/>
    <s v="-"/>
    <m/>
    <m/>
    <m/>
    <m/>
    <m/>
    <m/>
    <m/>
    <m/>
    <n v="1"/>
  </r>
  <r>
    <x v="1"/>
    <x v="18"/>
    <x v="2"/>
    <x v="0"/>
    <x v="1"/>
    <n v="1079"/>
    <n v="479"/>
    <n v="340"/>
    <s v="-"/>
    <n v="181"/>
    <s v="-"/>
    <s v="-"/>
    <s v="-"/>
    <s v="-"/>
    <s v="-"/>
    <n v="0"/>
    <n v="7"/>
    <n v="34"/>
    <n v="25"/>
    <n v="0"/>
    <n v="8"/>
    <n v="0"/>
    <n v="0"/>
    <s v="-"/>
    <s v="-"/>
    <m/>
    <m/>
    <m/>
    <m/>
    <m/>
    <m/>
    <m/>
    <m/>
    <n v="16"/>
  </r>
  <r>
    <x v="1"/>
    <x v="18"/>
    <x v="2"/>
    <x v="0"/>
    <x v="2"/>
    <n v="823"/>
    <n v="372"/>
    <n v="278"/>
    <s v="-"/>
    <n v="105"/>
    <s v="-"/>
    <s v="-"/>
    <s v="-"/>
    <s v="-"/>
    <s v="-"/>
    <n v="0"/>
    <n v="4"/>
    <n v="32"/>
    <n v="21"/>
    <n v="0"/>
    <n v="5"/>
    <n v="0"/>
    <n v="0"/>
    <s v="-"/>
    <s v="-"/>
    <m/>
    <m/>
    <m/>
    <m/>
    <m/>
    <m/>
    <m/>
    <m/>
    <n v="15"/>
  </r>
  <r>
    <x v="1"/>
    <x v="18"/>
    <x v="2"/>
    <x v="0"/>
    <x v="3"/>
    <n v="256"/>
    <n v="107"/>
    <n v="62"/>
    <s v="-"/>
    <n v="76"/>
    <s v="-"/>
    <s v="-"/>
    <s v="-"/>
    <s v="-"/>
    <s v="-"/>
    <n v="0"/>
    <n v="3"/>
    <n v="2"/>
    <n v="4"/>
    <n v="0"/>
    <n v="3"/>
    <n v="0"/>
    <n v="0"/>
    <s v="-"/>
    <s v="-"/>
    <m/>
    <m/>
    <m/>
    <m/>
    <m/>
    <m/>
    <m/>
    <m/>
    <n v="1"/>
  </r>
  <r>
    <x v="1"/>
    <x v="18"/>
    <x v="2"/>
    <x v="1"/>
    <x v="0"/>
    <n v="26"/>
    <n v="20"/>
    <n v="0"/>
    <s v="-"/>
    <n v="13"/>
    <s v="-"/>
    <s v="-"/>
    <s v="-"/>
    <s v="-"/>
    <s v="-"/>
    <n v="0"/>
    <n v="2"/>
    <n v="4"/>
    <n v="3"/>
    <n v="0"/>
    <n v="1"/>
    <n v="0"/>
    <n v="0"/>
    <s v="-"/>
    <s v="-"/>
    <m/>
    <m/>
    <m/>
    <m/>
    <m/>
    <m/>
    <m/>
    <m/>
    <n v="1"/>
  </r>
  <r>
    <x v="1"/>
    <x v="18"/>
    <x v="2"/>
    <x v="1"/>
    <x v="1"/>
    <n v="250"/>
    <n v="239"/>
    <n v="0"/>
    <s v="-"/>
    <n v="172"/>
    <s v="-"/>
    <s v="-"/>
    <s v="-"/>
    <s v="-"/>
    <s v="-"/>
    <n v="0"/>
    <n v="6"/>
    <n v="34"/>
    <n v="25"/>
    <n v="0"/>
    <n v="7"/>
    <n v="0"/>
    <n v="0"/>
    <s v="-"/>
    <s v="-"/>
    <m/>
    <m/>
    <m/>
    <m/>
    <m/>
    <m/>
    <m/>
    <m/>
    <n v="16"/>
  </r>
  <r>
    <x v="1"/>
    <x v="18"/>
    <x v="2"/>
    <x v="1"/>
    <x v="2"/>
    <n v="170"/>
    <n v="161"/>
    <n v="0"/>
    <s v="-"/>
    <n v="96"/>
    <s v="-"/>
    <s v="-"/>
    <s v="-"/>
    <s v="-"/>
    <s v="-"/>
    <n v="0"/>
    <n v="4"/>
    <n v="32"/>
    <n v="21"/>
    <n v="0"/>
    <n v="5"/>
    <n v="0"/>
    <n v="0"/>
    <s v="-"/>
    <s v="-"/>
    <m/>
    <m/>
    <m/>
    <m/>
    <m/>
    <m/>
    <m/>
    <m/>
    <n v="15"/>
  </r>
  <r>
    <x v="1"/>
    <x v="18"/>
    <x v="2"/>
    <x v="1"/>
    <x v="3"/>
    <n v="80"/>
    <n v="78"/>
    <n v="0"/>
    <s v="-"/>
    <n v="76"/>
    <s v="-"/>
    <s v="-"/>
    <s v="-"/>
    <s v="-"/>
    <s v="-"/>
    <n v="0"/>
    <n v="2"/>
    <n v="2"/>
    <n v="4"/>
    <n v="0"/>
    <n v="2"/>
    <n v="0"/>
    <n v="0"/>
    <s v="-"/>
    <s v="-"/>
    <m/>
    <m/>
    <m/>
    <m/>
    <m/>
    <m/>
    <m/>
    <m/>
    <n v="1"/>
  </r>
  <r>
    <x v="1"/>
    <x v="18"/>
    <x v="2"/>
    <x v="2"/>
    <x v="0"/>
    <n v="6"/>
    <n v="1"/>
    <n v="2"/>
    <s v="-"/>
    <n v="4"/>
    <s v="-"/>
    <s v="-"/>
    <s v="-"/>
    <s v="-"/>
    <s v="-"/>
    <n v="0"/>
    <n v="1"/>
    <n v="0"/>
    <n v="0"/>
    <n v="0"/>
    <n v="1"/>
    <n v="0"/>
    <n v="0"/>
    <s v="-"/>
    <s v="-"/>
    <m/>
    <m/>
    <m/>
    <m/>
    <m/>
    <m/>
    <m/>
    <m/>
    <n v="0"/>
  </r>
  <r>
    <x v="1"/>
    <x v="18"/>
    <x v="2"/>
    <x v="2"/>
    <x v="1"/>
    <n v="10"/>
    <n v="1"/>
    <n v="5"/>
    <s v="-"/>
    <n v="9"/>
    <s v="-"/>
    <s v="-"/>
    <s v="-"/>
    <s v="-"/>
    <s v="-"/>
    <n v="0"/>
    <n v="1"/>
    <n v="0"/>
    <n v="0"/>
    <n v="0"/>
    <n v="1"/>
    <n v="0"/>
    <n v="0"/>
    <s v="-"/>
    <s v="-"/>
    <m/>
    <m/>
    <m/>
    <m/>
    <m/>
    <m/>
    <m/>
    <m/>
    <n v="0"/>
  </r>
  <r>
    <x v="1"/>
    <x v="18"/>
    <x v="2"/>
    <x v="2"/>
    <x v="2"/>
    <n v="1"/>
    <n v="0"/>
    <n v="0"/>
    <s v="-"/>
    <n v="9"/>
    <s v="-"/>
    <s v="-"/>
    <s v="-"/>
    <s v="-"/>
    <s v="-"/>
    <n v="0"/>
    <n v="0"/>
    <n v="0"/>
    <n v="0"/>
    <n v="0"/>
    <n v="0"/>
    <n v="0"/>
    <n v="0"/>
    <s v="-"/>
    <s v="-"/>
    <m/>
    <m/>
    <m/>
    <m/>
    <m/>
    <m/>
    <m/>
    <m/>
    <n v="0"/>
  </r>
  <r>
    <x v="1"/>
    <x v="18"/>
    <x v="2"/>
    <x v="2"/>
    <x v="3"/>
    <n v="9"/>
    <n v="1"/>
    <n v="5"/>
    <s v="-"/>
    <n v="0"/>
    <s v="-"/>
    <s v="-"/>
    <s v="-"/>
    <s v="-"/>
    <s v="-"/>
    <n v="0"/>
    <n v="1"/>
    <n v="0"/>
    <n v="0"/>
    <n v="0"/>
    <n v="1"/>
    <n v="0"/>
    <n v="0"/>
    <s v="-"/>
    <s v="-"/>
    <m/>
    <m/>
    <m/>
    <m/>
    <m/>
    <m/>
    <m/>
    <m/>
    <n v="0"/>
  </r>
  <r>
    <x v="1"/>
    <x v="18"/>
    <x v="3"/>
    <x v="0"/>
    <x v="0"/>
    <s v="-"/>
    <s v="-"/>
    <s v="-"/>
    <s v="-"/>
    <n v="2"/>
    <s v="-"/>
    <s v="-"/>
    <s v="-"/>
    <s v="-"/>
    <s v="-"/>
    <n v="0"/>
    <n v="0"/>
    <n v="0"/>
    <n v="0"/>
    <n v="1"/>
    <n v="0"/>
    <n v="0"/>
    <n v="0"/>
    <s v="-"/>
    <s v="-"/>
    <m/>
    <m/>
    <m/>
    <m/>
    <m/>
    <m/>
    <m/>
    <m/>
    <n v="0"/>
  </r>
  <r>
    <x v="1"/>
    <x v="18"/>
    <x v="3"/>
    <x v="0"/>
    <x v="1"/>
    <s v="-"/>
    <s v="-"/>
    <s v="-"/>
    <s v="-"/>
    <n v="3"/>
    <s v="-"/>
    <s v="-"/>
    <s v="-"/>
    <s v="-"/>
    <s v="-"/>
    <n v="0"/>
    <n v="0"/>
    <n v="0"/>
    <n v="0"/>
    <n v="1"/>
    <n v="0"/>
    <n v="0"/>
    <n v="0"/>
    <s v="-"/>
    <s v="-"/>
    <m/>
    <m/>
    <m/>
    <m/>
    <m/>
    <m/>
    <m/>
    <m/>
    <n v="0"/>
  </r>
  <r>
    <x v="1"/>
    <x v="18"/>
    <x v="3"/>
    <x v="0"/>
    <x v="2"/>
    <s v="-"/>
    <s v="-"/>
    <s v="-"/>
    <s v="-"/>
    <n v="1"/>
    <s v="-"/>
    <s v="-"/>
    <s v="-"/>
    <s v="-"/>
    <s v="-"/>
    <n v="0"/>
    <n v="0"/>
    <n v="0"/>
    <n v="0"/>
    <n v="0"/>
    <n v="0"/>
    <n v="0"/>
    <n v="0"/>
    <s v="-"/>
    <s v="-"/>
    <m/>
    <m/>
    <m/>
    <m/>
    <m/>
    <m/>
    <m/>
    <m/>
    <n v="0"/>
  </r>
  <r>
    <x v="1"/>
    <x v="18"/>
    <x v="3"/>
    <x v="0"/>
    <x v="3"/>
    <s v="-"/>
    <s v="-"/>
    <s v="-"/>
    <s v="-"/>
    <n v="2"/>
    <s v="-"/>
    <s v="-"/>
    <s v="-"/>
    <s v="-"/>
    <s v="-"/>
    <n v="0"/>
    <n v="0"/>
    <n v="0"/>
    <n v="0"/>
    <n v="1"/>
    <n v="0"/>
    <n v="0"/>
    <n v="0"/>
    <s v="-"/>
    <s v="-"/>
    <m/>
    <m/>
    <m/>
    <m/>
    <m/>
    <m/>
    <m/>
    <m/>
    <n v="0"/>
  </r>
  <r>
    <x v="2"/>
    <x v="0"/>
    <x v="0"/>
    <x v="0"/>
    <x v="0"/>
    <n v="1834"/>
    <n v="630"/>
    <n v="340"/>
    <s v="-"/>
    <n v="382"/>
    <s v="-"/>
    <s v="-"/>
    <s v="-"/>
    <s v="-"/>
    <s v="-"/>
    <n v="49"/>
    <n v="51"/>
    <n v="55"/>
    <n v="56"/>
    <n v="53"/>
    <n v="43"/>
    <n v="44"/>
    <n v="40"/>
    <n v="41"/>
    <n v="32"/>
    <m/>
    <m/>
    <m/>
    <m/>
    <m/>
    <m/>
    <m/>
    <m/>
    <n v="18"/>
  </r>
  <r>
    <x v="2"/>
    <x v="0"/>
    <x v="0"/>
    <x v="0"/>
    <x v="1"/>
    <n v="21438"/>
    <n v="10924"/>
    <n v="2443"/>
    <s v="-"/>
    <n v="4304"/>
    <s v="-"/>
    <s v="-"/>
    <s v="-"/>
    <s v="-"/>
    <s v="-"/>
    <n v="353"/>
    <n v="451"/>
    <n v="693"/>
    <n v="479"/>
    <n v="316"/>
    <n v="236"/>
    <n v="346"/>
    <n v="285"/>
    <n v="325"/>
    <n v="191"/>
    <m/>
    <m/>
    <m/>
    <m/>
    <m/>
    <m/>
    <m/>
    <m/>
    <n v="92"/>
  </r>
  <r>
    <x v="2"/>
    <x v="0"/>
    <x v="0"/>
    <x v="0"/>
    <x v="2"/>
    <n v="13764"/>
    <n v="7945"/>
    <n v="1478"/>
    <s v="-"/>
    <n v="2307"/>
    <s v="-"/>
    <s v="-"/>
    <s v="-"/>
    <s v="-"/>
    <s v="-"/>
    <n v="171"/>
    <n v="342"/>
    <n v="322"/>
    <n v="253"/>
    <n v="159"/>
    <n v="109"/>
    <n v="206"/>
    <n v="156"/>
    <n v="185"/>
    <n v="74"/>
    <m/>
    <m/>
    <m/>
    <m/>
    <m/>
    <m/>
    <m/>
    <m/>
    <n v="57"/>
  </r>
  <r>
    <x v="2"/>
    <x v="0"/>
    <x v="0"/>
    <x v="0"/>
    <x v="3"/>
    <n v="7674"/>
    <n v="2979"/>
    <n v="965"/>
    <s v="-"/>
    <n v="1997"/>
    <s v="-"/>
    <s v="-"/>
    <s v="-"/>
    <s v="-"/>
    <s v="-"/>
    <n v="182"/>
    <n v="109"/>
    <n v="371"/>
    <n v="226"/>
    <n v="157"/>
    <n v="127"/>
    <n v="140"/>
    <n v="129"/>
    <n v="140"/>
    <n v="117"/>
    <m/>
    <m/>
    <m/>
    <m/>
    <m/>
    <m/>
    <m/>
    <m/>
    <n v="35"/>
  </r>
  <r>
    <x v="2"/>
    <x v="0"/>
    <x v="1"/>
    <x v="0"/>
    <x v="0"/>
    <n v="675"/>
    <n v="242"/>
    <n v="136"/>
    <s v="-"/>
    <n v="123"/>
    <s v="-"/>
    <s v="-"/>
    <s v="-"/>
    <s v="-"/>
    <s v="-"/>
    <n v="18"/>
    <n v="15"/>
    <n v="18"/>
    <n v="20"/>
    <n v="22"/>
    <n v="17"/>
    <n v="15"/>
    <n v="18"/>
    <n v="12"/>
    <n v="15"/>
    <m/>
    <m/>
    <m/>
    <m/>
    <m/>
    <m/>
    <m/>
    <m/>
    <n v="4"/>
  </r>
  <r>
    <x v="2"/>
    <x v="0"/>
    <x v="1"/>
    <x v="0"/>
    <x v="1"/>
    <n v="1742"/>
    <n v="513"/>
    <n v="334"/>
    <s v="-"/>
    <n v="294"/>
    <s v="-"/>
    <s v="-"/>
    <s v="-"/>
    <s v="-"/>
    <s v="-"/>
    <n v="42"/>
    <n v="52"/>
    <n v="46"/>
    <n v="99"/>
    <n v="82"/>
    <n v="30"/>
    <n v="40"/>
    <n v="80"/>
    <n v="22"/>
    <n v="97"/>
    <m/>
    <m/>
    <m/>
    <m/>
    <m/>
    <m/>
    <m/>
    <m/>
    <n v="11"/>
  </r>
  <r>
    <x v="2"/>
    <x v="0"/>
    <x v="1"/>
    <x v="0"/>
    <x v="2"/>
    <n v="772"/>
    <n v="255"/>
    <n v="132"/>
    <s v="-"/>
    <n v="117"/>
    <s v="-"/>
    <s v="-"/>
    <s v="-"/>
    <s v="-"/>
    <s v="-"/>
    <n v="17"/>
    <n v="31"/>
    <n v="15"/>
    <n v="43"/>
    <n v="33"/>
    <n v="11"/>
    <n v="13"/>
    <n v="57"/>
    <n v="13"/>
    <n v="30"/>
    <m/>
    <m/>
    <m/>
    <m/>
    <m/>
    <m/>
    <m/>
    <m/>
    <n v="5"/>
  </r>
  <r>
    <x v="2"/>
    <x v="0"/>
    <x v="1"/>
    <x v="0"/>
    <x v="3"/>
    <n v="970"/>
    <n v="258"/>
    <n v="202"/>
    <s v="-"/>
    <n v="177"/>
    <s v="-"/>
    <s v="-"/>
    <s v="-"/>
    <s v="-"/>
    <s v="-"/>
    <n v="25"/>
    <n v="21"/>
    <n v="31"/>
    <n v="56"/>
    <n v="49"/>
    <n v="19"/>
    <n v="27"/>
    <n v="23"/>
    <n v="9"/>
    <n v="67"/>
    <m/>
    <m/>
    <m/>
    <m/>
    <m/>
    <m/>
    <m/>
    <m/>
    <n v="6"/>
  </r>
  <r>
    <x v="2"/>
    <x v="0"/>
    <x v="2"/>
    <x v="0"/>
    <x v="0"/>
    <n v="1149"/>
    <n v="387"/>
    <n v="202"/>
    <s v="-"/>
    <n v="257"/>
    <s v="-"/>
    <s v="-"/>
    <s v="-"/>
    <s v="-"/>
    <s v="-"/>
    <n v="31"/>
    <n v="36"/>
    <n v="37"/>
    <n v="36"/>
    <n v="29"/>
    <n v="24"/>
    <n v="29"/>
    <n v="21"/>
    <n v="29"/>
    <n v="17"/>
    <m/>
    <m/>
    <m/>
    <m/>
    <m/>
    <m/>
    <m/>
    <m/>
    <n v="14"/>
  </r>
  <r>
    <x v="2"/>
    <x v="0"/>
    <x v="2"/>
    <x v="0"/>
    <x v="1"/>
    <n v="19654"/>
    <n v="10410"/>
    <n v="2103"/>
    <s v="-"/>
    <n v="4002"/>
    <s v="-"/>
    <s v="-"/>
    <s v="-"/>
    <s v="-"/>
    <s v="-"/>
    <n v="311"/>
    <n v="399"/>
    <n v="647"/>
    <n v="380"/>
    <n v="227"/>
    <n v="192"/>
    <n v="306"/>
    <n v="199"/>
    <n v="303"/>
    <n v="94"/>
    <m/>
    <m/>
    <m/>
    <m/>
    <m/>
    <m/>
    <m/>
    <m/>
    <n v="81"/>
  </r>
  <r>
    <x v="2"/>
    <x v="0"/>
    <x v="2"/>
    <x v="0"/>
    <x v="2"/>
    <n v="12992"/>
    <n v="7690"/>
    <n v="1346"/>
    <s v="-"/>
    <n v="2190"/>
    <s v="-"/>
    <s v="-"/>
    <s v="-"/>
    <s v="-"/>
    <s v="-"/>
    <n v="154"/>
    <n v="311"/>
    <n v="307"/>
    <n v="210"/>
    <n v="126"/>
    <n v="98"/>
    <n v="193"/>
    <n v="99"/>
    <n v="172"/>
    <n v="44"/>
    <m/>
    <m/>
    <m/>
    <m/>
    <m/>
    <m/>
    <m/>
    <m/>
    <n v="52"/>
  </r>
  <r>
    <x v="2"/>
    <x v="0"/>
    <x v="2"/>
    <x v="0"/>
    <x v="3"/>
    <n v="6662"/>
    <n v="2720"/>
    <n v="757"/>
    <s v="-"/>
    <n v="1812"/>
    <s v="-"/>
    <s v="-"/>
    <s v="-"/>
    <s v="-"/>
    <s v="-"/>
    <n v="157"/>
    <n v="88"/>
    <n v="340"/>
    <n v="170"/>
    <n v="101"/>
    <n v="94"/>
    <n v="113"/>
    <n v="100"/>
    <n v="131"/>
    <n v="50"/>
    <m/>
    <m/>
    <m/>
    <m/>
    <m/>
    <m/>
    <m/>
    <m/>
    <n v="29"/>
  </r>
  <r>
    <x v="2"/>
    <x v="0"/>
    <x v="2"/>
    <x v="1"/>
    <x v="0"/>
    <n v="1069"/>
    <n v="354"/>
    <n v="199"/>
    <s v="-"/>
    <n v="233"/>
    <s v="-"/>
    <s v="-"/>
    <s v="-"/>
    <s v="-"/>
    <s v="-"/>
    <n v="27"/>
    <n v="32"/>
    <n v="34"/>
    <n v="33"/>
    <n v="29"/>
    <n v="23"/>
    <n v="28"/>
    <n v="18"/>
    <n v="28"/>
    <n v="17"/>
    <m/>
    <m/>
    <m/>
    <m/>
    <m/>
    <m/>
    <m/>
    <m/>
    <n v="14"/>
  </r>
  <r>
    <x v="2"/>
    <x v="0"/>
    <x v="2"/>
    <x v="1"/>
    <x v="1"/>
    <n v="18070"/>
    <n v="9642"/>
    <n v="1928"/>
    <s v="-"/>
    <n v="3534"/>
    <s v="-"/>
    <s v="-"/>
    <s v="-"/>
    <s v="-"/>
    <s v="-"/>
    <n v="275"/>
    <n v="371"/>
    <n v="614"/>
    <n v="351"/>
    <n v="227"/>
    <n v="185"/>
    <n v="299"/>
    <n v="176"/>
    <n v="293"/>
    <n v="94"/>
    <m/>
    <m/>
    <m/>
    <m/>
    <m/>
    <m/>
    <m/>
    <m/>
    <n v="81"/>
  </r>
  <r>
    <x v="2"/>
    <x v="0"/>
    <x v="2"/>
    <x v="1"/>
    <x v="2"/>
    <n v="12525"/>
    <n v="7426"/>
    <n v="1318"/>
    <s v="-"/>
    <n v="2068"/>
    <s v="-"/>
    <s v="-"/>
    <s v="-"/>
    <s v="-"/>
    <s v="-"/>
    <n v="145"/>
    <n v="291"/>
    <n v="304"/>
    <n v="202"/>
    <n v="126"/>
    <n v="95"/>
    <n v="191"/>
    <n v="95"/>
    <n v="168"/>
    <n v="44"/>
    <m/>
    <m/>
    <m/>
    <m/>
    <m/>
    <m/>
    <m/>
    <m/>
    <n v="52"/>
  </r>
  <r>
    <x v="2"/>
    <x v="0"/>
    <x v="2"/>
    <x v="1"/>
    <x v="3"/>
    <n v="5545"/>
    <n v="2216"/>
    <n v="610"/>
    <s v="-"/>
    <n v="1466"/>
    <s v="-"/>
    <s v="-"/>
    <s v="-"/>
    <s v="-"/>
    <s v="-"/>
    <n v="130"/>
    <n v="80"/>
    <n v="310"/>
    <n v="149"/>
    <n v="101"/>
    <n v="90"/>
    <n v="108"/>
    <n v="81"/>
    <n v="125"/>
    <n v="50"/>
    <m/>
    <m/>
    <m/>
    <m/>
    <m/>
    <m/>
    <m/>
    <m/>
    <n v="29"/>
  </r>
  <r>
    <x v="2"/>
    <x v="0"/>
    <x v="2"/>
    <x v="2"/>
    <x v="0"/>
    <n v="80"/>
    <n v="33"/>
    <n v="3"/>
    <s v="-"/>
    <n v="24"/>
    <s v="-"/>
    <s v="-"/>
    <s v="-"/>
    <s v="-"/>
    <s v="-"/>
    <n v="4"/>
    <n v="4"/>
    <n v="3"/>
    <n v="3"/>
    <s v="-"/>
    <n v="1"/>
    <n v="1"/>
    <n v="3"/>
    <n v="1"/>
    <s v="-"/>
    <m/>
    <m/>
    <m/>
    <m/>
    <m/>
    <m/>
    <m/>
    <m/>
    <n v="0"/>
  </r>
  <r>
    <x v="2"/>
    <x v="0"/>
    <x v="2"/>
    <x v="2"/>
    <x v="1"/>
    <n v="1584"/>
    <n v="768"/>
    <n v="175"/>
    <s v="-"/>
    <n v="468"/>
    <s v="-"/>
    <s v="-"/>
    <s v="-"/>
    <s v="-"/>
    <s v="-"/>
    <n v="36"/>
    <n v="28"/>
    <n v="33"/>
    <n v="29"/>
    <s v="-"/>
    <n v="7"/>
    <n v="7"/>
    <n v="23"/>
    <n v="10"/>
    <s v="-"/>
    <m/>
    <m/>
    <m/>
    <m/>
    <m/>
    <m/>
    <m/>
    <m/>
    <n v="0"/>
  </r>
  <r>
    <x v="2"/>
    <x v="0"/>
    <x v="2"/>
    <x v="2"/>
    <x v="2"/>
    <n v="467"/>
    <n v="264"/>
    <n v="28"/>
    <s v="-"/>
    <n v="122"/>
    <s v="-"/>
    <s v="-"/>
    <s v="-"/>
    <s v="-"/>
    <s v="-"/>
    <n v="9"/>
    <n v="20"/>
    <n v="3"/>
    <n v="8"/>
    <s v="-"/>
    <n v="3"/>
    <n v="2"/>
    <n v="4"/>
    <n v="4"/>
    <s v="-"/>
    <m/>
    <m/>
    <m/>
    <m/>
    <m/>
    <m/>
    <m/>
    <m/>
    <n v="0"/>
  </r>
  <r>
    <x v="2"/>
    <x v="0"/>
    <x v="2"/>
    <x v="2"/>
    <x v="3"/>
    <n v="1117"/>
    <n v="504"/>
    <n v="147"/>
    <s v="-"/>
    <n v="346"/>
    <s v="-"/>
    <s v="-"/>
    <s v="-"/>
    <s v="-"/>
    <s v="-"/>
    <n v="27"/>
    <n v="8"/>
    <n v="30"/>
    <n v="21"/>
    <s v="-"/>
    <n v="4"/>
    <n v="5"/>
    <n v="19"/>
    <n v="6"/>
    <s v="-"/>
    <m/>
    <m/>
    <m/>
    <m/>
    <m/>
    <m/>
    <m/>
    <m/>
    <n v="0"/>
  </r>
  <r>
    <x v="2"/>
    <x v="0"/>
    <x v="3"/>
    <x v="0"/>
    <x v="0"/>
    <n v="10"/>
    <n v="1"/>
    <n v="2"/>
    <s v="-"/>
    <n v="2"/>
    <s v="-"/>
    <s v="-"/>
    <s v="-"/>
    <s v="-"/>
    <s v="-"/>
    <s v="-"/>
    <s v="-"/>
    <s v="-"/>
    <s v="-"/>
    <n v="2"/>
    <n v="2"/>
    <s v="-"/>
    <n v="1"/>
    <s v="-"/>
    <s v="-"/>
    <m/>
    <m/>
    <m/>
    <m/>
    <m/>
    <m/>
    <m/>
    <m/>
    <n v="0"/>
  </r>
  <r>
    <x v="2"/>
    <x v="0"/>
    <x v="3"/>
    <x v="0"/>
    <x v="1"/>
    <n v="42"/>
    <n v="1"/>
    <n v="6"/>
    <s v="-"/>
    <n v="8"/>
    <s v="-"/>
    <s v="-"/>
    <s v="-"/>
    <s v="-"/>
    <s v="-"/>
    <s v="-"/>
    <s v="-"/>
    <s v="-"/>
    <s v="-"/>
    <n v="7"/>
    <n v="14"/>
    <s v="-"/>
    <n v="6"/>
    <s v="-"/>
    <s v="-"/>
    <m/>
    <m/>
    <m/>
    <m/>
    <m/>
    <m/>
    <m/>
    <m/>
    <n v="0"/>
  </r>
  <r>
    <x v="2"/>
    <x v="0"/>
    <x v="3"/>
    <x v="0"/>
    <x v="2"/>
    <s v="-"/>
    <s v="-"/>
    <s v="-"/>
    <s v="-"/>
    <s v="-"/>
    <s v="-"/>
    <s v="-"/>
    <s v="-"/>
    <s v="-"/>
    <s v="-"/>
    <s v="-"/>
    <s v="-"/>
    <s v="-"/>
    <s v="-"/>
    <s v="-"/>
    <s v="-"/>
    <s v="-"/>
    <s v="-"/>
    <s v="-"/>
    <s v="-"/>
    <m/>
    <m/>
    <m/>
    <m/>
    <m/>
    <m/>
    <m/>
    <m/>
    <n v="0"/>
  </r>
  <r>
    <x v="2"/>
    <x v="0"/>
    <x v="3"/>
    <x v="0"/>
    <x v="3"/>
    <n v="42"/>
    <n v="1"/>
    <n v="6"/>
    <s v="-"/>
    <n v="8"/>
    <s v="-"/>
    <s v="-"/>
    <s v="-"/>
    <s v="-"/>
    <s v="-"/>
    <s v="-"/>
    <s v="-"/>
    <s v="-"/>
    <s v="-"/>
    <n v="7"/>
    <n v="14"/>
    <s v="-"/>
    <n v="6"/>
    <s v="-"/>
    <s v="-"/>
    <m/>
    <m/>
    <m/>
    <m/>
    <m/>
    <m/>
    <m/>
    <m/>
    <n v="0"/>
  </r>
  <r>
    <x v="2"/>
    <x v="1"/>
    <x v="0"/>
    <x v="0"/>
    <x v="0"/>
    <n v="2"/>
    <n v="1"/>
    <n v="1"/>
    <s v="-"/>
    <s v="-"/>
    <s v="-"/>
    <s v="-"/>
    <s v="-"/>
    <s v="-"/>
    <s v="-"/>
    <s v="-"/>
    <s v="-"/>
    <s v="-"/>
    <s v="-"/>
    <s v="-"/>
    <s v="-"/>
    <s v="-"/>
    <s v="-"/>
    <s v="-"/>
    <s v="-"/>
    <m/>
    <m/>
    <m/>
    <m/>
    <m/>
    <m/>
    <m/>
    <m/>
    <n v="0"/>
  </r>
  <r>
    <x v="2"/>
    <x v="1"/>
    <x v="0"/>
    <x v="0"/>
    <x v="1"/>
    <n v="9"/>
    <n v="3"/>
    <n v="6"/>
    <s v="-"/>
    <s v="-"/>
    <s v="-"/>
    <s v="-"/>
    <s v="-"/>
    <s v="-"/>
    <s v="-"/>
    <s v="-"/>
    <s v="-"/>
    <s v="-"/>
    <s v="-"/>
    <s v="-"/>
    <s v="-"/>
    <s v="-"/>
    <s v="-"/>
    <s v="-"/>
    <s v="-"/>
    <m/>
    <m/>
    <m/>
    <m/>
    <m/>
    <m/>
    <m/>
    <m/>
    <n v="0"/>
  </r>
  <r>
    <x v="2"/>
    <x v="1"/>
    <x v="0"/>
    <x v="0"/>
    <x v="2"/>
    <n v="4"/>
    <n v="2"/>
    <n v="2"/>
    <s v="-"/>
    <s v="-"/>
    <s v="-"/>
    <s v="-"/>
    <s v="-"/>
    <s v="-"/>
    <s v="-"/>
    <s v="-"/>
    <s v="-"/>
    <s v="-"/>
    <s v="-"/>
    <s v="-"/>
    <s v="-"/>
    <s v="-"/>
    <s v="-"/>
    <s v="-"/>
    <s v="-"/>
    <m/>
    <m/>
    <m/>
    <m/>
    <m/>
    <m/>
    <m/>
    <m/>
    <n v="0"/>
  </r>
  <r>
    <x v="2"/>
    <x v="1"/>
    <x v="0"/>
    <x v="0"/>
    <x v="3"/>
    <n v="5"/>
    <n v="1"/>
    <n v="4"/>
    <s v="-"/>
    <s v="-"/>
    <s v="-"/>
    <s v="-"/>
    <s v="-"/>
    <s v="-"/>
    <s v="-"/>
    <s v="-"/>
    <s v="-"/>
    <s v="-"/>
    <s v="-"/>
    <s v="-"/>
    <s v="-"/>
    <s v="-"/>
    <s v="-"/>
    <s v="-"/>
    <s v="-"/>
    <m/>
    <m/>
    <m/>
    <m/>
    <m/>
    <m/>
    <m/>
    <m/>
    <n v="0"/>
  </r>
  <r>
    <x v="2"/>
    <x v="1"/>
    <x v="1"/>
    <x v="0"/>
    <x v="0"/>
    <s v="-"/>
    <s v="-"/>
    <s v="-"/>
    <s v="-"/>
    <s v="-"/>
    <s v="-"/>
    <s v="-"/>
    <s v="-"/>
    <s v="-"/>
    <s v="-"/>
    <s v="-"/>
    <s v="-"/>
    <s v="-"/>
    <s v="-"/>
    <s v="-"/>
    <s v="-"/>
    <s v="-"/>
    <s v="-"/>
    <s v="-"/>
    <s v="-"/>
    <m/>
    <m/>
    <m/>
    <m/>
    <m/>
    <m/>
    <m/>
    <m/>
    <n v="0"/>
  </r>
  <r>
    <x v="2"/>
    <x v="1"/>
    <x v="1"/>
    <x v="0"/>
    <x v="1"/>
    <s v="-"/>
    <s v="-"/>
    <s v="-"/>
    <s v="-"/>
    <s v="-"/>
    <s v="-"/>
    <s v="-"/>
    <s v="-"/>
    <s v="-"/>
    <s v="-"/>
    <s v="-"/>
    <s v="-"/>
    <s v="-"/>
    <s v="-"/>
    <s v="-"/>
    <s v="-"/>
    <s v="-"/>
    <s v="-"/>
    <s v="-"/>
    <s v="-"/>
    <m/>
    <m/>
    <m/>
    <m/>
    <m/>
    <m/>
    <m/>
    <m/>
    <n v="0"/>
  </r>
  <r>
    <x v="2"/>
    <x v="1"/>
    <x v="1"/>
    <x v="0"/>
    <x v="2"/>
    <s v="-"/>
    <s v="-"/>
    <s v="-"/>
    <s v="-"/>
    <s v="-"/>
    <s v="-"/>
    <s v="-"/>
    <s v="-"/>
    <s v="-"/>
    <s v="-"/>
    <s v="-"/>
    <s v="-"/>
    <s v="-"/>
    <s v="-"/>
    <s v="-"/>
    <s v="-"/>
    <s v="-"/>
    <s v="-"/>
    <s v="-"/>
    <s v="-"/>
    <m/>
    <m/>
    <m/>
    <m/>
    <m/>
    <m/>
    <m/>
    <m/>
    <n v="0"/>
  </r>
  <r>
    <x v="2"/>
    <x v="1"/>
    <x v="1"/>
    <x v="0"/>
    <x v="3"/>
    <s v="-"/>
    <s v="-"/>
    <s v="-"/>
    <s v="-"/>
    <s v="-"/>
    <s v="-"/>
    <s v="-"/>
    <s v="-"/>
    <s v="-"/>
    <s v="-"/>
    <s v="-"/>
    <s v="-"/>
    <s v="-"/>
    <s v="-"/>
    <s v="-"/>
    <s v="-"/>
    <s v="-"/>
    <s v="-"/>
    <s v="-"/>
    <s v="-"/>
    <m/>
    <m/>
    <m/>
    <m/>
    <m/>
    <m/>
    <m/>
    <m/>
    <n v="0"/>
  </r>
  <r>
    <x v="2"/>
    <x v="1"/>
    <x v="2"/>
    <x v="0"/>
    <x v="0"/>
    <n v="2"/>
    <n v="1"/>
    <n v="1"/>
    <s v="-"/>
    <s v="-"/>
    <s v="-"/>
    <s v="-"/>
    <s v="-"/>
    <s v="-"/>
    <s v="-"/>
    <s v="-"/>
    <s v="-"/>
    <s v="-"/>
    <s v="-"/>
    <s v="-"/>
    <s v="-"/>
    <s v="-"/>
    <s v="-"/>
    <s v="-"/>
    <s v="-"/>
    <m/>
    <m/>
    <m/>
    <m/>
    <m/>
    <m/>
    <m/>
    <m/>
    <n v="0"/>
  </r>
  <r>
    <x v="2"/>
    <x v="1"/>
    <x v="2"/>
    <x v="0"/>
    <x v="1"/>
    <n v="9"/>
    <n v="3"/>
    <n v="6"/>
    <s v="-"/>
    <s v="-"/>
    <s v="-"/>
    <s v="-"/>
    <s v="-"/>
    <s v="-"/>
    <s v="-"/>
    <s v="-"/>
    <s v="-"/>
    <s v="-"/>
    <s v="-"/>
    <s v="-"/>
    <s v="-"/>
    <s v="-"/>
    <s v="-"/>
    <s v="-"/>
    <s v="-"/>
    <m/>
    <m/>
    <m/>
    <m/>
    <m/>
    <m/>
    <m/>
    <m/>
    <n v="0"/>
  </r>
  <r>
    <x v="2"/>
    <x v="1"/>
    <x v="2"/>
    <x v="0"/>
    <x v="2"/>
    <n v="4"/>
    <n v="2"/>
    <n v="2"/>
    <s v="-"/>
    <s v="-"/>
    <s v="-"/>
    <s v="-"/>
    <s v="-"/>
    <s v="-"/>
    <s v="-"/>
    <s v="-"/>
    <s v="-"/>
    <s v="-"/>
    <s v="-"/>
    <s v="-"/>
    <s v="-"/>
    <s v="-"/>
    <s v="-"/>
    <s v="-"/>
    <s v="-"/>
    <m/>
    <m/>
    <m/>
    <m/>
    <m/>
    <m/>
    <m/>
    <m/>
    <n v="0"/>
  </r>
  <r>
    <x v="2"/>
    <x v="1"/>
    <x v="2"/>
    <x v="0"/>
    <x v="3"/>
    <n v="5"/>
    <n v="1"/>
    <n v="4"/>
    <s v="-"/>
    <s v="-"/>
    <s v="-"/>
    <s v="-"/>
    <s v="-"/>
    <s v="-"/>
    <s v="-"/>
    <s v="-"/>
    <s v="-"/>
    <s v="-"/>
    <s v="-"/>
    <s v="-"/>
    <s v="-"/>
    <s v="-"/>
    <s v="-"/>
    <s v="-"/>
    <s v="-"/>
    <m/>
    <m/>
    <m/>
    <m/>
    <m/>
    <m/>
    <m/>
    <m/>
    <n v="0"/>
  </r>
  <r>
    <x v="2"/>
    <x v="1"/>
    <x v="2"/>
    <x v="1"/>
    <x v="0"/>
    <n v="2"/>
    <n v="1"/>
    <n v="1"/>
    <s v="-"/>
    <s v="-"/>
    <s v="-"/>
    <s v="-"/>
    <s v="-"/>
    <s v="-"/>
    <s v="-"/>
    <s v="-"/>
    <s v="-"/>
    <s v="-"/>
    <s v="-"/>
    <s v="-"/>
    <s v="-"/>
    <s v="-"/>
    <s v="-"/>
    <s v="-"/>
    <s v="-"/>
    <m/>
    <m/>
    <m/>
    <m/>
    <m/>
    <m/>
    <m/>
    <m/>
    <n v="0"/>
  </r>
  <r>
    <x v="2"/>
    <x v="1"/>
    <x v="2"/>
    <x v="1"/>
    <x v="1"/>
    <n v="9"/>
    <n v="3"/>
    <n v="6"/>
    <s v="-"/>
    <s v="-"/>
    <s v="-"/>
    <s v="-"/>
    <s v="-"/>
    <s v="-"/>
    <s v="-"/>
    <s v="-"/>
    <s v="-"/>
    <s v="-"/>
    <s v="-"/>
    <s v="-"/>
    <s v="-"/>
    <s v="-"/>
    <s v="-"/>
    <s v="-"/>
    <s v="-"/>
    <m/>
    <m/>
    <m/>
    <m/>
    <m/>
    <m/>
    <m/>
    <m/>
    <n v="0"/>
  </r>
  <r>
    <x v="2"/>
    <x v="1"/>
    <x v="2"/>
    <x v="1"/>
    <x v="2"/>
    <n v="4"/>
    <n v="2"/>
    <n v="2"/>
    <s v="-"/>
    <s v="-"/>
    <s v="-"/>
    <s v="-"/>
    <s v="-"/>
    <s v="-"/>
    <s v="-"/>
    <s v="-"/>
    <s v="-"/>
    <s v="-"/>
    <s v="-"/>
    <s v="-"/>
    <s v="-"/>
    <s v="-"/>
    <s v="-"/>
    <s v="-"/>
    <s v="-"/>
    <m/>
    <m/>
    <m/>
    <m/>
    <m/>
    <m/>
    <m/>
    <m/>
    <n v="0"/>
  </r>
  <r>
    <x v="2"/>
    <x v="1"/>
    <x v="2"/>
    <x v="1"/>
    <x v="3"/>
    <n v="5"/>
    <n v="1"/>
    <n v="4"/>
    <s v="-"/>
    <s v="-"/>
    <s v="-"/>
    <s v="-"/>
    <s v="-"/>
    <s v="-"/>
    <s v="-"/>
    <s v="-"/>
    <s v="-"/>
    <s v="-"/>
    <s v="-"/>
    <s v="-"/>
    <s v="-"/>
    <s v="-"/>
    <s v="-"/>
    <s v="-"/>
    <s v="-"/>
    <m/>
    <m/>
    <m/>
    <m/>
    <m/>
    <m/>
    <m/>
    <m/>
    <n v="0"/>
  </r>
  <r>
    <x v="2"/>
    <x v="1"/>
    <x v="2"/>
    <x v="2"/>
    <x v="0"/>
    <s v="-"/>
    <s v="-"/>
    <s v="-"/>
    <s v="-"/>
    <s v="-"/>
    <s v="-"/>
    <s v="-"/>
    <s v="-"/>
    <s v="-"/>
    <s v="-"/>
    <s v="-"/>
    <s v="-"/>
    <s v="-"/>
    <s v="-"/>
    <s v="-"/>
    <s v="-"/>
    <s v="-"/>
    <s v="-"/>
    <s v="-"/>
    <s v="-"/>
    <m/>
    <m/>
    <m/>
    <m/>
    <m/>
    <m/>
    <m/>
    <m/>
    <n v="0"/>
  </r>
  <r>
    <x v="2"/>
    <x v="1"/>
    <x v="2"/>
    <x v="2"/>
    <x v="1"/>
    <s v="-"/>
    <s v="-"/>
    <s v="-"/>
    <s v="-"/>
    <s v="-"/>
    <s v="-"/>
    <s v="-"/>
    <s v="-"/>
    <s v="-"/>
    <s v="-"/>
    <s v="-"/>
    <s v="-"/>
    <s v="-"/>
    <s v="-"/>
    <s v="-"/>
    <s v="-"/>
    <s v="-"/>
    <s v="-"/>
    <s v="-"/>
    <s v="-"/>
    <m/>
    <m/>
    <m/>
    <m/>
    <m/>
    <m/>
    <m/>
    <m/>
    <n v="0"/>
  </r>
  <r>
    <x v="2"/>
    <x v="1"/>
    <x v="2"/>
    <x v="2"/>
    <x v="2"/>
    <s v="-"/>
    <s v="-"/>
    <s v="-"/>
    <s v="-"/>
    <s v="-"/>
    <s v="-"/>
    <s v="-"/>
    <s v="-"/>
    <s v="-"/>
    <s v="-"/>
    <s v="-"/>
    <s v="-"/>
    <s v="-"/>
    <s v="-"/>
    <s v="-"/>
    <s v="-"/>
    <s v="-"/>
    <s v="-"/>
    <s v="-"/>
    <s v="-"/>
    <m/>
    <m/>
    <m/>
    <m/>
    <m/>
    <m/>
    <m/>
    <m/>
    <n v="0"/>
  </r>
  <r>
    <x v="2"/>
    <x v="1"/>
    <x v="2"/>
    <x v="2"/>
    <x v="3"/>
    <s v="-"/>
    <s v="-"/>
    <s v="-"/>
    <s v="-"/>
    <s v="-"/>
    <s v="-"/>
    <s v="-"/>
    <s v="-"/>
    <s v="-"/>
    <s v="-"/>
    <s v="-"/>
    <s v="-"/>
    <s v="-"/>
    <s v="-"/>
    <s v="-"/>
    <s v="-"/>
    <s v="-"/>
    <s v="-"/>
    <s v="-"/>
    <s v="-"/>
    <m/>
    <m/>
    <m/>
    <m/>
    <m/>
    <m/>
    <m/>
    <m/>
    <n v="0"/>
  </r>
  <r>
    <x v="2"/>
    <x v="1"/>
    <x v="3"/>
    <x v="0"/>
    <x v="0"/>
    <s v="-"/>
    <s v="-"/>
    <s v="-"/>
    <s v="-"/>
    <s v="-"/>
    <s v="-"/>
    <s v="-"/>
    <s v="-"/>
    <s v="-"/>
    <s v="-"/>
    <s v="-"/>
    <s v="-"/>
    <s v="-"/>
    <s v="-"/>
    <s v="-"/>
    <s v="-"/>
    <s v="-"/>
    <s v="-"/>
    <s v="-"/>
    <s v="-"/>
    <m/>
    <m/>
    <m/>
    <m/>
    <m/>
    <m/>
    <m/>
    <m/>
    <n v="0"/>
  </r>
  <r>
    <x v="2"/>
    <x v="1"/>
    <x v="3"/>
    <x v="0"/>
    <x v="1"/>
    <s v="-"/>
    <s v="-"/>
    <s v="-"/>
    <s v="-"/>
    <s v="-"/>
    <s v="-"/>
    <s v="-"/>
    <s v="-"/>
    <s v="-"/>
    <s v="-"/>
    <s v="-"/>
    <s v="-"/>
    <s v="-"/>
    <s v="-"/>
    <s v="-"/>
    <s v="-"/>
    <s v="-"/>
    <s v="-"/>
    <s v="-"/>
    <s v="-"/>
    <m/>
    <m/>
    <m/>
    <m/>
    <m/>
    <m/>
    <m/>
    <m/>
    <n v="0"/>
  </r>
  <r>
    <x v="2"/>
    <x v="1"/>
    <x v="3"/>
    <x v="0"/>
    <x v="2"/>
    <s v="-"/>
    <s v="-"/>
    <s v="-"/>
    <s v="-"/>
    <s v="-"/>
    <s v="-"/>
    <s v="-"/>
    <s v="-"/>
    <s v="-"/>
    <s v="-"/>
    <s v="-"/>
    <s v="-"/>
    <s v="-"/>
    <s v="-"/>
    <s v="-"/>
    <s v="-"/>
    <s v="-"/>
    <s v="-"/>
    <s v="-"/>
    <s v="-"/>
    <m/>
    <m/>
    <m/>
    <m/>
    <m/>
    <m/>
    <m/>
    <m/>
    <n v="0"/>
  </r>
  <r>
    <x v="2"/>
    <x v="1"/>
    <x v="3"/>
    <x v="0"/>
    <x v="3"/>
    <s v="-"/>
    <s v="-"/>
    <s v="-"/>
    <s v="-"/>
    <s v="-"/>
    <s v="-"/>
    <s v="-"/>
    <s v="-"/>
    <s v="-"/>
    <s v="-"/>
    <s v="-"/>
    <s v="-"/>
    <s v="-"/>
    <s v="-"/>
    <s v="-"/>
    <s v="-"/>
    <s v="-"/>
    <s v="-"/>
    <s v="-"/>
    <s v="-"/>
    <m/>
    <m/>
    <m/>
    <m/>
    <m/>
    <m/>
    <m/>
    <m/>
    <n v="0"/>
  </r>
  <r>
    <x v="2"/>
    <x v="2"/>
    <x v="0"/>
    <x v="0"/>
    <x v="0"/>
    <s v="-"/>
    <s v="-"/>
    <s v="-"/>
    <s v="-"/>
    <s v="-"/>
    <s v="-"/>
    <s v="-"/>
    <s v="-"/>
    <s v="-"/>
    <s v="-"/>
    <s v="-"/>
    <s v="-"/>
    <s v="-"/>
    <s v="-"/>
    <s v="-"/>
    <s v="-"/>
    <s v="-"/>
    <s v="-"/>
    <s v="-"/>
    <s v="-"/>
    <m/>
    <m/>
    <m/>
    <m/>
    <m/>
    <m/>
    <m/>
    <m/>
    <n v="0"/>
  </r>
  <r>
    <x v="2"/>
    <x v="2"/>
    <x v="0"/>
    <x v="0"/>
    <x v="1"/>
    <s v="-"/>
    <s v="-"/>
    <s v="-"/>
    <s v="-"/>
    <s v="-"/>
    <s v="-"/>
    <s v="-"/>
    <s v="-"/>
    <s v="-"/>
    <s v="-"/>
    <s v="-"/>
    <s v="-"/>
    <s v="-"/>
    <s v="-"/>
    <s v="-"/>
    <s v="-"/>
    <s v="-"/>
    <s v="-"/>
    <s v="-"/>
    <s v="-"/>
    <m/>
    <m/>
    <m/>
    <m/>
    <m/>
    <m/>
    <m/>
    <m/>
    <n v="0"/>
  </r>
  <r>
    <x v="2"/>
    <x v="2"/>
    <x v="0"/>
    <x v="0"/>
    <x v="2"/>
    <s v="-"/>
    <s v="-"/>
    <s v="-"/>
    <s v="-"/>
    <s v="-"/>
    <s v="-"/>
    <s v="-"/>
    <s v="-"/>
    <s v="-"/>
    <s v="-"/>
    <s v="-"/>
    <s v="-"/>
    <s v="-"/>
    <s v="-"/>
    <s v="-"/>
    <s v="-"/>
    <s v="-"/>
    <s v="-"/>
    <s v="-"/>
    <s v="-"/>
    <m/>
    <m/>
    <m/>
    <m/>
    <m/>
    <m/>
    <m/>
    <m/>
    <n v="0"/>
  </r>
  <r>
    <x v="2"/>
    <x v="2"/>
    <x v="0"/>
    <x v="0"/>
    <x v="3"/>
    <s v="-"/>
    <s v="-"/>
    <s v="-"/>
    <s v="-"/>
    <s v="-"/>
    <s v="-"/>
    <s v="-"/>
    <s v="-"/>
    <s v="-"/>
    <s v="-"/>
    <s v="-"/>
    <s v="-"/>
    <s v="-"/>
    <s v="-"/>
    <s v="-"/>
    <s v="-"/>
    <s v="-"/>
    <s v="-"/>
    <s v="-"/>
    <s v="-"/>
    <m/>
    <m/>
    <m/>
    <m/>
    <m/>
    <m/>
    <m/>
    <m/>
    <n v="0"/>
  </r>
  <r>
    <x v="2"/>
    <x v="2"/>
    <x v="1"/>
    <x v="0"/>
    <x v="0"/>
    <s v="-"/>
    <s v="-"/>
    <s v="-"/>
    <s v="-"/>
    <s v="-"/>
    <s v="-"/>
    <s v="-"/>
    <s v="-"/>
    <s v="-"/>
    <s v="-"/>
    <s v="-"/>
    <s v="-"/>
    <s v="-"/>
    <s v="-"/>
    <s v="-"/>
    <s v="-"/>
    <s v="-"/>
    <s v="-"/>
    <s v="-"/>
    <s v="-"/>
    <m/>
    <m/>
    <m/>
    <m/>
    <m/>
    <m/>
    <m/>
    <m/>
    <n v="0"/>
  </r>
  <r>
    <x v="2"/>
    <x v="2"/>
    <x v="1"/>
    <x v="0"/>
    <x v="1"/>
    <s v="-"/>
    <s v="-"/>
    <s v="-"/>
    <s v="-"/>
    <s v="-"/>
    <s v="-"/>
    <s v="-"/>
    <s v="-"/>
    <s v="-"/>
    <s v="-"/>
    <s v="-"/>
    <s v="-"/>
    <s v="-"/>
    <s v="-"/>
    <s v="-"/>
    <s v="-"/>
    <s v="-"/>
    <s v="-"/>
    <s v="-"/>
    <s v="-"/>
    <m/>
    <m/>
    <m/>
    <m/>
    <m/>
    <m/>
    <m/>
    <m/>
    <n v="0"/>
  </r>
  <r>
    <x v="2"/>
    <x v="2"/>
    <x v="1"/>
    <x v="0"/>
    <x v="2"/>
    <s v="-"/>
    <s v="-"/>
    <s v="-"/>
    <s v="-"/>
    <s v="-"/>
    <s v="-"/>
    <s v="-"/>
    <s v="-"/>
    <s v="-"/>
    <s v="-"/>
    <s v="-"/>
    <s v="-"/>
    <s v="-"/>
    <s v="-"/>
    <s v="-"/>
    <s v="-"/>
    <s v="-"/>
    <s v="-"/>
    <s v="-"/>
    <s v="-"/>
    <m/>
    <m/>
    <m/>
    <m/>
    <m/>
    <m/>
    <m/>
    <m/>
    <n v="0"/>
  </r>
  <r>
    <x v="2"/>
    <x v="2"/>
    <x v="1"/>
    <x v="0"/>
    <x v="3"/>
    <s v="-"/>
    <s v="-"/>
    <s v="-"/>
    <s v="-"/>
    <s v="-"/>
    <s v="-"/>
    <s v="-"/>
    <s v="-"/>
    <s v="-"/>
    <s v="-"/>
    <s v="-"/>
    <s v="-"/>
    <s v="-"/>
    <s v="-"/>
    <s v="-"/>
    <s v="-"/>
    <s v="-"/>
    <s v="-"/>
    <s v="-"/>
    <s v="-"/>
    <m/>
    <m/>
    <m/>
    <m/>
    <m/>
    <m/>
    <m/>
    <m/>
    <n v="0"/>
  </r>
  <r>
    <x v="2"/>
    <x v="2"/>
    <x v="2"/>
    <x v="0"/>
    <x v="0"/>
    <s v="-"/>
    <s v="-"/>
    <s v="-"/>
    <s v="-"/>
    <s v="-"/>
    <s v="-"/>
    <s v="-"/>
    <s v="-"/>
    <s v="-"/>
    <s v="-"/>
    <s v="-"/>
    <s v="-"/>
    <s v="-"/>
    <s v="-"/>
    <s v="-"/>
    <s v="-"/>
    <s v="-"/>
    <s v="-"/>
    <s v="-"/>
    <s v="-"/>
    <m/>
    <m/>
    <m/>
    <m/>
    <m/>
    <m/>
    <m/>
    <m/>
    <n v="0"/>
  </r>
  <r>
    <x v="2"/>
    <x v="2"/>
    <x v="2"/>
    <x v="0"/>
    <x v="1"/>
    <s v="-"/>
    <s v="-"/>
    <s v="-"/>
    <s v="-"/>
    <s v="-"/>
    <s v="-"/>
    <s v="-"/>
    <s v="-"/>
    <s v="-"/>
    <s v="-"/>
    <s v="-"/>
    <s v="-"/>
    <s v="-"/>
    <s v="-"/>
    <s v="-"/>
    <s v="-"/>
    <s v="-"/>
    <s v="-"/>
    <s v="-"/>
    <s v="-"/>
    <m/>
    <m/>
    <m/>
    <m/>
    <m/>
    <m/>
    <m/>
    <m/>
    <n v="0"/>
  </r>
  <r>
    <x v="2"/>
    <x v="2"/>
    <x v="2"/>
    <x v="0"/>
    <x v="2"/>
    <s v="-"/>
    <s v="-"/>
    <s v="-"/>
    <s v="-"/>
    <s v="-"/>
    <s v="-"/>
    <s v="-"/>
    <s v="-"/>
    <s v="-"/>
    <s v="-"/>
    <s v="-"/>
    <s v="-"/>
    <s v="-"/>
    <s v="-"/>
    <s v="-"/>
    <s v="-"/>
    <s v="-"/>
    <s v="-"/>
    <s v="-"/>
    <s v="-"/>
    <m/>
    <m/>
    <m/>
    <m/>
    <m/>
    <m/>
    <m/>
    <m/>
    <n v="0"/>
  </r>
  <r>
    <x v="2"/>
    <x v="2"/>
    <x v="2"/>
    <x v="0"/>
    <x v="3"/>
    <s v="-"/>
    <s v="-"/>
    <s v="-"/>
    <s v="-"/>
    <s v="-"/>
    <s v="-"/>
    <s v="-"/>
    <s v="-"/>
    <s v="-"/>
    <s v="-"/>
    <s v="-"/>
    <s v="-"/>
    <s v="-"/>
    <s v="-"/>
    <s v="-"/>
    <s v="-"/>
    <s v="-"/>
    <s v="-"/>
    <s v="-"/>
    <s v="-"/>
    <m/>
    <m/>
    <m/>
    <m/>
    <m/>
    <m/>
    <m/>
    <m/>
    <n v="0"/>
  </r>
  <r>
    <x v="2"/>
    <x v="2"/>
    <x v="2"/>
    <x v="1"/>
    <x v="0"/>
    <s v="-"/>
    <s v="-"/>
    <s v="-"/>
    <s v="-"/>
    <s v="-"/>
    <s v="-"/>
    <s v="-"/>
    <s v="-"/>
    <s v="-"/>
    <s v="-"/>
    <s v="-"/>
    <s v="-"/>
    <s v="-"/>
    <s v="-"/>
    <s v="-"/>
    <s v="-"/>
    <s v="-"/>
    <s v="-"/>
    <s v="-"/>
    <s v="-"/>
    <m/>
    <m/>
    <m/>
    <m/>
    <m/>
    <m/>
    <m/>
    <m/>
    <n v="0"/>
  </r>
  <r>
    <x v="2"/>
    <x v="2"/>
    <x v="2"/>
    <x v="1"/>
    <x v="1"/>
    <s v="-"/>
    <s v="-"/>
    <s v="-"/>
    <s v="-"/>
    <s v="-"/>
    <s v="-"/>
    <s v="-"/>
    <s v="-"/>
    <s v="-"/>
    <s v="-"/>
    <s v="-"/>
    <s v="-"/>
    <s v="-"/>
    <s v="-"/>
    <s v="-"/>
    <s v="-"/>
    <s v="-"/>
    <s v="-"/>
    <s v="-"/>
    <s v="-"/>
    <m/>
    <m/>
    <m/>
    <m/>
    <m/>
    <m/>
    <m/>
    <m/>
    <n v="0"/>
  </r>
  <r>
    <x v="2"/>
    <x v="2"/>
    <x v="2"/>
    <x v="1"/>
    <x v="2"/>
    <s v="-"/>
    <s v="-"/>
    <s v="-"/>
    <s v="-"/>
    <s v="-"/>
    <s v="-"/>
    <s v="-"/>
    <s v="-"/>
    <s v="-"/>
    <s v="-"/>
    <s v="-"/>
    <s v="-"/>
    <s v="-"/>
    <s v="-"/>
    <s v="-"/>
    <s v="-"/>
    <s v="-"/>
    <s v="-"/>
    <s v="-"/>
    <s v="-"/>
    <m/>
    <m/>
    <m/>
    <m/>
    <m/>
    <m/>
    <m/>
    <m/>
    <n v="0"/>
  </r>
  <r>
    <x v="2"/>
    <x v="2"/>
    <x v="2"/>
    <x v="1"/>
    <x v="3"/>
    <s v="-"/>
    <s v="-"/>
    <s v="-"/>
    <s v="-"/>
    <s v="-"/>
    <s v="-"/>
    <s v="-"/>
    <s v="-"/>
    <s v="-"/>
    <s v="-"/>
    <s v="-"/>
    <s v="-"/>
    <s v="-"/>
    <s v="-"/>
    <s v="-"/>
    <s v="-"/>
    <s v="-"/>
    <s v="-"/>
    <s v="-"/>
    <s v="-"/>
    <m/>
    <m/>
    <m/>
    <m/>
    <m/>
    <m/>
    <m/>
    <m/>
    <n v="0"/>
  </r>
  <r>
    <x v="2"/>
    <x v="2"/>
    <x v="2"/>
    <x v="2"/>
    <x v="0"/>
    <s v="-"/>
    <s v="-"/>
    <s v="-"/>
    <s v="-"/>
    <s v="-"/>
    <s v="-"/>
    <s v="-"/>
    <s v="-"/>
    <s v="-"/>
    <s v="-"/>
    <s v="-"/>
    <s v="-"/>
    <s v="-"/>
    <s v="-"/>
    <s v="-"/>
    <s v="-"/>
    <s v="-"/>
    <s v="-"/>
    <s v="-"/>
    <s v="-"/>
    <m/>
    <m/>
    <m/>
    <m/>
    <m/>
    <m/>
    <m/>
    <m/>
    <n v="0"/>
  </r>
  <r>
    <x v="2"/>
    <x v="2"/>
    <x v="2"/>
    <x v="2"/>
    <x v="1"/>
    <s v="-"/>
    <s v="-"/>
    <s v="-"/>
    <s v="-"/>
    <s v="-"/>
    <s v="-"/>
    <s v="-"/>
    <s v="-"/>
    <s v="-"/>
    <s v="-"/>
    <s v="-"/>
    <s v="-"/>
    <s v="-"/>
    <s v="-"/>
    <s v="-"/>
    <s v="-"/>
    <s v="-"/>
    <s v="-"/>
    <s v="-"/>
    <s v="-"/>
    <m/>
    <m/>
    <m/>
    <m/>
    <m/>
    <m/>
    <m/>
    <m/>
    <n v="0"/>
  </r>
  <r>
    <x v="2"/>
    <x v="2"/>
    <x v="2"/>
    <x v="2"/>
    <x v="2"/>
    <s v="-"/>
    <s v="-"/>
    <s v="-"/>
    <s v="-"/>
    <s v="-"/>
    <s v="-"/>
    <s v="-"/>
    <s v="-"/>
    <s v="-"/>
    <s v="-"/>
    <s v="-"/>
    <s v="-"/>
    <s v="-"/>
    <s v="-"/>
    <s v="-"/>
    <s v="-"/>
    <s v="-"/>
    <s v="-"/>
    <s v="-"/>
    <s v="-"/>
    <m/>
    <m/>
    <m/>
    <m/>
    <m/>
    <m/>
    <m/>
    <m/>
    <n v="0"/>
  </r>
  <r>
    <x v="2"/>
    <x v="2"/>
    <x v="2"/>
    <x v="2"/>
    <x v="3"/>
    <s v="-"/>
    <s v="-"/>
    <s v="-"/>
    <s v="-"/>
    <s v="-"/>
    <s v="-"/>
    <s v="-"/>
    <s v="-"/>
    <s v="-"/>
    <s v="-"/>
    <s v="-"/>
    <s v="-"/>
    <s v="-"/>
    <s v="-"/>
    <s v="-"/>
    <s v="-"/>
    <s v="-"/>
    <s v="-"/>
    <s v="-"/>
    <s v="-"/>
    <m/>
    <m/>
    <m/>
    <m/>
    <m/>
    <m/>
    <m/>
    <m/>
    <n v="0"/>
  </r>
  <r>
    <x v="2"/>
    <x v="2"/>
    <x v="3"/>
    <x v="0"/>
    <x v="0"/>
    <s v="-"/>
    <s v="-"/>
    <s v="-"/>
    <s v="-"/>
    <s v="-"/>
    <s v="-"/>
    <s v="-"/>
    <s v="-"/>
    <s v="-"/>
    <s v="-"/>
    <s v="-"/>
    <s v="-"/>
    <s v="-"/>
    <s v="-"/>
    <s v="-"/>
    <s v="-"/>
    <s v="-"/>
    <s v="-"/>
    <s v="-"/>
    <s v="-"/>
    <m/>
    <m/>
    <m/>
    <m/>
    <m/>
    <m/>
    <m/>
    <m/>
    <n v="0"/>
  </r>
  <r>
    <x v="2"/>
    <x v="2"/>
    <x v="3"/>
    <x v="0"/>
    <x v="1"/>
    <s v="-"/>
    <s v="-"/>
    <s v="-"/>
    <s v="-"/>
    <s v="-"/>
    <s v="-"/>
    <s v="-"/>
    <s v="-"/>
    <s v="-"/>
    <s v="-"/>
    <s v="-"/>
    <s v="-"/>
    <s v="-"/>
    <s v="-"/>
    <s v="-"/>
    <s v="-"/>
    <s v="-"/>
    <s v="-"/>
    <s v="-"/>
    <s v="-"/>
    <m/>
    <m/>
    <m/>
    <m/>
    <m/>
    <m/>
    <m/>
    <m/>
    <n v="0"/>
  </r>
  <r>
    <x v="2"/>
    <x v="2"/>
    <x v="3"/>
    <x v="0"/>
    <x v="2"/>
    <s v="-"/>
    <s v="-"/>
    <s v="-"/>
    <s v="-"/>
    <s v="-"/>
    <s v="-"/>
    <s v="-"/>
    <s v="-"/>
    <s v="-"/>
    <s v="-"/>
    <s v="-"/>
    <s v="-"/>
    <s v="-"/>
    <s v="-"/>
    <s v="-"/>
    <s v="-"/>
    <s v="-"/>
    <s v="-"/>
    <s v="-"/>
    <s v="-"/>
    <m/>
    <m/>
    <m/>
    <m/>
    <m/>
    <m/>
    <m/>
    <m/>
    <n v="0"/>
  </r>
  <r>
    <x v="2"/>
    <x v="2"/>
    <x v="3"/>
    <x v="0"/>
    <x v="3"/>
    <s v="-"/>
    <s v="-"/>
    <s v="-"/>
    <s v="-"/>
    <s v="-"/>
    <s v="-"/>
    <s v="-"/>
    <s v="-"/>
    <s v="-"/>
    <s v="-"/>
    <s v="-"/>
    <s v="-"/>
    <s v="-"/>
    <s v="-"/>
    <s v="-"/>
    <s v="-"/>
    <s v="-"/>
    <s v="-"/>
    <s v="-"/>
    <s v="-"/>
    <m/>
    <m/>
    <m/>
    <m/>
    <m/>
    <m/>
    <m/>
    <m/>
    <n v="0"/>
  </r>
  <r>
    <x v="2"/>
    <x v="3"/>
    <x v="0"/>
    <x v="0"/>
    <x v="0"/>
    <s v="-"/>
    <s v="-"/>
    <s v="-"/>
    <s v="-"/>
    <s v="-"/>
    <s v="-"/>
    <s v="-"/>
    <s v="-"/>
    <s v="-"/>
    <s v="-"/>
    <s v="-"/>
    <s v="-"/>
    <s v="-"/>
    <s v="-"/>
    <s v="-"/>
    <s v="-"/>
    <s v="-"/>
    <s v="-"/>
    <s v="-"/>
    <s v="-"/>
    <m/>
    <m/>
    <m/>
    <m/>
    <m/>
    <m/>
    <m/>
    <m/>
    <n v="0"/>
  </r>
  <r>
    <x v="2"/>
    <x v="3"/>
    <x v="0"/>
    <x v="0"/>
    <x v="1"/>
    <s v="-"/>
    <s v="-"/>
    <s v="-"/>
    <s v="-"/>
    <s v="-"/>
    <s v="-"/>
    <s v="-"/>
    <s v="-"/>
    <s v="-"/>
    <s v="-"/>
    <s v="-"/>
    <s v="-"/>
    <s v="-"/>
    <s v="-"/>
    <s v="-"/>
    <s v="-"/>
    <s v="-"/>
    <s v="-"/>
    <s v="-"/>
    <s v="-"/>
    <m/>
    <m/>
    <m/>
    <m/>
    <m/>
    <m/>
    <m/>
    <m/>
    <n v="0"/>
  </r>
  <r>
    <x v="2"/>
    <x v="3"/>
    <x v="0"/>
    <x v="0"/>
    <x v="2"/>
    <s v="-"/>
    <s v="-"/>
    <s v="-"/>
    <s v="-"/>
    <s v="-"/>
    <s v="-"/>
    <s v="-"/>
    <s v="-"/>
    <s v="-"/>
    <s v="-"/>
    <s v="-"/>
    <s v="-"/>
    <s v="-"/>
    <s v="-"/>
    <s v="-"/>
    <s v="-"/>
    <s v="-"/>
    <s v="-"/>
    <s v="-"/>
    <s v="-"/>
    <m/>
    <m/>
    <m/>
    <m/>
    <m/>
    <m/>
    <m/>
    <m/>
    <n v="0"/>
  </r>
  <r>
    <x v="2"/>
    <x v="3"/>
    <x v="0"/>
    <x v="0"/>
    <x v="3"/>
    <s v="-"/>
    <s v="-"/>
    <s v="-"/>
    <s v="-"/>
    <s v="-"/>
    <s v="-"/>
    <s v="-"/>
    <s v="-"/>
    <s v="-"/>
    <s v="-"/>
    <s v="-"/>
    <s v="-"/>
    <s v="-"/>
    <s v="-"/>
    <s v="-"/>
    <s v="-"/>
    <s v="-"/>
    <s v="-"/>
    <s v="-"/>
    <s v="-"/>
    <m/>
    <m/>
    <m/>
    <m/>
    <m/>
    <m/>
    <m/>
    <m/>
    <n v="0"/>
  </r>
  <r>
    <x v="2"/>
    <x v="3"/>
    <x v="1"/>
    <x v="0"/>
    <x v="0"/>
    <s v="-"/>
    <s v="-"/>
    <s v="-"/>
    <s v="-"/>
    <s v="-"/>
    <s v="-"/>
    <s v="-"/>
    <s v="-"/>
    <s v="-"/>
    <s v="-"/>
    <s v="-"/>
    <s v="-"/>
    <s v="-"/>
    <s v="-"/>
    <s v="-"/>
    <s v="-"/>
    <s v="-"/>
    <s v="-"/>
    <s v="-"/>
    <s v="-"/>
    <m/>
    <m/>
    <m/>
    <m/>
    <m/>
    <m/>
    <m/>
    <m/>
    <n v="0"/>
  </r>
  <r>
    <x v="2"/>
    <x v="3"/>
    <x v="1"/>
    <x v="0"/>
    <x v="1"/>
    <s v="-"/>
    <s v="-"/>
    <s v="-"/>
    <s v="-"/>
    <s v="-"/>
    <s v="-"/>
    <s v="-"/>
    <s v="-"/>
    <s v="-"/>
    <s v="-"/>
    <s v="-"/>
    <s v="-"/>
    <s v="-"/>
    <s v="-"/>
    <s v="-"/>
    <s v="-"/>
    <s v="-"/>
    <s v="-"/>
    <s v="-"/>
    <s v="-"/>
    <m/>
    <m/>
    <m/>
    <m/>
    <m/>
    <m/>
    <m/>
    <m/>
    <n v="0"/>
  </r>
  <r>
    <x v="2"/>
    <x v="3"/>
    <x v="1"/>
    <x v="0"/>
    <x v="2"/>
    <s v="-"/>
    <s v="-"/>
    <s v="-"/>
    <s v="-"/>
    <s v="-"/>
    <s v="-"/>
    <s v="-"/>
    <s v="-"/>
    <s v="-"/>
    <s v="-"/>
    <s v="-"/>
    <s v="-"/>
    <s v="-"/>
    <s v="-"/>
    <s v="-"/>
    <s v="-"/>
    <s v="-"/>
    <s v="-"/>
    <s v="-"/>
    <s v="-"/>
    <m/>
    <m/>
    <m/>
    <m/>
    <m/>
    <m/>
    <m/>
    <m/>
    <n v="0"/>
  </r>
  <r>
    <x v="2"/>
    <x v="3"/>
    <x v="1"/>
    <x v="0"/>
    <x v="3"/>
    <s v="-"/>
    <s v="-"/>
    <s v="-"/>
    <s v="-"/>
    <s v="-"/>
    <s v="-"/>
    <s v="-"/>
    <s v="-"/>
    <s v="-"/>
    <s v="-"/>
    <s v="-"/>
    <s v="-"/>
    <s v="-"/>
    <s v="-"/>
    <s v="-"/>
    <s v="-"/>
    <s v="-"/>
    <s v="-"/>
    <s v="-"/>
    <s v="-"/>
    <m/>
    <m/>
    <m/>
    <m/>
    <m/>
    <m/>
    <m/>
    <m/>
    <n v="0"/>
  </r>
  <r>
    <x v="2"/>
    <x v="3"/>
    <x v="2"/>
    <x v="0"/>
    <x v="0"/>
    <s v="-"/>
    <s v="-"/>
    <s v="-"/>
    <s v="-"/>
    <s v="-"/>
    <s v="-"/>
    <s v="-"/>
    <s v="-"/>
    <s v="-"/>
    <s v="-"/>
    <s v="-"/>
    <s v="-"/>
    <s v="-"/>
    <s v="-"/>
    <s v="-"/>
    <s v="-"/>
    <s v="-"/>
    <s v="-"/>
    <s v="-"/>
    <s v="-"/>
    <m/>
    <m/>
    <m/>
    <m/>
    <m/>
    <m/>
    <m/>
    <m/>
    <n v="0"/>
  </r>
  <r>
    <x v="2"/>
    <x v="3"/>
    <x v="2"/>
    <x v="0"/>
    <x v="1"/>
    <s v="-"/>
    <s v="-"/>
    <s v="-"/>
    <s v="-"/>
    <s v="-"/>
    <s v="-"/>
    <s v="-"/>
    <s v="-"/>
    <s v="-"/>
    <s v="-"/>
    <s v="-"/>
    <s v="-"/>
    <s v="-"/>
    <s v="-"/>
    <s v="-"/>
    <s v="-"/>
    <s v="-"/>
    <s v="-"/>
    <s v="-"/>
    <s v="-"/>
    <m/>
    <m/>
    <m/>
    <m/>
    <m/>
    <m/>
    <m/>
    <m/>
    <n v="0"/>
  </r>
  <r>
    <x v="2"/>
    <x v="3"/>
    <x v="2"/>
    <x v="0"/>
    <x v="2"/>
    <s v="-"/>
    <s v="-"/>
    <s v="-"/>
    <s v="-"/>
    <s v="-"/>
    <s v="-"/>
    <s v="-"/>
    <s v="-"/>
    <s v="-"/>
    <s v="-"/>
    <s v="-"/>
    <s v="-"/>
    <s v="-"/>
    <s v="-"/>
    <s v="-"/>
    <s v="-"/>
    <s v="-"/>
    <s v="-"/>
    <s v="-"/>
    <s v="-"/>
    <m/>
    <m/>
    <m/>
    <m/>
    <m/>
    <m/>
    <m/>
    <m/>
    <n v="0"/>
  </r>
  <r>
    <x v="2"/>
    <x v="3"/>
    <x v="2"/>
    <x v="0"/>
    <x v="3"/>
    <s v="-"/>
    <s v="-"/>
    <s v="-"/>
    <s v="-"/>
    <s v="-"/>
    <s v="-"/>
    <s v="-"/>
    <s v="-"/>
    <s v="-"/>
    <s v="-"/>
    <s v="-"/>
    <s v="-"/>
    <s v="-"/>
    <s v="-"/>
    <s v="-"/>
    <s v="-"/>
    <s v="-"/>
    <s v="-"/>
    <s v="-"/>
    <s v="-"/>
    <m/>
    <m/>
    <m/>
    <m/>
    <m/>
    <m/>
    <m/>
    <m/>
    <n v="0"/>
  </r>
  <r>
    <x v="2"/>
    <x v="3"/>
    <x v="2"/>
    <x v="1"/>
    <x v="0"/>
    <s v="-"/>
    <s v="-"/>
    <s v="-"/>
    <s v="-"/>
    <s v="-"/>
    <s v="-"/>
    <s v="-"/>
    <s v="-"/>
    <s v="-"/>
    <s v="-"/>
    <s v="-"/>
    <s v="-"/>
    <s v="-"/>
    <s v="-"/>
    <s v="-"/>
    <s v="-"/>
    <s v="-"/>
    <s v="-"/>
    <s v="-"/>
    <s v="-"/>
    <m/>
    <m/>
    <m/>
    <m/>
    <m/>
    <m/>
    <m/>
    <m/>
    <n v="0"/>
  </r>
  <r>
    <x v="2"/>
    <x v="3"/>
    <x v="2"/>
    <x v="1"/>
    <x v="1"/>
    <s v="-"/>
    <s v="-"/>
    <s v="-"/>
    <s v="-"/>
    <s v="-"/>
    <s v="-"/>
    <s v="-"/>
    <s v="-"/>
    <s v="-"/>
    <s v="-"/>
    <s v="-"/>
    <s v="-"/>
    <s v="-"/>
    <s v="-"/>
    <s v="-"/>
    <s v="-"/>
    <s v="-"/>
    <s v="-"/>
    <s v="-"/>
    <s v="-"/>
    <m/>
    <m/>
    <m/>
    <m/>
    <m/>
    <m/>
    <m/>
    <m/>
    <n v="0"/>
  </r>
  <r>
    <x v="2"/>
    <x v="3"/>
    <x v="2"/>
    <x v="1"/>
    <x v="2"/>
    <s v="-"/>
    <s v="-"/>
    <s v="-"/>
    <s v="-"/>
    <s v="-"/>
    <s v="-"/>
    <s v="-"/>
    <s v="-"/>
    <s v="-"/>
    <s v="-"/>
    <s v="-"/>
    <s v="-"/>
    <s v="-"/>
    <s v="-"/>
    <s v="-"/>
    <s v="-"/>
    <s v="-"/>
    <s v="-"/>
    <s v="-"/>
    <s v="-"/>
    <m/>
    <m/>
    <m/>
    <m/>
    <m/>
    <m/>
    <m/>
    <m/>
    <n v="0"/>
  </r>
  <r>
    <x v="2"/>
    <x v="3"/>
    <x v="2"/>
    <x v="1"/>
    <x v="3"/>
    <s v="-"/>
    <s v="-"/>
    <s v="-"/>
    <s v="-"/>
    <s v="-"/>
    <s v="-"/>
    <s v="-"/>
    <s v="-"/>
    <s v="-"/>
    <s v="-"/>
    <s v="-"/>
    <s v="-"/>
    <s v="-"/>
    <s v="-"/>
    <s v="-"/>
    <s v="-"/>
    <s v="-"/>
    <s v="-"/>
    <s v="-"/>
    <s v="-"/>
    <m/>
    <m/>
    <m/>
    <m/>
    <m/>
    <m/>
    <m/>
    <m/>
    <n v="0"/>
  </r>
  <r>
    <x v="2"/>
    <x v="3"/>
    <x v="2"/>
    <x v="2"/>
    <x v="0"/>
    <s v="-"/>
    <s v="-"/>
    <s v="-"/>
    <s v="-"/>
    <s v="-"/>
    <s v="-"/>
    <s v="-"/>
    <s v="-"/>
    <s v="-"/>
    <s v="-"/>
    <s v="-"/>
    <s v="-"/>
    <s v="-"/>
    <s v="-"/>
    <s v="-"/>
    <s v="-"/>
    <s v="-"/>
    <s v="-"/>
    <s v="-"/>
    <s v="-"/>
    <m/>
    <m/>
    <m/>
    <m/>
    <m/>
    <m/>
    <m/>
    <m/>
    <n v="0"/>
  </r>
  <r>
    <x v="2"/>
    <x v="3"/>
    <x v="2"/>
    <x v="2"/>
    <x v="1"/>
    <s v="-"/>
    <s v="-"/>
    <s v="-"/>
    <s v="-"/>
    <s v="-"/>
    <s v="-"/>
    <s v="-"/>
    <s v="-"/>
    <s v="-"/>
    <s v="-"/>
    <s v="-"/>
    <s v="-"/>
    <s v="-"/>
    <s v="-"/>
    <s v="-"/>
    <s v="-"/>
    <s v="-"/>
    <s v="-"/>
    <s v="-"/>
    <s v="-"/>
    <m/>
    <m/>
    <m/>
    <m/>
    <m/>
    <m/>
    <m/>
    <m/>
    <n v="0"/>
  </r>
  <r>
    <x v="2"/>
    <x v="3"/>
    <x v="2"/>
    <x v="2"/>
    <x v="2"/>
    <s v="-"/>
    <s v="-"/>
    <s v="-"/>
    <s v="-"/>
    <s v="-"/>
    <s v="-"/>
    <s v="-"/>
    <s v="-"/>
    <s v="-"/>
    <s v="-"/>
    <s v="-"/>
    <s v="-"/>
    <s v="-"/>
    <s v="-"/>
    <s v="-"/>
    <s v="-"/>
    <s v="-"/>
    <s v="-"/>
    <s v="-"/>
    <s v="-"/>
    <m/>
    <m/>
    <m/>
    <m/>
    <m/>
    <m/>
    <m/>
    <m/>
    <n v="0"/>
  </r>
  <r>
    <x v="2"/>
    <x v="3"/>
    <x v="2"/>
    <x v="2"/>
    <x v="3"/>
    <s v="-"/>
    <s v="-"/>
    <s v="-"/>
    <s v="-"/>
    <s v="-"/>
    <s v="-"/>
    <s v="-"/>
    <s v="-"/>
    <s v="-"/>
    <s v="-"/>
    <s v="-"/>
    <s v="-"/>
    <s v="-"/>
    <s v="-"/>
    <s v="-"/>
    <s v="-"/>
    <s v="-"/>
    <s v="-"/>
    <s v="-"/>
    <s v="-"/>
    <m/>
    <m/>
    <m/>
    <m/>
    <m/>
    <m/>
    <m/>
    <m/>
    <n v="0"/>
  </r>
  <r>
    <x v="2"/>
    <x v="3"/>
    <x v="3"/>
    <x v="0"/>
    <x v="0"/>
    <s v="-"/>
    <s v="-"/>
    <s v="-"/>
    <s v="-"/>
    <s v="-"/>
    <s v="-"/>
    <s v="-"/>
    <s v="-"/>
    <s v="-"/>
    <s v="-"/>
    <s v="-"/>
    <s v="-"/>
    <s v="-"/>
    <s v="-"/>
    <s v="-"/>
    <s v="-"/>
    <s v="-"/>
    <s v="-"/>
    <s v="-"/>
    <s v="-"/>
    <m/>
    <m/>
    <m/>
    <m/>
    <m/>
    <m/>
    <m/>
    <m/>
    <n v="0"/>
  </r>
  <r>
    <x v="2"/>
    <x v="3"/>
    <x v="3"/>
    <x v="0"/>
    <x v="1"/>
    <s v="-"/>
    <s v="-"/>
    <s v="-"/>
    <s v="-"/>
    <s v="-"/>
    <s v="-"/>
    <s v="-"/>
    <s v="-"/>
    <s v="-"/>
    <s v="-"/>
    <s v="-"/>
    <s v="-"/>
    <s v="-"/>
    <s v="-"/>
    <s v="-"/>
    <s v="-"/>
    <s v="-"/>
    <s v="-"/>
    <s v="-"/>
    <s v="-"/>
    <m/>
    <m/>
    <m/>
    <m/>
    <m/>
    <m/>
    <m/>
    <m/>
    <n v="0"/>
  </r>
  <r>
    <x v="2"/>
    <x v="3"/>
    <x v="3"/>
    <x v="0"/>
    <x v="2"/>
    <s v="-"/>
    <s v="-"/>
    <s v="-"/>
    <s v="-"/>
    <s v="-"/>
    <s v="-"/>
    <s v="-"/>
    <s v="-"/>
    <s v="-"/>
    <s v="-"/>
    <s v="-"/>
    <s v="-"/>
    <s v="-"/>
    <s v="-"/>
    <s v="-"/>
    <s v="-"/>
    <s v="-"/>
    <s v="-"/>
    <s v="-"/>
    <s v="-"/>
    <m/>
    <m/>
    <m/>
    <m/>
    <m/>
    <m/>
    <m/>
    <m/>
    <n v="0"/>
  </r>
  <r>
    <x v="2"/>
    <x v="3"/>
    <x v="3"/>
    <x v="0"/>
    <x v="3"/>
    <s v="-"/>
    <s v="-"/>
    <s v="-"/>
    <s v="-"/>
    <s v="-"/>
    <s v="-"/>
    <s v="-"/>
    <s v="-"/>
    <s v="-"/>
    <s v="-"/>
    <s v="-"/>
    <s v="-"/>
    <s v="-"/>
    <s v="-"/>
    <s v="-"/>
    <s v="-"/>
    <s v="-"/>
    <s v="-"/>
    <s v="-"/>
    <s v="-"/>
    <m/>
    <m/>
    <m/>
    <m/>
    <m/>
    <m/>
    <m/>
    <m/>
    <n v="0"/>
  </r>
  <r>
    <x v="2"/>
    <x v="4"/>
    <x v="0"/>
    <x v="0"/>
    <x v="0"/>
    <n v="234"/>
    <n v="79"/>
    <n v="64"/>
    <s v="-"/>
    <n v="53"/>
    <s v="-"/>
    <s v="-"/>
    <s v="-"/>
    <s v="-"/>
    <s v="-"/>
    <n v="5"/>
    <n v="6"/>
    <n v="3"/>
    <n v="8"/>
    <n v="3"/>
    <n v="2"/>
    <n v="3"/>
    <n v="4"/>
    <n v="1"/>
    <n v="1"/>
    <m/>
    <m/>
    <m/>
    <m/>
    <m/>
    <m/>
    <m/>
    <m/>
    <n v="2"/>
  </r>
  <r>
    <x v="2"/>
    <x v="4"/>
    <x v="0"/>
    <x v="0"/>
    <x v="1"/>
    <n v="1344"/>
    <n v="432"/>
    <n v="383"/>
    <s v="-"/>
    <n v="267"/>
    <s v="-"/>
    <s v="-"/>
    <s v="-"/>
    <s v="-"/>
    <s v="-"/>
    <n v="33"/>
    <n v="73"/>
    <n v="17"/>
    <n v="41"/>
    <n v="18"/>
    <n v="6"/>
    <n v="23"/>
    <n v="30"/>
    <n v="5"/>
    <n v="4"/>
    <m/>
    <m/>
    <m/>
    <m/>
    <m/>
    <m/>
    <m/>
    <m/>
    <n v="12"/>
  </r>
  <r>
    <x v="2"/>
    <x v="4"/>
    <x v="0"/>
    <x v="0"/>
    <x v="2"/>
    <n v="1091"/>
    <n v="352"/>
    <n v="311"/>
    <s v="-"/>
    <n v="211"/>
    <s v="-"/>
    <s v="-"/>
    <s v="-"/>
    <s v="-"/>
    <s v="-"/>
    <n v="25"/>
    <n v="62"/>
    <n v="16"/>
    <n v="32"/>
    <n v="16"/>
    <n v="6"/>
    <n v="18"/>
    <n v="24"/>
    <n v="5"/>
    <n v="3"/>
    <m/>
    <m/>
    <m/>
    <m/>
    <m/>
    <m/>
    <m/>
    <m/>
    <n v="10"/>
  </r>
  <r>
    <x v="2"/>
    <x v="4"/>
    <x v="0"/>
    <x v="0"/>
    <x v="3"/>
    <n v="253"/>
    <n v="80"/>
    <n v="72"/>
    <s v="-"/>
    <n v="56"/>
    <s v="-"/>
    <s v="-"/>
    <s v="-"/>
    <s v="-"/>
    <s v="-"/>
    <n v="8"/>
    <n v="11"/>
    <n v="1"/>
    <n v="9"/>
    <n v="2"/>
    <s v="-"/>
    <n v="5"/>
    <n v="6"/>
    <s v="-"/>
    <n v="1"/>
    <m/>
    <m/>
    <m/>
    <m/>
    <m/>
    <m/>
    <m/>
    <m/>
    <n v="2"/>
  </r>
  <r>
    <x v="2"/>
    <x v="4"/>
    <x v="1"/>
    <x v="0"/>
    <x v="0"/>
    <n v="44"/>
    <n v="17"/>
    <n v="15"/>
    <s v="-"/>
    <n v="11"/>
    <s v="-"/>
    <s v="-"/>
    <s v="-"/>
    <s v="-"/>
    <s v="-"/>
    <s v="-"/>
    <s v="-"/>
    <s v="-"/>
    <s v="-"/>
    <n v="1"/>
    <s v="-"/>
    <s v="-"/>
    <s v="-"/>
    <s v="-"/>
    <s v="-"/>
    <m/>
    <m/>
    <m/>
    <m/>
    <m/>
    <m/>
    <m/>
    <m/>
    <n v="0"/>
  </r>
  <r>
    <x v="2"/>
    <x v="4"/>
    <x v="1"/>
    <x v="0"/>
    <x v="1"/>
    <n v="93"/>
    <n v="28"/>
    <n v="36"/>
    <s v="-"/>
    <n v="28"/>
    <s v="-"/>
    <s v="-"/>
    <s v="-"/>
    <s v="-"/>
    <s v="-"/>
    <s v="-"/>
    <s v="-"/>
    <s v="-"/>
    <s v="-"/>
    <n v="1"/>
    <s v="-"/>
    <s v="-"/>
    <s v="-"/>
    <s v="-"/>
    <s v="-"/>
    <m/>
    <m/>
    <m/>
    <m/>
    <m/>
    <m/>
    <m/>
    <m/>
    <n v="0"/>
  </r>
  <r>
    <x v="2"/>
    <x v="4"/>
    <x v="1"/>
    <x v="0"/>
    <x v="2"/>
    <n v="63"/>
    <n v="23"/>
    <n v="23"/>
    <s v="-"/>
    <n v="16"/>
    <s v="-"/>
    <s v="-"/>
    <s v="-"/>
    <s v="-"/>
    <s v="-"/>
    <s v="-"/>
    <s v="-"/>
    <s v="-"/>
    <s v="-"/>
    <n v="1"/>
    <s v="-"/>
    <s v="-"/>
    <s v="-"/>
    <s v="-"/>
    <s v="-"/>
    <m/>
    <m/>
    <m/>
    <m/>
    <m/>
    <m/>
    <m/>
    <m/>
    <n v="0"/>
  </r>
  <r>
    <x v="2"/>
    <x v="4"/>
    <x v="1"/>
    <x v="0"/>
    <x v="3"/>
    <n v="30"/>
    <n v="5"/>
    <n v="13"/>
    <s v="-"/>
    <n v="12"/>
    <s v="-"/>
    <s v="-"/>
    <s v="-"/>
    <s v="-"/>
    <s v="-"/>
    <s v="-"/>
    <s v="-"/>
    <s v="-"/>
    <s v="-"/>
    <s v="-"/>
    <s v="-"/>
    <s v="-"/>
    <s v="-"/>
    <s v="-"/>
    <s v="-"/>
    <m/>
    <m/>
    <m/>
    <m/>
    <m/>
    <m/>
    <m/>
    <m/>
    <n v="0"/>
  </r>
  <r>
    <x v="2"/>
    <x v="4"/>
    <x v="2"/>
    <x v="0"/>
    <x v="0"/>
    <n v="190"/>
    <n v="62"/>
    <n v="49"/>
    <s v="-"/>
    <n v="42"/>
    <s v="-"/>
    <s v="-"/>
    <s v="-"/>
    <s v="-"/>
    <s v="-"/>
    <n v="5"/>
    <n v="6"/>
    <n v="3"/>
    <n v="8"/>
    <n v="2"/>
    <n v="2"/>
    <n v="3"/>
    <n v="4"/>
    <n v="1"/>
    <n v="1"/>
    <m/>
    <m/>
    <m/>
    <m/>
    <m/>
    <m/>
    <m/>
    <m/>
    <n v="2"/>
  </r>
  <r>
    <x v="2"/>
    <x v="4"/>
    <x v="2"/>
    <x v="0"/>
    <x v="1"/>
    <n v="1251"/>
    <n v="404"/>
    <n v="347"/>
    <s v="-"/>
    <n v="239"/>
    <s v="-"/>
    <s v="-"/>
    <s v="-"/>
    <s v="-"/>
    <s v="-"/>
    <n v="33"/>
    <n v="73"/>
    <n v="17"/>
    <n v="41"/>
    <n v="17"/>
    <n v="6"/>
    <n v="23"/>
    <n v="30"/>
    <n v="5"/>
    <n v="4"/>
    <m/>
    <m/>
    <m/>
    <m/>
    <m/>
    <m/>
    <m/>
    <m/>
    <n v="12"/>
  </r>
  <r>
    <x v="2"/>
    <x v="4"/>
    <x v="2"/>
    <x v="0"/>
    <x v="2"/>
    <n v="1028"/>
    <n v="329"/>
    <n v="288"/>
    <s v="-"/>
    <n v="195"/>
    <s v="-"/>
    <s v="-"/>
    <s v="-"/>
    <s v="-"/>
    <s v="-"/>
    <n v="25"/>
    <n v="62"/>
    <n v="16"/>
    <n v="32"/>
    <n v="15"/>
    <n v="6"/>
    <n v="18"/>
    <n v="24"/>
    <n v="5"/>
    <n v="3"/>
    <m/>
    <m/>
    <m/>
    <m/>
    <m/>
    <m/>
    <m/>
    <m/>
    <n v="10"/>
  </r>
  <r>
    <x v="2"/>
    <x v="4"/>
    <x v="2"/>
    <x v="0"/>
    <x v="3"/>
    <n v="223"/>
    <n v="75"/>
    <n v="59"/>
    <s v="-"/>
    <n v="44"/>
    <s v="-"/>
    <s v="-"/>
    <s v="-"/>
    <s v="-"/>
    <s v="-"/>
    <n v="8"/>
    <n v="11"/>
    <n v="1"/>
    <n v="9"/>
    <n v="2"/>
    <s v="-"/>
    <n v="5"/>
    <n v="6"/>
    <s v="-"/>
    <n v="1"/>
    <m/>
    <m/>
    <m/>
    <m/>
    <m/>
    <m/>
    <m/>
    <m/>
    <n v="2"/>
  </r>
  <r>
    <x v="2"/>
    <x v="4"/>
    <x v="2"/>
    <x v="1"/>
    <x v="0"/>
    <n v="190"/>
    <n v="62"/>
    <n v="49"/>
    <s v="-"/>
    <n v="42"/>
    <s v="-"/>
    <s v="-"/>
    <s v="-"/>
    <s v="-"/>
    <s v="-"/>
    <n v="5"/>
    <n v="6"/>
    <n v="3"/>
    <n v="8"/>
    <n v="2"/>
    <n v="2"/>
    <n v="3"/>
    <n v="4"/>
    <n v="1"/>
    <n v="1"/>
    <m/>
    <m/>
    <m/>
    <m/>
    <m/>
    <m/>
    <m/>
    <m/>
    <n v="2"/>
  </r>
  <r>
    <x v="2"/>
    <x v="4"/>
    <x v="2"/>
    <x v="1"/>
    <x v="1"/>
    <n v="1251"/>
    <n v="404"/>
    <n v="347"/>
    <s v="-"/>
    <n v="239"/>
    <s v="-"/>
    <s v="-"/>
    <s v="-"/>
    <s v="-"/>
    <s v="-"/>
    <n v="33"/>
    <n v="73"/>
    <n v="17"/>
    <n v="41"/>
    <n v="17"/>
    <n v="6"/>
    <n v="23"/>
    <n v="30"/>
    <n v="5"/>
    <n v="4"/>
    <m/>
    <m/>
    <m/>
    <m/>
    <m/>
    <m/>
    <m/>
    <m/>
    <n v="12"/>
  </r>
  <r>
    <x v="2"/>
    <x v="4"/>
    <x v="2"/>
    <x v="1"/>
    <x v="2"/>
    <n v="1028"/>
    <n v="329"/>
    <n v="288"/>
    <s v="-"/>
    <n v="195"/>
    <s v="-"/>
    <s v="-"/>
    <s v="-"/>
    <s v="-"/>
    <s v="-"/>
    <n v="25"/>
    <n v="62"/>
    <n v="16"/>
    <n v="32"/>
    <n v="15"/>
    <n v="6"/>
    <n v="18"/>
    <n v="24"/>
    <n v="5"/>
    <n v="3"/>
    <m/>
    <m/>
    <m/>
    <m/>
    <m/>
    <m/>
    <m/>
    <m/>
    <n v="10"/>
  </r>
  <r>
    <x v="2"/>
    <x v="4"/>
    <x v="2"/>
    <x v="1"/>
    <x v="3"/>
    <n v="223"/>
    <n v="75"/>
    <n v="59"/>
    <s v="-"/>
    <n v="44"/>
    <s v="-"/>
    <s v="-"/>
    <s v="-"/>
    <s v="-"/>
    <s v="-"/>
    <n v="8"/>
    <n v="11"/>
    <n v="1"/>
    <n v="9"/>
    <n v="2"/>
    <s v="-"/>
    <n v="5"/>
    <n v="6"/>
    <s v="-"/>
    <n v="1"/>
    <m/>
    <m/>
    <m/>
    <m/>
    <m/>
    <m/>
    <m/>
    <m/>
    <n v="2"/>
  </r>
  <r>
    <x v="2"/>
    <x v="4"/>
    <x v="2"/>
    <x v="2"/>
    <x v="0"/>
    <s v="-"/>
    <s v="-"/>
    <s v="-"/>
    <s v="-"/>
    <s v="-"/>
    <s v="-"/>
    <s v="-"/>
    <s v="-"/>
    <s v="-"/>
    <s v="-"/>
    <s v="-"/>
    <s v="-"/>
    <s v="-"/>
    <s v="-"/>
    <s v="-"/>
    <s v="-"/>
    <s v="-"/>
    <s v="-"/>
    <s v="-"/>
    <s v="-"/>
    <m/>
    <m/>
    <m/>
    <m/>
    <m/>
    <m/>
    <m/>
    <m/>
    <n v="0"/>
  </r>
  <r>
    <x v="2"/>
    <x v="4"/>
    <x v="2"/>
    <x v="2"/>
    <x v="1"/>
    <s v="-"/>
    <s v="-"/>
    <s v="-"/>
    <s v="-"/>
    <s v="-"/>
    <s v="-"/>
    <s v="-"/>
    <s v="-"/>
    <s v="-"/>
    <s v="-"/>
    <s v="-"/>
    <s v="-"/>
    <s v="-"/>
    <s v="-"/>
    <s v="-"/>
    <s v="-"/>
    <s v="-"/>
    <s v="-"/>
    <s v="-"/>
    <s v="-"/>
    <m/>
    <m/>
    <m/>
    <m/>
    <m/>
    <m/>
    <m/>
    <m/>
    <n v="0"/>
  </r>
  <r>
    <x v="2"/>
    <x v="4"/>
    <x v="2"/>
    <x v="2"/>
    <x v="2"/>
    <s v="-"/>
    <s v="-"/>
    <s v="-"/>
    <s v="-"/>
    <s v="-"/>
    <s v="-"/>
    <s v="-"/>
    <s v="-"/>
    <s v="-"/>
    <s v="-"/>
    <s v="-"/>
    <s v="-"/>
    <s v="-"/>
    <s v="-"/>
    <s v="-"/>
    <s v="-"/>
    <s v="-"/>
    <s v="-"/>
    <s v="-"/>
    <s v="-"/>
    <m/>
    <m/>
    <m/>
    <m/>
    <m/>
    <m/>
    <m/>
    <m/>
    <n v="0"/>
  </r>
  <r>
    <x v="2"/>
    <x v="4"/>
    <x v="2"/>
    <x v="2"/>
    <x v="3"/>
    <s v="-"/>
    <s v="-"/>
    <s v="-"/>
    <s v="-"/>
    <s v="-"/>
    <s v="-"/>
    <s v="-"/>
    <s v="-"/>
    <s v="-"/>
    <s v="-"/>
    <s v="-"/>
    <s v="-"/>
    <s v="-"/>
    <s v="-"/>
    <s v="-"/>
    <s v="-"/>
    <s v="-"/>
    <s v="-"/>
    <s v="-"/>
    <s v="-"/>
    <m/>
    <m/>
    <m/>
    <m/>
    <m/>
    <m/>
    <m/>
    <m/>
    <n v="0"/>
  </r>
  <r>
    <x v="2"/>
    <x v="4"/>
    <x v="3"/>
    <x v="0"/>
    <x v="0"/>
    <s v="-"/>
    <s v="-"/>
    <s v="-"/>
    <s v="-"/>
    <s v="-"/>
    <s v="-"/>
    <s v="-"/>
    <s v="-"/>
    <s v="-"/>
    <s v="-"/>
    <s v="-"/>
    <s v="-"/>
    <s v="-"/>
    <s v="-"/>
    <s v="-"/>
    <s v="-"/>
    <s v="-"/>
    <s v="-"/>
    <s v="-"/>
    <s v="-"/>
    <m/>
    <m/>
    <m/>
    <m/>
    <m/>
    <m/>
    <m/>
    <m/>
    <n v="0"/>
  </r>
  <r>
    <x v="2"/>
    <x v="4"/>
    <x v="3"/>
    <x v="0"/>
    <x v="1"/>
    <s v="-"/>
    <s v="-"/>
    <s v="-"/>
    <s v="-"/>
    <s v="-"/>
    <s v="-"/>
    <s v="-"/>
    <s v="-"/>
    <s v="-"/>
    <s v="-"/>
    <s v="-"/>
    <s v="-"/>
    <s v="-"/>
    <s v="-"/>
    <s v="-"/>
    <s v="-"/>
    <s v="-"/>
    <s v="-"/>
    <s v="-"/>
    <s v="-"/>
    <m/>
    <m/>
    <m/>
    <m/>
    <m/>
    <m/>
    <m/>
    <m/>
    <n v="0"/>
  </r>
  <r>
    <x v="2"/>
    <x v="4"/>
    <x v="3"/>
    <x v="0"/>
    <x v="2"/>
    <s v="-"/>
    <s v="-"/>
    <s v="-"/>
    <s v="-"/>
    <s v="-"/>
    <s v="-"/>
    <s v="-"/>
    <s v="-"/>
    <s v="-"/>
    <s v="-"/>
    <s v="-"/>
    <s v="-"/>
    <s v="-"/>
    <s v="-"/>
    <s v="-"/>
    <s v="-"/>
    <s v="-"/>
    <s v="-"/>
    <s v="-"/>
    <s v="-"/>
    <m/>
    <m/>
    <m/>
    <m/>
    <m/>
    <m/>
    <m/>
    <m/>
    <n v="0"/>
  </r>
  <r>
    <x v="2"/>
    <x v="4"/>
    <x v="3"/>
    <x v="0"/>
    <x v="3"/>
    <s v="-"/>
    <s v="-"/>
    <s v="-"/>
    <s v="-"/>
    <s v="-"/>
    <s v="-"/>
    <s v="-"/>
    <s v="-"/>
    <s v="-"/>
    <s v="-"/>
    <s v="-"/>
    <s v="-"/>
    <s v="-"/>
    <s v="-"/>
    <s v="-"/>
    <s v="-"/>
    <s v="-"/>
    <s v="-"/>
    <s v="-"/>
    <s v="-"/>
    <m/>
    <m/>
    <m/>
    <m/>
    <m/>
    <m/>
    <m/>
    <m/>
    <n v="0"/>
  </r>
  <r>
    <x v="2"/>
    <x v="5"/>
    <x v="0"/>
    <x v="0"/>
    <x v="0"/>
    <n v="242"/>
    <n v="107"/>
    <n v="44"/>
    <s v="-"/>
    <n v="45"/>
    <s v="-"/>
    <s v="-"/>
    <s v="-"/>
    <s v="-"/>
    <s v="-"/>
    <n v="3"/>
    <n v="9"/>
    <n v="5"/>
    <n v="4"/>
    <n v="5"/>
    <n v="5"/>
    <n v="3"/>
    <s v="-"/>
    <n v="6"/>
    <n v="5"/>
    <m/>
    <m/>
    <m/>
    <m/>
    <m/>
    <m/>
    <m/>
    <m/>
    <n v="1"/>
  </r>
  <r>
    <x v="2"/>
    <x v="5"/>
    <x v="0"/>
    <x v="0"/>
    <x v="1"/>
    <n v="8542"/>
    <n v="6374"/>
    <n v="612"/>
    <s v="-"/>
    <n v="1035"/>
    <s v="-"/>
    <s v="-"/>
    <s v="-"/>
    <s v="-"/>
    <s v="-"/>
    <n v="12"/>
    <n v="152"/>
    <n v="133"/>
    <n v="39"/>
    <n v="12"/>
    <n v="21"/>
    <n v="88"/>
    <s v="-"/>
    <n v="24"/>
    <n v="38"/>
    <m/>
    <m/>
    <m/>
    <m/>
    <m/>
    <m/>
    <m/>
    <m/>
    <n v="2"/>
  </r>
  <r>
    <x v="2"/>
    <x v="5"/>
    <x v="0"/>
    <x v="0"/>
    <x v="2"/>
    <n v="6871"/>
    <n v="5260"/>
    <n v="438"/>
    <s v="-"/>
    <n v="846"/>
    <s v="-"/>
    <s v="-"/>
    <s v="-"/>
    <s v="-"/>
    <s v="-"/>
    <n v="7"/>
    <n v="134"/>
    <n v="45"/>
    <n v="28"/>
    <n v="8"/>
    <n v="19"/>
    <n v="50"/>
    <s v="-"/>
    <n v="17"/>
    <n v="18"/>
    <m/>
    <m/>
    <m/>
    <m/>
    <m/>
    <m/>
    <m/>
    <m/>
    <n v="1"/>
  </r>
  <r>
    <x v="2"/>
    <x v="5"/>
    <x v="0"/>
    <x v="0"/>
    <x v="3"/>
    <n v="1671"/>
    <n v="1114"/>
    <n v="174"/>
    <s v="-"/>
    <n v="189"/>
    <s v="-"/>
    <s v="-"/>
    <s v="-"/>
    <s v="-"/>
    <s v="-"/>
    <n v="5"/>
    <n v="18"/>
    <n v="88"/>
    <n v="11"/>
    <n v="4"/>
    <n v="2"/>
    <n v="38"/>
    <s v="-"/>
    <n v="7"/>
    <n v="20"/>
    <m/>
    <m/>
    <m/>
    <m/>
    <m/>
    <m/>
    <m/>
    <m/>
    <n v="1"/>
  </r>
  <r>
    <x v="2"/>
    <x v="5"/>
    <x v="1"/>
    <x v="0"/>
    <x v="0"/>
    <n v="26"/>
    <n v="8"/>
    <n v="6"/>
    <s v="-"/>
    <n v="7"/>
    <s v="-"/>
    <s v="-"/>
    <s v="-"/>
    <s v="-"/>
    <s v="-"/>
    <s v="-"/>
    <s v="-"/>
    <n v="1"/>
    <s v="-"/>
    <n v="2"/>
    <s v="-"/>
    <s v="-"/>
    <s v="-"/>
    <n v="1"/>
    <s v="-"/>
    <m/>
    <m/>
    <m/>
    <m/>
    <m/>
    <m/>
    <m/>
    <m/>
    <n v="1"/>
  </r>
  <r>
    <x v="2"/>
    <x v="5"/>
    <x v="1"/>
    <x v="0"/>
    <x v="1"/>
    <n v="57"/>
    <n v="15"/>
    <n v="21"/>
    <s v="-"/>
    <n v="13"/>
    <s v="-"/>
    <s v="-"/>
    <s v="-"/>
    <s v="-"/>
    <s v="-"/>
    <s v="-"/>
    <s v="-"/>
    <n v="2"/>
    <s v="-"/>
    <n v="3"/>
    <s v="-"/>
    <s v="-"/>
    <s v="-"/>
    <n v="1"/>
    <s v="-"/>
    <m/>
    <m/>
    <m/>
    <m/>
    <m/>
    <m/>
    <m/>
    <m/>
    <n v="2"/>
  </r>
  <r>
    <x v="2"/>
    <x v="5"/>
    <x v="1"/>
    <x v="0"/>
    <x v="2"/>
    <n v="33"/>
    <n v="11"/>
    <n v="6"/>
    <s v="-"/>
    <n v="11"/>
    <s v="-"/>
    <s v="-"/>
    <s v="-"/>
    <s v="-"/>
    <s v="-"/>
    <s v="-"/>
    <s v="-"/>
    <n v="1"/>
    <s v="-"/>
    <n v="2"/>
    <s v="-"/>
    <s v="-"/>
    <s v="-"/>
    <n v="1"/>
    <s v="-"/>
    <m/>
    <m/>
    <m/>
    <m/>
    <m/>
    <m/>
    <m/>
    <m/>
    <n v="1"/>
  </r>
  <r>
    <x v="2"/>
    <x v="5"/>
    <x v="1"/>
    <x v="0"/>
    <x v="3"/>
    <n v="24"/>
    <n v="4"/>
    <n v="15"/>
    <s v="-"/>
    <n v="2"/>
    <s v="-"/>
    <s v="-"/>
    <s v="-"/>
    <s v="-"/>
    <s v="-"/>
    <s v="-"/>
    <s v="-"/>
    <n v="1"/>
    <s v="-"/>
    <n v="1"/>
    <s v="-"/>
    <s v="-"/>
    <s v="-"/>
    <s v="-"/>
    <s v="-"/>
    <m/>
    <m/>
    <m/>
    <m/>
    <m/>
    <m/>
    <m/>
    <m/>
    <n v="1"/>
  </r>
  <r>
    <x v="2"/>
    <x v="5"/>
    <x v="2"/>
    <x v="0"/>
    <x v="0"/>
    <n v="216"/>
    <n v="99"/>
    <n v="38"/>
    <s v="-"/>
    <n v="38"/>
    <s v="-"/>
    <s v="-"/>
    <s v="-"/>
    <s v="-"/>
    <s v="-"/>
    <n v="3"/>
    <n v="9"/>
    <n v="4"/>
    <n v="4"/>
    <n v="3"/>
    <n v="5"/>
    <n v="3"/>
    <s v="-"/>
    <n v="5"/>
    <n v="5"/>
    <m/>
    <m/>
    <m/>
    <m/>
    <m/>
    <m/>
    <m/>
    <m/>
    <n v="0"/>
  </r>
  <r>
    <x v="2"/>
    <x v="5"/>
    <x v="2"/>
    <x v="0"/>
    <x v="1"/>
    <n v="8485"/>
    <n v="6359"/>
    <n v="591"/>
    <s v="-"/>
    <n v="1022"/>
    <s v="-"/>
    <s v="-"/>
    <s v="-"/>
    <s v="-"/>
    <s v="-"/>
    <n v="12"/>
    <n v="152"/>
    <n v="131"/>
    <n v="39"/>
    <n v="9"/>
    <n v="21"/>
    <n v="88"/>
    <s v="-"/>
    <n v="23"/>
    <n v="38"/>
    <m/>
    <m/>
    <m/>
    <m/>
    <m/>
    <m/>
    <m/>
    <m/>
    <n v="0"/>
  </r>
  <r>
    <x v="2"/>
    <x v="5"/>
    <x v="2"/>
    <x v="0"/>
    <x v="2"/>
    <n v="6838"/>
    <n v="5249"/>
    <n v="432"/>
    <s v="-"/>
    <n v="835"/>
    <s v="-"/>
    <s v="-"/>
    <s v="-"/>
    <s v="-"/>
    <s v="-"/>
    <n v="7"/>
    <n v="134"/>
    <n v="44"/>
    <n v="28"/>
    <n v="6"/>
    <n v="19"/>
    <n v="50"/>
    <s v="-"/>
    <n v="16"/>
    <n v="18"/>
    <m/>
    <m/>
    <m/>
    <m/>
    <m/>
    <m/>
    <m/>
    <m/>
    <n v="0"/>
  </r>
  <r>
    <x v="2"/>
    <x v="5"/>
    <x v="2"/>
    <x v="0"/>
    <x v="3"/>
    <n v="1647"/>
    <n v="1110"/>
    <n v="159"/>
    <s v="-"/>
    <n v="187"/>
    <s v="-"/>
    <s v="-"/>
    <s v="-"/>
    <s v="-"/>
    <s v="-"/>
    <n v="5"/>
    <n v="18"/>
    <n v="87"/>
    <n v="11"/>
    <n v="3"/>
    <n v="2"/>
    <n v="38"/>
    <s v="-"/>
    <n v="7"/>
    <n v="20"/>
    <m/>
    <m/>
    <m/>
    <m/>
    <m/>
    <m/>
    <m/>
    <m/>
    <n v="0"/>
  </r>
  <r>
    <x v="2"/>
    <x v="5"/>
    <x v="2"/>
    <x v="1"/>
    <x v="0"/>
    <n v="216"/>
    <n v="99"/>
    <n v="38"/>
    <s v="-"/>
    <n v="38"/>
    <s v="-"/>
    <s v="-"/>
    <s v="-"/>
    <s v="-"/>
    <s v="-"/>
    <n v="3"/>
    <n v="9"/>
    <n v="4"/>
    <n v="4"/>
    <n v="3"/>
    <n v="5"/>
    <n v="3"/>
    <s v="-"/>
    <n v="5"/>
    <n v="5"/>
    <m/>
    <m/>
    <m/>
    <m/>
    <m/>
    <m/>
    <m/>
    <m/>
    <n v="0"/>
  </r>
  <r>
    <x v="2"/>
    <x v="5"/>
    <x v="2"/>
    <x v="1"/>
    <x v="1"/>
    <n v="8485"/>
    <n v="6359"/>
    <n v="591"/>
    <s v="-"/>
    <n v="1022"/>
    <s v="-"/>
    <s v="-"/>
    <s v="-"/>
    <s v="-"/>
    <s v="-"/>
    <n v="12"/>
    <n v="152"/>
    <n v="131"/>
    <n v="39"/>
    <n v="9"/>
    <n v="21"/>
    <n v="88"/>
    <s v="-"/>
    <n v="23"/>
    <n v="38"/>
    <m/>
    <m/>
    <m/>
    <m/>
    <m/>
    <m/>
    <m/>
    <m/>
    <n v="0"/>
  </r>
  <r>
    <x v="2"/>
    <x v="5"/>
    <x v="2"/>
    <x v="1"/>
    <x v="2"/>
    <n v="6838"/>
    <n v="5249"/>
    <n v="432"/>
    <s v="-"/>
    <n v="835"/>
    <s v="-"/>
    <s v="-"/>
    <s v="-"/>
    <s v="-"/>
    <s v="-"/>
    <n v="7"/>
    <n v="134"/>
    <n v="44"/>
    <n v="28"/>
    <n v="6"/>
    <n v="19"/>
    <n v="50"/>
    <s v="-"/>
    <n v="16"/>
    <n v="18"/>
    <m/>
    <m/>
    <m/>
    <m/>
    <m/>
    <m/>
    <m/>
    <m/>
    <n v="0"/>
  </r>
  <r>
    <x v="2"/>
    <x v="5"/>
    <x v="2"/>
    <x v="1"/>
    <x v="3"/>
    <n v="1647"/>
    <n v="1110"/>
    <n v="159"/>
    <s v="-"/>
    <n v="187"/>
    <s v="-"/>
    <s v="-"/>
    <s v="-"/>
    <s v="-"/>
    <s v="-"/>
    <n v="5"/>
    <n v="18"/>
    <n v="87"/>
    <n v="11"/>
    <n v="3"/>
    <n v="2"/>
    <n v="38"/>
    <s v="-"/>
    <n v="7"/>
    <n v="20"/>
    <m/>
    <m/>
    <m/>
    <m/>
    <m/>
    <m/>
    <m/>
    <m/>
    <n v="0"/>
  </r>
  <r>
    <x v="2"/>
    <x v="5"/>
    <x v="2"/>
    <x v="2"/>
    <x v="0"/>
    <s v="-"/>
    <s v="-"/>
    <s v="-"/>
    <s v="-"/>
    <s v="-"/>
    <s v="-"/>
    <s v="-"/>
    <s v="-"/>
    <s v="-"/>
    <s v="-"/>
    <s v="-"/>
    <s v="-"/>
    <s v="-"/>
    <s v="-"/>
    <s v="-"/>
    <s v="-"/>
    <s v="-"/>
    <s v="-"/>
    <s v="-"/>
    <s v="-"/>
    <m/>
    <m/>
    <m/>
    <m/>
    <m/>
    <m/>
    <m/>
    <m/>
    <n v="0"/>
  </r>
  <r>
    <x v="2"/>
    <x v="5"/>
    <x v="2"/>
    <x v="2"/>
    <x v="1"/>
    <s v="-"/>
    <s v="-"/>
    <s v="-"/>
    <s v="-"/>
    <s v="-"/>
    <s v="-"/>
    <s v="-"/>
    <s v="-"/>
    <s v="-"/>
    <s v="-"/>
    <s v="-"/>
    <s v="-"/>
    <s v="-"/>
    <s v="-"/>
    <s v="-"/>
    <s v="-"/>
    <s v="-"/>
    <s v="-"/>
    <s v="-"/>
    <s v="-"/>
    <m/>
    <m/>
    <m/>
    <m/>
    <m/>
    <m/>
    <m/>
    <m/>
    <n v="0"/>
  </r>
  <r>
    <x v="2"/>
    <x v="5"/>
    <x v="2"/>
    <x v="2"/>
    <x v="2"/>
    <s v="-"/>
    <s v="-"/>
    <s v="-"/>
    <s v="-"/>
    <s v="-"/>
    <s v="-"/>
    <s v="-"/>
    <s v="-"/>
    <s v="-"/>
    <s v="-"/>
    <s v="-"/>
    <s v="-"/>
    <s v="-"/>
    <s v="-"/>
    <s v="-"/>
    <s v="-"/>
    <s v="-"/>
    <s v="-"/>
    <s v="-"/>
    <s v="-"/>
    <m/>
    <m/>
    <m/>
    <m/>
    <m/>
    <m/>
    <m/>
    <m/>
    <n v="0"/>
  </r>
  <r>
    <x v="2"/>
    <x v="5"/>
    <x v="2"/>
    <x v="2"/>
    <x v="3"/>
    <s v="-"/>
    <s v="-"/>
    <s v="-"/>
    <s v="-"/>
    <s v="-"/>
    <s v="-"/>
    <s v="-"/>
    <s v="-"/>
    <s v="-"/>
    <s v="-"/>
    <s v="-"/>
    <s v="-"/>
    <s v="-"/>
    <s v="-"/>
    <s v="-"/>
    <s v="-"/>
    <s v="-"/>
    <s v="-"/>
    <s v="-"/>
    <s v="-"/>
    <m/>
    <m/>
    <m/>
    <m/>
    <m/>
    <m/>
    <m/>
    <m/>
    <n v="0"/>
  </r>
  <r>
    <x v="2"/>
    <x v="5"/>
    <x v="3"/>
    <x v="0"/>
    <x v="0"/>
    <s v="-"/>
    <s v="-"/>
    <s v="-"/>
    <s v="-"/>
    <s v="-"/>
    <s v="-"/>
    <s v="-"/>
    <s v="-"/>
    <s v="-"/>
    <s v="-"/>
    <s v="-"/>
    <s v="-"/>
    <s v="-"/>
    <s v="-"/>
    <s v="-"/>
    <s v="-"/>
    <s v="-"/>
    <s v="-"/>
    <s v="-"/>
    <s v="-"/>
    <m/>
    <m/>
    <m/>
    <m/>
    <m/>
    <m/>
    <m/>
    <m/>
    <n v="0"/>
  </r>
  <r>
    <x v="2"/>
    <x v="5"/>
    <x v="3"/>
    <x v="0"/>
    <x v="1"/>
    <s v="-"/>
    <s v="-"/>
    <s v="-"/>
    <s v="-"/>
    <s v="-"/>
    <s v="-"/>
    <s v="-"/>
    <s v="-"/>
    <s v="-"/>
    <s v="-"/>
    <s v="-"/>
    <s v="-"/>
    <s v="-"/>
    <s v="-"/>
    <s v="-"/>
    <s v="-"/>
    <s v="-"/>
    <s v="-"/>
    <s v="-"/>
    <s v="-"/>
    <m/>
    <m/>
    <m/>
    <m/>
    <m/>
    <m/>
    <m/>
    <m/>
    <n v="0"/>
  </r>
  <r>
    <x v="2"/>
    <x v="5"/>
    <x v="3"/>
    <x v="0"/>
    <x v="2"/>
    <s v="-"/>
    <s v="-"/>
    <s v="-"/>
    <s v="-"/>
    <s v="-"/>
    <s v="-"/>
    <s v="-"/>
    <s v="-"/>
    <s v="-"/>
    <s v="-"/>
    <s v="-"/>
    <s v="-"/>
    <s v="-"/>
    <s v="-"/>
    <s v="-"/>
    <s v="-"/>
    <s v="-"/>
    <s v="-"/>
    <s v="-"/>
    <s v="-"/>
    <m/>
    <m/>
    <m/>
    <m/>
    <m/>
    <m/>
    <m/>
    <m/>
    <n v="0"/>
  </r>
  <r>
    <x v="2"/>
    <x v="5"/>
    <x v="3"/>
    <x v="0"/>
    <x v="3"/>
    <s v="-"/>
    <s v="-"/>
    <s v="-"/>
    <s v="-"/>
    <s v="-"/>
    <s v="-"/>
    <s v="-"/>
    <s v="-"/>
    <s v="-"/>
    <s v="-"/>
    <s v="-"/>
    <s v="-"/>
    <s v="-"/>
    <s v="-"/>
    <s v="-"/>
    <s v="-"/>
    <s v="-"/>
    <s v="-"/>
    <s v="-"/>
    <s v="-"/>
    <m/>
    <m/>
    <m/>
    <m/>
    <m/>
    <m/>
    <m/>
    <m/>
    <n v="0"/>
  </r>
  <r>
    <x v="2"/>
    <x v="6"/>
    <x v="0"/>
    <x v="0"/>
    <x v="0"/>
    <n v="2"/>
    <s v="-"/>
    <s v="-"/>
    <s v="-"/>
    <n v="1"/>
    <s v="-"/>
    <s v="-"/>
    <s v="-"/>
    <s v="-"/>
    <s v="-"/>
    <s v="-"/>
    <n v="1"/>
    <s v="-"/>
    <s v="-"/>
    <s v="-"/>
    <s v="-"/>
    <s v="-"/>
    <s v="-"/>
    <s v="-"/>
    <s v="-"/>
    <m/>
    <m/>
    <m/>
    <m/>
    <m/>
    <m/>
    <m/>
    <m/>
    <n v="0"/>
  </r>
  <r>
    <x v="2"/>
    <x v="6"/>
    <x v="0"/>
    <x v="0"/>
    <x v="1"/>
    <n v="10"/>
    <s v="-"/>
    <s v="-"/>
    <s v="-"/>
    <s v="-"/>
    <s v="-"/>
    <s v="-"/>
    <s v="-"/>
    <s v="-"/>
    <s v="-"/>
    <s v="-"/>
    <n v="10"/>
    <s v="-"/>
    <s v="-"/>
    <s v="-"/>
    <s v="-"/>
    <s v="-"/>
    <s v="-"/>
    <s v="-"/>
    <s v="-"/>
    <m/>
    <m/>
    <m/>
    <m/>
    <m/>
    <m/>
    <m/>
    <m/>
    <n v="0"/>
  </r>
  <r>
    <x v="2"/>
    <x v="6"/>
    <x v="0"/>
    <x v="0"/>
    <x v="2"/>
    <n v="9"/>
    <s v="-"/>
    <s v="-"/>
    <s v="-"/>
    <s v="-"/>
    <s v="-"/>
    <s v="-"/>
    <s v="-"/>
    <s v="-"/>
    <s v="-"/>
    <s v="-"/>
    <n v="9"/>
    <s v="-"/>
    <s v="-"/>
    <s v="-"/>
    <s v="-"/>
    <s v="-"/>
    <s v="-"/>
    <s v="-"/>
    <s v="-"/>
    <m/>
    <m/>
    <m/>
    <m/>
    <m/>
    <m/>
    <m/>
    <m/>
    <n v="0"/>
  </r>
  <r>
    <x v="2"/>
    <x v="6"/>
    <x v="0"/>
    <x v="0"/>
    <x v="3"/>
    <n v="1"/>
    <s v="-"/>
    <s v="-"/>
    <s v="-"/>
    <s v="-"/>
    <s v="-"/>
    <s v="-"/>
    <s v="-"/>
    <s v="-"/>
    <s v="-"/>
    <s v="-"/>
    <n v="1"/>
    <s v="-"/>
    <s v="-"/>
    <s v="-"/>
    <s v="-"/>
    <s v="-"/>
    <s v="-"/>
    <s v="-"/>
    <s v="-"/>
    <m/>
    <m/>
    <m/>
    <m/>
    <m/>
    <m/>
    <m/>
    <m/>
    <n v="0"/>
  </r>
  <r>
    <x v="2"/>
    <x v="6"/>
    <x v="1"/>
    <x v="0"/>
    <x v="0"/>
    <s v="-"/>
    <s v="-"/>
    <s v="-"/>
    <s v="-"/>
    <s v="-"/>
    <s v="-"/>
    <s v="-"/>
    <s v="-"/>
    <s v="-"/>
    <s v="-"/>
    <s v="-"/>
    <s v="-"/>
    <s v="-"/>
    <s v="-"/>
    <s v="-"/>
    <s v="-"/>
    <s v="-"/>
    <s v="-"/>
    <s v="-"/>
    <s v="-"/>
    <m/>
    <m/>
    <m/>
    <m/>
    <m/>
    <m/>
    <m/>
    <m/>
    <n v="0"/>
  </r>
  <r>
    <x v="2"/>
    <x v="6"/>
    <x v="1"/>
    <x v="0"/>
    <x v="1"/>
    <s v="-"/>
    <s v="-"/>
    <s v="-"/>
    <s v="-"/>
    <s v="-"/>
    <s v="-"/>
    <s v="-"/>
    <s v="-"/>
    <s v="-"/>
    <s v="-"/>
    <s v="-"/>
    <s v="-"/>
    <s v="-"/>
    <s v="-"/>
    <s v="-"/>
    <s v="-"/>
    <s v="-"/>
    <s v="-"/>
    <s v="-"/>
    <s v="-"/>
    <m/>
    <m/>
    <m/>
    <m/>
    <m/>
    <m/>
    <m/>
    <m/>
    <n v="0"/>
  </r>
  <r>
    <x v="2"/>
    <x v="6"/>
    <x v="1"/>
    <x v="0"/>
    <x v="2"/>
    <s v="-"/>
    <s v="-"/>
    <s v="-"/>
    <s v="-"/>
    <s v="-"/>
    <s v="-"/>
    <s v="-"/>
    <s v="-"/>
    <s v="-"/>
    <s v="-"/>
    <s v="-"/>
    <s v="-"/>
    <s v="-"/>
    <s v="-"/>
    <s v="-"/>
    <s v="-"/>
    <s v="-"/>
    <s v="-"/>
    <s v="-"/>
    <s v="-"/>
    <m/>
    <m/>
    <m/>
    <m/>
    <m/>
    <m/>
    <m/>
    <m/>
    <n v="0"/>
  </r>
  <r>
    <x v="2"/>
    <x v="6"/>
    <x v="1"/>
    <x v="0"/>
    <x v="3"/>
    <s v="-"/>
    <s v="-"/>
    <s v="-"/>
    <s v="-"/>
    <s v="-"/>
    <s v="-"/>
    <s v="-"/>
    <s v="-"/>
    <s v="-"/>
    <s v="-"/>
    <s v="-"/>
    <s v="-"/>
    <s v="-"/>
    <s v="-"/>
    <s v="-"/>
    <s v="-"/>
    <s v="-"/>
    <s v="-"/>
    <s v="-"/>
    <s v="-"/>
    <m/>
    <m/>
    <m/>
    <m/>
    <m/>
    <m/>
    <m/>
    <m/>
    <n v="0"/>
  </r>
  <r>
    <x v="2"/>
    <x v="6"/>
    <x v="2"/>
    <x v="0"/>
    <x v="0"/>
    <n v="2"/>
    <s v="-"/>
    <s v="-"/>
    <s v="-"/>
    <n v="1"/>
    <s v="-"/>
    <s v="-"/>
    <s v="-"/>
    <s v="-"/>
    <s v="-"/>
    <s v="-"/>
    <n v="1"/>
    <s v="-"/>
    <s v="-"/>
    <s v="-"/>
    <s v="-"/>
    <s v="-"/>
    <s v="-"/>
    <s v="-"/>
    <s v="-"/>
    <m/>
    <m/>
    <m/>
    <m/>
    <m/>
    <m/>
    <m/>
    <m/>
    <n v="0"/>
  </r>
  <r>
    <x v="2"/>
    <x v="6"/>
    <x v="2"/>
    <x v="0"/>
    <x v="1"/>
    <n v="10"/>
    <s v="-"/>
    <s v="-"/>
    <s v="-"/>
    <s v="-"/>
    <s v="-"/>
    <s v="-"/>
    <s v="-"/>
    <s v="-"/>
    <s v="-"/>
    <s v="-"/>
    <n v="10"/>
    <s v="-"/>
    <s v="-"/>
    <s v="-"/>
    <s v="-"/>
    <s v="-"/>
    <s v="-"/>
    <s v="-"/>
    <s v="-"/>
    <m/>
    <m/>
    <m/>
    <m/>
    <m/>
    <m/>
    <m/>
    <m/>
    <n v="0"/>
  </r>
  <r>
    <x v="2"/>
    <x v="6"/>
    <x v="2"/>
    <x v="0"/>
    <x v="2"/>
    <n v="9"/>
    <s v="-"/>
    <s v="-"/>
    <s v="-"/>
    <s v="-"/>
    <s v="-"/>
    <s v="-"/>
    <s v="-"/>
    <s v="-"/>
    <s v="-"/>
    <s v="-"/>
    <n v="9"/>
    <s v="-"/>
    <s v="-"/>
    <s v="-"/>
    <s v="-"/>
    <s v="-"/>
    <s v="-"/>
    <s v="-"/>
    <s v="-"/>
    <m/>
    <m/>
    <m/>
    <m/>
    <m/>
    <m/>
    <m/>
    <m/>
    <n v="0"/>
  </r>
  <r>
    <x v="2"/>
    <x v="6"/>
    <x v="2"/>
    <x v="0"/>
    <x v="3"/>
    <n v="1"/>
    <s v="-"/>
    <s v="-"/>
    <s v="-"/>
    <s v="-"/>
    <s v="-"/>
    <s v="-"/>
    <s v="-"/>
    <s v="-"/>
    <s v="-"/>
    <s v="-"/>
    <n v="1"/>
    <s v="-"/>
    <s v="-"/>
    <s v="-"/>
    <s v="-"/>
    <s v="-"/>
    <s v="-"/>
    <s v="-"/>
    <s v="-"/>
    <m/>
    <m/>
    <m/>
    <m/>
    <m/>
    <m/>
    <m/>
    <m/>
    <n v="0"/>
  </r>
  <r>
    <x v="2"/>
    <x v="6"/>
    <x v="2"/>
    <x v="1"/>
    <x v="0"/>
    <n v="2"/>
    <s v="-"/>
    <s v="-"/>
    <s v="-"/>
    <n v="1"/>
    <s v="-"/>
    <s v="-"/>
    <s v="-"/>
    <s v="-"/>
    <s v="-"/>
    <s v="-"/>
    <n v="1"/>
    <s v="-"/>
    <s v="-"/>
    <s v="-"/>
    <s v="-"/>
    <s v="-"/>
    <s v="-"/>
    <s v="-"/>
    <s v="-"/>
    <m/>
    <m/>
    <m/>
    <m/>
    <m/>
    <m/>
    <m/>
    <m/>
    <n v="0"/>
  </r>
  <r>
    <x v="2"/>
    <x v="6"/>
    <x v="2"/>
    <x v="1"/>
    <x v="1"/>
    <n v="10"/>
    <s v="-"/>
    <s v="-"/>
    <s v="-"/>
    <s v="-"/>
    <s v="-"/>
    <s v="-"/>
    <s v="-"/>
    <s v="-"/>
    <s v="-"/>
    <s v="-"/>
    <n v="10"/>
    <s v="-"/>
    <s v="-"/>
    <s v="-"/>
    <s v="-"/>
    <s v="-"/>
    <s v="-"/>
    <s v="-"/>
    <s v="-"/>
    <m/>
    <m/>
    <m/>
    <m/>
    <m/>
    <m/>
    <m/>
    <m/>
    <n v="0"/>
  </r>
  <r>
    <x v="2"/>
    <x v="6"/>
    <x v="2"/>
    <x v="1"/>
    <x v="2"/>
    <n v="9"/>
    <s v="-"/>
    <s v="-"/>
    <s v="-"/>
    <s v="-"/>
    <s v="-"/>
    <s v="-"/>
    <s v="-"/>
    <s v="-"/>
    <s v="-"/>
    <s v="-"/>
    <n v="9"/>
    <s v="-"/>
    <s v="-"/>
    <s v="-"/>
    <s v="-"/>
    <s v="-"/>
    <s v="-"/>
    <s v="-"/>
    <s v="-"/>
    <m/>
    <m/>
    <m/>
    <m/>
    <m/>
    <m/>
    <m/>
    <m/>
    <n v="0"/>
  </r>
  <r>
    <x v="2"/>
    <x v="6"/>
    <x v="2"/>
    <x v="1"/>
    <x v="3"/>
    <n v="1"/>
    <s v="-"/>
    <s v="-"/>
    <s v="-"/>
    <s v="-"/>
    <s v="-"/>
    <s v="-"/>
    <s v="-"/>
    <s v="-"/>
    <s v="-"/>
    <s v="-"/>
    <n v="1"/>
    <s v="-"/>
    <s v="-"/>
    <s v="-"/>
    <s v="-"/>
    <s v="-"/>
    <s v="-"/>
    <s v="-"/>
    <s v="-"/>
    <m/>
    <m/>
    <m/>
    <m/>
    <m/>
    <m/>
    <m/>
    <m/>
    <n v="0"/>
  </r>
  <r>
    <x v="2"/>
    <x v="6"/>
    <x v="2"/>
    <x v="2"/>
    <x v="0"/>
    <s v="-"/>
    <s v="-"/>
    <s v="-"/>
    <s v="-"/>
    <s v="-"/>
    <s v="-"/>
    <s v="-"/>
    <s v="-"/>
    <s v="-"/>
    <s v="-"/>
    <s v="-"/>
    <s v="-"/>
    <s v="-"/>
    <s v="-"/>
    <s v="-"/>
    <s v="-"/>
    <s v="-"/>
    <s v="-"/>
    <s v="-"/>
    <s v="-"/>
    <m/>
    <m/>
    <m/>
    <m/>
    <m/>
    <m/>
    <m/>
    <m/>
    <n v="0"/>
  </r>
  <r>
    <x v="2"/>
    <x v="6"/>
    <x v="2"/>
    <x v="2"/>
    <x v="1"/>
    <s v="-"/>
    <s v="-"/>
    <s v="-"/>
    <s v="-"/>
    <s v="-"/>
    <s v="-"/>
    <s v="-"/>
    <s v="-"/>
    <s v="-"/>
    <s v="-"/>
    <s v="-"/>
    <s v="-"/>
    <s v="-"/>
    <s v="-"/>
    <s v="-"/>
    <s v="-"/>
    <s v="-"/>
    <s v="-"/>
    <s v="-"/>
    <s v="-"/>
    <m/>
    <m/>
    <m/>
    <m/>
    <m/>
    <m/>
    <m/>
    <m/>
    <n v="0"/>
  </r>
  <r>
    <x v="2"/>
    <x v="6"/>
    <x v="2"/>
    <x v="2"/>
    <x v="2"/>
    <s v="-"/>
    <s v="-"/>
    <s v="-"/>
    <s v="-"/>
    <s v="-"/>
    <s v="-"/>
    <s v="-"/>
    <s v="-"/>
    <s v="-"/>
    <s v="-"/>
    <s v="-"/>
    <s v="-"/>
    <s v="-"/>
    <s v="-"/>
    <s v="-"/>
    <s v="-"/>
    <s v="-"/>
    <s v="-"/>
    <s v="-"/>
    <s v="-"/>
    <m/>
    <m/>
    <m/>
    <m/>
    <m/>
    <m/>
    <m/>
    <m/>
    <n v="0"/>
  </r>
  <r>
    <x v="2"/>
    <x v="6"/>
    <x v="2"/>
    <x v="2"/>
    <x v="3"/>
    <s v="-"/>
    <s v="-"/>
    <s v="-"/>
    <s v="-"/>
    <s v="-"/>
    <s v="-"/>
    <s v="-"/>
    <s v="-"/>
    <s v="-"/>
    <s v="-"/>
    <s v="-"/>
    <s v="-"/>
    <s v="-"/>
    <s v="-"/>
    <s v="-"/>
    <s v="-"/>
    <s v="-"/>
    <s v="-"/>
    <s v="-"/>
    <s v="-"/>
    <m/>
    <m/>
    <m/>
    <m/>
    <m/>
    <m/>
    <m/>
    <m/>
    <n v="0"/>
  </r>
  <r>
    <x v="2"/>
    <x v="6"/>
    <x v="3"/>
    <x v="0"/>
    <x v="0"/>
    <s v="-"/>
    <s v="-"/>
    <s v="-"/>
    <s v="-"/>
    <s v="-"/>
    <s v="-"/>
    <s v="-"/>
    <s v="-"/>
    <s v="-"/>
    <s v="-"/>
    <s v="-"/>
    <s v="-"/>
    <s v="-"/>
    <s v="-"/>
    <s v="-"/>
    <s v="-"/>
    <s v="-"/>
    <s v="-"/>
    <s v="-"/>
    <s v="-"/>
    <m/>
    <m/>
    <m/>
    <m/>
    <m/>
    <m/>
    <m/>
    <m/>
    <n v="0"/>
  </r>
  <r>
    <x v="2"/>
    <x v="6"/>
    <x v="3"/>
    <x v="0"/>
    <x v="1"/>
    <s v="-"/>
    <s v="-"/>
    <s v="-"/>
    <s v="-"/>
    <s v="-"/>
    <s v="-"/>
    <s v="-"/>
    <s v="-"/>
    <s v="-"/>
    <s v="-"/>
    <s v="-"/>
    <s v="-"/>
    <s v="-"/>
    <s v="-"/>
    <s v="-"/>
    <s v="-"/>
    <s v="-"/>
    <s v="-"/>
    <s v="-"/>
    <s v="-"/>
    <m/>
    <m/>
    <m/>
    <m/>
    <m/>
    <m/>
    <m/>
    <m/>
    <n v="0"/>
  </r>
  <r>
    <x v="2"/>
    <x v="6"/>
    <x v="3"/>
    <x v="0"/>
    <x v="2"/>
    <s v="-"/>
    <s v="-"/>
    <s v="-"/>
    <s v="-"/>
    <s v="-"/>
    <s v="-"/>
    <s v="-"/>
    <s v="-"/>
    <s v="-"/>
    <s v="-"/>
    <s v="-"/>
    <s v="-"/>
    <s v="-"/>
    <s v="-"/>
    <s v="-"/>
    <s v="-"/>
    <s v="-"/>
    <s v="-"/>
    <s v="-"/>
    <s v="-"/>
    <m/>
    <m/>
    <m/>
    <m/>
    <m/>
    <m/>
    <m/>
    <m/>
    <n v="0"/>
  </r>
  <r>
    <x v="2"/>
    <x v="6"/>
    <x v="3"/>
    <x v="0"/>
    <x v="3"/>
    <s v="-"/>
    <s v="-"/>
    <s v="-"/>
    <s v="-"/>
    <s v="-"/>
    <s v="-"/>
    <s v="-"/>
    <s v="-"/>
    <s v="-"/>
    <s v="-"/>
    <s v="-"/>
    <s v="-"/>
    <s v="-"/>
    <s v="-"/>
    <s v="-"/>
    <s v="-"/>
    <s v="-"/>
    <s v="-"/>
    <s v="-"/>
    <s v="-"/>
    <m/>
    <m/>
    <m/>
    <m/>
    <m/>
    <m/>
    <m/>
    <m/>
    <n v="0"/>
  </r>
  <r>
    <x v="2"/>
    <x v="7"/>
    <x v="0"/>
    <x v="0"/>
    <x v="0"/>
    <n v="2"/>
    <s v="-"/>
    <s v="-"/>
    <s v="-"/>
    <n v="1"/>
    <s v="-"/>
    <s v="-"/>
    <s v="-"/>
    <s v="-"/>
    <s v="-"/>
    <s v="-"/>
    <n v="1"/>
    <s v="-"/>
    <s v="-"/>
    <s v="-"/>
    <s v="-"/>
    <s v="-"/>
    <s v="-"/>
    <s v="-"/>
    <s v="-"/>
    <m/>
    <m/>
    <m/>
    <m/>
    <m/>
    <m/>
    <m/>
    <m/>
    <n v="0"/>
  </r>
  <r>
    <x v="2"/>
    <x v="7"/>
    <x v="0"/>
    <x v="0"/>
    <x v="1"/>
    <n v="2"/>
    <s v="-"/>
    <s v="-"/>
    <s v="-"/>
    <n v="1"/>
    <s v="-"/>
    <s v="-"/>
    <s v="-"/>
    <s v="-"/>
    <s v="-"/>
    <s v="-"/>
    <n v="1"/>
    <s v="-"/>
    <s v="-"/>
    <s v="-"/>
    <s v="-"/>
    <s v="-"/>
    <s v="-"/>
    <s v="-"/>
    <s v="-"/>
    <m/>
    <m/>
    <m/>
    <m/>
    <m/>
    <m/>
    <m/>
    <m/>
    <n v="0"/>
  </r>
  <r>
    <x v="2"/>
    <x v="7"/>
    <x v="0"/>
    <x v="0"/>
    <x v="2"/>
    <n v="2"/>
    <s v="-"/>
    <s v="-"/>
    <s v="-"/>
    <n v="1"/>
    <s v="-"/>
    <s v="-"/>
    <s v="-"/>
    <s v="-"/>
    <s v="-"/>
    <s v="-"/>
    <n v="1"/>
    <s v="-"/>
    <s v="-"/>
    <s v="-"/>
    <s v="-"/>
    <s v="-"/>
    <s v="-"/>
    <s v="-"/>
    <s v="-"/>
    <m/>
    <m/>
    <m/>
    <m/>
    <m/>
    <m/>
    <m/>
    <m/>
    <n v="0"/>
  </r>
  <r>
    <x v="2"/>
    <x v="7"/>
    <x v="0"/>
    <x v="0"/>
    <x v="3"/>
    <s v="-"/>
    <s v="-"/>
    <s v="-"/>
    <s v="-"/>
    <s v="-"/>
    <s v="-"/>
    <s v="-"/>
    <s v="-"/>
    <s v="-"/>
    <s v="-"/>
    <s v="-"/>
    <s v="-"/>
    <s v="-"/>
    <s v="-"/>
    <s v="-"/>
    <s v="-"/>
    <s v="-"/>
    <s v="-"/>
    <s v="-"/>
    <s v="-"/>
    <m/>
    <m/>
    <m/>
    <m/>
    <m/>
    <m/>
    <m/>
    <m/>
    <n v="0"/>
  </r>
  <r>
    <x v="2"/>
    <x v="7"/>
    <x v="1"/>
    <x v="0"/>
    <x v="0"/>
    <s v="-"/>
    <s v="-"/>
    <s v="-"/>
    <s v="-"/>
    <s v="-"/>
    <s v="-"/>
    <s v="-"/>
    <s v="-"/>
    <s v="-"/>
    <s v="-"/>
    <s v="-"/>
    <s v="-"/>
    <s v="-"/>
    <s v="-"/>
    <s v="-"/>
    <s v="-"/>
    <s v="-"/>
    <s v="-"/>
    <s v="-"/>
    <s v="-"/>
    <m/>
    <m/>
    <m/>
    <m/>
    <m/>
    <m/>
    <m/>
    <m/>
    <n v="0"/>
  </r>
  <r>
    <x v="2"/>
    <x v="7"/>
    <x v="1"/>
    <x v="0"/>
    <x v="1"/>
    <s v="-"/>
    <s v="-"/>
    <s v="-"/>
    <s v="-"/>
    <s v="-"/>
    <s v="-"/>
    <s v="-"/>
    <s v="-"/>
    <s v="-"/>
    <s v="-"/>
    <s v="-"/>
    <s v="-"/>
    <s v="-"/>
    <s v="-"/>
    <s v="-"/>
    <s v="-"/>
    <s v="-"/>
    <s v="-"/>
    <s v="-"/>
    <s v="-"/>
    <m/>
    <m/>
    <m/>
    <m/>
    <m/>
    <m/>
    <m/>
    <m/>
    <n v="0"/>
  </r>
  <r>
    <x v="2"/>
    <x v="7"/>
    <x v="1"/>
    <x v="0"/>
    <x v="2"/>
    <s v="-"/>
    <s v="-"/>
    <s v="-"/>
    <s v="-"/>
    <s v="-"/>
    <s v="-"/>
    <s v="-"/>
    <s v="-"/>
    <s v="-"/>
    <s v="-"/>
    <s v="-"/>
    <s v="-"/>
    <s v="-"/>
    <s v="-"/>
    <s v="-"/>
    <s v="-"/>
    <s v="-"/>
    <s v="-"/>
    <s v="-"/>
    <s v="-"/>
    <m/>
    <m/>
    <m/>
    <m/>
    <m/>
    <m/>
    <m/>
    <m/>
    <n v="0"/>
  </r>
  <r>
    <x v="2"/>
    <x v="7"/>
    <x v="1"/>
    <x v="0"/>
    <x v="3"/>
    <s v="-"/>
    <s v="-"/>
    <s v="-"/>
    <s v="-"/>
    <s v="-"/>
    <s v="-"/>
    <s v="-"/>
    <s v="-"/>
    <s v="-"/>
    <s v="-"/>
    <s v="-"/>
    <s v="-"/>
    <s v="-"/>
    <s v="-"/>
    <s v="-"/>
    <s v="-"/>
    <s v="-"/>
    <s v="-"/>
    <s v="-"/>
    <s v="-"/>
    <m/>
    <m/>
    <m/>
    <m/>
    <m/>
    <m/>
    <m/>
    <m/>
    <n v="0"/>
  </r>
  <r>
    <x v="2"/>
    <x v="7"/>
    <x v="2"/>
    <x v="0"/>
    <x v="0"/>
    <n v="2"/>
    <s v="-"/>
    <s v="-"/>
    <s v="-"/>
    <n v="1"/>
    <s v="-"/>
    <s v="-"/>
    <s v="-"/>
    <s v="-"/>
    <s v="-"/>
    <s v="-"/>
    <n v="1"/>
    <s v="-"/>
    <s v="-"/>
    <s v="-"/>
    <s v="-"/>
    <s v="-"/>
    <s v="-"/>
    <s v="-"/>
    <s v="-"/>
    <m/>
    <m/>
    <m/>
    <m/>
    <m/>
    <m/>
    <m/>
    <m/>
    <n v="0"/>
  </r>
  <r>
    <x v="2"/>
    <x v="7"/>
    <x v="2"/>
    <x v="0"/>
    <x v="1"/>
    <n v="2"/>
    <s v="-"/>
    <s v="-"/>
    <s v="-"/>
    <n v="1"/>
    <s v="-"/>
    <s v="-"/>
    <s v="-"/>
    <s v="-"/>
    <s v="-"/>
    <s v="-"/>
    <n v="1"/>
    <s v="-"/>
    <s v="-"/>
    <s v="-"/>
    <s v="-"/>
    <s v="-"/>
    <s v="-"/>
    <s v="-"/>
    <s v="-"/>
    <m/>
    <m/>
    <m/>
    <m/>
    <m/>
    <m/>
    <m/>
    <m/>
    <n v="0"/>
  </r>
  <r>
    <x v="2"/>
    <x v="7"/>
    <x v="2"/>
    <x v="0"/>
    <x v="2"/>
    <n v="2"/>
    <s v="-"/>
    <s v="-"/>
    <s v="-"/>
    <n v="1"/>
    <s v="-"/>
    <s v="-"/>
    <s v="-"/>
    <s v="-"/>
    <s v="-"/>
    <s v="-"/>
    <n v="1"/>
    <s v="-"/>
    <s v="-"/>
    <s v="-"/>
    <s v="-"/>
    <s v="-"/>
    <s v="-"/>
    <s v="-"/>
    <s v="-"/>
    <m/>
    <m/>
    <m/>
    <m/>
    <m/>
    <m/>
    <m/>
    <m/>
    <n v="0"/>
  </r>
  <r>
    <x v="2"/>
    <x v="7"/>
    <x v="2"/>
    <x v="0"/>
    <x v="3"/>
    <s v="-"/>
    <s v="-"/>
    <s v="-"/>
    <s v="-"/>
    <s v="-"/>
    <s v="-"/>
    <s v="-"/>
    <s v="-"/>
    <s v="-"/>
    <s v="-"/>
    <s v="-"/>
    <s v="-"/>
    <s v="-"/>
    <s v="-"/>
    <s v="-"/>
    <s v="-"/>
    <s v="-"/>
    <s v="-"/>
    <s v="-"/>
    <s v="-"/>
    <m/>
    <m/>
    <m/>
    <m/>
    <m/>
    <m/>
    <m/>
    <m/>
    <n v="0"/>
  </r>
  <r>
    <x v="2"/>
    <x v="7"/>
    <x v="2"/>
    <x v="1"/>
    <x v="0"/>
    <n v="2"/>
    <s v="-"/>
    <s v="-"/>
    <s v="-"/>
    <n v="1"/>
    <s v="-"/>
    <s v="-"/>
    <s v="-"/>
    <s v="-"/>
    <s v="-"/>
    <s v="-"/>
    <n v="1"/>
    <s v="-"/>
    <s v="-"/>
    <s v="-"/>
    <s v="-"/>
    <s v="-"/>
    <s v="-"/>
    <s v="-"/>
    <s v="-"/>
    <m/>
    <m/>
    <m/>
    <m/>
    <m/>
    <m/>
    <m/>
    <m/>
    <n v="0"/>
  </r>
  <r>
    <x v="2"/>
    <x v="7"/>
    <x v="2"/>
    <x v="1"/>
    <x v="1"/>
    <n v="2"/>
    <s v="-"/>
    <s v="-"/>
    <s v="-"/>
    <n v="1"/>
    <s v="-"/>
    <s v="-"/>
    <s v="-"/>
    <s v="-"/>
    <s v="-"/>
    <s v="-"/>
    <n v="1"/>
    <s v="-"/>
    <s v="-"/>
    <s v="-"/>
    <s v="-"/>
    <s v="-"/>
    <s v="-"/>
    <s v="-"/>
    <s v="-"/>
    <m/>
    <m/>
    <m/>
    <m/>
    <m/>
    <m/>
    <m/>
    <m/>
    <n v="0"/>
  </r>
  <r>
    <x v="2"/>
    <x v="7"/>
    <x v="2"/>
    <x v="1"/>
    <x v="2"/>
    <n v="2"/>
    <s v="-"/>
    <s v="-"/>
    <s v="-"/>
    <n v="1"/>
    <s v="-"/>
    <s v="-"/>
    <s v="-"/>
    <s v="-"/>
    <s v="-"/>
    <s v="-"/>
    <n v="1"/>
    <s v="-"/>
    <s v="-"/>
    <s v="-"/>
    <s v="-"/>
    <s v="-"/>
    <s v="-"/>
    <s v="-"/>
    <s v="-"/>
    <m/>
    <m/>
    <m/>
    <m/>
    <m/>
    <m/>
    <m/>
    <m/>
    <n v="0"/>
  </r>
  <r>
    <x v="2"/>
    <x v="7"/>
    <x v="2"/>
    <x v="1"/>
    <x v="3"/>
    <s v="-"/>
    <s v="-"/>
    <s v="-"/>
    <s v="-"/>
    <s v="-"/>
    <s v="-"/>
    <s v="-"/>
    <s v="-"/>
    <s v="-"/>
    <s v="-"/>
    <s v="-"/>
    <s v="-"/>
    <s v="-"/>
    <s v="-"/>
    <s v="-"/>
    <s v="-"/>
    <s v="-"/>
    <s v="-"/>
    <s v="-"/>
    <s v="-"/>
    <m/>
    <m/>
    <m/>
    <m/>
    <m/>
    <m/>
    <m/>
    <m/>
    <n v="0"/>
  </r>
  <r>
    <x v="2"/>
    <x v="7"/>
    <x v="2"/>
    <x v="2"/>
    <x v="0"/>
    <s v="-"/>
    <s v="-"/>
    <s v="-"/>
    <s v="-"/>
    <s v="-"/>
    <s v="-"/>
    <s v="-"/>
    <s v="-"/>
    <s v="-"/>
    <s v="-"/>
    <s v="-"/>
    <s v="-"/>
    <s v="-"/>
    <s v="-"/>
    <s v="-"/>
    <s v="-"/>
    <s v="-"/>
    <s v="-"/>
    <s v="-"/>
    <s v="-"/>
    <m/>
    <m/>
    <m/>
    <m/>
    <m/>
    <m/>
    <m/>
    <m/>
    <n v="0"/>
  </r>
  <r>
    <x v="2"/>
    <x v="7"/>
    <x v="2"/>
    <x v="2"/>
    <x v="1"/>
    <s v="-"/>
    <s v="-"/>
    <s v="-"/>
    <s v="-"/>
    <s v="-"/>
    <s v="-"/>
    <s v="-"/>
    <s v="-"/>
    <s v="-"/>
    <s v="-"/>
    <s v="-"/>
    <s v="-"/>
    <s v="-"/>
    <s v="-"/>
    <s v="-"/>
    <s v="-"/>
    <s v="-"/>
    <s v="-"/>
    <s v="-"/>
    <s v="-"/>
    <m/>
    <m/>
    <m/>
    <m/>
    <m/>
    <m/>
    <m/>
    <m/>
    <n v="0"/>
  </r>
  <r>
    <x v="2"/>
    <x v="7"/>
    <x v="2"/>
    <x v="2"/>
    <x v="2"/>
    <s v="-"/>
    <s v="-"/>
    <s v="-"/>
    <s v="-"/>
    <s v="-"/>
    <s v="-"/>
    <s v="-"/>
    <s v="-"/>
    <s v="-"/>
    <s v="-"/>
    <s v="-"/>
    <s v="-"/>
    <s v="-"/>
    <s v="-"/>
    <s v="-"/>
    <s v="-"/>
    <s v="-"/>
    <s v="-"/>
    <s v="-"/>
    <s v="-"/>
    <m/>
    <m/>
    <m/>
    <m/>
    <m/>
    <m/>
    <m/>
    <m/>
    <n v="0"/>
  </r>
  <r>
    <x v="2"/>
    <x v="7"/>
    <x v="2"/>
    <x v="2"/>
    <x v="3"/>
    <s v="-"/>
    <s v="-"/>
    <s v="-"/>
    <s v="-"/>
    <s v="-"/>
    <s v="-"/>
    <s v="-"/>
    <s v="-"/>
    <s v="-"/>
    <s v="-"/>
    <s v="-"/>
    <s v="-"/>
    <s v="-"/>
    <s v="-"/>
    <s v="-"/>
    <s v="-"/>
    <s v="-"/>
    <s v="-"/>
    <s v="-"/>
    <s v="-"/>
    <m/>
    <m/>
    <m/>
    <m/>
    <m/>
    <m/>
    <m/>
    <m/>
    <n v="0"/>
  </r>
  <r>
    <x v="2"/>
    <x v="7"/>
    <x v="3"/>
    <x v="0"/>
    <x v="0"/>
    <s v="-"/>
    <s v="-"/>
    <s v="-"/>
    <s v="-"/>
    <s v="-"/>
    <s v="-"/>
    <s v="-"/>
    <s v="-"/>
    <s v="-"/>
    <s v="-"/>
    <s v="-"/>
    <s v="-"/>
    <s v="-"/>
    <s v="-"/>
    <s v="-"/>
    <s v="-"/>
    <s v="-"/>
    <s v="-"/>
    <s v="-"/>
    <s v="-"/>
    <m/>
    <m/>
    <m/>
    <m/>
    <m/>
    <m/>
    <m/>
    <m/>
    <n v="0"/>
  </r>
  <r>
    <x v="2"/>
    <x v="7"/>
    <x v="3"/>
    <x v="0"/>
    <x v="1"/>
    <s v="-"/>
    <s v="-"/>
    <s v="-"/>
    <s v="-"/>
    <s v="-"/>
    <s v="-"/>
    <s v="-"/>
    <s v="-"/>
    <s v="-"/>
    <s v="-"/>
    <s v="-"/>
    <s v="-"/>
    <s v="-"/>
    <s v="-"/>
    <s v="-"/>
    <s v="-"/>
    <s v="-"/>
    <s v="-"/>
    <s v="-"/>
    <s v="-"/>
    <m/>
    <m/>
    <m/>
    <m/>
    <m/>
    <m/>
    <m/>
    <m/>
    <n v="0"/>
  </r>
  <r>
    <x v="2"/>
    <x v="7"/>
    <x v="3"/>
    <x v="0"/>
    <x v="2"/>
    <s v="-"/>
    <s v="-"/>
    <s v="-"/>
    <s v="-"/>
    <s v="-"/>
    <s v="-"/>
    <s v="-"/>
    <s v="-"/>
    <s v="-"/>
    <s v="-"/>
    <s v="-"/>
    <s v="-"/>
    <s v="-"/>
    <s v="-"/>
    <s v="-"/>
    <s v="-"/>
    <s v="-"/>
    <s v="-"/>
    <s v="-"/>
    <s v="-"/>
    <m/>
    <m/>
    <m/>
    <m/>
    <m/>
    <m/>
    <m/>
    <m/>
    <n v="0"/>
  </r>
  <r>
    <x v="2"/>
    <x v="7"/>
    <x v="3"/>
    <x v="0"/>
    <x v="3"/>
    <s v="-"/>
    <s v="-"/>
    <s v="-"/>
    <s v="-"/>
    <s v="-"/>
    <s v="-"/>
    <s v="-"/>
    <s v="-"/>
    <s v="-"/>
    <s v="-"/>
    <s v="-"/>
    <s v="-"/>
    <s v="-"/>
    <s v="-"/>
    <s v="-"/>
    <s v="-"/>
    <s v="-"/>
    <s v="-"/>
    <s v="-"/>
    <s v="-"/>
    <m/>
    <m/>
    <m/>
    <m/>
    <m/>
    <m/>
    <m/>
    <m/>
    <n v="0"/>
  </r>
  <r>
    <x v="2"/>
    <x v="8"/>
    <x v="0"/>
    <x v="0"/>
    <x v="0"/>
    <n v="84"/>
    <n v="26"/>
    <n v="19"/>
    <s v="-"/>
    <n v="18"/>
    <s v="-"/>
    <s v="-"/>
    <s v="-"/>
    <s v="-"/>
    <s v="-"/>
    <n v="2"/>
    <n v="1"/>
    <n v="1"/>
    <n v="2"/>
    <n v="3"/>
    <n v="3"/>
    <n v="1"/>
    <n v="2"/>
    <n v="4"/>
    <s v="-"/>
    <m/>
    <m/>
    <m/>
    <m/>
    <m/>
    <m/>
    <m/>
    <m/>
    <n v="2"/>
  </r>
  <r>
    <x v="2"/>
    <x v="8"/>
    <x v="0"/>
    <x v="0"/>
    <x v="1"/>
    <n v="2147"/>
    <n v="662"/>
    <n v="263"/>
    <s v="-"/>
    <n v="933"/>
    <s v="-"/>
    <s v="-"/>
    <s v="-"/>
    <s v="-"/>
    <s v="-"/>
    <n v="14"/>
    <n v="6"/>
    <n v="36"/>
    <n v="83"/>
    <n v="32"/>
    <n v="16"/>
    <n v="26"/>
    <n v="16"/>
    <n v="41"/>
    <s v="-"/>
    <m/>
    <m/>
    <m/>
    <m/>
    <m/>
    <m/>
    <m/>
    <m/>
    <n v="19"/>
  </r>
  <r>
    <x v="2"/>
    <x v="8"/>
    <x v="0"/>
    <x v="0"/>
    <x v="2"/>
    <n v="1480"/>
    <n v="601"/>
    <n v="225"/>
    <s v="-"/>
    <n v="438"/>
    <s v="-"/>
    <s v="-"/>
    <s v="-"/>
    <s v="-"/>
    <s v="-"/>
    <n v="11"/>
    <s v="-"/>
    <n v="30"/>
    <n v="52"/>
    <n v="29"/>
    <n v="15"/>
    <n v="23"/>
    <n v="12"/>
    <n v="31"/>
    <s v="-"/>
    <m/>
    <m/>
    <m/>
    <m/>
    <m/>
    <m/>
    <m/>
    <m/>
    <n v="13"/>
  </r>
  <r>
    <x v="2"/>
    <x v="8"/>
    <x v="0"/>
    <x v="0"/>
    <x v="3"/>
    <n v="667"/>
    <n v="61"/>
    <n v="38"/>
    <s v="-"/>
    <n v="495"/>
    <s v="-"/>
    <s v="-"/>
    <s v="-"/>
    <s v="-"/>
    <s v="-"/>
    <n v="3"/>
    <n v="6"/>
    <n v="6"/>
    <n v="31"/>
    <n v="3"/>
    <n v="1"/>
    <n v="3"/>
    <n v="4"/>
    <n v="10"/>
    <s v="-"/>
    <m/>
    <m/>
    <m/>
    <m/>
    <m/>
    <m/>
    <m/>
    <m/>
    <n v="6"/>
  </r>
  <r>
    <x v="2"/>
    <x v="8"/>
    <x v="1"/>
    <x v="0"/>
    <x v="0"/>
    <n v="7"/>
    <n v="1"/>
    <n v="4"/>
    <s v="-"/>
    <n v="2"/>
    <s v="-"/>
    <s v="-"/>
    <s v="-"/>
    <s v="-"/>
    <s v="-"/>
    <s v="-"/>
    <s v="-"/>
    <s v="-"/>
    <s v="-"/>
    <s v="-"/>
    <s v="-"/>
    <s v="-"/>
    <s v="-"/>
    <s v="-"/>
    <s v="-"/>
    <m/>
    <m/>
    <m/>
    <m/>
    <m/>
    <m/>
    <m/>
    <m/>
    <n v="0"/>
  </r>
  <r>
    <x v="2"/>
    <x v="8"/>
    <x v="1"/>
    <x v="0"/>
    <x v="1"/>
    <n v="8"/>
    <n v="1"/>
    <n v="4"/>
    <s v="-"/>
    <n v="3"/>
    <s v="-"/>
    <s v="-"/>
    <s v="-"/>
    <s v="-"/>
    <s v="-"/>
    <s v="-"/>
    <s v="-"/>
    <s v="-"/>
    <s v="-"/>
    <s v="-"/>
    <s v="-"/>
    <s v="-"/>
    <s v="-"/>
    <s v="-"/>
    <s v="-"/>
    <m/>
    <m/>
    <m/>
    <m/>
    <m/>
    <m/>
    <m/>
    <m/>
    <n v="0"/>
  </r>
  <r>
    <x v="2"/>
    <x v="8"/>
    <x v="1"/>
    <x v="0"/>
    <x v="2"/>
    <n v="6"/>
    <n v="1"/>
    <n v="4"/>
    <s v="-"/>
    <n v="1"/>
    <s v="-"/>
    <s v="-"/>
    <s v="-"/>
    <s v="-"/>
    <s v="-"/>
    <s v="-"/>
    <s v="-"/>
    <s v="-"/>
    <s v="-"/>
    <s v="-"/>
    <s v="-"/>
    <s v="-"/>
    <s v="-"/>
    <s v="-"/>
    <s v="-"/>
    <m/>
    <m/>
    <m/>
    <m/>
    <m/>
    <m/>
    <m/>
    <m/>
    <n v="0"/>
  </r>
  <r>
    <x v="2"/>
    <x v="8"/>
    <x v="1"/>
    <x v="0"/>
    <x v="3"/>
    <n v="2"/>
    <s v="-"/>
    <s v="-"/>
    <s v="-"/>
    <n v="2"/>
    <s v="-"/>
    <s v="-"/>
    <s v="-"/>
    <s v="-"/>
    <s v="-"/>
    <s v="-"/>
    <s v="-"/>
    <s v="-"/>
    <s v="-"/>
    <s v="-"/>
    <s v="-"/>
    <s v="-"/>
    <s v="-"/>
    <s v="-"/>
    <s v="-"/>
    <m/>
    <m/>
    <m/>
    <m/>
    <m/>
    <m/>
    <m/>
    <m/>
    <n v="0"/>
  </r>
  <r>
    <x v="2"/>
    <x v="8"/>
    <x v="2"/>
    <x v="0"/>
    <x v="0"/>
    <n v="77"/>
    <n v="25"/>
    <n v="15"/>
    <s v="-"/>
    <n v="16"/>
    <s v="-"/>
    <s v="-"/>
    <s v="-"/>
    <s v="-"/>
    <s v="-"/>
    <n v="2"/>
    <n v="1"/>
    <n v="1"/>
    <n v="2"/>
    <n v="3"/>
    <n v="3"/>
    <n v="1"/>
    <n v="2"/>
    <n v="4"/>
    <s v="-"/>
    <m/>
    <m/>
    <m/>
    <m/>
    <m/>
    <m/>
    <m/>
    <m/>
    <n v="2"/>
  </r>
  <r>
    <x v="2"/>
    <x v="8"/>
    <x v="2"/>
    <x v="0"/>
    <x v="1"/>
    <n v="2139"/>
    <n v="661"/>
    <n v="259"/>
    <s v="-"/>
    <n v="930"/>
    <s v="-"/>
    <s v="-"/>
    <s v="-"/>
    <s v="-"/>
    <s v="-"/>
    <n v="14"/>
    <n v="6"/>
    <n v="36"/>
    <n v="83"/>
    <n v="32"/>
    <n v="16"/>
    <n v="26"/>
    <n v="16"/>
    <n v="41"/>
    <s v="-"/>
    <m/>
    <m/>
    <m/>
    <m/>
    <m/>
    <m/>
    <m/>
    <m/>
    <n v="19"/>
  </r>
  <r>
    <x v="2"/>
    <x v="8"/>
    <x v="2"/>
    <x v="0"/>
    <x v="2"/>
    <n v="1474"/>
    <n v="600"/>
    <n v="221"/>
    <s v="-"/>
    <n v="437"/>
    <s v="-"/>
    <s v="-"/>
    <s v="-"/>
    <s v="-"/>
    <s v="-"/>
    <n v="11"/>
    <s v="-"/>
    <n v="30"/>
    <n v="52"/>
    <n v="29"/>
    <n v="15"/>
    <n v="23"/>
    <n v="12"/>
    <n v="31"/>
    <s v="-"/>
    <m/>
    <m/>
    <m/>
    <m/>
    <m/>
    <m/>
    <m/>
    <m/>
    <n v="13"/>
  </r>
  <r>
    <x v="2"/>
    <x v="8"/>
    <x v="2"/>
    <x v="0"/>
    <x v="3"/>
    <n v="665"/>
    <n v="61"/>
    <n v="38"/>
    <s v="-"/>
    <n v="493"/>
    <s v="-"/>
    <s v="-"/>
    <s v="-"/>
    <s v="-"/>
    <s v="-"/>
    <n v="3"/>
    <n v="6"/>
    <n v="6"/>
    <n v="31"/>
    <n v="3"/>
    <n v="1"/>
    <n v="3"/>
    <n v="4"/>
    <n v="10"/>
    <s v="-"/>
    <m/>
    <m/>
    <m/>
    <m/>
    <m/>
    <m/>
    <m/>
    <m/>
    <n v="6"/>
  </r>
  <r>
    <x v="2"/>
    <x v="8"/>
    <x v="2"/>
    <x v="1"/>
    <x v="0"/>
    <n v="77"/>
    <n v="25"/>
    <n v="15"/>
    <s v="-"/>
    <n v="16"/>
    <s v="-"/>
    <s v="-"/>
    <s v="-"/>
    <s v="-"/>
    <s v="-"/>
    <n v="2"/>
    <n v="1"/>
    <n v="1"/>
    <n v="2"/>
    <n v="3"/>
    <n v="3"/>
    <n v="1"/>
    <n v="2"/>
    <n v="4"/>
    <s v="-"/>
    <m/>
    <m/>
    <m/>
    <m/>
    <m/>
    <m/>
    <m/>
    <m/>
    <n v="2"/>
  </r>
  <r>
    <x v="2"/>
    <x v="8"/>
    <x v="2"/>
    <x v="1"/>
    <x v="1"/>
    <n v="2139"/>
    <n v="661"/>
    <n v="259"/>
    <s v="-"/>
    <n v="930"/>
    <s v="-"/>
    <s v="-"/>
    <s v="-"/>
    <s v="-"/>
    <s v="-"/>
    <n v="14"/>
    <n v="6"/>
    <n v="36"/>
    <n v="83"/>
    <n v="32"/>
    <n v="16"/>
    <n v="26"/>
    <n v="16"/>
    <n v="41"/>
    <s v="-"/>
    <m/>
    <m/>
    <m/>
    <m/>
    <m/>
    <m/>
    <m/>
    <m/>
    <n v="19"/>
  </r>
  <r>
    <x v="2"/>
    <x v="8"/>
    <x v="2"/>
    <x v="1"/>
    <x v="2"/>
    <n v="1474"/>
    <n v="600"/>
    <n v="221"/>
    <s v="-"/>
    <n v="437"/>
    <s v="-"/>
    <s v="-"/>
    <s v="-"/>
    <s v="-"/>
    <s v="-"/>
    <n v="11"/>
    <s v="-"/>
    <n v="30"/>
    <n v="52"/>
    <n v="29"/>
    <n v="15"/>
    <n v="23"/>
    <n v="12"/>
    <n v="31"/>
    <s v="-"/>
    <m/>
    <m/>
    <m/>
    <m/>
    <m/>
    <m/>
    <m/>
    <m/>
    <n v="13"/>
  </r>
  <r>
    <x v="2"/>
    <x v="8"/>
    <x v="2"/>
    <x v="1"/>
    <x v="3"/>
    <n v="665"/>
    <n v="61"/>
    <n v="38"/>
    <s v="-"/>
    <n v="493"/>
    <s v="-"/>
    <s v="-"/>
    <s v="-"/>
    <s v="-"/>
    <s v="-"/>
    <n v="3"/>
    <n v="6"/>
    <n v="6"/>
    <n v="31"/>
    <n v="3"/>
    <n v="1"/>
    <n v="3"/>
    <n v="4"/>
    <n v="10"/>
    <s v="-"/>
    <m/>
    <m/>
    <m/>
    <m/>
    <m/>
    <m/>
    <m/>
    <m/>
    <n v="6"/>
  </r>
  <r>
    <x v="2"/>
    <x v="8"/>
    <x v="2"/>
    <x v="2"/>
    <x v="0"/>
    <s v="-"/>
    <s v="-"/>
    <s v="-"/>
    <s v="-"/>
    <s v="-"/>
    <s v="-"/>
    <s v="-"/>
    <s v="-"/>
    <s v="-"/>
    <s v="-"/>
    <s v="-"/>
    <s v="-"/>
    <s v="-"/>
    <s v="-"/>
    <s v="-"/>
    <s v="-"/>
    <s v="-"/>
    <s v="-"/>
    <s v="-"/>
    <s v="-"/>
    <m/>
    <m/>
    <m/>
    <m/>
    <m/>
    <m/>
    <m/>
    <m/>
    <n v="0"/>
  </r>
  <r>
    <x v="2"/>
    <x v="8"/>
    <x v="2"/>
    <x v="2"/>
    <x v="1"/>
    <s v="-"/>
    <s v="-"/>
    <s v="-"/>
    <s v="-"/>
    <s v="-"/>
    <s v="-"/>
    <s v="-"/>
    <s v="-"/>
    <s v="-"/>
    <s v="-"/>
    <s v="-"/>
    <s v="-"/>
    <s v="-"/>
    <s v="-"/>
    <s v="-"/>
    <s v="-"/>
    <s v="-"/>
    <s v="-"/>
    <s v="-"/>
    <s v="-"/>
    <m/>
    <m/>
    <m/>
    <m/>
    <m/>
    <m/>
    <m/>
    <m/>
    <n v="0"/>
  </r>
  <r>
    <x v="2"/>
    <x v="8"/>
    <x v="2"/>
    <x v="2"/>
    <x v="2"/>
    <s v="-"/>
    <s v="-"/>
    <s v="-"/>
    <s v="-"/>
    <s v="-"/>
    <s v="-"/>
    <s v="-"/>
    <s v="-"/>
    <s v="-"/>
    <s v="-"/>
    <s v="-"/>
    <s v="-"/>
    <s v="-"/>
    <s v="-"/>
    <s v="-"/>
    <s v="-"/>
    <s v="-"/>
    <s v="-"/>
    <s v="-"/>
    <s v="-"/>
    <m/>
    <m/>
    <m/>
    <m/>
    <m/>
    <m/>
    <m/>
    <m/>
    <n v="0"/>
  </r>
  <r>
    <x v="2"/>
    <x v="8"/>
    <x v="2"/>
    <x v="2"/>
    <x v="3"/>
    <s v="-"/>
    <s v="-"/>
    <s v="-"/>
    <s v="-"/>
    <s v="-"/>
    <s v="-"/>
    <s v="-"/>
    <s v="-"/>
    <s v="-"/>
    <s v="-"/>
    <s v="-"/>
    <s v="-"/>
    <s v="-"/>
    <s v="-"/>
    <s v="-"/>
    <s v="-"/>
    <s v="-"/>
    <s v="-"/>
    <s v="-"/>
    <s v="-"/>
    <m/>
    <m/>
    <m/>
    <m/>
    <m/>
    <m/>
    <m/>
    <m/>
    <n v="0"/>
  </r>
  <r>
    <x v="2"/>
    <x v="8"/>
    <x v="3"/>
    <x v="0"/>
    <x v="0"/>
    <s v="-"/>
    <s v="-"/>
    <s v="-"/>
    <s v="-"/>
    <s v="-"/>
    <s v="-"/>
    <s v="-"/>
    <s v="-"/>
    <s v="-"/>
    <s v="-"/>
    <s v="-"/>
    <s v="-"/>
    <s v="-"/>
    <s v="-"/>
    <s v="-"/>
    <s v="-"/>
    <s v="-"/>
    <s v="-"/>
    <s v="-"/>
    <s v="-"/>
    <m/>
    <m/>
    <m/>
    <m/>
    <m/>
    <m/>
    <m/>
    <m/>
    <n v="0"/>
  </r>
  <r>
    <x v="2"/>
    <x v="8"/>
    <x v="3"/>
    <x v="0"/>
    <x v="1"/>
    <s v="-"/>
    <s v="-"/>
    <s v="-"/>
    <s v="-"/>
    <s v="-"/>
    <s v="-"/>
    <s v="-"/>
    <s v="-"/>
    <s v="-"/>
    <s v="-"/>
    <s v="-"/>
    <s v="-"/>
    <s v="-"/>
    <s v="-"/>
    <s v="-"/>
    <s v="-"/>
    <s v="-"/>
    <s v="-"/>
    <s v="-"/>
    <s v="-"/>
    <m/>
    <m/>
    <m/>
    <m/>
    <m/>
    <m/>
    <m/>
    <m/>
    <n v="0"/>
  </r>
  <r>
    <x v="2"/>
    <x v="8"/>
    <x v="3"/>
    <x v="0"/>
    <x v="2"/>
    <s v="-"/>
    <s v="-"/>
    <s v="-"/>
    <s v="-"/>
    <s v="-"/>
    <s v="-"/>
    <s v="-"/>
    <s v="-"/>
    <s v="-"/>
    <s v="-"/>
    <s v="-"/>
    <s v="-"/>
    <s v="-"/>
    <s v="-"/>
    <s v="-"/>
    <s v="-"/>
    <s v="-"/>
    <s v="-"/>
    <s v="-"/>
    <s v="-"/>
    <m/>
    <m/>
    <m/>
    <m/>
    <m/>
    <m/>
    <m/>
    <m/>
    <n v="0"/>
  </r>
  <r>
    <x v="2"/>
    <x v="8"/>
    <x v="3"/>
    <x v="0"/>
    <x v="3"/>
    <s v="-"/>
    <s v="-"/>
    <s v="-"/>
    <s v="-"/>
    <s v="-"/>
    <s v="-"/>
    <s v="-"/>
    <s v="-"/>
    <s v="-"/>
    <s v="-"/>
    <s v="-"/>
    <s v="-"/>
    <s v="-"/>
    <s v="-"/>
    <s v="-"/>
    <s v="-"/>
    <s v="-"/>
    <s v="-"/>
    <s v="-"/>
    <s v="-"/>
    <m/>
    <m/>
    <m/>
    <m/>
    <m/>
    <m/>
    <m/>
    <m/>
    <n v="0"/>
  </r>
  <r>
    <x v="2"/>
    <x v="9"/>
    <x v="0"/>
    <x v="0"/>
    <x v="0"/>
    <n v="360"/>
    <n v="139"/>
    <n v="43"/>
    <s v="-"/>
    <n v="75"/>
    <s v="-"/>
    <s v="-"/>
    <s v="-"/>
    <s v="-"/>
    <s v="-"/>
    <n v="9"/>
    <n v="6"/>
    <n v="15"/>
    <n v="12"/>
    <n v="13"/>
    <n v="8"/>
    <n v="13"/>
    <n v="7"/>
    <n v="15"/>
    <n v="5"/>
    <m/>
    <m/>
    <m/>
    <m/>
    <m/>
    <m/>
    <m/>
    <m/>
    <n v="0"/>
  </r>
  <r>
    <x v="2"/>
    <x v="9"/>
    <x v="0"/>
    <x v="0"/>
    <x v="1"/>
    <n v="3058"/>
    <n v="1184"/>
    <n v="317"/>
    <s v="-"/>
    <n v="613"/>
    <s v="-"/>
    <s v="-"/>
    <s v="-"/>
    <s v="-"/>
    <s v="-"/>
    <n v="64"/>
    <n v="33"/>
    <n v="152"/>
    <n v="148"/>
    <n v="91"/>
    <n v="95"/>
    <n v="62"/>
    <n v="92"/>
    <n v="158"/>
    <n v="49"/>
    <m/>
    <m/>
    <m/>
    <m/>
    <m/>
    <m/>
    <m/>
    <m/>
    <n v="0"/>
  </r>
  <r>
    <x v="2"/>
    <x v="9"/>
    <x v="0"/>
    <x v="0"/>
    <x v="2"/>
    <n v="1510"/>
    <n v="597"/>
    <n v="173"/>
    <s v="-"/>
    <n v="299"/>
    <s v="-"/>
    <s v="-"/>
    <s v="-"/>
    <s v="-"/>
    <s v="-"/>
    <n v="27"/>
    <n v="16"/>
    <n v="73"/>
    <n v="59"/>
    <n v="32"/>
    <n v="42"/>
    <n v="48"/>
    <n v="53"/>
    <n v="67"/>
    <n v="24"/>
    <m/>
    <m/>
    <m/>
    <m/>
    <m/>
    <m/>
    <m/>
    <m/>
    <n v="0"/>
  </r>
  <r>
    <x v="2"/>
    <x v="9"/>
    <x v="0"/>
    <x v="0"/>
    <x v="3"/>
    <n v="1548"/>
    <n v="587"/>
    <n v="144"/>
    <s v="-"/>
    <n v="314"/>
    <s v="-"/>
    <s v="-"/>
    <s v="-"/>
    <s v="-"/>
    <s v="-"/>
    <n v="37"/>
    <n v="17"/>
    <n v="79"/>
    <n v="89"/>
    <n v="59"/>
    <n v="53"/>
    <n v="14"/>
    <n v="39"/>
    <n v="91"/>
    <n v="25"/>
    <m/>
    <m/>
    <m/>
    <m/>
    <m/>
    <m/>
    <m/>
    <m/>
    <n v="0"/>
  </r>
  <r>
    <x v="2"/>
    <x v="9"/>
    <x v="1"/>
    <x v="0"/>
    <x v="0"/>
    <n v="122"/>
    <n v="61"/>
    <n v="11"/>
    <s v="-"/>
    <n v="14"/>
    <s v="-"/>
    <s v="-"/>
    <s v="-"/>
    <s v="-"/>
    <s v="-"/>
    <n v="3"/>
    <n v="3"/>
    <n v="5"/>
    <n v="4"/>
    <n v="5"/>
    <n v="1"/>
    <n v="5"/>
    <n v="5"/>
    <n v="3"/>
    <n v="2"/>
    <m/>
    <m/>
    <m/>
    <m/>
    <m/>
    <m/>
    <m/>
    <m/>
    <n v="0"/>
  </r>
  <r>
    <x v="2"/>
    <x v="9"/>
    <x v="1"/>
    <x v="0"/>
    <x v="1"/>
    <n v="412"/>
    <n v="127"/>
    <n v="24"/>
    <s v="-"/>
    <n v="42"/>
    <s v="-"/>
    <s v="-"/>
    <s v="-"/>
    <s v="-"/>
    <s v="-"/>
    <n v="6"/>
    <n v="6"/>
    <n v="9"/>
    <n v="58"/>
    <n v="45"/>
    <n v="2"/>
    <n v="15"/>
    <n v="37"/>
    <n v="3"/>
    <n v="38"/>
    <m/>
    <m/>
    <m/>
    <m/>
    <m/>
    <m/>
    <m/>
    <m/>
    <n v="0"/>
  </r>
  <r>
    <x v="2"/>
    <x v="9"/>
    <x v="1"/>
    <x v="0"/>
    <x v="2"/>
    <n v="215"/>
    <n v="66"/>
    <n v="15"/>
    <s v="-"/>
    <n v="24"/>
    <s v="-"/>
    <s v="-"/>
    <s v="-"/>
    <s v="-"/>
    <s v="-"/>
    <n v="4"/>
    <n v="3"/>
    <n v="5"/>
    <n v="20"/>
    <n v="15"/>
    <n v="1"/>
    <n v="7"/>
    <n v="36"/>
    <n v="2"/>
    <n v="17"/>
    <m/>
    <m/>
    <m/>
    <m/>
    <m/>
    <m/>
    <m/>
    <m/>
    <n v="0"/>
  </r>
  <r>
    <x v="2"/>
    <x v="9"/>
    <x v="1"/>
    <x v="0"/>
    <x v="3"/>
    <n v="197"/>
    <n v="61"/>
    <n v="9"/>
    <s v="-"/>
    <n v="18"/>
    <s v="-"/>
    <s v="-"/>
    <s v="-"/>
    <s v="-"/>
    <s v="-"/>
    <n v="2"/>
    <n v="3"/>
    <n v="4"/>
    <n v="38"/>
    <n v="30"/>
    <n v="1"/>
    <n v="8"/>
    <n v="1"/>
    <n v="1"/>
    <n v="21"/>
    <m/>
    <m/>
    <m/>
    <m/>
    <m/>
    <m/>
    <m/>
    <m/>
    <n v="0"/>
  </r>
  <r>
    <x v="2"/>
    <x v="9"/>
    <x v="2"/>
    <x v="0"/>
    <x v="0"/>
    <n v="238"/>
    <n v="78"/>
    <n v="32"/>
    <s v="-"/>
    <n v="61"/>
    <s v="-"/>
    <s v="-"/>
    <s v="-"/>
    <s v="-"/>
    <s v="-"/>
    <n v="6"/>
    <n v="3"/>
    <n v="10"/>
    <n v="8"/>
    <n v="8"/>
    <n v="7"/>
    <n v="8"/>
    <n v="2"/>
    <n v="12"/>
    <n v="3"/>
    <m/>
    <m/>
    <m/>
    <m/>
    <m/>
    <m/>
    <m/>
    <m/>
    <n v="0"/>
  </r>
  <r>
    <x v="2"/>
    <x v="9"/>
    <x v="2"/>
    <x v="0"/>
    <x v="1"/>
    <n v="2646"/>
    <n v="1057"/>
    <n v="293"/>
    <s v="-"/>
    <n v="571"/>
    <s v="-"/>
    <s v="-"/>
    <s v="-"/>
    <s v="-"/>
    <s v="-"/>
    <n v="58"/>
    <n v="27"/>
    <n v="143"/>
    <n v="90"/>
    <n v="46"/>
    <n v="93"/>
    <n v="47"/>
    <n v="55"/>
    <n v="155"/>
    <n v="11"/>
    <m/>
    <m/>
    <m/>
    <m/>
    <m/>
    <m/>
    <m/>
    <m/>
    <n v="0"/>
  </r>
  <r>
    <x v="2"/>
    <x v="9"/>
    <x v="2"/>
    <x v="0"/>
    <x v="2"/>
    <n v="1295"/>
    <n v="531"/>
    <n v="158"/>
    <s v="-"/>
    <n v="275"/>
    <s v="-"/>
    <s v="-"/>
    <s v="-"/>
    <s v="-"/>
    <s v="-"/>
    <n v="23"/>
    <n v="13"/>
    <n v="68"/>
    <n v="39"/>
    <n v="17"/>
    <n v="41"/>
    <n v="41"/>
    <n v="17"/>
    <n v="65"/>
    <n v="7"/>
    <m/>
    <m/>
    <m/>
    <m/>
    <m/>
    <m/>
    <m/>
    <m/>
    <n v="0"/>
  </r>
  <r>
    <x v="2"/>
    <x v="9"/>
    <x v="2"/>
    <x v="0"/>
    <x v="3"/>
    <n v="1351"/>
    <n v="526"/>
    <n v="135"/>
    <s v="-"/>
    <n v="296"/>
    <s v="-"/>
    <s v="-"/>
    <s v="-"/>
    <s v="-"/>
    <s v="-"/>
    <n v="35"/>
    <n v="14"/>
    <n v="75"/>
    <n v="51"/>
    <n v="29"/>
    <n v="52"/>
    <n v="6"/>
    <n v="38"/>
    <n v="90"/>
    <n v="4"/>
    <m/>
    <m/>
    <m/>
    <m/>
    <m/>
    <m/>
    <m/>
    <m/>
    <n v="0"/>
  </r>
  <r>
    <x v="2"/>
    <x v="9"/>
    <x v="2"/>
    <x v="1"/>
    <x v="0"/>
    <n v="234"/>
    <n v="76"/>
    <n v="32"/>
    <s v="-"/>
    <n v="61"/>
    <s v="-"/>
    <s v="-"/>
    <s v="-"/>
    <s v="-"/>
    <s v="-"/>
    <n v="4"/>
    <n v="3"/>
    <n v="10"/>
    <n v="8"/>
    <n v="8"/>
    <n v="7"/>
    <n v="8"/>
    <n v="2"/>
    <n v="12"/>
    <n v="3"/>
    <m/>
    <m/>
    <m/>
    <m/>
    <m/>
    <m/>
    <m/>
    <m/>
    <n v="0"/>
  </r>
  <r>
    <x v="2"/>
    <x v="9"/>
    <x v="2"/>
    <x v="1"/>
    <x v="1"/>
    <n v="2553"/>
    <n v="997"/>
    <n v="293"/>
    <s v="-"/>
    <n v="571"/>
    <s v="-"/>
    <s v="-"/>
    <s v="-"/>
    <s v="-"/>
    <s v="-"/>
    <n v="25"/>
    <n v="27"/>
    <n v="143"/>
    <n v="90"/>
    <n v="46"/>
    <n v="93"/>
    <n v="47"/>
    <n v="55"/>
    <n v="155"/>
    <n v="11"/>
    <m/>
    <m/>
    <m/>
    <m/>
    <m/>
    <m/>
    <m/>
    <m/>
    <n v="0"/>
  </r>
  <r>
    <x v="2"/>
    <x v="9"/>
    <x v="2"/>
    <x v="1"/>
    <x v="2"/>
    <n v="1278"/>
    <n v="523"/>
    <n v="158"/>
    <s v="-"/>
    <n v="275"/>
    <s v="-"/>
    <s v="-"/>
    <s v="-"/>
    <s v="-"/>
    <s v="-"/>
    <n v="14"/>
    <n v="13"/>
    <n v="68"/>
    <n v="39"/>
    <n v="17"/>
    <n v="41"/>
    <n v="41"/>
    <n v="17"/>
    <n v="65"/>
    <n v="7"/>
    <m/>
    <m/>
    <m/>
    <m/>
    <m/>
    <m/>
    <m/>
    <m/>
    <n v="0"/>
  </r>
  <r>
    <x v="2"/>
    <x v="9"/>
    <x v="2"/>
    <x v="1"/>
    <x v="3"/>
    <n v="1275"/>
    <n v="474"/>
    <n v="135"/>
    <s v="-"/>
    <n v="296"/>
    <s v="-"/>
    <s v="-"/>
    <s v="-"/>
    <s v="-"/>
    <s v="-"/>
    <n v="11"/>
    <n v="14"/>
    <n v="75"/>
    <n v="51"/>
    <n v="29"/>
    <n v="52"/>
    <n v="6"/>
    <n v="38"/>
    <n v="90"/>
    <n v="4"/>
    <m/>
    <m/>
    <m/>
    <m/>
    <m/>
    <m/>
    <m/>
    <m/>
    <n v="0"/>
  </r>
  <r>
    <x v="2"/>
    <x v="9"/>
    <x v="2"/>
    <x v="2"/>
    <x v="0"/>
    <n v="4"/>
    <n v="2"/>
    <s v="-"/>
    <s v="-"/>
    <s v="-"/>
    <s v="-"/>
    <s v="-"/>
    <s v="-"/>
    <s v="-"/>
    <s v="-"/>
    <n v="2"/>
    <s v="-"/>
    <s v="-"/>
    <s v="-"/>
    <s v="-"/>
    <s v="-"/>
    <s v="-"/>
    <s v="-"/>
    <s v="-"/>
    <s v="-"/>
    <m/>
    <m/>
    <m/>
    <m/>
    <m/>
    <m/>
    <m/>
    <m/>
    <n v="0"/>
  </r>
  <r>
    <x v="2"/>
    <x v="9"/>
    <x v="2"/>
    <x v="2"/>
    <x v="1"/>
    <n v="93"/>
    <n v="60"/>
    <s v="-"/>
    <s v="-"/>
    <s v="-"/>
    <s v="-"/>
    <s v="-"/>
    <s v="-"/>
    <s v="-"/>
    <s v="-"/>
    <n v="33"/>
    <s v="-"/>
    <s v="-"/>
    <s v="-"/>
    <s v="-"/>
    <s v="-"/>
    <s v="-"/>
    <s v="-"/>
    <s v="-"/>
    <s v="-"/>
    <m/>
    <m/>
    <m/>
    <m/>
    <m/>
    <m/>
    <m/>
    <m/>
    <n v="0"/>
  </r>
  <r>
    <x v="2"/>
    <x v="9"/>
    <x v="2"/>
    <x v="2"/>
    <x v="2"/>
    <n v="17"/>
    <n v="8"/>
    <s v="-"/>
    <s v="-"/>
    <s v="-"/>
    <s v="-"/>
    <s v="-"/>
    <s v="-"/>
    <s v="-"/>
    <s v="-"/>
    <n v="9"/>
    <s v="-"/>
    <s v="-"/>
    <s v="-"/>
    <s v="-"/>
    <s v="-"/>
    <s v="-"/>
    <s v="-"/>
    <s v="-"/>
    <s v="-"/>
    <m/>
    <m/>
    <m/>
    <m/>
    <m/>
    <m/>
    <m/>
    <m/>
    <n v="0"/>
  </r>
  <r>
    <x v="2"/>
    <x v="9"/>
    <x v="2"/>
    <x v="2"/>
    <x v="3"/>
    <n v="76"/>
    <n v="52"/>
    <s v="-"/>
    <s v="-"/>
    <s v="-"/>
    <s v="-"/>
    <s v="-"/>
    <s v="-"/>
    <s v="-"/>
    <s v="-"/>
    <n v="24"/>
    <s v="-"/>
    <s v="-"/>
    <s v="-"/>
    <s v="-"/>
    <s v="-"/>
    <s v="-"/>
    <s v="-"/>
    <s v="-"/>
    <s v="-"/>
    <m/>
    <m/>
    <m/>
    <m/>
    <m/>
    <m/>
    <m/>
    <m/>
    <n v="0"/>
  </r>
  <r>
    <x v="2"/>
    <x v="9"/>
    <x v="3"/>
    <x v="0"/>
    <x v="0"/>
    <s v="-"/>
    <s v="-"/>
    <s v="-"/>
    <s v="-"/>
    <s v="-"/>
    <s v="-"/>
    <s v="-"/>
    <s v="-"/>
    <s v="-"/>
    <s v="-"/>
    <s v="-"/>
    <s v="-"/>
    <s v="-"/>
    <s v="-"/>
    <s v="-"/>
    <s v="-"/>
    <s v="-"/>
    <s v="-"/>
    <s v="-"/>
    <s v="-"/>
    <m/>
    <m/>
    <m/>
    <m/>
    <m/>
    <m/>
    <m/>
    <m/>
    <n v="0"/>
  </r>
  <r>
    <x v="2"/>
    <x v="9"/>
    <x v="3"/>
    <x v="0"/>
    <x v="1"/>
    <s v="-"/>
    <s v="-"/>
    <s v="-"/>
    <s v="-"/>
    <s v="-"/>
    <s v="-"/>
    <s v="-"/>
    <s v="-"/>
    <s v="-"/>
    <s v="-"/>
    <s v="-"/>
    <s v="-"/>
    <s v="-"/>
    <s v="-"/>
    <s v="-"/>
    <s v="-"/>
    <s v="-"/>
    <s v="-"/>
    <s v="-"/>
    <s v="-"/>
    <m/>
    <m/>
    <m/>
    <m/>
    <m/>
    <m/>
    <m/>
    <m/>
    <n v="0"/>
  </r>
  <r>
    <x v="2"/>
    <x v="9"/>
    <x v="3"/>
    <x v="0"/>
    <x v="2"/>
    <s v="-"/>
    <s v="-"/>
    <s v="-"/>
    <s v="-"/>
    <s v="-"/>
    <s v="-"/>
    <s v="-"/>
    <s v="-"/>
    <s v="-"/>
    <s v="-"/>
    <s v="-"/>
    <s v="-"/>
    <s v="-"/>
    <s v="-"/>
    <s v="-"/>
    <s v="-"/>
    <s v="-"/>
    <s v="-"/>
    <s v="-"/>
    <s v="-"/>
    <m/>
    <m/>
    <m/>
    <m/>
    <m/>
    <m/>
    <m/>
    <m/>
    <n v="0"/>
  </r>
  <r>
    <x v="2"/>
    <x v="9"/>
    <x v="3"/>
    <x v="0"/>
    <x v="3"/>
    <s v="-"/>
    <s v="-"/>
    <s v="-"/>
    <s v="-"/>
    <s v="-"/>
    <s v="-"/>
    <s v="-"/>
    <s v="-"/>
    <s v="-"/>
    <s v="-"/>
    <s v="-"/>
    <s v="-"/>
    <s v="-"/>
    <s v="-"/>
    <s v="-"/>
    <s v="-"/>
    <s v="-"/>
    <s v="-"/>
    <s v="-"/>
    <s v="-"/>
    <m/>
    <m/>
    <m/>
    <m/>
    <m/>
    <m/>
    <m/>
    <m/>
    <n v="0"/>
  </r>
  <r>
    <x v="2"/>
    <x v="10"/>
    <x v="0"/>
    <x v="0"/>
    <x v="0"/>
    <n v="7"/>
    <n v="2"/>
    <n v="3"/>
    <s v="-"/>
    <n v="1"/>
    <s v="-"/>
    <s v="-"/>
    <s v="-"/>
    <s v="-"/>
    <s v="-"/>
    <s v="-"/>
    <s v="-"/>
    <s v="-"/>
    <n v="1"/>
    <s v="-"/>
    <s v="-"/>
    <s v="-"/>
    <s v="-"/>
    <s v="-"/>
    <s v="-"/>
    <m/>
    <m/>
    <m/>
    <m/>
    <m/>
    <m/>
    <m/>
    <m/>
    <n v="0"/>
  </r>
  <r>
    <x v="2"/>
    <x v="10"/>
    <x v="0"/>
    <x v="0"/>
    <x v="1"/>
    <n v="151"/>
    <n v="35"/>
    <n v="51"/>
    <s v="-"/>
    <n v="53"/>
    <s v="-"/>
    <s v="-"/>
    <s v="-"/>
    <s v="-"/>
    <s v="-"/>
    <s v="-"/>
    <s v="-"/>
    <s v="-"/>
    <n v="12"/>
    <s v="-"/>
    <s v="-"/>
    <s v="-"/>
    <s v="-"/>
    <s v="-"/>
    <s v="-"/>
    <m/>
    <m/>
    <m/>
    <m/>
    <m/>
    <m/>
    <m/>
    <m/>
    <n v="0"/>
  </r>
  <r>
    <x v="2"/>
    <x v="10"/>
    <x v="0"/>
    <x v="0"/>
    <x v="2"/>
    <n v="32"/>
    <n v="17"/>
    <n v="7"/>
    <s v="-"/>
    <n v="2"/>
    <s v="-"/>
    <s v="-"/>
    <s v="-"/>
    <s v="-"/>
    <s v="-"/>
    <s v="-"/>
    <s v="-"/>
    <s v="-"/>
    <n v="6"/>
    <s v="-"/>
    <s v="-"/>
    <s v="-"/>
    <s v="-"/>
    <s v="-"/>
    <s v="-"/>
    <m/>
    <m/>
    <m/>
    <m/>
    <m/>
    <m/>
    <m/>
    <m/>
    <n v="0"/>
  </r>
  <r>
    <x v="2"/>
    <x v="10"/>
    <x v="0"/>
    <x v="0"/>
    <x v="3"/>
    <n v="119"/>
    <n v="18"/>
    <n v="44"/>
    <s v="-"/>
    <n v="51"/>
    <s v="-"/>
    <s v="-"/>
    <s v="-"/>
    <s v="-"/>
    <s v="-"/>
    <s v="-"/>
    <s v="-"/>
    <s v="-"/>
    <n v="6"/>
    <s v="-"/>
    <s v="-"/>
    <s v="-"/>
    <s v="-"/>
    <s v="-"/>
    <s v="-"/>
    <m/>
    <m/>
    <m/>
    <m/>
    <m/>
    <m/>
    <m/>
    <m/>
    <n v="0"/>
  </r>
  <r>
    <x v="2"/>
    <x v="10"/>
    <x v="1"/>
    <x v="0"/>
    <x v="0"/>
    <s v="-"/>
    <s v="-"/>
    <s v="-"/>
    <s v="-"/>
    <s v="-"/>
    <s v="-"/>
    <s v="-"/>
    <s v="-"/>
    <s v="-"/>
    <s v="-"/>
    <s v="-"/>
    <s v="-"/>
    <s v="-"/>
    <s v="-"/>
    <s v="-"/>
    <s v="-"/>
    <s v="-"/>
    <s v="-"/>
    <s v="-"/>
    <s v="-"/>
    <m/>
    <m/>
    <m/>
    <m/>
    <m/>
    <m/>
    <m/>
    <m/>
    <n v="0"/>
  </r>
  <r>
    <x v="2"/>
    <x v="10"/>
    <x v="1"/>
    <x v="0"/>
    <x v="1"/>
    <s v="-"/>
    <s v="-"/>
    <s v="-"/>
    <s v="-"/>
    <s v="-"/>
    <s v="-"/>
    <s v="-"/>
    <s v="-"/>
    <s v="-"/>
    <s v="-"/>
    <s v="-"/>
    <s v="-"/>
    <s v="-"/>
    <s v="-"/>
    <s v="-"/>
    <s v="-"/>
    <s v="-"/>
    <s v="-"/>
    <s v="-"/>
    <s v="-"/>
    <m/>
    <m/>
    <m/>
    <m/>
    <m/>
    <m/>
    <m/>
    <m/>
    <n v="0"/>
  </r>
  <r>
    <x v="2"/>
    <x v="10"/>
    <x v="1"/>
    <x v="0"/>
    <x v="2"/>
    <s v="-"/>
    <s v="-"/>
    <s v="-"/>
    <s v="-"/>
    <s v="-"/>
    <s v="-"/>
    <s v="-"/>
    <s v="-"/>
    <s v="-"/>
    <s v="-"/>
    <s v="-"/>
    <s v="-"/>
    <s v="-"/>
    <s v="-"/>
    <s v="-"/>
    <s v="-"/>
    <s v="-"/>
    <s v="-"/>
    <s v="-"/>
    <s v="-"/>
    <m/>
    <m/>
    <m/>
    <m/>
    <m/>
    <m/>
    <m/>
    <m/>
    <n v="0"/>
  </r>
  <r>
    <x v="2"/>
    <x v="10"/>
    <x v="1"/>
    <x v="0"/>
    <x v="3"/>
    <s v="-"/>
    <s v="-"/>
    <s v="-"/>
    <s v="-"/>
    <s v="-"/>
    <s v="-"/>
    <s v="-"/>
    <s v="-"/>
    <s v="-"/>
    <s v="-"/>
    <s v="-"/>
    <s v="-"/>
    <s v="-"/>
    <s v="-"/>
    <s v="-"/>
    <s v="-"/>
    <s v="-"/>
    <s v="-"/>
    <s v="-"/>
    <s v="-"/>
    <m/>
    <m/>
    <m/>
    <m/>
    <m/>
    <m/>
    <m/>
    <m/>
    <n v="0"/>
  </r>
  <r>
    <x v="2"/>
    <x v="10"/>
    <x v="2"/>
    <x v="0"/>
    <x v="0"/>
    <n v="7"/>
    <n v="2"/>
    <n v="3"/>
    <s v="-"/>
    <n v="1"/>
    <s v="-"/>
    <s v="-"/>
    <s v="-"/>
    <s v="-"/>
    <s v="-"/>
    <s v="-"/>
    <s v="-"/>
    <s v="-"/>
    <n v="1"/>
    <s v="-"/>
    <s v="-"/>
    <s v="-"/>
    <s v="-"/>
    <s v="-"/>
    <s v="-"/>
    <m/>
    <m/>
    <m/>
    <m/>
    <m/>
    <m/>
    <m/>
    <m/>
    <n v="0"/>
  </r>
  <r>
    <x v="2"/>
    <x v="10"/>
    <x v="2"/>
    <x v="0"/>
    <x v="1"/>
    <n v="151"/>
    <n v="35"/>
    <n v="51"/>
    <s v="-"/>
    <n v="53"/>
    <s v="-"/>
    <s v="-"/>
    <s v="-"/>
    <s v="-"/>
    <s v="-"/>
    <s v="-"/>
    <s v="-"/>
    <s v="-"/>
    <n v="12"/>
    <s v="-"/>
    <s v="-"/>
    <s v="-"/>
    <s v="-"/>
    <s v="-"/>
    <s v="-"/>
    <m/>
    <m/>
    <m/>
    <m/>
    <m/>
    <m/>
    <m/>
    <m/>
    <n v="0"/>
  </r>
  <r>
    <x v="2"/>
    <x v="10"/>
    <x v="2"/>
    <x v="0"/>
    <x v="2"/>
    <n v="32"/>
    <n v="17"/>
    <n v="7"/>
    <s v="-"/>
    <n v="2"/>
    <s v="-"/>
    <s v="-"/>
    <s v="-"/>
    <s v="-"/>
    <s v="-"/>
    <s v="-"/>
    <s v="-"/>
    <s v="-"/>
    <n v="6"/>
    <s v="-"/>
    <s v="-"/>
    <s v="-"/>
    <s v="-"/>
    <s v="-"/>
    <s v="-"/>
    <m/>
    <m/>
    <m/>
    <m/>
    <m/>
    <m/>
    <m/>
    <m/>
    <n v="0"/>
  </r>
  <r>
    <x v="2"/>
    <x v="10"/>
    <x v="2"/>
    <x v="0"/>
    <x v="3"/>
    <n v="119"/>
    <n v="18"/>
    <n v="44"/>
    <s v="-"/>
    <n v="51"/>
    <s v="-"/>
    <s v="-"/>
    <s v="-"/>
    <s v="-"/>
    <s v="-"/>
    <s v="-"/>
    <s v="-"/>
    <s v="-"/>
    <n v="6"/>
    <s v="-"/>
    <s v="-"/>
    <s v="-"/>
    <s v="-"/>
    <s v="-"/>
    <s v="-"/>
    <m/>
    <m/>
    <m/>
    <m/>
    <m/>
    <m/>
    <m/>
    <m/>
    <n v="0"/>
  </r>
  <r>
    <x v="2"/>
    <x v="10"/>
    <x v="2"/>
    <x v="1"/>
    <x v="0"/>
    <n v="5"/>
    <n v="1"/>
    <n v="3"/>
    <s v="-"/>
    <n v="1"/>
    <s v="-"/>
    <s v="-"/>
    <s v="-"/>
    <s v="-"/>
    <s v="-"/>
    <s v="-"/>
    <s v="-"/>
    <s v="-"/>
    <s v="-"/>
    <s v="-"/>
    <s v="-"/>
    <s v="-"/>
    <s v="-"/>
    <s v="-"/>
    <s v="-"/>
    <m/>
    <m/>
    <m/>
    <m/>
    <m/>
    <m/>
    <m/>
    <m/>
    <n v="0"/>
  </r>
  <r>
    <x v="2"/>
    <x v="10"/>
    <x v="2"/>
    <x v="1"/>
    <x v="1"/>
    <n v="118"/>
    <n v="14"/>
    <n v="51"/>
    <s v="-"/>
    <n v="53"/>
    <s v="-"/>
    <s v="-"/>
    <s v="-"/>
    <s v="-"/>
    <s v="-"/>
    <s v="-"/>
    <s v="-"/>
    <s v="-"/>
    <s v="-"/>
    <s v="-"/>
    <s v="-"/>
    <s v="-"/>
    <s v="-"/>
    <s v="-"/>
    <s v="-"/>
    <m/>
    <m/>
    <m/>
    <m/>
    <m/>
    <m/>
    <m/>
    <m/>
    <n v="0"/>
  </r>
  <r>
    <x v="2"/>
    <x v="10"/>
    <x v="2"/>
    <x v="1"/>
    <x v="2"/>
    <n v="15"/>
    <n v="6"/>
    <n v="7"/>
    <s v="-"/>
    <n v="2"/>
    <s v="-"/>
    <s v="-"/>
    <s v="-"/>
    <s v="-"/>
    <s v="-"/>
    <s v="-"/>
    <s v="-"/>
    <s v="-"/>
    <s v="-"/>
    <s v="-"/>
    <s v="-"/>
    <s v="-"/>
    <s v="-"/>
    <s v="-"/>
    <s v="-"/>
    <m/>
    <m/>
    <m/>
    <m/>
    <m/>
    <m/>
    <m/>
    <m/>
    <n v="0"/>
  </r>
  <r>
    <x v="2"/>
    <x v="10"/>
    <x v="2"/>
    <x v="1"/>
    <x v="3"/>
    <n v="103"/>
    <n v="8"/>
    <n v="44"/>
    <s v="-"/>
    <n v="51"/>
    <s v="-"/>
    <s v="-"/>
    <s v="-"/>
    <s v="-"/>
    <s v="-"/>
    <s v="-"/>
    <s v="-"/>
    <s v="-"/>
    <s v="-"/>
    <s v="-"/>
    <s v="-"/>
    <s v="-"/>
    <s v="-"/>
    <s v="-"/>
    <s v="-"/>
    <m/>
    <m/>
    <m/>
    <m/>
    <m/>
    <m/>
    <m/>
    <m/>
    <n v="0"/>
  </r>
  <r>
    <x v="2"/>
    <x v="10"/>
    <x v="2"/>
    <x v="2"/>
    <x v="0"/>
    <n v="2"/>
    <n v="1"/>
    <s v="-"/>
    <s v="-"/>
    <s v="-"/>
    <s v="-"/>
    <s v="-"/>
    <s v="-"/>
    <s v="-"/>
    <s v="-"/>
    <s v="-"/>
    <s v="-"/>
    <s v="-"/>
    <n v="1"/>
    <s v="-"/>
    <s v="-"/>
    <s v="-"/>
    <s v="-"/>
    <s v="-"/>
    <s v="-"/>
    <m/>
    <m/>
    <m/>
    <m/>
    <m/>
    <m/>
    <m/>
    <m/>
    <n v="0"/>
  </r>
  <r>
    <x v="2"/>
    <x v="10"/>
    <x v="2"/>
    <x v="2"/>
    <x v="1"/>
    <n v="33"/>
    <n v="21"/>
    <s v="-"/>
    <s v="-"/>
    <s v="-"/>
    <s v="-"/>
    <s v="-"/>
    <s v="-"/>
    <s v="-"/>
    <s v="-"/>
    <s v="-"/>
    <s v="-"/>
    <s v="-"/>
    <n v="12"/>
    <s v="-"/>
    <s v="-"/>
    <s v="-"/>
    <s v="-"/>
    <s v="-"/>
    <s v="-"/>
    <m/>
    <m/>
    <m/>
    <m/>
    <m/>
    <m/>
    <m/>
    <m/>
    <n v="0"/>
  </r>
  <r>
    <x v="2"/>
    <x v="10"/>
    <x v="2"/>
    <x v="2"/>
    <x v="2"/>
    <n v="17"/>
    <n v="11"/>
    <s v="-"/>
    <s v="-"/>
    <s v="-"/>
    <s v="-"/>
    <s v="-"/>
    <s v="-"/>
    <s v="-"/>
    <s v="-"/>
    <s v="-"/>
    <s v="-"/>
    <s v="-"/>
    <n v="6"/>
    <s v="-"/>
    <s v="-"/>
    <s v="-"/>
    <s v="-"/>
    <s v="-"/>
    <s v="-"/>
    <m/>
    <m/>
    <m/>
    <m/>
    <m/>
    <m/>
    <m/>
    <m/>
    <n v="0"/>
  </r>
  <r>
    <x v="2"/>
    <x v="10"/>
    <x v="2"/>
    <x v="2"/>
    <x v="3"/>
    <n v="16"/>
    <n v="10"/>
    <s v="-"/>
    <s v="-"/>
    <s v="-"/>
    <s v="-"/>
    <s v="-"/>
    <s v="-"/>
    <s v="-"/>
    <s v="-"/>
    <s v="-"/>
    <s v="-"/>
    <s v="-"/>
    <n v="6"/>
    <s v="-"/>
    <s v="-"/>
    <s v="-"/>
    <s v="-"/>
    <s v="-"/>
    <s v="-"/>
    <m/>
    <m/>
    <m/>
    <m/>
    <m/>
    <m/>
    <m/>
    <m/>
    <n v="0"/>
  </r>
  <r>
    <x v="2"/>
    <x v="10"/>
    <x v="3"/>
    <x v="0"/>
    <x v="0"/>
    <s v="-"/>
    <s v="-"/>
    <s v="-"/>
    <s v="-"/>
    <s v="-"/>
    <s v="-"/>
    <s v="-"/>
    <s v="-"/>
    <s v="-"/>
    <s v="-"/>
    <s v="-"/>
    <s v="-"/>
    <s v="-"/>
    <s v="-"/>
    <s v="-"/>
    <s v="-"/>
    <s v="-"/>
    <s v="-"/>
    <s v="-"/>
    <s v="-"/>
    <m/>
    <m/>
    <m/>
    <m/>
    <m/>
    <m/>
    <m/>
    <m/>
    <n v="0"/>
  </r>
  <r>
    <x v="2"/>
    <x v="10"/>
    <x v="3"/>
    <x v="0"/>
    <x v="1"/>
    <s v="-"/>
    <s v="-"/>
    <s v="-"/>
    <s v="-"/>
    <s v="-"/>
    <s v="-"/>
    <s v="-"/>
    <s v="-"/>
    <s v="-"/>
    <s v="-"/>
    <s v="-"/>
    <s v="-"/>
    <s v="-"/>
    <s v="-"/>
    <s v="-"/>
    <s v="-"/>
    <s v="-"/>
    <s v="-"/>
    <s v="-"/>
    <s v="-"/>
    <m/>
    <m/>
    <m/>
    <m/>
    <m/>
    <m/>
    <m/>
    <m/>
    <n v="0"/>
  </r>
  <r>
    <x v="2"/>
    <x v="10"/>
    <x v="3"/>
    <x v="0"/>
    <x v="2"/>
    <s v="-"/>
    <s v="-"/>
    <s v="-"/>
    <s v="-"/>
    <s v="-"/>
    <s v="-"/>
    <s v="-"/>
    <s v="-"/>
    <s v="-"/>
    <s v="-"/>
    <s v="-"/>
    <s v="-"/>
    <s v="-"/>
    <s v="-"/>
    <s v="-"/>
    <s v="-"/>
    <s v="-"/>
    <s v="-"/>
    <s v="-"/>
    <s v="-"/>
    <m/>
    <m/>
    <m/>
    <m/>
    <m/>
    <m/>
    <m/>
    <m/>
    <n v="0"/>
  </r>
  <r>
    <x v="2"/>
    <x v="10"/>
    <x v="3"/>
    <x v="0"/>
    <x v="3"/>
    <s v="-"/>
    <s v="-"/>
    <s v="-"/>
    <s v="-"/>
    <s v="-"/>
    <s v="-"/>
    <s v="-"/>
    <s v="-"/>
    <s v="-"/>
    <s v="-"/>
    <s v="-"/>
    <s v="-"/>
    <s v="-"/>
    <s v="-"/>
    <s v="-"/>
    <s v="-"/>
    <s v="-"/>
    <s v="-"/>
    <s v="-"/>
    <s v="-"/>
    <m/>
    <m/>
    <m/>
    <m/>
    <m/>
    <m/>
    <m/>
    <m/>
    <n v="0"/>
  </r>
  <r>
    <x v="2"/>
    <x v="11"/>
    <x v="0"/>
    <x v="0"/>
    <x v="0"/>
    <n v="214"/>
    <n v="88"/>
    <n v="66"/>
    <s v="-"/>
    <n v="32"/>
    <s v="-"/>
    <s v="-"/>
    <s v="-"/>
    <s v="-"/>
    <s v="-"/>
    <n v="3"/>
    <n v="8"/>
    <n v="2"/>
    <n v="2"/>
    <n v="4"/>
    <s v="-"/>
    <n v="5"/>
    <n v="3"/>
    <s v="-"/>
    <s v="-"/>
    <m/>
    <m/>
    <m/>
    <m/>
    <m/>
    <m/>
    <m/>
    <m/>
    <n v="1"/>
  </r>
  <r>
    <x v="2"/>
    <x v="11"/>
    <x v="0"/>
    <x v="0"/>
    <x v="1"/>
    <n v="506"/>
    <n v="175"/>
    <n v="133"/>
    <s v="-"/>
    <n v="84"/>
    <s v="-"/>
    <s v="-"/>
    <s v="-"/>
    <s v="-"/>
    <s v="-"/>
    <n v="8"/>
    <n v="11"/>
    <n v="43"/>
    <n v="7"/>
    <n v="11"/>
    <s v="-"/>
    <n v="24"/>
    <n v="9"/>
    <s v="-"/>
    <s v="-"/>
    <m/>
    <m/>
    <m/>
    <m/>
    <m/>
    <m/>
    <m/>
    <m/>
    <n v="1"/>
  </r>
  <r>
    <x v="2"/>
    <x v="11"/>
    <x v="0"/>
    <x v="0"/>
    <x v="2"/>
    <n v="287"/>
    <n v="101"/>
    <n v="75"/>
    <s v="-"/>
    <n v="46"/>
    <s v="-"/>
    <s v="-"/>
    <s v="-"/>
    <s v="-"/>
    <s v="-"/>
    <n v="5"/>
    <n v="4"/>
    <n v="21"/>
    <n v="3"/>
    <n v="6"/>
    <s v="-"/>
    <n v="20"/>
    <n v="5"/>
    <s v="-"/>
    <s v="-"/>
    <m/>
    <m/>
    <m/>
    <m/>
    <m/>
    <m/>
    <m/>
    <m/>
    <n v="1"/>
  </r>
  <r>
    <x v="2"/>
    <x v="11"/>
    <x v="0"/>
    <x v="0"/>
    <x v="3"/>
    <n v="219"/>
    <n v="74"/>
    <n v="58"/>
    <s v="-"/>
    <n v="38"/>
    <s v="-"/>
    <s v="-"/>
    <s v="-"/>
    <s v="-"/>
    <s v="-"/>
    <n v="3"/>
    <n v="7"/>
    <n v="22"/>
    <n v="4"/>
    <n v="5"/>
    <s v="-"/>
    <n v="4"/>
    <n v="4"/>
    <s v="-"/>
    <s v="-"/>
    <m/>
    <m/>
    <m/>
    <m/>
    <m/>
    <m/>
    <m/>
    <m/>
    <n v="0"/>
  </r>
  <r>
    <x v="2"/>
    <x v="11"/>
    <x v="1"/>
    <x v="0"/>
    <x v="0"/>
    <n v="131"/>
    <n v="63"/>
    <n v="43"/>
    <s v="-"/>
    <n v="15"/>
    <s v="-"/>
    <s v="-"/>
    <s v="-"/>
    <s v="-"/>
    <s v="-"/>
    <s v="-"/>
    <n v="6"/>
    <s v="-"/>
    <n v="1"/>
    <n v="2"/>
    <s v="-"/>
    <s v="-"/>
    <n v="1"/>
    <s v="-"/>
    <s v="-"/>
    <m/>
    <m/>
    <m/>
    <m/>
    <m/>
    <m/>
    <m/>
    <m/>
    <n v="0"/>
  </r>
  <r>
    <x v="2"/>
    <x v="11"/>
    <x v="1"/>
    <x v="0"/>
    <x v="1"/>
    <n v="214"/>
    <n v="101"/>
    <n v="66"/>
    <s v="-"/>
    <n v="30"/>
    <s v="-"/>
    <s v="-"/>
    <s v="-"/>
    <s v="-"/>
    <s v="-"/>
    <s v="-"/>
    <n v="7"/>
    <s v="-"/>
    <n v="3"/>
    <n v="6"/>
    <s v="-"/>
    <s v="-"/>
    <n v="1"/>
    <s v="-"/>
    <s v="-"/>
    <m/>
    <m/>
    <m/>
    <m/>
    <m/>
    <m/>
    <m/>
    <m/>
    <n v="0"/>
  </r>
  <r>
    <x v="2"/>
    <x v="11"/>
    <x v="1"/>
    <x v="0"/>
    <x v="2"/>
    <n v="123"/>
    <n v="62"/>
    <n v="38"/>
    <s v="-"/>
    <n v="14"/>
    <s v="-"/>
    <s v="-"/>
    <s v="-"/>
    <s v="-"/>
    <s v="-"/>
    <s v="-"/>
    <n v="2"/>
    <s v="-"/>
    <n v="3"/>
    <n v="3"/>
    <s v="-"/>
    <s v="-"/>
    <n v="1"/>
    <s v="-"/>
    <s v="-"/>
    <m/>
    <m/>
    <m/>
    <m/>
    <m/>
    <m/>
    <m/>
    <m/>
    <n v="0"/>
  </r>
  <r>
    <x v="2"/>
    <x v="11"/>
    <x v="1"/>
    <x v="0"/>
    <x v="3"/>
    <n v="91"/>
    <n v="39"/>
    <n v="28"/>
    <s v="-"/>
    <n v="16"/>
    <s v="-"/>
    <s v="-"/>
    <s v="-"/>
    <s v="-"/>
    <s v="-"/>
    <s v="-"/>
    <n v="5"/>
    <s v="-"/>
    <s v="-"/>
    <n v="3"/>
    <s v="-"/>
    <s v="-"/>
    <s v="-"/>
    <s v="-"/>
    <s v="-"/>
    <m/>
    <m/>
    <m/>
    <m/>
    <m/>
    <m/>
    <m/>
    <m/>
    <n v="0"/>
  </r>
  <r>
    <x v="2"/>
    <x v="11"/>
    <x v="2"/>
    <x v="0"/>
    <x v="0"/>
    <n v="83"/>
    <n v="25"/>
    <n v="23"/>
    <s v="-"/>
    <n v="17"/>
    <s v="-"/>
    <s v="-"/>
    <s v="-"/>
    <s v="-"/>
    <s v="-"/>
    <n v="3"/>
    <n v="2"/>
    <n v="2"/>
    <n v="1"/>
    <n v="2"/>
    <s v="-"/>
    <n v="5"/>
    <n v="2"/>
    <s v="-"/>
    <s v="-"/>
    <m/>
    <m/>
    <m/>
    <m/>
    <m/>
    <m/>
    <m/>
    <m/>
    <n v="1"/>
  </r>
  <r>
    <x v="2"/>
    <x v="11"/>
    <x v="2"/>
    <x v="0"/>
    <x v="1"/>
    <n v="292"/>
    <n v="74"/>
    <n v="67"/>
    <s v="-"/>
    <n v="54"/>
    <s v="-"/>
    <s v="-"/>
    <s v="-"/>
    <s v="-"/>
    <s v="-"/>
    <n v="8"/>
    <n v="4"/>
    <n v="43"/>
    <n v="4"/>
    <n v="5"/>
    <s v="-"/>
    <n v="24"/>
    <n v="8"/>
    <s v="-"/>
    <s v="-"/>
    <m/>
    <m/>
    <m/>
    <m/>
    <m/>
    <m/>
    <m/>
    <m/>
    <n v="1"/>
  </r>
  <r>
    <x v="2"/>
    <x v="11"/>
    <x v="2"/>
    <x v="0"/>
    <x v="2"/>
    <n v="164"/>
    <n v="39"/>
    <n v="37"/>
    <s v="-"/>
    <n v="32"/>
    <s v="-"/>
    <s v="-"/>
    <s v="-"/>
    <s v="-"/>
    <s v="-"/>
    <n v="5"/>
    <n v="2"/>
    <n v="21"/>
    <s v="-"/>
    <n v="3"/>
    <s v="-"/>
    <n v="20"/>
    <n v="4"/>
    <s v="-"/>
    <s v="-"/>
    <m/>
    <m/>
    <m/>
    <m/>
    <m/>
    <m/>
    <m/>
    <m/>
    <n v="1"/>
  </r>
  <r>
    <x v="2"/>
    <x v="11"/>
    <x v="2"/>
    <x v="0"/>
    <x v="3"/>
    <n v="128"/>
    <n v="35"/>
    <n v="30"/>
    <s v="-"/>
    <n v="22"/>
    <s v="-"/>
    <s v="-"/>
    <s v="-"/>
    <s v="-"/>
    <s v="-"/>
    <n v="3"/>
    <n v="2"/>
    <n v="22"/>
    <n v="4"/>
    <n v="2"/>
    <s v="-"/>
    <n v="4"/>
    <n v="4"/>
    <s v="-"/>
    <s v="-"/>
    <m/>
    <m/>
    <m/>
    <m/>
    <m/>
    <m/>
    <m/>
    <m/>
    <n v="0"/>
  </r>
  <r>
    <x v="2"/>
    <x v="11"/>
    <x v="2"/>
    <x v="1"/>
    <x v="0"/>
    <n v="83"/>
    <n v="25"/>
    <n v="23"/>
    <s v="-"/>
    <n v="17"/>
    <s v="-"/>
    <s v="-"/>
    <s v="-"/>
    <s v="-"/>
    <s v="-"/>
    <n v="3"/>
    <n v="2"/>
    <n v="2"/>
    <n v="1"/>
    <n v="2"/>
    <s v="-"/>
    <n v="5"/>
    <n v="2"/>
    <s v="-"/>
    <s v="-"/>
    <m/>
    <m/>
    <m/>
    <m/>
    <m/>
    <m/>
    <m/>
    <m/>
    <n v="1"/>
  </r>
  <r>
    <x v="2"/>
    <x v="11"/>
    <x v="2"/>
    <x v="1"/>
    <x v="1"/>
    <n v="292"/>
    <n v="74"/>
    <n v="67"/>
    <s v="-"/>
    <n v="54"/>
    <s v="-"/>
    <s v="-"/>
    <s v="-"/>
    <s v="-"/>
    <s v="-"/>
    <n v="8"/>
    <n v="4"/>
    <n v="43"/>
    <n v="4"/>
    <n v="5"/>
    <s v="-"/>
    <n v="24"/>
    <n v="8"/>
    <s v="-"/>
    <s v="-"/>
    <m/>
    <m/>
    <m/>
    <m/>
    <m/>
    <m/>
    <m/>
    <m/>
    <n v="1"/>
  </r>
  <r>
    <x v="2"/>
    <x v="11"/>
    <x v="2"/>
    <x v="1"/>
    <x v="2"/>
    <n v="164"/>
    <n v="39"/>
    <n v="37"/>
    <s v="-"/>
    <n v="32"/>
    <s v="-"/>
    <s v="-"/>
    <s v="-"/>
    <s v="-"/>
    <s v="-"/>
    <n v="5"/>
    <n v="2"/>
    <n v="21"/>
    <s v="-"/>
    <n v="3"/>
    <s v="-"/>
    <n v="20"/>
    <n v="4"/>
    <s v="-"/>
    <s v="-"/>
    <m/>
    <m/>
    <m/>
    <m/>
    <m/>
    <m/>
    <m/>
    <m/>
    <n v="1"/>
  </r>
  <r>
    <x v="2"/>
    <x v="11"/>
    <x v="2"/>
    <x v="1"/>
    <x v="3"/>
    <n v="128"/>
    <n v="35"/>
    <n v="30"/>
    <s v="-"/>
    <n v="22"/>
    <s v="-"/>
    <s v="-"/>
    <s v="-"/>
    <s v="-"/>
    <s v="-"/>
    <n v="3"/>
    <n v="2"/>
    <n v="22"/>
    <n v="4"/>
    <n v="2"/>
    <s v="-"/>
    <n v="4"/>
    <n v="4"/>
    <s v="-"/>
    <s v="-"/>
    <m/>
    <m/>
    <m/>
    <m/>
    <m/>
    <m/>
    <m/>
    <m/>
    <n v="0"/>
  </r>
  <r>
    <x v="2"/>
    <x v="11"/>
    <x v="2"/>
    <x v="2"/>
    <x v="0"/>
    <s v="-"/>
    <s v="-"/>
    <s v="-"/>
    <s v="-"/>
    <s v="-"/>
    <s v="-"/>
    <s v="-"/>
    <s v="-"/>
    <s v="-"/>
    <s v="-"/>
    <s v="-"/>
    <s v="-"/>
    <s v="-"/>
    <s v="-"/>
    <s v="-"/>
    <s v="-"/>
    <s v="-"/>
    <s v="-"/>
    <s v="-"/>
    <s v="-"/>
    <m/>
    <m/>
    <m/>
    <m/>
    <m/>
    <m/>
    <m/>
    <m/>
    <n v="0"/>
  </r>
  <r>
    <x v="2"/>
    <x v="11"/>
    <x v="2"/>
    <x v="2"/>
    <x v="1"/>
    <s v="-"/>
    <s v="-"/>
    <s v="-"/>
    <s v="-"/>
    <s v="-"/>
    <s v="-"/>
    <s v="-"/>
    <s v="-"/>
    <s v="-"/>
    <s v="-"/>
    <s v="-"/>
    <s v="-"/>
    <s v="-"/>
    <s v="-"/>
    <s v="-"/>
    <s v="-"/>
    <s v="-"/>
    <s v="-"/>
    <s v="-"/>
    <s v="-"/>
    <m/>
    <m/>
    <m/>
    <m/>
    <m/>
    <m/>
    <m/>
    <m/>
    <n v="0"/>
  </r>
  <r>
    <x v="2"/>
    <x v="11"/>
    <x v="2"/>
    <x v="2"/>
    <x v="2"/>
    <s v="-"/>
    <s v="-"/>
    <s v="-"/>
    <s v="-"/>
    <s v="-"/>
    <s v="-"/>
    <s v="-"/>
    <s v="-"/>
    <s v="-"/>
    <s v="-"/>
    <s v="-"/>
    <s v="-"/>
    <s v="-"/>
    <s v="-"/>
    <s v="-"/>
    <s v="-"/>
    <s v="-"/>
    <s v="-"/>
    <s v="-"/>
    <s v="-"/>
    <m/>
    <m/>
    <m/>
    <m/>
    <m/>
    <m/>
    <m/>
    <m/>
    <n v="0"/>
  </r>
  <r>
    <x v="2"/>
    <x v="11"/>
    <x v="2"/>
    <x v="2"/>
    <x v="3"/>
    <s v="-"/>
    <s v="-"/>
    <s v="-"/>
    <s v="-"/>
    <s v="-"/>
    <s v="-"/>
    <s v="-"/>
    <s v="-"/>
    <s v="-"/>
    <s v="-"/>
    <s v="-"/>
    <s v="-"/>
    <s v="-"/>
    <s v="-"/>
    <s v="-"/>
    <s v="-"/>
    <s v="-"/>
    <s v="-"/>
    <s v="-"/>
    <s v="-"/>
    <m/>
    <m/>
    <m/>
    <m/>
    <m/>
    <m/>
    <m/>
    <m/>
    <n v="0"/>
  </r>
  <r>
    <x v="2"/>
    <x v="11"/>
    <x v="3"/>
    <x v="0"/>
    <x v="0"/>
    <s v="-"/>
    <s v="-"/>
    <s v="-"/>
    <s v="-"/>
    <s v="-"/>
    <s v="-"/>
    <s v="-"/>
    <s v="-"/>
    <s v="-"/>
    <s v="-"/>
    <s v="-"/>
    <s v="-"/>
    <s v="-"/>
    <s v="-"/>
    <s v="-"/>
    <s v="-"/>
    <s v="-"/>
    <s v="-"/>
    <s v="-"/>
    <s v="-"/>
    <m/>
    <m/>
    <m/>
    <m/>
    <m/>
    <m/>
    <m/>
    <m/>
    <n v="0"/>
  </r>
  <r>
    <x v="2"/>
    <x v="11"/>
    <x v="3"/>
    <x v="0"/>
    <x v="1"/>
    <s v="-"/>
    <s v="-"/>
    <s v="-"/>
    <s v="-"/>
    <s v="-"/>
    <s v="-"/>
    <s v="-"/>
    <s v="-"/>
    <s v="-"/>
    <s v="-"/>
    <s v="-"/>
    <s v="-"/>
    <s v="-"/>
    <s v="-"/>
    <s v="-"/>
    <s v="-"/>
    <s v="-"/>
    <s v="-"/>
    <s v="-"/>
    <s v="-"/>
    <m/>
    <m/>
    <m/>
    <m/>
    <m/>
    <m/>
    <m/>
    <m/>
    <n v="0"/>
  </r>
  <r>
    <x v="2"/>
    <x v="11"/>
    <x v="3"/>
    <x v="0"/>
    <x v="2"/>
    <s v="-"/>
    <s v="-"/>
    <s v="-"/>
    <s v="-"/>
    <s v="-"/>
    <s v="-"/>
    <s v="-"/>
    <s v="-"/>
    <s v="-"/>
    <s v="-"/>
    <s v="-"/>
    <s v="-"/>
    <s v="-"/>
    <s v="-"/>
    <s v="-"/>
    <s v="-"/>
    <s v="-"/>
    <s v="-"/>
    <s v="-"/>
    <s v="-"/>
    <m/>
    <m/>
    <m/>
    <m/>
    <m/>
    <m/>
    <m/>
    <m/>
    <n v="0"/>
  </r>
  <r>
    <x v="2"/>
    <x v="11"/>
    <x v="3"/>
    <x v="0"/>
    <x v="3"/>
    <s v="-"/>
    <s v="-"/>
    <s v="-"/>
    <s v="-"/>
    <s v="-"/>
    <s v="-"/>
    <s v="-"/>
    <s v="-"/>
    <s v="-"/>
    <s v="-"/>
    <s v="-"/>
    <s v="-"/>
    <s v="-"/>
    <s v="-"/>
    <s v="-"/>
    <s v="-"/>
    <s v="-"/>
    <s v="-"/>
    <s v="-"/>
    <s v="-"/>
    <m/>
    <m/>
    <m/>
    <m/>
    <m/>
    <m/>
    <m/>
    <m/>
    <n v="0"/>
  </r>
  <r>
    <x v="2"/>
    <x v="12"/>
    <x v="0"/>
    <x v="0"/>
    <x v="0"/>
    <n v="37"/>
    <n v="8"/>
    <n v="7"/>
    <s v="-"/>
    <n v="10"/>
    <s v="-"/>
    <s v="-"/>
    <s v="-"/>
    <s v="-"/>
    <s v="-"/>
    <n v="1"/>
    <s v="-"/>
    <s v="-"/>
    <n v="1"/>
    <s v="-"/>
    <n v="2"/>
    <n v="3"/>
    <n v="2"/>
    <s v="-"/>
    <n v="2"/>
    <m/>
    <m/>
    <m/>
    <m/>
    <m/>
    <m/>
    <m/>
    <m/>
    <n v="1"/>
  </r>
  <r>
    <x v="2"/>
    <x v="12"/>
    <x v="0"/>
    <x v="0"/>
    <x v="1"/>
    <n v="168"/>
    <n v="78"/>
    <n v="17"/>
    <s v="-"/>
    <n v="29"/>
    <s v="-"/>
    <s v="-"/>
    <s v="-"/>
    <s v="-"/>
    <s v="-"/>
    <n v="17"/>
    <s v="-"/>
    <s v="-"/>
    <n v="2"/>
    <s v="-"/>
    <n v="3"/>
    <n v="5"/>
    <n v="9"/>
    <s v="-"/>
    <n v="3"/>
    <m/>
    <m/>
    <m/>
    <m/>
    <m/>
    <m/>
    <m/>
    <m/>
    <n v="5"/>
  </r>
  <r>
    <x v="2"/>
    <x v="12"/>
    <x v="0"/>
    <x v="0"/>
    <x v="2"/>
    <n v="99"/>
    <n v="44"/>
    <n v="10"/>
    <s v="-"/>
    <n v="15"/>
    <s v="-"/>
    <s v="-"/>
    <s v="-"/>
    <s v="-"/>
    <s v="-"/>
    <n v="11"/>
    <s v="-"/>
    <s v="-"/>
    <n v="1"/>
    <s v="-"/>
    <n v="3"/>
    <n v="3"/>
    <n v="5"/>
    <s v="-"/>
    <n v="2"/>
    <m/>
    <m/>
    <m/>
    <m/>
    <m/>
    <m/>
    <m/>
    <m/>
    <n v="5"/>
  </r>
  <r>
    <x v="2"/>
    <x v="12"/>
    <x v="0"/>
    <x v="0"/>
    <x v="3"/>
    <n v="69"/>
    <n v="34"/>
    <n v="7"/>
    <s v="-"/>
    <n v="14"/>
    <s v="-"/>
    <s v="-"/>
    <s v="-"/>
    <s v="-"/>
    <s v="-"/>
    <n v="6"/>
    <s v="-"/>
    <s v="-"/>
    <n v="1"/>
    <s v="-"/>
    <s v="-"/>
    <n v="2"/>
    <n v="4"/>
    <s v="-"/>
    <n v="1"/>
    <m/>
    <m/>
    <m/>
    <m/>
    <m/>
    <m/>
    <m/>
    <m/>
    <n v="0"/>
  </r>
  <r>
    <x v="2"/>
    <x v="12"/>
    <x v="1"/>
    <x v="0"/>
    <x v="0"/>
    <n v="20"/>
    <n v="5"/>
    <n v="3"/>
    <s v="-"/>
    <n v="5"/>
    <s v="-"/>
    <s v="-"/>
    <s v="-"/>
    <s v="-"/>
    <s v="-"/>
    <s v="-"/>
    <s v="-"/>
    <s v="-"/>
    <n v="1"/>
    <s v="-"/>
    <n v="1"/>
    <n v="2"/>
    <n v="1"/>
    <s v="-"/>
    <n v="2"/>
    <m/>
    <m/>
    <m/>
    <m/>
    <m/>
    <m/>
    <m/>
    <m/>
    <n v="0"/>
  </r>
  <r>
    <x v="2"/>
    <x v="12"/>
    <x v="1"/>
    <x v="0"/>
    <x v="1"/>
    <n v="47"/>
    <n v="11"/>
    <n v="8"/>
    <s v="-"/>
    <n v="13"/>
    <s v="-"/>
    <s v="-"/>
    <s v="-"/>
    <s v="-"/>
    <s v="-"/>
    <s v="-"/>
    <s v="-"/>
    <s v="-"/>
    <n v="2"/>
    <s v="-"/>
    <n v="1"/>
    <n v="4"/>
    <n v="5"/>
    <s v="-"/>
    <n v="3"/>
    <m/>
    <m/>
    <m/>
    <m/>
    <m/>
    <m/>
    <m/>
    <m/>
    <n v="0"/>
  </r>
  <r>
    <x v="2"/>
    <x v="12"/>
    <x v="1"/>
    <x v="0"/>
    <x v="2"/>
    <n v="23"/>
    <n v="5"/>
    <n v="3"/>
    <s v="-"/>
    <n v="6"/>
    <s v="-"/>
    <s v="-"/>
    <s v="-"/>
    <s v="-"/>
    <s v="-"/>
    <s v="-"/>
    <s v="-"/>
    <s v="-"/>
    <n v="1"/>
    <s v="-"/>
    <n v="1"/>
    <n v="2"/>
    <n v="3"/>
    <s v="-"/>
    <n v="2"/>
    <m/>
    <m/>
    <m/>
    <m/>
    <m/>
    <m/>
    <m/>
    <m/>
    <n v="0"/>
  </r>
  <r>
    <x v="2"/>
    <x v="12"/>
    <x v="1"/>
    <x v="0"/>
    <x v="3"/>
    <n v="24"/>
    <n v="6"/>
    <n v="5"/>
    <s v="-"/>
    <n v="7"/>
    <s v="-"/>
    <s v="-"/>
    <s v="-"/>
    <s v="-"/>
    <s v="-"/>
    <s v="-"/>
    <s v="-"/>
    <s v="-"/>
    <n v="1"/>
    <s v="-"/>
    <s v="-"/>
    <n v="2"/>
    <n v="2"/>
    <s v="-"/>
    <n v="1"/>
    <m/>
    <m/>
    <m/>
    <m/>
    <m/>
    <m/>
    <m/>
    <m/>
    <n v="0"/>
  </r>
  <r>
    <x v="2"/>
    <x v="12"/>
    <x v="2"/>
    <x v="0"/>
    <x v="0"/>
    <n v="17"/>
    <n v="3"/>
    <n v="4"/>
    <s v="-"/>
    <n v="5"/>
    <s v="-"/>
    <s v="-"/>
    <s v="-"/>
    <s v="-"/>
    <s v="-"/>
    <n v="1"/>
    <s v="-"/>
    <s v="-"/>
    <s v="-"/>
    <s v="-"/>
    <n v="1"/>
    <n v="1"/>
    <n v="1"/>
    <s v="-"/>
    <s v="-"/>
    <m/>
    <m/>
    <m/>
    <m/>
    <m/>
    <m/>
    <m/>
    <m/>
    <n v="1"/>
  </r>
  <r>
    <x v="2"/>
    <x v="12"/>
    <x v="2"/>
    <x v="0"/>
    <x v="1"/>
    <n v="121"/>
    <n v="67"/>
    <n v="9"/>
    <s v="-"/>
    <n v="16"/>
    <s v="-"/>
    <s v="-"/>
    <s v="-"/>
    <s v="-"/>
    <s v="-"/>
    <n v="17"/>
    <s v="-"/>
    <s v="-"/>
    <s v="-"/>
    <s v="-"/>
    <n v="2"/>
    <n v="1"/>
    <n v="4"/>
    <s v="-"/>
    <s v="-"/>
    <m/>
    <m/>
    <m/>
    <m/>
    <m/>
    <m/>
    <m/>
    <m/>
    <n v="5"/>
  </r>
  <r>
    <x v="2"/>
    <x v="12"/>
    <x v="2"/>
    <x v="0"/>
    <x v="2"/>
    <n v="76"/>
    <n v="39"/>
    <n v="7"/>
    <s v="-"/>
    <n v="9"/>
    <s v="-"/>
    <s v="-"/>
    <s v="-"/>
    <s v="-"/>
    <s v="-"/>
    <n v="11"/>
    <s v="-"/>
    <s v="-"/>
    <s v="-"/>
    <s v="-"/>
    <n v="2"/>
    <n v="1"/>
    <n v="2"/>
    <s v="-"/>
    <s v="-"/>
    <m/>
    <m/>
    <m/>
    <m/>
    <m/>
    <m/>
    <m/>
    <m/>
    <n v="5"/>
  </r>
  <r>
    <x v="2"/>
    <x v="12"/>
    <x v="2"/>
    <x v="0"/>
    <x v="3"/>
    <n v="45"/>
    <n v="28"/>
    <n v="2"/>
    <s v="-"/>
    <n v="7"/>
    <s v="-"/>
    <s v="-"/>
    <s v="-"/>
    <s v="-"/>
    <s v="-"/>
    <n v="6"/>
    <s v="-"/>
    <s v="-"/>
    <s v="-"/>
    <s v="-"/>
    <s v="-"/>
    <s v="-"/>
    <n v="2"/>
    <s v="-"/>
    <s v="-"/>
    <m/>
    <m/>
    <m/>
    <m/>
    <m/>
    <m/>
    <m/>
    <m/>
    <n v="0"/>
  </r>
  <r>
    <x v="2"/>
    <x v="12"/>
    <x v="2"/>
    <x v="1"/>
    <x v="0"/>
    <n v="15"/>
    <n v="3"/>
    <n v="4"/>
    <s v="-"/>
    <n v="3"/>
    <s v="-"/>
    <s v="-"/>
    <s v="-"/>
    <s v="-"/>
    <s v="-"/>
    <n v="1"/>
    <s v="-"/>
    <s v="-"/>
    <s v="-"/>
    <s v="-"/>
    <n v="1"/>
    <n v="1"/>
    <n v="1"/>
    <s v="-"/>
    <s v="-"/>
    <m/>
    <m/>
    <m/>
    <m/>
    <m/>
    <m/>
    <m/>
    <m/>
    <n v="1"/>
  </r>
  <r>
    <x v="2"/>
    <x v="12"/>
    <x v="2"/>
    <x v="1"/>
    <x v="1"/>
    <n v="109"/>
    <n v="67"/>
    <n v="9"/>
    <s v="-"/>
    <n v="4"/>
    <s v="-"/>
    <s v="-"/>
    <s v="-"/>
    <s v="-"/>
    <s v="-"/>
    <n v="17"/>
    <s v="-"/>
    <s v="-"/>
    <s v="-"/>
    <s v="-"/>
    <n v="2"/>
    <n v="1"/>
    <n v="4"/>
    <s v="-"/>
    <s v="-"/>
    <m/>
    <m/>
    <m/>
    <m/>
    <m/>
    <m/>
    <m/>
    <m/>
    <n v="5"/>
  </r>
  <r>
    <x v="2"/>
    <x v="12"/>
    <x v="2"/>
    <x v="1"/>
    <x v="2"/>
    <n v="69"/>
    <n v="39"/>
    <n v="7"/>
    <s v="-"/>
    <n v="2"/>
    <s v="-"/>
    <s v="-"/>
    <s v="-"/>
    <s v="-"/>
    <s v="-"/>
    <n v="11"/>
    <s v="-"/>
    <s v="-"/>
    <s v="-"/>
    <s v="-"/>
    <n v="2"/>
    <n v="1"/>
    <n v="2"/>
    <s v="-"/>
    <s v="-"/>
    <m/>
    <m/>
    <m/>
    <m/>
    <m/>
    <m/>
    <m/>
    <m/>
    <n v="5"/>
  </r>
  <r>
    <x v="2"/>
    <x v="12"/>
    <x v="2"/>
    <x v="1"/>
    <x v="3"/>
    <n v="40"/>
    <n v="28"/>
    <n v="2"/>
    <s v="-"/>
    <n v="2"/>
    <s v="-"/>
    <s v="-"/>
    <s v="-"/>
    <s v="-"/>
    <s v="-"/>
    <n v="6"/>
    <s v="-"/>
    <s v="-"/>
    <s v="-"/>
    <s v="-"/>
    <s v="-"/>
    <s v="-"/>
    <n v="2"/>
    <s v="-"/>
    <s v="-"/>
    <m/>
    <m/>
    <m/>
    <m/>
    <m/>
    <m/>
    <m/>
    <m/>
    <n v="0"/>
  </r>
  <r>
    <x v="2"/>
    <x v="12"/>
    <x v="2"/>
    <x v="2"/>
    <x v="0"/>
    <n v="2"/>
    <s v="-"/>
    <s v="-"/>
    <s v="-"/>
    <n v="2"/>
    <s v="-"/>
    <s v="-"/>
    <s v="-"/>
    <s v="-"/>
    <s v="-"/>
    <s v="-"/>
    <s v="-"/>
    <s v="-"/>
    <s v="-"/>
    <s v="-"/>
    <s v="-"/>
    <s v="-"/>
    <s v="-"/>
    <s v="-"/>
    <s v="-"/>
    <m/>
    <m/>
    <m/>
    <m/>
    <m/>
    <m/>
    <m/>
    <m/>
    <n v="0"/>
  </r>
  <r>
    <x v="2"/>
    <x v="12"/>
    <x v="2"/>
    <x v="2"/>
    <x v="1"/>
    <n v="12"/>
    <s v="-"/>
    <s v="-"/>
    <s v="-"/>
    <n v="12"/>
    <s v="-"/>
    <s v="-"/>
    <s v="-"/>
    <s v="-"/>
    <s v="-"/>
    <s v="-"/>
    <s v="-"/>
    <s v="-"/>
    <s v="-"/>
    <s v="-"/>
    <s v="-"/>
    <s v="-"/>
    <s v="-"/>
    <s v="-"/>
    <s v="-"/>
    <m/>
    <m/>
    <m/>
    <m/>
    <m/>
    <m/>
    <m/>
    <m/>
    <n v="0"/>
  </r>
  <r>
    <x v="2"/>
    <x v="12"/>
    <x v="2"/>
    <x v="2"/>
    <x v="2"/>
    <n v="7"/>
    <s v="-"/>
    <s v="-"/>
    <s v="-"/>
    <n v="7"/>
    <s v="-"/>
    <s v="-"/>
    <s v="-"/>
    <s v="-"/>
    <s v="-"/>
    <s v="-"/>
    <s v="-"/>
    <s v="-"/>
    <s v="-"/>
    <s v="-"/>
    <s v="-"/>
    <s v="-"/>
    <s v="-"/>
    <s v="-"/>
    <s v="-"/>
    <m/>
    <m/>
    <m/>
    <m/>
    <m/>
    <m/>
    <m/>
    <m/>
    <n v="0"/>
  </r>
  <r>
    <x v="2"/>
    <x v="12"/>
    <x v="2"/>
    <x v="2"/>
    <x v="3"/>
    <n v="5"/>
    <s v="-"/>
    <s v="-"/>
    <s v="-"/>
    <n v="5"/>
    <s v="-"/>
    <s v="-"/>
    <s v="-"/>
    <s v="-"/>
    <s v="-"/>
    <s v="-"/>
    <s v="-"/>
    <s v="-"/>
    <s v="-"/>
    <s v="-"/>
    <s v="-"/>
    <s v="-"/>
    <s v="-"/>
    <s v="-"/>
    <s v="-"/>
    <m/>
    <m/>
    <m/>
    <m/>
    <m/>
    <m/>
    <m/>
    <m/>
    <n v="0"/>
  </r>
  <r>
    <x v="2"/>
    <x v="12"/>
    <x v="3"/>
    <x v="0"/>
    <x v="0"/>
    <s v="-"/>
    <s v="-"/>
    <s v="-"/>
    <s v="-"/>
    <s v="-"/>
    <s v="-"/>
    <s v="-"/>
    <s v="-"/>
    <s v="-"/>
    <s v="-"/>
    <s v="-"/>
    <s v="-"/>
    <s v="-"/>
    <s v="-"/>
    <s v="-"/>
    <s v="-"/>
    <s v="-"/>
    <s v="-"/>
    <s v="-"/>
    <s v="-"/>
    <m/>
    <m/>
    <m/>
    <m/>
    <m/>
    <m/>
    <m/>
    <m/>
    <n v="0"/>
  </r>
  <r>
    <x v="2"/>
    <x v="12"/>
    <x v="3"/>
    <x v="0"/>
    <x v="1"/>
    <s v="-"/>
    <s v="-"/>
    <s v="-"/>
    <s v="-"/>
    <s v="-"/>
    <s v="-"/>
    <s v="-"/>
    <s v="-"/>
    <s v="-"/>
    <s v="-"/>
    <s v="-"/>
    <s v="-"/>
    <s v="-"/>
    <s v="-"/>
    <s v="-"/>
    <s v="-"/>
    <s v="-"/>
    <s v="-"/>
    <s v="-"/>
    <s v="-"/>
    <m/>
    <m/>
    <m/>
    <m/>
    <m/>
    <m/>
    <m/>
    <m/>
    <n v="0"/>
  </r>
  <r>
    <x v="2"/>
    <x v="12"/>
    <x v="3"/>
    <x v="0"/>
    <x v="2"/>
    <s v="-"/>
    <s v="-"/>
    <s v="-"/>
    <s v="-"/>
    <s v="-"/>
    <s v="-"/>
    <s v="-"/>
    <s v="-"/>
    <s v="-"/>
    <s v="-"/>
    <s v="-"/>
    <s v="-"/>
    <s v="-"/>
    <s v="-"/>
    <s v="-"/>
    <s v="-"/>
    <s v="-"/>
    <s v="-"/>
    <s v="-"/>
    <s v="-"/>
    <m/>
    <m/>
    <m/>
    <m/>
    <m/>
    <m/>
    <m/>
    <m/>
    <n v="0"/>
  </r>
  <r>
    <x v="2"/>
    <x v="12"/>
    <x v="3"/>
    <x v="0"/>
    <x v="3"/>
    <s v="-"/>
    <s v="-"/>
    <s v="-"/>
    <s v="-"/>
    <s v="-"/>
    <s v="-"/>
    <s v="-"/>
    <s v="-"/>
    <s v="-"/>
    <s v="-"/>
    <s v="-"/>
    <s v="-"/>
    <s v="-"/>
    <s v="-"/>
    <s v="-"/>
    <s v="-"/>
    <s v="-"/>
    <s v="-"/>
    <s v="-"/>
    <s v="-"/>
    <m/>
    <m/>
    <m/>
    <m/>
    <m/>
    <m/>
    <m/>
    <m/>
    <n v="0"/>
  </r>
  <r>
    <x v="2"/>
    <x v="13"/>
    <x v="0"/>
    <x v="0"/>
    <x v="0"/>
    <n v="202"/>
    <n v="48"/>
    <n v="27"/>
    <s v="-"/>
    <n v="39"/>
    <s v="-"/>
    <s v="-"/>
    <s v="-"/>
    <s v="-"/>
    <s v="-"/>
    <n v="5"/>
    <n v="4"/>
    <n v="10"/>
    <n v="14"/>
    <n v="6"/>
    <n v="9"/>
    <n v="6"/>
    <n v="12"/>
    <n v="8"/>
    <n v="6"/>
    <m/>
    <m/>
    <m/>
    <m/>
    <m/>
    <m/>
    <m/>
    <m/>
    <n v="8"/>
  </r>
  <r>
    <x v="2"/>
    <x v="13"/>
    <x v="0"/>
    <x v="0"/>
    <x v="1"/>
    <n v="1490"/>
    <n v="253"/>
    <n v="170"/>
    <s v="-"/>
    <n v="453"/>
    <s v="-"/>
    <s v="-"/>
    <s v="-"/>
    <s v="-"/>
    <s v="-"/>
    <n v="67"/>
    <n v="36"/>
    <n v="81"/>
    <n v="79"/>
    <n v="65"/>
    <n v="33"/>
    <n v="74"/>
    <n v="56"/>
    <n v="32"/>
    <n v="43"/>
    <m/>
    <m/>
    <m/>
    <m/>
    <m/>
    <m/>
    <m/>
    <m/>
    <n v="48"/>
  </r>
  <r>
    <x v="2"/>
    <x v="13"/>
    <x v="0"/>
    <x v="0"/>
    <x v="2"/>
    <n v="580"/>
    <n v="96"/>
    <n v="67"/>
    <s v="-"/>
    <n v="158"/>
    <s v="-"/>
    <s v="-"/>
    <s v="-"/>
    <s v="-"/>
    <s v="-"/>
    <n v="29"/>
    <n v="15"/>
    <n v="18"/>
    <n v="31"/>
    <n v="39"/>
    <n v="10"/>
    <n v="31"/>
    <n v="31"/>
    <n v="20"/>
    <n v="8"/>
    <m/>
    <m/>
    <m/>
    <m/>
    <m/>
    <m/>
    <m/>
    <m/>
    <n v="27"/>
  </r>
  <r>
    <x v="2"/>
    <x v="13"/>
    <x v="0"/>
    <x v="0"/>
    <x v="3"/>
    <n v="910"/>
    <n v="157"/>
    <n v="103"/>
    <s v="-"/>
    <n v="295"/>
    <s v="-"/>
    <s v="-"/>
    <s v="-"/>
    <s v="-"/>
    <s v="-"/>
    <n v="38"/>
    <n v="21"/>
    <n v="63"/>
    <n v="48"/>
    <n v="26"/>
    <n v="23"/>
    <n v="43"/>
    <n v="25"/>
    <n v="12"/>
    <n v="35"/>
    <m/>
    <m/>
    <m/>
    <m/>
    <m/>
    <m/>
    <m/>
    <m/>
    <n v="21"/>
  </r>
  <r>
    <x v="2"/>
    <x v="13"/>
    <x v="1"/>
    <x v="0"/>
    <x v="0"/>
    <n v="112"/>
    <n v="28"/>
    <n v="13"/>
    <s v="-"/>
    <n v="20"/>
    <s v="-"/>
    <s v="-"/>
    <s v="-"/>
    <s v="-"/>
    <s v="-"/>
    <n v="1"/>
    <n v="2"/>
    <n v="7"/>
    <n v="8"/>
    <n v="4"/>
    <n v="8"/>
    <n v="2"/>
    <n v="8"/>
    <n v="4"/>
    <n v="6"/>
    <m/>
    <m/>
    <m/>
    <m/>
    <m/>
    <m/>
    <m/>
    <m/>
    <n v="1"/>
  </r>
  <r>
    <x v="2"/>
    <x v="13"/>
    <x v="1"/>
    <x v="0"/>
    <x v="1"/>
    <n v="326"/>
    <n v="63"/>
    <n v="21"/>
    <s v="-"/>
    <n v="73"/>
    <s v="-"/>
    <s v="-"/>
    <s v="-"/>
    <s v="-"/>
    <s v="-"/>
    <n v="1"/>
    <n v="3"/>
    <n v="24"/>
    <n v="23"/>
    <n v="11"/>
    <n v="18"/>
    <n v="7"/>
    <n v="21"/>
    <n v="11"/>
    <n v="43"/>
    <m/>
    <m/>
    <m/>
    <m/>
    <m/>
    <m/>
    <m/>
    <m/>
    <n v="7"/>
  </r>
  <r>
    <x v="2"/>
    <x v="13"/>
    <x v="1"/>
    <x v="0"/>
    <x v="2"/>
    <n v="99"/>
    <n v="30"/>
    <n v="3"/>
    <s v="-"/>
    <n v="16"/>
    <s v="-"/>
    <s v="-"/>
    <s v="-"/>
    <s v="-"/>
    <s v="-"/>
    <s v="-"/>
    <s v="-"/>
    <n v="6"/>
    <n v="10"/>
    <n v="5"/>
    <n v="4"/>
    <n v="1"/>
    <n v="6"/>
    <n v="6"/>
    <n v="8"/>
    <m/>
    <m/>
    <m/>
    <m/>
    <m/>
    <m/>
    <m/>
    <m/>
    <n v="4"/>
  </r>
  <r>
    <x v="2"/>
    <x v="13"/>
    <x v="1"/>
    <x v="0"/>
    <x v="3"/>
    <n v="227"/>
    <n v="33"/>
    <n v="18"/>
    <s v="-"/>
    <n v="57"/>
    <s v="-"/>
    <s v="-"/>
    <s v="-"/>
    <s v="-"/>
    <s v="-"/>
    <n v="1"/>
    <n v="3"/>
    <n v="18"/>
    <n v="13"/>
    <n v="6"/>
    <n v="14"/>
    <n v="6"/>
    <n v="15"/>
    <n v="5"/>
    <n v="35"/>
    <m/>
    <m/>
    <m/>
    <m/>
    <m/>
    <m/>
    <m/>
    <m/>
    <n v="3"/>
  </r>
  <r>
    <x v="2"/>
    <x v="13"/>
    <x v="2"/>
    <x v="0"/>
    <x v="0"/>
    <n v="90"/>
    <n v="20"/>
    <n v="14"/>
    <s v="-"/>
    <n v="19"/>
    <s v="-"/>
    <s v="-"/>
    <s v="-"/>
    <s v="-"/>
    <s v="-"/>
    <n v="4"/>
    <n v="2"/>
    <n v="3"/>
    <n v="6"/>
    <n v="2"/>
    <n v="1"/>
    <n v="4"/>
    <n v="4"/>
    <n v="4"/>
    <s v="-"/>
    <m/>
    <m/>
    <m/>
    <m/>
    <m/>
    <m/>
    <m/>
    <m/>
    <n v="7"/>
  </r>
  <r>
    <x v="2"/>
    <x v="13"/>
    <x v="2"/>
    <x v="0"/>
    <x v="1"/>
    <n v="1164"/>
    <n v="190"/>
    <n v="149"/>
    <s v="-"/>
    <n v="380"/>
    <s v="-"/>
    <s v="-"/>
    <s v="-"/>
    <s v="-"/>
    <s v="-"/>
    <n v="66"/>
    <n v="33"/>
    <n v="57"/>
    <n v="56"/>
    <n v="54"/>
    <n v="15"/>
    <n v="67"/>
    <n v="35"/>
    <n v="21"/>
    <s v="-"/>
    <m/>
    <m/>
    <m/>
    <m/>
    <m/>
    <m/>
    <m/>
    <m/>
    <n v="41"/>
  </r>
  <r>
    <x v="2"/>
    <x v="13"/>
    <x v="2"/>
    <x v="0"/>
    <x v="2"/>
    <n v="481"/>
    <n v="66"/>
    <n v="64"/>
    <s v="-"/>
    <n v="142"/>
    <s v="-"/>
    <s v="-"/>
    <s v="-"/>
    <s v="-"/>
    <s v="-"/>
    <n v="29"/>
    <n v="15"/>
    <n v="12"/>
    <n v="21"/>
    <n v="34"/>
    <n v="6"/>
    <n v="30"/>
    <n v="25"/>
    <n v="14"/>
    <s v="-"/>
    <m/>
    <m/>
    <m/>
    <m/>
    <m/>
    <m/>
    <m/>
    <m/>
    <n v="23"/>
  </r>
  <r>
    <x v="2"/>
    <x v="13"/>
    <x v="2"/>
    <x v="0"/>
    <x v="3"/>
    <n v="683"/>
    <n v="124"/>
    <n v="85"/>
    <s v="-"/>
    <n v="238"/>
    <s v="-"/>
    <s v="-"/>
    <s v="-"/>
    <s v="-"/>
    <s v="-"/>
    <n v="37"/>
    <n v="18"/>
    <n v="45"/>
    <n v="35"/>
    <n v="20"/>
    <n v="9"/>
    <n v="37"/>
    <n v="10"/>
    <n v="7"/>
    <s v="-"/>
    <m/>
    <m/>
    <m/>
    <m/>
    <m/>
    <m/>
    <m/>
    <m/>
    <n v="18"/>
  </r>
  <r>
    <x v="2"/>
    <x v="13"/>
    <x v="2"/>
    <x v="1"/>
    <x v="0"/>
    <n v="89"/>
    <n v="20"/>
    <n v="14"/>
    <s v="-"/>
    <n v="19"/>
    <s v="-"/>
    <s v="-"/>
    <s v="-"/>
    <s v="-"/>
    <s v="-"/>
    <n v="4"/>
    <n v="2"/>
    <n v="3"/>
    <n v="6"/>
    <n v="2"/>
    <n v="1"/>
    <n v="4"/>
    <n v="4"/>
    <n v="3"/>
    <s v="-"/>
    <m/>
    <m/>
    <m/>
    <m/>
    <m/>
    <m/>
    <m/>
    <m/>
    <n v="7"/>
  </r>
  <r>
    <x v="2"/>
    <x v="13"/>
    <x v="2"/>
    <x v="1"/>
    <x v="1"/>
    <n v="1154"/>
    <n v="190"/>
    <n v="149"/>
    <s v="-"/>
    <n v="380"/>
    <s v="-"/>
    <s v="-"/>
    <s v="-"/>
    <s v="-"/>
    <s v="-"/>
    <n v="66"/>
    <n v="33"/>
    <n v="57"/>
    <n v="56"/>
    <n v="54"/>
    <n v="15"/>
    <n v="67"/>
    <n v="35"/>
    <n v="11"/>
    <s v="-"/>
    <m/>
    <m/>
    <m/>
    <m/>
    <m/>
    <m/>
    <m/>
    <m/>
    <n v="41"/>
  </r>
  <r>
    <x v="2"/>
    <x v="13"/>
    <x v="2"/>
    <x v="1"/>
    <x v="2"/>
    <n v="477"/>
    <n v="66"/>
    <n v="64"/>
    <s v="-"/>
    <n v="142"/>
    <s v="-"/>
    <s v="-"/>
    <s v="-"/>
    <s v="-"/>
    <s v="-"/>
    <n v="29"/>
    <n v="15"/>
    <n v="12"/>
    <n v="21"/>
    <n v="34"/>
    <n v="6"/>
    <n v="30"/>
    <n v="25"/>
    <n v="10"/>
    <s v="-"/>
    <m/>
    <m/>
    <m/>
    <m/>
    <m/>
    <m/>
    <m/>
    <m/>
    <n v="23"/>
  </r>
  <r>
    <x v="2"/>
    <x v="13"/>
    <x v="2"/>
    <x v="1"/>
    <x v="3"/>
    <n v="677"/>
    <n v="124"/>
    <n v="85"/>
    <s v="-"/>
    <n v="238"/>
    <s v="-"/>
    <s v="-"/>
    <s v="-"/>
    <s v="-"/>
    <s v="-"/>
    <n v="37"/>
    <n v="18"/>
    <n v="45"/>
    <n v="35"/>
    <n v="20"/>
    <n v="9"/>
    <n v="37"/>
    <n v="10"/>
    <n v="1"/>
    <s v="-"/>
    <m/>
    <m/>
    <m/>
    <m/>
    <m/>
    <m/>
    <m/>
    <m/>
    <n v="18"/>
  </r>
  <r>
    <x v="2"/>
    <x v="13"/>
    <x v="2"/>
    <x v="2"/>
    <x v="0"/>
    <n v="1"/>
    <s v="-"/>
    <s v="-"/>
    <s v="-"/>
    <s v="-"/>
    <s v="-"/>
    <s v="-"/>
    <s v="-"/>
    <s v="-"/>
    <s v="-"/>
    <s v="-"/>
    <s v="-"/>
    <s v="-"/>
    <s v="-"/>
    <s v="-"/>
    <s v="-"/>
    <s v="-"/>
    <s v="-"/>
    <n v="1"/>
    <s v="-"/>
    <m/>
    <m/>
    <m/>
    <m/>
    <m/>
    <m/>
    <m/>
    <m/>
    <n v="0"/>
  </r>
  <r>
    <x v="2"/>
    <x v="13"/>
    <x v="2"/>
    <x v="2"/>
    <x v="1"/>
    <n v="10"/>
    <s v="-"/>
    <s v="-"/>
    <s v="-"/>
    <s v="-"/>
    <s v="-"/>
    <s v="-"/>
    <s v="-"/>
    <s v="-"/>
    <s v="-"/>
    <s v="-"/>
    <s v="-"/>
    <s v="-"/>
    <s v="-"/>
    <s v="-"/>
    <s v="-"/>
    <s v="-"/>
    <s v="-"/>
    <n v="10"/>
    <s v="-"/>
    <m/>
    <m/>
    <m/>
    <m/>
    <m/>
    <m/>
    <m/>
    <m/>
    <n v="0"/>
  </r>
  <r>
    <x v="2"/>
    <x v="13"/>
    <x v="2"/>
    <x v="2"/>
    <x v="2"/>
    <n v="4"/>
    <s v="-"/>
    <s v="-"/>
    <s v="-"/>
    <s v="-"/>
    <s v="-"/>
    <s v="-"/>
    <s v="-"/>
    <s v="-"/>
    <s v="-"/>
    <s v="-"/>
    <s v="-"/>
    <s v="-"/>
    <s v="-"/>
    <s v="-"/>
    <s v="-"/>
    <s v="-"/>
    <s v="-"/>
    <n v="4"/>
    <s v="-"/>
    <m/>
    <m/>
    <m/>
    <m/>
    <m/>
    <m/>
    <m/>
    <m/>
    <n v="0"/>
  </r>
  <r>
    <x v="2"/>
    <x v="13"/>
    <x v="2"/>
    <x v="2"/>
    <x v="3"/>
    <n v="6"/>
    <s v="-"/>
    <s v="-"/>
    <s v="-"/>
    <s v="-"/>
    <s v="-"/>
    <s v="-"/>
    <s v="-"/>
    <s v="-"/>
    <s v="-"/>
    <s v="-"/>
    <s v="-"/>
    <s v="-"/>
    <s v="-"/>
    <s v="-"/>
    <s v="-"/>
    <s v="-"/>
    <s v="-"/>
    <n v="6"/>
    <s v="-"/>
    <m/>
    <m/>
    <m/>
    <m/>
    <m/>
    <m/>
    <m/>
    <m/>
    <n v="0"/>
  </r>
  <r>
    <x v="2"/>
    <x v="13"/>
    <x v="3"/>
    <x v="0"/>
    <x v="0"/>
    <s v="-"/>
    <s v="-"/>
    <s v="-"/>
    <s v="-"/>
    <s v="-"/>
    <s v="-"/>
    <s v="-"/>
    <s v="-"/>
    <s v="-"/>
    <s v="-"/>
    <s v="-"/>
    <s v="-"/>
    <s v="-"/>
    <s v="-"/>
    <s v="-"/>
    <s v="-"/>
    <s v="-"/>
    <s v="-"/>
    <s v="-"/>
    <s v="-"/>
    <m/>
    <m/>
    <m/>
    <m/>
    <m/>
    <m/>
    <m/>
    <m/>
    <n v="0"/>
  </r>
  <r>
    <x v="2"/>
    <x v="13"/>
    <x v="3"/>
    <x v="0"/>
    <x v="1"/>
    <s v="-"/>
    <s v="-"/>
    <s v="-"/>
    <s v="-"/>
    <s v="-"/>
    <s v="-"/>
    <s v="-"/>
    <s v="-"/>
    <s v="-"/>
    <s v="-"/>
    <s v="-"/>
    <s v="-"/>
    <s v="-"/>
    <s v="-"/>
    <s v="-"/>
    <s v="-"/>
    <s v="-"/>
    <s v="-"/>
    <s v="-"/>
    <s v="-"/>
    <m/>
    <m/>
    <m/>
    <m/>
    <m/>
    <m/>
    <m/>
    <m/>
    <n v="0"/>
  </r>
  <r>
    <x v="2"/>
    <x v="13"/>
    <x v="3"/>
    <x v="0"/>
    <x v="2"/>
    <s v="-"/>
    <s v="-"/>
    <s v="-"/>
    <s v="-"/>
    <s v="-"/>
    <s v="-"/>
    <s v="-"/>
    <s v="-"/>
    <s v="-"/>
    <s v="-"/>
    <s v="-"/>
    <s v="-"/>
    <s v="-"/>
    <s v="-"/>
    <s v="-"/>
    <s v="-"/>
    <s v="-"/>
    <s v="-"/>
    <s v="-"/>
    <s v="-"/>
    <m/>
    <m/>
    <m/>
    <m/>
    <m/>
    <m/>
    <m/>
    <m/>
    <n v="0"/>
  </r>
  <r>
    <x v="2"/>
    <x v="13"/>
    <x v="3"/>
    <x v="0"/>
    <x v="3"/>
    <s v="-"/>
    <s v="-"/>
    <s v="-"/>
    <s v="-"/>
    <s v="-"/>
    <s v="-"/>
    <s v="-"/>
    <s v="-"/>
    <s v="-"/>
    <s v="-"/>
    <s v="-"/>
    <s v="-"/>
    <s v="-"/>
    <s v="-"/>
    <s v="-"/>
    <s v="-"/>
    <s v="-"/>
    <s v="-"/>
    <s v="-"/>
    <s v="-"/>
    <m/>
    <m/>
    <m/>
    <m/>
    <m/>
    <m/>
    <m/>
    <m/>
    <n v="0"/>
  </r>
  <r>
    <x v="2"/>
    <x v="14"/>
    <x v="0"/>
    <x v="0"/>
    <x v="0"/>
    <n v="143"/>
    <n v="52"/>
    <n v="22"/>
    <s v="-"/>
    <n v="37"/>
    <s v="-"/>
    <s v="-"/>
    <s v="-"/>
    <s v="-"/>
    <s v="-"/>
    <n v="6"/>
    <s v="-"/>
    <n v="4"/>
    <n v="1"/>
    <n v="9"/>
    <n v="5"/>
    <n v="1"/>
    <s v="-"/>
    <s v="-"/>
    <n v="4"/>
    <m/>
    <m/>
    <m/>
    <m/>
    <m/>
    <m/>
    <m/>
    <m/>
    <n v="2"/>
  </r>
  <r>
    <x v="2"/>
    <x v="14"/>
    <x v="0"/>
    <x v="0"/>
    <x v="1"/>
    <n v="788"/>
    <n v="444"/>
    <n v="91"/>
    <s v="-"/>
    <n v="138"/>
    <s v="-"/>
    <s v="-"/>
    <s v="-"/>
    <s v="-"/>
    <s v="-"/>
    <n v="17"/>
    <s v="-"/>
    <n v="7"/>
    <n v="4"/>
    <n v="55"/>
    <n v="10"/>
    <n v="1"/>
    <s v="-"/>
    <s v="-"/>
    <n v="17"/>
    <m/>
    <m/>
    <m/>
    <m/>
    <m/>
    <m/>
    <m/>
    <m/>
    <n v="4"/>
  </r>
  <r>
    <x v="2"/>
    <x v="14"/>
    <x v="0"/>
    <x v="0"/>
    <x v="2"/>
    <n v="354"/>
    <n v="209"/>
    <n v="34"/>
    <s v="-"/>
    <n v="74"/>
    <s v="-"/>
    <s v="-"/>
    <s v="-"/>
    <s v="-"/>
    <s v="-"/>
    <n v="1"/>
    <s v="-"/>
    <n v="1"/>
    <n v="2"/>
    <n v="22"/>
    <n v="5"/>
    <s v="-"/>
    <s v="-"/>
    <s v="-"/>
    <n v="6"/>
    <m/>
    <m/>
    <m/>
    <m/>
    <m/>
    <m/>
    <m/>
    <m/>
    <n v="0"/>
  </r>
  <r>
    <x v="2"/>
    <x v="14"/>
    <x v="0"/>
    <x v="0"/>
    <x v="3"/>
    <n v="434"/>
    <n v="235"/>
    <n v="57"/>
    <s v="-"/>
    <n v="64"/>
    <s v="-"/>
    <s v="-"/>
    <s v="-"/>
    <s v="-"/>
    <s v="-"/>
    <n v="16"/>
    <s v="-"/>
    <n v="6"/>
    <n v="2"/>
    <n v="33"/>
    <n v="5"/>
    <n v="1"/>
    <s v="-"/>
    <s v="-"/>
    <n v="11"/>
    <m/>
    <m/>
    <m/>
    <m/>
    <m/>
    <m/>
    <m/>
    <m/>
    <n v="4"/>
  </r>
  <r>
    <x v="2"/>
    <x v="14"/>
    <x v="1"/>
    <x v="0"/>
    <x v="0"/>
    <n v="92"/>
    <n v="35"/>
    <n v="14"/>
    <s v="-"/>
    <n v="22"/>
    <s v="-"/>
    <s v="-"/>
    <s v="-"/>
    <s v="-"/>
    <s v="-"/>
    <n v="6"/>
    <s v="-"/>
    <n v="2"/>
    <n v="1"/>
    <n v="4"/>
    <n v="4"/>
    <n v="1"/>
    <s v="-"/>
    <s v="-"/>
    <n v="2"/>
    <m/>
    <m/>
    <m/>
    <m/>
    <m/>
    <m/>
    <m/>
    <m/>
    <n v="1"/>
  </r>
  <r>
    <x v="2"/>
    <x v="14"/>
    <x v="1"/>
    <x v="0"/>
    <x v="1"/>
    <n v="152"/>
    <n v="54"/>
    <n v="26"/>
    <s v="-"/>
    <n v="33"/>
    <s v="-"/>
    <s v="-"/>
    <s v="-"/>
    <s v="-"/>
    <s v="-"/>
    <n v="17"/>
    <s v="-"/>
    <n v="4"/>
    <n v="4"/>
    <n v="4"/>
    <n v="5"/>
    <n v="1"/>
    <s v="-"/>
    <s v="-"/>
    <n v="3"/>
    <m/>
    <m/>
    <m/>
    <m/>
    <m/>
    <m/>
    <m/>
    <m/>
    <n v="1"/>
  </r>
  <r>
    <x v="2"/>
    <x v="14"/>
    <x v="1"/>
    <x v="0"/>
    <x v="2"/>
    <n v="46"/>
    <n v="21"/>
    <n v="8"/>
    <s v="-"/>
    <n v="7"/>
    <s v="-"/>
    <s v="-"/>
    <s v="-"/>
    <s v="-"/>
    <s v="-"/>
    <n v="1"/>
    <s v="-"/>
    <n v="1"/>
    <n v="2"/>
    <n v="1"/>
    <n v="4"/>
    <s v="-"/>
    <s v="-"/>
    <s v="-"/>
    <n v="1"/>
    <m/>
    <m/>
    <m/>
    <m/>
    <m/>
    <m/>
    <m/>
    <m/>
    <n v="0"/>
  </r>
  <r>
    <x v="2"/>
    <x v="14"/>
    <x v="1"/>
    <x v="0"/>
    <x v="3"/>
    <n v="106"/>
    <n v="33"/>
    <n v="18"/>
    <s v="-"/>
    <n v="26"/>
    <s v="-"/>
    <s v="-"/>
    <s v="-"/>
    <s v="-"/>
    <s v="-"/>
    <n v="16"/>
    <s v="-"/>
    <n v="3"/>
    <n v="2"/>
    <n v="3"/>
    <n v="1"/>
    <n v="1"/>
    <s v="-"/>
    <s v="-"/>
    <n v="2"/>
    <m/>
    <m/>
    <m/>
    <m/>
    <m/>
    <m/>
    <m/>
    <m/>
    <n v="1"/>
  </r>
  <r>
    <x v="2"/>
    <x v="14"/>
    <x v="2"/>
    <x v="0"/>
    <x v="0"/>
    <n v="51"/>
    <n v="17"/>
    <n v="8"/>
    <s v="-"/>
    <n v="15"/>
    <s v="-"/>
    <s v="-"/>
    <s v="-"/>
    <s v="-"/>
    <s v="-"/>
    <s v="-"/>
    <s v="-"/>
    <n v="2"/>
    <s v="-"/>
    <n v="5"/>
    <n v="1"/>
    <s v="-"/>
    <s v="-"/>
    <s v="-"/>
    <n v="2"/>
    <m/>
    <m/>
    <m/>
    <m/>
    <m/>
    <m/>
    <m/>
    <m/>
    <n v="1"/>
  </r>
  <r>
    <x v="2"/>
    <x v="14"/>
    <x v="2"/>
    <x v="0"/>
    <x v="1"/>
    <n v="636"/>
    <n v="390"/>
    <n v="65"/>
    <s v="-"/>
    <n v="105"/>
    <s v="-"/>
    <s v="-"/>
    <s v="-"/>
    <s v="-"/>
    <s v="-"/>
    <s v="-"/>
    <s v="-"/>
    <n v="3"/>
    <s v="-"/>
    <n v="51"/>
    <n v="5"/>
    <s v="-"/>
    <s v="-"/>
    <s v="-"/>
    <n v="14"/>
    <m/>
    <m/>
    <m/>
    <m/>
    <m/>
    <m/>
    <m/>
    <m/>
    <n v="3"/>
  </r>
  <r>
    <x v="2"/>
    <x v="14"/>
    <x v="2"/>
    <x v="0"/>
    <x v="2"/>
    <n v="308"/>
    <n v="188"/>
    <n v="26"/>
    <s v="-"/>
    <n v="67"/>
    <s v="-"/>
    <s v="-"/>
    <s v="-"/>
    <s v="-"/>
    <s v="-"/>
    <s v="-"/>
    <s v="-"/>
    <s v="-"/>
    <s v="-"/>
    <n v="21"/>
    <n v="1"/>
    <s v="-"/>
    <s v="-"/>
    <s v="-"/>
    <n v="5"/>
    <m/>
    <m/>
    <m/>
    <m/>
    <m/>
    <m/>
    <m/>
    <m/>
    <n v="0"/>
  </r>
  <r>
    <x v="2"/>
    <x v="14"/>
    <x v="2"/>
    <x v="0"/>
    <x v="3"/>
    <n v="328"/>
    <n v="202"/>
    <n v="39"/>
    <s v="-"/>
    <n v="38"/>
    <s v="-"/>
    <s v="-"/>
    <s v="-"/>
    <s v="-"/>
    <s v="-"/>
    <s v="-"/>
    <s v="-"/>
    <n v="3"/>
    <s v="-"/>
    <n v="30"/>
    <n v="4"/>
    <s v="-"/>
    <s v="-"/>
    <s v="-"/>
    <n v="9"/>
    <m/>
    <m/>
    <m/>
    <m/>
    <m/>
    <m/>
    <m/>
    <m/>
    <n v="3"/>
  </r>
  <r>
    <x v="2"/>
    <x v="14"/>
    <x v="2"/>
    <x v="1"/>
    <x v="0"/>
    <n v="51"/>
    <n v="17"/>
    <n v="8"/>
    <s v="-"/>
    <n v="15"/>
    <s v="-"/>
    <s v="-"/>
    <s v="-"/>
    <s v="-"/>
    <s v="-"/>
    <s v="-"/>
    <s v="-"/>
    <n v="2"/>
    <s v="-"/>
    <n v="5"/>
    <n v="1"/>
    <s v="-"/>
    <s v="-"/>
    <s v="-"/>
    <n v="2"/>
    <m/>
    <m/>
    <m/>
    <m/>
    <m/>
    <m/>
    <m/>
    <m/>
    <n v="1"/>
  </r>
  <r>
    <x v="2"/>
    <x v="14"/>
    <x v="2"/>
    <x v="1"/>
    <x v="1"/>
    <n v="636"/>
    <n v="390"/>
    <n v="65"/>
    <s v="-"/>
    <n v="105"/>
    <s v="-"/>
    <s v="-"/>
    <s v="-"/>
    <s v="-"/>
    <s v="-"/>
    <s v="-"/>
    <s v="-"/>
    <n v="3"/>
    <s v="-"/>
    <n v="51"/>
    <n v="5"/>
    <s v="-"/>
    <s v="-"/>
    <s v="-"/>
    <n v="14"/>
    <m/>
    <m/>
    <m/>
    <m/>
    <m/>
    <m/>
    <m/>
    <m/>
    <n v="3"/>
  </r>
  <r>
    <x v="2"/>
    <x v="14"/>
    <x v="2"/>
    <x v="1"/>
    <x v="2"/>
    <n v="308"/>
    <n v="188"/>
    <n v="26"/>
    <s v="-"/>
    <n v="67"/>
    <s v="-"/>
    <s v="-"/>
    <s v="-"/>
    <s v="-"/>
    <s v="-"/>
    <s v="-"/>
    <s v="-"/>
    <s v="-"/>
    <s v="-"/>
    <n v="21"/>
    <n v="1"/>
    <s v="-"/>
    <s v="-"/>
    <s v="-"/>
    <n v="5"/>
    <m/>
    <m/>
    <m/>
    <m/>
    <m/>
    <m/>
    <m/>
    <m/>
    <n v="0"/>
  </r>
  <r>
    <x v="2"/>
    <x v="14"/>
    <x v="2"/>
    <x v="1"/>
    <x v="3"/>
    <n v="328"/>
    <n v="202"/>
    <n v="39"/>
    <s v="-"/>
    <n v="38"/>
    <s v="-"/>
    <s v="-"/>
    <s v="-"/>
    <s v="-"/>
    <s v="-"/>
    <s v="-"/>
    <s v="-"/>
    <n v="3"/>
    <s v="-"/>
    <n v="30"/>
    <n v="4"/>
    <s v="-"/>
    <s v="-"/>
    <s v="-"/>
    <n v="9"/>
    <m/>
    <m/>
    <m/>
    <m/>
    <m/>
    <m/>
    <m/>
    <m/>
    <n v="3"/>
  </r>
  <r>
    <x v="2"/>
    <x v="14"/>
    <x v="2"/>
    <x v="2"/>
    <x v="0"/>
    <s v="-"/>
    <s v="-"/>
    <s v="-"/>
    <s v="-"/>
    <s v="-"/>
    <s v="-"/>
    <s v="-"/>
    <s v="-"/>
    <s v="-"/>
    <s v="-"/>
    <s v="-"/>
    <s v="-"/>
    <s v="-"/>
    <s v="-"/>
    <s v="-"/>
    <s v="-"/>
    <s v="-"/>
    <s v="-"/>
    <s v="-"/>
    <s v="-"/>
    <m/>
    <m/>
    <m/>
    <m/>
    <m/>
    <m/>
    <m/>
    <m/>
    <n v="0"/>
  </r>
  <r>
    <x v="2"/>
    <x v="14"/>
    <x v="2"/>
    <x v="2"/>
    <x v="1"/>
    <s v="-"/>
    <s v="-"/>
    <s v="-"/>
    <s v="-"/>
    <s v="-"/>
    <s v="-"/>
    <s v="-"/>
    <s v="-"/>
    <s v="-"/>
    <s v="-"/>
    <s v="-"/>
    <s v="-"/>
    <s v="-"/>
    <s v="-"/>
    <s v="-"/>
    <s v="-"/>
    <s v="-"/>
    <s v="-"/>
    <s v="-"/>
    <s v="-"/>
    <m/>
    <m/>
    <m/>
    <m/>
    <m/>
    <m/>
    <m/>
    <m/>
    <n v="0"/>
  </r>
  <r>
    <x v="2"/>
    <x v="14"/>
    <x v="2"/>
    <x v="2"/>
    <x v="2"/>
    <s v="-"/>
    <s v="-"/>
    <s v="-"/>
    <s v="-"/>
    <s v="-"/>
    <s v="-"/>
    <s v="-"/>
    <s v="-"/>
    <s v="-"/>
    <s v="-"/>
    <s v="-"/>
    <s v="-"/>
    <s v="-"/>
    <s v="-"/>
    <s v="-"/>
    <s v="-"/>
    <s v="-"/>
    <s v="-"/>
    <s v="-"/>
    <s v="-"/>
    <m/>
    <m/>
    <m/>
    <m/>
    <m/>
    <m/>
    <m/>
    <m/>
    <n v="0"/>
  </r>
  <r>
    <x v="2"/>
    <x v="14"/>
    <x v="2"/>
    <x v="2"/>
    <x v="3"/>
    <s v="-"/>
    <s v="-"/>
    <s v="-"/>
    <s v="-"/>
    <s v="-"/>
    <s v="-"/>
    <s v="-"/>
    <s v="-"/>
    <s v="-"/>
    <s v="-"/>
    <s v="-"/>
    <s v="-"/>
    <s v="-"/>
    <s v="-"/>
    <s v="-"/>
    <s v="-"/>
    <s v="-"/>
    <s v="-"/>
    <s v="-"/>
    <s v="-"/>
    <m/>
    <m/>
    <m/>
    <m/>
    <m/>
    <m/>
    <m/>
    <m/>
    <n v="0"/>
  </r>
  <r>
    <x v="2"/>
    <x v="14"/>
    <x v="3"/>
    <x v="0"/>
    <x v="0"/>
    <s v="-"/>
    <s v="-"/>
    <s v="-"/>
    <s v="-"/>
    <s v="-"/>
    <s v="-"/>
    <s v="-"/>
    <s v="-"/>
    <s v="-"/>
    <s v="-"/>
    <s v="-"/>
    <s v="-"/>
    <s v="-"/>
    <s v="-"/>
    <s v="-"/>
    <s v="-"/>
    <s v="-"/>
    <s v="-"/>
    <s v="-"/>
    <s v="-"/>
    <m/>
    <m/>
    <m/>
    <m/>
    <m/>
    <m/>
    <m/>
    <m/>
    <n v="0"/>
  </r>
  <r>
    <x v="2"/>
    <x v="14"/>
    <x v="3"/>
    <x v="0"/>
    <x v="1"/>
    <s v="-"/>
    <s v="-"/>
    <s v="-"/>
    <s v="-"/>
    <s v="-"/>
    <s v="-"/>
    <s v="-"/>
    <s v="-"/>
    <s v="-"/>
    <s v="-"/>
    <s v="-"/>
    <s v="-"/>
    <s v="-"/>
    <s v="-"/>
    <s v="-"/>
    <s v="-"/>
    <s v="-"/>
    <s v="-"/>
    <s v="-"/>
    <s v="-"/>
    <m/>
    <m/>
    <m/>
    <m/>
    <m/>
    <m/>
    <m/>
    <m/>
    <n v="0"/>
  </r>
  <r>
    <x v="2"/>
    <x v="14"/>
    <x v="3"/>
    <x v="0"/>
    <x v="2"/>
    <s v="-"/>
    <s v="-"/>
    <s v="-"/>
    <s v="-"/>
    <s v="-"/>
    <s v="-"/>
    <s v="-"/>
    <s v="-"/>
    <s v="-"/>
    <s v="-"/>
    <s v="-"/>
    <s v="-"/>
    <s v="-"/>
    <s v="-"/>
    <s v="-"/>
    <s v="-"/>
    <s v="-"/>
    <s v="-"/>
    <s v="-"/>
    <s v="-"/>
    <m/>
    <m/>
    <m/>
    <m/>
    <m/>
    <m/>
    <m/>
    <m/>
    <n v="0"/>
  </r>
  <r>
    <x v="2"/>
    <x v="14"/>
    <x v="3"/>
    <x v="0"/>
    <x v="3"/>
    <s v="-"/>
    <s v="-"/>
    <s v="-"/>
    <s v="-"/>
    <s v="-"/>
    <s v="-"/>
    <s v="-"/>
    <s v="-"/>
    <s v="-"/>
    <s v="-"/>
    <s v="-"/>
    <s v="-"/>
    <s v="-"/>
    <s v="-"/>
    <s v="-"/>
    <s v="-"/>
    <s v="-"/>
    <s v="-"/>
    <s v="-"/>
    <s v="-"/>
    <m/>
    <m/>
    <m/>
    <m/>
    <m/>
    <m/>
    <m/>
    <m/>
    <n v="0"/>
  </r>
  <r>
    <x v="2"/>
    <x v="15"/>
    <x v="0"/>
    <x v="0"/>
    <x v="0"/>
    <n v="64"/>
    <n v="15"/>
    <n v="12"/>
    <s v="-"/>
    <n v="15"/>
    <s v="-"/>
    <s v="-"/>
    <s v="-"/>
    <s v="-"/>
    <s v="-"/>
    <n v="1"/>
    <n v="4"/>
    <n v="2"/>
    <n v="1"/>
    <n v="3"/>
    <n v="2"/>
    <n v="4"/>
    <n v="2"/>
    <n v="1"/>
    <n v="1"/>
    <m/>
    <m/>
    <m/>
    <m/>
    <m/>
    <m/>
    <m/>
    <m/>
    <n v="1"/>
  </r>
  <r>
    <x v="2"/>
    <x v="15"/>
    <x v="0"/>
    <x v="0"/>
    <x v="1"/>
    <n v="213"/>
    <n v="63"/>
    <n v="33"/>
    <s v="-"/>
    <n v="38"/>
    <s v="-"/>
    <s v="-"/>
    <s v="-"/>
    <s v="-"/>
    <s v="-"/>
    <n v="1"/>
    <n v="30"/>
    <n v="5"/>
    <n v="2"/>
    <n v="5"/>
    <n v="2"/>
    <n v="15"/>
    <n v="15"/>
    <n v="2"/>
    <n v="1"/>
    <m/>
    <m/>
    <m/>
    <m/>
    <m/>
    <m/>
    <m/>
    <m/>
    <n v="1"/>
  </r>
  <r>
    <x v="2"/>
    <x v="15"/>
    <x v="0"/>
    <x v="0"/>
    <x v="2"/>
    <n v="82"/>
    <n v="14"/>
    <n v="9"/>
    <s v="-"/>
    <n v="14"/>
    <s v="-"/>
    <s v="-"/>
    <s v="-"/>
    <s v="-"/>
    <s v="-"/>
    <s v="-"/>
    <n v="26"/>
    <n v="1"/>
    <n v="1"/>
    <n v="1"/>
    <s v="-"/>
    <n v="5"/>
    <n v="10"/>
    <n v="1"/>
    <s v="-"/>
    <m/>
    <m/>
    <m/>
    <m/>
    <m/>
    <m/>
    <m/>
    <m/>
    <n v="0"/>
  </r>
  <r>
    <x v="2"/>
    <x v="15"/>
    <x v="0"/>
    <x v="0"/>
    <x v="3"/>
    <n v="131"/>
    <n v="49"/>
    <n v="24"/>
    <s v="-"/>
    <n v="24"/>
    <s v="-"/>
    <s v="-"/>
    <s v="-"/>
    <s v="-"/>
    <s v="-"/>
    <n v="1"/>
    <n v="4"/>
    <n v="4"/>
    <n v="1"/>
    <n v="4"/>
    <n v="2"/>
    <n v="10"/>
    <n v="5"/>
    <n v="1"/>
    <n v="1"/>
    <m/>
    <m/>
    <m/>
    <m/>
    <m/>
    <m/>
    <m/>
    <m/>
    <n v="1"/>
  </r>
  <r>
    <x v="2"/>
    <x v="15"/>
    <x v="1"/>
    <x v="0"/>
    <x v="0"/>
    <n v="48"/>
    <n v="11"/>
    <n v="11"/>
    <s v="-"/>
    <n v="11"/>
    <s v="-"/>
    <s v="-"/>
    <s v="-"/>
    <s v="-"/>
    <s v="-"/>
    <n v="1"/>
    <n v="2"/>
    <n v="2"/>
    <n v="1"/>
    <s v="-"/>
    <n v="2"/>
    <n v="2"/>
    <n v="2"/>
    <n v="1"/>
    <n v="1"/>
    <m/>
    <m/>
    <m/>
    <m/>
    <m/>
    <m/>
    <m/>
    <m/>
    <n v="1"/>
  </r>
  <r>
    <x v="2"/>
    <x v="15"/>
    <x v="1"/>
    <x v="0"/>
    <x v="1"/>
    <n v="136"/>
    <n v="27"/>
    <n v="29"/>
    <s v="-"/>
    <n v="20"/>
    <s v="-"/>
    <s v="-"/>
    <s v="-"/>
    <s v="-"/>
    <s v="-"/>
    <n v="1"/>
    <n v="24"/>
    <n v="5"/>
    <n v="2"/>
    <s v="-"/>
    <n v="2"/>
    <n v="7"/>
    <n v="15"/>
    <n v="2"/>
    <n v="1"/>
    <m/>
    <m/>
    <m/>
    <m/>
    <m/>
    <m/>
    <m/>
    <m/>
    <n v="1"/>
  </r>
  <r>
    <x v="2"/>
    <x v="15"/>
    <x v="1"/>
    <x v="0"/>
    <x v="2"/>
    <n v="53"/>
    <n v="8"/>
    <n v="7"/>
    <s v="-"/>
    <n v="2"/>
    <s v="-"/>
    <s v="-"/>
    <s v="-"/>
    <s v="-"/>
    <s v="-"/>
    <s v="-"/>
    <n v="23"/>
    <n v="1"/>
    <n v="1"/>
    <s v="-"/>
    <s v="-"/>
    <s v="-"/>
    <n v="10"/>
    <n v="1"/>
    <s v="-"/>
    <m/>
    <m/>
    <m/>
    <m/>
    <m/>
    <m/>
    <m/>
    <m/>
    <n v="0"/>
  </r>
  <r>
    <x v="2"/>
    <x v="15"/>
    <x v="1"/>
    <x v="0"/>
    <x v="3"/>
    <n v="83"/>
    <n v="19"/>
    <n v="22"/>
    <s v="-"/>
    <n v="18"/>
    <s v="-"/>
    <s v="-"/>
    <s v="-"/>
    <s v="-"/>
    <s v="-"/>
    <n v="1"/>
    <n v="1"/>
    <n v="4"/>
    <n v="1"/>
    <s v="-"/>
    <n v="2"/>
    <n v="7"/>
    <n v="5"/>
    <n v="1"/>
    <n v="1"/>
    <m/>
    <m/>
    <m/>
    <m/>
    <m/>
    <m/>
    <m/>
    <m/>
    <n v="1"/>
  </r>
  <r>
    <x v="2"/>
    <x v="15"/>
    <x v="2"/>
    <x v="0"/>
    <x v="0"/>
    <n v="16"/>
    <n v="4"/>
    <n v="1"/>
    <s v="-"/>
    <n v="4"/>
    <s v="-"/>
    <s v="-"/>
    <s v="-"/>
    <s v="-"/>
    <s v="-"/>
    <s v="-"/>
    <n v="2"/>
    <s v="-"/>
    <s v="-"/>
    <n v="3"/>
    <s v="-"/>
    <n v="2"/>
    <s v="-"/>
    <s v="-"/>
    <s v="-"/>
    <m/>
    <m/>
    <m/>
    <m/>
    <m/>
    <m/>
    <m/>
    <m/>
    <n v="0"/>
  </r>
  <r>
    <x v="2"/>
    <x v="15"/>
    <x v="2"/>
    <x v="0"/>
    <x v="1"/>
    <n v="77"/>
    <n v="36"/>
    <n v="4"/>
    <s v="-"/>
    <n v="18"/>
    <s v="-"/>
    <s v="-"/>
    <s v="-"/>
    <s v="-"/>
    <s v="-"/>
    <s v="-"/>
    <n v="6"/>
    <s v="-"/>
    <s v="-"/>
    <n v="5"/>
    <s v="-"/>
    <n v="8"/>
    <s v="-"/>
    <s v="-"/>
    <s v="-"/>
    <m/>
    <m/>
    <m/>
    <m/>
    <m/>
    <m/>
    <m/>
    <m/>
    <n v="0"/>
  </r>
  <r>
    <x v="2"/>
    <x v="15"/>
    <x v="2"/>
    <x v="0"/>
    <x v="2"/>
    <n v="29"/>
    <n v="6"/>
    <n v="2"/>
    <s v="-"/>
    <n v="12"/>
    <s v="-"/>
    <s v="-"/>
    <s v="-"/>
    <s v="-"/>
    <s v="-"/>
    <s v="-"/>
    <n v="3"/>
    <s v="-"/>
    <s v="-"/>
    <n v="1"/>
    <s v="-"/>
    <n v="5"/>
    <s v="-"/>
    <s v="-"/>
    <s v="-"/>
    <m/>
    <m/>
    <m/>
    <m/>
    <m/>
    <m/>
    <m/>
    <m/>
    <n v="0"/>
  </r>
  <r>
    <x v="2"/>
    <x v="15"/>
    <x v="2"/>
    <x v="0"/>
    <x v="3"/>
    <n v="48"/>
    <n v="30"/>
    <n v="2"/>
    <s v="-"/>
    <n v="6"/>
    <s v="-"/>
    <s v="-"/>
    <s v="-"/>
    <s v="-"/>
    <s v="-"/>
    <s v="-"/>
    <n v="3"/>
    <s v="-"/>
    <s v="-"/>
    <n v="4"/>
    <s v="-"/>
    <n v="3"/>
    <s v="-"/>
    <s v="-"/>
    <s v="-"/>
    <m/>
    <m/>
    <m/>
    <m/>
    <m/>
    <m/>
    <m/>
    <m/>
    <n v="0"/>
  </r>
  <r>
    <x v="2"/>
    <x v="15"/>
    <x v="2"/>
    <x v="1"/>
    <x v="0"/>
    <n v="15"/>
    <n v="3"/>
    <n v="1"/>
    <s v="-"/>
    <n v="4"/>
    <s v="-"/>
    <s v="-"/>
    <s v="-"/>
    <s v="-"/>
    <s v="-"/>
    <s v="-"/>
    <n v="2"/>
    <s v="-"/>
    <s v="-"/>
    <n v="3"/>
    <s v="-"/>
    <n v="2"/>
    <s v="-"/>
    <s v="-"/>
    <s v="-"/>
    <m/>
    <m/>
    <m/>
    <m/>
    <m/>
    <m/>
    <m/>
    <m/>
    <n v="0"/>
  </r>
  <r>
    <x v="2"/>
    <x v="15"/>
    <x v="2"/>
    <x v="1"/>
    <x v="1"/>
    <n v="50"/>
    <n v="9"/>
    <n v="4"/>
    <s v="-"/>
    <n v="18"/>
    <s v="-"/>
    <s v="-"/>
    <s v="-"/>
    <s v="-"/>
    <s v="-"/>
    <s v="-"/>
    <n v="6"/>
    <s v="-"/>
    <s v="-"/>
    <n v="5"/>
    <s v="-"/>
    <n v="8"/>
    <s v="-"/>
    <s v="-"/>
    <s v="-"/>
    <m/>
    <m/>
    <m/>
    <m/>
    <m/>
    <m/>
    <m/>
    <m/>
    <n v="0"/>
  </r>
  <r>
    <x v="2"/>
    <x v="15"/>
    <x v="2"/>
    <x v="1"/>
    <x v="2"/>
    <n v="24"/>
    <n v="1"/>
    <n v="2"/>
    <s v="-"/>
    <n v="12"/>
    <s v="-"/>
    <s v="-"/>
    <s v="-"/>
    <s v="-"/>
    <s v="-"/>
    <s v="-"/>
    <n v="3"/>
    <s v="-"/>
    <s v="-"/>
    <n v="1"/>
    <s v="-"/>
    <n v="5"/>
    <s v="-"/>
    <s v="-"/>
    <s v="-"/>
    <m/>
    <m/>
    <m/>
    <m/>
    <m/>
    <m/>
    <m/>
    <m/>
    <n v="0"/>
  </r>
  <r>
    <x v="2"/>
    <x v="15"/>
    <x v="2"/>
    <x v="1"/>
    <x v="3"/>
    <n v="26"/>
    <n v="8"/>
    <n v="2"/>
    <s v="-"/>
    <n v="6"/>
    <s v="-"/>
    <s v="-"/>
    <s v="-"/>
    <s v="-"/>
    <s v="-"/>
    <s v="-"/>
    <n v="3"/>
    <s v="-"/>
    <s v="-"/>
    <n v="4"/>
    <s v="-"/>
    <n v="3"/>
    <s v="-"/>
    <s v="-"/>
    <s v="-"/>
    <m/>
    <m/>
    <m/>
    <m/>
    <m/>
    <m/>
    <m/>
    <m/>
    <n v="0"/>
  </r>
  <r>
    <x v="2"/>
    <x v="15"/>
    <x v="2"/>
    <x v="2"/>
    <x v="0"/>
    <n v="1"/>
    <n v="1"/>
    <s v="-"/>
    <s v="-"/>
    <s v="-"/>
    <s v="-"/>
    <s v="-"/>
    <s v="-"/>
    <s v="-"/>
    <s v="-"/>
    <s v="-"/>
    <s v="-"/>
    <s v="-"/>
    <s v="-"/>
    <s v="-"/>
    <s v="-"/>
    <s v="-"/>
    <s v="-"/>
    <s v="-"/>
    <s v="-"/>
    <m/>
    <m/>
    <m/>
    <m/>
    <m/>
    <m/>
    <m/>
    <m/>
    <n v="0"/>
  </r>
  <r>
    <x v="2"/>
    <x v="15"/>
    <x v="2"/>
    <x v="2"/>
    <x v="1"/>
    <n v="27"/>
    <n v="27"/>
    <s v="-"/>
    <s v="-"/>
    <s v="-"/>
    <s v="-"/>
    <s v="-"/>
    <s v="-"/>
    <s v="-"/>
    <s v="-"/>
    <s v="-"/>
    <s v="-"/>
    <s v="-"/>
    <s v="-"/>
    <s v="-"/>
    <s v="-"/>
    <s v="-"/>
    <s v="-"/>
    <s v="-"/>
    <s v="-"/>
    <m/>
    <m/>
    <m/>
    <m/>
    <m/>
    <m/>
    <m/>
    <m/>
    <n v="0"/>
  </r>
  <r>
    <x v="2"/>
    <x v="15"/>
    <x v="2"/>
    <x v="2"/>
    <x v="2"/>
    <n v="5"/>
    <n v="5"/>
    <s v="-"/>
    <s v="-"/>
    <s v="-"/>
    <s v="-"/>
    <s v="-"/>
    <s v="-"/>
    <s v="-"/>
    <s v="-"/>
    <s v="-"/>
    <s v="-"/>
    <s v="-"/>
    <s v="-"/>
    <s v="-"/>
    <s v="-"/>
    <s v="-"/>
    <s v="-"/>
    <s v="-"/>
    <s v="-"/>
    <m/>
    <m/>
    <m/>
    <m/>
    <m/>
    <m/>
    <m/>
    <m/>
    <n v="0"/>
  </r>
  <r>
    <x v="2"/>
    <x v="15"/>
    <x v="2"/>
    <x v="2"/>
    <x v="3"/>
    <n v="22"/>
    <n v="22"/>
    <s v="-"/>
    <s v="-"/>
    <s v="-"/>
    <s v="-"/>
    <s v="-"/>
    <s v="-"/>
    <s v="-"/>
    <s v="-"/>
    <s v="-"/>
    <s v="-"/>
    <s v="-"/>
    <s v="-"/>
    <s v="-"/>
    <s v="-"/>
    <s v="-"/>
    <s v="-"/>
    <s v="-"/>
    <s v="-"/>
    <m/>
    <m/>
    <m/>
    <m/>
    <m/>
    <m/>
    <m/>
    <m/>
    <n v="0"/>
  </r>
  <r>
    <x v="2"/>
    <x v="15"/>
    <x v="3"/>
    <x v="0"/>
    <x v="0"/>
    <s v="-"/>
    <s v="-"/>
    <s v="-"/>
    <s v="-"/>
    <s v="-"/>
    <s v="-"/>
    <s v="-"/>
    <s v="-"/>
    <s v="-"/>
    <s v="-"/>
    <s v="-"/>
    <s v="-"/>
    <s v="-"/>
    <s v="-"/>
    <s v="-"/>
    <s v="-"/>
    <s v="-"/>
    <s v="-"/>
    <s v="-"/>
    <s v="-"/>
    <m/>
    <m/>
    <m/>
    <m/>
    <m/>
    <m/>
    <m/>
    <m/>
    <n v="0"/>
  </r>
  <r>
    <x v="2"/>
    <x v="15"/>
    <x v="3"/>
    <x v="0"/>
    <x v="1"/>
    <s v="-"/>
    <s v="-"/>
    <s v="-"/>
    <s v="-"/>
    <s v="-"/>
    <s v="-"/>
    <s v="-"/>
    <s v="-"/>
    <s v="-"/>
    <s v="-"/>
    <s v="-"/>
    <s v="-"/>
    <s v="-"/>
    <s v="-"/>
    <s v="-"/>
    <s v="-"/>
    <s v="-"/>
    <s v="-"/>
    <s v="-"/>
    <s v="-"/>
    <m/>
    <m/>
    <m/>
    <m/>
    <m/>
    <m/>
    <m/>
    <m/>
    <n v="0"/>
  </r>
  <r>
    <x v="2"/>
    <x v="15"/>
    <x v="3"/>
    <x v="0"/>
    <x v="2"/>
    <s v="-"/>
    <s v="-"/>
    <s v="-"/>
    <s v="-"/>
    <s v="-"/>
    <s v="-"/>
    <s v="-"/>
    <s v="-"/>
    <s v="-"/>
    <s v="-"/>
    <s v="-"/>
    <s v="-"/>
    <s v="-"/>
    <s v="-"/>
    <s v="-"/>
    <s v="-"/>
    <s v="-"/>
    <s v="-"/>
    <s v="-"/>
    <s v="-"/>
    <m/>
    <m/>
    <m/>
    <m/>
    <m/>
    <m/>
    <m/>
    <m/>
    <n v="0"/>
  </r>
  <r>
    <x v="2"/>
    <x v="15"/>
    <x v="3"/>
    <x v="0"/>
    <x v="3"/>
    <s v="-"/>
    <s v="-"/>
    <s v="-"/>
    <s v="-"/>
    <s v="-"/>
    <s v="-"/>
    <s v="-"/>
    <s v="-"/>
    <s v="-"/>
    <s v="-"/>
    <s v="-"/>
    <s v="-"/>
    <s v="-"/>
    <s v="-"/>
    <s v="-"/>
    <s v="-"/>
    <s v="-"/>
    <s v="-"/>
    <s v="-"/>
    <s v="-"/>
    <m/>
    <m/>
    <m/>
    <m/>
    <m/>
    <m/>
    <m/>
    <m/>
    <n v="0"/>
  </r>
  <r>
    <x v="2"/>
    <x v="16"/>
    <x v="0"/>
    <x v="0"/>
    <x v="0"/>
    <n v="118"/>
    <n v="16"/>
    <n v="17"/>
    <s v="-"/>
    <n v="30"/>
    <s v="-"/>
    <s v="-"/>
    <s v="-"/>
    <s v="-"/>
    <s v="-"/>
    <n v="9"/>
    <n v="6"/>
    <n v="6"/>
    <n v="4"/>
    <n v="5"/>
    <n v="4"/>
    <n v="5"/>
    <n v="7"/>
    <n v="4"/>
    <n v="5"/>
    <m/>
    <m/>
    <m/>
    <m/>
    <m/>
    <m/>
    <m/>
    <m/>
    <n v="0"/>
  </r>
  <r>
    <x v="2"/>
    <x v="16"/>
    <x v="0"/>
    <x v="0"/>
    <x v="1"/>
    <n v="1690"/>
    <n v="497"/>
    <n v="275"/>
    <s v="-"/>
    <n v="508"/>
    <s v="-"/>
    <s v="-"/>
    <s v="-"/>
    <s v="-"/>
    <s v="-"/>
    <n v="75"/>
    <n v="56"/>
    <n v="62"/>
    <n v="23"/>
    <n v="24"/>
    <n v="45"/>
    <n v="28"/>
    <n v="49"/>
    <n v="25"/>
    <n v="23"/>
    <m/>
    <m/>
    <m/>
    <m/>
    <m/>
    <m/>
    <m/>
    <m/>
    <n v="0"/>
  </r>
  <r>
    <x v="2"/>
    <x v="16"/>
    <x v="0"/>
    <x v="0"/>
    <x v="2"/>
    <n v="386"/>
    <n v="107"/>
    <n v="51"/>
    <s v="-"/>
    <n v="116"/>
    <s v="-"/>
    <s v="-"/>
    <s v="-"/>
    <s v="-"/>
    <s v="-"/>
    <n v="17"/>
    <n v="40"/>
    <n v="8"/>
    <n v="4"/>
    <n v="5"/>
    <n v="6"/>
    <n v="8"/>
    <n v="7"/>
    <n v="10"/>
    <n v="7"/>
    <m/>
    <m/>
    <m/>
    <m/>
    <m/>
    <m/>
    <m/>
    <m/>
    <n v="0"/>
  </r>
  <r>
    <x v="2"/>
    <x v="16"/>
    <x v="0"/>
    <x v="0"/>
    <x v="3"/>
    <n v="1304"/>
    <n v="390"/>
    <n v="224"/>
    <s v="-"/>
    <n v="392"/>
    <s v="-"/>
    <s v="-"/>
    <s v="-"/>
    <s v="-"/>
    <s v="-"/>
    <n v="58"/>
    <n v="16"/>
    <n v="54"/>
    <n v="19"/>
    <n v="19"/>
    <n v="39"/>
    <n v="20"/>
    <n v="42"/>
    <n v="15"/>
    <n v="16"/>
    <m/>
    <m/>
    <m/>
    <m/>
    <m/>
    <m/>
    <m/>
    <m/>
    <n v="0"/>
  </r>
  <r>
    <x v="2"/>
    <x v="16"/>
    <x v="1"/>
    <x v="0"/>
    <x v="0"/>
    <n v="51"/>
    <n v="7"/>
    <n v="13"/>
    <s v="-"/>
    <n v="11"/>
    <s v="-"/>
    <s v="-"/>
    <s v="-"/>
    <s v="-"/>
    <s v="-"/>
    <n v="3"/>
    <n v="2"/>
    <n v="1"/>
    <n v="2"/>
    <n v="3"/>
    <s v="-"/>
    <n v="3"/>
    <n v="1"/>
    <n v="3"/>
    <n v="2"/>
    <m/>
    <m/>
    <m/>
    <m/>
    <m/>
    <m/>
    <m/>
    <m/>
    <n v="0"/>
  </r>
  <r>
    <x v="2"/>
    <x v="16"/>
    <x v="1"/>
    <x v="0"/>
    <x v="1"/>
    <n v="245"/>
    <n v="69"/>
    <n v="92"/>
    <s v="-"/>
    <n v="30"/>
    <s v="-"/>
    <s v="-"/>
    <s v="-"/>
    <s v="-"/>
    <s v="-"/>
    <n v="6"/>
    <n v="12"/>
    <n v="2"/>
    <n v="3"/>
    <n v="10"/>
    <s v="-"/>
    <n v="6"/>
    <n v="1"/>
    <n v="5"/>
    <n v="9"/>
    <m/>
    <m/>
    <m/>
    <m/>
    <m/>
    <m/>
    <m/>
    <m/>
    <n v="0"/>
  </r>
  <r>
    <x v="2"/>
    <x v="16"/>
    <x v="1"/>
    <x v="0"/>
    <x v="2"/>
    <n v="70"/>
    <n v="14"/>
    <n v="21"/>
    <s v="-"/>
    <n v="12"/>
    <s v="-"/>
    <s v="-"/>
    <s v="-"/>
    <s v="-"/>
    <s v="-"/>
    <n v="3"/>
    <n v="3"/>
    <n v="1"/>
    <n v="2"/>
    <n v="5"/>
    <s v="-"/>
    <n v="3"/>
    <n v="1"/>
    <n v="3"/>
    <n v="2"/>
    <m/>
    <m/>
    <m/>
    <m/>
    <m/>
    <m/>
    <m/>
    <m/>
    <n v="0"/>
  </r>
  <r>
    <x v="2"/>
    <x v="16"/>
    <x v="1"/>
    <x v="0"/>
    <x v="3"/>
    <n v="175"/>
    <n v="55"/>
    <n v="71"/>
    <s v="-"/>
    <n v="18"/>
    <s v="-"/>
    <s v="-"/>
    <s v="-"/>
    <s v="-"/>
    <s v="-"/>
    <n v="3"/>
    <n v="9"/>
    <n v="1"/>
    <n v="1"/>
    <n v="5"/>
    <s v="-"/>
    <n v="3"/>
    <s v="-"/>
    <n v="2"/>
    <n v="7"/>
    <m/>
    <m/>
    <m/>
    <m/>
    <m/>
    <m/>
    <m/>
    <m/>
    <n v="0"/>
  </r>
  <r>
    <x v="2"/>
    <x v="16"/>
    <x v="2"/>
    <x v="0"/>
    <x v="0"/>
    <n v="62"/>
    <n v="9"/>
    <n v="4"/>
    <s v="-"/>
    <n v="18"/>
    <s v="-"/>
    <s v="-"/>
    <s v="-"/>
    <s v="-"/>
    <s v="-"/>
    <n v="6"/>
    <n v="4"/>
    <n v="5"/>
    <n v="2"/>
    <n v="1"/>
    <n v="2"/>
    <n v="2"/>
    <n v="5"/>
    <n v="1"/>
    <n v="3"/>
    <m/>
    <m/>
    <m/>
    <m/>
    <m/>
    <m/>
    <m/>
    <m/>
    <n v="0"/>
  </r>
  <r>
    <x v="2"/>
    <x v="16"/>
    <x v="2"/>
    <x v="0"/>
    <x v="1"/>
    <n v="1412"/>
    <n v="428"/>
    <n v="183"/>
    <s v="-"/>
    <n v="471"/>
    <s v="-"/>
    <s v="-"/>
    <s v="-"/>
    <s v="-"/>
    <s v="-"/>
    <n v="69"/>
    <n v="44"/>
    <n v="60"/>
    <n v="20"/>
    <n v="8"/>
    <n v="31"/>
    <n v="22"/>
    <n v="42"/>
    <n v="20"/>
    <n v="14"/>
    <m/>
    <m/>
    <m/>
    <m/>
    <m/>
    <m/>
    <m/>
    <m/>
    <n v="0"/>
  </r>
  <r>
    <x v="2"/>
    <x v="16"/>
    <x v="2"/>
    <x v="0"/>
    <x v="2"/>
    <n v="316"/>
    <n v="93"/>
    <n v="30"/>
    <s v="-"/>
    <n v="104"/>
    <s v="-"/>
    <s v="-"/>
    <s v="-"/>
    <s v="-"/>
    <s v="-"/>
    <n v="14"/>
    <n v="37"/>
    <n v="7"/>
    <n v="2"/>
    <s v="-"/>
    <n v="6"/>
    <n v="5"/>
    <n v="6"/>
    <n v="7"/>
    <n v="5"/>
    <m/>
    <m/>
    <m/>
    <m/>
    <m/>
    <m/>
    <m/>
    <m/>
    <n v="0"/>
  </r>
  <r>
    <x v="2"/>
    <x v="16"/>
    <x v="2"/>
    <x v="0"/>
    <x v="3"/>
    <n v="1096"/>
    <n v="335"/>
    <n v="153"/>
    <s v="-"/>
    <n v="367"/>
    <s v="-"/>
    <s v="-"/>
    <s v="-"/>
    <s v="-"/>
    <s v="-"/>
    <n v="55"/>
    <n v="7"/>
    <n v="53"/>
    <n v="18"/>
    <n v="8"/>
    <n v="25"/>
    <n v="17"/>
    <n v="36"/>
    <n v="13"/>
    <n v="9"/>
    <m/>
    <m/>
    <m/>
    <m/>
    <m/>
    <m/>
    <m/>
    <m/>
    <n v="0"/>
  </r>
  <r>
    <x v="2"/>
    <x v="16"/>
    <x v="2"/>
    <x v="1"/>
    <x v="0"/>
    <n v="22"/>
    <s v="-"/>
    <n v="1"/>
    <s v="-"/>
    <n v="4"/>
    <s v="-"/>
    <s v="-"/>
    <s v="-"/>
    <s v="-"/>
    <s v="-"/>
    <n v="4"/>
    <n v="1"/>
    <n v="2"/>
    <n v="1"/>
    <n v="1"/>
    <n v="1"/>
    <n v="1"/>
    <n v="2"/>
    <n v="1"/>
    <n v="3"/>
    <m/>
    <m/>
    <m/>
    <m/>
    <m/>
    <m/>
    <m/>
    <m/>
    <n v="0"/>
  </r>
  <r>
    <x v="2"/>
    <x v="16"/>
    <x v="2"/>
    <x v="1"/>
    <x v="1"/>
    <n v="289"/>
    <s v="-"/>
    <n v="8"/>
    <s v="-"/>
    <n v="66"/>
    <s v="-"/>
    <s v="-"/>
    <s v="-"/>
    <s v="-"/>
    <s v="-"/>
    <n v="66"/>
    <n v="17"/>
    <n v="27"/>
    <n v="5"/>
    <n v="8"/>
    <n v="24"/>
    <n v="15"/>
    <n v="19"/>
    <n v="20"/>
    <n v="14"/>
    <m/>
    <m/>
    <m/>
    <m/>
    <m/>
    <m/>
    <m/>
    <m/>
    <n v="0"/>
  </r>
  <r>
    <x v="2"/>
    <x v="16"/>
    <x v="2"/>
    <x v="1"/>
    <x v="2"/>
    <n v="73"/>
    <s v="-"/>
    <n v="2"/>
    <s v="-"/>
    <n v="15"/>
    <s v="-"/>
    <s v="-"/>
    <s v="-"/>
    <s v="-"/>
    <s v="-"/>
    <n v="14"/>
    <n v="17"/>
    <n v="4"/>
    <n v="1"/>
    <s v="-"/>
    <n v="3"/>
    <n v="3"/>
    <n v="2"/>
    <n v="7"/>
    <n v="5"/>
    <m/>
    <m/>
    <m/>
    <m/>
    <m/>
    <m/>
    <m/>
    <m/>
    <n v="0"/>
  </r>
  <r>
    <x v="2"/>
    <x v="16"/>
    <x v="2"/>
    <x v="1"/>
    <x v="3"/>
    <n v="216"/>
    <s v="-"/>
    <n v="6"/>
    <s v="-"/>
    <n v="51"/>
    <s v="-"/>
    <s v="-"/>
    <s v="-"/>
    <s v="-"/>
    <s v="-"/>
    <n v="52"/>
    <s v="-"/>
    <n v="23"/>
    <n v="4"/>
    <n v="8"/>
    <n v="21"/>
    <n v="12"/>
    <n v="17"/>
    <n v="13"/>
    <n v="9"/>
    <m/>
    <m/>
    <m/>
    <m/>
    <m/>
    <m/>
    <m/>
    <m/>
    <n v="0"/>
  </r>
  <r>
    <x v="2"/>
    <x v="16"/>
    <x v="2"/>
    <x v="2"/>
    <x v="0"/>
    <n v="40"/>
    <n v="9"/>
    <n v="3"/>
    <s v="-"/>
    <n v="14"/>
    <s v="-"/>
    <s v="-"/>
    <s v="-"/>
    <s v="-"/>
    <s v="-"/>
    <n v="2"/>
    <n v="3"/>
    <n v="3"/>
    <n v="1"/>
    <s v="-"/>
    <n v="1"/>
    <n v="1"/>
    <n v="3"/>
    <s v="-"/>
    <s v="-"/>
    <m/>
    <m/>
    <m/>
    <m/>
    <m/>
    <m/>
    <m/>
    <m/>
    <n v="0"/>
  </r>
  <r>
    <x v="2"/>
    <x v="16"/>
    <x v="2"/>
    <x v="2"/>
    <x v="1"/>
    <n v="1123"/>
    <n v="428"/>
    <n v="175"/>
    <s v="-"/>
    <n v="405"/>
    <s v="-"/>
    <s v="-"/>
    <s v="-"/>
    <s v="-"/>
    <s v="-"/>
    <n v="3"/>
    <n v="27"/>
    <n v="33"/>
    <n v="15"/>
    <s v="-"/>
    <n v="7"/>
    <n v="7"/>
    <n v="23"/>
    <s v="-"/>
    <s v="-"/>
    <m/>
    <m/>
    <m/>
    <m/>
    <m/>
    <m/>
    <m/>
    <m/>
    <n v="0"/>
  </r>
  <r>
    <x v="2"/>
    <x v="16"/>
    <x v="2"/>
    <x v="2"/>
    <x v="2"/>
    <n v="243"/>
    <n v="93"/>
    <n v="28"/>
    <s v="-"/>
    <n v="89"/>
    <s v="-"/>
    <s v="-"/>
    <s v="-"/>
    <s v="-"/>
    <s v="-"/>
    <s v="-"/>
    <n v="20"/>
    <n v="3"/>
    <n v="1"/>
    <s v="-"/>
    <n v="3"/>
    <n v="2"/>
    <n v="4"/>
    <s v="-"/>
    <s v="-"/>
    <m/>
    <m/>
    <m/>
    <m/>
    <m/>
    <m/>
    <m/>
    <m/>
    <n v="0"/>
  </r>
  <r>
    <x v="2"/>
    <x v="16"/>
    <x v="2"/>
    <x v="2"/>
    <x v="3"/>
    <n v="880"/>
    <n v="335"/>
    <n v="147"/>
    <s v="-"/>
    <n v="316"/>
    <s v="-"/>
    <s v="-"/>
    <s v="-"/>
    <s v="-"/>
    <s v="-"/>
    <n v="3"/>
    <n v="7"/>
    <n v="30"/>
    <n v="14"/>
    <s v="-"/>
    <n v="4"/>
    <n v="5"/>
    <n v="19"/>
    <s v="-"/>
    <s v="-"/>
    <m/>
    <m/>
    <m/>
    <m/>
    <m/>
    <m/>
    <m/>
    <m/>
    <n v="0"/>
  </r>
  <r>
    <x v="2"/>
    <x v="16"/>
    <x v="3"/>
    <x v="0"/>
    <x v="0"/>
    <n v="5"/>
    <s v="-"/>
    <s v="-"/>
    <s v="-"/>
    <n v="1"/>
    <s v="-"/>
    <s v="-"/>
    <s v="-"/>
    <s v="-"/>
    <s v="-"/>
    <s v="-"/>
    <s v="-"/>
    <s v="-"/>
    <s v="-"/>
    <n v="1"/>
    <n v="2"/>
    <s v="-"/>
    <n v="1"/>
    <s v="-"/>
    <s v="-"/>
    <m/>
    <m/>
    <m/>
    <m/>
    <m/>
    <m/>
    <m/>
    <m/>
    <n v="0"/>
  </r>
  <r>
    <x v="2"/>
    <x v="16"/>
    <x v="3"/>
    <x v="0"/>
    <x v="1"/>
    <n v="33"/>
    <s v="-"/>
    <s v="-"/>
    <s v="-"/>
    <n v="7"/>
    <s v="-"/>
    <s v="-"/>
    <s v="-"/>
    <s v="-"/>
    <s v="-"/>
    <s v="-"/>
    <s v="-"/>
    <s v="-"/>
    <s v="-"/>
    <n v="6"/>
    <n v="14"/>
    <s v="-"/>
    <n v="6"/>
    <s v="-"/>
    <s v="-"/>
    <m/>
    <m/>
    <m/>
    <m/>
    <m/>
    <m/>
    <m/>
    <m/>
    <n v="0"/>
  </r>
  <r>
    <x v="2"/>
    <x v="16"/>
    <x v="3"/>
    <x v="0"/>
    <x v="2"/>
    <s v="-"/>
    <s v="-"/>
    <s v="-"/>
    <s v="-"/>
    <s v="-"/>
    <s v="-"/>
    <s v="-"/>
    <s v="-"/>
    <s v="-"/>
    <s v="-"/>
    <s v="-"/>
    <s v="-"/>
    <s v="-"/>
    <s v="-"/>
    <s v="-"/>
    <s v="-"/>
    <s v="-"/>
    <s v="-"/>
    <s v="-"/>
    <s v="-"/>
    <m/>
    <m/>
    <m/>
    <m/>
    <m/>
    <m/>
    <m/>
    <m/>
    <n v="0"/>
  </r>
  <r>
    <x v="2"/>
    <x v="16"/>
    <x v="3"/>
    <x v="0"/>
    <x v="3"/>
    <n v="33"/>
    <s v="-"/>
    <s v="-"/>
    <s v="-"/>
    <n v="7"/>
    <s v="-"/>
    <s v="-"/>
    <s v="-"/>
    <s v="-"/>
    <s v="-"/>
    <s v="-"/>
    <s v="-"/>
    <s v="-"/>
    <s v="-"/>
    <n v="6"/>
    <n v="14"/>
    <s v="-"/>
    <n v="6"/>
    <s v="-"/>
    <s v="-"/>
    <m/>
    <m/>
    <m/>
    <m/>
    <m/>
    <m/>
    <m/>
    <m/>
    <n v="0"/>
  </r>
  <r>
    <x v="2"/>
    <x v="17"/>
    <x v="0"/>
    <x v="0"/>
    <x v="0"/>
    <n v="5"/>
    <s v="-"/>
    <s v="-"/>
    <s v="-"/>
    <n v="2"/>
    <s v="-"/>
    <s v="-"/>
    <s v="-"/>
    <s v="-"/>
    <s v="-"/>
    <s v="-"/>
    <s v="-"/>
    <n v="3"/>
    <s v="-"/>
    <s v="-"/>
    <s v="-"/>
    <s v="-"/>
    <s v="-"/>
    <s v="-"/>
    <s v="-"/>
    <m/>
    <m/>
    <m/>
    <m/>
    <m/>
    <m/>
    <m/>
    <m/>
    <n v="0"/>
  </r>
  <r>
    <x v="2"/>
    <x v="17"/>
    <x v="0"/>
    <x v="0"/>
    <x v="1"/>
    <n v="159"/>
    <s v="-"/>
    <s v="-"/>
    <s v="-"/>
    <n v="41"/>
    <s v="-"/>
    <s v="-"/>
    <s v="-"/>
    <s v="-"/>
    <s v="-"/>
    <s v="-"/>
    <s v="-"/>
    <n v="118"/>
    <s v="-"/>
    <s v="-"/>
    <s v="-"/>
    <s v="-"/>
    <s v="-"/>
    <s v="-"/>
    <s v="-"/>
    <m/>
    <m/>
    <m/>
    <m/>
    <m/>
    <m/>
    <m/>
    <m/>
    <n v="0"/>
  </r>
  <r>
    <x v="2"/>
    <x v="17"/>
    <x v="0"/>
    <x v="0"/>
    <x v="2"/>
    <n v="93"/>
    <s v="-"/>
    <s v="-"/>
    <s v="-"/>
    <n v="19"/>
    <s v="-"/>
    <s v="-"/>
    <s v="-"/>
    <s v="-"/>
    <s v="-"/>
    <s v="-"/>
    <s v="-"/>
    <n v="74"/>
    <s v="-"/>
    <s v="-"/>
    <s v="-"/>
    <s v="-"/>
    <s v="-"/>
    <s v="-"/>
    <s v="-"/>
    <m/>
    <m/>
    <m/>
    <m/>
    <m/>
    <m/>
    <m/>
    <m/>
    <n v="0"/>
  </r>
  <r>
    <x v="2"/>
    <x v="17"/>
    <x v="0"/>
    <x v="0"/>
    <x v="3"/>
    <n v="66"/>
    <s v="-"/>
    <s v="-"/>
    <s v="-"/>
    <n v="22"/>
    <s v="-"/>
    <s v="-"/>
    <s v="-"/>
    <s v="-"/>
    <s v="-"/>
    <s v="-"/>
    <s v="-"/>
    <n v="44"/>
    <s v="-"/>
    <s v="-"/>
    <s v="-"/>
    <s v="-"/>
    <s v="-"/>
    <s v="-"/>
    <s v="-"/>
    <m/>
    <m/>
    <m/>
    <m/>
    <m/>
    <m/>
    <m/>
    <m/>
    <n v="0"/>
  </r>
  <r>
    <x v="2"/>
    <x v="17"/>
    <x v="1"/>
    <x v="0"/>
    <x v="0"/>
    <s v="-"/>
    <s v="-"/>
    <s v="-"/>
    <s v="-"/>
    <s v="-"/>
    <s v="-"/>
    <s v="-"/>
    <s v="-"/>
    <s v="-"/>
    <s v="-"/>
    <s v="-"/>
    <s v="-"/>
    <s v="-"/>
    <s v="-"/>
    <s v="-"/>
    <s v="-"/>
    <s v="-"/>
    <s v="-"/>
    <s v="-"/>
    <s v="-"/>
    <m/>
    <m/>
    <m/>
    <m/>
    <m/>
    <m/>
    <m/>
    <m/>
    <n v="0"/>
  </r>
  <r>
    <x v="2"/>
    <x v="17"/>
    <x v="1"/>
    <x v="0"/>
    <x v="1"/>
    <s v="-"/>
    <s v="-"/>
    <s v="-"/>
    <s v="-"/>
    <s v="-"/>
    <s v="-"/>
    <s v="-"/>
    <s v="-"/>
    <s v="-"/>
    <s v="-"/>
    <s v="-"/>
    <s v="-"/>
    <s v="-"/>
    <s v="-"/>
    <s v="-"/>
    <s v="-"/>
    <s v="-"/>
    <s v="-"/>
    <s v="-"/>
    <s v="-"/>
    <m/>
    <m/>
    <m/>
    <m/>
    <m/>
    <m/>
    <m/>
    <m/>
    <n v="0"/>
  </r>
  <r>
    <x v="2"/>
    <x v="17"/>
    <x v="1"/>
    <x v="0"/>
    <x v="2"/>
    <s v="-"/>
    <s v="-"/>
    <s v="-"/>
    <s v="-"/>
    <s v="-"/>
    <s v="-"/>
    <s v="-"/>
    <s v="-"/>
    <s v="-"/>
    <s v="-"/>
    <s v="-"/>
    <s v="-"/>
    <s v="-"/>
    <s v="-"/>
    <s v="-"/>
    <s v="-"/>
    <s v="-"/>
    <s v="-"/>
    <s v="-"/>
    <s v="-"/>
    <m/>
    <m/>
    <m/>
    <m/>
    <m/>
    <m/>
    <m/>
    <m/>
    <n v="0"/>
  </r>
  <r>
    <x v="2"/>
    <x v="17"/>
    <x v="1"/>
    <x v="0"/>
    <x v="3"/>
    <s v="-"/>
    <s v="-"/>
    <s v="-"/>
    <s v="-"/>
    <s v="-"/>
    <s v="-"/>
    <s v="-"/>
    <s v="-"/>
    <s v="-"/>
    <s v="-"/>
    <s v="-"/>
    <s v="-"/>
    <s v="-"/>
    <s v="-"/>
    <s v="-"/>
    <s v="-"/>
    <s v="-"/>
    <s v="-"/>
    <s v="-"/>
    <s v="-"/>
    <m/>
    <m/>
    <m/>
    <m/>
    <m/>
    <m/>
    <m/>
    <m/>
    <n v="0"/>
  </r>
  <r>
    <x v="2"/>
    <x v="17"/>
    <x v="2"/>
    <x v="0"/>
    <x v="0"/>
    <n v="5"/>
    <s v="-"/>
    <s v="-"/>
    <s v="-"/>
    <n v="2"/>
    <s v="-"/>
    <s v="-"/>
    <s v="-"/>
    <s v="-"/>
    <s v="-"/>
    <s v="-"/>
    <s v="-"/>
    <n v="3"/>
    <s v="-"/>
    <s v="-"/>
    <s v="-"/>
    <s v="-"/>
    <s v="-"/>
    <s v="-"/>
    <s v="-"/>
    <m/>
    <m/>
    <m/>
    <m/>
    <m/>
    <m/>
    <m/>
    <m/>
    <n v="0"/>
  </r>
  <r>
    <x v="2"/>
    <x v="17"/>
    <x v="2"/>
    <x v="0"/>
    <x v="1"/>
    <n v="159"/>
    <s v="-"/>
    <s v="-"/>
    <s v="-"/>
    <n v="41"/>
    <s v="-"/>
    <s v="-"/>
    <s v="-"/>
    <s v="-"/>
    <s v="-"/>
    <s v="-"/>
    <s v="-"/>
    <n v="118"/>
    <s v="-"/>
    <s v="-"/>
    <s v="-"/>
    <s v="-"/>
    <s v="-"/>
    <s v="-"/>
    <s v="-"/>
    <m/>
    <m/>
    <m/>
    <m/>
    <m/>
    <m/>
    <m/>
    <m/>
    <n v="0"/>
  </r>
  <r>
    <x v="2"/>
    <x v="17"/>
    <x v="2"/>
    <x v="0"/>
    <x v="2"/>
    <n v="93"/>
    <s v="-"/>
    <s v="-"/>
    <s v="-"/>
    <n v="19"/>
    <s v="-"/>
    <s v="-"/>
    <s v="-"/>
    <s v="-"/>
    <s v="-"/>
    <s v="-"/>
    <s v="-"/>
    <n v="74"/>
    <s v="-"/>
    <s v="-"/>
    <s v="-"/>
    <s v="-"/>
    <s v="-"/>
    <s v="-"/>
    <s v="-"/>
    <m/>
    <m/>
    <m/>
    <m/>
    <m/>
    <m/>
    <m/>
    <m/>
    <n v="0"/>
  </r>
  <r>
    <x v="2"/>
    <x v="17"/>
    <x v="2"/>
    <x v="0"/>
    <x v="3"/>
    <n v="66"/>
    <s v="-"/>
    <s v="-"/>
    <s v="-"/>
    <n v="22"/>
    <s v="-"/>
    <s v="-"/>
    <s v="-"/>
    <s v="-"/>
    <s v="-"/>
    <s v="-"/>
    <s v="-"/>
    <n v="44"/>
    <s v="-"/>
    <s v="-"/>
    <s v="-"/>
    <s v="-"/>
    <s v="-"/>
    <s v="-"/>
    <s v="-"/>
    <m/>
    <m/>
    <m/>
    <m/>
    <m/>
    <m/>
    <m/>
    <m/>
    <n v="0"/>
  </r>
  <r>
    <x v="2"/>
    <x v="17"/>
    <x v="2"/>
    <x v="1"/>
    <x v="0"/>
    <n v="3"/>
    <s v="-"/>
    <s v="-"/>
    <s v="-"/>
    <s v="-"/>
    <s v="-"/>
    <s v="-"/>
    <s v="-"/>
    <s v="-"/>
    <s v="-"/>
    <s v="-"/>
    <s v="-"/>
    <n v="3"/>
    <s v="-"/>
    <s v="-"/>
    <s v="-"/>
    <s v="-"/>
    <s v="-"/>
    <s v="-"/>
    <s v="-"/>
    <m/>
    <m/>
    <m/>
    <m/>
    <m/>
    <m/>
    <m/>
    <m/>
    <n v="0"/>
  </r>
  <r>
    <x v="2"/>
    <x v="17"/>
    <x v="2"/>
    <x v="1"/>
    <x v="1"/>
    <n v="118"/>
    <s v="-"/>
    <s v="-"/>
    <s v="-"/>
    <s v="-"/>
    <s v="-"/>
    <s v="-"/>
    <s v="-"/>
    <s v="-"/>
    <s v="-"/>
    <s v="-"/>
    <s v="-"/>
    <n v="118"/>
    <s v="-"/>
    <s v="-"/>
    <s v="-"/>
    <s v="-"/>
    <s v="-"/>
    <s v="-"/>
    <s v="-"/>
    <m/>
    <m/>
    <m/>
    <m/>
    <m/>
    <m/>
    <m/>
    <m/>
    <n v="0"/>
  </r>
  <r>
    <x v="2"/>
    <x v="17"/>
    <x v="2"/>
    <x v="1"/>
    <x v="2"/>
    <n v="74"/>
    <s v="-"/>
    <s v="-"/>
    <s v="-"/>
    <s v="-"/>
    <s v="-"/>
    <s v="-"/>
    <s v="-"/>
    <s v="-"/>
    <s v="-"/>
    <s v="-"/>
    <s v="-"/>
    <n v="74"/>
    <s v="-"/>
    <s v="-"/>
    <s v="-"/>
    <s v="-"/>
    <s v="-"/>
    <s v="-"/>
    <s v="-"/>
    <m/>
    <m/>
    <m/>
    <m/>
    <m/>
    <m/>
    <m/>
    <m/>
    <n v="0"/>
  </r>
  <r>
    <x v="2"/>
    <x v="17"/>
    <x v="2"/>
    <x v="1"/>
    <x v="3"/>
    <n v="44"/>
    <s v="-"/>
    <s v="-"/>
    <s v="-"/>
    <s v="-"/>
    <s v="-"/>
    <s v="-"/>
    <s v="-"/>
    <s v="-"/>
    <s v="-"/>
    <s v="-"/>
    <s v="-"/>
    <n v="44"/>
    <s v="-"/>
    <s v="-"/>
    <s v="-"/>
    <s v="-"/>
    <s v="-"/>
    <s v="-"/>
    <s v="-"/>
    <m/>
    <m/>
    <m/>
    <m/>
    <m/>
    <m/>
    <m/>
    <m/>
    <n v="0"/>
  </r>
  <r>
    <x v="2"/>
    <x v="17"/>
    <x v="2"/>
    <x v="2"/>
    <x v="0"/>
    <n v="2"/>
    <s v="-"/>
    <s v="-"/>
    <s v="-"/>
    <n v="2"/>
    <s v="-"/>
    <s v="-"/>
    <s v="-"/>
    <s v="-"/>
    <s v="-"/>
    <s v="-"/>
    <s v="-"/>
    <s v="-"/>
    <s v="-"/>
    <s v="-"/>
    <s v="-"/>
    <s v="-"/>
    <s v="-"/>
    <s v="-"/>
    <s v="-"/>
    <m/>
    <m/>
    <m/>
    <m/>
    <m/>
    <m/>
    <m/>
    <m/>
    <n v="0"/>
  </r>
  <r>
    <x v="2"/>
    <x v="17"/>
    <x v="2"/>
    <x v="2"/>
    <x v="1"/>
    <n v="41"/>
    <s v="-"/>
    <s v="-"/>
    <s v="-"/>
    <n v="41"/>
    <s v="-"/>
    <s v="-"/>
    <s v="-"/>
    <s v="-"/>
    <s v="-"/>
    <s v="-"/>
    <s v="-"/>
    <s v="-"/>
    <s v="-"/>
    <s v="-"/>
    <s v="-"/>
    <s v="-"/>
    <s v="-"/>
    <s v="-"/>
    <s v="-"/>
    <m/>
    <m/>
    <m/>
    <m/>
    <m/>
    <m/>
    <m/>
    <m/>
    <n v="0"/>
  </r>
  <r>
    <x v="2"/>
    <x v="17"/>
    <x v="2"/>
    <x v="2"/>
    <x v="2"/>
    <n v="19"/>
    <s v="-"/>
    <s v="-"/>
    <s v="-"/>
    <n v="19"/>
    <s v="-"/>
    <s v="-"/>
    <s v="-"/>
    <s v="-"/>
    <s v="-"/>
    <s v="-"/>
    <s v="-"/>
    <s v="-"/>
    <s v="-"/>
    <s v="-"/>
    <s v="-"/>
    <s v="-"/>
    <s v="-"/>
    <s v="-"/>
    <s v="-"/>
    <m/>
    <m/>
    <m/>
    <m/>
    <m/>
    <m/>
    <m/>
    <m/>
    <n v="0"/>
  </r>
  <r>
    <x v="2"/>
    <x v="17"/>
    <x v="2"/>
    <x v="2"/>
    <x v="3"/>
    <n v="22"/>
    <s v="-"/>
    <s v="-"/>
    <s v="-"/>
    <n v="22"/>
    <s v="-"/>
    <s v="-"/>
    <s v="-"/>
    <s v="-"/>
    <s v="-"/>
    <s v="-"/>
    <s v="-"/>
    <s v="-"/>
    <s v="-"/>
    <s v="-"/>
    <s v="-"/>
    <s v="-"/>
    <s v="-"/>
    <s v="-"/>
    <s v="-"/>
    <m/>
    <m/>
    <m/>
    <m/>
    <m/>
    <m/>
    <m/>
    <m/>
    <n v="0"/>
  </r>
  <r>
    <x v="2"/>
    <x v="17"/>
    <x v="3"/>
    <x v="0"/>
    <x v="0"/>
    <s v="-"/>
    <s v="-"/>
    <s v="-"/>
    <s v="-"/>
    <s v="-"/>
    <s v="-"/>
    <s v="-"/>
    <s v="-"/>
    <s v="-"/>
    <s v="-"/>
    <s v="-"/>
    <s v="-"/>
    <s v="-"/>
    <s v="-"/>
    <s v="-"/>
    <s v="-"/>
    <s v="-"/>
    <s v="-"/>
    <s v="-"/>
    <s v="-"/>
    <m/>
    <m/>
    <m/>
    <m/>
    <m/>
    <m/>
    <m/>
    <m/>
    <n v="0"/>
  </r>
  <r>
    <x v="2"/>
    <x v="17"/>
    <x v="3"/>
    <x v="0"/>
    <x v="1"/>
    <s v="-"/>
    <s v="-"/>
    <s v="-"/>
    <s v="-"/>
    <s v="-"/>
    <s v="-"/>
    <s v="-"/>
    <s v="-"/>
    <s v="-"/>
    <s v="-"/>
    <s v="-"/>
    <s v="-"/>
    <s v="-"/>
    <s v="-"/>
    <s v="-"/>
    <s v="-"/>
    <s v="-"/>
    <s v="-"/>
    <s v="-"/>
    <s v="-"/>
    <m/>
    <m/>
    <m/>
    <m/>
    <m/>
    <m/>
    <m/>
    <m/>
    <n v="0"/>
  </r>
  <r>
    <x v="2"/>
    <x v="17"/>
    <x v="3"/>
    <x v="0"/>
    <x v="2"/>
    <s v="-"/>
    <s v="-"/>
    <s v="-"/>
    <s v="-"/>
    <s v="-"/>
    <s v="-"/>
    <s v="-"/>
    <s v="-"/>
    <s v="-"/>
    <s v="-"/>
    <s v="-"/>
    <s v="-"/>
    <s v="-"/>
    <s v="-"/>
    <s v="-"/>
    <s v="-"/>
    <s v="-"/>
    <s v="-"/>
    <s v="-"/>
    <s v="-"/>
    <m/>
    <m/>
    <m/>
    <m/>
    <m/>
    <m/>
    <m/>
    <m/>
    <n v="0"/>
  </r>
  <r>
    <x v="2"/>
    <x v="17"/>
    <x v="3"/>
    <x v="0"/>
    <x v="3"/>
    <s v="-"/>
    <s v="-"/>
    <s v="-"/>
    <s v="-"/>
    <s v="-"/>
    <s v="-"/>
    <s v="-"/>
    <s v="-"/>
    <s v="-"/>
    <s v="-"/>
    <s v="-"/>
    <s v="-"/>
    <s v="-"/>
    <s v="-"/>
    <s v="-"/>
    <s v="-"/>
    <s v="-"/>
    <s v="-"/>
    <s v="-"/>
    <s v="-"/>
    <m/>
    <m/>
    <m/>
    <m/>
    <m/>
    <m/>
    <m/>
    <m/>
    <n v="0"/>
  </r>
  <r>
    <x v="2"/>
    <x v="18"/>
    <x v="0"/>
    <x v="0"/>
    <x v="0"/>
    <n v="118"/>
    <n v="49"/>
    <n v="15"/>
    <s v="-"/>
    <n v="23"/>
    <s v="-"/>
    <s v="-"/>
    <s v="-"/>
    <s v="-"/>
    <s v="-"/>
    <n v="5"/>
    <n v="5"/>
    <n v="4"/>
    <n v="6"/>
    <n v="2"/>
    <n v="3"/>
    <s v="-"/>
    <n v="1"/>
    <n v="2"/>
    <n v="3"/>
    <m/>
    <m/>
    <m/>
    <m/>
    <m/>
    <m/>
    <m/>
    <m/>
    <n v="0"/>
  </r>
  <r>
    <x v="2"/>
    <x v="18"/>
    <x v="0"/>
    <x v="0"/>
    <x v="1"/>
    <n v="1161"/>
    <n v="724"/>
    <n v="92"/>
    <s v="-"/>
    <n v="111"/>
    <s v="-"/>
    <s v="-"/>
    <s v="-"/>
    <s v="-"/>
    <s v="-"/>
    <n v="45"/>
    <n v="43"/>
    <n v="39"/>
    <n v="39"/>
    <n v="3"/>
    <n v="5"/>
    <s v="-"/>
    <n v="9"/>
    <n v="38"/>
    <n v="13"/>
    <m/>
    <m/>
    <m/>
    <m/>
    <m/>
    <m/>
    <m/>
    <m/>
    <n v="0"/>
  </r>
  <r>
    <x v="2"/>
    <x v="18"/>
    <x v="0"/>
    <x v="0"/>
    <x v="2"/>
    <n v="884"/>
    <n v="545"/>
    <n v="76"/>
    <s v="-"/>
    <n v="68"/>
    <s v="-"/>
    <s v="-"/>
    <s v="-"/>
    <s v="-"/>
    <s v="-"/>
    <n v="38"/>
    <n v="35"/>
    <n v="35"/>
    <n v="34"/>
    <n v="1"/>
    <n v="3"/>
    <s v="-"/>
    <n v="9"/>
    <n v="34"/>
    <n v="6"/>
    <m/>
    <m/>
    <m/>
    <m/>
    <m/>
    <m/>
    <m/>
    <m/>
    <n v="0"/>
  </r>
  <r>
    <x v="2"/>
    <x v="18"/>
    <x v="0"/>
    <x v="0"/>
    <x v="3"/>
    <n v="277"/>
    <n v="179"/>
    <n v="16"/>
    <s v="-"/>
    <n v="43"/>
    <s v="-"/>
    <s v="-"/>
    <s v="-"/>
    <s v="-"/>
    <s v="-"/>
    <n v="7"/>
    <n v="8"/>
    <n v="4"/>
    <n v="5"/>
    <n v="2"/>
    <n v="2"/>
    <s v="-"/>
    <s v="-"/>
    <n v="4"/>
    <n v="7"/>
    <m/>
    <m/>
    <m/>
    <m/>
    <m/>
    <m/>
    <m/>
    <m/>
    <n v="0"/>
  </r>
  <r>
    <x v="2"/>
    <x v="18"/>
    <x v="1"/>
    <x v="0"/>
    <x v="0"/>
    <n v="22"/>
    <n v="6"/>
    <n v="3"/>
    <s v="-"/>
    <n v="5"/>
    <s v="-"/>
    <s v="-"/>
    <s v="-"/>
    <s v="-"/>
    <s v="-"/>
    <n v="4"/>
    <s v="-"/>
    <s v="-"/>
    <n v="2"/>
    <n v="1"/>
    <n v="1"/>
    <s v="-"/>
    <s v="-"/>
    <s v="-"/>
    <s v="-"/>
    <m/>
    <m/>
    <m/>
    <m/>
    <m/>
    <m/>
    <m/>
    <m/>
    <n v="0"/>
  </r>
  <r>
    <x v="2"/>
    <x v="18"/>
    <x v="1"/>
    <x v="0"/>
    <x v="1"/>
    <n v="52"/>
    <n v="17"/>
    <n v="7"/>
    <s v="-"/>
    <n v="9"/>
    <s v="-"/>
    <s v="-"/>
    <s v="-"/>
    <s v="-"/>
    <s v="-"/>
    <n v="11"/>
    <s v="-"/>
    <s v="-"/>
    <n v="4"/>
    <n v="2"/>
    <n v="2"/>
    <s v="-"/>
    <s v="-"/>
    <s v="-"/>
    <s v="-"/>
    <m/>
    <m/>
    <m/>
    <m/>
    <m/>
    <m/>
    <m/>
    <m/>
    <n v="0"/>
  </r>
  <r>
    <x v="2"/>
    <x v="18"/>
    <x v="1"/>
    <x v="0"/>
    <x v="2"/>
    <n v="41"/>
    <n v="14"/>
    <n v="4"/>
    <s v="-"/>
    <n v="8"/>
    <s v="-"/>
    <s v="-"/>
    <s v="-"/>
    <s v="-"/>
    <s v="-"/>
    <n v="9"/>
    <s v="-"/>
    <s v="-"/>
    <n v="4"/>
    <n v="1"/>
    <n v="1"/>
    <s v="-"/>
    <s v="-"/>
    <s v="-"/>
    <s v="-"/>
    <m/>
    <m/>
    <m/>
    <m/>
    <m/>
    <m/>
    <m/>
    <m/>
    <n v="0"/>
  </r>
  <r>
    <x v="2"/>
    <x v="18"/>
    <x v="1"/>
    <x v="0"/>
    <x v="3"/>
    <n v="11"/>
    <n v="3"/>
    <n v="3"/>
    <s v="-"/>
    <n v="1"/>
    <s v="-"/>
    <s v="-"/>
    <s v="-"/>
    <s v="-"/>
    <s v="-"/>
    <n v="2"/>
    <s v="-"/>
    <s v="-"/>
    <s v="-"/>
    <n v="1"/>
    <n v="1"/>
    <s v="-"/>
    <s v="-"/>
    <s v="-"/>
    <s v="-"/>
    <m/>
    <m/>
    <m/>
    <m/>
    <m/>
    <m/>
    <m/>
    <m/>
    <n v="0"/>
  </r>
  <r>
    <x v="2"/>
    <x v="18"/>
    <x v="2"/>
    <x v="0"/>
    <x v="0"/>
    <n v="91"/>
    <n v="42"/>
    <n v="10"/>
    <s v="-"/>
    <n v="17"/>
    <s v="-"/>
    <s v="-"/>
    <s v="-"/>
    <s v="-"/>
    <s v="-"/>
    <n v="1"/>
    <n v="5"/>
    <n v="4"/>
    <n v="4"/>
    <s v="-"/>
    <n v="2"/>
    <s v="-"/>
    <n v="1"/>
    <n v="2"/>
    <n v="3"/>
    <m/>
    <m/>
    <m/>
    <m/>
    <m/>
    <m/>
    <m/>
    <m/>
    <n v="0"/>
  </r>
  <r>
    <x v="2"/>
    <x v="18"/>
    <x v="2"/>
    <x v="0"/>
    <x v="1"/>
    <n v="1100"/>
    <n v="706"/>
    <n v="79"/>
    <s v="-"/>
    <n v="101"/>
    <s v="-"/>
    <s v="-"/>
    <s v="-"/>
    <s v="-"/>
    <s v="-"/>
    <n v="34"/>
    <n v="43"/>
    <n v="39"/>
    <n v="35"/>
    <s v="-"/>
    <n v="3"/>
    <s v="-"/>
    <n v="9"/>
    <n v="38"/>
    <n v="13"/>
    <m/>
    <m/>
    <m/>
    <m/>
    <m/>
    <m/>
    <m/>
    <m/>
    <n v="0"/>
  </r>
  <r>
    <x v="2"/>
    <x v="18"/>
    <x v="2"/>
    <x v="0"/>
    <x v="2"/>
    <n v="843"/>
    <n v="531"/>
    <n v="72"/>
    <s v="-"/>
    <n v="60"/>
    <s v="-"/>
    <s v="-"/>
    <s v="-"/>
    <s v="-"/>
    <s v="-"/>
    <n v="29"/>
    <n v="35"/>
    <n v="35"/>
    <n v="30"/>
    <s v="-"/>
    <n v="2"/>
    <s v="-"/>
    <n v="9"/>
    <n v="34"/>
    <n v="6"/>
    <m/>
    <m/>
    <m/>
    <m/>
    <m/>
    <m/>
    <m/>
    <m/>
    <n v="0"/>
  </r>
  <r>
    <x v="2"/>
    <x v="18"/>
    <x v="2"/>
    <x v="0"/>
    <x v="3"/>
    <n v="257"/>
    <n v="175"/>
    <n v="7"/>
    <s v="-"/>
    <n v="41"/>
    <s v="-"/>
    <s v="-"/>
    <s v="-"/>
    <s v="-"/>
    <s v="-"/>
    <n v="5"/>
    <n v="8"/>
    <n v="4"/>
    <n v="5"/>
    <s v="-"/>
    <n v="1"/>
    <s v="-"/>
    <s v="-"/>
    <n v="4"/>
    <n v="7"/>
    <m/>
    <m/>
    <m/>
    <m/>
    <m/>
    <m/>
    <m/>
    <m/>
    <n v="0"/>
  </r>
  <r>
    <x v="2"/>
    <x v="18"/>
    <x v="2"/>
    <x v="1"/>
    <x v="0"/>
    <n v="63"/>
    <n v="22"/>
    <n v="10"/>
    <s v="-"/>
    <n v="11"/>
    <s v="-"/>
    <s v="-"/>
    <s v="-"/>
    <s v="-"/>
    <s v="-"/>
    <n v="1"/>
    <n v="4"/>
    <n v="4"/>
    <n v="3"/>
    <s v="-"/>
    <n v="2"/>
    <s v="-"/>
    <n v="1"/>
    <n v="2"/>
    <n v="3"/>
    <m/>
    <m/>
    <m/>
    <m/>
    <m/>
    <m/>
    <m/>
    <m/>
    <n v="0"/>
  </r>
  <r>
    <x v="2"/>
    <x v="18"/>
    <x v="2"/>
    <x v="1"/>
    <x v="1"/>
    <n v="855"/>
    <n v="474"/>
    <n v="79"/>
    <s v="-"/>
    <n v="91"/>
    <s v="-"/>
    <s v="-"/>
    <s v="-"/>
    <s v="-"/>
    <s v="-"/>
    <n v="34"/>
    <n v="42"/>
    <n v="39"/>
    <n v="33"/>
    <s v="-"/>
    <n v="3"/>
    <s v="-"/>
    <n v="9"/>
    <n v="38"/>
    <n v="13"/>
    <m/>
    <m/>
    <m/>
    <m/>
    <m/>
    <m/>
    <m/>
    <m/>
    <n v="0"/>
  </r>
  <r>
    <x v="2"/>
    <x v="18"/>
    <x v="2"/>
    <x v="1"/>
    <x v="2"/>
    <n v="688"/>
    <n v="384"/>
    <n v="72"/>
    <s v="-"/>
    <n v="53"/>
    <s v="-"/>
    <s v="-"/>
    <s v="-"/>
    <s v="-"/>
    <s v="-"/>
    <n v="29"/>
    <n v="35"/>
    <n v="35"/>
    <n v="29"/>
    <s v="-"/>
    <n v="2"/>
    <s v="-"/>
    <n v="9"/>
    <n v="34"/>
    <n v="6"/>
    <m/>
    <m/>
    <m/>
    <m/>
    <m/>
    <m/>
    <m/>
    <m/>
    <n v="0"/>
  </r>
  <r>
    <x v="2"/>
    <x v="18"/>
    <x v="2"/>
    <x v="1"/>
    <x v="3"/>
    <n v="167"/>
    <n v="90"/>
    <n v="7"/>
    <s v="-"/>
    <n v="38"/>
    <s v="-"/>
    <s v="-"/>
    <s v="-"/>
    <s v="-"/>
    <s v="-"/>
    <n v="5"/>
    <n v="7"/>
    <n v="4"/>
    <n v="4"/>
    <s v="-"/>
    <n v="1"/>
    <s v="-"/>
    <s v="-"/>
    <n v="4"/>
    <n v="7"/>
    <m/>
    <m/>
    <m/>
    <m/>
    <m/>
    <m/>
    <m/>
    <m/>
    <n v="0"/>
  </r>
  <r>
    <x v="2"/>
    <x v="18"/>
    <x v="2"/>
    <x v="2"/>
    <x v="0"/>
    <n v="28"/>
    <n v="20"/>
    <s v="-"/>
    <s v="-"/>
    <n v="6"/>
    <s v="-"/>
    <s v="-"/>
    <s v="-"/>
    <s v="-"/>
    <s v="-"/>
    <s v="-"/>
    <n v="1"/>
    <s v="-"/>
    <n v="1"/>
    <s v="-"/>
    <s v="-"/>
    <s v="-"/>
    <s v="-"/>
    <s v="-"/>
    <s v="-"/>
    <m/>
    <m/>
    <m/>
    <m/>
    <m/>
    <m/>
    <m/>
    <m/>
    <n v="0"/>
  </r>
  <r>
    <x v="2"/>
    <x v="18"/>
    <x v="2"/>
    <x v="2"/>
    <x v="1"/>
    <n v="245"/>
    <n v="232"/>
    <s v="-"/>
    <s v="-"/>
    <n v="10"/>
    <s v="-"/>
    <s v="-"/>
    <s v="-"/>
    <s v="-"/>
    <s v="-"/>
    <s v="-"/>
    <n v="1"/>
    <s v="-"/>
    <n v="2"/>
    <s v="-"/>
    <s v="-"/>
    <s v="-"/>
    <s v="-"/>
    <s v="-"/>
    <s v="-"/>
    <m/>
    <m/>
    <m/>
    <m/>
    <m/>
    <m/>
    <m/>
    <m/>
    <n v="0"/>
  </r>
  <r>
    <x v="2"/>
    <x v="18"/>
    <x v="2"/>
    <x v="2"/>
    <x v="2"/>
    <n v="155"/>
    <n v="147"/>
    <s v="-"/>
    <s v="-"/>
    <n v="7"/>
    <s v="-"/>
    <s v="-"/>
    <s v="-"/>
    <s v="-"/>
    <s v="-"/>
    <s v="-"/>
    <s v="-"/>
    <s v="-"/>
    <n v="1"/>
    <s v="-"/>
    <s v="-"/>
    <s v="-"/>
    <s v="-"/>
    <s v="-"/>
    <s v="-"/>
    <m/>
    <m/>
    <m/>
    <m/>
    <m/>
    <m/>
    <m/>
    <m/>
    <n v="0"/>
  </r>
  <r>
    <x v="2"/>
    <x v="18"/>
    <x v="2"/>
    <x v="2"/>
    <x v="3"/>
    <n v="90"/>
    <n v="85"/>
    <s v="-"/>
    <s v="-"/>
    <n v="3"/>
    <s v="-"/>
    <s v="-"/>
    <s v="-"/>
    <s v="-"/>
    <s v="-"/>
    <s v="-"/>
    <n v="1"/>
    <s v="-"/>
    <n v="1"/>
    <s v="-"/>
    <s v="-"/>
    <s v="-"/>
    <s v="-"/>
    <s v="-"/>
    <s v="-"/>
    <m/>
    <m/>
    <m/>
    <m/>
    <m/>
    <m/>
    <m/>
    <m/>
    <n v="0"/>
  </r>
  <r>
    <x v="2"/>
    <x v="18"/>
    <x v="3"/>
    <x v="0"/>
    <x v="0"/>
    <n v="5"/>
    <n v="1"/>
    <n v="2"/>
    <s v="-"/>
    <n v="1"/>
    <s v="-"/>
    <s v="-"/>
    <s v="-"/>
    <s v="-"/>
    <s v="-"/>
    <s v="-"/>
    <s v="-"/>
    <s v="-"/>
    <s v="-"/>
    <n v="1"/>
    <s v="-"/>
    <s v="-"/>
    <s v="-"/>
    <s v="-"/>
    <s v="-"/>
    <m/>
    <m/>
    <m/>
    <m/>
    <m/>
    <m/>
    <m/>
    <m/>
    <n v="0"/>
  </r>
  <r>
    <x v="2"/>
    <x v="18"/>
    <x v="3"/>
    <x v="0"/>
    <x v="1"/>
    <n v="9"/>
    <n v="1"/>
    <n v="6"/>
    <s v="-"/>
    <n v="1"/>
    <s v="-"/>
    <s v="-"/>
    <s v="-"/>
    <s v="-"/>
    <s v="-"/>
    <s v="-"/>
    <s v="-"/>
    <s v="-"/>
    <s v="-"/>
    <n v="1"/>
    <s v="-"/>
    <s v="-"/>
    <s v="-"/>
    <s v="-"/>
    <s v="-"/>
    <m/>
    <m/>
    <m/>
    <m/>
    <m/>
    <m/>
    <m/>
    <m/>
    <n v="0"/>
  </r>
  <r>
    <x v="2"/>
    <x v="18"/>
    <x v="3"/>
    <x v="0"/>
    <x v="2"/>
    <s v="-"/>
    <s v="-"/>
    <s v="-"/>
    <s v="-"/>
    <s v="-"/>
    <s v="-"/>
    <s v="-"/>
    <s v="-"/>
    <s v="-"/>
    <s v="-"/>
    <s v="-"/>
    <s v="-"/>
    <s v="-"/>
    <s v="-"/>
    <s v="-"/>
    <s v="-"/>
    <s v="-"/>
    <s v="-"/>
    <s v="-"/>
    <s v="-"/>
    <m/>
    <m/>
    <m/>
    <m/>
    <m/>
    <m/>
    <m/>
    <m/>
    <n v="0"/>
  </r>
  <r>
    <x v="2"/>
    <x v="18"/>
    <x v="3"/>
    <x v="0"/>
    <x v="3"/>
    <n v="9"/>
    <n v="1"/>
    <n v="6"/>
    <s v="-"/>
    <n v="1"/>
    <s v="-"/>
    <s v="-"/>
    <s v="-"/>
    <s v="-"/>
    <s v="-"/>
    <s v="-"/>
    <s v="-"/>
    <s v="-"/>
    <s v="-"/>
    <n v="1"/>
    <s v="-"/>
    <s v="-"/>
    <s v="-"/>
    <s v="-"/>
    <s v="-"/>
    <m/>
    <m/>
    <m/>
    <m/>
    <m/>
    <m/>
    <m/>
    <m/>
    <n v="0"/>
  </r>
  <r>
    <x v="3"/>
    <x v="0"/>
    <x v="0"/>
    <x v="0"/>
    <x v="0"/>
    <n v="1762"/>
    <n v="577"/>
    <n v="301"/>
    <s v="-"/>
    <n v="341"/>
    <s v="-"/>
    <s v="-"/>
    <s v="-"/>
    <s v="-"/>
    <s v="-"/>
    <n v="44"/>
    <n v="48"/>
    <n v="50"/>
    <n v="50"/>
    <n v="48"/>
    <n v="42"/>
    <n v="43"/>
    <n v="39"/>
    <n v="41"/>
    <n v="47"/>
    <m/>
    <n v="27"/>
    <n v="30"/>
    <m/>
    <m/>
    <m/>
    <m/>
    <m/>
    <n v="34"/>
  </r>
  <r>
    <x v="3"/>
    <x v="0"/>
    <x v="0"/>
    <x v="0"/>
    <x v="1"/>
    <n v="21696"/>
    <n v="10536"/>
    <n v="2257"/>
    <s v="-"/>
    <n v="3938"/>
    <s v="-"/>
    <s v="-"/>
    <s v="-"/>
    <s v="-"/>
    <s v="-"/>
    <n v="303"/>
    <n v="418"/>
    <n v="584"/>
    <n v="431"/>
    <n v="307"/>
    <n v="294"/>
    <n v="493"/>
    <n v="294"/>
    <n v="370"/>
    <n v="330"/>
    <m/>
    <n v="210"/>
    <n v="391"/>
    <m/>
    <m/>
    <m/>
    <m/>
    <m/>
    <n v="540"/>
  </r>
  <r>
    <x v="3"/>
    <x v="0"/>
    <x v="0"/>
    <x v="0"/>
    <x v="2"/>
    <n v="13970"/>
    <n v="7685"/>
    <n v="1371"/>
    <s v="-"/>
    <n v="2136"/>
    <s v="-"/>
    <s v="-"/>
    <s v="-"/>
    <s v="-"/>
    <s v="-"/>
    <n v="130"/>
    <n v="312"/>
    <n v="288"/>
    <n v="254"/>
    <n v="115"/>
    <n v="178"/>
    <n v="345"/>
    <n v="139"/>
    <n v="208"/>
    <n v="130"/>
    <m/>
    <n v="104"/>
    <n v="160"/>
    <m/>
    <m/>
    <m/>
    <m/>
    <m/>
    <n v="415"/>
  </r>
  <r>
    <x v="3"/>
    <x v="0"/>
    <x v="0"/>
    <x v="0"/>
    <x v="3"/>
    <n v="7707"/>
    <n v="2851"/>
    <n v="886"/>
    <s v="-"/>
    <n v="1802"/>
    <s v="-"/>
    <s v="-"/>
    <s v="-"/>
    <s v="-"/>
    <s v="-"/>
    <n v="173"/>
    <n v="106"/>
    <n v="296"/>
    <n v="177"/>
    <n v="192"/>
    <n v="116"/>
    <n v="148"/>
    <n v="155"/>
    <n v="162"/>
    <n v="200"/>
    <m/>
    <n v="106"/>
    <n v="231"/>
    <m/>
    <m/>
    <m/>
    <m/>
    <m/>
    <n v="106"/>
  </r>
  <r>
    <x v="3"/>
    <x v="0"/>
    <x v="1"/>
    <x v="0"/>
    <x v="0"/>
    <n v="643"/>
    <n v="220"/>
    <n v="120"/>
    <s v="-"/>
    <n v="114"/>
    <s v="-"/>
    <s v="-"/>
    <s v="-"/>
    <s v="-"/>
    <s v="-"/>
    <n v="17"/>
    <n v="13"/>
    <n v="17"/>
    <n v="16"/>
    <n v="20"/>
    <n v="16"/>
    <n v="13"/>
    <n v="18"/>
    <n v="10"/>
    <n v="21"/>
    <m/>
    <n v="14"/>
    <n v="11"/>
    <m/>
    <m/>
    <m/>
    <m/>
    <m/>
    <n v="3"/>
  </r>
  <r>
    <x v="3"/>
    <x v="0"/>
    <x v="1"/>
    <x v="0"/>
    <x v="1"/>
    <n v="1643"/>
    <n v="490"/>
    <n v="264"/>
    <s v="-"/>
    <n v="235"/>
    <s v="-"/>
    <s v="-"/>
    <s v="-"/>
    <s v="-"/>
    <s v="-"/>
    <n v="33"/>
    <n v="33"/>
    <n v="35"/>
    <n v="80"/>
    <n v="80"/>
    <n v="31"/>
    <n v="36"/>
    <n v="66"/>
    <n v="32"/>
    <n v="116"/>
    <m/>
    <n v="70"/>
    <n v="32"/>
    <m/>
    <m/>
    <m/>
    <m/>
    <m/>
    <n v="10"/>
  </r>
  <r>
    <x v="3"/>
    <x v="0"/>
    <x v="1"/>
    <x v="0"/>
    <x v="2"/>
    <n v="754"/>
    <n v="233"/>
    <n v="111"/>
    <s v="-"/>
    <n v="110"/>
    <s v="-"/>
    <s v="-"/>
    <s v="-"/>
    <s v="-"/>
    <s v="-"/>
    <n v="16"/>
    <n v="19"/>
    <n v="13"/>
    <n v="47"/>
    <n v="37"/>
    <n v="10"/>
    <n v="8"/>
    <n v="39"/>
    <n v="13"/>
    <n v="38"/>
    <m/>
    <n v="38"/>
    <n v="17"/>
    <m/>
    <m/>
    <m/>
    <m/>
    <m/>
    <n v="5"/>
  </r>
  <r>
    <x v="3"/>
    <x v="0"/>
    <x v="1"/>
    <x v="0"/>
    <x v="3"/>
    <n v="888"/>
    <n v="257"/>
    <n v="153"/>
    <s v="-"/>
    <n v="125"/>
    <s v="-"/>
    <s v="-"/>
    <s v="-"/>
    <s v="-"/>
    <s v="-"/>
    <n v="17"/>
    <n v="14"/>
    <n v="22"/>
    <n v="33"/>
    <n v="43"/>
    <n v="21"/>
    <n v="28"/>
    <n v="27"/>
    <n v="19"/>
    <n v="78"/>
    <m/>
    <n v="32"/>
    <n v="15"/>
    <m/>
    <m/>
    <m/>
    <m/>
    <m/>
    <n v="4"/>
  </r>
  <r>
    <x v="3"/>
    <x v="0"/>
    <x v="2"/>
    <x v="0"/>
    <x v="0"/>
    <n v="1108"/>
    <n v="356"/>
    <n v="179"/>
    <s v="-"/>
    <n v="225"/>
    <s v="-"/>
    <s v="-"/>
    <s v="-"/>
    <s v="-"/>
    <s v="-"/>
    <n v="27"/>
    <n v="35"/>
    <n v="33"/>
    <n v="34"/>
    <n v="26"/>
    <n v="24"/>
    <n v="30"/>
    <n v="20"/>
    <n v="31"/>
    <n v="25"/>
    <m/>
    <n v="13"/>
    <n v="19"/>
    <m/>
    <m/>
    <m/>
    <m/>
    <m/>
    <n v="31"/>
  </r>
  <r>
    <x v="3"/>
    <x v="0"/>
    <x v="2"/>
    <x v="0"/>
    <x v="1"/>
    <n v="20005"/>
    <n v="10045"/>
    <n v="1989"/>
    <s v="-"/>
    <n v="3695"/>
    <s v="-"/>
    <s v="-"/>
    <s v="-"/>
    <s v="-"/>
    <s v="-"/>
    <n v="270"/>
    <n v="385"/>
    <n v="549"/>
    <n v="351"/>
    <n v="217"/>
    <n v="249"/>
    <n v="457"/>
    <n v="220"/>
    <n v="338"/>
    <n v="211"/>
    <m/>
    <n v="140"/>
    <n v="359"/>
    <m/>
    <m/>
    <m/>
    <m/>
    <m/>
    <n v="530"/>
  </r>
  <r>
    <x v="3"/>
    <x v="0"/>
    <x v="2"/>
    <x v="0"/>
    <x v="2"/>
    <n v="13211"/>
    <n v="7452"/>
    <n v="1260"/>
    <s v="-"/>
    <n v="2026"/>
    <s v="-"/>
    <s v="-"/>
    <s v="-"/>
    <s v="-"/>
    <s v="-"/>
    <n v="114"/>
    <n v="293"/>
    <n v="275"/>
    <n v="207"/>
    <n v="76"/>
    <n v="167"/>
    <n v="337"/>
    <n v="99"/>
    <n v="195"/>
    <n v="91"/>
    <m/>
    <n v="66"/>
    <n v="143"/>
    <m/>
    <m/>
    <m/>
    <m/>
    <m/>
    <n v="410"/>
  </r>
  <r>
    <x v="3"/>
    <x v="0"/>
    <x v="2"/>
    <x v="0"/>
    <x v="3"/>
    <n v="6776"/>
    <n v="2593"/>
    <n v="729"/>
    <s v="-"/>
    <n v="1669"/>
    <s v="-"/>
    <s v="-"/>
    <s v="-"/>
    <s v="-"/>
    <s v="-"/>
    <n v="156"/>
    <n v="92"/>
    <n v="274"/>
    <n v="144"/>
    <n v="141"/>
    <n v="82"/>
    <n v="120"/>
    <n v="121"/>
    <n v="143"/>
    <n v="120"/>
    <m/>
    <n v="74"/>
    <n v="216"/>
    <m/>
    <m/>
    <m/>
    <m/>
    <m/>
    <n v="102"/>
  </r>
  <r>
    <x v="3"/>
    <x v="0"/>
    <x v="2"/>
    <x v="1"/>
    <x v="0"/>
    <n v="1030"/>
    <n v="322"/>
    <n v="176"/>
    <s v="-"/>
    <n v="206"/>
    <s v="-"/>
    <s v="-"/>
    <s v="-"/>
    <s v="-"/>
    <s v="-"/>
    <n v="24"/>
    <n v="31"/>
    <n v="32"/>
    <n v="32"/>
    <n v="24"/>
    <n v="24"/>
    <n v="29"/>
    <n v="18"/>
    <n v="30"/>
    <n v="25"/>
    <m/>
    <n v="11"/>
    <n v="18"/>
    <m/>
    <m/>
    <m/>
    <m/>
    <m/>
    <n v="28"/>
  </r>
  <r>
    <x v="3"/>
    <x v="0"/>
    <x v="2"/>
    <x v="1"/>
    <x v="1"/>
    <n v="18358"/>
    <n v="9239"/>
    <n v="1817"/>
    <s v="-"/>
    <n v="3247"/>
    <s v="-"/>
    <s v="-"/>
    <s v="-"/>
    <s v="-"/>
    <s v="-"/>
    <n v="233"/>
    <n v="354"/>
    <n v="542"/>
    <n v="331"/>
    <n v="203"/>
    <n v="249"/>
    <n v="450"/>
    <n v="183"/>
    <n v="327"/>
    <n v="211"/>
    <m/>
    <n v="106"/>
    <n v="353"/>
    <m/>
    <m/>
    <m/>
    <m/>
    <m/>
    <n v="513"/>
  </r>
  <r>
    <x v="3"/>
    <x v="0"/>
    <x v="2"/>
    <x v="1"/>
    <x v="2"/>
    <n v="12675"/>
    <n v="7170"/>
    <n v="1224"/>
    <s v="-"/>
    <n v="1895"/>
    <s v="-"/>
    <s v="-"/>
    <s v="-"/>
    <s v="-"/>
    <s v="-"/>
    <n v="107"/>
    <n v="272"/>
    <n v="274"/>
    <n v="201"/>
    <n v="69"/>
    <n v="167"/>
    <n v="335"/>
    <n v="87"/>
    <n v="192"/>
    <n v="91"/>
    <m/>
    <n v="51"/>
    <n v="140"/>
    <m/>
    <m/>
    <m/>
    <m/>
    <m/>
    <n v="400"/>
  </r>
  <r>
    <x v="3"/>
    <x v="0"/>
    <x v="2"/>
    <x v="1"/>
    <x v="3"/>
    <n v="5665"/>
    <n v="2069"/>
    <n v="593"/>
    <s v="-"/>
    <n v="1352"/>
    <s v="-"/>
    <s v="-"/>
    <s v="-"/>
    <s v="-"/>
    <s v="-"/>
    <n v="126"/>
    <n v="82"/>
    <n v="268"/>
    <n v="130"/>
    <n v="134"/>
    <n v="82"/>
    <n v="115"/>
    <n v="96"/>
    <n v="135"/>
    <n v="120"/>
    <m/>
    <n v="55"/>
    <n v="213"/>
    <m/>
    <m/>
    <m/>
    <m/>
    <m/>
    <n v="95"/>
  </r>
  <r>
    <x v="3"/>
    <x v="0"/>
    <x v="2"/>
    <x v="2"/>
    <x v="0"/>
    <n v="78"/>
    <n v="34"/>
    <n v="3"/>
    <s v="-"/>
    <n v="19"/>
    <s v="-"/>
    <s v="-"/>
    <s v="-"/>
    <s v="-"/>
    <s v="-"/>
    <n v="3"/>
    <n v="4"/>
    <n v="1"/>
    <n v="2"/>
    <n v="2"/>
    <s v="-"/>
    <n v="1"/>
    <n v="2"/>
    <n v="1"/>
    <s v="-"/>
    <m/>
    <n v="2"/>
    <n v="1"/>
    <m/>
    <m/>
    <m/>
    <m/>
    <m/>
    <n v="3"/>
  </r>
  <r>
    <x v="3"/>
    <x v="0"/>
    <x v="2"/>
    <x v="2"/>
    <x v="1"/>
    <n v="1647"/>
    <n v="806"/>
    <n v="172"/>
    <s v="-"/>
    <n v="448"/>
    <s v="-"/>
    <s v="-"/>
    <s v="-"/>
    <s v="-"/>
    <s v="-"/>
    <n v="37"/>
    <n v="31"/>
    <n v="7"/>
    <n v="20"/>
    <n v="14"/>
    <s v="-"/>
    <n v="7"/>
    <n v="37"/>
    <n v="11"/>
    <s v="-"/>
    <m/>
    <n v="34"/>
    <n v="6"/>
    <m/>
    <m/>
    <m/>
    <m/>
    <m/>
    <n v="17"/>
  </r>
  <r>
    <x v="3"/>
    <x v="0"/>
    <x v="2"/>
    <x v="2"/>
    <x v="2"/>
    <n v="536"/>
    <n v="282"/>
    <n v="36"/>
    <s v="-"/>
    <n v="131"/>
    <s v="-"/>
    <s v="-"/>
    <s v="-"/>
    <s v="-"/>
    <s v="-"/>
    <n v="7"/>
    <n v="21"/>
    <n v="1"/>
    <n v="6"/>
    <n v="7"/>
    <s v="-"/>
    <n v="2"/>
    <n v="12"/>
    <n v="3"/>
    <s v="-"/>
    <m/>
    <n v="15"/>
    <n v="3"/>
    <m/>
    <m/>
    <m/>
    <m/>
    <m/>
    <n v="10"/>
  </r>
  <r>
    <x v="3"/>
    <x v="0"/>
    <x v="2"/>
    <x v="2"/>
    <x v="3"/>
    <n v="1111"/>
    <n v="524"/>
    <n v="136"/>
    <s v="-"/>
    <n v="317"/>
    <s v="-"/>
    <s v="-"/>
    <s v="-"/>
    <s v="-"/>
    <s v="-"/>
    <n v="30"/>
    <n v="10"/>
    <n v="6"/>
    <n v="14"/>
    <n v="7"/>
    <s v="-"/>
    <n v="5"/>
    <n v="25"/>
    <n v="8"/>
    <s v="-"/>
    <m/>
    <n v="19"/>
    <n v="3"/>
    <m/>
    <m/>
    <m/>
    <m/>
    <m/>
    <n v="7"/>
  </r>
  <r>
    <x v="3"/>
    <x v="0"/>
    <x v="3"/>
    <x v="0"/>
    <x v="0"/>
    <n v="11"/>
    <n v="1"/>
    <n v="2"/>
    <s v="-"/>
    <n v="2"/>
    <s v="-"/>
    <s v="-"/>
    <s v="-"/>
    <s v="-"/>
    <s v="-"/>
    <n v="0"/>
    <n v="0"/>
    <n v="0"/>
    <n v="0"/>
    <n v="2"/>
    <n v="2"/>
    <n v="0"/>
    <n v="1"/>
    <n v="0"/>
    <n v="1"/>
    <m/>
    <n v="0"/>
    <n v="0"/>
    <m/>
    <m/>
    <m/>
    <m/>
    <m/>
    <n v="0"/>
  </r>
  <r>
    <x v="3"/>
    <x v="0"/>
    <x v="3"/>
    <x v="0"/>
    <x v="1"/>
    <n v="48"/>
    <n v="1"/>
    <n v="4"/>
    <s v="-"/>
    <n v="8"/>
    <s v="-"/>
    <s v="-"/>
    <s v="-"/>
    <s v="-"/>
    <s v="-"/>
    <n v="0"/>
    <n v="0"/>
    <n v="0"/>
    <n v="0"/>
    <n v="10"/>
    <n v="14"/>
    <n v="0"/>
    <n v="8"/>
    <n v="0"/>
    <n v="3"/>
    <m/>
    <n v="0"/>
    <n v="0"/>
    <m/>
    <m/>
    <m/>
    <m/>
    <m/>
    <n v="0"/>
  </r>
  <r>
    <x v="3"/>
    <x v="0"/>
    <x v="3"/>
    <x v="0"/>
    <x v="2"/>
    <n v="5"/>
    <n v="0"/>
    <n v="0"/>
    <s v="-"/>
    <n v="0"/>
    <s v="-"/>
    <s v="-"/>
    <s v="-"/>
    <s v="-"/>
    <s v="-"/>
    <n v="0"/>
    <n v="0"/>
    <n v="0"/>
    <n v="0"/>
    <n v="2"/>
    <n v="1"/>
    <n v="0"/>
    <n v="1"/>
    <n v="0"/>
    <n v="1"/>
    <m/>
    <n v="0"/>
    <n v="0"/>
    <m/>
    <m/>
    <m/>
    <m/>
    <m/>
    <n v="0"/>
  </r>
  <r>
    <x v="3"/>
    <x v="0"/>
    <x v="3"/>
    <x v="0"/>
    <x v="3"/>
    <n v="43"/>
    <n v="1"/>
    <n v="4"/>
    <s v="-"/>
    <n v="8"/>
    <s v="-"/>
    <s v="-"/>
    <s v="-"/>
    <s v="-"/>
    <s v="-"/>
    <n v="0"/>
    <n v="0"/>
    <n v="0"/>
    <n v="0"/>
    <n v="8"/>
    <n v="13"/>
    <n v="0"/>
    <n v="7"/>
    <n v="0"/>
    <n v="2"/>
    <m/>
    <n v="0"/>
    <n v="0"/>
    <m/>
    <m/>
    <m/>
    <m/>
    <m/>
    <n v="0"/>
  </r>
  <r>
    <x v="3"/>
    <x v="1"/>
    <x v="0"/>
    <x v="0"/>
    <x v="0"/>
    <n v="2"/>
    <n v="1"/>
    <n v="1"/>
    <s v="-"/>
    <n v="0"/>
    <s v="-"/>
    <s v="-"/>
    <s v="-"/>
    <s v="-"/>
    <s v="-"/>
    <n v="0"/>
    <n v="0"/>
    <n v="0"/>
    <n v="0"/>
    <n v="0"/>
    <n v="0"/>
    <n v="0"/>
    <n v="0"/>
    <n v="0"/>
    <n v="0"/>
    <m/>
    <n v="0"/>
    <n v="0"/>
    <m/>
    <m/>
    <m/>
    <m/>
    <m/>
    <n v="0"/>
  </r>
  <r>
    <x v="3"/>
    <x v="1"/>
    <x v="0"/>
    <x v="0"/>
    <x v="1"/>
    <n v="8"/>
    <n v="3"/>
    <n v="5"/>
    <s v="-"/>
    <n v="0"/>
    <s v="-"/>
    <s v="-"/>
    <s v="-"/>
    <s v="-"/>
    <s v="-"/>
    <n v="0"/>
    <n v="0"/>
    <n v="0"/>
    <n v="0"/>
    <n v="0"/>
    <n v="0"/>
    <n v="0"/>
    <n v="0"/>
    <n v="0"/>
    <n v="0"/>
    <m/>
    <n v="0"/>
    <n v="0"/>
    <m/>
    <m/>
    <m/>
    <m/>
    <m/>
    <n v="0"/>
  </r>
  <r>
    <x v="3"/>
    <x v="1"/>
    <x v="0"/>
    <x v="0"/>
    <x v="2"/>
    <n v="4"/>
    <n v="2"/>
    <n v="2"/>
    <s v="-"/>
    <n v="0"/>
    <s v="-"/>
    <s v="-"/>
    <s v="-"/>
    <s v="-"/>
    <s v="-"/>
    <n v="0"/>
    <n v="0"/>
    <n v="0"/>
    <n v="0"/>
    <n v="0"/>
    <n v="0"/>
    <n v="0"/>
    <n v="0"/>
    <n v="0"/>
    <n v="0"/>
    <m/>
    <n v="0"/>
    <n v="0"/>
    <m/>
    <m/>
    <m/>
    <m/>
    <m/>
    <n v="0"/>
  </r>
  <r>
    <x v="3"/>
    <x v="1"/>
    <x v="0"/>
    <x v="0"/>
    <x v="3"/>
    <n v="4"/>
    <n v="1"/>
    <n v="3"/>
    <s v="-"/>
    <n v="0"/>
    <s v="-"/>
    <s v="-"/>
    <s v="-"/>
    <s v="-"/>
    <s v="-"/>
    <n v="0"/>
    <n v="0"/>
    <n v="0"/>
    <n v="0"/>
    <n v="0"/>
    <n v="0"/>
    <n v="0"/>
    <n v="0"/>
    <n v="0"/>
    <n v="0"/>
    <m/>
    <n v="0"/>
    <n v="0"/>
    <m/>
    <m/>
    <m/>
    <m/>
    <m/>
    <n v="0"/>
  </r>
  <r>
    <x v="3"/>
    <x v="1"/>
    <x v="1"/>
    <x v="0"/>
    <x v="0"/>
    <n v="0"/>
    <n v="0"/>
    <n v="0"/>
    <s v="-"/>
    <n v="0"/>
    <s v="-"/>
    <s v="-"/>
    <s v="-"/>
    <s v="-"/>
    <s v="-"/>
    <n v="0"/>
    <n v="0"/>
    <n v="0"/>
    <n v="0"/>
    <n v="0"/>
    <n v="0"/>
    <n v="0"/>
    <n v="0"/>
    <n v="0"/>
    <n v="0"/>
    <m/>
    <n v="0"/>
    <n v="0"/>
    <m/>
    <m/>
    <m/>
    <m/>
    <m/>
    <n v="0"/>
  </r>
  <r>
    <x v="3"/>
    <x v="1"/>
    <x v="1"/>
    <x v="0"/>
    <x v="1"/>
    <n v="0"/>
    <n v="0"/>
    <n v="0"/>
    <s v="-"/>
    <n v="0"/>
    <s v="-"/>
    <s v="-"/>
    <s v="-"/>
    <s v="-"/>
    <s v="-"/>
    <n v="0"/>
    <n v="0"/>
    <n v="0"/>
    <n v="0"/>
    <n v="0"/>
    <n v="0"/>
    <n v="0"/>
    <n v="0"/>
    <n v="0"/>
    <n v="0"/>
    <m/>
    <n v="0"/>
    <n v="0"/>
    <m/>
    <m/>
    <m/>
    <m/>
    <m/>
    <n v="0"/>
  </r>
  <r>
    <x v="3"/>
    <x v="1"/>
    <x v="1"/>
    <x v="0"/>
    <x v="2"/>
    <n v="0"/>
    <n v="0"/>
    <n v="0"/>
    <s v="-"/>
    <n v="0"/>
    <s v="-"/>
    <s v="-"/>
    <s v="-"/>
    <s v="-"/>
    <s v="-"/>
    <n v="0"/>
    <n v="0"/>
    <n v="0"/>
    <n v="0"/>
    <n v="0"/>
    <n v="0"/>
    <n v="0"/>
    <n v="0"/>
    <n v="0"/>
    <n v="0"/>
    <m/>
    <n v="0"/>
    <n v="0"/>
    <m/>
    <m/>
    <m/>
    <m/>
    <m/>
    <n v="0"/>
  </r>
  <r>
    <x v="3"/>
    <x v="1"/>
    <x v="1"/>
    <x v="0"/>
    <x v="3"/>
    <n v="0"/>
    <n v="0"/>
    <n v="0"/>
    <s v="-"/>
    <n v="0"/>
    <s v="-"/>
    <s v="-"/>
    <s v="-"/>
    <s v="-"/>
    <s v="-"/>
    <n v="0"/>
    <n v="0"/>
    <n v="0"/>
    <n v="0"/>
    <n v="0"/>
    <n v="0"/>
    <n v="0"/>
    <n v="0"/>
    <n v="0"/>
    <n v="0"/>
    <m/>
    <n v="0"/>
    <n v="0"/>
    <m/>
    <m/>
    <m/>
    <m/>
    <m/>
    <n v="0"/>
  </r>
  <r>
    <x v="3"/>
    <x v="1"/>
    <x v="2"/>
    <x v="0"/>
    <x v="0"/>
    <n v="2"/>
    <n v="1"/>
    <n v="1"/>
    <s v="-"/>
    <n v="0"/>
    <s v="-"/>
    <s v="-"/>
    <s v="-"/>
    <s v="-"/>
    <s v="-"/>
    <n v="0"/>
    <n v="0"/>
    <n v="0"/>
    <n v="0"/>
    <n v="0"/>
    <n v="0"/>
    <n v="0"/>
    <n v="0"/>
    <n v="0"/>
    <n v="0"/>
    <m/>
    <n v="0"/>
    <n v="0"/>
    <m/>
    <m/>
    <m/>
    <m/>
    <m/>
    <n v="0"/>
  </r>
  <r>
    <x v="3"/>
    <x v="1"/>
    <x v="2"/>
    <x v="0"/>
    <x v="1"/>
    <n v="8"/>
    <n v="3"/>
    <n v="5"/>
    <s v="-"/>
    <n v="0"/>
    <s v="-"/>
    <s v="-"/>
    <s v="-"/>
    <s v="-"/>
    <s v="-"/>
    <n v="0"/>
    <n v="0"/>
    <n v="0"/>
    <n v="0"/>
    <n v="0"/>
    <n v="0"/>
    <n v="0"/>
    <n v="0"/>
    <n v="0"/>
    <n v="0"/>
    <m/>
    <n v="0"/>
    <n v="0"/>
    <m/>
    <m/>
    <m/>
    <m/>
    <m/>
    <n v="0"/>
  </r>
  <r>
    <x v="3"/>
    <x v="1"/>
    <x v="2"/>
    <x v="0"/>
    <x v="2"/>
    <n v="4"/>
    <n v="2"/>
    <n v="2"/>
    <s v="-"/>
    <n v="0"/>
    <s v="-"/>
    <s v="-"/>
    <s v="-"/>
    <s v="-"/>
    <s v="-"/>
    <n v="0"/>
    <n v="0"/>
    <n v="0"/>
    <n v="0"/>
    <n v="0"/>
    <n v="0"/>
    <n v="0"/>
    <n v="0"/>
    <n v="0"/>
    <n v="0"/>
    <m/>
    <n v="0"/>
    <n v="0"/>
    <m/>
    <m/>
    <m/>
    <m/>
    <m/>
    <n v="0"/>
  </r>
  <r>
    <x v="3"/>
    <x v="1"/>
    <x v="2"/>
    <x v="0"/>
    <x v="3"/>
    <n v="4"/>
    <n v="1"/>
    <n v="3"/>
    <s v="-"/>
    <n v="0"/>
    <s v="-"/>
    <s v="-"/>
    <s v="-"/>
    <s v="-"/>
    <s v="-"/>
    <n v="0"/>
    <n v="0"/>
    <n v="0"/>
    <n v="0"/>
    <n v="0"/>
    <n v="0"/>
    <n v="0"/>
    <n v="0"/>
    <n v="0"/>
    <n v="0"/>
    <m/>
    <n v="0"/>
    <n v="0"/>
    <m/>
    <m/>
    <m/>
    <m/>
    <m/>
    <n v="0"/>
  </r>
  <r>
    <x v="3"/>
    <x v="1"/>
    <x v="2"/>
    <x v="1"/>
    <x v="0"/>
    <n v="2"/>
    <n v="1"/>
    <n v="1"/>
    <s v="-"/>
    <n v="0"/>
    <s v="-"/>
    <s v="-"/>
    <s v="-"/>
    <s v="-"/>
    <s v="-"/>
    <n v="0"/>
    <n v="0"/>
    <n v="0"/>
    <n v="0"/>
    <n v="0"/>
    <n v="0"/>
    <n v="0"/>
    <n v="0"/>
    <n v="0"/>
    <n v="0"/>
    <m/>
    <n v="0"/>
    <n v="0"/>
    <m/>
    <m/>
    <m/>
    <m/>
    <m/>
    <n v="0"/>
  </r>
  <r>
    <x v="3"/>
    <x v="1"/>
    <x v="2"/>
    <x v="1"/>
    <x v="1"/>
    <n v="8"/>
    <n v="3"/>
    <n v="5"/>
    <s v="-"/>
    <n v="0"/>
    <s v="-"/>
    <s v="-"/>
    <s v="-"/>
    <s v="-"/>
    <s v="-"/>
    <n v="0"/>
    <n v="0"/>
    <n v="0"/>
    <n v="0"/>
    <n v="0"/>
    <n v="0"/>
    <n v="0"/>
    <n v="0"/>
    <n v="0"/>
    <n v="0"/>
    <m/>
    <n v="0"/>
    <n v="0"/>
    <m/>
    <m/>
    <m/>
    <m/>
    <m/>
    <n v="0"/>
  </r>
  <r>
    <x v="3"/>
    <x v="1"/>
    <x v="2"/>
    <x v="1"/>
    <x v="2"/>
    <n v="4"/>
    <n v="2"/>
    <n v="2"/>
    <s v="-"/>
    <n v="0"/>
    <s v="-"/>
    <s v="-"/>
    <s v="-"/>
    <s v="-"/>
    <s v="-"/>
    <n v="0"/>
    <n v="0"/>
    <n v="0"/>
    <n v="0"/>
    <n v="0"/>
    <n v="0"/>
    <n v="0"/>
    <n v="0"/>
    <n v="0"/>
    <n v="0"/>
    <m/>
    <n v="0"/>
    <n v="0"/>
    <m/>
    <m/>
    <m/>
    <m/>
    <m/>
    <n v="0"/>
  </r>
  <r>
    <x v="3"/>
    <x v="1"/>
    <x v="2"/>
    <x v="1"/>
    <x v="3"/>
    <n v="4"/>
    <n v="1"/>
    <n v="3"/>
    <s v="-"/>
    <n v="0"/>
    <s v="-"/>
    <s v="-"/>
    <s v="-"/>
    <s v="-"/>
    <s v="-"/>
    <n v="0"/>
    <n v="0"/>
    <n v="0"/>
    <n v="0"/>
    <n v="0"/>
    <n v="0"/>
    <n v="0"/>
    <n v="0"/>
    <n v="0"/>
    <n v="0"/>
    <m/>
    <n v="0"/>
    <n v="0"/>
    <m/>
    <m/>
    <m/>
    <m/>
    <m/>
    <n v="0"/>
  </r>
  <r>
    <x v="3"/>
    <x v="1"/>
    <x v="2"/>
    <x v="2"/>
    <x v="0"/>
    <n v="0"/>
    <n v="0"/>
    <n v="0"/>
    <s v="-"/>
    <n v="0"/>
    <s v="-"/>
    <s v="-"/>
    <s v="-"/>
    <s v="-"/>
    <s v="-"/>
    <n v="0"/>
    <n v="0"/>
    <n v="0"/>
    <n v="0"/>
    <n v="0"/>
    <n v="0"/>
    <n v="0"/>
    <n v="0"/>
    <n v="0"/>
    <n v="0"/>
    <m/>
    <n v="0"/>
    <n v="0"/>
    <m/>
    <m/>
    <m/>
    <m/>
    <m/>
    <n v="0"/>
  </r>
  <r>
    <x v="3"/>
    <x v="1"/>
    <x v="2"/>
    <x v="2"/>
    <x v="1"/>
    <n v="0"/>
    <n v="0"/>
    <n v="0"/>
    <s v="-"/>
    <n v="0"/>
    <s v="-"/>
    <s v="-"/>
    <s v="-"/>
    <s v="-"/>
    <s v="-"/>
    <n v="0"/>
    <n v="0"/>
    <n v="0"/>
    <n v="0"/>
    <n v="0"/>
    <n v="0"/>
    <n v="0"/>
    <n v="0"/>
    <n v="0"/>
    <n v="0"/>
    <m/>
    <n v="0"/>
    <n v="0"/>
    <m/>
    <m/>
    <m/>
    <m/>
    <m/>
    <n v="0"/>
  </r>
  <r>
    <x v="3"/>
    <x v="1"/>
    <x v="2"/>
    <x v="2"/>
    <x v="2"/>
    <n v="0"/>
    <n v="0"/>
    <n v="0"/>
    <s v="-"/>
    <n v="0"/>
    <s v="-"/>
    <s v="-"/>
    <s v="-"/>
    <s v="-"/>
    <s v="-"/>
    <n v="0"/>
    <n v="0"/>
    <n v="0"/>
    <n v="0"/>
    <n v="0"/>
    <n v="0"/>
    <n v="0"/>
    <n v="0"/>
    <n v="0"/>
    <n v="0"/>
    <m/>
    <n v="0"/>
    <n v="0"/>
    <m/>
    <m/>
    <m/>
    <m/>
    <m/>
    <n v="0"/>
  </r>
  <r>
    <x v="3"/>
    <x v="1"/>
    <x v="2"/>
    <x v="2"/>
    <x v="3"/>
    <n v="0"/>
    <n v="0"/>
    <n v="0"/>
    <s v="-"/>
    <n v="0"/>
    <s v="-"/>
    <s v="-"/>
    <s v="-"/>
    <s v="-"/>
    <s v="-"/>
    <n v="0"/>
    <n v="0"/>
    <n v="0"/>
    <n v="0"/>
    <n v="0"/>
    <n v="0"/>
    <n v="0"/>
    <n v="0"/>
    <n v="0"/>
    <n v="0"/>
    <m/>
    <n v="0"/>
    <n v="0"/>
    <m/>
    <m/>
    <m/>
    <m/>
    <m/>
    <n v="0"/>
  </r>
  <r>
    <x v="3"/>
    <x v="1"/>
    <x v="3"/>
    <x v="0"/>
    <x v="0"/>
    <n v="0"/>
    <n v="0"/>
    <n v="0"/>
    <s v="-"/>
    <n v="0"/>
    <s v="-"/>
    <s v="-"/>
    <s v="-"/>
    <s v="-"/>
    <s v="-"/>
    <n v="0"/>
    <n v="0"/>
    <n v="0"/>
    <n v="0"/>
    <n v="0"/>
    <n v="0"/>
    <n v="0"/>
    <n v="0"/>
    <n v="0"/>
    <n v="0"/>
    <m/>
    <n v="0"/>
    <n v="0"/>
    <m/>
    <m/>
    <m/>
    <m/>
    <m/>
    <n v="0"/>
  </r>
  <r>
    <x v="3"/>
    <x v="1"/>
    <x v="3"/>
    <x v="0"/>
    <x v="1"/>
    <n v="0"/>
    <n v="0"/>
    <n v="0"/>
    <s v="-"/>
    <n v="0"/>
    <s v="-"/>
    <s v="-"/>
    <s v="-"/>
    <s v="-"/>
    <s v="-"/>
    <n v="0"/>
    <n v="0"/>
    <n v="0"/>
    <n v="0"/>
    <n v="0"/>
    <n v="0"/>
    <n v="0"/>
    <n v="0"/>
    <n v="0"/>
    <n v="0"/>
    <m/>
    <n v="0"/>
    <n v="0"/>
    <m/>
    <m/>
    <m/>
    <m/>
    <m/>
    <n v="0"/>
  </r>
  <r>
    <x v="3"/>
    <x v="1"/>
    <x v="3"/>
    <x v="0"/>
    <x v="2"/>
    <n v="0"/>
    <n v="0"/>
    <n v="0"/>
    <s v="-"/>
    <n v="0"/>
    <s v="-"/>
    <s v="-"/>
    <s v="-"/>
    <s v="-"/>
    <s v="-"/>
    <n v="0"/>
    <n v="0"/>
    <n v="0"/>
    <n v="0"/>
    <n v="0"/>
    <n v="0"/>
    <n v="0"/>
    <n v="0"/>
    <n v="0"/>
    <n v="0"/>
    <m/>
    <n v="0"/>
    <n v="0"/>
    <m/>
    <m/>
    <m/>
    <m/>
    <m/>
    <n v="0"/>
  </r>
  <r>
    <x v="3"/>
    <x v="1"/>
    <x v="3"/>
    <x v="0"/>
    <x v="3"/>
    <n v="0"/>
    <n v="0"/>
    <n v="0"/>
    <s v="-"/>
    <n v="0"/>
    <s v="-"/>
    <s v="-"/>
    <s v="-"/>
    <s v="-"/>
    <s v="-"/>
    <n v="0"/>
    <n v="0"/>
    <n v="0"/>
    <n v="0"/>
    <n v="0"/>
    <n v="0"/>
    <n v="0"/>
    <n v="0"/>
    <n v="0"/>
    <n v="0"/>
    <m/>
    <n v="0"/>
    <n v="0"/>
    <m/>
    <m/>
    <m/>
    <m/>
    <m/>
    <n v="0"/>
  </r>
  <r>
    <x v="3"/>
    <x v="2"/>
    <x v="0"/>
    <x v="0"/>
    <x v="0"/>
    <n v="0"/>
    <n v="0"/>
    <n v="0"/>
    <s v="-"/>
    <n v="0"/>
    <s v="-"/>
    <s v="-"/>
    <s v="-"/>
    <s v="-"/>
    <s v="-"/>
    <n v="0"/>
    <n v="0"/>
    <n v="0"/>
    <n v="0"/>
    <n v="0"/>
    <n v="0"/>
    <n v="0"/>
    <n v="0"/>
    <n v="0"/>
    <n v="0"/>
    <m/>
    <n v="0"/>
    <n v="0"/>
    <m/>
    <m/>
    <m/>
    <m/>
    <m/>
    <n v="0"/>
  </r>
  <r>
    <x v="3"/>
    <x v="2"/>
    <x v="0"/>
    <x v="0"/>
    <x v="1"/>
    <n v="0"/>
    <n v="0"/>
    <n v="0"/>
    <s v="-"/>
    <n v="0"/>
    <s v="-"/>
    <s v="-"/>
    <s v="-"/>
    <s v="-"/>
    <s v="-"/>
    <n v="0"/>
    <n v="0"/>
    <n v="0"/>
    <n v="0"/>
    <n v="0"/>
    <n v="0"/>
    <n v="0"/>
    <n v="0"/>
    <n v="0"/>
    <n v="0"/>
    <m/>
    <n v="0"/>
    <n v="0"/>
    <m/>
    <m/>
    <m/>
    <m/>
    <m/>
    <n v="0"/>
  </r>
  <r>
    <x v="3"/>
    <x v="2"/>
    <x v="0"/>
    <x v="0"/>
    <x v="2"/>
    <n v="0"/>
    <n v="0"/>
    <n v="0"/>
    <s v="-"/>
    <n v="0"/>
    <s v="-"/>
    <s v="-"/>
    <s v="-"/>
    <s v="-"/>
    <s v="-"/>
    <n v="0"/>
    <n v="0"/>
    <n v="0"/>
    <n v="0"/>
    <n v="0"/>
    <n v="0"/>
    <n v="0"/>
    <n v="0"/>
    <n v="0"/>
    <n v="0"/>
    <m/>
    <n v="0"/>
    <n v="0"/>
    <m/>
    <m/>
    <m/>
    <m/>
    <m/>
    <n v="0"/>
  </r>
  <r>
    <x v="3"/>
    <x v="2"/>
    <x v="0"/>
    <x v="0"/>
    <x v="3"/>
    <n v="0"/>
    <n v="0"/>
    <n v="0"/>
    <s v="-"/>
    <n v="0"/>
    <s v="-"/>
    <s v="-"/>
    <s v="-"/>
    <s v="-"/>
    <s v="-"/>
    <n v="0"/>
    <n v="0"/>
    <n v="0"/>
    <n v="0"/>
    <n v="0"/>
    <n v="0"/>
    <n v="0"/>
    <n v="0"/>
    <n v="0"/>
    <n v="0"/>
    <m/>
    <n v="0"/>
    <n v="0"/>
    <m/>
    <m/>
    <m/>
    <m/>
    <m/>
    <n v="0"/>
  </r>
  <r>
    <x v="3"/>
    <x v="2"/>
    <x v="1"/>
    <x v="0"/>
    <x v="0"/>
    <n v="0"/>
    <n v="0"/>
    <n v="0"/>
    <s v="-"/>
    <n v="0"/>
    <s v="-"/>
    <s v="-"/>
    <s v="-"/>
    <s v="-"/>
    <s v="-"/>
    <n v="0"/>
    <n v="0"/>
    <n v="0"/>
    <n v="0"/>
    <n v="0"/>
    <n v="0"/>
    <n v="0"/>
    <n v="0"/>
    <n v="0"/>
    <n v="0"/>
    <m/>
    <n v="0"/>
    <n v="0"/>
    <m/>
    <m/>
    <m/>
    <m/>
    <m/>
    <n v="0"/>
  </r>
  <r>
    <x v="3"/>
    <x v="2"/>
    <x v="1"/>
    <x v="0"/>
    <x v="1"/>
    <n v="0"/>
    <n v="0"/>
    <n v="0"/>
    <s v="-"/>
    <n v="0"/>
    <s v="-"/>
    <s v="-"/>
    <s v="-"/>
    <s v="-"/>
    <s v="-"/>
    <n v="0"/>
    <n v="0"/>
    <n v="0"/>
    <n v="0"/>
    <n v="0"/>
    <n v="0"/>
    <n v="0"/>
    <n v="0"/>
    <n v="0"/>
    <n v="0"/>
    <m/>
    <n v="0"/>
    <n v="0"/>
    <m/>
    <m/>
    <m/>
    <m/>
    <m/>
    <n v="0"/>
  </r>
  <r>
    <x v="3"/>
    <x v="2"/>
    <x v="1"/>
    <x v="0"/>
    <x v="2"/>
    <n v="0"/>
    <n v="0"/>
    <n v="0"/>
    <s v="-"/>
    <n v="0"/>
    <s v="-"/>
    <s v="-"/>
    <s v="-"/>
    <s v="-"/>
    <s v="-"/>
    <n v="0"/>
    <n v="0"/>
    <n v="0"/>
    <n v="0"/>
    <n v="0"/>
    <n v="0"/>
    <n v="0"/>
    <n v="0"/>
    <n v="0"/>
    <n v="0"/>
    <m/>
    <n v="0"/>
    <n v="0"/>
    <m/>
    <m/>
    <m/>
    <m/>
    <m/>
    <n v="0"/>
  </r>
  <r>
    <x v="3"/>
    <x v="2"/>
    <x v="1"/>
    <x v="0"/>
    <x v="3"/>
    <n v="0"/>
    <n v="0"/>
    <n v="0"/>
    <s v="-"/>
    <n v="0"/>
    <s v="-"/>
    <s v="-"/>
    <s v="-"/>
    <s v="-"/>
    <s v="-"/>
    <n v="0"/>
    <n v="0"/>
    <n v="0"/>
    <n v="0"/>
    <n v="0"/>
    <n v="0"/>
    <n v="0"/>
    <n v="0"/>
    <n v="0"/>
    <n v="0"/>
    <m/>
    <n v="0"/>
    <n v="0"/>
    <m/>
    <m/>
    <m/>
    <m/>
    <m/>
    <n v="0"/>
  </r>
  <r>
    <x v="3"/>
    <x v="2"/>
    <x v="2"/>
    <x v="0"/>
    <x v="0"/>
    <n v="0"/>
    <n v="0"/>
    <n v="0"/>
    <s v="-"/>
    <n v="0"/>
    <s v="-"/>
    <s v="-"/>
    <s v="-"/>
    <s v="-"/>
    <s v="-"/>
    <n v="0"/>
    <n v="0"/>
    <n v="0"/>
    <n v="0"/>
    <n v="0"/>
    <n v="0"/>
    <n v="0"/>
    <n v="0"/>
    <n v="0"/>
    <n v="0"/>
    <m/>
    <n v="0"/>
    <n v="0"/>
    <m/>
    <m/>
    <m/>
    <m/>
    <m/>
    <n v="0"/>
  </r>
  <r>
    <x v="3"/>
    <x v="2"/>
    <x v="2"/>
    <x v="0"/>
    <x v="1"/>
    <n v="0"/>
    <n v="0"/>
    <n v="0"/>
    <s v="-"/>
    <n v="0"/>
    <s v="-"/>
    <s v="-"/>
    <s v="-"/>
    <s v="-"/>
    <s v="-"/>
    <n v="0"/>
    <n v="0"/>
    <n v="0"/>
    <n v="0"/>
    <n v="0"/>
    <n v="0"/>
    <n v="0"/>
    <n v="0"/>
    <n v="0"/>
    <n v="0"/>
    <m/>
    <n v="0"/>
    <n v="0"/>
    <m/>
    <m/>
    <m/>
    <m/>
    <m/>
    <n v="0"/>
  </r>
  <r>
    <x v="3"/>
    <x v="2"/>
    <x v="2"/>
    <x v="0"/>
    <x v="2"/>
    <n v="0"/>
    <n v="0"/>
    <n v="0"/>
    <s v="-"/>
    <n v="0"/>
    <s v="-"/>
    <s v="-"/>
    <s v="-"/>
    <s v="-"/>
    <s v="-"/>
    <n v="0"/>
    <n v="0"/>
    <n v="0"/>
    <n v="0"/>
    <n v="0"/>
    <n v="0"/>
    <n v="0"/>
    <n v="0"/>
    <n v="0"/>
    <n v="0"/>
    <m/>
    <n v="0"/>
    <n v="0"/>
    <m/>
    <m/>
    <m/>
    <m/>
    <m/>
    <n v="0"/>
  </r>
  <r>
    <x v="3"/>
    <x v="2"/>
    <x v="2"/>
    <x v="0"/>
    <x v="3"/>
    <n v="0"/>
    <n v="0"/>
    <n v="0"/>
    <s v="-"/>
    <n v="0"/>
    <s v="-"/>
    <s v="-"/>
    <s v="-"/>
    <s v="-"/>
    <s v="-"/>
    <n v="0"/>
    <n v="0"/>
    <n v="0"/>
    <n v="0"/>
    <n v="0"/>
    <n v="0"/>
    <n v="0"/>
    <n v="0"/>
    <n v="0"/>
    <n v="0"/>
    <m/>
    <n v="0"/>
    <n v="0"/>
    <m/>
    <m/>
    <m/>
    <m/>
    <m/>
    <n v="0"/>
  </r>
  <r>
    <x v="3"/>
    <x v="2"/>
    <x v="2"/>
    <x v="1"/>
    <x v="0"/>
    <n v="0"/>
    <n v="0"/>
    <n v="0"/>
    <s v="-"/>
    <n v="0"/>
    <s v="-"/>
    <s v="-"/>
    <s v="-"/>
    <s v="-"/>
    <s v="-"/>
    <n v="0"/>
    <n v="0"/>
    <n v="0"/>
    <n v="0"/>
    <n v="0"/>
    <n v="0"/>
    <n v="0"/>
    <n v="0"/>
    <n v="0"/>
    <n v="0"/>
    <m/>
    <n v="0"/>
    <n v="0"/>
    <m/>
    <m/>
    <m/>
    <m/>
    <m/>
    <n v="0"/>
  </r>
  <r>
    <x v="3"/>
    <x v="2"/>
    <x v="2"/>
    <x v="1"/>
    <x v="1"/>
    <n v="0"/>
    <n v="0"/>
    <n v="0"/>
    <s v="-"/>
    <n v="0"/>
    <s v="-"/>
    <s v="-"/>
    <s v="-"/>
    <s v="-"/>
    <s v="-"/>
    <n v="0"/>
    <n v="0"/>
    <n v="0"/>
    <n v="0"/>
    <n v="0"/>
    <n v="0"/>
    <n v="0"/>
    <n v="0"/>
    <n v="0"/>
    <n v="0"/>
    <m/>
    <n v="0"/>
    <n v="0"/>
    <m/>
    <m/>
    <m/>
    <m/>
    <m/>
    <n v="0"/>
  </r>
  <r>
    <x v="3"/>
    <x v="2"/>
    <x v="2"/>
    <x v="1"/>
    <x v="2"/>
    <n v="0"/>
    <n v="0"/>
    <n v="0"/>
    <s v="-"/>
    <n v="0"/>
    <s v="-"/>
    <s v="-"/>
    <s v="-"/>
    <s v="-"/>
    <s v="-"/>
    <n v="0"/>
    <n v="0"/>
    <n v="0"/>
    <n v="0"/>
    <n v="0"/>
    <n v="0"/>
    <n v="0"/>
    <n v="0"/>
    <n v="0"/>
    <n v="0"/>
    <m/>
    <n v="0"/>
    <n v="0"/>
    <m/>
    <m/>
    <m/>
    <m/>
    <m/>
    <n v="0"/>
  </r>
  <r>
    <x v="3"/>
    <x v="2"/>
    <x v="2"/>
    <x v="1"/>
    <x v="3"/>
    <n v="0"/>
    <n v="0"/>
    <n v="0"/>
    <s v="-"/>
    <n v="0"/>
    <s v="-"/>
    <s v="-"/>
    <s v="-"/>
    <s v="-"/>
    <s v="-"/>
    <n v="0"/>
    <n v="0"/>
    <n v="0"/>
    <n v="0"/>
    <n v="0"/>
    <n v="0"/>
    <n v="0"/>
    <n v="0"/>
    <n v="0"/>
    <n v="0"/>
    <m/>
    <n v="0"/>
    <n v="0"/>
    <m/>
    <m/>
    <m/>
    <m/>
    <m/>
    <n v="0"/>
  </r>
  <r>
    <x v="3"/>
    <x v="2"/>
    <x v="2"/>
    <x v="2"/>
    <x v="0"/>
    <n v="0"/>
    <n v="0"/>
    <n v="0"/>
    <s v="-"/>
    <n v="0"/>
    <s v="-"/>
    <s v="-"/>
    <s v="-"/>
    <s v="-"/>
    <s v="-"/>
    <n v="0"/>
    <n v="0"/>
    <n v="0"/>
    <n v="0"/>
    <n v="0"/>
    <n v="0"/>
    <n v="0"/>
    <n v="0"/>
    <n v="0"/>
    <n v="0"/>
    <m/>
    <n v="0"/>
    <n v="0"/>
    <m/>
    <m/>
    <m/>
    <m/>
    <m/>
    <n v="0"/>
  </r>
  <r>
    <x v="3"/>
    <x v="2"/>
    <x v="2"/>
    <x v="2"/>
    <x v="1"/>
    <n v="0"/>
    <n v="0"/>
    <n v="0"/>
    <s v="-"/>
    <n v="0"/>
    <s v="-"/>
    <s v="-"/>
    <s v="-"/>
    <s v="-"/>
    <s v="-"/>
    <n v="0"/>
    <n v="0"/>
    <n v="0"/>
    <n v="0"/>
    <n v="0"/>
    <n v="0"/>
    <n v="0"/>
    <n v="0"/>
    <n v="0"/>
    <n v="0"/>
    <m/>
    <n v="0"/>
    <n v="0"/>
    <m/>
    <m/>
    <m/>
    <m/>
    <m/>
    <n v="0"/>
  </r>
  <r>
    <x v="3"/>
    <x v="2"/>
    <x v="2"/>
    <x v="2"/>
    <x v="2"/>
    <n v="0"/>
    <n v="0"/>
    <n v="0"/>
    <s v="-"/>
    <n v="0"/>
    <s v="-"/>
    <s v="-"/>
    <s v="-"/>
    <s v="-"/>
    <s v="-"/>
    <n v="0"/>
    <n v="0"/>
    <n v="0"/>
    <n v="0"/>
    <n v="0"/>
    <n v="0"/>
    <n v="0"/>
    <n v="0"/>
    <n v="0"/>
    <n v="0"/>
    <m/>
    <n v="0"/>
    <n v="0"/>
    <m/>
    <m/>
    <m/>
    <m/>
    <m/>
    <n v="0"/>
  </r>
  <r>
    <x v="3"/>
    <x v="2"/>
    <x v="2"/>
    <x v="2"/>
    <x v="3"/>
    <n v="0"/>
    <n v="0"/>
    <n v="0"/>
    <s v="-"/>
    <n v="0"/>
    <s v="-"/>
    <s v="-"/>
    <s v="-"/>
    <s v="-"/>
    <s v="-"/>
    <n v="0"/>
    <n v="0"/>
    <n v="0"/>
    <n v="0"/>
    <n v="0"/>
    <n v="0"/>
    <n v="0"/>
    <n v="0"/>
    <n v="0"/>
    <n v="0"/>
    <m/>
    <n v="0"/>
    <n v="0"/>
    <m/>
    <m/>
    <m/>
    <m/>
    <m/>
    <n v="0"/>
  </r>
  <r>
    <x v="3"/>
    <x v="2"/>
    <x v="3"/>
    <x v="0"/>
    <x v="0"/>
    <n v="0"/>
    <n v="0"/>
    <n v="0"/>
    <s v="-"/>
    <n v="0"/>
    <s v="-"/>
    <s v="-"/>
    <s v="-"/>
    <s v="-"/>
    <s v="-"/>
    <n v="0"/>
    <n v="0"/>
    <n v="0"/>
    <n v="0"/>
    <n v="0"/>
    <n v="0"/>
    <n v="0"/>
    <n v="0"/>
    <n v="0"/>
    <n v="0"/>
    <m/>
    <n v="0"/>
    <n v="0"/>
    <m/>
    <m/>
    <m/>
    <m/>
    <m/>
    <n v="0"/>
  </r>
  <r>
    <x v="3"/>
    <x v="2"/>
    <x v="3"/>
    <x v="0"/>
    <x v="1"/>
    <n v="0"/>
    <n v="0"/>
    <n v="0"/>
    <s v="-"/>
    <n v="0"/>
    <s v="-"/>
    <s v="-"/>
    <s v="-"/>
    <s v="-"/>
    <s v="-"/>
    <n v="0"/>
    <n v="0"/>
    <n v="0"/>
    <n v="0"/>
    <n v="0"/>
    <n v="0"/>
    <n v="0"/>
    <n v="0"/>
    <n v="0"/>
    <n v="0"/>
    <m/>
    <n v="0"/>
    <n v="0"/>
    <m/>
    <m/>
    <m/>
    <m/>
    <m/>
    <n v="0"/>
  </r>
  <r>
    <x v="3"/>
    <x v="2"/>
    <x v="3"/>
    <x v="0"/>
    <x v="2"/>
    <n v="0"/>
    <n v="0"/>
    <n v="0"/>
    <s v="-"/>
    <n v="0"/>
    <s v="-"/>
    <s v="-"/>
    <s v="-"/>
    <s v="-"/>
    <s v="-"/>
    <n v="0"/>
    <n v="0"/>
    <n v="0"/>
    <n v="0"/>
    <n v="0"/>
    <n v="0"/>
    <n v="0"/>
    <n v="0"/>
    <n v="0"/>
    <n v="0"/>
    <m/>
    <n v="0"/>
    <n v="0"/>
    <m/>
    <m/>
    <m/>
    <m/>
    <m/>
    <n v="0"/>
  </r>
  <r>
    <x v="3"/>
    <x v="2"/>
    <x v="3"/>
    <x v="0"/>
    <x v="3"/>
    <n v="0"/>
    <n v="0"/>
    <n v="0"/>
    <s v="-"/>
    <n v="0"/>
    <s v="-"/>
    <s v="-"/>
    <s v="-"/>
    <s v="-"/>
    <s v="-"/>
    <n v="0"/>
    <n v="0"/>
    <n v="0"/>
    <n v="0"/>
    <n v="0"/>
    <n v="0"/>
    <n v="0"/>
    <n v="0"/>
    <n v="0"/>
    <n v="0"/>
    <m/>
    <n v="0"/>
    <n v="0"/>
    <m/>
    <m/>
    <m/>
    <m/>
    <m/>
    <n v="0"/>
  </r>
  <r>
    <x v="3"/>
    <x v="3"/>
    <x v="0"/>
    <x v="0"/>
    <x v="0"/>
    <n v="0"/>
    <n v="0"/>
    <n v="0"/>
    <s v="-"/>
    <n v="0"/>
    <s v="-"/>
    <s v="-"/>
    <s v="-"/>
    <s v="-"/>
    <s v="-"/>
    <n v="0"/>
    <n v="0"/>
    <n v="0"/>
    <n v="0"/>
    <n v="0"/>
    <n v="0"/>
    <n v="0"/>
    <n v="0"/>
    <n v="0"/>
    <n v="0"/>
    <m/>
    <n v="0"/>
    <n v="0"/>
    <m/>
    <m/>
    <m/>
    <m/>
    <m/>
    <n v="0"/>
  </r>
  <r>
    <x v="3"/>
    <x v="3"/>
    <x v="0"/>
    <x v="0"/>
    <x v="1"/>
    <n v="0"/>
    <n v="0"/>
    <n v="0"/>
    <s v="-"/>
    <n v="0"/>
    <s v="-"/>
    <s v="-"/>
    <s v="-"/>
    <s v="-"/>
    <s v="-"/>
    <n v="0"/>
    <n v="0"/>
    <n v="0"/>
    <n v="0"/>
    <n v="0"/>
    <n v="0"/>
    <n v="0"/>
    <n v="0"/>
    <n v="0"/>
    <n v="0"/>
    <m/>
    <n v="0"/>
    <n v="0"/>
    <m/>
    <m/>
    <m/>
    <m/>
    <m/>
    <n v="0"/>
  </r>
  <r>
    <x v="3"/>
    <x v="3"/>
    <x v="0"/>
    <x v="0"/>
    <x v="2"/>
    <n v="0"/>
    <n v="0"/>
    <n v="0"/>
    <s v="-"/>
    <n v="0"/>
    <s v="-"/>
    <s v="-"/>
    <s v="-"/>
    <s v="-"/>
    <s v="-"/>
    <n v="0"/>
    <n v="0"/>
    <n v="0"/>
    <n v="0"/>
    <n v="0"/>
    <n v="0"/>
    <n v="0"/>
    <n v="0"/>
    <n v="0"/>
    <n v="0"/>
    <m/>
    <n v="0"/>
    <n v="0"/>
    <m/>
    <m/>
    <m/>
    <m/>
    <m/>
    <n v="0"/>
  </r>
  <r>
    <x v="3"/>
    <x v="3"/>
    <x v="0"/>
    <x v="0"/>
    <x v="3"/>
    <n v="0"/>
    <n v="0"/>
    <n v="0"/>
    <s v="-"/>
    <n v="0"/>
    <s v="-"/>
    <s v="-"/>
    <s v="-"/>
    <s v="-"/>
    <s v="-"/>
    <n v="0"/>
    <n v="0"/>
    <n v="0"/>
    <n v="0"/>
    <n v="0"/>
    <n v="0"/>
    <n v="0"/>
    <n v="0"/>
    <n v="0"/>
    <n v="0"/>
    <m/>
    <n v="0"/>
    <n v="0"/>
    <m/>
    <m/>
    <m/>
    <m/>
    <m/>
    <n v="0"/>
  </r>
  <r>
    <x v="3"/>
    <x v="3"/>
    <x v="1"/>
    <x v="0"/>
    <x v="0"/>
    <n v="0"/>
    <n v="0"/>
    <n v="0"/>
    <s v="-"/>
    <n v="0"/>
    <s v="-"/>
    <s v="-"/>
    <s v="-"/>
    <s v="-"/>
    <s v="-"/>
    <n v="0"/>
    <n v="0"/>
    <n v="0"/>
    <n v="0"/>
    <n v="0"/>
    <n v="0"/>
    <n v="0"/>
    <n v="0"/>
    <n v="0"/>
    <n v="0"/>
    <m/>
    <n v="0"/>
    <n v="0"/>
    <m/>
    <m/>
    <m/>
    <m/>
    <m/>
    <n v="0"/>
  </r>
  <r>
    <x v="3"/>
    <x v="3"/>
    <x v="1"/>
    <x v="0"/>
    <x v="1"/>
    <n v="0"/>
    <n v="0"/>
    <n v="0"/>
    <s v="-"/>
    <n v="0"/>
    <s v="-"/>
    <s v="-"/>
    <s v="-"/>
    <s v="-"/>
    <s v="-"/>
    <n v="0"/>
    <n v="0"/>
    <n v="0"/>
    <n v="0"/>
    <n v="0"/>
    <n v="0"/>
    <n v="0"/>
    <n v="0"/>
    <n v="0"/>
    <n v="0"/>
    <m/>
    <n v="0"/>
    <n v="0"/>
    <m/>
    <m/>
    <m/>
    <m/>
    <m/>
    <n v="0"/>
  </r>
  <r>
    <x v="3"/>
    <x v="3"/>
    <x v="1"/>
    <x v="0"/>
    <x v="2"/>
    <n v="0"/>
    <n v="0"/>
    <n v="0"/>
    <s v="-"/>
    <n v="0"/>
    <s v="-"/>
    <s v="-"/>
    <s v="-"/>
    <s v="-"/>
    <s v="-"/>
    <n v="0"/>
    <n v="0"/>
    <n v="0"/>
    <n v="0"/>
    <n v="0"/>
    <n v="0"/>
    <n v="0"/>
    <n v="0"/>
    <n v="0"/>
    <n v="0"/>
    <m/>
    <n v="0"/>
    <n v="0"/>
    <m/>
    <m/>
    <m/>
    <m/>
    <m/>
    <n v="0"/>
  </r>
  <r>
    <x v="3"/>
    <x v="3"/>
    <x v="1"/>
    <x v="0"/>
    <x v="3"/>
    <n v="0"/>
    <n v="0"/>
    <n v="0"/>
    <s v="-"/>
    <n v="0"/>
    <s v="-"/>
    <s v="-"/>
    <s v="-"/>
    <s v="-"/>
    <s v="-"/>
    <n v="0"/>
    <n v="0"/>
    <n v="0"/>
    <n v="0"/>
    <n v="0"/>
    <n v="0"/>
    <n v="0"/>
    <n v="0"/>
    <n v="0"/>
    <n v="0"/>
    <m/>
    <n v="0"/>
    <n v="0"/>
    <m/>
    <m/>
    <m/>
    <m/>
    <m/>
    <n v="0"/>
  </r>
  <r>
    <x v="3"/>
    <x v="3"/>
    <x v="2"/>
    <x v="0"/>
    <x v="0"/>
    <n v="0"/>
    <n v="0"/>
    <n v="0"/>
    <s v="-"/>
    <n v="0"/>
    <s v="-"/>
    <s v="-"/>
    <s v="-"/>
    <s v="-"/>
    <s v="-"/>
    <n v="0"/>
    <n v="0"/>
    <n v="0"/>
    <n v="0"/>
    <n v="0"/>
    <n v="0"/>
    <n v="0"/>
    <n v="0"/>
    <n v="0"/>
    <n v="0"/>
    <m/>
    <n v="0"/>
    <n v="0"/>
    <m/>
    <m/>
    <m/>
    <m/>
    <m/>
    <n v="0"/>
  </r>
  <r>
    <x v="3"/>
    <x v="3"/>
    <x v="2"/>
    <x v="0"/>
    <x v="1"/>
    <n v="0"/>
    <n v="0"/>
    <n v="0"/>
    <s v="-"/>
    <n v="0"/>
    <s v="-"/>
    <s v="-"/>
    <s v="-"/>
    <s v="-"/>
    <s v="-"/>
    <n v="0"/>
    <n v="0"/>
    <n v="0"/>
    <n v="0"/>
    <n v="0"/>
    <n v="0"/>
    <n v="0"/>
    <n v="0"/>
    <n v="0"/>
    <n v="0"/>
    <m/>
    <n v="0"/>
    <n v="0"/>
    <m/>
    <m/>
    <m/>
    <m/>
    <m/>
    <n v="0"/>
  </r>
  <r>
    <x v="3"/>
    <x v="3"/>
    <x v="2"/>
    <x v="0"/>
    <x v="2"/>
    <n v="0"/>
    <n v="0"/>
    <n v="0"/>
    <s v="-"/>
    <n v="0"/>
    <s v="-"/>
    <s v="-"/>
    <s v="-"/>
    <s v="-"/>
    <s v="-"/>
    <n v="0"/>
    <n v="0"/>
    <n v="0"/>
    <n v="0"/>
    <n v="0"/>
    <n v="0"/>
    <n v="0"/>
    <n v="0"/>
    <n v="0"/>
    <n v="0"/>
    <m/>
    <n v="0"/>
    <n v="0"/>
    <m/>
    <m/>
    <m/>
    <m/>
    <m/>
    <n v="0"/>
  </r>
  <r>
    <x v="3"/>
    <x v="3"/>
    <x v="2"/>
    <x v="0"/>
    <x v="3"/>
    <n v="0"/>
    <n v="0"/>
    <n v="0"/>
    <s v="-"/>
    <n v="0"/>
    <s v="-"/>
    <s v="-"/>
    <s v="-"/>
    <s v="-"/>
    <s v="-"/>
    <n v="0"/>
    <n v="0"/>
    <n v="0"/>
    <n v="0"/>
    <n v="0"/>
    <n v="0"/>
    <n v="0"/>
    <n v="0"/>
    <n v="0"/>
    <n v="0"/>
    <m/>
    <n v="0"/>
    <n v="0"/>
    <m/>
    <m/>
    <m/>
    <m/>
    <m/>
    <n v="0"/>
  </r>
  <r>
    <x v="3"/>
    <x v="3"/>
    <x v="2"/>
    <x v="1"/>
    <x v="0"/>
    <n v="0"/>
    <n v="0"/>
    <n v="0"/>
    <s v="-"/>
    <n v="0"/>
    <s v="-"/>
    <s v="-"/>
    <s v="-"/>
    <s v="-"/>
    <s v="-"/>
    <n v="0"/>
    <n v="0"/>
    <n v="0"/>
    <n v="0"/>
    <n v="0"/>
    <n v="0"/>
    <n v="0"/>
    <n v="0"/>
    <n v="0"/>
    <n v="0"/>
    <m/>
    <n v="0"/>
    <n v="0"/>
    <m/>
    <m/>
    <m/>
    <m/>
    <m/>
    <n v="0"/>
  </r>
  <r>
    <x v="3"/>
    <x v="3"/>
    <x v="2"/>
    <x v="1"/>
    <x v="1"/>
    <n v="0"/>
    <n v="0"/>
    <n v="0"/>
    <s v="-"/>
    <n v="0"/>
    <s v="-"/>
    <s v="-"/>
    <s v="-"/>
    <s v="-"/>
    <s v="-"/>
    <n v="0"/>
    <n v="0"/>
    <n v="0"/>
    <n v="0"/>
    <n v="0"/>
    <n v="0"/>
    <n v="0"/>
    <n v="0"/>
    <n v="0"/>
    <n v="0"/>
    <m/>
    <n v="0"/>
    <n v="0"/>
    <m/>
    <m/>
    <m/>
    <m/>
    <m/>
    <n v="0"/>
  </r>
  <r>
    <x v="3"/>
    <x v="3"/>
    <x v="2"/>
    <x v="1"/>
    <x v="2"/>
    <n v="0"/>
    <n v="0"/>
    <n v="0"/>
    <s v="-"/>
    <n v="0"/>
    <s v="-"/>
    <s v="-"/>
    <s v="-"/>
    <s v="-"/>
    <s v="-"/>
    <n v="0"/>
    <n v="0"/>
    <n v="0"/>
    <n v="0"/>
    <n v="0"/>
    <n v="0"/>
    <n v="0"/>
    <n v="0"/>
    <n v="0"/>
    <n v="0"/>
    <m/>
    <n v="0"/>
    <n v="0"/>
    <m/>
    <m/>
    <m/>
    <m/>
    <m/>
    <n v="0"/>
  </r>
  <r>
    <x v="3"/>
    <x v="3"/>
    <x v="2"/>
    <x v="1"/>
    <x v="3"/>
    <n v="0"/>
    <n v="0"/>
    <n v="0"/>
    <s v="-"/>
    <n v="0"/>
    <s v="-"/>
    <s v="-"/>
    <s v="-"/>
    <s v="-"/>
    <s v="-"/>
    <n v="0"/>
    <n v="0"/>
    <n v="0"/>
    <n v="0"/>
    <n v="0"/>
    <n v="0"/>
    <n v="0"/>
    <n v="0"/>
    <n v="0"/>
    <n v="0"/>
    <m/>
    <n v="0"/>
    <n v="0"/>
    <m/>
    <m/>
    <m/>
    <m/>
    <m/>
    <n v="0"/>
  </r>
  <r>
    <x v="3"/>
    <x v="3"/>
    <x v="2"/>
    <x v="2"/>
    <x v="0"/>
    <n v="0"/>
    <n v="0"/>
    <n v="0"/>
    <s v="-"/>
    <n v="0"/>
    <s v="-"/>
    <s v="-"/>
    <s v="-"/>
    <s v="-"/>
    <s v="-"/>
    <n v="0"/>
    <n v="0"/>
    <n v="0"/>
    <n v="0"/>
    <n v="0"/>
    <n v="0"/>
    <n v="0"/>
    <n v="0"/>
    <n v="0"/>
    <n v="0"/>
    <m/>
    <n v="0"/>
    <n v="0"/>
    <m/>
    <m/>
    <m/>
    <m/>
    <m/>
    <n v="0"/>
  </r>
  <r>
    <x v="3"/>
    <x v="3"/>
    <x v="2"/>
    <x v="2"/>
    <x v="1"/>
    <n v="0"/>
    <n v="0"/>
    <n v="0"/>
    <s v="-"/>
    <n v="0"/>
    <s v="-"/>
    <s v="-"/>
    <s v="-"/>
    <s v="-"/>
    <s v="-"/>
    <n v="0"/>
    <n v="0"/>
    <n v="0"/>
    <n v="0"/>
    <n v="0"/>
    <n v="0"/>
    <n v="0"/>
    <n v="0"/>
    <n v="0"/>
    <n v="0"/>
    <m/>
    <n v="0"/>
    <n v="0"/>
    <m/>
    <m/>
    <m/>
    <m/>
    <m/>
    <n v="0"/>
  </r>
  <r>
    <x v="3"/>
    <x v="3"/>
    <x v="2"/>
    <x v="2"/>
    <x v="2"/>
    <n v="0"/>
    <n v="0"/>
    <n v="0"/>
    <s v="-"/>
    <n v="0"/>
    <s v="-"/>
    <s v="-"/>
    <s v="-"/>
    <s v="-"/>
    <s v="-"/>
    <n v="0"/>
    <n v="0"/>
    <n v="0"/>
    <n v="0"/>
    <n v="0"/>
    <n v="0"/>
    <n v="0"/>
    <n v="0"/>
    <n v="0"/>
    <n v="0"/>
    <m/>
    <n v="0"/>
    <n v="0"/>
    <m/>
    <m/>
    <m/>
    <m/>
    <m/>
    <n v="0"/>
  </r>
  <r>
    <x v="3"/>
    <x v="3"/>
    <x v="2"/>
    <x v="2"/>
    <x v="3"/>
    <n v="0"/>
    <n v="0"/>
    <n v="0"/>
    <s v="-"/>
    <n v="0"/>
    <s v="-"/>
    <s v="-"/>
    <s v="-"/>
    <s v="-"/>
    <s v="-"/>
    <n v="0"/>
    <n v="0"/>
    <n v="0"/>
    <n v="0"/>
    <n v="0"/>
    <n v="0"/>
    <n v="0"/>
    <n v="0"/>
    <n v="0"/>
    <n v="0"/>
    <m/>
    <n v="0"/>
    <n v="0"/>
    <m/>
    <m/>
    <m/>
    <m/>
    <m/>
    <n v="0"/>
  </r>
  <r>
    <x v="3"/>
    <x v="3"/>
    <x v="3"/>
    <x v="0"/>
    <x v="0"/>
    <n v="0"/>
    <n v="0"/>
    <n v="0"/>
    <s v="-"/>
    <n v="0"/>
    <s v="-"/>
    <s v="-"/>
    <s v="-"/>
    <s v="-"/>
    <s v="-"/>
    <n v="0"/>
    <n v="0"/>
    <n v="0"/>
    <n v="0"/>
    <n v="0"/>
    <n v="0"/>
    <n v="0"/>
    <n v="0"/>
    <n v="0"/>
    <n v="0"/>
    <m/>
    <n v="0"/>
    <n v="0"/>
    <m/>
    <m/>
    <m/>
    <m/>
    <m/>
    <n v="0"/>
  </r>
  <r>
    <x v="3"/>
    <x v="3"/>
    <x v="3"/>
    <x v="0"/>
    <x v="1"/>
    <n v="0"/>
    <n v="0"/>
    <n v="0"/>
    <s v="-"/>
    <n v="0"/>
    <s v="-"/>
    <s v="-"/>
    <s v="-"/>
    <s v="-"/>
    <s v="-"/>
    <n v="0"/>
    <n v="0"/>
    <n v="0"/>
    <n v="0"/>
    <n v="0"/>
    <n v="0"/>
    <n v="0"/>
    <n v="0"/>
    <n v="0"/>
    <n v="0"/>
    <m/>
    <n v="0"/>
    <n v="0"/>
    <m/>
    <m/>
    <m/>
    <m/>
    <m/>
    <n v="0"/>
  </r>
  <r>
    <x v="3"/>
    <x v="3"/>
    <x v="3"/>
    <x v="0"/>
    <x v="2"/>
    <n v="0"/>
    <n v="0"/>
    <n v="0"/>
    <s v="-"/>
    <n v="0"/>
    <s v="-"/>
    <s v="-"/>
    <s v="-"/>
    <s v="-"/>
    <s v="-"/>
    <n v="0"/>
    <n v="0"/>
    <n v="0"/>
    <n v="0"/>
    <n v="0"/>
    <n v="0"/>
    <n v="0"/>
    <n v="0"/>
    <n v="0"/>
    <n v="0"/>
    <m/>
    <n v="0"/>
    <n v="0"/>
    <m/>
    <m/>
    <m/>
    <m/>
    <m/>
    <n v="0"/>
  </r>
  <r>
    <x v="3"/>
    <x v="3"/>
    <x v="3"/>
    <x v="0"/>
    <x v="3"/>
    <n v="0"/>
    <n v="0"/>
    <n v="0"/>
    <s v="-"/>
    <n v="0"/>
    <s v="-"/>
    <s v="-"/>
    <s v="-"/>
    <s v="-"/>
    <s v="-"/>
    <n v="0"/>
    <n v="0"/>
    <n v="0"/>
    <n v="0"/>
    <n v="0"/>
    <n v="0"/>
    <n v="0"/>
    <n v="0"/>
    <n v="0"/>
    <n v="0"/>
    <m/>
    <n v="0"/>
    <n v="0"/>
    <m/>
    <m/>
    <m/>
    <m/>
    <m/>
    <n v="0"/>
  </r>
  <r>
    <x v="3"/>
    <x v="4"/>
    <x v="0"/>
    <x v="0"/>
    <x v="0"/>
    <n v="225"/>
    <n v="70"/>
    <n v="61"/>
    <s v="-"/>
    <n v="49"/>
    <s v="-"/>
    <s v="-"/>
    <s v="-"/>
    <s v="-"/>
    <s v="-"/>
    <n v="5"/>
    <n v="5"/>
    <n v="3"/>
    <n v="6"/>
    <n v="3"/>
    <n v="2"/>
    <n v="3"/>
    <n v="5"/>
    <n v="4"/>
    <n v="2"/>
    <m/>
    <n v="0"/>
    <n v="4"/>
    <m/>
    <m/>
    <m/>
    <m/>
    <m/>
    <n v="3"/>
  </r>
  <r>
    <x v="3"/>
    <x v="4"/>
    <x v="0"/>
    <x v="0"/>
    <x v="1"/>
    <n v="1295"/>
    <n v="414"/>
    <n v="323"/>
    <s v="-"/>
    <n v="237"/>
    <s v="-"/>
    <s v="-"/>
    <s v="-"/>
    <s v="-"/>
    <s v="-"/>
    <n v="28"/>
    <n v="28"/>
    <n v="15"/>
    <n v="30"/>
    <n v="9"/>
    <n v="6"/>
    <n v="23"/>
    <n v="46"/>
    <n v="43"/>
    <n v="12"/>
    <m/>
    <n v="0"/>
    <n v="22"/>
    <m/>
    <m/>
    <m/>
    <m/>
    <m/>
    <n v="59"/>
  </r>
  <r>
    <x v="3"/>
    <x v="4"/>
    <x v="0"/>
    <x v="0"/>
    <x v="2"/>
    <n v="1045"/>
    <n v="335"/>
    <n v="264"/>
    <s v="-"/>
    <n v="194"/>
    <s v="-"/>
    <s v="-"/>
    <s v="-"/>
    <s v="-"/>
    <s v="-"/>
    <n v="23"/>
    <n v="17"/>
    <n v="14"/>
    <n v="20"/>
    <n v="8"/>
    <n v="6"/>
    <n v="18"/>
    <n v="27"/>
    <n v="38"/>
    <n v="10"/>
    <m/>
    <n v="0"/>
    <n v="15"/>
    <m/>
    <m/>
    <m/>
    <m/>
    <m/>
    <n v="56"/>
  </r>
  <r>
    <x v="3"/>
    <x v="4"/>
    <x v="0"/>
    <x v="0"/>
    <x v="3"/>
    <n v="248"/>
    <n v="79"/>
    <n v="59"/>
    <s v="-"/>
    <n v="43"/>
    <s v="-"/>
    <s v="-"/>
    <s v="-"/>
    <s v="-"/>
    <s v="-"/>
    <n v="5"/>
    <n v="11"/>
    <n v="1"/>
    <n v="10"/>
    <n v="1"/>
    <n v="0"/>
    <n v="5"/>
    <n v="19"/>
    <n v="5"/>
    <n v="2"/>
    <m/>
    <n v="0"/>
    <n v="7"/>
    <m/>
    <m/>
    <m/>
    <m/>
    <m/>
    <n v="1"/>
  </r>
  <r>
    <x v="3"/>
    <x v="4"/>
    <x v="1"/>
    <x v="0"/>
    <x v="0"/>
    <n v="43"/>
    <n v="14"/>
    <n v="16"/>
    <s v="-"/>
    <n v="11"/>
    <s v="-"/>
    <s v="-"/>
    <s v="-"/>
    <s v="-"/>
    <s v="-"/>
    <n v="0"/>
    <n v="0"/>
    <n v="0"/>
    <n v="0"/>
    <n v="1"/>
    <n v="0"/>
    <n v="0"/>
    <n v="0"/>
    <n v="0"/>
    <n v="0"/>
    <m/>
    <n v="0"/>
    <n v="1"/>
    <m/>
    <m/>
    <m/>
    <m/>
    <m/>
    <n v="0"/>
  </r>
  <r>
    <x v="3"/>
    <x v="4"/>
    <x v="1"/>
    <x v="0"/>
    <x v="1"/>
    <n v="73"/>
    <n v="17"/>
    <n v="29"/>
    <s v="-"/>
    <n v="22"/>
    <s v="-"/>
    <s v="-"/>
    <s v="-"/>
    <s v="-"/>
    <s v="-"/>
    <n v="0"/>
    <n v="0"/>
    <n v="0"/>
    <n v="0"/>
    <n v="1"/>
    <n v="0"/>
    <n v="0"/>
    <n v="0"/>
    <n v="0"/>
    <n v="0"/>
    <m/>
    <n v="0"/>
    <n v="4"/>
    <m/>
    <m/>
    <m/>
    <m/>
    <m/>
    <n v="0"/>
  </r>
  <r>
    <x v="3"/>
    <x v="4"/>
    <x v="1"/>
    <x v="0"/>
    <x v="2"/>
    <n v="57"/>
    <n v="15"/>
    <n v="23"/>
    <s v="-"/>
    <n v="16"/>
    <s v="-"/>
    <s v="-"/>
    <s v="-"/>
    <s v="-"/>
    <s v="-"/>
    <n v="0"/>
    <n v="0"/>
    <n v="0"/>
    <n v="0"/>
    <n v="1"/>
    <n v="0"/>
    <n v="0"/>
    <n v="0"/>
    <n v="0"/>
    <n v="0"/>
    <m/>
    <n v="0"/>
    <n v="2"/>
    <m/>
    <m/>
    <m/>
    <m/>
    <m/>
    <n v="0"/>
  </r>
  <r>
    <x v="3"/>
    <x v="4"/>
    <x v="1"/>
    <x v="0"/>
    <x v="3"/>
    <n v="16"/>
    <n v="2"/>
    <n v="6"/>
    <s v="-"/>
    <n v="6"/>
    <s v="-"/>
    <s v="-"/>
    <s v="-"/>
    <s v="-"/>
    <s v="-"/>
    <n v="0"/>
    <n v="0"/>
    <n v="0"/>
    <n v="0"/>
    <n v="0"/>
    <n v="0"/>
    <n v="0"/>
    <n v="0"/>
    <n v="0"/>
    <n v="0"/>
    <m/>
    <n v="0"/>
    <n v="2"/>
    <m/>
    <m/>
    <m/>
    <m/>
    <m/>
    <n v="0"/>
  </r>
  <r>
    <x v="3"/>
    <x v="4"/>
    <x v="2"/>
    <x v="0"/>
    <x v="0"/>
    <n v="182"/>
    <n v="56"/>
    <n v="45"/>
    <s v="-"/>
    <n v="38"/>
    <s v="-"/>
    <s v="-"/>
    <s v="-"/>
    <s v="-"/>
    <s v="-"/>
    <n v="5"/>
    <n v="5"/>
    <n v="3"/>
    <n v="6"/>
    <n v="2"/>
    <n v="2"/>
    <n v="3"/>
    <n v="5"/>
    <n v="4"/>
    <n v="2"/>
    <m/>
    <n v="0"/>
    <n v="3"/>
    <m/>
    <m/>
    <m/>
    <m/>
    <m/>
    <n v="3"/>
  </r>
  <r>
    <x v="3"/>
    <x v="4"/>
    <x v="2"/>
    <x v="0"/>
    <x v="1"/>
    <n v="1222"/>
    <n v="397"/>
    <n v="294"/>
    <s v="-"/>
    <n v="215"/>
    <s v="-"/>
    <s v="-"/>
    <s v="-"/>
    <s v="-"/>
    <s v="-"/>
    <n v="28"/>
    <n v="28"/>
    <n v="15"/>
    <n v="30"/>
    <n v="8"/>
    <n v="6"/>
    <n v="23"/>
    <n v="46"/>
    <n v="43"/>
    <n v="12"/>
    <m/>
    <n v="0"/>
    <n v="18"/>
    <m/>
    <m/>
    <m/>
    <m/>
    <m/>
    <n v="59"/>
  </r>
  <r>
    <x v="3"/>
    <x v="4"/>
    <x v="2"/>
    <x v="0"/>
    <x v="2"/>
    <n v="988"/>
    <n v="320"/>
    <n v="241"/>
    <s v="-"/>
    <n v="178"/>
    <s v="-"/>
    <s v="-"/>
    <s v="-"/>
    <s v="-"/>
    <s v="-"/>
    <n v="23"/>
    <n v="17"/>
    <n v="14"/>
    <n v="20"/>
    <n v="7"/>
    <n v="6"/>
    <n v="18"/>
    <n v="27"/>
    <n v="38"/>
    <n v="10"/>
    <m/>
    <n v="0"/>
    <n v="13"/>
    <m/>
    <m/>
    <m/>
    <m/>
    <m/>
    <n v="56"/>
  </r>
  <r>
    <x v="3"/>
    <x v="4"/>
    <x v="2"/>
    <x v="0"/>
    <x v="3"/>
    <n v="232"/>
    <n v="77"/>
    <n v="53"/>
    <s v="-"/>
    <n v="37"/>
    <s v="-"/>
    <s v="-"/>
    <s v="-"/>
    <s v="-"/>
    <s v="-"/>
    <n v="5"/>
    <n v="11"/>
    <n v="1"/>
    <n v="10"/>
    <n v="1"/>
    <n v="0"/>
    <n v="5"/>
    <n v="19"/>
    <n v="5"/>
    <n v="2"/>
    <m/>
    <n v="0"/>
    <n v="5"/>
    <m/>
    <m/>
    <m/>
    <m/>
    <m/>
    <n v="1"/>
  </r>
  <r>
    <x v="3"/>
    <x v="4"/>
    <x v="2"/>
    <x v="1"/>
    <x v="0"/>
    <n v="182"/>
    <n v="56"/>
    <n v="45"/>
    <s v="-"/>
    <n v="38"/>
    <s v="-"/>
    <s v="-"/>
    <s v="-"/>
    <s v="-"/>
    <s v="-"/>
    <n v="5"/>
    <n v="5"/>
    <n v="3"/>
    <n v="6"/>
    <n v="2"/>
    <n v="2"/>
    <n v="3"/>
    <n v="5"/>
    <n v="4"/>
    <n v="2"/>
    <m/>
    <n v="0"/>
    <n v="3"/>
    <m/>
    <m/>
    <m/>
    <m/>
    <m/>
    <n v="3"/>
  </r>
  <r>
    <x v="3"/>
    <x v="4"/>
    <x v="2"/>
    <x v="1"/>
    <x v="1"/>
    <n v="1222"/>
    <n v="397"/>
    <n v="294"/>
    <s v="-"/>
    <n v="215"/>
    <s v="-"/>
    <s v="-"/>
    <s v="-"/>
    <s v="-"/>
    <s v="-"/>
    <n v="28"/>
    <n v="28"/>
    <n v="15"/>
    <n v="30"/>
    <n v="8"/>
    <n v="6"/>
    <n v="23"/>
    <n v="46"/>
    <n v="43"/>
    <n v="12"/>
    <m/>
    <n v="0"/>
    <n v="18"/>
    <m/>
    <m/>
    <m/>
    <m/>
    <m/>
    <n v="59"/>
  </r>
  <r>
    <x v="3"/>
    <x v="4"/>
    <x v="2"/>
    <x v="1"/>
    <x v="2"/>
    <n v="988"/>
    <n v="320"/>
    <n v="241"/>
    <s v="-"/>
    <n v="178"/>
    <s v="-"/>
    <s v="-"/>
    <s v="-"/>
    <s v="-"/>
    <s v="-"/>
    <n v="23"/>
    <n v="17"/>
    <n v="14"/>
    <n v="20"/>
    <n v="7"/>
    <n v="6"/>
    <n v="18"/>
    <n v="27"/>
    <n v="38"/>
    <n v="10"/>
    <m/>
    <n v="0"/>
    <n v="13"/>
    <m/>
    <m/>
    <m/>
    <m/>
    <m/>
    <n v="56"/>
  </r>
  <r>
    <x v="3"/>
    <x v="4"/>
    <x v="2"/>
    <x v="1"/>
    <x v="3"/>
    <n v="232"/>
    <n v="77"/>
    <n v="53"/>
    <s v="-"/>
    <n v="37"/>
    <s v="-"/>
    <s v="-"/>
    <s v="-"/>
    <s v="-"/>
    <s v="-"/>
    <n v="5"/>
    <n v="11"/>
    <n v="1"/>
    <n v="10"/>
    <n v="1"/>
    <n v="0"/>
    <n v="5"/>
    <n v="19"/>
    <n v="5"/>
    <n v="2"/>
    <m/>
    <n v="0"/>
    <n v="5"/>
    <m/>
    <m/>
    <m/>
    <m/>
    <m/>
    <n v="1"/>
  </r>
  <r>
    <x v="3"/>
    <x v="4"/>
    <x v="2"/>
    <x v="2"/>
    <x v="0"/>
    <n v="0"/>
    <n v="0"/>
    <n v="0"/>
    <s v="-"/>
    <n v="0"/>
    <s v="-"/>
    <s v="-"/>
    <s v="-"/>
    <s v="-"/>
    <s v="-"/>
    <n v="0"/>
    <n v="0"/>
    <n v="0"/>
    <n v="0"/>
    <n v="0"/>
    <n v="0"/>
    <n v="0"/>
    <n v="0"/>
    <n v="0"/>
    <n v="0"/>
    <m/>
    <n v="0"/>
    <n v="0"/>
    <m/>
    <m/>
    <m/>
    <m/>
    <m/>
    <n v="0"/>
  </r>
  <r>
    <x v="3"/>
    <x v="4"/>
    <x v="2"/>
    <x v="2"/>
    <x v="1"/>
    <n v="0"/>
    <n v="0"/>
    <n v="0"/>
    <s v="-"/>
    <n v="0"/>
    <s v="-"/>
    <s v="-"/>
    <s v="-"/>
    <s v="-"/>
    <s v="-"/>
    <n v="0"/>
    <n v="0"/>
    <n v="0"/>
    <n v="0"/>
    <n v="0"/>
    <n v="0"/>
    <n v="0"/>
    <n v="0"/>
    <n v="0"/>
    <n v="0"/>
    <m/>
    <n v="0"/>
    <n v="0"/>
    <m/>
    <m/>
    <m/>
    <m/>
    <m/>
    <n v="0"/>
  </r>
  <r>
    <x v="3"/>
    <x v="4"/>
    <x v="2"/>
    <x v="2"/>
    <x v="2"/>
    <n v="0"/>
    <n v="0"/>
    <n v="0"/>
    <s v="-"/>
    <n v="0"/>
    <s v="-"/>
    <s v="-"/>
    <s v="-"/>
    <s v="-"/>
    <s v="-"/>
    <n v="0"/>
    <n v="0"/>
    <n v="0"/>
    <n v="0"/>
    <n v="0"/>
    <n v="0"/>
    <n v="0"/>
    <n v="0"/>
    <n v="0"/>
    <n v="0"/>
    <m/>
    <n v="0"/>
    <n v="0"/>
    <m/>
    <m/>
    <m/>
    <m/>
    <m/>
    <n v="0"/>
  </r>
  <r>
    <x v="3"/>
    <x v="4"/>
    <x v="2"/>
    <x v="2"/>
    <x v="3"/>
    <n v="0"/>
    <n v="0"/>
    <n v="0"/>
    <s v="-"/>
    <n v="0"/>
    <s v="-"/>
    <s v="-"/>
    <s v="-"/>
    <s v="-"/>
    <s v="-"/>
    <n v="0"/>
    <n v="0"/>
    <n v="0"/>
    <n v="0"/>
    <n v="0"/>
    <n v="0"/>
    <n v="0"/>
    <n v="0"/>
    <n v="0"/>
    <n v="0"/>
    <m/>
    <n v="0"/>
    <n v="0"/>
    <m/>
    <m/>
    <m/>
    <m/>
    <m/>
    <n v="0"/>
  </r>
  <r>
    <x v="3"/>
    <x v="4"/>
    <x v="3"/>
    <x v="0"/>
    <x v="0"/>
    <n v="0"/>
    <n v="0"/>
    <n v="0"/>
    <s v="-"/>
    <n v="0"/>
    <s v="-"/>
    <s v="-"/>
    <s v="-"/>
    <s v="-"/>
    <s v="-"/>
    <n v="0"/>
    <n v="0"/>
    <n v="0"/>
    <n v="0"/>
    <n v="0"/>
    <n v="0"/>
    <n v="0"/>
    <n v="0"/>
    <n v="0"/>
    <n v="0"/>
    <m/>
    <n v="0"/>
    <n v="0"/>
    <m/>
    <m/>
    <m/>
    <m/>
    <m/>
    <n v="0"/>
  </r>
  <r>
    <x v="3"/>
    <x v="4"/>
    <x v="3"/>
    <x v="0"/>
    <x v="1"/>
    <n v="0"/>
    <n v="0"/>
    <n v="0"/>
    <s v="-"/>
    <n v="0"/>
    <s v="-"/>
    <s v="-"/>
    <s v="-"/>
    <s v="-"/>
    <s v="-"/>
    <n v="0"/>
    <n v="0"/>
    <n v="0"/>
    <n v="0"/>
    <n v="0"/>
    <n v="0"/>
    <n v="0"/>
    <n v="0"/>
    <n v="0"/>
    <n v="0"/>
    <m/>
    <n v="0"/>
    <n v="0"/>
    <m/>
    <m/>
    <m/>
    <m/>
    <m/>
    <n v="0"/>
  </r>
  <r>
    <x v="3"/>
    <x v="4"/>
    <x v="3"/>
    <x v="0"/>
    <x v="2"/>
    <n v="0"/>
    <n v="0"/>
    <n v="0"/>
    <s v="-"/>
    <n v="0"/>
    <s v="-"/>
    <s v="-"/>
    <s v="-"/>
    <s v="-"/>
    <s v="-"/>
    <n v="0"/>
    <n v="0"/>
    <n v="0"/>
    <n v="0"/>
    <n v="0"/>
    <n v="0"/>
    <n v="0"/>
    <n v="0"/>
    <n v="0"/>
    <n v="0"/>
    <m/>
    <n v="0"/>
    <n v="0"/>
    <m/>
    <m/>
    <m/>
    <m/>
    <m/>
    <n v="0"/>
  </r>
  <r>
    <x v="3"/>
    <x v="4"/>
    <x v="3"/>
    <x v="0"/>
    <x v="3"/>
    <n v="0"/>
    <n v="0"/>
    <n v="0"/>
    <s v="-"/>
    <n v="0"/>
    <s v="-"/>
    <s v="-"/>
    <s v="-"/>
    <s v="-"/>
    <s v="-"/>
    <n v="0"/>
    <n v="0"/>
    <n v="0"/>
    <n v="0"/>
    <n v="0"/>
    <n v="0"/>
    <n v="0"/>
    <n v="0"/>
    <n v="0"/>
    <n v="0"/>
    <m/>
    <n v="0"/>
    <n v="0"/>
    <m/>
    <m/>
    <m/>
    <m/>
    <m/>
    <n v="0"/>
  </r>
  <r>
    <x v="3"/>
    <x v="5"/>
    <x v="0"/>
    <x v="0"/>
    <x v="0"/>
    <n v="241"/>
    <n v="104"/>
    <n v="40"/>
    <s v="-"/>
    <n v="40"/>
    <s v="-"/>
    <s v="-"/>
    <s v="-"/>
    <s v="-"/>
    <s v="-"/>
    <n v="2"/>
    <n v="8"/>
    <n v="5"/>
    <n v="5"/>
    <n v="6"/>
    <n v="4"/>
    <n v="3"/>
    <n v="1"/>
    <n v="6"/>
    <n v="5"/>
    <m/>
    <n v="2"/>
    <n v="3"/>
    <m/>
    <m/>
    <m/>
    <m/>
    <m/>
    <n v="7"/>
  </r>
  <r>
    <x v="3"/>
    <x v="5"/>
    <x v="0"/>
    <x v="0"/>
    <x v="1"/>
    <n v="8742"/>
    <n v="6306"/>
    <n v="595"/>
    <s v="-"/>
    <n v="976"/>
    <s v="-"/>
    <s v="-"/>
    <s v="-"/>
    <s v="-"/>
    <s v="-"/>
    <n v="3"/>
    <n v="105"/>
    <n v="104"/>
    <n v="46"/>
    <n v="16"/>
    <n v="23"/>
    <n v="205"/>
    <n v="1"/>
    <n v="23"/>
    <n v="47"/>
    <m/>
    <n v="9"/>
    <n v="97"/>
    <m/>
    <m/>
    <m/>
    <m/>
    <m/>
    <n v="186"/>
  </r>
  <r>
    <x v="3"/>
    <x v="5"/>
    <x v="0"/>
    <x v="0"/>
    <x v="2"/>
    <n v="7084"/>
    <n v="5222"/>
    <n v="439"/>
    <s v="-"/>
    <n v="802"/>
    <s v="-"/>
    <s v="-"/>
    <s v="-"/>
    <s v="-"/>
    <s v="-"/>
    <n v="1"/>
    <n v="91"/>
    <n v="40"/>
    <n v="33"/>
    <n v="9"/>
    <n v="19"/>
    <n v="180"/>
    <n v="1"/>
    <n v="16"/>
    <n v="24"/>
    <m/>
    <n v="8"/>
    <n v="29"/>
    <m/>
    <m/>
    <m/>
    <m/>
    <m/>
    <n v="170"/>
  </r>
  <r>
    <x v="3"/>
    <x v="5"/>
    <x v="0"/>
    <x v="0"/>
    <x v="3"/>
    <n v="1658"/>
    <n v="1084"/>
    <n v="156"/>
    <s v="-"/>
    <n v="174"/>
    <s v="-"/>
    <s v="-"/>
    <s v="-"/>
    <s v="-"/>
    <s v="-"/>
    <n v="2"/>
    <n v="14"/>
    <n v="64"/>
    <n v="13"/>
    <n v="7"/>
    <n v="4"/>
    <n v="25"/>
    <n v="0"/>
    <n v="7"/>
    <n v="23"/>
    <m/>
    <n v="1"/>
    <n v="68"/>
    <m/>
    <m/>
    <m/>
    <m/>
    <m/>
    <n v="16"/>
  </r>
  <r>
    <x v="3"/>
    <x v="5"/>
    <x v="1"/>
    <x v="0"/>
    <x v="0"/>
    <n v="28"/>
    <n v="11"/>
    <n v="4"/>
    <s v="-"/>
    <n v="7"/>
    <s v="-"/>
    <s v="-"/>
    <s v="-"/>
    <s v="-"/>
    <s v="-"/>
    <n v="0"/>
    <n v="0"/>
    <n v="1"/>
    <n v="0"/>
    <n v="2"/>
    <n v="0"/>
    <n v="0"/>
    <n v="1"/>
    <n v="0"/>
    <n v="0"/>
    <m/>
    <n v="1"/>
    <n v="0"/>
    <m/>
    <m/>
    <m/>
    <m/>
    <m/>
    <n v="1"/>
  </r>
  <r>
    <x v="3"/>
    <x v="5"/>
    <x v="1"/>
    <x v="0"/>
    <x v="1"/>
    <n v="49"/>
    <n v="19"/>
    <n v="9"/>
    <s v="-"/>
    <n v="11"/>
    <s v="-"/>
    <s v="-"/>
    <s v="-"/>
    <s v="-"/>
    <s v="-"/>
    <n v="0"/>
    <n v="0"/>
    <n v="3"/>
    <n v="0"/>
    <n v="2"/>
    <n v="0"/>
    <n v="0"/>
    <n v="1"/>
    <n v="0"/>
    <n v="0"/>
    <m/>
    <n v="2"/>
    <n v="0"/>
    <m/>
    <m/>
    <m/>
    <m/>
    <m/>
    <n v="2"/>
  </r>
  <r>
    <x v="3"/>
    <x v="5"/>
    <x v="1"/>
    <x v="0"/>
    <x v="2"/>
    <n v="37"/>
    <n v="15"/>
    <n v="6"/>
    <s v="-"/>
    <n v="10"/>
    <s v="-"/>
    <s v="-"/>
    <s v="-"/>
    <s v="-"/>
    <s v="-"/>
    <n v="0"/>
    <n v="0"/>
    <n v="1"/>
    <n v="0"/>
    <n v="2"/>
    <n v="0"/>
    <n v="0"/>
    <n v="1"/>
    <n v="0"/>
    <n v="0"/>
    <m/>
    <n v="1"/>
    <n v="0"/>
    <m/>
    <m/>
    <m/>
    <m/>
    <m/>
    <n v="1"/>
  </r>
  <r>
    <x v="3"/>
    <x v="5"/>
    <x v="1"/>
    <x v="0"/>
    <x v="3"/>
    <n v="12"/>
    <n v="4"/>
    <n v="3"/>
    <s v="-"/>
    <n v="1"/>
    <s v="-"/>
    <s v="-"/>
    <s v="-"/>
    <s v="-"/>
    <s v="-"/>
    <n v="0"/>
    <n v="0"/>
    <n v="2"/>
    <n v="0"/>
    <n v="0"/>
    <n v="0"/>
    <n v="0"/>
    <n v="0"/>
    <n v="0"/>
    <n v="0"/>
    <m/>
    <n v="1"/>
    <n v="0"/>
    <m/>
    <m/>
    <m/>
    <m/>
    <m/>
    <n v="1"/>
  </r>
  <r>
    <x v="3"/>
    <x v="5"/>
    <x v="2"/>
    <x v="0"/>
    <x v="0"/>
    <n v="213"/>
    <n v="93"/>
    <n v="36"/>
    <s v="-"/>
    <n v="33"/>
    <s v="-"/>
    <s v="-"/>
    <s v="-"/>
    <s v="-"/>
    <s v="-"/>
    <n v="2"/>
    <n v="8"/>
    <n v="4"/>
    <n v="5"/>
    <n v="4"/>
    <n v="4"/>
    <n v="3"/>
    <n v="0"/>
    <n v="6"/>
    <n v="5"/>
    <m/>
    <n v="1"/>
    <n v="3"/>
    <m/>
    <m/>
    <m/>
    <m/>
    <m/>
    <n v="6"/>
  </r>
  <r>
    <x v="3"/>
    <x v="5"/>
    <x v="2"/>
    <x v="0"/>
    <x v="1"/>
    <n v="8693"/>
    <n v="6287"/>
    <n v="586"/>
    <s v="-"/>
    <n v="965"/>
    <s v="-"/>
    <s v="-"/>
    <s v="-"/>
    <s v="-"/>
    <s v="-"/>
    <n v="3"/>
    <n v="105"/>
    <n v="101"/>
    <n v="46"/>
    <n v="14"/>
    <n v="23"/>
    <n v="205"/>
    <n v="0"/>
    <n v="23"/>
    <n v="47"/>
    <m/>
    <n v="7"/>
    <n v="97"/>
    <m/>
    <m/>
    <m/>
    <m/>
    <m/>
    <n v="184"/>
  </r>
  <r>
    <x v="3"/>
    <x v="5"/>
    <x v="2"/>
    <x v="0"/>
    <x v="2"/>
    <n v="7047"/>
    <n v="5207"/>
    <n v="433"/>
    <s v="-"/>
    <n v="792"/>
    <s v="-"/>
    <s v="-"/>
    <s v="-"/>
    <s v="-"/>
    <s v="-"/>
    <n v="1"/>
    <n v="91"/>
    <n v="39"/>
    <n v="33"/>
    <n v="7"/>
    <n v="19"/>
    <n v="180"/>
    <n v="0"/>
    <n v="16"/>
    <n v="24"/>
    <m/>
    <n v="7"/>
    <n v="29"/>
    <m/>
    <m/>
    <m/>
    <m/>
    <m/>
    <n v="169"/>
  </r>
  <r>
    <x v="3"/>
    <x v="5"/>
    <x v="2"/>
    <x v="0"/>
    <x v="3"/>
    <n v="1646"/>
    <n v="1080"/>
    <n v="153"/>
    <s v="-"/>
    <n v="173"/>
    <s v="-"/>
    <s v="-"/>
    <s v="-"/>
    <s v="-"/>
    <s v="-"/>
    <n v="2"/>
    <n v="14"/>
    <n v="62"/>
    <n v="13"/>
    <n v="7"/>
    <n v="4"/>
    <n v="25"/>
    <n v="0"/>
    <n v="7"/>
    <n v="23"/>
    <m/>
    <n v="0"/>
    <n v="68"/>
    <m/>
    <m/>
    <m/>
    <m/>
    <m/>
    <n v="15"/>
  </r>
  <r>
    <x v="3"/>
    <x v="5"/>
    <x v="2"/>
    <x v="1"/>
    <x v="0"/>
    <n v="213"/>
    <n v="93"/>
    <n v="36"/>
    <s v="-"/>
    <n v="33"/>
    <s v="-"/>
    <s v="-"/>
    <s v="-"/>
    <s v="-"/>
    <s v="-"/>
    <n v="2"/>
    <n v="8"/>
    <n v="4"/>
    <n v="5"/>
    <n v="4"/>
    <n v="4"/>
    <n v="3"/>
    <n v="0"/>
    <n v="6"/>
    <n v="5"/>
    <m/>
    <n v="1"/>
    <n v="3"/>
    <m/>
    <m/>
    <m/>
    <m/>
    <m/>
    <n v="6"/>
  </r>
  <r>
    <x v="3"/>
    <x v="5"/>
    <x v="2"/>
    <x v="1"/>
    <x v="1"/>
    <n v="8693"/>
    <n v="6287"/>
    <n v="586"/>
    <s v="-"/>
    <n v="965"/>
    <s v="-"/>
    <s v="-"/>
    <s v="-"/>
    <s v="-"/>
    <s v="-"/>
    <n v="3"/>
    <n v="105"/>
    <n v="101"/>
    <n v="46"/>
    <n v="14"/>
    <n v="23"/>
    <n v="205"/>
    <n v="0"/>
    <n v="23"/>
    <n v="47"/>
    <m/>
    <n v="7"/>
    <n v="97"/>
    <m/>
    <m/>
    <m/>
    <m/>
    <m/>
    <n v="184"/>
  </r>
  <r>
    <x v="3"/>
    <x v="5"/>
    <x v="2"/>
    <x v="1"/>
    <x v="2"/>
    <n v="7047"/>
    <n v="5207"/>
    <n v="433"/>
    <s v="-"/>
    <n v="792"/>
    <s v="-"/>
    <s v="-"/>
    <s v="-"/>
    <s v="-"/>
    <s v="-"/>
    <n v="1"/>
    <n v="91"/>
    <n v="39"/>
    <n v="33"/>
    <n v="7"/>
    <n v="19"/>
    <n v="180"/>
    <n v="0"/>
    <n v="16"/>
    <n v="24"/>
    <m/>
    <n v="7"/>
    <n v="29"/>
    <m/>
    <m/>
    <m/>
    <m/>
    <m/>
    <n v="169"/>
  </r>
  <r>
    <x v="3"/>
    <x v="5"/>
    <x v="2"/>
    <x v="1"/>
    <x v="3"/>
    <n v="1646"/>
    <n v="1080"/>
    <n v="153"/>
    <s v="-"/>
    <n v="173"/>
    <s v="-"/>
    <s v="-"/>
    <s v="-"/>
    <s v="-"/>
    <s v="-"/>
    <n v="2"/>
    <n v="14"/>
    <n v="62"/>
    <n v="13"/>
    <n v="7"/>
    <n v="4"/>
    <n v="25"/>
    <n v="0"/>
    <n v="7"/>
    <n v="23"/>
    <m/>
    <n v="0"/>
    <n v="68"/>
    <m/>
    <m/>
    <m/>
    <m/>
    <m/>
    <n v="15"/>
  </r>
  <r>
    <x v="3"/>
    <x v="5"/>
    <x v="2"/>
    <x v="2"/>
    <x v="0"/>
    <n v="0"/>
    <n v="0"/>
    <n v="0"/>
    <s v="-"/>
    <n v="0"/>
    <s v="-"/>
    <s v="-"/>
    <s v="-"/>
    <s v="-"/>
    <s v="-"/>
    <n v="0"/>
    <n v="0"/>
    <n v="0"/>
    <n v="0"/>
    <n v="0"/>
    <n v="0"/>
    <n v="0"/>
    <n v="0"/>
    <n v="0"/>
    <n v="0"/>
    <m/>
    <n v="0"/>
    <n v="0"/>
    <m/>
    <m/>
    <m/>
    <m/>
    <m/>
    <n v="0"/>
  </r>
  <r>
    <x v="3"/>
    <x v="5"/>
    <x v="2"/>
    <x v="2"/>
    <x v="1"/>
    <n v="0"/>
    <n v="0"/>
    <n v="0"/>
    <s v="-"/>
    <n v="0"/>
    <s v="-"/>
    <s v="-"/>
    <s v="-"/>
    <s v="-"/>
    <s v="-"/>
    <n v="0"/>
    <n v="0"/>
    <n v="0"/>
    <n v="0"/>
    <n v="0"/>
    <n v="0"/>
    <n v="0"/>
    <n v="0"/>
    <n v="0"/>
    <n v="0"/>
    <m/>
    <n v="0"/>
    <n v="0"/>
    <m/>
    <m/>
    <m/>
    <m/>
    <m/>
    <n v="0"/>
  </r>
  <r>
    <x v="3"/>
    <x v="5"/>
    <x v="2"/>
    <x v="2"/>
    <x v="2"/>
    <n v="0"/>
    <n v="0"/>
    <n v="0"/>
    <s v="-"/>
    <n v="0"/>
    <s v="-"/>
    <s v="-"/>
    <s v="-"/>
    <s v="-"/>
    <s v="-"/>
    <n v="0"/>
    <n v="0"/>
    <n v="0"/>
    <n v="0"/>
    <n v="0"/>
    <n v="0"/>
    <n v="0"/>
    <n v="0"/>
    <n v="0"/>
    <n v="0"/>
    <m/>
    <n v="0"/>
    <n v="0"/>
    <m/>
    <m/>
    <m/>
    <m/>
    <m/>
    <n v="0"/>
  </r>
  <r>
    <x v="3"/>
    <x v="5"/>
    <x v="2"/>
    <x v="2"/>
    <x v="3"/>
    <n v="0"/>
    <n v="0"/>
    <n v="0"/>
    <s v="-"/>
    <n v="0"/>
    <s v="-"/>
    <s v="-"/>
    <s v="-"/>
    <s v="-"/>
    <s v="-"/>
    <n v="0"/>
    <n v="0"/>
    <n v="0"/>
    <n v="0"/>
    <n v="0"/>
    <n v="0"/>
    <n v="0"/>
    <n v="0"/>
    <n v="0"/>
    <n v="0"/>
    <m/>
    <n v="0"/>
    <n v="0"/>
    <m/>
    <m/>
    <m/>
    <m/>
    <m/>
    <n v="0"/>
  </r>
  <r>
    <x v="3"/>
    <x v="5"/>
    <x v="3"/>
    <x v="0"/>
    <x v="0"/>
    <n v="0"/>
    <n v="0"/>
    <n v="0"/>
    <s v="-"/>
    <n v="0"/>
    <s v="-"/>
    <s v="-"/>
    <s v="-"/>
    <s v="-"/>
    <s v="-"/>
    <n v="0"/>
    <n v="0"/>
    <n v="0"/>
    <n v="0"/>
    <n v="0"/>
    <n v="0"/>
    <n v="0"/>
    <n v="0"/>
    <n v="0"/>
    <n v="0"/>
    <m/>
    <n v="0"/>
    <n v="0"/>
    <m/>
    <m/>
    <m/>
    <m/>
    <m/>
    <n v="0"/>
  </r>
  <r>
    <x v="3"/>
    <x v="5"/>
    <x v="3"/>
    <x v="0"/>
    <x v="1"/>
    <n v="0"/>
    <n v="0"/>
    <n v="0"/>
    <s v="-"/>
    <n v="0"/>
    <s v="-"/>
    <s v="-"/>
    <s v="-"/>
    <s v="-"/>
    <s v="-"/>
    <n v="0"/>
    <n v="0"/>
    <n v="0"/>
    <n v="0"/>
    <n v="0"/>
    <n v="0"/>
    <n v="0"/>
    <n v="0"/>
    <n v="0"/>
    <n v="0"/>
    <m/>
    <n v="0"/>
    <n v="0"/>
    <m/>
    <m/>
    <m/>
    <m/>
    <m/>
    <n v="0"/>
  </r>
  <r>
    <x v="3"/>
    <x v="5"/>
    <x v="3"/>
    <x v="0"/>
    <x v="2"/>
    <n v="0"/>
    <n v="0"/>
    <n v="0"/>
    <s v="-"/>
    <n v="0"/>
    <s v="-"/>
    <s v="-"/>
    <s v="-"/>
    <s v="-"/>
    <s v="-"/>
    <n v="0"/>
    <n v="0"/>
    <n v="0"/>
    <n v="0"/>
    <n v="0"/>
    <n v="0"/>
    <n v="0"/>
    <n v="0"/>
    <n v="0"/>
    <n v="0"/>
    <m/>
    <n v="0"/>
    <n v="0"/>
    <m/>
    <m/>
    <m/>
    <m/>
    <m/>
    <n v="0"/>
  </r>
  <r>
    <x v="3"/>
    <x v="5"/>
    <x v="3"/>
    <x v="0"/>
    <x v="3"/>
    <n v="0"/>
    <n v="0"/>
    <n v="0"/>
    <s v="-"/>
    <n v="0"/>
    <s v="-"/>
    <s v="-"/>
    <s v="-"/>
    <s v="-"/>
    <s v="-"/>
    <n v="0"/>
    <n v="0"/>
    <n v="0"/>
    <n v="0"/>
    <n v="0"/>
    <n v="0"/>
    <n v="0"/>
    <n v="0"/>
    <n v="0"/>
    <n v="0"/>
    <m/>
    <n v="0"/>
    <n v="0"/>
    <m/>
    <m/>
    <m/>
    <m/>
    <m/>
    <n v="0"/>
  </r>
  <r>
    <x v="3"/>
    <x v="6"/>
    <x v="0"/>
    <x v="0"/>
    <x v="0"/>
    <n v="1"/>
    <n v="0"/>
    <n v="0"/>
    <s v="-"/>
    <n v="0"/>
    <s v="-"/>
    <s v="-"/>
    <s v="-"/>
    <s v="-"/>
    <s v="-"/>
    <n v="0"/>
    <n v="1"/>
    <n v="0"/>
    <n v="0"/>
    <n v="0"/>
    <n v="0"/>
    <n v="0"/>
    <n v="0"/>
    <n v="0"/>
    <n v="0"/>
    <m/>
    <n v="0"/>
    <n v="0"/>
    <m/>
    <m/>
    <m/>
    <m/>
    <m/>
    <n v="0"/>
  </r>
  <r>
    <x v="3"/>
    <x v="6"/>
    <x v="0"/>
    <x v="0"/>
    <x v="1"/>
    <n v="10"/>
    <n v="0"/>
    <n v="0"/>
    <s v="-"/>
    <n v="0"/>
    <s v="-"/>
    <s v="-"/>
    <s v="-"/>
    <s v="-"/>
    <s v="-"/>
    <n v="0"/>
    <n v="10"/>
    <n v="0"/>
    <n v="0"/>
    <n v="0"/>
    <n v="0"/>
    <n v="0"/>
    <n v="0"/>
    <n v="0"/>
    <n v="0"/>
    <m/>
    <n v="0"/>
    <n v="0"/>
    <m/>
    <m/>
    <m/>
    <m/>
    <m/>
    <n v="0"/>
  </r>
  <r>
    <x v="3"/>
    <x v="6"/>
    <x v="0"/>
    <x v="0"/>
    <x v="2"/>
    <n v="9"/>
    <n v="0"/>
    <n v="0"/>
    <s v="-"/>
    <n v="0"/>
    <s v="-"/>
    <s v="-"/>
    <s v="-"/>
    <s v="-"/>
    <s v="-"/>
    <n v="0"/>
    <n v="9"/>
    <n v="0"/>
    <n v="0"/>
    <n v="0"/>
    <n v="0"/>
    <n v="0"/>
    <n v="0"/>
    <n v="0"/>
    <n v="0"/>
    <m/>
    <n v="0"/>
    <n v="0"/>
    <m/>
    <m/>
    <m/>
    <m/>
    <m/>
    <n v="0"/>
  </r>
  <r>
    <x v="3"/>
    <x v="6"/>
    <x v="0"/>
    <x v="0"/>
    <x v="3"/>
    <n v="1"/>
    <n v="0"/>
    <n v="0"/>
    <s v="-"/>
    <n v="0"/>
    <s v="-"/>
    <s v="-"/>
    <s v="-"/>
    <s v="-"/>
    <s v="-"/>
    <n v="0"/>
    <n v="1"/>
    <n v="0"/>
    <n v="0"/>
    <n v="0"/>
    <n v="0"/>
    <n v="0"/>
    <n v="0"/>
    <n v="0"/>
    <n v="0"/>
    <m/>
    <n v="0"/>
    <n v="0"/>
    <m/>
    <m/>
    <m/>
    <m/>
    <m/>
    <n v="0"/>
  </r>
  <r>
    <x v="3"/>
    <x v="6"/>
    <x v="1"/>
    <x v="0"/>
    <x v="0"/>
    <n v="0"/>
    <n v="0"/>
    <n v="0"/>
    <n v="0"/>
    <n v="0"/>
    <n v="0"/>
    <n v="0"/>
    <n v="0"/>
    <n v="0"/>
    <n v="0"/>
    <n v="0"/>
    <n v="0"/>
    <n v="0"/>
    <n v="0"/>
    <n v="0"/>
    <n v="0"/>
    <n v="0"/>
    <n v="0"/>
    <n v="0"/>
    <n v="0"/>
    <m/>
    <n v="0"/>
    <n v="0"/>
    <m/>
    <m/>
    <m/>
    <m/>
    <m/>
    <n v="0"/>
  </r>
  <r>
    <x v="3"/>
    <x v="6"/>
    <x v="1"/>
    <x v="0"/>
    <x v="1"/>
    <n v="0"/>
    <n v="0"/>
    <n v="0"/>
    <n v="0"/>
    <n v="0"/>
    <n v="0"/>
    <n v="0"/>
    <n v="0"/>
    <n v="0"/>
    <n v="0"/>
    <n v="0"/>
    <n v="0"/>
    <n v="0"/>
    <n v="0"/>
    <n v="0"/>
    <n v="0"/>
    <n v="0"/>
    <n v="0"/>
    <n v="0"/>
    <n v="0"/>
    <m/>
    <n v="0"/>
    <n v="0"/>
    <m/>
    <m/>
    <m/>
    <m/>
    <m/>
    <n v="0"/>
  </r>
  <r>
    <x v="3"/>
    <x v="6"/>
    <x v="1"/>
    <x v="0"/>
    <x v="2"/>
    <n v="0"/>
    <n v="0"/>
    <n v="0"/>
    <n v="0"/>
    <n v="0"/>
    <n v="0"/>
    <n v="0"/>
    <n v="0"/>
    <n v="0"/>
    <n v="0"/>
    <n v="0"/>
    <n v="0"/>
    <n v="0"/>
    <n v="0"/>
    <n v="0"/>
    <n v="0"/>
    <n v="0"/>
    <n v="0"/>
    <n v="0"/>
    <n v="0"/>
    <m/>
    <n v="0"/>
    <n v="0"/>
    <m/>
    <m/>
    <m/>
    <m/>
    <m/>
    <n v="0"/>
  </r>
  <r>
    <x v="3"/>
    <x v="6"/>
    <x v="1"/>
    <x v="0"/>
    <x v="3"/>
    <n v="0"/>
    <n v="0"/>
    <n v="0"/>
    <n v="0"/>
    <n v="0"/>
    <n v="0"/>
    <n v="0"/>
    <n v="0"/>
    <n v="0"/>
    <n v="0"/>
    <n v="0"/>
    <n v="0"/>
    <n v="0"/>
    <n v="0"/>
    <n v="0"/>
    <n v="0"/>
    <n v="0"/>
    <n v="0"/>
    <n v="0"/>
    <n v="0"/>
    <m/>
    <n v="0"/>
    <n v="0"/>
    <m/>
    <m/>
    <m/>
    <m/>
    <m/>
    <n v="0"/>
  </r>
  <r>
    <x v="3"/>
    <x v="6"/>
    <x v="2"/>
    <x v="0"/>
    <x v="0"/>
    <n v="1"/>
    <n v="0"/>
    <n v="0"/>
    <s v="-"/>
    <n v="0"/>
    <s v="-"/>
    <s v="-"/>
    <s v="-"/>
    <s v="-"/>
    <s v="-"/>
    <n v="0"/>
    <n v="1"/>
    <n v="0"/>
    <n v="0"/>
    <n v="0"/>
    <n v="0"/>
    <n v="0"/>
    <n v="0"/>
    <n v="0"/>
    <n v="0"/>
    <m/>
    <n v="0"/>
    <n v="0"/>
    <m/>
    <m/>
    <m/>
    <m/>
    <m/>
    <n v="0"/>
  </r>
  <r>
    <x v="3"/>
    <x v="6"/>
    <x v="2"/>
    <x v="0"/>
    <x v="1"/>
    <n v="10"/>
    <n v="0"/>
    <n v="0"/>
    <s v="-"/>
    <n v="0"/>
    <s v="-"/>
    <s v="-"/>
    <s v="-"/>
    <s v="-"/>
    <s v="-"/>
    <n v="0"/>
    <n v="10"/>
    <n v="0"/>
    <n v="0"/>
    <n v="0"/>
    <n v="0"/>
    <n v="0"/>
    <n v="0"/>
    <n v="0"/>
    <n v="0"/>
    <m/>
    <n v="0"/>
    <n v="0"/>
    <m/>
    <m/>
    <m/>
    <m/>
    <m/>
    <n v="0"/>
  </r>
  <r>
    <x v="3"/>
    <x v="6"/>
    <x v="2"/>
    <x v="0"/>
    <x v="2"/>
    <n v="9"/>
    <n v="0"/>
    <n v="0"/>
    <s v="-"/>
    <n v="0"/>
    <s v="-"/>
    <s v="-"/>
    <s v="-"/>
    <s v="-"/>
    <s v="-"/>
    <n v="0"/>
    <n v="9"/>
    <n v="0"/>
    <n v="0"/>
    <n v="0"/>
    <n v="0"/>
    <n v="0"/>
    <n v="0"/>
    <n v="0"/>
    <n v="0"/>
    <m/>
    <n v="0"/>
    <n v="0"/>
    <m/>
    <m/>
    <m/>
    <m/>
    <m/>
    <n v="0"/>
  </r>
  <r>
    <x v="3"/>
    <x v="6"/>
    <x v="2"/>
    <x v="0"/>
    <x v="3"/>
    <n v="1"/>
    <n v="0"/>
    <n v="0"/>
    <s v="-"/>
    <n v="0"/>
    <s v="-"/>
    <s v="-"/>
    <s v="-"/>
    <s v="-"/>
    <s v="-"/>
    <n v="0"/>
    <n v="1"/>
    <n v="0"/>
    <n v="0"/>
    <n v="0"/>
    <n v="0"/>
    <n v="0"/>
    <n v="0"/>
    <n v="0"/>
    <n v="0"/>
    <m/>
    <n v="0"/>
    <n v="0"/>
    <m/>
    <m/>
    <m/>
    <m/>
    <m/>
    <n v="0"/>
  </r>
  <r>
    <x v="3"/>
    <x v="6"/>
    <x v="2"/>
    <x v="1"/>
    <x v="0"/>
    <n v="1"/>
    <n v="0"/>
    <n v="0"/>
    <s v="-"/>
    <n v="0"/>
    <s v="-"/>
    <s v="-"/>
    <s v="-"/>
    <s v="-"/>
    <s v="-"/>
    <n v="0"/>
    <n v="1"/>
    <n v="0"/>
    <n v="0"/>
    <n v="0"/>
    <n v="0"/>
    <n v="0"/>
    <n v="0"/>
    <n v="0"/>
    <n v="0"/>
    <m/>
    <n v="0"/>
    <n v="0"/>
    <m/>
    <m/>
    <m/>
    <m/>
    <m/>
    <n v="0"/>
  </r>
  <r>
    <x v="3"/>
    <x v="6"/>
    <x v="2"/>
    <x v="1"/>
    <x v="1"/>
    <n v="10"/>
    <n v="0"/>
    <n v="0"/>
    <s v="-"/>
    <n v="0"/>
    <s v="-"/>
    <s v="-"/>
    <s v="-"/>
    <s v="-"/>
    <s v="-"/>
    <n v="0"/>
    <n v="10"/>
    <n v="0"/>
    <n v="0"/>
    <n v="0"/>
    <n v="0"/>
    <n v="0"/>
    <n v="0"/>
    <n v="0"/>
    <n v="0"/>
    <m/>
    <n v="0"/>
    <n v="0"/>
    <m/>
    <m/>
    <m/>
    <m/>
    <m/>
    <n v="0"/>
  </r>
  <r>
    <x v="3"/>
    <x v="6"/>
    <x v="2"/>
    <x v="1"/>
    <x v="2"/>
    <n v="9"/>
    <n v="0"/>
    <n v="0"/>
    <s v="-"/>
    <n v="0"/>
    <s v="-"/>
    <s v="-"/>
    <s v="-"/>
    <s v="-"/>
    <s v="-"/>
    <n v="0"/>
    <n v="9"/>
    <n v="0"/>
    <n v="0"/>
    <n v="0"/>
    <n v="0"/>
    <n v="0"/>
    <n v="0"/>
    <n v="0"/>
    <n v="0"/>
    <m/>
    <n v="0"/>
    <n v="0"/>
    <m/>
    <m/>
    <m/>
    <m/>
    <m/>
    <n v="0"/>
  </r>
  <r>
    <x v="3"/>
    <x v="6"/>
    <x v="2"/>
    <x v="1"/>
    <x v="3"/>
    <n v="1"/>
    <n v="0"/>
    <n v="0"/>
    <s v="-"/>
    <n v="0"/>
    <s v="-"/>
    <s v="-"/>
    <s v="-"/>
    <s v="-"/>
    <s v="-"/>
    <n v="0"/>
    <n v="1"/>
    <n v="0"/>
    <n v="0"/>
    <n v="0"/>
    <n v="0"/>
    <n v="0"/>
    <n v="0"/>
    <n v="0"/>
    <n v="0"/>
    <m/>
    <n v="0"/>
    <n v="0"/>
    <m/>
    <m/>
    <m/>
    <m/>
    <m/>
    <n v="0"/>
  </r>
  <r>
    <x v="3"/>
    <x v="6"/>
    <x v="2"/>
    <x v="2"/>
    <x v="0"/>
    <n v="0"/>
    <n v="0"/>
    <n v="0"/>
    <n v="0"/>
    <n v="0"/>
    <n v="0"/>
    <n v="0"/>
    <n v="0"/>
    <n v="0"/>
    <n v="0"/>
    <n v="0"/>
    <n v="0"/>
    <n v="0"/>
    <n v="0"/>
    <n v="0"/>
    <n v="0"/>
    <n v="0"/>
    <n v="0"/>
    <n v="0"/>
    <n v="0"/>
    <m/>
    <n v="0"/>
    <n v="0"/>
    <m/>
    <m/>
    <m/>
    <m/>
    <m/>
    <n v="0"/>
  </r>
  <r>
    <x v="3"/>
    <x v="6"/>
    <x v="2"/>
    <x v="2"/>
    <x v="1"/>
    <n v="0"/>
    <n v="0"/>
    <n v="0"/>
    <n v="0"/>
    <n v="0"/>
    <n v="0"/>
    <n v="0"/>
    <n v="0"/>
    <n v="0"/>
    <n v="0"/>
    <n v="0"/>
    <n v="0"/>
    <n v="0"/>
    <n v="0"/>
    <n v="0"/>
    <n v="0"/>
    <n v="0"/>
    <n v="0"/>
    <n v="0"/>
    <n v="0"/>
    <m/>
    <n v="0"/>
    <n v="0"/>
    <m/>
    <m/>
    <m/>
    <m/>
    <m/>
    <n v="0"/>
  </r>
  <r>
    <x v="3"/>
    <x v="6"/>
    <x v="2"/>
    <x v="2"/>
    <x v="2"/>
    <n v="0"/>
    <n v="0"/>
    <n v="0"/>
    <n v="0"/>
    <n v="0"/>
    <n v="0"/>
    <n v="0"/>
    <n v="0"/>
    <n v="0"/>
    <n v="0"/>
    <n v="0"/>
    <n v="0"/>
    <n v="0"/>
    <n v="0"/>
    <n v="0"/>
    <n v="0"/>
    <n v="0"/>
    <n v="0"/>
    <n v="0"/>
    <n v="0"/>
    <m/>
    <n v="0"/>
    <n v="0"/>
    <m/>
    <m/>
    <m/>
    <m/>
    <m/>
    <n v="0"/>
  </r>
  <r>
    <x v="3"/>
    <x v="6"/>
    <x v="2"/>
    <x v="2"/>
    <x v="3"/>
    <n v="0"/>
    <n v="0"/>
    <n v="0"/>
    <n v="0"/>
    <n v="0"/>
    <n v="0"/>
    <n v="0"/>
    <n v="0"/>
    <n v="0"/>
    <n v="0"/>
    <n v="0"/>
    <n v="0"/>
    <n v="0"/>
    <n v="0"/>
    <n v="0"/>
    <n v="0"/>
    <n v="0"/>
    <n v="0"/>
    <n v="0"/>
    <n v="0"/>
    <m/>
    <n v="0"/>
    <n v="0"/>
    <m/>
    <m/>
    <m/>
    <m/>
    <m/>
    <n v="0"/>
  </r>
  <r>
    <x v="3"/>
    <x v="6"/>
    <x v="3"/>
    <x v="0"/>
    <x v="0"/>
    <n v="0"/>
    <n v="0"/>
    <n v="0"/>
    <n v="0"/>
    <n v="0"/>
    <n v="0"/>
    <n v="0"/>
    <n v="0"/>
    <n v="0"/>
    <n v="0"/>
    <n v="0"/>
    <n v="0"/>
    <n v="0"/>
    <n v="0"/>
    <n v="0"/>
    <n v="0"/>
    <n v="0"/>
    <n v="0"/>
    <n v="0"/>
    <n v="0"/>
    <m/>
    <n v="0"/>
    <n v="0"/>
    <m/>
    <m/>
    <m/>
    <m/>
    <m/>
    <n v="0"/>
  </r>
  <r>
    <x v="3"/>
    <x v="6"/>
    <x v="3"/>
    <x v="0"/>
    <x v="1"/>
    <n v="0"/>
    <n v="0"/>
    <n v="0"/>
    <n v="0"/>
    <n v="0"/>
    <n v="0"/>
    <n v="0"/>
    <n v="0"/>
    <n v="0"/>
    <n v="0"/>
    <n v="0"/>
    <n v="0"/>
    <n v="0"/>
    <n v="0"/>
    <n v="0"/>
    <n v="0"/>
    <n v="0"/>
    <n v="0"/>
    <n v="0"/>
    <n v="0"/>
    <m/>
    <n v="0"/>
    <n v="0"/>
    <m/>
    <m/>
    <m/>
    <m/>
    <m/>
    <n v="0"/>
  </r>
  <r>
    <x v="3"/>
    <x v="6"/>
    <x v="3"/>
    <x v="0"/>
    <x v="2"/>
    <n v="0"/>
    <n v="0"/>
    <n v="0"/>
    <n v="0"/>
    <n v="0"/>
    <n v="0"/>
    <n v="0"/>
    <n v="0"/>
    <n v="0"/>
    <n v="0"/>
    <n v="0"/>
    <n v="0"/>
    <n v="0"/>
    <n v="0"/>
    <n v="0"/>
    <n v="0"/>
    <n v="0"/>
    <n v="0"/>
    <n v="0"/>
    <n v="0"/>
    <m/>
    <n v="0"/>
    <n v="0"/>
    <m/>
    <m/>
    <m/>
    <m/>
    <m/>
    <n v="0"/>
  </r>
  <r>
    <x v="3"/>
    <x v="6"/>
    <x v="3"/>
    <x v="0"/>
    <x v="3"/>
    <n v="0"/>
    <n v="0"/>
    <n v="0"/>
    <n v="0"/>
    <n v="0"/>
    <n v="0"/>
    <n v="0"/>
    <n v="0"/>
    <n v="0"/>
    <n v="0"/>
    <n v="0"/>
    <n v="0"/>
    <n v="0"/>
    <n v="0"/>
    <n v="0"/>
    <n v="0"/>
    <n v="0"/>
    <n v="0"/>
    <n v="0"/>
    <n v="0"/>
    <m/>
    <n v="0"/>
    <n v="0"/>
    <m/>
    <m/>
    <m/>
    <m/>
    <m/>
    <n v="0"/>
  </r>
  <r>
    <x v="3"/>
    <x v="7"/>
    <x v="0"/>
    <x v="0"/>
    <x v="0"/>
    <n v="2"/>
    <n v="0"/>
    <n v="0"/>
    <s v="-"/>
    <n v="1"/>
    <s v="-"/>
    <s v="-"/>
    <s v="-"/>
    <s v="-"/>
    <s v="-"/>
    <n v="0"/>
    <n v="1"/>
    <n v="0"/>
    <n v="0"/>
    <n v="0"/>
    <n v="0"/>
    <n v="0"/>
    <n v="0"/>
    <n v="0"/>
    <n v="0"/>
    <m/>
    <n v="0"/>
    <n v="0"/>
    <m/>
    <m/>
    <m/>
    <m/>
    <m/>
    <n v="0"/>
  </r>
  <r>
    <x v="3"/>
    <x v="7"/>
    <x v="0"/>
    <x v="0"/>
    <x v="1"/>
    <n v="2"/>
    <n v="0"/>
    <n v="0"/>
    <s v="-"/>
    <n v="1"/>
    <s v="-"/>
    <s v="-"/>
    <s v="-"/>
    <s v="-"/>
    <s v="-"/>
    <n v="0"/>
    <n v="1"/>
    <n v="0"/>
    <n v="0"/>
    <n v="0"/>
    <n v="0"/>
    <n v="0"/>
    <n v="0"/>
    <n v="0"/>
    <n v="0"/>
    <m/>
    <n v="0"/>
    <n v="0"/>
    <m/>
    <m/>
    <m/>
    <m/>
    <m/>
    <n v="0"/>
  </r>
  <r>
    <x v="3"/>
    <x v="7"/>
    <x v="0"/>
    <x v="0"/>
    <x v="2"/>
    <n v="2"/>
    <n v="0"/>
    <n v="0"/>
    <s v="-"/>
    <n v="1"/>
    <s v="-"/>
    <s v="-"/>
    <s v="-"/>
    <s v="-"/>
    <s v="-"/>
    <n v="0"/>
    <n v="1"/>
    <n v="0"/>
    <n v="0"/>
    <n v="0"/>
    <n v="0"/>
    <n v="0"/>
    <n v="0"/>
    <n v="0"/>
    <n v="0"/>
    <m/>
    <n v="0"/>
    <n v="0"/>
    <m/>
    <m/>
    <m/>
    <m/>
    <m/>
    <n v="0"/>
  </r>
  <r>
    <x v="3"/>
    <x v="7"/>
    <x v="0"/>
    <x v="0"/>
    <x v="3"/>
    <n v="0"/>
    <n v="0"/>
    <n v="0"/>
    <s v="-"/>
    <n v="0"/>
    <s v="-"/>
    <s v="-"/>
    <s v="-"/>
    <s v="-"/>
    <s v="-"/>
    <n v="0"/>
    <n v="0"/>
    <n v="0"/>
    <n v="0"/>
    <n v="0"/>
    <n v="0"/>
    <n v="0"/>
    <n v="0"/>
    <n v="0"/>
    <n v="0"/>
    <m/>
    <n v="0"/>
    <n v="0"/>
    <m/>
    <m/>
    <m/>
    <m/>
    <m/>
    <n v="0"/>
  </r>
  <r>
    <x v="3"/>
    <x v="7"/>
    <x v="1"/>
    <x v="0"/>
    <x v="0"/>
    <n v="0"/>
    <n v="0"/>
    <n v="0"/>
    <n v="0"/>
    <n v="0"/>
    <n v="0"/>
    <n v="0"/>
    <n v="0"/>
    <n v="0"/>
    <n v="0"/>
    <n v="0"/>
    <n v="0"/>
    <n v="0"/>
    <n v="0"/>
    <n v="0"/>
    <n v="0"/>
    <n v="0"/>
    <n v="0"/>
    <n v="0"/>
    <n v="0"/>
    <m/>
    <n v="0"/>
    <n v="0"/>
    <m/>
    <m/>
    <m/>
    <m/>
    <m/>
    <n v="0"/>
  </r>
  <r>
    <x v="3"/>
    <x v="7"/>
    <x v="1"/>
    <x v="0"/>
    <x v="1"/>
    <n v="0"/>
    <n v="0"/>
    <n v="0"/>
    <n v="0"/>
    <n v="0"/>
    <n v="0"/>
    <n v="0"/>
    <n v="0"/>
    <n v="0"/>
    <n v="0"/>
    <n v="0"/>
    <n v="0"/>
    <n v="0"/>
    <n v="0"/>
    <n v="0"/>
    <n v="0"/>
    <n v="0"/>
    <n v="0"/>
    <n v="0"/>
    <n v="0"/>
    <m/>
    <n v="0"/>
    <n v="0"/>
    <m/>
    <m/>
    <m/>
    <m/>
    <m/>
    <n v="0"/>
  </r>
  <r>
    <x v="3"/>
    <x v="7"/>
    <x v="1"/>
    <x v="0"/>
    <x v="2"/>
    <n v="0"/>
    <n v="0"/>
    <n v="0"/>
    <n v="0"/>
    <n v="0"/>
    <n v="0"/>
    <n v="0"/>
    <n v="0"/>
    <n v="0"/>
    <n v="0"/>
    <n v="0"/>
    <n v="0"/>
    <n v="0"/>
    <n v="0"/>
    <n v="0"/>
    <n v="0"/>
    <n v="0"/>
    <n v="0"/>
    <n v="0"/>
    <n v="0"/>
    <m/>
    <n v="0"/>
    <n v="0"/>
    <m/>
    <m/>
    <m/>
    <m/>
    <m/>
    <n v="0"/>
  </r>
  <r>
    <x v="3"/>
    <x v="7"/>
    <x v="1"/>
    <x v="0"/>
    <x v="3"/>
    <n v="0"/>
    <n v="0"/>
    <n v="0"/>
    <n v="0"/>
    <n v="0"/>
    <n v="0"/>
    <n v="0"/>
    <n v="0"/>
    <n v="0"/>
    <n v="0"/>
    <n v="0"/>
    <n v="0"/>
    <n v="0"/>
    <n v="0"/>
    <n v="0"/>
    <n v="0"/>
    <n v="0"/>
    <n v="0"/>
    <n v="0"/>
    <n v="0"/>
    <m/>
    <n v="0"/>
    <n v="0"/>
    <m/>
    <m/>
    <m/>
    <m/>
    <m/>
    <n v="0"/>
  </r>
  <r>
    <x v="3"/>
    <x v="7"/>
    <x v="2"/>
    <x v="0"/>
    <x v="0"/>
    <n v="2"/>
    <n v="0"/>
    <n v="0"/>
    <s v="-"/>
    <n v="1"/>
    <s v="-"/>
    <s v="-"/>
    <s v="-"/>
    <s v="-"/>
    <s v="-"/>
    <n v="0"/>
    <n v="1"/>
    <n v="0"/>
    <n v="0"/>
    <n v="0"/>
    <n v="0"/>
    <n v="0"/>
    <n v="0"/>
    <n v="0"/>
    <n v="0"/>
    <m/>
    <n v="0"/>
    <n v="0"/>
    <m/>
    <m/>
    <m/>
    <m/>
    <m/>
    <n v="0"/>
  </r>
  <r>
    <x v="3"/>
    <x v="7"/>
    <x v="2"/>
    <x v="0"/>
    <x v="1"/>
    <n v="2"/>
    <n v="0"/>
    <n v="0"/>
    <s v="-"/>
    <n v="1"/>
    <s v="-"/>
    <s v="-"/>
    <s v="-"/>
    <s v="-"/>
    <s v="-"/>
    <n v="0"/>
    <n v="1"/>
    <n v="0"/>
    <n v="0"/>
    <n v="0"/>
    <n v="0"/>
    <n v="0"/>
    <n v="0"/>
    <n v="0"/>
    <n v="0"/>
    <m/>
    <n v="0"/>
    <n v="0"/>
    <m/>
    <m/>
    <m/>
    <m/>
    <m/>
    <n v="0"/>
  </r>
  <r>
    <x v="3"/>
    <x v="7"/>
    <x v="2"/>
    <x v="0"/>
    <x v="2"/>
    <n v="2"/>
    <n v="0"/>
    <n v="0"/>
    <s v="-"/>
    <n v="1"/>
    <s v="-"/>
    <s v="-"/>
    <s v="-"/>
    <s v="-"/>
    <s v="-"/>
    <n v="0"/>
    <n v="1"/>
    <n v="0"/>
    <n v="0"/>
    <n v="0"/>
    <n v="0"/>
    <n v="0"/>
    <n v="0"/>
    <n v="0"/>
    <n v="0"/>
    <m/>
    <n v="0"/>
    <n v="0"/>
    <m/>
    <m/>
    <m/>
    <m/>
    <m/>
    <n v="0"/>
  </r>
  <r>
    <x v="3"/>
    <x v="7"/>
    <x v="2"/>
    <x v="0"/>
    <x v="3"/>
    <n v="0"/>
    <n v="0"/>
    <n v="0"/>
    <s v="-"/>
    <n v="0"/>
    <s v="-"/>
    <s v="-"/>
    <s v="-"/>
    <s v="-"/>
    <s v="-"/>
    <n v="0"/>
    <n v="0"/>
    <n v="0"/>
    <n v="0"/>
    <n v="0"/>
    <n v="0"/>
    <n v="0"/>
    <n v="0"/>
    <n v="0"/>
    <n v="0"/>
    <m/>
    <n v="0"/>
    <n v="0"/>
    <m/>
    <m/>
    <m/>
    <m/>
    <m/>
    <n v="0"/>
  </r>
  <r>
    <x v="3"/>
    <x v="7"/>
    <x v="2"/>
    <x v="1"/>
    <x v="0"/>
    <n v="2"/>
    <n v="0"/>
    <n v="0"/>
    <s v="-"/>
    <n v="1"/>
    <s v="-"/>
    <s v="-"/>
    <s v="-"/>
    <s v="-"/>
    <s v="-"/>
    <n v="0"/>
    <n v="1"/>
    <n v="0"/>
    <n v="0"/>
    <n v="0"/>
    <n v="0"/>
    <n v="0"/>
    <n v="0"/>
    <n v="0"/>
    <n v="0"/>
    <m/>
    <n v="0"/>
    <n v="0"/>
    <m/>
    <m/>
    <m/>
    <m/>
    <m/>
    <n v="0"/>
  </r>
  <r>
    <x v="3"/>
    <x v="7"/>
    <x v="2"/>
    <x v="1"/>
    <x v="1"/>
    <n v="2"/>
    <n v="0"/>
    <n v="0"/>
    <s v="-"/>
    <n v="1"/>
    <s v="-"/>
    <s v="-"/>
    <s v="-"/>
    <s v="-"/>
    <s v="-"/>
    <n v="0"/>
    <n v="1"/>
    <n v="0"/>
    <n v="0"/>
    <n v="0"/>
    <n v="0"/>
    <n v="0"/>
    <n v="0"/>
    <n v="0"/>
    <n v="0"/>
    <m/>
    <n v="0"/>
    <n v="0"/>
    <m/>
    <m/>
    <m/>
    <m/>
    <m/>
    <n v="0"/>
  </r>
  <r>
    <x v="3"/>
    <x v="7"/>
    <x v="2"/>
    <x v="1"/>
    <x v="2"/>
    <n v="2"/>
    <n v="0"/>
    <n v="0"/>
    <s v="-"/>
    <n v="1"/>
    <s v="-"/>
    <s v="-"/>
    <s v="-"/>
    <s v="-"/>
    <s v="-"/>
    <n v="0"/>
    <n v="1"/>
    <n v="0"/>
    <n v="0"/>
    <n v="0"/>
    <n v="0"/>
    <n v="0"/>
    <n v="0"/>
    <n v="0"/>
    <n v="0"/>
    <m/>
    <n v="0"/>
    <n v="0"/>
    <m/>
    <m/>
    <m/>
    <m/>
    <m/>
    <n v="0"/>
  </r>
  <r>
    <x v="3"/>
    <x v="7"/>
    <x v="2"/>
    <x v="1"/>
    <x v="3"/>
    <n v="0"/>
    <n v="0"/>
    <n v="0"/>
    <s v="-"/>
    <n v="0"/>
    <s v="-"/>
    <s v="-"/>
    <s v="-"/>
    <s v="-"/>
    <s v="-"/>
    <n v="0"/>
    <n v="0"/>
    <n v="0"/>
    <n v="0"/>
    <n v="0"/>
    <n v="0"/>
    <n v="0"/>
    <n v="0"/>
    <n v="0"/>
    <n v="0"/>
    <m/>
    <n v="0"/>
    <n v="0"/>
    <m/>
    <m/>
    <m/>
    <m/>
    <m/>
    <n v="0"/>
  </r>
  <r>
    <x v="3"/>
    <x v="7"/>
    <x v="2"/>
    <x v="2"/>
    <x v="0"/>
    <n v="0"/>
    <n v="0"/>
    <n v="0"/>
    <n v="0"/>
    <n v="0"/>
    <n v="0"/>
    <n v="0"/>
    <n v="0"/>
    <n v="0"/>
    <n v="0"/>
    <n v="0"/>
    <n v="0"/>
    <n v="0"/>
    <n v="0"/>
    <n v="0"/>
    <n v="0"/>
    <n v="0"/>
    <n v="0"/>
    <n v="0"/>
    <n v="0"/>
    <m/>
    <n v="0"/>
    <n v="0"/>
    <m/>
    <m/>
    <m/>
    <m/>
    <m/>
    <n v="0"/>
  </r>
  <r>
    <x v="3"/>
    <x v="7"/>
    <x v="2"/>
    <x v="2"/>
    <x v="1"/>
    <n v="0"/>
    <n v="0"/>
    <n v="0"/>
    <n v="0"/>
    <n v="0"/>
    <n v="0"/>
    <n v="0"/>
    <n v="0"/>
    <n v="0"/>
    <n v="0"/>
    <n v="0"/>
    <n v="0"/>
    <n v="0"/>
    <n v="0"/>
    <n v="0"/>
    <n v="0"/>
    <n v="0"/>
    <n v="0"/>
    <n v="0"/>
    <n v="0"/>
    <m/>
    <n v="0"/>
    <n v="0"/>
    <m/>
    <m/>
    <m/>
    <m/>
    <m/>
    <n v="0"/>
  </r>
  <r>
    <x v="3"/>
    <x v="7"/>
    <x v="2"/>
    <x v="2"/>
    <x v="2"/>
    <n v="0"/>
    <n v="0"/>
    <n v="0"/>
    <n v="0"/>
    <n v="0"/>
    <n v="0"/>
    <n v="0"/>
    <n v="0"/>
    <n v="0"/>
    <n v="0"/>
    <n v="0"/>
    <n v="0"/>
    <n v="0"/>
    <n v="0"/>
    <n v="0"/>
    <n v="0"/>
    <n v="0"/>
    <n v="0"/>
    <n v="0"/>
    <n v="0"/>
    <m/>
    <n v="0"/>
    <n v="0"/>
    <m/>
    <m/>
    <m/>
    <m/>
    <m/>
    <n v="0"/>
  </r>
  <r>
    <x v="3"/>
    <x v="7"/>
    <x v="2"/>
    <x v="2"/>
    <x v="3"/>
    <n v="0"/>
    <n v="0"/>
    <n v="0"/>
    <n v="0"/>
    <n v="0"/>
    <n v="0"/>
    <n v="0"/>
    <n v="0"/>
    <n v="0"/>
    <n v="0"/>
    <n v="0"/>
    <n v="0"/>
    <n v="0"/>
    <n v="0"/>
    <n v="0"/>
    <n v="0"/>
    <n v="0"/>
    <n v="0"/>
    <n v="0"/>
    <n v="0"/>
    <m/>
    <n v="0"/>
    <n v="0"/>
    <m/>
    <m/>
    <m/>
    <m/>
    <m/>
    <n v="0"/>
  </r>
  <r>
    <x v="3"/>
    <x v="7"/>
    <x v="3"/>
    <x v="0"/>
    <x v="0"/>
    <n v="0"/>
    <n v="0"/>
    <n v="0"/>
    <n v="0"/>
    <n v="0"/>
    <n v="0"/>
    <n v="0"/>
    <n v="0"/>
    <n v="0"/>
    <n v="0"/>
    <n v="0"/>
    <n v="0"/>
    <n v="0"/>
    <n v="0"/>
    <n v="0"/>
    <n v="0"/>
    <n v="0"/>
    <n v="0"/>
    <n v="0"/>
    <n v="0"/>
    <m/>
    <n v="0"/>
    <n v="0"/>
    <m/>
    <m/>
    <m/>
    <m/>
    <m/>
    <n v="0"/>
  </r>
  <r>
    <x v="3"/>
    <x v="7"/>
    <x v="3"/>
    <x v="0"/>
    <x v="1"/>
    <n v="0"/>
    <n v="0"/>
    <n v="0"/>
    <n v="0"/>
    <n v="0"/>
    <n v="0"/>
    <n v="0"/>
    <n v="0"/>
    <n v="0"/>
    <n v="0"/>
    <n v="0"/>
    <n v="0"/>
    <n v="0"/>
    <n v="0"/>
    <n v="0"/>
    <n v="0"/>
    <n v="0"/>
    <n v="0"/>
    <n v="0"/>
    <n v="0"/>
    <m/>
    <n v="0"/>
    <n v="0"/>
    <m/>
    <m/>
    <m/>
    <m/>
    <m/>
    <n v="0"/>
  </r>
  <r>
    <x v="3"/>
    <x v="7"/>
    <x v="3"/>
    <x v="0"/>
    <x v="2"/>
    <n v="0"/>
    <n v="0"/>
    <n v="0"/>
    <n v="0"/>
    <n v="0"/>
    <n v="0"/>
    <n v="0"/>
    <n v="0"/>
    <n v="0"/>
    <n v="0"/>
    <n v="0"/>
    <n v="0"/>
    <n v="0"/>
    <n v="0"/>
    <n v="0"/>
    <n v="0"/>
    <n v="0"/>
    <n v="0"/>
    <n v="0"/>
    <n v="0"/>
    <m/>
    <n v="0"/>
    <n v="0"/>
    <m/>
    <m/>
    <m/>
    <m/>
    <m/>
    <n v="0"/>
  </r>
  <r>
    <x v="3"/>
    <x v="7"/>
    <x v="3"/>
    <x v="0"/>
    <x v="3"/>
    <n v="0"/>
    <n v="0"/>
    <n v="0"/>
    <n v="0"/>
    <n v="0"/>
    <n v="0"/>
    <n v="0"/>
    <n v="0"/>
    <n v="0"/>
    <n v="0"/>
    <n v="0"/>
    <n v="0"/>
    <n v="0"/>
    <n v="0"/>
    <n v="0"/>
    <n v="0"/>
    <n v="0"/>
    <n v="0"/>
    <n v="0"/>
    <n v="0"/>
    <m/>
    <n v="0"/>
    <n v="0"/>
    <m/>
    <m/>
    <m/>
    <m/>
    <m/>
    <n v="0"/>
  </r>
  <r>
    <x v="3"/>
    <x v="8"/>
    <x v="0"/>
    <x v="0"/>
    <x v="0"/>
    <n v="79"/>
    <n v="25"/>
    <n v="15"/>
    <s v="-"/>
    <n v="16"/>
    <s v="-"/>
    <s v="-"/>
    <s v="-"/>
    <s v="-"/>
    <s v="-"/>
    <n v="2"/>
    <n v="2"/>
    <n v="0"/>
    <n v="3"/>
    <n v="1"/>
    <n v="4"/>
    <n v="1"/>
    <n v="1"/>
    <n v="5"/>
    <n v="0"/>
    <m/>
    <n v="0"/>
    <n v="1"/>
    <m/>
    <m/>
    <m/>
    <m/>
    <m/>
    <n v="3"/>
  </r>
  <r>
    <x v="3"/>
    <x v="8"/>
    <x v="0"/>
    <x v="0"/>
    <x v="1"/>
    <n v="2164"/>
    <n v="706"/>
    <n v="238"/>
    <s v="-"/>
    <n v="913"/>
    <s v="-"/>
    <s v="-"/>
    <s v="-"/>
    <s v="-"/>
    <s v="-"/>
    <n v="20"/>
    <n v="10"/>
    <n v="0"/>
    <n v="109"/>
    <n v="13"/>
    <n v="32"/>
    <n v="26"/>
    <n v="2"/>
    <n v="72"/>
    <n v="0"/>
    <m/>
    <n v="0"/>
    <n v="5"/>
    <m/>
    <m/>
    <m/>
    <m/>
    <m/>
    <n v="18"/>
  </r>
  <r>
    <x v="3"/>
    <x v="8"/>
    <x v="0"/>
    <x v="0"/>
    <x v="2"/>
    <n v="1452"/>
    <n v="626"/>
    <n v="206"/>
    <s v="-"/>
    <n v="387"/>
    <s v="-"/>
    <s v="-"/>
    <s v="-"/>
    <s v="-"/>
    <s v="-"/>
    <n v="11"/>
    <n v="3"/>
    <n v="0"/>
    <n v="75"/>
    <n v="11"/>
    <n v="24"/>
    <n v="23"/>
    <n v="1"/>
    <n v="69"/>
    <n v="0"/>
    <m/>
    <n v="0"/>
    <n v="5"/>
    <m/>
    <m/>
    <m/>
    <m/>
    <m/>
    <n v="11"/>
  </r>
  <r>
    <x v="3"/>
    <x v="8"/>
    <x v="0"/>
    <x v="0"/>
    <x v="3"/>
    <n v="706"/>
    <n v="80"/>
    <n v="32"/>
    <s v="-"/>
    <n v="526"/>
    <s v="-"/>
    <s v="-"/>
    <s v="-"/>
    <s v="-"/>
    <s v="-"/>
    <n v="9"/>
    <n v="7"/>
    <n v="0"/>
    <n v="34"/>
    <n v="2"/>
    <n v="8"/>
    <n v="3"/>
    <n v="1"/>
    <n v="3"/>
    <n v="0"/>
    <m/>
    <n v="0"/>
    <n v="0"/>
    <m/>
    <m/>
    <m/>
    <m/>
    <m/>
    <n v="1"/>
  </r>
  <r>
    <x v="3"/>
    <x v="8"/>
    <x v="1"/>
    <x v="0"/>
    <x v="0"/>
    <n v="8"/>
    <n v="1"/>
    <n v="3"/>
    <s v="-"/>
    <n v="3"/>
    <s v="-"/>
    <s v="-"/>
    <s v="-"/>
    <s v="-"/>
    <s v="-"/>
    <n v="0"/>
    <n v="1"/>
    <n v="0"/>
    <n v="0"/>
    <n v="0"/>
    <n v="0"/>
    <n v="0"/>
    <n v="0"/>
    <n v="0"/>
    <n v="0"/>
    <m/>
    <n v="0"/>
    <n v="0"/>
    <m/>
    <m/>
    <m/>
    <m/>
    <m/>
    <n v="0"/>
  </r>
  <r>
    <x v="3"/>
    <x v="8"/>
    <x v="1"/>
    <x v="0"/>
    <x v="1"/>
    <n v="13"/>
    <n v="1"/>
    <n v="5"/>
    <s v="-"/>
    <n v="3"/>
    <s v="-"/>
    <s v="-"/>
    <s v="-"/>
    <s v="-"/>
    <s v="-"/>
    <n v="0"/>
    <n v="4"/>
    <n v="0"/>
    <n v="0"/>
    <n v="0"/>
    <n v="0"/>
    <n v="0"/>
    <n v="0"/>
    <n v="0"/>
    <n v="0"/>
    <m/>
    <n v="0"/>
    <n v="0"/>
    <m/>
    <m/>
    <m/>
    <m/>
    <m/>
    <n v="0"/>
  </r>
  <r>
    <x v="3"/>
    <x v="8"/>
    <x v="1"/>
    <x v="0"/>
    <x v="2"/>
    <n v="8"/>
    <n v="1"/>
    <n v="3"/>
    <s v="-"/>
    <n v="1"/>
    <s v="-"/>
    <s v="-"/>
    <s v="-"/>
    <s v="-"/>
    <s v="-"/>
    <n v="0"/>
    <n v="3"/>
    <n v="0"/>
    <n v="0"/>
    <n v="0"/>
    <n v="0"/>
    <n v="0"/>
    <n v="0"/>
    <n v="0"/>
    <n v="0"/>
    <m/>
    <n v="0"/>
    <n v="0"/>
    <m/>
    <m/>
    <m/>
    <m/>
    <m/>
    <n v="0"/>
  </r>
  <r>
    <x v="3"/>
    <x v="8"/>
    <x v="1"/>
    <x v="0"/>
    <x v="3"/>
    <n v="5"/>
    <n v="0"/>
    <n v="2"/>
    <s v="-"/>
    <n v="2"/>
    <s v="-"/>
    <s v="-"/>
    <s v="-"/>
    <s v="-"/>
    <s v="-"/>
    <n v="0"/>
    <n v="1"/>
    <n v="0"/>
    <n v="0"/>
    <n v="0"/>
    <n v="0"/>
    <n v="0"/>
    <n v="0"/>
    <n v="0"/>
    <n v="0"/>
    <m/>
    <n v="0"/>
    <n v="0"/>
    <m/>
    <m/>
    <m/>
    <m/>
    <m/>
    <n v="0"/>
  </r>
  <r>
    <x v="3"/>
    <x v="8"/>
    <x v="2"/>
    <x v="0"/>
    <x v="0"/>
    <n v="71"/>
    <n v="24"/>
    <n v="12"/>
    <s v="-"/>
    <n v="13"/>
    <s v="-"/>
    <s v="-"/>
    <s v="-"/>
    <s v="-"/>
    <s v="-"/>
    <n v="2"/>
    <n v="1"/>
    <n v="0"/>
    <n v="3"/>
    <n v="1"/>
    <n v="4"/>
    <n v="1"/>
    <n v="1"/>
    <n v="5"/>
    <n v="0"/>
    <m/>
    <n v="0"/>
    <n v="1"/>
    <m/>
    <m/>
    <m/>
    <m/>
    <m/>
    <n v="3"/>
  </r>
  <r>
    <x v="3"/>
    <x v="8"/>
    <x v="2"/>
    <x v="0"/>
    <x v="1"/>
    <n v="2151"/>
    <n v="705"/>
    <n v="233"/>
    <s v="-"/>
    <n v="910"/>
    <s v="-"/>
    <s v="-"/>
    <s v="-"/>
    <s v="-"/>
    <s v="-"/>
    <n v="20"/>
    <n v="6"/>
    <n v="0"/>
    <n v="109"/>
    <n v="13"/>
    <n v="32"/>
    <n v="26"/>
    <n v="2"/>
    <n v="72"/>
    <n v="0"/>
    <m/>
    <n v="0"/>
    <n v="5"/>
    <m/>
    <m/>
    <m/>
    <m/>
    <m/>
    <n v="18"/>
  </r>
  <r>
    <x v="3"/>
    <x v="8"/>
    <x v="2"/>
    <x v="0"/>
    <x v="2"/>
    <n v="1444"/>
    <n v="625"/>
    <n v="203"/>
    <s v="-"/>
    <n v="386"/>
    <s v="-"/>
    <s v="-"/>
    <s v="-"/>
    <s v="-"/>
    <s v="-"/>
    <n v="11"/>
    <n v="0"/>
    <n v="0"/>
    <n v="75"/>
    <n v="11"/>
    <n v="24"/>
    <n v="23"/>
    <n v="1"/>
    <n v="69"/>
    <n v="0"/>
    <m/>
    <n v="0"/>
    <n v="5"/>
    <m/>
    <m/>
    <m/>
    <m/>
    <m/>
    <n v="11"/>
  </r>
  <r>
    <x v="3"/>
    <x v="8"/>
    <x v="2"/>
    <x v="0"/>
    <x v="3"/>
    <n v="701"/>
    <n v="80"/>
    <n v="30"/>
    <s v="-"/>
    <n v="524"/>
    <s v="-"/>
    <s v="-"/>
    <s v="-"/>
    <s v="-"/>
    <s v="-"/>
    <n v="9"/>
    <n v="6"/>
    <n v="0"/>
    <n v="34"/>
    <n v="2"/>
    <n v="8"/>
    <n v="3"/>
    <n v="1"/>
    <n v="3"/>
    <n v="0"/>
    <m/>
    <n v="0"/>
    <n v="0"/>
    <m/>
    <m/>
    <m/>
    <m/>
    <m/>
    <n v="1"/>
  </r>
  <r>
    <x v="3"/>
    <x v="8"/>
    <x v="2"/>
    <x v="1"/>
    <x v="0"/>
    <n v="71"/>
    <n v="24"/>
    <n v="12"/>
    <s v="-"/>
    <n v="13"/>
    <s v="-"/>
    <s v="-"/>
    <s v="-"/>
    <s v="-"/>
    <s v="-"/>
    <n v="2"/>
    <n v="1"/>
    <n v="0"/>
    <n v="3"/>
    <n v="1"/>
    <n v="4"/>
    <n v="1"/>
    <n v="1"/>
    <n v="5"/>
    <n v="0"/>
    <m/>
    <n v="0"/>
    <n v="1"/>
    <m/>
    <m/>
    <m/>
    <m/>
    <m/>
    <n v="3"/>
  </r>
  <r>
    <x v="3"/>
    <x v="8"/>
    <x v="2"/>
    <x v="1"/>
    <x v="1"/>
    <n v="2151"/>
    <n v="705"/>
    <n v="233"/>
    <s v="-"/>
    <n v="910"/>
    <s v="-"/>
    <s v="-"/>
    <s v="-"/>
    <s v="-"/>
    <s v="-"/>
    <n v="20"/>
    <n v="6"/>
    <n v="0"/>
    <n v="109"/>
    <n v="13"/>
    <n v="32"/>
    <n v="26"/>
    <n v="2"/>
    <n v="72"/>
    <n v="0"/>
    <m/>
    <n v="0"/>
    <n v="5"/>
    <m/>
    <m/>
    <m/>
    <m/>
    <m/>
    <n v="18"/>
  </r>
  <r>
    <x v="3"/>
    <x v="8"/>
    <x v="2"/>
    <x v="1"/>
    <x v="2"/>
    <n v="1444"/>
    <n v="625"/>
    <n v="203"/>
    <s v="-"/>
    <n v="386"/>
    <s v="-"/>
    <s v="-"/>
    <s v="-"/>
    <s v="-"/>
    <s v="-"/>
    <n v="11"/>
    <n v="0"/>
    <n v="0"/>
    <n v="75"/>
    <n v="11"/>
    <n v="24"/>
    <n v="23"/>
    <n v="1"/>
    <n v="69"/>
    <n v="0"/>
    <m/>
    <n v="0"/>
    <n v="5"/>
    <m/>
    <m/>
    <m/>
    <m/>
    <m/>
    <n v="11"/>
  </r>
  <r>
    <x v="3"/>
    <x v="8"/>
    <x v="2"/>
    <x v="1"/>
    <x v="3"/>
    <n v="701"/>
    <n v="80"/>
    <n v="30"/>
    <s v="-"/>
    <n v="524"/>
    <s v="-"/>
    <s v="-"/>
    <s v="-"/>
    <s v="-"/>
    <s v="-"/>
    <n v="9"/>
    <n v="6"/>
    <n v="0"/>
    <n v="34"/>
    <n v="2"/>
    <n v="8"/>
    <n v="3"/>
    <n v="1"/>
    <n v="3"/>
    <n v="0"/>
    <m/>
    <n v="0"/>
    <n v="0"/>
    <m/>
    <m/>
    <m/>
    <m/>
    <m/>
    <n v="1"/>
  </r>
  <r>
    <x v="3"/>
    <x v="8"/>
    <x v="2"/>
    <x v="2"/>
    <x v="0"/>
    <n v="0"/>
    <n v="0"/>
    <n v="0"/>
    <n v="0"/>
    <n v="0"/>
    <n v="0"/>
    <n v="0"/>
    <n v="0"/>
    <n v="0"/>
    <n v="0"/>
    <n v="0"/>
    <n v="0"/>
    <n v="0"/>
    <n v="0"/>
    <n v="0"/>
    <n v="0"/>
    <n v="0"/>
    <n v="0"/>
    <n v="0"/>
    <n v="0"/>
    <m/>
    <n v="0"/>
    <n v="0"/>
    <m/>
    <m/>
    <m/>
    <m/>
    <m/>
    <n v="0"/>
  </r>
  <r>
    <x v="3"/>
    <x v="8"/>
    <x v="2"/>
    <x v="2"/>
    <x v="1"/>
    <n v="0"/>
    <n v="0"/>
    <n v="0"/>
    <n v="0"/>
    <n v="0"/>
    <n v="0"/>
    <n v="0"/>
    <n v="0"/>
    <n v="0"/>
    <n v="0"/>
    <n v="0"/>
    <n v="0"/>
    <n v="0"/>
    <n v="0"/>
    <n v="0"/>
    <n v="0"/>
    <n v="0"/>
    <n v="0"/>
    <n v="0"/>
    <n v="0"/>
    <m/>
    <n v="0"/>
    <n v="0"/>
    <m/>
    <m/>
    <m/>
    <m/>
    <m/>
    <n v="0"/>
  </r>
  <r>
    <x v="3"/>
    <x v="8"/>
    <x v="2"/>
    <x v="2"/>
    <x v="2"/>
    <n v="0"/>
    <n v="0"/>
    <n v="0"/>
    <n v="0"/>
    <n v="0"/>
    <n v="0"/>
    <n v="0"/>
    <n v="0"/>
    <n v="0"/>
    <n v="0"/>
    <n v="0"/>
    <n v="0"/>
    <n v="0"/>
    <n v="0"/>
    <n v="0"/>
    <n v="0"/>
    <n v="0"/>
    <n v="0"/>
    <n v="0"/>
    <n v="0"/>
    <m/>
    <n v="0"/>
    <n v="0"/>
    <m/>
    <m/>
    <m/>
    <m/>
    <m/>
    <n v="0"/>
  </r>
  <r>
    <x v="3"/>
    <x v="8"/>
    <x v="2"/>
    <x v="2"/>
    <x v="3"/>
    <n v="0"/>
    <n v="0"/>
    <n v="0"/>
    <n v="0"/>
    <n v="0"/>
    <n v="0"/>
    <n v="0"/>
    <n v="0"/>
    <n v="0"/>
    <n v="0"/>
    <n v="0"/>
    <n v="0"/>
    <n v="0"/>
    <n v="0"/>
    <n v="0"/>
    <n v="0"/>
    <n v="0"/>
    <n v="0"/>
    <n v="0"/>
    <n v="0"/>
    <m/>
    <n v="0"/>
    <n v="0"/>
    <m/>
    <m/>
    <m/>
    <m/>
    <m/>
    <n v="0"/>
  </r>
  <r>
    <x v="3"/>
    <x v="8"/>
    <x v="3"/>
    <x v="0"/>
    <x v="0"/>
    <n v="0"/>
    <n v="0"/>
    <n v="0"/>
    <n v="0"/>
    <n v="0"/>
    <n v="0"/>
    <n v="0"/>
    <n v="0"/>
    <n v="0"/>
    <n v="0"/>
    <n v="0"/>
    <n v="0"/>
    <n v="0"/>
    <n v="0"/>
    <n v="0"/>
    <n v="0"/>
    <n v="0"/>
    <n v="0"/>
    <n v="0"/>
    <n v="0"/>
    <m/>
    <n v="0"/>
    <n v="0"/>
    <m/>
    <m/>
    <m/>
    <m/>
    <m/>
    <n v="0"/>
  </r>
  <r>
    <x v="3"/>
    <x v="8"/>
    <x v="3"/>
    <x v="0"/>
    <x v="1"/>
    <n v="0"/>
    <n v="0"/>
    <n v="0"/>
    <n v="0"/>
    <n v="0"/>
    <n v="0"/>
    <n v="0"/>
    <n v="0"/>
    <n v="0"/>
    <n v="0"/>
    <n v="0"/>
    <n v="0"/>
    <n v="0"/>
    <n v="0"/>
    <n v="0"/>
    <n v="0"/>
    <n v="0"/>
    <n v="0"/>
    <n v="0"/>
    <n v="0"/>
    <m/>
    <n v="0"/>
    <n v="0"/>
    <m/>
    <m/>
    <m/>
    <m/>
    <m/>
    <n v="0"/>
  </r>
  <r>
    <x v="3"/>
    <x v="8"/>
    <x v="3"/>
    <x v="0"/>
    <x v="2"/>
    <n v="0"/>
    <n v="0"/>
    <n v="0"/>
    <n v="0"/>
    <n v="0"/>
    <n v="0"/>
    <n v="0"/>
    <n v="0"/>
    <n v="0"/>
    <n v="0"/>
    <n v="0"/>
    <n v="0"/>
    <n v="0"/>
    <n v="0"/>
    <n v="0"/>
    <n v="0"/>
    <n v="0"/>
    <n v="0"/>
    <n v="0"/>
    <n v="0"/>
    <m/>
    <n v="0"/>
    <n v="0"/>
    <m/>
    <m/>
    <m/>
    <m/>
    <m/>
    <n v="0"/>
  </r>
  <r>
    <x v="3"/>
    <x v="8"/>
    <x v="3"/>
    <x v="0"/>
    <x v="3"/>
    <n v="0"/>
    <n v="0"/>
    <n v="0"/>
    <n v="0"/>
    <n v="0"/>
    <n v="0"/>
    <n v="0"/>
    <n v="0"/>
    <n v="0"/>
    <n v="0"/>
    <n v="0"/>
    <n v="0"/>
    <n v="0"/>
    <n v="0"/>
    <n v="0"/>
    <n v="0"/>
    <n v="0"/>
    <n v="0"/>
    <n v="0"/>
    <n v="0"/>
    <m/>
    <n v="0"/>
    <n v="0"/>
    <m/>
    <m/>
    <m/>
    <m/>
    <m/>
    <n v="0"/>
  </r>
  <r>
    <x v="3"/>
    <x v="9"/>
    <x v="0"/>
    <x v="0"/>
    <x v="0"/>
    <n v="356"/>
    <n v="132"/>
    <n v="34"/>
    <s v="-"/>
    <n v="61"/>
    <s v="-"/>
    <s v="-"/>
    <s v="-"/>
    <s v="-"/>
    <s v="-"/>
    <n v="10"/>
    <n v="6"/>
    <n v="16"/>
    <n v="11"/>
    <n v="11"/>
    <n v="8"/>
    <n v="13"/>
    <n v="6"/>
    <n v="12"/>
    <n v="11"/>
    <m/>
    <n v="11"/>
    <n v="8"/>
    <m/>
    <m/>
    <m/>
    <m/>
    <m/>
    <n v="6"/>
  </r>
  <r>
    <x v="3"/>
    <x v="9"/>
    <x v="0"/>
    <x v="0"/>
    <x v="1"/>
    <n v="3305"/>
    <n v="1230"/>
    <n v="289"/>
    <s v="-"/>
    <n v="500"/>
    <s v="-"/>
    <s v="-"/>
    <s v="-"/>
    <s v="-"/>
    <s v="-"/>
    <n v="72"/>
    <n v="31"/>
    <n v="165"/>
    <n v="77"/>
    <n v="78"/>
    <n v="111"/>
    <n v="66"/>
    <n v="75"/>
    <n v="147"/>
    <n v="87"/>
    <m/>
    <n v="108"/>
    <n v="202"/>
    <m/>
    <m/>
    <m/>
    <m/>
    <m/>
    <n v="67"/>
  </r>
  <r>
    <x v="3"/>
    <x v="9"/>
    <x v="0"/>
    <x v="0"/>
    <x v="2"/>
    <n v="1667"/>
    <n v="641"/>
    <n v="162"/>
    <s v="-"/>
    <n v="256"/>
    <s v="-"/>
    <s v="-"/>
    <s v="-"/>
    <s v="-"/>
    <s v="-"/>
    <n v="23"/>
    <n v="17"/>
    <n v="85"/>
    <n v="38"/>
    <n v="27"/>
    <n v="74"/>
    <n v="43"/>
    <n v="34"/>
    <n v="55"/>
    <n v="37"/>
    <m/>
    <n v="41"/>
    <n v="79"/>
    <m/>
    <m/>
    <m/>
    <m/>
    <m/>
    <n v="55"/>
  </r>
  <r>
    <x v="3"/>
    <x v="9"/>
    <x v="0"/>
    <x v="0"/>
    <x v="3"/>
    <n v="1638"/>
    <n v="589"/>
    <n v="127"/>
    <s v="-"/>
    <n v="244"/>
    <s v="-"/>
    <s v="-"/>
    <s v="-"/>
    <s v="-"/>
    <s v="-"/>
    <n v="49"/>
    <n v="14"/>
    <n v="80"/>
    <n v="39"/>
    <n v="51"/>
    <n v="37"/>
    <n v="23"/>
    <n v="41"/>
    <n v="92"/>
    <n v="50"/>
    <m/>
    <n v="67"/>
    <n v="123"/>
    <m/>
    <m/>
    <m/>
    <m/>
    <m/>
    <n v="12"/>
  </r>
  <r>
    <x v="3"/>
    <x v="9"/>
    <x v="1"/>
    <x v="0"/>
    <x v="0"/>
    <n v="121"/>
    <n v="59"/>
    <n v="9"/>
    <s v="-"/>
    <n v="11"/>
    <s v="-"/>
    <s v="-"/>
    <s v="-"/>
    <s v="-"/>
    <s v="-"/>
    <n v="5"/>
    <n v="3"/>
    <n v="6"/>
    <n v="3"/>
    <n v="5"/>
    <n v="2"/>
    <n v="3"/>
    <n v="4"/>
    <n v="2"/>
    <n v="2"/>
    <m/>
    <n v="5"/>
    <n v="2"/>
    <m/>
    <m/>
    <m/>
    <m/>
    <m/>
    <n v="0"/>
  </r>
  <r>
    <x v="3"/>
    <x v="9"/>
    <x v="1"/>
    <x v="0"/>
    <x v="1"/>
    <n v="409"/>
    <n v="137"/>
    <n v="17"/>
    <s v="-"/>
    <n v="24"/>
    <s v="-"/>
    <s v="-"/>
    <s v="-"/>
    <s v="-"/>
    <s v="-"/>
    <n v="12"/>
    <n v="5"/>
    <n v="8"/>
    <n v="38"/>
    <n v="46"/>
    <n v="4"/>
    <n v="11"/>
    <n v="24"/>
    <n v="5"/>
    <n v="35"/>
    <m/>
    <n v="34"/>
    <n v="9"/>
    <m/>
    <m/>
    <m/>
    <m/>
    <m/>
    <n v="0"/>
  </r>
  <r>
    <x v="3"/>
    <x v="9"/>
    <x v="1"/>
    <x v="0"/>
    <x v="2"/>
    <n v="202"/>
    <n v="72"/>
    <n v="9"/>
    <s v="-"/>
    <n v="17"/>
    <s v="-"/>
    <s v="-"/>
    <s v="-"/>
    <s v="-"/>
    <s v="-"/>
    <n v="5"/>
    <n v="3"/>
    <n v="4"/>
    <n v="17"/>
    <n v="18"/>
    <n v="2"/>
    <n v="3"/>
    <n v="17"/>
    <n v="5"/>
    <n v="12"/>
    <m/>
    <n v="11"/>
    <n v="7"/>
    <m/>
    <m/>
    <m/>
    <m/>
    <m/>
    <n v="0"/>
  </r>
  <r>
    <x v="3"/>
    <x v="9"/>
    <x v="1"/>
    <x v="0"/>
    <x v="3"/>
    <n v="207"/>
    <n v="65"/>
    <n v="8"/>
    <s v="-"/>
    <n v="7"/>
    <s v="-"/>
    <s v="-"/>
    <s v="-"/>
    <s v="-"/>
    <s v="-"/>
    <n v="7"/>
    <n v="2"/>
    <n v="4"/>
    <n v="21"/>
    <n v="28"/>
    <n v="2"/>
    <n v="8"/>
    <n v="7"/>
    <n v="0"/>
    <n v="23"/>
    <m/>
    <n v="23"/>
    <n v="2"/>
    <m/>
    <m/>
    <m/>
    <m/>
    <m/>
    <n v="0"/>
  </r>
  <r>
    <x v="3"/>
    <x v="9"/>
    <x v="2"/>
    <x v="0"/>
    <x v="0"/>
    <n v="235"/>
    <n v="73"/>
    <n v="25"/>
    <s v="-"/>
    <n v="50"/>
    <s v="-"/>
    <s v="-"/>
    <s v="-"/>
    <s v="-"/>
    <s v="-"/>
    <n v="5"/>
    <n v="3"/>
    <n v="10"/>
    <n v="8"/>
    <n v="6"/>
    <n v="6"/>
    <n v="10"/>
    <n v="2"/>
    <n v="10"/>
    <n v="9"/>
    <m/>
    <n v="6"/>
    <n v="6"/>
    <m/>
    <m/>
    <m/>
    <m/>
    <m/>
    <n v="6"/>
  </r>
  <r>
    <x v="3"/>
    <x v="9"/>
    <x v="2"/>
    <x v="0"/>
    <x v="1"/>
    <n v="2896"/>
    <n v="1093"/>
    <n v="272"/>
    <s v="-"/>
    <n v="476"/>
    <s v="-"/>
    <s v="-"/>
    <s v="-"/>
    <s v="-"/>
    <s v="-"/>
    <n v="60"/>
    <n v="26"/>
    <n v="157"/>
    <n v="39"/>
    <n v="32"/>
    <n v="107"/>
    <n v="55"/>
    <n v="51"/>
    <n v="142"/>
    <n v="52"/>
    <m/>
    <n v="74"/>
    <n v="193"/>
    <m/>
    <m/>
    <m/>
    <m/>
    <m/>
    <n v="67"/>
  </r>
  <r>
    <x v="3"/>
    <x v="9"/>
    <x v="2"/>
    <x v="0"/>
    <x v="2"/>
    <n v="1465"/>
    <n v="569"/>
    <n v="153"/>
    <s v="-"/>
    <n v="239"/>
    <s v="-"/>
    <s v="-"/>
    <s v="-"/>
    <s v="-"/>
    <s v="-"/>
    <n v="18"/>
    <n v="14"/>
    <n v="81"/>
    <n v="21"/>
    <n v="9"/>
    <n v="72"/>
    <n v="40"/>
    <n v="17"/>
    <n v="50"/>
    <n v="25"/>
    <m/>
    <n v="30"/>
    <n v="72"/>
    <m/>
    <m/>
    <m/>
    <m/>
    <m/>
    <n v="55"/>
  </r>
  <r>
    <x v="3"/>
    <x v="9"/>
    <x v="2"/>
    <x v="0"/>
    <x v="3"/>
    <n v="1431"/>
    <n v="524"/>
    <n v="119"/>
    <s v="-"/>
    <n v="237"/>
    <s v="-"/>
    <s v="-"/>
    <s v="-"/>
    <s v="-"/>
    <s v="-"/>
    <n v="42"/>
    <n v="12"/>
    <n v="76"/>
    <n v="18"/>
    <n v="23"/>
    <n v="35"/>
    <n v="15"/>
    <n v="34"/>
    <n v="92"/>
    <n v="27"/>
    <m/>
    <n v="44"/>
    <n v="121"/>
    <m/>
    <m/>
    <m/>
    <m/>
    <m/>
    <n v="12"/>
  </r>
  <r>
    <x v="3"/>
    <x v="9"/>
    <x v="2"/>
    <x v="1"/>
    <x v="0"/>
    <n v="231"/>
    <n v="71"/>
    <n v="25"/>
    <s v="-"/>
    <n v="50"/>
    <s v="-"/>
    <s v="-"/>
    <s v="-"/>
    <s v="-"/>
    <s v="-"/>
    <n v="3"/>
    <n v="3"/>
    <n v="10"/>
    <n v="8"/>
    <n v="6"/>
    <n v="6"/>
    <n v="10"/>
    <n v="2"/>
    <n v="10"/>
    <n v="9"/>
    <m/>
    <n v="6"/>
    <n v="6"/>
    <m/>
    <m/>
    <m/>
    <m/>
    <m/>
    <n v="6"/>
  </r>
  <r>
    <x v="3"/>
    <x v="9"/>
    <x v="2"/>
    <x v="1"/>
    <x v="1"/>
    <n v="2806"/>
    <n v="1039"/>
    <n v="272"/>
    <s v="-"/>
    <n v="476"/>
    <s v="-"/>
    <s v="-"/>
    <s v="-"/>
    <s v="-"/>
    <s v="-"/>
    <n v="24"/>
    <n v="26"/>
    <n v="157"/>
    <n v="39"/>
    <n v="32"/>
    <n v="107"/>
    <n v="55"/>
    <n v="51"/>
    <n v="142"/>
    <n v="52"/>
    <m/>
    <n v="74"/>
    <n v="193"/>
    <m/>
    <m/>
    <m/>
    <m/>
    <m/>
    <n v="67"/>
  </r>
  <r>
    <x v="3"/>
    <x v="9"/>
    <x v="2"/>
    <x v="1"/>
    <x v="2"/>
    <n v="1446"/>
    <n v="557"/>
    <n v="153"/>
    <s v="-"/>
    <n v="239"/>
    <s v="-"/>
    <s v="-"/>
    <s v="-"/>
    <s v="-"/>
    <s v="-"/>
    <n v="11"/>
    <n v="14"/>
    <n v="81"/>
    <n v="21"/>
    <n v="9"/>
    <n v="72"/>
    <n v="40"/>
    <n v="17"/>
    <n v="50"/>
    <n v="25"/>
    <m/>
    <n v="30"/>
    <n v="72"/>
    <m/>
    <m/>
    <m/>
    <m/>
    <m/>
    <n v="55"/>
  </r>
  <r>
    <x v="3"/>
    <x v="9"/>
    <x v="2"/>
    <x v="1"/>
    <x v="3"/>
    <n v="1360"/>
    <n v="482"/>
    <n v="119"/>
    <s v="-"/>
    <n v="237"/>
    <s v="-"/>
    <s v="-"/>
    <s v="-"/>
    <s v="-"/>
    <s v="-"/>
    <n v="13"/>
    <n v="12"/>
    <n v="76"/>
    <n v="18"/>
    <n v="23"/>
    <n v="35"/>
    <n v="15"/>
    <n v="34"/>
    <n v="92"/>
    <n v="27"/>
    <m/>
    <n v="44"/>
    <n v="121"/>
    <m/>
    <m/>
    <m/>
    <m/>
    <m/>
    <n v="12"/>
  </r>
  <r>
    <x v="3"/>
    <x v="9"/>
    <x v="2"/>
    <x v="2"/>
    <x v="0"/>
    <n v="4"/>
    <n v="2"/>
    <n v="0"/>
    <s v="-"/>
    <n v="0"/>
    <s v="-"/>
    <s v="-"/>
    <s v="-"/>
    <s v="-"/>
    <s v="-"/>
    <n v="2"/>
    <n v="0"/>
    <n v="0"/>
    <n v="0"/>
    <n v="0"/>
    <n v="0"/>
    <n v="0"/>
    <n v="0"/>
    <n v="0"/>
    <n v="0"/>
    <m/>
    <n v="0"/>
    <n v="0"/>
    <m/>
    <m/>
    <m/>
    <m/>
    <m/>
    <n v="0"/>
  </r>
  <r>
    <x v="3"/>
    <x v="9"/>
    <x v="2"/>
    <x v="2"/>
    <x v="1"/>
    <n v="90"/>
    <n v="54"/>
    <n v="0"/>
    <s v="-"/>
    <n v="0"/>
    <s v="-"/>
    <s v="-"/>
    <s v="-"/>
    <s v="-"/>
    <s v="-"/>
    <n v="36"/>
    <n v="0"/>
    <n v="0"/>
    <n v="0"/>
    <n v="0"/>
    <n v="0"/>
    <n v="0"/>
    <n v="0"/>
    <n v="0"/>
    <n v="0"/>
    <m/>
    <n v="0"/>
    <n v="0"/>
    <m/>
    <m/>
    <m/>
    <m/>
    <m/>
    <n v="0"/>
  </r>
  <r>
    <x v="3"/>
    <x v="9"/>
    <x v="2"/>
    <x v="2"/>
    <x v="2"/>
    <n v="19"/>
    <n v="12"/>
    <n v="0"/>
    <s v="-"/>
    <n v="0"/>
    <s v="-"/>
    <s v="-"/>
    <s v="-"/>
    <s v="-"/>
    <s v="-"/>
    <n v="7"/>
    <n v="0"/>
    <n v="0"/>
    <n v="0"/>
    <n v="0"/>
    <n v="0"/>
    <n v="0"/>
    <n v="0"/>
    <n v="0"/>
    <n v="0"/>
    <m/>
    <n v="0"/>
    <n v="0"/>
    <m/>
    <m/>
    <m/>
    <m/>
    <m/>
    <n v="0"/>
  </r>
  <r>
    <x v="3"/>
    <x v="9"/>
    <x v="2"/>
    <x v="2"/>
    <x v="3"/>
    <n v="71"/>
    <n v="42"/>
    <n v="0"/>
    <s v="-"/>
    <n v="0"/>
    <s v="-"/>
    <s v="-"/>
    <s v="-"/>
    <s v="-"/>
    <s v="-"/>
    <n v="29"/>
    <n v="0"/>
    <n v="0"/>
    <n v="0"/>
    <n v="0"/>
    <n v="0"/>
    <n v="0"/>
    <n v="0"/>
    <n v="0"/>
    <n v="0"/>
    <m/>
    <n v="0"/>
    <n v="0"/>
    <m/>
    <m/>
    <m/>
    <m/>
    <m/>
    <n v="0"/>
  </r>
  <r>
    <x v="3"/>
    <x v="9"/>
    <x v="3"/>
    <x v="0"/>
    <x v="0"/>
    <n v="0"/>
    <n v="0"/>
    <n v="0"/>
    <n v="0"/>
    <n v="0"/>
    <n v="0"/>
    <n v="0"/>
    <n v="0"/>
    <n v="0"/>
    <n v="0"/>
    <n v="0"/>
    <n v="0"/>
    <n v="0"/>
    <n v="0"/>
    <n v="0"/>
    <n v="0"/>
    <n v="0"/>
    <n v="0"/>
    <n v="0"/>
    <n v="0"/>
    <m/>
    <n v="0"/>
    <n v="0"/>
    <m/>
    <m/>
    <m/>
    <m/>
    <m/>
    <n v="0"/>
  </r>
  <r>
    <x v="3"/>
    <x v="9"/>
    <x v="3"/>
    <x v="0"/>
    <x v="1"/>
    <n v="0"/>
    <n v="0"/>
    <n v="0"/>
    <n v="0"/>
    <n v="0"/>
    <n v="0"/>
    <n v="0"/>
    <n v="0"/>
    <n v="0"/>
    <n v="0"/>
    <n v="0"/>
    <n v="0"/>
    <n v="0"/>
    <n v="0"/>
    <n v="0"/>
    <n v="0"/>
    <n v="0"/>
    <n v="0"/>
    <n v="0"/>
    <n v="0"/>
    <m/>
    <n v="0"/>
    <n v="0"/>
    <m/>
    <m/>
    <m/>
    <m/>
    <m/>
    <n v="0"/>
  </r>
  <r>
    <x v="3"/>
    <x v="9"/>
    <x v="3"/>
    <x v="0"/>
    <x v="2"/>
    <n v="0"/>
    <n v="0"/>
    <n v="0"/>
    <n v="0"/>
    <n v="0"/>
    <n v="0"/>
    <n v="0"/>
    <n v="0"/>
    <n v="0"/>
    <n v="0"/>
    <n v="0"/>
    <n v="0"/>
    <n v="0"/>
    <n v="0"/>
    <n v="0"/>
    <n v="0"/>
    <n v="0"/>
    <n v="0"/>
    <n v="0"/>
    <n v="0"/>
    <m/>
    <n v="0"/>
    <n v="0"/>
    <m/>
    <m/>
    <m/>
    <m/>
    <m/>
    <n v="0"/>
  </r>
  <r>
    <x v="3"/>
    <x v="9"/>
    <x v="3"/>
    <x v="0"/>
    <x v="3"/>
    <n v="0"/>
    <n v="0"/>
    <n v="0"/>
    <n v="0"/>
    <n v="0"/>
    <n v="0"/>
    <n v="0"/>
    <n v="0"/>
    <n v="0"/>
    <n v="0"/>
    <n v="0"/>
    <n v="0"/>
    <n v="0"/>
    <n v="0"/>
    <n v="0"/>
    <n v="0"/>
    <n v="0"/>
    <n v="0"/>
    <n v="0"/>
    <n v="0"/>
    <m/>
    <n v="0"/>
    <n v="0"/>
    <m/>
    <m/>
    <m/>
    <m/>
    <m/>
    <n v="0"/>
  </r>
  <r>
    <x v="3"/>
    <x v="10"/>
    <x v="0"/>
    <x v="0"/>
    <x v="0"/>
    <n v="6"/>
    <n v="2"/>
    <n v="2"/>
    <s v="-"/>
    <n v="1"/>
    <s v="-"/>
    <s v="-"/>
    <s v="-"/>
    <s v="-"/>
    <s v="-"/>
    <n v="0"/>
    <n v="0"/>
    <n v="0"/>
    <n v="0"/>
    <n v="1"/>
    <n v="0"/>
    <n v="0"/>
    <n v="0"/>
    <n v="0"/>
    <n v="0"/>
    <m/>
    <n v="0"/>
    <n v="0"/>
    <m/>
    <m/>
    <m/>
    <m/>
    <m/>
    <n v="0"/>
  </r>
  <r>
    <x v="3"/>
    <x v="10"/>
    <x v="0"/>
    <x v="0"/>
    <x v="1"/>
    <n v="146"/>
    <n v="33"/>
    <n v="45"/>
    <s v="-"/>
    <n v="56"/>
    <s v="-"/>
    <s v="-"/>
    <s v="-"/>
    <s v="-"/>
    <s v="-"/>
    <n v="0"/>
    <n v="0"/>
    <n v="0"/>
    <n v="0"/>
    <n v="12"/>
    <n v="0"/>
    <n v="0"/>
    <n v="0"/>
    <n v="0"/>
    <n v="0"/>
    <m/>
    <n v="0"/>
    <n v="0"/>
    <m/>
    <m/>
    <m/>
    <m/>
    <m/>
    <n v="0"/>
  </r>
  <r>
    <x v="3"/>
    <x v="10"/>
    <x v="0"/>
    <x v="0"/>
    <x v="2"/>
    <n v="32"/>
    <n v="17"/>
    <n v="7"/>
    <s v="-"/>
    <n v="2"/>
    <s v="-"/>
    <s v="-"/>
    <s v="-"/>
    <s v="-"/>
    <s v="-"/>
    <n v="0"/>
    <n v="0"/>
    <n v="0"/>
    <n v="0"/>
    <n v="6"/>
    <n v="0"/>
    <n v="0"/>
    <n v="0"/>
    <n v="0"/>
    <n v="0"/>
    <m/>
    <n v="0"/>
    <n v="0"/>
    <m/>
    <m/>
    <m/>
    <m/>
    <m/>
    <n v="0"/>
  </r>
  <r>
    <x v="3"/>
    <x v="10"/>
    <x v="0"/>
    <x v="0"/>
    <x v="3"/>
    <n v="114"/>
    <n v="16"/>
    <n v="38"/>
    <s v="-"/>
    <n v="54"/>
    <s v="-"/>
    <s v="-"/>
    <s v="-"/>
    <s v="-"/>
    <s v="-"/>
    <n v="0"/>
    <n v="0"/>
    <n v="0"/>
    <n v="0"/>
    <n v="6"/>
    <n v="0"/>
    <n v="0"/>
    <n v="0"/>
    <n v="0"/>
    <n v="0"/>
    <m/>
    <n v="0"/>
    <n v="0"/>
    <m/>
    <m/>
    <m/>
    <m/>
    <m/>
    <n v="0"/>
  </r>
  <r>
    <x v="3"/>
    <x v="10"/>
    <x v="1"/>
    <x v="0"/>
    <x v="0"/>
    <n v="0"/>
    <n v="0"/>
    <n v="0"/>
    <n v="0"/>
    <n v="0"/>
    <n v="0"/>
    <n v="0"/>
    <n v="0"/>
    <n v="0"/>
    <n v="0"/>
    <n v="0"/>
    <n v="0"/>
    <n v="0"/>
    <n v="0"/>
    <n v="0"/>
    <n v="0"/>
    <n v="0"/>
    <n v="0"/>
    <n v="0"/>
    <n v="0"/>
    <m/>
    <n v="0"/>
    <n v="0"/>
    <m/>
    <m/>
    <m/>
    <m/>
    <m/>
    <n v="0"/>
  </r>
  <r>
    <x v="3"/>
    <x v="10"/>
    <x v="1"/>
    <x v="0"/>
    <x v="1"/>
    <n v="0"/>
    <n v="0"/>
    <n v="0"/>
    <n v="0"/>
    <n v="0"/>
    <n v="0"/>
    <n v="0"/>
    <n v="0"/>
    <n v="0"/>
    <n v="0"/>
    <n v="0"/>
    <n v="0"/>
    <n v="0"/>
    <n v="0"/>
    <n v="0"/>
    <n v="0"/>
    <n v="0"/>
    <n v="0"/>
    <n v="0"/>
    <n v="0"/>
    <m/>
    <n v="0"/>
    <n v="0"/>
    <m/>
    <m/>
    <m/>
    <m/>
    <m/>
    <n v="0"/>
  </r>
  <r>
    <x v="3"/>
    <x v="10"/>
    <x v="1"/>
    <x v="0"/>
    <x v="2"/>
    <n v="0"/>
    <n v="0"/>
    <n v="0"/>
    <n v="0"/>
    <n v="0"/>
    <n v="0"/>
    <n v="0"/>
    <n v="0"/>
    <n v="0"/>
    <n v="0"/>
    <n v="0"/>
    <n v="0"/>
    <n v="0"/>
    <n v="0"/>
    <n v="0"/>
    <n v="0"/>
    <n v="0"/>
    <n v="0"/>
    <n v="0"/>
    <n v="0"/>
    <m/>
    <n v="0"/>
    <n v="0"/>
    <m/>
    <m/>
    <m/>
    <m/>
    <m/>
    <n v="0"/>
  </r>
  <r>
    <x v="3"/>
    <x v="10"/>
    <x v="1"/>
    <x v="0"/>
    <x v="3"/>
    <n v="0"/>
    <n v="0"/>
    <n v="0"/>
    <n v="0"/>
    <n v="0"/>
    <n v="0"/>
    <n v="0"/>
    <n v="0"/>
    <n v="0"/>
    <n v="0"/>
    <n v="0"/>
    <n v="0"/>
    <n v="0"/>
    <n v="0"/>
    <n v="0"/>
    <n v="0"/>
    <n v="0"/>
    <n v="0"/>
    <n v="0"/>
    <n v="0"/>
    <m/>
    <n v="0"/>
    <n v="0"/>
    <m/>
    <m/>
    <m/>
    <m/>
    <m/>
    <n v="0"/>
  </r>
  <r>
    <x v="3"/>
    <x v="10"/>
    <x v="2"/>
    <x v="0"/>
    <x v="0"/>
    <n v="6"/>
    <n v="2"/>
    <n v="2"/>
    <s v="-"/>
    <n v="1"/>
    <s v="-"/>
    <s v="-"/>
    <s v="-"/>
    <s v="-"/>
    <s v="-"/>
    <n v="0"/>
    <n v="0"/>
    <n v="0"/>
    <n v="0"/>
    <n v="1"/>
    <n v="0"/>
    <n v="0"/>
    <n v="0"/>
    <n v="0"/>
    <n v="0"/>
    <m/>
    <n v="0"/>
    <n v="0"/>
    <m/>
    <m/>
    <m/>
    <m/>
    <m/>
    <n v="0"/>
  </r>
  <r>
    <x v="3"/>
    <x v="10"/>
    <x v="2"/>
    <x v="0"/>
    <x v="1"/>
    <n v="146"/>
    <n v="33"/>
    <n v="45"/>
    <s v="-"/>
    <n v="56"/>
    <s v="-"/>
    <s v="-"/>
    <s v="-"/>
    <s v="-"/>
    <s v="-"/>
    <n v="0"/>
    <n v="0"/>
    <n v="0"/>
    <n v="0"/>
    <n v="12"/>
    <n v="0"/>
    <n v="0"/>
    <n v="0"/>
    <n v="0"/>
    <n v="0"/>
    <m/>
    <n v="0"/>
    <n v="0"/>
    <m/>
    <m/>
    <m/>
    <m/>
    <m/>
    <n v="0"/>
  </r>
  <r>
    <x v="3"/>
    <x v="10"/>
    <x v="2"/>
    <x v="0"/>
    <x v="2"/>
    <n v="32"/>
    <n v="17"/>
    <n v="7"/>
    <s v="-"/>
    <n v="2"/>
    <s v="-"/>
    <s v="-"/>
    <s v="-"/>
    <s v="-"/>
    <s v="-"/>
    <n v="0"/>
    <n v="0"/>
    <n v="0"/>
    <n v="0"/>
    <n v="6"/>
    <n v="0"/>
    <n v="0"/>
    <n v="0"/>
    <n v="0"/>
    <n v="0"/>
    <m/>
    <n v="0"/>
    <n v="0"/>
    <m/>
    <m/>
    <m/>
    <m/>
    <m/>
    <n v="0"/>
  </r>
  <r>
    <x v="3"/>
    <x v="10"/>
    <x v="2"/>
    <x v="0"/>
    <x v="3"/>
    <n v="114"/>
    <n v="16"/>
    <n v="38"/>
    <s v="-"/>
    <n v="54"/>
    <s v="-"/>
    <s v="-"/>
    <s v="-"/>
    <s v="-"/>
    <s v="-"/>
    <n v="0"/>
    <n v="0"/>
    <n v="0"/>
    <n v="0"/>
    <n v="6"/>
    <n v="0"/>
    <n v="0"/>
    <n v="0"/>
    <n v="0"/>
    <n v="0"/>
    <m/>
    <n v="0"/>
    <n v="0"/>
    <m/>
    <m/>
    <m/>
    <m/>
    <m/>
    <n v="0"/>
  </r>
  <r>
    <x v="3"/>
    <x v="10"/>
    <x v="2"/>
    <x v="1"/>
    <x v="0"/>
    <n v="4"/>
    <n v="1"/>
    <n v="2"/>
    <s v="-"/>
    <n v="1"/>
    <s v="-"/>
    <s v="-"/>
    <s v="-"/>
    <s v="-"/>
    <s v="-"/>
    <n v="0"/>
    <n v="0"/>
    <n v="0"/>
    <n v="0"/>
    <n v="0"/>
    <n v="0"/>
    <n v="0"/>
    <n v="0"/>
    <n v="0"/>
    <n v="0"/>
    <m/>
    <n v="0"/>
    <n v="0"/>
    <m/>
    <m/>
    <m/>
    <m/>
    <m/>
    <n v="0"/>
  </r>
  <r>
    <x v="3"/>
    <x v="10"/>
    <x v="2"/>
    <x v="1"/>
    <x v="1"/>
    <n v="114"/>
    <n v="13"/>
    <n v="45"/>
    <s v="-"/>
    <n v="56"/>
    <s v="-"/>
    <s v="-"/>
    <s v="-"/>
    <s v="-"/>
    <s v="-"/>
    <n v="0"/>
    <n v="0"/>
    <n v="0"/>
    <n v="0"/>
    <n v="0"/>
    <n v="0"/>
    <n v="0"/>
    <n v="0"/>
    <n v="0"/>
    <n v="0"/>
    <m/>
    <n v="0"/>
    <n v="0"/>
    <m/>
    <m/>
    <m/>
    <m/>
    <m/>
    <n v="0"/>
  </r>
  <r>
    <x v="3"/>
    <x v="10"/>
    <x v="2"/>
    <x v="1"/>
    <x v="2"/>
    <n v="16"/>
    <n v="7"/>
    <n v="7"/>
    <s v="-"/>
    <n v="2"/>
    <s v="-"/>
    <s v="-"/>
    <s v="-"/>
    <s v="-"/>
    <s v="-"/>
    <n v="0"/>
    <n v="0"/>
    <n v="0"/>
    <n v="0"/>
    <n v="0"/>
    <n v="0"/>
    <n v="0"/>
    <n v="0"/>
    <n v="0"/>
    <n v="0"/>
    <m/>
    <n v="0"/>
    <n v="0"/>
    <m/>
    <m/>
    <m/>
    <m/>
    <m/>
    <n v="0"/>
  </r>
  <r>
    <x v="3"/>
    <x v="10"/>
    <x v="2"/>
    <x v="1"/>
    <x v="3"/>
    <n v="98"/>
    <n v="6"/>
    <n v="38"/>
    <s v="-"/>
    <n v="54"/>
    <s v="-"/>
    <s v="-"/>
    <s v="-"/>
    <s v="-"/>
    <s v="-"/>
    <n v="0"/>
    <n v="0"/>
    <n v="0"/>
    <n v="0"/>
    <n v="0"/>
    <n v="0"/>
    <n v="0"/>
    <n v="0"/>
    <n v="0"/>
    <n v="0"/>
    <m/>
    <n v="0"/>
    <n v="0"/>
    <m/>
    <m/>
    <m/>
    <m/>
    <m/>
    <n v="0"/>
  </r>
  <r>
    <x v="3"/>
    <x v="10"/>
    <x v="2"/>
    <x v="2"/>
    <x v="0"/>
    <n v="2"/>
    <n v="1"/>
    <n v="0"/>
    <s v="-"/>
    <n v="0"/>
    <s v="-"/>
    <s v="-"/>
    <s v="-"/>
    <s v="-"/>
    <s v="-"/>
    <n v="0"/>
    <n v="0"/>
    <n v="0"/>
    <n v="0"/>
    <n v="1"/>
    <n v="0"/>
    <n v="0"/>
    <n v="0"/>
    <n v="0"/>
    <n v="0"/>
    <m/>
    <n v="0"/>
    <n v="0"/>
    <m/>
    <m/>
    <m/>
    <m/>
    <m/>
    <n v="0"/>
  </r>
  <r>
    <x v="3"/>
    <x v="10"/>
    <x v="2"/>
    <x v="2"/>
    <x v="1"/>
    <n v="32"/>
    <n v="20"/>
    <n v="0"/>
    <s v="-"/>
    <n v="0"/>
    <s v="-"/>
    <s v="-"/>
    <s v="-"/>
    <s v="-"/>
    <s v="-"/>
    <n v="0"/>
    <n v="0"/>
    <n v="0"/>
    <n v="0"/>
    <n v="12"/>
    <n v="0"/>
    <n v="0"/>
    <n v="0"/>
    <n v="0"/>
    <n v="0"/>
    <m/>
    <n v="0"/>
    <n v="0"/>
    <m/>
    <m/>
    <m/>
    <m/>
    <m/>
    <n v="0"/>
  </r>
  <r>
    <x v="3"/>
    <x v="10"/>
    <x v="2"/>
    <x v="2"/>
    <x v="2"/>
    <n v="16"/>
    <n v="10"/>
    <n v="0"/>
    <s v="-"/>
    <n v="0"/>
    <s v="-"/>
    <s v="-"/>
    <s v="-"/>
    <s v="-"/>
    <s v="-"/>
    <n v="0"/>
    <n v="0"/>
    <n v="0"/>
    <n v="0"/>
    <n v="6"/>
    <n v="0"/>
    <n v="0"/>
    <n v="0"/>
    <n v="0"/>
    <n v="0"/>
    <m/>
    <n v="0"/>
    <n v="0"/>
    <m/>
    <m/>
    <m/>
    <m/>
    <m/>
    <n v="0"/>
  </r>
  <r>
    <x v="3"/>
    <x v="10"/>
    <x v="2"/>
    <x v="2"/>
    <x v="3"/>
    <n v="16"/>
    <n v="10"/>
    <n v="0"/>
    <s v="-"/>
    <n v="0"/>
    <s v="-"/>
    <s v="-"/>
    <s v="-"/>
    <s v="-"/>
    <s v="-"/>
    <n v="0"/>
    <n v="0"/>
    <n v="0"/>
    <n v="0"/>
    <n v="6"/>
    <n v="0"/>
    <n v="0"/>
    <n v="0"/>
    <n v="0"/>
    <n v="0"/>
    <m/>
    <n v="0"/>
    <n v="0"/>
    <m/>
    <m/>
    <m/>
    <m/>
    <m/>
    <n v="0"/>
  </r>
  <r>
    <x v="3"/>
    <x v="10"/>
    <x v="3"/>
    <x v="0"/>
    <x v="0"/>
    <n v="0"/>
    <n v="0"/>
    <n v="0"/>
    <n v="0"/>
    <n v="0"/>
    <n v="0"/>
    <n v="0"/>
    <n v="0"/>
    <n v="0"/>
    <n v="0"/>
    <n v="0"/>
    <n v="0"/>
    <n v="0"/>
    <n v="0"/>
    <n v="0"/>
    <n v="0"/>
    <n v="0"/>
    <n v="0"/>
    <n v="0"/>
    <n v="0"/>
    <m/>
    <n v="0"/>
    <n v="0"/>
    <m/>
    <m/>
    <m/>
    <m/>
    <m/>
    <n v="0"/>
  </r>
  <r>
    <x v="3"/>
    <x v="10"/>
    <x v="3"/>
    <x v="0"/>
    <x v="1"/>
    <n v="0"/>
    <n v="0"/>
    <n v="0"/>
    <n v="0"/>
    <n v="0"/>
    <n v="0"/>
    <n v="0"/>
    <n v="0"/>
    <n v="0"/>
    <n v="0"/>
    <n v="0"/>
    <n v="0"/>
    <n v="0"/>
    <n v="0"/>
    <n v="0"/>
    <n v="0"/>
    <n v="0"/>
    <n v="0"/>
    <n v="0"/>
    <n v="0"/>
    <m/>
    <n v="0"/>
    <n v="0"/>
    <m/>
    <m/>
    <m/>
    <m/>
    <m/>
    <n v="0"/>
  </r>
  <r>
    <x v="3"/>
    <x v="10"/>
    <x v="3"/>
    <x v="0"/>
    <x v="2"/>
    <n v="0"/>
    <n v="0"/>
    <n v="0"/>
    <n v="0"/>
    <n v="0"/>
    <n v="0"/>
    <n v="0"/>
    <n v="0"/>
    <n v="0"/>
    <n v="0"/>
    <n v="0"/>
    <n v="0"/>
    <n v="0"/>
    <n v="0"/>
    <n v="0"/>
    <n v="0"/>
    <n v="0"/>
    <n v="0"/>
    <n v="0"/>
    <n v="0"/>
    <m/>
    <n v="0"/>
    <n v="0"/>
    <m/>
    <m/>
    <m/>
    <m/>
    <m/>
    <n v="0"/>
  </r>
  <r>
    <x v="3"/>
    <x v="10"/>
    <x v="3"/>
    <x v="0"/>
    <x v="3"/>
    <n v="0"/>
    <n v="0"/>
    <n v="0"/>
    <n v="0"/>
    <n v="0"/>
    <n v="0"/>
    <n v="0"/>
    <n v="0"/>
    <n v="0"/>
    <n v="0"/>
    <n v="0"/>
    <n v="0"/>
    <n v="0"/>
    <n v="0"/>
    <n v="0"/>
    <n v="0"/>
    <n v="0"/>
    <n v="0"/>
    <n v="0"/>
    <n v="0"/>
    <m/>
    <n v="0"/>
    <n v="0"/>
    <m/>
    <m/>
    <m/>
    <m/>
    <m/>
    <n v="0"/>
  </r>
  <r>
    <x v="3"/>
    <x v="11"/>
    <x v="0"/>
    <x v="0"/>
    <x v="0"/>
    <n v="190"/>
    <n v="75"/>
    <n v="57"/>
    <s v="-"/>
    <n v="29"/>
    <s v="-"/>
    <s v="-"/>
    <s v="-"/>
    <s v="-"/>
    <s v="-"/>
    <n v="3"/>
    <n v="7"/>
    <n v="2"/>
    <n v="3"/>
    <n v="3"/>
    <n v="2"/>
    <n v="3"/>
    <n v="3"/>
    <n v="0"/>
    <n v="2"/>
    <m/>
    <n v="0"/>
    <n v="1"/>
    <m/>
    <m/>
    <m/>
    <m/>
    <m/>
    <n v="0"/>
  </r>
  <r>
    <x v="3"/>
    <x v="11"/>
    <x v="0"/>
    <x v="0"/>
    <x v="1"/>
    <n v="445"/>
    <n v="153"/>
    <n v="105"/>
    <s v="-"/>
    <n v="72"/>
    <s v="-"/>
    <s v="-"/>
    <s v="-"/>
    <s v="-"/>
    <s v="-"/>
    <n v="4"/>
    <n v="11"/>
    <n v="41"/>
    <n v="15"/>
    <n v="8"/>
    <n v="3"/>
    <n v="7"/>
    <n v="11"/>
    <n v="0"/>
    <n v="9"/>
    <m/>
    <n v="0"/>
    <n v="6"/>
    <m/>
    <m/>
    <m/>
    <m/>
    <m/>
    <n v="0"/>
  </r>
  <r>
    <x v="3"/>
    <x v="11"/>
    <x v="0"/>
    <x v="0"/>
    <x v="2"/>
    <n v="250"/>
    <n v="84"/>
    <n v="59"/>
    <s v="-"/>
    <n v="41"/>
    <s v="-"/>
    <s v="-"/>
    <s v="-"/>
    <s v="-"/>
    <s v="-"/>
    <n v="4"/>
    <n v="5"/>
    <n v="21"/>
    <n v="11"/>
    <n v="5"/>
    <n v="2"/>
    <n v="4"/>
    <n v="5"/>
    <n v="0"/>
    <n v="4"/>
    <m/>
    <n v="0"/>
    <n v="5"/>
    <m/>
    <m/>
    <m/>
    <m/>
    <m/>
    <n v="0"/>
  </r>
  <r>
    <x v="3"/>
    <x v="11"/>
    <x v="0"/>
    <x v="0"/>
    <x v="3"/>
    <n v="195"/>
    <n v="69"/>
    <n v="46"/>
    <s v="-"/>
    <n v="31"/>
    <s v="-"/>
    <s v="-"/>
    <s v="-"/>
    <s v="-"/>
    <s v="-"/>
    <n v="0"/>
    <n v="6"/>
    <n v="20"/>
    <n v="4"/>
    <n v="3"/>
    <n v="1"/>
    <n v="3"/>
    <n v="6"/>
    <n v="0"/>
    <n v="5"/>
    <m/>
    <n v="0"/>
    <n v="1"/>
    <m/>
    <m/>
    <m/>
    <m/>
    <m/>
    <n v="0"/>
  </r>
  <r>
    <x v="3"/>
    <x v="11"/>
    <x v="1"/>
    <x v="0"/>
    <x v="0"/>
    <n v="108"/>
    <n v="51"/>
    <n v="38"/>
    <s v="-"/>
    <n v="12"/>
    <s v="-"/>
    <s v="-"/>
    <s v="-"/>
    <s v="-"/>
    <s v="-"/>
    <n v="0"/>
    <n v="4"/>
    <n v="0"/>
    <n v="1"/>
    <n v="2"/>
    <n v="0"/>
    <n v="0"/>
    <n v="0"/>
    <n v="0"/>
    <n v="0"/>
    <m/>
    <n v="0"/>
    <n v="0"/>
    <m/>
    <m/>
    <m/>
    <m/>
    <m/>
    <n v="0"/>
  </r>
  <r>
    <x v="3"/>
    <x v="11"/>
    <x v="1"/>
    <x v="0"/>
    <x v="1"/>
    <n v="164"/>
    <n v="88"/>
    <n v="47"/>
    <s v="-"/>
    <n v="17"/>
    <s v="-"/>
    <s v="-"/>
    <s v="-"/>
    <s v="-"/>
    <s v="-"/>
    <n v="0"/>
    <n v="5"/>
    <n v="0"/>
    <n v="2"/>
    <n v="5"/>
    <n v="0"/>
    <n v="0"/>
    <n v="0"/>
    <n v="0"/>
    <n v="0"/>
    <m/>
    <n v="0"/>
    <n v="0"/>
    <m/>
    <m/>
    <m/>
    <m/>
    <m/>
    <n v="0"/>
  </r>
  <r>
    <x v="3"/>
    <x v="11"/>
    <x v="1"/>
    <x v="0"/>
    <x v="2"/>
    <n v="93"/>
    <n v="49"/>
    <n v="29"/>
    <s v="-"/>
    <n v="9"/>
    <s v="-"/>
    <s v="-"/>
    <s v="-"/>
    <s v="-"/>
    <s v="-"/>
    <n v="0"/>
    <n v="1"/>
    <n v="0"/>
    <n v="2"/>
    <n v="3"/>
    <n v="0"/>
    <n v="0"/>
    <n v="0"/>
    <n v="0"/>
    <n v="0"/>
    <m/>
    <n v="0"/>
    <n v="0"/>
    <m/>
    <m/>
    <m/>
    <m/>
    <m/>
    <n v="0"/>
  </r>
  <r>
    <x v="3"/>
    <x v="11"/>
    <x v="1"/>
    <x v="0"/>
    <x v="3"/>
    <n v="71"/>
    <n v="39"/>
    <n v="18"/>
    <s v="-"/>
    <n v="8"/>
    <s v="-"/>
    <s v="-"/>
    <s v="-"/>
    <s v="-"/>
    <s v="-"/>
    <n v="0"/>
    <n v="4"/>
    <n v="0"/>
    <n v="0"/>
    <n v="2"/>
    <n v="0"/>
    <n v="0"/>
    <n v="0"/>
    <n v="0"/>
    <n v="0"/>
    <m/>
    <n v="0"/>
    <n v="0"/>
    <m/>
    <m/>
    <m/>
    <m/>
    <m/>
    <n v="0"/>
  </r>
  <r>
    <x v="3"/>
    <x v="11"/>
    <x v="2"/>
    <x v="0"/>
    <x v="0"/>
    <n v="82"/>
    <n v="24"/>
    <n v="19"/>
    <s v="-"/>
    <n v="17"/>
    <s v="-"/>
    <s v="-"/>
    <s v="-"/>
    <s v="-"/>
    <s v="-"/>
    <n v="3"/>
    <n v="3"/>
    <n v="2"/>
    <n v="2"/>
    <n v="1"/>
    <n v="2"/>
    <n v="3"/>
    <n v="3"/>
    <n v="0"/>
    <n v="2"/>
    <m/>
    <n v="0"/>
    <n v="1"/>
    <m/>
    <m/>
    <m/>
    <m/>
    <m/>
    <n v="0"/>
  </r>
  <r>
    <x v="3"/>
    <x v="11"/>
    <x v="2"/>
    <x v="0"/>
    <x v="1"/>
    <n v="281"/>
    <n v="65"/>
    <n v="58"/>
    <s v="-"/>
    <n v="55"/>
    <s v="-"/>
    <s v="-"/>
    <s v="-"/>
    <s v="-"/>
    <s v="-"/>
    <n v="4"/>
    <n v="6"/>
    <n v="41"/>
    <n v="13"/>
    <n v="3"/>
    <n v="3"/>
    <n v="7"/>
    <n v="11"/>
    <n v="0"/>
    <n v="9"/>
    <m/>
    <n v="0"/>
    <n v="6"/>
    <m/>
    <m/>
    <m/>
    <m/>
    <m/>
    <n v="0"/>
  </r>
  <r>
    <x v="3"/>
    <x v="11"/>
    <x v="2"/>
    <x v="0"/>
    <x v="2"/>
    <n v="157"/>
    <n v="35"/>
    <n v="30"/>
    <s v="-"/>
    <n v="32"/>
    <s v="-"/>
    <s v="-"/>
    <s v="-"/>
    <s v="-"/>
    <s v="-"/>
    <n v="4"/>
    <n v="4"/>
    <n v="21"/>
    <n v="9"/>
    <n v="2"/>
    <n v="2"/>
    <n v="4"/>
    <n v="5"/>
    <n v="0"/>
    <n v="4"/>
    <m/>
    <n v="0"/>
    <n v="5"/>
    <m/>
    <m/>
    <m/>
    <m/>
    <m/>
    <n v="0"/>
  </r>
  <r>
    <x v="3"/>
    <x v="11"/>
    <x v="2"/>
    <x v="0"/>
    <x v="3"/>
    <n v="124"/>
    <n v="30"/>
    <n v="28"/>
    <s v="-"/>
    <n v="23"/>
    <s v="-"/>
    <s v="-"/>
    <s v="-"/>
    <s v="-"/>
    <s v="-"/>
    <n v="0"/>
    <n v="2"/>
    <n v="20"/>
    <n v="4"/>
    <n v="1"/>
    <n v="1"/>
    <n v="3"/>
    <n v="6"/>
    <n v="0"/>
    <n v="5"/>
    <m/>
    <n v="0"/>
    <n v="1"/>
    <m/>
    <m/>
    <m/>
    <m/>
    <m/>
    <n v="0"/>
  </r>
  <r>
    <x v="3"/>
    <x v="11"/>
    <x v="2"/>
    <x v="1"/>
    <x v="0"/>
    <n v="82"/>
    <n v="24"/>
    <n v="19"/>
    <s v="-"/>
    <n v="17"/>
    <s v="-"/>
    <s v="-"/>
    <s v="-"/>
    <s v="-"/>
    <s v="-"/>
    <n v="3"/>
    <n v="3"/>
    <n v="2"/>
    <n v="2"/>
    <n v="1"/>
    <n v="2"/>
    <n v="3"/>
    <n v="3"/>
    <n v="0"/>
    <n v="2"/>
    <m/>
    <n v="0"/>
    <n v="1"/>
    <m/>
    <m/>
    <m/>
    <m/>
    <m/>
    <n v="0"/>
  </r>
  <r>
    <x v="3"/>
    <x v="11"/>
    <x v="2"/>
    <x v="1"/>
    <x v="1"/>
    <n v="281"/>
    <n v="65"/>
    <n v="58"/>
    <s v="-"/>
    <n v="55"/>
    <s v="-"/>
    <s v="-"/>
    <s v="-"/>
    <s v="-"/>
    <s v="-"/>
    <n v="4"/>
    <n v="6"/>
    <n v="41"/>
    <n v="13"/>
    <n v="3"/>
    <n v="3"/>
    <n v="7"/>
    <n v="11"/>
    <n v="0"/>
    <n v="9"/>
    <m/>
    <n v="0"/>
    <n v="6"/>
    <m/>
    <m/>
    <m/>
    <m/>
    <m/>
    <n v="0"/>
  </r>
  <r>
    <x v="3"/>
    <x v="11"/>
    <x v="2"/>
    <x v="1"/>
    <x v="2"/>
    <n v="157"/>
    <n v="35"/>
    <n v="30"/>
    <s v="-"/>
    <n v="32"/>
    <s v="-"/>
    <s v="-"/>
    <s v="-"/>
    <s v="-"/>
    <s v="-"/>
    <n v="4"/>
    <n v="4"/>
    <n v="21"/>
    <n v="9"/>
    <n v="2"/>
    <n v="2"/>
    <n v="4"/>
    <n v="5"/>
    <n v="0"/>
    <n v="4"/>
    <m/>
    <n v="0"/>
    <n v="5"/>
    <m/>
    <m/>
    <m/>
    <m/>
    <m/>
    <n v="0"/>
  </r>
  <r>
    <x v="3"/>
    <x v="11"/>
    <x v="2"/>
    <x v="1"/>
    <x v="3"/>
    <n v="124"/>
    <n v="30"/>
    <n v="28"/>
    <s v="-"/>
    <n v="23"/>
    <s v="-"/>
    <s v="-"/>
    <s v="-"/>
    <s v="-"/>
    <s v="-"/>
    <n v="0"/>
    <n v="2"/>
    <n v="20"/>
    <n v="4"/>
    <n v="1"/>
    <n v="1"/>
    <n v="3"/>
    <n v="6"/>
    <n v="0"/>
    <n v="5"/>
    <m/>
    <n v="0"/>
    <n v="1"/>
    <m/>
    <m/>
    <m/>
    <m/>
    <m/>
    <n v="0"/>
  </r>
  <r>
    <x v="3"/>
    <x v="11"/>
    <x v="2"/>
    <x v="2"/>
    <x v="0"/>
    <n v="0"/>
    <n v="0"/>
    <n v="0"/>
    <n v="0"/>
    <n v="0"/>
    <n v="0"/>
    <n v="0"/>
    <n v="0"/>
    <n v="0"/>
    <n v="0"/>
    <n v="0"/>
    <n v="0"/>
    <n v="0"/>
    <n v="0"/>
    <n v="0"/>
    <n v="0"/>
    <n v="0"/>
    <n v="0"/>
    <n v="0"/>
    <n v="0"/>
    <m/>
    <n v="0"/>
    <n v="0"/>
    <m/>
    <m/>
    <m/>
    <m/>
    <m/>
    <n v="0"/>
  </r>
  <r>
    <x v="3"/>
    <x v="11"/>
    <x v="2"/>
    <x v="2"/>
    <x v="1"/>
    <n v="0"/>
    <n v="0"/>
    <n v="0"/>
    <n v="0"/>
    <n v="0"/>
    <n v="0"/>
    <n v="0"/>
    <n v="0"/>
    <n v="0"/>
    <n v="0"/>
    <n v="0"/>
    <n v="0"/>
    <n v="0"/>
    <n v="0"/>
    <n v="0"/>
    <n v="0"/>
    <n v="0"/>
    <n v="0"/>
    <n v="0"/>
    <n v="0"/>
    <m/>
    <n v="0"/>
    <n v="0"/>
    <m/>
    <m/>
    <m/>
    <m/>
    <m/>
    <n v="0"/>
  </r>
  <r>
    <x v="3"/>
    <x v="11"/>
    <x v="2"/>
    <x v="2"/>
    <x v="2"/>
    <n v="0"/>
    <n v="0"/>
    <n v="0"/>
    <n v="0"/>
    <n v="0"/>
    <n v="0"/>
    <n v="0"/>
    <n v="0"/>
    <n v="0"/>
    <n v="0"/>
    <n v="0"/>
    <n v="0"/>
    <n v="0"/>
    <n v="0"/>
    <n v="0"/>
    <n v="0"/>
    <n v="0"/>
    <n v="0"/>
    <n v="0"/>
    <n v="0"/>
    <m/>
    <n v="0"/>
    <n v="0"/>
    <m/>
    <m/>
    <m/>
    <m/>
    <m/>
    <n v="0"/>
  </r>
  <r>
    <x v="3"/>
    <x v="11"/>
    <x v="2"/>
    <x v="2"/>
    <x v="3"/>
    <n v="0"/>
    <n v="0"/>
    <n v="0"/>
    <n v="0"/>
    <n v="0"/>
    <n v="0"/>
    <n v="0"/>
    <n v="0"/>
    <n v="0"/>
    <n v="0"/>
    <n v="0"/>
    <n v="0"/>
    <n v="0"/>
    <n v="0"/>
    <n v="0"/>
    <n v="0"/>
    <n v="0"/>
    <n v="0"/>
    <n v="0"/>
    <n v="0"/>
    <m/>
    <n v="0"/>
    <n v="0"/>
    <m/>
    <m/>
    <m/>
    <m/>
    <m/>
    <n v="0"/>
  </r>
  <r>
    <x v="3"/>
    <x v="11"/>
    <x v="3"/>
    <x v="0"/>
    <x v="0"/>
    <n v="0"/>
    <n v="0"/>
    <n v="0"/>
    <n v="0"/>
    <n v="0"/>
    <n v="0"/>
    <n v="0"/>
    <n v="0"/>
    <n v="0"/>
    <n v="0"/>
    <n v="0"/>
    <n v="0"/>
    <n v="0"/>
    <n v="0"/>
    <n v="0"/>
    <n v="0"/>
    <n v="0"/>
    <n v="0"/>
    <n v="0"/>
    <n v="0"/>
    <m/>
    <n v="0"/>
    <n v="0"/>
    <m/>
    <m/>
    <m/>
    <m/>
    <m/>
    <n v="0"/>
  </r>
  <r>
    <x v="3"/>
    <x v="11"/>
    <x v="3"/>
    <x v="0"/>
    <x v="1"/>
    <n v="0"/>
    <n v="0"/>
    <n v="0"/>
    <n v="0"/>
    <n v="0"/>
    <n v="0"/>
    <n v="0"/>
    <n v="0"/>
    <n v="0"/>
    <n v="0"/>
    <n v="0"/>
    <n v="0"/>
    <n v="0"/>
    <n v="0"/>
    <n v="0"/>
    <n v="0"/>
    <n v="0"/>
    <n v="0"/>
    <n v="0"/>
    <n v="0"/>
    <m/>
    <n v="0"/>
    <n v="0"/>
    <m/>
    <m/>
    <m/>
    <m/>
    <m/>
    <n v="0"/>
  </r>
  <r>
    <x v="3"/>
    <x v="11"/>
    <x v="3"/>
    <x v="0"/>
    <x v="2"/>
    <n v="0"/>
    <n v="0"/>
    <n v="0"/>
    <n v="0"/>
    <n v="0"/>
    <n v="0"/>
    <n v="0"/>
    <n v="0"/>
    <n v="0"/>
    <n v="0"/>
    <n v="0"/>
    <n v="0"/>
    <n v="0"/>
    <n v="0"/>
    <n v="0"/>
    <n v="0"/>
    <n v="0"/>
    <n v="0"/>
    <n v="0"/>
    <n v="0"/>
    <m/>
    <n v="0"/>
    <n v="0"/>
    <m/>
    <m/>
    <m/>
    <m/>
    <m/>
    <n v="0"/>
  </r>
  <r>
    <x v="3"/>
    <x v="11"/>
    <x v="3"/>
    <x v="0"/>
    <x v="3"/>
    <n v="0"/>
    <n v="0"/>
    <n v="0"/>
    <n v="0"/>
    <n v="0"/>
    <n v="0"/>
    <n v="0"/>
    <n v="0"/>
    <n v="0"/>
    <n v="0"/>
    <n v="0"/>
    <n v="0"/>
    <n v="0"/>
    <n v="0"/>
    <n v="0"/>
    <n v="0"/>
    <n v="0"/>
    <n v="0"/>
    <n v="0"/>
    <n v="0"/>
    <m/>
    <n v="0"/>
    <n v="0"/>
    <m/>
    <m/>
    <m/>
    <m/>
    <m/>
    <n v="0"/>
  </r>
  <r>
    <x v="3"/>
    <x v="12"/>
    <x v="0"/>
    <x v="0"/>
    <x v="0"/>
    <n v="41"/>
    <n v="8"/>
    <n v="5"/>
    <s v="-"/>
    <n v="11"/>
    <s v="-"/>
    <s v="-"/>
    <s v="-"/>
    <s v="-"/>
    <s v="-"/>
    <n v="1"/>
    <n v="1"/>
    <n v="1"/>
    <n v="1"/>
    <n v="0"/>
    <n v="2"/>
    <n v="4"/>
    <n v="2"/>
    <n v="0"/>
    <n v="4"/>
    <m/>
    <n v="1"/>
    <n v="0"/>
    <m/>
    <m/>
    <m/>
    <m/>
    <m/>
    <n v="0"/>
  </r>
  <r>
    <x v="3"/>
    <x v="12"/>
    <x v="0"/>
    <x v="0"/>
    <x v="1"/>
    <n v="301"/>
    <n v="79"/>
    <n v="17"/>
    <s v="-"/>
    <n v="30"/>
    <s v="-"/>
    <s v="-"/>
    <s v="-"/>
    <s v="-"/>
    <s v="-"/>
    <n v="17"/>
    <n v="104"/>
    <n v="1"/>
    <n v="11"/>
    <n v="0"/>
    <n v="5"/>
    <n v="10"/>
    <n v="9"/>
    <n v="0"/>
    <n v="14"/>
    <m/>
    <n v="4"/>
    <n v="0"/>
    <m/>
    <m/>
    <m/>
    <m/>
    <m/>
    <n v="0"/>
  </r>
  <r>
    <x v="3"/>
    <x v="12"/>
    <x v="0"/>
    <x v="0"/>
    <x v="2"/>
    <n v="217"/>
    <n v="45"/>
    <n v="7"/>
    <s v="-"/>
    <n v="17"/>
    <s v="-"/>
    <s v="-"/>
    <s v="-"/>
    <s v="-"/>
    <s v="-"/>
    <n v="11"/>
    <n v="101"/>
    <n v="1"/>
    <n v="11"/>
    <n v="0"/>
    <n v="2"/>
    <n v="7"/>
    <n v="5"/>
    <n v="0"/>
    <n v="7"/>
    <m/>
    <n v="3"/>
    <n v="0"/>
    <m/>
    <m/>
    <m/>
    <m/>
    <m/>
    <n v="0"/>
  </r>
  <r>
    <x v="3"/>
    <x v="12"/>
    <x v="0"/>
    <x v="0"/>
    <x v="3"/>
    <n v="84"/>
    <n v="34"/>
    <n v="10"/>
    <s v="-"/>
    <n v="13"/>
    <s v="-"/>
    <s v="-"/>
    <s v="-"/>
    <s v="-"/>
    <s v="-"/>
    <n v="6"/>
    <n v="3"/>
    <n v="0"/>
    <n v="0"/>
    <n v="0"/>
    <n v="3"/>
    <n v="3"/>
    <n v="4"/>
    <n v="0"/>
    <n v="7"/>
    <m/>
    <n v="1"/>
    <n v="0"/>
    <m/>
    <m/>
    <m/>
    <m/>
    <m/>
    <n v="0"/>
  </r>
  <r>
    <x v="3"/>
    <x v="12"/>
    <x v="1"/>
    <x v="0"/>
    <x v="0"/>
    <n v="21"/>
    <n v="5"/>
    <n v="2"/>
    <s v="-"/>
    <n v="5"/>
    <s v="-"/>
    <s v="-"/>
    <s v="-"/>
    <s v="-"/>
    <s v="-"/>
    <n v="0"/>
    <n v="0"/>
    <n v="1"/>
    <n v="1"/>
    <n v="0"/>
    <n v="1"/>
    <n v="2"/>
    <n v="1"/>
    <n v="0"/>
    <n v="3"/>
    <m/>
    <n v="0"/>
    <n v="0"/>
    <m/>
    <m/>
    <m/>
    <m/>
    <m/>
    <n v="0"/>
  </r>
  <r>
    <x v="3"/>
    <x v="12"/>
    <x v="1"/>
    <x v="0"/>
    <x v="1"/>
    <n v="70"/>
    <n v="12"/>
    <n v="10"/>
    <s v="-"/>
    <n v="13"/>
    <s v="-"/>
    <s v="-"/>
    <s v="-"/>
    <s v="-"/>
    <s v="-"/>
    <n v="0"/>
    <n v="0"/>
    <n v="1"/>
    <n v="11"/>
    <n v="0"/>
    <n v="1"/>
    <n v="4"/>
    <n v="6"/>
    <n v="0"/>
    <n v="12"/>
    <m/>
    <n v="0"/>
    <n v="0"/>
    <m/>
    <m/>
    <m/>
    <m/>
    <m/>
    <n v="0"/>
  </r>
  <r>
    <x v="3"/>
    <x v="12"/>
    <x v="1"/>
    <x v="0"/>
    <x v="2"/>
    <n v="37"/>
    <n v="6"/>
    <n v="2"/>
    <s v="-"/>
    <n v="6"/>
    <s v="-"/>
    <s v="-"/>
    <s v="-"/>
    <s v="-"/>
    <s v="-"/>
    <n v="0"/>
    <n v="0"/>
    <n v="1"/>
    <n v="11"/>
    <n v="0"/>
    <n v="1"/>
    <n v="1"/>
    <n v="3"/>
    <n v="0"/>
    <n v="6"/>
    <m/>
    <n v="0"/>
    <n v="0"/>
    <m/>
    <m/>
    <m/>
    <m/>
    <m/>
    <n v="0"/>
  </r>
  <r>
    <x v="3"/>
    <x v="12"/>
    <x v="1"/>
    <x v="0"/>
    <x v="3"/>
    <n v="33"/>
    <n v="6"/>
    <n v="8"/>
    <s v="-"/>
    <n v="7"/>
    <s v="-"/>
    <s v="-"/>
    <s v="-"/>
    <s v="-"/>
    <s v="-"/>
    <n v="0"/>
    <n v="0"/>
    <n v="0"/>
    <n v="0"/>
    <n v="0"/>
    <n v="0"/>
    <n v="3"/>
    <n v="3"/>
    <n v="0"/>
    <n v="6"/>
    <m/>
    <n v="0"/>
    <n v="0"/>
    <m/>
    <m/>
    <m/>
    <m/>
    <m/>
    <n v="0"/>
  </r>
  <r>
    <x v="3"/>
    <x v="12"/>
    <x v="2"/>
    <x v="0"/>
    <x v="0"/>
    <n v="20"/>
    <n v="3"/>
    <n v="3"/>
    <s v="-"/>
    <n v="6"/>
    <s v="-"/>
    <s v="-"/>
    <s v="-"/>
    <s v="-"/>
    <s v="-"/>
    <n v="1"/>
    <n v="1"/>
    <n v="0"/>
    <n v="0"/>
    <n v="0"/>
    <n v="1"/>
    <n v="2"/>
    <n v="1"/>
    <n v="0"/>
    <n v="1"/>
    <m/>
    <n v="1"/>
    <n v="0"/>
    <m/>
    <m/>
    <m/>
    <m/>
    <m/>
    <n v="0"/>
  </r>
  <r>
    <x v="3"/>
    <x v="12"/>
    <x v="2"/>
    <x v="0"/>
    <x v="1"/>
    <n v="231"/>
    <n v="67"/>
    <n v="7"/>
    <s v="-"/>
    <n v="17"/>
    <s v="-"/>
    <s v="-"/>
    <s v="-"/>
    <s v="-"/>
    <s v="-"/>
    <n v="17"/>
    <n v="104"/>
    <n v="0"/>
    <n v="0"/>
    <n v="0"/>
    <n v="4"/>
    <n v="6"/>
    <n v="3"/>
    <n v="0"/>
    <n v="2"/>
    <m/>
    <n v="4"/>
    <n v="0"/>
    <m/>
    <m/>
    <m/>
    <m/>
    <m/>
    <n v="0"/>
  </r>
  <r>
    <x v="3"/>
    <x v="12"/>
    <x v="2"/>
    <x v="0"/>
    <x v="2"/>
    <n v="180"/>
    <n v="39"/>
    <n v="5"/>
    <s v="-"/>
    <n v="11"/>
    <s v="-"/>
    <s v="-"/>
    <s v="-"/>
    <s v="-"/>
    <s v="-"/>
    <n v="11"/>
    <n v="101"/>
    <n v="0"/>
    <n v="0"/>
    <n v="0"/>
    <n v="1"/>
    <n v="6"/>
    <n v="2"/>
    <n v="0"/>
    <n v="1"/>
    <m/>
    <n v="3"/>
    <n v="0"/>
    <m/>
    <m/>
    <m/>
    <m/>
    <m/>
    <n v="0"/>
  </r>
  <r>
    <x v="3"/>
    <x v="12"/>
    <x v="2"/>
    <x v="0"/>
    <x v="3"/>
    <n v="51"/>
    <n v="28"/>
    <n v="2"/>
    <s v="-"/>
    <n v="6"/>
    <s v="-"/>
    <s v="-"/>
    <s v="-"/>
    <s v="-"/>
    <s v="-"/>
    <n v="6"/>
    <n v="3"/>
    <n v="0"/>
    <n v="0"/>
    <n v="0"/>
    <n v="3"/>
    <n v="0"/>
    <n v="1"/>
    <n v="0"/>
    <n v="1"/>
    <m/>
    <n v="1"/>
    <n v="0"/>
    <m/>
    <m/>
    <m/>
    <m/>
    <m/>
    <n v="0"/>
  </r>
  <r>
    <x v="3"/>
    <x v="12"/>
    <x v="2"/>
    <x v="1"/>
    <x v="0"/>
    <n v="18"/>
    <n v="3"/>
    <n v="3"/>
    <s v="-"/>
    <n v="5"/>
    <s v="-"/>
    <s v="-"/>
    <s v="-"/>
    <s v="-"/>
    <s v="-"/>
    <n v="1"/>
    <n v="1"/>
    <n v="0"/>
    <n v="0"/>
    <n v="0"/>
    <n v="1"/>
    <n v="2"/>
    <n v="1"/>
    <n v="0"/>
    <n v="1"/>
    <m/>
    <n v="0"/>
    <n v="0"/>
    <m/>
    <m/>
    <m/>
    <m/>
    <m/>
    <n v="0"/>
  </r>
  <r>
    <x v="3"/>
    <x v="12"/>
    <x v="2"/>
    <x v="1"/>
    <x v="1"/>
    <n v="218"/>
    <n v="67"/>
    <n v="7"/>
    <s v="-"/>
    <n v="8"/>
    <s v="-"/>
    <s v="-"/>
    <s v="-"/>
    <s v="-"/>
    <s v="-"/>
    <n v="17"/>
    <n v="104"/>
    <n v="0"/>
    <n v="0"/>
    <n v="0"/>
    <n v="4"/>
    <n v="6"/>
    <n v="3"/>
    <n v="0"/>
    <n v="2"/>
    <m/>
    <n v="0"/>
    <n v="0"/>
    <m/>
    <m/>
    <m/>
    <m/>
    <m/>
    <n v="0"/>
  </r>
  <r>
    <x v="3"/>
    <x v="12"/>
    <x v="2"/>
    <x v="1"/>
    <x v="2"/>
    <n v="171"/>
    <n v="39"/>
    <n v="5"/>
    <s v="-"/>
    <n v="5"/>
    <s v="-"/>
    <s v="-"/>
    <s v="-"/>
    <s v="-"/>
    <s v="-"/>
    <n v="11"/>
    <n v="101"/>
    <n v="0"/>
    <n v="0"/>
    <n v="0"/>
    <n v="1"/>
    <n v="6"/>
    <n v="2"/>
    <n v="0"/>
    <n v="1"/>
    <m/>
    <n v="0"/>
    <n v="0"/>
    <m/>
    <m/>
    <m/>
    <m/>
    <m/>
    <n v="0"/>
  </r>
  <r>
    <x v="3"/>
    <x v="12"/>
    <x v="2"/>
    <x v="1"/>
    <x v="3"/>
    <n v="47"/>
    <n v="28"/>
    <n v="2"/>
    <s v="-"/>
    <n v="3"/>
    <s v="-"/>
    <s v="-"/>
    <s v="-"/>
    <s v="-"/>
    <s v="-"/>
    <n v="6"/>
    <n v="3"/>
    <n v="0"/>
    <n v="0"/>
    <n v="0"/>
    <n v="3"/>
    <n v="0"/>
    <n v="1"/>
    <n v="0"/>
    <n v="1"/>
    <m/>
    <n v="0"/>
    <n v="0"/>
    <m/>
    <m/>
    <m/>
    <m/>
    <m/>
    <n v="0"/>
  </r>
  <r>
    <x v="3"/>
    <x v="12"/>
    <x v="2"/>
    <x v="2"/>
    <x v="0"/>
    <n v="2"/>
    <n v="0"/>
    <n v="0"/>
    <s v="-"/>
    <n v="1"/>
    <s v="-"/>
    <s v="-"/>
    <s v="-"/>
    <s v="-"/>
    <s v="-"/>
    <n v="0"/>
    <n v="0"/>
    <n v="0"/>
    <n v="0"/>
    <n v="0"/>
    <n v="0"/>
    <n v="0"/>
    <n v="0"/>
    <n v="0"/>
    <n v="0"/>
    <m/>
    <n v="1"/>
    <n v="0"/>
    <m/>
    <m/>
    <m/>
    <m/>
    <m/>
    <n v="0"/>
  </r>
  <r>
    <x v="3"/>
    <x v="12"/>
    <x v="2"/>
    <x v="2"/>
    <x v="1"/>
    <n v="13"/>
    <n v="0"/>
    <n v="0"/>
    <s v="-"/>
    <n v="9"/>
    <s v="-"/>
    <s v="-"/>
    <s v="-"/>
    <s v="-"/>
    <s v="-"/>
    <n v="0"/>
    <n v="0"/>
    <n v="0"/>
    <n v="0"/>
    <n v="0"/>
    <n v="0"/>
    <n v="0"/>
    <n v="0"/>
    <n v="0"/>
    <n v="0"/>
    <m/>
    <n v="4"/>
    <n v="0"/>
    <m/>
    <m/>
    <m/>
    <m/>
    <m/>
    <n v="0"/>
  </r>
  <r>
    <x v="3"/>
    <x v="12"/>
    <x v="2"/>
    <x v="2"/>
    <x v="2"/>
    <n v="9"/>
    <n v="0"/>
    <n v="0"/>
    <s v="-"/>
    <n v="6"/>
    <s v="-"/>
    <s v="-"/>
    <s v="-"/>
    <s v="-"/>
    <s v="-"/>
    <n v="0"/>
    <n v="0"/>
    <n v="0"/>
    <n v="0"/>
    <n v="0"/>
    <n v="0"/>
    <n v="0"/>
    <n v="0"/>
    <n v="0"/>
    <n v="0"/>
    <m/>
    <n v="3"/>
    <n v="0"/>
    <m/>
    <m/>
    <m/>
    <m/>
    <m/>
    <n v="0"/>
  </r>
  <r>
    <x v="3"/>
    <x v="12"/>
    <x v="2"/>
    <x v="2"/>
    <x v="3"/>
    <n v="4"/>
    <n v="0"/>
    <n v="0"/>
    <s v="-"/>
    <n v="3"/>
    <s v="-"/>
    <s v="-"/>
    <s v="-"/>
    <s v="-"/>
    <s v="-"/>
    <n v="0"/>
    <n v="0"/>
    <n v="0"/>
    <n v="0"/>
    <n v="0"/>
    <n v="0"/>
    <n v="0"/>
    <n v="0"/>
    <n v="0"/>
    <n v="0"/>
    <m/>
    <n v="1"/>
    <n v="0"/>
    <m/>
    <m/>
    <m/>
    <m/>
    <m/>
    <n v="0"/>
  </r>
  <r>
    <x v="3"/>
    <x v="12"/>
    <x v="3"/>
    <x v="0"/>
    <x v="0"/>
    <n v="0"/>
    <n v="0"/>
    <n v="0"/>
    <n v="0"/>
    <n v="0"/>
    <n v="0"/>
    <n v="0"/>
    <n v="0"/>
    <n v="0"/>
    <n v="0"/>
    <n v="0"/>
    <n v="0"/>
    <n v="0"/>
    <n v="0"/>
    <n v="0"/>
    <n v="0"/>
    <n v="0"/>
    <n v="0"/>
    <n v="0"/>
    <n v="0"/>
    <m/>
    <n v="0"/>
    <n v="0"/>
    <m/>
    <m/>
    <m/>
    <m/>
    <m/>
    <n v="0"/>
  </r>
  <r>
    <x v="3"/>
    <x v="12"/>
    <x v="3"/>
    <x v="0"/>
    <x v="1"/>
    <n v="0"/>
    <n v="0"/>
    <n v="0"/>
    <n v="0"/>
    <n v="0"/>
    <n v="0"/>
    <n v="0"/>
    <n v="0"/>
    <n v="0"/>
    <n v="0"/>
    <n v="0"/>
    <n v="0"/>
    <n v="0"/>
    <n v="0"/>
    <n v="0"/>
    <n v="0"/>
    <n v="0"/>
    <n v="0"/>
    <n v="0"/>
    <n v="0"/>
    <m/>
    <n v="0"/>
    <n v="0"/>
    <m/>
    <m/>
    <m/>
    <m/>
    <m/>
    <n v="0"/>
  </r>
  <r>
    <x v="3"/>
    <x v="12"/>
    <x v="3"/>
    <x v="0"/>
    <x v="2"/>
    <n v="0"/>
    <n v="0"/>
    <n v="0"/>
    <n v="0"/>
    <n v="0"/>
    <n v="0"/>
    <n v="0"/>
    <n v="0"/>
    <n v="0"/>
    <n v="0"/>
    <n v="0"/>
    <n v="0"/>
    <n v="0"/>
    <n v="0"/>
    <n v="0"/>
    <n v="0"/>
    <n v="0"/>
    <n v="0"/>
    <n v="0"/>
    <n v="0"/>
    <m/>
    <n v="0"/>
    <n v="0"/>
    <m/>
    <m/>
    <m/>
    <m/>
    <m/>
    <n v="0"/>
  </r>
  <r>
    <x v="3"/>
    <x v="12"/>
    <x v="3"/>
    <x v="0"/>
    <x v="3"/>
    <n v="0"/>
    <n v="0"/>
    <n v="0"/>
    <n v="0"/>
    <n v="0"/>
    <n v="0"/>
    <n v="0"/>
    <n v="0"/>
    <n v="0"/>
    <n v="0"/>
    <n v="0"/>
    <n v="0"/>
    <n v="0"/>
    <n v="0"/>
    <n v="0"/>
    <n v="0"/>
    <n v="0"/>
    <n v="0"/>
    <n v="0"/>
    <n v="0"/>
    <m/>
    <n v="0"/>
    <n v="0"/>
    <m/>
    <m/>
    <m/>
    <m/>
    <m/>
    <n v="0"/>
  </r>
  <r>
    <x v="3"/>
    <x v="13"/>
    <x v="0"/>
    <x v="0"/>
    <x v="0"/>
    <n v="189"/>
    <n v="40"/>
    <n v="25"/>
    <s v="-"/>
    <n v="36"/>
    <s v="-"/>
    <s v="-"/>
    <s v="-"/>
    <s v="-"/>
    <s v="-"/>
    <n v="3"/>
    <n v="3"/>
    <n v="10"/>
    <n v="12"/>
    <n v="6"/>
    <n v="8"/>
    <n v="5"/>
    <n v="11"/>
    <n v="10"/>
    <n v="7"/>
    <m/>
    <n v="3"/>
    <n v="5"/>
    <m/>
    <m/>
    <m/>
    <m/>
    <m/>
    <n v="5"/>
  </r>
  <r>
    <x v="3"/>
    <x v="13"/>
    <x v="0"/>
    <x v="0"/>
    <x v="1"/>
    <n v="1336"/>
    <n v="158"/>
    <n v="174"/>
    <s v="-"/>
    <n v="392"/>
    <s v="-"/>
    <s v="-"/>
    <s v="-"/>
    <s v="-"/>
    <s v="-"/>
    <n v="47"/>
    <n v="32"/>
    <n v="67"/>
    <n v="80"/>
    <n v="71"/>
    <n v="33"/>
    <n v="68"/>
    <n v="48"/>
    <n v="51"/>
    <n v="39"/>
    <m/>
    <n v="25"/>
    <n v="12"/>
    <m/>
    <m/>
    <m/>
    <m/>
    <m/>
    <n v="39"/>
  </r>
  <r>
    <x v="3"/>
    <x v="13"/>
    <x v="0"/>
    <x v="0"/>
    <x v="2"/>
    <n v="493"/>
    <n v="62"/>
    <n v="57"/>
    <s v="-"/>
    <n v="157"/>
    <s v="-"/>
    <s v="-"/>
    <s v="-"/>
    <s v="-"/>
    <s v="-"/>
    <n v="8"/>
    <n v="13"/>
    <n v="10"/>
    <n v="33"/>
    <n v="18"/>
    <n v="10"/>
    <n v="34"/>
    <n v="25"/>
    <n v="13"/>
    <n v="10"/>
    <m/>
    <n v="20"/>
    <n v="4"/>
    <m/>
    <m/>
    <m/>
    <m/>
    <m/>
    <n v="19"/>
  </r>
  <r>
    <x v="3"/>
    <x v="13"/>
    <x v="0"/>
    <x v="0"/>
    <x v="3"/>
    <n v="843"/>
    <n v="96"/>
    <n v="117"/>
    <s v="-"/>
    <n v="235"/>
    <s v="-"/>
    <s v="-"/>
    <s v="-"/>
    <s v="-"/>
    <s v="-"/>
    <n v="39"/>
    <n v="19"/>
    <n v="57"/>
    <n v="47"/>
    <n v="53"/>
    <n v="23"/>
    <n v="34"/>
    <n v="23"/>
    <n v="38"/>
    <n v="29"/>
    <m/>
    <n v="5"/>
    <n v="8"/>
    <m/>
    <m/>
    <m/>
    <m/>
    <m/>
    <n v="20"/>
  </r>
  <r>
    <x v="3"/>
    <x v="13"/>
    <x v="1"/>
    <x v="0"/>
    <x v="0"/>
    <n v="110"/>
    <n v="24"/>
    <n v="11"/>
    <s v="-"/>
    <n v="18"/>
    <s v="-"/>
    <s v="-"/>
    <s v="-"/>
    <s v="-"/>
    <s v="-"/>
    <n v="0"/>
    <n v="1"/>
    <n v="8"/>
    <n v="6"/>
    <n v="4"/>
    <n v="7"/>
    <n v="1"/>
    <n v="9"/>
    <n v="6"/>
    <n v="7"/>
    <m/>
    <n v="3"/>
    <n v="4"/>
    <m/>
    <m/>
    <m/>
    <m/>
    <m/>
    <n v="1"/>
  </r>
  <r>
    <x v="3"/>
    <x v="13"/>
    <x v="1"/>
    <x v="0"/>
    <x v="1"/>
    <n v="327"/>
    <n v="52"/>
    <n v="18"/>
    <s v="-"/>
    <n v="56"/>
    <s v="-"/>
    <s v="-"/>
    <s v="-"/>
    <s v="-"/>
    <s v="-"/>
    <n v="0"/>
    <n v="1"/>
    <n v="21"/>
    <n v="19"/>
    <n v="12"/>
    <n v="18"/>
    <n v="6"/>
    <n v="25"/>
    <n v="21"/>
    <n v="39"/>
    <m/>
    <n v="25"/>
    <n v="7"/>
    <m/>
    <m/>
    <m/>
    <m/>
    <m/>
    <n v="7"/>
  </r>
  <r>
    <x v="3"/>
    <x v="13"/>
    <x v="1"/>
    <x v="0"/>
    <x v="2"/>
    <n v="123"/>
    <n v="20"/>
    <n v="5"/>
    <s v="-"/>
    <n v="19"/>
    <s v="-"/>
    <s v="-"/>
    <s v="-"/>
    <s v="-"/>
    <s v="-"/>
    <n v="0"/>
    <n v="0"/>
    <n v="6"/>
    <n v="11"/>
    <n v="5"/>
    <n v="4"/>
    <n v="0"/>
    <n v="10"/>
    <n v="6"/>
    <n v="10"/>
    <m/>
    <n v="20"/>
    <n v="3"/>
    <m/>
    <m/>
    <m/>
    <m/>
    <m/>
    <n v="4"/>
  </r>
  <r>
    <x v="3"/>
    <x v="13"/>
    <x v="1"/>
    <x v="0"/>
    <x v="3"/>
    <n v="204"/>
    <n v="32"/>
    <n v="13"/>
    <s v="-"/>
    <n v="37"/>
    <s v="-"/>
    <s v="-"/>
    <s v="-"/>
    <s v="-"/>
    <s v="-"/>
    <n v="0"/>
    <n v="1"/>
    <n v="15"/>
    <n v="8"/>
    <n v="7"/>
    <n v="14"/>
    <n v="6"/>
    <n v="15"/>
    <n v="15"/>
    <n v="29"/>
    <m/>
    <n v="5"/>
    <n v="4"/>
    <m/>
    <m/>
    <m/>
    <m/>
    <m/>
    <n v="3"/>
  </r>
  <r>
    <x v="3"/>
    <x v="13"/>
    <x v="2"/>
    <x v="0"/>
    <x v="0"/>
    <n v="79"/>
    <n v="16"/>
    <n v="14"/>
    <s v="-"/>
    <n v="18"/>
    <s v="-"/>
    <s v="-"/>
    <s v="-"/>
    <s v="-"/>
    <s v="-"/>
    <n v="3"/>
    <n v="2"/>
    <n v="2"/>
    <n v="6"/>
    <n v="2"/>
    <n v="1"/>
    <n v="4"/>
    <n v="2"/>
    <n v="4"/>
    <n v="0"/>
    <m/>
    <n v="0"/>
    <n v="1"/>
    <m/>
    <m/>
    <m/>
    <m/>
    <m/>
    <n v="4"/>
  </r>
  <r>
    <x v="3"/>
    <x v="13"/>
    <x v="2"/>
    <x v="0"/>
    <x v="1"/>
    <n v="1009"/>
    <n v="106"/>
    <n v="156"/>
    <s v="-"/>
    <n v="336"/>
    <s v="-"/>
    <s v="-"/>
    <s v="-"/>
    <s v="-"/>
    <s v="-"/>
    <n v="47"/>
    <n v="31"/>
    <n v="46"/>
    <n v="61"/>
    <n v="59"/>
    <n v="15"/>
    <n v="62"/>
    <n v="23"/>
    <n v="30"/>
    <n v="0"/>
    <m/>
    <n v="0"/>
    <n v="5"/>
    <m/>
    <m/>
    <m/>
    <m/>
    <m/>
    <n v="32"/>
  </r>
  <r>
    <x v="3"/>
    <x v="13"/>
    <x v="2"/>
    <x v="0"/>
    <x v="2"/>
    <n v="370"/>
    <n v="42"/>
    <n v="52"/>
    <s v="-"/>
    <n v="138"/>
    <s v="-"/>
    <s v="-"/>
    <s v="-"/>
    <s v="-"/>
    <s v="-"/>
    <n v="8"/>
    <n v="13"/>
    <n v="4"/>
    <n v="22"/>
    <n v="13"/>
    <n v="6"/>
    <n v="34"/>
    <n v="15"/>
    <n v="7"/>
    <n v="0"/>
    <m/>
    <n v="0"/>
    <n v="1"/>
    <m/>
    <m/>
    <m/>
    <m/>
    <m/>
    <n v="15"/>
  </r>
  <r>
    <x v="3"/>
    <x v="13"/>
    <x v="2"/>
    <x v="0"/>
    <x v="3"/>
    <n v="639"/>
    <n v="64"/>
    <n v="104"/>
    <s v="-"/>
    <n v="198"/>
    <s v="-"/>
    <s v="-"/>
    <s v="-"/>
    <s v="-"/>
    <s v="-"/>
    <n v="39"/>
    <n v="18"/>
    <n v="42"/>
    <n v="39"/>
    <n v="46"/>
    <n v="9"/>
    <n v="28"/>
    <n v="8"/>
    <n v="23"/>
    <n v="0"/>
    <m/>
    <n v="0"/>
    <n v="4"/>
    <m/>
    <m/>
    <m/>
    <m/>
    <m/>
    <n v="17"/>
  </r>
  <r>
    <x v="3"/>
    <x v="13"/>
    <x v="2"/>
    <x v="1"/>
    <x v="0"/>
    <n v="78"/>
    <n v="16"/>
    <n v="14"/>
    <s v="-"/>
    <n v="18"/>
    <s v="-"/>
    <s v="-"/>
    <s v="-"/>
    <s v="-"/>
    <s v="-"/>
    <n v="3"/>
    <n v="2"/>
    <n v="2"/>
    <n v="6"/>
    <n v="2"/>
    <n v="1"/>
    <n v="4"/>
    <n v="2"/>
    <n v="3"/>
    <n v="0"/>
    <m/>
    <n v="0"/>
    <n v="1"/>
    <m/>
    <m/>
    <m/>
    <m/>
    <m/>
    <n v="4"/>
  </r>
  <r>
    <x v="3"/>
    <x v="13"/>
    <x v="2"/>
    <x v="1"/>
    <x v="1"/>
    <n v="998"/>
    <n v="106"/>
    <n v="156"/>
    <s v="-"/>
    <n v="336"/>
    <s v="-"/>
    <s v="-"/>
    <s v="-"/>
    <s v="-"/>
    <s v="-"/>
    <n v="47"/>
    <n v="31"/>
    <n v="46"/>
    <n v="61"/>
    <n v="59"/>
    <n v="15"/>
    <n v="62"/>
    <n v="23"/>
    <n v="19"/>
    <n v="0"/>
    <m/>
    <n v="0"/>
    <n v="5"/>
    <m/>
    <m/>
    <m/>
    <m/>
    <m/>
    <n v="32"/>
  </r>
  <r>
    <x v="3"/>
    <x v="13"/>
    <x v="2"/>
    <x v="1"/>
    <x v="2"/>
    <n v="367"/>
    <n v="42"/>
    <n v="52"/>
    <s v="-"/>
    <n v="138"/>
    <s v="-"/>
    <s v="-"/>
    <s v="-"/>
    <s v="-"/>
    <s v="-"/>
    <n v="8"/>
    <n v="13"/>
    <n v="4"/>
    <n v="22"/>
    <n v="13"/>
    <n v="6"/>
    <n v="34"/>
    <n v="15"/>
    <n v="4"/>
    <n v="0"/>
    <m/>
    <n v="0"/>
    <n v="1"/>
    <m/>
    <m/>
    <m/>
    <m/>
    <m/>
    <n v="15"/>
  </r>
  <r>
    <x v="3"/>
    <x v="13"/>
    <x v="2"/>
    <x v="1"/>
    <x v="3"/>
    <n v="631"/>
    <n v="64"/>
    <n v="104"/>
    <s v="-"/>
    <n v="198"/>
    <s v="-"/>
    <s v="-"/>
    <s v="-"/>
    <s v="-"/>
    <s v="-"/>
    <n v="39"/>
    <n v="18"/>
    <n v="42"/>
    <n v="39"/>
    <n v="46"/>
    <n v="9"/>
    <n v="28"/>
    <n v="8"/>
    <n v="15"/>
    <n v="0"/>
    <m/>
    <n v="0"/>
    <n v="4"/>
    <m/>
    <m/>
    <m/>
    <m/>
    <m/>
    <n v="17"/>
  </r>
  <r>
    <x v="3"/>
    <x v="13"/>
    <x v="2"/>
    <x v="2"/>
    <x v="0"/>
    <n v="1"/>
    <n v="0"/>
    <n v="0"/>
    <s v="-"/>
    <n v="0"/>
    <s v="-"/>
    <s v="-"/>
    <s v="-"/>
    <s v="-"/>
    <s v="-"/>
    <n v="0"/>
    <n v="0"/>
    <n v="0"/>
    <n v="0"/>
    <n v="0"/>
    <n v="0"/>
    <n v="0"/>
    <n v="0"/>
    <n v="1"/>
    <n v="0"/>
    <m/>
    <n v="0"/>
    <n v="0"/>
    <m/>
    <m/>
    <m/>
    <m/>
    <m/>
    <n v="0"/>
  </r>
  <r>
    <x v="3"/>
    <x v="13"/>
    <x v="2"/>
    <x v="2"/>
    <x v="1"/>
    <n v="11"/>
    <n v="0"/>
    <n v="0"/>
    <s v="-"/>
    <n v="0"/>
    <s v="-"/>
    <s v="-"/>
    <s v="-"/>
    <s v="-"/>
    <s v="-"/>
    <n v="0"/>
    <n v="0"/>
    <n v="0"/>
    <n v="0"/>
    <n v="0"/>
    <n v="0"/>
    <n v="0"/>
    <n v="0"/>
    <n v="11"/>
    <n v="0"/>
    <m/>
    <n v="0"/>
    <n v="0"/>
    <m/>
    <m/>
    <m/>
    <m/>
    <m/>
    <n v="0"/>
  </r>
  <r>
    <x v="3"/>
    <x v="13"/>
    <x v="2"/>
    <x v="2"/>
    <x v="2"/>
    <n v="3"/>
    <n v="0"/>
    <n v="0"/>
    <s v="-"/>
    <n v="0"/>
    <s v="-"/>
    <s v="-"/>
    <s v="-"/>
    <s v="-"/>
    <s v="-"/>
    <n v="0"/>
    <n v="0"/>
    <n v="0"/>
    <n v="0"/>
    <n v="0"/>
    <n v="0"/>
    <n v="0"/>
    <n v="0"/>
    <n v="3"/>
    <n v="0"/>
    <m/>
    <n v="0"/>
    <n v="0"/>
    <m/>
    <m/>
    <m/>
    <m/>
    <m/>
    <n v="0"/>
  </r>
  <r>
    <x v="3"/>
    <x v="13"/>
    <x v="2"/>
    <x v="2"/>
    <x v="3"/>
    <n v="8"/>
    <n v="0"/>
    <n v="0"/>
    <s v="-"/>
    <n v="0"/>
    <s v="-"/>
    <s v="-"/>
    <s v="-"/>
    <s v="-"/>
    <s v="-"/>
    <n v="0"/>
    <n v="0"/>
    <n v="0"/>
    <n v="0"/>
    <n v="0"/>
    <n v="0"/>
    <n v="0"/>
    <n v="0"/>
    <n v="8"/>
    <n v="0"/>
    <m/>
    <n v="0"/>
    <n v="0"/>
    <m/>
    <m/>
    <m/>
    <m/>
    <m/>
    <n v="0"/>
  </r>
  <r>
    <x v="3"/>
    <x v="13"/>
    <x v="3"/>
    <x v="0"/>
    <x v="0"/>
    <n v="0"/>
    <n v="0"/>
    <n v="0"/>
    <n v="0"/>
    <n v="0"/>
    <n v="0"/>
    <n v="0"/>
    <n v="0"/>
    <n v="0"/>
    <n v="0"/>
    <n v="0"/>
    <n v="0"/>
    <n v="0"/>
    <n v="0"/>
    <n v="0"/>
    <n v="0"/>
    <n v="0"/>
    <n v="0"/>
    <n v="0"/>
    <n v="0"/>
    <m/>
    <n v="0"/>
    <n v="0"/>
    <m/>
    <m/>
    <m/>
    <m/>
    <m/>
    <n v="0"/>
  </r>
  <r>
    <x v="3"/>
    <x v="13"/>
    <x v="3"/>
    <x v="0"/>
    <x v="1"/>
    <n v="0"/>
    <n v="0"/>
    <n v="0"/>
    <n v="0"/>
    <n v="0"/>
    <n v="0"/>
    <n v="0"/>
    <n v="0"/>
    <n v="0"/>
    <n v="0"/>
    <n v="0"/>
    <n v="0"/>
    <n v="0"/>
    <n v="0"/>
    <n v="0"/>
    <n v="0"/>
    <n v="0"/>
    <n v="0"/>
    <n v="0"/>
    <n v="0"/>
    <m/>
    <n v="0"/>
    <n v="0"/>
    <m/>
    <m/>
    <m/>
    <m/>
    <m/>
    <n v="0"/>
  </r>
  <r>
    <x v="3"/>
    <x v="13"/>
    <x v="3"/>
    <x v="0"/>
    <x v="2"/>
    <n v="0"/>
    <n v="0"/>
    <n v="0"/>
    <n v="0"/>
    <n v="0"/>
    <n v="0"/>
    <n v="0"/>
    <n v="0"/>
    <n v="0"/>
    <n v="0"/>
    <n v="0"/>
    <n v="0"/>
    <n v="0"/>
    <n v="0"/>
    <n v="0"/>
    <n v="0"/>
    <n v="0"/>
    <n v="0"/>
    <n v="0"/>
    <n v="0"/>
    <m/>
    <n v="0"/>
    <n v="0"/>
    <m/>
    <m/>
    <m/>
    <m/>
    <m/>
    <n v="0"/>
  </r>
  <r>
    <x v="3"/>
    <x v="13"/>
    <x v="3"/>
    <x v="0"/>
    <x v="3"/>
    <n v="0"/>
    <n v="0"/>
    <n v="0"/>
    <n v="0"/>
    <n v="0"/>
    <n v="0"/>
    <n v="0"/>
    <n v="0"/>
    <n v="0"/>
    <n v="0"/>
    <n v="0"/>
    <n v="0"/>
    <n v="0"/>
    <n v="0"/>
    <n v="0"/>
    <n v="0"/>
    <n v="0"/>
    <n v="0"/>
    <n v="0"/>
    <n v="0"/>
    <m/>
    <n v="0"/>
    <n v="0"/>
    <m/>
    <m/>
    <m/>
    <m/>
    <m/>
    <n v="0"/>
  </r>
  <r>
    <x v="3"/>
    <x v="14"/>
    <x v="0"/>
    <x v="0"/>
    <x v="0"/>
    <n v="131"/>
    <n v="47"/>
    <n v="20"/>
    <s v="-"/>
    <n v="33"/>
    <s v="-"/>
    <s v="-"/>
    <s v="-"/>
    <s v="-"/>
    <s v="-"/>
    <n v="4"/>
    <n v="2"/>
    <n v="2"/>
    <n v="1"/>
    <n v="7"/>
    <n v="4"/>
    <n v="1"/>
    <n v="0"/>
    <n v="0"/>
    <n v="3"/>
    <m/>
    <n v="3"/>
    <n v="4"/>
    <m/>
    <m/>
    <m/>
    <m/>
    <m/>
    <n v="0"/>
  </r>
  <r>
    <x v="3"/>
    <x v="14"/>
    <x v="0"/>
    <x v="0"/>
    <x v="1"/>
    <n v="697"/>
    <n v="363"/>
    <n v="97"/>
    <s v="-"/>
    <n v="102"/>
    <s v="-"/>
    <s v="-"/>
    <s v="-"/>
    <s v="-"/>
    <s v="-"/>
    <n v="6"/>
    <n v="6"/>
    <n v="3"/>
    <n v="4"/>
    <n v="38"/>
    <n v="36"/>
    <n v="1"/>
    <n v="0"/>
    <n v="0"/>
    <n v="8"/>
    <m/>
    <n v="9"/>
    <n v="24"/>
    <m/>
    <m/>
    <m/>
    <m/>
    <m/>
    <n v="0"/>
  </r>
  <r>
    <x v="3"/>
    <x v="14"/>
    <x v="0"/>
    <x v="0"/>
    <x v="2"/>
    <n v="314"/>
    <n v="152"/>
    <n v="35"/>
    <s v="-"/>
    <n v="52"/>
    <s v="-"/>
    <s v="-"/>
    <s v="-"/>
    <s v="-"/>
    <s v="-"/>
    <n v="1"/>
    <n v="1"/>
    <n v="0"/>
    <n v="2"/>
    <n v="15"/>
    <n v="35"/>
    <n v="0"/>
    <n v="0"/>
    <n v="0"/>
    <n v="1"/>
    <m/>
    <n v="6"/>
    <n v="14"/>
    <m/>
    <m/>
    <m/>
    <m/>
    <m/>
    <n v="0"/>
  </r>
  <r>
    <x v="3"/>
    <x v="14"/>
    <x v="0"/>
    <x v="0"/>
    <x v="3"/>
    <n v="383"/>
    <n v="211"/>
    <n v="62"/>
    <s v="-"/>
    <n v="50"/>
    <s v="-"/>
    <s v="-"/>
    <s v="-"/>
    <s v="-"/>
    <s v="-"/>
    <n v="5"/>
    <n v="5"/>
    <n v="3"/>
    <n v="2"/>
    <n v="23"/>
    <n v="1"/>
    <n v="1"/>
    <n v="0"/>
    <n v="0"/>
    <n v="7"/>
    <m/>
    <n v="3"/>
    <n v="10"/>
    <m/>
    <m/>
    <m/>
    <m/>
    <m/>
    <n v="0"/>
  </r>
  <r>
    <x v="3"/>
    <x v="14"/>
    <x v="1"/>
    <x v="0"/>
    <x v="0"/>
    <n v="86"/>
    <n v="33"/>
    <n v="13"/>
    <s v="-"/>
    <n v="20"/>
    <s v="-"/>
    <s v="-"/>
    <s v="-"/>
    <s v="-"/>
    <s v="-"/>
    <n v="4"/>
    <n v="1"/>
    <n v="0"/>
    <n v="1"/>
    <n v="3"/>
    <n v="3"/>
    <n v="1"/>
    <n v="0"/>
    <n v="0"/>
    <n v="2"/>
    <m/>
    <n v="2"/>
    <n v="3"/>
    <m/>
    <m/>
    <m/>
    <m/>
    <m/>
    <n v="0"/>
  </r>
  <r>
    <x v="3"/>
    <x v="14"/>
    <x v="1"/>
    <x v="0"/>
    <x v="1"/>
    <n v="148"/>
    <n v="58"/>
    <n v="25"/>
    <s v="-"/>
    <n v="31"/>
    <s v="-"/>
    <s v="-"/>
    <s v="-"/>
    <s v="-"/>
    <s v="-"/>
    <n v="6"/>
    <n v="2"/>
    <n v="0"/>
    <n v="4"/>
    <n v="3"/>
    <n v="4"/>
    <n v="1"/>
    <n v="0"/>
    <n v="0"/>
    <n v="4"/>
    <m/>
    <n v="3"/>
    <n v="7"/>
    <m/>
    <m/>
    <m/>
    <m/>
    <m/>
    <n v="0"/>
  </r>
  <r>
    <x v="3"/>
    <x v="14"/>
    <x v="1"/>
    <x v="0"/>
    <x v="2"/>
    <n v="54"/>
    <n v="23"/>
    <n v="8"/>
    <s v="-"/>
    <n v="7"/>
    <s v="-"/>
    <s v="-"/>
    <s v="-"/>
    <s v="-"/>
    <s v="-"/>
    <n v="1"/>
    <n v="1"/>
    <n v="0"/>
    <n v="2"/>
    <n v="0"/>
    <n v="3"/>
    <n v="0"/>
    <n v="0"/>
    <n v="0"/>
    <n v="1"/>
    <m/>
    <n v="3"/>
    <n v="5"/>
    <m/>
    <m/>
    <m/>
    <m/>
    <m/>
    <n v="0"/>
  </r>
  <r>
    <x v="3"/>
    <x v="14"/>
    <x v="1"/>
    <x v="0"/>
    <x v="3"/>
    <n v="94"/>
    <n v="35"/>
    <n v="17"/>
    <s v="-"/>
    <n v="24"/>
    <s v="-"/>
    <s v="-"/>
    <s v="-"/>
    <s v="-"/>
    <s v="-"/>
    <n v="5"/>
    <n v="1"/>
    <n v="0"/>
    <n v="2"/>
    <n v="3"/>
    <n v="1"/>
    <n v="1"/>
    <n v="0"/>
    <n v="0"/>
    <n v="3"/>
    <m/>
    <n v="0"/>
    <n v="2"/>
    <m/>
    <m/>
    <m/>
    <m/>
    <m/>
    <n v="0"/>
  </r>
  <r>
    <x v="3"/>
    <x v="14"/>
    <x v="2"/>
    <x v="0"/>
    <x v="0"/>
    <n v="45"/>
    <n v="14"/>
    <n v="7"/>
    <s v="-"/>
    <n v="13"/>
    <s v="-"/>
    <s v="-"/>
    <s v="-"/>
    <s v="-"/>
    <s v="-"/>
    <n v="0"/>
    <n v="1"/>
    <n v="2"/>
    <n v="0"/>
    <n v="4"/>
    <n v="1"/>
    <n v="0"/>
    <n v="0"/>
    <n v="0"/>
    <n v="1"/>
    <m/>
    <n v="1"/>
    <n v="1"/>
    <m/>
    <m/>
    <m/>
    <m/>
    <m/>
    <n v="0"/>
  </r>
  <r>
    <x v="3"/>
    <x v="14"/>
    <x v="2"/>
    <x v="0"/>
    <x v="1"/>
    <n v="549"/>
    <n v="305"/>
    <n v="72"/>
    <s v="-"/>
    <n v="71"/>
    <s v="-"/>
    <s v="-"/>
    <s v="-"/>
    <s v="-"/>
    <s v="-"/>
    <n v="0"/>
    <n v="4"/>
    <n v="3"/>
    <n v="0"/>
    <n v="35"/>
    <n v="32"/>
    <n v="0"/>
    <n v="0"/>
    <n v="0"/>
    <n v="4"/>
    <m/>
    <n v="6"/>
    <n v="17"/>
    <m/>
    <m/>
    <m/>
    <m/>
    <m/>
    <n v="0"/>
  </r>
  <r>
    <x v="3"/>
    <x v="14"/>
    <x v="2"/>
    <x v="0"/>
    <x v="2"/>
    <n v="260"/>
    <n v="129"/>
    <n v="27"/>
    <s v="-"/>
    <n v="45"/>
    <s v="-"/>
    <s v="-"/>
    <s v="-"/>
    <s v="-"/>
    <s v="-"/>
    <n v="0"/>
    <n v="0"/>
    <n v="0"/>
    <n v="0"/>
    <n v="15"/>
    <n v="32"/>
    <n v="0"/>
    <n v="0"/>
    <n v="0"/>
    <n v="0"/>
    <m/>
    <n v="3"/>
    <n v="9"/>
    <m/>
    <m/>
    <m/>
    <m/>
    <m/>
    <n v="0"/>
  </r>
  <r>
    <x v="3"/>
    <x v="14"/>
    <x v="2"/>
    <x v="0"/>
    <x v="3"/>
    <n v="289"/>
    <n v="176"/>
    <n v="45"/>
    <s v="-"/>
    <n v="26"/>
    <s v="-"/>
    <s v="-"/>
    <s v="-"/>
    <s v="-"/>
    <s v="-"/>
    <n v="0"/>
    <n v="4"/>
    <n v="3"/>
    <n v="0"/>
    <n v="20"/>
    <n v="0"/>
    <n v="0"/>
    <n v="0"/>
    <n v="0"/>
    <n v="4"/>
    <m/>
    <n v="3"/>
    <n v="8"/>
    <m/>
    <m/>
    <m/>
    <m/>
    <m/>
    <n v="0"/>
  </r>
  <r>
    <x v="3"/>
    <x v="14"/>
    <x v="2"/>
    <x v="1"/>
    <x v="0"/>
    <n v="45"/>
    <n v="14"/>
    <n v="7"/>
    <s v="-"/>
    <n v="13"/>
    <s v="-"/>
    <s v="-"/>
    <s v="-"/>
    <s v="-"/>
    <s v="-"/>
    <n v="0"/>
    <n v="1"/>
    <n v="2"/>
    <n v="0"/>
    <n v="4"/>
    <n v="1"/>
    <n v="0"/>
    <n v="0"/>
    <n v="0"/>
    <n v="1"/>
    <m/>
    <n v="1"/>
    <n v="1"/>
    <m/>
    <m/>
    <m/>
    <m/>
    <m/>
    <n v="0"/>
  </r>
  <r>
    <x v="3"/>
    <x v="14"/>
    <x v="2"/>
    <x v="1"/>
    <x v="1"/>
    <n v="549"/>
    <n v="305"/>
    <n v="72"/>
    <s v="-"/>
    <n v="71"/>
    <s v="-"/>
    <s v="-"/>
    <s v="-"/>
    <s v="-"/>
    <s v="-"/>
    <n v="0"/>
    <n v="4"/>
    <n v="3"/>
    <n v="0"/>
    <n v="35"/>
    <n v="32"/>
    <n v="0"/>
    <n v="0"/>
    <n v="0"/>
    <n v="4"/>
    <m/>
    <n v="6"/>
    <n v="17"/>
    <m/>
    <m/>
    <m/>
    <m/>
    <m/>
    <n v="0"/>
  </r>
  <r>
    <x v="3"/>
    <x v="14"/>
    <x v="2"/>
    <x v="1"/>
    <x v="2"/>
    <n v="260"/>
    <n v="129"/>
    <n v="27"/>
    <s v="-"/>
    <n v="45"/>
    <s v="-"/>
    <s v="-"/>
    <s v="-"/>
    <s v="-"/>
    <s v="-"/>
    <n v="0"/>
    <n v="0"/>
    <n v="0"/>
    <n v="0"/>
    <n v="15"/>
    <n v="32"/>
    <n v="0"/>
    <n v="0"/>
    <n v="0"/>
    <n v="0"/>
    <m/>
    <n v="3"/>
    <n v="9"/>
    <m/>
    <m/>
    <m/>
    <m/>
    <m/>
    <n v="0"/>
  </r>
  <r>
    <x v="3"/>
    <x v="14"/>
    <x v="2"/>
    <x v="1"/>
    <x v="3"/>
    <n v="289"/>
    <n v="176"/>
    <n v="45"/>
    <s v="-"/>
    <n v="26"/>
    <s v="-"/>
    <s v="-"/>
    <s v="-"/>
    <s v="-"/>
    <s v="-"/>
    <n v="0"/>
    <n v="4"/>
    <n v="3"/>
    <n v="0"/>
    <n v="20"/>
    <n v="0"/>
    <n v="0"/>
    <n v="0"/>
    <n v="0"/>
    <n v="4"/>
    <m/>
    <n v="3"/>
    <n v="8"/>
    <m/>
    <m/>
    <m/>
    <m/>
    <m/>
    <n v="0"/>
  </r>
  <r>
    <x v="3"/>
    <x v="14"/>
    <x v="2"/>
    <x v="2"/>
    <x v="0"/>
    <n v="0"/>
    <n v="0"/>
    <n v="0"/>
    <n v="0"/>
    <n v="0"/>
    <n v="0"/>
    <n v="0"/>
    <n v="0"/>
    <n v="0"/>
    <n v="0"/>
    <n v="0"/>
    <n v="0"/>
    <n v="0"/>
    <n v="0"/>
    <n v="0"/>
    <n v="0"/>
    <n v="0"/>
    <n v="0"/>
    <n v="0"/>
    <n v="0"/>
    <m/>
    <n v="0"/>
    <n v="0"/>
    <m/>
    <m/>
    <m/>
    <m/>
    <m/>
    <n v="0"/>
  </r>
  <r>
    <x v="3"/>
    <x v="14"/>
    <x v="2"/>
    <x v="2"/>
    <x v="1"/>
    <n v="0"/>
    <n v="0"/>
    <n v="0"/>
    <n v="0"/>
    <n v="0"/>
    <n v="0"/>
    <n v="0"/>
    <n v="0"/>
    <n v="0"/>
    <n v="0"/>
    <n v="0"/>
    <n v="0"/>
    <n v="0"/>
    <n v="0"/>
    <n v="0"/>
    <n v="0"/>
    <n v="0"/>
    <n v="0"/>
    <n v="0"/>
    <n v="0"/>
    <m/>
    <n v="0"/>
    <n v="0"/>
    <m/>
    <m/>
    <m/>
    <m/>
    <m/>
    <n v="0"/>
  </r>
  <r>
    <x v="3"/>
    <x v="14"/>
    <x v="2"/>
    <x v="2"/>
    <x v="2"/>
    <n v="0"/>
    <n v="0"/>
    <n v="0"/>
    <n v="0"/>
    <n v="0"/>
    <n v="0"/>
    <n v="0"/>
    <n v="0"/>
    <n v="0"/>
    <n v="0"/>
    <n v="0"/>
    <n v="0"/>
    <n v="0"/>
    <n v="0"/>
    <n v="0"/>
    <n v="0"/>
    <n v="0"/>
    <n v="0"/>
    <n v="0"/>
    <n v="0"/>
    <m/>
    <n v="0"/>
    <n v="0"/>
    <m/>
    <m/>
    <m/>
    <m/>
    <m/>
    <n v="0"/>
  </r>
  <r>
    <x v="3"/>
    <x v="14"/>
    <x v="2"/>
    <x v="2"/>
    <x v="3"/>
    <n v="0"/>
    <n v="0"/>
    <n v="0"/>
    <n v="0"/>
    <n v="0"/>
    <n v="0"/>
    <n v="0"/>
    <n v="0"/>
    <n v="0"/>
    <n v="0"/>
    <n v="0"/>
    <n v="0"/>
    <n v="0"/>
    <n v="0"/>
    <n v="0"/>
    <n v="0"/>
    <n v="0"/>
    <n v="0"/>
    <n v="0"/>
    <n v="0"/>
    <m/>
    <n v="0"/>
    <n v="0"/>
    <m/>
    <m/>
    <m/>
    <m/>
    <m/>
    <n v="0"/>
  </r>
  <r>
    <x v="3"/>
    <x v="14"/>
    <x v="3"/>
    <x v="0"/>
    <x v="0"/>
    <n v="0"/>
    <n v="0"/>
    <n v="0"/>
    <n v="0"/>
    <n v="0"/>
    <n v="0"/>
    <n v="0"/>
    <n v="0"/>
    <n v="0"/>
    <n v="0"/>
    <n v="0"/>
    <n v="0"/>
    <n v="0"/>
    <n v="0"/>
    <n v="0"/>
    <n v="0"/>
    <n v="0"/>
    <n v="0"/>
    <n v="0"/>
    <n v="0"/>
    <m/>
    <n v="0"/>
    <n v="0"/>
    <m/>
    <m/>
    <m/>
    <m/>
    <m/>
    <n v="0"/>
  </r>
  <r>
    <x v="3"/>
    <x v="14"/>
    <x v="3"/>
    <x v="0"/>
    <x v="1"/>
    <n v="0"/>
    <n v="0"/>
    <n v="0"/>
    <n v="0"/>
    <n v="0"/>
    <n v="0"/>
    <n v="0"/>
    <n v="0"/>
    <n v="0"/>
    <n v="0"/>
    <n v="0"/>
    <n v="0"/>
    <n v="0"/>
    <n v="0"/>
    <n v="0"/>
    <n v="0"/>
    <n v="0"/>
    <n v="0"/>
    <n v="0"/>
    <n v="0"/>
    <m/>
    <n v="0"/>
    <n v="0"/>
    <m/>
    <m/>
    <m/>
    <m/>
    <m/>
    <n v="0"/>
  </r>
  <r>
    <x v="3"/>
    <x v="14"/>
    <x v="3"/>
    <x v="0"/>
    <x v="2"/>
    <n v="0"/>
    <n v="0"/>
    <n v="0"/>
    <n v="0"/>
    <n v="0"/>
    <n v="0"/>
    <n v="0"/>
    <n v="0"/>
    <n v="0"/>
    <n v="0"/>
    <n v="0"/>
    <n v="0"/>
    <n v="0"/>
    <n v="0"/>
    <n v="0"/>
    <n v="0"/>
    <n v="0"/>
    <n v="0"/>
    <n v="0"/>
    <n v="0"/>
    <m/>
    <n v="0"/>
    <n v="0"/>
    <m/>
    <m/>
    <m/>
    <m/>
    <m/>
    <n v="0"/>
  </r>
  <r>
    <x v="3"/>
    <x v="14"/>
    <x v="3"/>
    <x v="0"/>
    <x v="3"/>
    <n v="0"/>
    <n v="0"/>
    <n v="0"/>
    <n v="0"/>
    <n v="0"/>
    <n v="0"/>
    <n v="0"/>
    <n v="0"/>
    <n v="0"/>
    <n v="0"/>
    <n v="0"/>
    <n v="0"/>
    <n v="0"/>
    <n v="0"/>
    <n v="0"/>
    <n v="0"/>
    <n v="0"/>
    <n v="0"/>
    <n v="0"/>
    <n v="0"/>
    <m/>
    <n v="0"/>
    <n v="0"/>
    <m/>
    <m/>
    <m/>
    <m/>
    <m/>
    <n v="0"/>
  </r>
  <r>
    <x v="3"/>
    <x v="15"/>
    <x v="0"/>
    <x v="0"/>
    <x v="0"/>
    <n v="60"/>
    <n v="16"/>
    <n v="9"/>
    <s v="-"/>
    <n v="14"/>
    <s v="-"/>
    <s v="-"/>
    <s v="-"/>
    <s v="-"/>
    <s v="-"/>
    <n v="1"/>
    <n v="3"/>
    <n v="0"/>
    <n v="1"/>
    <n v="3"/>
    <n v="3"/>
    <n v="4"/>
    <n v="2"/>
    <n v="1"/>
    <n v="1"/>
    <m/>
    <n v="1"/>
    <n v="0"/>
    <m/>
    <m/>
    <m/>
    <m/>
    <m/>
    <n v="1"/>
  </r>
  <r>
    <x v="3"/>
    <x v="15"/>
    <x v="0"/>
    <x v="0"/>
    <x v="1"/>
    <n v="218"/>
    <n v="67"/>
    <n v="30"/>
    <s v="-"/>
    <n v="32"/>
    <s v="-"/>
    <s v="-"/>
    <s v="-"/>
    <s v="-"/>
    <s v="-"/>
    <n v="1"/>
    <n v="13"/>
    <n v="0"/>
    <n v="2"/>
    <n v="5"/>
    <n v="4"/>
    <n v="48"/>
    <n v="9"/>
    <n v="4"/>
    <n v="1"/>
    <m/>
    <n v="1"/>
    <n v="0"/>
    <m/>
    <m/>
    <m/>
    <m/>
    <m/>
    <n v="1"/>
  </r>
  <r>
    <x v="3"/>
    <x v="15"/>
    <x v="0"/>
    <x v="0"/>
    <x v="2"/>
    <n v="80"/>
    <n v="13"/>
    <n v="7"/>
    <s v="-"/>
    <n v="9"/>
    <s v="-"/>
    <s v="-"/>
    <s v="-"/>
    <s v="-"/>
    <s v="-"/>
    <n v="0"/>
    <n v="12"/>
    <n v="0"/>
    <n v="1"/>
    <n v="4"/>
    <n v="0"/>
    <n v="25"/>
    <n v="7"/>
    <n v="1"/>
    <n v="0"/>
    <m/>
    <n v="1"/>
    <n v="0"/>
    <m/>
    <m/>
    <m/>
    <m/>
    <m/>
    <n v="0"/>
  </r>
  <r>
    <x v="3"/>
    <x v="15"/>
    <x v="0"/>
    <x v="0"/>
    <x v="3"/>
    <n v="138"/>
    <n v="54"/>
    <n v="23"/>
    <s v="-"/>
    <n v="23"/>
    <s v="-"/>
    <s v="-"/>
    <s v="-"/>
    <s v="-"/>
    <s v="-"/>
    <n v="1"/>
    <n v="1"/>
    <n v="0"/>
    <n v="1"/>
    <n v="1"/>
    <n v="4"/>
    <n v="23"/>
    <n v="2"/>
    <n v="3"/>
    <n v="1"/>
    <m/>
    <n v="0"/>
    <n v="0"/>
    <m/>
    <m/>
    <m/>
    <m/>
    <m/>
    <n v="1"/>
  </r>
  <r>
    <x v="3"/>
    <x v="15"/>
    <x v="1"/>
    <x v="0"/>
    <x v="0"/>
    <n v="46"/>
    <n v="12"/>
    <n v="9"/>
    <s v="-"/>
    <n v="11"/>
    <s v="-"/>
    <s v="-"/>
    <s v="-"/>
    <s v="-"/>
    <s v="-"/>
    <n v="1"/>
    <n v="2"/>
    <n v="0"/>
    <n v="1"/>
    <n v="0"/>
    <n v="3"/>
    <n v="2"/>
    <n v="2"/>
    <n v="1"/>
    <n v="1"/>
    <m/>
    <n v="1"/>
    <n v="0"/>
    <m/>
    <m/>
    <m/>
    <m/>
    <m/>
    <n v="0"/>
  </r>
  <r>
    <x v="3"/>
    <x v="15"/>
    <x v="1"/>
    <x v="0"/>
    <x v="1"/>
    <n v="123"/>
    <n v="33"/>
    <n v="30"/>
    <s v="-"/>
    <n v="21"/>
    <s v="-"/>
    <s v="-"/>
    <s v="-"/>
    <s v="-"/>
    <s v="-"/>
    <n v="1"/>
    <n v="10"/>
    <n v="0"/>
    <n v="2"/>
    <n v="0"/>
    <n v="4"/>
    <n v="7"/>
    <n v="9"/>
    <n v="4"/>
    <n v="1"/>
    <m/>
    <n v="1"/>
    <n v="0"/>
    <m/>
    <m/>
    <m/>
    <m/>
    <m/>
    <n v="0"/>
  </r>
  <r>
    <x v="3"/>
    <x v="15"/>
    <x v="1"/>
    <x v="0"/>
    <x v="2"/>
    <n v="35"/>
    <n v="8"/>
    <n v="7"/>
    <s v="-"/>
    <n v="1"/>
    <s v="-"/>
    <s v="-"/>
    <s v="-"/>
    <s v="-"/>
    <s v="-"/>
    <n v="0"/>
    <n v="9"/>
    <n v="0"/>
    <n v="1"/>
    <n v="0"/>
    <n v="0"/>
    <n v="0"/>
    <n v="7"/>
    <n v="1"/>
    <n v="0"/>
    <m/>
    <n v="1"/>
    <n v="0"/>
    <m/>
    <m/>
    <m/>
    <m/>
    <m/>
    <n v="0"/>
  </r>
  <r>
    <x v="3"/>
    <x v="15"/>
    <x v="1"/>
    <x v="0"/>
    <x v="3"/>
    <n v="88"/>
    <n v="25"/>
    <n v="23"/>
    <s v="-"/>
    <n v="20"/>
    <s v="-"/>
    <s v="-"/>
    <s v="-"/>
    <s v="-"/>
    <s v="-"/>
    <n v="1"/>
    <n v="1"/>
    <n v="0"/>
    <n v="1"/>
    <n v="0"/>
    <n v="4"/>
    <n v="7"/>
    <n v="2"/>
    <n v="3"/>
    <n v="1"/>
    <m/>
    <n v="0"/>
    <n v="0"/>
    <m/>
    <m/>
    <m/>
    <m/>
    <m/>
    <n v="0"/>
  </r>
  <r>
    <x v="3"/>
    <x v="15"/>
    <x v="2"/>
    <x v="0"/>
    <x v="0"/>
    <n v="14"/>
    <n v="4"/>
    <n v="0"/>
    <s v="-"/>
    <n v="3"/>
    <s v="-"/>
    <s v="-"/>
    <s v="-"/>
    <s v="-"/>
    <s v="-"/>
    <n v="0"/>
    <n v="1"/>
    <n v="0"/>
    <n v="0"/>
    <n v="3"/>
    <n v="0"/>
    <n v="2"/>
    <n v="0"/>
    <n v="0"/>
    <n v="0"/>
    <m/>
    <n v="0"/>
    <n v="0"/>
    <m/>
    <m/>
    <m/>
    <m/>
    <m/>
    <n v="1"/>
  </r>
  <r>
    <x v="3"/>
    <x v="15"/>
    <x v="2"/>
    <x v="0"/>
    <x v="1"/>
    <n v="95"/>
    <n v="34"/>
    <n v="0"/>
    <s v="-"/>
    <n v="11"/>
    <s v="-"/>
    <s v="-"/>
    <s v="-"/>
    <s v="-"/>
    <s v="-"/>
    <n v="0"/>
    <n v="3"/>
    <n v="0"/>
    <n v="0"/>
    <n v="5"/>
    <n v="0"/>
    <n v="41"/>
    <n v="0"/>
    <n v="0"/>
    <n v="0"/>
    <m/>
    <n v="0"/>
    <n v="0"/>
    <m/>
    <m/>
    <m/>
    <m/>
    <m/>
    <n v="1"/>
  </r>
  <r>
    <x v="3"/>
    <x v="15"/>
    <x v="2"/>
    <x v="0"/>
    <x v="2"/>
    <n v="45"/>
    <n v="5"/>
    <n v="0"/>
    <s v="-"/>
    <n v="8"/>
    <s v="-"/>
    <s v="-"/>
    <s v="-"/>
    <s v="-"/>
    <s v="-"/>
    <n v="0"/>
    <n v="3"/>
    <n v="0"/>
    <n v="0"/>
    <n v="4"/>
    <n v="0"/>
    <n v="25"/>
    <n v="0"/>
    <n v="0"/>
    <n v="0"/>
    <m/>
    <n v="0"/>
    <n v="0"/>
    <m/>
    <m/>
    <m/>
    <m/>
    <m/>
    <n v="0"/>
  </r>
  <r>
    <x v="3"/>
    <x v="15"/>
    <x v="2"/>
    <x v="0"/>
    <x v="3"/>
    <n v="50"/>
    <n v="29"/>
    <n v="0"/>
    <s v="-"/>
    <n v="3"/>
    <s v="-"/>
    <s v="-"/>
    <s v="-"/>
    <s v="-"/>
    <s v="-"/>
    <n v="0"/>
    <n v="0"/>
    <n v="0"/>
    <n v="0"/>
    <n v="1"/>
    <n v="0"/>
    <n v="16"/>
    <n v="0"/>
    <n v="0"/>
    <n v="0"/>
    <m/>
    <n v="0"/>
    <n v="0"/>
    <m/>
    <m/>
    <m/>
    <m/>
    <m/>
    <n v="1"/>
  </r>
  <r>
    <x v="3"/>
    <x v="15"/>
    <x v="2"/>
    <x v="1"/>
    <x v="0"/>
    <n v="13"/>
    <n v="3"/>
    <n v="0"/>
    <s v="-"/>
    <n v="3"/>
    <s v="-"/>
    <s v="-"/>
    <s v="-"/>
    <s v="-"/>
    <s v="-"/>
    <n v="0"/>
    <n v="1"/>
    <n v="0"/>
    <n v="0"/>
    <n v="3"/>
    <n v="0"/>
    <n v="2"/>
    <n v="0"/>
    <n v="0"/>
    <n v="0"/>
    <m/>
    <n v="0"/>
    <n v="0"/>
    <m/>
    <m/>
    <m/>
    <m/>
    <m/>
    <n v="1"/>
  </r>
  <r>
    <x v="3"/>
    <x v="15"/>
    <x v="2"/>
    <x v="1"/>
    <x v="1"/>
    <n v="68"/>
    <n v="7"/>
    <n v="0"/>
    <s v="-"/>
    <n v="11"/>
    <s v="-"/>
    <s v="-"/>
    <s v="-"/>
    <s v="-"/>
    <s v="-"/>
    <n v="0"/>
    <n v="3"/>
    <n v="0"/>
    <n v="0"/>
    <n v="5"/>
    <n v="0"/>
    <n v="41"/>
    <n v="0"/>
    <n v="0"/>
    <n v="0"/>
    <m/>
    <n v="0"/>
    <n v="0"/>
    <m/>
    <m/>
    <m/>
    <m/>
    <m/>
    <n v="1"/>
  </r>
  <r>
    <x v="3"/>
    <x v="15"/>
    <x v="2"/>
    <x v="1"/>
    <x v="2"/>
    <n v="40"/>
    <n v="0"/>
    <n v="0"/>
    <s v="-"/>
    <n v="8"/>
    <s v="-"/>
    <s v="-"/>
    <s v="-"/>
    <s v="-"/>
    <s v="-"/>
    <n v="0"/>
    <n v="3"/>
    <n v="0"/>
    <n v="0"/>
    <n v="4"/>
    <n v="0"/>
    <n v="25"/>
    <n v="0"/>
    <n v="0"/>
    <n v="0"/>
    <m/>
    <n v="0"/>
    <n v="0"/>
    <m/>
    <m/>
    <m/>
    <m/>
    <m/>
    <n v="0"/>
  </r>
  <r>
    <x v="3"/>
    <x v="15"/>
    <x v="2"/>
    <x v="1"/>
    <x v="3"/>
    <n v="28"/>
    <n v="7"/>
    <n v="0"/>
    <s v="-"/>
    <n v="3"/>
    <s v="-"/>
    <s v="-"/>
    <s v="-"/>
    <s v="-"/>
    <s v="-"/>
    <n v="0"/>
    <n v="0"/>
    <n v="0"/>
    <n v="0"/>
    <n v="1"/>
    <n v="0"/>
    <n v="16"/>
    <n v="0"/>
    <n v="0"/>
    <n v="0"/>
    <m/>
    <n v="0"/>
    <n v="0"/>
    <m/>
    <m/>
    <m/>
    <m/>
    <m/>
    <n v="1"/>
  </r>
  <r>
    <x v="3"/>
    <x v="15"/>
    <x v="2"/>
    <x v="2"/>
    <x v="0"/>
    <n v="1"/>
    <n v="1"/>
    <n v="0"/>
    <n v="0"/>
    <n v="0"/>
    <n v="0"/>
    <n v="0"/>
    <n v="0"/>
    <n v="0"/>
    <n v="0"/>
    <n v="0"/>
    <n v="0"/>
    <n v="0"/>
    <n v="0"/>
    <n v="0"/>
    <n v="0"/>
    <n v="0"/>
    <n v="0"/>
    <n v="0"/>
    <n v="0"/>
    <m/>
    <n v="0"/>
    <n v="0"/>
    <m/>
    <m/>
    <m/>
    <m/>
    <m/>
    <n v="0"/>
  </r>
  <r>
    <x v="3"/>
    <x v="15"/>
    <x v="2"/>
    <x v="2"/>
    <x v="1"/>
    <n v="27"/>
    <n v="27"/>
    <n v="0"/>
    <n v="0"/>
    <n v="0"/>
    <n v="0"/>
    <n v="0"/>
    <n v="0"/>
    <n v="0"/>
    <n v="0"/>
    <n v="0"/>
    <n v="0"/>
    <n v="0"/>
    <n v="0"/>
    <n v="0"/>
    <n v="0"/>
    <n v="0"/>
    <n v="0"/>
    <n v="0"/>
    <n v="0"/>
    <m/>
    <n v="0"/>
    <n v="0"/>
    <m/>
    <m/>
    <m/>
    <m/>
    <m/>
    <n v="0"/>
  </r>
  <r>
    <x v="3"/>
    <x v="15"/>
    <x v="2"/>
    <x v="2"/>
    <x v="2"/>
    <n v="5"/>
    <n v="5"/>
    <n v="0"/>
    <n v="0"/>
    <n v="0"/>
    <n v="0"/>
    <n v="0"/>
    <n v="0"/>
    <n v="0"/>
    <n v="0"/>
    <n v="0"/>
    <n v="0"/>
    <n v="0"/>
    <n v="0"/>
    <n v="0"/>
    <n v="0"/>
    <n v="0"/>
    <n v="0"/>
    <n v="0"/>
    <n v="0"/>
    <m/>
    <n v="0"/>
    <n v="0"/>
    <m/>
    <m/>
    <m/>
    <m/>
    <m/>
    <n v="0"/>
  </r>
  <r>
    <x v="3"/>
    <x v="15"/>
    <x v="2"/>
    <x v="2"/>
    <x v="3"/>
    <n v="22"/>
    <n v="22"/>
    <n v="0"/>
    <n v="0"/>
    <n v="0"/>
    <n v="0"/>
    <n v="0"/>
    <n v="0"/>
    <n v="0"/>
    <n v="0"/>
    <n v="0"/>
    <n v="0"/>
    <n v="0"/>
    <n v="0"/>
    <n v="0"/>
    <n v="0"/>
    <n v="0"/>
    <n v="0"/>
    <n v="0"/>
    <n v="0"/>
    <m/>
    <n v="0"/>
    <n v="0"/>
    <m/>
    <m/>
    <m/>
    <m/>
    <m/>
    <n v="0"/>
  </r>
  <r>
    <x v="3"/>
    <x v="15"/>
    <x v="3"/>
    <x v="0"/>
    <x v="0"/>
    <n v="0"/>
    <n v="0"/>
    <n v="0"/>
    <n v="0"/>
    <n v="0"/>
    <n v="0"/>
    <n v="0"/>
    <n v="0"/>
    <n v="0"/>
    <n v="0"/>
    <n v="0"/>
    <n v="0"/>
    <n v="0"/>
    <n v="0"/>
    <n v="0"/>
    <n v="0"/>
    <n v="0"/>
    <n v="0"/>
    <n v="0"/>
    <n v="0"/>
    <m/>
    <n v="0"/>
    <n v="0"/>
    <m/>
    <m/>
    <m/>
    <m/>
    <m/>
    <n v="0"/>
  </r>
  <r>
    <x v="3"/>
    <x v="15"/>
    <x v="3"/>
    <x v="0"/>
    <x v="1"/>
    <n v="0"/>
    <n v="0"/>
    <n v="0"/>
    <n v="0"/>
    <n v="0"/>
    <n v="0"/>
    <n v="0"/>
    <n v="0"/>
    <n v="0"/>
    <n v="0"/>
    <n v="0"/>
    <n v="0"/>
    <n v="0"/>
    <n v="0"/>
    <n v="0"/>
    <n v="0"/>
    <n v="0"/>
    <n v="0"/>
    <n v="0"/>
    <n v="0"/>
    <m/>
    <n v="0"/>
    <n v="0"/>
    <m/>
    <m/>
    <m/>
    <m/>
    <m/>
    <n v="0"/>
  </r>
  <r>
    <x v="3"/>
    <x v="15"/>
    <x v="3"/>
    <x v="0"/>
    <x v="2"/>
    <n v="0"/>
    <n v="0"/>
    <n v="0"/>
    <n v="0"/>
    <n v="0"/>
    <n v="0"/>
    <n v="0"/>
    <n v="0"/>
    <n v="0"/>
    <n v="0"/>
    <n v="0"/>
    <n v="0"/>
    <n v="0"/>
    <n v="0"/>
    <n v="0"/>
    <n v="0"/>
    <n v="0"/>
    <n v="0"/>
    <n v="0"/>
    <n v="0"/>
    <m/>
    <n v="0"/>
    <n v="0"/>
    <m/>
    <m/>
    <m/>
    <m/>
    <m/>
    <n v="0"/>
  </r>
  <r>
    <x v="3"/>
    <x v="15"/>
    <x v="3"/>
    <x v="0"/>
    <x v="3"/>
    <n v="0"/>
    <n v="0"/>
    <n v="0"/>
    <n v="0"/>
    <n v="0"/>
    <n v="0"/>
    <n v="0"/>
    <n v="0"/>
    <n v="0"/>
    <n v="0"/>
    <n v="0"/>
    <n v="0"/>
    <n v="0"/>
    <n v="0"/>
    <n v="0"/>
    <n v="0"/>
    <n v="0"/>
    <n v="0"/>
    <n v="0"/>
    <n v="0"/>
    <m/>
    <n v="0"/>
    <n v="0"/>
    <m/>
    <m/>
    <m/>
    <m/>
    <m/>
    <n v="0"/>
  </r>
  <r>
    <x v="3"/>
    <x v="16"/>
    <x v="0"/>
    <x v="0"/>
    <x v="0"/>
    <n v="118"/>
    <n v="17"/>
    <n v="16"/>
    <s v="-"/>
    <n v="27"/>
    <s v="-"/>
    <s v="-"/>
    <s v="-"/>
    <s v="-"/>
    <s v="-"/>
    <n v="8"/>
    <n v="5"/>
    <n v="4"/>
    <n v="3"/>
    <n v="5"/>
    <n v="3"/>
    <n v="6"/>
    <n v="6"/>
    <n v="2"/>
    <n v="10"/>
    <m/>
    <n v="2"/>
    <n v="3"/>
    <m/>
    <m/>
    <m/>
    <m/>
    <m/>
    <n v="1"/>
  </r>
  <r>
    <x v="3"/>
    <x v="16"/>
    <x v="0"/>
    <x v="0"/>
    <x v="1"/>
    <n v="1785"/>
    <n v="521"/>
    <n v="248"/>
    <s v="-"/>
    <n v="507"/>
    <s v="-"/>
    <s v="-"/>
    <s v="-"/>
    <s v="-"/>
    <s v="-"/>
    <n v="63"/>
    <n v="55"/>
    <n v="30"/>
    <n v="22"/>
    <n v="54"/>
    <n v="38"/>
    <n v="39"/>
    <n v="64"/>
    <n v="22"/>
    <n v="89"/>
    <m/>
    <n v="5"/>
    <n v="18"/>
    <m/>
    <m/>
    <m/>
    <m/>
    <m/>
    <n v="10"/>
  </r>
  <r>
    <x v="3"/>
    <x v="16"/>
    <x v="0"/>
    <x v="0"/>
    <x v="2"/>
    <n v="458"/>
    <n v="117"/>
    <n v="53"/>
    <s v="-"/>
    <n v="142"/>
    <s v="-"/>
    <s v="-"/>
    <s v="-"/>
    <s v="-"/>
    <s v="-"/>
    <n v="14"/>
    <n v="33"/>
    <n v="6"/>
    <n v="4"/>
    <n v="11"/>
    <n v="4"/>
    <n v="11"/>
    <n v="17"/>
    <n v="8"/>
    <n v="30"/>
    <m/>
    <n v="2"/>
    <n v="6"/>
    <m/>
    <m/>
    <m/>
    <m/>
    <m/>
    <n v="0"/>
  </r>
  <r>
    <x v="3"/>
    <x v="16"/>
    <x v="0"/>
    <x v="0"/>
    <x v="3"/>
    <n v="1317"/>
    <n v="404"/>
    <n v="195"/>
    <s v="-"/>
    <n v="365"/>
    <s v="-"/>
    <s v="-"/>
    <s v="-"/>
    <s v="-"/>
    <s v="-"/>
    <n v="49"/>
    <n v="22"/>
    <n v="24"/>
    <n v="18"/>
    <n v="43"/>
    <n v="34"/>
    <n v="28"/>
    <n v="47"/>
    <n v="14"/>
    <n v="59"/>
    <m/>
    <n v="3"/>
    <n v="12"/>
    <m/>
    <m/>
    <m/>
    <m/>
    <m/>
    <n v="0"/>
  </r>
  <r>
    <x v="3"/>
    <x v="16"/>
    <x v="1"/>
    <x v="0"/>
    <x v="0"/>
    <n v="53"/>
    <n v="7"/>
    <n v="12"/>
    <s v="-"/>
    <n v="11"/>
    <s v="-"/>
    <s v="-"/>
    <s v="-"/>
    <s v="-"/>
    <s v="-"/>
    <n v="3"/>
    <n v="1"/>
    <n v="1"/>
    <n v="1"/>
    <n v="3"/>
    <n v="0"/>
    <n v="4"/>
    <n v="1"/>
    <n v="1"/>
    <n v="5"/>
    <m/>
    <n v="2"/>
    <n v="1"/>
    <m/>
    <m/>
    <m/>
    <m/>
    <m/>
    <n v="0"/>
  </r>
  <r>
    <x v="3"/>
    <x v="16"/>
    <x v="1"/>
    <x v="0"/>
    <x v="1"/>
    <n v="232"/>
    <n v="64"/>
    <n v="68"/>
    <s v="-"/>
    <n v="31"/>
    <s v="-"/>
    <s v="-"/>
    <s v="-"/>
    <s v="-"/>
    <s v="-"/>
    <n v="5"/>
    <n v="6"/>
    <n v="2"/>
    <n v="1"/>
    <n v="11"/>
    <n v="0"/>
    <n v="7"/>
    <n v="1"/>
    <n v="2"/>
    <n v="24"/>
    <m/>
    <n v="5"/>
    <n v="5"/>
    <m/>
    <m/>
    <m/>
    <m/>
    <m/>
    <n v="0"/>
  </r>
  <r>
    <x v="3"/>
    <x v="16"/>
    <x v="1"/>
    <x v="0"/>
    <x v="2"/>
    <n v="80"/>
    <n v="16"/>
    <n v="15"/>
    <s v="-"/>
    <n v="18"/>
    <s v="-"/>
    <s v="-"/>
    <s v="-"/>
    <s v="-"/>
    <s v="-"/>
    <n v="3"/>
    <n v="2"/>
    <n v="1"/>
    <n v="1"/>
    <n v="8"/>
    <n v="0"/>
    <n v="4"/>
    <n v="1"/>
    <n v="1"/>
    <n v="8"/>
    <m/>
    <n v="2"/>
    <n v="0"/>
    <m/>
    <m/>
    <m/>
    <m/>
    <m/>
    <n v="0"/>
  </r>
  <r>
    <x v="3"/>
    <x v="16"/>
    <x v="1"/>
    <x v="0"/>
    <x v="3"/>
    <n v="152"/>
    <n v="48"/>
    <n v="53"/>
    <s v="-"/>
    <n v="13"/>
    <s v="-"/>
    <s v="-"/>
    <s v="-"/>
    <s v="-"/>
    <s v="-"/>
    <n v="2"/>
    <n v="4"/>
    <n v="1"/>
    <n v="0"/>
    <n v="3"/>
    <n v="0"/>
    <n v="3"/>
    <n v="0"/>
    <n v="1"/>
    <n v="16"/>
    <m/>
    <n v="3"/>
    <n v="5"/>
    <m/>
    <m/>
    <m/>
    <m/>
    <m/>
    <n v="0"/>
  </r>
  <r>
    <x v="3"/>
    <x v="16"/>
    <x v="2"/>
    <x v="0"/>
    <x v="0"/>
    <n v="59"/>
    <n v="10"/>
    <n v="4"/>
    <s v="-"/>
    <n v="15"/>
    <s v="-"/>
    <s v="-"/>
    <s v="-"/>
    <s v="-"/>
    <s v="-"/>
    <n v="5"/>
    <n v="4"/>
    <n v="3"/>
    <n v="2"/>
    <n v="1"/>
    <n v="1"/>
    <n v="2"/>
    <n v="4"/>
    <n v="1"/>
    <n v="4"/>
    <m/>
    <n v="0"/>
    <n v="2"/>
    <m/>
    <m/>
    <m/>
    <m/>
    <m/>
    <n v="1"/>
  </r>
  <r>
    <x v="3"/>
    <x v="16"/>
    <x v="2"/>
    <x v="0"/>
    <x v="1"/>
    <n v="1512"/>
    <n v="457"/>
    <n v="180"/>
    <s v="-"/>
    <n v="469"/>
    <s v="-"/>
    <s v="-"/>
    <s v="-"/>
    <s v="-"/>
    <s v="-"/>
    <n v="58"/>
    <n v="49"/>
    <n v="28"/>
    <n v="21"/>
    <n v="34"/>
    <n v="24"/>
    <n v="32"/>
    <n v="55"/>
    <n v="20"/>
    <n v="62"/>
    <m/>
    <n v="0"/>
    <n v="13"/>
    <m/>
    <m/>
    <m/>
    <m/>
    <m/>
    <n v="10"/>
  </r>
  <r>
    <x v="3"/>
    <x v="16"/>
    <x v="2"/>
    <x v="0"/>
    <x v="2"/>
    <n v="373"/>
    <n v="101"/>
    <n v="38"/>
    <s v="-"/>
    <n v="124"/>
    <s v="-"/>
    <s v="-"/>
    <s v="-"/>
    <s v="-"/>
    <s v="-"/>
    <n v="11"/>
    <n v="31"/>
    <n v="5"/>
    <n v="3"/>
    <n v="1"/>
    <n v="3"/>
    <n v="7"/>
    <n v="15"/>
    <n v="7"/>
    <n v="21"/>
    <m/>
    <n v="0"/>
    <n v="6"/>
    <m/>
    <m/>
    <m/>
    <m/>
    <m/>
    <n v="0"/>
  </r>
  <r>
    <x v="3"/>
    <x v="16"/>
    <x v="2"/>
    <x v="0"/>
    <x v="3"/>
    <n v="1129"/>
    <n v="356"/>
    <n v="142"/>
    <s v="-"/>
    <n v="345"/>
    <s v="-"/>
    <s v="-"/>
    <s v="-"/>
    <s v="-"/>
    <s v="-"/>
    <n v="47"/>
    <n v="18"/>
    <n v="23"/>
    <n v="18"/>
    <n v="33"/>
    <n v="21"/>
    <n v="25"/>
    <n v="40"/>
    <n v="13"/>
    <n v="41"/>
    <m/>
    <n v="0"/>
    <n v="7"/>
    <m/>
    <m/>
    <m/>
    <m/>
    <m/>
    <n v="0"/>
  </r>
  <r>
    <x v="3"/>
    <x v="16"/>
    <x v="2"/>
    <x v="1"/>
    <x v="0"/>
    <n v="24"/>
    <n v="0"/>
    <n v="1"/>
    <s v="-"/>
    <n v="3"/>
    <s v="-"/>
    <s v="-"/>
    <s v="-"/>
    <s v="-"/>
    <s v="-"/>
    <n v="4"/>
    <n v="1"/>
    <n v="2"/>
    <n v="1"/>
    <n v="1"/>
    <n v="1"/>
    <n v="1"/>
    <n v="2"/>
    <n v="1"/>
    <n v="4"/>
    <m/>
    <n v="0"/>
    <n v="1"/>
    <m/>
    <m/>
    <m/>
    <m/>
    <m/>
    <n v="1"/>
  </r>
  <r>
    <x v="3"/>
    <x v="16"/>
    <x v="2"/>
    <x v="1"/>
    <x v="1"/>
    <n v="357"/>
    <n v="0"/>
    <n v="8"/>
    <s v="-"/>
    <n v="46"/>
    <s v="-"/>
    <s v="-"/>
    <s v="-"/>
    <s v="-"/>
    <s v="-"/>
    <n v="57"/>
    <n v="20"/>
    <n v="21"/>
    <n v="5"/>
    <n v="34"/>
    <n v="24"/>
    <n v="25"/>
    <n v="18"/>
    <n v="20"/>
    <n v="62"/>
    <m/>
    <n v="0"/>
    <n v="7"/>
    <m/>
    <m/>
    <m/>
    <m/>
    <m/>
    <n v="10"/>
  </r>
  <r>
    <x v="3"/>
    <x v="16"/>
    <x v="2"/>
    <x v="1"/>
    <x v="2"/>
    <n v="80"/>
    <n v="0"/>
    <n v="2"/>
    <s v="-"/>
    <n v="8"/>
    <s v="-"/>
    <s v="-"/>
    <s v="-"/>
    <s v="-"/>
    <s v="-"/>
    <n v="11"/>
    <n v="11"/>
    <n v="4"/>
    <n v="1"/>
    <n v="1"/>
    <n v="3"/>
    <n v="5"/>
    <n v="3"/>
    <n v="7"/>
    <n v="21"/>
    <m/>
    <n v="0"/>
    <n v="3"/>
    <m/>
    <m/>
    <m/>
    <m/>
    <m/>
    <n v="0"/>
  </r>
  <r>
    <x v="3"/>
    <x v="16"/>
    <x v="2"/>
    <x v="1"/>
    <x v="3"/>
    <n v="267"/>
    <n v="0"/>
    <n v="6"/>
    <s v="-"/>
    <n v="38"/>
    <s v="-"/>
    <s v="-"/>
    <s v="-"/>
    <s v="-"/>
    <s v="-"/>
    <n v="46"/>
    <n v="9"/>
    <n v="17"/>
    <n v="4"/>
    <n v="33"/>
    <n v="21"/>
    <n v="20"/>
    <n v="15"/>
    <n v="13"/>
    <n v="41"/>
    <m/>
    <n v="0"/>
    <n v="4"/>
    <m/>
    <m/>
    <m/>
    <m/>
    <m/>
    <n v="0"/>
  </r>
  <r>
    <x v="3"/>
    <x v="16"/>
    <x v="2"/>
    <x v="2"/>
    <x v="0"/>
    <n v="35"/>
    <n v="10"/>
    <n v="3"/>
    <s v="-"/>
    <n v="12"/>
    <s v="-"/>
    <s v="-"/>
    <s v="-"/>
    <s v="-"/>
    <s v="-"/>
    <n v="1"/>
    <n v="3"/>
    <n v="1"/>
    <n v="1"/>
    <n v="0"/>
    <n v="0"/>
    <n v="1"/>
    <n v="2"/>
    <n v="0"/>
    <n v="0"/>
    <m/>
    <n v="0"/>
    <n v="1"/>
    <m/>
    <m/>
    <m/>
    <m/>
    <m/>
    <n v="0"/>
  </r>
  <r>
    <x v="3"/>
    <x v="16"/>
    <x v="2"/>
    <x v="2"/>
    <x v="1"/>
    <n v="1155"/>
    <n v="457"/>
    <n v="172"/>
    <s v="-"/>
    <n v="423"/>
    <s v="-"/>
    <s v="-"/>
    <s v="-"/>
    <s v="-"/>
    <s v="-"/>
    <n v="1"/>
    <n v="29"/>
    <n v="7"/>
    <n v="16"/>
    <n v="0"/>
    <n v="0"/>
    <n v="7"/>
    <n v="37"/>
    <n v="0"/>
    <n v="0"/>
    <m/>
    <n v="0"/>
    <n v="6"/>
    <m/>
    <m/>
    <m/>
    <m/>
    <m/>
    <n v="0"/>
  </r>
  <r>
    <x v="3"/>
    <x v="16"/>
    <x v="2"/>
    <x v="2"/>
    <x v="2"/>
    <n v="293"/>
    <n v="101"/>
    <n v="36"/>
    <s v="-"/>
    <n v="116"/>
    <s v="-"/>
    <s v="-"/>
    <s v="-"/>
    <s v="-"/>
    <s v="-"/>
    <n v="0"/>
    <n v="20"/>
    <n v="1"/>
    <n v="2"/>
    <n v="0"/>
    <n v="0"/>
    <n v="2"/>
    <n v="12"/>
    <n v="0"/>
    <n v="0"/>
    <m/>
    <n v="0"/>
    <n v="3"/>
    <m/>
    <m/>
    <m/>
    <m/>
    <m/>
    <n v="0"/>
  </r>
  <r>
    <x v="3"/>
    <x v="16"/>
    <x v="2"/>
    <x v="2"/>
    <x v="3"/>
    <n v="862"/>
    <n v="356"/>
    <n v="136"/>
    <s v="-"/>
    <n v="307"/>
    <s v="-"/>
    <s v="-"/>
    <s v="-"/>
    <s v="-"/>
    <s v="-"/>
    <n v="1"/>
    <n v="9"/>
    <n v="6"/>
    <n v="14"/>
    <n v="0"/>
    <n v="0"/>
    <n v="5"/>
    <n v="25"/>
    <n v="0"/>
    <n v="0"/>
    <m/>
    <n v="0"/>
    <n v="3"/>
    <m/>
    <m/>
    <m/>
    <m/>
    <m/>
    <n v="0"/>
  </r>
  <r>
    <x v="3"/>
    <x v="16"/>
    <x v="3"/>
    <x v="0"/>
    <x v="0"/>
    <n v="6"/>
    <n v="0"/>
    <n v="0"/>
    <s v="-"/>
    <n v="1"/>
    <s v="-"/>
    <s v="-"/>
    <s v="-"/>
    <s v="-"/>
    <s v="-"/>
    <n v="0"/>
    <n v="0"/>
    <n v="0"/>
    <n v="0"/>
    <n v="1"/>
    <n v="2"/>
    <n v="0"/>
    <n v="1"/>
    <n v="0"/>
    <n v="1"/>
    <m/>
    <n v="0"/>
    <n v="0"/>
    <m/>
    <m/>
    <m/>
    <m/>
    <m/>
    <n v="0"/>
  </r>
  <r>
    <x v="3"/>
    <x v="16"/>
    <x v="3"/>
    <x v="0"/>
    <x v="1"/>
    <n v="41"/>
    <n v="0"/>
    <n v="0"/>
    <s v="-"/>
    <n v="7"/>
    <s v="-"/>
    <s v="-"/>
    <s v="-"/>
    <s v="-"/>
    <s v="-"/>
    <n v="0"/>
    <n v="0"/>
    <n v="0"/>
    <n v="0"/>
    <n v="9"/>
    <n v="14"/>
    <n v="0"/>
    <n v="8"/>
    <n v="0"/>
    <n v="3"/>
    <m/>
    <n v="0"/>
    <n v="0"/>
    <m/>
    <m/>
    <m/>
    <m/>
    <m/>
    <n v="0"/>
  </r>
  <r>
    <x v="3"/>
    <x v="16"/>
    <x v="3"/>
    <x v="0"/>
    <x v="2"/>
    <n v="5"/>
    <n v="0"/>
    <n v="0"/>
    <s v="-"/>
    <n v="0"/>
    <s v="-"/>
    <s v="-"/>
    <s v="-"/>
    <s v="-"/>
    <s v="-"/>
    <n v="0"/>
    <n v="0"/>
    <n v="0"/>
    <n v="0"/>
    <n v="2"/>
    <n v="1"/>
    <n v="0"/>
    <n v="1"/>
    <n v="0"/>
    <n v="1"/>
    <m/>
    <n v="0"/>
    <n v="0"/>
    <m/>
    <m/>
    <m/>
    <m/>
    <m/>
    <n v="0"/>
  </r>
  <r>
    <x v="3"/>
    <x v="16"/>
    <x v="3"/>
    <x v="0"/>
    <x v="3"/>
    <n v="36"/>
    <n v="0"/>
    <n v="0"/>
    <s v="-"/>
    <n v="7"/>
    <s v="-"/>
    <s v="-"/>
    <s v="-"/>
    <s v="-"/>
    <s v="-"/>
    <n v="0"/>
    <n v="0"/>
    <n v="0"/>
    <n v="0"/>
    <n v="7"/>
    <n v="13"/>
    <n v="0"/>
    <n v="7"/>
    <n v="0"/>
    <n v="2"/>
    <m/>
    <n v="0"/>
    <n v="0"/>
    <m/>
    <m/>
    <m/>
    <m/>
    <m/>
    <n v="0"/>
  </r>
  <r>
    <x v="3"/>
    <x v="17"/>
    <x v="0"/>
    <x v="0"/>
    <x v="0"/>
    <n v="5"/>
    <n v="0"/>
    <n v="0"/>
    <s v="-"/>
    <n v="1"/>
    <s v="-"/>
    <s v="-"/>
    <s v="-"/>
    <s v="-"/>
    <s v="-"/>
    <n v="0"/>
    <n v="0"/>
    <n v="3"/>
    <n v="0"/>
    <n v="0"/>
    <n v="0"/>
    <n v="0"/>
    <n v="0"/>
    <n v="0"/>
    <n v="0"/>
    <m/>
    <n v="1"/>
    <n v="0"/>
    <m/>
    <m/>
    <m/>
    <m/>
    <m/>
    <n v="0"/>
  </r>
  <r>
    <x v="3"/>
    <x v="17"/>
    <x v="0"/>
    <x v="0"/>
    <x v="1"/>
    <n v="157"/>
    <n v="0"/>
    <n v="0"/>
    <s v="-"/>
    <n v="10"/>
    <s v="-"/>
    <s v="-"/>
    <s v="-"/>
    <s v="-"/>
    <s v="-"/>
    <n v="0"/>
    <n v="0"/>
    <n v="117"/>
    <n v="0"/>
    <n v="0"/>
    <n v="0"/>
    <n v="0"/>
    <n v="0"/>
    <n v="0"/>
    <n v="0"/>
    <m/>
    <n v="30"/>
    <n v="0"/>
    <m/>
    <m/>
    <m/>
    <m/>
    <m/>
    <n v="0"/>
  </r>
  <r>
    <x v="3"/>
    <x v="17"/>
    <x v="0"/>
    <x v="0"/>
    <x v="2"/>
    <n v="94"/>
    <n v="0"/>
    <n v="0"/>
    <s v="-"/>
    <n v="5"/>
    <s v="-"/>
    <s v="-"/>
    <s v="-"/>
    <s v="-"/>
    <s v="-"/>
    <n v="0"/>
    <n v="0"/>
    <n v="77"/>
    <n v="0"/>
    <n v="0"/>
    <n v="0"/>
    <n v="0"/>
    <n v="0"/>
    <n v="0"/>
    <n v="0"/>
    <m/>
    <n v="12"/>
    <n v="0"/>
    <m/>
    <m/>
    <m/>
    <m/>
    <m/>
    <n v="0"/>
  </r>
  <r>
    <x v="3"/>
    <x v="17"/>
    <x v="0"/>
    <x v="0"/>
    <x v="3"/>
    <n v="63"/>
    <n v="0"/>
    <n v="0"/>
    <s v="-"/>
    <n v="5"/>
    <s v="-"/>
    <s v="-"/>
    <s v="-"/>
    <s v="-"/>
    <s v="-"/>
    <n v="0"/>
    <n v="0"/>
    <n v="40"/>
    <n v="0"/>
    <n v="0"/>
    <n v="0"/>
    <n v="0"/>
    <n v="0"/>
    <n v="0"/>
    <n v="0"/>
    <m/>
    <n v="18"/>
    <n v="0"/>
    <m/>
    <m/>
    <m/>
    <m/>
    <m/>
    <n v="0"/>
  </r>
  <r>
    <x v="3"/>
    <x v="17"/>
    <x v="1"/>
    <x v="0"/>
    <x v="0"/>
    <n v="0"/>
    <n v="0"/>
    <n v="0"/>
    <n v="0"/>
    <n v="0"/>
    <n v="0"/>
    <n v="0"/>
    <n v="0"/>
    <n v="0"/>
    <n v="0"/>
    <n v="0"/>
    <n v="0"/>
    <n v="0"/>
    <n v="0"/>
    <n v="0"/>
    <n v="0"/>
    <n v="0"/>
    <n v="0"/>
    <n v="0"/>
    <n v="0"/>
    <m/>
    <n v="0"/>
    <n v="0"/>
    <m/>
    <m/>
    <m/>
    <m/>
    <m/>
    <n v="0"/>
  </r>
  <r>
    <x v="3"/>
    <x v="17"/>
    <x v="1"/>
    <x v="0"/>
    <x v="1"/>
    <n v="0"/>
    <n v="0"/>
    <n v="0"/>
    <n v="0"/>
    <n v="0"/>
    <n v="0"/>
    <n v="0"/>
    <n v="0"/>
    <n v="0"/>
    <n v="0"/>
    <n v="0"/>
    <n v="0"/>
    <n v="0"/>
    <n v="0"/>
    <n v="0"/>
    <n v="0"/>
    <n v="0"/>
    <n v="0"/>
    <n v="0"/>
    <n v="0"/>
    <m/>
    <n v="0"/>
    <n v="0"/>
    <m/>
    <m/>
    <m/>
    <m/>
    <m/>
    <n v="0"/>
  </r>
  <r>
    <x v="3"/>
    <x v="17"/>
    <x v="1"/>
    <x v="0"/>
    <x v="2"/>
    <n v="0"/>
    <n v="0"/>
    <n v="0"/>
    <n v="0"/>
    <n v="0"/>
    <n v="0"/>
    <n v="0"/>
    <n v="0"/>
    <n v="0"/>
    <n v="0"/>
    <n v="0"/>
    <n v="0"/>
    <n v="0"/>
    <n v="0"/>
    <n v="0"/>
    <n v="0"/>
    <n v="0"/>
    <n v="0"/>
    <n v="0"/>
    <n v="0"/>
    <m/>
    <n v="0"/>
    <n v="0"/>
    <m/>
    <m/>
    <m/>
    <m/>
    <m/>
    <n v="0"/>
  </r>
  <r>
    <x v="3"/>
    <x v="17"/>
    <x v="1"/>
    <x v="0"/>
    <x v="3"/>
    <n v="0"/>
    <n v="0"/>
    <n v="0"/>
    <n v="0"/>
    <n v="0"/>
    <n v="0"/>
    <n v="0"/>
    <n v="0"/>
    <n v="0"/>
    <n v="0"/>
    <n v="0"/>
    <n v="0"/>
    <n v="0"/>
    <n v="0"/>
    <n v="0"/>
    <n v="0"/>
    <n v="0"/>
    <n v="0"/>
    <n v="0"/>
    <n v="0"/>
    <m/>
    <n v="0"/>
    <n v="0"/>
    <m/>
    <m/>
    <m/>
    <m/>
    <m/>
    <n v="0"/>
  </r>
  <r>
    <x v="3"/>
    <x v="17"/>
    <x v="2"/>
    <x v="0"/>
    <x v="0"/>
    <n v="5"/>
    <n v="0"/>
    <n v="0"/>
    <s v="-"/>
    <n v="1"/>
    <s v="-"/>
    <s v="-"/>
    <s v="-"/>
    <s v="-"/>
    <s v="-"/>
    <n v="0"/>
    <n v="0"/>
    <n v="3"/>
    <n v="0"/>
    <n v="0"/>
    <n v="0"/>
    <n v="0"/>
    <n v="0"/>
    <n v="0"/>
    <n v="0"/>
    <m/>
    <n v="1"/>
    <n v="0"/>
    <m/>
    <m/>
    <m/>
    <m/>
    <m/>
    <n v="0"/>
  </r>
  <r>
    <x v="3"/>
    <x v="17"/>
    <x v="2"/>
    <x v="0"/>
    <x v="1"/>
    <n v="157"/>
    <n v="0"/>
    <n v="0"/>
    <s v="-"/>
    <n v="10"/>
    <s v="-"/>
    <s v="-"/>
    <s v="-"/>
    <s v="-"/>
    <s v="-"/>
    <n v="0"/>
    <n v="0"/>
    <n v="117"/>
    <n v="0"/>
    <n v="0"/>
    <n v="0"/>
    <n v="0"/>
    <n v="0"/>
    <n v="0"/>
    <n v="0"/>
    <m/>
    <n v="30"/>
    <n v="0"/>
    <m/>
    <m/>
    <m/>
    <m/>
    <m/>
    <n v="0"/>
  </r>
  <r>
    <x v="3"/>
    <x v="17"/>
    <x v="2"/>
    <x v="0"/>
    <x v="2"/>
    <n v="94"/>
    <n v="0"/>
    <n v="0"/>
    <s v="-"/>
    <n v="5"/>
    <s v="-"/>
    <s v="-"/>
    <s v="-"/>
    <s v="-"/>
    <s v="-"/>
    <n v="0"/>
    <n v="0"/>
    <n v="77"/>
    <n v="0"/>
    <n v="0"/>
    <n v="0"/>
    <n v="0"/>
    <n v="0"/>
    <n v="0"/>
    <n v="0"/>
    <m/>
    <n v="12"/>
    <n v="0"/>
    <m/>
    <m/>
    <m/>
    <m/>
    <m/>
    <n v="0"/>
  </r>
  <r>
    <x v="3"/>
    <x v="17"/>
    <x v="2"/>
    <x v="0"/>
    <x v="3"/>
    <n v="63"/>
    <n v="0"/>
    <n v="0"/>
    <s v="-"/>
    <n v="5"/>
    <s v="-"/>
    <s v="-"/>
    <s v="-"/>
    <s v="-"/>
    <s v="-"/>
    <n v="0"/>
    <n v="0"/>
    <n v="40"/>
    <n v="0"/>
    <n v="0"/>
    <n v="0"/>
    <n v="0"/>
    <n v="0"/>
    <n v="0"/>
    <n v="0"/>
    <m/>
    <n v="18"/>
    <n v="0"/>
    <m/>
    <m/>
    <m/>
    <m/>
    <m/>
    <n v="0"/>
  </r>
  <r>
    <x v="3"/>
    <x v="17"/>
    <x v="2"/>
    <x v="1"/>
    <x v="0"/>
    <n v="3"/>
    <n v="0"/>
    <n v="0"/>
    <s v="-"/>
    <n v="0"/>
    <s v="-"/>
    <s v="-"/>
    <s v="-"/>
    <s v="-"/>
    <s v="-"/>
    <n v="0"/>
    <n v="0"/>
    <n v="3"/>
    <n v="0"/>
    <n v="0"/>
    <n v="0"/>
    <n v="0"/>
    <n v="0"/>
    <n v="0"/>
    <n v="0"/>
    <m/>
    <n v="0"/>
    <n v="0"/>
    <m/>
    <m/>
    <m/>
    <m/>
    <m/>
    <n v="0"/>
  </r>
  <r>
    <x v="3"/>
    <x v="17"/>
    <x v="2"/>
    <x v="1"/>
    <x v="1"/>
    <n v="117"/>
    <n v="0"/>
    <n v="0"/>
    <s v="-"/>
    <n v="0"/>
    <s v="-"/>
    <s v="-"/>
    <s v="-"/>
    <s v="-"/>
    <s v="-"/>
    <n v="0"/>
    <n v="0"/>
    <n v="117"/>
    <n v="0"/>
    <n v="0"/>
    <n v="0"/>
    <n v="0"/>
    <n v="0"/>
    <n v="0"/>
    <n v="0"/>
    <m/>
    <n v="0"/>
    <n v="0"/>
    <m/>
    <m/>
    <m/>
    <m/>
    <m/>
    <n v="0"/>
  </r>
  <r>
    <x v="3"/>
    <x v="17"/>
    <x v="2"/>
    <x v="1"/>
    <x v="2"/>
    <n v="77"/>
    <n v="0"/>
    <n v="0"/>
    <s v="-"/>
    <n v="0"/>
    <s v="-"/>
    <s v="-"/>
    <s v="-"/>
    <s v="-"/>
    <s v="-"/>
    <n v="0"/>
    <n v="0"/>
    <n v="77"/>
    <n v="0"/>
    <n v="0"/>
    <n v="0"/>
    <n v="0"/>
    <n v="0"/>
    <n v="0"/>
    <n v="0"/>
    <m/>
    <n v="0"/>
    <n v="0"/>
    <m/>
    <m/>
    <m/>
    <m/>
    <m/>
    <n v="0"/>
  </r>
  <r>
    <x v="3"/>
    <x v="17"/>
    <x v="2"/>
    <x v="1"/>
    <x v="3"/>
    <n v="40"/>
    <n v="0"/>
    <n v="0"/>
    <s v="-"/>
    <n v="0"/>
    <s v="-"/>
    <s v="-"/>
    <s v="-"/>
    <s v="-"/>
    <s v="-"/>
    <n v="0"/>
    <n v="0"/>
    <n v="40"/>
    <n v="0"/>
    <n v="0"/>
    <n v="0"/>
    <n v="0"/>
    <n v="0"/>
    <n v="0"/>
    <n v="0"/>
    <m/>
    <n v="0"/>
    <n v="0"/>
    <m/>
    <m/>
    <m/>
    <m/>
    <m/>
    <n v="0"/>
  </r>
  <r>
    <x v="3"/>
    <x v="17"/>
    <x v="2"/>
    <x v="2"/>
    <x v="0"/>
    <n v="2"/>
    <n v="0"/>
    <n v="0"/>
    <s v="-"/>
    <n v="1"/>
    <s v="-"/>
    <s v="-"/>
    <s v="-"/>
    <s v="-"/>
    <s v="-"/>
    <n v="0"/>
    <n v="0"/>
    <n v="0"/>
    <n v="0"/>
    <n v="0"/>
    <n v="0"/>
    <n v="0"/>
    <n v="0"/>
    <n v="0"/>
    <n v="0"/>
    <m/>
    <n v="1"/>
    <n v="0"/>
    <m/>
    <m/>
    <m/>
    <m/>
    <m/>
    <n v="0"/>
  </r>
  <r>
    <x v="3"/>
    <x v="17"/>
    <x v="2"/>
    <x v="2"/>
    <x v="1"/>
    <n v="40"/>
    <n v="0"/>
    <n v="0"/>
    <s v="-"/>
    <n v="10"/>
    <s v="-"/>
    <s v="-"/>
    <s v="-"/>
    <s v="-"/>
    <s v="-"/>
    <n v="0"/>
    <n v="0"/>
    <n v="0"/>
    <n v="0"/>
    <n v="0"/>
    <n v="0"/>
    <n v="0"/>
    <n v="0"/>
    <n v="0"/>
    <n v="0"/>
    <m/>
    <n v="30"/>
    <n v="0"/>
    <m/>
    <m/>
    <m/>
    <m/>
    <m/>
    <n v="0"/>
  </r>
  <r>
    <x v="3"/>
    <x v="17"/>
    <x v="2"/>
    <x v="2"/>
    <x v="2"/>
    <n v="17"/>
    <n v="0"/>
    <n v="0"/>
    <s v="-"/>
    <n v="5"/>
    <s v="-"/>
    <s v="-"/>
    <s v="-"/>
    <s v="-"/>
    <s v="-"/>
    <n v="0"/>
    <n v="0"/>
    <n v="0"/>
    <n v="0"/>
    <n v="0"/>
    <n v="0"/>
    <n v="0"/>
    <n v="0"/>
    <n v="0"/>
    <n v="0"/>
    <m/>
    <n v="12"/>
    <n v="0"/>
    <m/>
    <m/>
    <m/>
    <m/>
    <m/>
    <n v="0"/>
  </r>
  <r>
    <x v="3"/>
    <x v="17"/>
    <x v="2"/>
    <x v="2"/>
    <x v="3"/>
    <n v="23"/>
    <n v="0"/>
    <n v="0"/>
    <s v="-"/>
    <n v="5"/>
    <s v="-"/>
    <s v="-"/>
    <s v="-"/>
    <s v="-"/>
    <s v="-"/>
    <n v="0"/>
    <n v="0"/>
    <n v="0"/>
    <n v="0"/>
    <n v="0"/>
    <n v="0"/>
    <n v="0"/>
    <n v="0"/>
    <n v="0"/>
    <n v="0"/>
    <m/>
    <n v="18"/>
    <n v="0"/>
    <m/>
    <m/>
    <m/>
    <m/>
    <m/>
    <n v="0"/>
  </r>
  <r>
    <x v="3"/>
    <x v="17"/>
    <x v="3"/>
    <x v="0"/>
    <x v="0"/>
    <n v="0"/>
    <n v="0"/>
    <n v="0"/>
    <n v="0"/>
    <n v="0"/>
    <n v="0"/>
    <n v="0"/>
    <n v="0"/>
    <n v="0"/>
    <n v="0"/>
    <n v="0"/>
    <n v="0"/>
    <n v="0"/>
    <n v="0"/>
    <n v="0"/>
    <n v="0"/>
    <n v="0"/>
    <n v="0"/>
    <n v="0"/>
    <n v="0"/>
    <m/>
    <n v="0"/>
    <n v="0"/>
    <m/>
    <m/>
    <m/>
    <m/>
    <m/>
    <n v="0"/>
  </r>
  <r>
    <x v="3"/>
    <x v="17"/>
    <x v="3"/>
    <x v="0"/>
    <x v="1"/>
    <n v="0"/>
    <n v="0"/>
    <n v="0"/>
    <n v="0"/>
    <n v="0"/>
    <n v="0"/>
    <n v="0"/>
    <n v="0"/>
    <n v="0"/>
    <n v="0"/>
    <n v="0"/>
    <n v="0"/>
    <n v="0"/>
    <n v="0"/>
    <n v="0"/>
    <n v="0"/>
    <n v="0"/>
    <n v="0"/>
    <n v="0"/>
    <n v="0"/>
    <m/>
    <n v="0"/>
    <n v="0"/>
    <m/>
    <m/>
    <m/>
    <m/>
    <m/>
    <n v="0"/>
  </r>
  <r>
    <x v="3"/>
    <x v="17"/>
    <x v="3"/>
    <x v="0"/>
    <x v="2"/>
    <n v="0"/>
    <n v="0"/>
    <n v="0"/>
    <n v="0"/>
    <n v="0"/>
    <n v="0"/>
    <n v="0"/>
    <n v="0"/>
    <n v="0"/>
    <n v="0"/>
    <n v="0"/>
    <n v="0"/>
    <n v="0"/>
    <n v="0"/>
    <n v="0"/>
    <n v="0"/>
    <n v="0"/>
    <n v="0"/>
    <n v="0"/>
    <n v="0"/>
    <m/>
    <n v="0"/>
    <n v="0"/>
    <m/>
    <m/>
    <m/>
    <m/>
    <m/>
    <n v="0"/>
  </r>
  <r>
    <x v="3"/>
    <x v="17"/>
    <x v="3"/>
    <x v="0"/>
    <x v="3"/>
    <n v="0"/>
    <n v="0"/>
    <n v="0"/>
    <n v="0"/>
    <n v="0"/>
    <n v="0"/>
    <n v="0"/>
    <n v="0"/>
    <n v="0"/>
    <n v="0"/>
    <n v="0"/>
    <n v="0"/>
    <n v="0"/>
    <n v="0"/>
    <n v="0"/>
    <n v="0"/>
    <n v="0"/>
    <n v="0"/>
    <n v="0"/>
    <n v="0"/>
    <m/>
    <n v="0"/>
    <n v="0"/>
    <m/>
    <m/>
    <m/>
    <m/>
    <m/>
    <n v="0"/>
  </r>
  <r>
    <x v="3"/>
    <x v="18"/>
    <x v="0"/>
    <x v="0"/>
    <x v="0"/>
    <n v="116"/>
    <n v="40"/>
    <n v="16"/>
    <s v="-"/>
    <n v="22"/>
    <s v="-"/>
    <s v="-"/>
    <s v="-"/>
    <s v="-"/>
    <s v="-"/>
    <n v="5"/>
    <n v="4"/>
    <n v="4"/>
    <n v="4"/>
    <n v="2"/>
    <n v="2"/>
    <n v="0"/>
    <n v="2"/>
    <n v="1"/>
    <n v="2"/>
    <m/>
    <n v="3"/>
    <n v="1"/>
    <m/>
    <m/>
    <m/>
    <m/>
    <m/>
    <n v="8"/>
  </r>
  <r>
    <x v="3"/>
    <x v="18"/>
    <x v="0"/>
    <x v="0"/>
    <x v="1"/>
    <n v="1085"/>
    <n v="503"/>
    <n v="91"/>
    <s v="-"/>
    <n v="110"/>
    <s v="-"/>
    <s v="-"/>
    <s v="-"/>
    <s v="-"/>
    <s v="-"/>
    <n v="42"/>
    <n v="12"/>
    <n v="41"/>
    <n v="35"/>
    <n v="3"/>
    <n v="3"/>
    <n v="0"/>
    <n v="29"/>
    <n v="8"/>
    <n v="24"/>
    <m/>
    <n v="19"/>
    <n v="5"/>
    <m/>
    <m/>
    <m/>
    <m/>
    <m/>
    <n v="160"/>
  </r>
  <r>
    <x v="3"/>
    <x v="18"/>
    <x v="0"/>
    <x v="0"/>
    <x v="2"/>
    <n v="769"/>
    <n v="369"/>
    <n v="73"/>
    <s v="-"/>
    <n v="71"/>
    <s v="-"/>
    <s v="-"/>
    <s v="-"/>
    <s v="-"/>
    <s v="-"/>
    <n v="34"/>
    <n v="9"/>
    <n v="34"/>
    <n v="26"/>
    <n v="1"/>
    <n v="2"/>
    <n v="0"/>
    <n v="17"/>
    <n v="8"/>
    <n v="7"/>
    <m/>
    <n v="11"/>
    <n v="3"/>
    <m/>
    <m/>
    <m/>
    <m/>
    <m/>
    <n v="104"/>
  </r>
  <r>
    <x v="3"/>
    <x v="18"/>
    <x v="0"/>
    <x v="0"/>
    <x v="3"/>
    <n v="315"/>
    <n v="134"/>
    <n v="18"/>
    <s v="-"/>
    <n v="39"/>
    <s v="-"/>
    <s v="-"/>
    <s v="-"/>
    <s v="-"/>
    <s v="-"/>
    <n v="8"/>
    <n v="3"/>
    <n v="7"/>
    <n v="9"/>
    <n v="2"/>
    <n v="1"/>
    <n v="0"/>
    <n v="12"/>
    <n v="0"/>
    <n v="17"/>
    <m/>
    <n v="8"/>
    <n v="2"/>
    <m/>
    <m/>
    <m/>
    <m/>
    <m/>
    <n v="55"/>
  </r>
  <r>
    <x v="3"/>
    <x v="18"/>
    <x v="1"/>
    <x v="0"/>
    <x v="0"/>
    <n v="19"/>
    <n v="3"/>
    <n v="3"/>
    <s v="-"/>
    <n v="5"/>
    <s v="-"/>
    <s v="-"/>
    <s v="-"/>
    <s v="-"/>
    <s v="-"/>
    <n v="4"/>
    <n v="0"/>
    <n v="0"/>
    <n v="2"/>
    <n v="0"/>
    <n v="0"/>
    <n v="0"/>
    <n v="0"/>
    <n v="0"/>
    <n v="1"/>
    <m/>
    <n v="0"/>
    <n v="0"/>
    <m/>
    <m/>
    <m/>
    <m/>
    <m/>
    <n v="1"/>
  </r>
  <r>
    <x v="3"/>
    <x v="18"/>
    <x v="1"/>
    <x v="0"/>
    <x v="1"/>
    <n v="35"/>
    <n v="9"/>
    <n v="6"/>
    <s v="-"/>
    <n v="6"/>
    <s v="-"/>
    <s v="-"/>
    <s v="-"/>
    <s v="-"/>
    <s v="-"/>
    <n v="9"/>
    <n v="0"/>
    <n v="0"/>
    <n v="3"/>
    <n v="0"/>
    <n v="0"/>
    <n v="0"/>
    <n v="0"/>
    <n v="0"/>
    <n v="1"/>
    <m/>
    <n v="0"/>
    <n v="0"/>
    <m/>
    <m/>
    <m/>
    <m/>
    <m/>
    <n v="1"/>
  </r>
  <r>
    <x v="3"/>
    <x v="18"/>
    <x v="1"/>
    <x v="0"/>
    <x v="2"/>
    <n v="28"/>
    <n v="8"/>
    <n v="4"/>
    <s v="-"/>
    <n v="6"/>
    <s v="-"/>
    <s v="-"/>
    <s v="-"/>
    <s v="-"/>
    <s v="-"/>
    <n v="7"/>
    <n v="0"/>
    <n v="0"/>
    <n v="2"/>
    <n v="0"/>
    <n v="0"/>
    <n v="0"/>
    <n v="0"/>
    <n v="0"/>
    <n v="1"/>
    <m/>
    <n v="0"/>
    <n v="0"/>
    <m/>
    <m/>
    <m/>
    <m/>
    <m/>
    <n v="0"/>
  </r>
  <r>
    <x v="3"/>
    <x v="18"/>
    <x v="1"/>
    <x v="0"/>
    <x v="3"/>
    <n v="6"/>
    <n v="1"/>
    <n v="2"/>
    <s v="-"/>
    <n v="0"/>
    <s v="-"/>
    <s v="-"/>
    <s v="-"/>
    <s v="-"/>
    <s v="-"/>
    <n v="2"/>
    <n v="0"/>
    <n v="0"/>
    <n v="1"/>
    <n v="0"/>
    <n v="0"/>
    <n v="0"/>
    <n v="0"/>
    <n v="0"/>
    <n v="0"/>
    <m/>
    <n v="0"/>
    <n v="0"/>
    <m/>
    <m/>
    <m/>
    <m/>
    <m/>
    <n v="0"/>
  </r>
  <r>
    <x v="3"/>
    <x v="18"/>
    <x v="2"/>
    <x v="0"/>
    <x v="0"/>
    <n v="92"/>
    <n v="36"/>
    <n v="11"/>
    <s v="-"/>
    <n v="16"/>
    <s v="-"/>
    <s v="-"/>
    <s v="-"/>
    <s v="-"/>
    <s v="-"/>
    <n v="1"/>
    <n v="4"/>
    <n v="4"/>
    <n v="2"/>
    <n v="1"/>
    <n v="2"/>
    <n v="0"/>
    <n v="2"/>
    <n v="1"/>
    <n v="1"/>
    <m/>
    <n v="3"/>
    <n v="1"/>
    <m/>
    <m/>
    <m/>
    <m/>
    <m/>
    <n v="7"/>
  </r>
  <r>
    <x v="3"/>
    <x v="18"/>
    <x v="2"/>
    <x v="0"/>
    <x v="1"/>
    <n v="1043"/>
    <n v="493"/>
    <n v="81"/>
    <s v="-"/>
    <n v="103"/>
    <s v="-"/>
    <s v="-"/>
    <s v="-"/>
    <s v="-"/>
    <s v="-"/>
    <n v="33"/>
    <n v="12"/>
    <n v="41"/>
    <n v="32"/>
    <n v="2"/>
    <n v="3"/>
    <n v="0"/>
    <n v="29"/>
    <n v="8"/>
    <n v="23"/>
    <m/>
    <n v="19"/>
    <n v="5"/>
    <m/>
    <m/>
    <m/>
    <m/>
    <m/>
    <n v="159"/>
  </r>
  <r>
    <x v="3"/>
    <x v="18"/>
    <x v="2"/>
    <x v="0"/>
    <x v="2"/>
    <n v="741"/>
    <n v="361"/>
    <n v="69"/>
    <s v="-"/>
    <n v="65"/>
    <s v="-"/>
    <s v="-"/>
    <s v="-"/>
    <s v="-"/>
    <s v="-"/>
    <n v="27"/>
    <n v="9"/>
    <n v="34"/>
    <n v="24"/>
    <n v="1"/>
    <n v="2"/>
    <n v="0"/>
    <n v="17"/>
    <n v="8"/>
    <n v="6"/>
    <m/>
    <n v="11"/>
    <n v="3"/>
    <m/>
    <m/>
    <m/>
    <m/>
    <m/>
    <n v="104"/>
  </r>
  <r>
    <x v="3"/>
    <x v="18"/>
    <x v="2"/>
    <x v="0"/>
    <x v="3"/>
    <n v="302"/>
    <n v="132"/>
    <n v="12"/>
    <s v="-"/>
    <n v="38"/>
    <s v="-"/>
    <s v="-"/>
    <s v="-"/>
    <s v="-"/>
    <s v="-"/>
    <n v="6"/>
    <n v="3"/>
    <n v="7"/>
    <n v="8"/>
    <n v="1"/>
    <n v="1"/>
    <n v="0"/>
    <n v="12"/>
    <n v="0"/>
    <n v="17"/>
    <m/>
    <n v="8"/>
    <n v="2"/>
    <m/>
    <m/>
    <m/>
    <m/>
    <m/>
    <n v="55"/>
  </r>
  <r>
    <x v="3"/>
    <x v="18"/>
    <x v="2"/>
    <x v="1"/>
    <x v="0"/>
    <n v="61"/>
    <n v="16"/>
    <n v="11"/>
    <s v="-"/>
    <n v="11"/>
    <s v="-"/>
    <s v="-"/>
    <s v="-"/>
    <s v="-"/>
    <s v="-"/>
    <n v="1"/>
    <n v="3"/>
    <n v="4"/>
    <n v="1"/>
    <n v="0"/>
    <n v="2"/>
    <n v="0"/>
    <n v="2"/>
    <n v="1"/>
    <n v="1"/>
    <m/>
    <n v="3"/>
    <n v="1"/>
    <m/>
    <m/>
    <m/>
    <m/>
    <m/>
    <n v="4"/>
  </r>
  <r>
    <x v="3"/>
    <x v="18"/>
    <x v="2"/>
    <x v="1"/>
    <x v="1"/>
    <n v="764"/>
    <n v="245"/>
    <n v="81"/>
    <s v="-"/>
    <n v="97"/>
    <s v="-"/>
    <s v="-"/>
    <s v="-"/>
    <s v="-"/>
    <s v="-"/>
    <n v="33"/>
    <n v="10"/>
    <n v="41"/>
    <n v="28"/>
    <n v="0"/>
    <n v="3"/>
    <n v="0"/>
    <n v="29"/>
    <n v="8"/>
    <n v="23"/>
    <m/>
    <n v="19"/>
    <n v="5"/>
    <m/>
    <m/>
    <m/>
    <m/>
    <m/>
    <n v="142"/>
  </r>
  <r>
    <x v="3"/>
    <x v="18"/>
    <x v="2"/>
    <x v="1"/>
    <x v="2"/>
    <n v="567"/>
    <n v="207"/>
    <n v="69"/>
    <s v="-"/>
    <n v="61"/>
    <s v="-"/>
    <s v="-"/>
    <s v="-"/>
    <s v="-"/>
    <s v="-"/>
    <n v="27"/>
    <n v="8"/>
    <n v="34"/>
    <n v="20"/>
    <n v="0"/>
    <n v="2"/>
    <n v="0"/>
    <n v="17"/>
    <n v="8"/>
    <n v="6"/>
    <m/>
    <n v="11"/>
    <n v="3"/>
    <m/>
    <m/>
    <m/>
    <m/>
    <m/>
    <n v="94"/>
  </r>
  <r>
    <x v="3"/>
    <x v="18"/>
    <x v="2"/>
    <x v="1"/>
    <x v="3"/>
    <n v="197"/>
    <n v="38"/>
    <n v="12"/>
    <s v="-"/>
    <n v="36"/>
    <s v="-"/>
    <s v="-"/>
    <s v="-"/>
    <s v="-"/>
    <s v="-"/>
    <n v="6"/>
    <n v="2"/>
    <n v="7"/>
    <n v="8"/>
    <n v="0"/>
    <n v="1"/>
    <n v="0"/>
    <n v="12"/>
    <n v="0"/>
    <n v="17"/>
    <m/>
    <n v="8"/>
    <n v="2"/>
    <m/>
    <m/>
    <m/>
    <m/>
    <m/>
    <n v="48"/>
  </r>
  <r>
    <x v="3"/>
    <x v="18"/>
    <x v="2"/>
    <x v="2"/>
    <x v="0"/>
    <n v="31"/>
    <n v="20"/>
    <n v="0"/>
    <s v="-"/>
    <n v="5"/>
    <s v="-"/>
    <s v="-"/>
    <s v="-"/>
    <s v="-"/>
    <s v="-"/>
    <n v="0"/>
    <n v="1"/>
    <n v="0"/>
    <n v="1"/>
    <n v="1"/>
    <n v="0"/>
    <n v="0"/>
    <n v="0"/>
    <n v="0"/>
    <n v="0"/>
    <m/>
    <n v="0"/>
    <n v="0"/>
    <m/>
    <m/>
    <m/>
    <m/>
    <m/>
    <n v="3"/>
  </r>
  <r>
    <x v="3"/>
    <x v="18"/>
    <x v="2"/>
    <x v="2"/>
    <x v="1"/>
    <n v="279"/>
    <n v="248"/>
    <n v="0"/>
    <s v="-"/>
    <n v="6"/>
    <s v="-"/>
    <s v="-"/>
    <s v="-"/>
    <s v="-"/>
    <s v="-"/>
    <n v="0"/>
    <n v="2"/>
    <n v="0"/>
    <n v="4"/>
    <n v="2"/>
    <n v="0"/>
    <n v="0"/>
    <n v="0"/>
    <n v="0"/>
    <n v="0"/>
    <m/>
    <n v="0"/>
    <n v="0"/>
    <m/>
    <m/>
    <m/>
    <m/>
    <m/>
    <n v="17"/>
  </r>
  <r>
    <x v="3"/>
    <x v="18"/>
    <x v="2"/>
    <x v="2"/>
    <x v="2"/>
    <n v="174"/>
    <n v="154"/>
    <n v="0"/>
    <s v="-"/>
    <n v="4"/>
    <s v="-"/>
    <s v="-"/>
    <s v="-"/>
    <s v="-"/>
    <s v="-"/>
    <n v="0"/>
    <n v="1"/>
    <n v="0"/>
    <n v="4"/>
    <n v="1"/>
    <n v="0"/>
    <n v="0"/>
    <n v="0"/>
    <n v="0"/>
    <n v="0"/>
    <m/>
    <n v="0"/>
    <n v="0"/>
    <m/>
    <m/>
    <m/>
    <m/>
    <m/>
    <n v="10"/>
  </r>
  <r>
    <x v="3"/>
    <x v="18"/>
    <x v="2"/>
    <x v="2"/>
    <x v="3"/>
    <n v="105"/>
    <n v="94"/>
    <n v="0"/>
    <s v="-"/>
    <n v="2"/>
    <s v="-"/>
    <s v="-"/>
    <s v="-"/>
    <s v="-"/>
    <s v="-"/>
    <n v="0"/>
    <n v="1"/>
    <n v="0"/>
    <n v="0"/>
    <n v="1"/>
    <n v="0"/>
    <n v="0"/>
    <n v="0"/>
    <n v="0"/>
    <n v="0"/>
    <m/>
    <n v="0"/>
    <n v="0"/>
    <m/>
    <m/>
    <m/>
    <m/>
    <m/>
    <n v="7"/>
  </r>
  <r>
    <x v="3"/>
    <x v="18"/>
    <x v="3"/>
    <x v="0"/>
    <x v="0"/>
    <n v="5"/>
    <n v="1"/>
    <n v="2"/>
    <s v="-"/>
    <n v="1"/>
    <s v="-"/>
    <s v="-"/>
    <s v="-"/>
    <s v="-"/>
    <s v="-"/>
    <n v="0"/>
    <n v="0"/>
    <n v="0"/>
    <n v="0"/>
    <n v="1"/>
    <n v="0"/>
    <n v="0"/>
    <n v="0"/>
    <n v="0"/>
    <n v="0"/>
    <m/>
    <n v="0"/>
    <n v="0"/>
    <m/>
    <m/>
    <m/>
    <m/>
    <m/>
    <n v="0"/>
  </r>
  <r>
    <x v="3"/>
    <x v="18"/>
    <x v="3"/>
    <x v="0"/>
    <x v="1"/>
    <n v="7"/>
    <n v="1"/>
    <n v="4"/>
    <s v="-"/>
    <n v="1"/>
    <s v="-"/>
    <s v="-"/>
    <s v="-"/>
    <s v="-"/>
    <s v="-"/>
    <n v="0"/>
    <n v="0"/>
    <n v="0"/>
    <n v="0"/>
    <n v="1"/>
    <n v="0"/>
    <n v="0"/>
    <n v="0"/>
    <n v="0"/>
    <n v="0"/>
    <m/>
    <n v="0"/>
    <n v="0"/>
    <m/>
    <m/>
    <m/>
    <m/>
    <m/>
    <n v="0"/>
  </r>
  <r>
    <x v="3"/>
    <x v="18"/>
    <x v="3"/>
    <x v="0"/>
    <x v="2"/>
    <n v="0"/>
    <n v="0"/>
    <n v="0"/>
    <s v="-"/>
    <n v="0"/>
    <s v="-"/>
    <s v="-"/>
    <s v="-"/>
    <s v="-"/>
    <s v="-"/>
    <n v="0"/>
    <n v="0"/>
    <n v="0"/>
    <n v="0"/>
    <n v="0"/>
    <n v="0"/>
    <n v="0"/>
    <n v="0"/>
    <n v="0"/>
    <n v="0"/>
    <m/>
    <n v="0"/>
    <n v="0"/>
    <m/>
    <m/>
    <m/>
    <m/>
    <m/>
    <n v="0"/>
  </r>
  <r>
    <x v="3"/>
    <x v="18"/>
    <x v="3"/>
    <x v="0"/>
    <x v="3"/>
    <n v="7"/>
    <n v="1"/>
    <n v="4"/>
    <s v="-"/>
    <n v="1"/>
    <s v="-"/>
    <s v="-"/>
    <s v="-"/>
    <s v="-"/>
    <s v="-"/>
    <n v="0"/>
    <n v="0"/>
    <n v="0"/>
    <n v="0"/>
    <n v="1"/>
    <n v="0"/>
    <n v="0"/>
    <n v="0"/>
    <n v="0"/>
    <n v="0"/>
    <m/>
    <n v="0"/>
    <n v="0"/>
    <m/>
    <m/>
    <m/>
    <m/>
    <m/>
    <n v="0"/>
  </r>
  <r>
    <x v="4"/>
    <x v="0"/>
    <x v="0"/>
    <x v="0"/>
    <x v="0"/>
    <n v="1687"/>
    <n v="487"/>
    <n v="250"/>
    <s v="-"/>
    <n v="287"/>
    <s v="-"/>
    <s v="-"/>
    <s v="-"/>
    <s v="-"/>
    <s v="-"/>
    <n v="44"/>
    <n v="48"/>
    <n v="50"/>
    <n v="50"/>
    <n v="48"/>
    <n v="42"/>
    <n v="43"/>
    <n v="39"/>
    <n v="41"/>
    <n v="47"/>
    <n v="410"/>
    <n v="44"/>
    <n v="54"/>
    <n v="30"/>
    <n v="35"/>
    <n v="32"/>
    <n v="28"/>
    <n v="8"/>
    <n v="22"/>
  </r>
  <r>
    <x v="4"/>
    <x v="0"/>
    <x v="0"/>
    <x v="0"/>
    <x v="1"/>
    <n v="23593"/>
    <n v="11286"/>
    <n v="1965"/>
    <s v="-"/>
    <n v="3115"/>
    <s v="-"/>
    <s v="-"/>
    <s v="-"/>
    <s v="-"/>
    <s v="-"/>
    <n v="303"/>
    <n v="418"/>
    <n v="584"/>
    <n v="431"/>
    <n v="307"/>
    <n v="294"/>
    <n v="493"/>
    <n v="294"/>
    <n v="370"/>
    <n v="330"/>
    <n v="3554"/>
    <n v="308"/>
    <n v="471"/>
    <n v="337"/>
    <n v="230"/>
    <n v="399"/>
    <n v="1325"/>
    <n v="84"/>
    <n v="519"/>
  </r>
  <r>
    <x v="4"/>
    <x v="0"/>
    <x v="0"/>
    <x v="0"/>
    <x v="2"/>
    <n v="15224"/>
    <n v="7727"/>
    <n v="1283"/>
    <s v="-"/>
    <n v="1859"/>
    <s v="-"/>
    <s v="-"/>
    <s v="-"/>
    <s v="-"/>
    <s v="-"/>
    <n v="130"/>
    <n v="312"/>
    <n v="288"/>
    <n v="254"/>
    <n v="115"/>
    <n v="178"/>
    <n v="345"/>
    <n v="139"/>
    <n v="208"/>
    <n v="130"/>
    <n v="2022"/>
    <n v="183"/>
    <n v="276"/>
    <n v="171"/>
    <n v="103"/>
    <n v="204"/>
    <n v="1088"/>
    <n v="63"/>
    <n v="245"/>
  </r>
  <r>
    <x v="4"/>
    <x v="0"/>
    <x v="0"/>
    <x v="0"/>
    <x v="3"/>
    <n v="8156"/>
    <n v="3559"/>
    <n v="681"/>
    <s v="-"/>
    <n v="1253"/>
    <s v="-"/>
    <s v="-"/>
    <s v="-"/>
    <s v="-"/>
    <s v="-"/>
    <n v="173"/>
    <n v="106"/>
    <n v="296"/>
    <n v="177"/>
    <n v="192"/>
    <n v="116"/>
    <n v="148"/>
    <n v="155"/>
    <n v="162"/>
    <n v="200"/>
    <n v="1506"/>
    <n v="125"/>
    <n v="195"/>
    <n v="166"/>
    <n v="127"/>
    <n v="195"/>
    <n v="237"/>
    <n v="21"/>
    <n v="91"/>
  </r>
  <r>
    <x v="4"/>
    <x v="0"/>
    <x v="1"/>
    <x v="0"/>
    <x v="0"/>
    <n v="536"/>
    <n v="159"/>
    <n v="88"/>
    <s v="-"/>
    <n v="94"/>
    <s v="-"/>
    <s v="-"/>
    <s v="-"/>
    <s v="-"/>
    <s v="-"/>
    <n v="17"/>
    <n v="13"/>
    <n v="17"/>
    <n v="16"/>
    <n v="20"/>
    <n v="16"/>
    <n v="13"/>
    <n v="18"/>
    <n v="10"/>
    <n v="21"/>
    <n v="121"/>
    <n v="16"/>
    <n v="18"/>
    <n v="8"/>
    <n v="11"/>
    <n v="8"/>
    <n v="7"/>
    <n v="2"/>
    <n v="4"/>
  </r>
  <r>
    <x v="4"/>
    <x v="0"/>
    <x v="1"/>
    <x v="0"/>
    <x v="1"/>
    <n v="1372"/>
    <n v="360"/>
    <n v="190"/>
    <s v="-"/>
    <n v="199"/>
    <s v="-"/>
    <s v="-"/>
    <s v="-"/>
    <s v="-"/>
    <s v="-"/>
    <n v="33"/>
    <n v="33"/>
    <n v="35"/>
    <n v="80"/>
    <n v="80"/>
    <n v="31"/>
    <n v="36"/>
    <n v="66"/>
    <n v="32"/>
    <n v="116"/>
    <n v="379"/>
    <n v="83"/>
    <n v="60"/>
    <n v="21"/>
    <n v="32"/>
    <n v="16"/>
    <n v="24"/>
    <n v="2"/>
    <n v="6"/>
  </r>
  <r>
    <x v="4"/>
    <x v="0"/>
    <x v="1"/>
    <x v="0"/>
    <x v="2"/>
    <n v="625"/>
    <n v="179"/>
    <n v="79"/>
    <s v="-"/>
    <n v="85"/>
    <s v="-"/>
    <s v="-"/>
    <s v="-"/>
    <s v="-"/>
    <s v="-"/>
    <n v="16"/>
    <n v="19"/>
    <n v="13"/>
    <n v="47"/>
    <n v="37"/>
    <n v="10"/>
    <n v="8"/>
    <n v="39"/>
    <n v="13"/>
    <n v="38"/>
    <n v="151"/>
    <n v="47"/>
    <n v="40"/>
    <n v="10"/>
    <n v="13"/>
    <n v="7"/>
    <n v="9"/>
    <n v="2"/>
    <n v="3"/>
  </r>
  <r>
    <x v="4"/>
    <x v="0"/>
    <x v="1"/>
    <x v="0"/>
    <x v="3"/>
    <n v="746"/>
    <n v="181"/>
    <n v="111"/>
    <s v="-"/>
    <n v="114"/>
    <s v="-"/>
    <s v="-"/>
    <s v="-"/>
    <s v="-"/>
    <s v="-"/>
    <n v="17"/>
    <n v="14"/>
    <n v="22"/>
    <n v="33"/>
    <n v="43"/>
    <n v="21"/>
    <n v="28"/>
    <n v="27"/>
    <n v="19"/>
    <n v="78"/>
    <n v="228"/>
    <n v="36"/>
    <n v="20"/>
    <n v="11"/>
    <n v="19"/>
    <n v="9"/>
    <n v="15"/>
    <s v="-"/>
    <n v="2"/>
  </r>
  <r>
    <x v="4"/>
    <x v="0"/>
    <x v="2"/>
    <x v="0"/>
    <x v="0"/>
    <n v="1145"/>
    <n v="326"/>
    <n v="161"/>
    <s v="-"/>
    <n v="192"/>
    <s v="-"/>
    <s v="-"/>
    <s v="-"/>
    <s v="-"/>
    <s v="-"/>
    <n v="27"/>
    <n v="35"/>
    <n v="33"/>
    <n v="34"/>
    <n v="26"/>
    <n v="24"/>
    <n v="30"/>
    <n v="20"/>
    <n v="31"/>
    <n v="25"/>
    <n v="288"/>
    <n v="27"/>
    <n v="36"/>
    <n v="22"/>
    <n v="24"/>
    <n v="24"/>
    <n v="21"/>
    <n v="6"/>
    <n v="18"/>
  </r>
  <r>
    <x v="4"/>
    <x v="0"/>
    <x v="2"/>
    <x v="0"/>
    <x v="1"/>
    <n v="22214"/>
    <n v="10923"/>
    <n v="1774"/>
    <s v="-"/>
    <n v="2915"/>
    <s v="-"/>
    <s v="-"/>
    <s v="-"/>
    <s v="-"/>
    <s v="-"/>
    <n v="270"/>
    <n v="385"/>
    <n v="549"/>
    <n v="351"/>
    <n v="217"/>
    <n v="249"/>
    <n v="457"/>
    <n v="220"/>
    <n v="338"/>
    <n v="211"/>
    <n v="3174"/>
    <n v="224"/>
    <n v="411"/>
    <n v="316"/>
    <n v="198"/>
    <n v="383"/>
    <n v="1301"/>
    <n v="82"/>
    <n v="513"/>
  </r>
  <r>
    <x v="4"/>
    <x v="0"/>
    <x v="2"/>
    <x v="0"/>
    <x v="2"/>
    <n v="14598"/>
    <n v="7547"/>
    <n v="1204"/>
    <s v="-"/>
    <n v="1774"/>
    <s v="-"/>
    <s v="-"/>
    <s v="-"/>
    <s v="-"/>
    <s v="-"/>
    <n v="114"/>
    <n v="293"/>
    <n v="275"/>
    <n v="207"/>
    <n v="76"/>
    <n v="167"/>
    <n v="337"/>
    <n v="99"/>
    <n v="195"/>
    <n v="91"/>
    <n v="1871"/>
    <n v="136"/>
    <n v="236"/>
    <n v="161"/>
    <n v="90"/>
    <n v="197"/>
    <n v="1079"/>
    <n v="61"/>
    <n v="242"/>
  </r>
  <r>
    <x v="4"/>
    <x v="0"/>
    <x v="2"/>
    <x v="0"/>
    <x v="3"/>
    <n v="7404"/>
    <n v="3376"/>
    <n v="569"/>
    <s v="-"/>
    <n v="1138"/>
    <s v="-"/>
    <s v="-"/>
    <s v="-"/>
    <s v="-"/>
    <s v="-"/>
    <n v="156"/>
    <n v="92"/>
    <n v="274"/>
    <n v="144"/>
    <n v="141"/>
    <n v="82"/>
    <n v="120"/>
    <n v="121"/>
    <n v="143"/>
    <n v="120"/>
    <n v="1277"/>
    <n v="88"/>
    <n v="175"/>
    <n v="155"/>
    <n v="108"/>
    <n v="186"/>
    <n v="222"/>
    <n v="21"/>
    <n v="89"/>
  </r>
  <r>
    <x v="4"/>
    <x v="0"/>
    <x v="2"/>
    <x v="1"/>
    <x v="0"/>
    <n v="1043"/>
    <n v="290"/>
    <n v="154"/>
    <s v="-"/>
    <n v="173"/>
    <s v="-"/>
    <s v="-"/>
    <s v="-"/>
    <s v="-"/>
    <s v="-"/>
    <n v="24"/>
    <n v="31"/>
    <n v="32"/>
    <n v="32"/>
    <n v="24"/>
    <n v="24"/>
    <n v="29"/>
    <n v="18"/>
    <n v="30"/>
    <n v="25"/>
    <n v="263"/>
    <n v="25"/>
    <n v="34"/>
    <n v="21"/>
    <n v="19"/>
    <n v="23"/>
    <n v="17"/>
    <n v="6"/>
    <n v="18"/>
  </r>
  <r>
    <x v="4"/>
    <x v="0"/>
    <x v="2"/>
    <x v="1"/>
    <x v="1"/>
    <n v="20199"/>
    <n v="10106"/>
    <n v="1597"/>
    <s v="-"/>
    <n v="2383"/>
    <s v="-"/>
    <s v="-"/>
    <s v="-"/>
    <s v="-"/>
    <s v="-"/>
    <n v="233"/>
    <n v="354"/>
    <n v="542"/>
    <n v="331"/>
    <n v="203"/>
    <n v="249"/>
    <n v="450"/>
    <n v="183"/>
    <n v="327"/>
    <n v="211"/>
    <n v="2835"/>
    <n v="189"/>
    <n v="404"/>
    <n v="313"/>
    <n v="129"/>
    <n v="358"/>
    <n v="1290"/>
    <n v="82"/>
    <n v="513"/>
  </r>
  <r>
    <x v="4"/>
    <x v="0"/>
    <x v="2"/>
    <x v="1"/>
    <x v="2"/>
    <n v="13914"/>
    <n v="7263"/>
    <n v="1151"/>
    <s v="-"/>
    <n v="1634"/>
    <s v="-"/>
    <s v="-"/>
    <s v="-"/>
    <s v="-"/>
    <s v="-"/>
    <n v="107"/>
    <n v="272"/>
    <n v="274"/>
    <n v="201"/>
    <n v="69"/>
    <n v="167"/>
    <n v="335"/>
    <n v="87"/>
    <n v="192"/>
    <n v="91"/>
    <n v="1704"/>
    <n v="120"/>
    <n v="235"/>
    <n v="160"/>
    <n v="78"/>
    <n v="192"/>
    <n v="1074"/>
    <n v="61"/>
    <n v="242"/>
  </r>
  <r>
    <x v="4"/>
    <x v="0"/>
    <x v="2"/>
    <x v="1"/>
    <x v="3"/>
    <n v="6073"/>
    <n v="2843"/>
    <n v="445"/>
    <s v="-"/>
    <n v="746"/>
    <s v="-"/>
    <s v="-"/>
    <s v="-"/>
    <s v="-"/>
    <s v="-"/>
    <n v="126"/>
    <n v="82"/>
    <n v="268"/>
    <n v="130"/>
    <n v="134"/>
    <n v="82"/>
    <n v="115"/>
    <n v="96"/>
    <n v="135"/>
    <n v="120"/>
    <n v="1105"/>
    <n v="69"/>
    <n v="169"/>
    <n v="153"/>
    <n v="51"/>
    <n v="166"/>
    <n v="216"/>
    <n v="21"/>
    <n v="89"/>
  </r>
  <r>
    <x v="4"/>
    <x v="0"/>
    <x v="2"/>
    <x v="2"/>
    <x v="0"/>
    <n v="102"/>
    <n v="36"/>
    <n v="7"/>
    <s v="-"/>
    <n v="19"/>
    <s v="-"/>
    <s v="-"/>
    <s v="-"/>
    <s v="-"/>
    <s v="-"/>
    <n v="3"/>
    <n v="4"/>
    <n v="1"/>
    <n v="2"/>
    <n v="2"/>
    <s v="-"/>
    <n v="1"/>
    <n v="2"/>
    <n v="1"/>
    <s v="-"/>
    <n v="25"/>
    <n v="2"/>
    <n v="2"/>
    <n v="1"/>
    <n v="5"/>
    <n v="1"/>
    <n v="4"/>
    <n v="0"/>
    <n v="0"/>
  </r>
  <r>
    <x v="4"/>
    <x v="0"/>
    <x v="2"/>
    <x v="2"/>
    <x v="1"/>
    <n v="2015"/>
    <n v="817"/>
    <n v="177"/>
    <s v="-"/>
    <n v="532"/>
    <s v="-"/>
    <s v="-"/>
    <s v="-"/>
    <s v="-"/>
    <s v="-"/>
    <n v="37"/>
    <n v="31"/>
    <n v="7"/>
    <n v="20"/>
    <n v="14"/>
    <s v="-"/>
    <n v="7"/>
    <n v="37"/>
    <n v="11"/>
    <s v="-"/>
    <n v="339"/>
    <n v="35"/>
    <n v="7"/>
    <n v="3"/>
    <n v="69"/>
    <n v="25"/>
    <n v="11"/>
    <n v="0"/>
    <n v="0"/>
  </r>
  <r>
    <x v="4"/>
    <x v="0"/>
    <x v="2"/>
    <x v="2"/>
    <x v="2"/>
    <n v="684"/>
    <n v="284"/>
    <n v="53"/>
    <s v="-"/>
    <n v="140"/>
    <s v="-"/>
    <s v="-"/>
    <s v="-"/>
    <s v="-"/>
    <s v="-"/>
    <n v="7"/>
    <n v="21"/>
    <n v="1"/>
    <n v="6"/>
    <n v="7"/>
    <s v="-"/>
    <n v="2"/>
    <n v="12"/>
    <n v="3"/>
    <s v="-"/>
    <n v="167"/>
    <n v="16"/>
    <n v="1"/>
    <n v="1"/>
    <n v="12"/>
    <n v="5"/>
    <n v="5"/>
    <n v="0"/>
    <n v="0"/>
  </r>
  <r>
    <x v="4"/>
    <x v="0"/>
    <x v="2"/>
    <x v="2"/>
    <x v="3"/>
    <n v="1331"/>
    <n v="533"/>
    <n v="124"/>
    <s v="-"/>
    <n v="392"/>
    <s v="-"/>
    <s v="-"/>
    <s v="-"/>
    <s v="-"/>
    <s v="-"/>
    <n v="30"/>
    <n v="10"/>
    <n v="6"/>
    <n v="14"/>
    <n v="7"/>
    <s v="-"/>
    <n v="5"/>
    <n v="25"/>
    <n v="8"/>
    <s v="-"/>
    <n v="172"/>
    <n v="19"/>
    <n v="6"/>
    <n v="2"/>
    <n v="57"/>
    <n v="20"/>
    <n v="6"/>
    <n v="0"/>
    <n v="0"/>
  </r>
  <r>
    <x v="4"/>
    <x v="0"/>
    <x v="3"/>
    <x v="0"/>
    <x v="0"/>
    <n v="6"/>
    <n v="2"/>
    <n v="1"/>
    <s v="-"/>
    <n v="1"/>
    <s v="-"/>
    <s v="-"/>
    <s v="-"/>
    <s v="-"/>
    <s v="-"/>
    <n v="0"/>
    <n v="0"/>
    <n v="0"/>
    <n v="0"/>
    <n v="2"/>
    <n v="2"/>
    <n v="0"/>
    <n v="1"/>
    <n v="0"/>
    <n v="1"/>
    <n v="1"/>
    <n v="1"/>
    <n v="0"/>
    <n v="0"/>
    <n v="0"/>
    <n v="0"/>
    <n v="0"/>
    <n v="0"/>
    <n v="0"/>
  </r>
  <r>
    <x v="4"/>
    <x v="0"/>
    <x v="3"/>
    <x v="0"/>
    <x v="1"/>
    <n v="7"/>
    <n v="3"/>
    <n v="1"/>
    <s v="-"/>
    <n v="1"/>
    <s v="-"/>
    <s v="-"/>
    <s v="-"/>
    <s v="-"/>
    <s v="-"/>
    <n v="0"/>
    <n v="0"/>
    <n v="0"/>
    <n v="0"/>
    <n v="10"/>
    <n v="14"/>
    <n v="0"/>
    <n v="8"/>
    <n v="0"/>
    <n v="3"/>
    <n v="1"/>
    <n v="1"/>
    <n v="0"/>
    <n v="0"/>
    <n v="0"/>
    <n v="0"/>
    <n v="0"/>
    <n v="0"/>
    <n v="0"/>
  </r>
  <r>
    <x v="4"/>
    <x v="0"/>
    <x v="3"/>
    <x v="0"/>
    <x v="2"/>
    <n v="1"/>
    <n v="1"/>
    <s v="-"/>
    <s v="-"/>
    <n v="0"/>
    <s v="-"/>
    <s v="-"/>
    <s v="-"/>
    <s v="-"/>
    <s v="-"/>
    <n v="0"/>
    <n v="0"/>
    <n v="0"/>
    <n v="0"/>
    <n v="2"/>
    <n v="1"/>
    <n v="0"/>
    <n v="1"/>
    <n v="0"/>
    <n v="1"/>
    <n v="0"/>
    <n v="0"/>
    <n v="0"/>
    <n v="0"/>
    <n v="0"/>
    <n v="0"/>
    <n v="0"/>
    <n v="0"/>
    <n v="0"/>
  </r>
  <r>
    <x v="4"/>
    <x v="0"/>
    <x v="3"/>
    <x v="0"/>
    <x v="3"/>
    <n v="6"/>
    <n v="2"/>
    <n v="1"/>
    <s v="-"/>
    <n v="1"/>
    <s v="-"/>
    <s v="-"/>
    <s v="-"/>
    <s v="-"/>
    <s v="-"/>
    <n v="0"/>
    <n v="0"/>
    <n v="0"/>
    <n v="0"/>
    <n v="8"/>
    <n v="13"/>
    <n v="0"/>
    <n v="7"/>
    <n v="0"/>
    <n v="2"/>
    <n v="1"/>
    <n v="1"/>
    <n v="0"/>
    <n v="0"/>
    <n v="0"/>
    <n v="0"/>
    <n v="0"/>
    <n v="0"/>
    <n v="0"/>
  </r>
  <r>
    <x v="4"/>
    <x v="1"/>
    <x v="0"/>
    <x v="0"/>
    <x v="0"/>
    <n v="2"/>
    <n v="1"/>
    <n v="1"/>
    <s v="-"/>
    <n v="0"/>
    <s v="-"/>
    <s v="-"/>
    <s v="-"/>
    <s v="-"/>
    <s v="-"/>
    <n v="0"/>
    <n v="0"/>
    <n v="0"/>
    <n v="0"/>
    <n v="0"/>
    <n v="0"/>
    <n v="0"/>
    <n v="0"/>
    <n v="0"/>
    <n v="0"/>
    <n v="0"/>
    <n v="0"/>
    <n v="0"/>
    <n v="0"/>
    <n v="0"/>
    <n v="0"/>
    <n v="0"/>
    <n v="0"/>
    <n v="0"/>
  </r>
  <r>
    <x v="4"/>
    <x v="1"/>
    <x v="0"/>
    <x v="0"/>
    <x v="1"/>
    <n v="8"/>
    <n v="3"/>
    <n v="5"/>
    <s v="-"/>
    <n v="0"/>
    <s v="-"/>
    <s v="-"/>
    <s v="-"/>
    <s v="-"/>
    <s v="-"/>
    <n v="0"/>
    <n v="0"/>
    <n v="0"/>
    <n v="0"/>
    <n v="0"/>
    <n v="0"/>
    <n v="0"/>
    <n v="0"/>
    <n v="0"/>
    <n v="0"/>
    <n v="0"/>
    <n v="0"/>
    <n v="0"/>
    <n v="0"/>
    <n v="0"/>
    <n v="0"/>
    <n v="0"/>
    <n v="0"/>
    <n v="0"/>
  </r>
  <r>
    <x v="4"/>
    <x v="1"/>
    <x v="0"/>
    <x v="0"/>
    <x v="2"/>
    <n v="4"/>
    <n v="2"/>
    <n v="2"/>
    <s v="-"/>
    <n v="0"/>
    <s v="-"/>
    <s v="-"/>
    <s v="-"/>
    <s v="-"/>
    <s v="-"/>
    <n v="0"/>
    <n v="0"/>
    <n v="0"/>
    <n v="0"/>
    <n v="0"/>
    <n v="0"/>
    <n v="0"/>
    <n v="0"/>
    <n v="0"/>
    <n v="0"/>
    <n v="0"/>
    <n v="0"/>
    <n v="0"/>
    <n v="0"/>
    <n v="0"/>
    <n v="0"/>
    <n v="0"/>
    <n v="0"/>
    <n v="0"/>
  </r>
  <r>
    <x v="4"/>
    <x v="1"/>
    <x v="0"/>
    <x v="0"/>
    <x v="3"/>
    <n v="4"/>
    <n v="1"/>
    <n v="3"/>
    <s v="-"/>
    <n v="0"/>
    <s v="-"/>
    <s v="-"/>
    <s v="-"/>
    <s v="-"/>
    <s v="-"/>
    <n v="0"/>
    <n v="0"/>
    <n v="0"/>
    <n v="0"/>
    <n v="0"/>
    <n v="0"/>
    <n v="0"/>
    <n v="0"/>
    <n v="0"/>
    <n v="0"/>
    <n v="0"/>
    <n v="0"/>
    <n v="0"/>
    <n v="0"/>
    <n v="0"/>
    <n v="0"/>
    <n v="0"/>
    <n v="0"/>
    <n v="0"/>
  </r>
  <r>
    <x v="4"/>
    <x v="1"/>
    <x v="1"/>
    <x v="0"/>
    <x v="0"/>
    <n v="0"/>
    <n v="0"/>
    <n v="0"/>
    <s v="-"/>
    <n v="0"/>
    <s v="-"/>
    <s v="-"/>
    <s v="-"/>
    <s v="-"/>
    <s v="-"/>
    <n v="0"/>
    <n v="0"/>
    <n v="0"/>
    <n v="0"/>
    <n v="0"/>
    <n v="0"/>
    <n v="0"/>
    <n v="0"/>
    <n v="0"/>
    <n v="0"/>
    <n v="0"/>
    <n v="0"/>
    <n v="0"/>
    <n v="0"/>
    <n v="0"/>
    <n v="0"/>
    <n v="0"/>
    <n v="0"/>
    <n v="0"/>
  </r>
  <r>
    <x v="4"/>
    <x v="1"/>
    <x v="1"/>
    <x v="0"/>
    <x v="1"/>
    <n v="0"/>
    <n v="0"/>
    <n v="0"/>
    <s v="-"/>
    <n v="0"/>
    <s v="-"/>
    <s v="-"/>
    <s v="-"/>
    <s v="-"/>
    <s v="-"/>
    <n v="0"/>
    <n v="0"/>
    <n v="0"/>
    <n v="0"/>
    <n v="0"/>
    <n v="0"/>
    <n v="0"/>
    <n v="0"/>
    <n v="0"/>
    <n v="0"/>
    <n v="0"/>
    <n v="0"/>
    <n v="0"/>
    <n v="0"/>
    <n v="0"/>
    <n v="0"/>
    <n v="0"/>
    <n v="0"/>
    <n v="0"/>
  </r>
  <r>
    <x v="4"/>
    <x v="1"/>
    <x v="1"/>
    <x v="0"/>
    <x v="2"/>
    <n v="0"/>
    <n v="0"/>
    <n v="0"/>
    <s v="-"/>
    <n v="0"/>
    <s v="-"/>
    <s v="-"/>
    <s v="-"/>
    <s v="-"/>
    <s v="-"/>
    <n v="0"/>
    <n v="0"/>
    <n v="0"/>
    <n v="0"/>
    <n v="0"/>
    <n v="0"/>
    <n v="0"/>
    <n v="0"/>
    <n v="0"/>
    <n v="0"/>
    <n v="0"/>
    <n v="0"/>
    <n v="0"/>
    <n v="0"/>
    <n v="0"/>
    <n v="0"/>
    <n v="0"/>
    <n v="0"/>
    <n v="0"/>
  </r>
  <r>
    <x v="4"/>
    <x v="1"/>
    <x v="1"/>
    <x v="0"/>
    <x v="3"/>
    <n v="0"/>
    <n v="0"/>
    <n v="0"/>
    <s v="-"/>
    <n v="0"/>
    <s v="-"/>
    <s v="-"/>
    <s v="-"/>
    <s v="-"/>
    <s v="-"/>
    <n v="0"/>
    <n v="0"/>
    <n v="0"/>
    <n v="0"/>
    <n v="0"/>
    <n v="0"/>
    <n v="0"/>
    <n v="0"/>
    <n v="0"/>
    <n v="0"/>
    <n v="0"/>
    <n v="0"/>
    <n v="0"/>
    <n v="0"/>
    <n v="0"/>
    <n v="0"/>
    <n v="0"/>
    <n v="0"/>
    <n v="0"/>
  </r>
  <r>
    <x v="4"/>
    <x v="1"/>
    <x v="2"/>
    <x v="0"/>
    <x v="0"/>
    <n v="2"/>
    <n v="1"/>
    <n v="1"/>
    <s v="-"/>
    <n v="0"/>
    <s v="-"/>
    <s v="-"/>
    <s v="-"/>
    <s v="-"/>
    <s v="-"/>
    <n v="0"/>
    <n v="0"/>
    <n v="0"/>
    <n v="0"/>
    <n v="0"/>
    <n v="0"/>
    <n v="0"/>
    <n v="0"/>
    <n v="0"/>
    <n v="0"/>
    <n v="0"/>
    <n v="0"/>
    <n v="0"/>
    <n v="0"/>
    <n v="0"/>
    <n v="0"/>
    <n v="0"/>
    <n v="0"/>
    <n v="0"/>
  </r>
  <r>
    <x v="4"/>
    <x v="1"/>
    <x v="2"/>
    <x v="0"/>
    <x v="1"/>
    <n v="8"/>
    <n v="3"/>
    <n v="5"/>
    <s v="-"/>
    <n v="0"/>
    <s v="-"/>
    <s v="-"/>
    <s v="-"/>
    <s v="-"/>
    <s v="-"/>
    <n v="0"/>
    <n v="0"/>
    <n v="0"/>
    <n v="0"/>
    <n v="0"/>
    <n v="0"/>
    <n v="0"/>
    <n v="0"/>
    <n v="0"/>
    <n v="0"/>
    <n v="0"/>
    <n v="0"/>
    <n v="0"/>
    <n v="0"/>
    <n v="0"/>
    <n v="0"/>
    <n v="0"/>
    <n v="0"/>
    <n v="0"/>
  </r>
  <r>
    <x v="4"/>
    <x v="1"/>
    <x v="2"/>
    <x v="0"/>
    <x v="2"/>
    <n v="4"/>
    <n v="2"/>
    <n v="2"/>
    <s v="-"/>
    <n v="0"/>
    <s v="-"/>
    <s v="-"/>
    <s v="-"/>
    <s v="-"/>
    <s v="-"/>
    <n v="0"/>
    <n v="0"/>
    <n v="0"/>
    <n v="0"/>
    <n v="0"/>
    <n v="0"/>
    <n v="0"/>
    <n v="0"/>
    <n v="0"/>
    <n v="0"/>
    <n v="0"/>
    <n v="0"/>
    <n v="0"/>
    <n v="0"/>
    <n v="0"/>
    <n v="0"/>
    <n v="0"/>
    <n v="0"/>
    <n v="0"/>
  </r>
  <r>
    <x v="4"/>
    <x v="1"/>
    <x v="2"/>
    <x v="0"/>
    <x v="3"/>
    <n v="4"/>
    <n v="1"/>
    <n v="3"/>
    <s v="-"/>
    <n v="0"/>
    <s v="-"/>
    <s v="-"/>
    <s v="-"/>
    <s v="-"/>
    <s v="-"/>
    <n v="0"/>
    <n v="0"/>
    <n v="0"/>
    <n v="0"/>
    <n v="0"/>
    <n v="0"/>
    <n v="0"/>
    <n v="0"/>
    <n v="0"/>
    <n v="0"/>
    <n v="0"/>
    <n v="0"/>
    <n v="0"/>
    <n v="0"/>
    <n v="0"/>
    <n v="0"/>
    <n v="0"/>
    <n v="0"/>
    <n v="0"/>
  </r>
  <r>
    <x v="4"/>
    <x v="1"/>
    <x v="2"/>
    <x v="1"/>
    <x v="0"/>
    <n v="2"/>
    <n v="1"/>
    <n v="1"/>
    <s v="-"/>
    <n v="0"/>
    <s v="-"/>
    <s v="-"/>
    <s v="-"/>
    <s v="-"/>
    <s v="-"/>
    <n v="0"/>
    <n v="0"/>
    <n v="0"/>
    <n v="0"/>
    <n v="0"/>
    <n v="0"/>
    <n v="0"/>
    <n v="0"/>
    <n v="0"/>
    <n v="0"/>
    <n v="0"/>
    <n v="0"/>
    <n v="0"/>
    <n v="0"/>
    <n v="0"/>
    <n v="0"/>
    <n v="0"/>
    <n v="0"/>
    <n v="0"/>
  </r>
  <r>
    <x v="4"/>
    <x v="1"/>
    <x v="2"/>
    <x v="1"/>
    <x v="1"/>
    <n v="8"/>
    <n v="3"/>
    <n v="5"/>
    <s v="-"/>
    <n v="0"/>
    <s v="-"/>
    <s v="-"/>
    <s v="-"/>
    <s v="-"/>
    <s v="-"/>
    <n v="0"/>
    <n v="0"/>
    <n v="0"/>
    <n v="0"/>
    <n v="0"/>
    <n v="0"/>
    <n v="0"/>
    <n v="0"/>
    <n v="0"/>
    <n v="0"/>
    <n v="0"/>
    <n v="0"/>
    <n v="0"/>
    <n v="0"/>
    <n v="0"/>
    <n v="0"/>
    <n v="0"/>
    <n v="0"/>
    <n v="0"/>
  </r>
  <r>
    <x v="4"/>
    <x v="1"/>
    <x v="2"/>
    <x v="1"/>
    <x v="2"/>
    <n v="4"/>
    <n v="2"/>
    <n v="2"/>
    <s v="-"/>
    <n v="0"/>
    <s v="-"/>
    <s v="-"/>
    <s v="-"/>
    <s v="-"/>
    <s v="-"/>
    <n v="0"/>
    <n v="0"/>
    <n v="0"/>
    <n v="0"/>
    <n v="0"/>
    <n v="0"/>
    <n v="0"/>
    <n v="0"/>
    <n v="0"/>
    <n v="0"/>
    <n v="0"/>
    <n v="0"/>
    <n v="0"/>
    <n v="0"/>
    <n v="0"/>
    <n v="0"/>
    <n v="0"/>
    <n v="0"/>
    <n v="0"/>
  </r>
  <r>
    <x v="4"/>
    <x v="1"/>
    <x v="2"/>
    <x v="1"/>
    <x v="3"/>
    <n v="4"/>
    <n v="1"/>
    <n v="3"/>
    <s v="-"/>
    <n v="0"/>
    <s v="-"/>
    <s v="-"/>
    <s v="-"/>
    <s v="-"/>
    <s v="-"/>
    <n v="0"/>
    <n v="0"/>
    <n v="0"/>
    <n v="0"/>
    <n v="0"/>
    <n v="0"/>
    <n v="0"/>
    <n v="0"/>
    <n v="0"/>
    <n v="0"/>
    <n v="0"/>
    <n v="0"/>
    <n v="0"/>
    <n v="0"/>
    <n v="0"/>
    <n v="0"/>
    <n v="0"/>
    <n v="0"/>
    <n v="0"/>
  </r>
  <r>
    <x v="4"/>
    <x v="1"/>
    <x v="2"/>
    <x v="2"/>
    <x v="0"/>
    <n v="0"/>
    <n v="0"/>
    <n v="0"/>
    <s v="-"/>
    <n v="0"/>
    <s v="-"/>
    <s v="-"/>
    <s v="-"/>
    <s v="-"/>
    <s v="-"/>
    <n v="0"/>
    <n v="0"/>
    <n v="0"/>
    <n v="0"/>
    <n v="0"/>
    <n v="0"/>
    <n v="0"/>
    <n v="0"/>
    <n v="0"/>
    <n v="0"/>
    <n v="0"/>
    <n v="0"/>
    <n v="0"/>
    <n v="0"/>
    <n v="0"/>
    <n v="0"/>
    <n v="0"/>
    <n v="0"/>
    <n v="0"/>
  </r>
  <r>
    <x v="4"/>
    <x v="1"/>
    <x v="2"/>
    <x v="2"/>
    <x v="1"/>
    <n v="0"/>
    <n v="0"/>
    <n v="0"/>
    <s v="-"/>
    <n v="0"/>
    <s v="-"/>
    <s v="-"/>
    <s v="-"/>
    <s v="-"/>
    <s v="-"/>
    <n v="0"/>
    <n v="0"/>
    <n v="0"/>
    <n v="0"/>
    <n v="0"/>
    <n v="0"/>
    <n v="0"/>
    <n v="0"/>
    <n v="0"/>
    <n v="0"/>
    <n v="0"/>
    <n v="0"/>
    <n v="0"/>
    <n v="0"/>
    <n v="0"/>
    <n v="0"/>
    <n v="0"/>
    <n v="0"/>
    <n v="0"/>
  </r>
  <r>
    <x v="4"/>
    <x v="1"/>
    <x v="2"/>
    <x v="2"/>
    <x v="2"/>
    <n v="0"/>
    <n v="0"/>
    <n v="0"/>
    <s v="-"/>
    <n v="0"/>
    <s v="-"/>
    <s v="-"/>
    <s v="-"/>
    <s v="-"/>
    <s v="-"/>
    <n v="0"/>
    <n v="0"/>
    <n v="0"/>
    <n v="0"/>
    <n v="0"/>
    <n v="0"/>
    <n v="0"/>
    <n v="0"/>
    <n v="0"/>
    <n v="0"/>
    <n v="0"/>
    <n v="0"/>
    <n v="0"/>
    <n v="0"/>
    <n v="0"/>
    <n v="0"/>
    <n v="0"/>
    <n v="0"/>
    <n v="0"/>
  </r>
  <r>
    <x v="4"/>
    <x v="1"/>
    <x v="2"/>
    <x v="2"/>
    <x v="3"/>
    <n v="0"/>
    <n v="0"/>
    <n v="0"/>
    <s v="-"/>
    <n v="0"/>
    <s v="-"/>
    <s v="-"/>
    <s v="-"/>
    <s v="-"/>
    <s v="-"/>
    <n v="0"/>
    <n v="0"/>
    <n v="0"/>
    <n v="0"/>
    <n v="0"/>
    <n v="0"/>
    <n v="0"/>
    <n v="0"/>
    <n v="0"/>
    <n v="0"/>
    <n v="0"/>
    <n v="0"/>
    <n v="0"/>
    <n v="0"/>
    <n v="0"/>
    <n v="0"/>
    <n v="0"/>
    <n v="0"/>
    <n v="0"/>
  </r>
  <r>
    <x v="4"/>
    <x v="1"/>
    <x v="3"/>
    <x v="0"/>
    <x v="0"/>
    <n v="0"/>
    <n v="0"/>
    <n v="0"/>
    <s v="-"/>
    <n v="0"/>
    <s v="-"/>
    <s v="-"/>
    <s v="-"/>
    <s v="-"/>
    <s v="-"/>
    <n v="0"/>
    <n v="0"/>
    <n v="0"/>
    <n v="0"/>
    <n v="0"/>
    <n v="0"/>
    <n v="0"/>
    <n v="0"/>
    <n v="0"/>
    <n v="0"/>
    <n v="0"/>
    <n v="0"/>
    <n v="0"/>
    <n v="0"/>
    <n v="0"/>
    <n v="0"/>
    <n v="0"/>
    <n v="0"/>
    <n v="0"/>
  </r>
  <r>
    <x v="4"/>
    <x v="1"/>
    <x v="3"/>
    <x v="0"/>
    <x v="1"/>
    <n v="0"/>
    <n v="0"/>
    <n v="0"/>
    <s v="-"/>
    <n v="0"/>
    <s v="-"/>
    <s v="-"/>
    <s v="-"/>
    <s v="-"/>
    <s v="-"/>
    <n v="0"/>
    <n v="0"/>
    <n v="0"/>
    <n v="0"/>
    <n v="0"/>
    <n v="0"/>
    <n v="0"/>
    <n v="0"/>
    <n v="0"/>
    <n v="0"/>
    <n v="0"/>
    <n v="0"/>
    <n v="0"/>
    <n v="0"/>
    <n v="0"/>
    <n v="0"/>
    <n v="0"/>
    <n v="0"/>
    <n v="0"/>
  </r>
  <r>
    <x v="4"/>
    <x v="1"/>
    <x v="3"/>
    <x v="0"/>
    <x v="2"/>
    <n v="0"/>
    <n v="0"/>
    <n v="0"/>
    <s v="-"/>
    <n v="0"/>
    <s v="-"/>
    <s v="-"/>
    <s v="-"/>
    <s v="-"/>
    <s v="-"/>
    <n v="0"/>
    <n v="0"/>
    <n v="0"/>
    <n v="0"/>
    <n v="0"/>
    <n v="0"/>
    <n v="0"/>
    <n v="0"/>
    <n v="0"/>
    <n v="0"/>
    <n v="0"/>
    <n v="0"/>
    <n v="0"/>
    <n v="0"/>
    <n v="0"/>
    <n v="0"/>
    <n v="0"/>
    <n v="0"/>
    <n v="0"/>
  </r>
  <r>
    <x v="4"/>
    <x v="1"/>
    <x v="3"/>
    <x v="0"/>
    <x v="3"/>
    <n v="0"/>
    <n v="0"/>
    <n v="0"/>
    <s v="-"/>
    <n v="0"/>
    <s v="-"/>
    <s v="-"/>
    <s v="-"/>
    <s v="-"/>
    <s v="-"/>
    <n v="0"/>
    <n v="0"/>
    <n v="0"/>
    <n v="0"/>
    <n v="0"/>
    <n v="0"/>
    <n v="0"/>
    <n v="0"/>
    <n v="0"/>
    <n v="0"/>
    <n v="0"/>
    <n v="0"/>
    <n v="0"/>
    <n v="0"/>
    <n v="0"/>
    <n v="0"/>
    <n v="0"/>
    <n v="0"/>
    <n v="0"/>
  </r>
  <r>
    <x v="4"/>
    <x v="2"/>
    <x v="0"/>
    <x v="0"/>
    <x v="0"/>
    <n v="0"/>
    <n v="0"/>
    <n v="0"/>
    <s v="-"/>
    <n v="0"/>
    <s v="-"/>
    <s v="-"/>
    <s v="-"/>
    <s v="-"/>
    <s v="-"/>
    <n v="0"/>
    <n v="0"/>
    <n v="0"/>
    <n v="0"/>
    <n v="0"/>
    <n v="0"/>
    <n v="0"/>
    <n v="0"/>
    <n v="0"/>
    <n v="0"/>
    <n v="0"/>
    <n v="0"/>
    <n v="0"/>
    <n v="0"/>
    <n v="0"/>
    <n v="0"/>
    <n v="0"/>
    <n v="0"/>
    <n v="0"/>
  </r>
  <r>
    <x v="4"/>
    <x v="2"/>
    <x v="0"/>
    <x v="0"/>
    <x v="1"/>
    <n v="0"/>
    <n v="0"/>
    <n v="0"/>
    <s v="-"/>
    <n v="0"/>
    <s v="-"/>
    <s v="-"/>
    <s v="-"/>
    <s v="-"/>
    <s v="-"/>
    <n v="0"/>
    <n v="0"/>
    <n v="0"/>
    <n v="0"/>
    <n v="0"/>
    <n v="0"/>
    <n v="0"/>
    <n v="0"/>
    <n v="0"/>
    <n v="0"/>
    <n v="0"/>
    <n v="0"/>
    <n v="0"/>
    <n v="0"/>
    <n v="0"/>
    <n v="0"/>
    <n v="0"/>
    <n v="0"/>
    <n v="0"/>
  </r>
  <r>
    <x v="4"/>
    <x v="2"/>
    <x v="0"/>
    <x v="0"/>
    <x v="2"/>
    <n v="0"/>
    <n v="0"/>
    <n v="0"/>
    <s v="-"/>
    <n v="0"/>
    <s v="-"/>
    <s v="-"/>
    <s v="-"/>
    <s v="-"/>
    <s v="-"/>
    <n v="0"/>
    <n v="0"/>
    <n v="0"/>
    <n v="0"/>
    <n v="0"/>
    <n v="0"/>
    <n v="0"/>
    <n v="0"/>
    <n v="0"/>
    <n v="0"/>
    <n v="0"/>
    <n v="0"/>
    <n v="0"/>
    <n v="0"/>
    <n v="0"/>
    <n v="0"/>
    <n v="0"/>
    <n v="0"/>
    <n v="0"/>
  </r>
  <r>
    <x v="4"/>
    <x v="2"/>
    <x v="0"/>
    <x v="0"/>
    <x v="3"/>
    <n v="0"/>
    <n v="0"/>
    <n v="0"/>
    <s v="-"/>
    <n v="0"/>
    <s v="-"/>
    <s v="-"/>
    <s v="-"/>
    <s v="-"/>
    <s v="-"/>
    <n v="0"/>
    <n v="0"/>
    <n v="0"/>
    <n v="0"/>
    <n v="0"/>
    <n v="0"/>
    <n v="0"/>
    <n v="0"/>
    <n v="0"/>
    <n v="0"/>
    <n v="0"/>
    <n v="0"/>
    <n v="0"/>
    <n v="0"/>
    <n v="0"/>
    <n v="0"/>
    <n v="0"/>
    <n v="0"/>
    <n v="0"/>
  </r>
  <r>
    <x v="4"/>
    <x v="2"/>
    <x v="1"/>
    <x v="0"/>
    <x v="0"/>
    <n v="0"/>
    <n v="0"/>
    <n v="0"/>
    <s v="-"/>
    <n v="0"/>
    <s v="-"/>
    <s v="-"/>
    <s v="-"/>
    <s v="-"/>
    <s v="-"/>
    <n v="0"/>
    <n v="0"/>
    <n v="0"/>
    <n v="0"/>
    <n v="0"/>
    <n v="0"/>
    <n v="0"/>
    <n v="0"/>
    <n v="0"/>
    <n v="0"/>
    <n v="0"/>
    <n v="0"/>
    <n v="0"/>
    <n v="0"/>
    <n v="0"/>
    <n v="0"/>
    <n v="0"/>
    <n v="0"/>
    <n v="0"/>
  </r>
  <r>
    <x v="4"/>
    <x v="2"/>
    <x v="1"/>
    <x v="0"/>
    <x v="1"/>
    <n v="0"/>
    <n v="0"/>
    <n v="0"/>
    <s v="-"/>
    <n v="0"/>
    <s v="-"/>
    <s v="-"/>
    <s v="-"/>
    <s v="-"/>
    <s v="-"/>
    <n v="0"/>
    <n v="0"/>
    <n v="0"/>
    <n v="0"/>
    <n v="0"/>
    <n v="0"/>
    <n v="0"/>
    <n v="0"/>
    <n v="0"/>
    <n v="0"/>
    <n v="0"/>
    <n v="0"/>
    <n v="0"/>
    <n v="0"/>
    <n v="0"/>
    <n v="0"/>
    <n v="0"/>
    <n v="0"/>
    <n v="0"/>
  </r>
  <r>
    <x v="4"/>
    <x v="2"/>
    <x v="1"/>
    <x v="0"/>
    <x v="2"/>
    <n v="0"/>
    <n v="0"/>
    <n v="0"/>
    <s v="-"/>
    <n v="0"/>
    <s v="-"/>
    <s v="-"/>
    <s v="-"/>
    <s v="-"/>
    <s v="-"/>
    <n v="0"/>
    <n v="0"/>
    <n v="0"/>
    <n v="0"/>
    <n v="0"/>
    <n v="0"/>
    <n v="0"/>
    <n v="0"/>
    <n v="0"/>
    <n v="0"/>
    <n v="0"/>
    <n v="0"/>
    <n v="0"/>
    <n v="0"/>
    <n v="0"/>
    <n v="0"/>
    <n v="0"/>
    <n v="0"/>
    <n v="0"/>
  </r>
  <r>
    <x v="4"/>
    <x v="2"/>
    <x v="1"/>
    <x v="0"/>
    <x v="3"/>
    <n v="0"/>
    <n v="0"/>
    <n v="0"/>
    <s v="-"/>
    <n v="0"/>
    <s v="-"/>
    <s v="-"/>
    <s v="-"/>
    <s v="-"/>
    <s v="-"/>
    <n v="0"/>
    <n v="0"/>
    <n v="0"/>
    <n v="0"/>
    <n v="0"/>
    <n v="0"/>
    <n v="0"/>
    <n v="0"/>
    <n v="0"/>
    <n v="0"/>
    <n v="0"/>
    <n v="0"/>
    <n v="0"/>
    <n v="0"/>
    <n v="0"/>
    <n v="0"/>
    <n v="0"/>
    <n v="0"/>
    <n v="0"/>
  </r>
  <r>
    <x v="4"/>
    <x v="2"/>
    <x v="2"/>
    <x v="0"/>
    <x v="0"/>
    <n v="0"/>
    <n v="0"/>
    <n v="0"/>
    <s v="-"/>
    <n v="0"/>
    <s v="-"/>
    <s v="-"/>
    <s v="-"/>
    <s v="-"/>
    <s v="-"/>
    <n v="0"/>
    <n v="0"/>
    <n v="0"/>
    <n v="0"/>
    <n v="0"/>
    <n v="0"/>
    <n v="0"/>
    <n v="0"/>
    <n v="0"/>
    <n v="0"/>
    <n v="0"/>
    <n v="0"/>
    <n v="0"/>
    <n v="0"/>
    <n v="0"/>
    <n v="0"/>
    <n v="0"/>
    <n v="0"/>
    <n v="0"/>
  </r>
  <r>
    <x v="4"/>
    <x v="2"/>
    <x v="2"/>
    <x v="0"/>
    <x v="1"/>
    <n v="0"/>
    <n v="0"/>
    <n v="0"/>
    <s v="-"/>
    <n v="0"/>
    <s v="-"/>
    <s v="-"/>
    <s v="-"/>
    <s v="-"/>
    <s v="-"/>
    <n v="0"/>
    <n v="0"/>
    <n v="0"/>
    <n v="0"/>
    <n v="0"/>
    <n v="0"/>
    <n v="0"/>
    <n v="0"/>
    <n v="0"/>
    <n v="0"/>
    <n v="0"/>
    <n v="0"/>
    <n v="0"/>
    <n v="0"/>
    <n v="0"/>
    <n v="0"/>
    <n v="0"/>
    <n v="0"/>
    <n v="0"/>
  </r>
  <r>
    <x v="4"/>
    <x v="2"/>
    <x v="2"/>
    <x v="0"/>
    <x v="2"/>
    <n v="0"/>
    <n v="0"/>
    <n v="0"/>
    <s v="-"/>
    <n v="0"/>
    <s v="-"/>
    <s v="-"/>
    <s v="-"/>
    <s v="-"/>
    <s v="-"/>
    <n v="0"/>
    <n v="0"/>
    <n v="0"/>
    <n v="0"/>
    <n v="0"/>
    <n v="0"/>
    <n v="0"/>
    <n v="0"/>
    <n v="0"/>
    <n v="0"/>
    <n v="0"/>
    <n v="0"/>
    <n v="0"/>
    <n v="0"/>
    <n v="0"/>
    <n v="0"/>
    <n v="0"/>
    <n v="0"/>
    <n v="0"/>
  </r>
  <r>
    <x v="4"/>
    <x v="2"/>
    <x v="2"/>
    <x v="0"/>
    <x v="3"/>
    <n v="0"/>
    <n v="0"/>
    <n v="0"/>
    <s v="-"/>
    <n v="0"/>
    <s v="-"/>
    <s v="-"/>
    <s v="-"/>
    <s v="-"/>
    <s v="-"/>
    <n v="0"/>
    <n v="0"/>
    <n v="0"/>
    <n v="0"/>
    <n v="0"/>
    <n v="0"/>
    <n v="0"/>
    <n v="0"/>
    <n v="0"/>
    <n v="0"/>
    <n v="0"/>
    <n v="0"/>
    <n v="0"/>
    <n v="0"/>
    <n v="0"/>
    <n v="0"/>
    <n v="0"/>
    <n v="0"/>
    <n v="0"/>
  </r>
  <r>
    <x v="4"/>
    <x v="2"/>
    <x v="2"/>
    <x v="1"/>
    <x v="0"/>
    <n v="0"/>
    <n v="0"/>
    <n v="0"/>
    <s v="-"/>
    <n v="0"/>
    <s v="-"/>
    <s v="-"/>
    <s v="-"/>
    <s v="-"/>
    <s v="-"/>
    <n v="0"/>
    <n v="0"/>
    <n v="0"/>
    <n v="0"/>
    <n v="0"/>
    <n v="0"/>
    <n v="0"/>
    <n v="0"/>
    <n v="0"/>
    <n v="0"/>
    <n v="0"/>
    <n v="0"/>
    <n v="0"/>
    <n v="0"/>
    <n v="0"/>
    <n v="0"/>
    <n v="0"/>
    <n v="0"/>
    <n v="0"/>
  </r>
  <r>
    <x v="4"/>
    <x v="2"/>
    <x v="2"/>
    <x v="1"/>
    <x v="1"/>
    <n v="0"/>
    <n v="0"/>
    <n v="0"/>
    <s v="-"/>
    <n v="0"/>
    <s v="-"/>
    <s v="-"/>
    <s v="-"/>
    <s v="-"/>
    <s v="-"/>
    <n v="0"/>
    <n v="0"/>
    <n v="0"/>
    <n v="0"/>
    <n v="0"/>
    <n v="0"/>
    <n v="0"/>
    <n v="0"/>
    <n v="0"/>
    <n v="0"/>
    <n v="0"/>
    <n v="0"/>
    <n v="0"/>
    <n v="0"/>
    <n v="0"/>
    <n v="0"/>
    <n v="0"/>
    <n v="0"/>
    <n v="0"/>
  </r>
  <r>
    <x v="4"/>
    <x v="2"/>
    <x v="2"/>
    <x v="1"/>
    <x v="2"/>
    <n v="0"/>
    <n v="0"/>
    <n v="0"/>
    <s v="-"/>
    <n v="0"/>
    <s v="-"/>
    <s v="-"/>
    <s v="-"/>
    <s v="-"/>
    <s v="-"/>
    <n v="0"/>
    <n v="0"/>
    <n v="0"/>
    <n v="0"/>
    <n v="0"/>
    <n v="0"/>
    <n v="0"/>
    <n v="0"/>
    <n v="0"/>
    <n v="0"/>
    <n v="0"/>
    <n v="0"/>
    <n v="0"/>
    <n v="0"/>
    <n v="0"/>
    <n v="0"/>
    <n v="0"/>
    <n v="0"/>
    <n v="0"/>
  </r>
  <r>
    <x v="4"/>
    <x v="2"/>
    <x v="2"/>
    <x v="1"/>
    <x v="3"/>
    <n v="0"/>
    <n v="0"/>
    <n v="0"/>
    <s v="-"/>
    <n v="0"/>
    <s v="-"/>
    <s v="-"/>
    <s v="-"/>
    <s v="-"/>
    <s v="-"/>
    <n v="0"/>
    <n v="0"/>
    <n v="0"/>
    <n v="0"/>
    <n v="0"/>
    <n v="0"/>
    <n v="0"/>
    <n v="0"/>
    <n v="0"/>
    <n v="0"/>
    <n v="0"/>
    <n v="0"/>
    <n v="0"/>
    <n v="0"/>
    <n v="0"/>
    <n v="0"/>
    <n v="0"/>
    <n v="0"/>
    <n v="0"/>
  </r>
  <r>
    <x v="4"/>
    <x v="2"/>
    <x v="2"/>
    <x v="2"/>
    <x v="0"/>
    <n v="0"/>
    <n v="0"/>
    <n v="0"/>
    <s v="-"/>
    <n v="0"/>
    <s v="-"/>
    <s v="-"/>
    <s v="-"/>
    <s v="-"/>
    <s v="-"/>
    <n v="0"/>
    <n v="0"/>
    <n v="0"/>
    <n v="0"/>
    <n v="0"/>
    <n v="0"/>
    <n v="0"/>
    <n v="0"/>
    <n v="0"/>
    <n v="0"/>
    <n v="0"/>
    <n v="0"/>
    <n v="0"/>
    <n v="0"/>
    <n v="0"/>
    <n v="0"/>
    <n v="0"/>
    <n v="0"/>
    <n v="0"/>
  </r>
  <r>
    <x v="4"/>
    <x v="2"/>
    <x v="2"/>
    <x v="2"/>
    <x v="1"/>
    <n v="0"/>
    <n v="0"/>
    <n v="0"/>
    <s v="-"/>
    <n v="0"/>
    <s v="-"/>
    <s v="-"/>
    <s v="-"/>
    <s v="-"/>
    <s v="-"/>
    <n v="0"/>
    <n v="0"/>
    <n v="0"/>
    <n v="0"/>
    <n v="0"/>
    <n v="0"/>
    <n v="0"/>
    <n v="0"/>
    <n v="0"/>
    <n v="0"/>
    <n v="0"/>
    <n v="0"/>
    <n v="0"/>
    <n v="0"/>
    <n v="0"/>
    <n v="0"/>
    <n v="0"/>
    <n v="0"/>
    <n v="0"/>
  </r>
  <r>
    <x v="4"/>
    <x v="2"/>
    <x v="2"/>
    <x v="2"/>
    <x v="2"/>
    <n v="0"/>
    <n v="0"/>
    <n v="0"/>
    <s v="-"/>
    <n v="0"/>
    <s v="-"/>
    <s v="-"/>
    <s v="-"/>
    <s v="-"/>
    <s v="-"/>
    <n v="0"/>
    <n v="0"/>
    <n v="0"/>
    <n v="0"/>
    <n v="0"/>
    <n v="0"/>
    <n v="0"/>
    <n v="0"/>
    <n v="0"/>
    <n v="0"/>
    <n v="0"/>
    <n v="0"/>
    <n v="0"/>
    <n v="0"/>
    <n v="0"/>
    <n v="0"/>
    <n v="0"/>
    <n v="0"/>
    <n v="0"/>
  </r>
  <r>
    <x v="4"/>
    <x v="2"/>
    <x v="2"/>
    <x v="2"/>
    <x v="3"/>
    <n v="0"/>
    <n v="0"/>
    <n v="0"/>
    <s v="-"/>
    <n v="0"/>
    <s v="-"/>
    <s v="-"/>
    <s v="-"/>
    <s v="-"/>
    <s v="-"/>
    <n v="0"/>
    <n v="0"/>
    <n v="0"/>
    <n v="0"/>
    <n v="0"/>
    <n v="0"/>
    <n v="0"/>
    <n v="0"/>
    <n v="0"/>
    <n v="0"/>
    <n v="0"/>
    <n v="0"/>
    <n v="0"/>
    <n v="0"/>
    <n v="0"/>
    <n v="0"/>
    <n v="0"/>
    <n v="0"/>
    <n v="0"/>
  </r>
  <r>
    <x v="4"/>
    <x v="2"/>
    <x v="3"/>
    <x v="0"/>
    <x v="0"/>
    <n v="0"/>
    <n v="0"/>
    <n v="0"/>
    <s v="-"/>
    <n v="0"/>
    <s v="-"/>
    <s v="-"/>
    <s v="-"/>
    <s v="-"/>
    <s v="-"/>
    <n v="0"/>
    <n v="0"/>
    <n v="0"/>
    <n v="0"/>
    <n v="0"/>
    <n v="0"/>
    <n v="0"/>
    <n v="0"/>
    <n v="0"/>
    <n v="0"/>
    <n v="0"/>
    <n v="0"/>
    <n v="0"/>
    <n v="0"/>
    <n v="0"/>
    <n v="0"/>
    <n v="0"/>
    <n v="0"/>
    <n v="0"/>
  </r>
  <r>
    <x v="4"/>
    <x v="2"/>
    <x v="3"/>
    <x v="0"/>
    <x v="1"/>
    <n v="0"/>
    <n v="0"/>
    <n v="0"/>
    <s v="-"/>
    <n v="0"/>
    <s v="-"/>
    <s v="-"/>
    <s v="-"/>
    <s v="-"/>
    <s v="-"/>
    <n v="0"/>
    <n v="0"/>
    <n v="0"/>
    <n v="0"/>
    <n v="0"/>
    <n v="0"/>
    <n v="0"/>
    <n v="0"/>
    <n v="0"/>
    <n v="0"/>
    <n v="0"/>
    <n v="0"/>
    <n v="0"/>
    <n v="0"/>
    <n v="0"/>
    <n v="0"/>
    <n v="0"/>
    <n v="0"/>
    <n v="0"/>
  </r>
  <r>
    <x v="4"/>
    <x v="2"/>
    <x v="3"/>
    <x v="0"/>
    <x v="2"/>
    <n v="0"/>
    <n v="0"/>
    <n v="0"/>
    <s v="-"/>
    <n v="0"/>
    <s v="-"/>
    <s v="-"/>
    <s v="-"/>
    <s v="-"/>
    <s v="-"/>
    <n v="0"/>
    <n v="0"/>
    <n v="0"/>
    <n v="0"/>
    <n v="0"/>
    <n v="0"/>
    <n v="0"/>
    <n v="0"/>
    <n v="0"/>
    <n v="0"/>
    <n v="0"/>
    <n v="0"/>
    <n v="0"/>
    <n v="0"/>
    <n v="0"/>
    <n v="0"/>
    <n v="0"/>
    <n v="0"/>
    <n v="0"/>
  </r>
  <r>
    <x v="4"/>
    <x v="2"/>
    <x v="3"/>
    <x v="0"/>
    <x v="3"/>
    <n v="0"/>
    <n v="0"/>
    <n v="0"/>
    <s v="-"/>
    <n v="0"/>
    <s v="-"/>
    <s v="-"/>
    <s v="-"/>
    <s v="-"/>
    <s v="-"/>
    <n v="0"/>
    <n v="0"/>
    <n v="0"/>
    <n v="0"/>
    <n v="0"/>
    <n v="0"/>
    <n v="0"/>
    <n v="0"/>
    <n v="0"/>
    <n v="0"/>
    <n v="0"/>
    <n v="0"/>
    <n v="0"/>
    <n v="0"/>
    <n v="0"/>
    <n v="0"/>
    <n v="0"/>
    <n v="0"/>
    <n v="0"/>
  </r>
  <r>
    <x v="4"/>
    <x v="3"/>
    <x v="0"/>
    <x v="0"/>
    <x v="0"/>
    <n v="0"/>
    <n v="0"/>
    <n v="0"/>
    <s v="-"/>
    <n v="0"/>
    <s v="-"/>
    <s v="-"/>
    <s v="-"/>
    <s v="-"/>
    <s v="-"/>
    <n v="0"/>
    <n v="0"/>
    <n v="0"/>
    <n v="0"/>
    <n v="0"/>
    <n v="0"/>
    <n v="0"/>
    <n v="0"/>
    <n v="0"/>
    <n v="0"/>
    <n v="0"/>
    <n v="0"/>
    <n v="0"/>
    <n v="0"/>
    <n v="0"/>
    <n v="0"/>
    <n v="0"/>
    <n v="0"/>
    <n v="0"/>
  </r>
  <r>
    <x v="4"/>
    <x v="3"/>
    <x v="0"/>
    <x v="0"/>
    <x v="1"/>
    <n v="0"/>
    <n v="0"/>
    <n v="0"/>
    <s v="-"/>
    <n v="0"/>
    <s v="-"/>
    <s v="-"/>
    <s v="-"/>
    <s v="-"/>
    <s v="-"/>
    <n v="0"/>
    <n v="0"/>
    <n v="0"/>
    <n v="0"/>
    <n v="0"/>
    <n v="0"/>
    <n v="0"/>
    <n v="0"/>
    <n v="0"/>
    <n v="0"/>
    <n v="0"/>
    <n v="0"/>
    <n v="0"/>
    <n v="0"/>
    <n v="0"/>
    <n v="0"/>
    <n v="0"/>
    <n v="0"/>
    <n v="0"/>
  </r>
  <r>
    <x v="4"/>
    <x v="3"/>
    <x v="0"/>
    <x v="0"/>
    <x v="2"/>
    <n v="0"/>
    <n v="0"/>
    <n v="0"/>
    <s v="-"/>
    <n v="0"/>
    <s v="-"/>
    <s v="-"/>
    <s v="-"/>
    <s v="-"/>
    <s v="-"/>
    <n v="0"/>
    <n v="0"/>
    <n v="0"/>
    <n v="0"/>
    <n v="0"/>
    <n v="0"/>
    <n v="0"/>
    <n v="0"/>
    <n v="0"/>
    <n v="0"/>
    <n v="0"/>
    <n v="0"/>
    <n v="0"/>
    <n v="0"/>
    <n v="0"/>
    <n v="0"/>
    <n v="0"/>
    <n v="0"/>
    <n v="0"/>
  </r>
  <r>
    <x v="4"/>
    <x v="3"/>
    <x v="0"/>
    <x v="0"/>
    <x v="3"/>
    <n v="0"/>
    <n v="0"/>
    <n v="0"/>
    <s v="-"/>
    <n v="0"/>
    <s v="-"/>
    <s v="-"/>
    <s v="-"/>
    <s v="-"/>
    <s v="-"/>
    <n v="0"/>
    <n v="0"/>
    <n v="0"/>
    <n v="0"/>
    <n v="0"/>
    <n v="0"/>
    <n v="0"/>
    <n v="0"/>
    <n v="0"/>
    <n v="0"/>
    <n v="0"/>
    <n v="0"/>
    <n v="0"/>
    <n v="0"/>
    <n v="0"/>
    <n v="0"/>
    <n v="0"/>
    <n v="0"/>
    <n v="0"/>
  </r>
  <r>
    <x v="4"/>
    <x v="3"/>
    <x v="1"/>
    <x v="0"/>
    <x v="0"/>
    <n v="0"/>
    <n v="0"/>
    <n v="0"/>
    <s v="-"/>
    <n v="0"/>
    <s v="-"/>
    <s v="-"/>
    <s v="-"/>
    <s v="-"/>
    <s v="-"/>
    <n v="0"/>
    <n v="0"/>
    <n v="0"/>
    <n v="0"/>
    <n v="0"/>
    <n v="0"/>
    <n v="0"/>
    <n v="0"/>
    <n v="0"/>
    <n v="0"/>
    <n v="0"/>
    <n v="0"/>
    <n v="0"/>
    <n v="0"/>
    <n v="0"/>
    <n v="0"/>
    <n v="0"/>
    <n v="0"/>
    <n v="0"/>
  </r>
  <r>
    <x v="4"/>
    <x v="3"/>
    <x v="1"/>
    <x v="0"/>
    <x v="1"/>
    <n v="0"/>
    <n v="0"/>
    <n v="0"/>
    <s v="-"/>
    <n v="0"/>
    <s v="-"/>
    <s v="-"/>
    <s v="-"/>
    <s v="-"/>
    <s v="-"/>
    <n v="0"/>
    <n v="0"/>
    <n v="0"/>
    <n v="0"/>
    <n v="0"/>
    <n v="0"/>
    <n v="0"/>
    <n v="0"/>
    <n v="0"/>
    <n v="0"/>
    <n v="0"/>
    <n v="0"/>
    <n v="0"/>
    <n v="0"/>
    <n v="0"/>
    <n v="0"/>
    <n v="0"/>
    <n v="0"/>
    <n v="0"/>
  </r>
  <r>
    <x v="4"/>
    <x v="3"/>
    <x v="1"/>
    <x v="0"/>
    <x v="2"/>
    <n v="0"/>
    <n v="0"/>
    <n v="0"/>
    <s v="-"/>
    <n v="0"/>
    <s v="-"/>
    <s v="-"/>
    <s v="-"/>
    <s v="-"/>
    <s v="-"/>
    <n v="0"/>
    <n v="0"/>
    <n v="0"/>
    <n v="0"/>
    <n v="0"/>
    <n v="0"/>
    <n v="0"/>
    <n v="0"/>
    <n v="0"/>
    <n v="0"/>
    <n v="0"/>
    <n v="0"/>
    <n v="0"/>
    <n v="0"/>
    <n v="0"/>
    <n v="0"/>
    <n v="0"/>
    <n v="0"/>
    <n v="0"/>
  </r>
  <r>
    <x v="4"/>
    <x v="3"/>
    <x v="1"/>
    <x v="0"/>
    <x v="3"/>
    <n v="0"/>
    <n v="0"/>
    <n v="0"/>
    <s v="-"/>
    <n v="0"/>
    <s v="-"/>
    <s v="-"/>
    <s v="-"/>
    <s v="-"/>
    <s v="-"/>
    <n v="0"/>
    <n v="0"/>
    <n v="0"/>
    <n v="0"/>
    <n v="0"/>
    <n v="0"/>
    <n v="0"/>
    <n v="0"/>
    <n v="0"/>
    <n v="0"/>
    <n v="0"/>
    <n v="0"/>
    <n v="0"/>
    <n v="0"/>
    <n v="0"/>
    <n v="0"/>
    <n v="0"/>
    <n v="0"/>
    <n v="0"/>
  </r>
  <r>
    <x v="4"/>
    <x v="3"/>
    <x v="2"/>
    <x v="0"/>
    <x v="0"/>
    <n v="0"/>
    <n v="0"/>
    <n v="0"/>
    <s v="-"/>
    <n v="0"/>
    <s v="-"/>
    <s v="-"/>
    <s v="-"/>
    <s v="-"/>
    <s v="-"/>
    <n v="0"/>
    <n v="0"/>
    <n v="0"/>
    <n v="0"/>
    <n v="0"/>
    <n v="0"/>
    <n v="0"/>
    <n v="0"/>
    <n v="0"/>
    <n v="0"/>
    <n v="0"/>
    <n v="0"/>
    <n v="0"/>
    <n v="0"/>
    <n v="0"/>
    <n v="0"/>
    <n v="0"/>
    <n v="0"/>
    <n v="0"/>
  </r>
  <r>
    <x v="4"/>
    <x v="3"/>
    <x v="2"/>
    <x v="0"/>
    <x v="1"/>
    <n v="0"/>
    <n v="0"/>
    <n v="0"/>
    <s v="-"/>
    <n v="0"/>
    <s v="-"/>
    <s v="-"/>
    <s v="-"/>
    <s v="-"/>
    <s v="-"/>
    <n v="0"/>
    <n v="0"/>
    <n v="0"/>
    <n v="0"/>
    <n v="0"/>
    <n v="0"/>
    <n v="0"/>
    <n v="0"/>
    <n v="0"/>
    <n v="0"/>
    <n v="0"/>
    <n v="0"/>
    <n v="0"/>
    <n v="0"/>
    <n v="0"/>
    <n v="0"/>
    <n v="0"/>
    <n v="0"/>
    <n v="0"/>
  </r>
  <r>
    <x v="4"/>
    <x v="3"/>
    <x v="2"/>
    <x v="0"/>
    <x v="2"/>
    <n v="0"/>
    <n v="0"/>
    <n v="0"/>
    <s v="-"/>
    <n v="0"/>
    <s v="-"/>
    <s v="-"/>
    <s v="-"/>
    <s v="-"/>
    <s v="-"/>
    <n v="0"/>
    <n v="0"/>
    <n v="0"/>
    <n v="0"/>
    <n v="0"/>
    <n v="0"/>
    <n v="0"/>
    <n v="0"/>
    <n v="0"/>
    <n v="0"/>
    <n v="0"/>
    <n v="0"/>
    <n v="0"/>
    <n v="0"/>
    <n v="0"/>
    <n v="0"/>
    <n v="0"/>
    <n v="0"/>
    <n v="0"/>
  </r>
  <r>
    <x v="4"/>
    <x v="3"/>
    <x v="2"/>
    <x v="0"/>
    <x v="3"/>
    <n v="0"/>
    <n v="0"/>
    <n v="0"/>
    <s v="-"/>
    <n v="0"/>
    <s v="-"/>
    <s v="-"/>
    <s v="-"/>
    <s v="-"/>
    <s v="-"/>
    <n v="0"/>
    <n v="0"/>
    <n v="0"/>
    <n v="0"/>
    <n v="0"/>
    <n v="0"/>
    <n v="0"/>
    <n v="0"/>
    <n v="0"/>
    <n v="0"/>
    <n v="0"/>
    <n v="0"/>
    <n v="0"/>
    <n v="0"/>
    <n v="0"/>
    <n v="0"/>
    <n v="0"/>
    <n v="0"/>
    <n v="0"/>
  </r>
  <r>
    <x v="4"/>
    <x v="3"/>
    <x v="2"/>
    <x v="1"/>
    <x v="0"/>
    <n v="0"/>
    <n v="0"/>
    <n v="0"/>
    <s v="-"/>
    <n v="0"/>
    <s v="-"/>
    <s v="-"/>
    <s v="-"/>
    <s v="-"/>
    <s v="-"/>
    <n v="0"/>
    <n v="0"/>
    <n v="0"/>
    <n v="0"/>
    <n v="0"/>
    <n v="0"/>
    <n v="0"/>
    <n v="0"/>
    <n v="0"/>
    <n v="0"/>
    <n v="0"/>
    <n v="0"/>
    <n v="0"/>
    <n v="0"/>
    <n v="0"/>
    <n v="0"/>
    <n v="0"/>
    <n v="0"/>
    <n v="0"/>
  </r>
  <r>
    <x v="4"/>
    <x v="3"/>
    <x v="2"/>
    <x v="1"/>
    <x v="1"/>
    <n v="0"/>
    <n v="0"/>
    <n v="0"/>
    <s v="-"/>
    <n v="0"/>
    <s v="-"/>
    <s v="-"/>
    <s v="-"/>
    <s v="-"/>
    <s v="-"/>
    <n v="0"/>
    <n v="0"/>
    <n v="0"/>
    <n v="0"/>
    <n v="0"/>
    <n v="0"/>
    <n v="0"/>
    <n v="0"/>
    <n v="0"/>
    <n v="0"/>
    <n v="0"/>
    <n v="0"/>
    <n v="0"/>
    <n v="0"/>
    <n v="0"/>
    <n v="0"/>
    <n v="0"/>
    <n v="0"/>
    <n v="0"/>
  </r>
  <r>
    <x v="4"/>
    <x v="3"/>
    <x v="2"/>
    <x v="1"/>
    <x v="2"/>
    <n v="0"/>
    <n v="0"/>
    <n v="0"/>
    <s v="-"/>
    <n v="0"/>
    <s v="-"/>
    <s v="-"/>
    <s v="-"/>
    <s v="-"/>
    <s v="-"/>
    <n v="0"/>
    <n v="0"/>
    <n v="0"/>
    <n v="0"/>
    <n v="0"/>
    <n v="0"/>
    <n v="0"/>
    <n v="0"/>
    <n v="0"/>
    <n v="0"/>
    <n v="0"/>
    <n v="0"/>
    <n v="0"/>
    <n v="0"/>
    <n v="0"/>
    <n v="0"/>
    <n v="0"/>
    <n v="0"/>
    <n v="0"/>
  </r>
  <r>
    <x v="4"/>
    <x v="3"/>
    <x v="2"/>
    <x v="1"/>
    <x v="3"/>
    <n v="0"/>
    <n v="0"/>
    <n v="0"/>
    <s v="-"/>
    <n v="0"/>
    <s v="-"/>
    <s v="-"/>
    <s v="-"/>
    <s v="-"/>
    <s v="-"/>
    <n v="0"/>
    <n v="0"/>
    <n v="0"/>
    <n v="0"/>
    <n v="0"/>
    <n v="0"/>
    <n v="0"/>
    <n v="0"/>
    <n v="0"/>
    <n v="0"/>
    <n v="0"/>
    <n v="0"/>
    <n v="0"/>
    <n v="0"/>
    <n v="0"/>
    <n v="0"/>
    <n v="0"/>
    <n v="0"/>
    <n v="0"/>
  </r>
  <r>
    <x v="4"/>
    <x v="3"/>
    <x v="2"/>
    <x v="2"/>
    <x v="0"/>
    <n v="0"/>
    <n v="0"/>
    <n v="0"/>
    <s v="-"/>
    <n v="0"/>
    <s v="-"/>
    <s v="-"/>
    <s v="-"/>
    <s v="-"/>
    <s v="-"/>
    <n v="0"/>
    <n v="0"/>
    <n v="0"/>
    <n v="0"/>
    <n v="0"/>
    <n v="0"/>
    <n v="0"/>
    <n v="0"/>
    <n v="0"/>
    <n v="0"/>
    <n v="0"/>
    <n v="0"/>
    <n v="0"/>
    <n v="0"/>
    <n v="0"/>
    <n v="0"/>
    <n v="0"/>
    <n v="0"/>
    <n v="0"/>
  </r>
  <r>
    <x v="4"/>
    <x v="3"/>
    <x v="2"/>
    <x v="2"/>
    <x v="1"/>
    <n v="0"/>
    <n v="0"/>
    <n v="0"/>
    <s v="-"/>
    <n v="0"/>
    <s v="-"/>
    <s v="-"/>
    <s v="-"/>
    <s v="-"/>
    <s v="-"/>
    <n v="0"/>
    <n v="0"/>
    <n v="0"/>
    <n v="0"/>
    <n v="0"/>
    <n v="0"/>
    <n v="0"/>
    <n v="0"/>
    <n v="0"/>
    <n v="0"/>
    <n v="0"/>
    <n v="0"/>
    <n v="0"/>
    <n v="0"/>
    <n v="0"/>
    <n v="0"/>
    <n v="0"/>
    <n v="0"/>
    <n v="0"/>
  </r>
  <r>
    <x v="4"/>
    <x v="3"/>
    <x v="2"/>
    <x v="2"/>
    <x v="2"/>
    <n v="0"/>
    <n v="0"/>
    <n v="0"/>
    <s v="-"/>
    <n v="0"/>
    <s v="-"/>
    <s v="-"/>
    <s v="-"/>
    <s v="-"/>
    <s v="-"/>
    <n v="0"/>
    <n v="0"/>
    <n v="0"/>
    <n v="0"/>
    <n v="0"/>
    <n v="0"/>
    <n v="0"/>
    <n v="0"/>
    <n v="0"/>
    <n v="0"/>
    <n v="0"/>
    <n v="0"/>
    <n v="0"/>
    <n v="0"/>
    <n v="0"/>
    <n v="0"/>
    <n v="0"/>
    <n v="0"/>
    <n v="0"/>
  </r>
  <r>
    <x v="4"/>
    <x v="3"/>
    <x v="2"/>
    <x v="2"/>
    <x v="3"/>
    <n v="0"/>
    <n v="0"/>
    <n v="0"/>
    <s v="-"/>
    <n v="0"/>
    <s v="-"/>
    <s v="-"/>
    <s v="-"/>
    <s v="-"/>
    <s v="-"/>
    <n v="0"/>
    <n v="0"/>
    <n v="0"/>
    <n v="0"/>
    <n v="0"/>
    <n v="0"/>
    <n v="0"/>
    <n v="0"/>
    <n v="0"/>
    <n v="0"/>
    <n v="0"/>
    <n v="0"/>
    <n v="0"/>
    <n v="0"/>
    <n v="0"/>
    <n v="0"/>
    <n v="0"/>
    <n v="0"/>
    <n v="0"/>
  </r>
  <r>
    <x v="4"/>
    <x v="3"/>
    <x v="3"/>
    <x v="0"/>
    <x v="0"/>
    <n v="0"/>
    <n v="0"/>
    <n v="0"/>
    <s v="-"/>
    <n v="0"/>
    <s v="-"/>
    <s v="-"/>
    <s v="-"/>
    <s v="-"/>
    <s v="-"/>
    <n v="0"/>
    <n v="0"/>
    <n v="0"/>
    <n v="0"/>
    <n v="0"/>
    <n v="0"/>
    <n v="0"/>
    <n v="0"/>
    <n v="0"/>
    <n v="0"/>
    <n v="0"/>
    <n v="0"/>
    <n v="0"/>
    <n v="0"/>
    <n v="0"/>
    <n v="0"/>
    <n v="0"/>
    <n v="0"/>
    <n v="0"/>
  </r>
  <r>
    <x v="4"/>
    <x v="3"/>
    <x v="3"/>
    <x v="0"/>
    <x v="1"/>
    <n v="0"/>
    <n v="0"/>
    <n v="0"/>
    <s v="-"/>
    <n v="0"/>
    <s v="-"/>
    <s v="-"/>
    <s v="-"/>
    <s v="-"/>
    <s v="-"/>
    <n v="0"/>
    <n v="0"/>
    <n v="0"/>
    <n v="0"/>
    <n v="0"/>
    <n v="0"/>
    <n v="0"/>
    <n v="0"/>
    <n v="0"/>
    <n v="0"/>
    <n v="0"/>
    <n v="0"/>
    <n v="0"/>
    <n v="0"/>
    <n v="0"/>
    <n v="0"/>
    <n v="0"/>
    <n v="0"/>
    <n v="0"/>
  </r>
  <r>
    <x v="4"/>
    <x v="3"/>
    <x v="3"/>
    <x v="0"/>
    <x v="2"/>
    <n v="0"/>
    <n v="0"/>
    <n v="0"/>
    <s v="-"/>
    <n v="0"/>
    <s v="-"/>
    <s v="-"/>
    <s v="-"/>
    <s v="-"/>
    <s v="-"/>
    <n v="0"/>
    <n v="0"/>
    <n v="0"/>
    <n v="0"/>
    <n v="0"/>
    <n v="0"/>
    <n v="0"/>
    <n v="0"/>
    <n v="0"/>
    <n v="0"/>
    <n v="0"/>
    <n v="0"/>
    <n v="0"/>
    <n v="0"/>
    <n v="0"/>
    <n v="0"/>
    <n v="0"/>
    <n v="0"/>
    <n v="0"/>
  </r>
  <r>
    <x v="4"/>
    <x v="3"/>
    <x v="3"/>
    <x v="0"/>
    <x v="3"/>
    <n v="0"/>
    <n v="0"/>
    <n v="0"/>
    <s v="-"/>
    <n v="0"/>
    <s v="-"/>
    <s v="-"/>
    <s v="-"/>
    <s v="-"/>
    <s v="-"/>
    <n v="0"/>
    <n v="0"/>
    <n v="0"/>
    <n v="0"/>
    <n v="0"/>
    <n v="0"/>
    <n v="0"/>
    <n v="0"/>
    <n v="0"/>
    <n v="0"/>
    <n v="0"/>
    <n v="0"/>
    <n v="0"/>
    <n v="0"/>
    <n v="0"/>
    <n v="0"/>
    <n v="0"/>
    <n v="0"/>
    <n v="0"/>
  </r>
  <r>
    <x v="4"/>
    <x v="4"/>
    <x v="0"/>
    <x v="0"/>
    <x v="0"/>
    <n v="227"/>
    <n v="58"/>
    <n v="53"/>
    <s v="-"/>
    <n v="41"/>
    <s v="-"/>
    <s v="-"/>
    <s v="-"/>
    <s v="-"/>
    <s v="-"/>
    <n v="5"/>
    <n v="5"/>
    <n v="3"/>
    <n v="6"/>
    <n v="3"/>
    <n v="2"/>
    <n v="3"/>
    <n v="5"/>
    <n v="4"/>
    <n v="2"/>
    <n v="46"/>
    <n v="6"/>
    <n v="9"/>
    <n v="4"/>
    <n v="4"/>
    <n v="3"/>
    <n v="3"/>
    <n v="0"/>
    <n v="0"/>
  </r>
  <r>
    <x v="4"/>
    <x v="4"/>
    <x v="0"/>
    <x v="0"/>
    <x v="1"/>
    <n v="1347"/>
    <n v="388"/>
    <n v="323"/>
    <s v="-"/>
    <n v="174"/>
    <s v="-"/>
    <s v="-"/>
    <s v="-"/>
    <s v="-"/>
    <s v="-"/>
    <n v="28"/>
    <n v="28"/>
    <n v="15"/>
    <n v="30"/>
    <n v="9"/>
    <n v="6"/>
    <n v="23"/>
    <n v="46"/>
    <n v="43"/>
    <n v="12"/>
    <n v="250"/>
    <n v="44"/>
    <n v="68"/>
    <n v="15"/>
    <n v="16"/>
    <n v="53"/>
    <n v="16"/>
    <n v="0"/>
    <n v="0"/>
  </r>
  <r>
    <x v="4"/>
    <x v="4"/>
    <x v="0"/>
    <x v="0"/>
    <x v="2"/>
    <n v="1090"/>
    <n v="318"/>
    <n v="266"/>
    <s v="-"/>
    <n v="141"/>
    <s v="-"/>
    <s v="-"/>
    <s v="-"/>
    <s v="-"/>
    <s v="-"/>
    <n v="23"/>
    <n v="17"/>
    <n v="14"/>
    <n v="20"/>
    <n v="8"/>
    <n v="6"/>
    <n v="18"/>
    <n v="27"/>
    <n v="38"/>
    <n v="10"/>
    <n v="190"/>
    <n v="37"/>
    <n v="55"/>
    <n v="12"/>
    <n v="13"/>
    <n v="46"/>
    <n v="12"/>
    <n v="0"/>
    <n v="0"/>
  </r>
  <r>
    <x v="4"/>
    <x v="4"/>
    <x v="0"/>
    <x v="0"/>
    <x v="3"/>
    <n v="257"/>
    <n v="70"/>
    <n v="57"/>
    <s v="-"/>
    <n v="33"/>
    <s v="-"/>
    <s v="-"/>
    <s v="-"/>
    <s v="-"/>
    <s v="-"/>
    <n v="5"/>
    <n v="11"/>
    <n v="1"/>
    <n v="10"/>
    <n v="1"/>
    <n v="0"/>
    <n v="5"/>
    <n v="19"/>
    <n v="5"/>
    <n v="2"/>
    <n v="60"/>
    <n v="7"/>
    <n v="13"/>
    <n v="3"/>
    <n v="3"/>
    <n v="7"/>
    <n v="4"/>
    <n v="0"/>
    <n v="0"/>
  </r>
  <r>
    <x v="4"/>
    <x v="4"/>
    <x v="1"/>
    <x v="0"/>
    <x v="0"/>
    <n v="33"/>
    <n v="9"/>
    <n v="11"/>
    <s v="-"/>
    <n v="10"/>
    <s v="-"/>
    <s v="-"/>
    <s v="-"/>
    <s v="-"/>
    <s v="-"/>
    <n v="0"/>
    <n v="0"/>
    <n v="0"/>
    <n v="0"/>
    <n v="1"/>
    <n v="0"/>
    <n v="0"/>
    <n v="0"/>
    <n v="0"/>
    <n v="0"/>
    <n v="2"/>
    <n v="0"/>
    <n v="1"/>
    <n v="0"/>
    <n v="0"/>
    <n v="0"/>
    <n v="0"/>
    <n v="0"/>
    <n v="0"/>
  </r>
  <r>
    <x v="4"/>
    <x v="4"/>
    <x v="1"/>
    <x v="0"/>
    <x v="1"/>
    <n v="58"/>
    <n v="13"/>
    <n v="20"/>
    <s v="-"/>
    <n v="16"/>
    <s v="-"/>
    <s v="-"/>
    <s v="-"/>
    <s v="-"/>
    <s v="-"/>
    <n v="0"/>
    <n v="0"/>
    <n v="0"/>
    <n v="0"/>
    <n v="1"/>
    <n v="0"/>
    <n v="0"/>
    <n v="0"/>
    <n v="0"/>
    <n v="0"/>
    <n v="5"/>
    <n v="0"/>
    <n v="4"/>
    <n v="0"/>
    <n v="0"/>
    <n v="0"/>
    <n v="0"/>
    <n v="0"/>
    <n v="0"/>
  </r>
  <r>
    <x v="4"/>
    <x v="4"/>
    <x v="1"/>
    <x v="0"/>
    <x v="2"/>
    <n v="44"/>
    <n v="11"/>
    <n v="16"/>
    <s v="-"/>
    <n v="11"/>
    <s v="-"/>
    <s v="-"/>
    <s v="-"/>
    <s v="-"/>
    <s v="-"/>
    <n v="0"/>
    <n v="0"/>
    <n v="0"/>
    <n v="0"/>
    <n v="1"/>
    <n v="0"/>
    <n v="0"/>
    <n v="0"/>
    <n v="0"/>
    <n v="0"/>
    <n v="4"/>
    <n v="0"/>
    <n v="2"/>
    <n v="0"/>
    <n v="0"/>
    <n v="0"/>
    <n v="0"/>
    <n v="0"/>
    <n v="0"/>
  </r>
  <r>
    <x v="4"/>
    <x v="4"/>
    <x v="1"/>
    <x v="0"/>
    <x v="3"/>
    <n v="14"/>
    <n v="2"/>
    <n v="4"/>
    <s v="-"/>
    <n v="5"/>
    <s v="-"/>
    <s v="-"/>
    <s v="-"/>
    <s v="-"/>
    <s v="-"/>
    <n v="0"/>
    <n v="0"/>
    <n v="0"/>
    <n v="0"/>
    <n v="0"/>
    <n v="0"/>
    <n v="0"/>
    <n v="0"/>
    <n v="0"/>
    <n v="0"/>
    <n v="1"/>
    <n v="0"/>
    <n v="2"/>
    <n v="0"/>
    <n v="0"/>
    <n v="0"/>
    <n v="0"/>
    <n v="0"/>
    <n v="0"/>
  </r>
  <r>
    <x v="4"/>
    <x v="4"/>
    <x v="2"/>
    <x v="0"/>
    <x v="0"/>
    <n v="194"/>
    <n v="49"/>
    <n v="42"/>
    <s v="-"/>
    <n v="31"/>
    <s v="-"/>
    <s v="-"/>
    <s v="-"/>
    <s v="-"/>
    <s v="-"/>
    <n v="5"/>
    <n v="5"/>
    <n v="3"/>
    <n v="6"/>
    <n v="2"/>
    <n v="2"/>
    <n v="3"/>
    <n v="5"/>
    <n v="4"/>
    <n v="2"/>
    <n v="44"/>
    <n v="6"/>
    <n v="8"/>
    <n v="4"/>
    <n v="4"/>
    <n v="3"/>
    <n v="3"/>
    <n v="0"/>
    <n v="0"/>
  </r>
  <r>
    <x v="4"/>
    <x v="4"/>
    <x v="2"/>
    <x v="0"/>
    <x v="1"/>
    <n v="1289"/>
    <n v="375"/>
    <n v="303"/>
    <s v="-"/>
    <n v="158"/>
    <s v="-"/>
    <s v="-"/>
    <s v="-"/>
    <s v="-"/>
    <s v="-"/>
    <n v="28"/>
    <n v="28"/>
    <n v="15"/>
    <n v="30"/>
    <n v="8"/>
    <n v="6"/>
    <n v="23"/>
    <n v="46"/>
    <n v="43"/>
    <n v="12"/>
    <n v="245"/>
    <n v="44"/>
    <n v="64"/>
    <n v="15"/>
    <n v="16"/>
    <n v="53"/>
    <n v="16"/>
    <n v="0"/>
    <n v="0"/>
  </r>
  <r>
    <x v="4"/>
    <x v="4"/>
    <x v="2"/>
    <x v="0"/>
    <x v="2"/>
    <n v="1046"/>
    <n v="307"/>
    <n v="250"/>
    <s v="-"/>
    <n v="130"/>
    <s v="-"/>
    <s v="-"/>
    <s v="-"/>
    <s v="-"/>
    <s v="-"/>
    <n v="23"/>
    <n v="17"/>
    <n v="14"/>
    <n v="20"/>
    <n v="7"/>
    <n v="6"/>
    <n v="18"/>
    <n v="27"/>
    <n v="38"/>
    <n v="10"/>
    <n v="186"/>
    <n v="37"/>
    <n v="53"/>
    <n v="12"/>
    <n v="13"/>
    <n v="46"/>
    <n v="12"/>
    <n v="0"/>
    <n v="0"/>
  </r>
  <r>
    <x v="4"/>
    <x v="4"/>
    <x v="2"/>
    <x v="0"/>
    <x v="3"/>
    <n v="243"/>
    <n v="68"/>
    <n v="53"/>
    <s v="-"/>
    <n v="28"/>
    <s v="-"/>
    <s v="-"/>
    <s v="-"/>
    <s v="-"/>
    <s v="-"/>
    <n v="5"/>
    <n v="11"/>
    <n v="1"/>
    <n v="10"/>
    <n v="1"/>
    <n v="0"/>
    <n v="5"/>
    <n v="19"/>
    <n v="5"/>
    <n v="2"/>
    <n v="59"/>
    <n v="7"/>
    <n v="11"/>
    <n v="3"/>
    <n v="3"/>
    <n v="7"/>
    <n v="4"/>
    <n v="0"/>
    <n v="0"/>
  </r>
  <r>
    <x v="4"/>
    <x v="4"/>
    <x v="2"/>
    <x v="1"/>
    <x v="0"/>
    <n v="194"/>
    <n v="49"/>
    <n v="42"/>
    <s v="-"/>
    <n v="31"/>
    <s v="-"/>
    <s v="-"/>
    <s v="-"/>
    <s v="-"/>
    <s v="-"/>
    <n v="5"/>
    <n v="5"/>
    <n v="3"/>
    <n v="6"/>
    <n v="2"/>
    <n v="2"/>
    <n v="3"/>
    <n v="5"/>
    <n v="4"/>
    <n v="2"/>
    <n v="44"/>
    <n v="6"/>
    <n v="8"/>
    <n v="4"/>
    <n v="4"/>
    <n v="3"/>
    <n v="3"/>
    <n v="0"/>
    <n v="0"/>
  </r>
  <r>
    <x v="4"/>
    <x v="4"/>
    <x v="2"/>
    <x v="1"/>
    <x v="1"/>
    <n v="1289"/>
    <n v="375"/>
    <n v="303"/>
    <s v="-"/>
    <n v="158"/>
    <s v="-"/>
    <s v="-"/>
    <s v="-"/>
    <s v="-"/>
    <s v="-"/>
    <n v="28"/>
    <n v="28"/>
    <n v="15"/>
    <n v="30"/>
    <n v="8"/>
    <n v="6"/>
    <n v="23"/>
    <n v="46"/>
    <n v="43"/>
    <n v="12"/>
    <n v="245"/>
    <n v="44"/>
    <n v="64"/>
    <n v="15"/>
    <n v="16"/>
    <n v="53"/>
    <n v="16"/>
    <n v="0"/>
    <n v="0"/>
  </r>
  <r>
    <x v="4"/>
    <x v="4"/>
    <x v="2"/>
    <x v="1"/>
    <x v="2"/>
    <n v="1046"/>
    <n v="307"/>
    <n v="250"/>
    <s v="-"/>
    <n v="130"/>
    <s v="-"/>
    <s v="-"/>
    <s v="-"/>
    <s v="-"/>
    <s v="-"/>
    <n v="23"/>
    <n v="17"/>
    <n v="14"/>
    <n v="20"/>
    <n v="7"/>
    <n v="6"/>
    <n v="18"/>
    <n v="27"/>
    <n v="38"/>
    <n v="10"/>
    <n v="186"/>
    <n v="37"/>
    <n v="53"/>
    <n v="12"/>
    <n v="13"/>
    <n v="46"/>
    <n v="12"/>
    <n v="0"/>
    <n v="0"/>
  </r>
  <r>
    <x v="4"/>
    <x v="4"/>
    <x v="2"/>
    <x v="1"/>
    <x v="3"/>
    <n v="243"/>
    <n v="68"/>
    <n v="53"/>
    <s v="-"/>
    <n v="28"/>
    <s v="-"/>
    <s v="-"/>
    <s v="-"/>
    <s v="-"/>
    <s v="-"/>
    <n v="5"/>
    <n v="11"/>
    <n v="1"/>
    <n v="10"/>
    <n v="1"/>
    <n v="0"/>
    <n v="5"/>
    <n v="19"/>
    <n v="5"/>
    <n v="2"/>
    <n v="59"/>
    <n v="7"/>
    <n v="11"/>
    <n v="3"/>
    <n v="3"/>
    <n v="7"/>
    <n v="4"/>
    <n v="0"/>
    <n v="0"/>
  </r>
  <r>
    <x v="4"/>
    <x v="4"/>
    <x v="2"/>
    <x v="2"/>
    <x v="0"/>
    <n v="0"/>
    <n v="0"/>
    <n v="0"/>
    <s v="-"/>
    <n v="0"/>
    <s v="-"/>
    <s v="-"/>
    <s v="-"/>
    <s v="-"/>
    <s v="-"/>
    <n v="0"/>
    <n v="0"/>
    <n v="0"/>
    <n v="0"/>
    <n v="0"/>
    <n v="0"/>
    <n v="0"/>
    <n v="0"/>
    <n v="0"/>
    <n v="0"/>
    <n v="0"/>
    <n v="0"/>
    <n v="0"/>
    <n v="0"/>
    <n v="0"/>
    <n v="0"/>
    <n v="0"/>
    <n v="0"/>
    <n v="0"/>
  </r>
  <r>
    <x v="4"/>
    <x v="4"/>
    <x v="2"/>
    <x v="2"/>
    <x v="1"/>
    <n v="0"/>
    <n v="0"/>
    <n v="0"/>
    <s v="-"/>
    <n v="0"/>
    <s v="-"/>
    <s v="-"/>
    <s v="-"/>
    <s v="-"/>
    <s v="-"/>
    <n v="0"/>
    <n v="0"/>
    <n v="0"/>
    <n v="0"/>
    <n v="0"/>
    <n v="0"/>
    <n v="0"/>
    <n v="0"/>
    <n v="0"/>
    <n v="0"/>
    <n v="0"/>
    <n v="0"/>
    <n v="0"/>
    <n v="0"/>
    <n v="0"/>
    <n v="0"/>
    <n v="0"/>
    <n v="0"/>
    <n v="0"/>
  </r>
  <r>
    <x v="4"/>
    <x v="4"/>
    <x v="2"/>
    <x v="2"/>
    <x v="2"/>
    <n v="0"/>
    <n v="0"/>
    <n v="0"/>
    <s v="-"/>
    <n v="0"/>
    <s v="-"/>
    <s v="-"/>
    <s v="-"/>
    <s v="-"/>
    <s v="-"/>
    <n v="0"/>
    <n v="0"/>
    <n v="0"/>
    <n v="0"/>
    <n v="0"/>
    <n v="0"/>
    <n v="0"/>
    <n v="0"/>
    <n v="0"/>
    <n v="0"/>
    <n v="0"/>
    <n v="0"/>
    <n v="0"/>
    <n v="0"/>
    <n v="0"/>
    <n v="0"/>
    <n v="0"/>
    <n v="0"/>
    <n v="0"/>
  </r>
  <r>
    <x v="4"/>
    <x v="4"/>
    <x v="2"/>
    <x v="2"/>
    <x v="3"/>
    <n v="0"/>
    <n v="0"/>
    <n v="0"/>
    <s v="-"/>
    <n v="0"/>
    <s v="-"/>
    <s v="-"/>
    <s v="-"/>
    <s v="-"/>
    <s v="-"/>
    <n v="0"/>
    <n v="0"/>
    <n v="0"/>
    <n v="0"/>
    <n v="0"/>
    <n v="0"/>
    <n v="0"/>
    <n v="0"/>
    <n v="0"/>
    <n v="0"/>
    <n v="0"/>
    <n v="0"/>
    <n v="0"/>
    <n v="0"/>
    <n v="0"/>
    <n v="0"/>
    <n v="0"/>
    <n v="0"/>
    <n v="0"/>
  </r>
  <r>
    <x v="4"/>
    <x v="4"/>
    <x v="3"/>
    <x v="0"/>
    <x v="0"/>
    <n v="0"/>
    <n v="0"/>
    <n v="0"/>
    <s v="-"/>
    <n v="0"/>
    <s v="-"/>
    <s v="-"/>
    <s v="-"/>
    <s v="-"/>
    <s v="-"/>
    <n v="0"/>
    <n v="0"/>
    <n v="0"/>
    <n v="0"/>
    <n v="0"/>
    <n v="0"/>
    <n v="0"/>
    <n v="0"/>
    <n v="0"/>
    <n v="0"/>
    <n v="0"/>
    <n v="0"/>
    <n v="0"/>
    <n v="0"/>
    <n v="0"/>
    <n v="0"/>
    <n v="0"/>
    <n v="0"/>
    <n v="0"/>
  </r>
  <r>
    <x v="4"/>
    <x v="4"/>
    <x v="3"/>
    <x v="0"/>
    <x v="1"/>
    <n v="0"/>
    <n v="0"/>
    <n v="0"/>
    <s v="-"/>
    <n v="0"/>
    <s v="-"/>
    <s v="-"/>
    <s v="-"/>
    <s v="-"/>
    <s v="-"/>
    <n v="0"/>
    <n v="0"/>
    <n v="0"/>
    <n v="0"/>
    <n v="0"/>
    <n v="0"/>
    <n v="0"/>
    <n v="0"/>
    <n v="0"/>
    <n v="0"/>
    <n v="0"/>
    <n v="0"/>
    <n v="0"/>
    <n v="0"/>
    <n v="0"/>
    <n v="0"/>
    <n v="0"/>
    <n v="0"/>
    <n v="0"/>
  </r>
  <r>
    <x v="4"/>
    <x v="4"/>
    <x v="3"/>
    <x v="0"/>
    <x v="2"/>
    <n v="0"/>
    <n v="0"/>
    <n v="0"/>
    <s v="-"/>
    <n v="0"/>
    <s v="-"/>
    <s v="-"/>
    <s v="-"/>
    <s v="-"/>
    <s v="-"/>
    <n v="0"/>
    <n v="0"/>
    <n v="0"/>
    <n v="0"/>
    <n v="0"/>
    <n v="0"/>
    <n v="0"/>
    <n v="0"/>
    <n v="0"/>
    <n v="0"/>
    <n v="0"/>
    <n v="0"/>
    <n v="0"/>
    <n v="0"/>
    <n v="0"/>
    <n v="0"/>
    <n v="0"/>
    <n v="0"/>
    <n v="0"/>
  </r>
  <r>
    <x v="4"/>
    <x v="4"/>
    <x v="3"/>
    <x v="0"/>
    <x v="3"/>
    <n v="0"/>
    <n v="0"/>
    <n v="0"/>
    <s v="-"/>
    <n v="0"/>
    <s v="-"/>
    <s v="-"/>
    <s v="-"/>
    <s v="-"/>
    <s v="-"/>
    <n v="0"/>
    <n v="0"/>
    <n v="0"/>
    <n v="0"/>
    <n v="0"/>
    <n v="0"/>
    <n v="0"/>
    <n v="0"/>
    <n v="0"/>
    <n v="0"/>
    <n v="0"/>
    <n v="0"/>
    <n v="0"/>
    <n v="0"/>
    <n v="0"/>
    <n v="0"/>
    <n v="0"/>
    <n v="0"/>
    <n v="0"/>
  </r>
  <r>
    <x v="4"/>
    <x v="5"/>
    <x v="0"/>
    <x v="0"/>
    <x v="0"/>
    <n v="223"/>
    <n v="91"/>
    <n v="38"/>
    <s v="-"/>
    <n v="35"/>
    <s v="-"/>
    <s v="-"/>
    <s v="-"/>
    <s v="-"/>
    <s v="-"/>
    <n v="2"/>
    <n v="8"/>
    <n v="5"/>
    <n v="5"/>
    <n v="6"/>
    <n v="4"/>
    <n v="3"/>
    <n v="1"/>
    <n v="6"/>
    <n v="5"/>
    <n v="35"/>
    <n v="5"/>
    <n v="5"/>
    <n v="1"/>
    <n v="3"/>
    <n v="3"/>
    <n v="4"/>
    <n v="1"/>
    <n v="2"/>
  </r>
  <r>
    <x v="4"/>
    <x v="5"/>
    <x v="0"/>
    <x v="0"/>
    <x v="1"/>
    <n v="9999"/>
    <n v="6550"/>
    <n v="574"/>
    <s v="-"/>
    <n v="915"/>
    <s v="-"/>
    <s v="-"/>
    <s v="-"/>
    <s v="-"/>
    <s v="-"/>
    <n v="3"/>
    <n v="105"/>
    <n v="104"/>
    <n v="46"/>
    <n v="16"/>
    <n v="23"/>
    <n v="205"/>
    <n v="1"/>
    <n v="23"/>
    <n v="47"/>
    <n v="430"/>
    <n v="17"/>
    <n v="113"/>
    <n v="1"/>
    <n v="22"/>
    <n v="16"/>
    <n v="1200"/>
    <n v="2"/>
    <n v="159"/>
  </r>
  <r>
    <x v="4"/>
    <x v="5"/>
    <x v="0"/>
    <x v="0"/>
    <x v="2"/>
    <n v="7994"/>
    <n v="5268"/>
    <n v="452"/>
    <s v="-"/>
    <n v="725"/>
    <s v="-"/>
    <s v="-"/>
    <s v="-"/>
    <s v="-"/>
    <s v="-"/>
    <n v="1"/>
    <n v="91"/>
    <n v="40"/>
    <n v="33"/>
    <n v="9"/>
    <n v="19"/>
    <n v="180"/>
    <n v="1"/>
    <n v="16"/>
    <n v="24"/>
    <n v="303"/>
    <n v="13"/>
    <n v="36"/>
    <n v="1"/>
    <n v="17"/>
    <n v="6"/>
    <n v="1021"/>
    <n v="1"/>
    <n v="151"/>
  </r>
  <r>
    <x v="4"/>
    <x v="5"/>
    <x v="0"/>
    <x v="0"/>
    <x v="3"/>
    <n v="2005"/>
    <n v="1282"/>
    <n v="122"/>
    <s v="-"/>
    <n v="190"/>
    <s v="-"/>
    <s v="-"/>
    <s v="-"/>
    <s v="-"/>
    <s v="-"/>
    <n v="2"/>
    <n v="14"/>
    <n v="64"/>
    <n v="13"/>
    <n v="7"/>
    <n v="4"/>
    <n v="25"/>
    <n v="0"/>
    <n v="7"/>
    <n v="23"/>
    <n v="127"/>
    <n v="4"/>
    <n v="77"/>
    <n v="0"/>
    <n v="5"/>
    <n v="10"/>
    <n v="179"/>
    <n v="1"/>
    <n v="8"/>
  </r>
  <r>
    <x v="4"/>
    <x v="5"/>
    <x v="1"/>
    <x v="0"/>
    <x v="0"/>
    <n v="21"/>
    <n v="6"/>
    <n v="3"/>
    <s v="-"/>
    <n v="5"/>
    <s v="-"/>
    <s v="-"/>
    <s v="-"/>
    <s v="-"/>
    <s v="-"/>
    <n v="0"/>
    <n v="0"/>
    <n v="1"/>
    <n v="0"/>
    <n v="2"/>
    <n v="0"/>
    <n v="0"/>
    <n v="1"/>
    <n v="0"/>
    <n v="0"/>
    <n v="3"/>
    <n v="1"/>
    <n v="0"/>
    <n v="1"/>
    <n v="0"/>
    <n v="1"/>
    <n v="0"/>
    <n v="0"/>
    <n v="1"/>
  </r>
  <r>
    <x v="4"/>
    <x v="5"/>
    <x v="1"/>
    <x v="0"/>
    <x v="1"/>
    <n v="36"/>
    <n v="9"/>
    <n v="5"/>
    <s v="-"/>
    <n v="8"/>
    <s v="-"/>
    <s v="-"/>
    <s v="-"/>
    <s v="-"/>
    <s v="-"/>
    <n v="0"/>
    <n v="0"/>
    <n v="3"/>
    <n v="0"/>
    <n v="2"/>
    <n v="0"/>
    <n v="0"/>
    <n v="1"/>
    <n v="0"/>
    <n v="0"/>
    <n v="3"/>
    <n v="2"/>
    <n v="0"/>
    <n v="1"/>
    <n v="0"/>
    <n v="6"/>
    <n v="0"/>
    <n v="0"/>
    <n v="2"/>
  </r>
  <r>
    <x v="4"/>
    <x v="5"/>
    <x v="1"/>
    <x v="0"/>
    <x v="2"/>
    <n v="24"/>
    <n v="7"/>
    <n v="3"/>
    <s v="-"/>
    <n v="7"/>
    <s v="-"/>
    <s v="-"/>
    <s v="-"/>
    <s v="-"/>
    <s v="-"/>
    <n v="0"/>
    <n v="0"/>
    <n v="1"/>
    <n v="0"/>
    <n v="2"/>
    <n v="0"/>
    <n v="0"/>
    <n v="1"/>
    <n v="0"/>
    <n v="0"/>
    <n v="3"/>
    <n v="1"/>
    <n v="0"/>
    <n v="1"/>
    <n v="0"/>
    <n v="1"/>
    <n v="0"/>
    <n v="0"/>
    <n v="1"/>
  </r>
  <r>
    <x v="4"/>
    <x v="5"/>
    <x v="1"/>
    <x v="0"/>
    <x v="3"/>
    <n v="12"/>
    <n v="2"/>
    <n v="2"/>
    <s v="-"/>
    <n v="1"/>
    <s v="-"/>
    <s v="-"/>
    <s v="-"/>
    <s v="-"/>
    <s v="-"/>
    <n v="0"/>
    <n v="0"/>
    <n v="2"/>
    <n v="0"/>
    <n v="0"/>
    <n v="0"/>
    <n v="0"/>
    <n v="0"/>
    <n v="0"/>
    <n v="0"/>
    <n v="0"/>
    <n v="1"/>
    <n v="0"/>
    <n v="0"/>
    <n v="0"/>
    <n v="5"/>
    <n v="0"/>
    <n v="0"/>
    <n v="1"/>
  </r>
  <r>
    <x v="4"/>
    <x v="5"/>
    <x v="2"/>
    <x v="0"/>
    <x v="0"/>
    <n v="202"/>
    <n v="85"/>
    <n v="35"/>
    <s v="-"/>
    <n v="30"/>
    <s v="-"/>
    <s v="-"/>
    <s v="-"/>
    <s v="-"/>
    <s v="-"/>
    <n v="2"/>
    <n v="8"/>
    <n v="4"/>
    <n v="5"/>
    <n v="4"/>
    <n v="4"/>
    <n v="3"/>
    <n v="0"/>
    <n v="6"/>
    <n v="5"/>
    <n v="32"/>
    <n v="4"/>
    <n v="5"/>
    <n v="0"/>
    <n v="3"/>
    <n v="2"/>
    <n v="4"/>
    <n v="1"/>
    <n v="1"/>
  </r>
  <r>
    <x v="4"/>
    <x v="5"/>
    <x v="2"/>
    <x v="0"/>
    <x v="1"/>
    <n v="9963"/>
    <n v="6541"/>
    <n v="569"/>
    <s v="-"/>
    <n v="907"/>
    <s v="-"/>
    <s v="-"/>
    <s v="-"/>
    <s v="-"/>
    <s v="-"/>
    <n v="3"/>
    <n v="105"/>
    <n v="101"/>
    <n v="46"/>
    <n v="14"/>
    <n v="23"/>
    <n v="205"/>
    <n v="0"/>
    <n v="23"/>
    <n v="47"/>
    <n v="427"/>
    <n v="15"/>
    <n v="113"/>
    <n v="0"/>
    <n v="22"/>
    <n v="10"/>
    <n v="1200"/>
    <n v="2"/>
    <n v="157"/>
  </r>
  <r>
    <x v="4"/>
    <x v="5"/>
    <x v="2"/>
    <x v="0"/>
    <x v="2"/>
    <n v="7970"/>
    <n v="5261"/>
    <n v="449"/>
    <s v="-"/>
    <n v="718"/>
    <s v="-"/>
    <s v="-"/>
    <s v="-"/>
    <s v="-"/>
    <s v="-"/>
    <n v="1"/>
    <n v="91"/>
    <n v="39"/>
    <n v="33"/>
    <n v="7"/>
    <n v="19"/>
    <n v="180"/>
    <n v="0"/>
    <n v="16"/>
    <n v="24"/>
    <n v="300"/>
    <n v="12"/>
    <n v="36"/>
    <n v="0"/>
    <n v="17"/>
    <n v="5"/>
    <n v="1021"/>
    <n v="1"/>
    <n v="150"/>
  </r>
  <r>
    <x v="4"/>
    <x v="5"/>
    <x v="2"/>
    <x v="0"/>
    <x v="3"/>
    <n v="1993"/>
    <n v="1280"/>
    <n v="120"/>
    <s v="-"/>
    <n v="189"/>
    <s v="-"/>
    <s v="-"/>
    <s v="-"/>
    <s v="-"/>
    <s v="-"/>
    <n v="2"/>
    <n v="14"/>
    <n v="62"/>
    <n v="13"/>
    <n v="7"/>
    <n v="4"/>
    <n v="25"/>
    <n v="0"/>
    <n v="7"/>
    <n v="23"/>
    <n v="127"/>
    <n v="3"/>
    <n v="77"/>
    <n v="0"/>
    <n v="5"/>
    <n v="5"/>
    <n v="179"/>
    <n v="1"/>
    <n v="7"/>
  </r>
  <r>
    <x v="4"/>
    <x v="5"/>
    <x v="2"/>
    <x v="1"/>
    <x v="0"/>
    <n v="202"/>
    <n v="85"/>
    <n v="35"/>
    <s v="-"/>
    <n v="30"/>
    <s v="-"/>
    <s v="-"/>
    <s v="-"/>
    <s v="-"/>
    <s v="-"/>
    <n v="2"/>
    <n v="8"/>
    <n v="4"/>
    <n v="5"/>
    <n v="4"/>
    <n v="4"/>
    <n v="3"/>
    <n v="0"/>
    <n v="6"/>
    <n v="5"/>
    <n v="32"/>
    <n v="4"/>
    <n v="5"/>
    <n v="0"/>
    <n v="3"/>
    <n v="2"/>
    <n v="4"/>
    <n v="1"/>
    <n v="1"/>
  </r>
  <r>
    <x v="4"/>
    <x v="5"/>
    <x v="2"/>
    <x v="1"/>
    <x v="1"/>
    <n v="9963"/>
    <n v="6541"/>
    <n v="569"/>
    <s v="-"/>
    <n v="907"/>
    <s v="-"/>
    <s v="-"/>
    <s v="-"/>
    <s v="-"/>
    <s v="-"/>
    <n v="3"/>
    <n v="105"/>
    <n v="101"/>
    <n v="46"/>
    <n v="14"/>
    <n v="23"/>
    <n v="205"/>
    <n v="0"/>
    <n v="23"/>
    <n v="47"/>
    <n v="427"/>
    <n v="15"/>
    <n v="113"/>
    <n v="0"/>
    <n v="22"/>
    <n v="10"/>
    <n v="1200"/>
    <n v="2"/>
    <n v="157"/>
  </r>
  <r>
    <x v="4"/>
    <x v="5"/>
    <x v="2"/>
    <x v="1"/>
    <x v="2"/>
    <n v="7970"/>
    <n v="5261"/>
    <n v="449"/>
    <s v="-"/>
    <n v="718"/>
    <s v="-"/>
    <s v="-"/>
    <s v="-"/>
    <s v="-"/>
    <s v="-"/>
    <n v="1"/>
    <n v="91"/>
    <n v="39"/>
    <n v="33"/>
    <n v="7"/>
    <n v="19"/>
    <n v="180"/>
    <n v="0"/>
    <n v="16"/>
    <n v="24"/>
    <n v="300"/>
    <n v="12"/>
    <n v="36"/>
    <n v="0"/>
    <n v="17"/>
    <n v="5"/>
    <n v="1021"/>
    <n v="1"/>
    <n v="150"/>
  </r>
  <r>
    <x v="4"/>
    <x v="5"/>
    <x v="2"/>
    <x v="1"/>
    <x v="3"/>
    <n v="1993"/>
    <n v="1280"/>
    <n v="120"/>
    <s v="-"/>
    <n v="189"/>
    <s v="-"/>
    <s v="-"/>
    <s v="-"/>
    <s v="-"/>
    <s v="-"/>
    <n v="2"/>
    <n v="14"/>
    <n v="62"/>
    <n v="13"/>
    <n v="7"/>
    <n v="4"/>
    <n v="25"/>
    <n v="0"/>
    <n v="7"/>
    <n v="23"/>
    <n v="127"/>
    <n v="3"/>
    <n v="77"/>
    <n v="0"/>
    <n v="5"/>
    <n v="5"/>
    <n v="179"/>
    <n v="1"/>
    <n v="7"/>
  </r>
  <r>
    <x v="4"/>
    <x v="5"/>
    <x v="2"/>
    <x v="2"/>
    <x v="0"/>
    <n v="0"/>
    <n v="0"/>
    <n v="0"/>
    <s v="-"/>
    <n v="0"/>
    <s v="-"/>
    <s v="-"/>
    <s v="-"/>
    <s v="-"/>
    <s v="-"/>
    <n v="0"/>
    <n v="0"/>
    <n v="0"/>
    <n v="0"/>
    <n v="0"/>
    <n v="0"/>
    <n v="0"/>
    <n v="0"/>
    <n v="0"/>
    <n v="0"/>
    <n v="0"/>
    <n v="0"/>
    <n v="0"/>
    <n v="0"/>
    <n v="0"/>
    <n v="0"/>
    <n v="0"/>
    <n v="0"/>
    <n v="0"/>
  </r>
  <r>
    <x v="4"/>
    <x v="5"/>
    <x v="2"/>
    <x v="2"/>
    <x v="1"/>
    <n v="0"/>
    <n v="0"/>
    <n v="0"/>
    <s v="-"/>
    <n v="0"/>
    <s v="-"/>
    <s v="-"/>
    <s v="-"/>
    <s v="-"/>
    <s v="-"/>
    <n v="0"/>
    <n v="0"/>
    <n v="0"/>
    <n v="0"/>
    <n v="0"/>
    <n v="0"/>
    <n v="0"/>
    <n v="0"/>
    <n v="0"/>
    <n v="0"/>
    <n v="0"/>
    <n v="0"/>
    <n v="0"/>
    <n v="0"/>
    <n v="0"/>
    <n v="0"/>
    <n v="0"/>
    <n v="0"/>
    <n v="0"/>
  </r>
  <r>
    <x v="4"/>
    <x v="5"/>
    <x v="2"/>
    <x v="2"/>
    <x v="2"/>
    <n v="0"/>
    <n v="0"/>
    <n v="0"/>
    <s v="-"/>
    <n v="0"/>
    <s v="-"/>
    <s v="-"/>
    <s v="-"/>
    <s v="-"/>
    <s v="-"/>
    <n v="0"/>
    <n v="0"/>
    <n v="0"/>
    <n v="0"/>
    <n v="0"/>
    <n v="0"/>
    <n v="0"/>
    <n v="0"/>
    <n v="0"/>
    <n v="0"/>
    <n v="0"/>
    <n v="0"/>
    <n v="0"/>
    <n v="0"/>
    <n v="0"/>
    <n v="0"/>
    <n v="0"/>
    <n v="0"/>
    <n v="0"/>
  </r>
  <r>
    <x v="4"/>
    <x v="5"/>
    <x v="2"/>
    <x v="2"/>
    <x v="3"/>
    <n v="0"/>
    <n v="0"/>
    <n v="0"/>
    <s v="-"/>
    <n v="0"/>
    <s v="-"/>
    <s v="-"/>
    <s v="-"/>
    <s v="-"/>
    <s v="-"/>
    <n v="0"/>
    <n v="0"/>
    <n v="0"/>
    <n v="0"/>
    <n v="0"/>
    <n v="0"/>
    <n v="0"/>
    <n v="0"/>
    <n v="0"/>
    <n v="0"/>
    <n v="0"/>
    <n v="0"/>
    <n v="0"/>
    <n v="0"/>
    <n v="0"/>
    <n v="0"/>
    <n v="0"/>
    <n v="0"/>
    <n v="0"/>
  </r>
  <r>
    <x v="4"/>
    <x v="5"/>
    <x v="3"/>
    <x v="0"/>
    <x v="0"/>
    <n v="0"/>
    <n v="0"/>
    <n v="0"/>
    <s v="-"/>
    <n v="0"/>
    <s v="-"/>
    <s v="-"/>
    <s v="-"/>
    <s v="-"/>
    <s v="-"/>
    <n v="0"/>
    <n v="0"/>
    <n v="0"/>
    <n v="0"/>
    <n v="0"/>
    <n v="0"/>
    <n v="0"/>
    <n v="0"/>
    <n v="0"/>
    <n v="0"/>
    <n v="0"/>
    <n v="0"/>
    <n v="0"/>
    <n v="0"/>
    <n v="0"/>
    <n v="0"/>
    <n v="0"/>
    <n v="0"/>
    <n v="0"/>
  </r>
  <r>
    <x v="4"/>
    <x v="5"/>
    <x v="3"/>
    <x v="0"/>
    <x v="1"/>
    <n v="0"/>
    <n v="0"/>
    <n v="0"/>
    <s v="-"/>
    <n v="0"/>
    <s v="-"/>
    <s v="-"/>
    <s v="-"/>
    <s v="-"/>
    <s v="-"/>
    <n v="0"/>
    <n v="0"/>
    <n v="0"/>
    <n v="0"/>
    <n v="0"/>
    <n v="0"/>
    <n v="0"/>
    <n v="0"/>
    <n v="0"/>
    <n v="0"/>
    <n v="0"/>
    <n v="0"/>
    <n v="0"/>
    <n v="0"/>
    <n v="0"/>
    <n v="0"/>
    <n v="0"/>
    <n v="0"/>
    <n v="0"/>
  </r>
  <r>
    <x v="4"/>
    <x v="5"/>
    <x v="3"/>
    <x v="0"/>
    <x v="2"/>
    <n v="0"/>
    <n v="0"/>
    <n v="0"/>
    <s v="-"/>
    <n v="0"/>
    <s v="-"/>
    <s v="-"/>
    <s v="-"/>
    <s v="-"/>
    <s v="-"/>
    <n v="0"/>
    <n v="0"/>
    <n v="0"/>
    <n v="0"/>
    <n v="0"/>
    <n v="0"/>
    <n v="0"/>
    <n v="0"/>
    <n v="0"/>
    <n v="0"/>
    <n v="0"/>
    <n v="0"/>
    <n v="0"/>
    <n v="0"/>
    <n v="0"/>
    <n v="0"/>
    <n v="0"/>
    <n v="0"/>
    <n v="0"/>
  </r>
  <r>
    <x v="4"/>
    <x v="5"/>
    <x v="3"/>
    <x v="0"/>
    <x v="3"/>
    <n v="0"/>
    <n v="0"/>
    <n v="0"/>
    <s v="-"/>
    <n v="0"/>
    <s v="-"/>
    <s v="-"/>
    <s v="-"/>
    <s v="-"/>
    <s v="-"/>
    <n v="0"/>
    <n v="0"/>
    <n v="0"/>
    <n v="0"/>
    <n v="0"/>
    <n v="0"/>
    <n v="0"/>
    <n v="0"/>
    <n v="0"/>
    <n v="0"/>
    <n v="0"/>
    <n v="0"/>
    <n v="0"/>
    <n v="0"/>
    <n v="0"/>
    <n v="0"/>
    <n v="0"/>
    <n v="0"/>
    <n v="0"/>
  </r>
  <r>
    <x v="4"/>
    <x v="6"/>
    <x v="0"/>
    <x v="0"/>
    <x v="0"/>
    <n v="1"/>
    <n v="0"/>
    <n v="0"/>
    <s v="-"/>
    <n v="0"/>
    <s v="-"/>
    <s v="-"/>
    <s v="-"/>
    <s v="-"/>
    <s v="-"/>
    <n v="0"/>
    <n v="1"/>
    <n v="0"/>
    <n v="0"/>
    <n v="0"/>
    <n v="0"/>
    <n v="0"/>
    <n v="0"/>
    <n v="0"/>
    <n v="0"/>
    <n v="1"/>
    <n v="0"/>
    <n v="0"/>
    <n v="0"/>
    <n v="0"/>
    <n v="0"/>
    <n v="0"/>
    <n v="0"/>
    <n v="0"/>
  </r>
  <r>
    <x v="4"/>
    <x v="6"/>
    <x v="0"/>
    <x v="0"/>
    <x v="1"/>
    <n v="10"/>
    <n v="0"/>
    <n v="0"/>
    <s v="-"/>
    <n v="0"/>
    <s v="-"/>
    <s v="-"/>
    <s v="-"/>
    <s v="-"/>
    <s v="-"/>
    <n v="0"/>
    <n v="10"/>
    <n v="0"/>
    <n v="0"/>
    <n v="0"/>
    <n v="0"/>
    <n v="0"/>
    <n v="0"/>
    <n v="0"/>
    <n v="0"/>
    <n v="10"/>
    <n v="0"/>
    <n v="0"/>
    <n v="0"/>
    <n v="0"/>
    <n v="0"/>
    <n v="0"/>
    <n v="0"/>
    <n v="0"/>
  </r>
  <r>
    <x v="4"/>
    <x v="6"/>
    <x v="0"/>
    <x v="0"/>
    <x v="2"/>
    <n v="9"/>
    <n v="0"/>
    <n v="0"/>
    <s v="-"/>
    <n v="0"/>
    <s v="-"/>
    <s v="-"/>
    <s v="-"/>
    <s v="-"/>
    <s v="-"/>
    <n v="0"/>
    <n v="9"/>
    <n v="0"/>
    <n v="0"/>
    <n v="0"/>
    <n v="0"/>
    <n v="0"/>
    <n v="0"/>
    <n v="0"/>
    <n v="0"/>
    <n v="9"/>
    <n v="0"/>
    <n v="0"/>
    <n v="0"/>
    <n v="0"/>
    <n v="0"/>
    <n v="0"/>
    <n v="0"/>
    <n v="0"/>
  </r>
  <r>
    <x v="4"/>
    <x v="6"/>
    <x v="0"/>
    <x v="0"/>
    <x v="3"/>
    <n v="1"/>
    <n v="0"/>
    <n v="0"/>
    <s v="-"/>
    <n v="0"/>
    <s v="-"/>
    <s v="-"/>
    <s v="-"/>
    <s v="-"/>
    <s v="-"/>
    <n v="0"/>
    <n v="1"/>
    <n v="0"/>
    <n v="0"/>
    <n v="0"/>
    <n v="0"/>
    <n v="0"/>
    <n v="0"/>
    <n v="0"/>
    <n v="0"/>
    <n v="1"/>
    <n v="0"/>
    <n v="0"/>
    <n v="0"/>
    <n v="0"/>
    <n v="0"/>
    <n v="0"/>
    <n v="0"/>
    <n v="0"/>
  </r>
  <r>
    <x v="4"/>
    <x v="6"/>
    <x v="1"/>
    <x v="0"/>
    <x v="0"/>
    <n v="0"/>
    <n v="0"/>
    <n v="0"/>
    <n v="0"/>
    <n v="0"/>
    <n v="0"/>
    <n v="0"/>
    <n v="0"/>
    <n v="0"/>
    <n v="0"/>
    <n v="0"/>
    <n v="0"/>
    <n v="0"/>
    <n v="0"/>
    <n v="0"/>
    <n v="0"/>
    <n v="0"/>
    <n v="0"/>
    <n v="0"/>
    <n v="0"/>
    <n v="0"/>
    <n v="0"/>
    <n v="0"/>
    <n v="0"/>
    <n v="0"/>
    <n v="0"/>
    <n v="0"/>
    <n v="0"/>
    <n v="0"/>
  </r>
  <r>
    <x v="4"/>
    <x v="6"/>
    <x v="1"/>
    <x v="0"/>
    <x v="1"/>
    <n v="0"/>
    <n v="0"/>
    <n v="0"/>
    <n v="0"/>
    <n v="0"/>
    <n v="0"/>
    <n v="0"/>
    <n v="0"/>
    <n v="0"/>
    <n v="0"/>
    <n v="0"/>
    <n v="0"/>
    <n v="0"/>
    <n v="0"/>
    <n v="0"/>
    <n v="0"/>
    <n v="0"/>
    <n v="0"/>
    <n v="0"/>
    <n v="0"/>
    <n v="0"/>
    <n v="0"/>
    <n v="0"/>
    <n v="0"/>
    <n v="0"/>
    <n v="0"/>
    <n v="0"/>
    <n v="0"/>
    <n v="0"/>
  </r>
  <r>
    <x v="4"/>
    <x v="6"/>
    <x v="1"/>
    <x v="0"/>
    <x v="2"/>
    <n v="0"/>
    <n v="0"/>
    <n v="0"/>
    <n v="0"/>
    <n v="0"/>
    <n v="0"/>
    <n v="0"/>
    <n v="0"/>
    <n v="0"/>
    <n v="0"/>
    <n v="0"/>
    <n v="0"/>
    <n v="0"/>
    <n v="0"/>
    <n v="0"/>
    <n v="0"/>
    <n v="0"/>
    <n v="0"/>
    <n v="0"/>
    <n v="0"/>
    <n v="0"/>
    <n v="0"/>
    <n v="0"/>
    <n v="0"/>
    <n v="0"/>
    <n v="0"/>
    <n v="0"/>
    <n v="0"/>
    <n v="0"/>
  </r>
  <r>
    <x v="4"/>
    <x v="6"/>
    <x v="1"/>
    <x v="0"/>
    <x v="3"/>
    <n v="0"/>
    <n v="0"/>
    <n v="0"/>
    <n v="0"/>
    <n v="0"/>
    <n v="0"/>
    <n v="0"/>
    <n v="0"/>
    <n v="0"/>
    <n v="0"/>
    <n v="0"/>
    <n v="0"/>
    <n v="0"/>
    <n v="0"/>
    <n v="0"/>
    <n v="0"/>
    <n v="0"/>
    <n v="0"/>
    <n v="0"/>
    <n v="0"/>
    <n v="0"/>
    <n v="0"/>
    <n v="0"/>
    <n v="0"/>
    <n v="0"/>
    <n v="0"/>
    <n v="0"/>
    <n v="0"/>
    <n v="0"/>
  </r>
  <r>
    <x v="4"/>
    <x v="6"/>
    <x v="2"/>
    <x v="0"/>
    <x v="0"/>
    <n v="1"/>
    <n v="0"/>
    <n v="0"/>
    <s v="-"/>
    <n v="0"/>
    <s v="-"/>
    <s v="-"/>
    <s v="-"/>
    <s v="-"/>
    <s v="-"/>
    <n v="0"/>
    <n v="1"/>
    <n v="0"/>
    <n v="0"/>
    <n v="0"/>
    <n v="0"/>
    <n v="0"/>
    <n v="0"/>
    <n v="0"/>
    <n v="0"/>
    <n v="1"/>
    <n v="0"/>
    <n v="0"/>
    <n v="0"/>
    <n v="0"/>
    <n v="0"/>
    <n v="0"/>
    <n v="0"/>
    <n v="0"/>
  </r>
  <r>
    <x v="4"/>
    <x v="6"/>
    <x v="2"/>
    <x v="0"/>
    <x v="1"/>
    <n v="10"/>
    <n v="0"/>
    <n v="0"/>
    <s v="-"/>
    <n v="0"/>
    <s v="-"/>
    <s v="-"/>
    <s v="-"/>
    <s v="-"/>
    <s v="-"/>
    <n v="0"/>
    <n v="10"/>
    <n v="0"/>
    <n v="0"/>
    <n v="0"/>
    <n v="0"/>
    <n v="0"/>
    <n v="0"/>
    <n v="0"/>
    <n v="0"/>
    <n v="10"/>
    <n v="0"/>
    <n v="0"/>
    <n v="0"/>
    <n v="0"/>
    <n v="0"/>
    <n v="0"/>
    <n v="0"/>
    <n v="0"/>
  </r>
  <r>
    <x v="4"/>
    <x v="6"/>
    <x v="2"/>
    <x v="0"/>
    <x v="2"/>
    <n v="9"/>
    <n v="0"/>
    <n v="0"/>
    <s v="-"/>
    <n v="0"/>
    <s v="-"/>
    <s v="-"/>
    <s v="-"/>
    <s v="-"/>
    <s v="-"/>
    <n v="0"/>
    <n v="9"/>
    <n v="0"/>
    <n v="0"/>
    <n v="0"/>
    <n v="0"/>
    <n v="0"/>
    <n v="0"/>
    <n v="0"/>
    <n v="0"/>
    <n v="9"/>
    <n v="0"/>
    <n v="0"/>
    <n v="0"/>
    <n v="0"/>
    <n v="0"/>
    <n v="0"/>
    <n v="0"/>
    <n v="0"/>
  </r>
  <r>
    <x v="4"/>
    <x v="6"/>
    <x v="2"/>
    <x v="0"/>
    <x v="3"/>
    <n v="1"/>
    <n v="0"/>
    <n v="0"/>
    <s v="-"/>
    <n v="0"/>
    <s v="-"/>
    <s v="-"/>
    <s v="-"/>
    <s v="-"/>
    <s v="-"/>
    <n v="0"/>
    <n v="1"/>
    <n v="0"/>
    <n v="0"/>
    <n v="0"/>
    <n v="0"/>
    <n v="0"/>
    <n v="0"/>
    <n v="0"/>
    <n v="0"/>
    <n v="1"/>
    <n v="0"/>
    <n v="0"/>
    <n v="0"/>
    <n v="0"/>
    <n v="0"/>
    <n v="0"/>
    <n v="0"/>
    <n v="0"/>
  </r>
  <r>
    <x v="4"/>
    <x v="6"/>
    <x v="2"/>
    <x v="1"/>
    <x v="0"/>
    <n v="1"/>
    <n v="0"/>
    <n v="0"/>
    <s v="-"/>
    <n v="0"/>
    <s v="-"/>
    <s v="-"/>
    <s v="-"/>
    <s v="-"/>
    <s v="-"/>
    <n v="0"/>
    <n v="1"/>
    <n v="0"/>
    <n v="0"/>
    <n v="0"/>
    <n v="0"/>
    <n v="0"/>
    <n v="0"/>
    <n v="0"/>
    <n v="0"/>
    <n v="1"/>
    <n v="0"/>
    <n v="0"/>
    <n v="0"/>
    <n v="0"/>
    <n v="0"/>
    <n v="0"/>
    <n v="0"/>
    <n v="0"/>
  </r>
  <r>
    <x v="4"/>
    <x v="6"/>
    <x v="2"/>
    <x v="1"/>
    <x v="1"/>
    <n v="10"/>
    <n v="0"/>
    <n v="0"/>
    <s v="-"/>
    <n v="0"/>
    <s v="-"/>
    <s v="-"/>
    <s v="-"/>
    <s v="-"/>
    <s v="-"/>
    <n v="0"/>
    <n v="10"/>
    <n v="0"/>
    <n v="0"/>
    <n v="0"/>
    <n v="0"/>
    <n v="0"/>
    <n v="0"/>
    <n v="0"/>
    <n v="0"/>
    <n v="10"/>
    <n v="0"/>
    <n v="0"/>
    <n v="0"/>
    <n v="0"/>
    <n v="0"/>
    <n v="0"/>
    <n v="0"/>
    <n v="0"/>
  </r>
  <r>
    <x v="4"/>
    <x v="6"/>
    <x v="2"/>
    <x v="1"/>
    <x v="2"/>
    <n v="9"/>
    <n v="0"/>
    <n v="0"/>
    <s v="-"/>
    <n v="0"/>
    <s v="-"/>
    <s v="-"/>
    <s v="-"/>
    <s v="-"/>
    <s v="-"/>
    <n v="0"/>
    <n v="9"/>
    <n v="0"/>
    <n v="0"/>
    <n v="0"/>
    <n v="0"/>
    <n v="0"/>
    <n v="0"/>
    <n v="0"/>
    <n v="0"/>
    <n v="9"/>
    <n v="0"/>
    <n v="0"/>
    <n v="0"/>
    <n v="0"/>
    <n v="0"/>
    <n v="0"/>
    <n v="0"/>
    <n v="0"/>
  </r>
  <r>
    <x v="4"/>
    <x v="6"/>
    <x v="2"/>
    <x v="1"/>
    <x v="3"/>
    <n v="1"/>
    <n v="0"/>
    <n v="0"/>
    <s v="-"/>
    <n v="0"/>
    <s v="-"/>
    <s v="-"/>
    <s v="-"/>
    <s v="-"/>
    <s v="-"/>
    <n v="0"/>
    <n v="1"/>
    <n v="0"/>
    <n v="0"/>
    <n v="0"/>
    <n v="0"/>
    <n v="0"/>
    <n v="0"/>
    <n v="0"/>
    <n v="0"/>
    <n v="1"/>
    <n v="0"/>
    <n v="0"/>
    <n v="0"/>
    <n v="0"/>
    <n v="0"/>
    <n v="0"/>
    <n v="0"/>
    <n v="0"/>
  </r>
  <r>
    <x v="4"/>
    <x v="6"/>
    <x v="2"/>
    <x v="2"/>
    <x v="0"/>
    <n v="0"/>
    <n v="0"/>
    <n v="0"/>
    <n v="0"/>
    <n v="0"/>
    <n v="0"/>
    <n v="0"/>
    <n v="0"/>
    <n v="0"/>
    <n v="0"/>
    <n v="0"/>
    <n v="0"/>
    <n v="0"/>
    <n v="0"/>
    <n v="0"/>
    <n v="0"/>
    <n v="0"/>
    <n v="0"/>
    <n v="0"/>
    <n v="0"/>
    <n v="0"/>
    <n v="0"/>
    <n v="0"/>
    <n v="0"/>
    <n v="0"/>
    <n v="0"/>
    <n v="0"/>
    <n v="0"/>
    <n v="0"/>
  </r>
  <r>
    <x v="4"/>
    <x v="6"/>
    <x v="2"/>
    <x v="2"/>
    <x v="1"/>
    <n v="0"/>
    <n v="0"/>
    <n v="0"/>
    <n v="0"/>
    <n v="0"/>
    <n v="0"/>
    <n v="0"/>
    <n v="0"/>
    <n v="0"/>
    <n v="0"/>
    <n v="0"/>
    <n v="0"/>
    <n v="0"/>
    <n v="0"/>
    <n v="0"/>
    <n v="0"/>
    <n v="0"/>
    <n v="0"/>
    <n v="0"/>
    <n v="0"/>
    <n v="0"/>
    <n v="0"/>
    <n v="0"/>
    <n v="0"/>
    <n v="0"/>
    <n v="0"/>
    <n v="0"/>
    <n v="0"/>
    <n v="0"/>
  </r>
  <r>
    <x v="4"/>
    <x v="6"/>
    <x v="2"/>
    <x v="2"/>
    <x v="2"/>
    <n v="0"/>
    <n v="0"/>
    <n v="0"/>
    <n v="0"/>
    <n v="0"/>
    <n v="0"/>
    <n v="0"/>
    <n v="0"/>
    <n v="0"/>
    <n v="0"/>
    <n v="0"/>
    <n v="0"/>
    <n v="0"/>
    <n v="0"/>
    <n v="0"/>
    <n v="0"/>
    <n v="0"/>
    <n v="0"/>
    <n v="0"/>
    <n v="0"/>
    <n v="0"/>
    <n v="0"/>
    <n v="0"/>
    <n v="0"/>
    <n v="0"/>
    <n v="0"/>
    <n v="0"/>
    <n v="0"/>
    <n v="0"/>
  </r>
  <r>
    <x v="4"/>
    <x v="6"/>
    <x v="2"/>
    <x v="2"/>
    <x v="3"/>
    <n v="0"/>
    <n v="0"/>
    <n v="0"/>
    <n v="0"/>
    <n v="0"/>
    <n v="0"/>
    <n v="0"/>
    <n v="0"/>
    <n v="0"/>
    <n v="0"/>
    <n v="0"/>
    <n v="0"/>
    <n v="0"/>
    <n v="0"/>
    <n v="0"/>
    <n v="0"/>
    <n v="0"/>
    <n v="0"/>
    <n v="0"/>
    <n v="0"/>
    <n v="0"/>
    <n v="0"/>
    <n v="0"/>
    <n v="0"/>
    <n v="0"/>
    <n v="0"/>
    <n v="0"/>
    <n v="0"/>
    <n v="0"/>
  </r>
  <r>
    <x v="4"/>
    <x v="6"/>
    <x v="3"/>
    <x v="0"/>
    <x v="0"/>
    <n v="0"/>
    <n v="0"/>
    <n v="0"/>
    <n v="0"/>
    <n v="0"/>
    <n v="0"/>
    <n v="0"/>
    <n v="0"/>
    <n v="0"/>
    <n v="0"/>
    <n v="0"/>
    <n v="0"/>
    <n v="0"/>
    <n v="0"/>
    <n v="0"/>
    <n v="0"/>
    <n v="0"/>
    <n v="0"/>
    <n v="0"/>
    <n v="0"/>
    <n v="0"/>
    <n v="0"/>
    <n v="0"/>
    <n v="0"/>
    <n v="0"/>
    <n v="0"/>
    <n v="0"/>
    <n v="0"/>
    <n v="0"/>
  </r>
  <r>
    <x v="4"/>
    <x v="6"/>
    <x v="3"/>
    <x v="0"/>
    <x v="1"/>
    <n v="0"/>
    <n v="0"/>
    <n v="0"/>
    <n v="0"/>
    <n v="0"/>
    <n v="0"/>
    <n v="0"/>
    <n v="0"/>
    <n v="0"/>
    <n v="0"/>
    <n v="0"/>
    <n v="0"/>
    <n v="0"/>
    <n v="0"/>
    <n v="0"/>
    <n v="0"/>
    <n v="0"/>
    <n v="0"/>
    <n v="0"/>
    <n v="0"/>
    <n v="0"/>
    <n v="0"/>
    <n v="0"/>
    <n v="0"/>
    <n v="0"/>
    <n v="0"/>
    <n v="0"/>
    <n v="0"/>
    <n v="0"/>
  </r>
  <r>
    <x v="4"/>
    <x v="6"/>
    <x v="3"/>
    <x v="0"/>
    <x v="2"/>
    <n v="0"/>
    <n v="0"/>
    <n v="0"/>
    <n v="0"/>
    <n v="0"/>
    <n v="0"/>
    <n v="0"/>
    <n v="0"/>
    <n v="0"/>
    <n v="0"/>
    <n v="0"/>
    <n v="0"/>
    <n v="0"/>
    <n v="0"/>
    <n v="0"/>
    <n v="0"/>
    <n v="0"/>
    <n v="0"/>
    <n v="0"/>
    <n v="0"/>
    <n v="0"/>
    <n v="0"/>
    <n v="0"/>
    <n v="0"/>
    <n v="0"/>
    <n v="0"/>
    <n v="0"/>
    <n v="0"/>
    <n v="0"/>
  </r>
  <r>
    <x v="4"/>
    <x v="6"/>
    <x v="3"/>
    <x v="0"/>
    <x v="3"/>
    <n v="0"/>
    <n v="0"/>
    <n v="0"/>
    <n v="0"/>
    <n v="0"/>
    <n v="0"/>
    <n v="0"/>
    <n v="0"/>
    <n v="0"/>
    <n v="0"/>
    <n v="0"/>
    <n v="0"/>
    <n v="0"/>
    <n v="0"/>
    <n v="0"/>
    <n v="0"/>
    <n v="0"/>
    <n v="0"/>
    <n v="0"/>
    <n v="0"/>
    <n v="0"/>
    <n v="0"/>
    <n v="0"/>
    <n v="0"/>
    <n v="0"/>
    <n v="0"/>
    <n v="0"/>
    <n v="0"/>
    <n v="0"/>
  </r>
  <r>
    <x v="4"/>
    <x v="7"/>
    <x v="0"/>
    <x v="0"/>
    <x v="0"/>
    <n v="8"/>
    <n v="0"/>
    <n v="0"/>
    <s v="-"/>
    <n v="2"/>
    <s v="-"/>
    <s v="-"/>
    <s v="-"/>
    <s v="-"/>
    <s v="-"/>
    <n v="0"/>
    <n v="1"/>
    <n v="0"/>
    <n v="0"/>
    <n v="0"/>
    <n v="0"/>
    <n v="0"/>
    <n v="0"/>
    <n v="0"/>
    <n v="0"/>
    <n v="5"/>
    <n v="0"/>
    <n v="1"/>
    <n v="0"/>
    <n v="0"/>
    <m/>
    <m/>
    <m/>
    <n v="0"/>
  </r>
  <r>
    <x v="4"/>
    <x v="7"/>
    <x v="0"/>
    <x v="0"/>
    <x v="1"/>
    <n v="35"/>
    <n v="0"/>
    <n v="0"/>
    <s v="-"/>
    <n v="3"/>
    <s v="-"/>
    <s v="-"/>
    <s v="-"/>
    <s v="-"/>
    <s v="-"/>
    <n v="0"/>
    <n v="1"/>
    <n v="0"/>
    <n v="0"/>
    <n v="0"/>
    <n v="0"/>
    <n v="0"/>
    <n v="0"/>
    <n v="0"/>
    <n v="0"/>
    <n v="31"/>
    <n v="0"/>
    <n v="1"/>
    <n v="0"/>
    <n v="0"/>
    <m/>
    <m/>
    <m/>
    <n v="0"/>
  </r>
  <r>
    <x v="4"/>
    <x v="7"/>
    <x v="0"/>
    <x v="0"/>
    <x v="2"/>
    <n v="28"/>
    <n v="0"/>
    <n v="0"/>
    <s v="-"/>
    <n v="3"/>
    <s v="-"/>
    <s v="-"/>
    <s v="-"/>
    <s v="-"/>
    <s v="-"/>
    <n v="0"/>
    <n v="1"/>
    <n v="0"/>
    <n v="0"/>
    <n v="0"/>
    <n v="0"/>
    <n v="0"/>
    <n v="0"/>
    <n v="0"/>
    <n v="0"/>
    <n v="25"/>
    <n v="0"/>
    <n v="0"/>
    <n v="0"/>
    <n v="0"/>
    <m/>
    <m/>
    <m/>
    <n v="0"/>
  </r>
  <r>
    <x v="4"/>
    <x v="7"/>
    <x v="0"/>
    <x v="0"/>
    <x v="3"/>
    <n v="7"/>
    <n v="0"/>
    <n v="0"/>
    <s v="-"/>
    <n v="0"/>
    <s v="-"/>
    <s v="-"/>
    <s v="-"/>
    <s v="-"/>
    <s v="-"/>
    <n v="0"/>
    <n v="0"/>
    <n v="0"/>
    <n v="0"/>
    <n v="0"/>
    <n v="0"/>
    <n v="0"/>
    <n v="0"/>
    <n v="0"/>
    <n v="0"/>
    <n v="6"/>
    <n v="0"/>
    <n v="1"/>
    <n v="0"/>
    <n v="0"/>
    <m/>
    <m/>
    <m/>
    <n v="0"/>
  </r>
  <r>
    <x v="4"/>
    <x v="7"/>
    <x v="1"/>
    <x v="0"/>
    <x v="0"/>
    <n v="0"/>
    <n v="0"/>
    <n v="0"/>
    <n v="0"/>
    <n v="0"/>
    <n v="0"/>
    <n v="0"/>
    <n v="0"/>
    <n v="0"/>
    <n v="0"/>
    <n v="0"/>
    <n v="0"/>
    <n v="0"/>
    <n v="0"/>
    <n v="0"/>
    <n v="0"/>
    <n v="0"/>
    <n v="0"/>
    <n v="0"/>
    <n v="0"/>
    <n v="0"/>
    <n v="0"/>
    <n v="0"/>
    <n v="0"/>
    <n v="0"/>
    <m/>
    <m/>
    <m/>
    <n v="0"/>
  </r>
  <r>
    <x v="4"/>
    <x v="7"/>
    <x v="1"/>
    <x v="0"/>
    <x v="1"/>
    <n v="0"/>
    <n v="0"/>
    <n v="0"/>
    <n v="0"/>
    <n v="0"/>
    <n v="0"/>
    <n v="0"/>
    <n v="0"/>
    <n v="0"/>
    <n v="0"/>
    <n v="0"/>
    <n v="0"/>
    <n v="0"/>
    <n v="0"/>
    <n v="0"/>
    <n v="0"/>
    <n v="0"/>
    <n v="0"/>
    <n v="0"/>
    <n v="0"/>
    <n v="0"/>
    <n v="0"/>
    <n v="0"/>
    <n v="0"/>
    <n v="0"/>
    <m/>
    <m/>
    <m/>
    <n v="0"/>
  </r>
  <r>
    <x v="4"/>
    <x v="7"/>
    <x v="1"/>
    <x v="0"/>
    <x v="2"/>
    <n v="0"/>
    <n v="0"/>
    <n v="0"/>
    <n v="0"/>
    <n v="0"/>
    <n v="0"/>
    <n v="0"/>
    <n v="0"/>
    <n v="0"/>
    <n v="0"/>
    <n v="0"/>
    <n v="0"/>
    <n v="0"/>
    <n v="0"/>
    <n v="0"/>
    <n v="0"/>
    <n v="0"/>
    <n v="0"/>
    <n v="0"/>
    <n v="0"/>
    <n v="0"/>
    <n v="0"/>
    <n v="0"/>
    <n v="0"/>
    <n v="0"/>
    <m/>
    <m/>
    <m/>
    <n v="0"/>
  </r>
  <r>
    <x v="4"/>
    <x v="7"/>
    <x v="1"/>
    <x v="0"/>
    <x v="3"/>
    <n v="0"/>
    <n v="0"/>
    <n v="0"/>
    <n v="0"/>
    <n v="0"/>
    <n v="0"/>
    <n v="0"/>
    <n v="0"/>
    <n v="0"/>
    <n v="0"/>
    <n v="0"/>
    <n v="0"/>
    <n v="0"/>
    <n v="0"/>
    <n v="0"/>
    <n v="0"/>
    <n v="0"/>
    <n v="0"/>
    <n v="0"/>
    <n v="0"/>
    <n v="0"/>
    <n v="0"/>
    <n v="0"/>
    <n v="0"/>
    <n v="0"/>
    <m/>
    <m/>
    <m/>
    <n v="0"/>
  </r>
  <r>
    <x v="4"/>
    <x v="7"/>
    <x v="2"/>
    <x v="0"/>
    <x v="0"/>
    <n v="8"/>
    <n v="0"/>
    <n v="0"/>
    <s v="-"/>
    <n v="2"/>
    <s v="-"/>
    <s v="-"/>
    <s v="-"/>
    <s v="-"/>
    <s v="-"/>
    <n v="0"/>
    <n v="1"/>
    <n v="0"/>
    <n v="0"/>
    <n v="0"/>
    <n v="0"/>
    <n v="0"/>
    <n v="0"/>
    <n v="0"/>
    <n v="0"/>
    <n v="5"/>
    <n v="0"/>
    <n v="1"/>
    <n v="0"/>
    <n v="0"/>
    <m/>
    <m/>
    <m/>
    <n v="0"/>
  </r>
  <r>
    <x v="4"/>
    <x v="7"/>
    <x v="2"/>
    <x v="0"/>
    <x v="1"/>
    <n v="35"/>
    <n v="0"/>
    <n v="0"/>
    <s v="-"/>
    <n v="3"/>
    <s v="-"/>
    <s v="-"/>
    <s v="-"/>
    <s v="-"/>
    <s v="-"/>
    <n v="0"/>
    <n v="1"/>
    <n v="0"/>
    <n v="0"/>
    <n v="0"/>
    <n v="0"/>
    <n v="0"/>
    <n v="0"/>
    <n v="0"/>
    <n v="0"/>
    <n v="31"/>
    <n v="0"/>
    <n v="1"/>
    <n v="0"/>
    <n v="0"/>
    <m/>
    <m/>
    <m/>
    <n v="0"/>
  </r>
  <r>
    <x v="4"/>
    <x v="7"/>
    <x v="2"/>
    <x v="0"/>
    <x v="2"/>
    <n v="28"/>
    <n v="0"/>
    <n v="0"/>
    <s v="-"/>
    <n v="3"/>
    <s v="-"/>
    <s v="-"/>
    <s v="-"/>
    <s v="-"/>
    <s v="-"/>
    <n v="0"/>
    <n v="1"/>
    <n v="0"/>
    <n v="0"/>
    <n v="0"/>
    <n v="0"/>
    <n v="0"/>
    <n v="0"/>
    <n v="0"/>
    <n v="0"/>
    <n v="25"/>
    <n v="0"/>
    <n v="0"/>
    <n v="0"/>
    <n v="0"/>
    <m/>
    <m/>
    <m/>
    <n v="0"/>
  </r>
  <r>
    <x v="4"/>
    <x v="7"/>
    <x v="2"/>
    <x v="0"/>
    <x v="3"/>
    <n v="7"/>
    <n v="0"/>
    <n v="0"/>
    <s v="-"/>
    <n v="0"/>
    <s v="-"/>
    <s v="-"/>
    <s v="-"/>
    <s v="-"/>
    <s v="-"/>
    <n v="0"/>
    <n v="0"/>
    <n v="0"/>
    <n v="0"/>
    <n v="0"/>
    <n v="0"/>
    <n v="0"/>
    <n v="0"/>
    <n v="0"/>
    <n v="0"/>
    <n v="6"/>
    <n v="0"/>
    <n v="1"/>
    <n v="0"/>
    <n v="0"/>
    <m/>
    <m/>
    <m/>
    <n v="0"/>
  </r>
  <r>
    <x v="4"/>
    <x v="7"/>
    <x v="2"/>
    <x v="1"/>
    <x v="0"/>
    <n v="8"/>
    <n v="0"/>
    <n v="0"/>
    <s v="-"/>
    <n v="2"/>
    <s v="-"/>
    <s v="-"/>
    <s v="-"/>
    <s v="-"/>
    <s v="-"/>
    <n v="0"/>
    <n v="1"/>
    <n v="0"/>
    <n v="0"/>
    <n v="0"/>
    <n v="0"/>
    <n v="0"/>
    <n v="0"/>
    <n v="0"/>
    <n v="0"/>
    <n v="5"/>
    <n v="0"/>
    <n v="1"/>
    <n v="0"/>
    <n v="0"/>
    <m/>
    <m/>
    <m/>
    <n v="0"/>
  </r>
  <r>
    <x v="4"/>
    <x v="7"/>
    <x v="2"/>
    <x v="1"/>
    <x v="1"/>
    <n v="35"/>
    <n v="0"/>
    <n v="0"/>
    <s v="-"/>
    <n v="3"/>
    <s v="-"/>
    <s v="-"/>
    <s v="-"/>
    <s v="-"/>
    <s v="-"/>
    <n v="0"/>
    <n v="1"/>
    <n v="0"/>
    <n v="0"/>
    <n v="0"/>
    <n v="0"/>
    <n v="0"/>
    <n v="0"/>
    <n v="0"/>
    <n v="0"/>
    <n v="31"/>
    <n v="0"/>
    <n v="1"/>
    <n v="0"/>
    <n v="0"/>
    <m/>
    <m/>
    <m/>
    <n v="0"/>
  </r>
  <r>
    <x v="4"/>
    <x v="7"/>
    <x v="2"/>
    <x v="1"/>
    <x v="2"/>
    <n v="28"/>
    <n v="0"/>
    <n v="0"/>
    <s v="-"/>
    <n v="3"/>
    <s v="-"/>
    <s v="-"/>
    <s v="-"/>
    <s v="-"/>
    <s v="-"/>
    <n v="0"/>
    <n v="1"/>
    <n v="0"/>
    <n v="0"/>
    <n v="0"/>
    <n v="0"/>
    <n v="0"/>
    <n v="0"/>
    <n v="0"/>
    <n v="0"/>
    <n v="25"/>
    <n v="0"/>
    <n v="0"/>
    <n v="0"/>
    <n v="0"/>
    <m/>
    <m/>
    <m/>
    <n v="0"/>
  </r>
  <r>
    <x v="4"/>
    <x v="7"/>
    <x v="2"/>
    <x v="1"/>
    <x v="3"/>
    <n v="7"/>
    <n v="0"/>
    <n v="0"/>
    <s v="-"/>
    <n v="0"/>
    <s v="-"/>
    <s v="-"/>
    <s v="-"/>
    <s v="-"/>
    <s v="-"/>
    <n v="0"/>
    <n v="0"/>
    <n v="0"/>
    <n v="0"/>
    <n v="0"/>
    <n v="0"/>
    <n v="0"/>
    <n v="0"/>
    <n v="0"/>
    <n v="0"/>
    <n v="6"/>
    <n v="0"/>
    <n v="1"/>
    <n v="0"/>
    <n v="0"/>
    <m/>
    <m/>
    <m/>
    <n v="0"/>
  </r>
  <r>
    <x v="4"/>
    <x v="7"/>
    <x v="2"/>
    <x v="2"/>
    <x v="0"/>
    <n v="0"/>
    <n v="0"/>
    <n v="0"/>
    <n v="0"/>
    <n v="0"/>
    <n v="0"/>
    <n v="0"/>
    <n v="0"/>
    <n v="0"/>
    <n v="0"/>
    <n v="0"/>
    <n v="0"/>
    <n v="0"/>
    <n v="0"/>
    <n v="0"/>
    <n v="0"/>
    <n v="0"/>
    <n v="0"/>
    <n v="0"/>
    <n v="0"/>
    <n v="0"/>
    <n v="0"/>
    <n v="0"/>
    <n v="0"/>
    <n v="0"/>
    <m/>
    <m/>
    <m/>
    <n v="0"/>
  </r>
  <r>
    <x v="4"/>
    <x v="7"/>
    <x v="2"/>
    <x v="2"/>
    <x v="1"/>
    <n v="0"/>
    <n v="0"/>
    <n v="0"/>
    <n v="0"/>
    <n v="0"/>
    <n v="0"/>
    <n v="0"/>
    <n v="0"/>
    <n v="0"/>
    <n v="0"/>
    <n v="0"/>
    <n v="0"/>
    <n v="0"/>
    <n v="0"/>
    <n v="0"/>
    <n v="0"/>
    <n v="0"/>
    <n v="0"/>
    <n v="0"/>
    <n v="0"/>
    <n v="0"/>
    <n v="0"/>
    <n v="0"/>
    <n v="0"/>
    <n v="0"/>
    <m/>
    <m/>
    <m/>
    <n v="0"/>
  </r>
  <r>
    <x v="4"/>
    <x v="7"/>
    <x v="2"/>
    <x v="2"/>
    <x v="2"/>
    <n v="0"/>
    <n v="0"/>
    <n v="0"/>
    <n v="0"/>
    <n v="0"/>
    <n v="0"/>
    <n v="0"/>
    <n v="0"/>
    <n v="0"/>
    <n v="0"/>
    <n v="0"/>
    <n v="0"/>
    <n v="0"/>
    <n v="0"/>
    <n v="0"/>
    <n v="0"/>
    <n v="0"/>
    <n v="0"/>
    <n v="0"/>
    <n v="0"/>
    <n v="0"/>
    <n v="0"/>
    <n v="0"/>
    <n v="0"/>
    <n v="0"/>
    <m/>
    <m/>
    <m/>
    <n v="0"/>
  </r>
  <r>
    <x v="4"/>
    <x v="7"/>
    <x v="2"/>
    <x v="2"/>
    <x v="3"/>
    <n v="0"/>
    <n v="0"/>
    <n v="0"/>
    <n v="0"/>
    <n v="0"/>
    <n v="0"/>
    <n v="0"/>
    <n v="0"/>
    <n v="0"/>
    <n v="0"/>
    <n v="0"/>
    <n v="0"/>
    <n v="0"/>
    <n v="0"/>
    <n v="0"/>
    <n v="0"/>
    <n v="0"/>
    <n v="0"/>
    <n v="0"/>
    <n v="0"/>
    <n v="0"/>
    <n v="0"/>
    <n v="0"/>
    <n v="0"/>
    <n v="0"/>
    <m/>
    <m/>
    <m/>
    <n v="0"/>
  </r>
  <r>
    <x v="4"/>
    <x v="7"/>
    <x v="3"/>
    <x v="0"/>
    <x v="0"/>
    <n v="0"/>
    <n v="0"/>
    <n v="0"/>
    <n v="0"/>
    <n v="0"/>
    <n v="0"/>
    <n v="0"/>
    <n v="0"/>
    <n v="0"/>
    <n v="0"/>
    <n v="0"/>
    <n v="0"/>
    <n v="0"/>
    <n v="0"/>
    <n v="0"/>
    <n v="0"/>
    <n v="0"/>
    <n v="0"/>
    <n v="0"/>
    <n v="0"/>
    <n v="0"/>
    <n v="0"/>
    <n v="0"/>
    <n v="0"/>
    <n v="0"/>
    <m/>
    <m/>
    <m/>
    <n v="0"/>
  </r>
  <r>
    <x v="4"/>
    <x v="7"/>
    <x v="3"/>
    <x v="0"/>
    <x v="1"/>
    <n v="0"/>
    <n v="0"/>
    <n v="0"/>
    <n v="0"/>
    <n v="0"/>
    <n v="0"/>
    <n v="0"/>
    <n v="0"/>
    <n v="0"/>
    <n v="0"/>
    <n v="0"/>
    <n v="0"/>
    <n v="0"/>
    <n v="0"/>
    <n v="0"/>
    <n v="0"/>
    <n v="0"/>
    <n v="0"/>
    <n v="0"/>
    <n v="0"/>
    <n v="0"/>
    <n v="0"/>
    <n v="0"/>
    <n v="0"/>
    <n v="0"/>
    <m/>
    <m/>
    <m/>
    <n v="0"/>
  </r>
  <r>
    <x v="4"/>
    <x v="7"/>
    <x v="3"/>
    <x v="0"/>
    <x v="2"/>
    <n v="0"/>
    <n v="0"/>
    <n v="0"/>
    <n v="0"/>
    <n v="0"/>
    <n v="0"/>
    <n v="0"/>
    <n v="0"/>
    <n v="0"/>
    <n v="0"/>
    <n v="0"/>
    <n v="0"/>
    <n v="0"/>
    <n v="0"/>
    <n v="0"/>
    <n v="0"/>
    <n v="0"/>
    <n v="0"/>
    <n v="0"/>
    <n v="0"/>
    <n v="0"/>
    <n v="0"/>
    <n v="0"/>
    <n v="0"/>
    <n v="0"/>
    <m/>
    <m/>
    <m/>
    <n v="0"/>
  </r>
  <r>
    <x v="4"/>
    <x v="7"/>
    <x v="3"/>
    <x v="0"/>
    <x v="3"/>
    <n v="0"/>
    <n v="0"/>
    <n v="0"/>
    <n v="0"/>
    <n v="0"/>
    <n v="0"/>
    <n v="0"/>
    <n v="0"/>
    <n v="0"/>
    <n v="0"/>
    <n v="0"/>
    <n v="0"/>
    <n v="0"/>
    <n v="0"/>
    <n v="0"/>
    <n v="0"/>
    <n v="0"/>
    <n v="0"/>
    <n v="0"/>
    <n v="0"/>
    <n v="0"/>
    <n v="0"/>
    <n v="0"/>
    <n v="0"/>
    <n v="0"/>
    <m/>
    <m/>
    <m/>
    <n v="0"/>
  </r>
  <r>
    <x v="4"/>
    <x v="8"/>
    <x v="0"/>
    <x v="0"/>
    <x v="0"/>
    <n v="76"/>
    <n v="23"/>
    <n v="13"/>
    <s v="-"/>
    <n v="10"/>
    <s v="-"/>
    <s v="-"/>
    <s v="-"/>
    <s v="-"/>
    <s v="-"/>
    <n v="2"/>
    <n v="2"/>
    <n v="0"/>
    <n v="3"/>
    <n v="1"/>
    <n v="4"/>
    <n v="1"/>
    <n v="1"/>
    <n v="5"/>
    <n v="0"/>
    <n v="19"/>
    <n v="1"/>
    <n v="1"/>
    <n v="1"/>
    <n v="1"/>
    <n v="2"/>
    <n v="3"/>
    <n v="1"/>
    <n v="1"/>
  </r>
  <r>
    <x v="4"/>
    <x v="8"/>
    <x v="0"/>
    <x v="0"/>
    <x v="1"/>
    <n v="1902"/>
    <n v="685"/>
    <n v="271"/>
    <s v="-"/>
    <n v="473"/>
    <s v="-"/>
    <s v="-"/>
    <s v="-"/>
    <s v="-"/>
    <s v="-"/>
    <n v="20"/>
    <n v="10"/>
    <n v="0"/>
    <n v="109"/>
    <n v="13"/>
    <n v="32"/>
    <n v="26"/>
    <n v="2"/>
    <n v="72"/>
    <n v="0"/>
    <n v="341"/>
    <n v="11"/>
    <n v="7"/>
    <n v="19"/>
    <n v="1"/>
    <n v="16"/>
    <n v="24"/>
    <n v="53"/>
    <n v="1"/>
  </r>
  <r>
    <x v="4"/>
    <x v="8"/>
    <x v="0"/>
    <x v="0"/>
    <x v="2"/>
    <n v="1528"/>
    <n v="601"/>
    <n v="221"/>
    <s v="-"/>
    <n v="318"/>
    <s v="-"/>
    <s v="-"/>
    <s v="-"/>
    <s v="-"/>
    <s v="-"/>
    <n v="11"/>
    <n v="3"/>
    <n v="0"/>
    <n v="75"/>
    <n v="11"/>
    <n v="24"/>
    <n v="23"/>
    <n v="1"/>
    <n v="69"/>
    <n v="0"/>
    <n v="269"/>
    <n v="10"/>
    <n v="7"/>
    <n v="18"/>
    <n v="0"/>
    <n v="15"/>
    <n v="22"/>
    <n v="46"/>
    <n v="1"/>
  </r>
  <r>
    <x v="4"/>
    <x v="8"/>
    <x v="0"/>
    <x v="0"/>
    <x v="3"/>
    <n v="374"/>
    <n v="84"/>
    <n v="50"/>
    <s v="-"/>
    <n v="155"/>
    <s v="-"/>
    <s v="-"/>
    <s v="-"/>
    <s v="-"/>
    <s v="-"/>
    <n v="9"/>
    <n v="7"/>
    <n v="0"/>
    <n v="34"/>
    <n v="2"/>
    <n v="8"/>
    <n v="3"/>
    <n v="1"/>
    <n v="3"/>
    <n v="0"/>
    <n v="72"/>
    <n v="1"/>
    <n v="0"/>
    <n v="1"/>
    <n v="1"/>
    <n v="1"/>
    <n v="2"/>
    <n v="7"/>
    <n v="0"/>
  </r>
  <r>
    <x v="4"/>
    <x v="8"/>
    <x v="1"/>
    <x v="0"/>
    <x v="0"/>
    <n v="2"/>
    <n v="0"/>
    <n v="0"/>
    <s v="-"/>
    <n v="2"/>
    <s v="-"/>
    <s v="-"/>
    <s v="-"/>
    <s v="-"/>
    <s v="-"/>
    <n v="0"/>
    <n v="1"/>
    <n v="0"/>
    <n v="0"/>
    <n v="0"/>
    <n v="0"/>
    <n v="0"/>
    <n v="0"/>
    <n v="0"/>
    <n v="0"/>
    <n v="0"/>
    <n v="0"/>
    <n v="0"/>
    <n v="0"/>
    <n v="0"/>
    <n v="0"/>
    <n v="0"/>
    <n v="0"/>
    <n v="0"/>
  </r>
  <r>
    <x v="4"/>
    <x v="8"/>
    <x v="1"/>
    <x v="0"/>
    <x v="1"/>
    <n v="2"/>
    <n v="0"/>
    <n v="0"/>
    <s v="-"/>
    <n v="2"/>
    <s v="-"/>
    <s v="-"/>
    <s v="-"/>
    <s v="-"/>
    <s v="-"/>
    <n v="0"/>
    <n v="4"/>
    <n v="0"/>
    <n v="0"/>
    <n v="0"/>
    <n v="0"/>
    <n v="0"/>
    <n v="0"/>
    <n v="0"/>
    <n v="0"/>
    <n v="0"/>
    <n v="0"/>
    <n v="0"/>
    <n v="0"/>
    <n v="0"/>
    <n v="0"/>
    <n v="0"/>
    <n v="0"/>
    <n v="0"/>
  </r>
  <r>
    <x v="4"/>
    <x v="8"/>
    <x v="1"/>
    <x v="0"/>
    <x v="2"/>
    <n v="1"/>
    <n v="0"/>
    <n v="0"/>
    <s v="-"/>
    <n v="1"/>
    <s v="-"/>
    <s v="-"/>
    <s v="-"/>
    <s v="-"/>
    <s v="-"/>
    <n v="0"/>
    <n v="3"/>
    <n v="0"/>
    <n v="0"/>
    <n v="0"/>
    <n v="0"/>
    <n v="0"/>
    <n v="0"/>
    <n v="0"/>
    <n v="0"/>
    <n v="0"/>
    <n v="0"/>
    <n v="0"/>
    <n v="0"/>
    <n v="0"/>
    <n v="0"/>
    <n v="0"/>
    <n v="0"/>
    <n v="0"/>
  </r>
  <r>
    <x v="4"/>
    <x v="8"/>
    <x v="1"/>
    <x v="0"/>
    <x v="3"/>
    <n v="1"/>
    <n v="0"/>
    <n v="0"/>
    <s v="-"/>
    <n v="1"/>
    <s v="-"/>
    <s v="-"/>
    <s v="-"/>
    <s v="-"/>
    <s v="-"/>
    <n v="0"/>
    <n v="1"/>
    <n v="0"/>
    <n v="0"/>
    <n v="0"/>
    <n v="0"/>
    <n v="0"/>
    <n v="0"/>
    <n v="0"/>
    <n v="0"/>
    <n v="0"/>
    <n v="0"/>
    <n v="0"/>
    <n v="0"/>
    <n v="0"/>
    <n v="0"/>
    <n v="0"/>
    <n v="0"/>
    <n v="0"/>
  </r>
  <r>
    <x v="4"/>
    <x v="8"/>
    <x v="2"/>
    <x v="0"/>
    <x v="0"/>
    <n v="74"/>
    <n v="23"/>
    <n v="13"/>
    <s v="-"/>
    <n v="8"/>
    <s v="-"/>
    <s v="-"/>
    <s v="-"/>
    <s v="-"/>
    <s v="-"/>
    <n v="2"/>
    <n v="1"/>
    <n v="0"/>
    <n v="3"/>
    <n v="1"/>
    <n v="4"/>
    <n v="1"/>
    <n v="1"/>
    <n v="5"/>
    <n v="0"/>
    <n v="19"/>
    <n v="1"/>
    <n v="1"/>
    <n v="1"/>
    <n v="1"/>
    <n v="2"/>
    <n v="3"/>
    <n v="1"/>
    <n v="1"/>
  </r>
  <r>
    <x v="4"/>
    <x v="8"/>
    <x v="2"/>
    <x v="0"/>
    <x v="1"/>
    <n v="1900"/>
    <n v="685"/>
    <n v="271"/>
    <s v="-"/>
    <n v="471"/>
    <s v="-"/>
    <s v="-"/>
    <s v="-"/>
    <s v="-"/>
    <s v="-"/>
    <n v="20"/>
    <n v="6"/>
    <n v="0"/>
    <n v="109"/>
    <n v="13"/>
    <n v="32"/>
    <n v="26"/>
    <n v="2"/>
    <n v="72"/>
    <n v="0"/>
    <n v="341"/>
    <n v="11"/>
    <n v="7"/>
    <n v="19"/>
    <n v="1"/>
    <n v="16"/>
    <n v="24"/>
    <n v="53"/>
    <n v="1"/>
  </r>
  <r>
    <x v="4"/>
    <x v="8"/>
    <x v="2"/>
    <x v="0"/>
    <x v="2"/>
    <n v="1527"/>
    <n v="601"/>
    <n v="221"/>
    <s v="-"/>
    <n v="317"/>
    <s v="-"/>
    <s v="-"/>
    <s v="-"/>
    <s v="-"/>
    <s v="-"/>
    <n v="11"/>
    <n v="0"/>
    <n v="0"/>
    <n v="75"/>
    <n v="11"/>
    <n v="24"/>
    <n v="23"/>
    <n v="1"/>
    <n v="69"/>
    <n v="0"/>
    <n v="269"/>
    <n v="10"/>
    <n v="7"/>
    <n v="18"/>
    <n v="0"/>
    <n v="15"/>
    <n v="22"/>
    <n v="46"/>
    <n v="1"/>
  </r>
  <r>
    <x v="4"/>
    <x v="8"/>
    <x v="2"/>
    <x v="0"/>
    <x v="3"/>
    <n v="373"/>
    <n v="84"/>
    <n v="50"/>
    <s v="-"/>
    <n v="154"/>
    <s v="-"/>
    <s v="-"/>
    <s v="-"/>
    <s v="-"/>
    <s v="-"/>
    <n v="9"/>
    <n v="6"/>
    <n v="0"/>
    <n v="34"/>
    <n v="2"/>
    <n v="8"/>
    <n v="3"/>
    <n v="1"/>
    <n v="3"/>
    <n v="0"/>
    <n v="72"/>
    <n v="1"/>
    <n v="0"/>
    <n v="1"/>
    <n v="1"/>
    <n v="1"/>
    <n v="2"/>
    <n v="7"/>
    <n v="0"/>
  </r>
  <r>
    <x v="4"/>
    <x v="8"/>
    <x v="2"/>
    <x v="1"/>
    <x v="0"/>
    <n v="73"/>
    <n v="23"/>
    <n v="13"/>
    <s v="-"/>
    <n v="8"/>
    <s v="-"/>
    <s v="-"/>
    <s v="-"/>
    <s v="-"/>
    <s v="-"/>
    <n v="2"/>
    <n v="1"/>
    <n v="0"/>
    <n v="3"/>
    <n v="1"/>
    <n v="4"/>
    <n v="1"/>
    <n v="1"/>
    <n v="5"/>
    <n v="0"/>
    <n v="19"/>
    <n v="1"/>
    <n v="1"/>
    <n v="1"/>
    <n v="1"/>
    <n v="2"/>
    <n v="2"/>
    <n v="1"/>
    <n v="1"/>
  </r>
  <r>
    <x v="4"/>
    <x v="8"/>
    <x v="2"/>
    <x v="1"/>
    <x v="1"/>
    <n v="1896"/>
    <n v="685"/>
    <n v="271"/>
    <s v="-"/>
    <n v="471"/>
    <s v="-"/>
    <s v="-"/>
    <s v="-"/>
    <s v="-"/>
    <s v="-"/>
    <n v="20"/>
    <n v="6"/>
    <n v="0"/>
    <n v="109"/>
    <n v="13"/>
    <n v="32"/>
    <n v="26"/>
    <n v="2"/>
    <n v="72"/>
    <n v="0"/>
    <n v="341"/>
    <n v="11"/>
    <n v="7"/>
    <n v="19"/>
    <n v="1"/>
    <n v="16"/>
    <n v="20"/>
    <n v="53"/>
    <n v="1"/>
  </r>
  <r>
    <x v="4"/>
    <x v="8"/>
    <x v="2"/>
    <x v="1"/>
    <x v="2"/>
    <n v="1525"/>
    <n v="601"/>
    <n v="221"/>
    <s v="-"/>
    <n v="317"/>
    <s v="-"/>
    <s v="-"/>
    <s v="-"/>
    <s v="-"/>
    <s v="-"/>
    <n v="11"/>
    <n v="0"/>
    <n v="0"/>
    <n v="75"/>
    <n v="11"/>
    <n v="24"/>
    <n v="23"/>
    <n v="1"/>
    <n v="69"/>
    <n v="0"/>
    <n v="269"/>
    <n v="10"/>
    <n v="7"/>
    <n v="18"/>
    <n v="0"/>
    <n v="15"/>
    <n v="20"/>
    <n v="46"/>
    <n v="1"/>
  </r>
  <r>
    <x v="4"/>
    <x v="8"/>
    <x v="2"/>
    <x v="1"/>
    <x v="3"/>
    <n v="371"/>
    <n v="84"/>
    <n v="50"/>
    <s v="-"/>
    <n v="154"/>
    <s v="-"/>
    <s v="-"/>
    <s v="-"/>
    <s v="-"/>
    <s v="-"/>
    <n v="9"/>
    <n v="6"/>
    <n v="0"/>
    <n v="34"/>
    <n v="2"/>
    <n v="8"/>
    <n v="3"/>
    <n v="1"/>
    <n v="3"/>
    <n v="0"/>
    <n v="72"/>
    <n v="1"/>
    <n v="0"/>
    <n v="1"/>
    <n v="1"/>
    <n v="1"/>
    <n v="0"/>
    <n v="7"/>
    <n v="0"/>
  </r>
  <r>
    <x v="4"/>
    <x v="8"/>
    <x v="2"/>
    <x v="2"/>
    <x v="0"/>
    <n v="1"/>
    <n v="0"/>
    <n v="0"/>
    <n v="0"/>
    <n v="0"/>
    <n v="0"/>
    <n v="0"/>
    <n v="0"/>
    <n v="0"/>
    <n v="0"/>
    <n v="0"/>
    <n v="0"/>
    <n v="0"/>
    <n v="0"/>
    <n v="0"/>
    <n v="0"/>
    <n v="0"/>
    <n v="0"/>
    <n v="0"/>
    <n v="0"/>
    <n v="0"/>
    <n v="0"/>
    <n v="0"/>
    <n v="0"/>
    <n v="0"/>
    <n v="0"/>
    <n v="1"/>
    <n v="0"/>
    <n v="0"/>
  </r>
  <r>
    <x v="4"/>
    <x v="8"/>
    <x v="2"/>
    <x v="2"/>
    <x v="1"/>
    <n v="4"/>
    <n v="0"/>
    <n v="0"/>
    <n v="0"/>
    <n v="0"/>
    <n v="0"/>
    <n v="0"/>
    <n v="0"/>
    <n v="0"/>
    <n v="0"/>
    <n v="0"/>
    <n v="0"/>
    <n v="0"/>
    <n v="0"/>
    <n v="0"/>
    <n v="0"/>
    <n v="0"/>
    <n v="0"/>
    <n v="0"/>
    <n v="0"/>
    <n v="0"/>
    <n v="0"/>
    <n v="0"/>
    <n v="0"/>
    <n v="0"/>
    <n v="0"/>
    <n v="4"/>
    <n v="0"/>
    <n v="0"/>
  </r>
  <r>
    <x v="4"/>
    <x v="8"/>
    <x v="2"/>
    <x v="2"/>
    <x v="2"/>
    <n v="2"/>
    <n v="0"/>
    <n v="0"/>
    <n v="0"/>
    <n v="0"/>
    <n v="0"/>
    <n v="0"/>
    <n v="0"/>
    <n v="0"/>
    <n v="0"/>
    <n v="0"/>
    <n v="0"/>
    <n v="0"/>
    <n v="0"/>
    <n v="0"/>
    <n v="0"/>
    <n v="0"/>
    <n v="0"/>
    <n v="0"/>
    <n v="0"/>
    <n v="0"/>
    <n v="0"/>
    <n v="0"/>
    <n v="0"/>
    <n v="0"/>
    <n v="0"/>
    <n v="2"/>
    <n v="0"/>
    <n v="0"/>
  </r>
  <r>
    <x v="4"/>
    <x v="8"/>
    <x v="2"/>
    <x v="2"/>
    <x v="3"/>
    <n v="2"/>
    <n v="0"/>
    <n v="0"/>
    <n v="0"/>
    <n v="0"/>
    <n v="0"/>
    <n v="0"/>
    <n v="0"/>
    <n v="0"/>
    <n v="0"/>
    <n v="0"/>
    <n v="0"/>
    <n v="0"/>
    <n v="0"/>
    <n v="0"/>
    <n v="0"/>
    <n v="0"/>
    <n v="0"/>
    <n v="0"/>
    <n v="0"/>
    <n v="0"/>
    <n v="0"/>
    <n v="0"/>
    <n v="0"/>
    <n v="0"/>
    <n v="0"/>
    <n v="2"/>
    <n v="0"/>
    <n v="0"/>
  </r>
  <r>
    <x v="4"/>
    <x v="8"/>
    <x v="3"/>
    <x v="0"/>
    <x v="0"/>
    <n v="0"/>
    <n v="0"/>
    <n v="0"/>
    <n v="0"/>
    <n v="0"/>
    <n v="0"/>
    <n v="0"/>
    <n v="0"/>
    <n v="0"/>
    <n v="0"/>
    <n v="0"/>
    <n v="0"/>
    <n v="0"/>
    <n v="0"/>
    <n v="0"/>
    <n v="0"/>
    <n v="0"/>
    <n v="0"/>
    <n v="0"/>
    <n v="0"/>
    <n v="0"/>
    <n v="0"/>
    <n v="0"/>
    <n v="0"/>
    <n v="0"/>
    <n v="0"/>
    <n v="0"/>
    <n v="0"/>
    <n v="0"/>
  </r>
  <r>
    <x v="4"/>
    <x v="8"/>
    <x v="3"/>
    <x v="0"/>
    <x v="1"/>
    <n v="0"/>
    <n v="0"/>
    <n v="0"/>
    <n v="0"/>
    <n v="0"/>
    <n v="0"/>
    <n v="0"/>
    <n v="0"/>
    <n v="0"/>
    <n v="0"/>
    <n v="0"/>
    <n v="0"/>
    <n v="0"/>
    <n v="0"/>
    <n v="0"/>
    <n v="0"/>
    <n v="0"/>
    <n v="0"/>
    <n v="0"/>
    <n v="0"/>
    <n v="0"/>
    <n v="0"/>
    <n v="0"/>
    <n v="0"/>
    <n v="0"/>
    <n v="0"/>
    <n v="0"/>
    <n v="0"/>
    <n v="0"/>
  </r>
  <r>
    <x v="4"/>
    <x v="8"/>
    <x v="3"/>
    <x v="0"/>
    <x v="2"/>
    <n v="0"/>
    <n v="0"/>
    <n v="0"/>
    <n v="0"/>
    <n v="0"/>
    <n v="0"/>
    <n v="0"/>
    <n v="0"/>
    <n v="0"/>
    <n v="0"/>
    <n v="0"/>
    <n v="0"/>
    <n v="0"/>
    <n v="0"/>
    <n v="0"/>
    <n v="0"/>
    <n v="0"/>
    <n v="0"/>
    <n v="0"/>
    <n v="0"/>
    <n v="0"/>
    <n v="0"/>
    <n v="0"/>
    <n v="0"/>
    <n v="0"/>
    <n v="0"/>
    <n v="0"/>
    <n v="0"/>
    <n v="0"/>
  </r>
  <r>
    <x v="4"/>
    <x v="8"/>
    <x v="3"/>
    <x v="0"/>
    <x v="3"/>
    <n v="0"/>
    <n v="0"/>
    <n v="0"/>
    <n v="0"/>
    <n v="0"/>
    <n v="0"/>
    <n v="0"/>
    <n v="0"/>
    <n v="0"/>
    <n v="0"/>
    <n v="0"/>
    <n v="0"/>
    <n v="0"/>
    <n v="0"/>
    <n v="0"/>
    <n v="0"/>
    <n v="0"/>
    <n v="0"/>
    <n v="0"/>
    <n v="0"/>
    <n v="0"/>
    <n v="0"/>
    <n v="0"/>
    <n v="0"/>
    <n v="0"/>
    <n v="0"/>
    <n v="0"/>
    <n v="0"/>
    <n v="0"/>
  </r>
  <r>
    <x v="4"/>
    <x v="9"/>
    <x v="0"/>
    <x v="0"/>
    <x v="0"/>
    <n v="322"/>
    <n v="105"/>
    <n v="23"/>
    <s v="-"/>
    <n v="56"/>
    <s v="-"/>
    <s v="-"/>
    <s v="-"/>
    <s v="-"/>
    <s v="-"/>
    <n v="10"/>
    <n v="6"/>
    <n v="16"/>
    <n v="11"/>
    <n v="11"/>
    <n v="8"/>
    <n v="13"/>
    <n v="6"/>
    <n v="12"/>
    <n v="11"/>
    <n v="86"/>
    <n v="10"/>
    <n v="13"/>
    <n v="8"/>
    <n v="4"/>
    <n v="10"/>
    <n v="1"/>
    <n v="2"/>
    <n v="4"/>
  </r>
  <r>
    <x v="4"/>
    <x v="9"/>
    <x v="0"/>
    <x v="0"/>
    <x v="1"/>
    <n v="3066"/>
    <n v="917"/>
    <n v="228"/>
    <s v="-"/>
    <n v="386"/>
    <s v="-"/>
    <s v="-"/>
    <s v="-"/>
    <s v="-"/>
    <s v="-"/>
    <n v="72"/>
    <n v="31"/>
    <n v="165"/>
    <n v="77"/>
    <n v="78"/>
    <n v="111"/>
    <n v="66"/>
    <n v="75"/>
    <n v="147"/>
    <n v="87"/>
    <n v="787"/>
    <n v="90"/>
    <n v="184"/>
    <n v="138"/>
    <n v="39"/>
    <n v="246"/>
    <n v="10"/>
    <n v="23"/>
    <n v="18"/>
  </r>
  <r>
    <x v="4"/>
    <x v="9"/>
    <x v="0"/>
    <x v="0"/>
    <x v="2"/>
    <n v="1563"/>
    <n v="488"/>
    <n v="118"/>
    <s v="-"/>
    <n v="219"/>
    <s v="-"/>
    <s v="-"/>
    <s v="-"/>
    <s v="-"/>
    <s v="-"/>
    <n v="23"/>
    <n v="17"/>
    <n v="85"/>
    <n v="38"/>
    <n v="27"/>
    <n v="74"/>
    <n v="43"/>
    <n v="34"/>
    <n v="55"/>
    <n v="37"/>
    <n v="370"/>
    <n v="42"/>
    <n v="134"/>
    <n v="40"/>
    <n v="19"/>
    <n v="103"/>
    <n v="10"/>
    <n v="13"/>
    <n v="7"/>
  </r>
  <r>
    <x v="4"/>
    <x v="9"/>
    <x v="0"/>
    <x v="0"/>
    <x v="3"/>
    <n v="1477"/>
    <n v="429"/>
    <n v="110"/>
    <s v="-"/>
    <n v="167"/>
    <s v="-"/>
    <s v="-"/>
    <s v="-"/>
    <s v="-"/>
    <s v="-"/>
    <n v="49"/>
    <n v="14"/>
    <n v="80"/>
    <n v="39"/>
    <n v="51"/>
    <n v="37"/>
    <n v="23"/>
    <n v="41"/>
    <n v="92"/>
    <n v="50"/>
    <n v="391"/>
    <n v="48"/>
    <n v="50"/>
    <n v="98"/>
    <n v="20"/>
    <n v="143"/>
    <n v="0"/>
    <n v="10"/>
    <n v="11"/>
  </r>
  <r>
    <x v="4"/>
    <x v="9"/>
    <x v="1"/>
    <x v="0"/>
    <x v="0"/>
    <n v="94"/>
    <n v="40"/>
    <n v="6"/>
    <s v="-"/>
    <n v="9"/>
    <s v="-"/>
    <s v="-"/>
    <s v="-"/>
    <s v="-"/>
    <s v="-"/>
    <n v="5"/>
    <n v="3"/>
    <n v="6"/>
    <n v="3"/>
    <n v="5"/>
    <n v="2"/>
    <n v="3"/>
    <n v="4"/>
    <n v="2"/>
    <n v="2"/>
    <n v="24"/>
    <n v="4"/>
    <n v="5"/>
    <n v="2"/>
    <n v="2"/>
    <n v="0"/>
    <n v="0"/>
    <n v="0"/>
    <n v="2"/>
  </r>
  <r>
    <x v="4"/>
    <x v="9"/>
    <x v="1"/>
    <x v="0"/>
    <x v="1"/>
    <n v="318"/>
    <n v="87"/>
    <n v="14"/>
    <s v="-"/>
    <n v="18"/>
    <s v="-"/>
    <s v="-"/>
    <s v="-"/>
    <s v="-"/>
    <s v="-"/>
    <n v="12"/>
    <n v="5"/>
    <n v="8"/>
    <n v="38"/>
    <n v="46"/>
    <n v="4"/>
    <n v="11"/>
    <n v="24"/>
    <n v="5"/>
    <n v="35"/>
    <n v="137"/>
    <n v="19"/>
    <n v="19"/>
    <n v="6"/>
    <n v="15"/>
    <n v="0"/>
    <n v="0"/>
    <n v="0"/>
    <n v="3"/>
  </r>
  <r>
    <x v="4"/>
    <x v="9"/>
    <x v="1"/>
    <x v="0"/>
    <x v="2"/>
    <n v="141"/>
    <n v="45"/>
    <n v="4"/>
    <s v="-"/>
    <n v="14"/>
    <s v="-"/>
    <s v="-"/>
    <s v="-"/>
    <s v="-"/>
    <s v="-"/>
    <n v="5"/>
    <n v="3"/>
    <n v="4"/>
    <n v="17"/>
    <n v="18"/>
    <n v="2"/>
    <n v="3"/>
    <n v="17"/>
    <n v="5"/>
    <n v="12"/>
    <n v="46"/>
    <n v="8"/>
    <n v="13"/>
    <n v="3"/>
    <n v="6"/>
    <n v="0"/>
    <n v="0"/>
    <n v="0"/>
    <n v="2"/>
  </r>
  <r>
    <x v="4"/>
    <x v="9"/>
    <x v="1"/>
    <x v="0"/>
    <x v="3"/>
    <n v="177"/>
    <n v="42"/>
    <n v="10"/>
    <s v="-"/>
    <n v="4"/>
    <s v="-"/>
    <s v="-"/>
    <s v="-"/>
    <s v="-"/>
    <s v="-"/>
    <n v="7"/>
    <n v="2"/>
    <n v="4"/>
    <n v="21"/>
    <n v="28"/>
    <n v="2"/>
    <n v="8"/>
    <n v="7"/>
    <n v="0"/>
    <n v="23"/>
    <n v="91"/>
    <n v="11"/>
    <n v="6"/>
    <n v="3"/>
    <n v="9"/>
    <n v="0"/>
    <n v="0"/>
    <n v="0"/>
    <n v="1"/>
  </r>
  <r>
    <x v="4"/>
    <x v="9"/>
    <x v="2"/>
    <x v="0"/>
    <x v="0"/>
    <n v="228"/>
    <n v="65"/>
    <n v="17"/>
    <s v="-"/>
    <n v="47"/>
    <s v="-"/>
    <s v="-"/>
    <s v="-"/>
    <s v="-"/>
    <s v="-"/>
    <n v="5"/>
    <n v="3"/>
    <n v="10"/>
    <n v="8"/>
    <n v="6"/>
    <n v="6"/>
    <n v="10"/>
    <n v="2"/>
    <n v="10"/>
    <n v="9"/>
    <n v="62"/>
    <n v="6"/>
    <n v="8"/>
    <n v="6"/>
    <n v="2"/>
    <n v="10"/>
    <n v="1"/>
    <n v="2"/>
    <n v="2"/>
  </r>
  <r>
    <x v="4"/>
    <x v="9"/>
    <x v="2"/>
    <x v="0"/>
    <x v="1"/>
    <n v="2748"/>
    <n v="830"/>
    <n v="214"/>
    <s v="-"/>
    <n v="368"/>
    <s v="-"/>
    <s v="-"/>
    <s v="-"/>
    <s v="-"/>
    <s v="-"/>
    <n v="60"/>
    <n v="26"/>
    <n v="157"/>
    <n v="39"/>
    <n v="32"/>
    <n v="107"/>
    <n v="55"/>
    <n v="51"/>
    <n v="142"/>
    <n v="52"/>
    <n v="650"/>
    <n v="71"/>
    <n v="165"/>
    <n v="132"/>
    <n v="24"/>
    <n v="246"/>
    <n v="10"/>
    <n v="23"/>
    <n v="15"/>
  </r>
  <r>
    <x v="4"/>
    <x v="9"/>
    <x v="2"/>
    <x v="0"/>
    <x v="2"/>
    <n v="1422"/>
    <n v="443"/>
    <n v="114"/>
    <s v="-"/>
    <n v="205"/>
    <s v="-"/>
    <s v="-"/>
    <s v="-"/>
    <s v="-"/>
    <s v="-"/>
    <n v="18"/>
    <n v="14"/>
    <n v="81"/>
    <n v="21"/>
    <n v="9"/>
    <n v="72"/>
    <n v="40"/>
    <n v="17"/>
    <n v="50"/>
    <n v="25"/>
    <n v="324"/>
    <n v="34"/>
    <n v="121"/>
    <n v="37"/>
    <n v="13"/>
    <n v="103"/>
    <n v="10"/>
    <n v="13"/>
    <n v="5"/>
  </r>
  <r>
    <x v="4"/>
    <x v="9"/>
    <x v="2"/>
    <x v="0"/>
    <x v="3"/>
    <n v="1300"/>
    <n v="387"/>
    <n v="100"/>
    <s v="-"/>
    <n v="163"/>
    <s v="-"/>
    <s v="-"/>
    <s v="-"/>
    <s v="-"/>
    <s v="-"/>
    <n v="42"/>
    <n v="12"/>
    <n v="76"/>
    <n v="18"/>
    <n v="23"/>
    <n v="35"/>
    <n v="15"/>
    <n v="34"/>
    <n v="92"/>
    <n v="27"/>
    <n v="300"/>
    <n v="37"/>
    <n v="44"/>
    <n v="95"/>
    <n v="11"/>
    <n v="143"/>
    <n v="0"/>
    <n v="10"/>
    <n v="10"/>
  </r>
  <r>
    <x v="4"/>
    <x v="9"/>
    <x v="2"/>
    <x v="1"/>
    <x v="0"/>
    <n v="222"/>
    <n v="62"/>
    <n v="17"/>
    <s v="-"/>
    <n v="46"/>
    <s v="-"/>
    <s v="-"/>
    <s v="-"/>
    <s v="-"/>
    <s v="-"/>
    <n v="3"/>
    <n v="3"/>
    <n v="10"/>
    <n v="8"/>
    <n v="6"/>
    <n v="6"/>
    <n v="10"/>
    <n v="2"/>
    <n v="10"/>
    <n v="9"/>
    <n v="60"/>
    <n v="6"/>
    <n v="8"/>
    <n v="6"/>
    <n v="2"/>
    <n v="10"/>
    <n v="1"/>
    <n v="2"/>
    <n v="2"/>
  </r>
  <r>
    <x v="4"/>
    <x v="9"/>
    <x v="2"/>
    <x v="1"/>
    <x v="1"/>
    <n v="2632"/>
    <n v="775"/>
    <n v="214"/>
    <s v="-"/>
    <n v="364"/>
    <s v="-"/>
    <s v="-"/>
    <s v="-"/>
    <s v="-"/>
    <s v="-"/>
    <n v="24"/>
    <n v="26"/>
    <n v="157"/>
    <n v="39"/>
    <n v="32"/>
    <n v="107"/>
    <n v="55"/>
    <n v="51"/>
    <n v="142"/>
    <n v="52"/>
    <n v="593"/>
    <n v="71"/>
    <n v="165"/>
    <n v="132"/>
    <n v="24"/>
    <n v="246"/>
    <n v="10"/>
    <n v="23"/>
    <n v="15"/>
  </r>
  <r>
    <x v="4"/>
    <x v="9"/>
    <x v="2"/>
    <x v="1"/>
    <x v="2"/>
    <n v="1398"/>
    <n v="431"/>
    <n v="114"/>
    <s v="-"/>
    <n v="205"/>
    <s v="-"/>
    <s v="-"/>
    <s v="-"/>
    <s v="-"/>
    <s v="-"/>
    <n v="11"/>
    <n v="14"/>
    <n v="81"/>
    <n v="21"/>
    <n v="9"/>
    <n v="72"/>
    <n v="40"/>
    <n v="17"/>
    <n v="50"/>
    <n v="25"/>
    <n v="312"/>
    <n v="34"/>
    <n v="121"/>
    <n v="37"/>
    <n v="13"/>
    <n v="103"/>
    <n v="10"/>
    <n v="13"/>
    <n v="5"/>
  </r>
  <r>
    <x v="4"/>
    <x v="9"/>
    <x v="2"/>
    <x v="1"/>
    <x v="3"/>
    <n v="1208"/>
    <n v="344"/>
    <n v="100"/>
    <s v="-"/>
    <n v="159"/>
    <s v="-"/>
    <s v="-"/>
    <s v="-"/>
    <s v="-"/>
    <s v="-"/>
    <n v="13"/>
    <n v="12"/>
    <n v="76"/>
    <n v="18"/>
    <n v="23"/>
    <n v="35"/>
    <n v="15"/>
    <n v="34"/>
    <n v="92"/>
    <n v="27"/>
    <n v="255"/>
    <n v="37"/>
    <n v="44"/>
    <n v="95"/>
    <n v="11"/>
    <n v="143"/>
    <n v="0"/>
    <n v="10"/>
    <n v="10"/>
  </r>
  <r>
    <x v="4"/>
    <x v="9"/>
    <x v="2"/>
    <x v="2"/>
    <x v="0"/>
    <n v="6"/>
    <n v="3"/>
    <n v="0"/>
    <s v="-"/>
    <n v="1"/>
    <s v="-"/>
    <s v="-"/>
    <s v="-"/>
    <s v="-"/>
    <s v="-"/>
    <n v="2"/>
    <n v="0"/>
    <n v="0"/>
    <n v="0"/>
    <n v="0"/>
    <n v="0"/>
    <n v="0"/>
    <n v="0"/>
    <n v="0"/>
    <n v="0"/>
    <n v="2"/>
    <n v="0"/>
    <n v="0"/>
    <n v="0"/>
    <n v="0"/>
    <n v="0"/>
    <n v="0"/>
    <n v="0"/>
    <n v="0"/>
  </r>
  <r>
    <x v="4"/>
    <x v="9"/>
    <x v="2"/>
    <x v="2"/>
    <x v="1"/>
    <n v="116"/>
    <n v="55"/>
    <n v="0"/>
    <s v="-"/>
    <n v="4"/>
    <s v="-"/>
    <s v="-"/>
    <s v="-"/>
    <s v="-"/>
    <s v="-"/>
    <n v="36"/>
    <n v="0"/>
    <n v="0"/>
    <n v="0"/>
    <n v="0"/>
    <n v="0"/>
    <n v="0"/>
    <n v="0"/>
    <n v="0"/>
    <n v="0"/>
    <n v="57"/>
    <n v="0"/>
    <n v="0"/>
    <n v="0"/>
    <n v="0"/>
    <n v="0"/>
    <n v="0"/>
    <n v="0"/>
    <n v="0"/>
  </r>
  <r>
    <x v="4"/>
    <x v="9"/>
    <x v="2"/>
    <x v="2"/>
    <x v="2"/>
    <n v="24"/>
    <n v="12"/>
    <n v="0"/>
    <s v="-"/>
    <n v="0"/>
    <s v="-"/>
    <s v="-"/>
    <s v="-"/>
    <s v="-"/>
    <s v="-"/>
    <n v="7"/>
    <n v="0"/>
    <n v="0"/>
    <n v="0"/>
    <n v="0"/>
    <n v="0"/>
    <n v="0"/>
    <n v="0"/>
    <n v="0"/>
    <n v="0"/>
    <n v="12"/>
    <n v="0"/>
    <n v="0"/>
    <n v="0"/>
    <n v="0"/>
    <n v="0"/>
    <n v="0"/>
    <n v="0"/>
    <n v="0"/>
  </r>
  <r>
    <x v="4"/>
    <x v="9"/>
    <x v="2"/>
    <x v="2"/>
    <x v="3"/>
    <n v="92"/>
    <n v="43"/>
    <n v="0"/>
    <s v="-"/>
    <n v="4"/>
    <s v="-"/>
    <s v="-"/>
    <s v="-"/>
    <s v="-"/>
    <s v="-"/>
    <n v="29"/>
    <n v="0"/>
    <n v="0"/>
    <n v="0"/>
    <n v="0"/>
    <n v="0"/>
    <n v="0"/>
    <n v="0"/>
    <n v="0"/>
    <n v="0"/>
    <n v="45"/>
    <n v="0"/>
    <n v="0"/>
    <n v="0"/>
    <n v="0"/>
    <n v="0"/>
    <n v="0"/>
    <n v="0"/>
    <n v="0"/>
  </r>
  <r>
    <x v="4"/>
    <x v="9"/>
    <x v="3"/>
    <x v="0"/>
    <x v="0"/>
    <n v="0"/>
    <n v="0"/>
    <n v="0"/>
    <n v="0"/>
    <n v="0"/>
    <n v="0"/>
    <n v="0"/>
    <n v="0"/>
    <n v="0"/>
    <n v="0"/>
    <n v="0"/>
    <n v="0"/>
    <n v="0"/>
    <n v="0"/>
    <n v="0"/>
    <n v="0"/>
    <n v="0"/>
    <n v="0"/>
    <n v="0"/>
    <n v="0"/>
    <n v="0"/>
    <n v="0"/>
    <n v="0"/>
    <n v="0"/>
    <n v="0"/>
    <n v="0"/>
    <n v="0"/>
    <n v="0"/>
    <n v="0"/>
  </r>
  <r>
    <x v="4"/>
    <x v="9"/>
    <x v="3"/>
    <x v="0"/>
    <x v="1"/>
    <n v="0"/>
    <n v="0"/>
    <n v="0"/>
    <n v="0"/>
    <n v="0"/>
    <n v="0"/>
    <n v="0"/>
    <n v="0"/>
    <n v="0"/>
    <n v="0"/>
    <n v="0"/>
    <n v="0"/>
    <n v="0"/>
    <n v="0"/>
    <n v="0"/>
    <n v="0"/>
    <n v="0"/>
    <n v="0"/>
    <n v="0"/>
    <n v="0"/>
    <n v="0"/>
    <n v="0"/>
    <n v="0"/>
    <n v="0"/>
    <n v="0"/>
    <n v="0"/>
    <n v="0"/>
    <n v="0"/>
    <n v="0"/>
  </r>
  <r>
    <x v="4"/>
    <x v="9"/>
    <x v="3"/>
    <x v="0"/>
    <x v="2"/>
    <n v="0"/>
    <n v="0"/>
    <n v="0"/>
    <n v="0"/>
    <n v="0"/>
    <n v="0"/>
    <n v="0"/>
    <n v="0"/>
    <n v="0"/>
    <n v="0"/>
    <n v="0"/>
    <n v="0"/>
    <n v="0"/>
    <n v="0"/>
    <n v="0"/>
    <n v="0"/>
    <n v="0"/>
    <n v="0"/>
    <n v="0"/>
    <n v="0"/>
    <n v="0"/>
    <n v="0"/>
    <n v="0"/>
    <n v="0"/>
    <n v="0"/>
    <n v="0"/>
    <n v="0"/>
    <n v="0"/>
    <n v="0"/>
  </r>
  <r>
    <x v="4"/>
    <x v="9"/>
    <x v="3"/>
    <x v="0"/>
    <x v="3"/>
    <n v="0"/>
    <n v="0"/>
    <n v="0"/>
    <n v="0"/>
    <n v="0"/>
    <n v="0"/>
    <n v="0"/>
    <n v="0"/>
    <n v="0"/>
    <n v="0"/>
    <n v="0"/>
    <n v="0"/>
    <n v="0"/>
    <n v="0"/>
    <n v="0"/>
    <n v="0"/>
    <n v="0"/>
    <n v="0"/>
    <n v="0"/>
    <n v="0"/>
    <n v="0"/>
    <n v="0"/>
    <n v="0"/>
    <n v="0"/>
    <n v="0"/>
    <n v="0"/>
    <n v="0"/>
    <n v="0"/>
    <n v="0"/>
  </r>
  <r>
    <x v="4"/>
    <x v="10"/>
    <x v="0"/>
    <x v="0"/>
    <x v="0"/>
    <n v="8"/>
    <n v="2"/>
    <n v="2"/>
    <s v="-"/>
    <n v="1"/>
    <s v="-"/>
    <s v="-"/>
    <s v="-"/>
    <s v="-"/>
    <s v="-"/>
    <n v="0"/>
    <n v="0"/>
    <n v="0"/>
    <n v="0"/>
    <n v="1"/>
    <n v="0"/>
    <n v="0"/>
    <n v="0"/>
    <n v="0"/>
    <n v="0"/>
    <n v="1"/>
    <n v="0"/>
    <n v="1"/>
    <n v="0"/>
    <n v="1"/>
    <n v="0"/>
    <n v="0"/>
    <n v="0"/>
    <n v="0"/>
  </r>
  <r>
    <x v="4"/>
    <x v="10"/>
    <x v="0"/>
    <x v="0"/>
    <x v="1"/>
    <n v="126"/>
    <n v="36"/>
    <n v="32"/>
    <s v="-"/>
    <n v="42"/>
    <s v="-"/>
    <s v="-"/>
    <s v="-"/>
    <s v="-"/>
    <s v="-"/>
    <n v="0"/>
    <n v="0"/>
    <n v="0"/>
    <n v="0"/>
    <n v="12"/>
    <n v="0"/>
    <n v="0"/>
    <n v="0"/>
    <n v="0"/>
    <n v="0"/>
    <n v="11"/>
    <n v="0"/>
    <n v="1"/>
    <n v="0"/>
    <n v="4"/>
    <n v="0"/>
    <n v="0"/>
    <n v="0"/>
    <n v="0"/>
  </r>
  <r>
    <x v="4"/>
    <x v="10"/>
    <x v="0"/>
    <x v="0"/>
    <x v="2"/>
    <n v="28"/>
    <n v="16"/>
    <n v="2"/>
    <s v="-"/>
    <n v="2"/>
    <s v="-"/>
    <s v="-"/>
    <s v="-"/>
    <s v="-"/>
    <s v="-"/>
    <n v="0"/>
    <n v="0"/>
    <n v="0"/>
    <n v="0"/>
    <n v="6"/>
    <n v="0"/>
    <n v="0"/>
    <n v="0"/>
    <n v="0"/>
    <n v="0"/>
    <n v="6"/>
    <n v="0"/>
    <n v="0"/>
    <n v="0"/>
    <n v="2"/>
    <n v="0"/>
    <n v="0"/>
    <n v="0"/>
    <n v="0"/>
  </r>
  <r>
    <x v="4"/>
    <x v="10"/>
    <x v="0"/>
    <x v="0"/>
    <x v="3"/>
    <n v="98"/>
    <n v="20"/>
    <n v="30"/>
    <s v="-"/>
    <n v="40"/>
    <s v="-"/>
    <s v="-"/>
    <s v="-"/>
    <s v="-"/>
    <s v="-"/>
    <n v="0"/>
    <n v="0"/>
    <n v="0"/>
    <n v="0"/>
    <n v="6"/>
    <n v="0"/>
    <n v="0"/>
    <n v="0"/>
    <n v="0"/>
    <n v="0"/>
    <n v="5"/>
    <n v="0"/>
    <n v="1"/>
    <n v="0"/>
    <n v="2"/>
    <n v="0"/>
    <n v="0"/>
    <n v="0"/>
    <n v="0"/>
  </r>
  <r>
    <x v="4"/>
    <x v="10"/>
    <x v="1"/>
    <x v="0"/>
    <x v="0"/>
    <n v="0"/>
    <n v="0"/>
    <n v="0"/>
    <n v="0"/>
    <n v="0"/>
    <n v="0"/>
    <n v="0"/>
    <n v="0"/>
    <n v="0"/>
    <n v="0"/>
    <n v="0"/>
    <n v="0"/>
    <n v="0"/>
    <n v="0"/>
    <n v="0"/>
    <n v="0"/>
    <n v="0"/>
    <n v="0"/>
    <n v="0"/>
    <n v="0"/>
    <n v="0"/>
    <n v="0"/>
    <n v="0"/>
    <n v="0"/>
    <n v="0"/>
    <n v="0"/>
    <n v="0"/>
    <n v="0"/>
    <n v="0"/>
  </r>
  <r>
    <x v="4"/>
    <x v="10"/>
    <x v="1"/>
    <x v="0"/>
    <x v="1"/>
    <n v="0"/>
    <n v="0"/>
    <n v="0"/>
    <n v="0"/>
    <n v="0"/>
    <n v="0"/>
    <n v="0"/>
    <n v="0"/>
    <n v="0"/>
    <n v="0"/>
    <n v="0"/>
    <n v="0"/>
    <n v="0"/>
    <n v="0"/>
    <n v="0"/>
    <n v="0"/>
    <n v="0"/>
    <n v="0"/>
    <n v="0"/>
    <n v="0"/>
    <n v="0"/>
    <n v="0"/>
    <n v="0"/>
    <n v="0"/>
    <n v="0"/>
    <n v="0"/>
    <n v="0"/>
    <n v="0"/>
    <n v="0"/>
  </r>
  <r>
    <x v="4"/>
    <x v="10"/>
    <x v="1"/>
    <x v="0"/>
    <x v="2"/>
    <n v="0"/>
    <n v="0"/>
    <n v="0"/>
    <n v="0"/>
    <n v="0"/>
    <n v="0"/>
    <n v="0"/>
    <n v="0"/>
    <n v="0"/>
    <n v="0"/>
    <n v="0"/>
    <n v="0"/>
    <n v="0"/>
    <n v="0"/>
    <n v="0"/>
    <n v="0"/>
    <n v="0"/>
    <n v="0"/>
    <n v="0"/>
    <n v="0"/>
    <n v="0"/>
    <n v="0"/>
    <n v="0"/>
    <n v="0"/>
    <n v="0"/>
    <n v="0"/>
    <n v="0"/>
    <n v="0"/>
    <n v="0"/>
  </r>
  <r>
    <x v="4"/>
    <x v="10"/>
    <x v="1"/>
    <x v="0"/>
    <x v="3"/>
    <n v="0"/>
    <n v="0"/>
    <n v="0"/>
    <n v="0"/>
    <n v="0"/>
    <n v="0"/>
    <n v="0"/>
    <n v="0"/>
    <n v="0"/>
    <n v="0"/>
    <n v="0"/>
    <n v="0"/>
    <n v="0"/>
    <n v="0"/>
    <n v="0"/>
    <n v="0"/>
    <n v="0"/>
    <n v="0"/>
    <n v="0"/>
    <n v="0"/>
    <n v="0"/>
    <n v="0"/>
    <n v="0"/>
    <n v="0"/>
    <n v="0"/>
    <n v="0"/>
    <n v="0"/>
    <n v="0"/>
    <n v="0"/>
  </r>
  <r>
    <x v="4"/>
    <x v="10"/>
    <x v="2"/>
    <x v="0"/>
    <x v="0"/>
    <n v="8"/>
    <n v="2"/>
    <n v="2"/>
    <s v="-"/>
    <n v="1"/>
    <s v="-"/>
    <s v="-"/>
    <s v="-"/>
    <s v="-"/>
    <s v="-"/>
    <n v="0"/>
    <n v="0"/>
    <n v="0"/>
    <n v="0"/>
    <n v="1"/>
    <n v="0"/>
    <n v="0"/>
    <n v="0"/>
    <n v="0"/>
    <n v="0"/>
    <n v="1"/>
    <n v="0"/>
    <n v="1"/>
    <n v="0"/>
    <n v="1"/>
    <n v="0"/>
    <n v="0"/>
    <n v="0"/>
    <n v="0"/>
  </r>
  <r>
    <x v="4"/>
    <x v="10"/>
    <x v="2"/>
    <x v="0"/>
    <x v="1"/>
    <n v="126"/>
    <n v="36"/>
    <n v="32"/>
    <s v="-"/>
    <n v="42"/>
    <s v="-"/>
    <s v="-"/>
    <s v="-"/>
    <s v="-"/>
    <s v="-"/>
    <n v="0"/>
    <n v="0"/>
    <n v="0"/>
    <n v="0"/>
    <n v="12"/>
    <n v="0"/>
    <n v="0"/>
    <n v="0"/>
    <n v="0"/>
    <n v="0"/>
    <n v="11"/>
    <n v="0"/>
    <n v="1"/>
    <n v="0"/>
    <n v="4"/>
    <n v="0"/>
    <n v="0"/>
    <n v="0"/>
    <n v="0"/>
  </r>
  <r>
    <x v="4"/>
    <x v="10"/>
    <x v="2"/>
    <x v="0"/>
    <x v="2"/>
    <n v="28"/>
    <n v="16"/>
    <n v="2"/>
    <s v="-"/>
    <n v="2"/>
    <s v="-"/>
    <s v="-"/>
    <s v="-"/>
    <s v="-"/>
    <s v="-"/>
    <n v="0"/>
    <n v="0"/>
    <n v="0"/>
    <n v="0"/>
    <n v="6"/>
    <n v="0"/>
    <n v="0"/>
    <n v="0"/>
    <n v="0"/>
    <n v="0"/>
    <n v="6"/>
    <n v="0"/>
    <n v="0"/>
    <n v="0"/>
    <n v="2"/>
    <n v="0"/>
    <n v="0"/>
    <n v="0"/>
    <n v="0"/>
  </r>
  <r>
    <x v="4"/>
    <x v="10"/>
    <x v="2"/>
    <x v="0"/>
    <x v="3"/>
    <n v="98"/>
    <n v="20"/>
    <n v="30"/>
    <s v="-"/>
    <n v="40"/>
    <s v="-"/>
    <s v="-"/>
    <s v="-"/>
    <s v="-"/>
    <s v="-"/>
    <n v="0"/>
    <n v="0"/>
    <n v="0"/>
    <n v="0"/>
    <n v="6"/>
    <n v="0"/>
    <n v="0"/>
    <n v="0"/>
    <n v="0"/>
    <n v="0"/>
    <n v="5"/>
    <n v="0"/>
    <n v="1"/>
    <n v="0"/>
    <n v="2"/>
    <n v="0"/>
    <n v="0"/>
    <n v="0"/>
    <n v="0"/>
  </r>
  <r>
    <x v="4"/>
    <x v="10"/>
    <x v="2"/>
    <x v="1"/>
    <x v="0"/>
    <n v="6"/>
    <n v="1"/>
    <n v="2"/>
    <s v="-"/>
    <n v="1"/>
    <s v="-"/>
    <s v="-"/>
    <s v="-"/>
    <s v="-"/>
    <s v="-"/>
    <n v="0"/>
    <n v="0"/>
    <n v="0"/>
    <n v="0"/>
    <n v="0"/>
    <n v="0"/>
    <n v="0"/>
    <n v="0"/>
    <n v="0"/>
    <n v="0"/>
    <n v="0"/>
    <n v="0"/>
    <n v="1"/>
    <n v="0"/>
    <n v="1"/>
    <n v="0"/>
    <n v="0"/>
    <n v="0"/>
    <n v="0"/>
  </r>
  <r>
    <x v="4"/>
    <x v="10"/>
    <x v="2"/>
    <x v="1"/>
    <x v="1"/>
    <n v="92"/>
    <n v="13"/>
    <n v="32"/>
    <s v="-"/>
    <n v="42"/>
    <s v="-"/>
    <s v="-"/>
    <s v="-"/>
    <s v="-"/>
    <s v="-"/>
    <n v="0"/>
    <n v="0"/>
    <n v="0"/>
    <n v="0"/>
    <n v="0"/>
    <n v="0"/>
    <n v="0"/>
    <n v="0"/>
    <n v="0"/>
    <n v="0"/>
    <n v="0"/>
    <n v="0"/>
    <n v="1"/>
    <n v="0"/>
    <n v="4"/>
    <n v="0"/>
    <n v="0"/>
    <n v="0"/>
    <n v="0"/>
  </r>
  <r>
    <x v="4"/>
    <x v="10"/>
    <x v="2"/>
    <x v="1"/>
    <x v="2"/>
    <n v="11"/>
    <n v="5"/>
    <n v="2"/>
    <s v="-"/>
    <n v="2"/>
    <s v="-"/>
    <s v="-"/>
    <s v="-"/>
    <s v="-"/>
    <s v="-"/>
    <n v="0"/>
    <n v="0"/>
    <n v="0"/>
    <n v="0"/>
    <n v="0"/>
    <n v="0"/>
    <n v="0"/>
    <n v="0"/>
    <n v="0"/>
    <n v="0"/>
    <n v="0"/>
    <n v="0"/>
    <n v="0"/>
    <n v="0"/>
    <n v="2"/>
    <n v="0"/>
    <n v="0"/>
    <n v="0"/>
    <n v="0"/>
  </r>
  <r>
    <x v="4"/>
    <x v="10"/>
    <x v="2"/>
    <x v="1"/>
    <x v="3"/>
    <n v="81"/>
    <n v="8"/>
    <n v="30"/>
    <s v="-"/>
    <n v="40"/>
    <s v="-"/>
    <s v="-"/>
    <s v="-"/>
    <s v="-"/>
    <s v="-"/>
    <n v="0"/>
    <n v="0"/>
    <n v="0"/>
    <n v="0"/>
    <n v="0"/>
    <n v="0"/>
    <n v="0"/>
    <n v="0"/>
    <n v="0"/>
    <n v="0"/>
    <n v="0"/>
    <n v="0"/>
    <n v="1"/>
    <n v="0"/>
    <n v="2"/>
    <n v="0"/>
    <n v="0"/>
    <n v="0"/>
    <n v="0"/>
  </r>
  <r>
    <x v="4"/>
    <x v="10"/>
    <x v="2"/>
    <x v="2"/>
    <x v="0"/>
    <n v="2"/>
    <n v="1"/>
    <n v="0"/>
    <s v="-"/>
    <n v="0"/>
    <s v="-"/>
    <s v="-"/>
    <s v="-"/>
    <s v="-"/>
    <s v="-"/>
    <n v="0"/>
    <n v="0"/>
    <n v="0"/>
    <n v="0"/>
    <n v="1"/>
    <n v="0"/>
    <n v="0"/>
    <n v="0"/>
    <n v="0"/>
    <n v="0"/>
    <n v="1"/>
    <n v="0"/>
    <n v="0"/>
    <n v="0"/>
    <n v="0"/>
    <n v="0"/>
    <n v="0"/>
    <n v="0"/>
    <n v="0"/>
  </r>
  <r>
    <x v="4"/>
    <x v="10"/>
    <x v="2"/>
    <x v="2"/>
    <x v="1"/>
    <n v="34"/>
    <n v="23"/>
    <n v="0"/>
    <s v="-"/>
    <n v="0"/>
    <s v="-"/>
    <s v="-"/>
    <s v="-"/>
    <s v="-"/>
    <s v="-"/>
    <n v="0"/>
    <n v="0"/>
    <n v="0"/>
    <n v="0"/>
    <n v="12"/>
    <n v="0"/>
    <n v="0"/>
    <n v="0"/>
    <n v="0"/>
    <n v="0"/>
    <n v="11"/>
    <n v="0"/>
    <n v="0"/>
    <n v="0"/>
    <n v="0"/>
    <n v="0"/>
    <n v="0"/>
    <n v="0"/>
    <n v="0"/>
  </r>
  <r>
    <x v="4"/>
    <x v="10"/>
    <x v="2"/>
    <x v="2"/>
    <x v="2"/>
    <n v="17"/>
    <n v="11"/>
    <n v="0"/>
    <s v="-"/>
    <n v="0"/>
    <s v="-"/>
    <s v="-"/>
    <s v="-"/>
    <s v="-"/>
    <s v="-"/>
    <n v="0"/>
    <n v="0"/>
    <n v="0"/>
    <n v="0"/>
    <n v="6"/>
    <n v="0"/>
    <n v="0"/>
    <n v="0"/>
    <n v="0"/>
    <n v="0"/>
    <n v="6"/>
    <n v="0"/>
    <n v="0"/>
    <n v="0"/>
    <n v="0"/>
    <n v="0"/>
    <n v="0"/>
    <n v="0"/>
    <n v="0"/>
  </r>
  <r>
    <x v="4"/>
    <x v="10"/>
    <x v="2"/>
    <x v="2"/>
    <x v="3"/>
    <n v="17"/>
    <n v="12"/>
    <n v="0"/>
    <s v="-"/>
    <n v="0"/>
    <s v="-"/>
    <s v="-"/>
    <s v="-"/>
    <s v="-"/>
    <s v="-"/>
    <n v="0"/>
    <n v="0"/>
    <n v="0"/>
    <n v="0"/>
    <n v="6"/>
    <n v="0"/>
    <n v="0"/>
    <n v="0"/>
    <n v="0"/>
    <n v="0"/>
    <n v="5"/>
    <n v="0"/>
    <n v="0"/>
    <n v="0"/>
    <n v="0"/>
    <n v="0"/>
    <n v="0"/>
    <n v="0"/>
    <n v="0"/>
  </r>
  <r>
    <x v="4"/>
    <x v="10"/>
    <x v="3"/>
    <x v="0"/>
    <x v="0"/>
    <n v="0"/>
    <n v="0"/>
    <n v="0"/>
    <n v="0"/>
    <n v="0"/>
    <n v="0"/>
    <n v="0"/>
    <n v="0"/>
    <n v="0"/>
    <n v="0"/>
    <n v="0"/>
    <n v="0"/>
    <n v="0"/>
    <n v="0"/>
    <n v="0"/>
    <n v="0"/>
    <n v="0"/>
    <n v="0"/>
    <n v="0"/>
    <n v="0"/>
    <n v="0"/>
    <n v="0"/>
    <n v="0"/>
    <n v="0"/>
    <n v="0"/>
    <n v="0"/>
    <n v="0"/>
    <n v="0"/>
    <n v="0"/>
  </r>
  <r>
    <x v="4"/>
    <x v="10"/>
    <x v="3"/>
    <x v="0"/>
    <x v="1"/>
    <n v="0"/>
    <n v="0"/>
    <n v="0"/>
    <n v="0"/>
    <n v="0"/>
    <n v="0"/>
    <n v="0"/>
    <n v="0"/>
    <n v="0"/>
    <n v="0"/>
    <n v="0"/>
    <n v="0"/>
    <n v="0"/>
    <n v="0"/>
    <n v="0"/>
    <n v="0"/>
    <n v="0"/>
    <n v="0"/>
    <n v="0"/>
    <n v="0"/>
    <n v="0"/>
    <n v="0"/>
    <n v="0"/>
    <n v="0"/>
    <n v="0"/>
    <n v="0"/>
    <n v="0"/>
    <n v="0"/>
    <n v="0"/>
  </r>
  <r>
    <x v="4"/>
    <x v="10"/>
    <x v="3"/>
    <x v="0"/>
    <x v="2"/>
    <n v="0"/>
    <n v="0"/>
    <n v="0"/>
    <n v="0"/>
    <n v="0"/>
    <n v="0"/>
    <n v="0"/>
    <n v="0"/>
    <n v="0"/>
    <n v="0"/>
    <n v="0"/>
    <n v="0"/>
    <n v="0"/>
    <n v="0"/>
    <n v="0"/>
    <n v="0"/>
    <n v="0"/>
    <n v="0"/>
    <n v="0"/>
    <n v="0"/>
    <n v="0"/>
    <n v="0"/>
    <n v="0"/>
    <n v="0"/>
    <n v="0"/>
    <n v="0"/>
    <n v="0"/>
    <n v="0"/>
    <n v="0"/>
  </r>
  <r>
    <x v="4"/>
    <x v="10"/>
    <x v="3"/>
    <x v="0"/>
    <x v="3"/>
    <n v="0"/>
    <n v="0"/>
    <n v="0"/>
    <n v="0"/>
    <n v="0"/>
    <n v="0"/>
    <n v="0"/>
    <n v="0"/>
    <n v="0"/>
    <n v="0"/>
    <n v="0"/>
    <n v="0"/>
    <n v="0"/>
    <n v="0"/>
    <n v="0"/>
    <n v="0"/>
    <n v="0"/>
    <n v="0"/>
    <n v="0"/>
    <n v="0"/>
    <n v="0"/>
    <n v="0"/>
    <n v="0"/>
    <n v="0"/>
    <n v="0"/>
    <n v="0"/>
    <n v="0"/>
    <n v="0"/>
    <n v="0"/>
  </r>
  <r>
    <x v="4"/>
    <x v="11"/>
    <x v="0"/>
    <x v="0"/>
    <x v="0"/>
    <n v="183"/>
    <n v="66"/>
    <n v="49"/>
    <s v="-"/>
    <n v="25"/>
    <s v="-"/>
    <s v="-"/>
    <s v="-"/>
    <s v="-"/>
    <s v="-"/>
    <n v="3"/>
    <n v="7"/>
    <n v="2"/>
    <n v="3"/>
    <n v="3"/>
    <n v="2"/>
    <n v="3"/>
    <n v="3"/>
    <n v="0"/>
    <n v="2"/>
    <n v="32"/>
    <n v="1"/>
    <n v="4"/>
    <n v="2"/>
    <n v="3"/>
    <n v="0"/>
    <n v="0"/>
    <n v="1"/>
    <n v="0"/>
  </r>
  <r>
    <x v="4"/>
    <x v="11"/>
    <x v="0"/>
    <x v="0"/>
    <x v="1"/>
    <n v="424"/>
    <n v="121"/>
    <n v="101"/>
    <s v="-"/>
    <n v="53"/>
    <s v="-"/>
    <s v="-"/>
    <s v="-"/>
    <s v="-"/>
    <s v="-"/>
    <n v="4"/>
    <n v="11"/>
    <n v="41"/>
    <n v="15"/>
    <n v="8"/>
    <n v="3"/>
    <n v="7"/>
    <n v="11"/>
    <n v="0"/>
    <n v="9"/>
    <n v="92"/>
    <n v="1"/>
    <n v="13"/>
    <n v="35"/>
    <n v="5"/>
    <n v="0"/>
    <n v="0"/>
    <n v="3"/>
    <n v="0"/>
  </r>
  <r>
    <x v="4"/>
    <x v="11"/>
    <x v="0"/>
    <x v="0"/>
    <x v="2"/>
    <n v="229"/>
    <n v="74"/>
    <n v="51"/>
    <s v="-"/>
    <n v="29"/>
    <s v="-"/>
    <s v="-"/>
    <s v="-"/>
    <s v="-"/>
    <s v="-"/>
    <n v="4"/>
    <n v="5"/>
    <n v="21"/>
    <n v="11"/>
    <n v="5"/>
    <n v="2"/>
    <n v="4"/>
    <n v="5"/>
    <n v="0"/>
    <n v="4"/>
    <n v="36"/>
    <n v="1"/>
    <n v="8"/>
    <n v="28"/>
    <n v="2"/>
    <n v="0"/>
    <n v="0"/>
    <n v="0"/>
    <n v="0"/>
  </r>
  <r>
    <x v="4"/>
    <x v="11"/>
    <x v="0"/>
    <x v="0"/>
    <x v="3"/>
    <n v="195"/>
    <n v="47"/>
    <n v="50"/>
    <s v="-"/>
    <n v="24"/>
    <s v="-"/>
    <s v="-"/>
    <s v="-"/>
    <s v="-"/>
    <s v="-"/>
    <n v="0"/>
    <n v="6"/>
    <n v="20"/>
    <n v="4"/>
    <n v="3"/>
    <n v="1"/>
    <n v="3"/>
    <n v="6"/>
    <n v="0"/>
    <n v="5"/>
    <n v="56"/>
    <n v="0"/>
    <n v="5"/>
    <n v="7"/>
    <n v="3"/>
    <n v="0"/>
    <n v="0"/>
    <n v="3"/>
    <n v="0"/>
  </r>
  <r>
    <x v="4"/>
    <x v="11"/>
    <x v="1"/>
    <x v="0"/>
    <x v="0"/>
    <n v="84"/>
    <n v="38"/>
    <n v="29"/>
    <s v="-"/>
    <n v="10"/>
    <s v="-"/>
    <s v="-"/>
    <s v="-"/>
    <s v="-"/>
    <s v="-"/>
    <n v="0"/>
    <n v="4"/>
    <n v="0"/>
    <n v="1"/>
    <n v="2"/>
    <n v="0"/>
    <n v="0"/>
    <n v="0"/>
    <n v="0"/>
    <n v="0"/>
    <n v="6"/>
    <n v="0"/>
    <n v="0"/>
    <n v="0"/>
    <n v="1"/>
    <n v="0"/>
    <n v="0"/>
    <n v="0"/>
    <n v="0"/>
  </r>
  <r>
    <x v="4"/>
    <x v="11"/>
    <x v="1"/>
    <x v="0"/>
    <x v="1"/>
    <n v="117"/>
    <n v="59"/>
    <n v="37"/>
    <s v="-"/>
    <n v="12"/>
    <s v="-"/>
    <s v="-"/>
    <s v="-"/>
    <s v="-"/>
    <s v="-"/>
    <n v="0"/>
    <n v="5"/>
    <n v="0"/>
    <n v="2"/>
    <n v="5"/>
    <n v="0"/>
    <n v="0"/>
    <n v="0"/>
    <n v="0"/>
    <n v="0"/>
    <n v="8"/>
    <n v="0"/>
    <n v="0"/>
    <n v="0"/>
    <n v="1"/>
    <n v="0"/>
    <n v="0"/>
    <n v="0"/>
    <n v="0"/>
  </r>
  <r>
    <x v="4"/>
    <x v="11"/>
    <x v="1"/>
    <x v="0"/>
    <x v="2"/>
    <n v="72"/>
    <n v="39"/>
    <n v="22"/>
    <s v="-"/>
    <n v="7"/>
    <s v="-"/>
    <s v="-"/>
    <s v="-"/>
    <s v="-"/>
    <s v="-"/>
    <n v="0"/>
    <n v="1"/>
    <n v="0"/>
    <n v="2"/>
    <n v="3"/>
    <n v="0"/>
    <n v="0"/>
    <n v="0"/>
    <n v="0"/>
    <n v="0"/>
    <n v="4"/>
    <n v="0"/>
    <n v="0"/>
    <n v="0"/>
    <n v="0"/>
    <n v="0"/>
    <n v="0"/>
    <n v="0"/>
    <n v="0"/>
  </r>
  <r>
    <x v="4"/>
    <x v="11"/>
    <x v="1"/>
    <x v="0"/>
    <x v="3"/>
    <n v="45"/>
    <n v="20"/>
    <n v="15"/>
    <s v="-"/>
    <n v="5"/>
    <s v="-"/>
    <s v="-"/>
    <s v="-"/>
    <s v="-"/>
    <s v="-"/>
    <n v="0"/>
    <n v="4"/>
    <n v="0"/>
    <n v="0"/>
    <n v="2"/>
    <n v="0"/>
    <n v="0"/>
    <n v="0"/>
    <n v="0"/>
    <n v="0"/>
    <n v="4"/>
    <n v="0"/>
    <n v="0"/>
    <n v="0"/>
    <n v="1"/>
    <n v="0"/>
    <n v="0"/>
    <n v="0"/>
    <n v="0"/>
  </r>
  <r>
    <x v="4"/>
    <x v="11"/>
    <x v="2"/>
    <x v="0"/>
    <x v="0"/>
    <n v="99"/>
    <n v="28"/>
    <n v="20"/>
    <s v="-"/>
    <n v="15"/>
    <s v="-"/>
    <s v="-"/>
    <s v="-"/>
    <s v="-"/>
    <s v="-"/>
    <n v="3"/>
    <n v="3"/>
    <n v="2"/>
    <n v="2"/>
    <n v="1"/>
    <n v="2"/>
    <n v="3"/>
    <n v="3"/>
    <n v="0"/>
    <n v="2"/>
    <n v="26"/>
    <n v="1"/>
    <n v="4"/>
    <n v="2"/>
    <n v="2"/>
    <n v="0"/>
    <n v="0"/>
    <n v="1"/>
    <n v="0"/>
  </r>
  <r>
    <x v="4"/>
    <x v="11"/>
    <x v="2"/>
    <x v="0"/>
    <x v="1"/>
    <n v="307"/>
    <n v="62"/>
    <n v="64"/>
    <s v="-"/>
    <n v="41"/>
    <s v="-"/>
    <s v="-"/>
    <s v="-"/>
    <s v="-"/>
    <s v="-"/>
    <n v="4"/>
    <n v="6"/>
    <n v="41"/>
    <n v="13"/>
    <n v="3"/>
    <n v="3"/>
    <n v="7"/>
    <n v="11"/>
    <n v="0"/>
    <n v="9"/>
    <n v="84"/>
    <n v="1"/>
    <n v="13"/>
    <n v="35"/>
    <n v="4"/>
    <n v="0"/>
    <n v="0"/>
    <n v="3"/>
    <n v="0"/>
  </r>
  <r>
    <x v="4"/>
    <x v="11"/>
    <x v="2"/>
    <x v="0"/>
    <x v="2"/>
    <n v="157"/>
    <n v="35"/>
    <n v="29"/>
    <s v="-"/>
    <n v="22"/>
    <s v="-"/>
    <s v="-"/>
    <s v="-"/>
    <s v="-"/>
    <s v="-"/>
    <n v="4"/>
    <n v="4"/>
    <n v="21"/>
    <n v="9"/>
    <n v="2"/>
    <n v="2"/>
    <n v="4"/>
    <n v="5"/>
    <n v="0"/>
    <n v="4"/>
    <n v="32"/>
    <n v="1"/>
    <n v="8"/>
    <n v="28"/>
    <n v="2"/>
    <n v="0"/>
    <n v="0"/>
    <n v="0"/>
    <n v="0"/>
  </r>
  <r>
    <x v="4"/>
    <x v="11"/>
    <x v="2"/>
    <x v="0"/>
    <x v="3"/>
    <n v="150"/>
    <n v="27"/>
    <n v="35"/>
    <s v="-"/>
    <n v="19"/>
    <s v="-"/>
    <s v="-"/>
    <s v="-"/>
    <s v="-"/>
    <s v="-"/>
    <n v="0"/>
    <n v="2"/>
    <n v="20"/>
    <n v="4"/>
    <n v="1"/>
    <n v="1"/>
    <n v="3"/>
    <n v="6"/>
    <n v="0"/>
    <n v="5"/>
    <n v="52"/>
    <n v="0"/>
    <n v="5"/>
    <n v="7"/>
    <n v="2"/>
    <n v="0"/>
    <n v="0"/>
    <n v="3"/>
    <n v="0"/>
  </r>
  <r>
    <x v="4"/>
    <x v="11"/>
    <x v="2"/>
    <x v="1"/>
    <x v="0"/>
    <n v="99"/>
    <n v="28"/>
    <n v="20"/>
    <s v="-"/>
    <n v="15"/>
    <s v="-"/>
    <s v="-"/>
    <s v="-"/>
    <s v="-"/>
    <s v="-"/>
    <n v="3"/>
    <n v="3"/>
    <n v="2"/>
    <n v="2"/>
    <n v="1"/>
    <n v="2"/>
    <n v="3"/>
    <n v="3"/>
    <n v="0"/>
    <n v="2"/>
    <n v="26"/>
    <n v="1"/>
    <n v="4"/>
    <n v="2"/>
    <n v="2"/>
    <n v="0"/>
    <n v="0"/>
    <n v="1"/>
    <n v="0"/>
  </r>
  <r>
    <x v="4"/>
    <x v="11"/>
    <x v="2"/>
    <x v="1"/>
    <x v="1"/>
    <n v="307"/>
    <n v="62"/>
    <n v="64"/>
    <s v="-"/>
    <n v="41"/>
    <s v="-"/>
    <s v="-"/>
    <s v="-"/>
    <s v="-"/>
    <s v="-"/>
    <n v="4"/>
    <n v="6"/>
    <n v="41"/>
    <n v="13"/>
    <n v="3"/>
    <n v="3"/>
    <n v="7"/>
    <n v="11"/>
    <n v="0"/>
    <n v="9"/>
    <n v="84"/>
    <n v="1"/>
    <n v="13"/>
    <n v="35"/>
    <n v="4"/>
    <n v="0"/>
    <n v="0"/>
    <n v="3"/>
    <n v="0"/>
  </r>
  <r>
    <x v="4"/>
    <x v="11"/>
    <x v="2"/>
    <x v="1"/>
    <x v="2"/>
    <n v="157"/>
    <n v="35"/>
    <n v="29"/>
    <s v="-"/>
    <n v="22"/>
    <s v="-"/>
    <s v="-"/>
    <s v="-"/>
    <s v="-"/>
    <s v="-"/>
    <n v="4"/>
    <n v="4"/>
    <n v="21"/>
    <n v="9"/>
    <n v="2"/>
    <n v="2"/>
    <n v="4"/>
    <n v="5"/>
    <n v="0"/>
    <n v="4"/>
    <n v="32"/>
    <n v="1"/>
    <n v="8"/>
    <n v="28"/>
    <n v="2"/>
    <n v="0"/>
    <n v="0"/>
    <n v="0"/>
    <n v="0"/>
  </r>
  <r>
    <x v="4"/>
    <x v="11"/>
    <x v="2"/>
    <x v="1"/>
    <x v="3"/>
    <n v="150"/>
    <n v="27"/>
    <n v="35"/>
    <s v="-"/>
    <n v="19"/>
    <s v="-"/>
    <s v="-"/>
    <s v="-"/>
    <s v="-"/>
    <s v="-"/>
    <n v="0"/>
    <n v="2"/>
    <n v="20"/>
    <n v="4"/>
    <n v="1"/>
    <n v="1"/>
    <n v="3"/>
    <n v="6"/>
    <n v="0"/>
    <n v="5"/>
    <n v="52"/>
    <n v="0"/>
    <n v="5"/>
    <n v="7"/>
    <n v="2"/>
    <n v="0"/>
    <n v="0"/>
    <n v="3"/>
    <n v="0"/>
  </r>
  <r>
    <x v="4"/>
    <x v="11"/>
    <x v="2"/>
    <x v="2"/>
    <x v="0"/>
    <n v="0"/>
    <n v="0"/>
    <n v="0"/>
    <n v="0"/>
    <n v="0"/>
    <n v="0"/>
    <n v="0"/>
    <n v="0"/>
    <n v="0"/>
    <n v="0"/>
    <n v="0"/>
    <n v="0"/>
    <n v="0"/>
    <n v="0"/>
    <n v="0"/>
    <n v="0"/>
    <n v="0"/>
    <n v="0"/>
    <n v="0"/>
    <n v="0"/>
    <n v="0"/>
    <n v="0"/>
    <n v="0"/>
    <n v="0"/>
    <n v="0"/>
    <n v="0"/>
    <n v="0"/>
    <n v="0"/>
    <n v="0"/>
  </r>
  <r>
    <x v="4"/>
    <x v="11"/>
    <x v="2"/>
    <x v="2"/>
    <x v="1"/>
    <n v="0"/>
    <n v="0"/>
    <n v="0"/>
    <n v="0"/>
    <n v="0"/>
    <n v="0"/>
    <n v="0"/>
    <n v="0"/>
    <n v="0"/>
    <n v="0"/>
    <n v="0"/>
    <n v="0"/>
    <n v="0"/>
    <n v="0"/>
    <n v="0"/>
    <n v="0"/>
    <n v="0"/>
    <n v="0"/>
    <n v="0"/>
    <n v="0"/>
    <n v="0"/>
    <n v="0"/>
    <n v="0"/>
    <n v="0"/>
    <n v="0"/>
    <n v="0"/>
    <n v="0"/>
    <n v="0"/>
    <n v="0"/>
  </r>
  <r>
    <x v="4"/>
    <x v="11"/>
    <x v="2"/>
    <x v="2"/>
    <x v="2"/>
    <n v="0"/>
    <n v="0"/>
    <n v="0"/>
    <n v="0"/>
    <n v="0"/>
    <n v="0"/>
    <n v="0"/>
    <n v="0"/>
    <n v="0"/>
    <n v="0"/>
    <n v="0"/>
    <n v="0"/>
    <n v="0"/>
    <n v="0"/>
    <n v="0"/>
    <n v="0"/>
    <n v="0"/>
    <n v="0"/>
    <n v="0"/>
    <n v="0"/>
    <n v="0"/>
    <n v="0"/>
    <n v="0"/>
    <n v="0"/>
    <n v="0"/>
    <n v="0"/>
    <n v="0"/>
    <n v="0"/>
    <n v="0"/>
  </r>
  <r>
    <x v="4"/>
    <x v="11"/>
    <x v="2"/>
    <x v="2"/>
    <x v="3"/>
    <n v="0"/>
    <n v="0"/>
    <n v="0"/>
    <n v="0"/>
    <n v="0"/>
    <n v="0"/>
    <n v="0"/>
    <n v="0"/>
    <n v="0"/>
    <n v="0"/>
    <n v="0"/>
    <n v="0"/>
    <n v="0"/>
    <n v="0"/>
    <n v="0"/>
    <n v="0"/>
    <n v="0"/>
    <n v="0"/>
    <n v="0"/>
    <n v="0"/>
    <n v="0"/>
    <n v="0"/>
    <n v="0"/>
    <n v="0"/>
    <n v="0"/>
    <n v="0"/>
    <n v="0"/>
    <n v="0"/>
    <n v="0"/>
  </r>
  <r>
    <x v="4"/>
    <x v="11"/>
    <x v="3"/>
    <x v="0"/>
    <x v="0"/>
    <n v="0"/>
    <n v="0"/>
    <n v="0"/>
    <n v="0"/>
    <n v="0"/>
    <n v="0"/>
    <n v="0"/>
    <n v="0"/>
    <n v="0"/>
    <n v="0"/>
    <n v="0"/>
    <n v="0"/>
    <n v="0"/>
    <n v="0"/>
    <n v="0"/>
    <n v="0"/>
    <n v="0"/>
    <n v="0"/>
    <n v="0"/>
    <n v="0"/>
    <n v="0"/>
    <n v="0"/>
    <n v="0"/>
    <n v="0"/>
    <n v="0"/>
    <n v="0"/>
    <n v="0"/>
    <n v="0"/>
    <n v="0"/>
  </r>
  <r>
    <x v="4"/>
    <x v="11"/>
    <x v="3"/>
    <x v="0"/>
    <x v="1"/>
    <n v="0"/>
    <n v="0"/>
    <n v="0"/>
    <n v="0"/>
    <n v="0"/>
    <n v="0"/>
    <n v="0"/>
    <n v="0"/>
    <n v="0"/>
    <n v="0"/>
    <n v="0"/>
    <n v="0"/>
    <n v="0"/>
    <n v="0"/>
    <n v="0"/>
    <n v="0"/>
    <n v="0"/>
    <n v="0"/>
    <n v="0"/>
    <n v="0"/>
    <n v="0"/>
    <n v="0"/>
    <n v="0"/>
    <n v="0"/>
    <n v="0"/>
    <n v="0"/>
    <n v="0"/>
    <n v="0"/>
    <n v="0"/>
  </r>
  <r>
    <x v="4"/>
    <x v="11"/>
    <x v="3"/>
    <x v="0"/>
    <x v="2"/>
    <n v="0"/>
    <n v="0"/>
    <n v="0"/>
    <n v="0"/>
    <n v="0"/>
    <n v="0"/>
    <n v="0"/>
    <n v="0"/>
    <n v="0"/>
    <n v="0"/>
    <n v="0"/>
    <n v="0"/>
    <n v="0"/>
    <n v="0"/>
    <n v="0"/>
    <n v="0"/>
    <n v="0"/>
    <n v="0"/>
    <n v="0"/>
    <n v="0"/>
    <n v="0"/>
    <n v="0"/>
    <n v="0"/>
    <n v="0"/>
    <n v="0"/>
    <n v="0"/>
    <n v="0"/>
    <n v="0"/>
    <n v="0"/>
  </r>
  <r>
    <x v="4"/>
    <x v="11"/>
    <x v="3"/>
    <x v="0"/>
    <x v="3"/>
    <n v="0"/>
    <n v="0"/>
    <n v="0"/>
    <n v="0"/>
    <n v="0"/>
    <n v="0"/>
    <n v="0"/>
    <n v="0"/>
    <n v="0"/>
    <n v="0"/>
    <n v="0"/>
    <n v="0"/>
    <n v="0"/>
    <n v="0"/>
    <n v="0"/>
    <n v="0"/>
    <n v="0"/>
    <n v="0"/>
    <n v="0"/>
    <n v="0"/>
    <n v="0"/>
    <n v="0"/>
    <n v="0"/>
    <n v="0"/>
    <n v="0"/>
    <n v="0"/>
    <n v="0"/>
    <n v="0"/>
    <n v="0"/>
  </r>
  <r>
    <x v="4"/>
    <x v="12"/>
    <x v="0"/>
    <x v="0"/>
    <x v="0"/>
    <n v="43"/>
    <n v="5"/>
    <n v="4"/>
    <s v="-"/>
    <n v="9"/>
    <s v="-"/>
    <s v="-"/>
    <s v="-"/>
    <s v="-"/>
    <s v="-"/>
    <n v="1"/>
    <n v="1"/>
    <n v="1"/>
    <n v="1"/>
    <n v="0"/>
    <n v="2"/>
    <n v="4"/>
    <n v="2"/>
    <n v="0"/>
    <n v="4"/>
    <n v="15"/>
    <n v="3"/>
    <n v="1"/>
    <n v="0"/>
    <n v="0"/>
    <n v="4"/>
    <n v="1"/>
    <n v="0"/>
    <n v="1"/>
  </r>
  <r>
    <x v="4"/>
    <x v="12"/>
    <x v="0"/>
    <x v="0"/>
    <x v="1"/>
    <n v="309"/>
    <n v="44"/>
    <n v="6"/>
    <s v="-"/>
    <n v="29"/>
    <s v="-"/>
    <s v="-"/>
    <s v="-"/>
    <s v="-"/>
    <s v="-"/>
    <n v="17"/>
    <n v="104"/>
    <n v="1"/>
    <n v="11"/>
    <n v="0"/>
    <n v="5"/>
    <n v="10"/>
    <n v="9"/>
    <n v="0"/>
    <n v="14"/>
    <n v="194"/>
    <n v="20"/>
    <n v="2"/>
    <n v="0"/>
    <n v="0"/>
    <n v="12"/>
    <n v="1"/>
    <n v="0"/>
    <n v="1"/>
  </r>
  <r>
    <x v="4"/>
    <x v="12"/>
    <x v="0"/>
    <x v="0"/>
    <x v="2"/>
    <n v="226"/>
    <n v="25"/>
    <n v="3"/>
    <s v="-"/>
    <n v="17"/>
    <s v="-"/>
    <s v="-"/>
    <s v="-"/>
    <s v="-"/>
    <s v="-"/>
    <n v="11"/>
    <n v="101"/>
    <n v="1"/>
    <n v="11"/>
    <n v="0"/>
    <n v="2"/>
    <n v="7"/>
    <n v="5"/>
    <n v="0"/>
    <n v="7"/>
    <n v="163"/>
    <n v="8"/>
    <n v="1"/>
    <n v="0"/>
    <n v="0"/>
    <n v="7"/>
    <n v="1"/>
    <n v="0"/>
    <n v="1"/>
  </r>
  <r>
    <x v="4"/>
    <x v="12"/>
    <x v="0"/>
    <x v="0"/>
    <x v="3"/>
    <n v="83"/>
    <n v="19"/>
    <n v="3"/>
    <s v="-"/>
    <n v="12"/>
    <s v="-"/>
    <s v="-"/>
    <s v="-"/>
    <s v="-"/>
    <s v="-"/>
    <n v="6"/>
    <n v="3"/>
    <n v="0"/>
    <n v="0"/>
    <n v="0"/>
    <n v="3"/>
    <n v="3"/>
    <n v="4"/>
    <n v="0"/>
    <n v="7"/>
    <n v="31"/>
    <n v="12"/>
    <n v="1"/>
    <n v="0"/>
    <n v="0"/>
    <n v="5"/>
    <n v="0"/>
    <n v="0"/>
    <n v="0"/>
  </r>
  <r>
    <x v="4"/>
    <x v="12"/>
    <x v="1"/>
    <x v="0"/>
    <x v="0"/>
    <n v="21"/>
    <n v="4"/>
    <n v="2"/>
    <s v="-"/>
    <n v="5"/>
    <s v="-"/>
    <s v="-"/>
    <s v="-"/>
    <s v="-"/>
    <s v="-"/>
    <n v="0"/>
    <n v="0"/>
    <n v="1"/>
    <n v="1"/>
    <n v="0"/>
    <n v="1"/>
    <n v="2"/>
    <n v="1"/>
    <n v="0"/>
    <n v="3"/>
    <n v="8"/>
    <n v="0"/>
    <n v="0"/>
    <n v="0"/>
    <n v="0"/>
    <n v="1"/>
    <n v="1"/>
    <n v="0"/>
    <n v="0"/>
  </r>
  <r>
    <x v="4"/>
    <x v="12"/>
    <x v="1"/>
    <x v="0"/>
    <x v="1"/>
    <n v="52"/>
    <n v="11"/>
    <n v="3"/>
    <s v="-"/>
    <n v="13"/>
    <s v="-"/>
    <s v="-"/>
    <s v="-"/>
    <s v="-"/>
    <s v="-"/>
    <n v="0"/>
    <n v="0"/>
    <n v="1"/>
    <n v="11"/>
    <n v="0"/>
    <n v="1"/>
    <n v="4"/>
    <n v="6"/>
    <n v="0"/>
    <n v="12"/>
    <n v="22"/>
    <n v="0"/>
    <n v="0"/>
    <n v="0"/>
    <n v="0"/>
    <n v="2"/>
    <n v="1"/>
    <n v="0"/>
    <n v="0"/>
  </r>
  <r>
    <x v="4"/>
    <x v="12"/>
    <x v="1"/>
    <x v="0"/>
    <x v="2"/>
    <n v="24"/>
    <n v="4"/>
    <n v="1"/>
    <s v="-"/>
    <n v="6"/>
    <s v="-"/>
    <s v="-"/>
    <s v="-"/>
    <s v="-"/>
    <s v="-"/>
    <n v="0"/>
    <n v="0"/>
    <n v="1"/>
    <n v="11"/>
    <n v="0"/>
    <n v="1"/>
    <n v="1"/>
    <n v="3"/>
    <n v="0"/>
    <n v="6"/>
    <n v="10"/>
    <n v="0"/>
    <n v="0"/>
    <n v="0"/>
    <n v="0"/>
    <n v="2"/>
    <n v="1"/>
    <n v="0"/>
    <n v="0"/>
  </r>
  <r>
    <x v="4"/>
    <x v="12"/>
    <x v="1"/>
    <x v="0"/>
    <x v="3"/>
    <n v="28"/>
    <n v="7"/>
    <n v="2"/>
    <s v="-"/>
    <n v="7"/>
    <s v="-"/>
    <s v="-"/>
    <s v="-"/>
    <s v="-"/>
    <s v="-"/>
    <n v="0"/>
    <n v="0"/>
    <n v="0"/>
    <n v="0"/>
    <n v="0"/>
    <n v="0"/>
    <n v="3"/>
    <n v="3"/>
    <n v="0"/>
    <n v="6"/>
    <n v="12"/>
    <n v="0"/>
    <n v="0"/>
    <n v="0"/>
    <n v="0"/>
    <n v="0"/>
    <n v="0"/>
    <n v="0"/>
    <n v="0"/>
  </r>
  <r>
    <x v="4"/>
    <x v="12"/>
    <x v="2"/>
    <x v="0"/>
    <x v="0"/>
    <n v="22"/>
    <n v="1"/>
    <n v="2"/>
    <s v="-"/>
    <n v="4"/>
    <s v="-"/>
    <s v="-"/>
    <s v="-"/>
    <s v="-"/>
    <s v="-"/>
    <n v="1"/>
    <n v="1"/>
    <n v="0"/>
    <n v="0"/>
    <n v="0"/>
    <n v="1"/>
    <n v="2"/>
    <n v="1"/>
    <n v="0"/>
    <n v="1"/>
    <n v="7"/>
    <n v="3"/>
    <n v="1"/>
    <n v="0"/>
    <n v="0"/>
    <n v="3"/>
    <n v="0"/>
    <n v="0"/>
    <n v="1"/>
  </r>
  <r>
    <x v="4"/>
    <x v="12"/>
    <x v="2"/>
    <x v="0"/>
    <x v="1"/>
    <n v="257"/>
    <n v="33"/>
    <n v="3"/>
    <s v="-"/>
    <n v="16"/>
    <s v="-"/>
    <s v="-"/>
    <s v="-"/>
    <s v="-"/>
    <s v="-"/>
    <n v="17"/>
    <n v="104"/>
    <n v="0"/>
    <n v="0"/>
    <n v="0"/>
    <n v="4"/>
    <n v="6"/>
    <n v="3"/>
    <n v="0"/>
    <n v="2"/>
    <n v="172"/>
    <n v="20"/>
    <n v="2"/>
    <n v="0"/>
    <n v="0"/>
    <n v="10"/>
    <n v="0"/>
    <n v="0"/>
    <n v="1"/>
  </r>
  <r>
    <x v="4"/>
    <x v="12"/>
    <x v="2"/>
    <x v="0"/>
    <x v="2"/>
    <n v="202"/>
    <n v="21"/>
    <n v="2"/>
    <s v="-"/>
    <n v="11"/>
    <s v="-"/>
    <s v="-"/>
    <s v="-"/>
    <s v="-"/>
    <s v="-"/>
    <n v="11"/>
    <n v="101"/>
    <n v="0"/>
    <n v="0"/>
    <n v="0"/>
    <n v="1"/>
    <n v="6"/>
    <n v="2"/>
    <n v="0"/>
    <n v="1"/>
    <n v="153"/>
    <n v="8"/>
    <n v="1"/>
    <n v="0"/>
    <n v="0"/>
    <n v="5"/>
    <n v="0"/>
    <n v="0"/>
    <n v="1"/>
  </r>
  <r>
    <x v="4"/>
    <x v="12"/>
    <x v="2"/>
    <x v="0"/>
    <x v="3"/>
    <n v="55"/>
    <n v="12"/>
    <n v="1"/>
    <s v="-"/>
    <n v="5"/>
    <s v="-"/>
    <s v="-"/>
    <s v="-"/>
    <s v="-"/>
    <s v="-"/>
    <n v="6"/>
    <n v="3"/>
    <n v="0"/>
    <n v="0"/>
    <n v="0"/>
    <n v="3"/>
    <n v="0"/>
    <n v="1"/>
    <n v="0"/>
    <n v="1"/>
    <n v="19"/>
    <n v="12"/>
    <n v="1"/>
    <n v="0"/>
    <n v="0"/>
    <n v="5"/>
    <n v="0"/>
    <n v="0"/>
    <n v="0"/>
  </r>
  <r>
    <x v="4"/>
    <x v="12"/>
    <x v="2"/>
    <x v="1"/>
    <x v="0"/>
    <n v="20"/>
    <n v="1"/>
    <n v="2"/>
    <s v="-"/>
    <n v="3"/>
    <s v="-"/>
    <s v="-"/>
    <s v="-"/>
    <s v="-"/>
    <s v="-"/>
    <n v="1"/>
    <n v="1"/>
    <n v="0"/>
    <n v="0"/>
    <n v="0"/>
    <n v="1"/>
    <n v="2"/>
    <n v="1"/>
    <n v="0"/>
    <n v="1"/>
    <n v="7"/>
    <n v="2"/>
    <n v="1"/>
    <n v="0"/>
    <n v="0"/>
    <n v="3"/>
    <n v="0"/>
    <n v="0"/>
    <n v="1"/>
  </r>
  <r>
    <x v="4"/>
    <x v="12"/>
    <x v="2"/>
    <x v="1"/>
    <x v="1"/>
    <n v="243"/>
    <n v="33"/>
    <n v="3"/>
    <s v="-"/>
    <n v="6"/>
    <s v="-"/>
    <s v="-"/>
    <s v="-"/>
    <s v="-"/>
    <s v="-"/>
    <n v="17"/>
    <n v="104"/>
    <n v="0"/>
    <n v="0"/>
    <n v="0"/>
    <n v="4"/>
    <n v="6"/>
    <n v="3"/>
    <n v="0"/>
    <n v="2"/>
    <n v="172"/>
    <n v="16"/>
    <n v="2"/>
    <n v="0"/>
    <n v="0"/>
    <n v="10"/>
    <n v="0"/>
    <n v="0"/>
    <n v="1"/>
  </r>
  <r>
    <x v="4"/>
    <x v="12"/>
    <x v="2"/>
    <x v="1"/>
    <x v="2"/>
    <n v="192"/>
    <n v="21"/>
    <n v="2"/>
    <s v="-"/>
    <n v="4"/>
    <s v="-"/>
    <s v="-"/>
    <s v="-"/>
    <s v="-"/>
    <s v="-"/>
    <n v="11"/>
    <n v="101"/>
    <n v="0"/>
    <n v="0"/>
    <n v="0"/>
    <n v="1"/>
    <n v="6"/>
    <n v="2"/>
    <n v="0"/>
    <n v="1"/>
    <n v="153"/>
    <n v="5"/>
    <n v="1"/>
    <n v="0"/>
    <n v="0"/>
    <n v="5"/>
    <n v="0"/>
    <n v="0"/>
    <n v="1"/>
  </r>
  <r>
    <x v="4"/>
    <x v="12"/>
    <x v="2"/>
    <x v="1"/>
    <x v="3"/>
    <n v="51"/>
    <n v="12"/>
    <n v="1"/>
    <s v="-"/>
    <n v="2"/>
    <s v="-"/>
    <s v="-"/>
    <s v="-"/>
    <s v="-"/>
    <s v="-"/>
    <n v="6"/>
    <n v="3"/>
    <n v="0"/>
    <n v="0"/>
    <n v="0"/>
    <n v="3"/>
    <n v="0"/>
    <n v="1"/>
    <n v="0"/>
    <n v="1"/>
    <n v="19"/>
    <n v="11"/>
    <n v="1"/>
    <n v="0"/>
    <n v="0"/>
    <n v="5"/>
    <n v="0"/>
    <n v="0"/>
    <n v="0"/>
  </r>
  <r>
    <x v="4"/>
    <x v="12"/>
    <x v="2"/>
    <x v="2"/>
    <x v="0"/>
    <n v="2"/>
    <n v="0"/>
    <n v="0"/>
    <s v="-"/>
    <n v="1"/>
    <s v="-"/>
    <s v="-"/>
    <s v="-"/>
    <s v="-"/>
    <s v="-"/>
    <n v="0"/>
    <n v="0"/>
    <n v="0"/>
    <n v="0"/>
    <n v="0"/>
    <n v="0"/>
    <n v="0"/>
    <n v="0"/>
    <n v="0"/>
    <n v="0"/>
    <n v="0"/>
    <n v="1"/>
    <n v="0"/>
    <n v="0"/>
    <n v="0"/>
    <n v="0"/>
    <n v="0"/>
    <n v="0"/>
    <n v="0"/>
  </r>
  <r>
    <x v="4"/>
    <x v="12"/>
    <x v="2"/>
    <x v="2"/>
    <x v="1"/>
    <n v="14"/>
    <n v="0"/>
    <n v="0"/>
    <s v="-"/>
    <n v="10"/>
    <s v="-"/>
    <s v="-"/>
    <s v="-"/>
    <s v="-"/>
    <s v="-"/>
    <n v="0"/>
    <n v="0"/>
    <n v="0"/>
    <n v="0"/>
    <n v="0"/>
    <n v="0"/>
    <n v="0"/>
    <n v="0"/>
    <n v="0"/>
    <n v="0"/>
    <n v="0"/>
    <n v="4"/>
    <n v="0"/>
    <n v="0"/>
    <n v="0"/>
    <n v="0"/>
    <n v="0"/>
    <n v="0"/>
    <n v="0"/>
  </r>
  <r>
    <x v="4"/>
    <x v="12"/>
    <x v="2"/>
    <x v="2"/>
    <x v="2"/>
    <n v="10"/>
    <n v="0"/>
    <n v="0"/>
    <s v="-"/>
    <n v="7"/>
    <s v="-"/>
    <s v="-"/>
    <s v="-"/>
    <s v="-"/>
    <s v="-"/>
    <n v="0"/>
    <n v="0"/>
    <n v="0"/>
    <n v="0"/>
    <n v="0"/>
    <n v="0"/>
    <n v="0"/>
    <n v="0"/>
    <n v="0"/>
    <n v="0"/>
    <n v="0"/>
    <n v="3"/>
    <n v="0"/>
    <n v="0"/>
    <n v="0"/>
    <n v="0"/>
    <n v="0"/>
    <n v="0"/>
    <n v="0"/>
  </r>
  <r>
    <x v="4"/>
    <x v="12"/>
    <x v="2"/>
    <x v="2"/>
    <x v="3"/>
    <n v="4"/>
    <n v="0"/>
    <n v="0"/>
    <s v="-"/>
    <n v="3"/>
    <s v="-"/>
    <s v="-"/>
    <s v="-"/>
    <s v="-"/>
    <s v="-"/>
    <n v="0"/>
    <n v="0"/>
    <n v="0"/>
    <n v="0"/>
    <n v="0"/>
    <n v="0"/>
    <n v="0"/>
    <n v="0"/>
    <n v="0"/>
    <n v="0"/>
    <n v="0"/>
    <n v="1"/>
    <n v="0"/>
    <n v="0"/>
    <n v="0"/>
    <n v="0"/>
    <n v="0"/>
    <n v="0"/>
    <n v="0"/>
  </r>
  <r>
    <x v="4"/>
    <x v="12"/>
    <x v="3"/>
    <x v="0"/>
    <x v="0"/>
    <n v="0"/>
    <n v="0"/>
    <n v="0"/>
    <n v="0"/>
    <n v="0"/>
    <n v="0"/>
    <n v="0"/>
    <n v="0"/>
    <n v="0"/>
    <n v="0"/>
    <n v="0"/>
    <n v="0"/>
    <n v="0"/>
    <n v="0"/>
    <n v="0"/>
    <n v="0"/>
    <n v="0"/>
    <n v="0"/>
    <n v="0"/>
    <n v="0"/>
    <n v="0"/>
    <n v="0"/>
    <n v="0"/>
    <n v="0"/>
    <n v="0"/>
    <n v="0"/>
    <n v="0"/>
    <n v="0"/>
    <n v="0"/>
  </r>
  <r>
    <x v="4"/>
    <x v="12"/>
    <x v="3"/>
    <x v="0"/>
    <x v="1"/>
    <n v="0"/>
    <n v="0"/>
    <n v="0"/>
    <n v="0"/>
    <n v="0"/>
    <n v="0"/>
    <n v="0"/>
    <n v="0"/>
    <n v="0"/>
    <n v="0"/>
    <n v="0"/>
    <n v="0"/>
    <n v="0"/>
    <n v="0"/>
    <n v="0"/>
    <n v="0"/>
    <n v="0"/>
    <n v="0"/>
    <n v="0"/>
    <n v="0"/>
    <n v="0"/>
    <n v="0"/>
    <n v="0"/>
    <n v="0"/>
    <n v="0"/>
    <n v="0"/>
    <n v="0"/>
    <n v="0"/>
    <n v="0"/>
  </r>
  <r>
    <x v="4"/>
    <x v="12"/>
    <x v="3"/>
    <x v="0"/>
    <x v="2"/>
    <n v="0"/>
    <n v="0"/>
    <n v="0"/>
    <n v="0"/>
    <n v="0"/>
    <n v="0"/>
    <n v="0"/>
    <n v="0"/>
    <n v="0"/>
    <n v="0"/>
    <n v="0"/>
    <n v="0"/>
    <n v="0"/>
    <n v="0"/>
    <n v="0"/>
    <n v="0"/>
    <n v="0"/>
    <n v="0"/>
    <n v="0"/>
    <n v="0"/>
    <n v="0"/>
    <n v="0"/>
    <n v="0"/>
    <n v="0"/>
    <n v="0"/>
    <n v="0"/>
    <n v="0"/>
    <n v="0"/>
    <n v="0"/>
  </r>
  <r>
    <x v="4"/>
    <x v="12"/>
    <x v="3"/>
    <x v="0"/>
    <x v="3"/>
    <n v="0"/>
    <n v="0"/>
    <n v="0"/>
    <n v="0"/>
    <n v="0"/>
    <n v="0"/>
    <n v="0"/>
    <n v="0"/>
    <n v="0"/>
    <n v="0"/>
    <n v="0"/>
    <n v="0"/>
    <n v="0"/>
    <n v="0"/>
    <n v="0"/>
    <n v="0"/>
    <n v="0"/>
    <n v="0"/>
    <n v="0"/>
    <n v="0"/>
    <n v="0"/>
    <n v="0"/>
    <n v="0"/>
    <n v="0"/>
    <n v="0"/>
    <n v="0"/>
    <n v="0"/>
    <n v="0"/>
    <n v="0"/>
  </r>
  <r>
    <x v="4"/>
    <x v="13"/>
    <x v="0"/>
    <x v="0"/>
    <x v="0"/>
    <n v="156"/>
    <n v="26"/>
    <n v="15"/>
    <s v="-"/>
    <n v="23"/>
    <s v="-"/>
    <s v="-"/>
    <s v="-"/>
    <s v="-"/>
    <s v="-"/>
    <n v="3"/>
    <n v="3"/>
    <n v="10"/>
    <n v="12"/>
    <n v="6"/>
    <n v="8"/>
    <n v="5"/>
    <n v="11"/>
    <n v="10"/>
    <n v="7"/>
    <n v="50"/>
    <n v="4"/>
    <n v="6"/>
    <n v="4"/>
    <n v="7"/>
    <n v="1"/>
    <n v="7"/>
    <n v="2"/>
    <n v="11"/>
  </r>
  <r>
    <x v="4"/>
    <x v="13"/>
    <x v="0"/>
    <x v="0"/>
    <x v="1"/>
    <n v="1129"/>
    <n v="188"/>
    <n v="65"/>
    <s v="-"/>
    <n v="136"/>
    <s v="-"/>
    <s v="-"/>
    <s v="-"/>
    <s v="-"/>
    <s v="-"/>
    <n v="47"/>
    <n v="32"/>
    <n v="67"/>
    <n v="80"/>
    <n v="71"/>
    <n v="33"/>
    <n v="68"/>
    <n v="48"/>
    <n v="51"/>
    <n v="39"/>
    <n v="326"/>
    <n v="31"/>
    <n v="17"/>
    <n v="42"/>
    <n v="48"/>
    <n v="1"/>
    <n v="33"/>
    <n v="2"/>
    <n v="240"/>
  </r>
  <r>
    <x v="4"/>
    <x v="13"/>
    <x v="0"/>
    <x v="0"/>
    <x v="2"/>
    <n v="396"/>
    <n v="70"/>
    <n v="25"/>
    <s v="-"/>
    <n v="52"/>
    <s v="-"/>
    <s v="-"/>
    <s v="-"/>
    <s v="-"/>
    <s v="-"/>
    <n v="8"/>
    <n v="13"/>
    <n v="10"/>
    <n v="33"/>
    <n v="18"/>
    <n v="10"/>
    <n v="34"/>
    <n v="25"/>
    <n v="13"/>
    <n v="10"/>
    <n v="126"/>
    <n v="22"/>
    <n v="6"/>
    <n v="24"/>
    <n v="25"/>
    <n v="1"/>
    <n v="13"/>
    <n v="2"/>
    <n v="30"/>
  </r>
  <r>
    <x v="4"/>
    <x v="13"/>
    <x v="0"/>
    <x v="0"/>
    <x v="3"/>
    <n v="551"/>
    <n v="118"/>
    <n v="40"/>
    <s v="-"/>
    <n v="84"/>
    <s v="-"/>
    <s v="-"/>
    <s v="-"/>
    <s v="-"/>
    <s v="-"/>
    <n v="39"/>
    <n v="19"/>
    <n v="57"/>
    <n v="47"/>
    <n v="53"/>
    <n v="23"/>
    <n v="34"/>
    <n v="23"/>
    <n v="38"/>
    <n v="29"/>
    <n v="200"/>
    <n v="9"/>
    <n v="11"/>
    <n v="18"/>
    <n v="23"/>
    <n v="0"/>
    <n v="20"/>
    <n v="0"/>
    <n v="28"/>
  </r>
  <r>
    <x v="4"/>
    <x v="13"/>
    <x v="1"/>
    <x v="0"/>
    <x v="0"/>
    <n v="88"/>
    <n v="16"/>
    <n v="7"/>
    <s v="-"/>
    <n v="13"/>
    <s v="-"/>
    <s v="-"/>
    <s v="-"/>
    <s v="-"/>
    <s v="-"/>
    <n v="0"/>
    <n v="1"/>
    <n v="8"/>
    <n v="6"/>
    <n v="4"/>
    <n v="7"/>
    <n v="1"/>
    <n v="9"/>
    <n v="6"/>
    <n v="7"/>
    <n v="31"/>
    <n v="4"/>
    <n v="5"/>
    <n v="3"/>
    <n v="4"/>
    <n v="1"/>
    <n v="2"/>
    <n v="2"/>
    <n v="0"/>
  </r>
  <r>
    <x v="4"/>
    <x v="13"/>
    <x v="1"/>
    <x v="0"/>
    <x v="1"/>
    <n v="263"/>
    <n v="37"/>
    <n v="9"/>
    <s v="-"/>
    <n v="46"/>
    <s v="-"/>
    <s v="-"/>
    <s v="-"/>
    <s v="-"/>
    <s v="-"/>
    <n v="0"/>
    <n v="1"/>
    <n v="21"/>
    <n v="19"/>
    <n v="12"/>
    <n v="18"/>
    <n v="6"/>
    <n v="25"/>
    <n v="21"/>
    <n v="39"/>
    <n v="100"/>
    <n v="31"/>
    <n v="12"/>
    <n v="12"/>
    <n v="10"/>
    <n v="1"/>
    <n v="3"/>
    <n v="2"/>
    <n v="0"/>
  </r>
  <r>
    <x v="4"/>
    <x v="13"/>
    <x v="1"/>
    <x v="0"/>
    <x v="2"/>
    <n v="112"/>
    <n v="14"/>
    <n v="2"/>
    <s v="-"/>
    <n v="17"/>
    <s v="-"/>
    <s v="-"/>
    <s v="-"/>
    <s v="-"/>
    <s v="-"/>
    <n v="0"/>
    <n v="0"/>
    <n v="6"/>
    <n v="11"/>
    <n v="5"/>
    <n v="4"/>
    <n v="0"/>
    <n v="10"/>
    <n v="6"/>
    <n v="10"/>
    <n v="37"/>
    <n v="22"/>
    <n v="5"/>
    <n v="5"/>
    <n v="5"/>
    <n v="1"/>
    <n v="2"/>
    <n v="2"/>
    <n v="0"/>
  </r>
  <r>
    <x v="4"/>
    <x v="13"/>
    <x v="1"/>
    <x v="0"/>
    <x v="3"/>
    <n v="151"/>
    <n v="23"/>
    <n v="7"/>
    <s v="-"/>
    <n v="29"/>
    <s v="-"/>
    <s v="-"/>
    <s v="-"/>
    <s v="-"/>
    <s v="-"/>
    <n v="0"/>
    <n v="1"/>
    <n v="15"/>
    <n v="8"/>
    <n v="7"/>
    <n v="14"/>
    <n v="6"/>
    <n v="15"/>
    <n v="15"/>
    <n v="29"/>
    <n v="63"/>
    <n v="9"/>
    <n v="7"/>
    <n v="7"/>
    <n v="5"/>
    <n v="0"/>
    <n v="1"/>
    <n v="0"/>
    <n v="0"/>
  </r>
  <r>
    <x v="4"/>
    <x v="13"/>
    <x v="2"/>
    <x v="0"/>
    <x v="0"/>
    <n v="68"/>
    <n v="10"/>
    <n v="8"/>
    <s v="-"/>
    <n v="10"/>
    <s v="-"/>
    <s v="-"/>
    <s v="-"/>
    <s v="-"/>
    <s v="-"/>
    <n v="3"/>
    <n v="2"/>
    <n v="2"/>
    <n v="6"/>
    <n v="2"/>
    <n v="1"/>
    <n v="4"/>
    <n v="2"/>
    <n v="4"/>
    <n v="0"/>
    <n v="19"/>
    <n v="0"/>
    <n v="1"/>
    <n v="1"/>
    <n v="3"/>
    <n v="0"/>
    <n v="5"/>
    <n v="0"/>
    <n v="11"/>
  </r>
  <r>
    <x v="4"/>
    <x v="13"/>
    <x v="2"/>
    <x v="0"/>
    <x v="1"/>
    <n v="866"/>
    <n v="151"/>
    <n v="56"/>
    <s v="-"/>
    <n v="90"/>
    <s v="-"/>
    <s v="-"/>
    <s v="-"/>
    <s v="-"/>
    <s v="-"/>
    <n v="47"/>
    <n v="31"/>
    <n v="46"/>
    <n v="61"/>
    <n v="59"/>
    <n v="15"/>
    <n v="62"/>
    <n v="23"/>
    <n v="30"/>
    <n v="0"/>
    <n v="226"/>
    <n v="0"/>
    <n v="5"/>
    <n v="30"/>
    <n v="38"/>
    <n v="0"/>
    <n v="30"/>
    <n v="0"/>
    <n v="240"/>
  </r>
  <r>
    <x v="4"/>
    <x v="13"/>
    <x v="2"/>
    <x v="0"/>
    <x v="2"/>
    <n v="284"/>
    <n v="56"/>
    <n v="23"/>
    <s v="-"/>
    <n v="35"/>
    <s v="-"/>
    <s v="-"/>
    <s v="-"/>
    <s v="-"/>
    <s v="-"/>
    <n v="8"/>
    <n v="13"/>
    <n v="4"/>
    <n v="22"/>
    <n v="13"/>
    <n v="6"/>
    <n v="34"/>
    <n v="15"/>
    <n v="7"/>
    <n v="0"/>
    <n v="89"/>
    <n v="0"/>
    <n v="1"/>
    <n v="19"/>
    <n v="20"/>
    <n v="0"/>
    <n v="11"/>
    <n v="0"/>
    <n v="30"/>
  </r>
  <r>
    <x v="4"/>
    <x v="13"/>
    <x v="2"/>
    <x v="0"/>
    <x v="3"/>
    <n v="400"/>
    <n v="95"/>
    <n v="33"/>
    <s v="-"/>
    <n v="55"/>
    <s v="-"/>
    <s v="-"/>
    <s v="-"/>
    <s v="-"/>
    <s v="-"/>
    <n v="39"/>
    <n v="18"/>
    <n v="42"/>
    <n v="39"/>
    <n v="46"/>
    <n v="9"/>
    <n v="28"/>
    <n v="8"/>
    <n v="23"/>
    <n v="0"/>
    <n v="137"/>
    <n v="0"/>
    <n v="4"/>
    <n v="11"/>
    <n v="18"/>
    <n v="0"/>
    <n v="19"/>
    <n v="0"/>
    <n v="28"/>
  </r>
  <r>
    <x v="4"/>
    <x v="13"/>
    <x v="2"/>
    <x v="1"/>
    <x v="0"/>
    <n v="68"/>
    <n v="10"/>
    <n v="8"/>
    <s v="-"/>
    <n v="10"/>
    <s v="-"/>
    <s v="-"/>
    <s v="-"/>
    <s v="-"/>
    <s v="-"/>
    <n v="3"/>
    <n v="2"/>
    <n v="2"/>
    <n v="6"/>
    <n v="2"/>
    <n v="1"/>
    <n v="4"/>
    <n v="2"/>
    <n v="3"/>
    <n v="0"/>
    <n v="19"/>
    <n v="0"/>
    <n v="1"/>
    <n v="1"/>
    <n v="3"/>
    <n v="0"/>
    <n v="5"/>
    <n v="0"/>
    <n v="11"/>
  </r>
  <r>
    <x v="4"/>
    <x v="13"/>
    <x v="2"/>
    <x v="1"/>
    <x v="1"/>
    <n v="866"/>
    <n v="151"/>
    <n v="56"/>
    <s v="-"/>
    <n v="90"/>
    <s v="-"/>
    <s v="-"/>
    <s v="-"/>
    <s v="-"/>
    <s v="-"/>
    <n v="47"/>
    <n v="31"/>
    <n v="46"/>
    <n v="61"/>
    <n v="59"/>
    <n v="15"/>
    <n v="62"/>
    <n v="23"/>
    <n v="19"/>
    <n v="0"/>
    <n v="226"/>
    <n v="0"/>
    <n v="5"/>
    <n v="30"/>
    <n v="38"/>
    <n v="0"/>
    <n v="30"/>
    <n v="0"/>
    <n v="240"/>
  </r>
  <r>
    <x v="4"/>
    <x v="13"/>
    <x v="2"/>
    <x v="1"/>
    <x v="2"/>
    <n v="284"/>
    <n v="56"/>
    <n v="23"/>
    <s v="-"/>
    <n v="35"/>
    <s v="-"/>
    <s v="-"/>
    <s v="-"/>
    <s v="-"/>
    <s v="-"/>
    <n v="8"/>
    <n v="13"/>
    <n v="4"/>
    <n v="22"/>
    <n v="13"/>
    <n v="6"/>
    <n v="34"/>
    <n v="15"/>
    <n v="4"/>
    <n v="0"/>
    <n v="89"/>
    <n v="0"/>
    <n v="1"/>
    <n v="19"/>
    <n v="20"/>
    <n v="0"/>
    <n v="11"/>
    <n v="0"/>
    <n v="30"/>
  </r>
  <r>
    <x v="4"/>
    <x v="13"/>
    <x v="2"/>
    <x v="1"/>
    <x v="3"/>
    <n v="400"/>
    <n v="95"/>
    <n v="33"/>
    <s v="-"/>
    <n v="55"/>
    <s v="-"/>
    <s v="-"/>
    <s v="-"/>
    <s v="-"/>
    <s v="-"/>
    <n v="39"/>
    <n v="18"/>
    <n v="42"/>
    <n v="39"/>
    <n v="46"/>
    <n v="9"/>
    <n v="28"/>
    <n v="8"/>
    <n v="15"/>
    <n v="0"/>
    <n v="137"/>
    <n v="0"/>
    <n v="4"/>
    <n v="11"/>
    <n v="18"/>
    <n v="0"/>
    <n v="19"/>
    <n v="0"/>
    <n v="28"/>
  </r>
  <r>
    <x v="4"/>
    <x v="13"/>
    <x v="2"/>
    <x v="2"/>
    <x v="0"/>
    <n v="0"/>
    <n v="0"/>
    <n v="0"/>
    <s v="-"/>
    <n v="0"/>
    <s v="-"/>
    <s v="-"/>
    <s v="-"/>
    <s v="-"/>
    <s v="-"/>
    <n v="0"/>
    <n v="0"/>
    <n v="0"/>
    <n v="0"/>
    <n v="0"/>
    <n v="0"/>
    <n v="0"/>
    <n v="0"/>
    <n v="1"/>
    <n v="0"/>
    <n v="0"/>
    <n v="0"/>
    <n v="0"/>
    <n v="0"/>
    <n v="0"/>
    <n v="0"/>
    <n v="0"/>
    <n v="0"/>
    <n v="0"/>
  </r>
  <r>
    <x v="4"/>
    <x v="13"/>
    <x v="2"/>
    <x v="2"/>
    <x v="1"/>
    <n v="0"/>
    <n v="0"/>
    <n v="0"/>
    <s v="-"/>
    <n v="0"/>
    <s v="-"/>
    <s v="-"/>
    <s v="-"/>
    <s v="-"/>
    <s v="-"/>
    <n v="0"/>
    <n v="0"/>
    <n v="0"/>
    <n v="0"/>
    <n v="0"/>
    <n v="0"/>
    <n v="0"/>
    <n v="0"/>
    <n v="11"/>
    <n v="0"/>
    <n v="0"/>
    <n v="0"/>
    <n v="0"/>
    <n v="0"/>
    <n v="0"/>
    <n v="0"/>
    <n v="0"/>
    <n v="0"/>
    <n v="0"/>
  </r>
  <r>
    <x v="4"/>
    <x v="13"/>
    <x v="2"/>
    <x v="2"/>
    <x v="2"/>
    <n v="0"/>
    <n v="0"/>
    <n v="0"/>
    <s v="-"/>
    <n v="0"/>
    <s v="-"/>
    <s v="-"/>
    <s v="-"/>
    <s v="-"/>
    <s v="-"/>
    <n v="0"/>
    <n v="0"/>
    <n v="0"/>
    <n v="0"/>
    <n v="0"/>
    <n v="0"/>
    <n v="0"/>
    <n v="0"/>
    <n v="3"/>
    <n v="0"/>
    <n v="0"/>
    <n v="0"/>
    <n v="0"/>
    <n v="0"/>
    <n v="0"/>
    <n v="0"/>
    <n v="0"/>
    <n v="0"/>
    <n v="0"/>
  </r>
  <r>
    <x v="4"/>
    <x v="13"/>
    <x v="2"/>
    <x v="2"/>
    <x v="3"/>
    <n v="0"/>
    <n v="0"/>
    <n v="0"/>
    <s v="-"/>
    <n v="0"/>
    <s v="-"/>
    <s v="-"/>
    <s v="-"/>
    <s v="-"/>
    <s v="-"/>
    <n v="0"/>
    <n v="0"/>
    <n v="0"/>
    <n v="0"/>
    <n v="0"/>
    <n v="0"/>
    <n v="0"/>
    <n v="0"/>
    <n v="8"/>
    <n v="0"/>
    <n v="0"/>
    <n v="0"/>
    <n v="0"/>
    <n v="0"/>
    <n v="0"/>
    <n v="0"/>
    <n v="0"/>
    <n v="0"/>
    <n v="0"/>
  </r>
  <r>
    <x v="4"/>
    <x v="13"/>
    <x v="3"/>
    <x v="0"/>
    <x v="0"/>
    <n v="0"/>
    <n v="0"/>
    <n v="0"/>
    <n v="0"/>
    <n v="0"/>
    <n v="0"/>
    <n v="0"/>
    <n v="0"/>
    <n v="0"/>
    <n v="0"/>
    <n v="0"/>
    <n v="0"/>
    <n v="0"/>
    <n v="0"/>
    <n v="0"/>
    <n v="0"/>
    <n v="0"/>
    <n v="0"/>
    <n v="0"/>
    <n v="0"/>
    <n v="0"/>
    <n v="0"/>
    <n v="0"/>
    <n v="0"/>
    <n v="0"/>
    <n v="0"/>
    <n v="0"/>
    <n v="0"/>
    <n v="0"/>
  </r>
  <r>
    <x v="4"/>
    <x v="13"/>
    <x v="3"/>
    <x v="0"/>
    <x v="1"/>
    <n v="0"/>
    <n v="0"/>
    <n v="0"/>
    <n v="0"/>
    <n v="0"/>
    <n v="0"/>
    <n v="0"/>
    <n v="0"/>
    <n v="0"/>
    <n v="0"/>
    <n v="0"/>
    <n v="0"/>
    <n v="0"/>
    <n v="0"/>
    <n v="0"/>
    <n v="0"/>
    <n v="0"/>
    <n v="0"/>
    <n v="0"/>
    <n v="0"/>
    <n v="0"/>
    <n v="0"/>
    <n v="0"/>
    <n v="0"/>
    <n v="0"/>
    <n v="0"/>
    <n v="0"/>
    <n v="0"/>
    <n v="0"/>
  </r>
  <r>
    <x v="4"/>
    <x v="13"/>
    <x v="3"/>
    <x v="0"/>
    <x v="2"/>
    <n v="0"/>
    <n v="0"/>
    <n v="0"/>
    <n v="0"/>
    <n v="0"/>
    <n v="0"/>
    <n v="0"/>
    <n v="0"/>
    <n v="0"/>
    <n v="0"/>
    <n v="0"/>
    <n v="0"/>
    <n v="0"/>
    <n v="0"/>
    <n v="0"/>
    <n v="0"/>
    <n v="0"/>
    <n v="0"/>
    <n v="0"/>
    <n v="0"/>
    <n v="0"/>
    <n v="0"/>
    <n v="0"/>
    <n v="0"/>
    <n v="0"/>
    <n v="0"/>
    <n v="0"/>
    <n v="0"/>
    <n v="0"/>
  </r>
  <r>
    <x v="4"/>
    <x v="13"/>
    <x v="3"/>
    <x v="0"/>
    <x v="3"/>
    <n v="0"/>
    <n v="0"/>
    <n v="0"/>
    <n v="0"/>
    <n v="0"/>
    <n v="0"/>
    <n v="0"/>
    <n v="0"/>
    <n v="0"/>
    <n v="0"/>
    <n v="0"/>
    <n v="0"/>
    <n v="0"/>
    <n v="0"/>
    <n v="0"/>
    <n v="0"/>
    <n v="0"/>
    <n v="0"/>
    <n v="0"/>
    <n v="0"/>
    <n v="0"/>
    <n v="0"/>
    <n v="0"/>
    <n v="0"/>
    <n v="0"/>
    <n v="0"/>
    <n v="0"/>
    <n v="0"/>
    <n v="0"/>
  </r>
  <r>
    <x v="4"/>
    <x v="14"/>
    <x v="0"/>
    <x v="0"/>
    <x v="0"/>
    <n v="127"/>
    <n v="40"/>
    <n v="18"/>
    <s v="-"/>
    <n v="27"/>
    <s v="-"/>
    <s v="-"/>
    <s v="-"/>
    <s v="-"/>
    <s v="-"/>
    <n v="4"/>
    <n v="2"/>
    <n v="2"/>
    <n v="1"/>
    <n v="7"/>
    <n v="4"/>
    <n v="1"/>
    <n v="0"/>
    <n v="0"/>
    <n v="3"/>
    <n v="25"/>
    <n v="3"/>
    <n v="4"/>
    <n v="0"/>
    <n v="4"/>
    <n v="4"/>
    <n v="0"/>
    <n v="1"/>
    <n v="1"/>
  </r>
  <r>
    <x v="4"/>
    <x v="14"/>
    <x v="0"/>
    <x v="0"/>
    <x v="1"/>
    <n v="598"/>
    <n v="345"/>
    <n v="52"/>
    <s v="-"/>
    <n v="76"/>
    <s v="-"/>
    <s v="-"/>
    <s v="-"/>
    <s v="-"/>
    <s v="-"/>
    <n v="6"/>
    <n v="6"/>
    <n v="3"/>
    <n v="4"/>
    <n v="38"/>
    <n v="36"/>
    <n v="1"/>
    <n v="0"/>
    <n v="0"/>
    <n v="8"/>
    <n v="71"/>
    <n v="10"/>
    <n v="12"/>
    <n v="0"/>
    <n v="8"/>
    <n v="19"/>
    <n v="0"/>
    <n v="1"/>
    <n v="4"/>
  </r>
  <r>
    <x v="4"/>
    <x v="14"/>
    <x v="0"/>
    <x v="0"/>
    <x v="2"/>
    <n v="262"/>
    <n v="154"/>
    <n v="20"/>
    <s v="-"/>
    <n v="34"/>
    <s v="-"/>
    <s v="-"/>
    <s v="-"/>
    <s v="-"/>
    <s v="-"/>
    <n v="1"/>
    <n v="1"/>
    <n v="0"/>
    <n v="2"/>
    <n v="15"/>
    <n v="35"/>
    <n v="0"/>
    <n v="0"/>
    <n v="0"/>
    <n v="1"/>
    <n v="24"/>
    <n v="5"/>
    <n v="11"/>
    <n v="0"/>
    <n v="2"/>
    <n v="11"/>
    <n v="0"/>
    <n v="1"/>
    <n v="0"/>
  </r>
  <r>
    <x v="4"/>
    <x v="14"/>
    <x v="0"/>
    <x v="0"/>
    <x v="3"/>
    <n v="332"/>
    <n v="191"/>
    <n v="31"/>
    <s v="-"/>
    <n v="39"/>
    <s v="-"/>
    <s v="-"/>
    <s v="-"/>
    <s v="-"/>
    <s v="-"/>
    <n v="5"/>
    <n v="5"/>
    <n v="3"/>
    <n v="2"/>
    <n v="23"/>
    <n v="1"/>
    <n v="1"/>
    <n v="0"/>
    <n v="0"/>
    <n v="7"/>
    <n v="47"/>
    <n v="5"/>
    <n v="1"/>
    <n v="0"/>
    <n v="6"/>
    <n v="8"/>
    <n v="0"/>
    <n v="0"/>
    <n v="4"/>
  </r>
  <r>
    <x v="4"/>
    <x v="14"/>
    <x v="1"/>
    <x v="0"/>
    <x v="0"/>
    <n v="88"/>
    <n v="29"/>
    <n v="12"/>
    <s v="-"/>
    <n v="18"/>
    <s v="-"/>
    <s v="-"/>
    <s v="-"/>
    <s v="-"/>
    <s v="-"/>
    <n v="4"/>
    <n v="1"/>
    <n v="0"/>
    <n v="1"/>
    <n v="3"/>
    <n v="3"/>
    <n v="1"/>
    <n v="0"/>
    <n v="0"/>
    <n v="2"/>
    <n v="18"/>
    <n v="2"/>
    <n v="3"/>
    <n v="0"/>
    <n v="3"/>
    <n v="3"/>
    <n v="0"/>
    <n v="0"/>
    <n v="0"/>
  </r>
  <r>
    <x v="4"/>
    <x v="14"/>
    <x v="1"/>
    <x v="0"/>
    <x v="1"/>
    <n v="162"/>
    <n v="54"/>
    <n v="28"/>
    <s v="-"/>
    <n v="28"/>
    <s v="-"/>
    <s v="-"/>
    <s v="-"/>
    <s v="-"/>
    <s v="-"/>
    <n v="6"/>
    <n v="2"/>
    <n v="0"/>
    <n v="4"/>
    <n v="3"/>
    <n v="4"/>
    <n v="1"/>
    <n v="0"/>
    <n v="0"/>
    <n v="4"/>
    <n v="27"/>
    <n v="4"/>
    <n v="11"/>
    <n v="0"/>
    <n v="5"/>
    <n v="5"/>
    <n v="0"/>
    <n v="0"/>
    <n v="0"/>
  </r>
  <r>
    <x v="4"/>
    <x v="14"/>
    <x v="1"/>
    <x v="0"/>
    <x v="2"/>
    <n v="62"/>
    <n v="17"/>
    <n v="12"/>
    <s v="-"/>
    <n v="6"/>
    <s v="-"/>
    <s v="-"/>
    <s v="-"/>
    <s v="-"/>
    <s v="-"/>
    <n v="1"/>
    <n v="1"/>
    <n v="0"/>
    <n v="2"/>
    <n v="0"/>
    <n v="3"/>
    <n v="0"/>
    <n v="0"/>
    <n v="0"/>
    <n v="1"/>
    <n v="11"/>
    <n v="2"/>
    <n v="10"/>
    <n v="0"/>
    <n v="2"/>
    <n v="2"/>
    <n v="0"/>
    <n v="0"/>
    <n v="0"/>
  </r>
  <r>
    <x v="4"/>
    <x v="14"/>
    <x v="1"/>
    <x v="0"/>
    <x v="3"/>
    <n v="100"/>
    <n v="37"/>
    <n v="16"/>
    <s v="-"/>
    <n v="22"/>
    <s v="-"/>
    <s v="-"/>
    <s v="-"/>
    <s v="-"/>
    <s v="-"/>
    <n v="5"/>
    <n v="1"/>
    <n v="0"/>
    <n v="2"/>
    <n v="3"/>
    <n v="1"/>
    <n v="1"/>
    <n v="0"/>
    <n v="0"/>
    <n v="3"/>
    <n v="16"/>
    <n v="2"/>
    <n v="1"/>
    <n v="0"/>
    <n v="3"/>
    <n v="3"/>
    <n v="0"/>
    <n v="0"/>
    <n v="0"/>
  </r>
  <r>
    <x v="4"/>
    <x v="14"/>
    <x v="2"/>
    <x v="0"/>
    <x v="0"/>
    <n v="39"/>
    <n v="11"/>
    <n v="6"/>
    <s v="-"/>
    <n v="9"/>
    <s v="-"/>
    <s v="-"/>
    <s v="-"/>
    <s v="-"/>
    <s v="-"/>
    <n v="0"/>
    <n v="1"/>
    <n v="2"/>
    <n v="0"/>
    <n v="4"/>
    <n v="1"/>
    <n v="0"/>
    <n v="0"/>
    <n v="0"/>
    <n v="1"/>
    <n v="7"/>
    <n v="1"/>
    <n v="1"/>
    <n v="0"/>
    <n v="1"/>
    <n v="1"/>
    <n v="0"/>
    <n v="1"/>
    <n v="1"/>
  </r>
  <r>
    <x v="4"/>
    <x v="14"/>
    <x v="2"/>
    <x v="0"/>
    <x v="1"/>
    <n v="436"/>
    <n v="291"/>
    <n v="24"/>
    <s v="-"/>
    <n v="48"/>
    <s v="-"/>
    <s v="-"/>
    <s v="-"/>
    <s v="-"/>
    <s v="-"/>
    <n v="0"/>
    <n v="4"/>
    <n v="3"/>
    <n v="0"/>
    <n v="35"/>
    <n v="32"/>
    <n v="0"/>
    <n v="0"/>
    <n v="0"/>
    <n v="4"/>
    <n v="44"/>
    <n v="6"/>
    <n v="1"/>
    <n v="0"/>
    <n v="3"/>
    <n v="14"/>
    <n v="0"/>
    <n v="1"/>
    <n v="4"/>
  </r>
  <r>
    <x v="4"/>
    <x v="14"/>
    <x v="2"/>
    <x v="0"/>
    <x v="2"/>
    <n v="200"/>
    <n v="137"/>
    <n v="8"/>
    <s v="-"/>
    <n v="28"/>
    <s v="-"/>
    <s v="-"/>
    <s v="-"/>
    <s v="-"/>
    <s v="-"/>
    <n v="0"/>
    <n v="0"/>
    <n v="0"/>
    <n v="0"/>
    <n v="15"/>
    <n v="32"/>
    <n v="0"/>
    <n v="0"/>
    <n v="0"/>
    <n v="0"/>
    <n v="13"/>
    <n v="3"/>
    <n v="1"/>
    <n v="0"/>
    <n v="0"/>
    <n v="9"/>
    <n v="0"/>
    <n v="1"/>
    <n v="0"/>
  </r>
  <r>
    <x v="4"/>
    <x v="14"/>
    <x v="2"/>
    <x v="0"/>
    <x v="3"/>
    <n v="232"/>
    <n v="154"/>
    <n v="15"/>
    <s v="-"/>
    <n v="17"/>
    <s v="-"/>
    <s v="-"/>
    <s v="-"/>
    <s v="-"/>
    <s v="-"/>
    <n v="0"/>
    <n v="4"/>
    <n v="3"/>
    <n v="0"/>
    <n v="20"/>
    <n v="0"/>
    <n v="0"/>
    <n v="0"/>
    <n v="0"/>
    <n v="4"/>
    <n v="31"/>
    <n v="3"/>
    <n v="0"/>
    <n v="0"/>
    <n v="3"/>
    <n v="5"/>
    <n v="0"/>
    <n v="0"/>
    <n v="4"/>
  </r>
  <r>
    <x v="4"/>
    <x v="14"/>
    <x v="2"/>
    <x v="1"/>
    <x v="0"/>
    <n v="39"/>
    <n v="11"/>
    <n v="6"/>
    <s v="-"/>
    <n v="9"/>
    <s v="-"/>
    <s v="-"/>
    <s v="-"/>
    <s v="-"/>
    <s v="-"/>
    <n v="0"/>
    <n v="1"/>
    <n v="2"/>
    <n v="0"/>
    <n v="4"/>
    <n v="1"/>
    <n v="0"/>
    <n v="0"/>
    <n v="0"/>
    <n v="1"/>
    <n v="7"/>
    <n v="1"/>
    <n v="1"/>
    <n v="0"/>
    <n v="1"/>
    <n v="1"/>
    <n v="0"/>
    <n v="1"/>
    <n v="1"/>
  </r>
  <r>
    <x v="4"/>
    <x v="14"/>
    <x v="2"/>
    <x v="1"/>
    <x v="1"/>
    <n v="436"/>
    <n v="291"/>
    <n v="24"/>
    <s v="-"/>
    <n v="48"/>
    <s v="-"/>
    <s v="-"/>
    <s v="-"/>
    <s v="-"/>
    <s v="-"/>
    <n v="0"/>
    <n v="4"/>
    <n v="3"/>
    <n v="0"/>
    <n v="35"/>
    <n v="32"/>
    <n v="0"/>
    <n v="0"/>
    <n v="0"/>
    <n v="4"/>
    <n v="44"/>
    <n v="6"/>
    <n v="1"/>
    <n v="0"/>
    <n v="3"/>
    <n v="14"/>
    <n v="0"/>
    <n v="1"/>
    <n v="4"/>
  </r>
  <r>
    <x v="4"/>
    <x v="14"/>
    <x v="2"/>
    <x v="1"/>
    <x v="2"/>
    <n v="200"/>
    <n v="137"/>
    <n v="8"/>
    <s v="-"/>
    <n v="28"/>
    <s v="-"/>
    <s v="-"/>
    <s v="-"/>
    <s v="-"/>
    <s v="-"/>
    <n v="0"/>
    <n v="0"/>
    <n v="0"/>
    <n v="0"/>
    <n v="15"/>
    <n v="32"/>
    <n v="0"/>
    <n v="0"/>
    <n v="0"/>
    <n v="0"/>
    <n v="13"/>
    <n v="3"/>
    <n v="1"/>
    <n v="0"/>
    <n v="0"/>
    <n v="9"/>
    <n v="0"/>
    <n v="1"/>
    <n v="0"/>
  </r>
  <r>
    <x v="4"/>
    <x v="14"/>
    <x v="2"/>
    <x v="1"/>
    <x v="3"/>
    <n v="232"/>
    <n v="154"/>
    <n v="15"/>
    <s v="-"/>
    <n v="17"/>
    <s v="-"/>
    <s v="-"/>
    <s v="-"/>
    <s v="-"/>
    <s v="-"/>
    <n v="0"/>
    <n v="4"/>
    <n v="3"/>
    <n v="0"/>
    <n v="20"/>
    <n v="0"/>
    <n v="0"/>
    <n v="0"/>
    <n v="0"/>
    <n v="4"/>
    <n v="31"/>
    <n v="3"/>
    <n v="0"/>
    <n v="0"/>
    <n v="3"/>
    <n v="5"/>
    <n v="0"/>
    <n v="0"/>
    <n v="4"/>
  </r>
  <r>
    <x v="4"/>
    <x v="14"/>
    <x v="2"/>
    <x v="2"/>
    <x v="0"/>
    <n v="0"/>
    <n v="0"/>
    <n v="0"/>
    <n v="0"/>
    <n v="0"/>
    <n v="0"/>
    <n v="0"/>
    <n v="0"/>
    <n v="0"/>
    <n v="0"/>
    <n v="0"/>
    <n v="0"/>
    <n v="0"/>
    <n v="0"/>
    <n v="0"/>
    <n v="0"/>
    <n v="0"/>
    <n v="0"/>
    <n v="0"/>
    <n v="0"/>
    <n v="0"/>
    <n v="0"/>
    <n v="0"/>
    <n v="0"/>
    <n v="0"/>
    <n v="0"/>
    <n v="0"/>
    <n v="0"/>
    <n v="0"/>
  </r>
  <r>
    <x v="4"/>
    <x v="14"/>
    <x v="2"/>
    <x v="2"/>
    <x v="1"/>
    <n v="0"/>
    <n v="0"/>
    <n v="0"/>
    <n v="0"/>
    <n v="0"/>
    <n v="0"/>
    <n v="0"/>
    <n v="0"/>
    <n v="0"/>
    <n v="0"/>
    <n v="0"/>
    <n v="0"/>
    <n v="0"/>
    <n v="0"/>
    <n v="0"/>
    <n v="0"/>
    <n v="0"/>
    <n v="0"/>
    <n v="0"/>
    <n v="0"/>
    <n v="0"/>
    <n v="0"/>
    <n v="0"/>
    <n v="0"/>
    <n v="0"/>
    <n v="0"/>
    <n v="0"/>
    <n v="0"/>
    <n v="0"/>
  </r>
  <r>
    <x v="4"/>
    <x v="14"/>
    <x v="2"/>
    <x v="2"/>
    <x v="2"/>
    <n v="0"/>
    <n v="0"/>
    <n v="0"/>
    <n v="0"/>
    <n v="0"/>
    <n v="0"/>
    <n v="0"/>
    <n v="0"/>
    <n v="0"/>
    <n v="0"/>
    <n v="0"/>
    <n v="0"/>
    <n v="0"/>
    <n v="0"/>
    <n v="0"/>
    <n v="0"/>
    <n v="0"/>
    <n v="0"/>
    <n v="0"/>
    <n v="0"/>
    <n v="0"/>
    <n v="0"/>
    <n v="0"/>
    <n v="0"/>
    <n v="0"/>
    <n v="0"/>
    <n v="0"/>
    <n v="0"/>
    <n v="0"/>
  </r>
  <r>
    <x v="4"/>
    <x v="14"/>
    <x v="2"/>
    <x v="2"/>
    <x v="3"/>
    <n v="0"/>
    <n v="0"/>
    <n v="0"/>
    <n v="0"/>
    <n v="0"/>
    <n v="0"/>
    <n v="0"/>
    <n v="0"/>
    <n v="0"/>
    <n v="0"/>
    <n v="0"/>
    <n v="0"/>
    <n v="0"/>
    <n v="0"/>
    <n v="0"/>
    <n v="0"/>
    <n v="0"/>
    <n v="0"/>
    <n v="0"/>
    <n v="0"/>
    <n v="0"/>
    <n v="0"/>
    <n v="0"/>
    <n v="0"/>
    <n v="0"/>
    <n v="0"/>
    <n v="0"/>
    <n v="0"/>
    <n v="0"/>
  </r>
  <r>
    <x v="4"/>
    <x v="14"/>
    <x v="3"/>
    <x v="0"/>
    <x v="0"/>
    <n v="0"/>
    <n v="0"/>
    <n v="0"/>
    <n v="0"/>
    <n v="0"/>
    <n v="0"/>
    <n v="0"/>
    <n v="0"/>
    <n v="0"/>
    <n v="0"/>
    <n v="0"/>
    <n v="0"/>
    <n v="0"/>
    <n v="0"/>
    <n v="0"/>
    <n v="0"/>
    <n v="0"/>
    <n v="0"/>
    <n v="0"/>
    <n v="0"/>
    <n v="0"/>
    <n v="0"/>
    <n v="0"/>
    <n v="0"/>
    <n v="0"/>
    <n v="0"/>
    <n v="0"/>
    <n v="0"/>
    <n v="0"/>
  </r>
  <r>
    <x v="4"/>
    <x v="14"/>
    <x v="3"/>
    <x v="0"/>
    <x v="1"/>
    <n v="0"/>
    <n v="0"/>
    <n v="0"/>
    <n v="0"/>
    <n v="0"/>
    <n v="0"/>
    <n v="0"/>
    <n v="0"/>
    <n v="0"/>
    <n v="0"/>
    <n v="0"/>
    <n v="0"/>
    <n v="0"/>
    <n v="0"/>
    <n v="0"/>
    <n v="0"/>
    <n v="0"/>
    <n v="0"/>
    <n v="0"/>
    <n v="0"/>
    <n v="0"/>
    <n v="0"/>
    <n v="0"/>
    <n v="0"/>
    <n v="0"/>
    <n v="0"/>
    <n v="0"/>
    <n v="0"/>
    <n v="0"/>
  </r>
  <r>
    <x v="4"/>
    <x v="14"/>
    <x v="3"/>
    <x v="0"/>
    <x v="2"/>
    <n v="0"/>
    <n v="0"/>
    <n v="0"/>
    <n v="0"/>
    <n v="0"/>
    <n v="0"/>
    <n v="0"/>
    <n v="0"/>
    <n v="0"/>
    <n v="0"/>
    <n v="0"/>
    <n v="0"/>
    <n v="0"/>
    <n v="0"/>
    <n v="0"/>
    <n v="0"/>
    <n v="0"/>
    <n v="0"/>
    <n v="0"/>
    <n v="0"/>
    <n v="0"/>
    <n v="0"/>
    <n v="0"/>
    <n v="0"/>
    <n v="0"/>
    <n v="0"/>
    <n v="0"/>
    <n v="0"/>
    <n v="0"/>
  </r>
  <r>
    <x v="4"/>
    <x v="14"/>
    <x v="3"/>
    <x v="0"/>
    <x v="3"/>
    <n v="0"/>
    <n v="0"/>
    <n v="0"/>
    <n v="0"/>
    <n v="0"/>
    <n v="0"/>
    <n v="0"/>
    <n v="0"/>
    <n v="0"/>
    <n v="0"/>
    <n v="0"/>
    <n v="0"/>
    <n v="0"/>
    <n v="0"/>
    <n v="0"/>
    <n v="0"/>
    <n v="0"/>
    <n v="0"/>
    <n v="0"/>
    <n v="0"/>
    <n v="0"/>
    <n v="0"/>
    <n v="0"/>
    <n v="0"/>
    <n v="0"/>
    <n v="0"/>
    <n v="0"/>
    <n v="0"/>
    <n v="0"/>
  </r>
  <r>
    <x v="4"/>
    <x v="15"/>
    <x v="0"/>
    <x v="0"/>
    <x v="0"/>
    <n v="56"/>
    <n v="11"/>
    <n v="5"/>
    <s v="-"/>
    <n v="12"/>
    <s v="-"/>
    <s v="-"/>
    <s v="-"/>
    <s v="-"/>
    <s v="-"/>
    <n v="1"/>
    <n v="3"/>
    <n v="0"/>
    <n v="1"/>
    <n v="3"/>
    <n v="3"/>
    <n v="4"/>
    <n v="2"/>
    <n v="1"/>
    <n v="1"/>
    <n v="15"/>
    <n v="2"/>
    <n v="2"/>
    <n v="5"/>
    <n v="2"/>
    <n v="2"/>
    <n v="0"/>
    <n v="0"/>
    <n v="1"/>
  </r>
  <r>
    <x v="4"/>
    <x v="15"/>
    <x v="0"/>
    <x v="0"/>
    <x v="1"/>
    <n v="297"/>
    <n v="56"/>
    <n v="10"/>
    <s v="-"/>
    <n v="34"/>
    <s v="-"/>
    <s v="-"/>
    <s v="-"/>
    <s v="-"/>
    <s v="-"/>
    <n v="1"/>
    <n v="13"/>
    <n v="0"/>
    <n v="2"/>
    <n v="5"/>
    <n v="4"/>
    <n v="48"/>
    <n v="9"/>
    <n v="4"/>
    <n v="1"/>
    <n v="60"/>
    <n v="15"/>
    <n v="2"/>
    <n v="44"/>
    <n v="50"/>
    <n v="26"/>
    <n v="0"/>
    <n v="0"/>
    <n v="1"/>
  </r>
  <r>
    <x v="4"/>
    <x v="15"/>
    <x v="0"/>
    <x v="0"/>
    <x v="2"/>
    <n v="94"/>
    <n v="17"/>
    <n v="3"/>
    <s v="-"/>
    <n v="10"/>
    <s v="-"/>
    <s v="-"/>
    <s v="-"/>
    <s v="-"/>
    <s v="-"/>
    <n v="0"/>
    <n v="12"/>
    <n v="0"/>
    <n v="1"/>
    <n v="4"/>
    <n v="0"/>
    <n v="25"/>
    <n v="7"/>
    <n v="1"/>
    <n v="0"/>
    <n v="30"/>
    <n v="9"/>
    <n v="0"/>
    <n v="15"/>
    <n v="5"/>
    <n v="5"/>
    <n v="0"/>
    <n v="0"/>
    <n v="0"/>
  </r>
  <r>
    <x v="4"/>
    <x v="15"/>
    <x v="0"/>
    <x v="0"/>
    <x v="3"/>
    <n v="203"/>
    <n v="39"/>
    <n v="7"/>
    <s v="-"/>
    <n v="24"/>
    <s v="-"/>
    <s v="-"/>
    <s v="-"/>
    <s v="-"/>
    <s v="-"/>
    <n v="1"/>
    <n v="1"/>
    <n v="0"/>
    <n v="1"/>
    <n v="1"/>
    <n v="4"/>
    <n v="23"/>
    <n v="2"/>
    <n v="3"/>
    <n v="1"/>
    <n v="30"/>
    <n v="6"/>
    <n v="2"/>
    <n v="29"/>
    <n v="45"/>
    <n v="21"/>
    <n v="0"/>
    <n v="0"/>
    <n v="1"/>
  </r>
  <r>
    <x v="4"/>
    <x v="15"/>
    <x v="1"/>
    <x v="0"/>
    <x v="0"/>
    <n v="37"/>
    <n v="6"/>
    <n v="5"/>
    <s v="-"/>
    <n v="10"/>
    <s v="-"/>
    <s v="-"/>
    <s v="-"/>
    <s v="-"/>
    <s v="-"/>
    <n v="1"/>
    <n v="2"/>
    <n v="0"/>
    <n v="1"/>
    <n v="0"/>
    <n v="3"/>
    <n v="2"/>
    <n v="2"/>
    <n v="1"/>
    <n v="1"/>
    <n v="9"/>
    <n v="2"/>
    <n v="2"/>
    <n v="1"/>
    <n v="1"/>
    <n v="1"/>
    <n v="0"/>
    <n v="0"/>
    <n v="0"/>
  </r>
  <r>
    <x v="4"/>
    <x v="15"/>
    <x v="1"/>
    <x v="0"/>
    <x v="1"/>
    <n v="96"/>
    <n v="9"/>
    <n v="10"/>
    <s v="-"/>
    <n v="27"/>
    <s v="-"/>
    <s v="-"/>
    <s v="-"/>
    <s v="-"/>
    <s v="-"/>
    <n v="1"/>
    <n v="10"/>
    <n v="0"/>
    <n v="2"/>
    <n v="0"/>
    <n v="4"/>
    <n v="7"/>
    <n v="9"/>
    <n v="4"/>
    <n v="1"/>
    <n v="30"/>
    <n v="15"/>
    <n v="2"/>
    <n v="1"/>
    <n v="1"/>
    <n v="1"/>
    <n v="0"/>
    <n v="0"/>
    <n v="0"/>
  </r>
  <r>
    <x v="4"/>
    <x v="15"/>
    <x v="1"/>
    <x v="0"/>
    <x v="2"/>
    <n v="31"/>
    <n v="3"/>
    <n v="3"/>
    <s v="-"/>
    <n v="4"/>
    <s v="-"/>
    <s v="-"/>
    <s v="-"/>
    <s v="-"/>
    <s v="-"/>
    <n v="0"/>
    <n v="9"/>
    <n v="0"/>
    <n v="1"/>
    <n v="0"/>
    <n v="0"/>
    <n v="0"/>
    <n v="7"/>
    <n v="1"/>
    <n v="0"/>
    <n v="12"/>
    <n v="9"/>
    <n v="0"/>
    <n v="0"/>
    <n v="0"/>
    <n v="0"/>
    <n v="0"/>
    <n v="0"/>
    <n v="0"/>
  </r>
  <r>
    <x v="4"/>
    <x v="15"/>
    <x v="1"/>
    <x v="0"/>
    <x v="3"/>
    <n v="65"/>
    <n v="6"/>
    <n v="7"/>
    <s v="-"/>
    <n v="23"/>
    <s v="-"/>
    <s v="-"/>
    <s v="-"/>
    <s v="-"/>
    <s v="-"/>
    <n v="1"/>
    <n v="1"/>
    <n v="0"/>
    <n v="1"/>
    <n v="0"/>
    <n v="4"/>
    <n v="7"/>
    <n v="2"/>
    <n v="3"/>
    <n v="1"/>
    <n v="18"/>
    <n v="6"/>
    <n v="2"/>
    <n v="1"/>
    <n v="1"/>
    <n v="1"/>
    <n v="0"/>
    <n v="0"/>
    <n v="0"/>
  </r>
  <r>
    <x v="4"/>
    <x v="15"/>
    <x v="2"/>
    <x v="0"/>
    <x v="0"/>
    <n v="19"/>
    <n v="5"/>
    <n v="0"/>
    <s v="-"/>
    <n v="2"/>
    <s v="-"/>
    <s v="-"/>
    <s v="-"/>
    <s v="-"/>
    <s v="-"/>
    <n v="0"/>
    <n v="1"/>
    <n v="0"/>
    <n v="0"/>
    <n v="3"/>
    <n v="0"/>
    <n v="2"/>
    <n v="0"/>
    <n v="0"/>
    <n v="0"/>
    <n v="6"/>
    <n v="0"/>
    <n v="0"/>
    <n v="4"/>
    <n v="1"/>
    <n v="1"/>
    <n v="0"/>
    <n v="0"/>
    <n v="1"/>
  </r>
  <r>
    <x v="4"/>
    <x v="15"/>
    <x v="2"/>
    <x v="0"/>
    <x v="1"/>
    <n v="201"/>
    <n v="47"/>
    <n v="0"/>
    <s v="-"/>
    <n v="7"/>
    <s v="-"/>
    <s v="-"/>
    <s v="-"/>
    <s v="-"/>
    <s v="-"/>
    <n v="0"/>
    <n v="3"/>
    <n v="0"/>
    <n v="0"/>
    <n v="5"/>
    <n v="0"/>
    <n v="41"/>
    <n v="0"/>
    <n v="0"/>
    <n v="0"/>
    <n v="30"/>
    <n v="0"/>
    <n v="0"/>
    <n v="43"/>
    <n v="49"/>
    <n v="25"/>
    <n v="0"/>
    <n v="0"/>
    <n v="1"/>
  </r>
  <r>
    <x v="4"/>
    <x v="15"/>
    <x v="2"/>
    <x v="0"/>
    <x v="2"/>
    <n v="63"/>
    <n v="14"/>
    <n v="0"/>
    <s v="-"/>
    <n v="6"/>
    <s v="-"/>
    <s v="-"/>
    <s v="-"/>
    <s v="-"/>
    <s v="-"/>
    <n v="0"/>
    <n v="3"/>
    <n v="0"/>
    <n v="0"/>
    <n v="4"/>
    <n v="0"/>
    <n v="25"/>
    <n v="0"/>
    <n v="0"/>
    <n v="0"/>
    <n v="18"/>
    <n v="0"/>
    <n v="0"/>
    <n v="15"/>
    <n v="5"/>
    <n v="5"/>
    <n v="0"/>
    <n v="0"/>
    <n v="0"/>
  </r>
  <r>
    <x v="4"/>
    <x v="15"/>
    <x v="2"/>
    <x v="0"/>
    <x v="3"/>
    <n v="138"/>
    <n v="33"/>
    <n v="0"/>
    <s v="-"/>
    <n v="1"/>
    <s v="-"/>
    <s v="-"/>
    <s v="-"/>
    <s v="-"/>
    <s v="-"/>
    <n v="0"/>
    <n v="0"/>
    <n v="0"/>
    <n v="0"/>
    <n v="1"/>
    <n v="0"/>
    <n v="16"/>
    <n v="0"/>
    <n v="0"/>
    <n v="0"/>
    <n v="12"/>
    <n v="0"/>
    <n v="0"/>
    <n v="28"/>
    <n v="44"/>
    <n v="20"/>
    <n v="0"/>
    <n v="0"/>
    <n v="1"/>
  </r>
  <r>
    <x v="4"/>
    <x v="15"/>
    <x v="2"/>
    <x v="1"/>
    <x v="0"/>
    <n v="16"/>
    <n v="4"/>
    <n v="0"/>
    <s v="-"/>
    <n v="2"/>
    <s v="-"/>
    <s v="-"/>
    <s v="-"/>
    <s v="-"/>
    <s v="-"/>
    <n v="0"/>
    <n v="1"/>
    <n v="0"/>
    <n v="0"/>
    <n v="3"/>
    <n v="0"/>
    <n v="2"/>
    <n v="0"/>
    <n v="0"/>
    <n v="0"/>
    <n v="6"/>
    <n v="0"/>
    <n v="0"/>
    <n v="4"/>
    <n v="0"/>
    <n v="0"/>
    <n v="0"/>
    <n v="0"/>
    <n v="1"/>
  </r>
  <r>
    <x v="4"/>
    <x v="15"/>
    <x v="2"/>
    <x v="1"/>
    <x v="1"/>
    <n v="98"/>
    <n v="18"/>
    <n v="0"/>
    <s v="-"/>
    <n v="7"/>
    <s v="-"/>
    <s v="-"/>
    <s v="-"/>
    <s v="-"/>
    <s v="-"/>
    <n v="0"/>
    <n v="3"/>
    <n v="0"/>
    <n v="0"/>
    <n v="5"/>
    <n v="0"/>
    <n v="41"/>
    <n v="0"/>
    <n v="0"/>
    <n v="0"/>
    <n v="30"/>
    <n v="0"/>
    <n v="0"/>
    <n v="43"/>
    <n v="0"/>
    <n v="0"/>
    <n v="0"/>
    <n v="0"/>
    <n v="1"/>
  </r>
  <r>
    <x v="4"/>
    <x v="15"/>
    <x v="2"/>
    <x v="1"/>
    <x v="2"/>
    <n v="48"/>
    <n v="9"/>
    <n v="0"/>
    <s v="-"/>
    <n v="6"/>
    <s v="-"/>
    <s v="-"/>
    <s v="-"/>
    <s v="-"/>
    <s v="-"/>
    <n v="0"/>
    <n v="3"/>
    <n v="0"/>
    <n v="0"/>
    <n v="4"/>
    <n v="0"/>
    <n v="25"/>
    <n v="0"/>
    <n v="0"/>
    <n v="0"/>
    <n v="18"/>
    <n v="0"/>
    <n v="0"/>
    <n v="15"/>
    <n v="0"/>
    <n v="0"/>
    <n v="0"/>
    <n v="0"/>
    <n v="0"/>
  </r>
  <r>
    <x v="4"/>
    <x v="15"/>
    <x v="2"/>
    <x v="1"/>
    <x v="3"/>
    <n v="50"/>
    <n v="9"/>
    <n v="0"/>
    <s v="-"/>
    <n v="1"/>
    <s v="-"/>
    <s v="-"/>
    <s v="-"/>
    <s v="-"/>
    <s v="-"/>
    <n v="0"/>
    <n v="0"/>
    <n v="0"/>
    <n v="0"/>
    <n v="1"/>
    <n v="0"/>
    <n v="16"/>
    <n v="0"/>
    <n v="0"/>
    <n v="0"/>
    <n v="12"/>
    <n v="0"/>
    <n v="0"/>
    <n v="28"/>
    <n v="0"/>
    <n v="0"/>
    <n v="0"/>
    <n v="0"/>
    <n v="1"/>
  </r>
  <r>
    <x v="4"/>
    <x v="15"/>
    <x v="2"/>
    <x v="2"/>
    <x v="0"/>
    <n v="3"/>
    <n v="1"/>
    <n v="0"/>
    <n v="0"/>
    <n v="0"/>
    <n v="0"/>
    <n v="0"/>
    <n v="0"/>
    <n v="0"/>
    <n v="0"/>
    <n v="0"/>
    <n v="0"/>
    <n v="0"/>
    <n v="0"/>
    <n v="0"/>
    <n v="0"/>
    <n v="0"/>
    <n v="0"/>
    <n v="0"/>
    <n v="0"/>
    <n v="0"/>
    <n v="0"/>
    <n v="0"/>
    <n v="0"/>
    <n v="1"/>
    <n v="1"/>
    <n v="0"/>
    <n v="0"/>
    <n v="0"/>
  </r>
  <r>
    <x v="4"/>
    <x v="15"/>
    <x v="2"/>
    <x v="2"/>
    <x v="1"/>
    <n v="103"/>
    <n v="29"/>
    <n v="0"/>
    <n v="0"/>
    <n v="0"/>
    <n v="0"/>
    <n v="0"/>
    <n v="0"/>
    <n v="0"/>
    <n v="0"/>
    <n v="0"/>
    <n v="0"/>
    <n v="0"/>
    <n v="0"/>
    <n v="0"/>
    <n v="0"/>
    <n v="0"/>
    <n v="0"/>
    <n v="0"/>
    <n v="0"/>
    <n v="0"/>
    <n v="0"/>
    <n v="0"/>
    <n v="0"/>
    <n v="49"/>
    <n v="25"/>
    <n v="0"/>
    <n v="0"/>
    <n v="0"/>
  </r>
  <r>
    <x v="4"/>
    <x v="15"/>
    <x v="2"/>
    <x v="2"/>
    <x v="2"/>
    <n v="15"/>
    <n v="5"/>
    <n v="0"/>
    <n v="0"/>
    <n v="0"/>
    <n v="0"/>
    <n v="0"/>
    <n v="0"/>
    <n v="0"/>
    <n v="0"/>
    <n v="0"/>
    <n v="0"/>
    <n v="0"/>
    <n v="0"/>
    <n v="0"/>
    <n v="0"/>
    <n v="0"/>
    <n v="0"/>
    <n v="0"/>
    <n v="0"/>
    <n v="0"/>
    <n v="0"/>
    <n v="0"/>
    <n v="0"/>
    <n v="5"/>
    <n v="5"/>
    <n v="0"/>
    <n v="0"/>
    <n v="0"/>
  </r>
  <r>
    <x v="4"/>
    <x v="15"/>
    <x v="2"/>
    <x v="2"/>
    <x v="3"/>
    <n v="88"/>
    <n v="24"/>
    <n v="0"/>
    <n v="0"/>
    <n v="0"/>
    <n v="0"/>
    <n v="0"/>
    <n v="0"/>
    <n v="0"/>
    <n v="0"/>
    <n v="0"/>
    <n v="0"/>
    <n v="0"/>
    <n v="0"/>
    <n v="0"/>
    <n v="0"/>
    <n v="0"/>
    <n v="0"/>
    <n v="0"/>
    <n v="0"/>
    <n v="0"/>
    <n v="0"/>
    <n v="0"/>
    <n v="0"/>
    <n v="44"/>
    <n v="20"/>
    <n v="0"/>
    <n v="0"/>
    <n v="0"/>
  </r>
  <r>
    <x v="4"/>
    <x v="15"/>
    <x v="3"/>
    <x v="0"/>
    <x v="0"/>
    <n v="0"/>
    <n v="0"/>
    <n v="0"/>
    <n v="0"/>
    <n v="0"/>
    <n v="0"/>
    <n v="0"/>
    <n v="0"/>
    <n v="0"/>
    <n v="0"/>
    <n v="0"/>
    <n v="0"/>
    <n v="0"/>
    <n v="0"/>
    <n v="0"/>
    <n v="0"/>
    <n v="0"/>
    <n v="0"/>
    <n v="0"/>
    <n v="0"/>
    <n v="0"/>
    <n v="0"/>
    <n v="0"/>
    <n v="0"/>
    <n v="0"/>
    <n v="0"/>
    <n v="0"/>
    <n v="0"/>
    <n v="0"/>
  </r>
  <r>
    <x v="4"/>
    <x v="15"/>
    <x v="3"/>
    <x v="0"/>
    <x v="1"/>
    <n v="0"/>
    <n v="0"/>
    <n v="0"/>
    <n v="0"/>
    <n v="0"/>
    <n v="0"/>
    <n v="0"/>
    <n v="0"/>
    <n v="0"/>
    <n v="0"/>
    <n v="0"/>
    <n v="0"/>
    <n v="0"/>
    <n v="0"/>
    <n v="0"/>
    <n v="0"/>
    <n v="0"/>
    <n v="0"/>
    <n v="0"/>
    <n v="0"/>
    <n v="0"/>
    <n v="0"/>
    <n v="0"/>
    <n v="0"/>
    <n v="0"/>
    <n v="0"/>
    <n v="0"/>
    <n v="0"/>
    <n v="0"/>
  </r>
  <r>
    <x v="4"/>
    <x v="15"/>
    <x v="3"/>
    <x v="0"/>
    <x v="2"/>
    <n v="0"/>
    <n v="0"/>
    <n v="0"/>
    <n v="0"/>
    <n v="0"/>
    <n v="0"/>
    <n v="0"/>
    <n v="0"/>
    <n v="0"/>
    <n v="0"/>
    <n v="0"/>
    <n v="0"/>
    <n v="0"/>
    <n v="0"/>
    <n v="0"/>
    <n v="0"/>
    <n v="0"/>
    <n v="0"/>
    <n v="0"/>
    <n v="0"/>
    <n v="0"/>
    <n v="0"/>
    <n v="0"/>
    <n v="0"/>
    <n v="0"/>
    <n v="0"/>
    <n v="0"/>
    <n v="0"/>
    <n v="0"/>
  </r>
  <r>
    <x v="4"/>
    <x v="15"/>
    <x v="3"/>
    <x v="0"/>
    <x v="3"/>
    <n v="0"/>
    <n v="0"/>
    <n v="0"/>
    <n v="0"/>
    <n v="0"/>
    <n v="0"/>
    <n v="0"/>
    <n v="0"/>
    <n v="0"/>
    <n v="0"/>
    <n v="0"/>
    <n v="0"/>
    <n v="0"/>
    <n v="0"/>
    <n v="0"/>
    <n v="0"/>
    <n v="0"/>
    <n v="0"/>
    <n v="0"/>
    <n v="0"/>
    <n v="0"/>
    <n v="0"/>
    <n v="0"/>
    <n v="0"/>
    <n v="0"/>
    <n v="0"/>
    <n v="0"/>
    <n v="0"/>
    <n v="0"/>
  </r>
  <r>
    <x v="4"/>
    <x v="16"/>
    <x v="0"/>
    <x v="0"/>
    <x v="0"/>
    <n v="126"/>
    <n v="16"/>
    <n v="16"/>
    <s v="-"/>
    <n v="23"/>
    <s v="-"/>
    <s v="-"/>
    <s v="-"/>
    <s v="-"/>
    <s v="-"/>
    <n v="8"/>
    <n v="5"/>
    <n v="4"/>
    <n v="3"/>
    <n v="5"/>
    <n v="3"/>
    <n v="6"/>
    <n v="6"/>
    <n v="2"/>
    <n v="10"/>
    <n v="48"/>
    <n v="3"/>
    <n v="4"/>
    <n v="2"/>
    <n v="5"/>
    <n v="1"/>
    <n v="8"/>
    <n v="0"/>
    <n v="0"/>
  </r>
  <r>
    <x v="4"/>
    <x v="16"/>
    <x v="0"/>
    <x v="0"/>
    <x v="1"/>
    <n v="1936"/>
    <n v="511"/>
    <n v="219"/>
    <s v="-"/>
    <n v="570"/>
    <s v="-"/>
    <s v="-"/>
    <s v="-"/>
    <s v="-"/>
    <s v="-"/>
    <n v="63"/>
    <n v="55"/>
    <n v="30"/>
    <n v="22"/>
    <n v="54"/>
    <n v="38"/>
    <n v="39"/>
    <n v="64"/>
    <n v="22"/>
    <n v="89"/>
    <n v="508"/>
    <n v="12"/>
    <n v="38"/>
    <n v="4"/>
    <n v="33"/>
    <n v="1"/>
    <n v="40"/>
    <n v="0"/>
    <n v="0"/>
  </r>
  <r>
    <x v="4"/>
    <x v="16"/>
    <x v="0"/>
    <x v="0"/>
    <x v="2"/>
    <n v="517"/>
    <n v="126"/>
    <n v="53"/>
    <s v="-"/>
    <n v="148"/>
    <s v="-"/>
    <s v="-"/>
    <s v="-"/>
    <s v="-"/>
    <s v="-"/>
    <n v="14"/>
    <n v="33"/>
    <n v="6"/>
    <n v="4"/>
    <n v="11"/>
    <n v="4"/>
    <n v="11"/>
    <n v="17"/>
    <n v="8"/>
    <n v="30"/>
    <n v="145"/>
    <n v="5"/>
    <n v="15"/>
    <n v="2"/>
    <n v="14"/>
    <n v="1"/>
    <n v="8"/>
    <n v="0"/>
    <n v="0"/>
  </r>
  <r>
    <x v="4"/>
    <x v="16"/>
    <x v="0"/>
    <x v="0"/>
    <x v="3"/>
    <n v="1419"/>
    <n v="385"/>
    <n v="166"/>
    <s v="-"/>
    <n v="422"/>
    <s v="-"/>
    <s v="-"/>
    <s v="-"/>
    <s v="-"/>
    <s v="-"/>
    <n v="49"/>
    <n v="22"/>
    <n v="24"/>
    <n v="18"/>
    <n v="43"/>
    <n v="34"/>
    <n v="28"/>
    <n v="47"/>
    <n v="14"/>
    <n v="59"/>
    <n v="363"/>
    <n v="7"/>
    <n v="23"/>
    <n v="2"/>
    <n v="19"/>
    <n v="0"/>
    <n v="32"/>
    <n v="0"/>
    <n v="0"/>
  </r>
  <r>
    <x v="4"/>
    <x v="16"/>
    <x v="1"/>
    <x v="0"/>
    <x v="0"/>
    <n v="52"/>
    <n v="7"/>
    <n v="11"/>
    <s v="-"/>
    <n v="9"/>
    <s v="-"/>
    <s v="-"/>
    <s v="-"/>
    <s v="-"/>
    <s v="-"/>
    <n v="3"/>
    <n v="1"/>
    <n v="1"/>
    <n v="1"/>
    <n v="3"/>
    <n v="0"/>
    <n v="4"/>
    <n v="1"/>
    <n v="1"/>
    <n v="5"/>
    <n v="15"/>
    <n v="3"/>
    <n v="2"/>
    <n v="1"/>
    <n v="0"/>
    <n v="1"/>
    <n v="3"/>
    <n v="0"/>
    <n v="0"/>
  </r>
  <r>
    <x v="4"/>
    <x v="16"/>
    <x v="1"/>
    <x v="0"/>
    <x v="1"/>
    <n v="235"/>
    <n v="68"/>
    <n v="61"/>
    <s v="-"/>
    <n v="25"/>
    <s v="-"/>
    <s v="-"/>
    <s v="-"/>
    <s v="-"/>
    <s v="-"/>
    <n v="5"/>
    <n v="6"/>
    <n v="2"/>
    <n v="1"/>
    <n v="11"/>
    <n v="0"/>
    <n v="7"/>
    <n v="1"/>
    <n v="2"/>
    <n v="24"/>
    <n v="36"/>
    <n v="12"/>
    <n v="12"/>
    <n v="1"/>
    <n v="0"/>
    <n v="1"/>
    <n v="19"/>
    <n v="0"/>
    <n v="0"/>
  </r>
  <r>
    <x v="4"/>
    <x v="16"/>
    <x v="1"/>
    <x v="0"/>
    <x v="2"/>
    <n v="91"/>
    <n v="30"/>
    <n v="14"/>
    <s v="-"/>
    <n v="9"/>
    <s v="-"/>
    <s v="-"/>
    <s v="-"/>
    <s v="-"/>
    <s v="-"/>
    <n v="3"/>
    <n v="2"/>
    <n v="1"/>
    <n v="1"/>
    <n v="8"/>
    <n v="0"/>
    <n v="4"/>
    <n v="1"/>
    <n v="1"/>
    <n v="8"/>
    <n v="16"/>
    <n v="5"/>
    <n v="10"/>
    <n v="1"/>
    <n v="0"/>
    <n v="1"/>
    <n v="5"/>
    <n v="0"/>
    <n v="0"/>
  </r>
  <r>
    <x v="4"/>
    <x v="16"/>
    <x v="1"/>
    <x v="0"/>
    <x v="3"/>
    <n v="144"/>
    <n v="38"/>
    <n v="47"/>
    <s v="-"/>
    <n v="16"/>
    <s v="-"/>
    <s v="-"/>
    <s v="-"/>
    <s v="-"/>
    <s v="-"/>
    <n v="2"/>
    <n v="4"/>
    <n v="1"/>
    <n v="0"/>
    <n v="3"/>
    <n v="0"/>
    <n v="3"/>
    <n v="0"/>
    <n v="1"/>
    <n v="16"/>
    <n v="20"/>
    <n v="7"/>
    <n v="2"/>
    <n v="0"/>
    <n v="0"/>
    <n v="0"/>
    <n v="14"/>
    <n v="0"/>
    <n v="0"/>
  </r>
  <r>
    <x v="4"/>
    <x v="16"/>
    <x v="2"/>
    <x v="0"/>
    <x v="0"/>
    <n v="74"/>
    <n v="9"/>
    <n v="5"/>
    <s v="-"/>
    <n v="14"/>
    <s v="-"/>
    <s v="-"/>
    <s v="-"/>
    <s v="-"/>
    <s v="-"/>
    <n v="5"/>
    <n v="4"/>
    <n v="3"/>
    <n v="2"/>
    <n v="1"/>
    <n v="1"/>
    <n v="2"/>
    <n v="4"/>
    <n v="1"/>
    <n v="4"/>
    <n v="33"/>
    <n v="0"/>
    <n v="2"/>
    <n v="1"/>
    <n v="5"/>
    <n v="0"/>
    <n v="5"/>
    <n v="0"/>
    <n v="0"/>
  </r>
  <r>
    <x v="4"/>
    <x v="16"/>
    <x v="2"/>
    <x v="0"/>
    <x v="1"/>
    <n v="1701"/>
    <n v="443"/>
    <n v="158"/>
    <s v="-"/>
    <n v="545"/>
    <s v="-"/>
    <s v="-"/>
    <s v="-"/>
    <s v="-"/>
    <s v="-"/>
    <n v="58"/>
    <n v="49"/>
    <n v="28"/>
    <n v="21"/>
    <n v="34"/>
    <n v="24"/>
    <n v="32"/>
    <n v="55"/>
    <n v="20"/>
    <n v="62"/>
    <n v="472"/>
    <n v="0"/>
    <n v="26"/>
    <n v="3"/>
    <n v="33"/>
    <n v="0"/>
    <n v="21"/>
    <n v="0"/>
    <n v="0"/>
  </r>
  <r>
    <x v="4"/>
    <x v="16"/>
    <x v="2"/>
    <x v="0"/>
    <x v="2"/>
    <n v="426"/>
    <n v="96"/>
    <n v="39"/>
    <s v="-"/>
    <n v="139"/>
    <s v="-"/>
    <s v="-"/>
    <s v="-"/>
    <s v="-"/>
    <s v="-"/>
    <n v="11"/>
    <n v="31"/>
    <n v="5"/>
    <n v="3"/>
    <n v="1"/>
    <n v="3"/>
    <n v="7"/>
    <n v="15"/>
    <n v="7"/>
    <n v="21"/>
    <n v="129"/>
    <n v="0"/>
    <n v="5"/>
    <n v="1"/>
    <n v="14"/>
    <n v="0"/>
    <n v="3"/>
    <n v="0"/>
    <n v="0"/>
  </r>
  <r>
    <x v="4"/>
    <x v="16"/>
    <x v="2"/>
    <x v="0"/>
    <x v="3"/>
    <n v="1275"/>
    <n v="347"/>
    <n v="119"/>
    <s v="-"/>
    <n v="406"/>
    <s v="-"/>
    <s v="-"/>
    <s v="-"/>
    <s v="-"/>
    <s v="-"/>
    <n v="47"/>
    <n v="18"/>
    <n v="23"/>
    <n v="18"/>
    <n v="33"/>
    <n v="21"/>
    <n v="25"/>
    <n v="40"/>
    <n v="13"/>
    <n v="41"/>
    <n v="343"/>
    <n v="0"/>
    <n v="21"/>
    <n v="2"/>
    <n v="19"/>
    <n v="0"/>
    <n v="18"/>
    <n v="0"/>
    <n v="0"/>
  </r>
  <r>
    <x v="4"/>
    <x v="16"/>
    <x v="2"/>
    <x v="1"/>
    <x v="0"/>
    <n v="23"/>
    <s v="-"/>
    <n v="1"/>
    <s v="-"/>
    <n v="3"/>
    <s v="-"/>
    <s v="-"/>
    <s v="-"/>
    <s v="-"/>
    <s v="-"/>
    <n v="4"/>
    <n v="1"/>
    <n v="2"/>
    <n v="1"/>
    <n v="1"/>
    <n v="1"/>
    <n v="1"/>
    <n v="2"/>
    <n v="1"/>
    <n v="4"/>
    <n v="15"/>
    <n v="0"/>
    <n v="1"/>
    <n v="0"/>
    <n v="1"/>
    <n v="0"/>
    <n v="2"/>
    <n v="0"/>
    <n v="0"/>
  </r>
  <r>
    <x v="4"/>
    <x v="16"/>
    <x v="2"/>
    <x v="1"/>
    <x v="1"/>
    <n v="384"/>
    <s v="-"/>
    <n v="2"/>
    <s v="-"/>
    <n v="44"/>
    <s v="-"/>
    <s v="-"/>
    <s v="-"/>
    <s v="-"/>
    <s v="-"/>
    <n v="57"/>
    <n v="20"/>
    <n v="21"/>
    <n v="5"/>
    <n v="34"/>
    <n v="24"/>
    <n v="25"/>
    <n v="18"/>
    <n v="20"/>
    <n v="62"/>
    <n v="290"/>
    <n v="0"/>
    <n v="21"/>
    <n v="0"/>
    <n v="13"/>
    <n v="0"/>
    <n v="14"/>
    <n v="0"/>
    <n v="0"/>
  </r>
  <r>
    <x v="4"/>
    <x v="16"/>
    <x v="2"/>
    <x v="1"/>
    <x v="2"/>
    <n v="86"/>
    <s v="-"/>
    <n v="1"/>
    <s v="-"/>
    <n v="11"/>
    <s v="-"/>
    <s v="-"/>
    <s v="-"/>
    <s v="-"/>
    <s v="-"/>
    <n v="11"/>
    <n v="11"/>
    <n v="4"/>
    <n v="1"/>
    <n v="1"/>
    <n v="3"/>
    <n v="5"/>
    <n v="3"/>
    <n v="7"/>
    <n v="21"/>
    <n v="62"/>
    <n v="0"/>
    <n v="5"/>
    <n v="0"/>
    <n v="7"/>
    <n v="0"/>
    <n v="0"/>
    <n v="0"/>
    <n v="0"/>
  </r>
  <r>
    <x v="4"/>
    <x v="16"/>
    <x v="2"/>
    <x v="1"/>
    <x v="3"/>
    <n v="298"/>
    <s v="-"/>
    <n v="1"/>
    <s v="-"/>
    <n v="33"/>
    <s v="-"/>
    <s v="-"/>
    <s v="-"/>
    <s v="-"/>
    <s v="-"/>
    <n v="46"/>
    <n v="9"/>
    <n v="17"/>
    <n v="4"/>
    <n v="33"/>
    <n v="21"/>
    <n v="20"/>
    <n v="15"/>
    <n v="13"/>
    <n v="41"/>
    <n v="228"/>
    <n v="0"/>
    <n v="16"/>
    <n v="0"/>
    <n v="6"/>
    <n v="0"/>
    <n v="14"/>
    <n v="0"/>
    <n v="0"/>
  </r>
  <r>
    <x v="4"/>
    <x v="16"/>
    <x v="2"/>
    <x v="2"/>
    <x v="0"/>
    <n v="51"/>
    <n v="9"/>
    <n v="4"/>
    <s v="-"/>
    <n v="11"/>
    <s v="-"/>
    <s v="-"/>
    <s v="-"/>
    <s v="-"/>
    <s v="-"/>
    <n v="1"/>
    <n v="3"/>
    <n v="1"/>
    <n v="1"/>
    <n v="0"/>
    <n v="0"/>
    <n v="1"/>
    <n v="2"/>
    <n v="0"/>
    <n v="0"/>
    <n v="18"/>
    <n v="0"/>
    <n v="1"/>
    <n v="1"/>
    <n v="4"/>
    <n v="0"/>
    <n v="3"/>
    <n v="0"/>
    <n v="0"/>
  </r>
  <r>
    <x v="4"/>
    <x v="16"/>
    <x v="2"/>
    <x v="2"/>
    <x v="1"/>
    <n v="1317"/>
    <n v="443"/>
    <n v="156"/>
    <s v="-"/>
    <n v="501"/>
    <s v="-"/>
    <s v="-"/>
    <s v="-"/>
    <s v="-"/>
    <s v="-"/>
    <n v="1"/>
    <n v="29"/>
    <n v="7"/>
    <n v="16"/>
    <n v="0"/>
    <n v="0"/>
    <n v="7"/>
    <n v="37"/>
    <n v="0"/>
    <n v="0"/>
    <n v="182"/>
    <n v="0"/>
    <n v="5"/>
    <n v="3"/>
    <n v="20"/>
    <n v="0"/>
    <n v="7"/>
    <n v="0"/>
    <n v="0"/>
  </r>
  <r>
    <x v="4"/>
    <x v="16"/>
    <x v="2"/>
    <x v="2"/>
    <x v="2"/>
    <n v="340"/>
    <n v="96"/>
    <n v="38"/>
    <s v="-"/>
    <n v="128"/>
    <s v="-"/>
    <s v="-"/>
    <s v="-"/>
    <s v="-"/>
    <s v="-"/>
    <n v="0"/>
    <n v="20"/>
    <n v="1"/>
    <n v="2"/>
    <n v="0"/>
    <n v="0"/>
    <n v="2"/>
    <n v="12"/>
    <n v="0"/>
    <n v="0"/>
    <n v="67"/>
    <n v="0"/>
    <n v="0"/>
    <n v="1"/>
    <n v="7"/>
    <n v="0"/>
    <n v="3"/>
    <n v="0"/>
    <n v="0"/>
  </r>
  <r>
    <x v="4"/>
    <x v="16"/>
    <x v="2"/>
    <x v="2"/>
    <x v="3"/>
    <n v="977"/>
    <n v="347"/>
    <n v="118"/>
    <s v="-"/>
    <n v="373"/>
    <s v="-"/>
    <s v="-"/>
    <s v="-"/>
    <s v="-"/>
    <s v="-"/>
    <n v="1"/>
    <n v="9"/>
    <n v="6"/>
    <n v="14"/>
    <n v="0"/>
    <n v="0"/>
    <n v="5"/>
    <n v="25"/>
    <n v="0"/>
    <n v="0"/>
    <n v="115"/>
    <n v="0"/>
    <n v="5"/>
    <n v="2"/>
    <n v="13"/>
    <n v="0"/>
    <n v="4"/>
    <n v="0"/>
    <n v="0"/>
  </r>
  <r>
    <x v="4"/>
    <x v="16"/>
    <x v="3"/>
    <x v="0"/>
    <x v="0"/>
    <n v="0"/>
    <n v="0"/>
    <n v="0"/>
    <s v="-"/>
    <n v="1"/>
    <s v="-"/>
    <s v="-"/>
    <s v="-"/>
    <s v="-"/>
    <s v="-"/>
    <n v="0"/>
    <n v="0"/>
    <n v="0"/>
    <n v="0"/>
    <n v="1"/>
    <n v="2"/>
    <n v="0"/>
    <n v="1"/>
    <n v="0"/>
    <n v="1"/>
    <n v="0"/>
    <n v="0"/>
    <n v="0"/>
    <n v="0"/>
    <n v="0"/>
    <n v="0"/>
    <n v="0"/>
    <n v="0"/>
    <n v="0"/>
  </r>
  <r>
    <x v="4"/>
    <x v="16"/>
    <x v="3"/>
    <x v="0"/>
    <x v="1"/>
    <n v="0"/>
    <n v="0"/>
    <n v="0"/>
    <s v="-"/>
    <n v="7"/>
    <s v="-"/>
    <s v="-"/>
    <s v="-"/>
    <s v="-"/>
    <s v="-"/>
    <n v="0"/>
    <n v="0"/>
    <n v="0"/>
    <n v="0"/>
    <n v="9"/>
    <n v="14"/>
    <n v="0"/>
    <n v="8"/>
    <n v="0"/>
    <n v="3"/>
    <n v="0"/>
    <n v="0"/>
    <n v="0"/>
    <n v="0"/>
    <n v="0"/>
    <n v="0"/>
    <n v="0"/>
    <n v="0"/>
    <n v="0"/>
  </r>
  <r>
    <x v="4"/>
    <x v="16"/>
    <x v="3"/>
    <x v="0"/>
    <x v="2"/>
    <n v="0"/>
    <n v="0"/>
    <n v="0"/>
    <s v="-"/>
    <n v="0"/>
    <s v="-"/>
    <s v="-"/>
    <s v="-"/>
    <s v="-"/>
    <s v="-"/>
    <n v="0"/>
    <n v="0"/>
    <n v="0"/>
    <n v="0"/>
    <n v="2"/>
    <n v="1"/>
    <n v="0"/>
    <n v="1"/>
    <n v="0"/>
    <n v="1"/>
    <n v="0"/>
    <n v="0"/>
    <n v="0"/>
    <n v="0"/>
    <n v="0"/>
    <n v="0"/>
    <n v="0"/>
    <n v="0"/>
    <n v="0"/>
  </r>
  <r>
    <x v="4"/>
    <x v="16"/>
    <x v="3"/>
    <x v="0"/>
    <x v="3"/>
    <n v="0"/>
    <n v="0"/>
    <n v="0"/>
    <s v="-"/>
    <n v="7"/>
    <s v="-"/>
    <s v="-"/>
    <s v="-"/>
    <s v="-"/>
    <s v="-"/>
    <n v="0"/>
    <n v="0"/>
    <n v="0"/>
    <n v="0"/>
    <n v="7"/>
    <n v="13"/>
    <n v="0"/>
    <n v="7"/>
    <n v="0"/>
    <n v="2"/>
    <n v="0"/>
    <n v="0"/>
    <n v="0"/>
    <n v="0"/>
    <n v="0"/>
    <n v="0"/>
    <n v="0"/>
    <n v="0"/>
    <n v="0"/>
  </r>
  <r>
    <x v="4"/>
    <x v="17"/>
    <x v="0"/>
    <x v="0"/>
    <x v="0"/>
    <n v="5"/>
    <n v="0"/>
    <n v="0"/>
    <s v="-"/>
    <n v="1"/>
    <s v="-"/>
    <s v="-"/>
    <s v="-"/>
    <s v="-"/>
    <s v="-"/>
    <n v="0"/>
    <n v="0"/>
    <n v="3"/>
    <n v="0"/>
    <n v="0"/>
    <n v="0"/>
    <n v="0"/>
    <n v="0"/>
    <n v="0"/>
    <n v="0"/>
    <n v="3"/>
    <n v="1"/>
    <n v="0"/>
    <n v="0"/>
    <n v="0"/>
    <n v="0"/>
    <n v="0"/>
    <n v="0"/>
    <n v="0"/>
  </r>
  <r>
    <x v="4"/>
    <x v="17"/>
    <x v="0"/>
    <x v="0"/>
    <x v="1"/>
    <n v="151"/>
    <n v="0"/>
    <n v="0"/>
    <s v="-"/>
    <n v="10"/>
    <s v="-"/>
    <s v="-"/>
    <s v="-"/>
    <s v="-"/>
    <s v="-"/>
    <n v="0"/>
    <n v="0"/>
    <n v="117"/>
    <n v="0"/>
    <n v="0"/>
    <n v="0"/>
    <n v="0"/>
    <n v="0"/>
    <n v="0"/>
    <n v="0"/>
    <n v="110"/>
    <n v="31"/>
    <n v="0"/>
    <n v="0"/>
    <n v="0"/>
    <n v="0"/>
    <n v="0"/>
    <n v="0"/>
    <n v="0"/>
  </r>
  <r>
    <x v="4"/>
    <x v="17"/>
    <x v="0"/>
    <x v="0"/>
    <x v="2"/>
    <n v="95"/>
    <n v="0"/>
    <n v="0"/>
    <s v="-"/>
    <n v="4"/>
    <s v="-"/>
    <s v="-"/>
    <s v="-"/>
    <s v="-"/>
    <s v="-"/>
    <n v="0"/>
    <n v="0"/>
    <n v="77"/>
    <n v="0"/>
    <n v="0"/>
    <n v="0"/>
    <n v="0"/>
    <n v="0"/>
    <n v="0"/>
    <n v="0"/>
    <n v="78"/>
    <n v="13"/>
    <n v="0"/>
    <n v="0"/>
    <n v="0"/>
    <n v="0"/>
    <n v="0"/>
    <n v="0"/>
    <n v="0"/>
  </r>
  <r>
    <x v="4"/>
    <x v="17"/>
    <x v="0"/>
    <x v="0"/>
    <x v="3"/>
    <n v="56"/>
    <n v="0"/>
    <n v="0"/>
    <s v="-"/>
    <n v="6"/>
    <s v="-"/>
    <s v="-"/>
    <s v="-"/>
    <s v="-"/>
    <s v="-"/>
    <n v="0"/>
    <n v="0"/>
    <n v="40"/>
    <n v="0"/>
    <n v="0"/>
    <n v="0"/>
    <n v="0"/>
    <n v="0"/>
    <n v="0"/>
    <n v="0"/>
    <n v="32"/>
    <n v="18"/>
    <n v="0"/>
    <n v="0"/>
    <n v="0"/>
    <n v="0"/>
    <n v="0"/>
    <n v="0"/>
    <n v="0"/>
  </r>
  <r>
    <x v="4"/>
    <x v="17"/>
    <x v="1"/>
    <x v="0"/>
    <x v="0"/>
    <n v="0"/>
    <n v="0"/>
    <n v="0"/>
    <n v="0"/>
    <n v="0"/>
    <n v="0"/>
    <n v="0"/>
    <n v="0"/>
    <n v="0"/>
    <n v="0"/>
    <n v="0"/>
    <n v="0"/>
    <n v="0"/>
    <n v="0"/>
    <n v="0"/>
    <n v="0"/>
    <n v="0"/>
    <n v="0"/>
    <n v="0"/>
    <n v="0"/>
    <n v="0"/>
    <n v="0"/>
    <n v="0"/>
    <n v="0"/>
    <n v="0"/>
    <n v="0"/>
    <n v="0"/>
    <n v="0"/>
    <n v="0"/>
  </r>
  <r>
    <x v="4"/>
    <x v="17"/>
    <x v="1"/>
    <x v="0"/>
    <x v="1"/>
    <n v="0"/>
    <n v="0"/>
    <n v="0"/>
    <n v="0"/>
    <n v="0"/>
    <n v="0"/>
    <n v="0"/>
    <n v="0"/>
    <n v="0"/>
    <n v="0"/>
    <n v="0"/>
    <n v="0"/>
    <n v="0"/>
    <n v="0"/>
    <n v="0"/>
    <n v="0"/>
    <n v="0"/>
    <n v="0"/>
    <n v="0"/>
    <n v="0"/>
    <n v="0"/>
    <n v="0"/>
    <n v="0"/>
    <n v="0"/>
    <n v="0"/>
    <n v="0"/>
    <n v="0"/>
    <n v="0"/>
    <n v="0"/>
  </r>
  <r>
    <x v="4"/>
    <x v="17"/>
    <x v="1"/>
    <x v="0"/>
    <x v="2"/>
    <n v="0"/>
    <n v="0"/>
    <n v="0"/>
    <n v="0"/>
    <n v="0"/>
    <n v="0"/>
    <n v="0"/>
    <n v="0"/>
    <n v="0"/>
    <n v="0"/>
    <n v="0"/>
    <n v="0"/>
    <n v="0"/>
    <n v="0"/>
    <n v="0"/>
    <n v="0"/>
    <n v="0"/>
    <n v="0"/>
    <n v="0"/>
    <n v="0"/>
    <n v="0"/>
    <n v="0"/>
    <n v="0"/>
    <n v="0"/>
    <n v="0"/>
    <n v="0"/>
    <n v="0"/>
    <n v="0"/>
    <n v="0"/>
  </r>
  <r>
    <x v="4"/>
    <x v="17"/>
    <x v="1"/>
    <x v="0"/>
    <x v="3"/>
    <n v="0"/>
    <n v="0"/>
    <n v="0"/>
    <n v="0"/>
    <n v="0"/>
    <n v="0"/>
    <n v="0"/>
    <n v="0"/>
    <n v="0"/>
    <n v="0"/>
    <n v="0"/>
    <n v="0"/>
    <n v="0"/>
    <n v="0"/>
    <n v="0"/>
    <n v="0"/>
    <n v="0"/>
    <n v="0"/>
    <n v="0"/>
    <n v="0"/>
    <n v="0"/>
    <n v="0"/>
    <n v="0"/>
    <n v="0"/>
    <n v="0"/>
    <n v="0"/>
    <n v="0"/>
    <n v="0"/>
    <n v="0"/>
  </r>
  <r>
    <x v="4"/>
    <x v="17"/>
    <x v="2"/>
    <x v="0"/>
    <x v="0"/>
    <n v="5"/>
    <n v="0"/>
    <n v="0"/>
    <s v="-"/>
    <n v="1"/>
    <s v="-"/>
    <s v="-"/>
    <s v="-"/>
    <s v="-"/>
    <s v="-"/>
    <n v="0"/>
    <n v="0"/>
    <n v="3"/>
    <n v="0"/>
    <n v="0"/>
    <n v="0"/>
    <n v="0"/>
    <n v="0"/>
    <n v="0"/>
    <n v="0"/>
    <n v="3"/>
    <n v="1"/>
    <n v="0"/>
    <n v="0"/>
    <n v="0"/>
    <n v="0"/>
    <n v="0"/>
    <n v="0"/>
    <n v="0"/>
  </r>
  <r>
    <x v="4"/>
    <x v="17"/>
    <x v="2"/>
    <x v="0"/>
    <x v="1"/>
    <n v="151"/>
    <n v="0"/>
    <n v="0"/>
    <s v="-"/>
    <n v="10"/>
    <s v="-"/>
    <s v="-"/>
    <s v="-"/>
    <s v="-"/>
    <s v="-"/>
    <n v="0"/>
    <n v="0"/>
    <n v="117"/>
    <n v="0"/>
    <n v="0"/>
    <n v="0"/>
    <n v="0"/>
    <n v="0"/>
    <n v="0"/>
    <n v="0"/>
    <n v="110"/>
    <n v="31"/>
    <n v="0"/>
    <n v="0"/>
    <n v="0"/>
    <n v="0"/>
    <n v="0"/>
    <n v="0"/>
    <n v="0"/>
  </r>
  <r>
    <x v="4"/>
    <x v="17"/>
    <x v="2"/>
    <x v="0"/>
    <x v="2"/>
    <n v="95"/>
    <n v="0"/>
    <n v="0"/>
    <s v="-"/>
    <n v="4"/>
    <s v="-"/>
    <s v="-"/>
    <s v="-"/>
    <s v="-"/>
    <s v="-"/>
    <n v="0"/>
    <n v="0"/>
    <n v="77"/>
    <n v="0"/>
    <n v="0"/>
    <n v="0"/>
    <n v="0"/>
    <n v="0"/>
    <n v="0"/>
    <n v="0"/>
    <n v="78"/>
    <n v="13"/>
    <n v="0"/>
    <n v="0"/>
    <n v="0"/>
    <n v="0"/>
    <n v="0"/>
    <n v="0"/>
    <n v="0"/>
  </r>
  <r>
    <x v="4"/>
    <x v="17"/>
    <x v="2"/>
    <x v="0"/>
    <x v="3"/>
    <n v="56"/>
    <n v="0"/>
    <n v="0"/>
    <s v="-"/>
    <n v="6"/>
    <s v="-"/>
    <s v="-"/>
    <s v="-"/>
    <s v="-"/>
    <s v="-"/>
    <n v="0"/>
    <n v="0"/>
    <n v="40"/>
    <n v="0"/>
    <n v="0"/>
    <n v="0"/>
    <n v="0"/>
    <n v="0"/>
    <n v="0"/>
    <n v="0"/>
    <n v="32"/>
    <n v="18"/>
    <n v="0"/>
    <n v="0"/>
    <n v="0"/>
    <n v="0"/>
    <n v="0"/>
    <n v="0"/>
    <n v="0"/>
  </r>
  <r>
    <x v="4"/>
    <x v="17"/>
    <x v="2"/>
    <x v="1"/>
    <x v="0"/>
    <n v="3"/>
    <n v="0"/>
    <n v="0"/>
    <s v="-"/>
    <n v="0"/>
    <s v="-"/>
    <s v="-"/>
    <s v="-"/>
    <s v="-"/>
    <s v="-"/>
    <n v="0"/>
    <n v="0"/>
    <n v="3"/>
    <n v="0"/>
    <n v="0"/>
    <n v="0"/>
    <n v="0"/>
    <n v="0"/>
    <n v="0"/>
    <n v="0"/>
    <n v="3"/>
    <n v="0"/>
    <n v="0"/>
    <n v="0"/>
    <n v="0"/>
    <n v="0"/>
    <n v="0"/>
    <n v="0"/>
    <n v="0"/>
  </r>
  <r>
    <x v="4"/>
    <x v="17"/>
    <x v="2"/>
    <x v="1"/>
    <x v="1"/>
    <n v="110"/>
    <n v="0"/>
    <n v="0"/>
    <s v="-"/>
    <n v="0"/>
    <s v="-"/>
    <s v="-"/>
    <s v="-"/>
    <s v="-"/>
    <s v="-"/>
    <n v="0"/>
    <n v="0"/>
    <n v="117"/>
    <n v="0"/>
    <n v="0"/>
    <n v="0"/>
    <n v="0"/>
    <n v="0"/>
    <n v="0"/>
    <n v="0"/>
    <n v="110"/>
    <n v="0"/>
    <n v="0"/>
    <n v="0"/>
    <n v="0"/>
    <n v="0"/>
    <n v="0"/>
    <n v="0"/>
    <n v="0"/>
  </r>
  <r>
    <x v="4"/>
    <x v="17"/>
    <x v="2"/>
    <x v="1"/>
    <x v="2"/>
    <n v="78"/>
    <n v="0"/>
    <n v="0"/>
    <s v="-"/>
    <n v="0"/>
    <s v="-"/>
    <s v="-"/>
    <s v="-"/>
    <s v="-"/>
    <s v="-"/>
    <n v="0"/>
    <n v="0"/>
    <n v="77"/>
    <n v="0"/>
    <n v="0"/>
    <n v="0"/>
    <n v="0"/>
    <n v="0"/>
    <n v="0"/>
    <n v="0"/>
    <n v="78"/>
    <n v="0"/>
    <n v="0"/>
    <n v="0"/>
    <n v="0"/>
    <n v="0"/>
    <n v="0"/>
    <n v="0"/>
    <n v="0"/>
  </r>
  <r>
    <x v="4"/>
    <x v="17"/>
    <x v="2"/>
    <x v="1"/>
    <x v="3"/>
    <n v="32"/>
    <n v="0"/>
    <n v="0"/>
    <s v="-"/>
    <n v="0"/>
    <s v="-"/>
    <s v="-"/>
    <s v="-"/>
    <s v="-"/>
    <s v="-"/>
    <n v="0"/>
    <n v="0"/>
    <n v="40"/>
    <n v="0"/>
    <n v="0"/>
    <n v="0"/>
    <n v="0"/>
    <n v="0"/>
    <n v="0"/>
    <n v="0"/>
    <n v="32"/>
    <n v="0"/>
    <n v="0"/>
    <n v="0"/>
    <n v="0"/>
    <n v="0"/>
    <n v="0"/>
    <n v="0"/>
    <n v="0"/>
  </r>
  <r>
    <x v="4"/>
    <x v="17"/>
    <x v="2"/>
    <x v="2"/>
    <x v="0"/>
    <n v="2"/>
    <n v="0"/>
    <n v="0"/>
    <s v="-"/>
    <n v="1"/>
    <s v="-"/>
    <s v="-"/>
    <s v="-"/>
    <s v="-"/>
    <s v="-"/>
    <n v="0"/>
    <n v="0"/>
    <n v="0"/>
    <n v="0"/>
    <n v="0"/>
    <n v="0"/>
    <n v="0"/>
    <n v="0"/>
    <n v="0"/>
    <n v="0"/>
    <n v="0"/>
    <n v="1"/>
    <n v="0"/>
    <n v="0"/>
    <n v="0"/>
    <n v="0"/>
    <n v="0"/>
    <n v="0"/>
    <n v="0"/>
  </r>
  <r>
    <x v="4"/>
    <x v="17"/>
    <x v="2"/>
    <x v="2"/>
    <x v="1"/>
    <n v="41"/>
    <n v="0"/>
    <n v="0"/>
    <s v="-"/>
    <n v="10"/>
    <s v="-"/>
    <s v="-"/>
    <s v="-"/>
    <s v="-"/>
    <s v="-"/>
    <n v="0"/>
    <n v="0"/>
    <n v="0"/>
    <n v="0"/>
    <n v="0"/>
    <n v="0"/>
    <n v="0"/>
    <n v="0"/>
    <n v="0"/>
    <n v="0"/>
    <n v="0"/>
    <n v="31"/>
    <n v="0"/>
    <n v="0"/>
    <n v="0"/>
    <n v="0"/>
    <n v="0"/>
    <n v="0"/>
    <n v="0"/>
  </r>
  <r>
    <x v="4"/>
    <x v="17"/>
    <x v="2"/>
    <x v="2"/>
    <x v="2"/>
    <n v="17"/>
    <n v="0"/>
    <n v="0"/>
    <s v="-"/>
    <n v="4"/>
    <s v="-"/>
    <s v="-"/>
    <s v="-"/>
    <s v="-"/>
    <s v="-"/>
    <n v="0"/>
    <n v="0"/>
    <n v="0"/>
    <n v="0"/>
    <n v="0"/>
    <n v="0"/>
    <n v="0"/>
    <n v="0"/>
    <n v="0"/>
    <n v="0"/>
    <n v="0"/>
    <n v="13"/>
    <n v="0"/>
    <n v="0"/>
    <n v="0"/>
    <n v="0"/>
    <n v="0"/>
    <n v="0"/>
    <n v="0"/>
  </r>
  <r>
    <x v="4"/>
    <x v="17"/>
    <x v="2"/>
    <x v="2"/>
    <x v="3"/>
    <n v="24"/>
    <n v="0"/>
    <n v="0"/>
    <s v="-"/>
    <n v="6"/>
    <s v="-"/>
    <s v="-"/>
    <s v="-"/>
    <s v="-"/>
    <s v="-"/>
    <n v="0"/>
    <n v="0"/>
    <n v="0"/>
    <n v="0"/>
    <n v="0"/>
    <n v="0"/>
    <n v="0"/>
    <n v="0"/>
    <n v="0"/>
    <n v="0"/>
    <n v="0"/>
    <n v="18"/>
    <n v="0"/>
    <n v="0"/>
    <n v="0"/>
    <n v="0"/>
    <n v="0"/>
    <n v="0"/>
    <n v="0"/>
  </r>
  <r>
    <x v="4"/>
    <x v="17"/>
    <x v="3"/>
    <x v="0"/>
    <x v="0"/>
    <n v="0"/>
    <n v="0"/>
    <n v="0"/>
    <n v="0"/>
    <n v="0"/>
    <n v="0"/>
    <n v="0"/>
    <n v="0"/>
    <n v="0"/>
    <n v="0"/>
    <n v="0"/>
    <n v="0"/>
    <n v="0"/>
    <n v="0"/>
    <n v="0"/>
    <n v="0"/>
    <n v="0"/>
    <n v="0"/>
    <n v="0"/>
    <n v="0"/>
    <n v="0"/>
    <n v="0"/>
    <n v="0"/>
    <n v="0"/>
    <n v="0"/>
    <n v="0"/>
    <n v="0"/>
    <n v="0"/>
    <n v="0"/>
  </r>
  <r>
    <x v="4"/>
    <x v="17"/>
    <x v="3"/>
    <x v="0"/>
    <x v="1"/>
    <n v="0"/>
    <n v="0"/>
    <n v="0"/>
    <n v="0"/>
    <n v="0"/>
    <n v="0"/>
    <n v="0"/>
    <n v="0"/>
    <n v="0"/>
    <n v="0"/>
    <n v="0"/>
    <n v="0"/>
    <n v="0"/>
    <n v="0"/>
    <n v="0"/>
    <n v="0"/>
    <n v="0"/>
    <n v="0"/>
    <n v="0"/>
    <n v="0"/>
    <n v="0"/>
    <n v="0"/>
    <n v="0"/>
    <n v="0"/>
    <n v="0"/>
    <n v="0"/>
    <n v="0"/>
    <n v="0"/>
    <n v="0"/>
  </r>
  <r>
    <x v="4"/>
    <x v="17"/>
    <x v="3"/>
    <x v="0"/>
    <x v="2"/>
    <n v="0"/>
    <n v="0"/>
    <n v="0"/>
    <n v="0"/>
    <n v="0"/>
    <n v="0"/>
    <n v="0"/>
    <n v="0"/>
    <n v="0"/>
    <n v="0"/>
    <n v="0"/>
    <n v="0"/>
    <n v="0"/>
    <n v="0"/>
    <n v="0"/>
    <n v="0"/>
    <n v="0"/>
    <n v="0"/>
    <n v="0"/>
    <n v="0"/>
    <n v="0"/>
    <n v="0"/>
    <n v="0"/>
    <n v="0"/>
    <n v="0"/>
    <n v="0"/>
    <n v="0"/>
    <n v="0"/>
    <n v="0"/>
  </r>
  <r>
    <x v="4"/>
    <x v="17"/>
    <x v="3"/>
    <x v="0"/>
    <x v="3"/>
    <n v="0"/>
    <n v="0"/>
    <n v="0"/>
    <n v="0"/>
    <n v="0"/>
    <n v="0"/>
    <n v="0"/>
    <n v="0"/>
    <n v="0"/>
    <n v="0"/>
    <n v="0"/>
    <n v="0"/>
    <n v="0"/>
    <n v="0"/>
    <n v="0"/>
    <n v="0"/>
    <n v="0"/>
    <n v="0"/>
    <n v="0"/>
    <n v="0"/>
    <n v="0"/>
    <n v="0"/>
    <n v="0"/>
    <n v="0"/>
    <n v="0"/>
    <n v="0"/>
    <n v="0"/>
    <n v="0"/>
    <n v="0"/>
  </r>
  <r>
    <x v="4"/>
    <x v="18"/>
    <x v="0"/>
    <x v="0"/>
    <x v="0"/>
    <n v="124"/>
    <n v="43"/>
    <n v="13"/>
    <s v="-"/>
    <n v="22"/>
    <s v="-"/>
    <s v="-"/>
    <s v="-"/>
    <s v="-"/>
    <s v="-"/>
    <n v="5"/>
    <n v="4"/>
    <n v="4"/>
    <n v="4"/>
    <n v="2"/>
    <n v="2"/>
    <n v="0"/>
    <n v="2"/>
    <n v="1"/>
    <n v="2"/>
    <n v="29"/>
    <n v="5"/>
    <n v="3"/>
    <n v="3"/>
    <n v="1"/>
    <n v="2"/>
    <n v="1"/>
    <n v="0"/>
    <n v="2"/>
  </r>
  <r>
    <x v="4"/>
    <x v="18"/>
    <x v="0"/>
    <x v="0"/>
    <x v="1"/>
    <n v="2256"/>
    <n v="1442"/>
    <n v="79"/>
    <s v="-"/>
    <n v="214"/>
    <s v="-"/>
    <s v="-"/>
    <s v="-"/>
    <s v="-"/>
    <s v="-"/>
    <n v="42"/>
    <n v="12"/>
    <n v="41"/>
    <n v="35"/>
    <n v="3"/>
    <n v="3"/>
    <n v="0"/>
    <n v="29"/>
    <n v="8"/>
    <n v="24"/>
    <n v="333"/>
    <n v="26"/>
    <n v="13"/>
    <n v="39"/>
    <n v="4"/>
    <n v="9"/>
    <n v="1"/>
    <n v="0"/>
    <n v="96"/>
  </r>
  <r>
    <x v="4"/>
    <x v="18"/>
    <x v="0"/>
    <x v="0"/>
    <x v="2"/>
    <n v="1161"/>
    <n v="568"/>
    <n v="67"/>
    <s v="-"/>
    <n v="157"/>
    <s v="-"/>
    <s v="-"/>
    <s v="-"/>
    <s v="-"/>
    <s v="-"/>
    <n v="34"/>
    <n v="9"/>
    <n v="34"/>
    <n v="26"/>
    <n v="1"/>
    <n v="2"/>
    <n v="0"/>
    <n v="17"/>
    <n v="8"/>
    <n v="7"/>
    <n v="248"/>
    <n v="18"/>
    <n v="3"/>
    <n v="31"/>
    <n v="4"/>
    <n v="9"/>
    <n v="1"/>
    <n v="0"/>
    <n v="55"/>
  </r>
  <r>
    <x v="4"/>
    <x v="18"/>
    <x v="0"/>
    <x v="0"/>
    <x v="3"/>
    <n v="1094"/>
    <n v="874"/>
    <n v="12"/>
    <s v="-"/>
    <n v="57"/>
    <s v="-"/>
    <s v="-"/>
    <s v="-"/>
    <s v="-"/>
    <s v="-"/>
    <n v="8"/>
    <n v="3"/>
    <n v="7"/>
    <n v="9"/>
    <n v="2"/>
    <n v="1"/>
    <n v="0"/>
    <n v="12"/>
    <n v="0"/>
    <n v="17"/>
    <n v="85"/>
    <n v="8"/>
    <n v="10"/>
    <n v="8"/>
    <n v="0"/>
    <n v="0"/>
    <n v="0"/>
    <n v="0"/>
    <n v="40"/>
  </r>
  <r>
    <x v="4"/>
    <x v="18"/>
    <x v="1"/>
    <x v="0"/>
    <x v="0"/>
    <n v="16"/>
    <n v="4"/>
    <n v="2"/>
    <s v="-"/>
    <n v="3"/>
    <s v="-"/>
    <s v="-"/>
    <s v="-"/>
    <s v="-"/>
    <s v="-"/>
    <n v="4"/>
    <n v="0"/>
    <n v="0"/>
    <n v="2"/>
    <n v="0"/>
    <n v="0"/>
    <n v="0"/>
    <n v="0"/>
    <n v="0"/>
    <n v="1"/>
    <n v="5"/>
    <n v="0"/>
    <n v="0"/>
    <n v="0"/>
    <n v="0"/>
    <n v="0"/>
    <n v="1"/>
    <n v="0"/>
    <n v="1"/>
  </r>
  <r>
    <x v="4"/>
    <x v="18"/>
    <x v="1"/>
    <x v="0"/>
    <x v="1"/>
    <n v="33"/>
    <n v="13"/>
    <n v="3"/>
    <s v="-"/>
    <n v="4"/>
    <s v="-"/>
    <s v="-"/>
    <s v="-"/>
    <s v="-"/>
    <s v="-"/>
    <n v="9"/>
    <n v="0"/>
    <n v="0"/>
    <n v="3"/>
    <n v="0"/>
    <n v="0"/>
    <n v="0"/>
    <n v="0"/>
    <n v="0"/>
    <n v="1"/>
    <n v="11"/>
    <n v="0"/>
    <n v="0"/>
    <n v="0"/>
    <n v="0"/>
    <n v="0"/>
    <n v="1"/>
    <n v="0"/>
    <n v="1"/>
  </r>
  <r>
    <x v="4"/>
    <x v="18"/>
    <x v="1"/>
    <x v="0"/>
    <x v="2"/>
    <n v="23"/>
    <n v="9"/>
    <n v="2"/>
    <s v="-"/>
    <n v="3"/>
    <s v="-"/>
    <s v="-"/>
    <s v="-"/>
    <s v="-"/>
    <s v="-"/>
    <n v="7"/>
    <n v="0"/>
    <n v="0"/>
    <n v="2"/>
    <n v="0"/>
    <n v="0"/>
    <n v="0"/>
    <n v="0"/>
    <n v="0"/>
    <n v="1"/>
    <n v="8"/>
    <n v="0"/>
    <n v="0"/>
    <n v="0"/>
    <n v="0"/>
    <n v="0"/>
    <n v="1"/>
    <n v="0"/>
    <n v="0"/>
  </r>
  <r>
    <x v="4"/>
    <x v="18"/>
    <x v="1"/>
    <x v="0"/>
    <x v="3"/>
    <n v="9"/>
    <n v="4"/>
    <n v="1"/>
    <s v="-"/>
    <n v="1"/>
    <s v="-"/>
    <s v="-"/>
    <s v="-"/>
    <s v="-"/>
    <s v="-"/>
    <n v="2"/>
    <n v="0"/>
    <n v="0"/>
    <n v="1"/>
    <n v="0"/>
    <n v="0"/>
    <n v="0"/>
    <n v="0"/>
    <n v="0"/>
    <n v="0"/>
    <n v="3"/>
    <n v="0"/>
    <n v="0"/>
    <n v="0"/>
    <n v="0"/>
    <n v="0"/>
    <n v="0"/>
    <n v="0"/>
    <n v="0"/>
  </r>
  <r>
    <x v="4"/>
    <x v="18"/>
    <x v="2"/>
    <x v="0"/>
    <x v="0"/>
    <n v="102"/>
    <n v="37"/>
    <n v="10"/>
    <s v="-"/>
    <n v="18"/>
    <s v="-"/>
    <s v="-"/>
    <s v="-"/>
    <s v="-"/>
    <s v="-"/>
    <n v="1"/>
    <n v="4"/>
    <n v="4"/>
    <n v="2"/>
    <n v="1"/>
    <n v="2"/>
    <n v="0"/>
    <n v="2"/>
    <n v="1"/>
    <n v="1"/>
    <n v="23"/>
    <n v="4"/>
    <n v="3"/>
    <n v="3"/>
    <n v="1"/>
    <n v="2"/>
    <n v="0"/>
    <n v="0"/>
    <n v="1"/>
  </r>
  <r>
    <x v="4"/>
    <x v="18"/>
    <x v="2"/>
    <x v="0"/>
    <x v="1"/>
    <n v="2216"/>
    <n v="1426"/>
    <n v="75"/>
    <s v="-"/>
    <n v="209"/>
    <s v="-"/>
    <s v="-"/>
    <s v="-"/>
    <s v="-"/>
    <s v="-"/>
    <n v="33"/>
    <n v="12"/>
    <n v="41"/>
    <n v="32"/>
    <n v="2"/>
    <n v="3"/>
    <n v="0"/>
    <n v="29"/>
    <n v="8"/>
    <n v="23"/>
    <n v="321"/>
    <n v="25"/>
    <n v="13"/>
    <n v="39"/>
    <n v="4"/>
    <n v="9"/>
    <n v="0"/>
    <n v="0"/>
    <n v="95"/>
  </r>
  <r>
    <x v="4"/>
    <x v="18"/>
    <x v="2"/>
    <x v="0"/>
    <x v="2"/>
    <n v="1137"/>
    <n v="558"/>
    <n v="65"/>
    <s v="-"/>
    <n v="154"/>
    <s v="-"/>
    <s v="-"/>
    <s v="-"/>
    <s v="-"/>
    <s v="-"/>
    <n v="27"/>
    <n v="9"/>
    <n v="34"/>
    <n v="24"/>
    <n v="1"/>
    <n v="2"/>
    <n v="0"/>
    <n v="17"/>
    <n v="8"/>
    <n v="6"/>
    <n v="240"/>
    <n v="18"/>
    <n v="3"/>
    <n v="31"/>
    <n v="4"/>
    <n v="9"/>
    <n v="0"/>
    <n v="0"/>
    <n v="55"/>
  </r>
  <r>
    <x v="4"/>
    <x v="18"/>
    <x v="2"/>
    <x v="0"/>
    <x v="3"/>
    <n v="1079"/>
    <n v="868"/>
    <n v="10"/>
    <s v="-"/>
    <n v="55"/>
    <s v="-"/>
    <s v="-"/>
    <s v="-"/>
    <s v="-"/>
    <s v="-"/>
    <n v="6"/>
    <n v="3"/>
    <n v="7"/>
    <n v="8"/>
    <n v="1"/>
    <n v="1"/>
    <n v="0"/>
    <n v="12"/>
    <n v="0"/>
    <n v="17"/>
    <n v="81"/>
    <n v="7"/>
    <n v="10"/>
    <n v="8"/>
    <n v="0"/>
    <n v="0"/>
    <n v="0"/>
    <n v="0"/>
    <n v="40"/>
  </r>
  <r>
    <x v="4"/>
    <x v="18"/>
    <x v="2"/>
    <x v="1"/>
    <x v="0"/>
    <n v="67"/>
    <n v="15"/>
    <n v="7"/>
    <s v="-"/>
    <n v="13"/>
    <s v="-"/>
    <s v="-"/>
    <s v="-"/>
    <s v="-"/>
    <s v="-"/>
    <n v="1"/>
    <n v="3"/>
    <n v="4"/>
    <n v="1"/>
    <n v="0"/>
    <n v="2"/>
    <n v="0"/>
    <n v="2"/>
    <n v="1"/>
    <n v="1"/>
    <n v="19"/>
    <n v="4"/>
    <n v="2"/>
    <n v="3"/>
    <n v="1"/>
    <n v="2"/>
    <n v="0"/>
    <n v="0"/>
    <n v="1"/>
  </r>
  <r>
    <x v="4"/>
    <x v="18"/>
    <x v="2"/>
    <x v="1"/>
    <x v="1"/>
    <n v="1830"/>
    <n v="1159"/>
    <n v="54"/>
    <s v="-"/>
    <n v="202"/>
    <s v="-"/>
    <s v="-"/>
    <s v="-"/>
    <s v="-"/>
    <s v="-"/>
    <n v="33"/>
    <n v="10"/>
    <n v="41"/>
    <n v="28"/>
    <n v="0"/>
    <n v="3"/>
    <n v="0"/>
    <n v="29"/>
    <n v="8"/>
    <n v="23"/>
    <n v="232"/>
    <n v="25"/>
    <n v="11"/>
    <n v="39"/>
    <n v="4"/>
    <n v="9"/>
    <n v="0"/>
    <n v="0"/>
    <n v="95"/>
  </r>
  <r>
    <x v="4"/>
    <x v="18"/>
    <x v="2"/>
    <x v="1"/>
    <x v="2"/>
    <n v="878"/>
    <n v="398"/>
    <n v="50"/>
    <s v="-"/>
    <n v="153"/>
    <s v="-"/>
    <s v="-"/>
    <s v="-"/>
    <s v="-"/>
    <s v="-"/>
    <n v="27"/>
    <n v="8"/>
    <n v="34"/>
    <n v="20"/>
    <n v="0"/>
    <n v="2"/>
    <n v="0"/>
    <n v="17"/>
    <n v="8"/>
    <n v="6"/>
    <n v="158"/>
    <n v="18"/>
    <n v="2"/>
    <n v="31"/>
    <n v="4"/>
    <n v="9"/>
    <n v="0"/>
    <n v="0"/>
    <n v="55"/>
  </r>
  <r>
    <x v="4"/>
    <x v="18"/>
    <x v="2"/>
    <x v="1"/>
    <x v="3"/>
    <n v="952"/>
    <n v="761"/>
    <n v="4"/>
    <s v="-"/>
    <n v="49"/>
    <s v="-"/>
    <s v="-"/>
    <s v="-"/>
    <s v="-"/>
    <s v="-"/>
    <n v="6"/>
    <n v="2"/>
    <n v="7"/>
    <n v="8"/>
    <n v="0"/>
    <n v="1"/>
    <n v="0"/>
    <n v="12"/>
    <n v="0"/>
    <n v="17"/>
    <n v="74"/>
    <n v="7"/>
    <n v="9"/>
    <n v="8"/>
    <n v="0"/>
    <n v="0"/>
    <n v="0"/>
    <n v="0"/>
    <n v="40"/>
  </r>
  <r>
    <x v="4"/>
    <x v="18"/>
    <x v="2"/>
    <x v="2"/>
    <x v="0"/>
    <n v="35"/>
    <n v="22"/>
    <n v="3"/>
    <s v="-"/>
    <n v="5"/>
    <s v="-"/>
    <s v="-"/>
    <s v="-"/>
    <s v="-"/>
    <s v="-"/>
    <n v="0"/>
    <n v="1"/>
    <n v="0"/>
    <n v="1"/>
    <n v="1"/>
    <n v="0"/>
    <n v="0"/>
    <n v="0"/>
    <n v="0"/>
    <n v="0"/>
    <n v="4"/>
    <n v="0"/>
    <n v="1"/>
    <n v="0"/>
    <n v="0"/>
    <n v="0"/>
    <n v="0"/>
    <n v="0"/>
    <n v="0"/>
  </r>
  <r>
    <x v="4"/>
    <x v="18"/>
    <x v="2"/>
    <x v="2"/>
    <x v="1"/>
    <n v="386"/>
    <n v="267"/>
    <n v="21"/>
    <s v="-"/>
    <n v="7"/>
    <s v="-"/>
    <s v="-"/>
    <s v="-"/>
    <s v="-"/>
    <s v="-"/>
    <n v="0"/>
    <n v="2"/>
    <n v="0"/>
    <n v="4"/>
    <n v="2"/>
    <n v="0"/>
    <n v="0"/>
    <n v="0"/>
    <n v="0"/>
    <n v="0"/>
    <n v="89"/>
    <n v="0"/>
    <n v="2"/>
    <n v="0"/>
    <n v="0"/>
    <n v="0"/>
    <n v="0"/>
    <n v="0"/>
    <n v="0"/>
  </r>
  <r>
    <x v="4"/>
    <x v="18"/>
    <x v="2"/>
    <x v="2"/>
    <x v="2"/>
    <n v="259"/>
    <n v="160"/>
    <n v="15"/>
    <s v="-"/>
    <n v="1"/>
    <s v="-"/>
    <s v="-"/>
    <s v="-"/>
    <s v="-"/>
    <s v="-"/>
    <n v="0"/>
    <n v="1"/>
    <n v="0"/>
    <n v="4"/>
    <n v="1"/>
    <n v="0"/>
    <n v="0"/>
    <n v="0"/>
    <n v="0"/>
    <n v="0"/>
    <n v="82"/>
    <n v="0"/>
    <n v="1"/>
    <n v="0"/>
    <n v="0"/>
    <n v="0"/>
    <n v="0"/>
    <n v="0"/>
    <n v="0"/>
  </r>
  <r>
    <x v="4"/>
    <x v="18"/>
    <x v="2"/>
    <x v="2"/>
    <x v="3"/>
    <n v="127"/>
    <n v="107"/>
    <n v="6"/>
    <s v="-"/>
    <n v="6"/>
    <s v="-"/>
    <s v="-"/>
    <s v="-"/>
    <s v="-"/>
    <s v="-"/>
    <n v="0"/>
    <n v="1"/>
    <n v="0"/>
    <n v="0"/>
    <n v="1"/>
    <n v="0"/>
    <n v="0"/>
    <n v="0"/>
    <n v="0"/>
    <n v="0"/>
    <n v="7"/>
    <n v="0"/>
    <n v="1"/>
    <n v="0"/>
    <n v="0"/>
    <n v="0"/>
    <n v="0"/>
    <n v="0"/>
    <n v="0"/>
  </r>
  <r>
    <x v="4"/>
    <x v="18"/>
    <x v="3"/>
    <x v="0"/>
    <x v="0"/>
    <n v="6"/>
    <n v="2"/>
    <n v="1"/>
    <s v="-"/>
    <n v="1"/>
    <s v="-"/>
    <s v="-"/>
    <s v="-"/>
    <s v="-"/>
    <s v="-"/>
    <n v="0"/>
    <n v="0"/>
    <n v="0"/>
    <n v="0"/>
    <n v="1"/>
    <n v="0"/>
    <n v="0"/>
    <n v="0"/>
    <n v="0"/>
    <n v="0"/>
    <n v="1"/>
    <n v="1"/>
    <n v="0"/>
    <n v="0"/>
    <n v="0"/>
    <n v="0"/>
    <n v="0"/>
    <n v="0"/>
    <n v="0"/>
  </r>
  <r>
    <x v="4"/>
    <x v="18"/>
    <x v="3"/>
    <x v="0"/>
    <x v="1"/>
    <n v="7"/>
    <n v="3"/>
    <n v="1"/>
    <s v="-"/>
    <n v="1"/>
    <s v="-"/>
    <s v="-"/>
    <s v="-"/>
    <s v="-"/>
    <s v="-"/>
    <n v="0"/>
    <n v="0"/>
    <n v="0"/>
    <n v="0"/>
    <n v="1"/>
    <n v="0"/>
    <n v="0"/>
    <n v="0"/>
    <n v="0"/>
    <n v="0"/>
    <n v="1"/>
    <n v="1"/>
    <n v="0"/>
    <n v="0"/>
    <n v="0"/>
    <n v="0"/>
    <n v="0"/>
    <n v="0"/>
    <n v="0"/>
  </r>
  <r>
    <x v="4"/>
    <x v="18"/>
    <x v="3"/>
    <x v="0"/>
    <x v="2"/>
    <n v="1"/>
    <n v="1"/>
    <n v="0"/>
    <s v="-"/>
    <s v="-"/>
    <s v="-"/>
    <s v="-"/>
    <s v="-"/>
    <s v="-"/>
    <s v="-"/>
    <n v="0"/>
    <n v="0"/>
    <n v="0"/>
    <n v="0"/>
    <n v="0"/>
    <n v="0"/>
    <n v="0"/>
    <n v="0"/>
    <n v="0"/>
    <n v="0"/>
    <n v="0"/>
    <n v="0"/>
    <n v="0"/>
    <n v="0"/>
    <n v="0"/>
    <n v="0"/>
    <n v="0"/>
    <n v="0"/>
    <n v="0"/>
  </r>
  <r>
    <x v="4"/>
    <x v="18"/>
    <x v="3"/>
    <x v="0"/>
    <x v="3"/>
    <n v="6"/>
    <n v="2"/>
    <n v="1"/>
    <s v="-"/>
    <n v="1"/>
    <s v="-"/>
    <s v="-"/>
    <s v="-"/>
    <s v="-"/>
    <s v="-"/>
    <n v="0"/>
    <n v="0"/>
    <n v="0"/>
    <n v="0"/>
    <n v="1"/>
    <n v="0"/>
    <n v="0"/>
    <n v="0"/>
    <n v="0"/>
    <n v="0"/>
    <n v="1"/>
    <n v="1"/>
    <n v="0"/>
    <n v="0"/>
    <n v="0"/>
    <n v="0"/>
    <n v="0"/>
    <n v="0"/>
    <n v="0"/>
  </r>
</pivotCacheRecords>
</file>

<file path=xl/pivotCache/pivotCacheRecords70.xml><?xml version="1.0" encoding="utf-8"?>
<pivotCacheRecords xmlns="http://schemas.openxmlformats.org/spreadsheetml/2006/main" xmlns:r="http://schemas.openxmlformats.org/officeDocument/2006/relationships" count="16">
  <r>
    <x v="0"/>
    <n v="310"/>
    <n v="1.7270000000000001"/>
    <n v="430"/>
    <n v="0.90100000000000002"/>
  </r>
  <r>
    <x v="1"/>
    <n v="359"/>
    <n v="1.988"/>
    <n v="517"/>
    <n v="1.0840000000000001"/>
  </r>
  <r>
    <x v="2"/>
    <n v="406"/>
    <n v="2.2480000000000002"/>
    <n v="587"/>
    <n v="1.236"/>
  </r>
  <r>
    <x v="3"/>
    <n v="440"/>
    <n v="2.4079999999999999"/>
    <n v="615"/>
    <n v="1.296"/>
  </r>
  <r>
    <x v="4"/>
    <n v="456"/>
    <n v="2.468"/>
    <n v="635"/>
    <n v="1.34"/>
  </r>
  <r>
    <x v="5"/>
    <n v="473"/>
    <n v="2.5350000000000001"/>
    <n v="666"/>
    <n v="1.4059999999999999"/>
  </r>
  <r>
    <x v="6"/>
    <n v="481"/>
    <n v="2.5419999999999998"/>
    <n v="671"/>
    <n v="1.4079999999999999"/>
  </r>
  <r>
    <x v="7"/>
    <n v="488"/>
    <n v="2.5819999999999999"/>
    <n v="678"/>
    <n v="1.4119999999999999"/>
  </r>
  <r>
    <x v="8"/>
    <n v="479"/>
    <n v="2.5009999999999999"/>
    <n v="660"/>
    <n v="1.3720000000000001"/>
  </r>
  <r>
    <x v="9"/>
    <n v="490"/>
    <n v="2.5299999999999998"/>
    <n v="664"/>
    <n v="1.379"/>
  </r>
  <r>
    <x v="10"/>
    <n v="486"/>
    <n v="2.476"/>
    <n v="650"/>
    <n v="1.347"/>
  </r>
  <r>
    <x v="11"/>
    <n v="485"/>
    <n v="2.431"/>
    <n v="650"/>
    <n v="1.3420000000000001"/>
  </r>
  <r>
    <x v="12"/>
    <n v="512"/>
    <n v="2.5590000000000002"/>
    <n v="688"/>
    <n v="1.419"/>
  </r>
  <r>
    <x v="13"/>
    <n v="530"/>
    <n v="2.6139999999999999"/>
    <n v="699"/>
    <n v="1.44"/>
  </r>
  <r>
    <x v="14"/>
    <n v="523"/>
    <n v="2.5470000000000002"/>
    <n v="719"/>
    <n v="1.4810000000000001"/>
  </r>
  <r>
    <x v="15"/>
    <n v="517"/>
    <n v="2.5"/>
    <n v="708"/>
    <n v="1.458"/>
  </r>
</pivotCacheRecords>
</file>

<file path=xl/pivotCache/pivotCacheRecords71.xml><?xml version="1.0" encoding="utf-8"?>
<pivotCacheRecords xmlns="http://schemas.openxmlformats.org/spreadsheetml/2006/main" xmlns:r="http://schemas.openxmlformats.org/officeDocument/2006/relationships" count="17">
  <r>
    <x v="0"/>
    <n v="706927"/>
    <n v="214138"/>
    <n v="115614"/>
    <n v="2533"/>
    <n v="353749"/>
    <n v="20893"/>
  </r>
  <r>
    <x v="1"/>
    <n v="798537"/>
    <n v="245715"/>
    <n v="139529"/>
    <n v="4235"/>
    <n v="384035"/>
    <n v="25023"/>
  </r>
  <r>
    <x v="2"/>
    <n v="914299"/>
    <n v="308991"/>
    <n v="171879"/>
    <n v="5720"/>
    <n v="397623"/>
    <n v="30086"/>
  </r>
  <r>
    <x v="3"/>
    <n v="952031"/>
    <n v="320242"/>
    <n v="187097"/>
    <n v="6022"/>
    <n v="394955"/>
    <n v="43715"/>
  </r>
  <r>
    <x v="4"/>
    <n v="1056101"/>
    <n v="325731"/>
    <n v="202921"/>
    <n v="5041"/>
    <n v="481938"/>
    <n v="40470"/>
  </r>
  <r>
    <x v="5"/>
    <n v="1141319"/>
    <n v="316617"/>
    <n v="205237"/>
    <n v="5318"/>
    <n v="571063"/>
    <n v="43084"/>
  </r>
  <r>
    <x v="6"/>
    <n v="1151918"/>
    <n v="324405"/>
    <n v="210673"/>
    <n v="5983"/>
    <n v="567280"/>
    <n v="43577"/>
  </r>
  <r>
    <x v="7"/>
    <n v="1101716"/>
    <n v="319239"/>
    <n v="211660"/>
    <n v="6192"/>
    <n v="542418"/>
    <n v="22207"/>
  </r>
  <r>
    <x v="8"/>
    <n v="1114020"/>
    <n v="316113"/>
    <n v="207237"/>
    <n v="5459"/>
    <n v="544353"/>
    <n v="40856"/>
  </r>
  <r>
    <x v="9"/>
    <n v="1152530"/>
    <n v="317218"/>
    <n v="208200"/>
    <n v="5363"/>
    <n v="574326"/>
    <n v="47423"/>
  </r>
  <r>
    <x v="10"/>
    <n v="1152485"/>
    <n v="320679"/>
    <n v="207769"/>
    <n v="4549"/>
    <n v="576766"/>
    <n v="42722"/>
  </r>
  <r>
    <x v="11"/>
    <n v="1161490"/>
    <n v="313535"/>
    <n v="206417"/>
    <n v="3669"/>
    <n v="590481"/>
    <n v="47388"/>
  </r>
  <r>
    <x v="12"/>
    <n v="1145612"/>
    <n v="319915"/>
    <n v="214925"/>
    <n v="3668"/>
    <n v="553988"/>
    <n v="53116"/>
  </r>
  <r>
    <x v="13"/>
    <n v="1286785"/>
    <n v="335288"/>
    <n v="228177"/>
    <n v="4014"/>
    <n v="658419"/>
    <n v="60887"/>
  </r>
  <r>
    <x v="14"/>
    <n v="1244902"/>
    <n v="337641"/>
    <n v="231256"/>
    <n v="4269"/>
    <n v="612538"/>
    <n v="59198"/>
  </r>
  <r>
    <x v="15"/>
    <n v="1228114"/>
    <n v="331556"/>
    <n v="224640"/>
    <n v="5563"/>
    <n v="609574"/>
    <n v="56781"/>
  </r>
  <r>
    <x v="16"/>
    <n v="1223373"/>
    <n v="318897"/>
    <n v="215002"/>
    <n v="4987"/>
    <n v="625320"/>
    <n v="59167"/>
  </r>
</pivotCacheRecords>
</file>

<file path=xl/pivotCache/pivotCacheRecords72.xml><?xml version="1.0" encoding="utf-8"?>
<pivotCacheRecords xmlns="http://schemas.openxmlformats.org/spreadsheetml/2006/main" xmlns:r="http://schemas.openxmlformats.org/officeDocument/2006/relationships" count="62">
  <r>
    <x v="0"/>
    <x v="0"/>
    <n v="180"/>
    <n v="190"/>
    <n v="61"/>
    <n v="41"/>
    <n v="88"/>
  </r>
  <r>
    <x v="0"/>
    <x v="1"/>
    <n v="180"/>
    <n v="177"/>
    <n v="49"/>
    <n v="38"/>
    <n v="90"/>
  </r>
  <r>
    <x v="0"/>
    <x v="2"/>
    <n v="180"/>
    <n v="171"/>
    <n v="58"/>
    <n v="40"/>
    <n v="73"/>
  </r>
  <r>
    <x v="1"/>
    <x v="0"/>
    <n v="180"/>
    <n v="195"/>
    <n v="60"/>
    <n v="42"/>
    <n v="93"/>
  </r>
  <r>
    <x v="1"/>
    <x v="1"/>
    <n v="180"/>
    <n v="177"/>
    <n v="50"/>
    <n v="42"/>
    <n v="85"/>
  </r>
  <r>
    <x v="1"/>
    <x v="2"/>
    <n v="180"/>
    <n v="177"/>
    <n v="55"/>
    <n v="42"/>
    <n v="80"/>
  </r>
  <r>
    <x v="2"/>
    <x v="0"/>
    <n v="180"/>
    <n v="202"/>
    <n v="63"/>
    <n v="45"/>
    <n v="94"/>
  </r>
  <r>
    <x v="2"/>
    <x v="1"/>
    <n v="180"/>
    <n v="184"/>
    <n v="59"/>
    <n v="34"/>
    <n v="91"/>
  </r>
  <r>
    <x v="2"/>
    <x v="2"/>
    <n v="180"/>
    <n v="188"/>
    <n v="62"/>
    <n v="37"/>
    <n v="89"/>
  </r>
  <r>
    <x v="3"/>
    <x v="0"/>
    <n v="180"/>
    <n v="206"/>
    <n v="69"/>
    <n v="45"/>
    <n v="92"/>
  </r>
  <r>
    <x v="3"/>
    <x v="1"/>
    <n v="180"/>
    <n v="191"/>
    <n v="65"/>
    <n v="37"/>
    <n v="89"/>
  </r>
  <r>
    <x v="3"/>
    <x v="2"/>
    <n v="180"/>
    <n v="186"/>
    <n v="62"/>
    <n v="36"/>
    <n v="88"/>
  </r>
  <r>
    <x v="4"/>
    <x v="0"/>
    <n v="180"/>
    <n v="206"/>
    <n v="72"/>
    <n v="40"/>
    <n v="94"/>
  </r>
  <r>
    <x v="4"/>
    <x v="1"/>
    <n v="180"/>
    <n v="184"/>
    <n v="62"/>
    <n v="40"/>
    <n v="82"/>
  </r>
  <r>
    <x v="4"/>
    <x v="2"/>
    <n v="180"/>
    <n v="179"/>
    <n v="62"/>
    <n v="34"/>
    <n v="83"/>
  </r>
  <r>
    <x v="4"/>
    <x v="3"/>
    <n v="90"/>
    <n v="67"/>
    <n v="46"/>
    <n v="16"/>
    <n v="5"/>
  </r>
  <r>
    <x v="5"/>
    <x v="0"/>
    <n v="180"/>
    <n v="213"/>
    <n v="75"/>
    <n v="47"/>
    <n v="91"/>
  </r>
  <r>
    <x v="5"/>
    <x v="1"/>
    <n v="180"/>
    <n v="196"/>
    <n v="69"/>
    <n v="40"/>
    <n v="87"/>
  </r>
  <r>
    <x v="5"/>
    <x v="2"/>
    <n v="180"/>
    <n v="188"/>
    <n v="72"/>
    <n v="37"/>
    <n v="79"/>
  </r>
  <r>
    <x v="5"/>
    <x v="3"/>
    <n v="90"/>
    <n v="81"/>
    <n v="43"/>
    <n v="19"/>
    <n v="19"/>
  </r>
  <r>
    <x v="6"/>
    <x v="0"/>
    <n v="180"/>
    <n v="216"/>
    <n v="75"/>
    <n v="42"/>
    <n v="99"/>
  </r>
  <r>
    <x v="6"/>
    <x v="1"/>
    <n v="180"/>
    <n v="177"/>
    <n v="63"/>
    <n v="31"/>
    <n v="83"/>
  </r>
  <r>
    <x v="6"/>
    <x v="2"/>
    <n v="180"/>
    <n v="187"/>
    <n v="66"/>
    <n v="43"/>
    <n v="78"/>
  </r>
  <r>
    <x v="6"/>
    <x v="3"/>
    <n v="90"/>
    <n v="84"/>
    <n v="31"/>
    <n v="19"/>
    <n v="34"/>
  </r>
  <r>
    <x v="7"/>
    <x v="0"/>
    <n v="180"/>
    <n v="212"/>
    <n v="73"/>
    <n v="45"/>
    <n v="94"/>
  </r>
  <r>
    <x v="7"/>
    <x v="1"/>
    <n v="180"/>
    <n v="182"/>
    <n v="66"/>
    <n v="35"/>
    <n v="81"/>
  </r>
  <r>
    <x v="7"/>
    <x v="2"/>
    <n v="180"/>
    <n v="179"/>
    <n v="71"/>
    <n v="29"/>
    <n v="79"/>
  </r>
  <r>
    <x v="7"/>
    <x v="3"/>
    <n v="90"/>
    <n v="82"/>
    <n v="31"/>
    <n v="13"/>
    <n v="38"/>
  </r>
  <r>
    <x v="7"/>
    <x v="4"/>
    <n v="50"/>
    <n v="21"/>
    <n v="16"/>
    <n v="3"/>
    <n v="2"/>
  </r>
  <r>
    <x v="8"/>
    <x v="0"/>
    <n v="180"/>
    <n v="211"/>
    <n v="73"/>
    <n v="47"/>
    <n v="91"/>
  </r>
  <r>
    <x v="8"/>
    <x v="1"/>
    <n v="180"/>
    <n v="189"/>
    <n v="69"/>
    <n v="40"/>
    <n v="80"/>
  </r>
  <r>
    <x v="8"/>
    <x v="2"/>
    <n v="180"/>
    <n v="182"/>
    <n v="76"/>
    <n v="34"/>
    <n v="72"/>
  </r>
  <r>
    <x v="8"/>
    <x v="3"/>
    <n v="90"/>
    <n v="81"/>
    <n v="33"/>
    <n v="17"/>
    <n v="31"/>
  </r>
  <r>
    <x v="8"/>
    <x v="4"/>
    <n v="50"/>
    <n v="39"/>
    <n v="21"/>
    <n v="7"/>
    <n v="11"/>
  </r>
  <r>
    <x v="9"/>
    <x v="0"/>
    <n v="180"/>
    <n v="213"/>
    <n v="75"/>
    <n v="42"/>
    <n v="96"/>
  </r>
  <r>
    <x v="9"/>
    <x v="1"/>
    <n v="180"/>
    <n v="187"/>
    <n v="65"/>
    <n v="38"/>
    <n v="84"/>
  </r>
  <r>
    <x v="9"/>
    <x v="2"/>
    <n v="180"/>
    <n v="178"/>
    <n v="70"/>
    <n v="44"/>
    <n v="64"/>
  </r>
  <r>
    <x v="9"/>
    <x v="3"/>
    <n v="90"/>
    <n v="82"/>
    <n v="36"/>
    <n v="17"/>
    <n v="29"/>
  </r>
  <r>
    <x v="9"/>
    <x v="4"/>
    <n v="50"/>
    <n v="51"/>
    <n v="22"/>
    <n v="10"/>
    <n v="19"/>
  </r>
  <r>
    <x v="10"/>
    <x v="0"/>
    <n v="180"/>
    <n v="214"/>
    <n v="75"/>
    <n v="46"/>
    <n v="93"/>
  </r>
  <r>
    <x v="10"/>
    <x v="1"/>
    <n v="180"/>
    <n v="186"/>
    <n v="65"/>
    <n v="36"/>
    <n v="85"/>
  </r>
  <r>
    <x v="10"/>
    <x v="2"/>
    <n v="180"/>
    <n v="182"/>
    <n v="66"/>
    <n v="41"/>
    <n v="75"/>
  </r>
  <r>
    <x v="10"/>
    <x v="3"/>
    <n v="90"/>
    <n v="83"/>
    <n v="31"/>
    <n v="19"/>
    <n v="33"/>
  </r>
  <r>
    <x v="10"/>
    <x v="4"/>
    <n v="50"/>
    <n v="50"/>
    <n v="22"/>
    <n v="9"/>
    <n v="19"/>
  </r>
  <r>
    <x v="11"/>
    <x v="0"/>
    <n v="180"/>
    <n v="205"/>
    <n v="74"/>
    <n v="41"/>
    <n v="90"/>
  </r>
  <r>
    <x v="11"/>
    <x v="1"/>
    <n v="180"/>
    <n v="177"/>
    <n v="63"/>
    <n v="38"/>
    <n v="76"/>
  </r>
  <r>
    <x v="11"/>
    <x v="2"/>
    <n v="180"/>
    <n v="191"/>
    <n v="72"/>
    <n v="33"/>
    <n v="86"/>
  </r>
  <r>
    <x v="11"/>
    <x v="3"/>
    <n v="90"/>
    <n v="89"/>
    <n v="34"/>
    <n v="18"/>
    <n v="37"/>
  </r>
  <r>
    <x v="11"/>
    <x v="4"/>
    <n v="50"/>
    <n v="47"/>
    <n v="19"/>
    <n v="10"/>
    <n v="18"/>
  </r>
  <r>
    <x v="11"/>
    <x v="5"/>
    <n v="46"/>
    <n v="42"/>
    <n v="18"/>
    <n v="9"/>
    <n v="15"/>
  </r>
  <r>
    <x v="12"/>
    <x v="0"/>
    <n v="180"/>
    <n v="207"/>
    <n v="75"/>
    <n v="46"/>
    <n v="86"/>
  </r>
  <r>
    <x v="12"/>
    <x v="1"/>
    <n v="180"/>
    <n v="178"/>
    <n v="64"/>
    <n v="37"/>
    <n v="77"/>
  </r>
  <r>
    <x v="12"/>
    <x v="2"/>
    <n v="180"/>
    <n v="183"/>
    <n v="67"/>
    <n v="37"/>
    <n v="79"/>
  </r>
  <r>
    <x v="12"/>
    <x v="3"/>
    <n v="90"/>
    <n v="83"/>
    <n v="29"/>
    <n v="18"/>
    <n v="36"/>
  </r>
  <r>
    <x v="12"/>
    <x v="4"/>
    <n v="50"/>
    <n v="54"/>
    <n v="25"/>
    <n v="10"/>
    <n v="19"/>
  </r>
  <r>
    <x v="12"/>
    <x v="5"/>
    <n v="46"/>
    <n v="53"/>
    <n v="22"/>
    <n v="14"/>
    <n v="17"/>
  </r>
  <r>
    <x v="13"/>
    <x v="0"/>
    <n v="180"/>
    <n v="196"/>
    <n v="69"/>
    <n v="45"/>
    <n v="82"/>
  </r>
  <r>
    <x v="13"/>
    <x v="1"/>
    <n v="180"/>
    <n v="182"/>
    <n v="65"/>
    <n v="38"/>
    <n v="79"/>
  </r>
  <r>
    <x v="13"/>
    <x v="2"/>
    <n v="180"/>
    <n v="178"/>
    <n v="66"/>
    <n v="38"/>
    <n v="74"/>
  </r>
  <r>
    <x v="13"/>
    <x v="3"/>
    <n v="90"/>
    <n v="84"/>
    <n v="32"/>
    <n v="17"/>
    <n v="35"/>
  </r>
  <r>
    <x v="13"/>
    <x v="4"/>
    <n v="50"/>
    <n v="50"/>
    <n v="20"/>
    <n v="10"/>
    <n v="20"/>
  </r>
  <r>
    <x v="13"/>
    <x v="5"/>
    <n v="46"/>
    <n v="63"/>
    <n v="28"/>
    <n v="11"/>
    <n v="24"/>
  </r>
</pivotCacheRecords>
</file>

<file path=xl/pivotCache/pivotCacheRecords73.xml><?xml version="1.0" encoding="utf-8"?>
<pivotCacheRecords xmlns="http://schemas.openxmlformats.org/spreadsheetml/2006/main" xmlns:r="http://schemas.openxmlformats.org/officeDocument/2006/relationships" count="17">
  <r>
    <x v="0"/>
    <n v="244"/>
    <n v="4894"/>
    <n v="11461"/>
    <n v="2373"/>
    <n v="76"/>
  </r>
  <r>
    <x v="1"/>
    <n v="242"/>
    <n v="4542"/>
    <n v="10691"/>
    <n v="2340"/>
    <n v="64"/>
  </r>
  <r>
    <x v="2"/>
    <n v="233"/>
    <n v="4755"/>
    <n v="11034"/>
    <n v="1875"/>
    <n v="58"/>
  </r>
  <r>
    <x v="3"/>
    <n v="241"/>
    <n v="4883"/>
    <n v="10880"/>
    <n v="1916"/>
    <n v="93"/>
  </r>
  <r>
    <x v="4"/>
    <n v="245"/>
    <n v="4713"/>
    <n v="10895"/>
    <n v="1863"/>
    <n v="48"/>
  </r>
  <r>
    <x v="5"/>
    <n v="241"/>
    <n v="4557"/>
    <n v="10381"/>
    <n v="1483"/>
    <n v="55"/>
  </r>
  <r>
    <x v="6"/>
    <n v="244"/>
    <n v="4318"/>
    <n v="9588"/>
    <n v="1403"/>
    <n v="66"/>
  </r>
  <r>
    <x v="7"/>
    <n v="243"/>
    <n v="3577"/>
    <n v="8239"/>
    <n v="1314"/>
    <n v="45"/>
  </r>
  <r>
    <x v="8"/>
    <n v="243"/>
    <n v="3903"/>
    <n v="9101"/>
    <n v="1134"/>
    <n v="76"/>
  </r>
  <r>
    <x v="9"/>
    <n v="244"/>
    <n v="4059"/>
    <n v="9259"/>
    <n v="1111"/>
    <n v="28"/>
  </r>
  <r>
    <x v="10"/>
    <n v="244"/>
    <n v="4160"/>
    <n v="9342"/>
    <n v="802"/>
    <n v="10"/>
  </r>
  <r>
    <x v="11"/>
    <n v="241"/>
    <n v="3887"/>
    <n v="8521"/>
    <n v="666"/>
    <n v="3"/>
  </r>
  <r>
    <x v="12"/>
    <n v="242"/>
    <n v="1226"/>
    <n v="2722"/>
    <n v="515"/>
    <n v="45"/>
  </r>
  <r>
    <x v="13"/>
    <n v="242"/>
    <n v="1651"/>
    <n v="3722"/>
    <n v="697"/>
    <n v="11"/>
  </r>
  <r>
    <x v="14"/>
    <n v="243"/>
    <n v="2694"/>
    <n v="6010"/>
    <n v="920"/>
    <n v="10"/>
  </r>
  <r>
    <x v="15"/>
    <n v="243"/>
    <n v="3553"/>
    <n v="7986"/>
    <n v="906"/>
    <n v="4"/>
  </r>
  <r>
    <x v="16"/>
    <n v="243"/>
    <n v="4235"/>
    <n v="9473"/>
    <n v="1053"/>
    <n v="11"/>
  </r>
</pivotCacheRecords>
</file>

<file path=xl/pivotCache/pivotCacheRecords74.xml><?xml version="1.0" encoding="utf-8"?>
<pivotCacheRecords xmlns="http://schemas.openxmlformats.org/spreadsheetml/2006/main" xmlns:r="http://schemas.openxmlformats.org/officeDocument/2006/relationships" count="17">
  <r>
    <x v="0"/>
    <n v="244"/>
    <n v="4894"/>
    <n v="11461"/>
    <n v="2373"/>
    <n v="76"/>
  </r>
  <r>
    <x v="1"/>
    <n v="242"/>
    <n v="4542"/>
    <n v="10691"/>
    <n v="2340"/>
    <n v="64"/>
  </r>
  <r>
    <x v="2"/>
    <n v="233"/>
    <n v="4755"/>
    <n v="11034"/>
    <n v="1875"/>
    <n v="58"/>
  </r>
  <r>
    <x v="3"/>
    <n v="241"/>
    <n v="4883"/>
    <n v="10880"/>
    <n v="1916"/>
    <n v="93"/>
  </r>
  <r>
    <x v="4"/>
    <n v="245"/>
    <n v="4713"/>
    <n v="10895"/>
    <n v="1863"/>
    <n v="48"/>
  </r>
  <r>
    <x v="5"/>
    <n v="241"/>
    <n v="4557"/>
    <n v="10381"/>
    <n v="1483"/>
    <n v="55"/>
  </r>
  <r>
    <x v="6"/>
    <n v="244"/>
    <n v="4318"/>
    <n v="9588"/>
    <n v="1403"/>
    <n v="66"/>
  </r>
  <r>
    <x v="7"/>
    <n v="243"/>
    <n v="3577"/>
    <n v="8239"/>
    <n v="1314"/>
    <n v="45"/>
  </r>
  <r>
    <x v="8"/>
    <n v="243"/>
    <n v="3903"/>
    <n v="9101"/>
    <n v="1134"/>
    <n v="76"/>
  </r>
  <r>
    <x v="9"/>
    <n v="244"/>
    <n v="4059"/>
    <n v="9259"/>
    <n v="1111"/>
    <n v="28"/>
  </r>
  <r>
    <x v="10"/>
    <n v="244"/>
    <n v="4160"/>
    <n v="9342"/>
    <n v="802"/>
    <n v="10"/>
  </r>
  <r>
    <x v="11"/>
    <n v="241"/>
    <n v="3887"/>
    <n v="8521"/>
    <n v="666"/>
    <n v="3"/>
  </r>
  <r>
    <x v="12"/>
    <n v="242"/>
    <n v="1226"/>
    <n v="2722"/>
    <n v="515"/>
    <n v="45"/>
  </r>
  <r>
    <x v="13"/>
    <n v="242"/>
    <n v="1651"/>
    <n v="3722"/>
    <n v="697"/>
    <n v="11"/>
  </r>
  <r>
    <x v="14"/>
    <n v="243"/>
    <n v="2694"/>
    <n v="6010"/>
    <n v="920"/>
    <n v="10"/>
  </r>
  <r>
    <x v="15"/>
    <n v="243"/>
    <n v="3553"/>
    <n v="7986"/>
    <n v="906"/>
    <n v="4"/>
  </r>
  <r>
    <x v="16"/>
    <n v="243"/>
    <n v="4235"/>
    <n v="9473"/>
    <n v="1053"/>
    <n v="11"/>
  </r>
</pivotCacheRecords>
</file>

<file path=xl/pivotCache/pivotCacheRecords75.xml><?xml version="1.0" encoding="utf-8"?>
<pivotCacheRecords xmlns="http://schemas.openxmlformats.org/spreadsheetml/2006/main" xmlns:r="http://schemas.openxmlformats.org/officeDocument/2006/relationships" count="17">
  <r>
    <x v="0"/>
    <n v="41"/>
    <n v="220"/>
    <n v="463"/>
    <n v="179"/>
  </r>
  <r>
    <x v="1"/>
    <n v="40"/>
    <n v="339"/>
    <n v="694"/>
    <n v="314"/>
  </r>
  <r>
    <x v="2"/>
    <n v="36"/>
    <n v="305"/>
    <n v="641"/>
    <n v="172"/>
  </r>
  <r>
    <x v="3"/>
    <n v="39"/>
    <n v="260"/>
    <n v="550"/>
    <n v="150"/>
  </r>
  <r>
    <x v="4"/>
    <n v="40"/>
    <n v="236"/>
    <n v="527"/>
    <n v="142"/>
  </r>
  <r>
    <x v="5"/>
    <n v="41"/>
    <n v="256"/>
    <n v="544"/>
    <n v="127"/>
  </r>
  <r>
    <x v="6"/>
    <n v="41"/>
    <n v="268"/>
    <n v="566"/>
    <n v="129"/>
  </r>
  <r>
    <x v="7"/>
    <n v="41"/>
    <n v="344"/>
    <n v="732"/>
    <n v="156"/>
  </r>
  <r>
    <x v="8"/>
    <n v="42"/>
    <n v="271"/>
    <n v="562"/>
    <n v="122"/>
  </r>
  <r>
    <x v="9"/>
    <n v="40"/>
    <n v="221"/>
    <n v="462"/>
    <n v="120"/>
  </r>
  <r>
    <x v="10"/>
    <n v="43"/>
    <n v="180"/>
    <n v="394"/>
    <n v="77"/>
  </r>
  <r>
    <x v="11"/>
    <n v="37"/>
    <n v="138"/>
    <n v="295"/>
    <n v="57"/>
  </r>
  <r>
    <x v="12"/>
    <n v="29"/>
    <n v="53"/>
    <n v="121"/>
    <n v="31"/>
  </r>
  <r>
    <x v="13"/>
    <n v="42"/>
    <n v="93"/>
    <n v="200"/>
    <n v="56"/>
  </r>
  <r>
    <x v="14"/>
    <n v="43"/>
    <n v="147"/>
    <n v="311"/>
    <n v="82"/>
  </r>
  <r>
    <x v="15"/>
    <n v="40"/>
    <n v="195"/>
    <n v="390"/>
    <n v="69"/>
  </r>
  <r>
    <x v="16"/>
    <n v="42"/>
    <n v="193"/>
    <n v="416"/>
    <n v="87"/>
  </r>
</pivotCacheRecords>
</file>

<file path=xl/pivotCache/pivotCacheRecords76.xml><?xml version="1.0" encoding="utf-8"?>
<pivotCacheRecords xmlns="http://schemas.openxmlformats.org/spreadsheetml/2006/main" xmlns:r="http://schemas.openxmlformats.org/officeDocument/2006/relationships" count="17">
  <r>
    <x v="0"/>
    <n v="41"/>
    <n v="220"/>
    <n v="463"/>
    <n v="179"/>
  </r>
  <r>
    <x v="1"/>
    <n v="40"/>
    <n v="339"/>
    <n v="694"/>
    <n v="314"/>
  </r>
  <r>
    <x v="2"/>
    <n v="36"/>
    <n v="305"/>
    <n v="641"/>
    <n v="172"/>
  </r>
  <r>
    <x v="3"/>
    <n v="39"/>
    <n v="260"/>
    <n v="550"/>
    <n v="150"/>
  </r>
  <r>
    <x v="4"/>
    <n v="40"/>
    <n v="236"/>
    <n v="527"/>
    <n v="142"/>
  </r>
  <r>
    <x v="5"/>
    <n v="41"/>
    <n v="256"/>
    <n v="544"/>
    <n v="127"/>
  </r>
  <r>
    <x v="6"/>
    <n v="41"/>
    <n v="268"/>
    <n v="566"/>
    <n v="129"/>
  </r>
  <r>
    <x v="7"/>
    <n v="41"/>
    <n v="344"/>
    <n v="732"/>
    <n v="156"/>
  </r>
  <r>
    <x v="8"/>
    <n v="42"/>
    <n v="271"/>
    <n v="562"/>
    <n v="122"/>
  </r>
  <r>
    <x v="9"/>
    <n v="40"/>
    <n v="221"/>
    <n v="462"/>
    <n v="120"/>
  </r>
  <r>
    <x v="10"/>
    <n v="43"/>
    <n v="180"/>
    <n v="394"/>
    <n v="77"/>
  </r>
  <r>
    <x v="11"/>
    <n v="37"/>
    <n v="138"/>
    <n v="295"/>
    <n v="57"/>
  </r>
  <r>
    <x v="12"/>
    <n v="29"/>
    <n v="53"/>
    <n v="121"/>
    <n v="31"/>
  </r>
  <r>
    <x v="13"/>
    <n v="42"/>
    <n v="93"/>
    <n v="200"/>
    <n v="56"/>
  </r>
  <r>
    <x v="14"/>
    <n v="43"/>
    <n v="147"/>
    <n v="311"/>
    <n v="82"/>
  </r>
  <r>
    <x v="15"/>
    <n v="40"/>
    <n v="195"/>
    <n v="390"/>
    <n v="69"/>
  </r>
  <r>
    <x v="16"/>
    <n v="42"/>
    <n v="193"/>
    <n v="416"/>
    <n v="87"/>
  </r>
</pivotCacheRecords>
</file>

<file path=xl/pivotCache/pivotCacheRecords77.xml><?xml version="1.0" encoding="utf-8"?>
<pivotCacheRecords xmlns="http://schemas.openxmlformats.org/spreadsheetml/2006/main" xmlns:r="http://schemas.openxmlformats.org/officeDocument/2006/relationships" count="17">
  <r>
    <x v="0"/>
    <n v="7855"/>
    <n v="14796"/>
    <n v="2726"/>
    <n v="586"/>
    <n v="1742"/>
    <n v="24"/>
    <n v="94"/>
    <n v="280"/>
    <n v="5351"/>
    <n v="506"/>
    <n v="1347"/>
    <n v="87"/>
    <n v="81"/>
    <n v="2969"/>
    <n v="361"/>
  </r>
  <r>
    <x v="1"/>
    <n v="7854"/>
    <n v="14775"/>
    <n v="2713"/>
    <n v="619"/>
    <n v="1786"/>
    <n v="28"/>
    <n v="86"/>
    <n v="194"/>
    <n v="2734"/>
    <n v="566"/>
    <n v="1249"/>
    <n v="101"/>
    <n v="115"/>
    <n v="368"/>
    <n v="335"/>
  </r>
  <r>
    <x v="2"/>
    <n v="7846"/>
    <n v="14499"/>
    <n v="2558"/>
    <n v="504"/>
    <n v="1782"/>
    <n v="34"/>
    <n v="78"/>
    <n v="160"/>
    <n v="2834"/>
    <n v="524"/>
    <n v="1462"/>
    <n v="123"/>
    <n v="96"/>
    <n v="367"/>
    <n v="262"/>
  </r>
  <r>
    <x v="3"/>
    <n v="7911"/>
    <n v="14479"/>
    <n v="2588"/>
    <n v="533"/>
    <n v="1808"/>
    <n v="43"/>
    <n v="68"/>
    <n v="136"/>
    <n v="2600"/>
    <n v="512"/>
    <n v="1327"/>
    <n v="77"/>
    <n v="97"/>
    <n v="390"/>
    <n v="205"/>
  </r>
  <r>
    <x v="4"/>
    <n v="8013"/>
    <n v="14498"/>
    <n v="2670"/>
    <n v="616"/>
    <n v="1802"/>
    <n v="45"/>
    <n v="60"/>
    <n v="155"/>
    <n v="2659"/>
    <n v="488"/>
    <n v="1299"/>
    <n v="78"/>
    <n v="91"/>
    <n v="418"/>
    <n v="285"/>
  </r>
  <r>
    <x v="5"/>
    <n v="7918"/>
    <n v="14102"/>
    <n v="2393"/>
    <n v="511"/>
    <n v="1593"/>
    <n v="43"/>
    <n v="78"/>
    <n v="168"/>
    <n v="2781"/>
    <n v="501"/>
    <n v="1487"/>
    <n v="82"/>
    <n v="80"/>
    <n v="407"/>
    <n v="224"/>
  </r>
  <r>
    <x v="6"/>
    <n v="7782"/>
    <n v="13595"/>
    <n v="2374"/>
    <n v="567"/>
    <n v="1510"/>
    <n v="63"/>
    <n v="69"/>
    <n v="165"/>
    <n v="2855"/>
    <n v="409"/>
    <n v="1577"/>
    <n v="93"/>
    <n v="83"/>
    <n v="436"/>
    <n v="257"/>
  </r>
  <r>
    <x v="7"/>
    <n v="7578"/>
    <n v="12933"/>
    <n v="2270"/>
    <n v="488"/>
    <n v="1509"/>
    <n v="46"/>
    <n v="54"/>
    <n v="173"/>
    <n v="2925"/>
    <n v="459"/>
    <n v="1587"/>
    <n v="67"/>
    <n v="101"/>
    <n v="495"/>
    <n v="216"/>
  </r>
  <r>
    <x v="8"/>
    <n v="7142"/>
    <n v="11911"/>
    <n v="2139"/>
    <n v="512"/>
    <n v="1400"/>
    <n v="29"/>
    <n v="52"/>
    <n v="146"/>
    <n v="3158"/>
    <n v="445"/>
    <n v="1763"/>
    <n v="40"/>
    <n v="82"/>
    <n v="570"/>
    <n v="258"/>
  </r>
  <r>
    <x v="9"/>
    <n v="6895"/>
    <n v="11298"/>
    <n v="2209"/>
    <n v="513"/>
    <n v="1458"/>
    <n v="23"/>
    <n v="50"/>
    <n v="165"/>
    <n v="2822"/>
    <n v="369"/>
    <n v="1501"/>
    <n v="53"/>
    <n v="87"/>
    <n v="556"/>
    <n v="256"/>
  </r>
  <r>
    <x v="10"/>
    <n v="6666"/>
    <n v="10829"/>
    <n v="2339"/>
    <n v="473"/>
    <n v="1599"/>
    <n v="22"/>
    <n v="39"/>
    <n v="206"/>
    <n v="2809"/>
    <n v="407"/>
    <n v="1391"/>
    <n v="44"/>
    <n v="69"/>
    <n v="596"/>
    <n v="302"/>
  </r>
  <r>
    <x v="11"/>
    <n v="6620"/>
    <n v="10627"/>
    <n v="2447"/>
    <n v="528"/>
    <n v="1670"/>
    <n v="32"/>
    <n v="38"/>
    <n v="179"/>
    <n v="2649"/>
    <n v="403"/>
    <n v="1322"/>
    <n v="47"/>
    <n v="71"/>
    <n v="499"/>
    <n v="307"/>
  </r>
  <r>
    <x v="12"/>
    <n v="6658"/>
    <n v="10512"/>
    <n v="2026"/>
    <n v="447"/>
    <n v="1420"/>
    <n v="16"/>
    <n v="39"/>
    <n v="104"/>
    <n v="2142"/>
    <n v="306"/>
    <n v="1086"/>
    <n v="48"/>
    <n v="82"/>
    <n v="396"/>
    <n v="224"/>
  </r>
  <r>
    <x v="13"/>
    <n v="6522"/>
    <n v="10112"/>
    <n v="2087"/>
    <n v="442"/>
    <n v="1415"/>
    <n v="20"/>
    <n v="40"/>
    <n v="170"/>
    <n v="2488"/>
    <n v="328"/>
    <n v="1189"/>
    <n v="58"/>
    <n v="77"/>
    <n v="542"/>
    <n v="294"/>
  </r>
  <r>
    <x v="14"/>
    <n v="6198"/>
    <n v="9455"/>
    <n v="2136"/>
    <n v="447"/>
    <n v="1502"/>
    <n v="24"/>
    <n v="33"/>
    <n v="130"/>
    <n v="2792"/>
    <n v="340"/>
    <n v="1429"/>
    <n v="65"/>
    <n v="66"/>
    <n v="642"/>
    <n v="250"/>
  </r>
  <r>
    <x v="15"/>
    <n v="5993"/>
    <n v="9030"/>
    <n v="2221"/>
    <n v="458"/>
    <n v="1583"/>
    <n v="45"/>
    <n v="25"/>
    <n v="110"/>
    <n v="2646"/>
    <n v="373"/>
    <n v="1300"/>
    <n v="42"/>
    <n v="88"/>
    <n v="648"/>
    <n v="195"/>
  </r>
  <r>
    <x v="16"/>
    <n v="5763"/>
    <n v="8591"/>
    <n v="2092"/>
    <n v="387"/>
    <n v="1557"/>
    <n v="36"/>
    <n v="25"/>
    <n v="87"/>
    <n v="2555"/>
    <n v="300"/>
    <n v="1290"/>
    <n v="56"/>
    <n v="75"/>
    <n v="672"/>
    <n v="162"/>
  </r>
</pivotCacheRecords>
</file>

<file path=xl/pivotCache/pivotCacheRecords78.xml><?xml version="1.0" encoding="utf-8"?>
<pivotCacheRecords xmlns="http://schemas.openxmlformats.org/spreadsheetml/2006/main" xmlns:r="http://schemas.openxmlformats.org/officeDocument/2006/relationships" count="17">
  <r>
    <x v="0"/>
    <n v="188560"/>
    <n v="3603960"/>
    <n v="2612"/>
    <n v="1152947"/>
    <n v="2441"/>
    <n v="65331"/>
    <n v="99184"/>
    <n v="1394563"/>
    <n v="23423"/>
    <n v="302158"/>
    <n v="59857"/>
    <n v="634425"/>
    <n v="0"/>
    <n v="0"/>
    <n v="118"/>
    <n v="6444"/>
    <n v="0"/>
    <n v="3366"/>
    <n v="48092"/>
    <n v="0"/>
    <n v="0"/>
    <n v="172"/>
    <n v="37010"/>
    <n v="92"/>
    <n v="33010"/>
    <n v="80"/>
    <n v="4000"/>
  </r>
  <r>
    <x v="1"/>
    <n v="197554"/>
    <n v="3886893"/>
    <n v="2688"/>
    <n v="1275583"/>
    <n v="2542"/>
    <n v="69371"/>
    <n v="104002"/>
    <n v="1453341"/>
    <n v="23930"/>
    <n v="320305"/>
    <n v="63022"/>
    <n v="711027"/>
    <n v="0"/>
    <n v="0"/>
    <n v="163"/>
    <n v="8238"/>
    <n v="1"/>
    <n v="3748"/>
    <n v="49027"/>
    <n v="0"/>
    <n v="0"/>
    <n v="198"/>
    <n v="38000"/>
    <n v="82"/>
    <n v="32200"/>
    <n v="116"/>
    <n v="5800"/>
  </r>
  <r>
    <x v="2"/>
    <n v="197036"/>
    <n v="3843754"/>
    <n v="2582"/>
    <n v="1252974"/>
    <n v="2407"/>
    <n v="66062"/>
    <n v="102090"/>
    <n v="1430292"/>
    <n v="24151"/>
    <n v="309978"/>
    <n v="64065"/>
    <n v="722200"/>
    <n v="0"/>
    <n v="0"/>
    <n v="173"/>
    <n v="9198"/>
    <n v="51"/>
    <n v="3924"/>
    <n v="53049"/>
    <n v="0"/>
    <n v="0"/>
    <n v="176"/>
    <n v="38770"/>
    <n v="81"/>
    <n v="34020"/>
    <n v="95"/>
    <n v="4750"/>
  </r>
  <r>
    <x v="3"/>
    <n v="195500"/>
    <n v="3960196"/>
    <n v="2607"/>
    <n v="1288342"/>
    <n v="2429"/>
    <n v="66867"/>
    <n v="100431"/>
    <n v="1464196"/>
    <n v="24804"/>
    <n v="315505"/>
    <n v="62943"/>
    <n v="751767"/>
    <n v="0"/>
    <n v="0"/>
    <n v="199"/>
    <n v="11298"/>
    <n v="72"/>
    <n v="4444"/>
    <n v="62220"/>
    <n v="0"/>
    <n v="0"/>
    <n v="163"/>
    <n v="35530"/>
    <n v="74"/>
    <n v="31080"/>
    <n v="89"/>
    <n v="4450"/>
  </r>
  <r>
    <x v="4"/>
    <n v="198586"/>
    <n v="4038983"/>
    <n v="2706"/>
    <n v="1392040"/>
    <n v="2533"/>
    <n v="64356"/>
    <n v="101932"/>
    <n v="1451755"/>
    <n v="24909"/>
    <n v="304533"/>
    <n v="63591"/>
    <n v="749581"/>
    <n v="0"/>
    <n v="0"/>
    <n v="193"/>
    <n v="11174"/>
    <n v="102"/>
    <n v="5153"/>
    <n v="65544"/>
    <n v="0"/>
    <n v="0"/>
    <n v="158"/>
    <n v="33800"/>
    <n v="70"/>
    <n v="29400"/>
    <n v="88"/>
    <n v="4400"/>
  </r>
  <r>
    <x v="5"/>
    <n v="201859"/>
    <n v="4147865"/>
    <n v="2741"/>
    <n v="1425206"/>
    <n v="2547"/>
    <n v="67465"/>
    <n v="101912"/>
    <n v="1459592"/>
    <n v="25675"/>
    <n v="309710"/>
    <n v="66226"/>
    <n v="817498"/>
    <n v="0"/>
    <n v="0"/>
    <n v="218"/>
    <n v="12351"/>
    <n v="120"/>
    <n v="4967"/>
    <n v="56042"/>
    <n v="0"/>
    <n v="0"/>
    <n v="157"/>
    <n v="35536"/>
    <n v="75"/>
    <n v="31436"/>
    <n v="82"/>
    <n v="4100"/>
  </r>
  <r>
    <x v="6"/>
    <n v="202480"/>
    <n v="4408843"/>
    <n v="2843"/>
    <n v="1641811"/>
    <n v="2670"/>
    <n v="72687"/>
    <n v="101552"/>
    <n v="1490214"/>
    <n v="25540"/>
    <n v="313019"/>
    <n v="66644"/>
    <n v="821392"/>
    <n v="0"/>
    <n v="0"/>
    <n v="240"/>
    <n v="13158"/>
    <n v="142"/>
    <n v="5519"/>
    <n v="56562"/>
    <n v="0"/>
    <n v="0"/>
    <n v="148"/>
    <n v="32110"/>
    <n v="67"/>
    <n v="28060"/>
    <n v="81"/>
    <n v="4050"/>
  </r>
  <r>
    <x v="7"/>
    <n v="202668"/>
    <n v="4468888"/>
    <n v="2912"/>
    <n v="1568674"/>
    <n v="2756"/>
    <n v="77371"/>
    <n v="100330"/>
    <n v="1559370"/>
    <n v="26123"/>
    <n v="318666"/>
    <n v="66819"/>
    <n v="867075"/>
    <n v="0"/>
    <n v="0"/>
    <n v="261"/>
    <n v="13606"/>
    <n v="94"/>
    <n v="6128"/>
    <n v="64111"/>
    <n v="1"/>
    <n v="16"/>
    <n v="161"/>
    <n v="28971"/>
    <n v="62"/>
    <n v="24021"/>
    <n v="99"/>
    <n v="4950"/>
  </r>
  <r>
    <x v="8"/>
    <n v="198765"/>
    <n v="4197220"/>
    <n v="2810"/>
    <n v="1450589"/>
    <n v="2660"/>
    <n v="73506"/>
    <n v="98266"/>
    <n v="1494349"/>
    <n v="24888"/>
    <n v="289321"/>
    <n v="66228"/>
    <n v="809362"/>
    <n v="0"/>
    <n v="0"/>
    <n v="299"/>
    <n v="16963"/>
    <n v="133"/>
    <n v="6141"/>
    <n v="63131"/>
    <n v="0"/>
    <n v="0"/>
    <n v="130"/>
    <n v="26110"/>
    <n v="53"/>
    <n v="22260"/>
    <n v="77"/>
    <n v="3850"/>
  </r>
  <r>
    <x v="9"/>
    <n v="189666"/>
    <n v="4143081"/>
    <n v="2619"/>
    <n v="1463341"/>
    <n v="2450"/>
    <n v="69401"/>
    <n v="92884"/>
    <n v="1445087"/>
    <n v="24516"/>
    <n v="293236"/>
    <n v="63570"/>
    <n v="784789"/>
    <n v="0"/>
    <n v="0"/>
    <n v="389"/>
    <n v="25271"/>
    <n v="116"/>
    <n v="5572"/>
    <n v="61955"/>
    <n v="0"/>
    <n v="0"/>
    <n v="133"/>
    <n v="23470"/>
    <n v="47"/>
    <n v="19320"/>
    <n v="86"/>
    <n v="4150"/>
  </r>
  <r>
    <x v="10"/>
    <n v="184612"/>
    <n v="3977655"/>
    <n v="2447"/>
    <n v="1377712"/>
    <n v="2286"/>
    <n v="60583"/>
    <n v="90967"/>
    <n v="1432327"/>
    <n v="23311"/>
    <n v="269888"/>
    <n v="62832"/>
    <n v="762368"/>
    <n v="0"/>
    <n v="0"/>
    <n v="387"/>
    <n v="25992"/>
    <n v="116"/>
    <n v="4552"/>
    <n v="48786"/>
    <n v="0"/>
    <n v="0"/>
    <n v="107"/>
    <n v="21120"/>
    <n v="42"/>
    <n v="17870"/>
    <n v="65"/>
    <n v="3250"/>
  </r>
  <r>
    <x v="11"/>
    <n v="178382"/>
    <n v="3852874"/>
    <n v="2326"/>
    <n v="1302477"/>
    <n v="2174"/>
    <n v="58376"/>
    <n v="87773"/>
    <n v="1414583"/>
    <n v="22618"/>
    <n v="258729"/>
    <n v="61151"/>
    <n v="738639"/>
    <n v="0"/>
    <n v="0"/>
    <n v="452"/>
    <n v="29981"/>
    <n v="116"/>
    <n v="3946"/>
    <n v="50089"/>
    <n v="0"/>
    <n v="0"/>
    <n v="108"/>
    <n v="20229"/>
    <n v="42"/>
    <n v="16929"/>
    <n v="66"/>
    <n v="3300"/>
  </r>
  <r>
    <x v="12"/>
    <n v="161377"/>
    <n v="3775530"/>
    <n v="2223"/>
    <n v="1351954"/>
    <n v="2019"/>
    <n v="55539"/>
    <n v="79301"/>
    <n v="1322842"/>
    <n v="19805"/>
    <n v="252171"/>
    <n v="56268"/>
    <n v="723933"/>
    <n v="0"/>
    <n v="0"/>
    <n v="481"/>
    <n v="33691"/>
    <n v="99"/>
    <n v="3199"/>
    <n v="35253"/>
    <n v="1"/>
    <n v="147"/>
    <n v="96"/>
    <n v="17375"/>
    <n v="35"/>
    <n v="14325"/>
    <n v="61"/>
    <n v="3050"/>
  </r>
  <r>
    <x v="13"/>
    <n v="169439"/>
    <n v="3843230"/>
    <n v="2170"/>
    <n v="1342570"/>
    <n v="2037"/>
    <n v="56306"/>
    <n v="83299"/>
    <n v="1356545"/>
    <n v="20867"/>
    <n v="259740"/>
    <n v="58920"/>
    <n v="758255"/>
    <n v="0"/>
    <n v="0"/>
    <n v="463"/>
    <n v="32123"/>
    <n v="78"/>
    <n v="3642"/>
    <n v="37691"/>
    <n v="0"/>
    <n v="0"/>
    <n v="120"/>
    <n v="18210"/>
    <n v="33"/>
    <n v="13860"/>
    <n v="87"/>
    <n v="4350"/>
  </r>
  <r>
    <x v="14"/>
    <n v="162192"/>
    <n v="3626339"/>
    <n v="1963"/>
    <n v="1177442"/>
    <n v="1848"/>
    <n v="48084"/>
    <n v="80448"/>
    <n v="1348950"/>
    <n v="20005"/>
    <n v="251514"/>
    <n v="56137"/>
    <n v="727372"/>
    <n v="0"/>
    <n v="0"/>
    <n v="497"/>
    <n v="41541"/>
    <n v="36"/>
    <n v="3106"/>
    <n v="31437"/>
    <n v="0"/>
    <n v="0"/>
    <n v="95"/>
    <n v="15726"/>
    <n v="32"/>
    <n v="12576"/>
    <n v="63"/>
    <n v="3150"/>
  </r>
  <r>
    <x v="15"/>
    <n v="158611"/>
    <n v="3784871"/>
    <n v="2186"/>
    <n v="1393704"/>
    <n v="2084"/>
    <n v="56857"/>
    <n v="78200"/>
    <n v="1325351"/>
    <n v="19253"/>
    <n v="237213"/>
    <n v="55154"/>
    <n v="683631"/>
    <n v="0"/>
    <n v="0"/>
    <n v="561"/>
    <n v="52665"/>
    <n v="16"/>
    <n v="3241"/>
    <n v="35449"/>
    <n v="0"/>
    <n v="0"/>
    <n v="104"/>
    <n v="15255"/>
    <n v="23"/>
    <n v="11205"/>
    <n v="81"/>
    <n v="4050"/>
  </r>
  <r>
    <x v="16"/>
    <n v="153102"/>
    <n v="3651609"/>
    <n v="2169"/>
    <n v="1368086"/>
    <n v="2079"/>
    <n v="58779"/>
    <n v="74496"/>
    <n v="1237831"/>
    <n v="19091"/>
    <n v="238790"/>
    <n v="52967"/>
    <n v="653216"/>
    <n v="0"/>
    <n v="0"/>
    <n v="786"/>
    <n v="59818"/>
    <n v="57"/>
    <n v="3536"/>
    <n v="35089"/>
    <n v="0"/>
    <n v="0"/>
    <n v="97"/>
    <n v="18326"/>
    <n v="30"/>
    <n v="14976"/>
    <n v="67"/>
    <n v="3350"/>
  </r>
</pivotCacheRecords>
</file>

<file path=xl/pivotCache/pivotCacheRecords79.xml><?xml version="1.0" encoding="utf-8"?>
<pivotCacheRecords xmlns="http://schemas.openxmlformats.org/spreadsheetml/2006/main" xmlns:r="http://schemas.openxmlformats.org/officeDocument/2006/relationships" count="17">
  <r>
    <x v="0"/>
    <n v="188560"/>
    <n v="3603960"/>
    <n v="2612"/>
    <n v="1152947"/>
    <n v="2441"/>
    <n v="65331"/>
    <n v="99184"/>
    <n v="1394563"/>
    <n v="23423"/>
    <n v="302158"/>
    <n v="59857"/>
    <n v="634425"/>
    <n v="0"/>
    <n v="0"/>
    <n v="118"/>
    <n v="6444"/>
    <n v="0"/>
    <n v="3366"/>
    <n v="48092"/>
    <n v="0"/>
    <n v="0"/>
    <n v="172"/>
    <n v="37010"/>
    <n v="92"/>
    <n v="33010"/>
    <n v="80"/>
    <n v="4000"/>
  </r>
  <r>
    <x v="1"/>
    <n v="197554"/>
    <n v="3886893"/>
    <n v="2688"/>
    <n v="1275583"/>
    <n v="2542"/>
    <n v="69371"/>
    <n v="104002"/>
    <n v="1453341"/>
    <n v="23930"/>
    <n v="320305"/>
    <n v="63022"/>
    <n v="711027"/>
    <n v="0"/>
    <n v="0"/>
    <n v="163"/>
    <n v="8238"/>
    <n v="1"/>
    <n v="3748"/>
    <n v="49027"/>
    <n v="0"/>
    <n v="0"/>
    <n v="198"/>
    <n v="38000"/>
    <n v="82"/>
    <n v="32200"/>
    <n v="116"/>
    <n v="5800"/>
  </r>
  <r>
    <x v="2"/>
    <n v="197036"/>
    <n v="3843754"/>
    <n v="2582"/>
    <n v="1252974"/>
    <n v="2407"/>
    <n v="66062"/>
    <n v="102090"/>
    <n v="1430292"/>
    <n v="24151"/>
    <n v="309978"/>
    <n v="64065"/>
    <n v="722200"/>
    <n v="0"/>
    <n v="0"/>
    <n v="173"/>
    <n v="9198"/>
    <n v="51"/>
    <n v="3924"/>
    <n v="53049"/>
    <n v="0"/>
    <n v="0"/>
    <n v="176"/>
    <n v="38770"/>
    <n v="81"/>
    <n v="34020"/>
    <n v="95"/>
    <n v="4750"/>
  </r>
  <r>
    <x v="3"/>
    <n v="195500"/>
    <n v="3960196"/>
    <n v="2607"/>
    <n v="1288342"/>
    <n v="2429"/>
    <n v="66867"/>
    <n v="100431"/>
    <n v="1464196"/>
    <n v="24804"/>
    <n v="315505"/>
    <n v="62943"/>
    <n v="751767"/>
    <n v="0"/>
    <n v="0"/>
    <n v="199"/>
    <n v="11298"/>
    <n v="72"/>
    <n v="4444"/>
    <n v="62220"/>
    <n v="0"/>
    <n v="0"/>
    <n v="163"/>
    <n v="35530"/>
    <n v="74"/>
    <n v="31080"/>
    <n v="89"/>
    <n v="4450"/>
  </r>
  <r>
    <x v="4"/>
    <n v="198586"/>
    <n v="4038983"/>
    <n v="2706"/>
    <n v="1392040"/>
    <n v="2533"/>
    <n v="64356"/>
    <n v="101932"/>
    <n v="1451755"/>
    <n v="24909"/>
    <n v="304533"/>
    <n v="63591"/>
    <n v="749581"/>
    <n v="0"/>
    <n v="0"/>
    <n v="193"/>
    <n v="11174"/>
    <n v="102"/>
    <n v="5153"/>
    <n v="65544"/>
    <n v="0"/>
    <n v="0"/>
    <n v="158"/>
    <n v="33800"/>
    <n v="70"/>
    <n v="29400"/>
    <n v="88"/>
    <n v="4400"/>
  </r>
  <r>
    <x v="5"/>
    <n v="201859"/>
    <n v="4147865"/>
    <n v="2741"/>
    <n v="1425206"/>
    <n v="2547"/>
    <n v="67465"/>
    <n v="101912"/>
    <n v="1459592"/>
    <n v="25675"/>
    <n v="309710"/>
    <n v="66226"/>
    <n v="817498"/>
    <n v="0"/>
    <n v="0"/>
    <n v="218"/>
    <n v="12351"/>
    <n v="120"/>
    <n v="4967"/>
    <n v="56042"/>
    <n v="0"/>
    <n v="0"/>
    <n v="157"/>
    <n v="35536"/>
    <n v="75"/>
    <n v="31436"/>
    <n v="82"/>
    <n v="4100"/>
  </r>
  <r>
    <x v="6"/>
    <n v="202480"/>
    <n v="4408843"/>
    <n v="2843"/>
    <n v="1641811"/>
    <n v="2670"/>
    <n v="72687"/>
    <n v="101552"/>
    <n v="1490214"/>
    <n v="25540"/>
    <n v="313019"/>
    <n v="66644"/>
    <n v="821392"/>
    <n v="0"/>
    <n v="0"/>
    <n v="240"/>
    <n v="13158"/>
    <n v="142"/>
    <n v="5519"/>
    <n v="56562"/>
    <n v="0"/>
    <n v="0"/>
    <n v="148"/>
    <n v="32110"/>
    <n v="67"/>
    <n v="28060"/>
    <n v="81"/>
    <n v="4050"/>
  </r>
  <r>
    <x v="7"/>
    <n v="202668"/>
    <n v="4468888"/>
    <n v="2912"/>
    <n v="1568674"/>
    <n v="2756"/>
    <n v="77371"/>
    <n v="100330"/>
    <n v="1559370"/>
    <n v="26123"/>
    <n v="318666"/>
    <n v="66819"/>
    <n v="867075"/>
    <n v="0"/>
    <n v="0"/>
    <n v="261"/>
    <n v="13606"/>
    <n v="94"/>
    <n v="6128"/>
    <n v="64111"/>
    <n v="1"/>
    <n v="16"/>
    <n v="161"/>
    <n v="28971"/>
    <n v="62"/>
    <n v="24021"/>
    <n v="99"/>
    <n v="4950"/>
  </r>
  <r>
    <x v="8"/>
    <n v="198765"/>
    <n v="4197220"/>
    <n v="2810"/>
    <n v="1450589"/>
    <n v="2660"/>
    <n v="73506"/>
    <n v="98266"/>
    <n v="1494349"/>
    <n v="24888"/>
    <n v="289321"/>
    <n v="66228"/>
    <n v="809362"/>
    <n v="0"/>
    <n v="0"/>
    <n v="299"/>
    <n v="16963"/>
    <n v="133"/>
    <n v="6141"/>
    <n v="63131"/>
    <n v="0"/>
    <n v="0"/>
    <n v="130"/>
    <n v="26110"/>
    <n v="53"/>
    <n v="22260"/>
    <n v="77"/>
    <n v="3850"/>
  </r>
  <r>
    <x v="9"/>
    <n v="189666"/>
    <n v="4143081"/>
    <n v="2619"/>
    <n v="1463341"/>
    <n v="2450"/>
    <n v="69401"/>
    <n v="92884"/>
    <n v="1445087"/>
    <n v="24516"/>
    <n v="293236"/>
    <n v="63570"/>
    <n v="784789"/>
    <n v="0"/>
    <n v="0"/>
    <n v="389"/>
    <n v="25271"/>
    <n v="116"/>
    <n v="5572"/>
    <n v="61955"/>
    <n v="0"/>
    <n v="0"/>
    <n v="133"/>
    <n v="23470"/>
    <n v="47"/>
    <n v="19320"/>
    <n v="86"/>
    <n v="4150"/>
  </r>
  <r>
    <x v="10"/>
    <n v="184612"/>
    <n v="3977655"/>
    <n v="2447"/>
    <n v="1377712"/>
    <n v="2286"/>
    <n v="60583"/>
    <n v="90967"/>
    <n v="1432327"/>
    <n v="23311"/>
    <n v="269888"/>
    <n v="62832"/>
    <n v="762368"/>
    <n v="0"/>
    <n v="0"/>
    <n v="387"/>
    <n v="25992"/>
    <n v="116"/>
    <n v="4552"/>
    <n v="48786"/>
    <n v="0"/>
    <n v="0"/>
    <n v="107"/>
    <n v="21120"/>
    <n v="42"/>
    <n v="17870"/>
    <n v="65"/>
    <n v="3250"/>
  </r>
  <r>
    <x v="11"/>
    <n v="178382"/>
    <n v="3852874"/>
    <n v="2326"/>
    <n v="1302477"/>
    <n v="2174"/>
    <n v="58376"/>
    <n v="87773"/>
    <n v="1414583"/>
    <n v="22618"/>
    <n v="258729"/>
    <n v="61151"/>
    <n v="738639"/>
    <n v="0"/>
    <n v="0"/>
    <n v="452"/>
    <n v="29981"/>
    <n v="116"/>
    <n v="3946"/>
    <n v="50089"/>
    <n v="0"/>
    <n v="0"/>
    <n v="108"/>
    <n v="20229"/>
    <n v="42"/>
    <n v="16929"/>
    <n v="66"/>
    <n v="3300"/>
  </r>
  <r>
    <x v="12"/>
    <n v="161377"/>
    <n v="3775530"/>
    <n v="2223"/>
    <n v="1351954"/>
    <n v="2019"/>
    <n v="55539"/>
    <n v="79301"/>
    <n v="1322842"/>
    <n v="19805"/>
    <n v="252171"/>
    <n v="56268"/>
    <n v="723933"/>
    <n v="0"/>
    <n v="0"/>
    <n v="481"/>
    <n v="33691"/>
    <n v="99"/>
    <n v="3199"/>
    <n v="35253"/>
    <n v="1"/>
    <n v="147"/>
    <n v="96"/>
    <n v="17375"/>
    <n v="35"/>
    <n v="14325"/>
    <n v="61"/>
    <n v="3050"/>
  </r>
  <r>
    <x v="13"/>
    <n v="169439"/>
    <n v="3843230"/>
    <n v="2170"/>
    <n v="1342570"/>
    <n v="2037"/>
    <n v="56306"/>
    <n v="83299"/>
    <n v="1356545"/>
    <n v="20867"/>
    <n v="259740"/>
    <n v="58920"/>
    <n v="758255"/>
    <n v="0"/>
    <n v="0"/>
    <n v="463"/>
    <n v="32123"/>
    <n v="78"/>
    <n v="3642"/>
    <n v="37691"/>
    <n v="0"/>
    <n v="0"/>
    <n v="120"/>
    <n v="18210"/>
    <n v="33"/>
    <n v="13860"/>
    <n v="87"/>
    <n v="4350"/>
  </r>
  <r>
    <x v="14"/>
    <n v="162192"/>
    <n v="3626339"/>
    <n v="1963"/>
    <n v="1177442"/>
    <n v="1848"/>
    <n v="48084"/>
    <n v="80448"/>
    <n v="1348950"/>
    <n v="20005"/>
    <n v="251514"/>
    <n v="56137"/>
    <n v="727372"/>
    <n v="0"/>
    <n v="0"/>
    <n v="497"/>
    <n v="41541"/>
    <n v="36"/>
    <n v="3106"/>
    <n v="31437"/>
    <n v="0"/>
    <n v="0"/>
    <n v="95"/>
    <n v="15726"/>
    <n v="32"/>
    <n v="12576"/>
    <n v="63"/>
    <n v="3150"/>
  </r>
  <r>
    <x v="15"/>
    <n v="158611"/>
    <n v="3784871"/>
    <n v="2186"/>
    <n v="1393704"/>
    <n v="2084"/>
    <n v="56857"/>
    <n v="78200"/>
    <n v="1325351"/>
    <n v="19253"/>
    <n v="237213"/>
    <n v="55154"/>
    <n v="683631"/>
    <n v="0"/>
    <n v="0"/>
    <n v="561"/>
    <n v="52665"/>
    <n v="16"/>
    <n v="3241"/>
    <n v="35449"/>
    <n v="0"/>
    <n v="0"/>
    <n v="104"/>
    <n v="15255"/>
    <n v="23"/>
    <n v="11205"/>
    <n v="81"/>
    <n v="4050"/>
  </r>
  <r>
    <x v="16"/>
    <n v="153102"/>
    <n v="3651609"/>
    <n v="2169"/>
    <n v="1368086"/>
    <n v="2079"/>
    <n v="58779"/>
    <n v="74496"/>
    <n v="1237831"/>
    <n v="19091"/>
    <n v="238790"/>
    <n v="52967"/>
    <n v="653216"/>
    <n v="0"/>
    <n v="0"/>
    <n v="786"/>
    <n v="59818"/>
    <n v="57"/>
    <n v="3536"/>
    <n v="35089"/>
    <n v="0"/>
    <n v="0"/>
    <n v="97"/>
    <n v="18326"/>
    <n v="30"/>
    <n v="14976"/>
    <n v="67"/>
    <n v="3350"/>
  </r>
</pivotCacheRecords>
</file>

<file path=xl/pivotCache/pivotCacheRecords8.xml><?xml version="1.0" encoding="utf-8"?>
<pivotCacheRecords xmlns="http://schemas.openxmlformats.org/spreadsheetml/2006/main" xmlns:r="http://schemas.openxmlformats.org/officeDocument/2006/relationships" count="60">
  <r>
    <x v="0"/>
    <x v="0"/>
    <n v="772"/>
    <s v="-"/>
    <s v="-"/>
    <s v="-"/>
    <s v="-"/>
    <s v="-"/>
    <s v="-"/>
    <s v="-"/>
    <s v="-"/>
    <s v="-"/>
    <n v="1961"/>
    <s v="-"/>
    <s v="-"/>
    <s v="-"/>
    <s v="-"/>
    <s v="-"/>
  </r>
  <r>
    <x v="1"/>
    <x v="0"/>
    <n v="738"/>
    <s v="-"/>
    <s v="-"/>
    <s v="-"/>
    <s v="-"/>
    <s v="-"/>
    <s v="-"/>
    <s v="-"/>
    <s v="-"/>
    <s v="-"/>
    <n v="1601"/>
    <s v="-"/>
    <s v="-"/>
    <s v="-"/>
    <s v="-"/>
    <s v="-"/>
  </r>
  <r>
    <x v="2"/>
    <x v="0"/>
    <n v="609"/>
    <s v="-"/>
    <s v="-"/>
    <s v="-"/>
    <s v="-"/>
    <s v="-"/>
    <s v="-"/>
    <s v="-"/>
    <s v="-"/>
    <s v="-"/>
    <n v="1274"/>
    <s v="-"/>
    <s v="-"/>
    <s v="-"/>
    <s v="-"/>
    <s v="-"/>
  </r>
  <r>
    <x v="3"/>
    <x v="0"/>
    <n v="555"/>
    <s v="-"/>
    <s v="-"/>
    <s v="-"/>
    <s v="-"/>
    <s v="-"/>
    <s v="-"/>
    <s v="-"/>
    <s v="-"/>
    <s v="-"/>
    <n v="1109"/>
    <s v="-"/>
    <s v="-"/>
    <s v="-"/>
    <s v="-"/>
    <s v="-"/>
  </r>
  <r>
    <x v="4"/>
    <x v="0"/>
    <n v="541"/>
    <s v="-"/>
    <s v="-"/>
    <s v="-"/>
    <s v="-"/>
    <s v="-"/>
    <s v="-"/>
    <s v="-"/>
    <s v="-"/>
    <s v="-"/>
    <n v="1030"/>
    <s v="-"/>
    <s v="-"/>
    <s v="-"/>
    <s v="-"/>
    <s v="-"/>
  </r>
  <r>
    <x v="5"/>
    <x v="0"/>
    <n v="349"/>
    <n v="102"/>
    <n v="247"/>
    <n v="65"/>
    <n v="182"/>
    <n v="48"/>
    <n v="134"/>
    <n v="1611"/>
    <n v="763"/>
    <n v="848"/>
    <n v="603"/>
    <n v="267"/>
    <n v="336"/>
    <n v="374"/>
    <n v="216"/>
    <n v="158"/>
  </r>
  <r>
    <x v="5"/>
    <x v="1"/>
    <s v="-"/>
    <s v="-"/>
    <n v="37"/>
    <n v="11"/>
    <n v="26"/>
    <n v="6"/>
    <n v="20"/>
    <n v="235"/>
    <n v="111"/>
    <n v="124"/>
    <n v="84"/>
    <n v="38"/>
    <n v="46"/>
    <n v="56"/>
    <n v="33"/>
    <n v="23"/>
  </r>
  <r>
    <x v="5"/>
    <x v="2"/>
    <s v="-"/>
    <s v="-"/>
    <n v="25"/>
    <n v="8"/>
    <n v="17"/>
    <n v="1"/>
    <n v="16"/>
    <n v="184"/>
    <n v="82"/>
    <n v="102"/>
    <n v="54"/>
    <n v="25"/>
    <n v="29"/>
    <n v="32"/>
    <n v="21"/>
    <n v="11"/>
  </r>
  <r>
    <x v="5"/>
    <x v="3"/>
    <s v="-"/>
    <s v="-"/>
    <n v="1"/>
    <n v="1"/>
    <n v="0"/>
    <n v="0"/>
    <n v="0"/>
    <n v="2"/>
    <n v="1"/>
    <n v="1"/>
    <n v="2"/>
    <n v="1"/>
    <n v="1"/>
    <n v="1"/>
    <n v="1"/>
    <n v="0"/>
  </r>
  <r>
    <x v="5"/>
    <x v="4"/>
    <s v="-"/>
    <s v="-"/>
    <n v="8"/>
    <n v="1"/>
    <n v="7"/>
    <n v="2"/>
    <n v="5"/>
    <n v="69"/>
    <n v="30"/>
    <n v="39"/>
    <n v="16"/>
    <n v="7"/>
    <n v="9"/>
    <n v="10"/>
    <n v="6"/>
    <n v="4"/>
  </r>
  <r>
    <x v="5"/>
    <x v="5"/>
    <s v="-"/>
    <s v="-"/>
    <n v="14"/>
    <n v="2"/>
    <n v="12"/>
    <n v="1"/>
    <n v="11"/>
    <n v="124"/>
    <n v="62"/>
    <n v="62"/>
    <n v="39"/>
    <n v="14"/>
    <n v="25"/>
    <n v="19"/>
    <n v="11"/>
    <n v="8"/>
  </r>
  <r>
    <x v="5"/>
    <x v="6"/>
    <s v="-"/>
    <s v="-"/>
    <n v="10"/>
    <n v="1"/>
    <n v="9"/>
    <n v="0"/>
    <n v="9"/>
    <n v="84"/>
    <n v="36"/>
    <n v="48"/>
    <n v="27"/>
    <n v="9"/>
    <n v="18"/>
    <n v="13"/>
    <n v="7"/>
    <n v="6"/>
  </r>
  <r>
    <x v="5"/>
    <x v="7"/>
    <s v="-"/>
    <s v="-"/>
    <n v="9"/>
    <n v="2"/>
    <n v="7"/>
    <n v="1"/>
    <n v="6"/>
    <n v="70"/>
    <n v="34"/>
    <n v="36"/>
    <n v="18"/>
    <n v="10"/>
    <n v="8"/>
    <n v="14"/>
    <n v="9"/>
    <n v="5"/>
  </r>
  <r>
    <x v="5"/>
    <x v="8"/>
    <s v="-"/>
    <s v="-"/>
    <n v="21"/>
    <n v="5"/>
    <n v="16"/>
    <n v="6"/>
    <n v="10"/>
    <n v="97"/>
    <n v="45"/>
    <n v="52"/>
    <n v="43"/>
    <n v="19"/>
    <n v="24"/>
    <n v="29"/>
    <n v="15"/>
    <n v="14"/>
  </r>
  <r>
    <x v="5"/>
    <x v="9"/>
    <s v="-"/>
    <s v="-"/>
    <n v="78"/>
    <n v="26"/>
    <n v="52"/>
    <n v="24"/>
    <n v="28"/>
    <n v="441"/>
    <n v="206"/>
    <n v="235"/>
    <n v="208"/>
    <n v="90"/>
    <n v="118"/>
    <n v="143"/>
    <n v="77"/>
    <n v="66"/>
  </r>
  <r>
    <x v="5"/>
    <x v="10"/>
    <s v="-"/>
    <s v="-"/>
    <n v="44"/>
    <n v="8"/>
    <n v="36"/>
    <n v="7"/>
    <n v="29"/>
    <n v="305"/>
    <n v="156"/>
    <n v="149"/>
    <n v="112"/>
    <n v="54"/>
    <n v="58"/>
    <n v="57"/>
    <n v="36"/>
    <n v="21"/>
  </r>
  <r>
    <x v="6"/>
    <x v="0"/>
    <n v="341"/>
    <n v="128"/>
    <n v="213"/>
    <s v="-"/>
    <s v="-"/>
    <s v="-"/>
    <s v="-"/>
    <n v="1408"/>
    <n v="679"/>
    <n v="729"/>
    <n v="515"/>
    <n v="234"/>
    <n v="281"/>
    <n v="409"/>
    <n v="220"/>
    <n v="189"/>
  </r>
  <r>
    <x v="6"/>
    <x v="1"/>
    <n v="52"/>
    <n v="22"/>
    <n v="30"/>
    <s v="-"/>
    <s v="-"/>
    <s v="-"/>
    <s v="-"/>
    <n v="204"/>
    <n v="101"/>
    <n v="103"/>
    <s v="-"/>
    <s v="-"/>
    <s v="-"/>
    <s v="-"/>
    <s v="-"/>
    <s v="-"/>
  </r>
  <r>
    <x v="6"/>
    <x v="2"/>
    <n v="41"/>
    <n v="22"/>
    <n v="19"/>
    <s v="-"/>
    <s v="-"/>
    <s v="-"/>
    <s v="-"/>
    <n v="148"/>
    <n v="72"/>
    <n v="76"/>
    <s v="-"/>
    <s v="-"/>
    <s v="-"/>
    <s v="-"/>
    <s v="-"/>
    <s v="-"/>
  </r>
  <r>
    <x v="6"/>
    <x v="3"/>
    <n v="0"/>
    <n v="0"/>
    <n v="0"/>
    <s v="-"/>
    <s v="-"/>
    <s v="-"/>
    <s v="-"/>
    <n v="0"/>
    <n v="0"/>
    <n v="0"/>
    <s v="-"/>
    <s v="-"/>
    <s v="-"/>
    <s v="-"/>
    <s v="-"/>
    <s v="-"/>
  </r>
  <r>
    <x v="6"/>
    <x v="4"/>
    <n v="20"/>
    <n v="13"/>
    <n v="7"/>
    <s v="-"/>
    <s v="-"/>
    <s v="-"/>
    <s v="-"/>
    <n v="69"/>
    <n v="32"/>
    <n v="37"/>
    <s v="-"/>
    <s v="-"/>
    <s v="-"/>
    <s v="-"/>
    <s v="-"/>
    <s v="-"/>
  </r>
  <r>
    <x v="6"/>
    <x v="5"/>
    <n v="28"/>
    <n v="9"/>
    <n v="19"/>
    <s v="-"/>
    <s v="-"/>
    <s v="-"/>
    <s v="-"/>
    <n v="121"/>
    <n v="55"/>
    <n v="66"/>
    <s v="-"/>
    <s v="-"/>
    <s v="-"/>
    <s v="-"/>
    <s v="-"/>
    <s v="-"/>
  </r>
  <r>
    <x v="6"/>
    <x v="6"/>
    <n v="15"/>
    <n v="5"/>
    <n v="10"/>
    <s v="-"/>
    <s v="-"/>
    <s v="-"/>
    <s v="-"/>
    <n v="76"/>
    <n v="29"/>
    <n v="47"/>
    <s v="-"/>
    <s v="-"/>
    <s v="-"/>
    <s v="-"/>
    <s v="-"/>
    <s v="-"/>
  </r>
  <r>
    <x v="6"/>
    <x v="7"/>
    <n v="24"/>
    <n v="13"/>
    <n v="11"/>
    <s v="-"/>
    <s v="-"/>
    <s v="-"/>
    <s v="-"/>
    <n v="92"/>
    <n v="50"/>
    <n v="42"/>
    <s v="-"/>
    <s v="-"/>
    <s v="-"/>
    <s v="-"/>
    <s v="-"/>
    <s v="-"/>
  </r>
  <r>
    <x v="6"/>
    <x v="8"/>
    <n v="22"/>
    <n v="5"/>
    <n v="17"/>
    <s v="-"/>
    <s v="-"/>
    <s v="-"/>
    <s v="-"/>
    <n v="84"/>
    <n v="39"/>
    <n v="45"/>
    <s v="-"/>
    <s v="-"/>
    <s v="-"/>
    <s v="-"/>
    <s v="-"/>
    <s v="-"/>
  </r>
  <r>
    <x v="6"/>
    <x v="9"/>
    <n v="80"/>
    <n v="14"/>
    <n v="66"/>
    <s v="-"/>
    <s v="-"/>
    <s v="-"/>
    <s v="-"/>
    <n v="355"/>
    <n v="166"/>
    <n v="189"/>
    <s v="-"/>
    <s v="-"/>
    <s v="-"/>
    <s v="-"/>
    <s v="-"/>
    <s v="-"/>
  </r>
  <r>
    <x v="6"/>
    <x v="10"/>
    <n v="59"/>
    <n v="25"/>
    <n v="34"/>
    <s v="-"/>
    <s v="-"/>
    <s v="-"/>
    <s v="-"/>
    <n v="259"/>
    <n v="135"/>
    <n v="124"/>
    <s v="-"/>
    <s v="-"/>
    <s v="-"/>
    <s v="-"/>
    <s v="-"/>
    <s v="-"/>
  </r>
  <r>
    <x v="7"/>
    <x v="0"/>
    <n v="315"/>
    <n v="131"/>
    <n v="184"/>
    <n v="73"/>
    <n v="111"/>
    <n v="31"/>
    <n v="80"/>
    <s v="-"/>
    <s v="-"/>
    <s v="-"/>
    <n v="392"/>
    <n v="200"/>
    <n v="192"/>
    <n v="339"/>
    <n v="198"/>
    <n v="141"/>
  </r>
  <r>
    <x v="7"/>
    <x v="1"/>
    <n v="50"/>
    <n v="25"/>
    <n v="25"/>
    <n v="13"/>
    <n v="12"/>
    <n v="4"/>
    <n v="8"/>
    <s v="-"/>
    <s v="-"/>
    <s v="-"/>
    <s v="-"/>
    <s v="-"/>
    <s v="-"/>
    <s v="-"/>
    <s v="-"/>
    <s v="-"/>
  </r>
  <r>
    <x v="7"/>
    <x v="2"/>
    <n v="36"/>
    <n v="19"/>
    <n v="17"/>
    <n v="1"/>
    <n v="16"/>
    <n v="2"/>
    <n v="14"/>
    <s v="-"/>
    <s v="-"/>
    <s v="-"/>
    <s v="-"/>
    <s v="-"/>
    <s v="-"/>
    <s v="-"/>
    <s v="-"/>
    <s v="-"/>
  </r>
  <r>
    <x v="7"/>
    <x v="3"/>
    <n v="0"/>
    <n v="0"/>
    <n v="0"/>
    <n v="0"/>
    <n v="0"/>
    <n v="0"/>
    <n v="0"/>
    <s v="-"/>
    <s v="-"/>
    <s v="-"/>
    <s v="-"/>
    <s v="-"/>
    <s v="-"/>
    <s v="-"/>
    <s v="-"/>
    <s v="-"/>
  </r>
  <r>
    <x v="7"/>
    <x v="4"/>
    <n v="19"/>
    <n v="12"/>
    <n v="7"/>
    <n v="0"/>
    <n v="7"/>
    <n v="0"/>
    <n v="7"/>
    <s v="-"/>
    <s v="-"/>
    <s v="-"/>
    <s v="-"/>
    <s v="-"/>
    <s v="-"/>
    <s v="-"/>
    <s v="-"/>
    <s v="-"/>
  </r>
  <r>
    <x v="7"/>
    <x v="5"/>
    <n v="24"/>
    <n v="9"/>
    <n v="15"/>
    <n v="4"/>
    <n v="11"/>
    <n v="1"/>
    <n v="10"/>
    <s v="-"/>
    <s v="-"/>
    <s v="-"/>
    <s v="-"/>
    <s v="-"/>
    <s v="-"/>
    <s v="-"/>
    <s v="-"/>
    <s v="-"/>
  </r>
  <r>
    <x v="7"/>
    <x v="6"/>
    <n v="14"/>
    <n v="6"/>
    <n v="8"/>
    <n v="4"/>
    <n v="4"/>
    <n v="2"/>
    <n v="2"/>
    <s v="-"/>
    <s v="-"/>
    <s v="-"/>
    <s v="-"/>
    <s v="-"/>
    <s v="-"/>
    <s v="-"/>
    <s v="-"/>
    <s v="-"/>
  </r>
  <r>
    <x v="7"/>
    <x v="7"/>
    <n v="21"/>
    <n v="12"/>
    <n v="9"/>
    <n v="7"/>
    <n v="2"/>
    <n v="1"/>
    <n v="1"/>
    <s v="-"/>
    <s v="-"/>
    <s v="-"/>
    <s v="-"/>
    <s v="-"/>
    <s v="-"/>
    <s v="-"/>
    <s v="-"/>
    <s v="-"/>
  </r>
  <r>
    <x v="7"/>
    <x v="8"/>
    <n v="21"/>
    <n v="6"/>
    <n v="15"/>
    <n v="6"/>
    <n v="9"/>
    <n v="2"/>
    <n v="7"/>
    <s v="-"/>
    <s v="-"/>
    <s v="-"/>
    <s v="-"/>
    <s v="-"/>
    <s v="-"/>
    <s v="-"/>
    <s v="-"/>
    <s v="-"/>
  </r>
  <r>
    <x v="7"/>
    <x v="9"/>
    <n v="80"/>
    <n v="22"/>
    <n v="58"/>
    <n v="27"/>
    <n v="31"/>
    <n v="17"/>
    <n v="14"/>
    <s v="-"/>
    <s v="-"/>
    <s v="-"/>
    <s v="-"/>
    <s v="-"/>
    <s v="-"/>
    <s v="-"/>
    <s v="-"/>
    <s v="-"/>
  </r>
  <r>
    <x v="7"/>
    <x v="10"/>
    <n v="50"/>
    <n v="20"/>
    <n v="30"/>
    <n v="11"/>
    <n v="19"/>
    <n v="2"/>
    <n v="17"/>
    <s v="-"/>
    <s v="-"/>
    <s v="-"/>
    <s v="-"/>
    <s v="-"/>
    <s v="-"/>
    <s v="-"/>
    <s v="-"/>
    <s v="-"/>
  </r>
  <r>
    <x v="8"/>
    <x v="0"/>
    <n v="287"/>
    <n v="119"/>
    <n v="168"/>
    <s v="-"/>
    <s v="-"/>
    <s v="-"/>
    <s v="-"/>
    <s v="-"/>
    <s v="-"/>
    <s v="-"/>
    <n v="366"/>
    <n v="192"/>
    <n v="174"/>
    <s v="-"/>
    <s v="-"/>
    <s v="-"/>
  </r>
  <r>
    <x v="8"/>
    <x v="1"/>
    <n v="48"/>
    <n v="22"/>
    <n v="26"/>
    <s v="-"/>
    <s v="-"/>
    <s v="-"/>
    <s v="-"/>
    <s v="-"/>
    <s v="-"/>
    <s v="-"/>
    <n v="56"/>
    <n v="30"/>
    <n v="26"/>
    <s v="-"/>
    <s v="-"/>
    <s v="-"/>
  </r>
  <r>
    <x v="8"/>
    <x v="2"/>
    <n v="32"/>
    <n v="19"/>
    <n v="13"/>
    <s v="-"/>
    <s v="-"/>
    <s v="-"/>
    <s v="-"/>
    <s v="-"/>
    <s v="-"/>
    <s v="-"/>
    <n v="18"/>
    <n v="11"/>
    <n v="7"/>
    <s v="-"/>
    <s v="-"/>
    <s v="-"/>
  </r>
  <r>
    <x v="8"/>
    <x v="3"/>
    <n v="0"/>
    <n v="0"/>
    <n v="0"/>
    <s v="-"/>
    <s v="-"/>
    <s v="-"/>
    <s v="-"/>
    <s v="-"/>
    <s v="-"/>
    <s v="-"/>
    <n v="0"/>
    <n v="0"/>
    <n v="0"/>
    <s v="-"/>
    <s v="-"/>
    <s v="-"/>
  </r>
  <r>
    <x v="8"/>
    <x v="4"/>
    <n v="17"/>
    <n v="15"/>
    <n v="2"/>
    <s v="-"/>
    <s v="-"/>
    <s v="-"/>
    <s v="-"/>
    <s v="-"/>
    <s v="-"/>
    <s v="-"/>
    <s v="x"/>
    <s v="x"/>
    <s v="x"/>
    <s v="-"/>
    <s v="-"/>
    <s v="-"/>
  </r>
  <r>
    <x v="8"/>
    <x v="5"/>
    <n v="27"/>
    <n v="11"/>
    <n v="16"/>
    <s v="-"/>
    <s v="-"/>
    <s v="-"/>
    <s v="-"/>
    <s v="-"/>
    <s v="-"/>
    <s v="-"/>
    <n v="27"/>
    <n v="16"/>
    <n v="11"/>
    <s v="-"/>
    <s v="-"/>
    <s v="-"/>
  </r>
  <r>
    <x v="8"/>
    <x v="6"/>
    <n v="12"/>
    <n v="4"/>
    <n v="8"/>
    <s v="-"/>
    <s v="-"/>
    <s v="-"/>
    <s v="-"/>
    <s v="-"/>
    <s v="-"/>
    <s v="-"/>
    <s v="x"/>
    <s v="x"/>
    <s v="x"/>
    <s v="-"/>
    <s v="-"/>
    <s v="-"/>
  </r>
  <r>
    <x v="8"/>
    <x v="7"/>
    <n v="16"/>
    <n v="7"/>
    <n v="9"/>
    <s v="-"/>
    <s v="-"/>
    <s v="-"/>
    <s v="-"/>
    <s v="-"/>
    <s v="-"/>
    <s v="-"/>
    <n v="16"/>
    <n v="9"/>
    <n v="7"/>
    <s v="-"/>
    <s v="-"/>
    <s v="-"/>
  </r>
  <r>
    <x v="8"/>
    <x v="8"/>
    <n v="18"/>
    <n v="7"/>
    <n v="11"/>
    <s v="-"/>
    <s v="-"/>
    <s v="-"/>
    <s v="-"/>
    <s v="-"/>
    <s v="-"/>
    <s v="-"/>
    <n v="30"/>
    <n v="15"/>
    <n v="15"/>
    <s v="-"/>
    <s v="-"/>
    <s v="-"/>
  </r>
  <r>
    <x v="8"/>
    <x v="9"/>
    <n v="78"/>
    <n v="21"/>
    <n v="57"/>
    <s v="-"/>
    <s v="-"/>
    <s v="-"/>
    <s v="-"/>
    <s v="-"/>
    <s v="-"/>
    <s v="-"/>
    <n v="142"/>
    <n v="70"/>
    <n v="72"/>
    <s v="-"/>
    <s v="-"/>
    <s v="-"/>
  </r>
  <r>
    <x v="8"/>
    <x v="10"/>
    <n v="39"/>
    <n v="13"/>
    <n v="26"/>
    <s v="-"/>
    <s v="-"/>
    <s v="-"/>
    <s v="-"/>
    <s v="-"/>
    <s v="-"/>
    <s v="-"/>
    <n v="58"/>
    <n v="32"/>
    <n v="26"/>
    <s v="-"/>
    <s v="-"/>
    <s v="-"/>
  </r>
  <r>
    <x v="9"/>
    <x v="0"/>
    <n v="266"/>
    <n v="133"/>
    <n v="133"/>
    <s v="-"/>
    <s v="-"/>
    <s v="-"/>
    <s v="-"/>
    <s v="-"/>
    <s v="-"/>
    <s v="-"/>
    <n v="350"/>
    <n v="193"/>
    <n v="157"/>
    <s v="-"/>
    <s v="-"/>
    <s v="-"/>
  </r>
  <r>
    <x v="9"/>
    <x v="1"/>
    <n v="41"/>
    <n v="27"/>
    <n v="14"/>
    <s v="-"/>
    <s v="-"/>
    <s v="-"/>
    <s v="-"/>
    <s v="-"/>
    <s v="-"/>
    <s v="-"/>
    <n v="35"/>
    <n v="20"/>
    <n v="15"/>
    <s v="-"/>
    <s v="-"/>
    <s v="-"/>
  </r>
  <r>
    <x v="9"/>
    <x v="2"/>
    <n v="30"/>
    <n v="22"/>
    <n v="8"/>
    <s v="-"/>
    <s v="-"/>
    <s v="-"/>
    <s v="-"/>
    <s v="-"/>
    <s v="-"/>
    <s v="-"/>
    <n v="25"/>
    <n v="13"/>
    <n v="12"/>
    <s v="-"/>
    <s v="-"/>
    <s v="-"/>
  </r>
  <r>
    <x v="9"/>
    <x v="3"/>
    <n v="1"/>
    <n v="1"/>
    <s v="-"/>
    <s v="-"/>
    <s v="-"/>
    <s v="-"/>
    <s v="-"/>
    <s v="-"/>
    <s v="-"/>
    <s v="-"/>
    <s v="-"/>
    <s v="-"/>
    <s v="-"/>
    <s v="-"/>
    <s v="-"/>
    <s v="-"/>
  </r>
  <r>
    <x v="9"/>
    <x v="4"/>
    <n v="16"/>
    <n v="14"/>
    <n v="2"/>
    <s v="-"/>
    <s v="-"/>
    <s v="-"/>
    <s v="-"/>
    <s v="-"/>
    <s v="-"/>
    <s v="-"/>
    <s v="x"/>
    <s v="x"/>
    <s v="x"/>
    <s v="-"/>
    <s v="-"/>
    <s v="-"/>
  </r>
  <r>
    <x v="9"/>
    <x v="5"/>
    <n v="33"/>
    <n v="18"/>
    <n v="15"/>
    <s v="-"/>
    <s v="-"/>
    <s v="-"/>
    <s v="-"/>
    <s v="-"/>
    <s v="-"/>
    <s v="-"/>
    <n v="33"/>
    <n v="19"/>
    <n v="14"/>
    <s v="-"/>
    <s v="-"/>
    <s v="-"/>
  </r>
  <r>
    <x v="9"/>
    <x v="6"/>
    <n v="13"/>
    <n v="5"/>
    <n v="8"/>
    <s v="-"/>
    <s v="-"/>
    <s v="-"/>
    <s v="-"/>
    <s v="-"/>
    <s v="-"/>
    <s v="-"/>
    <n v="26"/>
    <n v="12"/>
    <n v="14"/>
    <s v="-"/>
    <s v="-"/>
    <s v="-"/>
  </r>
  <r>
    <x v="9"/>
    <x v="7"/>
    <n v="10"/>
    <n v="4"/>
    <n v="6"/>
    <s v="-"/>
    <s v="-"/>
    <s v="-"/>
    <s v="-"/>
    <s v="-"/>
    <s v="-"/>
    <s v="-"/>
    <s v="x"/>
    <s v="x"/>
    <s v="x"/>
    <s v="-"/>
    <s v="-"/>
    <s v="-"/>
  </r>
  <r>
    <x v="9"/>
    <x v="8"/>
    <n v="15"/>
    <n v="6"/>
    <n v="9"/>
    <s v="-"/>
    <s v="-"/>
    <s v="-"/>
    <s v="-"/>
    <s v="-"/>
    <s v="-"/>
    <s v="-"/>
    <n v="24"/>
    <n v="14"/>
    <n v="10"/>
    <s v="-"/>
    <s v="-"/>
    <s v="-"/>
  </r>
  <r>
    <x v="9"/>
    <x v="9"/>
    <n v="74"/>
    <n v="17"/>
    <n v="57"/>
    <s v="-"/>
    <s v="-"/>
    <s v="-"/>
    <s v="-"/>
    <s v="-"/>
    <s v="-"/>
    <s v="-"/>
    <n v="146"/>
    <n v="76"/>
    <n v="70"/>
    <s v="-"/>
    <s v="-"/>
    <s v="-"/>
  </r>
  <r>
    <x v="9"/>
    <x v="10"/>
    <n v="33"/>
    <n v="19"/>
    <n v="14"/>
    <s v="-"/>
    <s v="-"/>
    <s v="-"/>
    <s v="-"/>
    <s v="-"/>
    <s v="-"/>
    <s v="-"/>
    <n v="41"/>
    <n v="26"/>
    <n v="15"/>
    <s v="-"/>
    <s v="-"/>
    <s v="-"/>
  </r>
</pivotCacheRecords>
</file>

<file path=xl/pivotCache/pivotCacheRecords80.xml><?xml version="1.0" encoding="utf-8"?>
<pivotCacheRecords xmlns="http://schemas.openxmlformats.org/spreadsheetml/2006/main" xmlns:r="http://schemas.openxmlformats.org/officeDocument/2006/relationships" count="17">
  <r>
    <x v="0"/>
    <n v="14796"/>
    <n v="1571089"/>
    <n v="1419731"/>
    <n v="90.37"/>
  </r>
  <r>
    <x v="1"/>
    <n v="14775"/>
    <n v="1682765"/>
    <n v="1505926"/>
    <n v="89.49"/>
  </r>
  <r>
    <x v="2"/>
    <n v="14499"/>
    <n v="1559699"/>
    <n v="1413618"/>
    <n v="90.63"/>
  </r>
  <r>
    <x v="3"/>
    <n v="14479"/>
    <n v="1537186"/>
    <n v="1417554"/>
    <n v="92.22"/>
  </r>
  <r>
    <x v="4"/>
    <n v="14498"/>
    <n v="1580556"/>
    <n v="1463071"/>
    <n v="92.57"/>
  </r>
  <r>
    <x v="5"/>
    <n v="14102"/>
    <n v="1586118"/>
    <n v="1473010"/>
    <n v="92.87"/>
  </r>
  <r>
    <x v="6"/>
    <n v="13595"/>
    <n v="1564924"/>
    <n v="1460639"/>
    <n v="93.34"/>
  </r>
  <r>
    <x v="7"/>
    <n v="12933"/>
    <n v="1515388"/>
    <n v="1402993"/>
    <n v="92.58"/>
  </r>
  <r>
    <x v="8"/>
    <n v="11911"/>
    <n v="1470110"/>
    <n v="1355941"/>
    <n v="92.23"/>
  </r>
  <r>
    <x v="9"/>
    <n v="11298"/>
    <n v="1127905"/>
    <n v="1042660"/>
    <n v="92.44"/>
  </r>
  <r>
    <x v="10"/>
    <n v="10829"/>
    <n v="1032435"/>
    <n v="957580"/>
    <n v="92.75"/>
  </r>
  <r>
    <x v="11"/>
    <n v="10627"/>
    <n v="1046650"/>
    <n v="963394"/>
    <n v="92.05"/>
  </r>
  <r>
    <x v="12"/>
    <n v="10512"/>
    <n v="1076323"/>
    <n v="998496"/>
    <n v="92.77"/>
  </r>
  <r>
    <x v="13"/>
    <n v="10112"/>
    <n v="1017134"/>
    <n v="946529"/>
    <n v="93.06"/>
  </r>
  <r>
    <x v="14"/>
    <n v="9455"/>
    <n v="977613"/>
    <n v="911748"/>
    <n v="93.26"/>
  </r>
  <r>
    <x v="15"/>
    <n v="9030"/>
    <n v="906782"/>
    <n v="851417"/>
    <n v="93.89"/>
  </r>
  <r>
    <x v="16"/>
    <n v="8591"/>
    <n v="922326"/>
    <n v="864130"/>
    <n v="93.69"/>
  </r>
</pivotCacheRecords>
</file>

<file path=xl/pivotCache/pivotCacheRecords81.xml><?xml version="1.0" encoding="utf-8"?>
<pivotCacheRecords xmlns="http://schemas.openxmlformats.org/spreadsheetml/2006/main" xmlns:r="http://schemas.openxmlformats.org/officeDocument/2006/relationships" count="17">
  <r>
    <x v="0"/>
    <n v="3203"/>
    <n v="388"/>
    <n v="348"/>
    <n v="3"/>
    <n v="2"/>
    <n v="35"/>
    <n v="191"/>
    <n v="150"/>
    <n v="6"/>
    <n v="0"/>
    <n v="35"/>
  </r>
  <r>
    <x v="1"/>
    <n v="3418"/>
    <n v="432"/>
    <n v="378"/>
    <n v="2"/>
    <n v="1"/>
    <n v="51"/>
    <n v="217"/>
    <n v="177"/>
    <n v="5"/>
    <n v="0"/>
    <n v="35"/>
  </r>
  <r>
    <x v="2"/>
    <n v="3616"/>
    <n v="494"/>
    <n v="426"/>
    <n v="3"/>
    <n v="0"/>
    <n v="65"/>
    <n v="296"/>
    <n v="240"/>
    <n v="3"/>
    <n v="0"/>
    <n v="53"/>
  </r>
  <r>
    <x v="3"/>
    <n v="3841"/>
    <n v="490"/>
    <n v="421"/>
    <n v="6"/>
    <n v="3"/>
    <n v="60"/>
    <n v="265"/>
    <n v="221"/>
    <n v="4"/>
    <n v="0"/>
    <n v="40"/>
  </r>
  <r>
    <x v="4"/>
    <n v="4071"/>
    <n v="513"/>
    <n v="452"/>
    <n v="4"/>
    <n v="2"/>
    <n v="55"/>
    <n v="283"/>
    <n v="239"/>
    <n v="4"/>
    <n v="1"/>
    <n v="39"/>
  </r>
  <r>
    <x v="5"/>
    <n v="4284"/>
    <n v="502"/>
    <n v="442"/>
    <n v="5"/>
    <n v="1"/>
    <n v="54"/>
    <n v="289"/>
    <n v="238"/>
    <n v="6"/>
    <n v="0"/>
    <n v="45"/>
  </r>
  <r>
    <x v="6"/>
    <n v="4560"/>
    <n v="560"/>
    <n v="483"/>
    <n v="8"/>
    <n v="5"/>
    <n v="64"/>
    <n v="284"/>
    <n v="234"/>
    <n v="9"/>
    <n v="1"/>
    <n v="40"/>
  </r>
  <r>
    <x v="7"/>
    <n v="4874"/>
    <n v="611"/>
    <n v="543"/>
    <n v="6"/>
    <n v="3"/>
    <n v="59"/>
    <n v="297"/>
    <n v="249"/>
    <n v="3"/>
    <n v="1"/>
    <n v="44"/>
  </r>
  <r>
    <x v="8"/>
    <n v="5255"/>
    <n v="711"/>
    <n v="631"/>
    <n v="4"/>
    <n v="3"/>
    <n v="73"/>
    <n v="330"/>
    <n v="283"/>
    <n v="7"/>
    <n v="0"/>
    <n v="40"/>
  </r>
  <r>
    <x v="9"/>
    <n v="5586"/>
    <n v="671"/>
    <n v="593"/>
    <n v="2"/>
    <n v="8"/>
    <n v="68"/>
    <n v="340"/>
    <n v="297"/>
    <n v="1"/>
    <n v="0"/>
    <n v="42"/>
  </r>
  <r>
    <x v="10"/>
    <n v="5976"/>
    <n v="715"/>
    <n v="647"/>
    <n v="5"/>
    <n v="5"/>
    <n v="58"/>
    <n v="325"/>
    <n v="263"/>
    <n v="7"/>
    <n v="0"/>
    <n v="55"/>
  </r>
  <r>
    <x v="11"/>
    <n v="6232"/>
    <n v="634"/>
    <n v="568"/>
    <n v="14"/>
    <n v="4"/>
    <n v="48"/>
    <n v="378"/>
    <n v="306"/>
    <n v="13"/>
    <n v="0"/>
    <n v="59"/>
  </r>
  <r>
    <x v="12"/>
    <n v="6375"/>
    <n v="529"/>
    <n v="436"/>
    <n v="11"/>
    <n v="7"/>
    <n v="75"/>
    <n v="386"/>
    <n v="316"/>
    <n v="16"/>
    <n v="0"/>
    <n v="54"/>
  </r>
  <r>
    <x v="13"/>
    <n v="6650"/>
    <n v="707"/>
    <n v="626"/>
    <n v="7"/>
    <n v="5"/>
    <n v="69"/>
    <n v="432"/>
    <n v="353"/>
    <n v="18"/>
    <n v="2"/>
    <n v="59"/>
  </r>
  <r>
    <x v="14"/>
    <n v="6970"/>
    <n v="813"/>
    <n v="741"/>
    <n v="10"/>
    <n v="1"/>
    <n v="61"/>
    <n v="493"/>
    <n v="408"/>
    <n v="15"/>
    <n v="1"/>
    <n v="69"/>
  </r>
  <r>
    <x v="15"/>
    <n v="7324"/>
    <n v="788"/>
    <n v="712"/>
    <n v="4"/>
    <n v="0"/>
    <n v="72"/>
    <n v="434"/>
    <n v="360"/>
    <n v="12"/>
    <n v="0"/>
    <n v="62"/>
  </r>
  <r>
    <x v="16"/>
    <n v="7676"/>
    <n v="857"/>
    <n v="767"/>
    <n v="12"/>
    <n v="1"/>
    <n v="77"/>
    <n v="505"/>
    <n v="428"/>
    <n v="15"/>
    <n v="0"/>
    <n v="62"/>
  </r>
</pivotCacheRecords>
</file>

<file path=xl/pivotCache/pivotCacheRecords82.xml><?xml version="1.0" encoding="utf-8"?>
<pivotCacheRecords xmlns="http://schemas.openxmlformats.org/spreadsheetml/2006/main" xmlns:r="http://schemas.openxmlformats.org/officeDocument/2006/relationships" count="17">
  <r>
    <x v="0"/>
    <n v="3109"/>
    <n v="76208"/>
    <n v="2181809"/>
    <n v="2181808508"/>
    <n v="28630"/>
    <n v="701772"/>
  </r>
  <r>
    <x v="1"/>
    <n v="3297"/>
    <n v="90140"/>
    <n v="2588023"/>
    <n v="2588022855"/>
    <n v="28712"/>
    <n v="784963"/>
  </r>
  <r>
    <x v="2"/>
    <n v="3504"/>
    <n v="95213"/>
    <n v="2816295"/>
    <n v="2816294400"/>
    <n v="29579"/>
    <n v="803737"/>
  </r>
  <r>
    <x v="3"/>
    <n v="3723"/>
    <n v="101282"/>
    <n v="3032352"/>
    <n v="3032351222"/>
    <n v="29940"/>
    <n v="814492"/>
  </r>
  <r>
    <x v="4"/>
    <n v="3951"/>
    <n v="106996"/>
    <n v="3299388"/>
    <n v="3299387206"/>
    <n v="30837"/>
    <n v="835077"/>
  </r>
  <r>
    <x v="5"/>
    <n v="4167"/>
    <n v="114592"/>
    <n v="3428601"/>
    <n v="3428600155"/>
    <n v="29921"/>
    <n v="822799"/>
  </r>
  <r>
    <x v="6"/>
    <n v="4409"/>
    <n v="121196"/>
    <n v="3725260"/>
    <n v="3725259158"/>
    <n v="30738"/>
    <n v="844922"/>
  </r>
  <r>
    <x v="7"/>
    <n v="4703"/>
    <n v="127967"/>
    <n v="4115949"/>
    <n v="4115948910"/>
    <n v="32165"/>
    <n v="875176"/>
  </r>
  <r>
    <x v="8"/>
    <n v="5047"/>
    <n v="137044"/>
    <n v="4089585"/>
    <n v="4089584175"/>
    <n v="29842"/>
    <n v="810301"/>
  </r>
  <r>
    <x v="9"/>
    <n v="5424"/>
    <n v="147507"/>
    <n v="4419962"/>
    <n v="4419961079"/>
    <n v="29965"/>
    <n v="814890"/>
  </r>
  <r>
    <x v="10"/>
    <n v="5789"/>
    <n v="157748"/>
    <n v="4734612"/>
    <n v="4734611817"/>
    <n v="30014"/>
    <n v="817864"/>
  </r>
  <r>
    <x v="11"/>
    <n v="6110"/>
    <n v="167826"/>
    <n v="5166419"/>
    <n v="5166418635"/>
    <n v="30785"/>
    <n v="845568"/>
  </r>
  <r>
    <x v="12"/>
    <n v="6323"/>
    <n v="163947"/>
    <n v="5150045"/>
    <m/>
    <n v="31413"/>
    <n v="814494"/>
  </r>
  <r>
    <x v="13"/>
    <n v="6480"/>
    <n v="173860"/>
    <n v="5524622"/>
    <n v="5524621037"/>
    <n v="31777"/>
    <n v="852565"/>
  </r>
  <r>
    <x v="14"/>
    <n v="6819"/>
    <n v="182940"/>
    <n v="5840825"/>
    <n v="5524621038"/>
    <n v="31928"/>
    <n v="856552"/>
  </r>
  <r>
    <x v="15"/>
    <n v="7138"/>
    <n v="192427"/>
    <n v="6344670"/>
    <n v="6344669281"/>
    <n v="32972"/>
    <n v="888859"/>
  </r>
  <r>
    <x v="16"/>
    <n v="7530"/>
    <n v="206159"/>
    <n v="6647908"/>
    <m/>
    <n v="32247"/>
    <n v="882856"/>
  </r>
</pivotCacheRecords>
</file>

<file path=xl/pivotCache/pivotCacheRecords83.xml><?xml version="1.0" encoding="utf-8"?>
<pivotCacheRecords xmlns="http://schemas.openxmlformats.org/spreadsheetml/2006/main" xmlns:r="http://schemas.openxmlformats.org/officeDocument/2006/relationships" count="17">
  <r>
    <x v="0"/>
    <n v="3109"/>
    <n v="76208"/>
    <n v="2181809"/>
    <n v="2181808508"/>
    <n v="28630"/>
    <n v="701772"/>
  </r>
  <r>
    <x v="1"/>
    <n v="3297"/>
    <n v="90140"/>
    <n v="2588023"/>
    <n v="2588022855"/>
    <n v="28712"/>
    <n v="784963"/>
  </r>
  <r>
    <x v="2"/>
    <n v="3504"/>
    <n v="95213"/>
    <n v="2816295"/>
    <n v="2816294400"/>
    <n v="29579"/>
    <n v="803737"/>
  </r>
  <r>
    <x v="3"/>
    <n v="3723"/>
    <n v="101282"/>
    <n v="3032352"/>
    <n v="3032351222"/>
    <n v="29940"/>
    <n v="814492"/>
  </r>
  <r>
    <x v="4"/>
    <n v="3951"/>
    <n v="106996"/>
    <n v="3299388"/>
    <n v="3299387206"/>
    <n v="30837"/>
    <n v="835077"/>
  </r>
  <r>
    <x v="5"/>
    <n v="4167"/>
    <n v="114592"/>
    <n v="3428601"/>
    <n v="3428600155"/>
    <n v="29921"/>
    <n v="822799"/>
  </r>
  <r>
    <x v="6"/>
    <n v="4409"/>
    <n v="121196"/>
    <n v="3725260"/>
    <n v="3725259158"/>
    <n v="30738"/>
    <n v="844922"/>
  </r>
  <r>
    <x v="7"/>
    <n v="4703"/>
    <n v="127967"/>
    <n v="4115949"/>
    <n v="4115948910"/>
    <n v="32165"/>
    <n v="875176"/>
  </r>
  <r>
    <x v="8"/>
    <n v="5047"/>
    <n v="137044"/>
    <n v="4089585"/>
    <n v="4089584175"/>
    <n v="29842"/>
    <n v="810301"/>
  </r>
  <r>
    <x v="9"/>
    <n v="5424"/>
    <n v="147507"/>
    <n v="4419962"/>
    <n v="4419961079"/>
    <n v="29965"/>
    <n v="814890"/>
  </r>
  <r>
    <x v="10"/>
    <n v="5789"/>
    <n v="157748"/>
    <n v="4734612"/>
    <n v="4734611817"/>
    <n v="30014"/>
    <n v="817864"/>
  </r>
  <r>
    <x v="11"/>
    <n v="6110"/>
    <n v="167826"/>
    <n v="5166419"/>
    <n v="5166418635"/>
    <n v="30785"/>
    <n v="845568"/>
  </r>
  <r>
    <x v="12"/>
    <n v="6323"/>
    <n v="163947"/>
    <n v="5150045"/>
    <m/>
    <n v="31413"/>
    <n v="814494"/>
  </r>
  <r>
    <x v="13"/>
    <n v="6480"/>
    <n v="173860"/>
    <n v="5524622"/>
    <n v="5524621037"/>
    <n v="31777"/>
    <n v="852565"/>
  </r>
  <r>
    <x v="14"/>
    <n v="6819"/>
    <n v="182940"/>
    <n v="5840825"/>
    <n v="5524621038"/>
    <n v="31928"/>
    <n v="856552"/>
  </r>
  <r>
    <x v="15"/>
    <n v="7138"/>
    <n v="192427"/>
    <n v="6344670"/>
    <n v="6344669281"/>
    <n v="32972"/>
    <n v="888859"/>
  </r>
  <r>
    <x v="16"/>
    <n v="7530"/>
    <n v="206159"/>
    <n v="6647908"/>
    <m/>
    <n v="32247"/>
    <n v="882856"/>
  </r>
</pivotCacheRecords>
</file>

<file path=xl/pivotCache/pivotCacheRecords84.xml><?xml version="1.0" encoding="utf-8"?>
<pivotCacheRecords xmlns="http://schemas.openxmlformats.org/spreadsheetml/2006/main" xmlns:r="http://schemas.openxmlformats.org/officeDocument/2006/relationships" count="17">
  <r>
    <x v="0"/>
    <n v="3109"/>
    <n v="258046830"/>
    <n v="255724970"/>
    <n v="99.100217584536892"/>
  </r>
  <r>
    <x v="1"/>
    <n v="3297"/>
    <n v="265198550"/>
    <n v="263983650"/>
    <n v="99.541890406263533"/>
  </r>
  <r>
    <x v="2"/>
    <n v="3504"/>
    <n v="275208350"/>
    <n v="274248060"/>
    <n v="99.651067999935321"/>
  </r>
  <r>
    <x v="3"/>
    <n v="3723"/>
    <n v="286749910"/>
    <n v="285627290"/>
    <n v="99.608502056722529"/>
  </r>
  <r>
    <x v="4"/>
    <n v="3951"/>
    <n v="323271970"/>
    <n v="321787820"/>
    <n v="99.540897405982946"/>
  </r>
  <r>
    <x v="5"/>
    <n v="4167"/>
    <n v="337233160"/>
    <n v="336160867"/>
    <n v="99.682032158403402"/>
  </r>
  <r>
    <x v="6"/>
    <n v="4409"/>
    <n v="368702350"/>
    <n v="367920000"/>
    <n v="99.787809868854922"/>
  </r>
  <r>
    <x v="7"/>
    <n v="4703"/>
    <n v="380974460"/>
    <n v="380112950"/>
    <n v="99.773866731118929"/>
  </r>
  <r>
    <x v="8"/>
    <n v="5047"/>
    <n v="418586590"/>
    <n v="417035830"/>
    <n v="99.62952468209744"/>
  </r>
  <r>
    <x v="9"/>
    <n v="5424"/>
    <n v="448931360"/>
    <n v="446931760"/>
    <n v="99.554586696727981"/>
  </r>
  <r>
    <x v="10"/>
    <n v="5789"/>
    <n v="458067480"/>
    <n v="455813560"/>
    <n v="99.507950226023468"/>
  </r>
  <r>
    <x v="11"/>
    <n v="6110"/>
    <n v="488054940"/>
    <n v="486004550"/>
    <n v="99.579885412080856"/>
  </r>
  <r>
    <x v="12"/>
    <n v="6323"/>
    <n v="538413490"/>
    <n v="536994240"/>
    <n v="99.736401478350771"/>
  </r>
  <r>
    <x v="13"/>
    <n v="6480"/>
    <n v="548551750"/>
    <n v="547051160"/>
    <n v="99.73"/>
  </r>
  <r>
    <x v="14"/>
    <n v="6819"/>
    <n v="594144160"/>
    <n v="591783370"/>
    <n v="99.6"/>
  </r>
  <r>
    <x v="15"/>
    <n v="7138"/>
    <n v="590851790"/>
    <n v="589191000"/>
    <n v="99.71"/>
  </r>
  <r>
    <x v="16"/>
    <n v="7530"/>
    <n v="700290920"/>
    <n v="698125060"/>
    <n v="99.69"/>
  </r>
</pivotCacheRecords>
</file>

<file path=xl/pivotCache/pivotCacheRecords85.xml><?xml version="1.0" encoding="utf-8"?>
<pivotCacheRecords xmlns="http://schemas.openxmlformats.org/spreadsheetml/2006/main" xmlns:r="http://schemas.openxmlformats.org/officeDocument/2006/relationships" count="17">
  <r>
    <x v="0"/>
    <n v="6"/>
    <n v="2029"/>
  </r>
  <r>
    <x v="1"/>
    <n v="6"/>
    <n v="2029"/>
  </r>
  <r>
    <x v="2"/>
    <n v="4"/>
    <n v="1623"/>
  </r>
  <r>
    <x v="3"/>
    <n v="2"/>
    <n v="808"/>
  </r>
  <r>
    <x v="4"/>
    <n v="2"/>
    <n v="806"/>
  </r>
  <r>
    <x v="5"/>
    <n v="2"/>
    <n v="798"/>
  </r>
  <r>
    <x v="6"/>
    <n v="2"/>
    <n v="792"/>
  </r>
  <r>
    <x v="7"/>
    <n v="2"/>
    <n v="799"/>
  </r>
  <r>
    <x v="8"/>
    <n v="2"/>
    <n v="799"/>
  </r>
  <r>
    <x v="9"/>
    <n v="1"/>
    <n v="0"/>
  </r>
  <r>
    <x v="10"/>
    <n v="1"/>
    <n v="399"/>
  </r>
  <r>
    <x v="11"/>
    <n v="1"/>
    <n v="0"/>
  </r>
  <r>
    <x v="12"/>
    <n v="1"/>
    <n v="0"/>
  </r>
  <r>
    <x v="13"/>
    <n v="1"/>
    <n v="0"/>
  </r>
  <r>
    <x v="14"/>
    <n v="1"/>
    <n v="0"/>
  </r>
  <r>
    <x v="15"/>
    <n v="0"/>
    <n v="0"/>
  </r>
  <r>
    <x v="16"/>
    <n v="0"/>
    <n v="0"/>
  </r>
</pivotCacheRecords>
</file>

<file path=xl/pivotCache/pivotCacheRecords86.xml><?xml version="1.0" encoding="utf-8"?>
<pivotCacheRecords xmlns="http://schemas.openxmlformats.org/spreadsheetml/2006/main" xmlns:r="http://schemas.openxmlformats.org/officeDocument/2006/relationships" count="234">
  <r>
    <x v="0"/>
    <x v="0"/>
    <n v="8055"/>
    <n v="5244875"/>
  </r>
  <r>
    <x v="1"/>
    <x v="0"/>
    <n v="8658"/>
    <n v="5693274"/>
  </r>
  <r>
    <x v="2"/>
    <x v="0"/>
    <n v="9155"/>
    <n v="6058393"/>
  </r>
  <r>
    <x v="3"/>
    <x v="0"/>
    <n v="9434"/>
    <n v="6289516"/>
  </r>
  <r>
    <x v="4"/>
    <x v="0"/>
    <n v="9832"/>
    <n v="6570981"/>
  </r>
  <r>
    <x v="5"/>
    <x v="0"/>
    <n v="10425"/>
    <n v="6987804"/>
  </r>
  <r>
    <x v="6"/>
    <x v="0"/>
    <n v="10986"/>
    <n v="7386471"/>
  </r>
  <r>
    <x v="7"/>
    <x v="0"/>
    <n v="11547"/>
    <n v="7688166"/>
  </r>
  <r>
    <x v="8"/>
    <x v="0"/>
    <n v="11957"/>
    <n v="8081438"/>
  </r>
  <r>
    <x v="9"/>
    <x v="0"/>
    <n v="12356"/>
    <n v="8397996"/>
  </r>
  <r>
    <x v="10"/>
    <x v="0"/>
    <n v="12847"/>
    <n v="8707825"/>
  </r>
  <r>
    <x v="11"/>
    <x v="0"/>
    <n v="13100"/>
    <n v="8892157"/>
  </r>
  <r>
    <x v="12"/>
    <x v="0"/>
    <n v="13328"/>
    <n v="9075793"/>
  </r>
  <r>
    <x v="13"/>
    <x v="0"/>
    <n v="13494"/>
    <n v="9225030"/>
  </r>
  <r>
    <x v="14"/>
    <x v="0"/>
    <n v="13644"/>
    <n v="9343868"/>
  </r>
  <r>
    <x v="15"/>
    <x v="0"/>
    <n v="13683"/>
    <n v="9350727"/>
  </r>
  <r>
    <x v="16"/>
    <x v="0"/>
    <n v="13796"/>
    <n v="9636282"/>
  </r>
  <r>
    <x v="17"/>
    <x v="0"/>
    <n v="13887"/>
    <n v="9950435"/>
  </r>
  <r>
    <x v="0"/>
    <x v="1"/>
    <n v="465"/>
    <n v="212766"/>
  </r>
  <r>
    <x v="1"/>
    <x v="1"/>
    <n v="434"/>
    <n v="199727"/>
  </r>
  <r>
    <x v="2"/>
    <x v="1"/>
    <n v="399"/>
    <n v="184821"/>
  </r>
  <r>
    <x v="3"/>
    <x v="1"/>
    <n v="350"/>
    <n v="161970"/>
  </r>
  <r>
    <x v="4"/>
    <x v="1"/>
    <n v="308"/>
    <n v="139526"/>
  </r>
  <r>
    <x v="5"/>
    <x v="1"/>
    <n v="263"/>
    <n v="120110"/>
  </r>
  <r>
    <x v="6"/>
    <x v="1"/>
    <n v="218"/>
    <n v="100178"/>
  </r>
  <r>
    <x v="7"/>
    <x v="1"/>
    <n v="193"/>
    <n v="87888"/>
  </r>
  <r>
    <x v="8"/>
    <x v="1"/>
    <n v="171"/>
    <n v="79978"/>
  </r>
  <r>
    <x v="9"/>
    <x v="1"/>
    <n v="134"/>
    <n v="64442"/>
  </r>
  <r>
    <x v="10"/>
    <x v="1"/>
    <n v="107"/>
    <n v="51557"/>
  </r>
  <r>
    <x v="11"/>
    <x v="1"/>
    <n v="89"/>
    <n v="43358"/>
  </r>
  <r>
    <x v="12"/>
    <x v="1"/>
    <n v="73"/>
    <n v="36608"/>
  </r>
  <r>
    <x v="13"/>
    <x v="1"/>
    <n v="62"/>
    <n v="31349"/>
  </r>
  <r>
    <x v="14"/>
    <x v="1"/>
    <n v="53"/>
    <n v="27337"/>
  </r>
  <r>
    <x v="15"/>
    <x v="1"/>
    <n v="43"/>
    <n v="21163"/>
  </r>
  <r>
    <x v="16"/>
    <x v="1"/>
    <n v="33"/>
    <n v="16020"/>
  </r>
  <r>
    <x v="17"/>
    <x v="1"/>
    <n v="26"/>
    <n v="12864"/>
  </r>
  <r>
    <x v="0"/>
    <x v="2"/>
    <n v="6"/>
    <n v="2457"/>
  </r>
  <r>
    <x v="1"/>
    <x v="2"/>
    <n v="7"/>
    <n v="2867"/>
  </r>
  <r>
    <x v="2"/>
    <x v="2"/>
    <n v="7"/>
    <n v="2867"/>
  </r>
  <r>
    <x v="3"/>
    <x v="2"/>
    <n v="5"/>
    <n v="2048"/>
  </r>
  <r>
    <x v="4"/>
    <x v="2"/>
    <n v="4"/>
    <n v="1632"/>
  </r>
  <r>
    <x v="5"/>
    <x v="2"/>
    <n v="4"/>
    <n v="1627"/>
  </r>
  <r>
    <x v="6"/>
    <x v="2"/>
    <n v="3"/>
    <n v="1212"/>
  </r>
  <r>
    <x v="7"/>
    <x v="2"/>
    <n v="2"/>
    <n v="799"/>
  </r>
  <r>
    <x v="8"/>
    <x v="2"/>
    <n v="2"/>
    <n v="807"/>
  </r>
  <r>
    <x v="9"/>
    <x v="2"/>
    <n v="2"/>
    <n v="807"/>
  </r>
  <r>
    <x v="10"/>
    <x v="2"/>
    <n v="2"/>
    <n v="806"/>
  </r>
  <r>
    <x v="11"/>
    <x v="2"/>
    <n v="2"/>
    <n v="806"/>
  </r>
  <r>
    <x v="12"/>
    <x v="2"/>
    <n v="2"/>
    <n v="806"/>
  </r>
  <r>
    <x v="13"/>
    <x v="2"/>
    <n v="2"/>
    <n v="808"/>
  </r>
  <r>
    <x v="14"/>
    <x v="2"/>
    <n v="2"/>
    <n v="807"/>
  </r>
  <r>
    <x v="15"/>
    <x v="2"/>
    <n v="2"/>
    <n v="804"/>
  </r>
  <r>
    <x v="16"/>
    <x v="2"/>
    <n v="2"/>
    <n v="819"/>
  </r>
  <r>
    <x v="17"/>
    <x v="2"/>
    <n v="2"/>
    <n v="841"/>
  </r>
  <r>
    <x v="0"/>
    <x v="3"/>
    <n v="261"/>
    <n v="55757"/>
  </r>
  <r>
    <x v="1"/>
    <x v="3"/>
    <n v="245"/>
    <n v="52964"/>
  </r>
  <r>
    <x v="2"/>
    <x v="3"/>
    <n v="234"/>
    <n v="50714"/>
  </r>
  <r>
    <x v="3"/>
    <x v="3"/>
    <n v="217"/>
    <n v="47038"/>
  </r>
  <r>
    <x v="4"/>
    <x v="3"/>
    <n v="195"/>
    <n v="42703"/>
  </r>
  <r>
    <x v="5"/>
    <x v="3"/>
    <n v="172"/>
    <n v="37710"/>
  </r>
  <r>
    <x v="6"/>
    <x v="3"/>
    <n v="157"/>
    <n v="34006"/>
  </r>
  <r>
    <x v="7"/>
    <x v="3"/>
    <n v="138"/>
    <n v="29551"/>
  </r>
  <r>
    <x v="8"/>
    <x v="3"/>
    <n v="122"/>
    <n v="26447"/>
  </r>
  <r>
    <x v="9"/>
    <x v="3"/>
    <n v="98"/>
    <n v="21514"/>
  </r>
  <r>
    <x v="10"/>
    <x v="3"/>
    <n v="84"/>
    <n v="18396"/>
  </r>
  <r>
    <x v="11"/>
    <x v="3"/>
    <n v="70"/>
    <n v="14240"/>
  </r>
  <r>
    <x v="12"/>
    <x v="3"/>
    <n v="54"/>
    <n v="11089"/>
  </r>
  <r>
    <x v="13"/>
    <x v="3"/>
    <n v="46"/>
    <n v="9770"/>
  </r>
  <r>
    <x v="14"/>
    <x v="3"/>
    <n v="39"/>
    <n v="8401"/>
  </r>
  <r>
    <x v="15"/>
    <x v="3"/>
    <n v="22"/>
    <n v="5538"/>
  </r>
  <r>
    <x v="16"/>
    <x v="3"/>
    <n v="17"/>
    <n v="4384"/>
  </r>
  <r>
    <x v="17"/>
    <x v="3"/>
    <n v="10"/>
    <n v="2553"/>
  </r>
  <r>
    <x v="0"/>
    <x v="4"/>
    <n v="16"/>
    <n v="15049"/>
  </r>
  <r>
    <x v="1"/>
    <x v="4"/>
    <n v="16"/>
    <n v="14852"/>
  </r>
  <r>
    <x v="2"/>
    <x v="4"/>
    <n v="14"/>
    <n v="12871"/>
  </r>
  <r>
    <x v="3"/>
    <x v="4"/>
    <n v="14"/>
    <n v="12871"/>
  </r>
  <r>
    <x v="4"/>
    <x v="4"/>
    <n v="15"/>
    <n v="13608"/>
  </r>
  <r>
    <x v="5"/>
    <x v="4"/>
    <n v="14"/>
    <n v="12780"/>
  </r>
  <r>
    <x v="6"/>
    <x v="4"/>
    <n v="15"/>
    <n v="13764"/>
  </r>
  <r>
    <x v="7"/>
    <x v="4"/>
    <n v="15"/>
    <n v="13524"/>
  </r>
  <r>
    <x v="8"/>
    <x v="4"/>
    <n v="13"/>
    <n v="11701"/>
  </r>
  <r>
    <x v="9"/>
    <x v="4"/>
    <n v="12"/>
    <n v="10726"/>
  </r>
  <r>
    <x v="10"/>
    <x v="4"/>
    <n v="13"/>
    <n v="11495"/>
  </r>
  <r>
    <x v="11"/>
    <x v="4"/>
    <n v="11"/>
    <n v="9741"/>
  </r>
  <r>
    <x v="12"/>
    <x v="4"/>
    <n v="10"/>
    <n v="8971"/>
  </r>
  <r>
    <x v="13"/>
    <x v="4"/>
    <n v="9"/>
    <n v="8207"/>
  </r>
  <r>
    <x v="14"/>
    <x v="4"/>
    <n v="8"/>
    <n v="7223"/>
  </r>
  <r>
    <x v="15"/>
    <x v="4"/>
    <n v="6"/>
    <n v="5444"/>
  </r>
  <r>
    <x v="16"/>
    <x v="4"/>
    <n v="5"/>
    <n v="4758"/>
  </r>
  <r>
    <x v="17"/>
    <x v="4"/>
    <n v="4"/>
    <n v="3867"/>
  </r>
  <r>
    <x v="0"/>
    <x v="5"/>
    <n v="0"/>
    <n v="0"/>
  </r>
  <r>
    <x v="1"/>
    <x v="5"/>
    <n v="0"/>
    <n v="0"/>
  </r>
  <r>
    <x v="2"/>
    <x v="5"/>
    <n v="0"/>
    <n v="0"/>
  </r>
  <r>
    <x v="3"/>
    <x v="5"/>
    <n v="0"/>
    <n v="0"/>
  </r>
  <r>
    <x v="4"/>
    <x v="5"/>
    <n v="0"/>
    <n v="0"/>
  </r>
  <r>
    <x v="5"/>
    <x v="5"/>
    <n v="0"/>
    <n v="0"/>
  </r>
  <r>
    <x v="6"/>
    <x v="5"/>
    <n v="0"/>
    <n v="0"/>
  </r>
  <r>
    <x v="7"/>
    <x v="5"/>
    <n v="0"/>
    <n v="0"/>
  </r>
  <r>
    <x v="8"/>
    <x v="5"/>
    <n v="0"/>
    <n v="0"/>
  </r>
  <r>
    <x v="9"/>
    <x v="5"/>
    <n v="0"/>
    <n v="0"/>
  </r>
  <r>
    <x v="10"/>
    <x v="5"/>
    <n v="0"/>
    <n v="0"/>
  </r>
  <r>
    <x v="11"/>
    <x v="5"/>
    <n v="0"/>
    <n v="0"/>
  </r>
  <r>
    <x v="12"/>
    <x v="5"/>
    <n v="0"/>
    <n v="0"/>
  </r>
  <r>
    <x v="13"/>
    <x v="5"/>
    <n v="0"/>
    <n v="0"/>
  </r>
  <r>
    <x v="14"/>
    <x v="5"/>
    <n v="0"/>
    <n v="0"/>
  </r>
  <r>
    <x v="15"/>
    <x v="5"/>
    <n v="0"/>
    <n v="0"/>
  </r>
  <r>
    <x v="16"/>
    <x v="5"/>
    <n v="0"/>
    <n v="0"/>
  </r>
  <r>
    <x v="17"/>
    <x v="5"/>
    <n v="0"/>
    <n v="0"/>
  </r>
  <r>
    <x v="0"/>
    <x v="6"/>
    <n v="0"/>
    <n v="0"/>
  </r>
  <r>
    <x v="1"/>
    <x v="6"/>
    <n v="0"/>
    <n v="0"/>
  </r>
  <r>
    <x v="2"/>
    <x v="6"/>
    <n v="0"/>
    <n v="0"/>
  </r>
  <r>
    <x v="3"/>
    <x v="6"/>
    <n v="0"/>
    <n v="0"/>
  </r>
  <r>
    <x v="4"/>
    <x v="6"/>
    <n v="0"/>
    <n v="0"/>
  </r>
  <r>
    <x v="5"/>
    <x v="6"/>
    <n v="0"/>
    <n v="0"/>
  </r>
  <r>
    <x v="6"/>
    <x v="6"/>
    <n v="0"/>
    <n v="0"/>
  </r>
  <r>
    <x v="7"/>
    <x v="6"/>
    <n v="0"/>
    <n v="0"/>
  </r>
  <r>
    <x v="8"/>
    <x v="6"/>
    <n v="0"/>
    <n v="0"/>
  </r>
  <r>
    <x v="9"/>
    <x v="6"/>
    <n v="0"/>
    <n v="0"/>
  </r>
  <r>
    <x v="10"/>
    <x v="6"/>
    <n v="0"/>
    <n v="0"/>
  </r>
  <r>
    <x v="11"/>
    <x v="6"/>
    <n v="0"/>
    <n v="0"/>
  </r>
  <r>
    <x v="12"/>
    <x v="6"/>
    <n v="0"/>
    <n v="0"/>
  </r>
  <r>
    <x v="13"/>
    <x v="6"/>
    <n v="0"/>
    <n v="0"/>
  </r>
  <r>
    <x v="14"/>
    <x v="6"/>
    <n v="0"/>
    <n v="0"/>
  </r>
  <r>
    <x v="15"/>
    <x v="6"/>
    <n v="0"/>
    <n v="0"/>
  </r>
  <r>
    <x v="16"/>
    <x v="6"/>
    <n v="0"/>
    <n v="0"/>
  </r>
  <r>
    <x v="17"/>
    <x v="6"/>
    <n v="0"/>
    <n v="0"/>
  </r>
  <r>
    <x v="0"/>
    <x v="7"/>
    <n v="6"/>
    <n v="2683"/>
  </r>
  <r>
    <x v="1"/>
    <x v="7"/>
    <n v="5"/>
    <n v="2263"/>
  </r>
  <r>
    <x v="2"/>
    <x v="7"/>
    <n v="5"/>
    <n v="2261"/>
  </r>
  <r>
    <x v="3"/>
    <x v="7"/>
    <n v="5"/>
    <n v="2365"/>
  </r>
  <r>
    <x v="4"/>
    <x v="7"/>
    <n v="4"/>
    <n v="1787"/>
  </r>
  <r>
    <x v="5"/>
    <x v="7"/>
    <n v="4"/>
    <n v="1782"/>
  </r>
  <r>
    <x v="6"/>
    <x v="7"/>
    <n v="7"/>
    <n v="3075"/>
  </r>
  <r>
    <x v="7"/>
    <x v="7"/>
    <n v="6"/>
    <n v="2475"/>
  </r>
  <r>
    <x v="8"/>
    <x v="7"/>
    <n v="5"/>
    <n v="2077"/>
  </r>
  <r>
    <x v="9"/>
    <x v="7"/>
    <n v="0"/>
    <n v="0"/>
  </r>
  <r>
    <x v="10"/>
    <x v="7"/>
    <n v="0"/>
    <n v="0"/>
  </r>
  <r>
    <x v="11"/>
    <x v="7"/>
    <n v="0"/>
    <n v="0"/>
  </r>
  <r>
    <x v="12"/>
    <x v="7"/>
    <n v="0"/>
    <n v="0"/>
  </r>
  <r>
    <x v="13"/>
    <x v="7"/>
    <n v="0"/>
    <n v="0"/>
  </r>
  <r>
    <x v="14"/>
    <x v="7"/>
    <n v="1"/>
    <n v="383"/>
  </r>
  <r>
    <x v="15"/>
    <x v="7"/>
    <n v="1"/>
    <n v="381"/>
  </r>
  <r>
    <x v="16"/>
    <x v="7"/>
    <n v="1"/>
    <n v="390"/>
  </r>
  <r>
    <x v="17"/>
    <x v="7"/>
    <n v="0"/>
    <n v="0"/>
  </r>
  <r>
    <x v="0"/>
    <x v="8"/>
    <n v="6732"/>
    <n v="4474325"/>
  </r>
  <r>
    <x v="1"/>
    <x v="8"/>
    <n v="7352"/>
    <n v="4911968"/>
  </r>
  <r>
    <x v="2"/>
    <x v="8"/>
    <n v="7869"/>
    <n v="5278014"/>
  </r>
  <r>
    <x v="3"/>
    <x v="8"/>
    <n v="8178"/>
    <n v="5506183"/>
  </r>
  <r>
    <x v="4"/>
    <x v="8"/>
    <n v="8650"/>
    <n v="5811727"/>
  </r>
  <r>
    <x v="5"/>
    <x v="8"/>
    <n v="9277"/>
    <n v="6226517"/>
  </r>
  <r>
    <x v="6"/>
    <x v="8"/>
    <n v="9902"/>
    <n v="6656731"/>
  </r>
  <r>
    <x v="7"/>
    <x v="8"/>
    <n v="10510"/>
    <n v="6985185"/>
  </r>
  <r>
    <x v="8"/>
    <x v="8"/>
    <n v="10953"/>
    <n v="7378252"/>
  </r>
  <r>
    <x v="9"/>
    <x v="8"/>
    <n v="11393"/>
    <n v="7697660"/>
  </r>
  <r>
    <x v="10"/>
    <x v="8"/>
    <n v="11931"/>
    <n v="8024849"/>
  </r>
  <r>
    <x v="11"/>
    <x v="8"/>
    <n v="12204"/>
    <n v="8212992"/>
  </r>
  <r>
    <x v="12"/>
    <x v="8"/>
    <n v="12445"/>
    <n v="8387849"/>
  </r>
  <r>
    <x v="13"/>
    <x v="8"/>
    <n v="12617"/>
    <n v="8530896"/>
  </r>
  <r>
    <x v="14"/>
    <x v="8"/>
    <n v="12763"/>
    <n v="8640633"/>
  </r>
  <r>
    <x v="15"/>
    <x v="8"/>
    <n v="12803"/>
    <n v="8639647"/>
  </r>
  <r>
    <x v="16"/>
    <x v="8"/>
    <n v="12882"/>
    <n v="8876221"/>
  </r>
  <r>
    <x v="17"/>
    <x v="8"/>
    <n v="12923"/>
    <n v="9165568"/>
  </r>
  <r>
    <x v="0"/>
    <x v="9"/>
    <n v="466"/>
    <n v="406850"/>
  </r>
  <r>
    <x v="1"/>
    <x v="9"/>
    <n v="490"/>
    <n v="429588"/>
  </r>
  <r>
    <x v="2"/>
    <x v="9"/>
    <n v="512"/>
    <n v="448325"/>
  </r>
  <r>
    <x v="3"/>
    <x v="9"/>
    <n v="539"/>
    <n v="475644"/>
  </r>
  <r>
    <x v="4"/>
    <x v="9"/>
    <n v="557"/>
    <n v="491271"/>
  </r>
  <r>
    <x v="5"/>
    <x v="9"/>
    <n v="591"/>
    <n v="516533"/>
  </r>
  <r>
    <x v="6"/>
    <x v="9"/>
    <n v="588"/>
    <n v="512083"/>
  </r>
  <r>
    <x v="7"/>
    <x v="9"/>
    <n v="594"/>
    <n v="510364"/>
  </r>
  <r>
    <x v="8"/>
    <x v="9"/>
    <n v="601"/>
    <n v="520208"/>
  </r>
  <r>
    <x v="9"/>
    <x v="9"/>
    <n v="624"/>
    <n v="538906"/>
  </r>
  <r>
    <x v="10"/>
    <x v="9"/>
    <n v="627"/>
    <n v="539839"/>
  </r>
  <r>
    <x v="11"/>
    <x v="9"/>
    <n v="636"/>
    <n v="546716"/>
  </r>
  <r>
    <x v="12"/>
    <x v="9"/>
    <n v="668"/>
    <n v="573225"/>
  </r>
  <r>
    <x v="13"/>
    <x v="9"/>
    <n v="687"/>
    <n v="591770"/>
  </r>
  <r>
    <x v="14"/>
    <x v="9"/>
    <n v="693"/>
    <n v="596258"/>
  </r>
  <r>
    <x v="15"/>
    <x v="9"/>
    <n v="713"/>
    <n v="606814"/>
  </r>
  <r>
    <x v="16"/>
    <x v="9"/>
    <n v="760"/>
    <n v="658473"/>
  </r>
  <r>
    <x v="17"/>
    <x v="9"/>
    <n v="787"/>
    <n v="698927"/>
  </r>
  <r>
    <x v="0"/>
    <x v="10"/>
    <n v="95"/>
    <n v="74003"/>
  </r>
  <r>
    <x v="1"/>
    <x v="10"/>
    <n v="99"/>
    <n v="77520"/>
  </r>
  <r>
    <x v="2"/>
    <x v="10"/>
    <n v="96"/>
    <n v="75664"/>
  </r>
  <r>
    <x v="3"/>
    <x v="10"/>
    <n v="102"/>
    <n v="77975"/>
  </r>
  <r>
    <x v="4"/>
    <x v="10"/>
    <n v="88"/>
    <n v="67157"/>
  </r>
  <r>
    <x v="5"/>
    <x v="10"/>
    <n v="87"/>
    <n v="69344"/>
  </r>
  <r>
    <x v="6"/>
    <x v="10"/>
    <n v="82"/>
    <n v="63683"/>
  </r>
  <r>
    <x v="7"/>
    <x v="10"/>
    <n v="75"/>
    <n v="56641"/>
  </r>
  <r>
    <x v="8"/>
    <x v="10"/>
    <n v="81"/>
    <n v="60788"/>
  </r>
  <r>
    <x v="9"/>
    <x v="10"/>
    <n v="80"/>
    <n v="61856"/>
  </r>
  <r>
    <x v="10"/>
    <x v="10"/>
    <n v="76"/>
    <n v="59884"/>
  </r>
  <r>
    <x v="11"/>
    <x v="10"/>
    <n v="81"/>
    <n v="63239"/>
  </r>
  <r>
    <x v="12"/>
    <x v="10"/>
    <n v="71"/>
    <n v="56570"/>
  </r>
  <r>
    <x v="13"/>
    <x v="10"/>
    <n v="67"/>
    <n v="51700"/>
  </r>
  <r>
    <x v="14"/>
    <x v="10"/>
    <n v="78"/>
    <n v="61886"/>
  </r>
  <r>
    <x v="15"/>
    <x v="10"/>
    <n v="89"/>
    <n v="70356"/>
  </r>
  <r>
    <x v="16"/>
    <x v="10"/>
    <n v="94"/>
    <n v="74827"/>
  </r>
  <r>
    <x v="17"/>
    <x v="10"/>
    <n v="80"/>
    <n v="65037"/>
  </r>
  <r>
    <x v="0"/>
    <x v="11"/>
    <n v="0"/>
    <n v="0"/>
  </r>
  <r>
    <x v="1"/>
    <x v="11"/>
    <n v="0"/>
    <n v="0"/>
  </r>
  <r>
    <x v="2"/>
    <x v="11"/>
    <n v="0"/>
    <n v="0"/>
  </r>
  <r>
    <x v="3"/>
    <x v="11"/>
    <n v="0"/>
    <n v="0"/>
  </r>
  <r>
    <x v="4"/>
    <x v="11"/>
    <n v="0"/>
    <n v="0"/>
  </r>
  <r>
    <x v="5"/>
    <x v="11"/>
    <n v="0"/>
    <n v="0"/>
  </r>
  <r>
    <x v="6"/>
    <x v="11"/>
    <n v="0"/>
    <n v="0"/>
  </r>
  <r>
    <x v="7"/>
    <x v="11"/>
    <n v="0"/>
    <n v="0"/>
  </r>
  <r>
    <x v="8"/>
    <x v="11"/>
    <n v="0"/>
    <n v="0"/>
  </r>
  <r>
    <x v="9"/>
    <x v="11"/>
    <n v="0"/>
    <n v="0"/>
  </r>
  <r>
    <x v="10"/>
    <x v="11"/>
    <n v="0"/>
    <n v="0"/>
  </r>
  <r>
    <x v="11"/>
    <x v="11"/>
    <n v="0"/>
    <n v="0"/>
  </r>
  <r>
    <x v="12"/>
    <x v="11"/>
    <n v="0"/>
    <n v="0"/>
  </r>
  <r>
    <x v="13"/>
    <x v="11"/>
    <n v="0"/>
    <n v="0"/>
  </r>
  <r>
    <x v="14"/>
    <x v="11"/>
    <n v="0"/>
    <n v="0"/>
  </r>
  <r>
    <x v="15"/>
    <x v="11"/>
    <n v="0"/>
    <n v="0"/>
  </r>
  <r>
    <x v="16"/>
    <x v="11"/>
    <s v="-"/>
    <s v="-"/>
  </r>
  <r>
    <x v="17"/>
    <x v="11"/>
    <s v="-"/>
    <s v="-"/>
  </r>
  <r>
    <x v="0"/>
    <x v="12"/>
    <n v="8"/>
    <n v="985"/>
  </r>
  <r>
    <x v="1"/>
    <x v="12"/>
    <n v="10"/>
    <n v="1525"/>
  </r>
  <r>
    <x v="2"/>
    <x v="12"/>
    <n v="19"/>
    <n v="2856"/>
  </r>
  <r>
    <x v="3"/>
    <x v="12"/>
    <n v="24"/>
    <n v="3422"/>
  </r>
  <r>
    <x v="4"/>
    <x v="12"/>
    <n v="11"/>
    <n v="1570"/>
  </r>
  <r>
    <x v="5"/>
    <x v="12"/>
    <n v="13"/>
    <n v="1401"/>
  </r>
  <r>
    <x v="6"/>
    <x v="12"/>
    <n v="14"/>
    <n v="1739"/>
  </r>
  <r>
    <x v="7"/>
    <x v="12"/>
    <n v="14"/>
    <n v="1739"/>
  </r>
  <r>
    <x v="8"/>
    <x v="12"/>
    <n v="9"/>
    <n v="1180"/>
  </r>
  <r>
    <x v="9"/>
    <x v="12"/>
    <n v="13"/>
    <n v="2085"/>
  </r>
  <r>
    <x v="10"/>
    <x v="12"/>
    <n v="7"/>
    <n v="999"/>
  </r>
  <r>
    <x v="11"/>
    <x v="12"/>
    <n v="7"/>
    <n v="1065"/>
  </r>
  <r>
    <x v="12"/>
    <x v="12"/>
    <n v="5"/>
    <n v="675"/>
  </r>
  <r>
    <x v="13"/>
    <x v="12"/>
    <n v="4"/>
    <n v="530"/>
  </r>
  <r>
    <x v="14"/>
    <x v="12"/>
    <n v="7"/>
    <n v="940"/>
  </r>
  <r>
    <x v="15"/>
    <x v="12"/>
    <n v="4"/>
    <n v="580"/>
  </r>
  <r>
    <x v="16"/>
    <x v="12"/>
    <n v="2"/>
    <n v="390"/>
  </r>
  <r>
    <x v="17"/>
    <x v="12"/>
    <n v="5"/>
    <n v="775"/>
  </r>
</pivotCacheRecords>
</file>

<file path=xl/pivotCache/pivotCacheRecords87.xml><?xml version="1.0" encoding="utf-8"?>
<pivotCacheRecords xmlns="http://schemas.openxmlformats.org/spreadsheetml/2006/main" xmlns:r="http://schemas.openxmlformats.org/officeDocument/2006/relationships" count="17">
  <r>
    <x v="0"/>
    <n v="396"/>
    <n v="0"/>
    <n v="305"/>
    <n v="0"/>
    <n v="78"/>
    <n v="0"/>
    <n v="8"/>
    <n v="5"/>
  </r>
  <r>
    <x v="1"/>
    <n v="394"/>
    <n v="0"/>
    <n v="298"/>
    <n v="0"/>
    <n v="81"/>
    <n v="0"/>
    <n v="2"/>
    <n v="13"/>
  </r>
  <r>
    <x v="2"/>
    <n v="86"/>
    <n v="0"/>
    <n v="0"/>
    <n v="0"/>
    <n v="81"/>
    <n v="0"/>
    <n v="4"/>
    <n v="1"/>
  </r>
  <r>
    <x v="3"/>
    <n v="104"/>
    <n v="0"/>
    <n v="0"/>
    <n v="0"/>
    <n v="90"/>
    <n v="0"/>
    <n v="11"/>
    <n v="3"/>
  </r>
  <r>
    <x v="4"/>
    <n v="108"/>
    <n v="0"/>
    <n v="0"/>
    <n v="0"/>
    <n v="93"/>
    <n v="0"/>
    <n v="8"/>
    <n v="7"/>
  </r>
  <r>
    <x v="5"/>
    <n v="136"/>
    <n v="0"/>
    <n v="0"/>
    <n v="0"/>
    <n v="124"/>
    <n v="0"/>
    <n v="9"/>
    <n v="3"/>
  </r>
  <r>
    <x v="6"/>
    <n v="110"/>
    <n v="0"/>
    <n v="0"/>
    <n v="0"/>
    <n v="98"/>
    <n v="0"/>
    <n v="6"/>
    <n v="6"/>
  </r>
  <r>
    <x v="7"/>
    <n v="131"/>
    <n v="0"/>
    <n v="0"/>
    <n v="0"/>
    <n v="119"/>
    <n v="0"/>
    <n v="8"/>
    <n v="4"/>
  </r>
  <r>
    <x v="8"/>
    <n v="145"/>
    <n v="0"/>
    <n v="0"/>
    <n v="0"/>
    <n v="128"/>
    <n v="0"/>
    <n v="16"/>
    <n v="1"/>
  </r>
  <r>
    <x v="9"/>
    <n v="162"/>
    <n v="0"/>
    <n v="0"/>
    <n v="0"/>
    <n v="139"/>
    <n v="0"/>
    <n v="8"/>
    <n v="15"/>
  </r>
  <r>
    <x v="10"/>
    <n v="181"/>
    <n v="0"/>
    <n v="0"/>
    <n v="0"/>
    <n v="165"/>
    <n v="0"/>
    <n v="10"/>
    <n v="6"/>
  </r>
  <r>
    <x v="11"/>
    <n v="171"/>
    <n v="0"/>
    <n v="0"/>
    <n v="0"/>
    <n v="151"/>
    <n v="0"/>
    <n v="12"/>
    <n v="8"/>
  </r>
  <r>
    <x v="12"/>
    <n v="178"/>
    <n v="0"/>
    <n v="0"/>
    <n v="0"/>
    <n v="167"/>
    <n v="0"/>
    <n v="6"/>
    <n v="5"/>
  </r>
  <r>
    <x v="13"/>
    <n v="199"/>
    <n v="0"/>
    <n v="0"/>
    <n v="0"/>
    <n v="189"/>
    <n v="0"/>
    <n v="6"/>
    <n v="4"/>
  </r>
  <r>
    <x v="14"/>
    <n v="223"/>
    <n v="0"/>
    <n v="0"/>
    <n v="0"/>
    <n v="205"/>
    <n v="0"/>
    <n v="14"/>
    <n v="4"/>
  </r>
  <r>
    <x v="15"/>
    <n v="243"/>
    <n v="0"/>
    <n v="0"/>
    <n v="0"/>
    <n v="227"/>
    <n v="0"/>
    <n v="9"/>
    <n v="5"/>
  </r>
  <r>
    <x v="16"/>
    <n v="239"/>
    <n v="0"/>
    <n v="0"/>
    <n v="0"/>
    <n v="221"/>
    <n v="0"/>
    <n v="14"/>
    <n v="4"/>
  </r>
</pivotCacheRecords>
</file>

<file path=xl/pivotCache/pivotCacheRecords88.xml><?xml version="1.0" encoding="utf-8"?>
<pivotCacheRecords xmlns="http://schemas.openxmlformats.org/spreadsheetml/2006/main" xmlns:r="http://schemas.openxmlformats.org/officeDocument/2006/relationships" count="17">
  <r>
    <x v="0"/>
    <n v="16401"/>
  </r>
  <r>
    <x v="1"/>
    <n v="16466"/>
  </r>
  <r>
    <x v="2"/>
    <n v="12297"/>
  </r>
  <r>
    <x v="3"/>
    <n v="15455"/>
  </r>
  <r>
    <x v="4"/>
    <n v="14815"/>
  </r>
  <r>
    <x v="5"/>
    <n v="16488"/>
  </r>
  <r>
    <x v="6"/>
    <n v="12868"/>
  </r>
  <r>
    <x v="7"/>
    <n v="17263"/>
  </r>
  <r>
    <x v="8"/>
    <n v="16985"/>
  </r>
  <r>
    <x v="9"/>
    <n v="16345"/>
  </r>
  <r>
    <x v="10"/>
    <n v="15055"/>
  </r>
  <r>
    <x v="11"/>
    <n v="11480"/>
  </r>
  <r>
    <x v="12"/>
    <n v="12967"/>
  </r>
  <r>
    <x v="13"/>
    <n v="16155"/>
  </r>
  <r>
    <x v="14"/>
    <n v="16906"/>
  </r>
  <r>
    <x v="15"/>
    <n v="19551"/>
  </r>
  <r>
    <x v="16"/>
    <n v="18688"/>
  </r>
</pivotCacheRecords>
</file>

<file path=xl/pivotCache/pivotCacheRecords89.xml><?xml version="1.0" encoding="utf-8"?>
<pivotCacheRecords xmlns="http://schemas.openxmlformats.org/spreadsheetml/2006/main" xmlns:r="http://schemas.openxmlformats.org/officeDocument/2006/relationships" count="17">
  <r>
    <x v="0"/>
    <n v="308"/>
    <n v="236"/>
    <n v="72"/>
  </r>
  <r>
    <x v="1"/>
    <n v="316"/>
    <n v="245"/>
    <n v="71"/>
  </r>
  <r>
    <x v="2"/>
    <n v="356"/>
    <n v="279"/>
    <n v="77"/>
  </r>
  <r>
    <x v="3"/>
    <n v="341"/>
    <n v="268"/>
    <n v="73"/>
  </r>
  <r>
    <x v="4"/>
    <n v="355"/>
    <n v="271"/>
    <n v="84"/>
  </r>
  <r>
    <x v="5"/>
    <n v="351"/>
    <n v="271"/>
    <n v="80"/>
  </r>
  <r>
    <x v="6"/>
    <n v="345"/>
    <n v="268"/>
    <n v="77"/>
  </r>
  <r>
    <x v="7"/>
    <n v="332"/>
    <n v="261"/>
    <n v="71"/>
  </r>
  <r>
    <x v="8"/>
    <n v="311"/>
    <n v="242"/>
    <n v="69"/>
  </r>
  <r>
    <x v="9"/>
    <n v="293"/>
    <n v="225"/>
    <n v="68"/>
  </r>
  <r>
    <x v="10"/>
    <n v="267"/>
    <n v="196"/>
    <n v="71"/>
  </r>
  <r>
    <x v="11"/>
    <n v="278"/>
    <n v="201"/>
    <n v="77"/>
  </r>
  <r>
    <x v="12"/>
    <n v="260"/>
    <n v="190"/>
    <n v="70"/>
  </r>
  <r>
    <x v="13"/>
    <n v="259"/>
    <n v="187"/>
    <n v="72"/>
  </r>
  <r>
    <x v="14"/>
    <n v="247"/>
    <n v="180"/>
    <n v="67"/>
  </r>
  <r>
    <x v="15"/>
    <n v="241"/>
    <n v="171"/>
    <n v="70"/>
  </r>
  <r>
    <x v="16"/>
    <n v="232"/>
    <n v="166"/>
    <n v="66"/>
  </r>
</pivotCacheRecords>
</file>

<file path=xl/pivotCache/pivotCacheRecords9.xml><?xml version="1.0" encoding="utf-8"?>
<pivotCacheRecords xmlns="http://schemas.openxmlformats.org/spreadsheetml/2006/main" xmlns:r="http://schemas.openxmlformats.org/officeDocument/2006/relationships" count="5">
  <r>
    <x v="0"/>
    <n v="247"/>
    <n v="0"/>
    <n v="16"/>
    <n v="77"/>
    <n v="103"/>
    <n v="39"/>
    <n v="10"/>
    <n v="1"/>
    <n v="1"/>
    <n v="0"/>
    <n v="0"/>
    <n v="0"/>
    <n v="0"/>
    <n v="0"/>
    <n v="0"/>
  </r>
  <r>
    <x v="1"/>
    <n v="213"/>
    <n v="0"/>
    <n v="17"/>
    <n v="58"/>
    <n v="89"/>
    <n v="33"/>
    <n v="11"/>
    <n v="4"/>
    <n v="1"/>
    <n v="0"/>
    <n v="0"/>
    <n v="0"/>
    <n v="0"/>
    <n v="0"/>
    <n v="0"/>
  </r>
  <r>
    <x v="2"/>
    <n v="184"/>
    <n v="0"/>
    <n v="10"/>
    <n v="51"/>
    <n v="71"/>
    <n v="39"/>
    <n v="9"/>
    <n v="2"/>
    <n v="2"/>
    <n v="0"/>
    <n v="0"/>
    <n v="0"/>
    <n v="0"/>
    <n v="0"/>
    <n v="0"/>
  </r>
  <r>
    <x v="3"/>
    <n v="174"/>
    <n v="0"/>
    <n v="20"/>
    <n v="50"/>
    <n v="65"/>
    <n v="30"/>
    <n v="5"/>
    <n v="2"/>
    <n v="1"/>
    <n v="1"/>
    <n v="0"/>
    <n v="0"/>
    <n v="0"/>
    <n v="0"/>
    <n v="0"/>
  </r>
  <r>
    <x v="4"/>
    <n v="137"/>
    <n v="3"/>
    <n v="18"/>
    <n v="32"/>
    <n v="50"/>
    <n v="26"/>
    <n v="5"/>
    <n v="1"/>
    <n v="2"/>
    <n v="0"/>
    <n v="0"/>
    <n v="0"/>
    <n v="0"/>
    <n v="0"/>
    <n v="0"/>
  </r>
</pivotCacheRecords>
</file>

<file path=xl/pivotCache/pivotCacheRecords90.xml><?xml version="1.0" encoding="utf-8"?>
<pivotCacheRecords xmlns="http://schemas.openxmlformats.org/spreadsheetml/2006/main" xmlns:r="http://schemas.openxmlformats.org/officeDocument/2006/relationships" count="17">
  <r>
    <x v="0"/>
    <n v="1109"/>
    <n v="135"/>
    <n v="147"/>
    <n v="133"/>
    <n v="191"/>
    <n v="241"/>
    <n v="165"/>
    <n v="97"/>
  </r>
  <r>
    <x v="1"/>
    <n v="1102"/>
    <n v="123"/>
    <n v="144"/>
    <n v="150"/>
    <n v="190"/>
    <n v="179"/>
    <n v="215"/>
    <n v="101"/>
  </r>
  <r>
    <x v="2"/>
    <n v="1159"/>
    <n v="148"/>
    <n v="146"/>
    <n v="175"/>
    <n v="208"/>
    <n v="147"/>
    <n v="229"/>
    <n v="106"/>
  </r>
  <r>
    <x v="3"/>
    <n v="1206"/>
    <n v="142"/>
    <n v="160"/>
    <n v="181"/>
    <n v="227"/>
    <n v="172"/>
    <n v="217"/>
    <n v="107"/>
  </r>
  <r>
    <x v="4"/>
    <n v="1276"/>
    <n v="154"/>
    <n v="163"/>
    <n v="218"/>
    <n v="250"/>
    <n v="155"/>
    <n v="208"/>
    <n v="128"/>
  </r>
  <r>
    <x v="5"/>
    <n v="1358"/>
    <n v="155"/>
    <n v="182"/>
    <n v="251"/>
    <n v="243"/>
    <n v="182"/>
    <n v="195"/>
    <n v="150"/>
  </r>
  <r>
    <x v="6"/>
    <n v="1452"/>
    <n v="135"/>
    <n v="154"/>
    <n v="311"/>
    <n v="264"/>
    <n v="215"/>
    <n v="207"/>
    <n v="166"/>
  </r>
  <r>
    <x v="7"/>
    <n v="1534"/>
    <n v="148"/>
    <n v="158"/>
    <n v="333"/>
    <n v="284"/>
    <n v="225"/>
    <n v="216"/>
    <n v="170"/>
  </r>
  <r>
    <x v="8"/>
    <n v="1691"/>
    <n v="142"/>
    <n v="182"/>
    <n v="413"/>
    <n v="301"/>
    <n v="254"/>
    <n v="227"/>
    <n v="172"/>
  </r>
  <r>
    <x v="9"/>
    <n v="1795"/>
    <n v="192"/>
    <n v="216"/>
    <n v="398"/>
    <n v="297"/>
    <n v="273"/>
    <n v="251"/>
    <n v="168"/>
  </r>
  <r>
    <x v="10"/>
    <n v="1897"/>
    <n v="242"/>
    <n v="235"/>
    <n v="432"/>
    <n v="298"/>
    <n v="249"/>
    <n v="261"/>
    <n v="180"/>
  </r>
  <r>
    <x v="11"/>
    <n v="1948"/>
    <n v="230"/>
    <n v="238"/>
    <n v="447"/>
    <n v="322"/>
    <n v="254"/>
    <n v="277"/>
    <n v="180"/>
  </r>
  <r>
    <x v="12"/>
    <n v="2034"/>
    <n v="240"/>
    <n v="259"/>
    <n v="486"/>
    <n v="308"/>
    <n v="260"/>
    <n v="287"/>
    <n v="194"/>
  </r>
  <r>
    <x v="13"/>
    <n v="2150"/>
    <n v="267"/>
    <n v="271"/>
    <n v="540"/>
    <n v="331"/>
    <n v="246"/>
    <n v="322"/>
    <n v="173"/>
  </r>
  <r>
    <x v="14"/>
    <n v="2201"/>
    <n v="301"/>
    <n v="320"/>
    <n v="484"/>
    <n v="366"/>
    <n v="275"/>
    <n v="291"/>
    <n v="164"/>
  </r>
  <r>
    <x v="15"/>
    <n v="2359"/>
    <n v="340"/>
    <n v="365"/>
    <n v="530"/>
    <n v="383"/>
    <n v="272"/>
    <n v="301"/>
    <n v="168"/>
  </r>
  <r>
    <x v="16"/>
    <n v="2477"/>
    <n v="337"/>
    <n v="435"/>
    <n v="527"/>
    <n v="437"/>
    <n v="287"/>
    <n v="306"/>
    <n v="148"/>
  </r>
</pivotCacheRecords>
</file>

<file path=xl/pivotCache/pivotCacheRecords91.xml><?xml version="1.0" encoding="utf-8"?>
<pivotCacheRecords xmlns="http://schemas.openxmlformats.org/spreadsheetml/2006/main" xmlns:r="http://schemas.openxmlformats.org/officeDocument/2006/relationships" count="17">
  <r>
    <x v="0"/>
    <x v="0"/>
    <n v="161128"/>
    <n v="26900"/>
    <n v="32213"/>
    <n v="1496"/>
    <n v="7596"/>
    <n v="166122"/>
    <n v="68842"/>
    <n v="71736"/>
    <n v="4950"/>
    <n v="71613"/>
    <n v="91098"/>
    <n v="45519"/>
    <n v="42890"/>
    <n v="3320"/>
    <n v="5004"/>
    <n v="308706"/>
    <n v="241029"/>
    <n v="42186"/>
    <m/>
    <n v="1627"/>
    <n v="16332"/>
    <n v="0"/>
    <n v="38184"/>
  </r>
  <r>
    <x v="1"/>
    <x v="1"/>
    <n v="168481"/>
    <n v="29878"/>
    <n v="31232"/>
    <n v="2406"/>
    <n v="8526"/>
    <n v="185039"/>
    <n v="85250"/>
    <n v="91996"/>
    <n v="4235"/>
    <n v="79308"/>
    <n v="97324"/>
    <n v="49588"/>
    <n v="75395"/>
    <n v="2216"/>
    <n v="5383"/>
    <n v="320736"/>
    <n v="268479"/>
    <n v="42108"/>
    <m/>
    <n v="1724"/>
    <n v="20215"/>
    <n v="0"/>
    <n v="42741"/>
  </r>
  <r>
    <x v="2"/>
    <x v="2"/>
    <n v="142146"/>
    <n v="29555"/>
    <n v="33208"/>
    <n v="5347"/>
    <n v="10989"/>
    <n v="190601"/>
    <n v="90897"/>
    <n v="97391"/>
    <n v="2356"/>
    <n v="94653"/>
    <n v="113807"/>
    <n v="50995"/>
    <n v="78385"/>
    <n v="2803"/>
    <n v="7095"/>
    <n v="330402"/>
    <n v="264752"/>
    <n v="38823"/>
    <m/>
    <n v="1652"/>
    <n v="22378"/>
    <n v="5799"/>
    <n v="44236"/>
  </r>
  <r>
    <x v="3"/>
    <x v="3"/>
    <n v="134553"/>
    <n v="33014"/>
    <n v="36060"/>
    <n v="7462"/>
    <n v="14618"/>
    <n v="183945"/>
    <n v="92585"/>
    <n v="79565"/>
    <n v="4334"/>
    <n v="154221"/>
    <n v="122842"/>
    <n v="54541"/>
    <n v="82017"/>
    <n v="2647"/>
    <n v="6597"/>
    <n v="302280"/>
    <n v="303329"/>
    <n v="42406"/>
    <m/>
    <n v="1575"/>
    <n v="24471"/>
    <n v="4708"/>
    <n v="41918"/>
  </r>
  <r>
    <x v="4"/>
    <x v="4"/>
    <n v="159497"/>
    <n v="30548"/>
    <n v="38811"/>
    <n v="10081"/>
    <n v="15249"/>
    <n v="200063"/>
    <n v="104679"/>
    <n v="75925"/>
    <n v="3235"/>
    <n v="151411"/>
    <n v="129206"/>
    <n v="56786"/>
    <n v="87095"/>
    <n v="2748"/>
    <n v="8641"/>
    <n v="295072"/>
    <n v="347960"/>
    <n v="33771"/>
    <m/>
    <n v="1420"/>
    <n v="25746"/>
    <n v="3888"/>
    <n v="41933"/>
  </r>
  <r>
    <x v="5"/>
    <x v="5"/>
    <n v="172267"/>
    <n v="29500"/>
    <n v="48750"/>
    <n v="4577"/>
    <n v="18655"/>
    <n v="230833"/>
    <n v="112142"/>
    <n v="68736"/>
    <n v="2236"/>
    <n v="156289"/>
    <n v="141717"/>
    <n v="61830"/>
    <n v="93589"/>
    <n v="3094"/>
    <n v="8857"/>
    <n v="301101"/>
    <n v="332492"/>
    <n v="40913"/>
    <m/>
    <n v="1626"/>
    <n v="27212"/>
    <n v="5426"/>
    <n v="41992"/>
  </r>
  <r>
    <x v="6"/>
    <x v="6"/>
    <n v="188149"/>
    <n v="31589"/>
    <n v="57551"/>
    <n v="4288"/>
    <n v="22326"/>
    <n v="260577"/>
    <n v="126525"/>
    <n v="74265"/>
    <n v="5015"/>
    <n v="149992"/>
    <n v="162569"/>
    <n v="66063"/>
    <n v="107114"/>
    <n v="3261"/>
    <n v="10255"/>
    <n v="317547"/>
    <n v="325281"/>
    <n v="51449"/>
    <m/>
    <n v="1452"/>
    <n v="32473"/>
    <n v="6014"/>
    <n v="53608"/>
  </r>
  <r>
    <x v="7"/>
    <x v="7"/>
    <n v="188836"/>
    <n v="31778"/>
    <n v="59701"/>
    <n v="5870"/>
    <n v="23161"/>
    <n v="317169"/>
    <n v="119701"/>
    <n v="77275"/>
    <n v="3087"/>
    <n v="159664"/>
    <n v="156915"/>
    <n v="71783"/>
    <n v="116999"/>
    <n v="4404"/>
    <n v="9976"/>
    <n v="338273"/>
    <n v="338089"/>
    <n v="46224"/>
    <m/>
    <n v="1395"/>
    <n v="37409"/>
    <n v="6383"/>
    <n v="56944"/>
  </r>
  <r>
    <x v="8"/>
    <x v="8"/>
    <n v="186318"/>
    <n v="30756"/>
    <n v="66077"/>
    <n v="5318"/>
    <n v="22904"/>
    <n v="247948"/>
    <n v="121435"/>
    <n v="69520"/>
    <n v="11690"/>
    <n v="260505"/>
    <n v="144964"/>
    <n v="81554"/>
    <n v="130794"/>
    <n v="3978"/>
    <n v="11960"/>
    <n v="395235"/>
    <n v="353785"/>
    <n v="42648"/>
    <m/>
    <n v="1669"/>
    <n v="43454"/>
    <n v="7094"/>
    <n v="54841"/>
  </r>
  <r>
    <x v="9"/>
    <x v="9"/>
    <n v="213596"/>
    <n v="31788"/>
    <n v="80915"/>
    <n v="6904"/>
    <n v="27372"/>
    <n v="263044"/>
    <n v="130513"/>
    <n v="61785"/>
    <n v="16315"/>
    <n v="255502"/>
    <n v="145698"/>
    <n v="88788"/>
    <n v="140436"/>
    <n v="5316"/>
    <n v="10973"/>
    <n v="484478"/>
    <n v="382666"/>
    <n v="31700"/>
    <m/>
    <n v="1778"/>
    <n v="47183"/>
    <n v="8077"/>
    <n v="59583"/>
  </r>
  <r>
    <x v="10"/>
    <x v="10"/>
    <n v="220030"/>
    <n v="32456"/>
    <n v="85231"/>
    <n v="9737"/>
    <n v="30581"/>
    <n v="271029"/>
    <n v="141855"/>
    <n v="61552"/>
    <n v="15815"/>
    <n v="240356"/>
    <n v="174137"/>
    <n v="93467"/>
    <n v="143396"/>
    <n v="4681"/>
    <n v="10997"/>
    <n v="520753"/>
    <n v="398216"/>
    <n v="29799"/>
    <m/>
    <n v="1814"/>
    <n v="51543"/>
    <n v="9130"/>
    <n v="60838"/>
  </r>
  <r>
    <x v="11"/>
    <x v="11"/>
    <n v="224318"/>
    <n v="33510"/>
    <n v="92961"/>
    <n v="9360"/>
    <n v="34047"/>
    <n v="272864"/>
    <n v="141960"/>
    <n v="74056"/>
    <n v="15932"/>
    <n v="228316"/>
    <n v="181142"/>
    <n v="98275"/>
    <n v="152146"/>
    <n v="3436"/>
    <n v="11156"/>
    <n v="560756"/>
    <n v="396308"/>
    <n v="19849"/>
    <n v="2247"/>
    <n v="2223"/>
    <n v="58602"/>
    <n v="9806"/>
    <n v="65054"/>
  </r>
  <r>
    <x v="12"/>
    <x v="12"/>
    <n v="253207"/>
    <n v="42798"/>
    <n v="105032"/>
    <n v="9334"/>
    <n v="37472"/>
    <n v="288717"/>
    <n v="138694"/>
    <n v="84689"/>
    <n v="4997"/>
    <n v="209498"/>
    <n v="191358"/>
    <n v="107197"/>
    <n v="162404"/>
    <n v="5138"/>
    <n v="11744"/>
    <n v="586783"/>
    <n v="448149"/>
    <n v="19775"/>
    <n v="6536"/>
    <n v="2314"/>
    <n v="67918"/>
    <n v="11022"/>
    <n v="71029"/>
  </r>
  <r>
    <x v="13"/>
    <x v="13"/>
    <n v="271673"/>
    <n v="45048"/>
    <n v="124021"/>
    <n v="11193"/>
    <n v="41568"/>
    <n v="277475"/>
    <n v="136040"/>
    <n v="65877"/>
    <n v="9293"/>
    <n v="192803"/>
    <n v="198523"/>
    <n v="112421"/>
    <n v="168577"/>
    <n v="4041"/>
    <n v="11510"/>
    <n v="647586"/>
    <n v="442967"/>
    <n v="7270"/>
    <n v="4823"/>
    <n v="2375"/>
    <n v="69186"/>
    <n v="10639"/>
    <n v="61548"/>
  </r>
  <r>
    <x v="14"/>
    <x v="14"/>
    <n v="284610"/>
    <n v="45334"/>
    <n v="131478"/>
    <n v="15446"/>
    <n v="48910"/>
    <n v="303426"/>
    <n v="126745"/>
    <n v="61739"/>
    <n v="15158"/>
    <n v="228586"/>
    <n v="196400"/>
    <n v="116694"/>
    <n v="172608"/>
    <n v="4949"/>
    <n v="13216"/>
    <n v="640439"/>
    <n v="423449"/>
    <n v="705"/>
    <n v="13599"/>
    <n v="2381"/>
    <n v="66298"/>
    <n v="11194"/>
    <n v="49826"/>
  </r>
  <r>
    <x v="15"/>
    <x v="15"/>
    <n v="316860"/>
    <n v="46237"/>
    <n v="155849"/>
    <n v="15460"/>
    <n v="57487"/>
    <n v="334995"/>
    <n v="131984"/>
    <n v="80717"/>
    <n v="22249"/>
    <n v="241950"/>
    <n v="200076"/>
    <n v="129480"/>
    <n v="186314"/>
    <n v="4978"/>
    <n v="13394"/>
    <n v="631436"/>
    <n v="420028"/>
    <n v="0"/>
    <n v="15958"/>
    <n v="2619"/>
    <n v="73974"/>
    <n v="9317"/>
    <n v="47457"/>
  </r>
  <r>
    <x v="16"/>
    <x v="16"/>
    <n v="350889"/>
    <n v="40842"/>
    <n v="173926"/>
    <n v="13757"/>
    <n v="62671"/>
    <n v="362552"/>
    <n v="116856"/>
    <n v="94793"/>
    <n v="17383"/>
    <n v="254415"/>
    <n v="197883"/>
    <n v="141789"/>
    <n v="187301"/>
    <n v="5533"/>
    <n v="13464"/>
    <n v="639867"/>
    <n v="461155"/>
    <n v="0"/>
    <n v="10371"/>
    <n v="2747"/>
    <n v="81285"/>
    <n v="11197"/>
    <n v="48799"/>
  </r>
</pivotCacheRecords>
</file>

<file path=xl/pivotCache/pivotCacheRecords92.xml><?xml version="1.0" encoding="utf-8"?>
<pivotCacheRecords xmlns="http://schemas.openxmlformats.org/spreadsheetml/2006/main" xmlns:r="http://schemas.openxmlformats.org/officeDocument/2006/relationships" count="17">
  <r>
    <x v="0"/>
    <n v="42"/>
    <n v="26"/>
    <n v="16"/>
    <n v="100"/>
    <n v="93"/>
    <n v="7"/>
    <n v="36"/>
    <n v="32"/>
    <n v="4"/>
    <n v="64"/>
    <n v="61"/>
    <n v="3"/>
  </r>
  <r>
    <x v="1"/>
    <n v="42"/>
    <n v="25"/>
    <n v="17"/>
    <n v="100"/>
    <n v="93"/>
    <n v="7"/>
    <n v="37"/>
    <n v="33"/>
    <n v="4"/>
    <n v="63"/>
    <n v="60"/>
    <n v="3"/>
  </r>
  <r>
    <x v="2"/>
    <n v="43"/>
    <n v="27"/>
    <n v="16"/>
    <n v="100"/>
    <n v="93"/>
    <n v="7"/>
    <n v="37"/>
    <n v="32"/>
    <n v="5"/>
    <n v="63"/>
    <n v="61"/>
    <n v="2"/>
  </r>
  <r>
    <x v="3"/>
    <n v="46"/>
    <n v="26"/>
    <n v="20"/>
    <n v="100"/>
    <n v="93"/>
    <n v="7"/>
    <n v="34"/>
    <n v="29"/>
    <n v="5"/>
    <n v="66"/>
    <n v="64"/>
    <n v="2"/>
  </r>
  <r>
    <x v="4"/>
    <n v="45"/>
    <n v="25"/>
    <n v="20"/>
    <n v="100"/>
    <n v="92"/>
    <n v="8"/>
    <n v="37"/>
    <n v="32"/>
    <n v="5"/>
    <n v="63"/>
    <n v="60"/>
    <n v="3"/>
  </r>
  <r>
    <x v="5"/>
    <n v="47"/>
    <n v="26"/>
    <n v="21"/>
    <n v="100"/>
    <n v="92"/>
    <n v="8"/>
    <n v="37"/>
    <n v="32"/>
    <n v="5"/>
    <n v="63"/>
    <n v="60"/>
    <n v="3"/>
  </r>
  <r>
    <x v="6"/>
    <n v="47"/>
    <n v="26"/>
    <n v="21"/>
    <n v="100"/>
    <n v="91"/>
    <n v="9"/>
    <n v="38"/>
    <n v="32"/>
    <n v="6"/>
    <n v="62"/>
    <n v="59"/>
    <n v="3"/>
  </r>
  <r>
    <x v="7"/>
    <n v="49"/>
    <n v="26"/>
    <n v="23"/>
    <n v="100"/>
    <n v="91"/>
    <n v="9"/>
    <n v="38"/>
    <n v="32"/>
    <n v="6"/>
    <n v="62"/>
    <n v="59"/>
    <n v="3"/>
  </r>
  <r>
    <x v="8"/>
    <n v="49"/>
    <n v="27"/>
    <n v="22"/>
    <n v="98"/>
    <n v="90"/>
    <n v="8"/>
    <n v="39"/>
    <n v="34"/>
    <n v="5"/>
    <n v="59"/>
    <n v="56"/>
    <n v="3"/>
  </r>
  <r>
    <x v="9"/>
    <n v="49"/>
    <n v="27"/>
    <n v="22"/>
    <n v="95"/>
    <n v="87"/>
    <n v="8"/>
    <n v="41"/>
    <n v="36"/>
    <n v="5"/>
    <n v="54"/>
    <n v="51"/>
    <n v="3"/>
  </r>
  <r>
    <x v="10"/>
    <n v="51"/>
    <n v="28"/>
    <n v="23"/>
    <n v="97"/>
    <n v="89"/>
    <n v="8"/>
    <n v="40"/>
    <n v="34"/>
    <n v="6"/>
    <n v="57"/>
    <n v="55"/>
    <n v="2"/>
  </r>
  <r>
    <x v="11"/>
    <n v="48"/>
    <n v="27"/>
    <n v="21"/>
    <n v="88"/>
    <n v="80"/>
    <n v="8"/>
    <n v="36"/>
    <n v="30"/>
    <n v="6"/>
    <n v="52"/>
    <n v="50"/>
    <n v="2"/>
  </r>
  <r>
    <x v="12"/>
    <n v="51"/>
    <n v="27"/>
    <n v="24"/>
    <n v="90"/>
    <n v="82"/>
    <n v="8"/>
    <n v="37"/>
    <n v="31"/>
    <n v="6"/>
    <n v="53"/>
    <n v="51"/>
    <n v="2"/>
  </r>
  <r>
    <x v="13"/>
    <n v="52"/>
    <n v="27"/>
    <n v="25"/>
    <n v="82"/>
    <n v="76"/>
    <n v="6"/>
    <n v="32"/>
    <n v="27"/>
    <n v="5"/>
    <n v="50"/>
    <n v="49"/>
    <n v="1"/>
  </r>
  <r>
    <x v="14"/>
    <n v="51"/>
    <n v="25"/>
    <n v="26"/>
    <n v="81"/>
    <n v="73"/>
    <n v="8"/>
    <n v="33"/>
    <n v="27"/>
    <n v="6"/>
    <n v="48"/>
    <n v="46"/>
    <n v="2"/>
  </r>
  <r>
    <x v="15"/>
    <n v="53"/>
    <n v="25"/>
    <n v="28"/>
    <n v="74"/>
    <n v="67"/>
    <n v="7"/>
    <n v="32"/>
    <n v="26"/>
    <n v="6"/>
    <n v="42"/>
    <n v="41"/>
    <n v="1"/>
  </r>
  <r>
    <x v="16"/>
    <n v="53"/>
    <n v="23"/>
    <n v="30"/>
    <n v="87"/>
    <n v="78"/>
    <n v="9"/>
    <n v="40"/>
    <n v="32"/>
    <n v="8"/>
    <n v="47"/>
    <n v="46"/>
    <n v="1"/>
  </r>
</pivotCacheRecords>
</file>

<file path=xl/pivotCache/pivotCacheRecords93.xml><?xml version="1.0" encoding="utf-8"?>
<pivotCacheRecords xmlns="http://schemas.openxmlformats.org/spreadsheetml/2006/main" xmlns:r="http://schemas.openxmlformats.org/officeDocument/2006/relationships" count="17">
  <r>
    <x v="0"/>
    <n v="11766821"/>
    <n v="6960964"/>
    <n v="3457643"/>
    <n v="3503321"/>
    <n v="4805857"/>
  </r>
  <r>
    <x v="1"/>
    <n v="11846516"/>
    <n v="7044729"/>
    <n v="3485057"/>
    <n v="3559672"/>
    <n v="4801787"/>
  </r>
  <r>
    <x v="2"/>
    <n v="13807327"/>
    <n v="6922889"/>
    <n v="3443319"/>
    <n v="3479570"/>
    <n v="6884438"/>
  </r>
  <r>
    <x v="3"/>
    <n v="32036270"/>
    <n v="7009508"/>
    <n v="3497563"/>
    <n v="3511945"/>
    <n v="25026762"/>
  </r>
  <r>
    <x v="4"/>
    <n v="14636492"/>
    <n v="6988844"/>
    <n v="3561023"/>
    <n v="3427821"/>
    <n v="7647648"/>
  </r>
  <r>
    <x v="5"/>
    <n v="11837786"/>
    <n v="6819027"/>
    <n v="3466820"/>
    <n v="3352207"/>
    <n v="5018759"/>
  </r>
  <r>
    <x v="6"/>
    <n v="11416545"/>
    <n v="6684318"/>
    <n v="3327438"/>
    <n v="3356880"/>
    <n v="4732227"/>
  </r>
  <r>
    <x v="7"/>
    <n v="11604915"/>
    <n v="6805973"/>
    <n v="3412903"/>
    <n v="3393070"/>
    <n v="4798942"/>
  </r>
  <r>
    <x v="8"/>
    <n v="12043127"/>
    <n v="6741392"/>
    <n v="3381212"/>
    <n v="3360180"/>
    <n v="5301735"/>
  </r>
  <r>
    <x v="9"/>
    <n v="11104233"/>
    <n v="6565861"/>
    <n v="3312274"/>
    <n v="3253587"/>
    <n v="4538372"/>
  </r>
  <r>
    <x v="10"/>
    <n v="10920073"/>
    <n v="6562045"/>
    <n v="3341865"/>
    <n v="3220180"/>
    <n v="4358028"/>
  </r>
  <r>
    <x v="11"/>
    <n v="10409770"/>
    <n v="6318079"/>
    <n v="3217599"/>
    <n v="3100480"/>
    <n v="4091691"/>
  </r>
  <r>
    <x v="12"/>
    <n v="10056508"/>
    <n v="5990936"/>
    <n v="3012836"/>
    <n v="2978100"/>
    <n v="4065572"/>
  </r>
  <r>
    <x v="13"/>
    <n v="10027786"/>
    <n v="6088927"/>
    <n v="3079627"/>
    <n v="3009300"/>
    <n v="3938859"/>
  </r>
  <r>
    <x v="14"/>
    <n v="9682585"/>
    <n v="5741065"/>
    <n v="2911643"/>
    <n v="2829422"/>
    <n v="3941520"/>
  </r>
  <r>
    <x v="15"/>
    <n v="10240192"/>
    <n v="5656662"/>
    <n v="2866430"/>
    <n v="2790232"/>
    <n v="4583530"/>
  </r>
  <r>
    <x v="16"/>
    <n v="9565789"/>
    <n v="5475278"/>
    <n v="2829009"/>
    <n v="2646269"/>
    <n v="4090511"/>
  </r>
</pivotCacheRecords>
</file>

<file path=xl/pivotCache/pivotCacheRecords94.xml><?xml version="1.0" encoding="utf-8"?>
<pivotCacheRecords xmlns="http://schemas.openxmlformats.org/spreadsheetml/2006/main" xmlns:r="http://schemas.openxmlformats.org/officeDocument/2006/relationships" count="17">
  <r>
    <x v="0"/>
    <n v="2"/>
    <n v="265"/>
    <n v="19"/>
    <n v="28"/>
    <n v="18"/>
    <n v="19"/>
  </r>
  <r>
    <x v="1"/>
    <n v="2"/>
    <n v="265"/>
    <n v="20"/>
    <n v="28"/>
    <n v="18"/>
    <n v="19"/>
  </r>
  <r>
    <x v="2"/>
    <n v="2"/>
    <n v="265"/>
    <n v="20"/>
    <n v="28"/>
    <n v="18"/>
    <n v="22"/>
  </r>
  <r>
    <x v="3"/>
    <n v="2"/>
    <n v="283"/>
    <n v="19"/>
    <n v="28"/>
    <n v="17"/>
    <n v="23"/>
  </r>
  <r>
    <x v="4"/>
    <n v="2"/>
    <n v="283"/>
    <n v="19"/>
    <n v="28"/>
    <n v="17"/>
    <n v="23"/>
  </r>
  <r>
    <x v="5"/>
    <n v="2"/>
    <n v="283"/>
    <n v="18"/>
    <n v="28"/>
    <n v="17"/>
    <n v="23"/>
  </r>
  <r>
    <x v="6"/>
    <n v="2"/>
    <n v="283"/>
    <n v="18"/>
    <n v="28"/>
    <n v="19"/>
    <n v="24"/>
  </r>
  <r>
    <x v="7"/>
    <n v="2"/>
    <n v="283"/>
    <n v="16"/>
    <n v="28"/>
    <n v="19"/>
    <n v="25"/>
  </r>
  <r>
    <x v="8"/>
    <n v="2"/>
    <n v="283"/>
    <n v="16"/>
    <n v="9"/>
    <n v="19"/>
    <n v="24"/>
  </r>
  <r>
    <x v="9"/>
    <n v="2"/>
    <n v="283"/>
    <n v="16"/>
    <n v="9"/>
    <n v="19"/>
    <n v="24"/>
  </r>
  <r>
    <x v="10"/>
    <n v="2"/>
    <n v="283"/>
    <n v="16"/>
    <n v="9"/>
    <n v="18"/>
    <n v="25"/>
  </r>
  <r>
    <x v="11"/>
    <n v="2"/>
    <n v="283"/>
    <n v="16"/>
    <n v="9"/>
    <n v="18"/>
    <n v="25"/>
  </r>
  <r>
    <x v="12"/>
    <n v="2"/>
    <n v="283"/>
    <n v="17"/>
    <n v="9"/>
    <n v="18"/>
    <n v="25"/>
  </r>
  <r>
    <x v="13"/>
    <n v="2"/>
    <n v="283"/>
    <n v="17"/>
    <n v="9"/>
    <n v="18"/>
    <n v="25"/>
  </r>
  <r>
    <x v="14"/>
    <n v="2"/>
    <n v="283"/>
    <n v="16"/>
    <n v="9"/>
    <n v="17"/>
    <n v="23"/>
  </r>
  <r>
    <x v="15"/>
    <n v="2"/>
    <n v="283"/>
    <n v="16"/>
    <n v="9"/>
    <n v="17"/>
    <n v="23"/>
  </r>
  <r>
    <x v="16"/>
    <n v="2"/>
    <n v="283"/>
    <n v="16"/>
    <n v="0"/>
    <n v="18"/>
    <n v="29"/>
  </r>
</pivotCacheRecords>
</file>

<file path=xl/pivotCache/pivotCacheRecords95.xml><?xml version="1.0" encoding="utf-8"?>
<pivotCacheRecords xmlns="http://schemas.openxmlformats.org/spreadsheetml/2006/main" xmlns:r="http://schemas.openxmlformats.org/officeDocument/2006/relationships" count="411">
  <r>
    <x v="0"/>
    <x v="0"/>
    <s v="総数"/>
    <n v="8"/>
    <n v="7"/>
    <n v="6"/>
    <n v="10"/>
    <n v="4"/>
    <n v="9"/>
    <n v="11"/>
    <n v="16"/>
    <n v="12"/>
    <n v="5"/>
    <n v="12"/>
    <n v="5"/>
    <n v="9"/>
    <n v="12"/>
    <n v="11"/>
    <n v="7"/>
    <n v="9"/>
    <x v="0"/>
  </r>
  <r>
    <x v="0"/>
    <x v="0"/>
    <s v="男"/>
    <n v="6"/>
    <n v="5"/>
    <n v="1"/>
    <n v="7"/>
    <n v="3"/>
    <n v="6"/>
    <n v="5"/>
    <n v="12"/>
    <n v="5"/>
    <n v="3"/>
    <n v="5"/>
    <n v="4"/>
    <n v="6"/>
    <n v="5"/>
    <n v="6"/>
    <n v="4"/>
    <n v="3"/>
    <x v="1"/>
  </r>
  <r>
    <x v="0"/>
    <x v="0"/>
    <s v="女"/>
    <n v="2"/>
    <n v="2"/>
    <n v="5"/>
    <n v="3"/>
    <n v="1"/>
    <n v="3"/>
    <n v="6"/>
    <n v="4"/>
    <n v="7"/>
    <n v="2"/>
    <n v="7"/>
    <n v="1"/>
    <n v="3"/>
    <n v="7"/>
    <n v="5"/>
    <n v="3"/>
    <n v="6"/>
    <x v="2"/>
  </r>
  <r>
    <x v="1"/>
    <x v="1"/>
    <s v="総数"/>
    <n v="1"/>
    <n v="1"/>
    <n v="1"/>
    <n v="0"/>
    <n v="1"/>
    <n v="3"/>
    <n v="3"/>
    <n v="3"/>
    <n v="0"/>
    <n v="0"/>
    <n v="2"/>
    <n v="0"/>
    <n v="0"/>
    <n v="0"/>
    <n v="1"/>
    <n v="1"/>
    <n v="1"/>
    <x v="3"/>
  </r>
  <r>
    <x v="1"/>
    <x v="1"/>
    <s v="男"/>
    <n v="1"/>
    <n v="1"/>
    <n v="0"/>
    <n v="0"/>
    <n v="1"/>
    <n v="3"/>
    <n v="1"/>
    <n v="2"/>
    <n v="0"/>
    <n v="0"/>
    <n v="1"/>
    <n v="0"/>
    <n v="0"/>
    <n v="0"/>
    <n v="0"/>
    <n v="0"/>
    <n v="0"/>
    <x v="3"/>
  </r>
  <r>
    <x v="1"/>
    <x v="1"/>
    <s v="女"/>
    <n v="0"/>
    <n v="0"/>
    <n v="1"/>
    <n v="0"/>
    <n v="0"/>
    <n v="0"/>
    <n v="2"/>
    <n v="1"/>
    <n v="0"/>
    <n v="0"/>
    <n v="1"/>
    <n v="0"/>
    <n v="0"/>
    <n v="0"/>
    <n v="1"/>
    <n v="1"/>
    <n v="1"/>
    <x v="3"/>
  </r>
  <r>
    <x v="2"/>
    <x v="2"/>
    <s v="総数"/>
    <n v="0"/>
    <n v="0"/>
    <n v="0"/>
    <n v="0"/>
    <n v="0"/>
    <n v="1"/>
    <n v="0"/>
    <n v="0"/>
    <n v="0"/>
    <n v="1"/>
    <n v="1"/>
    <n v="0"/>
    <n v="0"/>
    <n v="0"/>
    <n v="0"/>
    <n v="1"/>
    <n v="1"/>
    <x v="4"/>
  </r>
  <r>
    <x v="2"/>
    <x v="2"/>
    <s v="男"/>
    <n v="0"/>
    <n v="0"/>
    <n v="0"/>
    <n v="0"/>
    <n v="0"/>
    <n v="0"/>
    <n v="0"/>
    <n v="0"/>
    <n v="0"/>
    <n v="1"/>
    <n v="0"/>
    <n v="0"/>
    <n v="0"/>
    <n v="0"/>
    <n v="0"/>
    <n v="1"/>
    <n v="1"/>
    <x v="3"/>
  </r>
  <r>
    <x v="2"/>
    <x v="2"/>
    <s v="女"/>
    <n v="0"/>
    <n v="0"/>
    <n v="0"/>
    <n v="0"/>
    <n v="0"/>
    <n v="1"/>
    <n v="0"/>
    <n v="0"/>
    <n v="0"/>
    <n v="0"/>
    <n v="1"/>
    <n v="0"/>
    <n v="0"/>
    <n v="0"/>
    <n v="0"/>
    <n v="0"/>
    <n v="0"/>
    <x v="4"/>
  </r>
  <r>
    <x v="3"/>
    <x v="3"/>
    <s v="総数"/>
    <n v="0"/>
    <n v="0"/>
    <n v="0"/>
    <n v="0"/>
    <n v="0"/>
    <n v="1"/>
    <n v="0"/>
    <n v="0"/>
    <n v="0"/>
    <n v="1"/>
    <n v="1"/>
    <n v="0"/>
    <n v="0"/>
    <n v="0"/>
    <n v="0"/>
    <n v="1"/>
    <n v="1"/>
    <x v="4"/>
  </r>
  <r>
    <x v="3"/>
    <x v="3"/>
    <s v="男"/>
    <n v="0"/>
    <n v="0"/>
    <n v="0"/>
    <n v="0"/>
    <n v="0"/>
    <n v="0"/>
    <n v="0"/>
    <n v="0"/>
    <n v="0"/>
    <n v="1"/>
    <n v="0"/>
    <n v="0"/>
    <n v="0"/>
    <n v="0"/>
    <n v="0"/>
    <n v="1"/>
    <n v="1"/>
    <x v="3"/>
  </r>
  <r>
    <x v="3"/>
    <x v="3"/>
    <s v="女"/>
    <n v="0"/>
    <n v="0"/>
    <n v="0"/>
    <n v="0"/>
    <n v="0"/>
    <n v="1"/>
    <n v="0"/>
    <n v="0"/>
    <n v="0"/>
    <n v="0"/>
    <n v="1"/>
    <n v="0"/>
    <n v="0"/>
    <n v="0"/>
    <n v="0"/>
    <n v="0"/>
    <n v="0"/>
    <x v="4"/>
  </r>
  <r>
    <x v="4"/>
    <x v="4"/>
    <s v="総数"/>
    <n v="0"/>
    <n v="0"/>
    <n v="0"/>
    <n v="0"/>
    <n v="0"/>
    <n v="0"/>
    <n v="0"/>
    <n v="0"/>
    <n v="0"/>
    <n v="0"/>
    <n v="0"/>
    <n v="0"/>
    <n v="0"/>
    <n v="0"/>
    <n v="0"/>
    <n v="0"/>
    <n v="0"/>
    <x v="3"/>
  </r>
  <r>
    <x v="4"/>
    <x v="4"/>
    <s v="男"/>
    <n v="0"/>
    <n v="0"/>
    <n v="0"/>
    <n v="0"/>
    <n v="0"/>
    <n v="0"/>
    <n v="0"/>
    <n v="0"/>
    <n v="0"/>
    <n v="0"/>
    <n v="0"/>
    <n v="0"/>
    <n v="0"/>
    <n v="0"/>
    <n v="0"/>
    <n v="0"/>
    <n v="0"/>
    <x v="3"/>
  </r>
  <r>
    <x v="4"/>
    <x v="4"/>
    <s v="女"/>
    <n v="0"/>
    <n v="0"/>
    <n v="0"/>
    <n v="0"/>
    <n v="0"/>
    <n v="0"/>
    <n v="0"/>
    <n v="0"/>
    <n v="0"/>
    <n v="0"/>
    <n v="0"/>
    <n v="0"/>
    <n v="0"/>
    <n v="0"/>
    <n v="0"/>
    <n v="0"/>
    <n v="0"/>
    <x v="3"/>
  </r>
  <r>
    <x v="5"/>
    <x v="5"/>
    <s v="総数"/>
    <n v="4"/>
    <n v="2"/>
    <n v="4"/>
    <n v="6"/>
    <n v="3"/>
    <n v="4"/>
    <n v="5"/>
    <n v="9"/>
    <n v="8"/>
    <n v="3"/>
    <n v="6"/>
    <n v="5"/>
    <n v="6"/>
    <n v="9"/>
    <n v="7"/>
    <n v="4"/>
    <n v="3"/>
    <x v="1"/>
  </r>
  <r>
    <x v="5"/>
    <x v="5"/>
    <s v="男"/>
    <n v="3"/>
    <n v="1"/>
    <n v="1"/>
    <n v="4"/>
    <n v="2"/>
    <n v="2"/>
    <n v="2"/>
    <n v="8"/>
    <n v="4"/>
    <n v="1"/>
    <n v="4"/>
    <n v="4"/>
    <n v="4"/>
    <n v="4"/>
    <n v="4"/>
    <n v="2"/>
    <n v="1"/>
    <x v="5"/>
  </r>
  <r>
    <x v="5"/>
    <x v="5"/>
    <s v="女"/>
    <n v="1"/>
    <n v="1"/>
    <n v="3"/>
    <n v="2"/>
    <n v="1"/>
    <n v="2"/>
    <n v="3"/>
    <n v="1"/>
    <n v="4"/>
    <n v="2"/>
    <n v="2"/>
    <n v="1"/>
    <n v="2"/>
    <n v="5"/>
    <n v="3"/>
    <n v="2"/>
    <n v="2"/>
    <x v="4"/>
  </r>
  <r>
    <x v="6"/>
    <x v="6"/>
    <s v="総数"/>
    <n v="0"/>
    <n v="3"/>
    <n v="0"/>
    <n v="3"/>
    <n v="0"/>
    <n v="1"/>
    <n v="1"/>
    <n v="2"/>
    <n v="2"/>
    <n v="0"/>
    <n v="1"/>
    <n v="0"/>
    <n v="2"/>
    <n v="0"/>
    <n v="0"/>
    <n v="0"/>
    <n v="1"/>
    <x v="3"/>
  </r>
  <r>
    <x v="6"/>
    <x v="6"/>
    <s v="男"/>
    <n v="0"/>
    <n v="2"/>
    <n v="0"/>
    <n v="2"/>
    <n v="0"/>
    <n v="1"/>
    <n v="1"/>
    <n v="1"/>
    <n v="0"/>
    <n v="0"/>
    <n v="0"/>
    <n v="0"/>
    <n v="2"/>
    <n v="0"/>
    <n v="0"/>
    <n v="0"/>
    <n v="0"/>
    <x v="3"/>
  </r>
  <r>
    <x v="6"/>
    <x v="6"/>
    <s v="女"/>
    <n v="0"/>
    <n v="1"/>
    <n v="0"/>
    <n v="1"/>
    <n v="0"/>
    <n v="0"/>
    <n v="0"/>
    <n v="1"/>
    <n v="2"/>
    <n v="0"/>
    <n v="1"/>
    <n v="0"/>
    <n v="0"/>
    <n v="0"/>
    <n v="0"/>
    <n v="0"/>
    <n v="1"/>
    <x v="3"/>
  </r>
  <r>
    <x v="7"/>
    <x v="7"/>
    <s v="総数"/>
    <n v="0"/>
    <n v="0"/>
    <n v="0"/>
    <n v="0"/>
    <n v="0"/>
    <n v="0"/>
    <n v="0"/>
    <n v="0"/>
    <n v="1"/>
    <n v="0"/>
    <n v="0"/>
    <n v="0"/>
    <n v="0"/>
    <n v="0"/>
    <n v="0"/>
    <n v="0"/>
    <n v="0"/>
    <x v="3"/>
  </r>
  <r>
    <x v="7"/>
    <x v="7"/>
    <s v="男"/>
    <n v="0"/>
    <n v="0"/>
    <n v="0"/>
    <n v="0"/>
    <n v="0"/>
    <n v="0"/>
    <n v="0"/>
    <n v="0"/>
    <n v="0"/>
    <n v="0"/>
    <n v="0"/>
    <n v="0"/>
    <n v="0"/>
    <n v="0"/>
    <n v="0"/>
    <n v="0"/>
    <n v="0"/>
    <x v="3"/>
  </r>
  <r>
    <x v="7"/>
    <x v="7"/>
    <s v="女"/>
    <n v="0"/>
    <n v="0"/>
    <n v="0"/>
    <n v="0"/>
    <n v="0"/>
    <n v="0"/>
    <n v="0"/>
    <n v="0"/>
    <n v="1"/>
    <n v="0"/>
    <n v="0"/>
    <n v="0"/>
    <n v="0"/>
    <n v="0"/>
    <n v="0"/>
    <n v="0"/>
    <n v="0"/>
    <x v="3"/>
  </r>
  <r>
    <x v="8"/>
    <x v="8"/>
    <s v="総数"/>
    <n v="0"/>
    <n v="3"/>
    <n v="0"/>
    <n v="3"/>
    <n v="0"/>
    <n v="1"/>
    <n v="1"/>
    <n v="2"/>
    <n v="1"/>
    <n v="0"/>
    <n v="1"/>
    <n v="0"/>
    <n v="2"/>
    <n v="0"/>
    <n v="0"/>
    <n v="0"/>
    <n v="1"/>
    <x v="3"/>
  </r>
  <r>
    <x v="8"/>
    <x v="8"/>
    <s v="男"/>
    <n v="0"/>
    <n v="2"/>
    <n v="0"/>
    <n v="2"/>
    <n v="0"/>
    <n v="1"/>
    <n v="1"/>
    <n v="1"/>
    <n v="0"/>
    <n v="0"/>
    <n v="0"/>
    <n v="0"/>
    <n v="2"/>
    <n v="0"/>
    <n v="0"/>
    <n v="0"/>
    <n v="0"/>
    <x v="3"/>
  </r>
  <r>
    <x v="8"/>
    <x v="8"/>
    <s v="女"/>
    <n v="0"/>
    <n v="1"/>
    <n v="0"/>
    <n v="1"/>
    <n v="0"/>
    <n v="0"/>
    <n v="0"/>
    <n v="1"/>
    <n v="1"/>
    <n v="0"/>
    <n v="1"/>
    <n v="0"/>
    <n v="0"/>
    <n v="0"/>
    <n v="0"/>
    <n v="0"/>
    <n v="1"/>
    <x v="3"/>
  </r>
  <r>
    <x v="9"/>
    <x v="9"/>
    <s v="総数"/>
    <n v="0"/>
    <n v="0"/>
    <n v="0"/>
    <n v="0"/>
    <n v="0"/>
    <n v="0"/>
    <n v="0"/>
    <n v="0"/>
    <n v="0"/>
    <n v="0"/>
    <n v="0"/>
    <n v="0"/>
    <n v="0"/>
    <n v="0"/>
    <n v="0"/>
    <n v="0"/>
    <n v="0"/>
    <x v="3"/>
  </r>
  <r>
    <x v="9"/>
    <x v="9"/>
    <s v="男"/>
    <n v="0"/>
    <n v="0"/>
    <n v="0"/>
    <n v="0"/>
    <n v="0"/>
    <n v="0"/>
    <n v="0"/>
    <n v="0"/>
    <n v="0"/>
    <n v="0"/>
    <n v="0"/>
    <n v="0"/>
    <n v="0"/>
    <n v="0"/>
    <n v="0"/>
    <n v="0"/>
    <n v="0"/>
    <x v="3"/>
  </r>
  <r>
    <x v="9"/>
    <x v="9"/>
    <s v="女"/>
    <n v="0"/>
    <n v="0"/>
    <n v="0"/>
    <n v="0"/>
    <n v="0"/>
    <n v="0"/>
    <n v="0"/>
    <n v="0"/>
    <n v="0"/>
    <n v="0"/>
    <n v="0"/>
    <n v="0"/>
    <n v="0"/>
    <n v="0"/>
    <n v="0"/>
    <n v="0"/>
    <n v="0"/>
    <x v="3"/>
  </r>
  <r>
    <x v="10"/>
    <x v="10"/>
    <s v="総数"/>
    <n v="0"/>
    <n v="0"/>
    <n v="0"/>
    <n v="0"/>
    <n v="0"/>
    <n v="0"/>
    <n v="0"/>
    <n v="0"/>
    <n v="0"/>
    <n v="0"/>
    <n v="0"/>
    <n v="0"/>
    <n v="0"/>
    <n v="0"/>
    <n v="0"/>
    <n v="0"/>
    <n v="0"/>
    <x v="3"/>
  </r>
  <r>
    <x v="10"/>
    <x v="10"/>
    <s v="男"/>
    <n v="0"/>
    <n v="0"/>
    <n v="0"/>
    <n v="0"/>
    <n v="0"/>
    <n v="0"/>
    <n v="0"/>
    <n v="0"/>
    <n v="0"/>
    <n v="0"/>
    <n v="0"/>
    <n v="0"/>
    <n v="0"/>
    <n v="0"/>
    <n v="0"/>
    <n v="0"/>
    <n v="0"/>
    <x v="3"/>
  </r>
  <r>
    <x v="10"/>
    <x v="10"/>
    <s v="女"/>
    <n v="0"/>
    <n v="0"/>
    <n v="0"/>
    <n v="0"/>
    <n v="0"/>
    <n v="0"/>
    <n v="0"/>
    <n v="0"/>
    <n v="0"/>
    <n v="0"/>
    <n v="0"/>
    <n v="0"/>
    <n v="0"/>
    <n v="0"/>
    <n v="0"/>
    <n v="0"/>
    <n v="0"/>
    <x v="3"/>
  </r>
  <r>
    <x v="11"/>
    <x v="11"/>
    <s v="総数"/>
    <n v="3"/>
    <n v="1"/>
    <n v="1"/>
    <n v="1"/>
    <n v="0"/>
    <n v="0"/>
    <n v="2"/>
    <n v="2"/>
    <n v="2"/>
    <n v="1"/>
    <n v="2"/>
    <n v="0"/>
    <n v="1"/>
    <n v="3"/>
    <n v="3"/>
    <n v="1"/>
    <n v="3"/>
    <x v="6"/>
  </r>
  <r>
    <x v="11"/>
    <x v="11"/>
    <s v="男"/>
    <n v="2"/>
    <n v="1"/>
    <n v="0"/>
    <n v="1"/>
    <n v="0"/>
    <n v="0"/>
    <n v="1"/>
    <n v="1"/>
    <n v="1"/>
    <n v="1"/>
    <n v="0"/>
    <n v="0"/>
    <n v="0"/>
    <n v="1"/>
    <n v="2"/>
    <n v="1"/>
    <n v="1"/>
    <x v="4"/>
  </r>
  <r>
    <x v="11"/>
    <x v="11"/>
    <s v="女"/>
    <n v="1"/>
    <n v="0"/>
    <n v="1"/>
    <n v="0"/>
    <n v="0"/>
    <n v="0"/>
    <n v="1"/>
    <n v="1"/>
    <n v="1"/>
    <n v="0"/>
    <n v="2"/>
    <n v="0"/>
    <n v="1"/>
    <n v="2"/>
    <n v="1"/>
    <n v="0"/>
    <n v="2"/>
    <x v="4"/>
  </r>
  <r>
    <x v="12"/>
    <x v="12"/>
    <s v="総数"/>
    <n v="101"/>
    <n v="104"/>
    <n v="104"/>
    <n v="103"/>
    <n v="126"/>
    <n v="127"/>
    <n v="112"/>
    <n v="131"/>
    <n v="109"/>
    <n v="122"/>
    <n v="117"/>
    <n v="133"/>
    <n v="140"/>
    <n v="137"/>
    <n v="144"/>
    <n v="144"/>
    <n v="159"/>
    <x v="7"/>
  </r>
  <r>
    <x v="12"/>
    <x v="12"/>
    <s v="男"/>
    <n v="63"/>
    <n v="69"/>
    <n v="57"/>
    <n v="61"/>
    <n v="78"/>
    <n v="84"/>
    <n v="66"/>
    <n v="84"/>
    <n v="68"/>
    <n v="72"/>
    <n v="79"/>
    <n v="76"/>
    <n v="89"/>
    <n v="83"/>
    <n v="88"/>
    <n v="96"/>
    <n v="100"/>
    <x v="8"/>
  </r>
  <r>
    <x v="12"/>
    <x v="12"/>
    <s v="女"/>
    <n v="38"/>
    <n v="35"/>
    <n v="47"/>
    <n v="42"/>
    <n v="48"/>
    <n v="43"/>
    <n v="46"/>
    <n v="47"/>
    <n v="41"/>
    <n v="50"/>
    <n v="38"/>
    <n v="57"/>
    <n v="51"/>
    <n v="54"/>
    <n v="56"/>
    <n v="48"/>
    <n v="59"/>
    <x v="9"/>
  </r>
  <r>
    <x v="13"/>
    <x v="13"/>
    <s v="総数"/>
    <n v="97"/>
    <n v="103"/>
    <n v="100"/>
    <n v="102"/>
    <n v="121"/>
    <n v="121"/>
    <n v="108"/>
    <n v="124"/>
    <n v="104"/>
    <n v="114"/>
    <n v="114"/>
    <n v="131"/>
    <n v="137"/>
    <n v="131"/>
    <n v="139"/>
    <n v="140"/>
    <n v="156"/>
    <x v="10"/>
  </r>
  <r>
    <x v="13"/>
    <x v="13"/>
    <s v="男"/>
    <n v="60"/>
    <n v="68"/>
    <n v="55"/>
    <n v="61"/>
    <n v="76"/>
    <n v="80"/>
    <n v="63"/>
    <n v="80"/>
    <n v="66"/>
    <n v="67"/>
    <n v="77"/>
    <n v="76"/>
    <n v="89"/>
    <n v="79"/>
    <n v="84"/>
    <n v="92"/>
    <n v="98"/>
    <x v="11"/>
  </r>
  <r>
    <x v="13"/>
    <x v="13"/>
    <s v="女"/>
    <n v="37"/>
    <n v="35"/>
    <n v="45"/>
    <n v="41"/>
    <n v="45"/>
    <n v="41"/>
    <n v="45"/>
    <n v="44"/>
    <n v="38"/>
    <n v="47"/>
    <n v="37"/>
    <n v="55"/>
    <n v="48"/>
    <n v="52"/>
    <n v="55"/>
    <n v="48"/>
    <n v="58"/>
    <x v="12"/>
  </r>
  <r>
    <x v="14"/>
    <x v="14"/>
    <s v="総数"/>
    <n v="3"/>
    <n v="2"/>
    <n v="2"/>
    <n v="1"/>
    <n v="0"/>
    <n v="1"/>
    <n v="0"/>
    <n v="3"/>
    <n v="4"/>
    <n v="1"/>
    <n v="0"/>
    <n v="5"/>
    <n v="3"/>
    <n v="0"/>
    <n v="2"/>
    <n v="2"/>
    <n v="3"/>
    <x v="6"/>
  </r>
  <r>
    <x v="14"/>
    <x v="14"/>
    <s v="男"/>
    <n v="2"/>
    <n v="2"/>
    <n v="2"/>
    <n v="0"/>
    <n v="0"/>
    <n v="1"/>
    <n v="0"/>
    <n v="3"/>
    <n v="4"/>
    <n v="1"/>
    <n v="0"/>
    <n v="4"/>
    <n v="2"/>
    <n v="0"/>
    <n v="2"/>
    <n v="1"/>
    <n v="3"/>
    <x v="6"/>
  </r>
  <r>
    <x v="14"/>
    <x v="14"/>
    <s v="女"/>
    <n v="1"/>
    <n v="0"/>
    <n v="0"/>
    <n v="1"/>
    <n v="0"/>
    <n v="0"/>
    <n v="0"/>
    <n v="0"/>
    <n v="0"/>
    <n v="0"/>
    <n v="0"/>
    <n v="1"/>
    <n v="1"/>
    <n v="0"/>
    <n v="0"/>
    <n v="1"/>
    <n v="0"/>
    <x v="3"/>
  </r>
  <r>
    <x v="15"/>
    <x v="15"/>
    <s v="総数"/>
    <n v="4"/>
    <n v="5"/>
    <n v="1"/>
    <n v="2"/>
    <n v="5"/>
    <n v="8"/>
    <n v="3"/>
    <n v="7"/>
    <n v="8"/>
    <n v="4"/>
    <n v="7"/>
    <n v="1"/>
    <n v="7"/>
    <n v="2"/>
    <n v="4"/>
    <n v="6"/>
    <n v="3"/>
    <x v="6"/>
  </r>
  <r>
    <x v="15"/>
    <x v="15"/>
    <s v="男"/>
    <n v="3"/>
    <n v="5"/>
    <n v="0"/>
    <n v="2"/>
    <n v="5"/>
    <n v="6"/>
    <n v="2"/>
    <n v="6"/>
    <n v="7"/>
    <n v="3"/>
    <n v="7"/>
    <n v="1"/>
    <n v="6"/>
    <n v="2"/>
    <n v="4"/>
    <n v="6"/>
    <n v="3"/>
    <x v="6"/>
  </r>
  <r>
    <x v="15"/>
    <x v="15"/>
    <s v="女"/>
    <n v="1"/>
    <n v="0"/>
    <n v="1"/>
    <n v="0"/>
    <n v="0"/>
    <n v="2"/>
    <n v="1"/>
    <n v="1"/>
    <n v="1"/>
    <n v="1"/>
    <n v="0"/>
    <n v="0"/>
    <n v="1"/>
    <n v="0"/>
    <n v="0"/>
    <n v="0"/>
    <n v="0"/>
    <x v="3"/>
  </r>
  <r>
    <x v="16"/>
    <x v="16"/>
    <s v="総数"/>
    <n v="12"/>
    <n v="10"/>
    <n v="14"/>
    <n v="19"/>
    <n v="31"/>
    <n v="24"/>
    <n v="21"/>
    <n v="21"/>
    <n v="16"/>
    <n v="17"/>
    <n v="18"/>
    <n v="12"/>
    <n v="16"/>
    <n v="16"/>
    <n v="17"/>
    <n v="20"/>
    <n v="22"/>
    <x v="13"/>
  </r>
  <r>
    <x v="16"/>
    <x v="16"/>
    <s v="男"/>
    <n v="7"/>
    <n v="6"/>
    <n v="9"/>
    <n v="10"/>
    <n v="22"/>
    <n v="20"/>
    <n v="14"/>
    <n v="16"/>
    <n v="10"/>
    <n v="10"/>
    <n v="15"/>
    <n v="7"/>
    <n v="9"/>
    <n v="12"/>
    <n v="10"/>
    <n v="16"/>
    <n v="18"/>
    <x v="0"/>
  </r>
  <r>
    <x v="16"/>
    <x v="16"/>
    <s v="女"/>
    <n v="5"/>
    <n v="4"/>
    <n v="5"/>
    <n v="9"/>
    <n v="9"/>
    <n v="4"/>
    <n v="7"/>
    <n v="5"/>
    <n v="6"/>
    <n v="7"/>
    <n v="3"/>
    <n v="5"/>
    <n v="7"/>
    <n v="4"/>
    <n v="7"/>
    <n v="4"/>
    <n v="4"/>
    <x v="6"/>
  </r>
  <r>
    <x v="17"/>
    <x v="17"/>
    <s v="総数"/>
    <n v="16"/>
    <n v="11"/>
    <n v="8"/>
    <n v="9"/>
    <n v="10"/>
    <n v="9"/>
    <n v="12"/>
    <n v="9"/>
    <n v="11"/>
    <n v="11"/>
    <n v="12"/>
    <n v="9"/>
    <n v="15"/>
    <n v="15"/>
    <n v="9"/>
    <n v="13"/>
    <n v="16"/>
    <x v="14"/>
  </r>
  <r>
    <x v="17"/>
    <x v="17"/>
    <s v="男"/>
    <n v="7"/>
    <n v="9"/>
    <n v="5"/>
    <n v="6"/>
    <n v="7"/>
    <n v="6"/>
    <n v="6"/>
    <n v="4"/>
    <n v="5"/>
    <n v="7"/>
    <n v="7"/>
    <n v="4"/>
    <n v="9"/>
    <n v="7"/>
    <n v="4"/>
    <n v="5"/>
    <n v="8"/>
    <x v="15"/>
  </r>
  <r>
    <x v="17"/>
    <x v="17"/>
    <s v="女"/>
    <n v="9"/>
    <n v="2"/>
    <n v="3"/>
    <n v="3"/>
    <n v="3"/>
    <n v="3"/>
    <n v="6"/>
    <n v="5"/>
    <n v="6"/>
    <n v="4"/>
    <n v="5"/>
    <n v="5"/>
    <n v="6"/>
    <n v="8"/>
    <n v="5"/>
    <n v="8"/>
    <n v="8"/>
    <x v="15"/>
  </r>
  <r>
    <x v="18"/>
    <x v="18"/>
    <s v="総数"/>
    <n v="1"/>
    <n v="4"/>
    <n v="6"/>
    <n v="6"/>
    <n v="3"/>
    <n v="4"/>
    <n v="6"/>
    <n v="5"/>
    <n v="4"/>
    <n v="6"/>
    <n v="5"/>
    <n v="5"/>
    <n v="7"/>
    <n v="9"/>
    <n v="6"/>
    <n v="3"/>
    <n v="4"/>
    <x v="2"/>
  </r>
  <r>
    <x v="18"/>
    <x v="18"/>
    <s v="男"/>
    <n v="0"/>
    <n v="3"/>
    <n v="4"/>
    <n v="2"/>
    <n v="2"/>
    <n v="4"/>
    <n v="3"/>
    <n v="3"/>
    <n v="3"/>
    <n v="2"/>
    <n v="5"/>
    <n v="4"/>
    <n v="4"/>
    <n v="5"/>
    <n v="3"/>
    <n v="1"/>
    <n v="2"/>
    <x v="6"/>
  </r>
  <r>
    <x v="18"/>
    <x v="18"/>
    <s v="女"/>
    <n v="1"/>
    <n v="1"/>
    <n v="2"/>
    <n v="4"/>
    <n v="1"/>
    <n v="0"/>
    <n v="3"/>
    <n v="2"/>
    <n v="1"/>
    <n v="4"/>
    <n v="0"/>
    <n v="1"/>
    <n v="3"/>
    <n v="4"/>
    <n v="3"/>
    <n v="2"/>
    <n v="2"/>
    <x v="4"/>
  </r>
  <r>
    <x v="19"/>
    <x v="19"/>
    <s v="総数"/>
    <n v="11"/>
    <n v="10"/>
    <n v="13"/>
    <n v="8"/>
    <n v="8"/>
    <n v="12"/>
    <n v="7"/>
    <n v="8"/>
    <n v="5"/>
    <n v="5"/>
    <n v="7"/>
    <n v="13"/>
    <n v="11"/>
    <n v="5"/>
    <n v="9"/>
    <n v="5"/>
    <n v="8"/>
    <x v="15"/>
  </r>
  <r>
    <x v="19"/>
    <x v="19"/>
    <s v="男"/>
    <n v="9"/>
    <n v="6"/>
    <n v="8"/>
    <n v="7"/>
    <n v="4"/>
    <n v="9"/>
    <n v="5"/>
    <n v="4"/>
    <n v="3"/>
    <n v="4"/>
    <n v="3"/>
    <n v="9"/>
    <n v="9"/>
    <n v="4"/>
    <n v="7"/>
    <n v="4"/>
    <n v="5"/>
    <x v="1"/>
  </r>
  <r>
    <x v="19"/>
    <x v="19"/>
    <s v="女"/>
    <n v="2"/>
    <n v="4"/>
    <n v="5"/>
    <n v="1"/>
    <n v="4"/>
    <n v="3"/>
    <n v="2"/>
    <n v="4"/>
    <n v="2"/>
    <n v="1"/>
    <n v="4"/>
    <n v="4"/>
    <n v="2"/>
    <n v="1"/>
    <n v="2"/>
    <n v="1"/>
    <n v="3"/>
    <x v="4"/>
  </r>
  <r>
    <x v="20"/>
    <x v="20"/>
    <s v="総数"/>
    <n v="3"/>
    <n v="3"/>
    <n v="5"/>
    <n v="7"/>
    <n v="2"/>
    <n v="9"/>
    <n v="8"/>
    <n v="8"/>
    <n v="3"/>
    <n v="9"/>
    <n v="3"/>
    <n v="11"/>
    <n v="4"/>
    <n v="6"/>
    <n v="4"/>
    <n v="5"/>
    <n v="10"/>
    <x v="15"/>
  </r>
  <r>
    <x v="20"/>
    <x v="20"/>
    <s v="男"/>
    <n v="2"/>
    <n v="2"/>
    <n v="2"/>
    <n v="4"/>
    <n v="1"/>
    <n v="6"/>
    <n v="3"/>
    <n v="5"/>
    <n v="2"/>
    <n v="5"/>
    <n v="2"/>
    <n v="4"/>
    <n v="2"/>
    <n v="1"/>
    <n v="1"/>
    <n v="2"/>
    <n v="5"/>
    <x v="2"/>
  </r>
  <r>
    <x v="20"/>
    <x v="20"/>
    <s v="女"/>
    <n v="1"/>
    <n v="1"/>
    <n v="3"/>
    <n v="3"/>
    <n v="1"/>
    <n v="3"/>
    <n v="5"/>
    <n v="3"/>
    <n v="1"/>
    <n v="4"/>
    <n v="1"/>
    <n v="7"/>
    <n v="2"/>
    <n v="5"/>
    <n v="3"/>
    <n v="3"/>
    <n v="5"/>
    <x v="2"/>
  </r>
  <r>
    <x v="21"/>
    <x v="21"/>
    <s v="総数"/>
    <n v="9"/>
    <n v="4"/>
    <n v="5"/>
    <n v="7"/>
    <n v="16"/>
    <n v="8"/>
    <n v="7"/>
    <n v="14"/>
    <n v="9"/>
    <n v="8"/>
    <n v="3"/>
    <n v="12"/>
    <n v="14"/>
    <n v="16"/>
    <n v="15"/>
    <n v="16"/>
    <n v="18"/>
    <x v="16"/>
  </r>
  <r>
    <x v="21"/>
    <x v="21"/>
    <s v="男"/>
    <n v="7"/>
    <n v="2"/>
    <n v="2"/>
    <n v="5"/>
    <n v="8"/>
    <n v="4"/>
    <n v="3"/>
    <n v="11"/>
    <n v="7"/>
    <n v="6"/>
    <n v="1"/>
    <n v="5"/>
    <n v="12"/>
    <n v="9"/>
    <n v="9"/>
    <n v="10"/>
    <n v="8"/>
    <x v="1"/>
  </r>
  <r>
    <x v="21"/>
    <x v="21"/>
    <s v="女"/>
    <n v="2"/>
    <n v="2"/>
    <n v="3"/>
    <n v="2"/>
    <n v="8"/>
    <n v="4"/>
    <n v="4"/>
    <n v="3"/>
    <n v="2"/>
    <n v="2"/>
    <n v="2"/>
    <n v="7"/>
    <n v="2"/>
    <n v="7"/>
    <n v="6"/>
    <n v="6"/>
    <n v="10"/>
    <x v="13"/>
  </r>
  <r>
    <x v="22"/>
    <x v="22"/>
    <s v="総数"/>
    <n v="0"/>
    <n v="0"/>
    <n v="0"/>
    <n v="0"/>
    <n v="0"/>
    <n v="0"/>
    <n v="1"/>
    <n v="0"/>
    <n v="0"/>
    <n v="2"/>
    <n v="0"/>
    <n v="0"/>
    <n v="1"/>
    <n v="1"/>
    <n v="0"/>
    <n v="0"/>
    <n v="1"/>
    <x v="4"/>
  </r>
  <r>
    <x v="22"/>
    <x v="22"/>
    <s v="男"/>
    <n v="0"/>
    <n v="0"/>
    <n v="0"/>
    <n v="0"/>
    <n v="0"/>
    <n v="0"/>
    <n v="1"/>
    <n v="0"/>
    <n v="0"/>
    <n v="1"/>
    <n v="0"/>
    <n v="0"/>
    <n v="1"/>
    <n v="1"/>
    <n v="0"/>
    <n v="0"/>
    <n v="1"/>
    <x v="4"/>
  </r>
  <r>
    <x v="22"/>
    <x v="22"/>
    <s v="女"/>
    <n v="0"/>
    <n v="0"/>
    <n v="0"/>
    <n v="0"/>
    <n v="0"/>
    <n v="0"/>
    <n v="0"/>
    <n v="0"/>
    <n v="0"/>
    <n v="1"/>
    <n v="0"/>
    <n v="0"/>
    <n v="0"/>
    <n v="0"/>
    <n v="0"/>
    <n v="0"/>
    <n v="0"/>
    <x v="3"/>
  </r>
  <r>
    <x v="23"/>
    <x v="23"/>
    <s v="総数"/>
    <n v="17"/>
    <n v="23"/>
    <n v="20"/>
    <n v="19"/>
    <n v="21"/>
    <n v="18"/>
    <n v="25"/>
    <n v="19"/>
    <n v="16"/>
    <n v="24"/>
    <n v="29"/>
    <n v="27"/>
    <n v="22"/>
    <n v="20"/>
    <n v="35"/>
    <n v="37"/>
    <n v="35"/>
    <x v="17"/>
  </r>
  <r>
    <x v="23"/>
    <x v="23"/>
    <s v="男"/>
    <n v="11"/>
    <n v="18"/>
    <n v="15"/>
    <n v="12"/>
    <n v="16"/>
    <n v="13"/>
    <n v="18"/>
    <n v="15"/>
    <n v="10"/>
    <n v="17"/>
    <n v="20"/>
    <n v="18"/>
    <n v="16"/>
    <n v="14"/>
    <n v="26"/>
    <n v="30"/>
    <n v="24"/>
    <x v="18"/>
  </r>
  <r>
    <x v="23"/>
    <x v="23"/>
    <s v="女"/>
    <n v="6"/>
    <n v="5"/>
    <n v="5"/>
    <n v="7"/>
    <n v="5"/>
    <n v="5"/>
    <n v="7"/>
    <n v="4"/>
    <n v="6"/>
    <n v="7"/>
    <n v="9"/>
    <n v="9"/>
    <n v="6"/>
    <n v="6"/>
    <n v="9"/>
    <n v="7"/>
    <n v="11"/>
    <x v="13"/>
  </r>
  <r>
    <x v="24"/>
    <x v="24"/>
    <s v="総数"/>
    <n v="1"/>
    <n v="2"/>
    <n v="0"/>
    <n v="1"/>
    <n v="1"/>
    <n v="1"/>
    <n v="0"/>
    <n v="0"/>
    <n v="0"/>
    <n v="1"/>
    <n v="1"/>
    <n v="0"/>
    <n v="0"/>
    <n v="1"/>
    <n v="0"/>
    <n v="0"/>
    <n v="0"/>
    <x v="4"/>
  </r>
  <r>
    <x v="24"/>
    <x v="24"/>
    <s v="男"/>
    <n v="1"/>
    <n v="1"/>
    <n v="0"/>
    <n v="0"/>
    <n v="1"/>
    <n v="0"/>
    <n v="0"/>
    <n v="0"/>
    <n v="0"/>
    <n v="1"/>
    <n v="0"/>
    <n v="0"/>
    <n v="0"/>
    <n v="1"/>
    <n v="0"/>
    <n v="0"/>
    <n v="0"/>
    <x v="4"/>
  </r>
  <r>
    <x v="24"/>
    <x v="24"/>
    <s v="女"/>
    <n v="0"/>
    <n v="1"/>
    <n v="0"/>
    <n v="1"/>
    <n v="0"/>
    <n v="1"/>
    <n v="0"/>
    <n v="0"/>
    <n v="0"/>
    <n v="0"/>
    <n v="1"/>
    <n v="0"/>
    <n v="0"/>
    <n v="0"/>
    <n v="0"/>
    <n v="0"/>
    <n v="0"/>
    <x v="3"/>
  </r>
  <r>
    <x v="25"/>
    <x v="25"/>
    <s v="総数"/>
    <n v="3"/>
    <n v="4"/>
    <n v="8"/>
    <n v="3"/>
    <n v="4"/>
    <n v="3"/>
    <n v="2"/>
    <n v="5"/>
    <n v="5"/>
    <n v="6"/>
    <n v="4"/>
    <n v="9"/>
    <n v="5"/>
    <n v="3"/>
    <n v="5"/>
    <n v="4"/>
    <n v="2"/>
    <x v="15"/>
  </r>
  <r>
    <x v="25"/>
    <x v="25"/>
    <s v="男"/>
    <n v="0"/>
    <n v="0"/>
    <n v="0"/>
    <n v="0"/>
    <n v="0"/>
    <n v="0"/>
    <n v="0"/>
    <n v="0"/>
    <n v="0"/>
    <n v="0"/>
    <n v="0"/>
    <n v="0"/>
    <n v="0"/>
    <n v="0"/>
    <n v="0"/>
    <n v="0"/>
    <n v="0"/>
    <x v="3"/>
  </r>
  <r>
    <x v="25"/>
    <x v="25"/>
    <s v="女"/>
    <n v="3"/>
    <n v="4"/>
    <n v="8"/>
    <n v="3"/>
    <n v="4"/>
    <n v="3"/>
    <n v="2"/>
    <n v="5"/>
    <n v="5"/>
    <n v="6"/>
    <n v="4"/>
    <n v="9"/>
    <n v="5"/>
    <n v="3"/>
    <n v="5"/>
    <n v="4"/>
    <n v="2"/>
    <x v="15"/>
  </r>
  <r>
    <x v="26"/>
    <x v="26"/>
    <s v="総数"/>
    <n v="0"/>
    <n v="1"/>
    <n v="3"/>
    <n v="2"/>
    <n v="1"/>
    <n v="1"/>
    <n v="2"/>
    <n v="0"/>
    <n v="1"/>
    <n v="1"/>
    <n v="4"/>
    <n v="2"/>
    <n v="4"/>
    <n v="2"/>
    <n v="2"/>
    <n v="3"/>
    <n v="3"/>
    <x v="1"/>
  </r>
  <r>
    <x v="26"/>
    <x v="26"/>
    <s v="男"/>
    <s v="･"/>
    <s v="."/>
    <s v="."/>
    <s v="."/>
    <s v="."/>
    <s v="・"/>
    <n v="0"/>
    <n v="0"/>
    <n v="0"/>
    <n v="0"/>
    <n v="0"/>
    <n v="0"/>
    <n v="0"/>
    <n v="0"/>
    <n v="0"/>
    <n v="0"/>
    <n v="0"/>
    <x v="3"/>
  </r>
  <r>
    <x v="26"/>
    <x v="26"/>
    <s v="女"/>
    <n v="0"/>
    <n v="1"/>
    <n v="3"/>
    <n v="2"/>
    <n v="1"/>
    <n v="1"/>
    <n v="2"/>
    <n v="0"/>
    <n v="1"/>
    <n v="1"/>
    <n v="4"/>
    <n v="2"/>
    <n v="4"/>
    <n v="2"/>
    <n v="2"/>
    <n v="3"/>
    <n v="3"/>
    <x v="1"/>
  </r>
  <r>
    <x v="27"/>
    <x v="27"/>
    <s v="総数"/>
    <n v="2"/>
    <n v="0"/>
    <n v="2"/>
    <n v="1"/>
    <n v="3"/>
    <n v="1"/>
    <n v="0"/>
    <n v="3"/>
    <n v="0"/>
    <n v="1"/>
    <n v="0"/>
    <n v="0"/>
    <n v="2"/>
    <n v="3"/>
    <n v="1"/>
    <n v="0"/>
    <n v="4"/>
    <x v="2"/>
  </r>
  <r>
    <x v="27"/>
    <x v="27"/>
    <s v="男"/>
    <s v="･"/>
    <s v="."/>
    <s v="."/>
    <s v="."/>
    <s v="."/>
    <s v="・"/>
    <n v="0"/>
    <n v="0"/>
    <n v="0"/>
    <n v="0"/>
    <n v="0"/>
    <n v="0"/>
    <n v="0"/>
    <n v="0"/>
    <n v="0"/>
    <n v="0"/>
    <n v="0"/>
    <x v="3"/>
  </r>
  <r>
    <x v="27"/>
    <x v="27"/>
    <s v="女"/>
    <n v="2"/>
    <n v="0"/>
    <n v="2"/>
    <n v="1"/>
    <n v="3"/>
    <n v="1"/>
    <n v="0"/>
    <n v="3"/>
    <n v="0"/>
    <n v="1"/>
    <n v="0"/>
    <n v="0"/>
    <n v="2"/>
    <n v="3"/>
    <n v="1"/>
    <n v="0"/>
    <n v="4"/>
    <x v="2"/>
  </r>
  <r>
    <x v="28"/>
    <x v="28"/>
    <s v="総数"/>
    <n v="2"/>
    <n v="2"/>
    <n v="1"/>
    <n v="3"/>
    <n v="1"/>
    <n v="2"/>
    <n v="1"/>
    <n v="2"/>
    <n v="3"/>
    <n v="1"/>
    <n v="4"/>
    <n v="3"/>
    <n v="3"/>
    <n v="6"/>
    <n v="8"/>
    <n v="3"/>
    <n v="6"/>
    <x v="2"/>
  </r>
  <r>
    <x v="28"/>
    <x v="28"/>
    <s v="男"/>
    <n v="2"/>
    <n v="2"/>
    <n v="1"/>
    <n v="3"/>
    <n v="1"/>
    <n v="2"/>
    <n v="1"/>
    <n v="2"/>
    <n v="3"/>
    <n v="1"/>
    <n v="4"/>
    <n v="3"/>
    <n v="3"/>
    <n v="6"/>
    <n v="8"/>
    <n v="3"/>
    <n v="6"/>
    <x v="2"/>
  </r>
  <r>
    <x v="28"/>
    <x v="28"/>
    <s v="女"/>
    <s v="･"/>
    <s v="."/>
    <s v="."/>
    <s v="."/>
    <s v="."/>
    <s v="・"/>
    <n v="0"/>
    <n v="0"/>
    <n v="0"/>
    <n v="0"/>
    <n v="0"/>
    <n v="0"/>
    <n v="0"/>
    <n v="0"/>
    <n v="0"/>
    <n v="0"/>
    <n v="0"/>
    <x v="3"/>
  </r>
  <r>
    <x v="29"/>
    <x v="29"/>
    <s v="総数"/>
    <n v="3"/>
    <n v="3"/>
    <n v="1"/>
    <n v="2"/>
    <n v="0"/>
    <n v="4"/>
    <n v="2"/>
    <n v="1"/>
    <n v="1"/>
    <n v="2"/>
    <n v="5"/>
    <n v="2"/>
    <n v="3"/>
    <n v="3"/>
    <n v="1"/>
    <n v="4"/>
    <n v="7"/>
    <x v="1"/>
  </r>
  <r>
    <x v="29"/>
    <x v="29"/>
    <s v="男"/>
    <n v="3"/>
    <n v="2"/>
    <n v="0"/>
    <n v="2"/>
    <n v="0"/>
    <n v="3"/>
    <n v="0"/>
    <n v="0"/>
    <n v="0"/>
    <n v="2"/>
    <n v="5"/>
    <n v="2"/>
    <n v="3"/>
    <n v="3"/>
    <n v="0"/>
    <n v="1"/>
    <n v="6"/>
    <x v="2"/>
  </r>
  <r>
    <x v="29"/>
    <x v="29"/>
    <s v="女"/>
    <n v="0"/>
    <n v="1"/>
    <n v="1"/>
    <n v="0"/>
    <n v="0"/>
    <n v="1"/>
    <n v="2"/>
    <n v="1"/>
    <n v="1"/>
    <n v="0"/>
    <n v="0"/>
    <n v="0"/>
    <n v="0"/>
    <n v="0"/>
    <n v="1"/>
    <n v="3"/>
    <n v="1"/>
    <x v="6"/>
  </r>
  <r>
    <x v="30"/>
    <x v="30"/>
    <s v="総数"/>
    <n v="2"/>
    <n v="0"/>
    <n v="0"/>
    <n v="1"/>
    <n v="0"/>
    <n v="0"/>
    <n v="0"/>
    <n v="0"/>
    <n v="0"/>
    <n v="1"/>
    <n v="1"/>
    <n v="2"/>
    <n v="1"/>
    <n v="0"/>
    <n v="1"/>
    <n v="2"/>
    <n v="0"/>
    <x v="3"/>
  </r>
  <r>
    <x v="30"/>
    <x v="30"/>
    <s v="男"/>
    <n v="1"/>
    <n v="0"/>
    <n v="0"/>
    <n v="1"/>
    <n v="0"/>
    <n v="0"/>
    <n v="0"/>
    <n v="0"/>
    <n v="0"/>
    <n v="1"/>
    <n v="1"/>
    <n v="2"/>
    <n v="1"/>
    <n v="0"/>
    <n v="1"/>
    <n v="1"/>
    <n v="0"/>
    <x v="3"/>
  </r>
  <r>
    <x v="30"/>
    <x v="30"/>
    <s v="女"/>
    <n v="1"/>
    <n v="0"/>
    <n v="0"/>
    <n v="0"/>
    <n v="0"/>
    <n v="0"/>
    <n v="0"/>
    <n v="0"/>
    <n v="0"/>
    <n v="0"/>
    <n v="0"/>
    <n v="0"/>
    <n v="0"/>
    <n v="0"/>
    <n v="0"/>
    <n v="1"/>
    <n v="0"/>
    <x v="3"/>
  </r>
  <r>
    <x v="31"/>
    <x v="31"/>
    <s v="総数"/>
    <n v="0"/>
    <n v="5"/>
    <n v="4"/>
    <n v="2"/>
    <n v="5"/>
    <n v="4"/>
    <n v="6"/>
    <n v="5"/>
    <n v="7"/>
    <n v="1"/>
    <n v="4"/>
    <n v="7"/>
    <n v="3"/>
    <n v="4"/>
    <n v="5"/>
    <n v="4"/>
    <n v="5"/>
    <x v="1"/>
  </r>
  <r>
    <x v="31"/>
    <x v="31"/>
    <s v="男"/>
    <n v="0"/>
    <n v="3"/>
    <n v="3"/>
    <n v="2"/>
    <n v="4"/>
    <n v="1"/>
    <n v="3"/>
    <n v="3"/>
    <n v="3"/>
    <n v="0"/>
    <n v="2"/>
    <n v="6"/>
    <n v="1"/>
    <n v="3"/>
    <n v="1"/>
    <n v="3"/>
    <n v="4"/>
    <x v="6"/>
  </r>
  <r>
    <x v="31"/>
    <x v="31"/>
    <s v="女"/>
    <n v="0"/>
    <n v="2"/>
    <n v="1"/>
    <n v="0"/>
    <n v="1"/>
    <n v="3"/>
    <n v="3"/>
    <n v="2"/>
    <n v="4"/>
    <n v="1"/>
    <n v="2"/>
    <n v="1"/>
    <n v="2"/>
    <n v="1"/>
    <n v="4"/>
    <n v="1"/>
    <n v="1"/>
    <x v="2"/>
  </r>
  <r>
    <x v="32"/>
    <x v="32"/>
    <s v="総数"/>
    <n v="1"/>
    <n v="2"/>
    <n v="1"/>
    <n v="2"/>
    <n v="1"/>
    <n v="4"/>
    <n v="0"/>
    <n v="2"/>
    <n v="1"/>
    <n v="4"/>
    <n v="1"/>
    <n v="1"/>
    <n v="6"/>
    <n v="8"/>
    <n v="4"/>
    <n v="3"/>
    <n v="2"/>
    <x v="19"/>
  </r>
  <r>
    <x v="32"/>
    <x v="32"/>
    <s v="男"/>
    <n v="1"/>
    <n v="1"/>
    <n v="0"/>
    <n v="1"/>
    <n v="0"/>
    <n v="0"/>
    <n v="0"/>
    <n v="1"/>
    <n v="1"/>
    <n v="1"/>
    <n v="1"/>
    <n v="0"/>
    <n v="5"/>
    <n v="5"/>
    <n v="3"/>
    <n v="2"/>
    <n v="1"/>
    <x v="1"/>
  </r>
  <r>
    <x v="32"/>
    <x v="32"/>
    <s v="女"/>
    <n v="0"/>
    <n v="1"/>
    <n v="1"/>
    <n v="1"/>
    <n v="1"/>
    <n v="4"/>
    <n v="0"/>
    <n v="1"/>
    <n v="0"/>
    <n v="3"/>
    <n v="0"/>
    <n v="1"/>
    <n v="1"/>
    <n v="3"/>
    <n v="1"/>
    <n v="1"/>
    <n v="1"/>
    <x v="6"/>
  </r>
  <r>
    <x v="33"/>
    <x v="33"/>
    <s v="総数"/>
    <n v="0"/>
    <n v="2"/>
    <n v="2"/>
    <n v="4"/>
    <n v="2"/>
    <n v="2"/>
    <n v="1"/>
    <n v="2"/>
    <n v="1"/>
    <n v="2"/>
    <n v="1"/>
    <n v="0"/>
    <n v="0"/>
    <n v="3"/>
    <n v="3"/>
    <n v="0"/>
    <n v="0"/>
    <x v="3"/>
  </r>
  <r>
    <x v="33"/>
    <x v="33"/>
    <s v="男"/>
    <n v="0"/>
    <n v="1"/>
    <n v="2"/>
    <n v="3"/>
    <n v="2"/>
    <n v="1"/>
    <n v="1"/>
    <n v="1"/>
    <n v="0"/>
    <n v="0"/>
    <n v="1"/>
    <n v="0"/>
    <n v="0"/>
    <n v="0"/>
    <n v="1"/>
    <n v="0"/>
    <n v="0"/>
    <x v="3"/>
  </r>
  <r>
    <x v="33"/>
    <x v="33"/>
    <s v="女"/>
    <n v="0"/>
    <n v="1"/>
    <n v="0"/>
    <n v="1"/>
    <n v="0"/>
    <n v="1"/>
    <n v="0"/>
    <n v="1"/>
    <n v="1"/>
    <n v="2"/>
    <n v="0"/>
    <n v="0"/>
    <n v="0"/>
    <n v="3"/>
    <n v="2"/>
    <n v="0"/>
    <n v="0"/>
    <x v="3"/>
  </r>
  <r>
    <x v="34"/>
    <x v="34"/>
    <s v="総数"/>
    <n v="7"/>
    <n v="10"/>
    <n v="4"/>
    <n v="3"/>
    <n v="7"/>
    <n v="6"/>
    <n v="4"/>
    <n v="10"/>
    <n v="9"/>
    <n v="7"/>
    <n v="5"/>
    <n v="10"/>
    <n v="10"/>
    <n v="8"/>
    <n v="8"/>
    <n v="10"/>
    <n v="7"/>
    <x v="13"/>
  </r>
  <r>
    <x v="34"/>
    <x v="34"/>
    <s v="男"/>
    <n v="4"/>
    <n v="5"/>
    <n v="2"/>
    <n v="1"/>
    <n v="3"/>
    <n v="4"/>
    <n v="3"/>
    <n v="6"/>
    <n v="8"/>
    <n v="5"/>
    <n v="3"/>
    <n v="7"/>
    <n v="6"/>
    <n v="6"/>
    <n v="4"/>
    <n v="7"/>
    <n v="4"/>
    <x v="15"/>
  </r>
  <r>
    <x v="34"/>
    <x v="34"/>
    <s v="女"/>
    <n v="3"/>
    <n v="5"/>
    <n v="2"/>
    <n v="2"/>
    <n v="4"/>
    <n v="2"/>
    <n v="1"/>
    <n v="4"/>
    <n v="1"/>
    <n v="2"/>
    <n v="2"/>
    <n v="3"/>
    <n v="4"/>
    <n v="2"/>
    <n v="4"/>
    <n v="3"/>
    <n v="3"/>
    <x v="5"/>
  </r>
  <r>
    <x v="35"/>
    <x v="35"/>
    <s v="総数"/>
    <n v="4"/>
    <n v="1"/>
    <n v="4"/>
    <n v="1"/>
    <n v="5"/>
    <n v="6"/>
    <n v="4"/>
    <n v="7"/>
    <n v="5"/>
    <n v="8"/>
    <n v="3"/>
    <n v="2"/>
    <n v="3"/>
    <n v="6"/>
    <n v="5"/>
    <n v="4"/>
    <n v="3"/>
    <x v="14"/>
  </r>
  <r>
    <x v="35"/>
    <x v="35"/>
    <s v="男"/>
    <n v="3"/>
    <n v="1"/>
    <n v="2"/>
    <n v="0"/>
    <n v="2"/>
    <n v="4"/>
    <n v="3"/>
    <n v="4"/>
    <n v="2"/>
    <n v="5"/>
    <n v="2"/>
    <n v="0"/>
    <n v="0"/>
    <n v="4"/>
    <n v="4"/>
    <n v="4"/>
    <n v="2"/>
    <x v="1"/>
  </r>
  <r>
    <x v="35"/>
    <x v="35"/>
    <s v="女"/>
    <n v="1"/>
    <n v="0"/>
    <n v="2"/>
    <n v="1"/>
    <n v="3"/>
    <n v="2"/>
    <n v="1"/>
    <n v="3"/>
    <n v="3"/>
    <n v="3"/>
    <n v="1"/>
    <n v="2"/>
    <n v="3"/>
    <n v="2"/>
    <n v="1"/>
    <n v="0"/>
    <n v="1"/>
    <x v="19"/>
  </r>
  <r>
    <x v="36"/>
    <x v="36"/>
    <s v="総数"/>
    <n v="1"/>
    <n v="0"/>
    <n v="0"/>
    <n v="0"/>
    <n v="0"/>
    <n v="1"/>
    <n v="2"/>
    <n v="2"/>
    <n v="0"/>
    <n v="1"/>
    <n v="2"/>
    <n v="0"/>
    <n v="1"/>
    <n v="0"/>
    <n v="0"/>
    <n v="0"/>
    <n v="1"/>
    <x v="2"/>
  </r>
  <r>
    <x v="36"/>
    <x v="36"/>
    <s v="男"/>
    <n v="0"/>
    <n v="0"/>
    <n v="0"/>
    <n v="0"/>
    <n v="0"/>
    <n v="1"/>
    <n v="1"/>
    <n v="1"/>
    <n v="0"/>
    <n v="1"/>
    <n v="1"/>
    <n v="0"/>
    <n v="0"/>
    <n v="0"/>
    <n v="0"/>
    <n v="0"/>
    <n v="0"/>
    <x v="2"/>
  </r>
  <r>
    <x v="36"/>
    <x v="36"/>
    <s v="女"/>
    <n v="1"/>
    <n v="0"/>
    <n v="0"/>
    <n v="0"/>
    <n v="0"/>
    <n v="0"/>
    <n v="1"/>
    <n v="1"/>
    <n v="0"/>
    <n v="0"/>
    <n v="1"/>
    <n v="0"/>
    <n v="1"/>
    <n v="0"/>
    <n v="0"/>
    <n v="0"/>
    <n v="1"/>
    <x v="3"/>
  </r>
  <r>
    <x v="37"/>
    <x v="37"/>
    <s v="総数"/>
    <n v="3"/>
    <n v="1"/>
    <n v="4"/>
    <n v="1"/>
    <n v="5"/>
    <n v="5"/>
    <n v="2"/>
    <n v="5"/>
    <n v="5"/>
    <n v="7"/>
    <n v="1"/>
    <n v="2"/>
    <n v="2"/>
    <n v="6"/>
    <n v="5"/>
    <n v="4"/>
    <n v="2"/>
    <x v="20"/>
  </r>
  <r>
    <x v="37"/>
    <x v="37"/>
    <s v="男"/>
    <n v="3"/>
    <n v="1"/>
    <n v="2"/>
    <n v="0"/>
    <n v="2"/>
    <n v="3"/>
    <n v="2"/>
    <n v="3"/>
    <n v="2"/>
    <n v="4"/>
    <n v="1"/>
    <n v="0"/>
    <n v="0"/>
    <n v="4"/>
    <n v="4"/>
    <n v="4"/>
    <n v="2"/>
    <x v="6"/>
  </r>
  <r>
    <x v="37"/>
    <x v="37"/>
    <s v="女"/>
    <n v="0"/>
    <n v="0"/>
    <n v="2"/>
    <n v="1"/>
    <n v="3"/>
    <n v="2"/>
    <n v="0"/>
    <n v="2"/>
    <n v="3"/>
    <n v="3"/>
    <n v="0"/>
    <n v="2"/>
    <n v="2"/>
    <n v="2"/>
    <n v="1"/>
    <n v="0"/>
    <n v="0"/>
    <x v="19"/>
  </r>
  <r>
    <x v="38"/>
    <x v="38"/>
    <s v="総数"/>
    <n v="4"/>
    <n v="0"/>
    <n v="1"/>
    <n v="2"/>
    <n v="1"/>
    <n v="3"/>
    <n v="0"/>
    <n v="1"/>
    <n v="1"/>
    <n v="2"/>
    <n v="3"/>
    <n v="1"/>
    <n v="2"/>
    <n v="3"/>
    <n v="0"/>
    <n v="0"/>
    <n v="2"/>
    <x v="3"/>
  </r>
  <r>
    <x v="38"/>
    <x v="38"/>
    <s v="男"/>
    <n v="0"/>
    <n v="0"/>
    <n v="1"/>
    <n v="2"/>
    <n v="0"/>
    <n v="1"/>
    <n v="0"/>
    <n v="1"/>
    <n v="0"/>
    <n v="1"/>
    <n v="1"/>
    <n v="1"/>
    <n v="2"/>
    <n v="1"/>
    <n v="0"/>
    <n v="0"/>
    <n v="1"/>
    <x v="3"/>
  </r>
  <r>
    <x v="38"/>
    <x v="38"/>
    <s v="女"/>
    <n v="4"/>
    <n v="0"/>
    <n v="0"/>
    <n v="0"/>
    <n v="1"/>
    <n v="2"/>
    <n v="0"/>
    <n v="0"/>
    <n v="1"/>
    <n v="1"/>
    <n v="2"/>
    <n v="0"/>
    <n v="0"/>
    <n v="2"/>
    <n v="0"/>
    <n v="0"/>
    <n v="1"/>
    <x v="3"/>
  </r>
  <r>
    <x v="39"/>
    <x v="39"/>
    <s v="総数"/>
    <n v="3"/>
    <n v="0"/>
    <n v="1"/>
    <n v="1"/>
    <n v="1"/>
    <n v="2"/>
    <n v="0"/>
    <n v="1"/>
    <n v="0"/>
    <n v="1"/>
    <n v="2"/>
    <n v="1"/>
    <n v="0"/>
    <n v="1"/>
    <n v="0"/>
    <n v="0"/>
    <n v="1"/>
    <x v="3"/>
  </r>
  <r>
    <x v="39"/>
    <x v="39"/>
    <s v="男"/>
    <n v="0"/>
    <n v="0"/>
    <n v="1"/>
    <n v="1"/>
    <n v="0"/>
    <n v="1"/>
    <n v="0"/>
    <n v="1"/>
    <n v="0"/>
    <n v="0"/>
    <n v="0"/>
    <n v="1"/>
    <n v="0"/>
    <n v="0"/>
    <n v="0"/>
    <n v="0"/>
    <n v="0"/>
    <x v="3"/>
  </r>
  <r>
    <x v="39"/>
    <x v="39"/>
    <s v="女"/>
    <n v="3"/>
    <n v="0"/>
    <n v="0"/>
    <n v="0"/>
    <n v="1"/>
    <n v="1"/>
    <n v="0"/>
    <n v="0"/>
    <n v="0"/>
    <n v="1"/>
    <n v="2"/>
    <n v="0"/>
    <n v="0"/>
    <n v="1"/>
    <n v="0"/>
    <n v="0"/>
    <n v="1"/>
    <x v="3"/>
  </r>
  <r>
    <x v="40"/>
    <x v="40"/>
    <s v="総数"/>
    <n v="1"/>
    <n v="0"/>
    <n v="0"/>
    <n v="1"/>
    <n v="0"/>
    <n v="1"/>
    <n v="0"/>
    <n v="0"/>
    <n v="1"/>
    <n v="1"/>
    <n v="1"/>
    <n v="0"/>
    <n v="2"/>
    <n v="2"/>
    <n v="0"/>
    <n v="0"/>
    <n v="1"/>
    <x v="3"/>
  </r>
  <r>
    <x v="40"/>
    <x v="40"/>
    <s v="男"/>
    <n v="0"/>
    <n v="0"/>
    <n v="0"/>
    <n v="1"/>
    <n v="0"/>
    <n v="0"/>
    <n v="0"/>
    <n v="0"/>
    <n v="0"/>
    <n v="1"/>
    <n v="1"/>
    <n v="0"/>
    <n v="2"/>
    <n v="1"/>
    <n v="0"/>
    <n v="0"/>
    <n v="1"/>
    <x v="3"/>
  </r>
  <r>
    <x v="40"/>
    <x v="40"/>
    <s v="女"/>
    <n v="1"/>
    <n v="0"/>
    <n v="0"/>
    <n v="0"/>
    <n v="0"/>
    <n v="1"/>
    <n v="0"/>
    <n v="0"/>
    <n v="1"/>
    <n v="0"/>
    <n v="0"/>
    <n v="0"/>
    <n v="0"/>
    <n v="1"/>
    <n v="0"/>
    <n v="0"/>
    <n v="0"/>
    <x v="3"/>
  </r>
  <r>
    <x v="41"/>
    <x v="41"/>
    <s v="総数"/>
    <n v="6"/>
    <n v="2"/>
    <n v="7"/>
    <n v="7"/>
    <n v="3"/>
    <n v="1"/>
    <n v="5"/>
    <n v="8"/>
    <n v="10"/>
    <n v="5"/>
    <n v="2"/>
    <n v="4"/>
    <n v="7"/>
    <n v="4"/>
    <n v="9"/>
    <n v="14"/>
    <n v="7"/>
    <x v="21"/>
  </r>
  <r>
    <x v="41"/>
    <x v="41"/>
    <s v="男"/>
    <n v="2"/>
    <n v="0"/>
    <n v="0"/>
    <n v="5"/>
    <n v="2"/>
    <n v="1"/>
    <n v="3"/>
    <n v="5"/>
    <n v="2"/>
    <n v="2"/>
    <n v="0"/>
    <n v="3"/>
    <n v="2"/>
    <n v="2"/>
    <n v="4"/>
    <n v="11"/>
    <n v="4"/>
    <x v="0"/>
  </r>
  <r>
    <x v="41"/>
    <x v="41"/>
    <s v="女"/>
    <n v="4"/>
    <n v="2"/>
    <n v="7"/>
    <n v="2"/>
    <n v="1"/>
    <n v="0"/>
    <n v="2"/>
    <n v="3"/>
    <n v="8"/>
    <n v="3"/>
    <n v="2"/>
    <n v="1"/>
    <n v="5"/>
    <n v="2"/>
    <n v="5"/>
    <n v="3"/>
    <n v="3"/>
    <x v="2"/>
  </r>
  <r>
    <x v="42"/>
    <x v="42"/>
    <s v="総数"/>
    <n v="4"/>
    <n v="1"/>
    <n v="7"/>
    <n v="7"/>
    <n v="1"/>
    <n v="1"/>
    <n v="4"/>
    <n v="6"/>
    <n v="5"/>
    <n v="0"/>
    <n v="2"/>
    <n v="4"/>
    <n v="4"/>
    <n v="1"/>
    <n v="5"/>
    <n v="6"/>
    <n v="5"/>
    <x v="19"/>
  </r>
  <r>
    <x v="42"/>
    <x v="42"/>
    <s v="男"/>
    <n v="1"/>
    <n v="0"/>
    <n v="0"/>
    <n v="5"/>
    <n v="1"/>
    <n v="1"/>
    <n v="2"/>
    <n v="4"/>
    <n v="0"/>
    <n v="0"/>
    <n v="0"/>
    <n v="3"/>
    <n v="1"/>
    <n v="1"/>
    <n v="2"/>
    <n v="5"/>
    <n v="3"/>
    <x v="5"/>
  </r>
  <r>
    <x v="42"/>
    <x v="42"/>
    <s v="女"/>
    <n v="3"/>
    <n v="1"/>
    <n v="7"/>
    <n v="2"/>
    <n v="0"/>
    <n v="0"/>
    <n v="2"/>
    <n v="2"/>
    <n v="5"/>
    <n v="0"/>
    <n v="2"/>
    <n v="1"/>
    <n v="3"/>
    <n v="0"/>
    <n v="3"/>
    <n v="1"/>
    <n v="2"/>
    <x v="2"/>
  </r>
  <r>
    <x v="43"/>
    <x v="43"/>
    <s v="総数"/>
    <n v="2"/>
    <n v="1"/>
    <n v="0"/>
    <n v="0"/>
    <n v="2"/>
    <n v="0"/>
    <n v="1"/>
    <n v="2"/>
    <n v="5"/>
    <n v="5"/>
    <n v="0"/>
    <n v="0"/>
    <n v="3"/>
    <n v="3"/>
    <n v="4"/>
    <n v="8"/>
    <n v="2"/>
    <x v="5"/>
  </r>
  <r>
    <x v="43"/>
    <x v="43"/>
    <s v="男"/>
    <n v="1"/>
    <n v="0"/>
    <n v="0"/>
    <n v="0"/>
    <n v="1"/>
    <n v="0"/>
    <n v="1"/>
    <n v="1"/>
    <n v="2"/>
    <n v="2"/>
    <n v="0"/>
    <n v="0"/>
    <n v="1"/>
    <n v="1"/>
    <n v="2"/>
    <n v="6"/>
    <n v="1"/>
    <x v="5"/>
  </r>
  <r>
    <x v="43"/>
    <x v="43"/>
    <s v="女"/>
    <n v="1"/>
    <n v="1"/>
    <n v="0"/>
    <n v="0"/>
    <n v="1"/>
    <n v="0"/>
    <n v="0"/>
    <n v="1"/>
    <n v="3"/>
    <n v="3"/>
    <n v="0"/>
    <n v="0"/>
    <n v="2"/>
    <n v="2"/>
    <n v="2"/>
    <n v="2"/>
    <n v="1"/>
    <x v="3"/>
  </r>
  <r>
    <x v="44"/>
    <x v="44"/>
    <s v="総数"/>
    <n v="1"/>
    <n v="3"/>
    <n v="1"/>
    <n v="2"/>
    <n v="1"/>
    <n v="2"/>
    <n v="5"/>
    <n v="1"/>
    <n v="3"/>
    <n v="1"/>
    <n v="0"/>
    <n v="1"/>
    <n v="4"/>
    <n v="8"/>
    <n v="10"/>
    <n v="6"/>
    <n v="9"/>
    <x v="13"/>
  </r>
  <r>
    <x v="44"/>
    <x v="44"/>
    <s v="男"/>
    <n v="1"/>
    <n v="1"/>
    <n v="1"/>
    <n v="0"/>
    <n v="1"/>
    <n v="2"/>
    <n v="1"/>
    <n v="1"/>
    <n v="1"/>
    <n v="0"/>
    <n v="0"/>
    <n v="1"/>
    <n v="2"/>
    <n v="2"/>
    <n v="3"/>
    <n v="1"/>
    <n v="2"/>
    <x v="1"/>
  </r>
  <r>
    <x v="44"/>
    <x v="44"/>
    <s v="女"/>
    <n v="0"/>
    <n v="2"/>
    <n v="0"/>
    <n v="2"/>
    <n v="0"/>
    <n v="0"/>
    <n v="4"/>
    <n v="0"/>
    <n v="2"/>
    <n v="1"/>
    <n v="0"/>
    <n v="0"/>
    <n v="2"/>
    <n v="6"/>
    <n v="7"/>
    <n v="5"/>
    <n v="7"/>
    <x v="1"/>
  </r>
  <r>
    <x v="45"/>
    <x v="45"/>
    <s v="総数"/>
    <n v="1"/>
    <n v="2"/>
    <n v="0"/>
    <n v="2"/>
    <n v="1"/>
    <n v="2"/>
    <n v="5"/>
    <n v="1"/>
    <n v="3"/>
    <n v="1"/>
    <n v="0"/>
    <n v="1"/>
    <n v="4"/>
    <n v="7"/>
    <n v="10"/>
    <n v="6"/>
    <n v="9"/>
    <x v="20"/>
  </r>
  <r>
    <x v="45"/>
    <x v="45"/>
    <s v="男"/>
    <n v="1"/>
    <n v="1"/>
    <n v="0"/>
    <n v="0"/>
    <n v="1"/>
    <n v="2"/>
    <n v="1"/>
    <n v="1"/>
    <n v="1"/>
    <n v="0"/>
    <n v="0"/>
    <n v="1"/>
    <n v="2"/>
    <n v="2"/>
    <n v="3"/>
    <n v="1"/>
    <n v="2"/>
    <x v="1"/>
  </r>
  <r>
    <x v="45"/>
    <x v="45"/>
    <s v="女"/>
    <n v="0"/>
    <n v="1"/>
    <n v="0"/>
    <n v="2"/>
    <n v="0"/>
    <n v="0"/>
    <n v="4"/>
    <n v="0"/>
    <n v="2"/>
    <n v="1"/>
    <n v="0"/>
    <n v="0"/>
    <n v="2"/>
    <n v="5"/>
    <n v="7"/>
    <n v="5"/>
    <n v="7"/>
    <x v="5"/>
  </r>
  <r>
    <x v="46"/>
    <x v="46"/>
    <s v="総数"/>
    <n v="0"/>
    <n v="1"/>
    <n v="1"/>
    <n v="0"/>
    <n v="0"/>
    <n v="0"/>
    <n v="0"/>
    <n v="0"/>
    <n v="0"/>
    <n v="0"/>
    <n v="0"/>
    <n v="0"/>
    <n v="0"/>
    <n v="1"/>
    <n v="0"/>
    <n v="0"/>
    <n v="0"/>
    <x v="4"/>
  </r>
  <r>
    <x v="46"/>
    <x v="46"/>
    <s v="男"/>
    <n v="0"/>
    <n v="0"/>
    <n v="1"/>
    <n v="0"/>
    <n v="0"/>
    <n v="0"/>
    <n v="0"/>
    <n v="0"/>
    <n v="0"/>
    <n v="0"/>
    <n v="0"/>
    <n v="0"/>
    <n v="0"/>
    <n v="0"/>
    <n v="0"/>
    <n v="0"/>
    <n v="0"/>
    <x v="3"/>
  </r>
  <r>
    <x v="46"/>
    <x v="46"/>
    <s v="女"/>
    <n v="0"/>
    <n v="1"/>
    <n v="0"/>
    <n v="0"/>
    <n v="0"/>
    <n v="0"/>
    <n v="0"/>
    <n v="0"/>
    <n v="0"/>
    <n v="0"/>
    <n v="0"/>
    <n v="0"/>
    <n v="0"/>
    <n v="1"/>
    <n v="0"/>
    <n v="0"/>
    <n v="0"/>
    <x v="4"/>
  </r>
  <r>
    <x v="47"/>
    <x v="47"/>
    <s v="総数"/>
    <n v="5"/>
    <n v="5"/>
    <n v="7"/>
    <n v="4"/>
    <n v="7"/>
    <n v="5"/>
    <n v="5"/>
    <n v="10"/>
    <n v="7"/>
    <n v="7"/>
    <n v="5"/>
    <n v="10"/>
    <n v="16"/>
    <n v="8"/>
    <n v="18"/>
    <n v="20"/>
    <n v="25"/>
    <x v="22"/>
  </r>
  <r>
    <x v="47"/>
    <x v="47"/>
    <s v="男"/>
    <n v="2"/>
    <n v="0"/>
    <n v="2"/>
    <n v="3"/>
    <n v="6"/>
    <n v="1"/>
    <n v="2"/>
    <n v="6"/>
    <n v="4"/>
    <n v="3"/>
    <n v="2"/>
    <n v="4"/>
    <n v="9"/>
    <n v="5"/>
    <n v="5"/>
    <n v="14"/>
    <n v="15"/>
    <x v="0"/>
  </r>
  <r>
    <x v="47"/>
    <x v="47"/>
    <s v="女"/>
    <n v="3"/>
    <n v="5"/>
    <n v="5"/>
    <n v="1"/>
    <n v="1"/>
    <n v="4"/>
    <n v="3"/>
    <n v="4"/>
    <n v="3"/>
    <n v="4"/>
    <n v="3"/>
    <n v="6"/>
    <n v="7"/>
    <n v="3"/>
    <n v="13"/>
    <n v="6"/>
    <n v="10"/>
    <x v="15"/>
  </r>
  <r>
    <x v="48"/>
    <x v="48"/>
    <s v="総数"/>
    <n v="1"/>
    <n v="0"/>
    <n v="0"/>
    <n v="0"/>
    <n v="0"/>
    <n v="0"/>
    <n v="0"/>
    <n v="1"/>
    <n v="0"/>
    <n v="0"/>
    <n v="0"/>
    <n v="1"/>
    <n v="0"/>
    <n v="0"/>
    <n v="0"/>
    <n v="1"/>
    <n v="0"/>
    <x v="3"/>
  </r>
  <r>
    <x v="48"/>
    <x v="48"/>
    <s v="男"/>
    <n v="0"/>
    <n v="0"/>
    <n v="0"/>
    <n v="0"/>
    <n v="0"/>
    <n v="0"/>
    <n v="0"/>
    <n v="0"/>
    <n v="0"/>
    <n v="0"/>
    <n v="0"/>
    <n v="1"/>
    <n v="0"/>
    <n v="0"/>
    <n v="0"/>
    <n v="1"/>
    <n v="0"/>
    <x v="3"/>
  </r>
  <r>
    <x v="48"/>
    <x v="48"/>
    <s v="女"/>
    <n v="1"/>
    <n v="0"/>
    <n v="0"/>
    <n v="0"/>
    <n v="0"/>
    <n v="0"/>
    <n v="0"/>
    <n v="1"/>
    <n v="0"/>
    <n v="0"/>
    <n v="0"/>
    <n v="0"/>
    <n v="0"/>
    <n v="0"/>
    <n v="0"/>
    <n v="0"/>
    <n v="0"/>
    <x v="3"/>
  </r>
  <r>
    <x v="49"/>
    <x v="49"/>
    <s v="総数"/>
    <n v="1"/>
    <n v="1"/>
    <n v="2"/>
    <n v="1"/>
    <n v="2"/>
    <n v="1"/>
    <n v="1"/>
    <n v="0"/>
    <n v="1"/>
    <n v="1"/>
    <n v="0"/>
    <n v="2"/>
    <n v="0"/>
    <n v="0"/>
    <n v="2"/>
    <n v="0"/>
    <n v="1"/>
    <x v="3"/>
  </r>
  <r>
    <x v="49"/>
    <x v="49"/>
    <s v="男"/>
    <n v="1"/>
    <n v="0"/>
    <n v="1"/>
    <n v="1"/>
    <n v="1"/>
    <n v="0"/>
    <n v="1"/>
    <n v="0"/>
    <n v="1"/>
    <n v="1"/>
    <n v="0"/>
    <n v="1"/>
    <n v="0"/>
    <n v="0"/>
    <n v="0"/>
    <n v="0"/>
    <n v="1"/>
    <x v="3"/>
  </r>
  <r>
    <x v="49"/>
    <x v="49"/>
    <s v="女"/>
    <n v="0"/>
    <n v="1"/>
    <n v="1"/>
    <n v="0"/>
    <n v="1"/>
    <n v="1"/>
    <n v="0"/>
    <n v="0"/>
    <n v="0"/>
    <n v="0"/>
    <n v="0"/>
    <n v="1"/>
    <n v="0"/>
    <n v="0"/>
    <n v="2"/>
    <n v="0"/>
    <n v="0"/>
    <x v="3"/>
  </r>
  <r>
    <x v="50"/>
    <x v="50"/>
    <s v="総数"/>
    <n v="1"/>
    <n v="3"/>
    <n v="4"/>
    <n v="0"/>
    <n v="4"/>
    <n v="0"/>
    <n v="4"/>
    <n v="3"/>
    <n v="1"/>
    <n v="3"/>
    <n v="1"/>
    <n v="2"/>
    <n v="7"/>
    <n v="3"/>
    <n v="5"/>
    <n v="11"/>
    <n v="11"/>
    <x v="6"/>
  </r>
  <r>
    <x v="50"/>
    <x v="50"/>
    <s v="男"/>
    <n v="0"/>
    <n v="0"/>
    <n v="0"/>
    <n v="0"/>
    <n v="4"/>
    <n v="0"/>
    <n v="1"/>
    <n v="3"/>
    <n v="1"/>
    <n v="2"/>
    <n v="1"/>
    <n v="1"/>
    <n v="5"/>
    <n v="3"/>
    <n v="2"/>
    <n v="7"/>
    <n v="4"/>
    <x v="6"/>
  </r>
  <r>
    <x v="50"/>
    <x v="50"/>
    <s v="女"/>
    <n v="1"/>
    <n v="3"/>
    <n v="4"/>
    <n v="0"/>
    <n v="0"/>
    <n v="0"/>
    <n v="3"/>
    <n v="0"/>
    <n v="0"/>
    <n v="1"/>
    <n v="0"/>
    <n v="1"/>
    <n v="2"/>
    <n v="0"/>
    <n v="3"/>
    <n v="4"/>
    <n v="7"/>
    <x v="3"/>
  </r>
  <r>
    <x v="51"/>
    <x v="51"/>
    <s v="総数"/>
    <n v="0"/>
    <n v="0"/>
    <n v="0"/>
    <n v="1"/>
    <n v="0"/>
    <n v="0"/>
    <n v="0"/>
    <n v="2"/>
    <n v="1"/>
    <n v="2"/>
    <n v="2"/>
    <n v="2"/>
    <n v="3"/>
    <n v="3"/>
    <n v="3"/>
    <n v="1"/>
    <n v="4"/>
    <x v="1"/>
  </r>
  <r>
    <x v="51"/>
    <x v="51"/>
    <s v="男"/>
    <n v="0"/>
    <n v="0"/>
    <n v="0"/>
    <n v="1"/>
    <n v="0"/>
    <n v="0"/>
    <n v="0"/>
    <n v="1"/>
    <n v="0"/>
    <n v="0"/>
    <n v="0"/>
    <n v="0"/>
    <n v="0"/>
    <n v="2"/>
    <n v="2"/>
    <n v="1"/>
    <n v="1"/>
    <x v="5"/>
  </r>
  <r>
    <x v="51"/>
    <x v="51"/>
    <s v="女"/>
    <n v="0"/>
    <n v="0"/>
    <n v="0"/>
    <n v="0"/>
    <n v="0"/>
    <n v="0"/>
    <n v="0"/>
    <n v="1"/>
    <n v="1"/>
    <n v="2"/>
    <n v="2"/>
    <n v="1"/>
    <n v="3"/>
    <n v="1"/>
    <n v="1"/>
    <n v="0"/>
    <n v="3"/>
    <x v="4"/>
  </r>
  <r>
    <x v="52"/>
    <x v="52"/>
    <s v="総数"/>
    <n v="2"/>
    <n v="1"/>
    <n v="1"/>
    <n v="2"/>
    <n v="1"/>
    <n v="4"/>
    <n v="0"/>
    <n v="4"/>
    <n v="4"/>
    <n v="1"/>
    <n v="2"/>
    <n v="3"/>
    <n v="6"/>
    <n v="2"/>
    <n v="8"/>
    <n v="7"/>
    <n v="9"/>
    <x v="19"/>
  </r>
  <r>
    <x v="52"/>
    <x v="52"/>
    <s v="男"/>
    <n v="1"/>
    <n v="0"/>
    <n v="1"/>
    <n v="1"/>
    <n v="1"/>
    <n v="1"/>
    <n v="0"/>
    <n v="2"/>
    <n v="2"/>
    <n v="0"/>
    <n v="1"/>
    <n v="1"/>
    <n v="4"/>
    <n v="0"/>
    <n v="1"/>
    <n v="5"/>
    <n v="9"/>
    <x v="6"/>
  </r>
  <r>
    <x v="52"/>
    <x v="52"/>
    <s v="女"/>
    <n v="1"/>
    <n v="1"/>
    <n v="0"/>
    <n v="1"/>
    <n v="0"/>
    <n v="3"/>
    <n v="0"/>
    <n v="2"/>
    <n v="2"/>
    <n v="1"/>
    <n v="1"/>
    <n v="2"/>
    <n v="2"/>
    <n v="2"/>
    <n v="7"/>
    <n v="2"/>
    <n v="0"/>
    <x v="1"/>
  </r>
  <r>
    <x v="53"/>
    <x v="53"/>
    <s v="総数"/>
    <n v="0"/>
    <n v="0"/>
    <n v="0"/>
    <n v="0"/>
    <n v="0"/>
    <n v="0"/>
    <n v="0"/>
    <n v="0"/>
    <n v="0"/>
    <n v="0"/>
    <n v="0"/>
    <n v="0"/>
    <n v="0"/>
    <n v="0"/>
    <n v="0"/>
    <n v="0"/>
    <n v="0"/>
    <x v="3"/>
  </r>
  <r>
    <x v="53"/>
    <x v="53"/>
    <s v="男"/>
    <n v="0"/>
    <n v="0"/>
    <n v="0"/>
    <n v="0"/>
    <n v="0"/>
    <n v="0"/>
    <n v="0"/>
    <n v="0"/>
    <n v="0"/>
    <n v="0"/>
    <n v="0"/>
    <n v="0"/>
    <n v="0"/>
    <n v="0"/>
    <n v="0"/>
    <n v="0"/>
    <n v="0"/>
    <x v="3"/>
  </r>
  <r>
    <x v="53"/>
    <x v="53"/>
    <s v="女"/>
    <n v="0"/>
    <n v="0"/>
    <n v="0"/>
    <n v="0"/>
    <n v="0"/>
    <n v="0"/>
    <n v="0"/>
    <n v="0"/>
    <n v="0"/>
    <n v="0"/>
    <n v="0"/>
    <n v="0"/>
    <n v="0"/>
    <n v="0"/>
    <n v="0"/>
    <n v="0"/>
    <n v="0"/>
    <x v="3"/>
  </r>
  <r>
    <x v="54"/>
    <x v="54"/>
    <s v="総数"/>
    <n v="0"/>
    <n v="0"/>
    <n v="0"/>
    <n v="0"/>
    <n v="0"/>
    <n v="0"/>
    <n v="0"/>
    <n v="0"/>
    <n v="0"/>
    <n v="0"/>
    <n v="0"/>
    <n v="0"/>
    <n v="0"/>
    <n v="0"/>
    <n v="0"/>
    <n v="1"/>
    <n v="0"/>
    <x v="3"/>
  </r>
  <r>
    <x v="54"/>
    <x v="54"/>
    <s v="男"/>
    <n v="0"/>
    <n v="0"/>
    <n v="0"/>
    <n v="0"/>
    <n v="0"/>
    <n v="0"/>
    <n v="0"/>
    <n v="0"/>
    <n v="0"/>
    <n v="0"/>
    <n v="0"/>
    <n v="0"/>
    <n v="0"/>
    <n v="0"/>
    <n v="0"/>
    <n v="0"/>
    <n v="0"/>
    <x v="3"/>
  </r>
  <r>
    <x v="54"/>
    <x v="54"/>
    <s v="女"/>
    <n v="0"/>
    <n v="0"/>
    <n v="0"/>
    <n v="0"/>
    <n v="0"/>
    <n v="0"/>
    <n v="0"/>
    <n v="0"/>
    <n v="0"/>
    <n v="0"/>
    <n v="0"/>
    <n v="0"/>
    <n v="0"/>
    <n v="0"/>
    <n v="0"/>
    <n v="1"/>
    <n v="0"/>
    <x v="3"/>
  </r>
  <r>
    <x v="55"/>
    <x v="55"/>
    <s v="総数"/>
    <n v="91"/>
    <n v="80"/>
    <n v="86"/>
    <n v="84"/>
    <n v="107"/>
    <n v="110"/>
    <n v="93"/>
    <n v="102"/>
    <n v="101"/>
    <n v="106"/>
    <n v="97"/>
    <n v="108"/>
    <n v="107"/>
    <n v="102"/>
    <n v="92"/>
    <n v="119"/>
    <n v="141"/>
    <x v="23"/>
  </r>
  <r>
    <x v="55"/>
    <x v="55"/>
    <s v="男"/>
    <n v="46"/>
    <n v="31"/>
    <n v="42"/>
    <n v="39"/>
    <n v="54"/>
    <n v="65"/>
    <n v="50"/>
    <n v="44"/>
    <n v="49"/>
    <n v="57"/>
    <n v="49"/>
    <n v="49"/>
    <n v="59"/>
    <n v="56"/>
    <n v="47"/>
    <n v="62"/>
    <n v="65"/>
    <x v="24"/>
  </r>
  <r>
    <x v="55"/>
    <x v="55"/>
    <s v="女"/>
    <n v="45"/>
    <n v="49"/>
    <n v="44"/>
    <n v="45"/>
    <n v="53"/>
    <n v="45"/>
    <n v="43"/>
    <n v="58"/>
    <n v="52"/>
    <n v="49"/>
    <n v="48"/>
    <n v="59"/>
    <n v="48"/>
    <n v="46"/>
    <n v="45"/>
    <n v="57"/>
    <n v="76"/>
    <x v="25"/>
  </r>
  <r>
    <x v="56"/>
    <x v="56"/>
    <s v="総数"/>
    <n v="1"/>
    <n v="1"/>
    <n v="2"/>
    <n v="0"/>
    <n v="0"/>
    <n v="0"/>
    <n v="3"/>
    <n v="0"/>
    <n v="2"/>
    <n v="0"/>
    <n v="0"/>
    <n v="4"/>
    <n v="2"/>
    <n v="1"/>
    <n v="2"/>
    <n v="2"/>
    <n v="0"/>
    <x v="2"/>
  </r>
  <r>
    <x v="56"/>
    <x v="56"/>
    <s v="男"/>
    <n v="0"/>
    <n v="1"/>
    <n v="1"/>
    <n v="0"/>
    <n v="0"/>
    <n v="0"/>
    <n v="2"/>
    <n v="0"/>
    <n v="1"/>
    <n v="0"/>
    <n v="0"/>
    <n v="0"/>
    <n v="2"/>
    <n v="0"/>
    <n v="1"/>
    <n v="1"/>
    <n v="0"/>
    <x v="6"/>
  </r>
  <r>
    <x v="56"/>
    <x v="56"/>
    <s v="女"/>
    <n v="1"/>
    <n v="0"/>
    <n v="1"/>
    <n v="0"/>
    <n v="0"/>
    <n v="0"/>
    <n v="1"/>
    <n v="0"/>
    <n v="1"/>
    <n v="0"/>
    <n v="0"/>
    <n v="4"/>
    <n v="0"/>
    <n v="1"/>
    <n v="1"/>
    <n v="1"/>
    <n v="0"/>
    <x v="4"/>
  </r>
  <r>
    <x v="57"/>
    <x v="57"/>
    <s v="総数"/>
    <n v="1"/>
    <n v="0"/>
    <n v="1"/>
    <n v="0"/>
    <n v="0"/>
    <n v="0"/>
    <n v="1"/>
    <n v="0"/>
    <n v="1"/>
    <n v="0"/>
    <n v="0"/>
    <n v="0"/>
    <n v="1"/>
    <n v="1"/>
    <n v="1"/>
    <n v="0"/>
    <n v="0"/>
    <x v="6"/>
  </r>
  <r>
    <x v="57"/>
    <x v="57"/>
    <s v="男"/>
    <n v="0"/>
    <n v="0"/>
    <n v="0"/>
    <n v="0"/>
    <n v="0"/>
    <n v="0"/>
    <n v="1"/>
    <n v="0"/>
    <n v="1"/>
    <n v="0"/>
    <n v="0"/>
    <n v="0"/>
    <n v="1"/>
    <n v="0"/>
    <n v="0"/>
    <n v="0"/>
    <n v="0"/>
    <x v="6"/>
  </r>
  <r>
    <x v="57"/>
    <x v="57"/>
    <s v="女"/>
    <n v="1"/>
    <n v="0"/>
    <n v="1"/>
    <n v="0"/>
    <n v="0"/>
    <n v="0"/>
    <n v="0"/>
    <n v="0"/>
    <n v="0"/>
    <n v="0"/>
    <n v="0"/>
    <n v="0"/>
    <n v="0"/>
    <n v="1"/>
    <n v="1"/>
    <n v="0"/>
    <n v="0"/>
    <x v="3"/>
  </r>
  <r>
    <x v="58"/>
    <x v="58"/>
    <s v="総数"/>
    <n v="0"/>
    <n v="1"/>
    <n v="1"/>
    <n v="0"/>
    <n v="0"/>
    <n v="0"/>
    <n v="2"/>
    <n v="0"/>
    <n v="1"/>
    <n v="0"/>
    <n v="0"/>
    <n v="4"/>
    <n v="1"/>
    <n v="0"/>
    <n v="1"/>
    <n v="2"/>
    <n v="0"/>
    <x v="4"/>
  </r>
  <r>
    <x v="58"/>
    <x v="58"/>
    <s v="男"/>
    <n v="0"/>
    <n v="1"/>
    <n v="1"/>
    <n v="0"/>
    <n v="0"/>
    <n v="0"/>
    <n v="1"/>
    <n v="0"/>
    <n v="0"/>
    <n v="0"/>
    <n v="0"/>
    <n v="0"/>
    <n v="1"/>
    <n v="0"/>
    <n v="1"/>
    <n v="1"/>
    <n v="0"/>
    <x v="3"/>
  </r>
  <r>
    <x v="58"/>
    <x v="58"/>
    <s v="女"/>
    <n v="0"/>
    <n v="0"/>
    <n v="0"/>
    <n v="0"/>
    <n v="0"/>
    <n v="0"/>
    <n v="1"/>
    <n v="0"/>
    <n v="1"/>
    <n v="0"/>
    <n v="0"/>
    <n v="4"/>
    <n v="0"/>
    <n v="0"/>
    <n v="0"/>
    <n v="1"/>
    <n v="0"/>
    <x v="4"/>
  </r>
  <r>
    <x v="59"/>
    <x v="59"/>
    <s v="総数"/>
    <n v="46"/>
    <n v="30"/>
    <n v="53"/>
    <n v="41"/>
    <n v="58"/>
    <n v="58"/>
    <n v="53"/>
    <n v="55"/>
    <n v="65"/>
    <n v="62"/>
    <n v="67"/>
    <n v="58"/>
    <n v="61"/>
    <n v="62"/>
    <n v="62"/>
    <n v="83"/>
    <n v="92"/>
    <x v="26"/>
  </r>
  <r>
    <x v="59"/>
    <x v="59"/>
    <s v="男"/>
    <n v="24"/>
    <n v="9"/>
    <n v="23"/>
    <n v="19"/>
    <n v="31"/>
    <n v="36"/>
    <n v="27"/>
    <n v="17"/>
    <n v="36"/>
    <n v="34"/>
    <n v="35"/>
    <n v="27"/>
    <n v="37"/>
    <n v="34"/>
    <n v="27"/>
    <n v="41"/>
    <n v="45"/>
    <x v="27"/>
  </r>
  <r>
    <x v="59"/>
    <x v="59"/>
    <s v="女"/>
    <n v="22"/>
    <n v="21"/>
    <n v="30"/>
    <n v="22"/>
    <n v="27"/>
    <n v="22"/>
    <n v="26"/>
    <n v="38"/>
    <n v="29"/>
    <n v="28"/>
    <n v="32"/>
    <n v="31"/>
    <n v="24"/>
    <n v="28"/>
    <n v="35"/>
    <n v="42"/>
    <n v="47"/>
    <x v="27"/>
  </r>
  <r>
    <x v="60"/>
    <x v="60"/>
    <s v="総数"/>
    <n v="2"/>
    <n v="1"/>
    <n v="0"/>
    <n v="0"/>
    <n v="0"/>
    <n v="1"/>
    <n v="0"/>
    <n v="1"/>
    <n v="1"/>
    <n v="1"/>
    <n v="0"/>
    <n v="0"/>
    <n v="0"/>
    <n v="0"/>
    <n v="0"/>
    <n v="0"/>
    <n v="2"/>
    <x v="3"/>
  </r>
  <r>
    <x v="60"/>
    <x v="60"/>
    <s v="男"/>
    <n v="1"/>
    <n v="0"/>
    <n v="0"/>
    <n v="0"/>
    <n v="0"/>
    <n v="0"/>
    <n v="0"/>
    <n v="0"/>
    <n v="0"/>
    <n v="0"/>
    <n v="0"/>
    <n v="0"/>
    <n v="0"/>
    <n v="0"/>
    <n v="0"/>
    <n v="0"/>
    <n v="1"/>
    <x v="3"/>
  </r>
  <r>
    <x v="60"/>
    <x v="60"/>
    <s v="女"/>
    <n v="1"/>
    <n v="1"/>
    <n v="0"/>
    <n v="0"/>
    <n v="0"/>
    <n v="1"/>
    <n v="0"/>
    <n v="1"/>
    <n v="1"/>
    <n v="1"/>
    <n v="0"/>
    <n v="0"/>
    <n v="0"/>
    <n v="0"/>
    <n v="0"/>
    <n v="0"/>
    <n v="1"/>
    <x v="3"/>
  </r>
  <r>
    <x v="61"/>
    <x v="61"/>
    <s v="総数"/>
    <n v="18"/>
    <n v="7"/>
    <n v="15"/>
    <n v="3"/>
    <n v="13"/>
    <n v="12"/>
    <n v="13"/>
    <n v="9"/>
    <n v="10"/>
    <n v="15"/>
    <n v="8"/>
    <n v="14"/>
    <n v="11"/>
    <n v="10"/>
    <n v="9"/>
    <n v="7"/>
    <n v="14"/>
    <x v="28"/>
  </r>
  <r>
    <x v="61"/>
    <x v="61"/>
    <s v="男"/>
    <n v="10"/>
    <n v="4"/>
    <n v="9"/>
    <n v="0"/>
    <n v="10"/>
    <n v="10"/>
    <n v="7"/>
    <n v="7"/>
    <n v="9"/>
    <n v="11"/>
    <n v="6"/>
    <n v="10"/>
    <n v="7"/>
    <n v="5"/>
    <n v="4"/>
    <n v="7"/>
    <n v="10"/>
    <x v="20"/>
  </r>
  <r>
    <x v="61"/>
    <x v="61"/>
    <s v="女"/>
    <n v="8"/>
    <n v="3"/>
    <n v="6"/>
    <n v="3"/>
    <n v="3"/>
    <n v="2"/>
    <n v="6"/>
    <n v="2"/>
    <n v="1"/>
    <n v="4"/>
    <n v="2"/>
    <n v="4"/>
    <n v="4"/>
    <n v="5"/>
    <n v="5"/>
    <n v="0"/>
    <n v="4"/>
    <x v="19"/>
  </r>
  <r>
    <x v="62"/>
    <x v="62"/>
    <s v="総数"/>
    <n v="7"/>
    <n v="3"/>
    <n v="4"/>
    <n v="10"/>
    <n v="7"/>
    <n v="7"/>
    <n v="6"/>
    <n v="5"/>
    <n v="4"/>
    <n v="7"/>
    <n v="5"/>
    <n v="5"/>
    <n v="6"/>
    <n v="8"/>
    <n v="9"/>
    <n v="11"/>
    <n v="1"/>
    <x v="15"/>
  </r>
  <r>
    <x v="62"/>
    <x v="62"/>
    <s v="男"/>
    <n v="5"/>
    <n v="1"/>
    <n v="2"/>
    <n v="4"/>
    <n v="3"/>
    <n v="3"/>
    <n v="5"/>
    <n v="1"/>
    <n v="3"/>
    <n v="5"/>
    <n v="3"/>
    <n v="1"/>
    <n v="4"/>
    <n v="7"/>
    <n v="5"/>
    <n v="7"/>
    <n v="0"/>
    <x v="5"/>
  </r>
  <r>
    <x v="62"/>
    <x v="62"/>
    <s v="女"/>
    <n v="2"/>
    <n v="2"/>
    <n v="2"/>
    <n v="6"/>
    <n v="4"/>
    <n v="4"/>
    <n v="1"/>
    <n v="4"/>
    <n v="1"/>
    <n v="2"/>
    <n v="2"/>
    <n v="4"/>
    <n v="2"/>
    <n v="1"/>
    <n v="4"/>
    <n v="4"/>
    <n v="1"/>
    <x v="6"/>
  </r>
  <r>
    <x v="63"/>
    <x v="63"/>
    <s v="総数"/>
    <n v="4"/>
    <n v="1"/>
    <n v="2"/>
    <n v="0"/>
    <n v="2"/>
    <n v="5"/>
    <n v="3"/>
    <n v="6"/>
    <n v="9"/>
    <n v="2"/>
    <n v="2"/>
    <n v="1"/>
    <n v="4"/>
    <n v="2"/>
    <n v="3"/>
    <n v="4"/>
    <n v="3"/>
    <x v="4"/>
  </r>
  <r>
    <x v="63"/>
    <x v="63"/>
    <s v="男"/>
    <n v="2"/>
    <n v="1"/>
    <n v="0"/>
    <n v="0"/>
    <n v="1"/>
    <n v="3"/>
    <n v="0"/>
    <n v="1"/>
    <n v="3"/>
    <n v="1"/>
    <n v="0"/>
    <n v="1"/>
    <n v="2"/>
    <n v="1"/>
    <n v="1"/>
    <n v="3"/>
    <n v="2"/>
    <x v="3"/>
  </r>
  <r>
    <x v="63"/>
    <x v="63"/>
    <s v="女"/>
    <n v="2"/>
    <n v="0"/>
    <n v="2"/>
    <n v="0"/>
    <n v="1"/>
    <n v="2"/>
    <n v="3"/>
    <n v="5"/>
    <n v="6"/>
    <n v="1"/>
    <n v="2"/>
    <n v="0"/>
    <n v="2"/>
    <n v="1"/>
    <n v="2"/>
    <n v="1"/>
    <n v="1"/>
    <x v="4"/>
  </r>
  <r>
    <x v="64"/>
    <x v="64"/>
    <s v="総数"/>
    <n v="0"/>
    <n v="1"/>
    <n v="0"/>
    <n v="2"/>
    <n v="0"/>
    <n v="0"/>
    <n v="0"/>
    <n v="1"/>
    <n v="1"/>
    <n v="0"/>
    <n v="0"/>
    <n v="0"/>
    <n v="0"/>
    <n v="3"/>
    <n v="0"/>
    <n v="0"/>
    <n v="1"/>
    <x v="3"/>
  </r>
  <r>
    <x v="64"/>
    <x v="64"/>
    <s v="男"/>
    <n v="0"/>
    <n v="0"/>
    <n v="0"/>
    <n v="1"/>
    <n v="0"/>
    <n v="0"/>
    <n v="0"/>
    <n v="0"/>
    <n v="1"/>
    <n v="0"/>
    <n v="0"/>
    <n v="0"/>
    <n v="0"/>
    <n v="2"/>
    <n v="0"/>
    <n v="0"/>
    <n v="1"/>
    <x v="3"/>
  </r>
  <r>
    <x v="64"/>
    <x v="64"/>
    <s v="女"/>
    <n v="0"/>
    <n v="1"/>
    <n v="0"/>
    <n v="1"/>
    <n v="0"/>
    <n v="0"/>
    <n v="0"/>
    <n v="1"/>
    <n v="0"/>
    <n v="0"/>
    <n v="0"/>
    <n v="0"/>
    <n v="0"/>
    <n v="1"/>
    <n v="0"/>
    <n v="0"/>
    <n v="0"/>
    <x v="3"/>
  </r>
  <r>
    <x v="65"/>
    <x v="65"/>
    <s v="総数"/>
    <n v="2"/>
    <n v="2"/>
    <n v="3"/>
    <n v="5"/>
    <n v="6"/>
    <n v="6"/>
    <n v="5"/>
    <n v="8"/>
    <n v="7"/>
    <n v="5"/>
    <n v="2"/>
    <n v="4"/>
    <n v="3"/>
    <n v="5"/>
    <n v="7"/>
    <n v="9"/>
    <n v="6"/>
    <x v="15"/>
  </r>
  <r>
    <x v="65"/>
    <x v="65"/>
    <s v="男"/>
    <n v="0"/>
    <n v="0"/>
    <n v="0"/>
    <n v="3"/>
    <n v="3"/>
    <n v="5"/>
    <n v="0"/>
    <n v="1"/>
    <n v="1"/>
    <n v="3"/>
    <n v="1"/>
    <n v="1"/>
    <n v="1"/>
    <n v="2"/>
    <n v="2"/>
    <n v="2"/>
    <n v="2"/>
    <x v="5"/>
  </r>
  <r>
    <x v="65"/>
    <x v="65"/>
    <s v="女"/>
    <n v="2"/>
    <n v="2"/>
    <n v="3"/>
    <n v="2"/>
    <n v="3"/>
    <n v="1"/>
    <n v="5"/>
    <n v="7"/>
    <n v="6"/>
    <n v="2"/>
    <n v="1"/>
    <n v="3"/>
    <n v="2"/>
    <n v="3"/>
    <n v="5"/>
    <n v="7"/>
    <n v="4"/>
    <x v="6"/>
  </r>
  <r>
    <x v="66"/>
    <x v="66"/>
    <s v="総数"/>
    <n v="12"/>
    <n v="14"/>
    <n v="29"/>
    <n v="19"/>
    <n v="28"/>
    <n v="24"/>
    <n v="24"/>
    <n v="25"/>
    <n v="33"/>
    <n v="32"/>
    <n v="47"/>
    <n v="33"/>
    <n v="37"/>
    <n v="33"/>
    <n v="34"/>
    <n v="51"/>
    <n v="64"/>
    <x v="29"/>
  </r>
  <r>
    <x v="66"/>
    <x v="66"/>
    <s v="男"/>
    <n v="6"/>
    <n v="2"/>
    <n v="12"/>
    <n v="10"/>
    <n v="12"/>
    <n v="13"/>
    <n v="13"/>
    <n v="7"/>
    <n v="19"/>
    <n v="14"/>
    <n v="23"/>
    <n v="13"/>
    <n v="23"/>
    <n v="16"/>
    <n v="15"/>
    <n v="21"/>
    <n v="28"/>
    <x v="18"/>
  </r>
  <r>
    <x v="66"/>
    <x v="66"/>
    <s v="女"/>
    <n v="6"/>
    <n v="12"/>
    <n v="17"/>
    <n v="9"/>
    <n v="16"/>
    <n v="11"/>
    <n v="11"/>
    <n v="18"/>
    <n v="14"/>
    <n v="18"/>
    <n v="24"/>
    <n v="20"/>
    <n v="14"/>
    <n v="17"/>
    <n v="19"/>
    <n v="30"/>
    <n v="36"/>
    <x v="30"/>
  </r>
  <r>
    <x v="67"/>
    <x v="67"/>
    <s v="総数"/>
    <n v="1"/>
    <n v="1"/>
    <n v="0"/>
    <n v="2"/>
    <n v="2"/>
    <n v="3"/>
    <n v="2"/>
    <n v="0"/>
    <n v="0"/>
    <n v="0"/>
    <n v="3"/>
    <n v="1"/>
    <n v="0"/>
    <n v="1"/>
    <n v="0"/>
    <n v="1"/>
    <n v="1"/>
    <x v="6"/>
  </r>
  <r>
    <x v="67"/>
    <x v="67"/>
    <s v="男"/>
    <n v="0"/>
    <n v="1"/>
    <n v="0"/>
    <n v="1"/>
    <n v="2"/>
    <n v="2"/>
    <n v="2"/>
    <n v="0"/>
    <n v="0"/>
    <n v="0"/>
    <n v="2"/>
    <n v="1"/>
    <n v="0"/>
    <n v="1"/>
    <n v="0"/>
    <n v="1"/>
    <n v="1"/>
    <x v="4"/>
  </r>
  <r>
    <x v="67"/>
    <x v="67"/>
    <s v="女"/>
    <n v="1"/>
    <n v="0"/>
    <n v="0"/>
    <n v="1"/>
    <n v="0"/>
    <n v="1"/>
    <n v="0"/>
    <n v="0"/>
    <n v="0"/>
    <n v="0"/>
    <n v="1"/>
    <n v="0"/>
    <n v="0"/>
    <n v="0"/>
    <n v="0"/>
    <n v="0"/>
    <n v="0"/>
    <x v="4"/>
  </r>
  <r>
    <x v="68"/>
    <x v="68"/>
    <s v="総数"/>
    <n v="39"/>
    <n v="43"/>
    <n v="30"/>
    <n v="36"/>
    <n v="41"/>
    <n v="44"/>
    <n v="34"/>
    <n v="42"/>
    <n v="28"/>
    <n v="36"/>
    <n v="23"/>
    <n v="39"/>
    <n v="36"/>
    <n v="32"/>
    <n v="23"/>
    <n v="25"/>
    <n v="43"/>
    <x v="31"/>
  </r>
  <r>
    <x v="68"/>
    <x v="68"/>
    <s v="男"/>
    <n v="17"/>
    <n v="19"/>
    <n v="18"/>
    <n v="17"/>
    <n v="17"/>
    <n v="23"/>
    <n v="18"/>
    <n v="23"/>
    <n v="7"/>
    <n v="18"/>
    <n v="12"/>
    <n v="17"/>
    <n v="15"/>
    <n v="18"/>
    <n v="17"/>
    <n v="16"/>
    <n v="17"/>
    <x v="13"/>
  </r>
  <r>
    <x v="68"/>
    <x v="68"/>
    <s v="女"/>
    <n v="22"/>
    <n v="24"/>
    <n v="12"/>
    <n v="19"/>
    <n v="24"/>
    <n v="21"/>
    <n v="16"/>
    <n v="19"/>
    <n v="21"/>
    <n v="18"/>
    <n v="11"/>
    <n v="22"/>
    <n v="21"/>
    <n v="14"/>
    <n v="6"/>
    <n v="9"/>
    <n v="26"/>
    <x v="32"/>
  </r>
  <r>
    <x v="69"/>
    <x v="69"/>
    <s v="総数"/>
    <n v="5"/>
    <n v="10"/>
    <n v="3"/>
    <n v="5"/>
    <n v="3"/>
    <n v="3"/>
    <n v="5"/>
    <n v="4"/>
    <n v="2"/>
    <n v="4"/>
    <n v="6"/>
    <n v="10"/>
    <n v="5"/>
    <n v="3"/>
    <n v="0"/>
    <n v="1"/>
    <n v="5"/>
    <x v="5"/>
  </r>
  <r>
    <x v="69"/>
    <x v="69"/>
    <s v="男"/>
    <n v="3"/>
    <n v="6"/>
    <n v="3"/>
    <n v="1"/>
    <n v="2"/>
    <n v="2"/>
    <n v="2"/>
    <n v="0"/>
    <n v="0"/>
    <n v="1"/>
    <n v="1"/>
    <n v="3"/>
    <n v="0"/>
    <n v="2"/>
    <n v="0"/>
    <n v="0"/>
    <n v="0"/>
    <x v="3"/>
  </r>
  <r>
    <x v="69"/>
    <x v="69"/>
    <s v="女"/>
    <n v="2"/>
    <n v="4"/>
    <n v="0"/>
    <n v="4"/>
    <n v="1"/>
    <n v="1"/>
    <n v="3"/>
    <n v="4"/>
    <n v="2"/>
    <n v="3"/>
    <n v="5"/>
    <n v="7"/>
    <n v="5"/>
    <n v="1"/>
    <n v="0"/>
    <n v="1"/>
    <n v="5"/>
    <x v="5"/>
  </r>
  <r>
    <x v="70"/>
    <x v="70"/>
    <s v="総数"/>
    <n v="12"/>
    <n v="8"/>
    <n v="9"/>
    <n v="10"/>
    <n v="10"/>
    <n v="12"/>
    <n v="8"/>
    <n v="15"/>
    <n v="9"/>
    <n v="10"/>
    <n v="6"/>
    <n v="11"/>
    <n v="16"/>
    <n v="14"/>
    <n v="13"/>
    <n v="7"/>
    <n v="9"/>
    <x v="20"/>
  </r>
  <r>
    <x v="70"/>
    <x v="70"/>
    <s v="男"/>
    <n v="4"/>
    <n v="6"/>
    <n v="4"/>
    <n v="6"/>
    <n v="5"/>
    <n v="6"/>
    <n v="7"/>
    <n v="11"/>
    <n v="4"/>
    <n v="3"/>
    <n v="4"/>
    <n v="6"/>
    <n v="7"/>
    <n v="5"/>
    <n v="9"/>
    <n v="5"/>
    <n v="5"/>
    <x v="2"/>
  </r>
  <r>
    <x v="70"/>
    <x v="70"/>
    <s v="女"/>
    <n v="8"/>
    <n v="2"/>
    <n v="5"/>
    <n v="4"/>
    <n v="5"/>
    <n v="6"/>
    <n v="1"/>
    <n v="4"/>
    <n v="5"/>
    <n v="7"/>
    <n v="2"/>
    <n v="5"/>
    <n v="9"/>
    <n v="9"/>
    <n v="4"/>
    <n v="2"/>
    <n v="4"/>
    <x v="15"/>
  </r>
  <r>
    <x v="71"/>
    <x v="71"/>
    <s v="総数"/>
    <n v="20"/>
    <n v="25"/>
    <n v="17"/>
    <n v="20"/>
    <n v="27"/>
    <n v="27"/>
    <n v="21"/>
    <n v="21"/>
    <n v="17"/>
    <n v="22"/>
    <n v="10"/>
    <n v="18"/>
    <n v="15"/>
    <n v="14"/>
    <n v="10"/>
    <n v="17"/>
    <n v="29"/>
    <x v="33"/>
  </r>
  <r>
    <x v="71"/>
    <x v="71"/>
    <s v="男"/>
    <n v="8"/>
    <n v="7"/>
    <n v="11"/>
    <n v="10"/>
    <n v="9"/>
    <n v="15"/>
    <n v="9"/>
    <n v="11"/>
    <n v="3"/>
    <n v="14"/>
    <n v="6"/>
    <n v="8"/>
    <n v="8"/>
    <n v="10"/>
    <n v="8"/>
    <n v="11"/>
    <n v="12"/>
    <x v="19"/>
  </r>
  <r>
    <x v="71"/>
    <x v="71"/>
    <s v="女"/>
    <n v="12"/>
    <n v="18"/>
    <n v="6"/>
    <n v="10"/>
    <n v="18"/>
    <n v="12"/>
    <n v="12"/>
    <n v="10"/>
    <n v="14"/>
    <n v="8"/>
    <n v="4"/>
    <n v="10"/>
    <n v="7"/>
    <n v="4"/>
    <n v="2"/>
    <n v="6"/>
    <n v="17"/>
    <x v="34"/>
  </r>
  <r>
    <x v="72"/>
    <x v="72"/>
    <s v="総数"/>
    <n v="2"/>
    <n v="0"/>
    <n v="1"/>
    <n v="1"/>
    <n v="1"/>
    <n v="2"/>
    <n v="0"/>
    <n v="2"/>
    <n v="0"/>
    <n v="0"/>
    <n v="1"/>
    <n v="0"/>
    <n v="0"/>
    <n v="1"/>
    <n v="0"/>
    <n v="0"/>
    <n v="0"/>
    <x v="3"/>
  </r>
  <r>
    <x v="72"/>
    <x v="72"/>
    <s v="男"/>
    <n v="2"/>
    <n v="0"/>
    <n v="0"/>
    <n v="0"/>
    <n v="1"/>
    <n v="0"/>
    <n v="0"/>
    <n v="1"/>
    <n v="0"/>
    <n v="0"/>
    <n v="1"/>
    <n v="0"/>
    <n v="0"/>
    <n v="1"/>
    <n v="0"/>
    <n v="0"/>
    <n v="0"/>
    <x v="3"/>
  </r>
  <r>
    <x v="72"/>
    <x v="72"/>
    <s v="女"/>
    <n v="0"/>
    <n v="0"/>
    <n v="1"/>
    <n v="1"/>
    <n v="0"/>
    <n v="2"/>
    <n v="0"/>
    <n v="1"/>
    <n v="0"/>
    <n v="0"/>
    <n v="0"/>
    <n v="0"/>
    <n v="0"/>
    <n v="0"/>
    <n v="0"/>
    <n v="0"/>
    <n v="0"/>
    <x v="3"/>
  </r>
  <r>
    <x v="73"/>
    <x v="73"/>
    <s v="総数"/>
    <n v="3"/>
    <n v="3"/>
    <n v="1"/>
    <n v="4"/>
    <n v="6"/>
    <n v="6"/>
    <n v="1"/>
    <n v="4"/>
    <n v="4"/>
    <n v="7"/>
    <n v="5"/>
    <n v="7"/>
    <n v="6"/>
    <n v="4"/>
    <n v="3"/>
    <n v="8"/>
    <n v="6"/>
    <x v="2"/>
  </r>
  <r>
    <x v="73"/>
    <x v="73"/>
    <s v="男"/>
    <n v="3"/>
    <n v="1"/>
    <n v="0"/>
    <n v="3"/>
    <n v="4"/>
    <n v="5"/>
    <n v="1"/>
    <n v="3"/>
    <n v="4"/>
    <n v="5"/>
    <n v="2"/>
    <n v="5"/>
    <n v="4"/>
    <n v="4"/>
    <n v="2"/>
    <n v="4"/>
    <n v="3"/>
    <x v="2"/>
  </r>
  <r>
    <x v="73"/>
    <x v="73"/>
    <s v="女"/>
    <n v="0"/>
    <n v="2"/>
    <n v="1"/>
    <n v="1"/>
    <n v="2"/>
    <n v="1"/>
    <n v="0"/>
    <n v="1"/>
    <n v="0"/>
    <n v="2"/>
    <n v="3"/>
    <n v="2"/>
    <n v="2"/>
    <n v="0"/>
    <n v="1"/>
    <n v="4"/>
    <n v="3"/>
    <x v="3"/>
  </r>
  <r>
    <x v="74"/>
    <x v="74"/>
    <s v="総数"/>
    <n v="2"/>
    <n v="3"/>
    <n v="0"/>
    <n v="3"/>
    <n v="2"/>
    <n v="2"/>
    <n v="2"/>
    <n v="1"/>
    <n v="2"/>
    <n v="1"/>
    <n v="2"/>
    <n v="0"/>
    <n v="2"/>
    <n v="3"/>
    <n v="2"/>
    <n v="1"/>
    <n v="0"/>
    <x v="3"/>
  </r>
  <r>
    <x v="74"/>
    <x v="74"/>
    <s v="男"/>
    <n v="2"/>
    <n v="1"/>
    <n v="0"/>
    <n v="0"/>
    <n v="2"/>
    <n v="1"/>
    <n v="2"/>
    <n v="1"/>
    <n v="1"/>
    <n v="0"/>
    <n v="0"/>
    <n v="0"/>
    <n v="1"/>
    <n v="0"/>
    <n v="0"/>
    <n v="0"/>
    <n v="0"/>
    <x v="3"/>
  </r>
  <r>
    <x v="74"/>
    <x v="74"/>
    <s v="女"/>
    <n v="0"/>
    <n v="2"/>
    <n v="0"/>
    <n v="3"/>
    <n v="0"/>
    <n v="1"/>
    <n v="0"/>
    <n v="0"/>
    <n v="1"/>
    <n v="1"/>
    <n v="2"/>
    <n v="0"/>
    <n v="1"/>
    <n v="3"/>
    <n v="2"/>
    <n v="1"/>
    <n v="0"/>
    <x v="3"/>
  </r>
  <r>
    <x v="75"/>
    <x v="75"/>
    <s v="総数"/>
    <n v="32"/>
    <n v="49"/>
    <n v="30"/>
    <n v="38"/>
    <n v="43"/>
    <n v="60"/>
    <n v="57"/>
    <n v="61"/>
    <n v="48"/>
    <n v="77"/>
    <n v="67"/>
    <n v="70"/>
    <n v="46"/>
    <n v="69"/>
    <n v="53"/>
    <n v="57"/>
    <n v="56"/>
    <x v="12"/>
  </r>
  <r>
    <x v="75"/>
    <x v="75"/>
    <s v="男"/>
    <n v="17"/>
    <n v="33"/>
    <n v="18"/>
    <n v="24"/>
    <n v="26"/>
    <n v="34"/>
    <n v="35"/>
    <n v="39"/>
    <n v="30"/>
    <n v="42"/>
    <n v="34"/>
    <n v="36"/>
    <n v="29"/>
    <n v="37"/>
    <n v="35"/>
    <n v="39"/>
    <n v="38"/>
    <x v="35"/>
  </r>
  <r>
    <x v="75"/>
    <x v="75"/>
    <s v="女"/>
    <n v="15"/>
    <n v="16"/>
    <n v="12"/>
    <n v="14"/>
    <n v="17"/>
    <n v="26"/>
    <n v="22"/>
    <n v="22"/>
    <n v="18"/>
    <n v="35"/>
    <n v="33"/>
    <n v="34"/>
    <n v="17"/>
    <n v="32"/>
    <n v="18"/>
    <n v="18"/>
    <n v="18"/>
    <x v="28"/>
  </r>
  <r>
    <x v="76"/>
    <x v="76"/>
    <s v="総数"/>
    <n v="1"/>
    <n v="0"/>
    <n v="0"/>
    <n v="0"/>
    <n v="1"/>
    <n v="0"/>
    <n v="0"/>
    <n v="1"/>
    <n v="0"/>
    <n v="1"/>
    <n v="0"/>
    <n v="0"/>
    <n v="0"/>
    <n v="1"/>
    <n v="1"/>
    <n v="2"/>
    <n v="0"/>
    <x v="3"/>
  </r>
  <r>
    <x v="76"/>
    <x v="76"/>
    <s v="男"/>
    <n v="0"/>
    <n v="0"/>
    <n v="0"/>
    <n v="0"/>
    <n v="0"/>
    <n v="0"/>
    <n v="0"/>
    <n v="1"/>
    <n v="0"/>
    <n v="1"/>
    <n v="0"/>
    <n v="0"/>
    <n v="0"/>
    <n v="0"/>
    <n v="0"/>
    <n v="1"/>
    <n v="0"/>
    <x v="3"/>
  </r>
  <r>
    <x v="76"/>
    <x v="76"/>
    <s v="女"/>
    <n v="1"/>
    <n v="0"/>
    <n v="0"/>
    <n v="0"/>
    <n v="1"/>
    <n v="0"/>
    <n v="0"/>
    <n v="0"/>
    <n v="0"/>
    <n v="0"/>
    <n v="0"/>
    <n v="0"/>
    <n v="0"/>
    <n v="1"/>
    <n v="1"/>
    <n v="1"/>
    <n v="0"/>
    <x v="3"/>
  </r>
  <r>
    <x v="77"/>
    <x v="77"/>
    <s v="総数"/>
    <n v="22"/>
    <n v="33"/>
    <n v="23"/>
    <n v="28"/>
    <n v="29"/>
    <n v="31"/>
    <n v="27"/>
    <n v="39"/>
    <n v="29"/>
    <n v="35"/>
    <n v="34"/>
    <n v="48"/>
    <n v="26"/>
    <n v="39"/>
    <n v="24"/>
    <n v="30"/>
    <n v="25"/>
    <x v="30"/>
  </r>
  <r>
    <x v="77"/>
    <x v="77"/>
    <s v="男"/>
    <n v="11"/>
    <n v="20"/>
    <n v="12"/>
    <n v="19"/>
    <n v="20"/>
    <n v="20"/>
    <n v="16"/>
    <n v="24"/>
    <n v="17"/>
    <n v="16"/>
    <n v="19"/>
    <n v="20"/>
    <n v="15"/>
    <n v="20"/>
    <n v="13"/>
    <n v="21"/>
    <n v="20"/>
    <x v="36"/>
  </r>
  <r>
    <x v="77"/>
    <x v="77"/>
    <s v="女"/>
    <n v="11"/>
    <n v="13"/>
    <n v="11"/>
    <n v="9"/>
    <n v="9"/>
    <n v="11"/>
    <n v="11"/>
    <n v="15"/>
    <n v="12"/>
    <n v="19"/>
    <n v="15"/>
    <n v="28"/>
    <n v="11"/>
    <n v="19"/>
    <n v="11"/>
    <n v="9"/>
    <n v="5"/>
    <x v="0"/>
  </r>
  <r>
    <x v="78"/>
    <x v="78"/>
    <s v="総数"/>
    <n v="1"/>
    <n v="0"/>
    <n v="0"/>
    <n v="0"/>
    <n v="0"/>
    <n v="0"/>
    <n v="0"/>
    <n v="0"/>
    <n v="0"/>
    <n v="0"/>
    <n v="0"/>
    <n v="0"/>
    <n v="0"/>
    <n v="0"/>
    <n v="0"/>
    <n v="0"/>
    <n v="0"/>
    <x v="3"/>
  </r>
  <r>
    <x v="78"/>
    <x v="78"/>
    <s v="男"/>
    <n v="0"/>
    <n v="0"/>
    <n v="0"/>
    <n v="0"/>
    <n v="0"/>
    <n v="0"/>
    <n v="0"/>
    <n v="0"/>
    <n v="0"/>
    <n v="0"/>
    <n v="0"/>
    <n v="0"/>
    <n v="0"/>
    <n v="0"/>
    <n v="0"/>
    <n v="0"/>
    <n v="0"/>
    <x v="3"/>
  </r>
  <r>
    <x v="78"/>
    <x v="78"/>
    <s v="女"/>
    <n v="1"/>
    <n v="0"/>
    <n v="0"/>
    <n v="0"/>
    <n v="0"/>
    <n v="0"/>
    <n v="0"/>
    <n v="0"/>
    <n v="0"/>
    <n v="0"/>
    <n v="0"/>
    <n v="0"/>
    <n v="0"/>
    <n v="0"/>
    <n v="0"/>
    <n v="0"/>
    <n v="0"/>
    <x v="3"/>
  </r>
  <r>
    <x v="79"/>
    <x v="79"/>
    <s v="総数"/>
    <n v="3"/>
    <n v="4"/>
    <n v="3"/>
    <n v="1"/>
    <n v="5"/>
    <n v="11"/>
    <n v="6"/>
    <n v="5"/>
    <n v="5"/>
    <n v="11"/>
    <n v="3"/>
    <n v="8"/>
    <n v="5"/>
    <n v="3"/>
    <n v="5"/>
    <n v="2"/>
    <n v="3"/>
    <x v="6"/>
  </r>
  <r>
    <x v="79"/>
    <x v="79"/>
    <s v="男"/>
    <n v="3"/>
    <n v="4"/>
    <n v="3"/>
    <n v="1"/>
    <n v="3"/>
    <n v="10"/>
    <n v="5"/>
    <n v="2"/>
    <n v="3"/>
    <n v="6"/>
    <n v="2"/>
    <n v="5"/>
    <n v="4"/>
    <n v="3"/>
    <n v="3"/>
    <n v="2"/>
    <n v="3"/>
    <x v="6"/>
  </r>
  <r>
    <x v="79"/>
    <x v="79"/>
    <s v="女"/>
    <n v="0"/>
    <n v="0"/>
    <n v="0"/>
    <n v="0"/>
    <n v="2"/>
    <n v="1"/>
    <n v="1"/>
    <n v="3"/>
    <n v="2"/>
    <n v="5"/>
    <n v="1"/>
    <n v="3"/>
    <n v="1"/>
    <n v="0"/>
    <n v="2"/>
    <n v="0"/>
    <n v="0"/>
    <x v="3"/>
  </r>
  <r>
    <x v="80"/>
    <x v="80"/>
    <s v="総数"/>
    <n v="0"/>
    <n v="0"/>
    <n v="0"/>
    <n v="0"/>
    <n v="1"/>
    <n v="0"/>
    <n v="0"/>
    <n v="0"/>
    <n v="0"/>
    <n v="1"/>
    <n v="0"/>
    <n v="0"/>
    <n v="0"/>
    <n v="1"/>
    <n v="0"/>
    <n v="0"/>
    <n v="0"/>
    <x v="3"/>
  </r>
  <r>
    <x v="80"/>
    <x v="80"/>
    <s v="男"/>
    <n v="0"/>
    <n v="0"/>
    <n v="0"/>
    <n v="0"/>
    <n v="0"/>
    <n v="0"/>
    <n v="0"/>
    <n v="0"/>
    <n v="0"/>
    <n v="0"/>
    <n v="0"/>
    <n v="0"/>
    <n v="0"/>
    <n v="0"/>
    <n v="0"/>
    <n v="0"/>
    <n v="0"/>
    <x v="3"/>
  </r>
  <r>
    <x v="80"/>
    <x v="80"/>
    <s v="女"/>
    <n v="0"/>
    <n v="0"/>
    <n v="0"/>
    <n v="0"/>
    <n v="1"/>
    <n v="0"/>
    <n v="0"/>
    <n v="0"/>
    <n v="0"/>
    <n v="1"/>
    <n v="0"/>
    <n v="0"/>
    <n v="0"/>
    <n v="1"/>
    <n v="0"/>
    <n v="0"/>
    <n v="0"/>
    <x v="3"/>
  </r>
  <r>
    <x v="81"/>
    <x v="81"/>
    <s v="総数"/>
    <n v="5"/>
    <n v="12"/>
    <n v="4"/>
    <n v="9"/>
    <n v="7"/>
    <n v="18"/>
    <n v="24"/>
    <n v="16"/>
    <n v="14"/>
    <n v="29"/>
    <n v="30"/>
    <n v="14"/>
    <n v="15"/>
    <n v="25"/>
    <n v="23"/>
    <n v="23"/>
    <n v="28"/>
    <x v="37"/>
  </r>
  <r>
    <x v="81"/>
    <x v="81"/>
    <s v="男"/>
    <n v="3"/>
    <n v="9"/>
    <n v="3"/>
    <n v="4"/>
    <n v="3"/>
    <n v="4"/>
    <n v="14"/>
    <n v="12"/>
    <n v="10"/>
    <n v="19"/>
    <n v="13"/>
    <n v="11"/>
    <n v="10"/>
    <n v="14"/>
    <n v="19"/>
    <n v="15"/>
    <n v="15"/>
    <x v="38"/>
  </r>
  <r>
    <x v="81"/>
    <x v="81"/>
    <s v="女"/>
    <n v="2"/>
    <n v="3"/>
    <n v="1"/>
    <n v="5"/>
    <n v="4"/>
    <n v="14"/>
    <n v="10"/>
    <n v="4"/>
    <n v="4"/>
    <n v="10"/>
    <n v="17"/>
    <n v="3"/>
    <n v="5"/>
    <n v="11"/>
    <n v="4"/>
    <n v="8"/>
    <n v="13"/>
    <x v="0"/>
  </r>
  <r>
    <x v="82"/>
    <x v="82"/>
    <s v="総数"/>
    <s v="-"/>
    <s v="-"/>
    <s v="-"/>
    <s v="-"/>
    <s v="-"/>
    <s v="-"/>
    <s v="-"/>
    <s v="-"/>
    <s v="-"/>
    <s v="-"/>
    <s v="-"/>
    <s v="-"/>
    <n v="5"/>
    <n v="12"/>
    <n v="9"/>
    <n v="8"/>
    <n v="14"/>
    <x v="36"/>
  </r>
  <r>
    <x v="82"/>
    <x v="82"/>
    <s v="男"/>
    <s v="-"/>
    <s v="-"/>
    <s v="-"/>
    <s v="-"/>
    <s v="-"/>
    <s v="-"/>
    <s v="-"/>
    <s v="-"/>
    <s v="-"/>
    <s v="-"/>
    <s v="-"/>
    <s v="-"/>
    <n v="2"/>
    <n v="8"/>
    <n v="7"/>
    <n v="8"/>
    <n v="8"/>
    <x v="14"/>
  </r>
  <r>
    <x v="82"/>
    <x v="82"/>
    <s v="女"/>
    <s v="-"/>
    <s v="-"/>
    <s v="-"/>
    <s v="-"/>
    <s v="-"/>
    <s v="-"/>
    <s v="-"/>
    <s v="-"/>
    <s v="-"/>
    <s v="-"/>
    <s v="-"/>
    <s v="-"/>
    <n v="3"/>
    <n v="4"/>
    <n v="2"/>
    <n v="0"/>
    <n v="6"/>
    <x v="15"/>
  </r>
  <r>
    <x v="83"/>
    <x v="83"/>
    <s v="総数"/>
    <s v="-"/>
    <s v="-"/>
    <s v="-"/>
    <s v="-"/>
    <s v="-"/>
    <s v="-"/>
    <s v="-"/>
    <s v="-"/>
    <s v="-"/>
    <s v="-"/>
    <s v="-"/>
    <s v="-"/>
    <n v="4"/>
    <n v="11"/>
    <n v="8"/>
    <n v="12"/>
    <n v="9"/>
    <x v="1"/>
  </r>
  <r>
    <x v="83"/>
    <x v="83"/>
    <s v="男"/>
    <s v="-"/>
    <s v="-"/>
    <s v="-"/>
    <s v="-"/>
    <s v="-"/>
    <s v="-"/>
    <s v="-"/>
    <s v="-"/>
    <s v="-"/>
    <s v="-"/>
    <s v="-"/>
    <s v="-"/>
    <n v="3"/>
    <n v="5"/>
    <n v="8"/>
    <n v="6"/>
    <n v="5"/>
    <x v="5"/>
  </r>
  <r>
    <x v="83"/>
    <x v="83"/>
    <s v="女"/>
    <s v="-"/>
    <s v="-"/>
    <s v="-"/>
    <s v="-"/>
    <s v="-"/>
    <s v="-"/>
    <s v="-"/>
    <s v="-"/>
    <s v="-"/>
    <s v="-"/>
    <s v="-"/>
    <s v="-"/>
    <n v="1"/>
    <n v="6"/>
    <n v="0"/>
    <n v="6"/>
    <n v="4"/>
    <x v="4"/>
  </r>
  <r>
    <x v="84"/>
    <x v="84"/>
    <s v="総数"/>
    <s v="-"/>
    <s v="-"/>
    <s v="-"/>
    <s v="-"/>
    <s v="-"/>
    <s v="-"/>
    <s v="-"/>
    <s v="-"/>
    <s v="-"/>
    <s v="-"/>
    <s v="-"/>
    <s v="-"/>
    <n v="6"/>
    <n v="2"/>
    <n v="6"/>
    <n v="3"/>
    <n v="5"/>
    <x v="19"/>
  </r>
  <r>
    <x v="84"/>
    <x v="84"/>
    <s v="男"/>
    <s v="-"/>
    <s v="-"/>
    <s v="-"/>
    <s v="-"/>
    <s v="-"/>
    <s v="-"/>
    <s v="-"/>
    <s v="-"/>
    <s v="-"/>
    <s v="-"/>
    <s v="-"/>
    <s v="-"/>
    <n v="5"/>
    <n v="1"/>
    <n v="4"/>
    <n v="1"/>
    <n v="2"/>
    <x v="15"/>
  </r>
  <r>
    <x v="84"/>
    <x v="84"/>
    <s v="女"/>
    <s v="-"/>
    <s v="-"/>
    <s v="-"/>
    <s v="-"/>
    <s v="-"/>
    <s v="-"/>
    <s v="-"/>
    <s v="-"/>
    <s v="-"/>
    <s v="-"/>
    <s v="-"/>
    <s v="-"/>
    <n v="1"/>
    <n v="1"/>
    <n v="2"/>
    <n v="2"/>
    <n v="3"/>
    <x v="4"/>
  </r>
  <r>
    <x v="85"/>
    <x v="85"/>
    <s v="総数"/>
    <n v="10"/>
    <n v="16"/>
    <n v="16"/>
    <n v="16"/>
    <n v="21"/>
    <n v="15"/>
    <n v="10"/>
    <n v="21"/>
    <n v="12"/>
    <n v="16"/>
    <n v="24"/>
    <n v="17"/>
    <n v="24"/>
    <n v="21"/>
    <n v="18"/>
    <n v="15"/>
    <n v="19"/>
    <x v="33"/>
  </r>
  <r>
    <x v="85"/>
    <x v="85"/>
    <s v="男"/>
    <n v="6"/>
    <n v="12"/>
    <n v="10"/>
    <n v="6"/>
    <n v="13"/>
    <n v="7"/>
    <n v="5"/>
    <n v="14"/>
    <n v="5"/>
    <n v="8"/>
    <n v="15"/>
    <n v="12"/>
    <n v="15"/>
    <n v="13"/>
    <n v="8"/>
    <n v="5"/>
    <n v="12"/>
    <x v="20"/>
  </r>
  <r>
    <x v="85"/>
    <x v="85"/>
    <s v="女"/>
    <n v="4"/>
    <n v="4"/>
    <n v="6"/>
    <n v="10"/>
    <n v="8"/>
    <n v="8"/>
    <n v="5"/>
    <n v="7"/>
    <n v="7"/>
    <n v="8"/>
    <n v="9"/>
    <n v="5"/>
    <n v="9"/>
    <n v="8"/>
    <n v="10"/>
    <n v="10"/>
    <n v="7"/>
    <x v="21"/>
  </r>
  <r>
    <x v="86"/>
    <x v="86"/>
    <s v="総数"/>
    <n v="1"/>
    <n v="0"/>
    <n v="1"/>
    <n v="1"/>
    <n v="1"/>
    <n v="1"/>
    <n v="0"/>
    <n v="1"/>
    <n v="0"/>
    <n v="2"/>
    <n v="2"/>
    <n v="0"/>
    <n v="2"/>
    <n v="2"/>
    <n v="0"/>
    <n v="1"/>
    <n v="0"/>
    <x v="3"/>
  </r>
  <r>
    <x v="86"/>
    <x v="86"/>
    <s v="男"/>
    <n v="0"/>
    <n v="0"/>
    <n v="1"/>
    <n v="0"/>
    <n v="0"/>
    <n v="1"/>
    <n v="0"/>
    <n v="1"/>
    <n v="0"/>
    <n v="1"/>
    <n v="2"/>
    <n v="0"/>
    <n v="2"/>
    <n v="1"/>
    <n v="0"/>
    <n v="0"/>
    <n v="0"/>
    <x v="3"/>
  </r>
  <r>
    <x v="86"/>
    <x v="86"/>
    <s v="女"/>
    <n v="1"/>
    <n v="0"/>
    <n v="0"/>
    <n v="1"/>
    <n v="1"/>
    <n v="0"/>
    <n v="0"/>
    <n v="0"/>
    <n v="0"/>
    <n v="1"/>
    <n v="0"/>
    <n v="0"/>
    <n v="0"/>
    <n v="1"/>
    <n v="0"/>
    <n v="1"/>
    <n v="0"/>
    <x v="3"/>
  </r>
  <r>
    <x v="87"/>
    <x v="87"/>
    <s v="総数"/>
    <n v="1"/>
    <n v="1"/>
    <n v="3"/>
    <n v="5"/>
    <n v="3"/>
    <n v="3"/>
    <n v="1"/>
    <n v="2"/>
    <n v="1"/>
    <n v="3"/>
    <n v="2"/>
    <n v="1"/>
    <n v="2"/>
    <n v="2"/>
    <n v="2"/>
    <n v="2"/>
    <n v="3"/>
    <x v="3"/>
  </r>
  <r>
    <x v="87"/>
    <x v="87"/>
    <s v="男"/>
    <n v="0"/>
    <n v="0"/>
    <n v="1"/>
    <n v="0"/>
    <n v="2"/>
    <n v="2"/>
    <n v="0"/>
    <n v="2"/>
    <n v="0"/>
    <n v="2"/>
    <n v="0"/>
    <n v="0"/>
    <n v="1"/>
    <n v="0"/>
    <n v="0"/>
    <n v="1"/>
    <n v="3"/>
    <x v="3"/>
  </r>
  <r>
    <x v="87"/>
    <x v="87"/>
    <s v="女"/>
    <n v="1"/>
    <n v="1"/>
    <n v="2"/>
    <n v="5"/>
    <n v="1"/>
    <n v="1"/>
    <n v="1"/>
    <n v="0"/>
    <n v="1"/>
    <n v="1"/>
    <n v="2"/>
    <n v="1"/>
    <n v="1"/>
    <n v="2"/>
    <n v="2"/>
    <n v="1"/>
    <n v="0"/>
    <x v="3"/>
  </r>
  <r>
    <x v="88"/>
    <x v="88"/>
    <s v="総数"/>
    <n v="5"/>
    <n v="11"/>
    <n v="10"/>
    <n v="4"/>
    <n v="10"/>
    <n v="4"/>
    <n v="4"/>
    <n v="8"/>
    <n v="7"/>
    <n v="4"/>
    <n v="8"/>
    <n v="10"/>
    <n v="9"/>
    <n v="6"/>
    <n v="9"/>
    <n v="5"/>
    <n v="11"/>
    <x v="20"/>
  </r>
  <r>
    <x v="88"/>
    <x v="88"/>
    <s v="男"/>
    <n v="5"/>
    <n v="8"/>
    <n v="7"/>
    <n v="3"/>
    <n v="8"/>
    <n v="1"/>
    <n v="4"/>
    <n v="7"/>
    <n v="2"/>
    <n v="2"/>
    <n v="6"/>
    <n v="7"/>
    <n v="7"/>
    <n v="6"/>
    <n v="6"/>
    <n v="2"/>
    <n v="6"/>
    <x v="1"/>
  </r>
  <r>
    <x v="88"/>
    <x v="88"/>
    <s v="女"/>
    <n v="0"/>
    <n v="3"/>
    <n v="3"/>
    <n v="1"/>
    <n v="2"/>
    <n v="3"/>
    <n v="0"/>
    <n v="1"/>
    <n v="5"/>
    <n v="2"/>
    <n v="2"/>
    <n v="3"/>
    <n v="2"/>
    <n v="0"/>
    <n v="3"/>
    <n v="3"/>
    <n v="5"/>
    <x v="5"/>
  </r>
  <r>
    <x v="89"/>
    <x v="89"/>
    <s v="総数"/>
    <n v="2"/>
    <n v="5"/>
    <n v="7"/>
    <n v="1"/>
    <n v="6"/>
    <n v="2"/>
    <n v="2"/>
    <n v="4"/>
    <n v="2"/>
    <n v="3"/>
    <n v="5"/>
    <n v="5"/>
    <n v="7"/>
    <n v="4"/>
    <n v="2"/>
    <n v="4"/>
    <n v="6"/>
    <x v="1"/>
  </r>
  <r>
    <x v="89"/>
    <x v="89"/>
    <s v="男"/>
    <n v="2"/>
    <n v="3"/>
    <n v="4"/>
    <n v="0"/>
    <n v="4"/>
    <n v="0"/>
    <n v="2"/>
    <n v="3"/>
    <n v="0"/>
    <n v="2"/>
    <n v="4"/>
    <n v="3"/>
    <n v="5"/>
    <n v="4"/>
    <n v="2"/>
    <n v="2"/>
    <n v="3"/>
    <x v="2"/>
  </r>
  <r>
    <x v="89"/>
    <x v="89"/>
    <s v="女"/>
    <n v="0"/>
    <n v="2"/>
    <n v="3"/>
    <n v="1"/>
    <n v="2"/>
    <n v="2"/>
    <n v="0"/>
    <n v="1"/>
    <n v="2"/>
    <n v="1"/>
    <n v="1"/>
    <n v="2"/>
    <n v="2"/>
    <n v="0"/>
    <n v="0"/>
    <n v="2"/>
    <n v="3"/>
    <x v="6"/>
  </r>
  <r>
    <x v="90"/>
    <x v="90"/>
    <s v="総数"/>
    <n v="3"/>
    <n v="6"/>
    <n v="3"/>
    <n v="3"/>
    <n v="4"/>
    <n v="2"/>
    <n v="2"/>
    <n v="4"/>
    <n v="5"/>
    <n v="1"/>
    <n v="3"/>
    <n v="5"/>
    <n v="2"/>
    <n v="2"/>
    <n v="7"/>
    <n v="1"/>
    <n v="5"/>
    <x v="5"/>
  </r>
  <r>
    <x v="90"/>
    <x v="90"/>
    <s v="男"/>
    <n v="3"/>
    <n v="5"/>
    <n v="3"/>
    <n v="3"/>
    <n v="4"/>
    <n v="1"/>
    <n v="2"/>
    <n v="4"/>
    <n v="2"/>
    <n v="0"/>
    <n v="2"/>
    <n v="4"/>
    <n v="2"/>
    <n v="2"/>
    <n v="4"/>
    <n v="0"/>
    <n v="3"/>
    <x v="6"/>
  </r>
  <r>
    <x v="90"/>
    <x v="90"/>
    <s v="女"/>
    <n v="0"/>
    <n v="1"/>
    <n v="0"/>
    <n v="0"/>
    <n v="0"/>
    <n v="1"/>
    <n v="0"/>
    <n v="0"/>
    <n v="3"/>
    <n v="1"/>
    <n v="1"/>
    <n v="1"/>
    <n v="0"/>
    <n v="0"/>
    <n v="3"/>
    <n v="1"/>
    <n v="2"/>
    <x v="6"/>
  </r>
  <r>
    <x v="91"/>
    <x v="91"/>
    <s v="総数"/>
    <n v="3"/>
    <n v="4"/>
    <n v="2"/>
    <n v="6"/>
    <n v="7"/>
    <n v="7"/>
    <n v="5"/>
    <n v="10"/>
    <n v="4"/>
    <n v="7"/>
    <n v="12"/>
    <n v="6"/>
    <n v="11"/>
    <n v="11"/>
    <n v="7"/>
    <n v="7"/>
    <n v="5"/>
    <x v="21"/>
  </r>
  <r>
    <x v="91"/>
    <x v="91"/>
    <s v="男"/>
    <n v="1"/>
    <n v="4"/>
    <n v="1"/>
    <n v="3"/>
    <n v="3"/>
    <n v="3"/>
    <n v="1"/>
    <n v="4"/>
    <n v="3"/>
    <n v="3"/>
    <n v="7"/>
    <n v="5"/>
    <n v="5"/>
    <n v="6"/>
    <n v="2"/>
    <n v="2"/>
    <n v="3"/>
    <x v="5"/>
  </r>
  <r>
    <x v="91"/>
    <x v="91"/>
    <s v="女"/>
    <n v="2"/>
    <n v="0"/>
    <n v="1"/>
    <n v="3"/>
    <n v="4"/>
    <n v="4"/>
    <n v="4"/>
    <n v="6"/>
    <n v="1"/>
    <n v="4"/>
    <n v="5"/>
    <n v="1"/>
    <n v="6"/>
    <n v="5"/>
    <n v="5"/>
    <n v="5"/>
    <n v="2"/>
    <x v="19"/>
  </r>
  <r>
    <x v="92"/>
    <x v="92"/>
    <s v="総数"/>
    <n v="0"/>
    <n v="0"/>
    <n v="0"/>
    <n v="1"/>
    <n v="1"/>
    <n v="1"/>
    <n v="0"/>
    <n v="0"/>
    <n v="0"/>
    <n v="1"/>
    <n v="0"/>
    <n v="2"/>
    <n v="1"/>
    <n v="2"/>
    <n v="1"/>
    <n v="1"/>
    <n v="0"/>
    <x v="4"/>
  </r>
  <r>
    <x v="92"/>
    <x v="92"/>
    <s v="男"/>
    <n v="0"/>
    <n v="0"/>
    <n v="0"/>
    <n v="0"/>
    <n v="1"/>
    <n v="0"/>
    <n v="0"/>
    <n v="0"/>
    <n v="0"/>
    <n v="1"/>
    <n v="0"/>
    <n v="0"/>
    <n v="0"/>
    <n v="0"/>
    <n v="0"/>
    <n v="0"/>
    <n v="0"/>
    <x v="3"/>
  </r>
  <r>
    <x v="92"/>
    <x v="92"/>
    <s v="女"/>
    <n v="0"/>
    <n v="0"/>
    <n v="0"/>
    <n v="1"/>
    <n v="0"/>
    <n v="1"/>
    <n v="0"/>
    <n v="0"/>
    <n v="0"/>
    <n v="0"/>
    <n v="0"/>
    <n v="2"/>
    <n v="1"/>
    <n v="2"/>
    <n v="1"/>
    <n v="1"/>
    <n v="0"/>
    <x v="4"/>
  </r>
  <r>
    <x v="93"/>
    <x v="93"/>
    <s v="総数"/>
    <n v="0"/>
    <n v="1"/>
    <n v="0"/>
    <n v="0"/>
    <n v="0"/>
    <n v="1"/>
    <n v="2"/>
    <n v="1"/>
    <n v="3"/>
    <n v="0"/>
    <n v="4"/>
    <n v="3"/>
    <n v="1"/>
    <n v="2"/>
    <n v="1"/>
    <n v="1"/>
    <n v="1"/>
    <x v="15"/>
  </r>
  <r>
    <x v="93"/>
    <x v="93"/>
    <s v="男"/>
    <n v="0"/>
    <n v="0"/>
    <n v="0"/>
    <n v="0"/>
    <n v="0"/>
    <n v="0"/>
    <n v="1"/>
    <n v="0"/>
    <n v="1"/>
    <n v="0"/>
    <n v="2"/>
    <n v="2"/>
    <n v="0"/>
    <n v="1"/>
    <n v="0"/>
    <n v="1"/>
    <n v="1"/>
    <x v="5"/>
  </r>
  <r>
    <x v="93"/>
    <x v="93"/>
    <s v="女"/>
    <n v="0"/>
    <n v="1"/>
    <n v="0"/>
    <n v="0"/>
    <n v="0"/>
    <n v="1"/>
    <n v="1"/>
    <n v="1"/>
    <n v="2"/>
    <n v="0"/>
    <n v="2"/>
    <n v="1"/>
    <n v="1"/>
    <n v="1"/>
    <n v="1"/>
    <n v="0"/>
    <n v="0"/>
    <x v="6"/>
  </r>
  <r>
    <x v="94"/>
    <x v="94"/>
    <s v="総数"/>
    <n v="9"/>
    <n v="9"/>
    <n v="11"/>
    <n v="9"/>
    <n v="4"/>
    <n v="13"/>
    <n v="12"/>
    <n v="14"/>
    <n v="9"/>
    <n v="15"/>
    <n v="5"/>
    <n v="16"/>
    <n v="17"/>
    <n v="10"/>
    <n v="16"/>
    <n v="16"/>
    <n v="15"/>
    <x v="39"/>
  </r>
  <r>
    <x v="94"/>
    <x v="94"/>
    <s v="男"/>
    <n v="3"/>
    <n v="3"/>
    <n v="5"/>
    <n v="5"/>
    <n v="2"/>
    <n v="4"/>
    <n v="6"/>
    <n v="6"/>
    <n v="8"/>
    <n v="5"/>
    <n v="4"/>
    <n v="9"/>
    <n v="9"/>
    <n v="6"/>
    <n v="7"/>
    <n v="13"/>
    <n v="8"/>
    <x v="21"/>
  </r>
  <r>
    <x v="94"/>
    <x v="94"/>
    <s v="女"/>
    <n v="6"/>
    <n v="6"/>
    <n v="6"/>
    <n v="4"/>
    <n v="2"/>
    <n v="9"/>
    <n v="6"/>
    <n v="8"/>
    <n v="1"/>
    <n v="10"/>
    <n v="1"/>
    <n v="7"/>
    <n v="8"/>
    <n v="4"/>
    <n v="9"/>
    <n v="3"/>
    <n v="7"/>
    <x v="15"/>
  </r>
  <r>
    <x v="95"/>
    <x v="95"/>
    <s v="総数"/>
    <n v="0"/>
    <n v="2"/>
    <n v="1"/>
    <n v="1"/>
    <n v="0"/>
    <n v="3"/>
    <n v="1"/>
    <n v="1"/>
    <n v="2"/>
    <n v="2"/>
    <n v="0"/>
    <n v="4"/>
    <n v="2"/>
    <n v="0"/>
    <n v="0"/>
    <n v="2"/>
    <n v="1"/>
    <x v="3"/>
  </r>
  <r>
    <x v="95"/>
    <x v="95"/>
    <s v="男"/>
    <n v="0"/>
    <n v="0"/>
    <n v="0"/>
    <n v="1"/>
    <n v="0"/>
    <n v="1"/>
    <n v="0"/>
    <n v="0"/>
    <n v="2"/>
    <n v="1"/>
    <n v="0"/>
    <n v="1"/>
    <n v="1"/>
    <n v="0"/>
    <n v="0"/>
    <n v="2"/>
    <n v="1"/>
    <x v="3"/>
  </r>
  <r>
    <x v="95"/>
    <x v="95"/>
    <s v="女"/>
    <n v="0"/>
    <n v="2"/>
    <n v="1"/>
    <n v="0"/>
    <n v="0"/>
    <n v="2"/>
    <n v="1"/>
    <n v="1"/>
    <n v="0"/>
    <n v="1"/>
    <n v="0"/>
    <n v="3"/>
    <n v="1"/>
    <n v="0"/>
    <n v="0"/>
    <n v="0"/>
    <n v="0"/>
    <x v="3"/>
  </r>
  <r>
    <x v="96"/>
    <x v="96"/>
    <s v="総数"/>
    <n v="5"/>
    <n v="4"/>
    <n v="9"/>
    <n v="7"/>
    <n v="4"/>
    <n v="7"/>
    <n v="6"/>
    <n v="10"/>
    <n v="3"/>
    <n v="9"/>
    <n v="4"/>
    <n v="9"/>
    <n v="12"/>
    <n v="7"/>
    <n v="9"/>
    <n v="12"/>
    <n v="11"/>
    <x v="13"/>
  </r>
  <r>
    <x v="96"/>
    <x v="96"/>
    <s v="男"/>
    <n v="1"/>
    <n v="3"/>
    <n v="5"/>
    <n v="4"/>
    <n v="2"/>
    <n v="3"/>
    <n v="4"/>
    <n v="6"/>
    <n v="3"/>
    <n v="4"/>
    <n v="4"/>
    <n v="6"/>
    <n v="7"/>
    <n v="5"/>
    <n v="5"/>
    <n v="10"/>
    <n v="6"/>
    <x v="15"/>
  </r>
  <r>
    <x v="96"/>
    <x v="96"/>
    <s v="女"/>
    <n v="4"/>
    <n v="1"/>
    <n v="4"/>
    <n v="3"/>
    <n v="2"/>
    <n v="4"/>
    <n v="2"/>
    <n v="4"/>
    <n v="0"/>
    <n v="5"/>
    <n v="0"/>
    <n v="3"/>
    <n v="5"/>
    <n v="2"/>
    <n v="4"/>
    <n v="2"/>
    <n v="5"/>
    <x v="5"/>
  </r>
  <r>
    <x v="97"/>
    <x v="97"/>
    <s v="総数"/>
    <n v="0"/>
    <n v="1"/>
    <n v="2"/>
    <n v="0"/>
    <n v="1"/>
    <n v="2"/>
    <n v="0"/>
    <n v="1"/>
    <n v="0"/>
    <n v="2"/>
    <n v="0"/>
    <n v="2"/>
    <n v="1"/>
    <n v="0"/>
    <n v="3"/>
    <n v="1"/>
    <n v="0"/>
    <x v="4"/>
  </r>
  <r>
    <x v="97"/>
    <x v="97"/>
    <s v="男"/>
    <n v="0"/>
    <n v="1"/>
    <n v="2"/>
    <n v="0"/>
    <n v="0"/>
    <n v="1"/>
    <n v="0"/>
    <n v="1"/>
    <n v="0"/>
    <n v="0"/>
    <n v="0"/>
    <n v="2"/>
    <n v="0"/>
    <n v="0"/>
    <n v="2"/>
    <n v="1"/>
    <n v="0"/>
    <x v="3"/>
  </r>
  <r>
    <x v="97"/>
    <x v="97"/>
    <s v="女"/>
    <n v="0"/>
    <n v="0"/>
    <n v="0"/>
    <n v="0"/>
    <n v="1"/>
    <n v="1"/>
    <n v="0"/>
    <n v="0"/>
    <n v="0"/>
    <n v="2"/>
    <n v="0"/>
    <n v="0"/>
    <n v="1"/>
    <n v="0"/>
    <n v="1"/>
    <n v="0"/>
    <n v="0"/>
    <x v="4"/>
  </r>
  <r>
    <x v="98"/>
    <x v="98"/>
    <s v="総数"/>
    <n v="4"/>
    <n v="2"/>
    <n v="5"/>
    <n v="4"/>
    <n v="0"/>
    <n v="3"/>
    <n v="4"/>
    <n v="6"/>
    <n v="2"/>
    <n v="5"/>
    <n v="1"/>
    <n v="5"/>
    <n v="9"/>
    <n v="5"/>
    <n v="3"/>
    <n v="7"/>
    <n v="10"/>
    <x v="19"/>
  </r>
  <r>
    <x v="98"/>
    <x v="98"/>
    <s v="男"/>
    <n v="1"/>
    <n v="1"/>
    <n v="3"/>
    <n v="3"/>
    <n v="0"/>
    <n v="1"/>
    <n v="2"/>
    <n v="3"/>
    <n v="2"/>
    <n v="2"/>
    <n v="1"/>
    <n v="2"/>
    <n v="7"/>
    <n v="4"/>
    <n v="0"/>
    <n v="5"/>
    <n v="5"/>
    <x v="1"/>
  </r>
  <r>
    <x v="98"/>
    <x v="98"/>
    <s v="女"/>
    <n v="3"/>
    <n v="1"/>
    <n v="2"/>
    <n v="1"/>
    <n v="0"/>
    <n v="2"/>
    <n v="2"/>
    <n v="3"/>
    <n v="0"/>
    <n v="3"/>
    <n v="0"/>
    <n v="3"/>
    <n v="2"/>
    <n v="1"/>
    <n v="3"/>
    <n v="2"/>
    <n v="5"/>
    <x v="6"/>
  </r>
  <r>
    <x v="99"/>
    <x v="99"/>
    <s v="総数"/>
    <n v="1"/>
    <n v="1"/>
    <n v="2"/>
    <n v="3"/>
    <n v="3"/>
    <n v="2"/>
    <n v="2"/>
    <n v="3"/>
    <n v="1"/>
    <n v="2"/>
    <n v="3"/>
    <n v="2"/>
    <n v="2"/>
    <n v="2"/>
    <n v="3"/>
    <n v="4"/>
    <n v="1"/>
    <x v="6"/>
  </r>
  <r>
    <x v="99"/>
    <x v="99"/>
    <s v="男"/>
    <n v="0"/>
    <n v="1"/>
    <n v="0"/>
    <n v="1"/>
    <n v="2"/>
    <n v="1"/>
    <n v="2"/>
    <n v="2"/>
    <n v="1"/>
    <n v="2"/>
    <n v="3"/>
    <n v="2"/>
    <n v="0"/>
    <n v="1"/>
    <n v="3"/>
    <n v="4"/>
    <n v="1"/>
    <x v="4"/>
  </r>
  <r>
    <x v="99"/>
    <x v="99"/>
    <s v="女"/>
    <n v="1"/>
    <n v="0"/>
    <n v="2"/>
    <n v="2"/>
    <n v="1"/>
    <n v="1"/>
    <n v="0"/>
    <n v="1"/>
    <n v="0"/>
    <n v="0"/>
    <n v="0"/>
    <n v="0"/>
    <n v="2"/>
    <n v="1"/>
    <n v="0"/>
    <n v="0"/>
    <n v="0"/>
    <x v="4"/>
  </r>
  <r>
    <x v="100"/>
    <x v="100"/>
    <s v="総数"/>
    <n v="4"/>
    <n v="3"/>
    <n v="1"/>
    <n v="1"/>
    <n v="0"/>
    <n v="3"/>
    <n v="5"/>
    <n v="3"/>
    <n v="4"/>
    <n v="4"/>
    <n v="1"/>
    <n v="3"/>
    <n v="3"/>
    <n v="3"/>
    <n v="7"/>
    <n v="2"/>
    <n v="3"/>
    <x v="19"/>
  </r>
  <r>
    <x v="100"/>
    <x v="100"/>
    <s v="男"/>
    <n v="2"/>
    <n v="0"/>
    <n v="0"/>
    <n v="0"/>
    <n v="0"/>
    <n v="0"/>
    <n v="2"/>
    <n v="0"/>
    <n v="3"/>
    <n v="0"/>
    <n v="0"/>
    <n v="2"/>
    <n v="1"/>
    <n v="1"/>
    <n v="2"/>
    <n v="1"/>
    <n v="1"/>
    <x v="1"/>
  </r>
  <r>
    <x v="100"/>
    <x v="100"/>
    <s v="女"/>
    <n v="2"/>
    <n v="3"/>
    <n v="1"/>
    <n v="1"/>
    <n v="0"/>
    <n v="3"/>
    <n v="3"/>
    <n v="3"/>
    <n v="1"/>
    <n v="4"/>
    <n v="1"/>
    <n v="1"/>
    <n v="2"/>
    <n v="2"/>
    <n v="5"/>
    <n v="1"/>
    <n v="2"/>
    <x v="6"/>
  </r>
  <r>
    <x v="101"/>
    <x v="101"/>
    <s v="総数"/>
    <n v="0"/>
    <n v="0"/>
    <n v="0"/>
    <n v="0"/>
    <n v="0"/>
    <n v="0"/>
    <n v="0"/>
    <n v="0"/>
    <n v="0"/>
    <n v="0"/>
    <n v="0"/>
    <n v="0"/>
    <n v="0"/>
    <n v="0"/>
    <n v="0"/>
    <n v="1"/>
    <n v="0"/>
    <x v="3"/>
  </r>
  <r>
    <x v="101"/>
    <x v="101"/>
    <s v="男"/>
    <n v="0"/>
    <n v="0"/>
    <n v="0"/>
    <n v="0"/>
    <n v="0"/>
    <n v="0"/>
    <n v="0"/>
    <n v="0"/>
    <n v="0"/>
    <n v="0"/>
    <n v="0"/>
    <n v="0"/>
    <n v="0"/>
    <n v="0"/>
    <n v="0"/>
    <n v="0"/>
    <n v="0"/>
    <x v="3"/>
  </r>
  <r>
    <x v="101"/>
    <x v="101"/>
    <s v="女"/>
    <n v="0"/>
    <n v="0"/>
    <n v="0"/>
    <n v="0"/>
    <n v="0"/>
    <n v="0"/>
    <n v="0"/>
    <n v="0"/>
    <n v="0"/>
    <n v="0"/>
    <n v="0"/>
    <n v="0"/>
    <n v="0"/>
    <n v="0"/>
    <n v="0"/>
    <n v="1"/>
    <n v="0"/>
    <x v="3"/>
  </r>
  <r>
    <x v="102"/>
    <x v="102"/>
    <s v="総数"/>
    <n v="0"/>
    <n v="1"/>
    <n v="0"/>
    <n v="1"/>
    <n v="0"/>
    <n v="0"/>
    <n v="0"/>
    <n v="0"/>
    <n v="0"/>
    <n v="1"/>
    <n v="0"/>
    <n v="0"/>
    <n v="0"/>
    <n v="0"/>
    <n v="1"/>
    <n v="0"/>
    <n v="0"/>
    <x v="3"/>
  </r>
  <r>
    <x v="102"/>
    <x v="102"/>
    <s v="男"/>
    <n v="0"/>
    <n v="0"/>
    <n v="0"/>
    <n v="0"/>
    <n v="0"/>
    <n v="0"/>
    <n v="0"/>
    <n v="0"/>
    <n v="0"/>
    <n v="1"/>
    <n v="0"/>
    <n v="0"/>
    <n v="0"/>
    <n v="0"/>
    <n v="1"/>
    <n v="0"/>
    <n v="0"/>
    <x v="3"/>
  </r>
  <r>
    <x v="102"/>
    <x v="102"/>
    <s v="女"/>
    <n v="0"/>
    <n v="1"/>
    <n v="0"/>
    <n v="1"/>
    <n v="0"/>
    <n v="0"/>
    <n v="0"/>
    <n v="0"/>
    <n v="0"/>
    <n v="0"/>
    <n v="0"/>
    <n v="0"/>
    <n v="0"/>
    <n v="0"/>
    <n v="0"/>
    <n v="0"/>
    <n v="0"/>
    <x v="3"/>
  </r>
  <r>
    <x v="103"/>
    <x v="103"/>
    <s v="総数"/>
    <n v="0"/>
    <n v="0"/>
    <n v="0"/>
    <n v="0"/>
    <n v="0"/>
    <n v="0"/>
    <n v="0"/>
    <n v="0"/>
    <n v="0"/>
    <n v="0"/>
    <n v="0"/>
    <n v="0"/>
    <n v="0"/>
    <n v="0"/>
    <n v="0"/>
    <n v="0"/>
    <n v="0"/>
    <x v="3"/>
  </r>
  <r>
    <x v="103"/>
    <x v="103"/>
    <s v="男"/>
    <n v="0"/>
    <n v="0"/>
    <n v="0"/>
    <n v="0"/>
    <n v="0"/>
    <n v="0"/>
    <n v="0"/>
    <n v="0"/>
    <n v="0"/>
    <n v="0"/>
    <n v="0"/>
    <n v="0"/>
    <n v="0"/>
    <n v="0"/>
    <n v="0"/>
    <n v="0"/>
    <n v="0"/>
    <x v="3"/>
  </r>
  <r>
    <x v="103"/>
    <x v="103"/>
    <s v="女"/>
    <n v="0"/>
    <n v="0"/>
    <n v="0"/>
    <n v="0"/>
    <n v="0"/>
    <n v="0"/>
    <n v="0"/>
    <n v="0"/>
    <n v="0"/>
    <n v="0"/>
    <n v="0"/>
    <n v="0"/>
    <n v="0"/>
    <n v="0"/>
    <n v="0"/>
    <n v="0"/>
    <n v="0"/>
    <x v="3"/>
  </r>
  <r>
    <x v="104"/>
    <x v="104"/>
    <s v="総数"/>
    <n v="0"/>
    <n v="0"/>
    <n v="0"/>
    <n v="0"/>
    <n v="0"/>
    <n v="0"/>
    <n v="0"/>
    <n v="0"/>
    <n v="0"/>
    <n v="0"/>
    <n v="0"/>
    <n v="0"/>
    <n v="0"/>
    <n v="0"/>
    <n v="0"/>
    <n v="0"/>
    <n v="0"/>
    <x v="3"/>
  </r>
  <r>
    <x v="104"/>
    <x v="104"/>
    <s v="男"/>
    <n v="0"/>
    <n v="0"/>
    <n v="0"/>
    <n v="0"/>
    <n v="0"/>
    <n v="0"/>
    <n v="0"/>
    <n v="0"/>
    <n v="0"/>
    <n v="0"/>
    <n v="0"/>
    <n v="0"/>
    <n v="0"/>
    <n v="0"/>
    <n v="0"/>
    <n v="0"/>
    <n v="0"/>
    <x v="3"/>
  </r>
  <r>
    <x v="104"/>
    <x v="104"/>
    <s v="女"/>
    <n v="0"/>
    <n v="0"/>
    <n v="0"/>
    <n v="0"/>
    <n v="0"/>
    <n v="0"/>
    <n v="0"/>
    <n v="0"/>
    <n v="0"/>
    <n v="0"/>
    <n v="0"/>
    <n v="0"/>
    <n v="0"/>
    <n v="0"/>
    <n v="0"/>
    <n v="0"/>
    <n v="0"/>
    <x v="3"/>
  </r>
  <r>
    <x v="105"/>
    <x v="105"/>
    <s v="総数"/>
    <n v="0"/>
    <n v="0"/>
    <n v="0"/>
    <n v="0"/>
    <n v="0"/>
    <n v="0"/>
    <n v="0"/>
    <n v="0"/>
    <n v="0"/>
    <n v="0"/>
    <n v="0"/>
    <n v="0"/>
    <n v="0"/>
    <n v="0"/>
    <n v="1"/>
    <n v="0"/>
    <n v="0"/>
    <x v="3"/>
  </r>
  <r>
    <x v="105"/>
    <x v="105"/>
    <s v="男"/>
    <n v="0"/>
    <n v="0"/>
    <n v="0"/>
    <n v="0"/>
    <n v="0"/>
    <n v="0"/>
    <n v="0"/>
    <n v="0"/>
    <n v="0"/>
    <n v="0"/>
    <n v="0"/>
    <n v="0"/>
    <n v="0"/>
    <n v="0"/>
    <n v="1"/>
    <n v="0"/>
    <n v="0"/>
    <x v="3"/>
  </r>
  <r>
    <x v="105"/>
    <x v="105"/>
    <s v="女"/>
    <n v="0"/>
    <n v="0"/>
    <n v="0"/>
    <n v="0"/>
    <n v="0"/>
    <n v="0"/>
    <n v="0"/>
    <n v="0"/>
    <n v="0"/>
    <n v="0"/>
    <n v="0"/>
    <n v="0"/>
    <n v="0"/>
    <n v="0"/>
    <n v="0"/>
    <n v="0"/>
    <n v="0"/>
    <x v="3"/>
  </r>
  <r>
    <x v="106"/>
    <x v="106"/>
    <s v="総数"/>
    <n v="0"/>
    <n v="0"/>
    <n v="0"/>
    <n v="1"/>
    <n v="0"/>
    <n v="0"/>
    <n v="0"/>
    <n v="0"/>
    <n v="0"/>
    <n v="0"/>
    <n v="0"/>
    <n v="0"/>
    <n v="0"/>
    <n v="0"/>
    <n v="0"/>
    <n v="0"/>
    <n v="0"/>
    <x v="3"/>
  </r>
  <r>
    <x v="106"/>
    <x v="106"/>
    <s v="男"/>
    <n v="0"/>
    <n v="0"/>
    <n v="0"/>
    <n v="0"/>
    <n v="0"/>
    <n v="0"/>
    <n v="0"/>
    <n v="0"/>
    <n v="0"/>
    <n v="0"/>
    <n v="0"/>
    <n v="0"/>
    <n v="0"/>
    <n v="0"/>
    <n v="0"/>
    <n v="0"/>
    <n v="0"/>
    <x v="3"/>
  </r>
  <r>
    <x v="106"/>
    <x v="106"/>
    <s v="女"/>
    <n v="0"/>
    <n v="0"/>
    <n v="0"/>
    <n v="1"/>
    <n v="0"/>
    <n v="0"/>
    <n v="0"/>
    <n v="0"/>
    <n v="0"/>
    <n v="0"/>
    <n v="0"/>
    <n v="0"/>
    <n v="0"/>
    <n v="0"/>
    <n v="0"/>
    <n v="0"/>
    <n v="0"/>
    <x v="3"/>
  </r>
  <r>
    <x v="107"/>
    <x v="107"/>
    <s v="総数"/>
    <n v="0"/>
    <n v="1"/>
    <n v="0"/>
    <n v="0"/>
    <n v="0"/>
    <n v="0"/>
    <n v="0"/>
    <n v="0"/>
    <n v="0"/>
    <n v="0"/>
    <n v="0"/>
    <n v="0"/>
    <n v="0"/>
    <n v="0"/>
    <n v="0"/>
    <n v="0"/>
    <n v="0"/>
    <x v="3"/>
  </r>
  <r>
    <x v="107"/>
    <x v="107"/>
    <s v="男"/>
    <n v="0"/>
    <n v="0"/>
    <n v="0"/>
    <n v="0"/>
    <n v="0"/>
    <n v="0"/>
    <n v="0"/>
    <n v="0"/>
    <n v="0"/>
    <n v="0"/>
    <n v="0"/>
    <n v="0"/>
    <n v="0"/>
    <n v="0"/>
    <n v="0"/>
    <n v="0"/>
    <n v="0"/>
    <x v="3"/>
  </r>
  <r>
    <x v="107"/>
    <x v="107"/>
    <s v="女"/>
    <n v="0"/>
    <n v="1"/>
    <n v="0"/>
    <n v="0"/>
    <n v="0"/>
    <n v="0"/>
    <n v="0"/>
    <n v="0"/>
    <n v="0"/>
    <n v="0"/>
    <n v="0"/>
    <n v="0"/>
    <n v="0"/>
    <n v="0"/>
    <n v="0"/>
    <n v="0"/>
    <n v="0"/>
    <x v="3"/>
  </r>
  <r>
    <x v="108"/>
    <x v="108"/>
    <s v="総数"/>
    <n v="0"/>
    <n v="0"/>
    <n v="0"/>
    <n v="0"/>
    <n v="0"/>
    <n v="0"/>
    <n v="0"/>
    <n v="0"/>
    <n v="0"/>
    <n v="1"/>
    <n v="0"/>
    <n v="0"/>
    <n v="0"/>
    <n v="0"/>
    <n v="0"/>
    <n v="0"/>
    <n v="0"/>
    <x v="3"/>
  </r>
  <r>
    <x v="108"/>
    <x v="108"/>
    <s v="男"/>
    <n v="0"/>
    <n v="0"/>
    <n v="0"/>
    <n v="0"/>
    <n v="0"/>
    <n v="0"/>
    <n v="0"/>
    <n v="0"/>
    <n v="0"/>
    <n v="1"/>
    <n v="0"/>
    <n v="0"/>
    <n v="0"/>
    <n v="0"/>
    <n v="0"/>
    <n v="0"/>
    <n v="0"/>
    <x v="3"/>
  </r>
  <r>
    <x v="108"/>
    <x v="108"/>
    <s v="女"/>
    <n v="0"/>
    <n v="0"/>
    <n v="0"/>
    <n v="0"/>
    <n v="0"/>
    <n v="0"/>
    <n v="0"/>
    <n v="0"/>
    <n v="0"/>
    <n v="0"/>
    <n v="0"/>
    <n v="0"/>
    <n v="0"/>
    <n v="0"/>
    <n v="0"/>
    <n v="0"/>
    <n v="0"/>
    <x v="3"/>
  </r>
  <r>
    <x v="109"/>
    <x v="109"/>
    <s v="総数"/>
    <n v="2"/>
    <n v="1"/>
    <n v="0"/>
    <n v="4"/>
    <n v="1"/>
    <n v="1"/>
    <n v="2"/>
    <n v="0"/>
    <n v="2"/>
    <n v="2"/>
    <n v="0"/>
    <n v="1"/>
    <n v="2"/>
    <n v="1"/>
    <n v="2"/>
    <n v="2"/>
    <n v="0"/>
    <x v="3"/>
  </r>
  <r>
    <x v="109"/>
    <x v="109"/>
    <s v="男"/>
    <n v="0"/>
    <n v="1"/>
    <n v="0"/>
    <n v="2"/>
    <n v="0"/>
    <n v="1"/>
    <n v="0"/>
    <n v="0"/>
    <n v="2"/>
    <n v="1"/>
    <n v="0"/>
    <n v="1"/>
    <n v="1"/>
    <n v="1"/>
    <n v="1"/>
    <n v="1"/>
    <n v="0"/>
    <x v="3"/>
  </r>
  <r>
    <x v="109"/>
    <x v="109"/>
    <s v="女"/>
    <n v="2"/>
    <n v="0"/>
    <n v="0"/>
    <n v="2"/>
    <n v="1"/>
    <n v="0"/>
    <n v="2"/>
    <n v="0"/>
    <n v="0"/>
    <n v="1"/>
    <n v="0"/>
    <n v="0"/>
    <n v="1"/>
    <n v="0"/>
    <n v="1"/>
    <n v="1"/>
    <n v="0"/>
    <x v="3"/>
  </r>
  <r>
    <x v="110"/>
    <x v="110"/>
    <s v="総数"/>
    <n v="1"/>
    <n v="0"/>
    <n v="0"/>
    <n v="0"/>
    <n v="0"/>
    <n v="0"/>
    <n v="0"/>
    <n v="0"/>
    <n v="0"/>
    <n v="0"/>
    <n v="0"/>
    <n v="0"/>
    <n v="0"/>
    <n v="0"/>
    <n v="0"/>
    <n v="0"/>
    <n v="0"/>
    <x v="3"/>
  </r>
  <r>
    <x v="110"/>
    <x v="110"/>
    <s v="男"/>
    <n v="0"/>
    <n v="0"/>
    <n v="0"/>
    <n v="0"/>
    <n v="0"/>
    <n v="0"/>
    <n v="0"/>
    <n v="0"/>
    <n v="0"/>
    <n v="0"/>
    <n v="0"/>
    <n v="0"/>
    <n v="0"/>
    <n v="0"/>
    <n v="0"/>
    <n v="0"/>
    <n v="0"/>
    <x v="3"/>
  </r>
  <r>
    <x v="110"/>
    <x v="110"/>
    <s v="女"/>
    <n v="1"/>
    <n v="0"/>
    <n v="0"/>
    <n v="0"/>
    <n v="0"/>
    <n v="0"/>
    <n v="0"/>
    <n v="0"/>
    <n v="0"/>
    <n v="0"/>
    <n v="0"/>
    <n v="0"/>
    <n v="0"/>
    <n v="0"/>
    <n v="0"/>
    <n v="0"/>
    <n v="0"/>
    <x v="3"/>
  </r>
  <r>
    <x v="111"/>
    <x v="111"/>
    <s v="総数"/>
    <n v="1"/>
    <n v="0"/>
    <n v="0"/>
    <n v="3"/>
    <n v="0"/>
    <n v="1"/>
    <n v="1"/>
    <n v="0"/>
    <n v="1"/>
    <n v="2"/>
    <n v="0"/>
    <n v="1"/>
    <n v="0"/>
    <n v="1"/>
    <n v="0"/>
    <n v="1"/>
    <n v="0"/>
    <x v="3"/>
  </r>
  <r>
    <x v="111"/>
    <x v="111"/>
    <s v="男"/>
    <n v="0"/>
    <n v="0"/>
    <n v="0"/>
    <n v="2"/>
    <n v="0"/>
    <n v="1"/>
    <n v="0"/>
    <n v="0"/>
    <n v="1"/>
    <n v="1"/>
    <n v="0"/>
    <n v="1"/>
    <n v="0"/>
    <n v="1"/>
    <n v="0"/>
    <n v="1"/>
    <n v="0"/>
    <x v="3"/>
  </r>
  <r>
    <x v="111"/>
    <x v="111"/>
    <s v="女"/>
    <n v="1"/>
    <n v="0"/>
    <n v="0"/>
    <n v="1"/>
    <n v="0"/>
    <n v="0"/>
    <n v="1"/>
    <n v="0"/>
    <n v="0"/>
    <n v="1"/>
    <n v="0"/>
    <n v="0"/>
    <n v="0"/>
    <n v="0"/>
    <n v="0"/>
    <n v="0"/>
    <n v="0"/>
    <x v="3"/>
  </r>
  <r>
    <x v="112"/>
    <x v="112"/>
    <s v="総数"/>
    <n v="0"/>
    <n v="0"/>
    <n v="0"/>
    <n v="3"/>
    <n v="0"/>
    <n v="1"/>
    <n v="0"/>
    <n v="0"/>
    <n v="1"/>
    <n v="2"/>
    <n v="0"/>
    <n v="0"/>
    <n v="0"/>
    <n v="0"/>
    <n v="0"/>
    <n v="1"/>
    <n v="0"/>
    <x v="3"/>
  </r>
  <r>
    <x v="112"/>
    <x v="112"/>
    <s v="男"/>
    <n v="0"/>
    <n v="0"/>
    <n v="0"/>
    <n v="2"/>
    <n v="0"/>
    <n v="1"/>
    <n v="0"/>
    <n v="0"/>
    <n v="1"/>
    <n v="1"/>
    <n v="0"/>
    <n v="0"/>
    <n v="0"/>
    <n v="0"/>
    <n v="0"/>
    <n v="1"/>
    <n v="0"/>
    <x v="3"/>
  </r>
  <r>
    <x v="112"/>
    <x v="112"/>
    <s v="女"/>
    <n v="0"/>
    <n v="0"/>
    <n v="0"/>
    <n v="1"/>
    <n v="0"/>
    <n v="0"/>
    <n v="0"/>
    <n v="0"/>
    <n v="0"/>
    <n v="1"/>
    <n v="0"/>
    <n v="0"/>
    <n v="0"/>
    <n v="0"/>
    <n v="0"/>
    <n v="0"/>
    <n v="0"/>
    <x v="3"/>
  </r>
  <r>
    <x v="113"/>
    <x v="113"/>
    <s v="総数"/>
    <n v="1"/>
    <n v="0"/>
    <n v="0"/>
    <n v="0"/>
    <n v="0"/>
    <n v="0"/>
    <n v="1"/>
    <n v="0"/>
    <n v="0"/>
    <n v="0"/>
    <n v="0"/>
    <n v="1"/>
    <n v="0"/>
    <n v="1"/>
    <n v="0"/>
    <n v="0"/>
    <n v="0"/>
    <x v="3"/>
  </r>
  <r>
    <x v="113"/>
    <x v="113"/>
    <s v="男"/>
    <n v="0"/>
    <n v="0"/>
    <n v="0"/>
    <n v="0"/>
    <n v="0"/>
    <n v="0"/>
    <n v="0"/>
    <n v="0"/>
    <n v="0"/>
    <n v="0"/>
    <n v="0"/>
    <n v="1"/>
    <n v="0"/>
    <n v="1"/>
    <n v="0"/>
    <n v="0"/>
    <n v="0"/>
    <x v="3"/>
  </r>
  <r>
    <x v="113"/>
    <x v="113"/>
    <s v="女"/>
    <n v="1"/>
    <n v="0"/>
    <n v="0"/>
    <n v="0"/>
    <n v="0"/>
    <n v="0"/>
    <n v="1"/>
    <n v="0"/>
    <n v="0"/>
    <n v="0"/>
    <n v="0"/>
    <n v="0"/>
    <n v="0"/>
    <n v="0"/>
    <n v="0"/>
    <n v="0"/>
    <n v="0"/>
    <x v="3"/>
  </r>
  <r>
    <x v="114"/>
    <x v="114"/>
    <s v="総数"/>
    <n v="0"/>
    <n v="0"/>
    <n v="0"/>
    <n v="0"/>
    <n v="0"/>
    <n v="0"/>
    <n v="0"/>
    <n v="0"/>
    <n v="1"/>
    <n v="0"/>
    <n v="0"/>
    <n v="0"/>
    <n v="0"/>
    <n v="0"/>
    <n v="0"/>
    <n v="0"/>
    <n v="0"/>
    <x v="3"/>
  </r>
  <r>
    <x v="114"/>
    <x v="114"/>
    <s v="男"/>
    <n v="0"/>
    <n v="0"/>
    <n v="0"/>
    <n v="0"/>
    <n v="0"/>
    <n v="0"/>
    <n v="0"/>
    <n v="0"/>
    <n v="1"/>
    <n v="0"/>
    <n v="0"/>
    <n v="0"/>
    <n v="0"/>
    <n v="0"/>
    <n v="0"/>
    <n v="0"/>
    <n v="0"/>
    <x v="3"/>
  </r>
  <r>
    <x v="114"/>
    <x v="114"/>
    <s v="女"/>
    <n v="0"/>
    <n v="0"/>
    <n v="0"/>
    <n v="0"/>
    <n v="0"/>
    <n v="0"/>
    <n v="0"/>
    <n v="0"/>
    <n v="0"/>
    <n v="0"/>
    <n v="0"/>
    <n v="0"/>
    <n v="0"/>
    <n v="0"/>
    <n v="0"/>
    <n v="0"/>
    <n v="0"/>
    <x v="3"/>
  </r>
  <r>
    <x v="115"/>
    <x v="115"/>
    <s v="総数"/>
    <n v="0"/>
    <n v="0"/>
    <n v="0"/>
    <n v="0"/>
    <n v="1"/>
    <n v="0"/>
    <n v="1"/>
    <n v="0"/>
    <n v="0"/>
    <n v="0"/>
    <n v="0"/>
    <n v="0"/>
    <n v="2"/>
    <n v="0"/>
    <n v="0"/>
    <n v="1"/>
    <n v="0"/>
    <x v="3"/>
  </r>
  <r>
    <x v="115"/>
    <x v="115"/>
    <s v="男"/>
    <n v="0"/>
    <n v="0"/>
    <n v="0"/>
    <n v="0"/>
    <n v="0"/>
    <n v="0"/>
    <n v="0"/>
    <n v="0"/>
    <n v="0"/>
    <n v="0"/>
    <n v="0"/>
    <n v="0"/>
    <n v="1"/>
    <n v="0"/>
    <n v="0"/>
    <n v="0"/>
    <n v="0"/>
    <x v="3"/>
  </r>
  <r>
    <x v="115"/>
    <x v="115"/>
    <s v="女"/>
    <n v="0"/>
    <n v="0"/>
    <n v="0"/>
    <n v="0"/>
    <n v="1"/>
    <n v="0"/>
    <n v="1"/>
    <n v="0"/>
    <n v="0"/>
    <n v="0"/>
    <n v="0"/>
    <n v="0"/>
    <n v="1"/>
    <n v="0"/>
    <n v="0"/>
    <n v="1"/>
    <n v="0"/>
    <x v="3"/>
  </r>
  <r>
    <x v="116"/>
    <x v="116"/>
    <s v="総数"/>
    <n v="0"/>
    <n v="1"/>
    <n v="0"/>
    <n v="1"/>
    <n v="0"/>
    <n v="0"/>
    <n v="0"/>
    <n v="0"/>
    <n v="0"/>
    <n v="0"/>
    <n v="0"/>
    <n v="0"/>
    <n v="0"/>
    <n v="0"/>
    <n v="2"/>
    <n v="0"/>
    <n v="0"/>
    <x v="3"/>
  </r>
  <r>
    <x v="116"/>
    <x v="116"/>
    <s v="男"/>
    <n v="0"/>
    <n v="1"/>
    <n v="0"/>
    <n v="0"/>
    <n v="0"/>
    <n v="0"/>
    <n v="0"/>
    <n v="0"/>
    <n v="0"/>
    <n v="0"/>
    <n v="0"/>
    <n v="0"/>
    <n v="0"/>
    <n v="0"/>
    <n v="1"/>
    <n v="0"/>
    <n v="0"/>
    <x v="3"/>
  </r>
  <r>
    <x v="116"/>
    <x v="116"/>
    <s v="女"/>
    <n v="0"/>
    <n v="0"/>
    <n v="0"/>
    <n v="1"/>
    <n v="0"/>
    <n v="0"/>
    <n v="0"/>
    <n v="0"/>
    <n v="0"/>
    <n v="0"/>
    <n v="0"/>
    <n v="0"/>
    <n v="0"/>
    <n v="0"/>
    <n v="1"/>
    <n v="0"/>
    <n v="0"/>
    <x v="3"/>
  </r>
  <r>
    <x v="117"/>
    <x v="117"/>
    <s v="総数"/>
    <n v="6"/>
    <n v="8"/>
    <n v="9"/>
    <n v="8"/>
    <n v="8"/>
    <n v="18"/>
    <n v="15"/>
    <n v="14"/>
    <n v="17"/>
    <n v="14"/>
    <n v="19"/>
    <n v="29"/>
    <n v="23"/>
    <n v="25"/>
    <n v="42"/>
    <n v="32"/>
    <n v="55"/>
    <x v="29"/>
  </r>
  <r>
    <x v="117"/>
    <x v="117"/>
    <s v="男"/>
    <n v="3"/>
    <n v="3"/>
    <n v="3"/>
    <n v="2"/>
    <n v="2"/>
    <n v="7"/>
    <n v="5"/>
    <n v="3"/>
    <n v="3"/>
    <n v="4"/>
    <n v="9"/>
    <n v="5"/>
    <n v="7"/>
    <n v="7"/>
    <n v="10"/>
    <n v="11"/>
    <n v="15"/>
    <x v="14"/>
  </r>
  <r>
    <x v="117"/>
    <x v="117"/>
    <s v="女"/>
    <n v="3"/>
    <n v="5"/>
    <n v="6"/>
    <n v="6"/>
    <n v="6"/>
    <n v="11"/>
    <n v="10"/>
    <n v="11"/>
    <n v="14"/>
    <n v="10"/>
    <n v="10"/>
    <n v="24"/>
    <n v="16"/>
    <n v="18"/>
    <n v="32"/>
    <n v="21"/>
    <n v="40"/>
    <x v="40"/>
  </r>
  <r>
    <x v="118"/>
    <x v="118"/>
    <s v="総数"/>
    <n v="6"/>
    <n v="5"/>
    <n v="6"/>
    <n v="8"/>
    <n v="6"/>
    <n v="16"/>
    <n v="11"/>
    <n v="12"/>
    <n v="15"/>
    <n v="13"/>
    <n v="16"/>
    <n v="28"/>
    <n v="20"/>
    <n v="22"/>
    <n v="35"/>
    <n v="31"/>
    <n v="51"/>
    <x v="41"/>
  </r>
  <r>
    <x v="118"/>
    <x v="118"/>
    <s v="男"/>
    <n v="3"/>
    <n v="2"/>
    <n v="2"/>
    <n v="2"/>
    <n v="2"/>
    <n v="6"/>
    <n v="3"/>
    <n v="2"/>
    <n v="3"/>
    <n v="4"/>
    <n v="7"/>
    <n v="4"/>
    <n v="5"/>
    <n v="5"/>
    <n v="9"/>
    <n v="10"/>
    <n v="12"/>
    <x v="21"/>
  </r>
  <r>
    <x v="118"/>
    <x v="118"/>
    <s v="女"/>
    <n v="3"/>
    <n v="3"/>
    <n v="4"/>
    <n v="6"/>
    <n v="4"/>
    <n v="10"/>
    <n v="8"/>
    <n v="10"/>
    <n v="12"/>
    <n v="9"/>
    <n v="9"/>
    <n v="24"/>
    <n v="15"/>
    <n v="17"/>
    <n v="26"/>
    <n v="21"/>
    <n v="39"/>
    <x v="42"/>
  </r>
  <r>
    <x v="119"/>
    <x v="119"/>
    <s v="総数"/>
    <n v="0"/>
    <n v="0"/>
    <n v="0"/>
    <n v="0"/>
    <n v="1"/>
    <n v="0"/>
    <n v="0"/>
    <n v="0"/>
    <n v="0"/>
    <n v="0"/>
    <n v="0"/>
    <n v="0"/>
    <n v="0"/>
    <n v="0"/>
    <n v="1"/>
    <n v="0"/>
    <n v="0"/>
    <x v="3"/>
  </r>
  <r>
    <x v="119"/>
    <x v="119"/>
    <s v="男"/>
    <n v="0"/>
    <n v="0"/>
    <n v="0"/>
    <n v="0"/>
    <n v="0"/>
    <n v="0"/>
    <n v="0"/>
    <n v="0"/>
    <n v="0"/>
    <n v="0"/>
    <n v="0"/>
    <n v="0"/>
    <n v="0"/>
    <n v="0"/>
    <n v="0"/>
    <n v="0"/>
    <n v="0"/>
    <x v="3"/>
  </r>
  <r>
    <x v="119"/>
    <x v="119"/>
    <s v="女"/>
    <n v="0"/>
    <n v="0"/>
    <n v="0"/>
    <n v="0"/>
    <n v="1"/>
    <n v="0"/>
    <n v="0"/>
    <n v="0"/>
    <n v="0"/>
    <n v="0"/>
    <n v="0"/>
    <n v="0"/>
    <n v="0"/>
    <n v="0"/>
    <n v="1"/>
    <n v="0"/>
    <n v="0"/>
    <x v="3"/>
  </r>
  <r>
    <x v="120"/>
    <x v="120"/>
    <s v="総数"/>
    <n v="0"/>
    <n v="3"/>
    <n v="3"/>
    <n v="0"/>
    <n v="1"/>
    <n v="2"/>
    <n v="4"/>
    <n v="2"/>
    <n v="2"/>
    <n v="1"/>
    <n v="3"/>
    <n v="1"/>
    <n v="3"/>
    <n v="3"/>
    <n v="6"/>
    <n v="1"/>
    <n v="4"/>
    <x v="6"/>
  </r>
  <r>
    <x v="120"/>
    <x v="120"/>
    <s v="男"/>
    <n v="0"/>
    <n v="1"/>
    <n v="1"/>
    <n v="0"/>
    <n v="0"/>
    <n v="1"/>
    <n v="2"/>
    <n v="1"/>
    <n v="0"/>
    <n v="0"/>
    <n v="2"/>
    <n v="1"/>
    <n v="2"/>
    <n v="2"/>
    <n v="1"/>
    <n v="1"/>
    <n v="3"/>
    <x v="4"/>
  </r>
  <r>
    <x v="120"/>
    <x v="120"/>
    <s v="女"/>
    <n v="0"/>
    <n v="2"/>
    <n v="2"/>
    <n v="0"/>
    <n v="1"/>
    <n v="1"/>
    <n v="2"/>
    <n v="1"/>
    <n v="2"/>
    <n v="1"/>
    <n v="1"/>
    <n v="0"/>
    <n v="1"/>
    <n v="1"/>
    <n v="5"/>
    <n v="0"/>
    <n v="1"/>
    <x v="4"/>
  </r>
  <r>
    <x v="121"/>
    <x v="121"/>
    <s v="総数"/>
    <n v="26"/>
    <n v="20"/>
    <n v="21"/>
    <n v="9"/>
    <n v="25"/>
    <n v="26"/>
    <n v="26"/>
    <n v="23"/>
    <n v="20"/>
    <n v="26"/>
    <n v="34"/>
    <n v="19"/>
    <n v="33"/>
    <n v="17"/>
    <n v="25"/>
    <n v="23"/>
    <n v="15"/>
    <x v="37"/>
  </r>
  <r>
    <x v="121"/>
    <x v="121"/>
    <s v="男"/>
    <n v="21"/>
    <n v="14"/>
    <n v="13"/>
    <n v="6"/>
    <n v="16"/>
    <n v="13"/>
    <n v="16"/>
    <n v="14"/>
    <n v="15"/>
    <n v="18"/>
    <n v="19"/>
    <n v="14"/>
    <n v="19"/>
    <n v="9"/>
    <n v="14"/>
    <n v="12"/>
    <n v="9"/>
    <x v="18"/>
  </r>
  <r>
    <x v="121"/>
    <x v="121"/>
    <s v="女"/>
    <n v="5"/>
    <n v="6"/>
    <n v="8"/>
    <n v="3"/>
    <n v="9"/>
    <n v="13"/>
    <n v="10"/>
    <n v="9"/>
    <n v="5"/>
    <n v="8"/>
    <n v="15"/>
    <n v="5"/>
    <n v="14"/>
    <n v="8"/>
    <n v="11"/>
    <n v="11"/>
    <n v="6"/>
    <x v="20"/>
  </r>
  <r>
    <x v="122"/>
    <x v="122"/>
    <s v="総数"/>
    <n v="11"/>
    <n v="12"/>
    <n v="4"/>
    <n v="8"/>
    <n v="13"/>
    <n v="12"/>
    <n v="15"/>
    <n v="14"/>
    <n v="9"/>
    <n v="13"/>
    <n v="19"/>
    <n v="10"/>
    <n v="15"/>
    <n v="7"/>
    <n v="12"/>
    <n v="16"/>
    <n v="9"/>
    <x v="36"/>
  </r>
  <r>
    <x v="122"/>
    <x v="122"/>
    <s v="男"/>
    <n v="7"/>
    <n v="9"/>
    <n v="1"/>
    <n v="5"/>
    <n v="9"/>
    <n v="3"/>
    <n v="10"/>
    <n v="6"/>
    <n v="6"/>
    <n v="9"/>
    <n v="6"/>
    <n v="7"/>
    <n v="7"/>
    <n v="3"/>
    <n v="6"/>
    <n v="10"/>
    <n v="6"/>
    <x v="21"/>
  </r>
  <r>
    <x v="122"/>
    <x v="122"/>
    <s v="女"/>
    <n v="4"/>
    <n v="3"/>
    <n v="3"/>
    <n v="3"/>
    <n v="4"/>
    <n v="9"/>
    <n v="5"/>
    <n v="8"/>
    <n v="3"/>
    <n v="4"/>
    <n v="13"/>
    <n v="3"/>
    <n v="8"/>
    <n v="4"/>
    <n v="6"/>
    <n v="6"/>
    <n v="3"/>
    <x v="19"/>
  </r>
  <r>
    <x v="123"/>
    <x v="123"/>
    <s v="総数"/>
    <n v="2"/>
    <n v="5"/>
    <n v="2"/>
    <n v="1"/>
    <n v="4"/>
    <n v="2"/>
    <n v="3"/>
    <n v="1"/>
    <n v="0"/>
    <n v="3"/>
    <n v="1"/>
    <n v="0"/>
    <n v="2"/>
    <n v="0"/>
    <n v="1"/>
    <n v="0"/>
    <n v="0"/>
    <x v="2"/>
  </r>
  <r>
    <x v="123"/>
    <x v="123"/>
    <s v="男"/>
    <n v="2"/>
    <n v="3"/>
    <n v="1"/>
    <n v="1"/>
    <n v="3"/>
    <n v="1"/>
    <n v="3"/>
    <n v="1"/>
    <n v="0"/>
    <n v="3"/>
    <n v="0"/>
    <n v="0"/>
    <n v="0"/>
    <n v="0"/>
    <n v="0"/>
    <n v="0"/>
    <n v="0"/>
    <x v="6"/>
  </r>
  <r>
    <x v="123"/>
    <x v="123"/>
    <s v="女"/>
    <n v="0"/>
    <n v="2"/>
    <n v="1"/>
    <n v="0"/>
    <n v="1"/>
    <n v="1"/>
    <n v="0"/>
    <n v="0"/>
    <n v="0"/>
    <n v="0"/>
    <n v="1"/>
    <n v="0"/>
    <n v="2"/>
    <n v="0"/>
    <n v="1"/>
    <n v="0"/>
    <n v="0"/>
    <x v="4"/>
  </r>
  <r>
    <x v="124"/>
    <x v="124"/>
    <s v="総数"/>
    <n v="3"/>
    <n v="2"/>
    <n v="1"/>
    <n v="1"/>
    <n v="1"/>
    <n v="3"/>
    <n v="1"/>
    <n v="2"/>
    <n v="3"/>
    <n v="1"/>
    <n v="1"/>
    <n v="2"/>
    <n v="4"/>
    <n v="1"/>
    <n v="1"/>
    <n v="5"/>
    <n v="4"/>
    <x v="2"/>
  </r>
  <r>
    <x v="124"/>
    <x v="124"/>
    <s v="男"/>
    <n v="1"/>
    <n v="2"/>
    <n v="0"/>
    <n v="0"/>
    <n v="0"/>
    <n v="0"/>
    <n v="0"/>
    <n v="1"/>
    <n v="2"/>
    <n v="1"/>
    <n v="1"/>
    <n v="1"/>
    <n v="4"/>
    <n v="0"/>
    <n v="0"/>
    <n v="3"/>
    <n v="2"/>
    <x v="3"/>
  </r>
  <r>
    <x v="124"/>
    <x v="124"/>
    <s v="女"/>
    <n v="2"/>
    <n v="0"/>
    <n v="1"/>
    <n v="1"/>
    <n v="1"/>
    <n v="3"/>
    <n v="1"/>
    <n v="1"/>
    <n v="1"/>
    <n v="0"/>
    <n v="0"/>
    <n v="1"/>
    <n v="0"/>
    <n v="1"/>
    <n v="1"/>
    <n v="2"/>
    <n v="2"/>
    <x v="2"/>
  </r>
  <r>
    <x v="125"/>
    <x v="125"/>
    <s v="総数"/>
    <n v="2"/>
    <n v="2"/>
    <n v="1"/>
    <n v="0"/>
    <n v="4"/>
    <n v="5"/>
    <n v="6"/>
    <n v="6"/>
    <n v="3"/>
    <n v="6"/>
    <n v="9"/>
    <n v="5"/>
    <n v="5"/>
    <n v="2"/>
    <n v="4"/>
    <n v="7"/>
    <n v="3"/>
    <x v="15"/>
  </r>
  <r>
    <x v="125"/>
    <x v="125"/>
    <s v="男"/>
    <n v="1"/>
    <n v="2"/>
    <n v="0"/>
    <n v="0"/>
    <n v="3"/>
    <n v="2"/>
    <n v="4"/>
    <n v="2"/>
    <n v="2"/>
    <n v="2"/>
    <n v="1"/>
    <n v="4"/>
    <n v="2"/>
    <n v="1"/>
    <n v="3"/>
    <n v="5"/>
    <n v="3"/>
    <x v="5"/>
  </r>
  <r>
    <x v="125"/>
    <x v="125"/>
    <s v="女"/>
    <n v="1"/>
    <n v="0"/>
    <n v="1"/>
    <n v="0"/>
    <n v="1"/>
    <n v="3"/>
    <n v="2"/>
    <n v="4"/>
    <n v="1"/>
    <n v="4"/>
    <n v="8"/>
    <n v="1"/>
    <n v="3"/>
    <n v="1"/>
    <n v="1"/>
    <n v="2"/>
    <n v="0"/>
    <x v="6"/>
  </r>
  <r>
    <x v="126"/>
    <x v="126"/>
    <s v="総数"/>
    <n v="4"/>
    <n v="1"/>
    <n v="0"/>
    <n v="1"/>
    <n v="1"/>
    <n v="1"/>
    <n v="2"/>
    <n v="3"/>
    <n v="0"/>
    <n v="2"/>
    <n v="4"/>
    <n v="2"/>
    <n v="3"/>
    <n v="3"/>
    <n v="4"/>
    <n v="4"/>
    <n v="1"/>
    <x v="4"/>
  </r>
  <r>
    <x v="126"/>
    <x v="126"/>
    <s v="男"/>
    <n v="3"/>
    <n v="0"/>
    <n v="0"/>
    <n v="0"/>
    <n v="1"/>
    <n v="0"/>
    <n v="2"/>
    <n v="0"/>
    <n v="0"/>
    <n v="2"/>
    <n v="1"/>
    <n v="1"/>
    <n v="0"/>
    <n v="2"/>
    <n v="1"/>
    <n v="2"/>
    <n v="0"/>
    <x v="3"/>
  </r>
  <r>
    <x v="126"/>
    <x v="126"/>
    <s v="女"/>
    <n v="1"/>
    <n v="1"/>
    <n v="0"/>
    <n v="1"/>
    <n v="0"/>
    <n v="1"/>
    <n v="0"/>
    <n v="3"/>
    <n v="0"/>
    <n v="0"/>
    <n v="3"/>
    <n v="1"/>
    <n v="3"/>
    <n v="1"/>
    <n v="3"/>
    <n v="2"/>
    <n v="1"/>
    <x v="4"/>
  </r>
  <r>
    <x v="127"/>
    <x v="127"/>
    <s v="総数"/>
    <n v="0"/>
    <n v="0"/>
    <n v="0"/>
    <n v="1"/>
    <n v="1"/>
    <n v="0"/>
    <n v="0"/>
    <n v="1"/>
    <n v="2"/>
    <n v="0"/>
    <n v="0"/>
    <n v="0"/>
    <n v="0"/>
    <n v="0"/>
    <n v="1"/>
    <n v="0"/>
    <n v="0"/>
    <x v="3"/>
  </r>
  <r>
    <x v="127"/>
    <x v="127"/>
    <s v="男"/>
    <n v="0"/>
    <n v="0"/>
    <n v="0"/>
    <n v="1"/>
    <n v="1"/>
    <n v="0"/>
    <n v="0"/>
    <n v="1"/>
    <n v="2"/>
    <n v="0"/>
    <n v="0"/>
    <n v="0"/>
    <n v="0"/>
    <n v="0"/>
    <n v="1"/>
    <n v="0"/>
    <n v="0"/>
    <x v="3"/>
  </r>
  <r>
    <x v="127"/>
    <x v="127"/>
    <s v="女"/>
    <n v="0"/>
    <n v="0"/>
    <n v="0"/>
    <n v="0"/>
    <n v="0"/>
    <n v="0"/>
    <n v="0"/>
    <n v="0"/>
    <n v="0"/>
    <n v="0"/>
    <n v="0"/>
    <n v="0"/>
    <n v="0"/>
    <n v="0"/>
    <n v="0"/>
    <n v="0"/>
    <n v="0"/>
    <x v="3"/>
  </r>
  <r>
    <x v="128"/>
    <x v="128"/>
    <s v="総数"/>
    <n v="0"/>
    <n v="0"/>
    <n v="0"/>
    <n v="0"/>
    <n v="0"/>
    <n v="0"/>
    <n v="0"/>
    <n v="0"/>
    <n v="1"/>
    <n v="0"/>
    <n v="0"/>
    <n v="0"/>
    <n v="0"/>
    <n v="0"/>
    <n v="0"/>
    <n v="0"/>
    <n v="0"/>
    <x v="3"/>
  </r>
  <r>
    <x v="128"/>
    <x v="128"/>
    <s v="男"/>
    <n v="0"/>
    <n v="0"/>
    <n v="0"/>
    <n v="0"/>
    <n v="0"/>
    <n v="0"/>
    <n v="0"/>
    <n v="0"/>
    <n v="0"/>
    <n v="0"/>
    <n v="0"/>
    <n v="0"/>
    <n v="0"/>
    <n v="0"/>
    <n v="0"/>
    <n v="0"/>
    <n v="0"/>
    <x v="3"/>
  </r>
  <r>
    <x v="128"/>
    <x v="128"/>
    <s v="女"/>
    <n v="0"/>
    <n v="0"/>
    <n v="0"/>
    <n v="0"/>
    <n v="0"/>
    <n v="0"/>
    <n v="0"/>
    <n v="0"/>
    <n v="1"/>
    <n v="0"/>
    <n v="0"/>
    <n v="0"/>
    <n v="0"/>
    <n v="0"/>
    <n v="0"/>
    <n v="0"/>
    <n v="0"/>
    <x v="3"/>
  </r>
  <r>
    <x v="129"/>
    <x v="129"/>
    <s v="総数"/>
    <n v="0"/>
    <n v="2"/>
    <n v="0"/>
    <n v="4"/>
    <n v="2"/>
    <n v="1"/>
    <n v="3"/>
    <n v="1"/>
    <n v="0"/>
    <n v="1"/>
    <n v="4"/>
    <n v="1"/>
    <n v="1"/>
    <n v="1"/>
    <n v="1"/>
    <n v="0"/>
    <n v="1"/>
    <x v="1"/>
  </r>
  <r>
    <x v="129"/>
    <x v="129"/>
    <s v="男"/>
    <n v="0"/>
    <n v="2"/>
    <n v="0"/>
    <n v="3"/>
    <n v="1"/>
    <n v="0"/>
    <n v="1"/>
    <n v="1"/>
    <n v="0"/>
    <n v="1"/>
    <n v="3"/>
    <n v="1"/>
    <n v="1"/>
    <n v="0"/>
    <n v="1"/>
    <n v="0"/>
    <n v="1"/>
    <x v="1"/>
  </r>
  <r>
    <x v="129"/>
    <x v="129"/>
    <s v="女"/>
    <n v="0"/>
    <n v="0"/>
    <n v="0"/>
    <n v="1"/>
    <n v="1"/>
    <n v="1"/>
    <n v="2"/>
    <n v="0"/>
    <n v="0"/>
    <n v="0"/>
    <n v="1"/>
    <n v="0"/>
    <n v="0"/>
    <n v="1"/>
    <n v="0"/>
    <n v="0"/>
    <n v="0"/>
    <x v="3"/>
  </r>
  <r>
    <x v="130"/>
    <x v="130"/>
    <s v="総数"/>
    <n v="15"/>
    <n v="7"/>
    <n v="12"/>
    <n v="1"/>
    <n v="9"/>
    <n v="8"/>
    <n v="9"/>
    <n v="7"/>
    <n v="10"/>
    <n v="8"/>
    <n v="11"/>
    <n v="6"/>
    <n v="11"/>
    <n v="5"/>
    <n v="8"/>
    <n v="4"/>
    <n v="5"/>
    <x v="19"/>
  </r>
  <r>
    <x v="130"/>
    <x v="130"/>
    <s v="男"/>
    <n v="14"/>
    <n v="5"/>
    <n v="8"/>
    <n v="1"/>
    <n v="5"/>
    <n v="7"/>
    <n v="6"/>
    <n v="7"/>
    <n v="8"/>
    <n v="7"/>
    <n v="10"/>
    <n v="4"/>
    <n v="8"/>
    <n v="4"/>
    <n v="5"/>
    <n v="1"/>
    <n v="3"/>
    <x v="1"/>
  </r>
  <r>
    <x v="130"/>
    <x v="130"/>
    <s v="女"/>
    <n v="1"/>
    <n v="2"/>
    <n v="4"/>
    <n v="0"/>
    <n v="4"/>
    <n v="1"/>
    <n v="3"/>
    <n v="0"/>
    <n v="2"/>
    <n v="1"/>
    <n v="1"/>
    <n v="2"/>
    <n v="3"/>
    <n v="1"/>
    <n v="3"/>
    <n v="3"/>
    <n v="2"/>
    <x v="6"/>
  </r>
  <r>
    <x v="131"/>
    <x v="131"/>
    <s v="総数"/>
    <n v="0"/>
    <n v="0"/>
    <n v="0"/>
    <n v="0"/>
    <n v="1"/>
    <n v="1"/>
    <n v="0"/>
    <n v="0"/>
    <n v="0"/>
    <n v="0"/>
    <n v="0"/>
    <n v="0"/>
    <n v="0"/>
    <n v="0"/>
    <n v="0"/>
    <n v="1"/>
    <n v="0"/>
    <x v="3"/>
  </r>
  <r>
    <x v="131"/>
    <x v="131"/>
    <s v="男"/>
    <n v="0"/>
    <n v="0"/>
    <n v="0"/>
    <n v="0"/>
    <n v="1"/>
    <n v="0"/>
    <n v="0"/>
    <n v="0"/>
    <n v="0"/>
    <n v="0"/>
    <n v="0"/>
    <n v="0"/>
    <n v="0"/>
    <n v="0"/>
    <n v="0"/>
    <n v="1"/>
    <n v="0"/>
    <x v="3"/>
  </r>
  <r>
    <x v="131"/>
    <x v="131"/>
    <s v="女"/>
    <n v="0"/>
    <n v="0"/>
    <n v="0"/>
    <n v="0"/>
    <n v="0"/>
    <n v="1"/>
    <n v="0"/>
    <n v="0"/>
    <n v="0"/>
    <n v="0"/>
    <n v="0"/>
    <n v="0"/>
    <n v="0"/>
    <n v="0"/>
    <n v="0"/>
    <n v="0"/>
    <n v="0"/>
    <x v="3"/>
  </r>
  <r>
    <x v="132"/>
    <x v="132"/>
    <s v="総数"/>
    <n v="0"/>
    <n v="1"/>
    <n v="5"/>
    <n v="0"/>
    <n v="2"/>
    <n v="5"/>
    <n v="2"/>
    <n v="2"/>
    <n v="1"/>
    <n v="5"/>
    <n v="4"/>
    <n v="3"/>
    <n v="7"/>
    <n v="5"/>
    <n v="5"/>
    <n v="2"/>
    <n v="1"/>
    <x v="1"/>
  </r>
  <r>
    <x v="132"/>
    <x v="132"/>
    <s v="男"/>
    <n v="0"/>
    <n v="0"/>
    <n v="4"/>
    <n v="0"/>
    <n v="1"/>
    <n v="3"/>
    <n v="0"/>
    <n v="1"/>
    <n v="1"/>
    <n v="2"/>
    <n v="3"/>
    <n v="3"/>
    <n v="4"/>
    <n v="2"/>
    <n v="3"/>
    <n v="0"/>
    <n v="0"/>
    <x v="1"/>
  </r>
  <r>
    <x v="132"/>
    <x v="132"/>
    <s v="女"/>
    <n v="0"/>
    <n v="1"/>
    <n v="1"/>
    <n v="0"/>
    <n v="1"/>
    <n v="2"/>
    <n v="2"/>
    <n v="1"/>
    <n v="0"/>
    <n v="3"/>
    <n v="1"/>
    <n v="0"/>
    <n v="3"/>
    <n v="3"/>
    <n v="2"/>
    <n v="2"/>
    <n v="1"/>
    <x v="3"/>
  </r>
  <r>
    <x v="133"/>
    <x v="133"/>
    <s v="総数"/>
    <s v="-"/>
    <n v="0"/>
    <n v="0"/>
    <n v="0"/>
    <n v="0"/>
    <n v="0"/>
    <n v="0"/>
    <n v="0"/>
    <n v="0"/>
    <n v="0"/>
    <n v="0"/>
    <n v="0"/>
    <n v="0"/>
    <n v="0"/>
    <n v="0"/>
    <n v="1"/>
    <n v="5"/>
    <x v="30"/>
  </r>
  <r>
    <x v="133"/>
    <x v="133"/>
    <s v="男"/>
    <s v="-"/>
    <n v="0"/>
    <n v="0"/>
    <n v="0"/>
    <n v="0"/>
    <n v="0"/>
    <n v="0"/>
    <n v="0"/>
    <n v="0"/>
    <n v="0"/>
    <n v="0"/>
    <n v="0"/>
    <n v="0"/>
    <n v="0"/>
    <n v="0"/>
    <n v="1"/>
    <n v="4"/>
    <x v="21"/>
  </r>
  <r>
    <x v="133"/>
    <x v="133"/>
    <s v="女"/>
    <s v="-"/>
    <n v="0"/>
    <n v="0"/>
    <n v="0"/>
    <n v="0"/>
    <n v="0"/>
    <n v="0"/>
    <n v="0"/>
    <n v="0"/>
    <n v="0"/>
    <n v="0"/>
    <n v="0"/>
    <n v="0"/>
    <n v="0"/>
    <n v="0"/>
    <n v="0"/>
    <n v="1"/>
    <x v="16"/>
  </r>
  <r>
    <x v="134"/>
    <x v="134"/>
    <s v="総数"/>
    <s v="-"/>
    <n v="0"/>
    <n v="0"/>
    <n v="0"/>
    <n v="0"/>
    <n v="0"/>
    <n v="0"/>
    <n v="0"/>
    <n v="0"/>
    <n v="0"/>
    <n v="0"/>
    <n v="0"/>
    <n v="0"/>
    <n v="0"/>
    <n v="0"/>
    <n v="0"/>
    <n v="0"/>
    <x v="3"/>
  </r>
  <r>
    <x v="134"/>
    <x v="134"/>
    <s v="男"/>
    <s v="-"/>
    <n v="0"/>
    <n v="0"/>
    <n v="0"/>
    <n v="0"/>
    <n v="0"/>
    <n v="0"/>
    <n v="0"/>
    <n v="0"/>
    <n v="0"/>
    <n v="0"/>
    <n v="0"/>
    <n v="0"/>
    <n v="0"/>
    <n v="0"/>
    <n v="0"/>
    <n v="0"/>
    <x v="3"/>
  </r>
  <r>
    <x v="134"/>
    <x v="134"/>
    <s v="女"/>
    <s v="-"/>
    <n v="0"/>
    <n v="0"/>
    <n v="0"/>
    <n v="0"/>
    <n v="0"/>
    <n v="0"/>
    <n v="0"/>
    <n v="0"/>
    <n v="0"/>
    <n v="0"/>
    <n v="0"/>
    <n v="0"/>
    <n v="0"/>
    <n v="0"/>
    <n v="0"/>
    <n v="0"/>
    <x v="3"/>
  </r>
  <r>
    <x v="135"/>
    <x v="135"/>
    <s v="総数"/>
    <m/>
    <m/>
    <m/>
    <m/>
    <m/>
    <m/>
    <m/>
    <m/>
    <m/>
    <m/>
    <m/>
    <m/>
    <m/>
    <m/>
    <m/>
    <m/>
    <n v="5"/>
    <x v="30"/>
  </r>
  <r>
    <x v="135"/>
    <x v="135"/>
    <s v="男"/>
    <m/>
    <m/>
    <m/>
    <m/>
    <m/>
    <m/>
    <m/>
    <m/>
    <m/>
    <m/>
    <m/>
    <m/>
    <m/>
    <m/>
    <m/>
    <m/>
    <n v="4"/>
    <x v="21"/>
  </r>
  <r>
    <x v="135"/>
    <x v="135"/>
    <s v="女"/>
    <m/>
    <m/>
    <m/>
    <m/>
    <m/>
    <m/>
    <m/>
    <m/>
    <m/>
    <m/>
    <m/>
    <m/>
    <m/>
    <m/>
    <m/>
    <m/>
    <n v="1"/>
    <x v="16"/>
  </r>
  <r>
    <x v="136"/>
    <x v="136"/>
    <s v="総数"/>
    <n v="301"/>
    <n v="306"/>
    <n v="299"/>
    <n v="298"/>
    <n v="352"/>
    <n v="392"/>
    <n v="355"/>
    <n v="403"/>
    <n v="354"/>
    <n v="400"/>
    <n v="389"/>
    <n v="419"/>
    <n v="432"/>
    <n v="421"/>
    <n v="443"/>
    <n v="460"/>
    <n v="518"/>
    <x v="43"/>
  </r>
  <r>
    <x v="137"/>
    <x v="137"/>
    <s v="男"/>
    <n v="170"/>
    <n v="172"/>
    <n v="153"/>
    <n v="162"/>
    <n v="204"/>
    <n v="226"/>
    <n v="195"/>
    <n v="229"/>
    <n v="193"/>
    <n v="218"/>
    <n v="219"/>
    <n v="217"/>
    <n v="249"/>
    <n v="228"/>
    <n v="229"/>
    <n v="271"/>
    <n v="277"/>
    <x v="44"/>
  </r>
  <r>
    <x v="138"/>
    <x v="138"/>
    <s v="女"/>
    <n v="131"/>
    <n v="134"/>
    <n v="146"/>
    <n v="136"/>
    <n v="148"/>
    <n v="166"/>
    <n v="160"/>
    <n v="174"/>
    <n v="161"/>
    <n v="182"/>
    <n v="170"/>
    <n v="202"/>
    <n v="183"/>
    <n v="193"/>
    <n v="214"/>
    <n v="189"/>
    <n v="241"/>
    <x v="45"/>
  </r>
</pivotCacheRecords>
</file>

<file path=xl/pivotCache/pivotCacheRecords96.xml><?xml version="1.0" encoding="utf-8"?>
<pivotCacheRecords xmlns="http://schemas.openxmlformats.org/spreadsheetml/2006/main" xmlns:r="http://schemas.openxmlformats.org/officeDocument/2006/relationships" count="17">
  <r>
    <x v="0"/>
    <n v="12283"/>
    <n v="755"/>
    <n v="6.1467068305788493"/>
    <n v="689"/>
    <n v="66"/>
    <n v="12283"/>
    <n v="3020"/>
    <n v="24.586827322315397"/>
    <n v="2845"/>
    <n v="175"/>
  </r>
  <r>
    <x v="1"/>
    <n v="12999"/>
    <n v="822"/>
    <n v="6.3235633510270022"/>
    <n v="758"/>
    <n v="64"/>
    <n v="12999"/>
    <n v="3882"/>
    <n v="29.863835679667666"/>
    <n v="3605"/>
    <n v="277"/>
  </r>
  <r>
    <x v="2"/>
    <n v="11395"/>
    <n v="773"/>
    <n v="6.783677051338306"/>
    <n v="741"/>
    <n v="32"/>
    <n v="11395"/>
    <n v="3822"/>
    <n v="33.541026766125491"/>
    <n v="3568"/>
    <n v="254"/>
  </r>
  <r>
    <x v="3"/>
    <n v="13552"/>
    <n v="720"/>
    <n v="5.3128689492325858"/>
    <n v="681"/>
    <n v="39"/>
    <n v="13552"/>
    <n v="3994"/>
    <n v="29.471664698937428"/>
    <n v="3709"/>
    <n v="285"/>
  </r>
  <r>
    <x v="4"/>
    <n v="13923"/>
    <n v="687"/>
    <n v="4.9342814048696404"/>
    <n v="666"/>
    <n v="21"/>
    <n v="13923"/>
    <n v="4116"/>
    <n v="29.562594268476623"/>
    <n v="3812"/>
    <n v="304"/>
  </r>
  <r>
    <x v="5"/>
    <n v="14253"/>
    <n v="624"/>
    <n v="4.3780256788044616"/>
    <n v="599"/>
    <n v="25"/>
    <n v="14253"/>
    <n v="4136"/>
    <n v="29.018452255665473"/>
    <n v="3830"/>
    <n v="306"/>
  </r>
  <r>
    <x v="6"/>
    <n v="14442"/>
    <n v="649"/>
    <n v="4.4938374186400774"/>
    <n v="636"/>
    <n v="13"/>
    <n v="14442"/>
    <n v="4246"/>
    <n v="29.400360060933391"/>
    <n v="3882"/>
    <n v="364"/>
  </r>
  <r>
    <x v="7"/>
    <n v="14612"/>
    <n v="661"/>
    <n v="4.5236791678072823"/>
    <n v="638"/>
    <n v="23"/>
    <n v="14612"/>
    <n v="4329"/>
    <n v="29.626334519572957"/>
    <n v="3971"/>
    <n v="358"/>
  </r>
  <r>
    <x v="8"/>
    <n v="28235"/>
    <n v="687"/>
    <n v="2.433150345316097"/>
    <n v="663"/>
    <n v="24"/>
    <n v="28235"/>
    <n v="4331"/>
    <n v="15.339118115813708"/>
    <n v="3938"/>
    <n v="393"/>
  </r>
  <r>
    <x v="9"/>
    <n v="29385"/>
    <n v="1257"/>
    <n v="4.2776927003573251"/>
    <n v="1183"/>
    <n v="74"/>
    <n v="29385"/>
    <n v="4142"/>
    <n v="14.095627020588736"/>
    <n v="3794"/>
    <n v="348"/>
  </r>
  <r>
    <x v="10"/>
    <n v="29739"/>
    <n v="1290"/>
    <n v="4.3377383234136992"/>
    <n v="1145"/>
    <n v="145"/>
    <n v="29739"/>
    <n v="3846"/>
    <n v="12.932512861898518"/>
    <n v="3521"/>
    <n v="325"/>
  </r>
  <r>
    <x v="11"/>
    <n v="29424"/>
    <n v="1389"/>
    <n v="4.7206362153344203"/>
    <n v="1251"/>
    <n v="138"/>
    <n v="29424"/>
    <n v="3882"/>
    <n v="13.193311582381728"/>
    <n v="3546"/>
    <n v="336"/>
  </r>
  <r>
    <x v="12"/>
    <n v="30384"/>
    <n v="1140"/>
    <n v="3.7519747235387051"/>
    <n v="1005"/>
    <n v="135"/>
    <n v="30384"/>
    <n v="3710"/>
    <n v="12.210373880989994"/>
    <n v="3371"/>
    <n v="339"/>
  </r>
  <r>
    <x v="13"/>
    <n v="30333"/>
    <n v="1274"/>
    <n v="4.2000461543533447"/>
    <n v="1138"/>
    <n v="136"/>
    <n v="30333"/>
    <n v="3698"/>
    <n v="12.191342762008373"/>
    <n v="3361"/>
    <n v="337"/>
  </r>
  <r>
    <x v="14"/>
    <n v="30436"/>
    <n v="1334"/>
    <n v="4.3829675384413198"/>
    <n v="1203"/>
    <n v="131"/>
    <n v="30436"/>
    <n v="3798"/>
    <n v="12.478643711394401"/>
    <n v="3490"/>
    <n v="308"/>
  </r>
  <r>
    <x v="15"/>
    <n v="31084"/>
    <n v="1561"/>
    <n v="5.0218762064084421"/>
    <n v="1389"/>
    <n v="172"/>
    <n v="31084"/>
    <n v="4027"/>
    <n v="12.955218118646251"/>
    <n v="3757"/>
    <n v="270"/>
  </r>
  <r>
    <x v="16"/>
    <n v="31111"/>
    <n v="1562"/>
    <n v="5.0199999999999996"/>
    <n v="1434"/>
    <n v="128"/>
    <n v="31111"/>
    <n v="4023"/>
    <n v="12.93"/>
    <n v="3703"/>
    <n v="320"/>
  </r>
</pivotCacheRecords>
</file>

<file path=xl/pivotCache/pivotCacheRecords97.xml><?xml version="1.0" encoding="utf-8"?>
<pivotCacheRecords xmlns="http://schemas.openxmlformats.org/spreadsheetml/2006/main" xmlns:r="http://schemas.openxmlformats.org/officeDocument/2006/relationships" count="17">
  <r>
    <x v="0"/>
    <n v="12283"/>
    <n v="2608"/>
    <n v="21.232597899535943"/>
    <n v="2568"/>
    <n v="40"/>
    <n v="12283"/>
    <n v="160"/>
    <n v="1.3026133680696899"/>
    <n v="159"/>
    <n v="1"/>
  </r>
  <r>
    <x v="1"/>
    <n v="12999"/>
    <n v="3360"/>
    <n v="25.848142164781905"/>
    <n v="3571"/>
    <n v="64"/>
    <n v="12999"/>
    <n v="212"/>
    <n v="1.6308946842064773"/>
    <n v="210"/>
    <n v="2"/>
  </r>
  <r>
    <x v="2"/>
    <n v="11395"/>
    <n v="3921"/>
    <n v="34.409828872312417"/>
    <n v="3886"/>
    <n v="35"/>
    <n v="11395"/>
    <n v="128"/>
    <n v="1.1232996928477403"/>
    <n v="128"/>
    <n v="0"/>
  </r>
  <r>
    <x v="3"/>
    <n v="13552"/>
    <n v="3865"/>
    <n v="28.519775678866587"/>
    <n v="3849"/>
    <n v="16"/>
    <n v="13552"/>
    <n v="113"/>
    <n v="0.8338252656434475"/>
    <n v="113"/>
    <n v="0"/>
  </r>
  <r>
    <x v="4"/>
    <n v="13923"/>
    <n v="4201"/>
    <n v="30.173094878977231"/>
    <n v="4085"/>
    <n v="116"/>
    <n v="13923"/>
    <n v="137"/>
    <n v="0.98398333692451334"/>
    <n v="137"/>
    <n v="0"/>
  </r>
  <r>
    <x v="5"/>
    <n v="14253"/>
    <n v="4270"/>
    <n v="29.958605205921561"/>
    <n v="4185"/>
    <n v="85"/>
    <n v="14253"/>
    <n v="101"/>
    <n v="0.70862274608854281"/>
    <n v="100"/>
    <n v="1"/>
  </r>
  <r>
    <x v="6"/>
    <n v="14442"/>
    <n v="4434"/>
    <n v="30.702118820108019"/>
    <n v="4347"/>
    <n v="87"/>
    <n v="14442"/>
    <n v="87"/>
    <n v="0.60240963855421692"/>
    <n v="86"/>
    <n v="1"/>
  </r>
  <r>
    <x v="7"/>
    <n v="14612"/>
    <n v="4460"/>
    <n v="30.52"/>
    <n v="4369"/>
    <n v="91"/>
    <n v="14612"/>
    <n v="136"/>
    <n v="0.93"/>
    <n v="136"/>
    <n v="0"/>
  </r>
  <r>
    <x v="8"/>
    <n v="28235"/>
    <n v="4773"/>
    <n v="16.899999999999999"/>
    <n v="4644"/>
    <n v="129"/>
    <n v="28235"/>
    <n v="126"/>
    <n v="0.45"/>
    <n v="121"/>
    <n v="5"/>
  </r>
  <r>
    <x v="9"/>
    <n v="29385"/>
    <n v="4655"/>
    <n v="15.841415688276332"/>
    <n v="4566"/>
    <n v="89"/>
    <n v="29385"/>
    <n v="113"/>
    <n v="0.3845499404458057"/>
    <n v="107"/>
    <n v="6"/>
  </r>
  <r>
    <x v="10"/>
    <n v="29739"/>
    <n v="4619"/>
    <n v="15.531793268099129"/>
    <n v="4500"/>
    <n v="119"/>
    <n v="29739"/>
    <n v="89"/>
    <n v="0.29927031843706919"/>
    <n v="82"/>
    <n v="7"/>
  </r>
  <r>
    <x v="11"/>
    <n v="29424"/>
    <n v="4557"/>
    <n v="15.487357259380097"/>
    <n v="4397"/>
    <n v="160"/>
    <n v="29424"/>
    <n v="101"/>
    <n v="0.34325720500271883"/>
    <n v="98"/>
    <n v="3"/>
  </r>
  <r>
    <x v="12"/>
    <n v="30384"/>
    <n v="4699"/>
    <n v="15.465376513954713"/>
    <n v="4584"/>
    <n v="115"/>
    <n v="30384"/>
    <n v="54"/>
    <n v="0.17772511848341233"/>
    <n v="54"/>
    <n v="0"/>
  </r>
  <r>
    <x v="13"/>
    <n v="30333"/>
    <n v="4492"/>
    <n v="14.808953944548842"/>
    <n v="4413"/>
    <n v="79"/>
    <n v="30333"/>
    <n v="45"/>
    <n v="0.14835327860745723"/>
    <n v="43"/>
    <n v="2"/>
  </r>
  <r>
    <x v="14"/>
    <n v="30436"/>
    <n v="4698"/>
    <n v="15.435668287554213"/>
    <n v="4590"/>
    <n v="108"/>
    <n v="30436"/>
    <n v="53"/>
    <n v="0.17413589170718885"/>
    <n v="53"/>
    <n v="0"/>
  </r>
  <r>
    <x v="15"/>
    <n v="31084"/>
    <n v="4893"/>
    <n v="15.741217346544847"/>
    <n v="4814"/>
    <n v="79"/>
    <n v="31084"/>
    <n v="65"/>
    <n v="0.2091107965512804"/>
    <n v="65"/>
    <n v="0"/>
  </r>
  <r>
    <x v="16"/>
    <n v="31111"/>
    <n v="4861"/>
    <n v="15.62"/>
    <n v="4749"/>
    <n v="112"/>
    <n v="31111"/>
    <n v="103"/>
    <n v="0.33"/>
    <n v="103"/>
    <n v="0"/>
  </r>
</pivotCacheRecords>
</file>

<file path=xl/pivotCache/pivotCacheRecords98.xml><?xml version="1.0" encoding="utf-8"?>
<pivotCacheRecords xmlns="http://schemas.openxmlformats.org/spreadsheetml/2006/main" xmlns:r="http://schemas.openxmlformats.org/officeDocument/2006/relationships" count="17">
  <r>
    <x v="0"/>
    <n v="7949"/>
    <n v="959"/>
    <n v="12.064410617687759"/>
    <n v="947"/>
    <n v="12"/>
  </r>
  <r>
    <x v="1"/>
    <n v="8371"/>
    <n v="1277"/>
    <n v="15.255047186716045"/>
    <n v="1270"/>
    <n v="7"/>
  </r>
  <r>
    <x v="2"/>
    <n v="3546"/>
    <n v="800"/>
    <n v="22.560631697687537"/>
    <n v="793"/>
    <n v="7"/>
  </r>
  <r>
    <x v="3"/>
    <n v="4257"/>
    <n v="737"/>
    <n v="17.31266149870801"/>
    <n v="731"/>
    <n v="6"/>
  </r>
  <r>
    <x v="4"/>
    <n v="4354"/>
    <n v="672"/>
    <n v="15.434083601286176"/>
    <n v="660"/>
    <n v="12"/>
  </r>
  <r>
    <x v="5"/>
    <n v="4503"/>
    <n v="525"/>
    <n v="11.658894070619587"/>
    <n v="519"/>
    <n v="6"/>
  </r>
  <r>
    <x v="6"/>
    <n v="4452"/>
    <n v="287"/>
    <n v="6.4465408805031448"/>
    <n v="284"/>
    <n v="3"/>
  </r>
  <r>
    <x v="7"/>
    <n v="4443"/>
    <n v="419"/>
    <n v="9.43"/>
    <n v="404"/>
    <n v="15"/>
  </r>
  <r>
    <x v="8"/>
    <n v="9934"/>
    <n v="431"/>
    <n v="4.34"/>
    <n v="428"/>
    <n v="3"/>
  </r>
  <r>
    <x v="9"/>
    <n v="10107"/>
    <n v="439"/>
    <n v="4.3435242900959725"/>
    <n v="432"/>
    <n v="7"/>
  </r>
  <r>
    <x v="10"/>
    <n v="10561"/>
    <n v="483"/>
    <n v="4.573430546349778"/>
    <n v="480"/>
    <n v="3"/>
  </r>
  <r>
    <x v="11"/>
    <n v="10216"/>
    <n v="468"/>
    <n v="4.5810493343774468"/>
    <n v="462"/>
    <n v="6"/>
  </r>
  <r>
    <x v="12"/>
    <n v="10307"/>
    <n v="394"/>
    <n v="3.8226448045017949"/>
    <n v="387"/>
    <n v="7"/>
  </r>
  <r>
    <x v="13"/>
    <n v="10316"/>
    <n v="475"/>
    <n v="4.6044978673904611"/>
    <n v="469"/>
    <n v="6"/>
  </r>
  <r>
    <x v="14"/>
    <n v="10453"/>
    <n v="534"/>
    <n v="5.1085812685353487"/>
    <n v="530"/>
    <n v="4"/>
  </r>
  <r>
    <x v="15"/>
    <n v="10354"/>
    <n v="735"/>
    <n v="7.0987058141780954"/>
    <n v="726"/>
    <n v="9"/>
  </r>
  <r>
    <x v="16"/>
    <n v="10541"/>
    <n v="764"/>
    <n v="7.24"/>
    <n v="744"/>
    <n v="20"/>
  </r>
</pivotCacheRecords>
</file>

<file path=xl/pivotCache/pivotCacheRecords99.xml><?xml version="1.0" encoding="utf-8"?>
<pivotCacheRecords xmlns="http://schemas.openxmlformats.org/spreadsheetml/2006/main" xmlns:r="http://schemas.openxmlformats.org/officeDocument/2006/relationships" count="17">
  <r>
    <x v="0"/>
    <n v="7285"/>
    <n v="945"/>
    <n v="12.971859986273165"/>
    <n v="938"/>
    <n v="7"/>
  </r>
  <r>
    <x v="1"/>
    <n v="7752"/>
    <n v="1292"/>
    <n v="16.666666666666664"/>
    <n v="1276"/>
    <n v="16"/>
  </r>
  <r>
    <x v="2"/>
    <n v="7896"/>
    <n v="916"/>
    <n v="11.600810536980751"/>
    <n v="863"/>
    <n v="53"/>
  </r>
  <r>
    <x v="3"/>
    <n v="8015"/>
    <n v="882"/>
    <n v="11.004366812227074"/>
    <n v="843"/>
    <n v="39"/>
  </r>
  <r>
    <x v="4"/>
    <n v="8145"/>
    <n v="804"/>
    <n v="9.8710865561694305"/>
    <n v="709"/>
    <n v="95"/>
  </r>
  <r>
    <x v="5"/>
    <n v="8384"/>
    <n v="702"/>
    <n v="8.3730916030534353"/>
    <n v="653"/>
    <n v="49"/>
  </r>
  <r>
    <x v="6"/>
    <n v="8386"/>
    <n v="525"/>
    <n v="6.2604340567612686"/>
    <n v="505"/>
    <n v="20"/>
  </r>
  <r>
    <x v="7"/>
    <n v="8422"/>
    <n v="648"/>
    <n v="7.6941344098788891"/>
    <n v="617"/>
    <n v="32"/>
  </r>
  <r>
    <x v="8"/>
    <n v="17194"/>
    <n v="701"/>
    <n v="4.077003605909038"/>
    <n v="653"/>
    <n v="48"/>
  </r>
  <r>
    <x v="9"/>
    <n v="7764"/>
    <n v="573"/>
    <n v="7.380216383307574"/>
    <n v="533"/>
    <n v="40"/>
  </r>
  <r>
    <x v="10"/>
    <n v="8022"/>
    <n v="649"/>
    <n v="8.0902518075292953"/>
    <n v="605"/>
    <n v="44"/>
  </r>
  <r>
    <x v="11"/>
    <n v="7900"/>
    <n v="610"/>
    <n v="7.7215189873417716"/>
    <n v="580"/>
    <n v="30"/>
  </r>
  <r>
    <x v="12"/>
    <n v="8038"/>
    <n v="543"/>
    <n v="6.7554117939786007"/>
    <n v="514"/>
    <n v="29"/>
  </r>
  <r>
    <x v="13"/>
    <n v="8047"/>
    <n v="565"/>
    <n v="7.0212501553373929"/>
    <n v="531"/>
    <n v="34"/>
  </r>
  <r>
    <x v="14"/>
    <n v="8159"/>
    <n v="691"/>
    <n v="8.4691751440127465"/>
    <n v="639"/>
    <n v="52"/>
  </r>
  <r>
    <x v="15"/>
    <n v="8139"/>
    <n v="749"/>
    <n v="9.2026047425973694"/>
    <n v="691"/>
    <n v="58"/>
  </r>
  <r>
    <x v="16"/>
    <n v="8180"/>
    <n v="797"/>
    <n v="9.74"/>
    <n v="730"/>
    <n v="6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55.xml"/></Relationships>
</file>

<file path=xl/pivotTables/_rels/pivotTable100.xml.rels><?xml version="1.0" encoding="UTF-8" standalone="yes"?>
<Relationships xmlns="http://schemas.openxmlformats.org/package/2006/relationships"><Relationship Id="rId1" Type="http://schemas.openxmlformats.org/officeDocument/2006/relationships/pivotCacheDefinition" Target="../pivotCache/pivotCacheDefinition87.xml"/></Relationships>
</file>

<file path=xl/pivotTables/_rels/pivotTable101.xml.rels><?xml version="1.0" encoding="UTF-8" standalone="yes"?>
<Relationships xmlns="http://schemas.openxmlformats.org/package/2006/relationships"><Relationship Id="rId1" Type="http://schemas.openxmlformats.org/officeDocument/2006/relationships/pivotCacheDefinition" Target="../pivotCache/pivotCacheDefinition88.xml"/></Relationships>
</file>

<file path=xl/pivotTables/_rels/pivotTable102.xml.rels><?xml version="1.0" encoding="UTF-8" standalone="yes"?>
<Relationships xmlns="http://schemas.openxmlformats.org/package/2006/relationships"><Relationship Id="rId1" Type="http://schemas.openxmlformats.org/officeDocument/2006/relationships/pivotCacheDefinition" Target="../pivotCache/pivotCacheDefinition89.xml"/></Relationships>
</file>

<file path=xl/pivotTables/_rels/pivotTable103.xml.rels><?xml version="1.0" encoding="UTF-8" standalone="yes"?>
<Relationships xmlns="http://schemas.openxmlformats.org/package/2006/relationships"><Relationship Id="rId1" Type="http://schemas.openxmlformats.org/officeDocument/2006/relationships/pivotCacheDefinition" Target="../pivotCache/pivotCacheDefinition90.xml"/></Relationships>
</file>

<file path=xl/pivotTables/_rels/pivotTable104.xml.rels><?xml version="1.0" encoding="UTF-8" standalone="yes"?>
<Relationships xmlns="http://schemas.openxmlformats.org/package/2006/relationships"><Relationship Id="rId1" Type="http://schemas.openxmlformats.org/officeDocument/2006/relationships/pivotCacheDefinition" Target="../pivotCache/pivotCacheDefinition91.xml"/></Relationships>
</file>

<file path=xl/pivotTables/_rels/pivotTable105.xml.rels><?xml version="1.0" encoding="UTF-8" standalone="yes"?>
<Relationships xmlns="http://schemas.openxmlformats.org/package/2006/relationships"><Relationship Id="rId1" Type="http://schemas.openxmlformats.org/officeDocument/2006/relationships/pivotCacheDefinition" Target="../pivotCache/pivotCacheDefinition92.xml"/></Relationships>
</file>

<file path=xl/pivotTables/_rels/pivotTable106.xml.rels><?xml version="1.0" encoding="UTF-8" standalone="yes"?>
<Relationships xmlns="http://schemas.openxmlformats.org/package/2006/relationships"><Relationship Id="rId1" Type="http://schemas.openxmlformats.org/officeDocument/2006/relationships/pivotCacheDefinition" Target="../pivotCache/pivotCacheDefinition93.xml"/></Relationships>
</file>

<file path=xl/pivotTables/_rels/pivotTable107.xml.rels><?xml version="1.0" encoding="UTF-8" standalone="yes"?>
<Relationships xmlns="http://schemas.openxmlformats.org/package/2006/relationships"><Relationship Id="rId1" Type="http://schemas.openxmlformats.org/officeDocument/2006/relationships/pivotCacheDefinition" Target="../pivotCache/pivotCacheDefinition94.xml"/></Relationships>
</file>

<file path=xl/pivotTables/_rels/pivotTable108.xml.rels><?xml version="1.0" encoding="UTF-8" standalone="yes"?>
<Relationships xmlns="http://schemas.openxmlformats.org/package/2006/relationships"><Relationship Id="rId1" Type="http://schemas.openxmlformats.org/officeDocument/2006/relationships/pivotCacheDefinition" Target="../pivotCache/pivotCacheDefinition95.xml"/></Relationships>
</file>

<file path=xl/pivotTables/_rels/pivotTable109.xml.rels><?xml version="1.0" encoding="UTF-8" standalone="yes"?>
<Relationships xmlns="http://schemas.openxmlformats.org/package/2006/relationships"><Relationship Id="rId1" Type="http://schemas.openxmlformats.org/officeDocument/2006/relationships/pivotCacheDefinition" Target="../pivotCache/pivotCacheDefinition156.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8.xml"/></Relationships>
</file>

<file path=xl/pivotTables/_rels/pivotTable110.xml.rels><?xml version="1.0" encoding="UTF-8" standalone="yes"?>
<Relationships xmlns="http://schemas.openxmlformats.org/package/2006/relationships"><Relationship Id="rId1" Type="http://schemas.openxmlformats.org/officeDocument/2006/relationships/pivotCacheDefinition" Target="../pivotCache/pivotCacheDefinition96.xml"/></Relationships>
</file>

<file path=xl/pivotTables/_rels/pivotTable111.xml.rels><?xml version="1.0" encoding="UTF-8" standalone="yes"?>
<Relationships xmlns="http://schemas.openxmlformats.org/package/2006/relationships"><Relationship Id="rId1" Type="http://schemas.openxmlformats.org/officeDocument/2006/relationships/pivotCacheDefinition" Target="../pivotCache/pivotCacheDefinition97.xml"/></Relationships>
</file>

<file path=xl/pivotTables/_rels/pivotTable112.xml.rels><?xml version="1.0" encoding="UTF-8" standalone="yes"?>
<Relationships xmlns="http://schemas.openxmlformats.org/package/2006/relationships"><Relationship Id="rId1" Type="http://schemas.openxmlformats.org/officeDocument/2006/relationships/pivotCacheDefinition" Target="../pivotCache/pivotCacheDefinition98.xml"/></Relationships>
</file>

<file path=xl/pivotTables/_rels/pivotTable113.xml.rels><?xml version="1.0" encoding="UTF-8" standalone="yes"?>
<Relationships xmlns="http://schemas.openxmlformats.org/package/2006/relationships"><Relationship Id="rId1" Type="http://schemas.openxmlformats.org/officeDocument/2006/relationships/pivotCacheDefinition" Target="../pivotCache/pivotCacheDefinition99.xml"/></Relationships>
</file>

<file path=xl/pivotTables/_rels/pivotTable114.xml.rels><?xml version="1.0" encoding="UTF-8" standalone="yes"?>
<Relationships xmlns="http://schemas.openxmlformats.org/package/2006/relationships"><Relationship Id="rId1" Type="http://schemas.openxmlformats.org/officeDocument/2006/relationships/pivotCacheDefinition" Target="../pivotCache/pivotCacheDefinition100.xml"/></Relationships>
</file>

<file path=xl/pivotTables/_rels/pivotTable115.xml.rels><?xml version="1.0" encoding="UTF-8" standalone="yes"?>
<Relationships xmlns="http://schemas.openxmlformats.org/package/2006/relationships"><Relationship Id="rId1" Type="http://schemas.openxmlformats.org/officeDocument/2006/relationships/pivotCacheDefinition" Target="../pivotCache/pivotCacheDefinition101.xml"/></Relationships>
</file>

<file path=xl/pivotTables/_rels/pivotTable116.xml.rels><?xml version="1.0" encoding="UTF-8" standalone="yes"?>
<Relationships xmlns="http://schemas.openxmlformats.org/package/2006/relationships"><Relationship Id="rId1" Type="http://schemas.openxmlformats.org/officeDocument/2006/relationships/pivotCacheDefinition" Target="../pivotCache/pivotCacheDefinition102.xml"/></Relationships>
</file>

<file path=xl/pivotTables/_rels/pivotTable117.xml.rels><?xml version="1.0" encoding="UTF-8" standalone="yes"?>
<Relationships xmlns="http://schemas.openxmlformats.org/package/2006/relationships"><Relationship Id="rId1" Type="http://schemas.openxmlformats.org/officeDocument/2006/relationships/pivotCacheDefinition" Target="../pivotCache/pivotCacheDefinition103.xml"/></Relationships>
</file>

<file path=xl/pivotTables/_rels/pivotTable118.xml.rels><?xml version="1.0" encoding="UTF-8" standalone="yes"?>
<Relationships xmlns="http://schemas.openxmlformats.org/package/2006/relationships"><Relationship Id="rId1" Type="http://schemas.openxmlformats.org/officeDocument/2006/relationships/pivotCacheDefinition" Target="../pivotCache/pivotCacheDefinition104.xml"/></Relationships>
</file>

<file path=xl/pivotTables/_rels/pivotTable119.xml.rels><?xml version="1.0" encoding="UTF-8" standalone="yes"?>
<Relationships xmlns="http://schemas.openxmlformats.org/package/2006/relationships"><Relationship Id="rId1" Type="http://schemas.openxmlformats.org/officeDocument/2006/relationships/pivotCacheDefinition" Target="../pivotCache/pivotCacheDefinition105.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9.xml"/></Relationships>
</file>

<file path=xl/pivotTables/_rels/pivotTable120.xml.rels><?xml version="1.0" encoding="UTF-8" standalone="yes"?>
<Relationships xmlns="http://schemas.openxmlformats.org/package/2006/relationships"><Relationship Id="rId1" Type="http://schemas.openxmlformats.org/officeDocument/2006/relationships/pivotCacheDefinition" Target="../pivotCache/pivotCacheDefinition106.xml"/></Relationships>
</file>

<file path=xl/pivotTables/_rels/pivotTable121.xml.rels><?xml version="1.0" encoding="UTF-8" standalone="yes"?>
<Relationships xmlns="http://schemas.openxmlformats.org/package/2006/relationships"><Relationship Id="rId1" Type="http://schemas.openxmlformats.org/officeDocument/2006/relationships/pivotCacheDefinition" Target="../pivotCache/pivotCacheDefinition107.xml"/></Relationships>
</file>

<file path=xl/pivotTables/_rels/pivotTable122.xml.rels><?xml version="1.0" encoding="UTF-8" standalone="yes"?>
<Relationships xmlns="http://schemas.openxmlformats.org/package/2006/relationships"><Relationship Id="rId1" Type="http://schemas.openxmlformats.org/officeDocument/2006/relationships/pivotCacheDefinition" Target="../pivotCache/pivotCacheDefinition108.xml"/></Relationships>
</file>

<file path=xl/pivotTables/_rels/pivotTable123.xml.rels><?xml version="1.0" encoding="UTF-8" standalone="yes"?>
<Relationships xmlns="http://schemas.openxmlformats.org/package/2006/relationships"><Relationship Id="rId1" Type="http://schemas.openxmlformats.org/officeDocument/2006/relationships/pivotCacheDefinition" Target="../pivotCache/pivotCacheDefinition109.xml"/></Relationships>
</file>

<file path=xl/pivotTables/_rels/pivotTable124.xml.rels><?xml version="1.0" encoding="UTF-8" standalone="yes"?>
<Relationships xmlns="http://schemas.openxmlformats.org/package/2006/relationships"><Relationship Id="rId1" Type="http://schemas.openxmlformats.org/officeDocument/2006/relationships/pivotCacheDefinition" Target="../pivotCache/pivotCacheDefinition110.xml"/></Relationships>
</file>

<file path=xl/pivotTables/_rels/pivotTable125.xml.rels><?xml version="1.0" encoding="UTF-8" standalone="yes"?>
<Relationships xmlns="http://schemas.openxmlformats.org/package/2006/relationships"><Relationship Id="rId1" Type="http://schemas.openxmlformats.org/officeDocument/2006/relationships/pivotCacheDefinition" Target="../pivotCache/pivotCacheDefinition111.xml"/></Relationships>
</file>

<file path=xl/pivotTables/_rels/pivotTable126.xml.rels><?xml version="1.0" encoding="UTF-8" standalone="yes"?>
<Relationships xmlns="http://schemas.openxmlformats.org/package/2006/relationships"><Relationship Id="rId1" Type="http://schemas.openxmlformats.org/officeDocument/2006/relationships/pivotCacheDefinition" Target="../pivotCache/pivotCacheDefinition112.xml"/></Relationships>
</file>

<file path=xl/pivotTables/_rels/pivotTable127.xml.rels><?xml version="1.0" encoding="UTF-8" standalone="yes"?>
<Relationships xmlns="http://schemas.openxmlformats.org/package/2006/relationships"><Relationship Id="rId1" Type="http://schemas.openxmlformats.org/officeDocument/2006/relationships/pivotCacheDefinition" Target="../pivotCache/pivotCacheDefinition113.xml"/></Relationships>
</file>

<file path=xl/pivotTables/_rels/pivotTable128.xml.rels><?xml version="1.0" encoding="UTF-8" standalone="yes"?>
<Relationships xmlns="http://schemas.openxmlformats.org/package/2006/relationships"><Relationship Id="rId1" Type="http://schemas.openxmlformats.org/officeDocument/2006/relationships/pivotCacheDefinition" Target="../pivotCache/pivotCacheDefinition114.xml"/></Relationships>
</file>

<file path=xl/pivotTables/_rels/pivotTable129.xml.rels><?xml version="1.0" encoding="UTF-8" standalone="yes"?>
<Relationships xmlns="http://schemas.openxmlformats.org/package/2006/relationships"><Relationship Id="rId1" Type="http://schemas.openxmlformats.org/officeDocument/2006/relationships/pivotCacheDefinition" Target="../pivotCache/pivotCacheDefinition115.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40.xml"/></Relationships>
</file>

<file path=xl/pivotTables/_rels/pivotTable130.xml.rels><?xml version="1.0" encoding="UTF-8" standalone="yes"?>
<Relationships xmlns="http://schemas.openxmlformats.org/package/2006/relationships"><Relationship Id="rId1" Type="http://schemas.openxmlformats.org/officeDocument/2006/relationships/pivotCacheDefinition" Target="../pivotCache/pivotCacheDefinition116.xml"/></Relationships>
</file>

<file path=xl/pivotTables/_rels/pivotTable131.xml.rels><?xml version="1.0" encoding="UTF-8" standalone="yes"?>
<Relationships xmlns="http://schemas.openxmlformats.org/package/2006/relationships"><Relationship Id="rId1" Type="http://schemas.openxmlformats.org/officeDocument/2006/relationships/pivotCacheDefinition" Target="../pivotCache/pivotCacheDefinition117.xml"/></Relationships>
</file>

<file path=xl/pivotTables/_rels/pivotTable132.xml.rels><?xml version="1.0" encoding="UTF-8" standalone="yes"?>
<Relationships xmlns="http://schemas.openxmlformats.org/package/2006/relationships"><Relationship Id="rId1" Type="http://schemas.openxmlformats.org/officeDocument/2006/relationships/pivotCacheDefinition" Target="../pivotCache/pivotCacheDefinition118.xml"/></Relationships>
</file>

<file path=xl/pivotTables/_rels/pivotTable133.xml.rels><?xml version="1.0" encoding="UTF-8" standalone="yes"?>
<Relationships xmlns="http://schemas.openxmlformats.org/package/2006/relationships"><Relationship Id="rId1" Type="http://schemas.openxmlformats.org/officeDocument/2006/relationships/pivotCacheDefinition" Target="../pivotCache/pivotCacheDefinition119.xml"/></Relationships>
</file>

<file path=xl/pivotTables/_rels/pivotTable134.xml.rels><?xml version="1.0" encoding="UTF-8" standalone="yes"?>
<Relationships xmlns="http://schemas.openxmlformats.org/package/2006/relationships"><Relationship Id="rId1" Type="http://schemas.openxmlformats.org/officeDocument/2006/relationships/pivotCacheDefinition" Target="../pivotCache/pivotCacheDefinition120.xml"/></Relationships>
</file>

<file path=xl/pivotTables/_rels/pivotTable135.xml.rels><?xml version="1.0" encoding="UTF-8" standalone="yes"?>
<Relationships xmlns="http://schemas.openxmlformats.org/package/2006/relationships"><Relationship Id="rId1" Type="http://schemas.openxmlformats.org/officeDocument/2006/relationships/pivotCacheDefinition" Target="../pivotCache/pivotCacheDefinition121.xml"/></Relationships>
</file>

<file path=xl/pivotTables/_rels/pivotTable136.xml.rels><?xml version="1.0" encoding="UTF-8" standalone="yes"?>
<Relationships xmlns="http://schemas.openxmlformats.org/package/2006/relationships"><Relationship Id="rId1" Type="http://schemas.openxmlformats.org/officeDocument/2006/relationships/pivotCacheDefinition" Target="../pivotCache/pivotCacheDefinition122.xml"/></Relationships>
</file>

<file path=xl/pivotTables/_rels/pivotTable137.xml.rels><?xml version="1.0" encoding="UTF-8" standalone="yes"?>
<Relationships xmlns="http://schemas.openxmlformats.org/package/2006/relationships"><Relationship Id="rId1" Type="http://schemas.openxmlformats.org/officeDocument/2006/relationships/pivotCacheDefinition" Target="../pivotCache/pivotCacheDefinition123.xml"/></Relationships>
</file>

<file path=xl/pivotTables/_rels/pivotTable138.xml.rels><?xml version="1.0" encoding="UTF-8" standalone="yes"?>
<Relationships xmlns="http://schemas.openxmlformats.org/package/2006/relationships"><Relationship Id="rId1" Type="http://schemas.openxmlformats.org/officeDocument/2006/relationships/pivotCacheDefinition" Target="../pivotCache/pivotCacheDefinition124.xml"/></Relationships>
</file>

<file path=xl/pivotTables/_rels/pivotTable139.xml.rels><?xml version="1.0" encoding="UTF-8" standalone="yes"?>
<Relationships xmlns="http://schemas.openxmlformats.org/package/2006/relationships"><Relationship Id="rId1" Type="http://schemas.openxmlformats.org/officeDocument/2006/relationships/pivotCacheDefinition" Target="../pivotCache/pivotCacheDefinition125.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60.xml"/></Relationships>
</file>

<file path=xl/pivotTables/_rels/pivotTable140.xml.rels><?xml version="1.0" encoding="UTF-8" standalone="yes"?>
<Relationships xmlns="http://schemas.openxmlformats.org/package/2006/relationships"><Relationship Id="rId1" Type="http://schemas.openxmlformats.org/officeDocument/2006/relationships/pivotCacheDefinition" Target="../pivotCache/pivotCacheDefinition126.xml"/></Relationships>
</file>

<file path=xl/pivotTables/_rels/pivotTable141.xml.rels><?xml version="1.0" encoding="UTF-8" standalone="yes"?>
<Relationships xmlns="http://schemas.openxmlformats.org/package/2006/relationships"><Relationship Id="rId1" Type="http://schemas.openxmlformats.org/officeDocument/2006/relationships/pivotCacheDefinition" Target="../pivotCache/pivotCacheDefinition128.xml"/></Relationships>
</file>

<file path=xl/pivotTables/_rels/pivotTable142.xml.rels><?xml version="1.0" encoding="UTF-8" standalone="yes"?>
<Relationships xmlns="http://schemas.openxmlformats.org/package/2006/relationships"><Relationship Id="rId1" Type="http://schemas.openxmlformats.org/officeDocument/2006/relationships/pivotCacheDefinition" Target="../pivotCache/pivotCacheDefinition127.xml"/></Relationships>
</file>

<file path=xl/pivotTables/_rels/pivotTable143.xml.rels><?xml version="1.0" encoding="UTF-8" standalone="yes"?>
<Relationships xmlns="http://schemas.openxmlformats.org/package/2006/relationships"><Relationship Id="rId1" Type="http://schemas.openxmlformats.org/officeDocument/2006/relationships/pivotCacheDefinition" Target="../pivotCache/pivotCacheDefinition129.xml"/></Relationships>
</file>

<file path=xl/pivotTables/_rels/pivotTable144.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145.xml.rels><?xml version="1.0" encoding="UTF-8" standalone="yes"?>
<Relationships xmlns="http://schemas.openxmlformats.org/package/2006/relationships"><Relationship Id="rId1" Type="http://schemas.openxmlformats.org/officeDocument/2006/relationships/pivotCacheDefinition" Target="../pivotCache/pivotCacheDefinition130.xml"/></Relationships>
</file>

<file path=xl/pivotTables/_rels/pivotTable146.xml.rels><?xml version="1.0" encoding="UTF-8" standalone="yes"?>
<Relationships xmlns="http://schemas.openxmlformats.org/package/2006/relationships"><Relationship Id="rId1" Type="http://schemas.openxmlformats.org/officeDocument/2006/relationships/pivotCacheDefinition" Target="../pivotCache/pivotCacheDefinition131.xml"/></Relationships>
</file>

<file path=xl/pivotTables/_rels/pivotTable147.xml.rels><?xml version="1.0" encoding="UTF-8" standalone="yes"?>
<Relationships xmlns="http://schemas.openxmlformats.org/package/2006/relationships"><Relationship Id="rId1" Type="http://schemas.openxmlformats.org/officeDocument/2006/relationships/pivotCacheDefinition" Target="../pivotCache/pivotCacheDefinition132.xml"/></Relationships>
</file>

<file path=xl/pivotTables/_rels/pivotTable148.xml.rels><?xml version="1.0" encoding="UTF-8" standalone="yes"?>
<Relationships xmlns="http://schemas.openxmlformats.org/package/2006/relationships"><Relationship Id="rId1" Type="http://schemas.openxmlformats.org/officeDocument/2006/relationships/pivotCacheDefinition" Target="../pivotCache/pivotCacheDefinition133.xml"/></Relationships>
</file>

<file path=xl/pivotTables/_rels/pivotTable149.xml.rels><?xml version="1.0" encoding="UTF-8" standalone="yes"?>
<Relationships xmlns="http://schemas.openxmlformats.org/package/2006/relationships"><Relationship Id="rId1" Type="http://schemas.openxmlformats.org/officeDocument/2006/relationships/pivotCacheDefinition" Target="../pivotCache/pivotCacheDefinition134.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41.xml"/></Relationships>
</file>

<file path=xl/pivotTables/_rels/pivotTable150.xml.rels><?xml version="1.0" encoding="UTF-8" standalone="yes"?>
<Relationships xmlns="http://schemas.openxmlformats.org/package/2006/relationships"><Relationship Id="rId1" Type="http://schemas.openxmlformats.org/officeDocument/2006/relationships/pivotCacheDefinition" Target="../pivotCache/pivotCacheDefinition135.xml"/></Relationships>
</file>

<file path=xl/pivotTables/_rels/pivotTable151.xml.rels><?xml version="1.0" encoding="UTF-8" standalone="yes"?>
<Relationships xmlns="http://schemas.openxmlformats.org/package/2006/relationships"><Relationship Id="rId1" Type="http://schemas.openxmlformats.org/officeDocument/2006/relationships/pivotCacheDefinition" Target="../pivotCache/pivotCacheDefinition137.xml"/></Relationships>
</file>

<file path=xl/pivotTables/_rels/pivotTable152.xml.rels><?xml version="1.0" encoding="UTF-8" standalone="yes"?>
<Relationships xmlns="http://schemas.openxmlformats.org/package/2006/relationships"><Relationship Id="rId1" Type="http://schemas.openxmlformats.org/officeDocument/2006/relationships/pivotCacheDefinition" Target="../pivotCache/pivotCacheDefinition136.xml"/></Relationships>
</file>

<file path=xl/pivotTables/_rels/pivotTable153.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154.xml.rels><?xml version="1.0" encoding="UTF-8" standalone="yes"?>
<Relationships xmlns="http://schemas.openxmlformats.org/package/2006/relationships"><Relationship Id="rId1" Type="http://schemas.openxmlformats.org/officeDocument/2006/relationships/pivotCacheDefinition" Target="../pivotCache/pivotCacheDefinition138.xml"/></Relationships>
</file>

<file path=xl/pivotTables/_rels/pivotTable155.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156.xml.rels><?xml version="1.0" encoding="UTF-8" standalone="yes"?>
<Relationships xmlns="http://schemas.openxmlformats.org/package/2006/relationships"><Relationship Id="rId1" Type="http://schemas.openxmlformats.org/officeDocument/2006/relationships/pivotCacheDefinition" Target="../pivotCache/pivotCacheDefinition139.xml"/></Relationships>
</file>

<file path=xl/pivotTables/_rels/pivotTable157.xml.rels><?xml version="1.0" encoding="UTF-8" standalone="yes"?>
<Relationships xmlns="http://schemas.openxmlformats.org/package/2006/relationships"><Relationship Id="rId1" Type="http://schemas.openxmlformats.org/officeDocument/2006/relationships/pivotCacheDefinition" Target="../pivotCache/pivotCacheDefinition140.xml"/></Relationships>
</file>

<file path=xl/pivotTables/_rels/pivotTable158.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159.xml.rels><?xml version="1.0" encoding="UTF-8" standalone="yes"?>
<Relationships xmlns="http://schemas.openxmlformats.org/package/2006/relationships"><Relationship Id="rId1" Type="http://schemas.openxmlformats.org/officeDocument/2006/relationships/pivotCacheDefinition" Target="../pivotCache/pivotCacheDefinition14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42.xml"/></Relationships>
</file>

<file path=xl/pivotTables/_rels/pivotTable160.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161.xml.rels><?xml version="1.0" encoding="UTF-8" standalone="yes"?>
<Relationships xmlns="http://schemas.openxmlformats.org/package/2006/relationships"><Relationship Id="rId1" Type="http://schemas.openxmlformats.org/officeDocument/2006/relationships/pivotCacheDefinition" Target="../pivotCache/pivotCacheDefinition142.xml"/></Relationships>
</file>

<file path=xl/pivotTables/_rels/pivotTable162.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163.xml.rels><?xml version="1.0" encoding="UTF-8" standalone="yes"?>
<Relationships xmlns="http://schemas.openxmlformats.org/package/2006/relationships"><Relationship Id="rId1" Type="http://schemas.openxmlformats.org/officeDocument/2006/relationships/pivotCacheDefinition" Target="../pivotCache/pivotCacheDefinition143.xml"/></Relationships>
</file>

<file path=xl/pivotTables/_rels/pivotTable164.xml.rels><?xml version="1.0" encoding="UTF-8" standalone="yes"?>
<Relationships xmlns="http://schemas.openxmlformats.org/package/2006/relationships"><Relationship Id="rId1" Type="http://schemas.openxmlformats.org/officeDocument/2006/relationships/pivotCacheDefinition" Target="../pivotCache/pivotCacheDefinition144.xml"/></Relationships>
</file>

<file path=xl/pivotTables/_rels/pivotTable165.xml.rels><?xml version="1.0" encoding="UTF-8" standalone="yes"?>
<Relationships xmlns="http://schemas.openxmlformats.org/package/2006/relationships"><Relationship Id="rId1" Type="http://schemas.openxmlformats.org/officeDocument/2006/relationships/pivotCacheDefinition" Target="../pivotCache/pivotCacheDefinition145.xml"/></Relationships>
</file>

<file path=xl/pivotTables/_rels/pivotTable166.xml.rels><?xml version="1.0" encoding="UTF-8" standalone="yes"?>
<Relationships xmlns="http://schemas.openxmlformats.org/package/2006/relationships"><Relationship Id="rId1" Type="http://schemas.openxmlformats.org/officeDocument/2006/relationships/pivotCacheDefinition" Target="../pivotCache/pivotCacheDefinition146.xml"/></Relationships>
</file>

<file path=xl/pivotTables/_rels/pivotTable167.xml.rels><?xml version="1.0" encoding="UTF-8" standalone="yes"?>
<Relationships xmlns="http://schemas.openxmlformats.org/package/2006/relationships"><Relationship Id="rId1" Type="http://schemas.openxmlformats.org/officeDocument/2006/relationships/pivotCacheDefinition" Target="../pivotCache/pivotCacheDefinition147.xml"/></Relationships>
</file>

<file path=xl/pivotTables/_rels/pivotTable168.xml.rels><?xml version="1.0" encoding="UTF-8" standalone="yes"?>
<Relationships xmlns="http://schemas.openxmlformats.org/package/2006/relationships"><Relationship Id="rId1" Type="http://schemas.openxmlformats.org/officeDocument/2006/relationships/pivotCacheDefinition" Target="../pivotCache/pivotCacheDefinition148.xml"/></Relationships>
</file>

<file path=xl/pivotTables/_rels/pivotTable169.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43.xml"/></Relationships>
</file>

<file path=xl/pivotTables/_rels/pivotTable170.xml.rels><?xml version="1.0" encoding="UTF-8" standalone="yes"?>
<Relationships xmlns="http://schemas.openxmlformats.org/package/2006/relationships"><Relationship Id="rId1" Type="http://schemas.openxmlformats.org/officeDocument/2006/relationships/pivotCacheDefinition" Target="../pivotCache/pivotCacheDefinition149.xml"/></Relationships>
</file>

<file path=xl/pivotTables/_rels/pivotTable171.xml.rels><?xml version="1.0" encoding="UTF-8" standalone="yes"?>
<Relationships xmlns="http://schemas.openxmlformats.org/package/2006/relationships"><Relationship Id="rId1" Type="http://schemas.openxmlformats.org/officeDocument/2006/relationships/pivotCacheDefinition" Target="../pivotCache/pivotCacheDefinition157.xml"/></Relationships>
</file>

<file path=xl/pivotTables/_rels/pivotTable172.xml.rels><?xml version="1.0" encoding="UTF-8" standalone="yes"?>
<Relationships xmlns="http://schemas.openxmlformats.org/package/2006/relationships"><Relationship Id="rId1" Type="http://schemas.openxmlformats.org/officeDocument/2006/relationships/pivotCacheDefinition" Target="../pivotCache/pivotCacheDefinition150.xml"/></Relationships>
</file>

<file path=xl/pivotTables/_rels/pivotTable173.xml.rels><?xml version="1.0" encoding="UTF-8" standalone="yes"?>
<Relationships xmlns="http://schemas.openxmlformats.org/package/2006/relationships"><Relationship Id="rId1" Type="http://schemas.openxmlformats.org/officeDocument/2006/relationships/pivotCacheDefinition" Target="../pivotCache/pivotCacheDefinition151.xml"/></Relationships>
</file>

<file path=xl/pivotTables/_rels/pivotTable174.xml.rels><?xml version="1.0" encoding="UTF-8" standalone="yes"?>
<Relationships xmlns="http://schemas.openxmlformats.org/package/2006/relationships"><Relationship Id="rId1" Type="http://schemas.openxmlformats.org/officeDocument/2006/relationships/pivotCacheDefinition" Target="../pivotCache/pivotCacheDefinition152.xml"/></Relationships>
</file>

<file path=xl/pivotTables/_rels/pivotTable175.xml.rels><?xml version="1.0" encoding="UTF-8" standalone="yes"?>
<Relationships xmlns="http://schemas.openxmlformats.org/package/2006/relationships"><Relationship Id="rId1" Type="http://schemas.openxmlformats.org/officeDocument/2006/relationships/pivotCacheDefinition" Target="../pivotCache/pivotCacheDefinition153.xml"/></Relationships>
</file>

<file path=xl/pivotTables/_rels/pivotTable176.xml.rels><?xml version="1.0" encoding="UTF-8" standalone="yes"?>
<Relationships xmlns="http://schemas.openxmlformats.org/package/2006/relationships"><Relationship Id="rId1" Type="http://schemas.openxmlformats.org/officeDocument/2006/relationships/pivotCacheDefinition" Target="../pivotCache/pivotCacheDefinition159.xml"/></Relationships>
</file>

<file path=xl/pivotTables/_rels/pivotTable177.xml.rels><?xml version="1.0" encoding="UTF-8" standalone="yes"?>
<Relationships xmlns="http://schemas.openxmlformats.org/package/2006/relationships"><Relationship Id="rId1" Type="http://schemas.openxmlformats.org/officeDocument/2006/relationships/pivotCacheDefinition" Target="../pivotCache/pivotCacheDefinition154.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44.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58.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45.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57.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58.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59.xml.rels><?xml version="1.0" encoding="UTF-8" standalone="yes"?>
<Relationships xmlns="http://schemas.openxmlformats.org/package/2006/relationships"><Relationship Id="rId1" Type="http://schemas.openxmlformats.org/officeDocument/2006/relationships/pivotCacheDefinition" Target="../pivotCache/pivotCacheDefinition4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60.xml.rels><?xml version="1.0" encoding="UTF-8" standalone="yes"?>
<Relationships xmlns="http://schemas.openxmlformats.org/package/2006/relationships"><Relationship Id="rId1" Type="http://schemas.openxmlformats.org/officeDocument/2006/relationships/pivotCacheDefinition" Target="../pivotCache/pivotCacheDefinition47.xml"/></Relationships>
</file>

<file path=xl/pivotTables/_rels/pivotTable61.xml.rels><?xml version="1.0" encoding="UTF-8" standalone="yes"?>
<Relationships xmlns="http://schemas.openxmlformats.org/package/2006/relationships"><Relationship Id="rId1" Type="http://schemas.openxmlformats.org/officeDocument/2006/relationships/pivotCacheDefinition" Target="../pivotCache/pivotCacheDefinition48.xml"/></Relationships>
</file>

<file path=xl/pivotTables/_rels/pivotTable62.xml.rels><?xml version="1.0" encoding="UTF-8" standalone="yes"?>
<Relationships xmlns="http://schemas.openxmlformats.org/package/2006/relationships"><Relationship Id="rId1" Type="http://schemas.openxmlformats.org/officeDocument/2006/relationships/pivotCacheDefinition" Target="../pivotCache/pivotCacheDefinition49.xml"/></Relationships>
</file>

<file path=xl/pivotTables/_rels/pivotTable63.xml.rels><?xml version="1.0" encoding="UTF-8" standalone="yes"?>
<Relationships xmlns="http://schemas.openxmlformats.org/package/2006/relationships"><Relationship Id="rId1" Type="http://schemas.openxmlformats.org/officeDocument/2006/relationships/pivotCacheDefinition" Target="../pivotCache/pivotCacheDefinition50.xml"/></Relationships>
</file>

<file path=xl/pivotTables/_rels/pivotTable64.xml.rels><?xml version="1.0" encoding="UTF-8" standalone="yes"?>
<Relationships xmlns="http://schemas.openxmlformats.org/package/2006/relationships"><Relationship Id="rId1" Type="http://schemas.openxmlformats.org/officeDocument/2006/relationships/pivotCacheDefinition" Target="../pivotCache/pivotCacheDefinition51.xml"/></Relationships>
</file>

<file path=xl/pivotTables/_rels/pivotTable65.xml.rels><?xml version="1.0" encoding="UTF-8" standalone="yes"?>
<Relationships xmlns="http://schemas.openxmlformats.org/package/2006/relationships"><Relationship Id="rId1" Type="http://schemas.openxmlformats.org/officeDocument/2006/relationships/pivotCacheDefinition" Target="../pivotCache/pivotCacheDefinition52.xml"/></Relationships>
</file>

<file path=xl/pivotTables/_rels/pivotTable66.xml.rels><?xml version="1.0" encoding="UTF-8" standalone="yes"?>
<Relationships xmlns="http://schemas.openxmlformats.org/package/2006/relationships"><Relationship Id="rId1" Type="http://schemas.openxmlformats.org/officeDocument/2006/relationships/pivotCacheDefinition" Target="../pivotCache/pivotCacheDefinition53.xml"/></Relationships>
</file>

<file path=xl/pivotTables/_rels/pivotTable67.xml.rels><?xml version="1.0" encoding="UTF-8" standalone="yes"?>
<Relationships xmlns="http://schemas.openxmlformats.org/package/2006/relationships"><Relationship Id="rId1" Type="http://schemas.openxmlformats.org/officeDocument/2006/relationships/pivotCacheDefinition" Target="../pivotCache/pivotCacheDefinition54.xml"/></Relationships>
</file>

<file path=xl/pivotTables/_rels/pivotTable68.xml.rels><?xml version="1.0" encoding="UTF-8" standalone="yes"?>
<Relationships xmlns="http://schemas.openxmlformats.org/package/2006/relationships"><Relationship Id="rId1" Type="http://schemas.openxmlformats.org/officeDocument/2006/relationships/pivotCacheDefinition" Target="../pivotCache/pivotCacheDefinition55.xml"/></Relationships>
</file>

<file path=xl/pivotTables/_rels/pivotTable69.xml.rels><?xml version="1.0" encoding="UTF-8" standalone="yes"?>
<Relationships xmlns="http://schemas.openxmlformats.org/package/2006/relationships"><Relationship Id="rId1" Type="http://schemas.openxmlformats.org/officeDocument/2006/relationships/pivotCacheDefinition" Target="../pivotCache/pivotCacheDefinition5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70.xml.rels><?xml version="1.0" encoding="UTF-8" standalone="yes"?>
<Relationships xmlns="http://schemas.openxmlformats.org/package/2006/relationships"><Relationship Id="rId1" Type="http://schemas.openxmlformats.org/officeDocument/2006/relationships/pivotCacheDefinition" Target="../pivotCache/pivotCacheDefinition57.xml"/></Relationships>
</file>

<file path=xl/pivotTables/_rels/pivotTable71.xml.rels><?xml version="1.0" encoding="UTF-8" standalone="yes"?>
<Relationships xmlns="http://schemas.openxmlformats.org/package/2006/relationships"><Relationship Id="rId1" Type="http://schemas.openxmlformats.org/officeDocument/2006/relationships/pivotCacheDefinition" Target="../pivotCache/pivotCacheDefinition58.xml"/></Relationships>
</file>

<file path=xl/pivotTables/_rels/pivotTable72.xml.rels><?xml version="1.0" encoding="UTF-8" standalone="yes"?>
<Relationships xmlns="http://schemas.openxmlformats.org/package/2006/relationships"><Relationship Id="rId1" Type="http://schemas.openxmlformats.org/officeDocument/2006/relationships/pivotCacheDefinition" Target="../pivotCache/pivotCacheDefinition59.xml"/></Relationships>
</file>

<file path=xl/pivotTables/_rels/pivotTable73.xml.rels><?xml version="1.0" encoding="UTF-8" standalone="yes"?>
<Relationships xmlns="http://schemas.openxmlformats.org/package/2006/relationships"><Relationship Id="rId1" Type="http://schemas.openxmlformats.org/officeDocument/2006/relationships/pivotCacheDefinition" Target="../pivotCache/pivotCacheDefinition60.xml"/></Relationships>
</file>

<file path=xl/pivotTables/_rels/pivotTable74.xml.rels><?xml version="1.0" encoding="UTF-8" standalone="yes"?>
<Relationships xmlns="http://schemas.openxmlformats.org/package/2006/relationships"><Relationship Id="rId1" Type="http://schemas.openxmlformats.org/officeDocument/2006/relationships/pivotCacheDefinition" Target="../pivotCache/pivotCacheDefinition61.xml"/></Relationships>
</file>

<file path=xl/pivotTables/_rels/pivotTable75.xml.rels><?xml version="1.0" encoding="UTF-8" standalone="yes"?>
<Relationships xmlns="http://schemas.openxmlformats.org/package/2006/relationships"><Relationship Id="rId1" Type="http://schemas.openxmlformats.org/officeDocument/2006/relationships/pivotCacheDefinition" Target="../pivotCache/pivotCacheDefinition62.xml"/></Relationships>
</file>

<file path=xl/pivotTables/_rels/pivotTable76.xml.rels><?xml version="1.0" encoding="UTF-8" standalone="yes"?>
<Relationships xmlns="http://schemas.openxmlformats.org/package/2006/relationships"><Relationship Id="rId1" Type="http://schemas.openxmlformats.org/officeDocument/2006/relationships/pivotCacheDefinition" Target="../pivotCache/pivotCacheDefinition63.xml"/></Relationships>
</file>

<file path=xl/pivotTables/_rels/pivotTable77.xml.rels><?xml version="1.0" encoding="UTF-8" standalone="yes"?>
<Relationships xmlns="http://schemas.openxmlformats.org/package/2006/relationships"><Relationship Id="rId1" Type="http://schemas.openxmlformats.org/officeDocument/2006/relationships/pivotCacheDefinition" Target="../pivotCache/pivotCacheDefinition64.xml"/></Relationships>
</file>

<file path=xl/pivotTables/_rels/pivotTable78.xml.rels><?xml version="1.0" encoding="UTF-8" standalone="yes"?>
<Relationships xmlns="http://schemas.openxmlformats.org/package/2006/relationships"><Relationship Id="rId1" Type="http://schemas.openxmlformats.org/officeDocument/2006/relationships/pivotCacheDefinition" Target="../pivotCache/pivotCacheDefinition65.xml"/></Relationships>
</file>

<file path=xl/pivotTables/_rels/pivotTable79.xml.rels><?xml version="1.0" encoding="UTF-8" standalone="yes"?>
<Relationships xmlns="http://schemas.openxmlformats.org/package/2006/relationships"><Relationship Id="rId1" Type="http://schemas.openxmlformats.org/officeDocument/2006/relationships/pivotCacheDefinition" Target="../pivotCache/pivotCacheDefinition66.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7.xml"/></Relationships>
</file>

<file path=xl/pivotTables/_rels/pivotTable80.xml.rels><?xml version="1.0" encoding="UTF-8" standalone="yes"?>
<Relationships xmlns="http://schemas.openxmlformats.org/package/2006/relationships"><Relationship Id="rId1" Type="http://schemas.openxmlformats.org/officeDocument/2006/relationships/pivotCacheDefinition" Target="../pivotCache/pivotCacheDefinition67.xml"/></Relationships>
</file>

<file path=xl/pivotTables/_rels/pivotTable81.xml.rels><?xml version="1.0" encoding="UTF-8" standalone="yes"?>
<Relationships xmlns="http://schemas.openxmlformats.org/package/2006/relationships"><Relationship Id="rId1" Type="http://schemas.openxmlformats.org/officeDocument/2006/relationships/pivotCacheDefinition" Target="../pivotCache/pivotCacheDefinition68.xml"/></Relationships>
</file>

<file path=xl/pivotTables/_rels/pivotTable82.xml.rels><?xml version="1.0" encoding="UTF-8" standalone="yes"?>
<Relationships xmlns="http://schemas.openxmlformats.org/package/2006/relationships"><Relationship Id="rId1" Type="http://schemas.openxmlformats.org/officeDocument/2006/relationships/pivotCacheDefinition" Target="../pivotCache/pivotCacheDefinition69.xml"/></Relationships>
</file>

<file path=xl/pivotTables/_rels/pivotTable83.xml.rels><?xml version="1.0" encoding="UTF-8" standalone="yes"?>
<Relationships xmlns="http://schemas.openxmlformats.org/package/2006/relationships"><Relationship Id="rId1" Type="http://schemas.openxmlformats.org/officeDocument/2006/relationships/pivotCacheDefinition" Target="../pivotCache/pivotCacheDefinition70.xml"/></Relationships>
</file>

<file path=xl/pivotTables/_rels/pivotTable84.xml.rels><?xml version="1.0" encoding="UTF-8" standalone="yes"?>
<Relationships xmlns="http://schemas.openxmlformats.org/package/2006/relationships"><Relationship Id="rId1" Type="http://schemas.openxmlformats.org/officeDocument/2006/relationships/pivotCacheDefinition" Target="../pivotCache/pivotCacheDefinition71.xml"/></Relationships>
</file>

<file path=xl/pivotTables/_rels/pivotTable85.xml.rels><?xml version="1.0" encoding="UTF-8" standalone="yes"?>
<Relationships xmlns="http://schemas.openxmlformats.org/package/2006/relationships"><Relationship Id="rId1" Type="http://schemas.openxmlformats.org/officeDocument/2006/relationships/pivotCacheDefinition" Target="../pivotCache/pivotCacheDefinition72.xml"/></Relationships>
</file>

<file path=xl/pivotTables/_rels/pivotTable86.xml.rels><?xml version="1.0" encoding="UTF-8" standalone="yes"?>
<Relationships xmlns="http://schemas.openxmlformats.org/package/2006/relationships"><Relationship Id="rId1" Type="http://schemas.openxmlformats.org/officeDocument/2006/relationships/pivotCacheDefinition" Target="../pivotCache/pivotCacheDefinition73.xml"/></Relationships>
</file>

<file path=xl/pivotTables/_rels/pivotTable87.xml.rels><?xml version="1.0" encoding="UTF-8" standalone="yes"?>
<Relationships xmlns="http://schemas.openxmlformats.org/package/2006/relationships"><Relationship Id="rId1" Type="http://schemas.openxmlformats.org/officeDocument/2006/relationships/pivotCacheDefinition" Target="../pivotCache/pivotCacheDefinition74.xml"/></Relationships>
</file>

<file path=xl/pivotTables/_rels/pivotTable88.xml.rels><?xml version="1.0" encoding="UTF-8" standalone="yes"?>
<Relationships xmlns="http://schemas.openxmlformats.org/package/2006/relationships"><Relationship Id="rId1" Type="http://schemas.openxmlformats.org/officeDocument/2006/relationships/pivotCacheDefinition" Target="../pivotCache/pivotCacheDefinition75.xml"/></Relationships>
</file>

<file path=xl/pivotTables/_rels/pivotTable89.xml.rels><?xml version="1.0" encoding="UTF-8" standalone="yes"?>
<Relationships xmlns="http://schemas.openxmlformats.org/package/2006/relationships"><Relationship Id="rId1" Type="http://schemas.openxmlformats.org/officeDocument/2006/relationships/pivotCacheDefinition" Target="../pivotCache/pivotCacheDefinition76.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55.xml"/></Relationships>
</file>

<file path=xl/pivotTables/_rels/pivotTable90.xml.rels><?xml version="1.0" encoding="UTF-8" standalone="yes"?>
<Relationships xmlns="http://schemas.openxmlformats.org/package/2006/relationships"><Relationship Id="rId1" Type="http://schemas.openxmlformats.org/officeDocument/2006/relationships/pivotCacheDefinition" Target="../pivotCache/pivotCacheDefinition77.xml"/></Relationships>
</file>

<file path=xl/pivotTables/_rels/pivotTable91.xml.rels><?xml version="1.0" encoding="UTF-8" standalone="yes"?>
<Relationships xmlns="http://schemas.openxmlformats.org/package/2006/relationships"><Relationship Id="rId1" Type="http://schemas.openxmlformats.org/officeDocument/2006/relationships/pivotCacheDefinition" Target="../pivotCache/pivotCacheDefinition78.xml"/></Relationships>
</file>

<file path=xl/pivotTables/_rels/pivotTable92.xml.rels><?xml version="1.0" encoding="UTF-8" standalone="yes"?>
<Relationships xmlns="http://schemas.openxmlformats.org/package/2006/relationships"><Relationship Id="rId1" Type="http://schemas.openxmlformats.org/officeDocument/2006/relationships/pivotCacheDefinition" Target="../pivotCache/pivotCacheDefinition79.xml"/></Relationships>
</file>

<file path=xl/pivotTables/_rels/pivotTable93.xml.rels><?xml version="1.0" encoding="UTF-8" standalone="yes"?>
<Relationships xmlns="http://schemas.openxmlformats.org/package/2006/relationships"><Relationship Id="rId1" Type="http://schemas.openxmlformats.org/officeDocument/2006/relationships/pivotCacheDefinition" Target="../pivotCache/pivotCacheDefinition80.xml"/></Relationships>
</file>

<file path=xl/pivotTables/_rels/pivotTable94.xml.rels><?xml version="1.0" encoding="UTF-8" standalone="yes"?>
<Relationships xmlns="http://schemas.openxmlformats.org/package/2006/relationships"><Relationship Id="rId1" Type="http://schemas.openxmlformats.org/officeDocument/2006/relationships/pivotCacheDefinition" Target="../pivotCache/pivotCacheDefinition81.xml"/></Relationships>
</file>

<file path=xl/pivotTables/_rels/pivotTable95.xml.rels><?xml version="1.0" encoding="UTF-8" standalone="yes"?>
<Relationships xmlns="http://schemas.openxmlformats.org/package/2006/relationships"><Relationship Id="rId1" Type="http://schemas.openxmlformats.org/officeDocument/2006/relationships/pivotCacheDefinition" Target="../pivotCache/pivotCacheDefinition82.xml"/></Relationships>
</file>

<file path=xl/pivotTables/_rels/pivotTable96.xml.rels><?xml version="1.0" encoding="UTF-8" standalone="yes"?>
<Relationships xmlns="http://schemas.openxmlformats.org/package/2006/relationships"><Relationship Id="rId1" Type="http://schemas.openxmlformats.org/officeDocument/2006/relationships/pivotCacheDefinition" Target="../pivotCache/pivotCacheDefinition83.xml"/></Relationships>
</file>

<file path=xl/pivotTables/_rels/pivotTable97.xml.rels><?xml version="1.0" encoding="UTF-8" standalone="yes"?>
<Relationships xmlns="http://schemas.openxmlformats.org/package/2006/relationships"><Relationship Id="rId1" Type="http://schemas.openxmlformats.org/officeDocument/2006/relationships/pivotCacheDefinition" Target="../pivotCache/pivotCacheDefinition84.xml"/></Relationships>
</file>

<file path=xl/pivotTables/_rels/pivotTable98.xml.rels><?xml version="1.0" encoding="UTF-8" standalone="yes"?>
<Relationships xmlns="http://schemas.openxmlformats.org/package/2006/relationships"><Relationship Id="rId1" Type="http://schemas.openxmlformats.org/officeDocument/2006/relationships/pivotCacheDefinition" Target="../pivotCache/pivotCacheDefinition85.xml"/></Relationships>
</file>

<file path=xl/pivotTables/_rels/pivotTable99.xml.rels><?xml version="1.0" encoding="UTF-8" standalone="yes"?>
<Relationships xmlns="http://schemas.openxmlformats.org/package/2006/relationships"><Relationship Id="rId1" Type="http://schemas.openxmlformats.org/officeDocument/2006/relationships/pivotCacheDefinition" Target="../pivotCache/pivotCacheDefinition86.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3901-000000000000}" name="ﾋﾟﾎﾞｯﾄﾃｰﾌﾞﾙ1" cacheId="0" applyNumberFormats="0" applyBorderFormats="0" applyFontFormats="0" applyPatternFormats="0" applyAlignmentFormats="0" applyWidthHeightFormats="1" dataCaption="値" updatedVersion="4" minRefreshableVersion="3" showMemberPropertyTips="0" useAutoFormatting="1" itemPrintTitles="1" createdVersion="6" indent="0" outline="1" outlineData="1" multipleFieldFilters="0" chartFormat="1">
  <location ref="A1:B11" firstHeaderRow="1" firstDataRow="1" firstDataCol="1"/>
  <pivotFields count="4">
    <pivotField showAll="0"/>
    <pivotField axis="axisRow" showAll="0" sortType="descending">
      <items count="12">
        <item x="2"/>
        <item x="3"/>
        <item x="4"/>
        <item x="5"/>
        <item x="6"/>
        <item x="7"/>
        <item x="8"/>
        <item h="1" x="0"/>
        <item h="1" x="1"/>
        <item x="9"/>
        <item x="10"/>
        <item t="default"/>
      </items>
      <autoSortScope>
        <pivotArea dataOnly="0" outline="0" fieldPosition="0">
          <references count="1">
            <reference field="4294967294" count="1" selected="0">
              <x v="0"/>
            </reference>
          </references>
        </pivotArea>
      </autoSortScope>
    </pivotField>
    <pivotField dataField="1" showAll="0"/>
    <pivotField showAll="0"/>
  </pivotFields>
  <rowFields count="1">
    <field x="1"/>
  </rowFields>
  <rowItems count="10">
    <i>
      <x v="10"/>
    </i>
    <i>
      <x v="2"/>
    </i>
    <i>
      <x v="5"/>
    </i>
    <i>
      <x v="9"/>
    </i>
    <i>
      <x v="6"/>
    </i>
    <i>
      <x v="1"/>
    </i>
    <i>
      <x/>
    </i>
    <i>
      <x v="3"/>
    </i>
    <i>
      <x v="4"/>
    </i>
    <i t="grand">
      <x/>
    </i>
  </rowItems>
  <colItems count="1">
    <i/>
  </colItems>
  <dataFields count="1">
    <dataField name="合計 / 面積　　　" fld="2" baseField="0" baseItem="0"/>
  </dataFields>
  <chartFormats count="11">
    <chartFormat chart="0" format="0" series="1">
      <pivotArea outline="0" collapsedLevelsAreSubtotals="1" fieldPosition="0"/>
    </chartFormat>
    <chartFormat chart="0" format="1">
      <pivotArea outline="0" collapsedLevelsAreSubtotals="1" fieldPosition="0">
        <references count="2">
          <reference field="4294967294" count="1" selected="0">
            <x v="0"/>
          </reference>
          <reference field="1" count="1" selected="0">
            <x v="10"/>
          </reference>
        </references>
      </pivotArea>
    </chartFormat>
    <chartFormat chart="0" format="2">
      <pivotArea outline="0" collapsedLevelsAreSubtotals="1" fieldPosition="0">
        <references count="2">
          <reference field="4294967294" count="1" selected="0">
            <x v="0"/>
          </reference>
          <reference field="1" count="1" selected="0">
            <x v="2"/>
          </reference>
        </references>
      </pivotArea>
    </chartFormat>
    <chartFormat chart="0" format="3">
      <pivotArea outline="0" collapsedLevelsAreSubtotals="1" fieldPosition="0">
        <references count="2">
          <reference field="4294967294" count="1" selected="0">
            <x v="0"/>
          </reference>
          <reference field="1" count="1" selected="0">
            <x v="5"/>
          </reference>
        </references>
      </pivotArea>
    </chartFormat>
    <chartFormat chart="0" format="4">
      <pivotArea outline="0" collapsedLevelsAreSubtotals="1" fieldPosition="0">
        <references count="2">
          <reference field="4294967294" count="1" selected="0">
            <x v="0"/>
          </reference>
          <reference field="1" count="1" selected="0">
            <x v="9"/>
          </reference>
        </references>
      </pivotArea>
    </chartFormat>
    <chartFormat chart="0" format="5">
      <pivotArea outline="0" collapsedLevelsAreSubtotals="1" fieldPosition="0">
        <references count="2">
          <reference field="4294967294" count="1" selected="0">
            <x v="0"/>
          </reference>
          <reference field="1" count="1" selected="0">
            <x v="6"/>
          </reference>
        </references>
      </pivotArea>
    </chartFormat>
    <chartFormat chart="0" format="6">
      <pivotArea outline="0" collapsedLevelsAreSubtotals="1" fieldPosition="0">
        <references count="2">
          <reference field="4294967294" count="1" selected="0">
            <x v="0"/>
          </reference>
          <reference field="1" count="1" selected="0">
            <x v="1"/>
          </reference>
        </references>
      </pivotArea>
    </chartFormat>
    <chartFormat chart="0" format="7">
      <pivotArea outline="0" collapsedLevelsAreSubtotals="1" fieldPosition="0">
        <references count="2">
          <reference field="4294967294" count="1" selected="0">
            <x v="0"/>
          </reference>
          <reference field="1" count="1" selected="0">
            <x v="0"/>
          </reference>
        </references>
      </pivotArea>
    </chartFormat>
    <chartFormat chart="0" format="8">
      <pivotArea outline="0" collapsedLevelsAreSubtotals="1" fieldPosition="0">
        <references count="2">
          <reference field="4294967294" count="1" selected="0">
            <x v="0"/>
          </reference>
          <reference field="1" count="1" selected="0">
            <x v="3"/>
          </reference>
        </references>
      </pivotArea>
    </chartFormat>
    <chartFormat chart="0" format="9">
      <pivotArea outline="0" collapsedLevelsAreSubtotals="1" fieldPosition="0">
        <references count="2">
          <reference field="4294967294" count="1" selected="0">
            <x v="0"/>
          </reference>
          <reference field="1" count="1" selected="0">
            <x v="4"/>
          </reference>
        </references>
      </pivotArea>
    </chartFormat>
    <chartFormat chart="0" format="1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3901-000009000000}" name="ﾋﾟﾎﾞｯﾄﾃｰﾌﾞﾙ1" cacheId="154" applyNumberFormats="0" applyBorderFormats="0" applyFontFormats="0" applyPatternFormats="0" applyAlignmentFormats="0" applyWidthHeightFormats="1" dataCaption="値" updatedVersion="4" minRefreshableVersion="3" showMemberPropertyTips="0" useAutoFormatting="1" itemPrintTitles="1" createdVersion="8" indent="0" outline="1" outlineData="1" multipleFieldFilters="0" chartFormat="1">
  <location ref="A1:C10" firstHeaderRow="0" firstDataRow="1" firstDataCol="1"/>
  <pivotFields count="13">
    <pivotField numFmtId="178" showAll="0">
      <items count="15">
        <item x="0"/>
        <item x="1"/>
        <item x="2"/>
        <item x="3"/>
        <item x="4"/>
        <item x="5"/>
        <item x="6"/>
        <item x="7"/>
        <item x="8"/>
        <item x="9"/>
        <item x="10"/>
        <item x="11"/>
        <item x="12"/>
        <item x="13"/>
        <item t="default"/>
      </items>
    </pivotField>
    <pivotField axis="axisRow" showAll="0">
      <items count="16">
        <item h="1" x="0"/>
        <item h="1" x="1"/>
        <item h="1" x="2"/>
        <item h="1" x="3"/>
        <item h="1" x="4"/>
        <item h="1" x="5"/>
        <item h="1" x="6"/>
        <item x="7"/>
        <item x="8"/>
        <item x="9"/>
        <item x="10"/>
        <item x="11"/>
        <item x="12"/>
        <item x="13"/>
        <item x="14"/>
        <item t="default"/>
      </items>
    </pivotField>
    <pivotField showAll="0"/>
    <pivotField dataField="1" showAll="0"/>
    <pivotField showAll="0"/>
    <pivotField showAll="0"/>
    <pivotField showAll="0"/>
    <pivotField dataField="1" showAll="0"/>
    <pivotField showAll="0"/>
    <pivotField showAll="0"/>
    <pivotField showAll="0"/>
    <pivotField showAll="0" defaultSubtotal="0">
      <items count="6">
        <item x="0"/>
        <item x="1"/>
        <item x="2"/>
        <item x="3"/>
        <item x="4"/>
        <item x="5"/>
      </items>
    </pivotField>
    <pivotField showAll="0" defaultSubtotal="0">
      <items count="17">
        <item x="0"/>
        <item x="1"/>
        <item x="2"/>
        <item x="3"/>
        <item x="4"/>
        <item x="5"/>
        <item x="6"/>
        <item x="7"/>
        <item x="8"/>
        <item x="9"/>
        <item x="10"/>
        <item x="11"/>
        <item x="12"/>
        <item x="13"/>
        <item x="14"/>
        <item x="15"/>
        <item x="16"/>
      </items>
    </pivotField>
  </pivotFields>
  <rowFields count="1">
    <field x="1"/>
  </rowFields>
  <rowItems count="9">
    <i>
      <x v="7"/>
    </i>
    <i>
      <x v="8"/>
    </i>
    <i>
      <x v="9"/>
    </i>
    <i>
      <x v="10"/>
    </i>
    <i>
      <x v="11"/>
    </i>
    <i>
      <x v="12"/>
    </i>
    <i>
      <x v="13"/>
    </i>
    <i>
      <x v="14"/>
    </i>
    <i t="grand">
      <x/>
    </i>
  </rowItems>
  <colFields count="1">
    <field x="-2"/>
  </colFields>
  <colItems count="2">
    <i>
      <x/>
    </i>
    <i i="1">
      <x v="1"/>
    </i>
  </colItems>
  <dataFields count="2">
    <dataField name="転入数" fld="3" baseField="0" baseItem="0"/>
    <dataField name="転出数" fld="7" baseField="1" baseItem="0"/>
  </dataFields>
  <chartFormats count="10">
    <chartFormat chart="0" format="0" series="1">
      <pivotArea outline="0" collapsedLevelsAreSubtotals="1" fieldPosition="0">
        <references count="1">
          <reference field="4294967294" count="1" selected="0">
            <x v="0"/>
          </reference>
        </references>
      </pivotArea>
    </chartFormat>
    <chartFormat chart="0" format="1">
      <pivotArea outline="0" collapsedLevelsAreSubtotals="1" fieldPosition="0">
        <references count="2">
          <reference field="4294967294" count="1" selected="0">
            <x v="0"/>
          </reference>
          <reference field="1" count="1" selected="0">
            <x v="7"/>
          </reference>
        </references>
      </pivotArea>
    </chartFormat>
    <chartFormat chart="0" format="2">
      <pivotArea outline="0" collapsedLevelsAreSubtotals="1" fieldPosition="0">
        <references count="2">
          <reference field="4294967294" count="1" selected="0">
            <x v="0"/>
          </reference>
          <reference field="1" count="1" selected="0">
            <x v="8"/>
          </reference>
        </references>
      </pivotArea>
    </chartFormat>
    <chartFormat chart="0" format="3">
      <pivotArea outline="0" collapsedLevelsAreSubtotals="1" fieldPosition="0">
        <references count="2">
          <reference field="4294967294" count="1" selected="0">
            <x v="0"/>
          </reference>
          <reference field="1" count="1" selected="0">
            <x v="9"/>
          </reference>
        </references>
      </pivotArea>
    </chartFormat>
    <chartFormat chart="0" format="4">
      <pivotArea outline="0" collapsedLevelsAreSubtotals="1" fieldPosition="0">
        <references count="2">
          <reference field="4294967294" count="1" selected="0">
            <x v="0"/>
          </reference>
          <reference field="1" count="1" selected="0">
            <x v="10"/>
          </reference>
        </references>
      </pivotArea>
    </chartFormat>
    <chartFormat chart="0" format="5" series="1">
      <pivotArea outline="0" collapsedLevelsAreSubtotals="1" fieldPosition="0">
        <references count="1">
          <reference field="4294967294" count="1" selected="0">
            <x v="1"/>
          </reference>
        </references>
      </pivotArea>
    </chartFormat>
    <chartFormat chart="0" format="6">
      <pivotArea outline="0" collapsedLevelsAreSubtotals="1" fieldPosition="0">
        <references count="2">
          <reference field="4294967294" count="1" selected="0">
            <x v="1"/>
          </reference>
          <reference field="1" count="1" selected="0">
            <x v="7"/>
          </reference>
        </references>
      </pivotArea>
    </chartFormat>
    <chartFormat chart="0" format="7">
      <pivotArea outline="0" collapsedLevelsAreSubtotals="1" fieldPosition="0">
        <references count="2">
          <reference field="4294967294" count="1" selected="0">
            <x v="1"/>
          </reference>
          <reference field="1" count="1" selected="0">
            <x v="8"/>
          </reference>
        </references>
      </pivotArea>
    </chartFormat>
    <chartFormat chart="0" format="8">
      <pivotArea outline="0" collapsedLevelsAreSubtotals="1" fieldPosition="0">
        <references count="2">
          <reference field="4294967294" count="1" selected="0">
            <x v="1"/>
          </reference>
          <reference field="1" count="1" selected="0">
            <x v="9"/>
          </reference>
        </references>
      </pivotArea>
    </chartFormat>
    <chartFormat chart="0" format="9">
      <pivotArea outline="0" collapsedLevelsAreSubtotals="1" fieldPosition="0">
        <references count="2">
          <reference field="4294967294" count="1" selected="0">
            <x v="1"/>
          </reference>
          <reference field="1"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0.xml><?xml version="1.0" encoding="utf-8"?>
<pivotTableDefinition xmlns="http://schemas.openxmlformats.org/spreadsheetml/2006/main" xmlns:mc="http://schemas.openxmlformats.org/markup-compatibility/2006" xmlns:xr="http://schemas.microsoft.com/office/spreadsheetml/2014/revision" mc:Ignorable="xr" xr:uid="{00000000-0007-0000-3901-000063000000}" name="ﾋﾟﾎﾞｯﾄﾃｰﾌﾞﾙ3" cacheId="86"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B10" firstHeaderRow="1" firstDataRow="1" firstDataCol="1"/>
  <pivotFields count="9">
    <pivotField axis="axisRow" numFmtId="176" showAll="0">
      <items count="18">
        <item h="1" x="0"/>
        <item h="1" x="1"/>
        <item h="1" x="2"/>
        <item h="1" x="3"/>
        <item h="1" x="4"/>
        <item h="1" x="5"/>
        <item h="1" x="6"/>
        <item h="1" x="7"/>
        <item h="1" x="8"/>
        <item x="9"/>
        <item x="10"/>
        <item x="11"/>
        <item x="12"/>
        <item x="13"/>
        <item x="14"/>
        <item x="15"/>
        <item x="16"/>
        <item t="default"/>
      </items>
    </pivotField>
    <pivotField dataField="1" showAll="0"/>
    <pivotField showAll="0"/>
    <pivotField showAll="0"/>
    <pivotField showAll="0"/>
    <pivotField showAll="0"/>
    <pivotField showAll="0"/>
    <pivotField showAll="0"/>
    <pivotField showAll="0"/>
  </pivotFields>
  <rowFields count="1">
    <field x="0"/>
  </rowFields>
  <rowItems count="9">
    <i>
      <x v="9"/>
    </i>
    <i>
      <x v="10"/>
    </i>
    <i>
      <x v="11"/>
    </i>
    <i>
      <x v="12"/>
    </i>
    <i>
      <x v="13"/>
    </i>
    <i>
      <x v="14"/>
    </i>
    <i>
      <x v="15"/>
    </i>
    <i>
      <x v="16"/>
    </i>
    <i t="grand">
      <x/>
    </i>
  </rowItems>
  <colItems count="1">
    <i/>
  </colItems>
  <dataFields count="1">
    <dataField name="合計 / 総数(敬老金)" fld="1" baseField="0" baseItem="0"/>
  </dataFields>
  <chartFormats count="2">
    <chartFormat chart="0" format="0" series="1">
      <pivotArea outline="0" collapsedLevelsAreSubtotals="1" fieldPosition="0"/>
    </chartFormat>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1.xml><?xml version="1.0" encoding="utf-8"?>
<pivotTableDefinition xmlns="http://schemas.openxmlformats.org/spreadsheetml/2006/main" xmlns:mc="http://schemas.openxmlformats.org/markup-compatibility/2006" xmlns:xr="http://schemas.microsoft.com/office/spreadsheetml/2014/revision" mc:Ignorable="xr" xr:uid="{00000000-0007-0000-3901-000064000000}" name="ﾋﾟﾎﾞｯﾄﾃｰﾌﾞﾙ4" cacheId="87"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B10" firstHeaderRow="1" firstDataRow="1" firstDataCol="1"/>
  <pivotFields count="2">
    <pivotField axis="axisRow" showAll="0">
      <items count="18">
        <item h="1" x="0"/>
        <item h="1" x="1"/>
        <item h="1" x="2"/>
        <item h="1" x="3"/>
        <item h="1" x="4"/>
        <item h="1" x="5"/>
        <item h="1" x="6"/>
        <item h="1" x="7"/>
        <item h="1" x="8"/>
        <item x="9"/>
        <item x="10"/>
        <item x="11"/>
        <item x="12"/>
        <item x="13"/>
        <item x="14"/>
        <item x="15"/>
        <item x="16"/>
        <item t="default"/>
      </items>
    </pivotField>
    <pivotField dataField="1" showAll="0"/>
  </pivotFields>
  <rowFields count="1">
    <field x="0"/>
  </rowFields>
  <rowItems count="9">
    <i>
      <x v="9"/>
    </i>
    <i>
      <x v="10"/>
    </i>
    <i>
      <x v="11"/>
    </i>
    <i>
      <x v="12"/>
    </i>
    <i>
      <x v="13"/>
    </i>
    <i>
      <x v="14"/>
    </i>
    <i>
      <x v="15"/>
    </i>
    <i>
      <x v="16"/>
    </i>
    <i t="grand">
      <x/>
    </i>
  </rowItems>
  <colItems count="1">
    <i/>
  </colItems>
  <dataFields count="1">
    <dataField name="合計 / 総数" fld="1" baseField="0" baseItem="0"/>
  </dataFields>
  <chartFormats count="2">
    <chartFormat chart="0" format="0" series="1">
      <pivotArea outline="0" collapsedLevelsAreSubtotals="1" fieldPosition="0"/>
    </chartFormat>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2.xml><?xml version="1.0" encoding="utf-8"?>
<pivotTableDefinition xmlns="http://schemas.openxmlformats.org/spreadsheetml/2006/main" xmlns:mc="http://schemas.openxmlformats.org/markup-compatibility/2006" xmlns:xr="http://schemas.microsoft.com/office/spreadsheetml/2014/revision" mc:Ignorable="xr" xr:uid="{00000000-0007-0000-3901-000065000000}" name="ﾋﾟﾎﾞｯﾄﾃｰﾌﾞﾙ5" cacheId="88"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3:C12" firstHeaderRow="0" firstDataRow="1" firstDataCol="1"/>
  <pivotFields count="4">
    <pivotField axis="axisRow" showAll="0">
      <items count="18">
        <item h="1" x="0"/>
        <item h="1" x="1"/>
        <item h="1" x="2"/>
        <item h="1" x="3"/>
        <item h="1" x="4"/>
        <item h="1" x="5"/>
        <item h="1" x="6"/>
        <item h="1" x="7"/>
        <item h="1" x="8"/>
        <item x="9"/>
        <item x="10"/>
        <item x="11"/>
        <item x="12"/>
        <item x="13"/>
        <item x="14"/>
        <item x="15"/>
        <item x="16"/>
        <item t="default"/>
      </items>
    </pivotField>
    <pivotField showAll="0"/>
    <pivotField dataField="1" showAll="0"/>
    <pivotField dataField="1" showAll="0"/>
  </pivotFields>
  <rowFields count="1">
    <field x="0"/>
  </rowFields>
  <rowItems count="9">
    <i>
      <x v="9"/>
    </i>
    <i>
      <x v="10"/>
    </i>
    <i>
      <x v="11"/>
    </i>
    <i>
      <x v="12"/>
    </i>
    <i>
      <x v="13"/>
    </i>
    <i>
      <x v="14"/>
    </i>
    <i>
      <x v="15"/>
    </i>
    <i>
      <x v="16"/>
    </i>
    <i t="grand">
      <x/>
    </i>
  </rowItems>
  <colFields count="1">
    <field x="-2"/>
  </colFields>
  <colItems count="2">
    <i>
      <x/>
    </i>
    <i i="1">
      <x v="1"/>
    </i>
  </colItems>
  <dataFields count="2">
    <dataField name=" 男" fld="2" baseField="0" baseItem="0"/>
    <dataField name=" 女" fld="3" baseField="0" baseItem="0"/>
  </dataFields>
  <chartFormats count="2">
    <chartFormat chart="0" format="0" series="1">
      <pivotArea outline="0" collapsedLevelsAreSubtotals="1" fieldPosition="0">
        <references count="1">
          <reference field="4294967294" count="1" selected="0">
            <x v="0"/>
          </reference>
        </references>
      </pivotArea>
    </chartFormat>
    <chartFormat chart="0" format="1" series="1">
      <pivotArea outline="0" collapsedLevelsAreSubtotals="1"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3.xml><?xml version="1.0" encoding="utf-8"?>
<pivotTableDefinition xmlns="http://schemas.openxmlformats.org/spreadsheetml/2006/main" xmlns:mc="http://schemas.openxmlformats.org/markup-compatibility/2006" xmlns:xr="http://schemas.microsoft.com/office/spreadsheetml/2014/revision" mc:Ignorable="xr" xr:uid="{00000000-0007-0000-3901-000066000000}" name="ﾋﾟﾎﾞｯﾄﾃｰﾌﾞﾙ6" cacheId="89"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B10" firstHeaderRow="1" firstDataRow="1" firstDataCol="1"/>
  <pivotFields count="9">
    <pivotField axis="axisRow" showAll="0">
      <items count="18">
        <item h="1" x="0"/>
        <item h="1" x="1"/>
        <item h="1" x="2"/>
        <item h="1" x="3"/>
        <item h="1" x="4"/>
        <item h="1" x="5"/>
        <item h="1" x="6"/>
        <item h="1" x="7"/>
        <item h="1" x="8"/>
        <item x="9"/>
        <item x="10"/>
        <item x="11"/>
        <item x="12"/>
        <item x="13"/>
        <item x="14"/>
        <item x="15"/>
        <item x="16"/>
        <item t="default"/>
      </items>
    </pivotField>
    <pivotField dataField="1" showAll="0"/>
    <pivotField showAll="0"/>
    <pivotField showAll="0"/>
    <pivotField showAll="0"/>
    <pivotField showAll="0"/>
    <pivotField showAll="0"/>
    <pivotField showAll="0"/>
    <pivotField showAll="0"/>
  </pivotFields>
  <rowFields count="1">
    <field x="0"/>
  </rowFields>
  <rowItems count="9">
    <i>
      <x v="9"/>
    </i>
    <i>
      <x v="10"/>
    </i>
    <i>
      <x v="11"/>
    </i>
    <i>
      <x v="12"/>
    </i>
    <i>
      <x v="13"/>
    </i>
    <i>
      <x v="14"/>
    </i>
    <i>
      <x v="15"/>
    </i>
    <i>
      <x v="16"/>
    </i>
    <i t="grand">
      <x/>
    </i>
  </rowItems>
  <colItems count="1">
    <i/>
  </colItems>
  <dataFields count="1">
    <dataField name="合計 / 総数" fld="1" baseField="0" baseItem="0"/>
  </dataFields>
  <chartFormats count="2">
    <chartFormat chart="0" format="0" series="1">
      <pivotArea outline="0" collapsedLevelsAreSubtotals="1" fieldPosition="0"/>
    </chartFormat>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4.xml><?xml version="1.0" encoding="utf-8"?>
<pivotTableDefinition xmlns="http://schemas.openxmlformats.org/spreadsheetml/2006/main" xmlns:mc="http://schemas.openxmlformats.org/markup-compatibility/2006" xmlns:xr="http://schemas.microsoft.com/office/spreadsheetml/2014/revision" mc:Ignorable="xr" xr:uid="{00000000-0007-0000-3901-000067000000}" name="ﾋﾟﾎﾞｯﾄﾃｰﾌﾞﾙ7" cacheId="90"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B10" firstHeaderRow="1" firstDataRow="1" firstDataCol="1"/>
  <pivotFields count="25">
    <pivotField axis="axisRow" showAll="0">
      <items count="18">
        <item h="1" x="0"/>
        <item h="1" x="1"/>
        <item h="1" x="2"/>
        <item h="1" x="3"/>
        <item h="1" x="4"/>
        <item h="1" x="5"/>
        <item h="1" x="6"/>
        <item h="1" x="7"/>
        <item h="1" x="8"/>
        <item x="9"/>
        <item x="10"/>
        <item x="11"/>
        <item x="12"/>
        <item x="13"/>
        <item x="14"/>
        <item x="15"/>
        <item x="16"/>
        <item t="default"/>
      </items>
    </pivotField>
    <pivotField dataField="1" showAll="0">
      <items count="18">
        <item x="0"/>
        <item x="1"/>
        <item x="2"/>
        <item x="3"/>
        <item x="4"/>
        <item x="5"/>
        <item x="6"/>
        <item x="7"/>
        <item x="8"/>
        <item x="9"/>
        <item x="10"/>
        <item x="11"/>
        <item x="12"/>
        <item x="13"/>
        <item x="14"/>
        <item x="15"/>
        <item x="1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s>
  <rowFields count="1">
    <field x="0"/>
  </rowFields>
  <rowItems count="9">
    <i>
      <x v="9"/>
    </i>
    <i>
      <x v="10"/>
    </i>
    <i>
      <x v="11"/>
    </i>
    <i>
      <x v="12"/>
    </i>
    <i>
      <x v="13"/>
    </i>
    <i>
      <x v="14"/>
    </i>
    <i>
      <x v="15"/>
    </i>
    <i>
      <x v="16"/>
    </i>
    <i t="grand">
      <x/>
    </i>
  </rowItems>
  <colItems count="1">
    <i/>
  </colItems>
  <dataFields count="1">
    <dataField name="合計 / 総数" fld="1" baseField="0" baseItem="0"/>
  </dataFields>
  <chartFormats count="2">
    <chartFormat chart="0" format="0" series="1">
      <pivotArea outline="0" collapsedLevelsAreSubtotals="1" fieldPosition="0"/>
    </chartFormat>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5.xml><?xml version="1.0" encoding="utf-8"?>
<pivotTableDefinition xmlns="http://schemas.openxmlformats.org/spreadsheetml/2006/main" xmlns:mc="http://schemas.openxmlformats.org/markup-compatibility/2006" xmlns:xr="http://schemas.microsoft.com/office/spreadsheetml/2014/revision" mc:Ignorable="xr" xr:uid="{00000000-0007-0000-3901-000068000000}" name="ﾋﾟﾎﾞｯﾄﾃｰﾌﾞﾙ8" cacheId="91"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D10" firstHeaderRow="0" firstDataRow="1" firstDataCol="1"/>
  <pivotFields count="13">
    <pivotField axis="axisRow" numFmtId="176" showAll="0">
      <items count="18">
        <item h="1" x="0"/>
        <item h="1" x="1"/>
        <item h="1" x="2"/>
        <item h="1" x="3"/>
        <item h="1" x="4"/>
        <item h="1" x="5"/>
        <item h="1" x="6"/>
        <item h="1" x="7"/>
        <item h="1" x="8"/>
        <item x="9"/>
        <item x="10"/>
        <item x="11"/>
        <item x="12"/>
        <item x="13"/>
        <item x="14"/>
        <item x="15"/>
        <item x="16"/>
        <item t="default"/>
      </items>
    </pivotField>
    <pivotField dataField="1" showAll="0"/>
    <pivotField showAll="0"/>
    <pivotField showAll="0"/>
    <pivotField showAll="0" defaultSubtotal="0"/>
    <pivotField dataField="1" showAll="0"/>
    <pivotField dataField="1" showAll="0"/>
    <pivotField showAll="0" defaultSubtotal="0"/>
    <pivotField showAll="0"/>
    <pivotField showAll="0"/>
    <pivotField showAll="0" defaultSubtotal="0"/>
    <pivotField showAll="0"/>
    <pivotField showAll="0"/>
  </pivotFields>
  <rowFields count="1">
    <field x="0"/>
  </rowFields>
  <rowItems count="9">
    <i>
      <x v="9"/>
    </i>
    <i>
      <x v="10"/>
    </i>
    <i>
      <x v="11"/>
    </i>
    <i>
      <x v="12"/>
    </i>
    <i>
      <x v="13"/>
    </i>
    <i>
      <x v="14"/>
    </i>
    <i>
      <x v="15"/>
    </i>
    <i>
      <x v="16"/>
    </i>
    <i t="grand">
      <x/>
    </i>
  </rowItems>
  <colFields count="1">
    <field x="-2"/>
  </colFields>
  <colItems count="3">
    <i>
      <x/>
    </i>
    <i i="1">
      <x v="1"/>
    </i>
    <i i="2">
      <x v="2"/>
    </i>
  </colItems>
  <dataFields count="3">
    <dataField name="職員数" fld="1" baseField="0" baseItem="0"/>
    <dataField name="入所人員（寒川から）" fld="6" baseField="0" baseItem="0"/>
    <dataField name="入所人員（寒川以外から）" fld="5" baseField="0" baseItem="0"/>
  </dataFields>
  <chartFormats count="3">
    <chartFormat chart="0" format="0" series="1">
      <pivotArea outline="0" collapsedLevelsAreSubtotals="1" fieldPosition="0">
        <references count="1">
          <reference field="4294967294" count="1" selected="0">
            <x v="0"/>
          </reference>
        </references>
      </pivotArea>
    </chartFormat>
    <chartFormat chart="0" format="1" series="1">
      <pivotArea outline="0" collapsedLevelsAreSubtotals="1" fieldPosition="0">
        <references count="1">
          <reference field="4294967294" count="1" selected="0">
            <x v="1"/>
          </reference>
        </references>
      </pivotArea>
    </chartFormat>
    <chartFormat chart="0" format="2" series="1">
      <pivotArea outline="0" collapsedLevelsAreSubtotals="1"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6.xml><?xml version="1.0" encoding="utf-8"?>
<pivotTableDefinition xmlns="http://schemas.openxmlformats.org/spreadsheetml/2006/main" xmlns:mc="http://schemas.openxmlformats.org/markup-compatibility/2006" xmlns:xr="http://schemas.microsoft.com/office/spreadsheetml/2014/revision" mc:Ignorable="xr" xr:uid="{00000000-0007-0000-3901-000069000000}" name="ﾋﾟﾎﾞｯﾄﾃｰﾌﾞﾙ9" cacheId="92"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C10" firstHeaderRow="0" firstDataRow="1" firstDataCol="1"/>
  <pivotFields count="6">
    <pivotField axis="axisRow" showAll="0">
      <items count="18">
        <item h="1" x="0"/>
        <item h="1" x="1"/>
        <item h="1" x="2"/>
        <item h="1" x="3"/>
        <item h="1" x="4"/>
        <item h="1" x="5"/>
        <item h="1" x="6"/>
        <item h="1" x="7"/>
        <item h="1" x="8"/>
        <item x="9"/>
        <item x="10"/>
        <item x="11"/>
        <item x="12"/>
        <item x="13"/>
        <item x="14"/>
        <item x="15"/>
        <item x="16"/>
        <item t="default"/>
      </items>
    </pivotField>
    <pivotField showAll="0"/>
    <pivotField dataField="1" showAll="0"/>
    <pivotField showAll="0"/>
    <pivotField showAll="0"/>
    <pivotField dataField="1" showAll="0"/>
  </pivotFields>
  <rowFields count="1">
    <field x="0"/>
  </rowFields>
  <rowItems count="9">
    <i>
      <x v="9"/>
    </i>
    <i>
      <x v="10"/>
    </i>
    <i>
      <x v="11"/>
    </i>
    <i>
      <x v="12"/>
    </i>
    <i>
      <x v="13"/>
    </i>
    <i>
      <x v="14"/>
    </i>
    <i>
      <x v="15"/>
    </i>
    <i>
      <x v="16"/>
    </i>
    <i t="grand">
      <x/>
    </i>
  </rowItems>
  <colFields count="1">
    <field x="-2"/>
  </colFields>
  <colItems count="2">
    <i>
      <x/>
    </i>
    <i i="1">
      <x v="1"/>
    </i>
  </colItems>
  <dataFields count="2">
    <dataField name=" 共同募金" fld="2" baseField="0" baseItem="0"/>
    <dataField name=" 日赤募金" fld="5" baseField="0" baseItem="0"/>
  </dataFields>
  <chartFormats count="18">
    <chartFormat chart="0" format="0" series="1">
      <pivotArea outline="0" collapsedLevelsAreSubtotals="1" fieldPosition="0">
        <references count="1">
          <reference field="4294967294" count="1" selected="0">
            <x v="0"/>
          </reference>
        </references>
      </pivotArea>
    </chartFormat>
    <chartFormat chart="0" format="1">
      <pivotArea outline="0" collapsedLevelsAreSubtotals="1" fieldPosition="0">
        <references count="2">
          <reference field="4294967294" count="1" selected="0">
            <x v="0"/>
          </reference>
          <reference field="0" count="1" selected="0">
            <x v="9"/>
          </reference>
        </references>
      </pivotArea>
    </chartFormat>
    <chartFormat chart="0" format="2">
      <pivotArea outline="0" collapsedLevelsAreSubtotals="1" fieldPosition="0">
        <references count="2">
          <reference field="4294967294" count="1" selected="0">
            <x v="0"/>
          </reference>
          <reference field="0" count="1" selected="0">
            <x v="10"/>
          </reference>
        </references>
      </pivotArea>
    </chartFormat>
    <chartFormat chart="0" format="3">
      <pivotArea outline="0" collapsedLevelsAreSubtotals="1" fieldPosition="0">
        <references count="2">
          <reference field="4294967294" count="1" selected="0">
            <x v="0"/>
          </reference>
          <reference field="0" count="1" selected="0">
            <x v="11"/>
          </reference>
        </references>
      </pivotArea>
    </chartFormat>
    <chartFormat chart="0" format="4">
      <pivotArea outline="0" collapsedLevelsAreSubtotals="1" fieldPosition="0">
        <references count="2">
          <reference field="4294967294" count="1" selected="0">
            <x v="0"/>
          </reference>
          <reference field="0" count="1" selected="0">
            <x v="12"/>
          </reference>
        </references>
      </pivotArea>
    </chartFormat>
    <chartFormat chart="0" format="5">
      <pivotArea outline="0" collapsedLevelsAreSubtotals="1" fieldPosition="0">
        <references count="2">
          <reference field="4294967294" count="1" selected="0">
            <x v="0"/>
          </reference>
          <reference field="0" count="1" selected="0">
            <x v="13"/>
          </reference>
        </references>
      </pivotArea>
    </chartFormat>
    <chartFormat chart="0" format="6">
      <pivotArea outline="0" collapsedLevelsAreSubtotals="1" fieldPosition="0">
        <references count="2">
          <reference field="4294967294" count="1" selected="0">
            <x v="0"/>
          </reference>
          <reference field="0" count="1" selected="0">
            <x v="14"/>
          </reference>
        </references>
      </pivotArea>
    </chartFormat>
    <chartFormat chart="0" format="7">
      <pivotArea outline="0" collapsedLevelsAreSubtotals="1" fieldPosition="0">
        <references count="2">
          <reference field="4294967294" count="1" selected="0">
            <x v="0"/>
          </reference>
          <reference field="0" count="1" selected="0">
            <x v="15"/>
          </reference>
        </references>
      </pivotArea>
    </chartFormat>
    <chartFormat chart="0" format="8">
      <pivotArea outline="0" collapsedLevelsAreSubtotals="1" fieldPosition="0">
        <references count="2">
          <reference field="4294967294" count="1" selected="0">
            <x v="0"/>
          </reference>
          <reference field="0" count="1" selected="0">
            <x v="16"/>
          </reference>
        </references>
      </pivotArea>
    </chartFormat>
    <chartFormat chart="0" format="9" series="1">
      <pivotArea outline="0" collapsedLevelsAreSubtotals="1" fieldPosition="0">
        <references count="1">
          <reference field="4294967294" count="1" selected="0">
            <x v="1"/>
          </reference>
        </references>
      </pivotArea>
    </chartFormat>
    <chartFormat chart="0" format="10">
      <pivotArea outline="0" collapsedLevelsAreSubtotals="1" fieldPosition="0">
        <references count="2">
          <reference field="4294967294" count="1" selected="0">
            <x v="1"/>
          </reference>
          <reference field="0" count="1" selected="0">
            <x v="9"/>
          </reference>
        </references>
      </pivotArea>
    </chartFormat>
    <chartFormat chart="0" format="11">
      <pivotArea outline="0" collapsedLevelsAreSubtotals="1" fieldPosition="0">
        <references count="2">
          <reference field="4294967294" count="1" selected="0">
            <x v="1"/>
          </reference>
          <reference field="0" count="1" selected="0">
            <x v="10"/>
          </reference>
        </references>
      </pivotArea>
    </chartFormat>
    <chartFormat chart="0" format="12">
      <pivotArea outline="0" collapsedLevelsAreSubtotals="1" fieldPosition="0">
        <references count="2">
          <reference field="4294967294" count="1" selected="0">
            <x v="1"/>
          </reference>
          <reference field="0" count="1" selected="0">
            <x v="11"/>
          </reference>
        </references>
      </pivotArea>
    </chartFormat>
    <chartFormat chart="0" format="13">
      <pivotArea outline="0" collapsedLevelsAreSubtotals="1" fieldPosition="0">
        <references count="2">
          <reference field="4294967294" count="1" selected="0">
            <x v="1"/>
          </reference>
          <reference field="0" count="1" selected="0">
            <x v="12"/>
          </reference>
        </references>
      </pivotArea>
    </chartFormat>
    <chartFormat chart="0" format="14">
      <pivotArea outline="0" collapsedLevelsAreSubtotals="1" fieldPosition="0">
        <references count="2">
          <reference field="4294967294" count="1" selected="0">
            <x v="1"/>
          </reference>
          <reference field="0" count="1" selected="0">
            <x v="13"/>
          </reference>
        </references>
      </pivotArea>
    </chartFormat>
    <chartFormat chart="0" format="15">
      <pivotArea outline="0" collapsedLevelsAreSubtotals="1" fieldPosition="0">
        <references count="2">
          <reference field="4294967294" count="1" selected="0">
            <x v="1"/>
          </reference>
          <reference field="0" count="1" selected="0">
            <x v="14"/>
          </reference>
        </references>
      </pivotArea>
    </chartFormat>
    <chartFormat chart="0" format="16">
      <pivotArea outline="0" collapsedLevelsAreSubtotals="1" fieldPosition="0">
        <references count="2">
          <reference field="4294967294" count="1" selected="0">
            <x v="1"/>
          </reference>
          <reference field="0" count="1" selected="0">
            <x v="15"/>
          </reference>
        </references>
      </pivotArea>
    </chartFormat>
    <chartFormat chart="0" format="17">
      <pivotArea outline="0" collapsedLevelsAreSubtotals="1" fieldPosition="0">
        <references count="2">
          <reference field="4294967294" count="1" selected="0">
            <x v="1"/>
          </reference>
          <reference field="0" count="1" selected="0">
            <x v="1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7.xml><?xml version="1.0" encoding="utf-8"?>
<pivotTableDefinition xmlns="http://schemas.openxmlformats.org/spreadsheetml/2006/main" xmlns:mc="http://schemas.openxmlformats.org/markup-compatibility/2006" xmlns:xr="http://schemas.microsoft.com/office/spreadsheetml/2014/revision" mc:Ignorable="xr" xr:uid="{00000000-0007-0000-3901-00006A000000}" name="ﾋﾟﾎﾞｯﾄﾃｰﾌﾞﾙ10" cacheId="93" dataOnRows="1"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3:B7" firstHeaderRow="1" firstDataRow="1" firstDataCol="1" rowPageCount="1" colPageCount="1"/>
  <pivotFields count="7">
    <pivotField axis="axisPage" numFmtId="176" multipleItemSelectionAllowed="1" showAll="0">
      <items count="18">
        <item h="1" x="0"/>
        <item h="1" x="1"/>
        <item h="1" x="2"/>
        <item h="1" x="3"/>
        <item h="1" x="4"/>
        <item h="1" x="5"/>
        <item h="1" x="6"/>
        <item h="1" x="7"/>
        <item h="1" x="8"/>
        <item h="1" x="9"/>
        <item h="1" x="10"/>
        <item h="1" x="11"/>
        <item h="1" x="12"/>
        <item h="1" x="13"/>
        <item h="1" x="14"/>
        <item h="1" x="15"/>
        <item x="16"/>
        <item t="default"/>
      </items>
    </pivotField>
    <pivotField dataField="1" showAll="0"/>
    <pivotField showAll="0"/>
    <pivotField dataField="1" showAll="0"/>
    <pivotField showAll="0"/>
    <pivotField dataField="1" showAll="0"/>
    <pivotField dataField="1" showAll="0"/>
  </pivotFields>
  <rowFields count="1">
    <field x="-2"/>
  </rowFields>
  <rowItems count="4">
    <i>
      <x/>
    </i>
    <i i="1">
      <x v="1"/>
    </i>
    <i i="2">
      <x v="2"/>
    </i>
    <i i="3">
      <x v="3"/>
    </i>
  </rowItems>
  <colItems count="1">
    <i/>
  </colItems>
  <pageFields count="1">
    <pageField fld="0" hier="0"/>
  </pageFields>
  <dataFields count="4">
    <dataField name=" 薬局" fld="6" baseField="0" baseItem="0"/>
    <dataField name=" 歯科診療所" fld="5" baseField="0" baseItem="0"/>
    <dataField name=" 医院・診療所" fld="3" baseField="0" baseItem="0"/>
    <dataField name=" 病院" fld="1" baseField="0" baseItem="0"/>
  </dataFields>
  <chartFormats count="6">
    <chartFormat chart="0" format="0" series="1">
      <pivotArea outline="0" collapsedLevelsAreSubtotals="1" fieldPosition="0"/>
    </chartFormat>
    <chartFormat chart="0" format="1">
      <pivotArea outline="0" collapsedLevelsAreSubtotals="1" fieldPosition="0">
        <references count="1">
          <reference field="4294967294" count="1" selected="0">
            <x v="0"/>
          </reference>
        </references>
      </pivotArea>
    </chartFormat>
    <chartFormat chart="0" format="2">
      <pivotArea outline="0" collapsedLevelsAreSubtotals="1" fieldPosition="0">
        <references count="1">
          <reference field="4294967294" count="1" selected="0">
            <x v="1"/>
          </reference>
        </references>
      </pivotArea>
    </chartFormat>
    <chartFormat chart="0" format="3">
      <pivotArea outline="0" collapsedLevelsAreSubtotals="1" fieldPosition="0">
        <references count="1">
          <reference field="4294967294" count="1" selected="0">
            <x v="2"/>
          </reference>
        </references>
      </pivotArea>
    </chartFormat>
    <chartFormat chart="0" format="4">
      <pivotArea outline="0" collapsedLevelsAreSubtotals="1" fieldPosition="0">
        <references count="1">
          <reference field="4294967294" count="1" selected="0">
            <x v="3"/>
          </reference>
        </references>
      </pivotArea>
    </chartFormat>
    <chartFormat chart="0"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8.xml><?xml version="1.0" encoding="utf-8"?>
<pivotTableDefinition xmlns="http://schemas.openxmlformats.org/spreadsheetml/2006/main" xmlns:mc="http://schemas.openxmlformats.org/markup-compatibility/2006" xmlns:xr="http://schemas.microsoft.com/office/spreadsheetml/2014/revision" mc:Ignorable="xr" xr:uid="{00000000-0007-0000-3901-00006B000000}" name="ﾋﾟﾎﾞｯﾄﾃｰﾌﾞﾙ11" cacheId="94" dataOnRows="1" applyNumberFormats="0" applyBorderFormats="0" applyFontFormats="0" applyPatternFormats="0" applyAlignmentFormats="0" applyWidthHeightFormats="1" dataCaption="値" updatedVersion="4" showMemberPropertyTips="0" useAutoFormatting="1" rowGrandTotals="0" colGrandTotals="0" itemPrintTitles="1" createdVersion="4" indent="0" outline="1" outlineData="1" multipleFieldFilters="0" chartFormat="1">
  <location ref="A4:D13" firstHeaderRow="1" firstDataRow="2" firstDataCol="1" rowPageCount="1" colPageCount="1"/>
  <pivotFields count="21">
    <pivotField axis="axisPage" multipleItemSelectionAllowed="1" showAll="0">
      <items count="140">
        <item h="1" x="0"/>
        <item h="1" x="1"/>
        <item h="1" x="2"/>
        <item h="1" x="3"/>
        <item h="1" x="4"/>
        <item h="1" x="5"/>
        <item h="1" x="6"/>
        <item h="1" x="7"/>
        <item h="1" x="8"/>
        <item h="1" x="9"/>
        <item h="1" x="10"/>
        <item h="1" x="11"/>
        <item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x="55"/>
        <item h="1" x="56"/>
        <item h="1" x="57"/>
        <item h="1" x="58"/>
        <item h="1" x="59"/>
        <item h="1" x="60"/>
        <item h="1" x="61"/>
        <item h="1" x="62"/>
        <item h="1" x="63"/>
        <item h="1" x="64"/>
        <item h="1" x="65"/>
        <item h="1" x="66"/>
        <item h="1" x="67"/>
        <item h="1" x="68"/>
        <item h="1" x="69"/>
        <item h="1" x="70"/>
        <item h="1" x="71"/>
        <item h="1" x="72"/>
        <item h="1" x="73"/>
        <item h="1" x="74"/>
        <item x="75"/>
        <item h="1" x="76"/>
        <item h="1" x="77"/>
        <item h="1" x="78"/>
        <item h="1" x="79"/>
        <item h="1" x="80"/>
        <item h="1" x="81"/>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6"/>
        <item h="1" x="82"/>
        <item h="1" x="83"/>
        <item h="1" x="84"/>
        <item h="1" x="137"/>
        <item h="1" x="138"/>
        <item h="1" x="135"/>
        <item t="default"/>
      </items>
    </pivotField>
    <pivotField axis="axisCol" showAll="0">
      <items count="140">
        <item x="21"/>
        <item x="29"/>
        <item x="80"/>
        <item x="118"/>
        <item x="27"/>
        <item x="79"/>
        <item x="63"/>
        <item x="98"/>
        <item x="60"/>
        <item x="125"/>
        <item x="126"/>
        <item x="122"/>
        <item x="65"/>
        <item x="39"/>
        <item x="92"/>
        <item x="24"/>
        <item x="32"/>
        <item x="77"/>
        <item x="5"/>
        <item x="70"/>
        <item x="71"/>
        <item x="68"/>
        <item x="103"/>
        <item x="101"/>
        <item x="119"/>
        <item x="25"/>
        <item x="41"/>
        <item x="133"/>
        <item x="42"/>
        <item x="124"/>
        <item x="18"/>
        <item x="1"/>
        <item x="37"/>
        <item x="30"/>
        <item x="36"/>
        <item x="20"/>
        <item x="73"/>
        <item x="107"/>
        <item x="131"/>
        <item x="136"/>
        <item x="28"/>
        <item x="116"/>
        <item x="109"/>
        <item x="49"/>
        <item x="44"/>
        <item x="48"/>
        <item x="96"/>
        <item x="94"/>
        <item x="110"/>
        <item x="47"/>
        <item x="12"/>
        <item x="66"/>
        <item x="112"/>
        <item x="59"/>
        <item x="64"/>
        <item x="15"/>
        <item x="99"/>
        <item x="117"/>
        <item x="114"/>
        <item x="85"/>
        <item x="121"/>
        <item x="111"/>
        <item x="13"/>
        <item x="55"/>
        <item x="104"/>
        <item x="134"/>
        <item x="102"/>
        <item x="105"/>
        <item x="106"/>
        <item x="130"/>
        <item x="54"/>
        <item x="95"/>
        <item x="26"/>
        <item x="57"/>
        <item x="56"/>
        <item x="22"/>
        <item x="14"/>
        <item x="123"/>
        <item x="3"/>
        <item x="75"/>
        <item x="45"/>
        <item x="38"/>
        <item x="17"/>
        <item x="2"/>
        <item x="93"/>
        <item x="97"/>
        <item x="61"/>
        <item x="78"/>
        <item x="23"/>
        <item x="53"/>
        <item x="88"/>
        <item x="89"/>
        <item x="19"/>
        <item x="0"/>
        <item x="127"/>
        <item x="86"/>
        <item x="16"/>
        <item x="31"/>
        <item x="87"/>
        <item x="10"/>
        <item x="50"/>
        <item x="129"/>
        <item x="72"/>
        <item x="43"/>
        <item x="115"/>
        <item x="46"/>
        <item x="100"/>
        <item x="52"/>
        <item x="35"/>
        <item x="67"/>
        <item x="120"/>
        <item x="91"/>
        <item x="113"/>
        <item x="74"/>
        <item x="108"/>
        <item x="58"/>
        <item x="81"/>
        <item x="40"/>
        <item x="4"/>
        <item x="62"/>
        <item x="90"/>
        <item x="11"/>
        <item x="132"/>
        <item x="34"/>
        <item x="33"/>
        <item x="9"/>
        <item x="69"/>
        <item x="6"/>
        <item x="76"/>
        <item x="51"/>
        <item x="8"/>
        <item x="7"/>
        <item x="128"/>
        <item x="82"/>
        <item x="83"/>
        <item x="84"/>
        <item x="137"/>
        <item x="138"/>
        <item x="135"/>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items count="47">
        <item x="3"/>
        <item x="4"/>
        <item x="6"/>
        <item x="2"/>
        <item x="5"/>
        <item x="1"/>
        <item x="15"/>
        <item x="19"/>
        <item x="0"/>
        <item x="20"/>
        <item x="13"/>
        <item x="21"/>
        <item x="14"/>
        <item x="34"/>
        <item x="22"/>
        <item x="16"/>
        <item x="28"/>
        <item x="39"/>
        <item x="36"/>
        <item x="33"/>
        <item x="18"/>
        <item x="38"/>
        <item x="32"/>
        <item x="30"/>
        <item x="37"/>
        <item x="17"/>
        <item x="31"/>
        <item x="42"/>
        <item x="40"/>
        <item x="27"/>
        <item x="35"/>
        <item x="41"/>
        <item x="29"/>
        <item x="24"/>
        <item x="12"/>
        <item x="25"/>
        <item x="9"/>
        <item x="11"/>
        <item x="26"/>
        <item x="8"/>
        <item x="23"/>
        <item x="10"/>
        <item x="7"/>
        <item x="45"/>
        <item x="44"/>
        <item x="43"/>
        <item t="default"/>
      </items>
    </pivotField>
  </pivotFields>
  <rowFields count="1">
    <field x="-2"/>
  </rowFields>
  <rowItems count="8">
    <i>
      <x/>
    </i>
    <i i="1">
      <x v="1"/>
    </i>
    <i i="2">
      <x v="2"/>
    </i>
    <i i="3">
      <x v="3"/>
    </i>
    <i i="4">
      <x v="4"/>
    </i>
    <i i="5">
      <x v="5"/>
    </i>
    <i i="6">
      <x v="6"/>
    </i>
    <i i="7">
      <x v="7"/>
    </i>
  </rowItems>
  <colFields count="1">
    <field x="1"/>
  </colFields>
  <colItems count="3">
    <i>
      <x v="50"/>
    </i>
    <i>
      <x v="63"/>
    </i>
    <i>
      <x v="79"/>
    </i>
  </colItems>
  <pageFields count="1">
    <pageField fld="0" hier="0"/>
  </pageFields>
  <dataFields count="8">
    <dataField name=" 平成27年" fld="13" subtotal="max" baseField="1" baseItem="50"/>
    <dataField name=" 平成28年" fld="14" subtotal="max" baseField="1" baseItem="50"/>
    <dataField name=" 平成29年" fld="15" subtotal="max" baseField="1" baseItem="50"/>
    <dataField name=" 平成30年" fld="16" subtotal="max" baseField="1" baseItem="50"/>
    <dataField name=" 令和元年" fld="17" subtotal="max" baseField="1" baseItem="50"/>
    <dataField name=" 令和2年" fld="18" subtotal="max" baseField="1" baseItem="50"/>
    <dataField name=" 令和3年" fld="19" subtotal="max" baseField="1" baseItem="50"/>
    <dataField name=" 令和4年" fld="20" subtotal="max" baseField="0" baseItem="0"/>
  </dataFields>
  <chartFormats count="22">
    <chartFormat chart="0" format="0" series="1">
      <pivotArea outline="0" collapsedLevelsAreSubtotals="1" fieldPosition="0">
        <references count="1">
          <reference field="1" count="1" selected="0">
            <x v="50"/>
          </reference>
        </references>
      </pivotArea>
    </chartFormat>
    <chartFormat chart="0" format="1">
      <pivotArea outline="0" collapsedLevelsAreSubtotals="1" fieldPosition="0">
        <references count="2">
          <reference field="4294967294" count="1" selected="0">
            <x v="0"/>
          </reference>
          <reference field="1" count="1" selected="0">
            <x v="50"/>
          </reference>
        </references>
      </pivotArea>
    </chartFormat>
    <chartFormat chart="0" format="2">
      <pivotArea outline="0" collapsedLevelsAreSubtotals="1" fieldPosition="0">
        <references count="2">
          <reference field="4294967294" count="1" selected="0">
            <x v="1"/>
          </reference>
          <reference field="1" count="1" selected="0">
            <x v="50"/>
          </reference>
        </references>
      </pivotArea>
    </chartFormat>
    <chartFormat chart="0" format="3">
      <pivotArea outline="0" collapsedLevelsAreSubtotals="1" fieldPosition="0">
        <references count="2">
          <reference field="4294967294" count="1" selected="0">
            <x v="2"/>
          </reference>
          <reference field="1" count="1" selected="0">
            <x v="50"/>
          </reference>
        </references>
      </pivotArea>
    </chartFormat>
    <chartFormat chart="0" format="4">
      <pivotArea outline="0" collapsedLevelsAreSubtotals="1" fieldPosition="0">
        <references count="2">
          <reference field="4294967294" count="1" selected="0">
            <x v="3"/>
          </reference>
          <reference field="1" count="1" selected="0">
            <x v="50"/>
          </reference>
        </references>
      </pivotArea>
    </chartFormat>
    <chartFormat chart="0" format="5">
      <pivotArea outline="0" collapsedLevelsAreSubtotals="1" fieldPosition="0">
        <references count="2">
          <reference field="4294967294" count="1" selected="0">
            <x v="4"/>
          </reference>
          <reference field="1" count="1" selected="0">
            <x v="50"/>
          </reference>
        </references>
      </pivotArea>
    </chartFormat>
    <chartFormat chart="0" format="6">
      <pivotArea outline="0" collapsedLevelsAreSubtotals="1" fieldPosition="0">
        <references count="2">
          <reference field="4294967294" count="1" selected="0">
            <x v="5"/>
          </reference>
          <reference field="1" count="1" selected="0">
            <x v="50"/>
          </reference>
        </references>
      </pivotArea>
    </chartFormat>
    <chartFormat chart="0" format="7">
      <pivotArea outline="0" collapsedLevelsAreSubtotals="1" fieldPosition="0">
        <references count="2">
          <reference field="4294967294" count="1" selected="0">
            <x v="6"/>
          </reference>
          <reference field="1" count="1" selected="0">
            <x v="50"/>
          </reference>
        </references>
      </pivotArea>
    </chartFormat>
    <chartFormat chart="0" format="8">
      <pivotArea outline="0" collapsedLevelsAreSubtotals="1" fieldPosition="0">
        <references count="2">
          <reference field="4294967294" count="1" selected="0">
            <x v="7"/>
          </reference>
          <reference field="1" count="1" selected="0">
            <x v="50"/>
          </reference>
        </references>
      </pivotArea>
    </chartFormat>
    <chartFormat chart="0" format="9" series="1">
      <pivotArea outline="0" collapsedLevelsAreSubtotals="1" fieldPosition="0">
        <references count="1">
          <reference field="1" count="1" selected="0">
            <x v="63"/>
          </reference>
        </references>
      </pivotArea>
    </chartFormat>
    <chartFormat chart="0" format="10">
      <pivotArea outline="0" collapsedLevelsAreSubtotals="1" fieldPosition="0">
        <references count="2">
          <reference field="4294967294" count="1" selected="0">
            <x v="0"/>
          </reference>
          <reference field="1" count="1" selected="0">
            <x v="63"/>
          </reference>
        </references>
      </pivotArea>
    </chartFormat>
    <chartFormat chart="0" format="11">
      <pivotArea outline="0" collapsedLevelsAreSubtotals="1" fieldPosition="0">
        <references count="2">
          <reference field="4294967294" count="1" selected="0">
            <x v="1"/>
          </reference>
          <reference field="1" count="1" selected="0">
            <x v="63"/>
          </reference>
        </references>
      </pivotArea>
    </chartFormat>
    <chartFormat chart="0" format="12" series="1">
      <pivotArea outline="0" collapsedLevelsAreSubtotals="1" fieldPosition="0">
        <references count="1">
          <reference field="1" count="1" selected="0">
            <x v="79"/>
          </reference>
        </references>
      </pivotArea>
    </chartFormat>
    <chartFormat chart="0" format="13">
      <pivotArea outline="0" collapsedLevelsAreSubtotals="1" fieldPosition="0">
        <references count="2">
          <reference field="4294967294" count="1" selected="0">
            <x v="0"/>
          </reference>
          <reference field="1" count="1" selected="0">
            <x v="79"/>
          </reference>
        </references>
      </pivotArea>
    </chartFormat>
    <chartFormat chart="0" format="14">
      <pivotArea outline="0" collapsedLevelsAreSubtotals="1" fieldPosition="0">
        <references count="2">
          <reference field="4294967294" count="1" selected="0">
            <x v="1"/>
          </reference>
          <reference field="1" count="1" selected="0">
            <x v="79"/>
          </reference>
        </references>
      </pivotArea>
    </chartFormat>
    <chartFormat chart="0" format="15">
      <pivotArea outline="0" collapsedLevelsAreSubtotals="1" fieldPosition="0">
        <references count="2">
          <reference field="4294967294" count="1" selected="0">
            <x v="2"/>
          </reference>
          <reference field="1" count="1" selected="0">
            <x v="79"/>
          </reference>
        </references>
      </pivotArea>
    </chartFormat>
    <chartFormat chart="0" format="16">
      <pivotArea outline="0" collapsedLevelsAreSubtotals="1" fieldPosition="0">
        <references count="2">
          <reference field="4294967294" count="1" selected="0">
            <x v="3"/>
          </reference>
          <reference field="1" count="1" selected="0">
            <x v="79"/>
          </reference>
        </references>
      </pivotArea>
    </chartFormat>
    <chartFormat chart="0" format="17">
      <pivotArea outline="0" collapsedLevelsAreSubtotals="1" fieldPosition="0">
        <references count="2">
          <reference field="4294967294" count="1" selected="0">
            <x v="4"/>
          </reference>
          <reference field="1" count="1" selected="0">
            <x v="79"/>
          </reference>
        </references>
      </pivotArea>
    </chartFormat>
    <chartFormat chart="0" format="18">
      <pivotArea outline="0" collapsedLevelsAreSubtotals="1" fieldPosition="0">
        <references count="2">
          <reference field="4294967294" count="1" selected="0">
            <x v="5"/>
          </reference>
          <reference field="1" count="1" selected="0">
            <x v="79"/>
          </reference>
        </references>
      </pivotArea>
    </chartFormat>
    <chartFormat chart="0" format="22" series="1">
      <pivotArea type="data" outline="0" fieldPosition="0">
        <references count="2">
          <reference field="4294967294" count="1" selected="0">
            <x v="0"/>
          </reference>
          <reference field="1" count="1" selected="0">
            <x v="50"/>
          </reference>
        </references>
      </pivotArea>
    </chartFormat>
    <chartFormat chart="0" format="23" series="1">
      <pivotArea type="data" outline="0" fieldPosition="0">
        <references count="2">
          <reference field="4294967294" count="1" selected="0">
            <x v="0"/>
          </reference>
          <reference field="1" count="1" selected="0">
            <x v="63"/>
          </reference>
        </references>
      </pivotArea>
    </chartFormat>
    <chartFormat chart="0" format="24" series="1">
      <pivotArea type="data" outline="0" fieldPosition="0">
        <references count="2">
          <reference field="4294967294" count="1" selected="0">
            <x v="0"/>
          </reference>
          <reference field="1" count="1" selected="0">
            <x v="7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9.xml><?xml version="1.0" encoding="utf-8"?>
<pivotTableDefinition xmlns="http://schemas.openxmlformats.org/spreadsheetml/2006/main" xmlns:mc="http://schemas.openxmlformats.org/markup-compatibility/2006" xmlns:xr="http://schemas.microsoft.com/office/spreadsheetml/2014/revision" mc:Ignorable="xr" xr:uid="{00000000-0007-0000-3901-00006C000000}" name="ﾋﾟﾎﾞｯﾄﾃｰﾌﾞﾙ1" cacheId="155" applyNumberFormats="0" applyBorderFormats="0" applyFontFormats="0" applyPatternFormats="0" applyAlignmentFormats="0" applyWidthHeightFormats="1" dataCaption="値" updatedVersion="4" minRefreshableVersion="3" showMemberPropertyTips="0" useAutoFormatting="1" itemPrintTitles="1" createdVersion="8" indent="0" outline="1" outlineData="1" multipleFieldFilters="0" chartFormat="1">
  <location ref="A1:C10" firstHeaderRow="0" firstDataRow="1" firstDataCol="1"/>
  <pivotFields count="9">
    <pivotField axis="axisRow" showAll="0">
      <items count="18">
        <item h="1" x="0"/>
        <item h="1" x="1"/>
        <item h="1" x="2"/>
        <item h="1" x="3"/>
        <item h="1" x="4"/>
        <item h="1" x="5"/>
        <item h="1" x="6"/>
        <item h="1" x="7"/>
        <item h="1" x="8"/>
        <item x="9"/>
        <item x="10"/>
        <item x="11"/>
        <item x="12"/>
        <item x="13"/>
        <item x="14"/>
        <item x="15"/>
        <item x="16"/>
        <item t="default"/>
      </items>
    </pivotField>
    <pivotField dataField="1" showAll="0"/>
    <pivotField showAll="0"/>
    <pivotField dataField="1" numFmtId="2" showAll="0"/>
    <pivotField showAll="0"/>
    <pivotField showAll="0"/>
    <pivotField showAll="0"/>
    <pivotField showAll="0"/>
    <pivotField showAll="0"/>
  </pivotFields>
  <rowFields count="1">
    <field x="0"/>
  </rowFields>
  <rowItems count="9">
    <i>
      <x v="9"/>
    </i>
    <i>
      <x v="10"/>
    </i>
    <i>
      <x v="11"/>
    </i>
    <i>
      <x v="12"/>
    </i>
    <i>
      <x v="13"/>
    </i>
    <i>
      <x v="14"/>
    </i>
    <i>
      <x v="15"/>
    </i>
    <i>
      <x v="16"/>
    </i>
    <i t="grand">
      <x/>
    </i>
  </rowItems>
  <colFields count="1">
    <field x="-2"/>
  </colFields>
  <colItems count="2">
    <i>
      <x/>
    </i>
    <i i="1">
      <x v="1"/>
    </i>
  </colItems>
  <dataFields count="2">
    <dataField name="受診率（右軸）" fld="3" baseField="0" baseItem="0"/>
    <dataField name="対象者数（左軸）" fld="1" baseField="0" baseItem="0"/>
  </dataFields>
  <formats count="18">
    <format dxfId="97">
      <pivotArea outline="0" collapsedLevelsAreSubtotals="1" fieldPosition="0">
        <references count="2">
          <reference field="4294967294" count="1" selected="0">
            <x v="0"/>
          </reference>
          <reference field="0" count="1" selected="0">
            <x v="16"/>
          </reference>
        </references>
      </pivotArea>
    </format>
    <format dxfId="96">
      <pivotArea outline="0" collapsedLevelsAreSubtotals="1" fieldPosition="0">
        <references count="2">
          <reference field="4294967294" count="1" selected="0">
            <x v="0"/>
          </reference>
          <reference field="0" count="1" selected="0">
            <x v="16"/>
          </reference>
        </references>
      </pivotArea>
    </format>
    <format dxfId="95">
      <pivotArea outline="0" collapsedLevelsAreSubtotals="1" fieldPosition="0">
        <references count="2">
          <reference field="4294967294" count="1" selected="0">
            <x v="0"/>
          </reference>
          <reference field="0" count="1" selected="0">
            <x v="16"/>
          </reference>
        </references>
      </pivotArea>
    </format>
    <format dxfId="94">
      <pivotArea outline="0" collapsedLevelsAreSubtotals="1" fieldPosition="0">
        <references count="2">
          <reference field="4294967294" count="1" selected="0">
            <x v="0"/>
          </reference>
          <reference field="0" count="1" selected="0">
            <x v="16"/>
          </reference>
        </references>
      </pivotArea>
    </format>
    <format dxfId="93">
      <pivotArea outline="0" collapsedLevelsAreSubtotals="1" fieldPosition="0">
        <references count="2">
          <reference field="4294967294" count="1" selected="0">
            <x v="0"/>
          </reference>
          <reference field="0" count="1" selected="0">
            <x v="16"/>
          </reference>
        </references>
      </pivotArea>
    </format>
    <format dxfId="92">
      <pivotArea outline="0" collapsedLevelsAreSubtotals="1" fieldPosition="0">
        <references count="2">
          <reference field="4294967294" count="1" selected="0">
            <x v="0"/>
          </reference>
          <reference field="0" count="1" selected="0">
            <x v="16"/>
          </reference>
        </references>
      </pivotArea>
    </format>
    <format dxfId="91">
      <pivotArea outline="0" collapsedLevelsAreSubtotals="1" fieldPosition="0">
        <references count="2">
          <reference field="4294967294" count="1" selected="0">
            <x v="0"/>
          </reference>
          <reference field="0" count="1" selected="0">
            <x v="16"/>
          </reference>
        </references>
      </pivotArea>
    </format>
    <format dxfId="90">
      <pivotArea outline="0" collapsedLevelsAreSubtotals="1" fieldPosition="0">
        <references count="2">
          <reference field="4294967294" count="1" selected="0">
            <x v="0"/>
          </reference>
          <reference field="0" count="1" selected="0">
            <x v="16"/>
          </reference>
        </references>
      </pivotArea>
    </format>
    <format dxfId="89">
      <pivotArea outline="0" collapsedLevelsAreSubtotals="1" fieldPosition="0">
        <references count="2">
          <reference field="4294967294" count="1" selected="0">
            <x v="0"/>
          </reference>
          <reference field="0" count="1" selected="0">
            <x v="16"/>
          </reference>
        </references>
      </pivotArea>
    </format>
    <format dxfId="88">
      <pivotArea outline="0" collapsedLevelsAreSubtotals="1" fieldPosition="0">
        <references count="2">
          <reference field="4294967294" count="1" selected="0">
            <x v="0"/>
          </reference>
          <reference field="0" count="1" selected="0">
            <x v="16"/>
          </reference>
        </references>
      </pivotArea>
    </format>
    <format dxfId="87">
      <pivotArea outline="0" collapsedLevelsAreSubtotals="1" fieldPosition="0">
        <references count="2">
          <reference field="4294967294" count="1" selected="0">
            <x v="0"/>
          </reference>
          <reference field="0" count="1" selected="0">
            <x v="16"/>
          </reference>
        </references>
      </pivotArea>
    </format>
    <format dxfId="86">
      <pivotArea outline="0" collapsedLevelsAreSubtotals="1" fieldPosition="0">
        <references count="2">
          <reference field="4294967294" count="1" selected="0">
            <x v="0"/>
          </reference>
          <reference field="0" count="1" selected="0">
            <x v="16"/>
          </reference>
        </references>
      </pivotArea>
    </format>
    <format dxfId="85">
      <pivotArea outline="0" collapsedLevelsAreSubtotals="1" fieldPosition="0">
        <references count="2">
          <reference field="4294967294" count="1" selected="0">
            <x v="0"/>
          </reference>
          <reference field="0" count="1" selected="0">
            <x v="16"/>
          </reference>
        </references>
      </pivotArea>
    </format>
    <format dxfId="84">
      <pivotArea outline="0" collapsedLevelsAreSubtotals="1" fieldPosition="0">
        <references count="2">
          <reference field="4294967294" count="1" selected="0">
            <x v="0"/>
          </reference>
          <reference field="0" count="1" selected="0">
            <x v="16"/>
          </reference>
        </references>
      </pivotArea>
    </format>
    <format dxfId="83">
      <pivotArea outline="0" collapsedLevelsAreSubtotals="1" fieldPosition="0">
        <references count="2">
          <reference field="4294967294" count="1" selected="0">
            <x v="0"/>
          </reference>
          <reference field="0" count="1" selected="0">
            <x v="16"/>
          </reference>
        </references>
      </pivotArea>
    </format>
    <format dxfId="82">
      <pivotArea outline="0" collapsedLevelsAreSubtotals="1" fieldPosition="0">
        <references count="2">
          <reference field="4294967294" count="1" selected="0">
            <x v="0"/>
          </reference>
          <reference field="0" count="1" selected="0">
            <x v="16"/>
          </reference>
        </references>
      </pivotArea>
    </format>
    <format dxfId="81">
      <pivotArea outline="0" collapsedLevelsAreSubtotals="1" fieldPosition="0">
        <references count="2">
          <reference field="4294967294" count="1" selected="0">
            <x v="0"/>
          </reference>
          <reference field="0" count="1" selected="0">
            <x v="16"/>
          </reference>
        </references>
      </pivotArea>
    </format>
    <format dxfId="80">
      <pivotArea outline="0" collapsedLevelsAreSubtotals="1" fieldPosition="0">
        <references count="2">
          <reference field="4294967294" count="1" selected="0">
            <x v="0"/>
          </reference>
          <reference field="0" count="1" selected="0">
            <x v="16"/>
          </reference>
        </references>
      </pivotArea>
    </format>
  </formats>
  <chartFormats count="8">
    <chartFormat chart="0" format="0" series="1">
      <pivotArea outline="0" collapsedLevelsAreSubtotals="1" fieldPosition="0">
        <references count="1">
          <reference field="4294967294" count="1" selected="0">
            <x v="1"/>
          </reference>
        </references>
      </pivotArea>
    </chartFormat>
    <chartFormat chart="0" format="1">
      <pivotArea outline="0" collapsedLevelsAreSubtotals="1" fieldPosition="0">
        <references count="2">
          <reference field="4294967294" count="1" selected="0">
            <x v="1"/>
          </reference>
          <reference field="0" count="1" selected="0">
            <x v="9"/>
          </reference>
        </references>
      </pivotArea>
    </chartFormat>
    <chartFormat chart="0" format="2">
      <pivotArea outline="0" collapsedLevelsAreSubtotals="1" fieldPosition="0">
        <references count="2">
          <reference field="4294967294" count="1" selected="0">
            <x v="1"/>
          </reference>
          <reference field="0" count="1" selected="0">
            <x v="11"/>
          </reference>
        </references>
      </pivotArea>
    </chartFormat>
    <chartFormat chart="0" format="3">
      <pivotArea outline="0" collapsedLevelsAreSubtotals="1" fieldPosition="0">
        <references count="2">
          <reference field="4294967294" count="1" selected="0">
            <x v="1"/>
          </reference>
          <reference field="0" count="1" selected="0">
            <x v="12"/>
          </reference>
        </references>
      </pivotArea>
    </chartFormat>
    <chartFormat chart="0" format="4">
      <pivotArea outline="0" collapsedLevelsAreSubtotals="1" fieldPosition="0">
        <references count="2">
          <reference field="4294967294" count="1" selected="0">
            <x v="1"/>
          </reference>
          <reference field="0" count="1" selected="0">
            <x v="13"/>
          </reference>
        </references>
      </pivotArea>
    </chartFormat>
    <chartFormat chart="0" format="5">
      <pivotArea outline="0" collapsedLevelsAreSubtotals="1" fieldPosition="0">
        <references count="2">
          <reference field="4294967294" count="1" selected="0">
            <x v="1"/>
          </reference>
          <reference field="0" count="1" selected="0">
            <x v="14"/>
          </reference>
        </references>
      </pivotArea>
    </chartFormat>
    <chartFormat chart="0" format="6">
      <pivotArea outline="0" collapsedLevelsAreSubtotals="1" fieldPosition="0">
        <references count="2">
          <reference field="4294967294" count="1" selected="0">
            <x v="1"/>
          </reference>
          <reference field="0" count="1" selected="0">
            <x v="16"/>
          </reference>
        </references>
      </pivotArea>
    </chartFormat>
    <chartFormat chart="0" format="7" series="1">
      <pivotArea outline="0" collapsedLevelsAreSubtotals="1"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3901-00000A000000}" name="ﾋﾟﾎﾞｯﾄﾃｰﾌﾞﾙ1" cacheId="37" applyNumberFormats="0" applyBorderFormats="0" applyFontFormats="0" applyPatternFormats="0" applyAlignmentFormats="0" applyWidthHeightFormats="1" dataCaption="値" updatedVersion="4" showDrill="0" showMemberPropertyTips="0" useAutoFormatting="1" itemPrintTitles="1" createdVersion="4" indent="0" outline="1" outlineData="1" multipleFieldFilters="0" chartFormat="1">
  <location ref="A3:B53" firstHeaderRow="1" firstDataRow="1" firstDataCol="1"/>
  <pivotFields count="46">
    <pivotField axis="axisRow" showAll="0" sortType="ascending">
      <items count="51">
        <item x="23"/>
        <item x="38"/>
        <item x="8"/>
        <item x="33"/>
        <item x="47"/>
        <item x="3"/>
        <item x="21"/>
        <item x="45"/>
        <item x="4"/>
        <item x="26"/>
        <item x="43"/>
        <item x="10"/>
        <item x="34"/>
        <item x="37"/>
        <item x="39"/>
        <item x="48"/>
        <item x="41"/>
        <item x="11"/>
        <item x="24"/>
        <item x="6"/>
        <item x="35"/>
        <item x="19"/>
        <item x="25"/>
        <item x="46"/>
        <item x="5"/>
        <item x="15"/>
        <item x="14"/>
        <item x="2"/>
        <item x="22"/>
        <item x="17"/>
        <item x="12"/>
        <item h="1" x="0"/>
        <item x="27"/>
        <item x="44"/>
        <item x="42"/>
        <item x="20"/>
        <item x="31"/>
        <item x="32"/>
        <item x="13"/>
        <item x="36"/>
        <item x="9"/>
        <item x="29"/>
        <item x="49"/>
        <item x="16"/>
        <item x="18"/>
        <item x="40"/>
        <item x="7"/>
        <item x="28"/>
        <item x="1"/>
        <item x="30"/>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29">
        <item x="24"/>
        <item x="17"/>
        <item x="23"/>
        <item x="26"/>
        <item x="5"/>
        <item x="16"/>
        <item x="6"/>
        <item x="3"/>
        <item x="7"/>
        <item x="2"/>
        <item x="18"/>
        <item x="22"/>
        <item x="15"/>
        <item x="25"/>
        <item x="21"/>
        <item x="27"/>
        <item x="4"/>
        <item x="9"/>
        <item x="1"/>
        <item x="10"/>
        <item x="8"/>
        <item x="20"/>
        <item x="19"/>
        <item x="11"/>
        <item x="12"/>
        <item x="28"/>
        <item x="13"/>
        <item x="14"/>
        <item x="0"/>
      </items>
    </pivotField>
    <pivotField showAll="0" defaultSubtotal="0"/>
    <pivotField showAll="0" defaultSubtotal="0"/>
    <pivotField showAll="0" defaultSubtotal="0">
      <items count="25">
        <item x="23"/>
        <item x="15"/>
        <item x="22"/>
        <item x="5"/>
        <item x="21"/>
        <item x="3"/>
        <item x="19"/>
        <item x="6"/>
        <item x="4"/>
        <item x="16"/>
        <item x="7"/>
        <item x="1"/>
        <item x="14"/>
        <item x="2"/>
        <item x="20"/>
        <item x="9"/>
        <item x="18"/>
        <item x="17"/>
        <item x="8"/>
        <item x="10"/>
        <item x="11"/>
        <item x="12"/>
        <item x="24"/>
        <item x="13"/>
        <item x="0"/>
      </items>
    </pivotField>
    <pivotField showAll="0" defaultSubtotal="0"/>
    <pivotField showAll="0" defaultSubtotal="0"/>
    <pivotField dataField="1" showAll="0"/>
    <pivotField showAll="0"/>
    <pivotField showAll="0"/>
  </pivotFields>
  <rowFields count="1">
    <field x="0"/>
  </rowFields>
  <rowItems count="50">
    <i>
      <x v="1"/>
    </i>
    <i>
      <x v="14"/>
    </i>
    <i>
      <x v="41"/>
    </i>
    <i>
      <x v="49"/>
    </i>
    <i>
      <x v="7"/>
    </i>
    <i>
      <x v="20"/>
    </i>
    <i>
      <x v="36"/>
    </i>
    <i>
      <x v="39"/>
    </i>
    <i>
      <x v="10"/>
    </i>
    <i>
      <x v="18"/>
    </i>
    <i>
      <x v="4"/>
    </i>
    <i>
      <x v="13"/>
    </i>
    <i>
      <x v="16"/>
    </i>
    <i>
      <x v="19"/>
    </i>
    <i>
      <x v="23"/>
    </i>
    <i>
      <x v="24"/>
    </i>
    <i>
      <x v="37"/>
    </i>
    <i>
      <x v="22"/>
    </i>
    <i>
      <x v="43"/>
    </i>
    <i>
      <x v="12"/>
    </i>
    <i>
      <x v="29"/>
    </i>
    <i>
      <x v="35"/>
    </i>
    <i>
      <x v="44"/>
    </i>
    <i>
      <x v="3"/>
    </i>
    <i>
      <x v="21"/>
    </i>
    <i>
      <x v="27"/>
    </i>
    <i>
      <x v="34"/>
    </i>
    <i>
      <x v="9"/>
    </i>
    <i>
      <x v="6"/>
    </i>
    <i>
      <x v="11"/>
    </i>
    <i>
      <x v="33"/>
    </i>
    <i>
      <x v="46"/>
    </i>
    <i>
      <x v="5"/>
    </i>
    <i>
      <x v="8"/>
    </i>
    <i>
      <x v="42"/>
    </i>
    <i>
      <x v="47"/>
    </i>
    <i>
      <x v="40"/>
    </i>
    <i>
      <x v="25"/>
    </i>
    <i>
      <x v="32"/>
    </i>
    <i>
      <x v="45"/>
    </i>
    <i>
      <x v="48"/>
    </i>
    <i>
      <x v="2"/>
    </i>
    <i>
      <x/>
    </i>
    <i>
      <x v="28"/>
    </i>
    <i>
      <x v="17"/>
    </i>
    <i>
      <x v="30"/>
    </i>
    <i>
      <x v="38"/>
    </i>
    <i>
      <x v="15"/>
    </i>
    <i>
      <x v="26"/>
    </i>
    <i t="grand">
      <x/>
    </i>
  </rowItems>
  <colItems count="1">
    <i/>
  </colItems>
  <dataFields count="1">
    <dataField name="合計 / 総数(令和6年)" fld="43" baseField="0" baseItem="0"/>
  </dataFields>
  <chartFormats count="3">
    <chartFormat chart="0" format="0" series="1">
      <pivotArea outline="0" collapsedLevelsAreSubtotals="1" fieldPosition="0"/>
    </chartFormat>
    <chartFormat chart="0" format="1">
      <pivotArea outline="0" collapsedLevelsAreSubtotals="1" fieldPosition="0">
        <references count="2">
          <reference field="4294967294" count="1" selected="0">
            <x v="0"/>
          </reference>
          <reference field="0" count="1" selected="0">
            <x v="26"/>
          </reference>
        </references>
      </pivotArea>
    </chartFormat>
    <chartFormat chart="0"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0.xml><?xml version="1.0" encoding="utf-8"?>
<pivotTableDefinition xmlns="http://schemas.openxmlformats.org/spreadsheetml/2006/main" xmlns:mc="http://schemas.openxmlformats.org/markup-compatibility/2006" xmlns:xr="http://schemas.microsoft.com/office/spreadsheetml/2014/revision" mc:Ignorable="xr" xr:uid="{00000000-0007-0000-3901-00006D000000}" name="ﾋﾟﾎﾞｯﾄﾃｰﾌﾞﾙ2" cacheId="95"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D10" firstHeaderRow="0" firstDataRow="1" firstDataCol="1"/>
  <pivotFields count="11">
    <pivotField axis="axisRow" showAll="0">
      <items count="18">
        <item h="1" x="0"/>
        <item h="1" x="1"/>
        <item h="1" x="2"/>
        <item h="1" x="3"/>
        <item h="1" x="4"/>
        <item h="1" x="5"/>
        <item h="1" x="6"/>
        <item h="1" x="7"/>
        <item h="1" x="8"/>
        <item x="9"/>
        <item x="10"/>
        <item x="11"/>
        <item x="12"/>
        <item x="13"/>
        <item x="14"/>
        <item x="15"/>
        <item x="16"/>
        <item t="default"/>
      </items>
    </pivotField>
    <pivotField dataField="1" showAll="0"/>
    <pivotField showAll="0"/>
    <pivotField dataField="1" numFmtId="2" showAll="0"/>
    <pivotField showAll="0"/>
    <pivotField showAll="0"/>
    <pivotField showAll="0" defaultSubtotal="0"/>
    <pivotField showAll="0" defaultSubtotal="0"/>
    <pivotField dataField="1" numFmtId="2" showAll="0" defaultSubtotal="0"/>
    <pivotField showAll="0" defaultSubtotal="0"/>
    <pivotField showAll="0" defaultSubtotal="0"/>
  </pivotFields>
  <rowFields count="1">
    <field x="0"/>
  </rowFields>
  <rowItems count="9">
    <i>
      <x v="9"/>
    </i>
    <i>
      <x v="10"/>
    </i>
    <i>
      <x v="11"/>
    </i>
    <i>
      <x v="12"/>
    </i>
    <i>
      <x v="13"/>
    </i>
    <i>
      <x v="14"/>
    </i>
    <i>
      <x v="15"/>
    </i>
    <i>
      <x v="16"/>
    </i>
    <i t="grand">
      <x/>
    </i>
  </rowItems>
  <colFields count="1">
    <field x="-2"/>
  </colFields>
  <colItems count="3">
    <i>
      <x/>
    </i>
    <i i="1">
      <x v="1"/>
    </i>
    <i i="2">
      <x v="2"/>
    </i>
  </colItems>
  <dataFields count="3">
    <dataField name=" 対象者数（左軸）" fld="1" baseField="0" baseItem="607149176"/>
    <dataField name="胃がん受診率（右軸）" fld="3" baseField="0" baseItem="0"/>
    <dataField name="大腸がん受診率（右軸）" fld="8" baseField="0" baseItem="7"/>
  </dataFields>
  <formats count="7">
    <format dxfId="79">
      <pivotArea collapsedLevelsAreSubtotals="1" fieldPosition="0">
        <references count="2">
          <reference field="4294967294" count="2" selected="0">
            <x v="1"/>
            <x v="2"/>
          </reference>
          <reference field="0" count="0"/>
        </references>
      </pivotArea>
    </format>
    <format dxfId="78">
      <pivotArea collapsedLevelsAreSubtotals="1" fieldPosition="0">
        <references count="2">
          <reference field="4294967294" count="2" selected="0">
            <x v="1"/>
            <x v="2"/>
          </reference>
          <reference field="0" count="0"/>
        </references>
      </pivotArea>
    </format>
    <format dxfId="77">
      <pivotArea collapsedLevelsAreSubtotals="1" fieldPosition="0">
        <references count="2">
          <reference field="4294967294" count="2" selected="0">
            <x v="1"/>
            <x v="2"/>
          </reference>
          <reference field="0" count="0"/>
        </references>
      </pivotArea>
    </format>
    <format dxfId="76">
      <pivotArea collapsedLevelsAreSubtotals="1" fieldPosition="0">
        <references count="2">
          <reference field="4294967294" count="2" selected="0">
            <x v="1"/>
            <x v="2"/>
          </reference>
          <reference field="0" count="0"/>
        </references>
      </pivotArea>
    </format>
    <format dxfId="75">
      <pivotArea collapsedLevelsAreSubtotals="1" fieldPosition="0">
        <references count="2">
          <reference field="4294967294" count="2" selected="0">
            <x v="1"/>
            <x v="2"/>
          </reference>
          <reference field="0" count="0"/>
        </references>
      </pivotArea>
    </format>
    <format dxfId="74">
      <pivotArea collapsedLevelsAreSubtotals="1" fieldPosition="0">
        <references count="2">
          <reference field="4294967294" count="2" selected="0">
            <x v="1"/>
            <x v="2"/>
          </reference>
          <reference field="0" count="0"/>
        </references>
      </pivotArea>
    </format>
    <format dxfId="73">
      <pivotArea collapsedLevelsAreSubtotals="1" fieldPosition="0">
        <references count="2">
          <reference field="4294967294" count="2" selected="0">
            <x v="1"/>
            <x v="2"/>
          </reference>
          <reference field="0" count="0"/>
        </references>
      </pivotArea>
    </format>
  </formats>
  <chartFormats count="3">
    <chartFormat chart="0" format="0" series="1">
      <pivotArea outline="0" collapsedLevelsAreSubtotals="1" fieldPosition="0">
        <references count="1">
          <reference field="4294967294" count="1" selected="0">
            <x v="0"/>
          </reference>
        </references>
      </pivotArea>
    </chartFormat>
    <chartFormat chart="0" format="1" series="1">
      <pivotArea outline="0" collapsedLevelsAreSubtotals="1" fieldPosition="0">
        <references count="1">
          <reference field="4294967294" count="1" selected="0">
            <x v="1"/>
          </reference>
        </references>
      </pivotArea>
    </chartFormat>
    <chartFormat chart="0" format="2" series="1">
      <pivotArea outline="0" collapsedLevelsAreSubtotals="1"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1.xml><?xml version="1.0" encoding="utf-8"?>
<pivotTableDefinition xmlns="http://schemas.openxmlformats.org/spreadsheetml/2006/main" xmlns:mc="http://schemas.openxmlformats.org/markup-compatibility/2006" xmlns:xr="http://schemas.microsoft.com/office/spreadsheetml/2014/revision" mc:Ignorable="xr" xr:uid="{00000000-0007-0000-3901-00006E000000}" name="ﾋﾟﾎﾞｯﾄﾃｰﾌﾞﾙ3" cacheId="96"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D10" firstHeaderRow="0" firstDataRow="1" firstDataCol="1"/>
  <pivotFields count="11">
    <pivotField axis="axisRow" showAll="0">
      <items count="18">
        <item h="1" x="0"/>
        <item h="1" x="1"/>
        <item h="1" x="2"/>
        <item h="1" x="3"/>
        <item h="1" x="4"/>
        <item h="1" x="5"/>
        <item h="1" x="6"/>
        <item h="1" x="7"/>
        <item h="1" x="8"/>
        <item x="9"/>
        <item x="10"/>
        <item x="11"/>
        <item x="12"/>
        <item x="13"/>
        <item x="14"/>
        <item x="15"/>
        <item x="16"/>
        <item t="default"/>
      </items>
    </pivotField>
    <pivotField dataField="1" showAll="0" defaultSubtotal="0"/>
    <pivotField showAll="0" defaultSubtotal="0"/>
    <pivotField dataField="1" showAll="0" defaultSubtotal="0"/>
    <pivotField showAll="0" defaultSubtotal="0"/>
    <pivotField showAll="0" defaultSubtotal="0"/>
    <pivotField showAll="0"/>
    <pivotField showAll="0"/>
    <pivotField dataField="1" numFmtId="2" showAll="0"/>
    <pivotField showAll="0"/>
    <pivotField showAll="0"/>
  </pivotFields>
  <rowFields count="1">
    <field x="0"/>
  </rowFields>
  <rowItems count="9">
    <i>
      <x v="9"/>
    </i>
    <i>
      <x v="10"/>
    </i>
    <i>
      <x v="11"/>
    </i>
    <i>
      <x v="12"/>
    </i>
    <i>
      <x v="13"/>
    </i>
    <i>
      <x v="14"/>
    </i>
    <i>
      <x v="15"/>
    </i>
    <i>
      <x v="16"/>
    </i>
    <i t="grand">
      <x/>
    </i>
  </rowItems>
  <colFields count="1">
    <field x="-2"/>
  </colFields>
  <colItems count="3">
    <i>
      <x/>
    </i>
    <i i="1">
      <x v="1"/>
    </i>
    <i i="2">
      <x v="2"/>
    </i>
  </colItems>
  <dataFields count="3">
    <dataField name="対象者数（左軸）" fld="1" baseField="0" baseItem="7"/>
    <dataField name="Ｘ線撮影のみ受診率（右軸）" fld="3" baseField="0" baseItem="7"/>
    <dataField name="喀痰検査受診率（右軸）" fld="8" baseField="0" baseItem="7"/>
  </dataFields>
  <formats count="3">
    <format dxfId="72">
      <pivotArea collapsedLevelsAreSubtotals="1" fieldPosition="0">
        <references count="2">
          <reference field="4294967294" count="2" selected="0">
            <x v="1"/>
            <x v="2"/>
          </reference>
          <reference field="0" count="0"/>
        </references>
      </pivotArea>
    </format>
    <format dxfId="71">
      <pivotArea collapsedLevelsAreSubtotals="1" fieldPosition="0">
        <references count="2">
          <reference field="4294967294" count="2" selected="0">
            <x v="1"/>
            <x v="2"/>
          </reference>
          <reference field="0" count="0"/>
        </references>
      </pivotArea>
    </format>
    <format dxfId="70">
      <pivotArea collapsedLevelsAreSubtotals="1" fieldPosition="0">
        <references count="2">
          <reference field="4294967294" count="2" selected="0">
            <x v="1"/>
            <x v="2"/>
          </reference>
          <reference field="0" count="0"/>
        </references>
      </pivotArea>
    </format>
  </formats>
  <chartFormats count="11">
    <chartFormat chart="0" format="0" series="1">
      <pivotArea outline="0" collapsedLevelsAreSubtotals="1" fieldPosition="0">
        <references count="1">
          <reference field="4294967294" count="1" selected="0">
            <x v="0"/>
          </reference>
        </references>
      </pivotArea>
    </chartFormat>
    <chartFormat chart="0" format="1">
      <pivotArea outline="0" collapsedLevelsAreSubtotals="1" fieldPosition="0">
        <references count="2">
          <reference field="4294967294" count="1" selected="0">
            <x v="0"/>
          </reference>
          <reference field="0" count="1" selected="0">
            <x v="9"/>
          </reference>
        </references>
      </pivotArea>
    </chartFormat>
    <chartFormat chart="0" format="2">
      <pivotArea outline="0" collapsedLevelsAreSubtotals="1" fieldPosition="0">
        <references count="2">
          <reference field="4294967294" count="1" selected="0">
            <x v="0"/>
          </reference>
          <reference field="0" count="1" selected="0">
            <x v="10"/>
          </reference>
        </references>
      </pivotArea>
    </chartFormat>
    <chartFormat chart="0" format="3">
      <pivotArea outline="0" collapsedLevelsAreSubtotals="1" fieldPosition="0">
        <references count="2">
          <reference field="4294967294" count="1" selected="0">
            <x v="0"/>
          </reference>
          <reference field="0" count="1" selected="0">
            <x v="11"/>
          </reference>
        </references>
      </pivotArea>
    </chartFormat>
    <chartFormat chart="0" format="4">
      <pivotArea outline="0" collapsedLevelsAreSubtotals="1" fieldPosition="0">
        <references count="2">
          <reference field="4294967294" count="1" selected="0">
            <x v="0"/>
          </reference>
          <reference field="0" count="1" selected="0">
            <x v="12"/>
          </reference>
        </references>
      </pivotArea>
    </chartFormat>
    <chartFormat chart="0" format="5">
      <pivotArea outline="0" collapsedLevelsAreSubtotals="1" fieldPosition="0">
        <references count="2">
          <reference field="4294967294" count="1" selected="0">
            <x v="0"/>
          </reference>
          <reference field="0" count="1" selected="0">
            <x v="13"/>
          </reference>
        </references>
      </pivotArea>
    </chartFormat>
    <chartFormat chart="0" format="6">
      <pivotArea outline="0" collapsedLevelsAreSubtotals="1" fieldPosition="0">
        <references count="2">
          <reference field="4294967294" count="1" selected="0">
            <x v="0"/>
          </reference>
          <reference field="0" count="1" selected="0">
            <x v="14"/>
          </reference>
        </references>
      </pivotArea>
    </chartFormat>
    <chartFormat chart="0" format="7">
      <pivotArea outline="0" collapsedLevelsAreSubtotals="1" fieldPosition="0">
        <references count="2">
          <reference field="4294967294" count="1" selected="0">
            <x v="0"/>
          </reference>
          <reference field="0" count="1" selected="0">
            <x v="15"/>
          </reference>
        </references>
      </pivotArea>
    </chartFormat>
    <chartFormat chart="0" format="8">
      <pivotArea outline="0" collapsedLevelsAreSubtotals="1" fieldPosition="0">
        <references count="2">
          <reference field="4294967294" count="1" selected="0">
            <x v="0"/>
          </reference>
          <reference field="0" count="1" selected="0">
            <x v="16"/>
          </reference>
        </references>
      </pivotArea>
    </chartFormat>
    <chartFormat chart="0" format="9" series="1">
      <pivotArea outline="0" collapsedLevelsAreSubtotals="1" fieldPosition="0">
        <references count="1">
          <reference field="4294967294" count="1" selected="0">
            <x v="1"/>
          </reference>
        </references>
      </pivotArea>
    </chartFormat>
    <chartFormat chart="0" format="10" series="1">
      <pivotArea outline="0" collapsedLevelsAreSubtotals="1"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2.xml><?xml version="1.0" encoding="utf-8"?>
<pivotTableDefinition xmlns="http://schemas.openxmlformats.org/spreadsheetml/2006/main" xmlns:mc="http://schemas.openxmlformats.org/markup-compatibility/2006" xmlns:xr="http://schemas.microsoft.com/office/spreadsheetml/2014/revision" mc:Ignorable="xr" xr:uid="{00000000-0007-0000-3901-00006F000000}" name="ﾋﾟﾎﾞｯﾄﾃｰﾌﾞﾙ4" cacheId="97"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C10" firstHeaderRow="0" firstDataRow="1" firstDataCol="1"/>
  <pivotFields count="6">
    <pivotField axis="axisRow" showAll="0">
      <items count="18">
        <item h="1" x="0"/>
        <item h="1" x="1"/>
        <item h="1" x="2"/>
        <item h="1" x="3"/>
        <item h="1" x="4"/>
        <item h="1" x="5"/>
        <item h="1" x="6"/>
        <item h="1" x="7"/>
        <item h="1" x="8"/>
        <item x="9"/>
        <item x="10"/>
        <item x="11"/>
        <item x="12"/>
        <item x="13"/>
        <item x="14"/>
        <item x="15"/>
        <item x="16"/>
        <item t="default"/>
      </items>
    </pivotField>
    <pivotField dataField="1" showAll="0"/>
    <pivotField showAll="0"/>
    <pivotField dataField="1" numFmtId="2" showAll="0"/>
    <pivotField showAll="0"/>
    <pivotField showAll="0"/>
  </pivotFields>
  <rowFields count="1">
    <field x="0"/>
  </rowFields>
  <rowItems count="9">
    <i>
      <x v="9"/>
    </i>
    <i>
      <x v="10"/>
    </i>
    <i>
      <x v="11"/>
    </i>
    <i>
      <x v="12"/>
    </i>
    <i>
      <x v="13"/>
    </i>
    <i>
      <x v="14"/>
    </i>
    <i>
      <x v="15"/>
    </i>
    <i>
      <x v="16"/>
    </i>
    <i t="grand">
      <x/>
    </i>
  </rowItems>
  <colFields count="1">
    <field x="-2"/>
  </colFields>
  <colItems count="2">
    <i>
      <x/>
    </i>
    <i i="1">
      <x v="1"/>
    </i>
  </colItems>
  <dataFields count="2">
    <dataField name="受診率（右軸）" fld="3" baseField="0" baseItem="0"/>
    <dataField name="対象者数（左軸）" fld="1" baseField="0" baseItem="0"/>
  </dataFields>
  <formats count="2">
    <format dxfId="69">
      <pivotArea collapsedLevelsAreSubtotals="1" fieldPosition="0">
        <references count="2">
          <reference field="4294967294" count="1" selected="0">
            <x v="0"/>
          </reference>
          <reference field="0" count="0"/>
        </references>
      </pivotArea>
    </format>
    <format dxfId="68">
      <pivotArea collapsedLevelsAreSubtotals="1" fieldPosition="0">
        <references count="2">
          <reference field="4294967294" count="1" selected="0">
            <x v="0"/>
          </reference>
          <reference field="0" count="0"/>
        </references>
      </pivotArea>
    </format>
  </formats>
  <chartFormats count="2">
    <chartFormat chart="0" format="0" series="1">
      <pivotArea outline="0" collapsedLevelsAreSubtotals="1" fieldPosition="0">
        <references count="1">
          <reference field="4294967294" count="1" selected="0">
            <x v="1"/>
          </reference>
        </references>
      </pivotArea>
    </chartFormat>
    <chartFormat chart="0" format="1" series="1">
      <pivotArea outline="0" collapsedLevelsAreSubtotals="1"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3.xml><?xml version="1.0" encoding="utf-8"?>
<pivotTableDefinition xmlns="http://schemas.openxmlformats.org/spreadsheetml/2006/main" xmlns:mc="http://schemas.openxmlformats.org/markup-compatibility/2006" xmlns:xr="http://schemas.microsoft.com/office/spreadsheetml/2014/revision" mc:Ignorable="xr" xr:uid="{00000000-0007-0000-3901-000070000000}" name="ﾋﾟﾎﾞｯﾄﾃｰﾌﾞﾙ5" cacheId="98"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C10" firstHeaderRow="0" firstDataRow="1" firstDataCol="1"/>
  <pivotFields count="6">
    <pivotField axis="axisRow" showAll="0">
      <items count="18">
        <item h="1" x="0"/>
        <item h="1" x="1"/>
        <item h="1" x="2"/>
        <item h="1" x="3"/>
        <item h="1" x="4"/>
        <item h="1" x="5"/>
        <item h="1" x="6"/>
        <item h="1" x="7"/>
        <item h="1" x="8"/>
        <item x="9"/>
        <item x="10"/>
        <item x="11"/>
        <item x="12"/>
        <item x="13"/>
        <item x="14"/>
        <item x="15"/>
        <item x="16"/>
        <item t="default"/>
      </items>
    </pivotField>
    <pivotField dataField="1" showAll="0"/>
    <pivotField showAll="0"/>
    <pivotField dataField="1" numFmtId="2" showAll="0"/>
    <pivotField showAll="0"/>
    <pivotField showAll="0"/>
  </pivotFields>
  <rowFields count="1">
    <field x="0"/>
  </rowFields>
  <rowItems count="9">
    <i>
      <x v="9"/>
    </i>
    <i>
      <x v="10"/>
    </i>
    <i>
      <x v="11"/>
    </i>
    <i>
      <x v="12"/>
    </i>
    <i>
      <x v="13"/>
    </i>
    <i>
      <x v="14"/>
    </i>
    <i>
      <x v="15"/>
    </i>
    <i>
      <x v="16"/>
    </i>
    <i t="grand">
      <x/>
    </i>
  </rowItems>
  <colFields count="1">
    <field x="-2"/>
  </colFields>
  <colItems count="2">
    <i>
      <x/>
    </i>
    <i i="1">
      <x v="1"/>
    </i>
  </colItems>
  <dataFields count="2">
    <dataField name="受診率（右軸）" fld="3" baseField="0" baseItem="0"/>
    <dataField name="対象者数（左軸）" fld="1" baseField="0" baseItem="0"/>
  </dataFields>
  <formats count="7">
    <format dxfId="67">
      <pivotArea collapsedLevelsAreSubtotals="1" fieldPosition="0">
        <references count="2">
          <reference field="4294967294" count="1" selected="0">
            <x v="0"/>
          </reference>
          <reference field="0" count="0"/>
        </references>
      </pivotArea>
    </format>
    <format dxfId="66">
      <pivotArea collapsedLevelsAreSubtotals="1" fieldPosition="0">
        <references count="2">
          <reference field="4294967294" count="1" selected="0">
            <x v="0"/>
          </reference>
          <reference field="0" count="0"/>
        </references>
      </pivotArea>
    </format>
    <format dxfId="65">
      <pivotArea collapsedLevelsAreSubtotals="1" fieldPosition="0">
        <references count="2">
          <reference field="4294967294" count="1" selected="0">
            <x v="0"/>
          </reference>
          <reference field="0" count="0"/>
        </references>
      </pivotArea>
    </format>
    <format dxfId="64">
      <pivotArea collapsedLevelsAreSubtotals="1" fieldPosition="0">
        <references count="2">
          <reference field="4294967294" count="1" selected="0">
            <x v="0"/>
          </reference>
          <reference field="0" count="0"/>
        </references>
      </pivotArea>
    </format>
    <format dxfId="63">
      <pivotArea collapsedLevelsAreSubtotals="1" fieldPosition="0">
        <references count="2">
          <reference field="4294967294" count="1" selected="0">
            <x v="0"/>
          </reference>
          <reference field="0" count="0"/>
        </references>
      </pivotArea>
    </format>
    <format dxfId="62">
      <pivotArea collapsedLevelsAreSubtotals="1" fieldPosition="0">
        <references count="2">
          <reference field="4294967294" count="1" selected="0">
            <x v="0"/>
          </reference>
          <reference field="0" count="0"/>
        </references>
      </pivotArea>
    </format>
    <format dxfId="61">
      <pivotArea collapsedLevelsAreSubtotals="1" fieldPosition="0">
        <references count="2">
          <reference field="4294967294" count="1" selected="0">
            <x v="0"/>
          </reference>
          <reference field="0" count="0"/>
        </references>
      </pivotArea>
    </format>
  </formats>
  <chartFormats count="2">
    <chartFormat chart="0" format="0" series="1">
      <pivotArea outline="0" collapsedLevelsAreSubtotals="1" fieldPosition="0">
        <references count="1">
          <reference field="4294967294" count="1" selected="0">
            <x v="1"/>
          </reference>
        </references>
      </pivotArea>
    </chartFormat>
    <chartFormat chart="0" format="1" series="1">
      <pivotArea outline="0" collapsedLevelsAreSubtotals="1"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4.xml><?xml version="1.0" encoding="utf-8"?>
<pivotTableDefinition xmlns="http://schemas.openxmlformats.org/spreadsheetml/2006/main" xmlns:mc="http://schemas.openxmlformats.org/markup-compatibility/2006" xmlns:xr="http://schemas.microsoft.com/office/spreadsheetml/2014/revision" mc:Ignorable="xr" xr:uid="{00000000-0007-0000-3901-000071000000}" name="ﾋﾟﾎﾞｯﾄﾃｰﾌﾞﾙ6" cacheId="99" dataOnRows="1"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5:B12" firstHeaderRow="1" firstDataRow="1" firstDataCol="1" rowPageCount="3" colPageCount="1"/>
  <pivotFields count="14">
    <pivotField axis="axisPage" multipleItemSelectionAllowed="1" showAll="0">
      <items count="19">
        <item h="1" x="0"/>
        <item h="1" x="1"/>
        <item h="1" x="2"/>
        <item h="1" x="3"/>
        <item h="1" x="4"/>
        <item h="1" x="5"/>
        <item h="1" x="6"/>
        <item h="1" x="7"/>
        <item h="1" x="8"/>
        <item h="1" x="9"/>
        <item h="1" x="10"/>
        <item h="1" x="11"/>
        <item h="1" x="12"/>
        <item h="1" x="13"/>
        <item h="1" x="14"/>
        <item h="1" x="15"/>
        <item h="1" x="16"/>
        <item x="17"/>
        <item t="default"/>
      </items>
    </pivotField>
    <pivotField axis="axisPage" multipleItemSelectionAllowed="1" showAll="0">
      <items count="4">
        <item h="1" x="2"/>
        <item x="0"/>
        <item h="1" x="1"/>
        <item t="default"/>
      </items>
    </pivotField>
    <pivotField axis="axisPage" showAll="0">
      <items count="44">
        <item x="41"/>
        <item x="38"/>
        <item x="30"/>
        <item x="39"/>
        <item x="36"/>
        <item x="34"/>
        <item x="29"/>
        <item x="40"/>
        <item x="28"/>
        <item x="24"/>
        <item x="32"/>
        <item x="23"/>
        <item x="35"/>
        <item x="26"/>
        <item x="22"/>
        <item x="27"/>
        <item x="37"/>
        <item x="20"/>
        <item x="33"/>
        <item x="25"/>
        <item x="19"/>
        <item x="21"/>
        <item x="18"/>
        <item x="15"/>
        <item x="13"/>
        <item x="11"/>
        <item x="14"/>
        <item x="6"/>
        <item x="12"/>
        <item x="9"/>
        <item x="8"/>
        <item x="5"/>
        <item x="4"/>
        <item x="7"/>
        <item x="10"/>
        <item x="2"/>
        <item x="3"/>
        <item x="0"/>
        <item x="1"/>
        <item x="16"/>
        <item x="17"/>
        <item x="31"/>
        <item x="42"/>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s>
  <rowFields count="1">
    <field x="-2"/>
  </rowFields>
  <rowItems count="7">
    <i>
      <x/>
    </i>
    <i i="1">
      <x v="1"/>
    </i>
    <i i="2">
      <x v="2"/>
    </i>
    <i i="3">
      <x v="3"/>
    </i>
    <i i="4">
      <x v="4"/>
    </i>
    <i i="5">
      <x v="5"/>
    </i>
    <i i="6">
      <x v="6"/>
    </i>
  </rowItems>
  <colItems count="1">
    <i/>
  </colItems>
  <pageFields count="3">
    <pageField fld="2" hier="0"/>
    <pageField fld="0" hier="0"/>
    <pageField fld="1" hier="0"/>
  </pageFields>
  <dataFields count="7">
    <dataField name=" 30～34歳" fld="7" baseField="0" baseItem="0"/>
    <dataField name=" 25～29歳" fld="6" baseField="0" baseItem="0"/>
    <dataField name=" 35～39歳" fld="8" baseField="0" baseItem="0"/>
    <dataField name=" 20～24歳" fld="5" baseField="0" baseItem="0"/>
    <dataField name=" 40～44歳" fld="9" baseField="0" baseItem="0"/>
    <dataField name=" 15～19歳" fld="4" baseField="0" baseItem="0"/>
    <dataField name=" 45～49歳" fld="10" baseField="0" baseItem="0"/>
  </dataFields>
  <chartFormats count="9">
    <chartFormat chart="0" format="0" series="1">
      <pivotArea outline="0" collapsedLevelsAreSubtotals="1" fieldPosition="0"/>
    </chartFormat>
    <chartFormat chart="0" format="1">
      <pivotArea outline="0" collapsedLevelsAreSubtotals="1" fieldPosition="0">
        <references count="1">
          <reference field="4294967294" count="1" selected="0">
            <x v="0"/>
          </reference>
        </references>
      </pivotArea>
    </chartFormat>
    <chartFormat chart="0" format="2">
      <pivotArea outline="0" collapsedLevelsAreSubtotals="1" fieldPosition="0">
        <references count="1">
          <reference field="4294967294" count="1" selected="0">
            <x v="1"/>
          </reference>
        </references>
      </pivotArea>
    </chartFormat>
    <chartFormat chart="0" format="3">
      <pivotArea outline="0" collapsedLevelsAreSubtotals="1" fieldPosition="0">
        <references count="1">
          <reference field="4294967294" count="1" selected="0">
            <x v="2"/>
          </reference>
        </references>
      </pivotArea>
    </chartFormat>
    <chartFormat chart="0" format="4">
      <pivotArea outline="0" collapsedLevelsAreSubtotals="1" fieldPosition="0">
        <references count="1">
          <reference field="4294967294" count="1" selected="0">
            <x v="3"/>
          </reference>
        </references>
      </pivotArea>
    </chartFormat>
    <chartFormat chart="0" format="5">
      <pivotArea outline="0" collapsedLevelsAreSubtotals="1" fieldPosition="0">
        <references count="1">
          <reference field="4294967294" count="1" selected="0">
            <x v="4"/>
          </reference>
        </references>
      </pivotArea>
    </chartFormat>
    <chartFormat chart="0" format="6">
      <pivotArea outline="0" collapsedLevelsAreSubtotals="1" fieldPosition="0">
        <references count="1">
          <reference field="4294967294" count="1" selected="0">
            <x v="5"/>
          </reference>
        </references>
      </pivotArea>
    </chartFormat>
    <chartFormat chart="0" format="7">
      <pivotArea outline="0" collapsedLevelsAreSubtotals="1" fieldPosition="0">
        <references count="1">
          <reference field="4294967294" count="1" selected="0">
            <x v="6"/>
          </reference>
        </references>
      </pivotArea>
    </chartFormat>
    <chartFormat chart="0"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5.xml><?xml version="1.0" encoding="utf-8"?>
<pivotTableDefinition xmlns="http://schemas.openxmlformats.org/spreadsheetml/2006/main" xmlns:mc="http://schemas.openxmlformats.org/markup-compatibility/2006" xmlns:xr="http://schemas.microsoft.com/office/spreadsheetml/2014/revision" mc:Ignorable="xr" xr:uid="{00000000-0007-0000-3901-000072000000}" name="ﾋﾟﾎﾞｯﾄﾃｰﾌﾞﾙ7" cacheId="100" dataOnRows="1" applyNumberFormats="0" applyBorderFormats="0" applyFontFormats="0" applyPatternFormats="0" applyAlignmentFormats="0" applyWidthHeightFormats="1" dataCaption="値" updatedVersion="4" showMemberPropertyTips="0" useAutoFormatting="1" rowGrandTotals="0" colGrandTotals="0" itemPrintTitles="1" createdVersion="4" indent="0" outline="1" outlineData="1" multipleFieldFilters="0" chartFormat="1">
  <location ref="A3:B9" firstHeaderRow="1" firstDataRow="2" firstDataCol="1" rowPageCount="1" colPageCount="1"/>
  <pivotFields count="8">
    <pivotField axis="axisCol" showAll="0">
      <items count="19">
        <item h="1" x="0"/>
        <item h="1" x="1"/>
        <item h="1" x="2"/>
        <item h="1" x="3"/>
        <item h="1" x="4"/>
        <item h="1" x="5"/>
        <item h="1" x="6"/>
        <item h="1" x="7"/>
        <item h="1" x="8"/>
        <item h="1" x="9"/>
        <item h="1" x="10"/>
        <item h="1" x="11"/>
        <item h="1" x="12"/>
        <item h="1" x="13"/>
        <item h="1" x="14"/>
        <item h="1" x="15"/>
        <item h="1" x="16"/>
        <item x="17"/>
        <item t="default"/>
      </items>
    </pivotField>
    <pivotField axis="axisPage" showAll="0">
      <items count="4">
        <item x="2"/>
        <item x="0"/>
        <item x="1"/>
        <item t="default"/>
      </items>
    </pivotField>
    <pivotField showAll="0"/>
    <pivotField dataField="1" showAll="0"/>
    <pivotField dataField="1" showAll="0"/>
    <pivotField dataField="1" showAll="0"/>
    <pivotField dataField="1" showAll="0"/>
    <pivotField dataField="1" showAll="0"/>
  </pivotFields>
  <rowFields count="1">
    <field x="-2"/>
  </rowFields>
  <rowItems count="5">
    <i>
      <x/>
    </i>
    <i i="1">
      <x v="1"/>
    </i>
    <i i="2">
      <x v="2"/>
    </i>
    <i i="3">
      <x v="3"/>
    </i>
    <i i="4">
      <x v="4"/>
    </i>
  </rowItems>
  <colFields count="1">
    <field x="0"/>
  </colFields>
  <colItems count="1">
    <i>
      <x v="17"/>
    </i>
  </colItems>
  <pageFields count="1">
    <pageField fld="1" item="1" hier="0"/>
  </pageFields>
  <dataFields count="5">
    <dataField name=" 第1児" fld="3" baseField="0" baseItem="0"/>
    <dataField name=" 第2児" fld="4" baseField="0" baseItem="0"/>
    <dataField name=" 第3児" fld="5" baseField="0" baseItem="0"/>
    <dataField name=" 第4児" fld="6" baseField="0" baseItem="0"/>
    <dataField name=" 第5児以上" fld="7" baseField="0" baseItem="0"/>
  </dataFields>
  <chartFormats count="7">
    <chartFormat chart="0" format="0" series="1">
      <pivotArea outline="0" collapsedLevelsAreSubtotals="1" fieldPosition="0"/>
    </chartFormat>
    <chartFormat chart="0" format="1">
      <pivotArea outline="0" collapsedLevelsAreSubtotals="1" fieldPosition="0">
        <references count="1">
          <reference field="4294967294" count="1" selected="0">
            <x v="0"/>
          </reference>
        </references>
      </pivotArea>
    </chartFormat>
    <chartFormat chart="0" format="2">
      <pivotArea outline="0" collapsedLevelsAreSubtotals="1" fieldPosition="0">
        <references count="1">
          <reference field="4294967294" count="1" selected="0">
            <x v="1"/>
          </reference>
        </references>
      </pivotArea>
    </chartFormat>
    <chartFormat chart="0" format="3">
      <pivotArea outline="0" collapsedLevelsAreSubtotals="1" fieldPosition="0">
        <references count="1">
          <reference field="4294967294" count="1" selected="0">
            <x v="2"/>
          </reference>
        </references>
      </pivotArea>
    </chartFormat>
    <chartFormat chart="0" format="4">
      <pivotArea outline="0" collapsedLevelsAreSubtotals="1" fieldPosition="0">
        <references count="1">
          <reference field="4294967294" count="1" selected="0">
            <x v="3"/>
          </reference>
        </references>
      </pivotArea>
    </chartFormat>
    <chartFormat chart="0" format="5">
      <pivotArea outline="0" collapsedLevelsAreSubtotals="1" fieldPosition="0">
        <references count="1">
          <reference field="4294967294" count="1" selected="0">
            <x v="4"/>
          </reference>
        </references>
      </pivotArea>
    </chartFormat>
    <chartFormat chart="0" format="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6.xml><?xml version="1.0" encoding="utf-8"?>
<pivotTableDefinition xmlns="http://schemas.openxmlformats.org/spreadsheetml/2006/main" xmlns:mc="http://schemas.openxmlformats.org/markup-compatibility/2006" xmlns:xr="http://schemas.microsoft.com/office/spreadsheetml/2014/revision" mc:Ignorable="xr" xr:uid="{00000000-0007-0000-3901-000073000000}" name="ﾋﾟﾎﾞｯﾄﾃｰﾌﾞﾙ8" cacheId="101" dataOnRows="1" applyNumberFormats="0" applyBorderFormats="0" applyFontFormats="0" applyPatternFormats="0" applyAlignmentFormats="0" applyWidthHeightFormats="1" dataCaption="値" updatedVersion="4" showMemberPropertyTips="0" useAutoFormatting="1" rowGrandTotals="0" colGrandTotals="0" itemPrintTitles="1" createdVersion="4" indent="0" outline="1" outlineData="1" multipleFieldFilters="0" chartFormat="1">
  <location ref="A1:B10" firstHeaderRow="1" firstDataRow="2" firstDataCol="1"/>
  <pivotFields count="18">
    <pivotField axis="axisCol" showAll="0">
      <items count="22">
        <item h="1" x="0"/>
        <item h="1" x="14"/>
        <item h="1" x="13"/>
        <item h="1" x="11"/>
        <item h="1" x="1"/>
        <item h="1" x="5"/>
        <item h="1" x="16"/>
        <item x="20"/>
        <item h="1" x="4"/>
        <item h="1" x="6"/>
        <item h="1" x="12"/>
        <item h="1" x="15"/>
        <item h="1" x="2"/>
        <item h="1" x="3"/>
        <item h="1" x="8"/>
        <item h="1" x="9"/>
        <item h="1" x="10"/>
        <item h="1" x="17"/>
        <item h="1" x="18"/>
        <item h="1" x="7"/>
        <item h="1" x="19"/>
        <item t="default"/>
      </items>
    </pivotField>
    <pivotField showAll="0"/>
    <pivotField showAll="0"/>
    <pivotField showAll="0"/>
    <pivotField showAll="0"/>
    <pivotField showAll="0"/>
    <pivotField showAll="0"/>
    <pivotField showAl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items count="17">
        <item x="4"/>
        <item x="0"/>
        <item x="2"/>
        <item x="9"/>
        <item x="14"/>
        <item x="11"/>
        <item x="12"/>
        <item x="6"/>
        <item x="13"/>
        <item x="7"/>
        <item x="8"/>
        <item x="5"/>
        <item x="3"/>
        <item x="10"/>
        <item x="16"/>
        <item x="1"/>
        <item x="15"/>
      </items>
    </pivotField>
    <pivotField dataField="1" showAll="0"/>
  </pivotFields>
  <rowFields count="1">
    <field x="-2"/>
  </rowFields>
  <rowItems count="8">
    <i>
      <x/>
    </i>
    <i i="1">
      <x v="1"/>
    </i>
    <i i="2">
      <x v="2"/>
    </i>
    <i i="3">
      <x v="3"/>
    </i>
    <i i="4">
      <x v="4"/>
    </i>
    <i i="5">
      <x v="5"/>
    </i>
    <i i="6">
      <x v="6"/>
    </i>
    <i i="7">
      <x v="7"/>
    </i>
  </rowItems>
  <colFields count="1">
    <field x="0"/>
  </colFields>
  <colItems count="1">
    <i>
      <x v="7"/>
    </i>
  </colItems>
  <dataFields count="8">
    <dataField name=" 平成29年度" fld="10" baseField="0" baseItem="7"/>
    <dataField name=" 平成30年度" fld="11" baseField="0" baseItem="7"/>
    <dataField name=" 令和元年度" fld="12" baseField="0" baseItem="7"/>
    <dataField name=" 令和2年度" fld="13" baseField="0" baseItem="7"/>
    <dataField name=" 令和3年度" fld="14" baseField="0" baseItem="0"/>
    <dataField name=" 令和4年度" fld="15" baseField="0" baseItem="0"/>
    <dataField name=" 令和5年度" fld="16" baseField="0" baseItem="7"/>
    <dataField name=" 令和6年度" fld="17" baseField="0" baseItem="0"/>
  </dataFields>
  <chartFormats count="2">
    <chartFormat chart="0" format="0" series="1">
      <pivotArea outline="0" collapsedLevelsAreSubtotals="1" fieldPosition="0"/>
    </chartFormat>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7.xml><?xml version="1.0" encoding="utf-8"?>
<pivotTableDefinition xmlns="http://schemas.openxmlformats.org/spreadsheetml/2006/main" xmlns:mc="http://schemas.openxmlformats.org/markup-compatibility/2006" xmlns:xr="http://schemas.microsoft.com/office/spreadsheetml/2014/revision" mc:Ignorable="xr" xr:uid="{00000000-0007-0000-3901-000074000000}" name="ﾋﾟﾎﾞｯﾄﾃｰﾌﾞﾙ9" cacheId="102"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C10" firstHeaderRow="0" firstDataRow="1" firstDataCol="1"/>
  <pivotFields count="11">
    <pivotField axis="axisRow" showAll="0">
      <items count="18">
        <item h="1" x="0"/>
        <item h="1" x="1"/>
        <item h="1" x="2"/>
        <item h="1" x="3"/>
        <item h="1" x="4"/>
        <item h="1" x="5"/>
        <item h="1" x="6"/>
        <item h="1" x="7"/>
        <item h="1" x="8"/>
        <item x="9"/>
        <item x="10"/>
        <item x="11"/>
        <item x="12"/>
        <item x="13"/>
        <item x="14"/>
        <item x="15"/>
        <item x="16"/>
        <item t="default"/>
      </items>
    </pivotField>
    <pivotField showAll="0"/>
    <pivotField showAll="0" defaultSubtotal="0"/>
    <pivotField showAll="0"/>
    <pivotField showAll="0"/>
    <pivotField dataField="1" showAll="0"/>
    <pivotField showAll="0" defaultSubtotal="0"/>
    <pivotField showAll="0"/>
    <pivotField showAll="0"/>
    <pivotField showAll="0"/>
    <pivotField dataField="1" numFmtId="2" showAll="0"/>
  </pivotFields>
  <rowFields count="1">
    <field x="0"/>
  </rowFields>
  <rowItems count="9">
    <i>
      <x v="9"/>
    </i>
    <i>
      <x v="10"/>
    </i>
    <i>
      <x v="11"/>
    </i>
    <i>
      <x v="12"/>
    </i>
    <i>
      <x v="13"/>
    </i>
    <i>
      <x v="14"/>
    </i>
    <i>
      <x v="15"/>
    </i>
    <i>
      <x v="16"/>
    </i>
    <i t="grand">
      <x/>
    </i>
  </rowItems>
  <colFields count="1">
    <field x="-2"/>
  </colFields>
  <colItems count="2">
    <i>
      <x/>
    </i>
    <i i="1">
      <x v="1"/>
    </i>
  </colItems>
  <dataFields count="2">
    <dataField name="達成率（右軸）" fld="10" baseField="0" baseItem="0"/>
    <dataField name="献血者数（左軸）" fld="5" baseField="0" baseItem="0"/>
  </dataFields>
  <formats count="13">
    <format dxfId="60">
      <pivotArea collapsedLevelsAreSubtotals="1" fieldPosition="0">
        <references count="2">
          <reference field="4294967294" count="1" selected="0">
            <x v="0"/>
          </reference>
          <reference field="0" count="0"/>
        </references>
      </pivotArea>
    </format>
    <format dxfId="59">
      <pivotArea collapsedLevelsAreSubtotals="1" fieldPosition="0">
        <references count="2">
          <reference field="4294967294" count="1" selected="0">
            <x v="0"/>
          </reference>
          <reference field="0" count="0"/>
        </references>
      </pivotArea>
    </format>
    <format dxfId="58">
      <pivotArea collapsedLevelsAreSubtotals="1" fieldPosition="0">
        <references count="2">
          <reference field="4294967294" count="1" selected="0">
            <x v="0"/>
          </reference>
          <reference field="0" count="0"/>
        </references>
      </pivotArea>
    </format>
    <format dxfId="57">
      <pivotArea collapsedLevelsAreSubtotals="1" fieldPosition="0">
        <references count="2">
          <reference field="4294967294" count="1" selected="0">
            <x v="0"/>
          </reference>
          <reference field="0" count="0"/>
        </references>
      </pivotArea>
    </format>
    <format dxfId="56">
      <pivotArea collapsedLevelsAreSubtotals="1" fieldPosition="0">
        <references count="2">
          <reference field="4294967294" count="1" selected="0">
            <x v="0"/>
          </reference>
          <reference field="0" count="0"/>
        </references>
      </pivotArea>
    </format>
    <format dxfId="55">
      <pivotArea collapsedLevelsAreSubtotals="1" fieldPosition="0">
        <references count="2">
          <reference field="4294967294" count="1" selected="0">
            <x v="0"/>
          </reference>
          <reference field="0" count="0"/>
        </references>
      </pivotArea>
    </format>
    <format dxfId="54">
      <pivotArea field="0" grandRow="1" outline="0" collapsedLevelsAreSubtotals="1" axis="axisRow" fieldPosition="0">
        <references count="1">
          <reference field="4294967294" count="1" selected="0">
            <x v="0"/>
          </reference>
        </references>
      </pivotArea>
    </format>
    <format dxfId="53">
      <pivotArea field="0" grandRow="1" outline="0" collapsedLevelsAreSubtotals="1" axis="axisRow" fieldPosition="0">
        <references count="1">
          <reference field="4294967294" count="1" selected="0">
            <x v="0"/>
          </reference>
        </references>
      </pivotArea>
    </format>
    <format dxfId="52">
      <pivotArea field="0" grandRow="1" outline="0" collapsedLevelsAreSubtotals="1" axis="axisRow" fieldPosition="0">
        <references count="1">
          <reference field="4294967294" count="1" selected="0">
            <x v="0"/>
          </reference>
        </references>
      </pivotArea>
    </format>
    <format dxfId="51">
      <pivotArea field="0" grandRow="1" outline="0" collapsedLevelsAreSubtotals="1" axis="axisRow" fieldPosition="0">
        <references count="1">
          <reference field="4294967294" count="1" selected="0">
            <x v="0"/>
          </reference>
        </references>
      </pivotArea>
    </format>
    <format dxfId="50">
      <pivotArea field="0" grandRow="1" outline="0" collapsedLevelsAreSubtotals="1" axis="axisRow" fieldPosition="0">
        <references count="1">
          <reference field="4294967294" count="1" selected="0">
            <x v="0"/>
          </reference>
        </references>
      </pivotArea>
    </format>
    <format dxfId="49">
      <pivotArea field="0" grandRow="1" outline="0" collapsedLevelsAreSubtotals="1" axis="axisRow" fieldPosition="0">
        <references count="1">
          <reference field="4294967294" count="1" selected="0">
            <x v="0"/>
          </reference>
        </references>
      </pivotArea>
    </format>
    <format dxfId="48">
      <pivotArea field="0" grandRow="1" outline="0" collapsedLevelsAreSubtotals="1" axis="axisRow" fieldPosition="0">
        <references count="1">
          <reference field="4294967294" count="1" selected="0">
            <x v="0"/>
          </reference>
        </references>
      </pivotArea>
    </format>
  </formats>
  <chartFormats count="18">
    <chartFormat chart="0" format="0" series="1">
      <pivotArea outline="0" collapsedLevelsAreSubtotals="1" fieldPosition="0">
        <references count="1">
          <reference field="4294967294" count="1" selected="0">
            <x v="1"/>
          </reference>
        </references>
      </pivotArea>
    </chartFormat>
    <chartFormat chart="0" format="1">
      <pivotArea outline="0" collapsedLevelsAreSubtotals="1" fieldPosition="0">
        <references count="2">
          <reference field="4294967294" count="1" selected="0">
            <x v="1"/>
          </reference>
          <reference field="0" count="1" selected="0">
            <x v="9"/>
          </reference>
        </references>
      </pivotArea>
    </chartFormat>
    <chartFormat chart="0" format="2">
      <pivotArea outline="0" collapsedLevelsAreSubtotals="1" fieldPosition="0">
        <references count="2">
          <reference field="4294967294" count="1" selected="0">
            <x v="1"/>
          </reference>
          <reference field="0" count="1" selected="0">
            <x v="10"/>
          </reference>
        </references>
      </pivotArea>
    </chartFormat>
    <chartFormat chart="0" format="3">
      <pivotArea outline="0" collapsedLevelsAreSubtotals="1" fieldPosition="0">
        <references count="2">
          <reference field="4294967294" count="1" selected="0">
            <x v="1"/>
          </reference>
          <reference field="0" count="1" selected="0">
            <x v="11"/>
          </reference>
        </references>
      </pivotArea>
    </chartFormat>
    <chartFormat chart="0" format="4">
      <pivotArea outline="0" collapsedLevelsAreSubtotals="1" fieldPosition="0">
        <references count="2">
          <reference field="4294967294" count="1" selected="0">
            <x v="1"/>
          </reference>
          <reference field="0" count="1" selected="0">
            <x v="12"/>
          </reference>
        </references>
      </pivotArea>
    </chartFormat>
    <chartFormat chart="0" format="5">
      <pivotArea outline="0" collapsedLevelsAreSubtotals="1" fieldPosition="0">
        <references count="2">
          <reference field="4294967294" count="1" selected="0">
            <x v="1"/>
          </reference>
          <reference field="0" count="1" selected="0">
            <x v="13"/>
          </reference>
        </references>
      </pivotArea>
    </chartFormat>
    <chartFormat chart="0" format="6">
      <pivotArea outline="0" collapsedLevelsAreSubtotals="1" fieldPosition="0">
        <references count="2">
          <reference field="4294967294" count="1" selected="0">
            <x v="1"/>
          </reference>
          <reference field="0" count="1" selected="0">
            <x v="14"/>
          </reference>
        </references>
      </pivotArea>
    </chartFormat>
    <chartFormat chart="0" format="7">
      <pivotArea outline="0" collapsedLevelsAreSubtotals="1" fieldPosition="0">
        <references count="2">
          <reference field="4294967294" count="1" selected="0">
            <x v="1"/>
          </reference>
          <reference field="0" count="1" selected="0">
            <x v="15"/>
          </reference>
        </references>
      </pivotArea>
    </chartFormat>
    <chartFormat chart="0" format="8">
      <pivotArea outline="0" collapsedLevelsAreSubtotals="1" fieldPosition="0">
        <references count="2">
          <reference field="4294967294" count="1" selected="0">
            <x v="1"/>
          </reference>
          <reference field="0" count="1" selected="0">
            <x v="16"/>
          </reference>
        </references>
      </pivotArea>
    </chartFormat>
    <chartFormat chart="0" format="9" series="1">
      <pivotArea outline="0" collapsedLevelsAreSubtotals="1" fieldPosition="0">
        <references count="1">
          <reference field="4294967294" count="1" selected="0">
            <x v="0"/>
          </reference>
        </references>
      </pivotArea>
    </chartFormat>
    <chartFormat chart="0" format="10">
      <pivotArea outline="0" collapsedLevelsAreSubtotals="1" fieldPosition="0">
        <references count="2">
          <reference field="4294967294" count="1" selected="0">
            <x v="0"/>
          </reference>
          <reference field="0" count="1" selected="0">
            <x v="9"/>
          </reference>
        </references>
      </pivotArea>
    </chartFormat>
    <chartFormat chart="0" format="11">
      <pivotArea outline="0" collapsedLevelsAreSubtotals="1" fieldPosition="0">
        <references count="2">
          <reference field="4294967294" count="1" selected="0">
            <x v="0"/>
          </reference>
          <reference field="0" count="1" selected="0">
            <x v="10"/>
          </reference>
        </references>
      </pivotArea>
    </chartFormat>
    <chartFormat chart="0" format="12">
      <pivotArea outline="0" collapsedLevelsAreSubtotals="1" fieldPosition="0">
        <references count="2">
          <reference field="4294967294" count="1" selected="0">
            <x v="0"/>
          </reference>
          <reference field="0" count="1" selected="0">
            <x v="11"/>
          </reference>
        </references>
      </pivotArea>
    </chartFormat>
    <chartFormat chart="0" format="13">
      <pivotArea outline="0" collapsedLevelsAreSubtotals="1" fieldPosition="0">
        <references count="2">
          <reference field="4294967294" count="1" selected="0">
            <x v="0"/>
          </reference>
          <reference field="0" count="1" selected="0">
            <x v="12"/>
          </reference>
        </references>
      </pivotArea>
    </chartFormat>
    <chartFormat chart="0" format="14">
      <pivotArea outline="0" collapsedLevelsAreSubtotals="1" fieldPosition="0">
        <references count="2">
          <reference field="4294967294" count="1" selected="0">
            <x v="0"/>
          </reference>
          <reference field="0" count="1" selected="0">
            <x v="13"/>
          </reference>
        </references>
      </pivotArea>
    </chartFormat>
    <chartFormat chart="0" format="15">
      <pivotArea outline="0" collapsedLevelsAreSubtotals="1" fieldPosition="0">
        <references count="2">
          <reference field="4294967294" count="1" selected="0">
            <x v="0"/>
          </reference>
          <reference field="0" count="1" selected="0">
            <x v="14"/>
          </reference>
        </references>
      </pivotArea>
    </chartFormat>
    <chartFormat chart="0" format="16">
      <pivotArea outline="0" collapsedLevelsAreSubtotals="1" fieldPosition="0">
        <references count="2">
          <reference field="4294967294" count="1" selected="0">
            <x v="0"/>
          </reference>
          <reference field="0" count="1" selected="0">
            <x v="15"/>
          </reference>
        </references>
      </pivotArea>
    </chartFormat>
    <chartFormat chart="0" format="17">
      <pivotArea outline="0" collapsedLevelsAreSubtotals="1" fieldPosition="0">
        <references count="2">
          <reference field="4294967294" count="1" selected="0">
            <x v="0"/>
          </reference>
          <reference field="0" count="1" selected="0">
            <x v="1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8.xml><?xml version="1.0" encoding="utf-8"?>
<pivotTableDefinition xmlns="http://schemas.openxmlformats.org/spreadsheetml/2006/main" xmlns:mc="http://schemas.openxmlformats.org/markup-compatibility/2006" xmlns:xr="http://schemas.microsoft.com/office/spreadsheetml/2014/revision" mc:Ignorable="xr" xr:uid="{00000000-0007-0000-3901-000075000000}" name="ﾋﾟﾎﾞｯﾄﾃｰﾌﾞﾙ7" cacheId="103"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G10" firstHeaderRow="0" firstDataRow="1" firstDataCol="1"/>
  <pivotFields count="13">
    <pivotField axis="axisRow" showAll="0">
      <items count="39">
        <item h="1" x="0"/>
        <item h="1" x="1"/>
        <item h="1" x="2"/>
        <item h="1" x="3"/>
        <item h="1" x="4"/>
        <item h="1" x="12"/>
        <item h="1" x="13"/>
        <item h="1" x="14"/>
        <item h="1" x="15"/>
        <item h="1" x="16"/>
        <item h="1" x="17"/>
        <item h="1" x="18"/>
        <item h="1" x="19"/>
        <item h="1" x="20"/>
        <item h="1" x="21"/>
        <item h="1" x="22"/>
        <item h="1" x="23"/>
        <item h="1" x="24"/>
        <item h="1" x="25"/>
        <item h="1" x="26"/>
        <item h="1" x="27"/>
        <item h="1" x="28"/>
        <item h="1" x="29"/>
        <item x="30"/>
        <item x="31"/>
        <item h="1" x="5"/>
        <item h="1" x="6"/>
        <item h="1" x="7"/>
        <item h="1" x="8"/>
        <item h="1" x="9"/>
        <item h="1" x="10"/>
        <item h="1" x="11"/>
        <item x="32"/>
        <item x="33"/>
        <item x="34"/>
        <item x="35"/>
        <item x="36"/>
        <item x="37"/>
        <item t="default"/>
      </items>
    </pivotField>
    <pivotField showAll="0"/>
    <pivotField showAll="0"/>
    <pivotField showAll="0"/>
    <pivotField showAll="0"/>
    <pivotField showAll="0"/>
    <pivotField showAl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s>
  <rowFields count="1">
    <field x="0"/>
  </rowFields>
  <rowItems count="9">
    <i>
      <x v="23"/>
    </i>
    <i>
      <x v="24"/>
    </i>
    <i>
      <x v="32"/>
    </i>
    <i>
      <x v="33"/>
    </i>
    <i>
      <x v="34"/>
    </i>
    <i>
      <x v="35"/>
    </i>
    <i>
      <x v="36"/>
    </i>
    <i>
      <x v="37"/>
    </i>
    <i t="grand">
      <x/>
    </i>
  </rowItems>
  <colFields count="1">
    <field x="-2"/>
  </colFields>
  <colItems count="6">
    <i>
      <x/>
    </i>
    <i i="1">
      <x v="1"/>
    </i>
    <i i="2">
      <x v="2"/>
    </i>
    <i i="3">
      <x v="3"/>
    </i>
    <i i="4">
      <x v="4"/>
    </i>
    <i i="5">
      <x v="5"/>
    </i>
  </colItems>
  <dataFields count="6">
    <dataField name="可燃ごみ" fld="7" baseField="0" baseItem="4"/>
    <dataField name="可燃粗大ごみ" fld="8" baseField="0" baseItem="4"/>
    <dataField name="不燃ごみ" fld="9" baseField="0" baseItem="4"/>
    <dataField name="資源物" fld="10" baseField="0" baseItem="4"/>
    <dataField name="廃乾電池" fld="11" baseField="0" baseItem="4"/>
    <dataField name="蛍光管" fld="12" baseField="0" baseItem="19"/>
  </dataFields>
  <chartFormats count="6">
    <chartFormat chart="0" format="0" series="1">
      <pivotArea outline="0" collapsedLevelsAreSubtotals="1" fieldPosition="0">
        <references count="1">
          <reference field="4294967294" count="1" selected="0">
            <x v="0"/>
          </reference>
        </references>
      </pivotArea>
    </chartFormat>
    <chartFormat chart="0" format="1" series="1">
      <pivotArea outline="0" collapsedLevelsAreSubtotals="1" fieldPosition="0">
        <references count="1">
          <reference field="4294967294" count="1" selected="0">
            <x v="1"/>
          </reference>
        </references>
      </pivotArea>
    </chartFormat>
    <chartFormat chart="0" format="2" series="1">
      <pivotArea outline="0" collapsedLevelsAreSubtotals="1" fieldPosition="0">
        <references count="1">
          <reference field="4294967294" count="1" selected="0">
            <x v="2"/>
          </reference>
        </references>
      </pivotArea>
    </chartFormat>
    <chartFormat chart="0" format="3" series="1">
      <pivotArea outline="0" collapsedLevelsAreSubtotals="1" fieldPosition="0">
        <references count="1">
          <reference field="4294967294" count="1" selected="0">
            <x v="3"/>
          </reference>
        </references>
      </pivotArea>
    </chartFormat>
    <chartFormat chart="0" format="4" series="1">
      <pivotArea outline="0" collapsedLevelsAreSubtotals="1" fieldPosition="0">
        <references count="1">
          <reference field="4294967294" count="1" selected="0">
            <x v="4"/>
          </reference>
        </references>
      </pivotArea>
    </chartFormat>
    <chartFormat chart="0" format="5" series="1">
      <pivotArea outline="0" collapsedLevelsAreSubtotals="1" fieldPosition="0">
        <references count="1">
          <reference field="4294967294"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9.xml><?xml version="1.0" encoding="utf-8"?>
<pivotTableDefinition xmlns="http://schemas.openxmlformats.org/spreadsheetml/2006/main" xmlns:mc="http://schemas.openxmlformats.org/markup-compatibility/2006" xmlns:xr="http://schemas.microsoft.com/office/spreadsheetml/2014/revision" mc:Ignorable="xr" xr:uid="{00000000-0007-0000-3901-000076000000}" name="ﾋﾟﾎﾞｯﾄﾃｰﾌﾞﾙ7" cacheId="104"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B10" firstHeaderRow="1" firstDataRow="1" firstDataCol="1"/>
  <pivotFields count="13">
    <pivotField axis="axisRow" showAll="0">
      <items count="39">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x="30"/>
        <item x="31"/>
        <item x="32"/>
        <item x="33"/>
        <item x="34"/>
        <item x="35"/>
        <item x="36"/>
        <item x="37"/>
        <item t="default"/>
      </items>
    </pivotField>
    <pivotField dataField="1"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9">
    <i>
      <x v="30"/>
    </i>
    <i>
      <x v="31"/>
    </i>
    <i>
      <x v="32"/>
    </i>
    <i>
      <x v="33"/>
    </i>
    <i>
      <x v="34"/>
    </i>
    <i>
      <x v="35"/>
    </i>
    <i>
      <x v="36"/>
    </i>
    <i>
      <x v="37"/>
    </i>
    <i t="grand">
      <x/>
    </i>
  </rowItems>
  <colItems count="1">
    <i/>
  </colItems>
  <dataFields count="1">
    <dataField name="合計 / 総数" fld="1" baseField="0" baseItem="0"/>
  </dataFields>
  <chartFormats count="2">
    <chartFormat chart="0" format="0" series="1">
      <pivotArea outline="0" collapsedLevelsAreSubtotals="1" fieldPosition="0"/>
    </chartFormat>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3901-00000B000000}" name="ﾋﾟﾎﾞｯﾄﾃｰﾌﾞﾙ2" cacheId="38"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C10" firstHeaderRow="0" firstDataRow="1" firstDataCol="1"/>
  <pivotFields count="7">
    <pivotField axis="axisRow" numFmtId="176" showAll="0">
      <items count="17">
        <item h="1" x="0"/>
        <item h="1" x="1"/>
        <item h="1" x="2"/>
        <item h="1" x="3"/>
        <item h="1" x="4"/>
        <item h="1" x="5"/>
        <item h="1" x="6"/>
        <item h="1" x="7"/>
        <item x="8"/>
        <item x="9"/>
        <item x="10"/>
        <item x="11"/>
        <item x="12"/>
        <item x="13"/>
        <item x="14"/>
        <item x="15"/>
        <item t="default"/>
      </items>
    </pivotField>
    <pivotField dataField="1" showAll="0" defaultSubtotal="0"/>
    <pivotField dataField="1" showAll="0" defaultSubtotal="0"/>
    <pivotField showAll="0" defaultSubtotal="0"/>
    <pivotField showAll="0" defaultSubtotal="0"/>
    <pivotField showAll="0" defaultSubtotal="0"/>
    <pivotField showAll="0" defaultSubtotal="0"/>
  </pivotFields>
  <rowFields count="1">
    <field x="0"/>
  </rowFields>
  <rowItems count="9">
    <i>
      <x v="8"/>
    </i>
    <i>
      <x v="9"/>
    </i>
    <i>
      <x v="10"/>
    </i>
    <i>
      <x v="11"/>
    </i>
    <i>
      <x v="12"/>
    </i>
    <i>
      <x v="13"/>
    </i>
    <i>
      <x v="14"/>
    </i>
    <i>
      <x v="15"/>
    </i>
    <i t="grand">
      <x/>
    </i>
  </rowItems>
  <colFields count="1">
    <field x="-2"/>
  </colFields>
  <colItems count="2">
    <i>
      <x/>
    </i>
    <i i="1">
      <x v="1"/>
    </i>
  </colItems>
  <dataFields count="2">
    <dataField name="本籍数（右軸）" fld="1" baseField="0" baseItem="0"/>
    <dataField name="人口（左軸）" fld="2" baseField="0" baseItem="0"/>
  </dataFields>
  <chartFormats count="2">
    <chartFormat chart="0" format="0" series="1">
      <pivotArea outline="0" collapsedLevelsAreSubtotals="1" fieldPosition="0">
        <references count="1">
          <reference field="4294967294" count="1" selected="0">
            <x v="1"/>
          </reference>
        </references>
      </pivotArea>
    </chartFormat>
    <chartFormat chart="0" format="1" series="1">
      <pivotArea outline="0" collapsedLevelsAreSubtotals="1"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0.xml><?xml version="1.0" encoding="utf-8"?>
<pivotTableDefinition xmlns="http://schemas.openxmlformats.org/spreadsheetml/2006/main" xmlns:mc="http://schemas.openxmlformats.org/markup-compatibility/2006" xmlns:xr="http://schemas.microsoft.com/office/spreadsheetml/2014/revision" mc:Ignorable="xr" xr:uid="{00000000-0007-0000-3901-000077000000}" name="ﾋﾟﾎﾞｯﾄﾃｰﾌﾞﾙ10" cacheId="105"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B10" firstHeaderRow="1" firstDataRow="1" firstDataCol="1"/>
  <pivotFields count="10">
    <pivotField axis="axisRow" showAll="0">
      <items count="39">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x="30"/>
        <item x="31"/>
        <item x="32"/>
        <item x="33"/>
        <item x="34"/>
        <item x="35"/>
        <item x="36"/>
        <item x="37"/>
        <item t="default"/>
      </items>
    </pivotField>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Fields count="1">
    <field x="0"/>
  </rowFields>
  <rowItems count="9">
    <i>
      <x v="30"/>
    </i>
    <i>
      <x v="31"/>
    </i>
    <i>
      <x v="32"/>
    </i>
    <i>
      <x v="33"/>
    </i>
    <i>
      <x v="34"/>
    </i>
    <i>
      <x v="35"/>
    </i>
    <i>
      <x v="36"/>
    </i>
    <i>
      <x v="37"/>
    </i>
    <i t="grand">
      <x/>
    </i>
  </rowItems>
  <colItems count="1">
    <i/>
  </colItems>
  <dataFields count="1">
    <dataField name="合計 / 総数(処理量（資源化量）)" fld="1" baseField="0" baseItem="0"/>
  </dataFields>
  <chartFormats count="2">
    <chartFormat chart="0" format="0" series="1">
      <pivotArea outline="0" collapsedLevelsAreSubtotals="1" fieldPosition="0"/>
    </chartFormat>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1.xml><?xml version="1.0" encoding="utf-8"?>
<pivotTableDefinition xmlns="http://schemas.openxmlformats.org/spreadsheetml/2006/main" xmlns:mc="http://schemas.openxmlformats.org/markup-compatibility/2006" xmlns:xr="http://schemas.microsoft.com/office/spreadsheetml/2014/revision" mc:Ignorable="xr" xr:uid="{00000000-0007-0000-3901-000078000000}" name="ﾋﾟﾎﾞｯﾄﾃｰﾌﾞﾙ11" cacheId="106"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B10" firstHeaderRow="1" firstDataRow="1" firstDataCol="1"/>
  <pivotFields count="5">
    <pivotField axis="axisRow" showAll="0">
      <items count="23">
        <item h="1" x="0"/>
        <item h="1" x="1"/>
        <item h="1" x="2"/>
        <item h="1" x="3"/>
        <item h="1" x="4"/>
        <item h="1" x="5"/>
        <item h="1" x="6"/>
        <item h="1" x="7"/>
        <item h="1" x="8"/>
        <item h="1" x="9"/>
        <item h="1" x="10"/>
        <item h="1" x="11"/>
        <item h="1" x="12"/>
        <item h="1" x="13"/>
        <item x="14"/>
        <item x="15"/>
        <item x="16"/>
        <item x="17"/>
        <item x="18"/>
        <item x="19"/>
        <item x="20"/>
        <item x="21"/>
        <item t="default"/>
      </items>
    </pivotField>
    <pivotField dataField="1" showAll="0"/>
    <pivotField showAll="0"/>
    <pivotField showAll="0"/>
    <pivotField showAll="0"/>
  </pivotFields>
  <rowFields count="1">
    <field x="0"/>
  </rowFields>
  <rowItems count="9">
    <i>
      <x v="14"/>
    </i>
    <i>
      <x v="15"/>
    </i>
    <i>
      <x v="16"/>
    </i>
    <i>
      <x v="17"/>
    </i>
    <i>
      <x v="18"/>
    </i>
    <i>
      <x v="19"/>
    </i>
    <i>
      <x v="20"/>
    </i>
    <i>
      <x v="21"/>
    </i>
    <i t="grand">
      <x/>
    </i>
  </rowItems>
  <colItems count="1">
    <i/>
  </colItems>
  <dataFields count="1">
    <dataField name="合計 / し尿処理量" fld="1" baseField="0" baseItem="0"/>
  </dataFields>
  <chartFormats count="2">
    <chartFormat chart="0" format="0" series="1">
      <pivotArea outline="0" collapsedLevelsAreSubtotals="1" fieldPosition="0"/>
    </chartFormat>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2.xml><?xml version="1.0" encoding="utf-8"?>
<pivotTableDefinition xmlns="http://schemas.openxmlformats.org/spreadsheetml/2006/main" xmlns:mc="http://schemas.openxmlformats.org/markup-compatibility/2006" xmlns:xr="http://schemas.microsoft.com/office/spreadsheetml/2014/revision" mc:Ignorable="xr" xr:uid="{00000000-0007-0000-3901-000079000000}" name="ﾋﾟﾎﾞｯﾄﾃｰﾌﾞﾙ12" cacheId="107"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C10" firstHeaderRow="0" firstDataRow="1" firstDataCol="1"/>
  <pivotFields count="8">
    <pivotField axis="axisRow" showAll="0">
      <items count="18">
        <item h="1" x="0"/>
        <item h="1" x="1"/>
        <item h="1" x="2"/>
        <item h="1" x="3"/>
        <item h="1" x="4"/>
        <item h="1" x="5"/>
        <item h="1" x="6"/>
        <item h="1" x="7"/>
        <item h="1" x="8"/>
        <item x="9"/>
        <item x="10"/>
        <item x="11"/>
        <item x="12"/>
        <item x="13"/>
        <item x="14"/>
        <item x="15"/>
        <item x="16"/>
        <item t="default"/>
      </items>
    </pivotField>
    <pivotField dataField="1" showAll="0"/>
    <pivotField showAll="0"/>
    <pivotField showAll="0"/>
    <pivotField showAll="0"/>
    <pivotField showAll="0"/>
    <pivotField dataField="1" showAll="0" defaultSubtotal="0"/>
    <pivotField showAll="0" defaultSubtotal="0"/>
  </pivotFields>
  <rowFields count="1">
    <field x="0"/>
  </rowFields>
  <rowItems count="9">
    <i>
      <x v="9"/>
    </i>
    <i>
      <x v="10"/>
    </i>
    <i>
      <x v="11"/>
    </i>
    <i>
      <x v="12"/>
    </i>
    <i>
      <x v="13"/>
    </i>
    <i>
      <x v="14"/>
    </i>
    <i>
      <x v="15"/>
    </i>
    <i>
      <x v="16"/>
    </i>
    <i t="grand">
      <x/>
    </i>
  </rowItems>
  <colFields count="1">
    <field x="-2"/>
  </colFields>
  <colItems count="2">
    <i>
      <x/>
    </i>
    <i i="1">
      <x v="1"/>
    </i>
  </colItems>
  <dataFields count="2">
    <dataField name="普及率（右軸）" fld="6" baseField="0" baseItem="0" numFmtId="2"/>
    <dataField name="整備面積（左軸）" fld="1" baseField="0" baseItem="0"/>
  </dataFields>
  <formats count="3">
    <format dxfId="47">
      <pivotArea outline="0" collapsedLevelsAreSubtotals="1" fieldPosition="0">
        <references count="1">
          <reference field="4294967294" count="1" selected="0">
            <x v="0"/>
          </reference>
        </references>
      </pivotArea>
    </format>
    <format dxfId="46">
      <pivotArea outline="0" collapsedLevelsAreSubtotals="1" fieldPosition="0">
        <references count="1">
          <reference field="4294967294" count="1" selected="0">
            <x v="0"/>
          </reference>
        </references>
      </pivotArea>
    </format>
    <format dxfId="45">
      <pivotArea outline="0" collapsedLevelsAreSubtotals="1" fieldPosition="0">
        <references count="1">
          <reference field="4294967294" count="1" selected="0">
            <x v="0"/>
          </reference>
        </references>
      </pivotArea>
    </format>
  </formats>
  <chartFormats count="18">
    <chartFormat chart="0" format="0" series="1">
      <pivotArea outline="0" collapsedLevelsAreSubtotals="1" fieldPosition="0">
        <references count="1">
          <reference field="4294967294" count="1" selected="0">
            <x v="1"/>
          </reference>
        </references>
      </pivotArea>
    </chartFormat>
    <chartFormat chart="0" format="1">
      <pivotArea outline="0" collapsedLevelsAreSubtotals="1" fieldPosition="0">
        <references count="2">
          <reference field="4294967294" count="1" selected="0">
            <x v="1"/>
          </reference>
          <reference field="0" count="1" selected="0">
            <x v="9"/>
          </reference>
        </references>
      </pivotArea>
    </chartFormat>
    <chartFormat chart="0" format="2">
      <pivotArea outline="0" collapsedLevelsAreSubtotals="1" fieldPosition="0">
        <references count="2">
          <reference field="4294967294" count="1" selected="0">
            <x v="1"/>
          </reference>
          <reference field="0" count="1" selected="0">
            <x v="10"/>
          </reference>
        </references>
      </pivotArea>
    </chartFormat>
    <chartFormat chart="0" format="3">
      <pivotArea outline="0" collapsedLevelsAreSubtotals="1" fieldPosition="0">
        <references count="2">
          <reference field="4294967294" count="1" selected="0">
            <x v="1"/>
          </reference>
          <reference field="0" count="1" selected="0">
            <x v="11"/>
          </reference>
        </references>
      </pivotArea>
    </chartFormat>
    <chartFormat chart="0" format="4">
      <pivotArea outline="0" collapsedLevelsAreSubtotals="1" fieldPosition="0">
        <references count="2">
          <reference field="4294967294" count="1" selected="0">
            <x v="1"/>
          </reference>
          <reference field="0" count="1" selected="0">
            <x v="12"/>
          </reference>
        </references>
      </pivotArea>
    </chartFormat>
    <chartFormat chart="0" format="5">
      <pivotArea outline="0" collapsedLevelsAreSubtotals="1" fieldPosition="0">
        <references count="2">
          <reference field="4294967294" count="1" selected="0">
            <x v="1"/>
          </reference>
          <reference field="0" count="1" selected="0">
            <x v="13"/>
          </reference>
        </references>
      </pivotArea>
    </chartFormat>
    <chartFormat chart="0" format="6">
      <pivotArea outline="0" collapsedLevelsAreSubtotals="1" fieldPosition="0">
        <references count="2">
          <reference field="4294967294" count="1" selected="0">
            <x v="1"/>
          </reference>
          <reference field="0" count="1" selected="0">
            <x v="14"/>
          </reference>
        </references>
      </pivotArea>
    </chartFormat>
    <chartFormat chart="0" format="7">
      <pivotArea outline="0" collapsedLevelsAreSubtotals="1" fieldPosition="0">
        <references count="2">
          <reference field="4294967294" count="1" selected="0">
            <x v="1"/>
          </reference>
          <reference field="0" count="1" selected="0">
            <x v="15"/>
          </reference>
        </references>
      </pivotArea>
    </chartFormat>
    <chartFormat chart="0" format="8">
      <pivotArea outline="0" collapsedLevelsAreSubtotals="1" fieldPosition="0">
        <references count="2">
          <reference field="4294967294" count="1" selected="0">
            <x v="1"/>
          </reference>
          <reference field="0" count="1" selected="0">
            <x v="16"/>
          </reference>
        </references>
      </pivotArea>
    </chartFormat>
    <chartFormat chart="0" format="9" series="1">
      <pivotArea outline="0" collapsedLevelsAreSubtotals="1" fieldPosition="0">
        <references count="1">
          <reference field="4294967294" count="1" selected="0">
            <x v="0"/>
          </reference>
        </references>
      </pivotArea>
    </chartFormat>
    <chartFormat chart="0" format="10">
      <pivotArea outline="0" collapsedLevelsAreSubtotals="1" fieldPosition="0">
        <references count="2">
          <reference field="4294967294" count="1" selected="0">
            <x v="0"/>
          </reference>
          <reference field="0" count="1" selected="0">
            <x v="9"/>
          </reference>
        </references>
      </pivotArea>
    </chartFormat>
    <chartFormat chart="0" format="11">
      <pivotArea outline="0" collapsedLevelsAreSubtotals="1" fieldPosition="0">
        <references count="2">
          <reference field="4294967294" count="1" selected="0">
            <x v="0"/>
          </reference>
          <reference field="0" count="1" selected="0">
            <x v="10"/>
          </reference>
        </references>
      </pivotArea>
    </chartFormat>
    <chartFormat chart="0" format="12">
      <pivotArea outline="0" collapsedLevelsAreSubtotals="1" fieldPosition="0">
        <references count="2">
          <reference field="4294967294" count="1" selected="0">
            <x v="0"/>
          </reference>
          <reference field="0" count="1" selected="0">
            <x v="11"/>
          </reference>
        </references>
      </pivotArea>
    </chartFormat>
    <chartFormat chart="0" format="13">
      <pivotArea outline="0" collapsedLevelsAreSubtotals="1" fieldPosition="0">
        <references count="2">
          <reference field="4294967294" count="1" selected="0">
            <x v="0"/>
          </reference>
          <reference field="0" count="1" selected="0">
            <x v="12"/>
          </reference>
        </references>
      </pivotArea>
    </chartFormat>
    <chartFormat chart="0" format="14">
      <pivotArea outline="0" collapsedLevelsAreSubtotals="1" fieldPosition="0">
        <references count="2">
          <reference field="4294967294" count="1" selected="0">
            <x v="0"/>
          </reference>
          <reference field="0" count="1" selected="0">
            <x v="13"/>
          </reference>
        </references>
      </pivotArea>
    </chartFormat>
    <chartFormat chart="0" format="15">
      <pivotArea outline="0" collapsedLevelsAreSubtotals="1" fieldPosition="0">
        <references count="2">
          <reference field="4294967294" count="1" selected="0">
            <x v="0"/>
          </reference>
          <reference field="0" count="1" selected="0">
            <x v="14"/>
          </reference>
        </references>
      </pivotArea>
    </chartFormat>
    <chartFormat chart="0" format="16">
      <pivotArea outline="0" collapsedLevelsAreSubtotals="1" fieldPosition="0">
        <references count="2">
          <reference field="4294967294" count="1" selected="0">
            <x v="0"/>
          </reference>
          <reference field="0" count="1" selected="0">
            <x v="15"/>
          </reference>
        </references>
      </pivotArea>
    </chartFormat>
    <chartFormat chart="0" format="17">
      <pivotArea outline="0" collapsedLevelsAreSubtotals="1" fieldPosition="0">
        <references count="2">
          <reference field="4294967294" count="1" selected="0">
            <x v="0"/>
          </reference>
          <reference field="0" count="1" selected="0">
            <x v="1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3.xml><?xml version="1.0" encoding="utf-8"?>
<pivotTableDefinition xmlns="http://schemas.openxmlformats.org/spreadsheetml/2006/main" xmlns:mc="http://schemas.openxmlformats.org/markup-compatibility/2006" xmlns:xr="http://schemas.microsoft.com/office/spreadsheetml/2014/revision" mc:Ignorable="xr" xr:uid="{00000000-0007-0000-3901-00007A000000}" name="ﾋﾟﾎﾞｯﾄﾃｰﾌﾞﾙ13" cacheId="108"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E10" firstHeaderRow="0" firstDataRow="1" firstDataCol="1"/>
  <pivotFields count="5">
    <pivotField axis="axisRow" showAll="0">
      <items count="18">
        <item h="1" x="0"/>
        <item h="1" x="1"/>
        <item h="1" x="2"/>
        <item h="1" x="3"/>
        <item h="1" x="4"/>
        <item h="1" x="5"/>
        <item h="1" x="6"/>
        <item h="1" x="7"/>
        <item h="1" x="8"/>
        <item x="9"/>
        <item x="10"/>
        <item x="11"/>
        <item x="12"/>
        <item x="13"/>
        <item x="14"/>
        <item x="15"/>
        <item x="16"/>
        <item t="default"/>
      </items>
    </pivotField>
    <pivotField dataField="1" showAll="0" defaultSubtotal="0"/>
    <pivotField dataField="1" showAll="0" defaultSubtotal="0"/>
    <pivotField dataField="1" showAll="0" defaultSubtotal="0"/>
    <pivotField dataField="1" showAll="0" defaultSubtotal="0"/>
  </pivotFields>
  <rowFields count="1">
    <field x="0"/>
  </rowFields>
  <rowItems count="9">
    <i>
      <x v="9"/>
    </i>
    <i>
      <x v="10"/>
    </i>
    <i>
      <x v="11"/>
    </i>
    <i>
      <x v="12"/>
    </i>
    <i>
      <x v="13"/>
    </i>
    <i>
      <x v="14"/>
    </i>
    <i>
      <x v="15"/>
    </i>
    <i>
      <x v="16"/>
    </i>
    <i t="grand">
      <x/>
    </i>
  </rowItems>
  <colFields count="1">
    <field x="-2"/>
  </colFields>
  <colItems count="4">
    <i>
      <x/>
    </i>
    <i i="1">
      <x v="1"/>
    </i>
    <i i="2">
      <x v="2"/>
    </i>
    <i i="3">
      <x v="3"/>
    </i>
  </colItems>
  <dataFields count="4">
    <dataField name=" 目久尻川(宮山橋)" fld="1" baseField="0" baseItem="5"/>
    <dataField name=" 小出川(※)" fld="2" baseField="0" baseItem="5"/>
    <dataField name=" 小出川中流(大曲橋)" fld="3" baseField="0" baseItem="5"/>
    <dataField name=" 一之宮幹線(一之宮第2排水路(弥生橋))" fld="4" baseField="0" baseItem="6"/>
  </dataFields>
  <formats count="7">
    <format dxfId="44">
      <pivotArea collapsedLevelsAreSubtotals="1" fieldPosition="0">
        <references count="2">
          <reference field="4294967294" count="1" selected="0">
            <x v="2"/>
          </reference>
          <reference field="0" count="1">
            <x v="9"/>
          </reference>
        </references>
      </pivotArea>
    </format>
    <format dxfId="43">
      <pivotArea collapsedLevelsAreSubtotals="1" fieldPosition="0">
        <references count="2">
          <reference field="4294967294" count="1" selected="0">
            <x v="1"/>
          </reference>
          <reference field="0" count="1">
            <x v="8"/>
          </reference>
        </references>
      </pivotArea>
    </format>
    <format dxfId="42">
      <pivotArea collapsedLevelsAreSubtotals="1" fieldPosition="0">
        <references count="2">
          <reference field="4294967294" count="1" selected="0">
            <x v="1"/>
          </reference>
          <reference field="0" count="1">
            <x v="8"/>
          </reference>
        </references>
      </pivotArea>
    </format>
    <format dxfId="41">
      <pivotArea collapsedLevelsAreSubtotals="1" fieldPosition="0">
        <references count="2">
          <reference field="4294967294" count="1" selected="0">
            <x v="2"/>
          </reference>
          <reference field="0" count="1">
            <x v="10"/>
          </reference>
        </references>
      </pivotArea>
    </format>
    <format dxfId="40">
      <pivotArea collapsedLevelsAreSubtotals="1" fieldPosition="0">
        <references count="2">
          <reference field="4294967294" count="1" selected="0">
            <x v="2"/>
          </reference>
          <reference field="0" count="1">
            <x v="13"/>
          </reference>
        </references>
      </pivotArea>
    </format>
    <format dxfId="39">
      <pivotArea outline="0" collapsedLevelsAreSubtotals="1" fieldPosition="0">
        <references count="2">
          <reference field="4294967294" count="1" selected="0">
            <x v="2"/>
          </reference>
          <reference field="0" count="1" selected="0">
            <x v="16"/>
          </reference>
        </references>
      </pivotArea>
    </format>
    <format dxfId="38">
      <pivotArea outline="0" collapsedLevelsAreSubtotals="1" fieldPosition="0">
        <references count="2">
          <reference field="4294967294" count="1" selected="0">
            <x v="1"/>
          </reference>
          <reference field="0" count="1" selected="0">
            <x v="16"/>
          </reference>
        </references>
      </pivotArea>
    </format>
  </formats>
  <chartFormats count="9">
    <chartFormat chart="0" format="0" series="1">
      <pivotArea outline="0" collapsedLevelsAreSubtotals="1" fieldPosition="0">
        <references count="1">
          <reference field="4294967294" count="1" selected="0">
            <x v="0"/>
          </reference>
        </references>
      </pivotArea>
    </chartFormat>
    <chartFormat chart="0" format="1" series="1">
      <pivotArea outline="0" collapsedLevelsAreSubtotals="1" fieldPosition="0">
        <references count="1">
          <reference field="4294967294" count="1" selected="0">
            <x v="1"/>
          </reference>
        </references>
      </pivotArea>
    </chartFormat>
    <chartFormat chart="0" format="2" series="1">
      <pivotArea outline="0" collapsedLevelsAreSubtotals="1" fieldPosition="0">
        <references count="1">
          <reference field="4294967294" count="1" selected="0">
            <x v="2"/>
          </reference>
        </references>
      </pivotArea>
    </chartFormat>
    <chartFormat chart="0" format="3">
      <pivotArea outline="0" collapsedLevelsAreSubtotals="1" fieldPosition="0">
        <references count="2">
          <reference field="4294967294" count="1" selected="0">
            <x v="2"/>
          </reference>
          <reference field="0" count="1" selected="0">
            <x v="12"/>
          </reference>
        </references>
      </pivotArea>
    </chartFormat>
    <chartFormat chart="0" format="4">
      <pivotArea outline="0" collapsedLevelsAreSubtotals="1" fieldPosition="0">
        <references count="2">
          <reference field="4294967294" count="1" selected="0">
            <x v="2"/>
          </reference>
          <reference field="0" count="1" selected="0">
            <x v="13"/>
          </reference>
        </references>
      </pivotArea>
    </chartFormat>
    <chartFormat chart="0" format="5">
      <pivotArea outline="0" collapsedLevelsAreSubtotals="1" fieldPosition="0">
        <references count="2">
          <reference field="4294967294" count="1" selected="0">
            <x v="2"/>
          </reference>
          <reference field="0" count="1" selected="0">
            <x v="14"/>
          </reference>
        </references>
      </pivotArea>
    </chartFormat>
    <chartFormat chart="0" format="6">
      <pivotArea outline="0" collapsedLevelsAreSubtotals="1" fieldPosition="0">
        <references count="2">
          <reference field="4294967294" count="1" selected="0">
            <x v="2"/>
          </reference>
          <reference field="0" count="1" selected="0">
            <x v="15"/>
          </reference>
        </references>
      </pivotArea>
    </chartFormat>
    <chartFormat chart="0" format="7">
      <pivotArea outline="0" collapsedLevelsAreSubtotals="1" fieldPosition="0">
        <references count="2">
          <reference field="4294967294" count="1" selected="0">
            <x v="2"/>
          </reference>
          <reference field="0" count="1" selected="0">
            <x v="16"/>
          </reference>
        </references>
      </pivotArea>
    </chartFormat>
    <chartFormat chart="0" format="8" series="1">
      <pivotArea outline="0" collapsedLevelsAreSubtotals="1"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4.xml><?xml version="1.0" encoding="utf-8"?>
<pivotTableDefinition xmlns="http://schemas.openxmlformats.org/spreadsheetml/2006/main" xmlns:mc="http://schemas.openxmlformats.org/markup-compatibility/2006" xmlns:xr="http://schemas.microsoft.com/office/spreadsheetml/2014/revision" mc:Ignorable="xr" xr:uid="{00000000-0007-0000-3901-00007B000000}" name="ﾋﾟﾎﾞｯﾄﾃｰﾌﾞﾙ14" cacheId="109"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B10" firstHeaderRow="1" firstDataRow="1" firstDataCol="1"/>
  <pivotFields count="10">
    <pivotField axis="axisRow" showAll="0">
      <items count="18">
        <item h="1" x="0"/>
        <item h="1" x="1"/>
        <item h="1" x="2"/>
        <item h="1" x="3"/>
        <item h="1" x="4"/>
        <item h="1" x="5"/>
        <item h="1" x="6"/>
        <item h="1" x="7"/>
        <item h="1" x="8"/>
        <item x="9"/>
        <item x="10"/>
        <item x="11"/>
        <item x="12"/>
        <item x="13"/>
        <item x="14"/>
        <item x="15"/>
        <item x="16"/>
        <item t="default"/>
      </items>
    </pivotField>
    <pivotField dataField="1" showAll="0"/>
    <pivotField showAll="0"/>
    <pivotField showAll="0"/>
    <pivotField showAll="0"/>
    <pivotField showAll="0"/>
    <pivotField showAll="0"/>
    <pivotField showAll="0"/>
    <pivotField showAll="0"/>
    <pivotField showAll="0"/>
  </pivotFields>
  <rowFields count="1">
    <field x="0"/>
  </rowFields>
  <rowItems count="9">
    <i>
      <x v="9"/>
    </i>
    <i>
      <x v="10"/>
    </i>
    <i>
      <x v="11"/>
    </i>
    <i>
      <x v="12"/>
    </i>
    <i>
      <x v="13"/>
    </i>
    <i>
      <x v="14"/>
    </i>
    <i>
      <x v="15"/>
    </i>
    <i>
      <x v="16"/>
    </i>
    <i t="grand">
      <x/>
    </i>
  </rowItems>
  <colItems count="1">
    <i/>
  </colItems>
  <dataFields count="1">
    <dataField name="合計 / 総数" fld="1" baseField="0" baseItem="0"/>
  </dataFields>
  <chartFormats count="2">
    <chartFormat chart="0" format="0" series="1">
      <pivotArea outline="0" collapsedLevelsAreSubtotals="1" fieldPosition="0"/>
    </chartFormat>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5.xml><?xml version="1.0" encoding="utf-8"?>
<pivotTableDefinition xmlns="http://schemas.openxmlformats.org/spreadsheetml/2006/main" xmlns:mc="http://schemas.openxmlformats.org/markup-compatibility/2006" xmlns:xr="http://schemas.microsoft.com/office/spreadsheetml/2014/revision" mc:Ignorable="xr" xr:uid="{00000000-0007-0000-3901-00007C000000}" name="ﾋﾟﾎﾞｯﾄﾃｰﾌﾞﾙ15" cacheId="110"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C10" firstHeaderRow="0" firstDataRow="1" firstDataCol="1"/>
  <pivotFields count="5">
    <pivotField axis="axisRow" showAll="0">
      <items count="18">
        <item h="1" x="0"/>
        <item h="1" x="1"/>
        <item h="1" x="2"/>
        <item h="1" x="3"/>
        <item h="1" x="4"/>
        <item h="1" x="5"/>
        <item h="1" x="6"/>
        <item h="1" x="7"/>
        <item h="1" x="8"/>
        <item x="9"/>
        <item x="10"/>
        <item x="11"/>
        <item x="12"/>
        <item x="13"/>
        <item x="14"/>
        <item x="15"/>
        <item x="16"/>
        <item t="default"/>
      </items>
    </pivotField>
    <pivotField showAll="0"/>
    <pivotField dataField="1" showAll="0"/>
    <pivotField showAll="0" defaultSubtotal="0"/>
    <pivotField dataField="1" showAll="0" defaultSubtotal="0"/>
  </pivotFields>
  <rowFields count="1">
    <field x="0"/>
  </rowFields>
  <rowItems count="9">
    <i>
      <x v="9"/>
    </i>
    <i>
      <x v="10"/>
    </i>
    <i>
      <x v="11"/>
    </i>
    <i>
      <x v="12"/>
    </i>
    <i>
      <x v="13"/>
    </i>
    <i>
      <x v="14"/>
    </i>
    <i>
      <x v="15"/>
    </i>
    <i>
      <x v="16"/>
    </i>
    <i t="grand">
      <x/>
    </i>
  </rowItems>
  <colFields count="1">
    <field x="-2"/>
  </colFields>
  <colItems count="2">
    <i>
      <x/>
    </i>
    <i i="1">
      <x v="1"/>
    </i>
  </colItems>
  <dataFields count="2">
    <dataField name=" 町内(発令状況)" fld="2" baseField="0" baseItem="0"/>
    <dataField name=" 町内(被害状況)" fld="4" baseField="0" baseItem="0"/>
  </dataFields>
  <chartFormats count="2">
    <chartFormat chart="0" format="0" series="1">
      <pivotArea outline="0" collapsedLevelsAreSubtotals="1" fieldPosition="0">
        <references count="1">
          <reference field="4294967294" count="1" selected="0">
            <x v="0"/>
          </reference>
        </references>
      </pivotArea>
    </chartFormat>
    <chartFormat chart="0" format="1" series="1">
      <pivotArea outline="0" collapsedLevelsAreSubtotals="1"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6.xml><?xml version="1.0" encoding="utf-8"?>
<pivotTableDefinition xmlns="http://schemas.openxmlformats.org/spreadsheetml/2006/main" xmlns:mc="http://schemas.openxmlformats.org/markup-compatibility/2006" xmlns:xr="http://schemas.microsoft.com/office/spreadsheetml/2014/revision" mc:Ignorable="xr" xr:uid="{00000000-0007-0000-3901-00007D000000}" name="ﾋﾟﾎﾞｯﾄﾃｰﾌﾞﾙ1" cacheId="111"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3:C12" firstHeaderRow="0" firstDataRow="1" firstDataCol="1" rowPageCount="1" colPageCount="1"/>
  <pivotFields count="4">
    <pivotField axis="axisRow" showAll="0">
      <items count="17">
        <item h="1" x="0"/>
        <item h="1" x="1"/>
        <item h="1" x="2"/>
        <item h="1" x="3"/>
        <item h="1" x="4"/>
        <item h="1" x="5"/>
        <item h="1" x="6"/>
        <item h="1" x="7"/>
        <item x="8"/>
        <item x="9"/>
        <item x="10"/>
        <item x="11"/>
        <item x="12"/>
        <item x="13"/>
        <item x="14"/>
        <item x="15"/>
        <item t="default"/>
      </items>
    </pivotField>
    <pivotField axis="axisPage" showAll="0">
      <items count="24">
        <item x="5"/>
        <item x="16"/>
        <item x="18"/>
        <item x="17"/>
        <item x="14"/>
        <item x="10"/>
        <item x="13"/>
        <item x="15"/>
        <item x="12"/>
        <item x="7"/>
        <item x="19"/>
        <item x="0"/>
        <item x="9"/>
        <item x="6"/>
        <item x="2"/>
        <item x="8"/>
        <item x="20"/>
        <item x="1"/>
        <item x="4"/>
        <item x="11"/>
        <item x="3"/>
        <item x="21"/>
        <item x="22"/>
        <item t="default"/>
      </items>
    </pivotField>
    <pivotField dataField="1" showAll="0"/>
    <pivotField dataField="1" showAll="0"/>
  </pivotFields>
  <rowFields count="1">
    <field x="0"/>
  </rowFields>
  <rowItems count="9">
    <i>
      <x v="8"/>
    </i>
    <i>
      <x v="9"/>
    </i>
    <i>
      <x v="10"/>
    </i>
    <i>
      <x v="11"/>
    </i>
    <i>
      <x v="12"/>
    </i>
    <i>
      <x v="13"/>
    </i>
    <i>
      <x v="14"/>
    </i>
    <i>
      <x v="15"/>
    </i>
    <i t="grand">
      <x/>
    </i>
  </rowItems>
  <colFields count="1">
    <field x="-2"/>
  </colFields>
  <colItems count="2">
    <i>
      <x/>
    </i>
    <i i="1">
      <x v="1"/>
    </i>
  </colItems>
  <pageFields count="1">
    <pageField fld="1" item="11" hier="0"/>
  </pageFields>
  <dataFields count="2">
    <dataField name=" 当初予算額　" fld="2" baseField="0" baseItem="0"/>
    <dataField name=" 決算額" fld="3" baseField="0" baseItem="0"/>
  </dataFields>
  <chartFormats count="18">
    <chartFormat chart="0" format="0" series="1">
      <pivotArea outline="0" collapsedLevelsAreSubtotals="1" fieldPosition="0">
        <references count="1">
          <reference field="4294967294" count="1" selected="0">
            <x v="0"/>
          </reference>
        </references>
      </pivotArea>
    </chartFormat>
    <chartFormat chart="0" format="1">
      <pivotArea outline="0" collapsedLevelsAreSubtotals="1" fieldPosition="0">
        <references count="2">
          <reference field="4294967294" count="1" selected="0">
            <x v="0"/>
          </reference>
          <reference field="0" count="1" selected="0">
            <x v="8"/>
          </reference>
        </references>
      </pivotArea>
    </chartFormat>
    <chartFormat chart="0" format="2">
      <pivotArea outline="0" collapsedLevelsAreSubtotals="1" fieldPosition="0">
        <references count="2">
          <reference field="4294967294" count="1" selected="0">
            <x v="0"/>
          </reference>
          <reference field="0" count="1" selected="0">
            <x v="9"/>
          </reference>
        </references>
      </pivotArea>
    </chartFormat>
    <chartFormat chart="0" format="3">
      <pivotArea outline="0" collapsedLevelsAreSubtotals="1" fieldPosition="0">
        <references count="2">
          <reference field="4294967294" count="1" selected="0">
            <x v="0"/>
          </reference>
          <reference field="0" count="1" selected="0">
            <x v="10"/>
          </reference>
        </references>
      </pivotArea>
    </chartFormat>
    <chartFormat chart="0" format="4">
      <pivotArea outline="0" collapsedLevelsAreSubtotals="1" fieldPosition="0">
        <references count="2">
          <reference field="4294967294" count="1" selected="0">
            <x v="0"/>
          </reference>
          <reference field="0" count="1" selected="0">
            <x v="11"/>
          </reference>
        </references>
      </pivotArea>
    </chartFormat>
    <chartFormat chart="0" format="5">
      <pivotArea outline="0" collapsedLevelsAreSubtotals="1" fieldPosition="0">
        <references count="2">
          <reference field="4294967294" count="1" selected="0">
            <x v="0"/>
          </reference>
          <reference field="0" count="1" selected="0">
            <x v="12"/>
          </reference>
        </references>
      </pivotArea>
    </chartFormat>
    <chartFormat chart="0" format="6">
      <pivotArea outline="0" collapsedLevelsAreSubtotals="1" fieldPosition="0">
        <references count="2">
          <reference field="4294967294" count="1" selected="0">
            <x v="0"/>
          </reference>
          <reference field="0" count="1" selected="0">
            <x v="13"/>
          </reference>
        </references>
      </pivotArea>
    </chartFormat>
    <chartFormat chart="0" format="7">
      <pivotArea outline="0" collapsedLevelsAreSubtotals="1" fieldPosition="0">
        <references count="2">
          <reference field="4294967294" count="1" selected="0">
            <x v="0"/>
          </reference>
          <reference field="0" count="1" selected="0">
            <x v="14"/>
          </reference>
        </references>
      </pivotArea>
    </chartFormat>
    <chartFormat chart="0" format="8">
      <pivotArea outline="0" collapsedLevelsAreSubtotals="1" fieldPosition="0">
        <references count="2">
          <reference field="4294967294" count="1" selected="0">
            <x v="0"/>
          </reference>
          <reference field="0" count="1" selected="0">
            <x v="15"/>
          </reference>
        </references>
      </pivotArea>
    </chartFormat>
    <chartFormat chart="0" format="9" series="1">
      <pivotArea outline="0" collapsedLevelsAreSubtotals="1" fieldPosition="0">
        <references count="1">
          <reference field="4294967294" count="1" selected="0">
            <x v="1"/>
          </reference>
        </references>
      </pivotArea>
    </chartFormat>
    <chartFormat chart="0" format="10">
      <pivotArea outline="0" collapsedLevelsAreSubtotals="1" fieldPosition="0">
        <references count="2">
          <reference field="4294967294" count="1" selected="0">
            <x v="1"/>
          </reference>
          <reference field="0" count="1" selected="0">
            <x v="8"/>
          </reference>
        </references>
      </pivotArea>
    </chartFormat>
    <chartFormat chart="0" format="11">
      <pivotArea outline="0" collapsedLevelsAreSubtotals="1" fieldPosition="0">
        <references count="2">
          <reference field="4294967294" count="1" selected="0">
            <x v="1"/>
          </reference>
          <reference field="0" count="1" selected="0">
            <x v="9"/>
          </reference>
        </references>
      </pivotArea>
    </chartFormat>
    <chartFormat chart="0" format="12">
      <pivotArea outline="0" collapsedLevelsAreSubtotals="1" fieldPosition="0">
        <references count="2">
          <reference field="4294967294" count="1" selected="0">
            <x v="1"/>
          </reference>
          <reference field="0" count="1" selected="0">
            <x v="10"/>
          </reference>
        </references>
      </pivotArea>
    </chartFormat>
    <chartFormat chart="0" format="13">
      <pivotArea outline="0" collapsedLevelsAreSubtotals="1" fieldPosition="0">
        <references count="2">
          <reference field="4294967294" count="1" selected="0">
            <x v="1"/>
          </reference>
          <reference field="0" count="1" selected="0">
            <x v="11"/>
          </reference>
        </references>
      </pivotArea>
    </chartFormat>
    <chartFormat chart="0" format="14">
      <pivotArea outline="0" collapsedLevelsAreSubtotals="1" fieldPosition="0">
        <references count="2">
          <reference field="4294967294" count="1" selected="0">
            <x v="1"/>
          </reference>
          <reference field="0" count="1" selected="0">
            <x v="12"/>
          </reference>
        </references>
      </pivotArea>
    </chartFormat>
    <chartFormat chart="0" format="15">
      <pivotArea outline="0" collapsedLevelsAreSubtotals="1" fieldPosition="0">
        <references count="2">
          <reference field="4294967294" count="1" selected="0">
            <x v="1"/>
          </reference>
          <reference field="0" count="1" selected="0">
            <x v="13"/>
          </reference>
        </references>
      </pivotArea>
    </chartFormat>
    <chartFormat chart="0" format="16">
      <pivotArea outline="0" collapsedLevelsAreSubtotals="1" fieldPosition="0">
        <references count="2">
          <reference field="4294967294" count="1" selected="0">
            <x v="1"/>
          </reference>
          <reference field="0" count="1" selected="0">
            <x v="14"/>
          </reference>
        </references>
      </pivotArea>
    </chartFormat>
    <chartFormat chart="0" format="17">
      <pivotArea outline="0" collapsedLevelsAreSubtotals="1" fieldPosition="0">
        <references count="2">
          <reference field="4294967294" count="1" selected="0">
            <x v="1"/>
          </reference>
          <reference field="0" count="1" selected="0">
            <x v="1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7.xml><?xml version="1.0" encoding="utf-8"?>
<pivotTableDefinition xmlns="http://schemas.openxmlformats.org/spreadsheetml/2006/main" xmlns:mc="http://schemas.openxmlformats.org/markup-compatibility/2006" xmlns:xr="http://schemas.microsoft.com/office/spreadsheetml/2014/revision" mc:Ignorable="xr" xr:uid="{00000000-0007-0000-3901-00007E000000}" name="ﾋﾟﾎﾞｯﾄﾃｰﾌﾞﾙ2" cacheId="112"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3:C12" firstHeaderRow="0" firstDataRow="1" firstDataCol="1" rowPageCount="1" colPageCount="1"/>
  <pivotFields count="4">
    <pivotField axis="axisRow" showAll="0">
      <items count="17">
        <item h="1" x="0"/>
        <item h="1" x="1"/>
        <item h="1" x="2"/>
        <item h="1" x="3"/>
        <item h="1" x="4"/>
        <item h="1" x="5"/>
        <item h="1" x="6"/>
        <item h="1" x="7"/>
        <item x="8"/>
        <item x="9"/>
        <item x="10"/>
        <item x="11"/>
        <item x="12"/>
        <item x="13"/>
        <item x="14"/>
        <item x="15"/>
        <item t="default"/>
      </items>
    </pivotField>
    <pivotField axis="axisPage" showAll="0">
      <items count="14">
        <item x="4"/>
        <item x="1"/>
        <item x="10"/>
        <item x="11"/>
        <item x="7"/>
        <item x="9"/>
        <item x="0"/>
        <item x="2"/>
        <item x="8"/>
        <item x="6"/>
        <item x="3"/>
        <item x="12"/>
        <item x="5"/>
        <item t="default"/>
      </items>
    </pivotField>
    <pivotField dataField="1" showAll="0"/>
    <pivotField dataField="1" showAll="0"/>
  </pivotFields>
  <rowFields count="1">
    <field x="0"/>
  </rowFields>
  <rowItems count="9">
    <i>
      <x v="8"/>
    </i>
    <i>
      <x v="9"/>
    </i>
    <i>
      <x v="10"/>
    </i>
    <i>
      <x v="11"/>
    </i>
    <i>
      <x v="12"/>
    </i>
    <i>
      <x v="13"/>
    </i>
    <i>
      <x v="14"/>
    </i>
    <i>
      <x v="15"/>
    </i>
    <i t="grand">
      <x/>
    </i>
  </rowItems>
  <colFields count="1">
    <field x="-2"/>
  </colFields>
  <colItems count="2">
    <i>
      <x/>
    </i>
    <i i="1">
      <x v="1"/>
    </i>
  </colItems>
  <pageFields count="1">
    <pageField fld="1" item="6" hier="0"/>
  </pageFields>
  <dataFields count="2">
    <dataField name=" 当初予算額　" fld="2" baseField="0" baseItem="0"/>
    <dataField name=" 決算額" fld="3" baseField="0" baseItem="0"/>
  </dataFields>
  <chartFormats count="18">
    <chartFormat chart="0" format="0" series="1">
      <pivotArea outline="0" collapsedLevelsAreSubtotals="1" fieldPosition="0">
        <references count="1">
          <reference field="4294967294" count="1" selected="0">
            <x v="0"/>
          </reference>
        </references>
      </pivotArea>
    </chartFormat>
    <chartFormat chart="0" format="1">
      <pivotArea outline="0" collapsedLevelsAreSubtotals="1" fieldPosition="0">
        <references count="2">
          <reference field="4294967294" count="1" selected="0">
            <x v="0"/>
          </reference>
          <reference field="0" count="1" selected="0">
            <x v="8"/>
          </reference>
        </references>
      </pivotArea>
    </chartFormat>
    <chartFormat chart="0" format="2">
      <pivotArea outline="0" collapsedLevelsAreSubtotals="1" fieldPosition="0">
        <references count="2">
          <reference field="4294967294" count="1" selected="0">
            <x v="0"/>
          </reference>
          <reference field="0" count="1" selected="0">
            <x v="9"/>
          </reference>
        </references>
      </pivotArea>
    </chartFormat>
    <chartFormat chart="0" format="3">
      <pivotArea outline="0" collapsedLevelsAreSubtotals="1" fieldPosition="0">
        <references count="2">
          <reference field="4294967294" count="1" selected="0">
            <x v="0"/>
          </reference>
          <reference field="0" count="1" selected="0">
            <x v="10"/>
          </reference>
        </references>
      </pivotArea>
    </chartFormat>
    <chartFormat chart="0" format="4">
      <pivotArea outline="0" collapsedLevelsAreSubtotals="1" fieldPosition="0">
        <references count="2">
          <reference field="4294967294" count="1" selected="0">
            <x v="0"/>
          </reference>
          <reference field="0" count="1" selected="0">
            <x v="11"/>
          </reference>
        </references>
      </pivotArea>
    </chartFormat>
    <chartFormat chart="0" format="5">
      <pivotArea outline="0" collapsedLevelsAreSubtotals="1" fieldPosition="0">
        <references count="2">
          <reference field="4294967294" count="1" selected="0">
            <x v="0"/>
          </reference>
          <reference field="0" count="1" selected="0">
            <x v="12"/>
          </reference>
        </references>
      </pivotArea>
    </chartFormat>
    <chartFormat chart="0" format="6">
      <pivotArea outline="0" collapsedLevelsAreSubtotals="1" fieldPosition="0">
        <references count="2">
          <reference field="4294967294" count="1" selected="0">
            <x v="0"/>
          </reference>
          <reference field="0" count="1" selected="0">
            <x v="13"/>
          </reference>
        </references>
      </pivotArea>
    </chartFormat>
    <chartFormat chart="0" format="7">
      <pivotArea outline="0" collapsedLevelsAreSubtotals="1" fieldPosition="0">
        <references count="2">
          <reference field="4294967294" count="1" selected="0">
            <x v="0"/>
          </reference>
          <reference field="0" count="1" selected="0">
            <x v="14"/>
          </reference>
        </references>
      </pivotArea>
    </chartFormat>
    <chartFormat chart="0" format="8">
      <pivotArea outline="0" collapsedLevelsAreSubtotals="1" fieldPosition="0">
        <references count="2">
          <reference field="4294967294" count="1" selected="0">
            <x v="0"/>
          </reference>
          <reference field="0" count="1" selected="0">
            <x v="15"/>
          </reference>
        </references>
      </pivotArea>
    </chartFormat>
    <chartFormat chart="0" format="9" series="1">
      <pivotArea outline="0" collapsedLevelsAreSubtotals="1" fieldPosition="0">
        <references count="1">
          <reference field="4294967294" count="1" selected="0">
            <x v="1"/>
          </reference>
        </references>
      </pivotArea>
    </chartFormat>
    <chartFormat chart="0" format="10">
      <pivotArea outline="0" collapsedLevelsAreSubtotals="1" fieldPosition="0">
        <references count="2">
          <reference field="4294967294" count="1" selected="0">
            <x v="1"/>
          </reference>
          <reference field="0" count="1" selected="0">
            <x v="8"/>
          </reference>
        </references>
      </pivotArea>
    </chartFormat>
    <chartFormat chart="0" format="11">
      <pivotArea outline="0" collapsedLevelsAreSubtotals="1" fieldPosition="0">
        <references count="2">
          <reference field="4294967294" count="1" selected="0">
            <x v="1"/>
          </reference>
          <reference field="0" count="1" selected="0">
            <x v="9"/>
          </reference>
        </references>
      </pivotArea>
    </chartFormat>
    <chartFormat chart="0" format="12">
      <pivotArea outline="0" collapsedLevelsAreSubtotals="1" fieldPosition="0">
        <references count="2">
          <reference field="4294967294" count="1" selected="0">
            <x v="1"/>
          </reference>
          <reference field="0" count="1" selected="0">
            <x v="10"/>
          </reference>
        </references>
      </pivotArea>
    </chartFormat>
    <chartFormat chart="0" format="13">
      <pivotArea outline="0" collapsedLevelsAreSubtotals="1" fieldPosition="0">
        <references count="2">
          <reference field="4294967294" count="1" selected="0">
            <x v="1"/>
          </reference>
          <reference field="0" count="1" selected="0">
            <x v="11"/>
          </reference>
        </references>
      </pivotArea>
    </chartFormat>
    <chartFormat chart="0" format="14">
      <pivotArea outline="0" collapsedLevelsAreSubtotals="1" fieldPosition="0">
        <references count="2">
          <reference field="4294967294" count="1" selected="0">
            <x v="1"/>
          </reference>
          <reference field="0" count="1" selected="0">
            <x v="12"/>
          </reference>
        </references>
      </pivotArea>
    </chartFormat>
    <chartFormat chart="0" format="15">
      <pivotArea outline="0" collapsedLevelsAreSubtotals="1" fieldPosition="0">
        <references count="2">
          <reference field="4294967294" count="1" selected="0">
            <x v="1"/>
          </reference>
          <reference field="0" count="1" selected="0">
            <x v="13"/>
          </reference>
        </references>
      </pivotArea>
    </chartFormat>
    <chartFormat chart="0" format="16">
      <pivotArea outline="0" collapsedLevelsAreSubtotals="1" fieldPosition="0">
        <references count="2">
          <reference field="4294967294" count="1" selected="0">
            <x v="1"/>
          </reference>
          <reference field="0" count="1" selected="0">
            <x v="14"/>
          </reference>
        </references>
      </pivotArea>
    </chartFormat>
    <chartFormat chart="0" format="17">
      <pivotArea outline="0" collapsedLevelsAreSubtotals="1" fieldPosition="0">
        <references count="2">
          <reference field="4294967294" count="1" selected="0">
            <x v="1"/>
          </reference>
          <reference field="0" count="1" selected="0">
            <x v="1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8.xml><?xml version="1.0" encoding="utf-8"?>
<pivotTableDefinition xmlns="http://schemas.openxmlformats.org/spreadsheetml/2006/main" xmlns:mc="http://schemas.openxmlformats.org/markup-compatibility/2006" xmlns:xr="http://schemas.microsoft.com/office/spreadsheetml/2014/revision" mc:Ignorable="xr" xr:uid="{00000000-0007-0000-3901-00007F000000}" name="ﾋﾟﾎﾞｯﾄﾃｰﾌﾞﾙ3" cacheId="113" dataOnRows="1" applyNumberFormats="0" applyBorderFormats="0" applyFontFormats="0" applyPatternFormats="0" applyAlignmentFormats="0" applyWidthHeightFormats="1" dataCaption="値" updatedVersion="4" showMemberPropertyTips="0" useAutoFormatting="1" rowGrandTotals="0" colGrandTotals="0" itemPrintTitles="1" createdVersion="4" indent="0" outline="1" outlineData="1" multipleFieldFilters="0" chartFormat="1">
  <location ref="A3:B14" firstHeaderRow="1" firstDataRow="2" firstDataCol="1" rowPageCount="1" colPageCount="1"/>
  <pivotFields count="20">
    <pivotField axis="axisCol" showAll="0">
      <items count="19">
        <item h="1" x="0"/>
        <item h="1" x="1"/>
        <item h="1" x="2"/>
        <item h="1" x="3"/>
        <item h="1" x="4"/>
        <item h="1" x="5"/>
        <item h="1" x="6"/>
        <item h="1" x="7"/>
        <item h="1" x="8"/>
        <item h="1" x="9"/>
        <item h="1" x="10"/>
        <item h="1" x="11"/>
        <item h="1" x="12"/>
        <item h="1" x="13"/>
        <item h="1" x="14"/>
        <item h="1" x="15"/>
        <item h="1" x="16"/>
        <item x="17"/>
        <item t="default"/>
      </items>
    </pivotField>
    <pivotField axis="axisPage" showAll="0">
      <items count="3">
        <item x="0"/>
        <item x="1"/>
        <item t="default"/>
      </items>
    </pivotField>
    <pivotField showAll="0"/>
    <pivotField dataField="1" showAll="0"/>
    <pivotField showAll="0"/>
    <pivotField showAll="0"/>
    <pivotField dataField="1" showAll="0"/>
    <pivotField dataField="1" showAll="0"/>
    <pivotField dataField="1" showAll="0"/>
    <pivotField dataField="1" showAll="0"/>
    <pivotField dataField="1" showAll="0"/>
    <pivotField showAll="0"/>
    <pivotField showAll="0"/>
    <pivotField showAll="0"/>
    <pivotField showAll="0"/>
    <pivotField showAll="0"/>
    <pivotField dataField="1" showAll="0"/>
    <pivotField dataField="1" showAll="0"/>
    <pivotField dataField="1" showAll="0"/>
    <pivotField dataField="1" showAll="0"/>
  </pivotFields>
  <rowFields count="1">
    <field x="-2"/>
  </rowFields>
  <rowItems count="10">
    <i>
      <x/>
    </i>
    <i i="1">
      <x v="1"/>
    </i>
    <i i="2">
      <x v="2"/>
    </i>
    <i i="3">
      <x v="3"/>
    </i>
    <i i="4">
      <x v="4"/>
    </i>
    <i i="5">
      <x v="5"/>
    </i>
    <i i="6">
      <x v="6"/>
    </i>
    <i i="7">
      <x v="7"/>
    </i>
    <i i="8">
      <x v="8"/>
    </i>
    <i i="9">
      <x v="9"/>
    </i>
  </rowItems>
  <colFields count="1">
    <field x="0"/>
  </colFields>
  <colItems count="1">
    <i>
      <x v="17"/>
    </i>
  </colItems>
  <pageFields count="1">
    <pageField fld="1" item="0" hier="0"/>
  </pageFields>
  <dataFields count="10">
    <dataField name=" 人件費" fld="3" baseField="0" baseItem="0"/>
    <dataField name=" 扶助費" fld="8" baseField="0" baseItem="0"/>
    <dataField name=" 物件費" fld="6" baseField="0" baseItem="0"/>
    <dataField name=" 公債費" fld="16" baseField="0" baseItem="0"/>
    <dataField name=" 補助費等" fld="9" baseField="0" baseItem="0"/>
    <dataField name=" 普通建設事業費" fld="10" baseField="0" baseItem="0"/>
    <dataField name=" 繰出金" fld="19" baseField="0" baseItem="0"/>
    <dataField name=" 積立金" fld="17" baseField="0" baseItem="0"/>
    <dataField name=" 投資及び出資金貸付金" fld="18" baseField="0" baseItem="0"/>
    <dataField name=" 維持補修費" fld="7" baseField="0" baseItem="0"/>
  </dataFields>
  <chartFormats count="12">
    <chartFormat chart="0" format="0" series="1">
      <pivotArea outline="0" collapsedLevelsAreSubtotals="1" fieldPosition="0"/>
    </chartFormat>
    <chartFormat chart="0" format="1">
      <pivotArea outline="0" collapsedLevelsAreSubtotals="1" fieldPosition="0">
        <references count="1">
          <reference field="4294967294" count="1" selected="0">
            <x v="0"/>
          </reference>
        </references>
      </pivotArea>
    </chartFormat>
    <chartFormat chart="0" format="2">
      <pivotArea outline="0" collapsedLevelsAreSubtotals="1" fieldPosition="0">
        <references count="1">
          <reference field="4294967294" count="1" selected="0">
            <x v="1"/>
          </reference>
        </references>
      </pivotArea>
    </chartFormat>
    <chartFormat chart="0" format="3">
      <pivotArea outline="0" collapsedLevelsAreSubtotals="1" fieldPosition="0">
        <references count="1">
          <reference field="4294967294" count="1" selected="0">
            <x v="2"/>
          </reference>
        </references>
      </pivotArea>
    </chartFormat>
    <chartFormat chart="0" format="4">
      <pivotArea outline="0" collapsedLevelsAreSubtotals="1" fieldPosition="0">
        <references count="1">
          <reference field="4294967294" count="1" selected="0">
            <x v="3"/>
          </reference>
        </references>
      </pivotArea>
    </chartFormat>
    <chartFormat chart="0" format="5">
      <pivotArea outline="0" collapsedLevelsAreSubtotals="1" fieldPosition="0">
        <references count="1">
          <reference field="4294967294" count="1" selected="0">
            <x v="4"/>
          </reference>
        </references>
      </pivotArea>
    </chartFormat>
    <chartFormat chart="0" format="6">
      <pivotArea outline="0" collapsedLevelsAreSubtotals="1" fieldPosition="0">
        <references count="1">
          <reference field="4294967294" count="1" selected="0">
            <x v="5"/>
          </reference>
        </references>
      </pivotArea>
    </chartFormat>
    <chartFormat chart="0" format="7">
      <pivotArea outline="0" collapsedLevelsAreSubtotals="1" fieldPosition="0">
        <references count="1">
          <reference field="4294967294" count="1" selected="0">
            <x v="6"/>
          </reference>
        </references>
      </pivotArea>
    </chartFormat>
    <chartFormat chart="0" format="8">
      <pivotArea outline="0" collapsedLevelsAreSubtotals="1" fieldPosition="0">
        <references count="1">
          <reference field="4294967294" count="1" selected="0">
            <x v="7"/>
          </reference>
        </references>
      </pivotArea>
    </chartFormat>
    <chartFormat chart="0" format="9">
      <pivotArea outline="0" collapsedLevelsAreSubtotals="1" fieldPosition="0">
        <references count="1">
          <reference field="4294967294" count="1" selected="0">
            <x v="8"/>
          </reference>
        </references>
      </pivotArea>
    </chartFormat>
    <chartFormat chart="0" format="10">
      <pivotArea outline="0" collapsedLevelsAreSubtotals="1" fieldPosition="0">
        <references count="1">
          <reference field="4294967294" count="1" selected="0">
            <x v="9"/>
          </reference>
        </references>
      </pivotArea>
    </chartFormat>
    <chartFormat chart="0" format="1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9.xml><?xml version="1.0" encoding="utf-8"?>
<pivotTableDefinition xmlns="http://schemas.openxmlformats.org/spreadsheetml/2006/main" xmlns:mc="http://schemas.openxmlformats.org/markup-compatibility/2006" xmlns:xr="http://schemas.microsoft.com/office/spreadsheetml/2014/revision" mc:Ignorable="xr" xr:uid="{00000000-0007-0000-3901-000080000000}" name="ﾋﾟﾎﾞｯﾄﾃｰﾌﾞﾙ4" cacheId="114"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B10" firstHeaderRow="1" firstDataRow="1" firstDataCol="1"/>
  <pivotFields count="8">
    <pivotField axis="axisRow" showAll="0">
      <items count="19">
        <item h="1" x="0"/>
        <item h="1" x="1"/>
        <item h="1" x="2"/>
        <item h="1" x="3"/>
        <item h="1" x="4"/>
        <item h="1" x="5"/>
        <item h="1" x="6"/>
        <item h="1" x="7"/>
        <item h="1" x="8"/>
        <item h="1" x="9"/>
        <item x="10"/>
        <item x="11"/>
        <item x="12"/>
        <item x="13"/>
        <item x="14"/>
        <item x="15"/>
        <item x="16"/>
        <item x="17"/>
        <item t="default"/>
      </items>
    </pivotField>
    <pivotField dataField="1" showAll="0"/>
    <pivotField showAll="0"/>
    <pivotField showAll="0"/>
    <pivotField showAll="0"/>
    <pivotField showAll="0"/>
    <pivotField showAll="0"/>
    <pivotField showAll="0"/>
  </pivotFields>
  <rowFields count="1">
    <field x="0"/>
  </rowFields>
  <rowItems count="9">
    <i>
      <x v="10"/>
    </i>
    <i>
      <x v="11"/>
    </i>
    <i>
      <x v="12"/>
    </i>
    <i>
      <x v="13"/>
    </i>
    <i>
      <x v="14"/>
    </i>
    <i>
      <x v="15"/>
    </i>
    <i>
      <x v="16"/>
    </i>
    <i>
      <x v="17"/>
    </i>
    <i t="grand">
      <x/>
    </i>
  </rowItems>
  <colItems count="1">
    <i/>
  </colItems>
  <dataFields count="1">
    <dataField name="合計 / 総額" fld="1" baseField="0" baseItem="0"/>
  </dataFields>
  <chartFormats count="10">
    <chartFormat chart="0" format="0" series="1">
      <pivotArea outline="0" collapsedLevelsAreSubtotals="1" fieldPosition="0"/>
    </chartFormat>
    <chartFormat chart="0" format="1">
      <pivotArea outline="0" collapsedLevelsAreSubtotals="1" fieldPosition="0">
        <references count="2">
          <reference field="4294967294" count="1" selected="0">
            <x v="0"/>
          </reference>
          <reference field="0" count="1" selected="0">
            <x v="10"/>
          </reference>
        </references>
      </pivotArea>
    </chartFormat>
    <chartFormat chart="0" format="2">
      <pivotArea outline="0" collapsedLevelsAreSubtotals="1" fieldPosition="0">
        <references count="2">
          <reference field="4294967294" count="1" selected="0">
            <x v="0"/>
          </reference>
          <reference field="0" count="1" selected="0">
            <x v="11"/>
          </reference>
        </references>
      </pivotArea>
    </chartFormat>
    <chartFormat chart="0" format="3">
      <pivotArea outline="0" collapsedLevelsAreSubtotals="1" fieldPosition="0">
        <references count="2">
          <reference field="4294967294" count="1" selected="0">
            <x v="0"/>
          </reference>
          <reference field="0" count="1" selected="0">
            <x v="12"/>
          </reference>
        </references>
      </pivotArea>
    </chartFormat>
    <chartFormat chart="0" format="4">
      <pivotArea outline="0" collapsedLevelsAreSubtotals="1" fieldPosition="0">
        <references count="2">
          <reference field="4294967294" count="1" selected="0">
            <x v="0"/>
          </reference>
          <reference field="0" count="1" selected="0">
            <x v="13"/>
          </reference>
        </references>
      </pivotArea>
    </chartFormat>
    <chartFormat chart="0" format="5">
      <pivotArea outline="0" collapsedLevelsAreSubtotals="1" fieldPosition="0">
        <references count="2">
          <reference field="4294967294" count="1" selected="0">
            <x v="0"/>
          </reference>
          <reference field="0" count="1" selected="0">
            <x v="14"/>
          </reference>
        </references>
      </pivotArea>
    </chartFormat>
    <chartFormat chart="0" format="6">
      <pivotArea outline="0" collapsedLevelsAreSubtotals="1" fieldPosition="0">
        <references count="2">
          <reference field="4294967294" count="1" selected="0">
            <x v="0"/>
          </reference>
          <reference field="0" count="1" selected="0">
            <x v="15"/>
          </reference>
        </references>
      </pivotArea>
    </chartFormat>
    <chartFormat chart="0" format="7">
      <pivotArea outline="0" collapsedLevelsAreSubtotals="1" fieldPosition="0">
        <references count="2">
          <reference field="4294967294" count="1" selected="0">
            <x v="0"/>
          </reference>
          <reference field="0" count="1" selected="0">
            <x v="16"/>
          </reference>
        </references>
      </pivotArea>
    </chartFormat>
    <chartFormat chart="0" format="8">
      <pivotArea outline="0" collapsedLevelsAreSubtotals="1" fieldPosition="0">
        <references count="2">
          <reference field="4294967294" count="1" selected="0">
            <x v="0"/>
          </reference>
          <reference field="0" count="1" selected="0">
            <x v="17"/>
          </reference>
        </references>
      </pivotArea>
    </chartFormat>
    <chartFormat chart="0"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3901-00000C000000}" name="ﾋﾟﾎﾞｯﾄﾃｰﾌﾞﾙ2" cacheId="39"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C10" firstHeaderRow="0" firstDataRow="1" firstDataCol="1"/>
  <pivotFields count="7">
    <pivotField axis="axisRow" numFmtId="176" showAll="0">
      <items count="17">
        <item h="1" x="0"/>
        <item h="1" x="1"/>
        <item h="1" x="2"/>
        <item h="1" x="3"/>
        <item h="1" x="4"/>
        <item h="1" x="5"/>
        <item h="1" x="6"/>
        <item h="1" x="7"/>
        <item x="8"/>
        <item x="9"/>
        <item x="10"/>
        <item x="11"/>
        <item x="12"/>
        <item x="13"/>
        <item x="14"/>
        <item x="15"/>
        <item t="default"/>
      </items>
    </pivotField>
    <pivotField showAll="0" defaultSubtotal="0"/>
    <pivotField showAll="0" defaultSubtotal="0"/>
    <pivotField dataField="1" showAll="0" defaultSubtotal="0"/>
    <pivotField dataField="1" showAll="0" defaultSubtotal="0"/>
    <pivotField showAll="0" defaultSubtotal="0"/>
    <pivotField showAll="0" defaultSubtotal="0"/>
  </pivotFields>
  <rowFields count="1">
    <field x="0"/>
  </rowFields>
  <rowItems count="9">
    <i>
      <x v="8"/>
    </i>
    <i>
      <x v="9"/>
    </i>
    <i>
      <x v="10"/>
    </i>
    <i>
      <x v="11"/>
    </i>
    <i>
      <x v="12"/>
    </i>
    <i>
      <x v="13"/>
    </i>
    <i>
      <x v="14"/>
    </i>
    <i>
      <x v="15"/>
    </i>
    <i t="grand">
      <x/>
    </i>
  </rowItems>
  <colFields count="1">
    <field x="-2"/>
  </colFields>
  <colItems count="2">
    <i>
      <x/>
    </i>
    <i i="1">
      <x v="1"/>
    </i>
  </colItems>
  <dataFields count="2">
    <dataField name="世帯数（右軸）" fld="3" baseField="0" baseItem="0"/>
    <dataField name="人口（左軸）" fld="4" baseField="0" baseItem="0"/>
  </dataFields>
  <chartFormats count="10">
    <chartFormat chart="0" format="0" series="1">
      <pivotArea outline="0" collapsedLevelsAreSubtotals="1" fieldPosition="0">
        <references count="1">
          <reference field="4294967294" count="1" selected="0">
            <x v="1"/>
          </reference>
        </references>
      </pivotArea>
    </chartFormat>
    <chartFormat chart="0" format="1">
      <pivotArea outline="0" collapsedLevelsAreSubtotals="1" fieldPosition="0">
        <references count="2">
          <reference field="4294967294" count="1" selected="0">
            <x v="1"/>
          </reference>
          <reference field="0" count="1" selected="0">
            <x v="10"/>
          </reference>
        </references>
      </pivotArea>
    </chartFormat>
    <chartFormat chart="0" format="2">
      <pivotArea outline="0" collapsedLevelsAreSubtotals="1" fieldPosition="0">
        <references count="2">
          <reference field="4294967294" count="1" selected="0">
            <x v="1"/>
          </reference>
          <reference field="0" count="1" selected="0">
            <x v="11"/>
          </reference>
        </references>
      </pivotArea>
    </chartFormat>
    <chartFormat chart="0" format="3">
      <pivotArea outline="0" collapsedLevelsAreSubtotals="1" fieldPosition="0">
        <references count="2">
          <reference field="4294967294" count="1" selected="0">
            <x v="1"/>
          </reference>
          <reference field="0" count="1" selected="0">
            <x v="14"/>
          </reference>
        </references>
      </pivotArea>
    </chartFormat>
    <chartFormat chart="0" format="4">
      <pivotArea outline="0" collapsedLevelsAreSubtotals="1" fieldPosition="0">
        <references count="2">
          <reference field="4294967294" count="1" selected="0">
            <x v="1"/>
          </reference>
          <reference field="0" count="1" selected="0">
            <x v="15"/>
          </reference>
        </references>
      </pivotArea>
    </chartFormat>
    <chartFormat chart="0" format="5" series="1">
      <pivotArea outline="0" collapsedLevelsAreSubtotals="1" fieldPosition="0">
        <references count="1">
          <reference field="4294967294" count="1" selected="0">
            <x v="0"/>
          </reference>
        </references>
      </pivotArea>
    </chartFormat>
    <chartFormat chart="0" format="6">
      <pivotArea outline="0" collapsedLevelsAreSubtotals="1" fieldPosition="0">
        <references count="2">
          <reference field="4294967294" count="1" selected="0">
            <x v="0"/>
          </reference>
          <reference field="0" count="1" selected="0">
            <x v="10"/>
          </reference>
        </references>
      </pivotArea>
    </chartFormat>
    <chartFormat chart="0" format="7">
      <pivotArea outline="0" collapsedLevelsAreSubtotals="1" fieldPosition="0">
        <references count="2">
          <reference field="4294967294" count="1" selected="0">
            <x v="0"/>
          </reference>
          <reference field="0" count="1" selected="0">
            <x v="11"/>
          </reference>
        </references>
      </pivotArea>
    </chartFormat>
    <chartFormat chart="0" format="8">
      <pivotArea outline="0" collapsedLevelsAreSubtotals="1" fieldPosition="0">
        <references count="2">
          <reference field="4294967294" count="1" selected="0">
            <x v="0"/>
          </reference>
          <reference field="0" count="1" selected="0">
            <x v="12"/>
          </reference>
        </references>
      </pivotArea>
    </chartFormat>
    <chartFormat chart="0" format="9">
      <pivotArea outline="0" collapsedLevelsAreSubtotals="1" fieldPosition="0">
        <references count="2">
          <reference field="4294967294" count="1" selected="0">
            <x v="0"/>
          </reference>
          <reference field="0" count="1" selected="0">
            <x v="1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0.xml><?xml version="1.0" encoding="utf-8"?>
<pivotTableDefinition xmlns="http://schemas.openxmlformats.org/spreadsheetml/2006/main" xmlns:mc="http://schemas.openxmlformats.org/markup-compatibility/2006" xmlns:xr="http://schemas.microsoft.com/office/spreadsheetml/2014/revision" mc:Ignorable="xr" xr:uid="{00000000-0007-0000-3901-000081000000}" name="ﾋﾟﾎﾞｯﾄﾃｰﾌﾞﾙ5" cacheId="115"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B10" firstHeaderRow="1" firstDataRow="1" firstDataCol="1"/>
  <pivotFields count="8">
    <pivotField axis="axisRow" showAll="0">
      <items count="19">
        <item h="1" x="0"/>
        <item h="1" x="1"/>
        <item h="1" x="2"/>
        <item h="1" x="3"/>
        <item h="1" x="4"/>
        <item h="1" x="5"/>
        <item h="1" x="6"/>
        <item h="1" x="7"/>
        <item h="1" x="8"/>
        <item h="1" x="9"/>
        <item x="10"/>
        <item x="11"/>
        <item x="12"/>
        <item x="13"/>
        <item x="14"/>
        <item x="15"/>
        <item x="16"/>
        <item x="17"/>
        <item t="default"/>
      </items>
    </pivotField>
    <pivotField dataField="1" showAll="0"/>
    <pivotField showAll="0"/>
    <pivotField showAll="0"/>
    <pivotField showAll="0"/>
    <pivotField showAll="0"/>
    <pivotField showAll="0"/>
    <pivotField showAll="0"/>
  </pivotFields>
  <rowFields count="1">
    <field x="0"/>
  </rowFields>
  <rowItems count="9">
    <i>
      <x v="10"/>
    </i>
    <i>
      <x v="11"/>
    </i>
    <i>
      <x v="12"/>
    </i>
    <i>
      <x v="13"/>
    </i>
    <i>
      <x v="14"/>
    </i>
    <i>
      <x v="15"/>
    </i>
    <i>
      <x v="16"/>
    </i>
    <i>
      <x v="17"/>
    </i>
    <i t="grand">
      <x/>
    </i>
  </rowItems>
  <colItems count="1">
    <i/>
  </colItems>
  <dataFields count="1">
    <dataField name="合計 / 総額" fld="1" baseField="0" baseItem="0"/>
  </dataFields>
  <chartFormats count="10">
    <chartFormat chart="0" format="0" series="1">
      <pivotArea outline="0" collapsedLevelsAreSubtotals="1" fieldPosition="0"/>
    </chartFormat>
    <chartFormat chart="0" format="1">
      <pivotArea outline="0" collapsedLevelsAreSubtotals="1" fieldPosition="0">
        <references count="2">
          <reference field="4294967294" count="1" selected="0">
            <x v="0"/>
          </reference>
          <reference field="0" count="1" selected="0">
            <x v="10"/>
          </reference>
        </references>
      </pivotArea>
    </chartFormat>
    <chartFormat chart="0" format="2">
      <pivotArea outline="0" collapsedLevelsAreSubtotals="1" fieldPosition="0">
        <references count="2">
          <reference field="4294967294" count="1" selected="0">
            <x v="0"/>
          </reference>
          <reference field="0" count="1" selected="0">
            <x v="11"/>
          </reference>
        </references>
      </pivotArea>
    </chartFormat>
    <chartFormat chart="0" format="3">
      <pivotArea outline="0" collapsedLevelsAreSubtotals="1" fieldPosition="0">
        <references count="2">
          <reference field="4294967294" count="1" selected="0">
            <x v="0"/>
          </reference>
          <reference field="0" count="1" selected="0">
            <x v="12"/>
          </reference>
        </references>
      </pivotArea>
    </chartFormat>
    <chartFormat chart="0" format="4">
      <pivotArea outline="0" collapsedLevelsAreSubtotals="1" fieldPosition="0">
        <references count="2">
          <reference field="4294967294" count="1" selected="0">
            <x v="0"/>
          </reference>
          <reference field="0" count="1" selected="0">
            <x v="13"/>
          </reference>
        </references>
      </pivotArea>
    </chartFormat>
    <chartFormat chart="0" format="5">
      <pivotArea outline="0" collapsedLevelsAreSubtotals="1" fieldPosition="0">
        <references count="2">
          <reference field="4294967294" count="1" selected="0">
            <x v="0"/>
          </reference>
          <reference field="0" count="1" selected="0">
            <x v="14"/>
          </reference>
        </references>
      </pivotArea>
    </chartFormat>
    <chartFormat chart="0" format="6">
      <pivotArea outline="0" collapsedLevelsAreSubtotals="1" fieldPosition="0">
        <references count="2">
          <reference field="4294967294" count="1" selected="0">
            <x v="0"/>
          </reference>
          <reference field="0" count="1" selected="0">
            <x v="15"/>
          </reference>
        </references>
      </pivotArea>
    </chartFormat>
    <chartFormat chart="0" format="7">
      <pivotArea outline="0" collapsedLevelsAreSubtotals="1" fieldPosition="0">
        <references count="2">
          <reference field="4294967294" count="1" selected="0">
            <x v="0"/>
          </reference>
          <reference field="0" count="1" selected="0">
            <x v="16"/>
          </reference>
        </references>
      </pivotArea>
    </chartFormat>
    <chartFormat chart="0" format="8">
      <pivotArea outline="0" collapsedLevelsAreSubtotals="1" fieldPosition="0">
        <references count="2">
          <reference field="4294967294" count="1" selected="0">
            <x v="0"/>
          </reference>
          <reference field="0" count="1" selected="0">
            <x v="17"/>
          </reference>
        </references>
      </pivotArea>
    </chartFormat>
    <chartFormat chart="0"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1.xml><?xml version="1.0" encoding="utf-8"?>
<pivotTableDefinition xmlns="http://schemas.openxmlformats.org/spreadsheetml/2006/main" xmlns:mc="http://schemas.openxmlformats.org/markup-compatibility/2006" xmlns:xr="http://schemas.microsoft.com/office/spreadsheetml/2014/revision" mc:Ignorable="xr" xr:uid="{00000000-0007-0000-3901-000082000000}" name="ﾋﾟﾎﾞｯﾄﾃｰﾌﾞﾙ1" cacheId="116" applyNumberFormats="0" applyBorderFormats="0" applyFontFormats="0" applyPatternFormats="0" applyAlignmentFormats="0" applyWidthHeightFormats="1" dataCaption="値" updatedVersion="4" showMemberPropertyTips="0" useAutoFormatting="1" rowGrandTotals="0" itemPrintTitles="1" createdVersion="4" indent="0" outline="1" outlineData="1" multipleFieldFilters="0" chartFormat="1">
  <location ref="A1:D9" firstHeaderRow="0" firstDataRow="1" firstDataCol="1"/>
  <pivotFields count="18">
    <pivotField axis="axisRow" showAll="0">
      <items count="19">
        <item h="1" x="0"/>
        <item h="1" x="1"/>
        <item h="1" x="2"/>
        <item h="1" x="3"/>
        <item h="1" x="4"/>
        <item h="1" x="5"/>
        <item h="1" x="6"/>
        <item h="1" x="7"/>
        <item h="1" x="8"/>
        <item h="1" x="9"/>
        <item x="10"/>
        <item x="11"/>
        <item x="12"/>
        <item x="13"/>
        <item x="14"/>
        <item x="15"/>
        <item x="16"/>
        <item x="17"/>
        <item t="default"/>
      </items>
    </pivotField>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8">
    <i>
      <x v="10"/>
    </i>
    <i>
      <x v="11"/>
    </i>
    <i>
      <x v="12"/>
    </i>
    <i>
      <x v="13"/>
    </i>
    <i>
      <x v="14"/>
    </i>
    <i>
      <x v="15"/>
    </i>
    <i>
      <x v="16"/>
    </i>
    <i>
      <x v="17"/>
    </i>
  </rowItems>
  <colFields count="1">
    <field x="-2"/>
  </colFields>
  <colItems count="3">
    <i>
      <x/>
    </i>
    <i i="1">
      <x v="1"/>
    </i>
    <i i="2">
      <x v="2"/>
    </i>
  </colItems>
  <dataFields count="3">
    <dataField name="歳入総額" fld="1" baseField="0" baseItem="0"/>
    <dataField name="歳出総額" fld="2" baseField="0" baseItem="0"/>
    <dataField name="差引額" fld="3" baseField="0" baseItem="0"/>
  </dataFields>
  <chartFormats count="10">
    <chartFormat chart="0" format="0" series="1">
      <pivotArea outline="0" collapsedLevelsAreSubtotals="1" fieldPosition="0">
        <references count="1">
          <reference field="4294967294" count="1" selected="0">
            <x v="0"/>
          </reference>
        </references>
      </pivotArea>
    </chartFormat>
    <chartFormat chart="0" format="1">
      <pivotArea outline="0" collapsedLevelsAreSubtotals="1" fieldPosition="0">
        <references count="2">
          <reference field="4294967294" count="1" selected="0">
            <x v="0"/>
          </reference>
          <reference field="0" count="1" selected="0">
            <x v="10"/>
          </reference>
        </references>
      </pivotArea>
    </chartFormat>
    <chartFormat chart="0" format="2">
      <pivotArea outline="0" collapsedLevelsAreSubtotals="1" fieldPosition="0">
        <references count="2">
          <reference field="4294967294" count="1" selected="0">
            <x v="0"/>
          </reference>
          <reference field="0" count="1" selected="0">
            <x v="11"/>
          </reference>
        </references>
      </pivotArea>
    </chartFormat>
    <chartFormat chart="0" format="3">
      <pivotArea outline="0" collapsedLevelsAreSubtotals="1" fieldPosition="0">
        <references count="2">
          <reference field="4294967294" count="1" selected="0">
            <x v="0"/>
          </reference>
          <reference field="0" count="1" selected="0">
            <x v="12"/>
          </reference>
        </references>
      </pivotArea>
    </chartFormat>
    <chartFormat chart="0" format="4">
      <pivotArea outline="0" collapsedLevelsAreSubtotals="1" fieldPosition="0">
        <references count="2">
          <reference field="4294967294" count="1" selected="0">
            <x v="0"/>
          </reference>
          <reference field="0" count="1" selected="0">
            <x v="13"/>
          </reference>
        </references>
      </pivotArea>
    </chartFormat>
    <chartFormat chart="0" format="5">
      <pivotArea outline="0" collapsedLevelsAreSubtotals="1" fieldPosition="0">
        <references count="2">
          <reference field="4294967294" count="1" selected="0">
            <x v="0"/>
          </reference>
          <reference field="0" count="1" selected="0">
            <x v="14"/>
          </reference>
        </references>
      </pivotArea>
    </chartFormat>
    <chartFormat chart="0" format="6">
      <pivotArea outline="0" collapsedLevelsAreSubtotals="1" fieldPosition="0">
        <references count="2">
          <reference field="4294967294" count="1" selected="0">
            <x v="0"/>
          </reference>
          <reference field="0" count="1" selected="0">
            <x v="15"/>
          </reference>
        </references>
      </pivotArea>
    </chartFormat>
    <chartFormat chart="0" format="7">
      <pivotArea outline="0" collapsedLevelsAreSubtotals="1" fieldPosition="0">
        <references count="2">
          <reference field="4294967294" count="1" selected="0">
            <x v="0"/>
          </reference>
          <reference field="0" count="1" selected="0">
            <x v="16"/>
          </reference>
        </references>
      </pivotArea>
    </chartFormat>
    <chartFormat chart="0" format="8" series="1">
      <pivotArea outline="0" collapsedLevelsAreSubtotals="1" fieldPosition="0">
        <references count="1">
          <reference field="4294967294" count="1" selected="0">
            <x v="1"/>
          </reference>
        </references>
      </pivotArea>
    </chartFormat>
    <chartFormat chart="0" format="9" series="1">
      <pivotArea outline="0" collapsedLevelsAreSubtotals="1"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2.xml><?xml version="1.0" encoding="utf-8"?>
<pivotTableDefinition xmlns="http://schemas.openxmlformats.org/spreadsheetml/2006/main" xmlns:mc="http://schemas.openxmlformats.org/markup-compatibility/2006" xmlns:xr="http://schemas.microsoft.com/office/spreadsheetml/2014/revision" mc:Ignorable="xr" xr:uid="{00000000-0007-0000-3901-000083000000}" name="ﾋﾟﾎﾞｯﾄﾃｰﾌﾞﾙ1" cacheId="117"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D10" firstHeaderRow="0" firstDataRow="1" firstDataCol="1"/>
  <pivotFields count="18">
    <pivotField axis="axisRow" showAll="0">
      <items count="19">
        <item h="1" x="0"/>
        <item h="1" x="1"/>
        <item h="1" x="2"/>
        <item h="1" x="3"/>
        <item h="1" x="4"/>
        <item h="1" x="5"/>
        <item h="1" x="6"/>
        <item h="1" x="7"/>
        <item h="1" x="8"/>
        <item h="1" x="9"/>
        <item x="10"/>
        <item x="11"/>
        <item x="12"/>
        <item x="13"/>
        <item x="14"/>
        <item x="15"/>
        <item x="16"/>
        <item x="1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dataField="1" showAll="0"/>
  </pivotFields>
  <rowFields count="1">
    <field x="0"/>
  </rowFields>
  <rowItems count="9">
    <i>
      <x v="10"/>
    </i>
    <i>
      <x v="11"/>
    </i>
    <i>
      <x v="12"/>
    </i>
    <i>
      <x v="13"/>
    </i>
    <i>
      <x v="14"/>
    </i>
    <i>
      <x v="15"/>
    </i>
    <i>
      <x v="16"/>
    </i>
    <i>
      <x v="17"/>
    </i>
    <i t="grand">
      <x/>
    </i>
  </rowItems>
  <colFields count="1">
    <field x="-2"/>
  </colFields>
  <colItems count="3">
    <i>
      <x/>
    </i>
    <i i="1">
      <x v="1"/>
    </i>
    <i i="2">
      <x v="2"/>
    </i>
  </colItems>
  <dataFields count="3">
    <dataField name="経常収支比率（左軸）" fld="14" baseField="0" baseItem="0"/>
    <dataField name="自主財源比率（左軸）" fld="17" baseField="0" baseItem="0"/>
    <dataField name="財政力指数（右軸）" fld="13" baseField="0" baseItem="0"/>
  </dataFields>
  <formats count="1">
    <format dxfId="37">
      <pivotArea outline="0" collapsedLevelsAreSubtotals="1" fieldPosition="0"/>
    </format>
  </formats>
  <chartFormats count="27">
    <chartFormat chart="0" format="0" series="1">
      <pivotArea outline="0" collapsedLevelsAreSubtotals="1" fieldPosition="0">
        <references count="1">
          <reference field="4294967294" count="1" selected="0">
            <x v="2"/>
          </reference>
        </references>
      </pivotArea>
    </chartFormat>
    <chartFormat chart="0" format="1">
      <pivotArea outline="0" collapsedLevelsAreSubtotals="1" fieldPosition="0">
        <references count="2">
          <reference field="4294967294" count="1" selected="0">
            <x v="2"/>
          </reference>
          <reference field="0" count="1" selected="0">
            <x v="10"/>
          </reference>
        </references>
      </pivotArea>
    </chartFormat>
    <chartFormat chart="0" format="2">
      <pivotArea outline="0" collapsedLevelsAreSubtotals="1" fieldPosition="0">
        <references count="2">
          <reference field="4294967294" count="1" selected="0">
            <x v="2"/>
          </reference>
          <reference field="0" count="1" selected="0">
            <x v="11"/>
          </reference>
        </references>
      </pivotArea>
    </chartFormat>
    <chartFormat chart="0" format="3">
      <pivotArea outline="0" collapsedLevelsAreSubtotals="1" fieldPosition="0">
        <references count="2">
          <reference field="4294967294" count="1" selected="0">
            <x v="2"/>
          </reference>
          <reference field="0" count="1" selected="0">
            <x v="12"/>
          </reference>
        </references>
      </pivotArea>
    </chartFormat>
    <chartFormat chart="0" format="4">
      <pivotArea outline="0" collapsedLevelsAreSubtotals="1" fieldPosition="0">
        <references count="2">
          <reference field="4294967294" count="1" selected="0">
            <x v="2"/>
          </reference>
          <reference field="0" count="1" selected="0">
            <x v="13"/>
          </reference>
        </references>
      </pivotArea>
    </chartFormat>
    <chartFormat chart="0" format="5">
      <pivotArea outline="0" collapsedLevelsAreSubtotals="1" fieldPosition="0">
        <references count="2">
          <reference field="4294967294" count="1" selected="0">
            <x v="2"/>
          </reference>
          <reference field="0" count="1" selected="0">
            <x v="14"/>
          </reference>
        </references>
      </pivotArea>
    </chartFormat>
    <chartFormat chart="0" format="6">
      <pivotArea outline="0" collapsedLevelsAreSubtotals="1" fieldPosition="0">
        <references count="2">
          <reference field="4294967294" count="1" selected="0">
            <x v="2"/>
          </reference>
          <reference field="0" count="1" selected="0">
            <x v="15"/>
          </reference>
        </references>
      </pivotArea>
    </chartFormat>
    <chartFormat chart="0" format="7">
      <pivotArea outline="0" collapsedLevelsAreSubtotals="1" fieldPosition="0">
        <references count="2">
          <reference field="4294967294" count="1" selected="0">
            <x v="2"/>
          </reference>
          <reference field="0" count="1" selected="0">
            <x v="16"/>
          </reference>
        </references>
      </pivotArea>
    </chartFormat>
    <chartFormat chart="0" format="8">
      <pivotArea outline="0" collapsedLevelsAreSubtotals="1" fieldPosition="0">
        <references count="2">
          <reference field="4294967294" count="1" selected="0">
            <x v="2"/>
          </reference>
          <reference field="0" count="1" selected="0">
            <x v="17"/>
          </reference>
        </references>
      </pivotArea>
    </chartFormat>
    <chartFormat chart="0" format="9" series="1">
      <pivotArea outline="0" collapsedLevelsAreSubtotals="1" fieldPosition="0">
        <references count="1">
          <reference field="4294967294" count="1" selected="0">
            <x v="0"/>
          </reference>
        </references>
      </pivotArea>
    </chartFormat>
    <chartFormat chart="0" format="10">
      <pivotArea outline="0" collapsedLevelsAreSubtotals="1" fieldPosition="0">
        <references count="2">
          <reference field="4294967294" count="1" selected="0">
            <x v="0"/>
          </reference>
          <reference field="0" count="1" selected="0">
            <x v="10"/>
          </reference>
        </references>
      </pivotArea>
    </chartFormat>
    <chartFormat chart="0" format="11">
      <pivotArea outline="0" collapsedLevelsAreSubtotals="1" fieldPosition="0">
        <references count="2">
          <reference field="4294967294" count="1" selected="0">
            <x v="0"/>
          </reference>
          <reference field="0" count="1" selected="0">
            <x v="11"/>
          </reference>
        </references>
      </pivotArea>
    </chartFormat>
    <chartFormat chart="0" format="12">
      <pivotArea outline="0" collapsedLevelsAreSubtotals="1" fieldPosition="0">
        <references count="2">
          <reference field="4294967294" count="1" selected="0">
            <x v="0"/>
          </reference>
          <reference field="0" count="1" selected="0">
            <x v="12"/>
          </reference>
        </references>
      </pivotArea>
    </chartFormat>
    <chartFormat chart="0" format="13">
      <pivotArea outline="0" collapsedLevelsAreSubtotals="1" fieldPosition="0">
        <references count="2">
          <reference field="4294967294" count="1" selected="0">
            <x v="0"/>
          </reference>
          <reference field="0" count="1" selected="0">
            <x v="13"/>
          </reference>
        </references>
      </pivotArea>
    </chartFormat>
    <chartFormat chart="0" format="14">
      <pivotArea outline="0" collapsedLevelsAreSubtotals="1" fieldPosition="0">
        <references count="2">
          <reference field="4294967294" count="1" selected="0">
            <x v="0"/>
          </reference>
          <reference field="0" count="1" selected="0">
            <x v="14"/>
          </reference>
        </references>
      </pivotArea>
    </chartFormat>
    <chartFormat chart="0" format="15">
      <pivotArea outline="0" collapsedLevelsAreSubtotals="1" fieldPosition="0">
        <references count="2">
          <reference field="4294967294" count="1" selected="0">
            <x v="0"/>
          </reference>
          <reference field="0" count="1" selected="0">
            <x v="15"/>
          </reference>
        </references>
      </pivotArea>
    </chartFormat>
    <chartFormat chart="0" format="16">
      <pivotArea outline="0" collapsedLevelsAreSubtotals="1" fieldPosition="0">
        <references count="2">
          <reference field="4294967294" count="1" selected="0">
            <x v="0"/>
          </reference>
          <reference field="0" count="1" selected="0">
            <x v="16"/>
          </reference>
        </references>
      </pivotArea>
    </chartFormat>
    <chartFormat chart="0" format="17">
      <pivotArea outline="0" collapsedLevelsAreSubtotals="1" fieldPosition="0">
        <references count="2">
          <reference field="4294967294" count="1" selected="0">
            <x v="0"/>
          </reference>
          <reference field="0" count="1" selected="0">
            <x v="17"/>
          </reference>
        </references>
      </pivotArea>
    </chartFormat>
    <chartFormat chart="0" format="18" series="1">
      <pivotArea outline="0" collapsedLevelsAreSubtotals="1" fieldPosition="0">
        <references count="1">
          <reference field="4294967294" count="1" selected="0">
            <x v="1"/>
          </reference>
        </references>
      </pivotArea>
    </chartFormat>
    <chartFormat chart="0" format="19">
      <pivotArea outline="0" collapsedLevelsAreSubtotals="1" fieldPosition="0">
        <references count="2">
          <reference field="4294967294" count="1" selected="0">
            <x v="1"/>
          </reference>
          <reference field="0" count="1" selected="0">
            <x v="10"/>
          </reference>
        </references>
      </pivotArea>
    </chartFormat>
    <chartFormat chart="0" format="20">
      <pivotArea outline="0" collapsedLevelsAreSubtotals="1" fieldPosition="0">
        <references count="2">
          <reference field="4294967294" count="1" selected="0">
            <x v="1"/>
          </reference>
          <reference field="0" count="1" selected="0">
            <x v="11"/>
          </reference>
        </references>
      </pivotArea>
    </chartFormat>
    <chartFormat chart="0" format="21">
      <pivotArea outline="0" collapsedLevelsAreSubtotals="1" fieldPosition="0">
        <references count="2">
          <reference field="4294967294" count="1" selected="0">
            <x v="1"/>
          </reference>
          <reference field="0" count="1" selected="0">
            <x v="12"/>
          </reference>
        </references>
      </pivotArea>
    </chartFormat>
    <chartFormat chart="0" format="22">
      <pivotArea outline="0" collapsedLevelsAreSubtotals="1" fieldPosition="0">
        <references count="2">
          <reference field="4294967294" count="1" selected="0">
            <x v="1"/>
          </reference>
          <reference field="0" count="1" selected="0">
            <x v="13"/>
          </reference>
        </references>
      </pivotArea>
    </chartFormat>
    <chartFormat chart="0" format="23">
      <pivotArea outline="0" collapsedLevelsAreSubtotals="1" fieldPosition="0">
        <references count="2">
          <reference field="4294967294" count="1" selected="0">
            <x v="1"/>
          </reference>
          <reference field="0" count="1" selected="0">
            <x v="14"/>
          </reference>
        </references>
      </pivotArea>
    </chartFormat>
    <chartFormat chart="0" format="24">
      <pivotArea outline="0" collapsedLevelsAreSubtotals="1" fieldPosition="0">
        <references count="2">
          <reference field="4294967294" count="1" selected="0">
            <x v="1"/>
          </reference>
          <reference field="0" count="1" selected="0">
            <x v="15"/>
          </reference>
        </references>
      </pivotArea>
    </chartFormat>
    <chartFormat chart="0" format="25">
      <pivotArea outline="0" collapsedLevelsAreSubtotals="1" fieldPosition="0">
        <references count="2">
          <reference field="4294967294" count="1" selected="0">
            <x v="1"/>
          </reference>
          <reference field="0" count="1" selected="0">
            <x v="16"/>
          </reference>
        </references>
      </pivotArea>
    </chartFormat>
    <chartFormat chart="0" format="26">
      <pivotArea outline="0" collapsedLevelsAreSubtotals="1" fieldPosition="0">
        <references count="2">
          <reference field="4294967294" count="1" selected="0">
            <x v="1"/>
          </reference>
          <reference field="0" count="1" selected="0">
            <x v="1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3.xml><?xml version="1.0" encoding="utf-8"?>
<pivotTableDefinition xmlns="http://schemas.openxmlformats.org/spreadsheetml/2006/main" xmlns:mc="http://schemas.openxmlformats.org/markup-compatibility/2006" xmlns:xr="http://schemas.microsoft.com/office/spreadsheetml/2014/revision" mc:Ignorable="xr" xr:uid="{00000000-0007-0000-3901-000084000000}" name="ﾋﾟﾎﾞｯﾄﾃｰﾌﾞﾙ1" cacheId="118"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B10" firstHeaderRow="1" firstDataRow="1" firstDataCol="1"/>
  <pivotFields count="27">
    <pivotField axis="axisRow" showAll="0">
      <items count="19">
        <item h="1" x="0"/>
        <item h="1" x="1"/>
        <item h="1" x="2"/>
        <item h="1" x="3"/>
        <item h="1" x="4"/>
        <item h="1" x="5"/>
        <item h="1" x="6"/>
        <item h="1" x="7"/>
        <item h="1" x="8"/>
        <item h="1" x="9"/>
        <item x="10"/>
        <item x="11"/>
        <item x="12"/>
        <item x="13"/>
        <item x="14"/>
        <item x="15"/>
        <item x="16"/>
        <item x="17"/>
        <item t="default"/>
      </items>
    </pivotField>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9">
    <i>
      <x v="10"/>
    </i>
    <i>
      <x v="11"/>
    </i>
    <i>
      <x v="12"/>
    </i>
    <i>
      <x v="13"/>
    </i>
    <i>
      <x v="14"/>
    </i>
    <i>
      <x v="15"/>
    </i>
    <i>
      <x v="16"/>
    </i>
    <i>
      <x v="17"/>
    </i>
    <i t="grand">
      <x/>
    </i>
  </rowItems>
  <colItems count="1">
    <i/>
  </colItems>
  <dataFields count="1">
    <dataField name="合計 / 総額(借入先別)" fld="1" baseField="0" baseItem="0"/>
  </dataFields>
  <chartFormats count="2">
    <chartFormat chart="0" format="0" series="1">
      <pivotArea outline="0" collapsedLevelsAreSubtotals="1" fieldPosition="0"/>
    </chartFormat>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4.xml><?xml version="1.0" encoding="utf-8"?>
<pivotTableDefinition xmlns="http://schemas.openxmlformats.org/spreadsheetml/2006/main" xmlns:mc="http://schemas.openxmlformats.org/markup-compatibility/2006" xmlns:xr="http://schemas.microsoft.com/office/spreadsheetml/2014/revision" mc:Ignorable="xr" xr:uid="{00000000-0007-0000-3901-000085000000}" name="ﾋﾟﾎﾞｯﾄﾃｰﾌﾞﾙ1" cacheId="119" dataOnRows="1"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C7" firstHeaderRow="1" firstDataRow="2" firstDataCol="1"/>
  <pivotFields count="27">
    <pivotField axis="axisCol" showAll="0">
      <items count="19">
        <item h="1" x="0"/>
        <item h="1" x="1"/>
        <item h="1" x="2"/>
        <item h="1" x="3"/>
        <item h="1" x="4"/>
        <item h="1" x="5"/>
        <item h="1" x="6"/>
        <item h="1" x="7"/>
        <item h="1" x="8"/>
        <item h="1" x="9"/>
        <item h="1" x="10"/>
        <item h="1" x="11"/>
        <item h="1" x="12"/>
        <item h="1" x="13"/>
        <item h="1" x="14"/>
        <item h="1" x="15"/>
        <item h="1" x="16"/>
        <item x="17"/>
        <item t="default"/>
      </items>
    </pivotField>
    <pivotField showAll="0" defaultSubtotal="0"/>
    <pivotField dataField="1" showAll="0" defaultSubtotal="0"/>
    <pivotField showAll="0" defaultSubtotal="0"/>
    <pivotField showAll="0" defaultSubtotal="0"/>
    <pivotField showAll="0" defaultSubtotal="0"/>
    <pivotField dataField="1" showAll="0" defaultSubtotal="0"/>
    <pivotField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2"/>
  </rowFields>
  <rowItems count="5">
    <i>
      <x/>
    </i>
    <i i="1">
      <x v="1"/>
    </i>
    <i i="2">
      <x v="2"/>
    </i>
    <i i="3">
      <x v="3"/>
    </i>
    <i i="4">
      <x v="4"/>
    </i>
  </rowItems>
  <colFields count="1">
    <field x="0"/>
  </colFields>
  <colItems count="2">
    <i>
      <x v="17"/>
    </i>
    <i t="grand">
      <x/>
    </i>
  </colItems>
  <dataFields count="5">
    <dataField name="政府資金" fld="2" baseField="0" baseItem="0"/>
    <dataField name="県振興協会" fld="9" baseField="0" baseItem="0"/>
    <dataField name="県貸付金" fld="10" baseField="0" baseItem="0"/>
    <dataField name="地方公共団体金融機構" fld="6" baseField="0" baseItem="0"/>
    <dataField name="その他の金融機関" fld="8" baseField="0" baseItem="0"/>
  </dataFields>
  <chartFormats count="11">
    <chartFormat chart="0" format="0" series="1">
      <pivotArea outline="0" collapsedLevelsAreSubtotals="1" fieldPosition="0">
        <references count="1">
          <reference field="0" count="0" selected="0"/>
        </references>
      </pivotArea>
    </chartFormat>
    <chartFormat chart="0" format="1">
      <pivotArea outline="0" collapsedLevelsAreSubtotals="1" fieldPosition="0">
        <references count="2">
          <reference field="4294967294" count="1" selected="0">
            <x v="0"/>
          </reference>
          <reference field="0" count="0" selected="0"/>
        </references>
      </pivotArea>
    </chartFormat>
    <chartFormat chart="0" format="2">
      <pivotArea outline="0" collapsedLevelsAreSubtotals="1" fieldPosition="0">
        <references count="2">
          <reference field="4294967294" count="1" selected="0">
            <x v="1"/>
          </reference>
          <reference field="0" count="0" selected="0"/>
        </references>
      </pivotArea>
    </chartFormat>
    <chartFormat chart="0" format="3">
      <pivotArea outline="0" collapsedLevelsAreSubtotals="1" fieldPosition="0">
        <references count="2">
          <reference field="4294967294" count="1" selected="0">
            <x v="2"/>
          </reference>
          <reference field="0" count="0" selected="0"/>
        </references>
      </pivotArea>
    </chartFormat>
    <chartFormat chart="0" format="4">
      <pivotArea outline="0" collapsedLevelsAreSubtotals="1" fieldPosition="0">
        <references count="2">
          <reference field="4294967294" count="1" selected="0">
            <x v="3"/>
          </reference>
          <reference field="0" count="0" selected="0"/>
        </references>
      </pivotArea>
    </chartFormat>
    <chartFormat chart="0" format="5">
      <pivotArea outline="0" collapsedLevelsAreSubtotals="1" fieldPosition="0">
        <references count="2">
          <reference field="4294967294" count="1" selected="0">
            <x v="4"/>
          </reference>
          <reference field="0" count="0" selected="0"/>
        </references>
      </pivotArea>
    </chartFormat>
    <chartFormat chart="0" format="6" series="1">
      <pivotArea type="data" outline="0" fieldPosition="0">
        <references count="2">
          <reference field="4294967294" count="1" selected="0">
            <x v="0"/>
          </reference>
          <reference field="0" count="1" selected="0">
            <x v="17"/>
          </reference>
        </references>
      </pivotArea>
    </chartFormat>
    <chartFormat chart="0" format="7">
      <pivotArea type="data" outline="0" fieldPosition="0">
        <references count="2">
          <reference field="4294967294" count="1" selected="0">
            <x v="1"/>
          </reference>
          <reference field="0" count="1" selected="0">
            <x v="17"/>
          </reference>
        </references>
      </pivotArea>
    </chartFormat>
    <chartFormat chart="0" format="8">
      <pivotArea type="data" outline="0" fieldPosition="0">
        <references count="2">
          <reference field="4294967294" count="1" selected="0">
            <x v="2"/>
          </reference>
          <reference field="0" count="1" selected="0">
            <x v="17"/>
          </reference>
        </references>
      </pivotArea>
    </chartFormat>
    <chartFormat chart="0" format="9">
      <pivotArea type="data" outline="0" fieldPosition="0">
        <references count="2">
          <reference field="4294967294" count="1" selected="0">
            <x v="3"/>
          </reference>
          <reference field="0" count="1" selected="0">
            <x v="17"/>
          </reference>
        </references>
      </pivotArea>
    </chartFormat>
    <chartFormat chart="0" format="10">
      <pivotArea type="data" outline="0" fieldPosition="0">
        <references count="2">
          <reference field="4294967294" count="1" selected="0">
            <x v="4"/>
          </reference>
          <reference field="0" count="1" selected="0">
            <x v="1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5.xml><?xml version="1.0" encoding="utf-8"?>
<pivotTableDefinition xmlns="http://schemas.openxmlformats.org/spreadsheetml/2006/main" xmlns:mc="http://schemas.openxmlformats.org/markup-compatibility/2006" xmlns:xr="http://schemas.microsoft.com/office/spreadsheetml/2014/revision" mc:Ignorable="xr" xr:uid="{00000000-0007-0000-3901-000086000000}" name="ﾋﾟﾎﾞｯﾄﾃｰﾌﾞﾙ1" cacheId="120" dataOnRows="1"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C13" firstHeaderRow="1" firstDataRow="2" firstDataCol="1"/>
  <pivotFields count="27">
    <pivotField axis="axisCol" showAll="0">
      <items count="19">
        <item h="1" x="0"/>
        <item h="1" x="1"/>
        <item h="1" x="2"/>
        <item h="1" x="3"/>
        <item h="1" x="4"/>
        <item h="1" x="5"/>
        <item h="1" x="6"/>
        <item h="1" x="7"/>
        <item h="1" x="8"/>
        <item h="1" x="9"/>
        <item h="1" x="10"/>
        <item h="1" x="11"/>
        <item h="1" x="12"/>
        <item h="1" x="13"/>
        <item h="1" x="14"/>
        <item h="1" x="15"/>
        <item h="1" x="16"/>
        <item x="17"/>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dataField="1" showAll="0" defaultSubtotal="0"/>
    <pivotField dataField="1" showAll="0" defaultSubtotal="0"/>
    <pivotField showAll="0" defaultSubtotal="0"/>
    <pivotField showAll="0" defaultSubtotal="0"/>
    <pivotField dataField="1" showAll="0" defaultSubtotal="0"/>
    <pivotField showAll="0" defaultSubtotal="0"/>
    <pivotField dataField="1" showAll="0" defaultSubtotal="0"/>
    <pivotField dataField="1" showAll="0" defaultSubtotal="0"/>
  </pivotFields>
  <rowFields count="1">
    <field x="-2"/>
  </rowFields>
  <rowItems count="11">
    <i>
      <x/>
    </i>
    <i i="1">
      <x v="1"/>
    </i>
    <i i="2">
      <x v="2"/>
    </i>
    <i i="3">
      <x v="3"/>
    </i>
    <i i="4">
      <x v="4"/>
    </i>
    <i i="5">
      <x v="5"/>
    </i>
    <i i="6">
      <x v="6"/>
    </i>
    <i i="7">
      <x v="7"/>
    </i>
    <i i="8">
      <x v="8"/>
    </i>
    <i i="9">
      <x v="9"/>
    </i>
    <i i="10">
      <x v="10"/>
    </i>
  </rowItems>
  <colFields count="1">
    <field x="0"/>
  </colFields>
  <colItems count="2">
    <i>
      <x v="17"/>
    </i>
    <i t="grand">
      <x/>
    </i>
  </colItems>
  <dataFields count="11">
    <dataField name="臨時財政対策債" fld="25" baseField="0" baseItem="0"/>
    <dataField name="一般単独事業債" fld="13" baseField="0" baseItem="0"/>
    <dataField name="一般補助施設整備等事業債" fld="17" baseField="0" baseItem="0"/>
    <dataField name="学校教育施設等整備事業債" fld="14" baseField="0" baseItem="0"/>
    <dataField name="県貸付金" fld="26" baseField="0" baseItem="0"/>
    <dataField name="一般公共事業債" fld="12" baseField="0" baseItem="0"/>
    <dataField name="減税補てん債" fld="23" baseField="0" baseItem="0"/>
    <dataField name="一般廃棄物処理事業債" fld="16" baseField="0" baseItem="0"/>
    <dataField name="全国防災" fld="20" baseField="0" baseItem="7"/>
    <dataField name="緊急防災・減災事業債" fld="19" baseField="0" baseItem="2747784"/>
    <dataField name=" 社会福祉施設整備事業債(事業別)" fld="15" baseField="0" baseItem="12"/>
  </dataFields>
  <chartFormats count="9">
    <chartFormat chart="0" format="0" series="1">
      <pivotArea outline="0" collapsedLevelsAreSubtotals="1" fieldPosition="0">
        <references count="1">
          <reference field="0" count="0" selected="0"/>
        </references>
      </pivotArea>
    </chartFormat>
    <chartFormat chart="0" format="1">
      <pivotArea outline="0" collapsedLevelsAreSubtotals="1" fieldPosition="0">
        <references count="2">
          <reference field="4294967294" count="1" selected="0">
            <x v="0"/>
          </reference>
          <reference field="0" count="0" selected="0"/>
        </references>
      </pivotArea>
    </chartFormat>
    <chartFormat chart="0" format="2">
      <pivotArea outline="0" collapsedLevelsAreSubtotals="1" fieldPosition="0">
        <references count="2">
          <reference field="4294967294" count="1" selected="0">
            <x v="5"/>
          </reference>
          <reference field="0" count="0" selected="0"/>
        </references>
      </pivotArea>
    </chartFormat>
    <chartFormat chart="0" format="3">
      <pivotArea outline="0" collapsedLevelsAreSubtotals="1" fieldPosition="0">
        <references count="2">
          <reference field="4294967294" count="1" selected="0">
            <x v="6"/>
          </reference>
          <reference field="0" count="0" selected="0"/>
        </references>
      </pivotArea>
    </chartFormat>
    <chartFormat chart="0" format="4">
      <pivotArea outline="0" collapsedLevelsAreSubtotals="1" fieldPosition="0">
        <references count="2">
          <reference field="4294967294" count="1" selected="0">
            <x v="9"/>
          </reference>
          <reference field="0" count="0" selected="0"/>
        </references>
      </pivotArea>
    </chartFormat>
    <chartFormat chart="0" format="5">
      <pivotArea type="data" outline="0" fieldPosition="0">
        <references count="2">
          <reference field="4294967294" count="1" selected="0">
            <x v="0"/>
          </reference>
          <reference field="0" count="1" selected="0">
            <x v="17"/>
          </reference>
        </references>
      </pivotArea>
    </chartFormat>
    <chartFormat chart="0" format="6">
      <pivotArea type="data" outline="0" fieldPosition="0">
        <references count="2">
          <reference field="4294967294" count="1" selected="0">
            <x v="5"/>
          </reference>
          <reference field="0" count="1" selected="0">
            <x v="17"/>
          </reference>
        </references>
      </pivotArea>
    </chartFormat>
    <chartFormat chart="0" format="7">
      <pivotArea type="data" outline="0" fieldPosition="0">
        <references count="2">
          <reference field="4294967294" count="1" selected="0">
            <x v="6"/>
          </reference>
          <reference field="0" count="1" selected="0">
            <x v="17"/>
          </reference>
        </references>
      </pivotArea>
    </chartFormat>
    <chartFormat chart="0" format="8">
      <pivotArea type="data" outline="0" fieldPosition="0">
        <references count="2">
          <reference field="4294967294" count="1" selected="0">
            <x v="9"/>
          </reference>
          <reference field="0" count="1" selected="0">
            <x v="1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6.xml><?xml version="1.0" encoding="utf-8"?>
<pivotTableDefinition xmlns="http://schemas.openxmlformats.org/spreadsheetml/2006/main" xmlns:mc="http://schemas.openxmlformats.org/markup-compatibility/2006" xmlns:xr="http://schemas.microsoft.com/office/spreadsheetml/2014/revision" mc:Ignorable="xr" xr:uid="{00000000-0007-0000-3901-000087000000}" name="ﾋﾟﾎﾞｯﾄﾃｰﾌﾞﾙ2" cacheId="121"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G11" firstHeaderRow="1" firstDataRow="2" firstDataCol="1"/>
  <pivotFields count="4">
    <pivotField axis="axisRow" showAll="0">
      <items count="19">
        <item h="1" x="0"/>
        <item h="1" x="1"/>
        <item h="1" x="2"/>
        <item h="1" x="3"/>
        <item h="1" x="4"/>
        <item h="1" x="5"/>
        <item h="1" x="6"/>
        <item h="1" x="7"/>
        <item h="1" x="8"/>
        <item h="1" x="9"/>
        <item x="10"/>
        <item x="11"/>
        <item x="12"/>
        <item x="13"/>
        <item x="14"/>
        <item x="15"/>
        <item x="16"/>
        <item x="17"/>
        <item t="default"/>
      </items>
    </pivotField>
    <pivotField axis="axisCol" showAll="0">
      <items count="7">
        <item x="1"/>
        <item x="2"/>
        <item h="1" x="0"/>
        <item x="3"/>
        <item x="4"/>
        <item x="5"/>
        <item t="default"/>
      </items>
    </pivotField>
    <pivotField showAll="0"/>
    <pivotField dataField="1" showAll="0"/>
  </pivotFields>
  <rowFields count="1">
    <field x="0"/>
  </rowFields>
  <rowItems count="9">
    <i>
      <x v="10"/>
    </i>
    <i>
      <x v="11"/>
    </i>
    <i>
      <x v="12"/>
    </i>
    <i>
      <x v="13"/>
    </i>
    <i>
      <x v="14"/>
    </i>
    <i>
      <x v="15"/>
    </i>
    <i>
      <x v="16"/>
    </i>
    <i>
      <x v="17"/>
    </i>
    <i t="grand">
      <x/>
    </i>
  </rowItems>
  <colFields count="1">
    <field x="1"/>
  </colFields>
  <colItems count="6">
    <i>
      <x/>
    </i>
    <i>
      <x v="1"/>
    </i>
    <i>
      <x v="3"/>
    </i>
    <i>
      <x v="4"/>
    </i>
    <i>
      <x v="5"/>
    </i>
    <i t="grand">
      <x/>
    </i>
  </colItems>
  <dataFields count="1">
    <dataField name="合計 / 金額" fld="3" baseField="0" baseItem="0"/>
  </dataFields>
  <chartFormats count="29">
    <chartFormat chart="0" format="0" series="1">
      <pivotArea outline="0" collapsedLevelsAreSubtotals="1" fieldPosition="0">
        <references count="2">
          <reference field="4294967294" count="1" selected="0">
            <x v="0"/>
          </reference>
          <reference field="1" count="1" selected="0">
            <x v="0"/>
          </reference>
        </references>
      </pivotArea>
    </chartFormat>
    <chartFormat chart="0" format="1" series="1">
      <pivotArea outline="0" collapsedLevelsAreSubtotals="1" fieldPosition="0">
        <references count="2">
          <reference field="4294967294" count="1" selected="0">
            <x v="0"/>
          </reference>
          <reference field="1" count="1" selected="0">
            <x v="1"/>
          </reference>
        </references>
      </pivotArea>
    </chartFormat>
    <chartFormat chart="0" format="2" series="1">
      <pivotArea outline="0" collapsedLevelsAreSubtotals="1" fieldPosition="0">
        <references count="2">
          <reference field="4294967294" count="1" selected="0">
            <x v="0"/>
          </reference>
          <reference field="1" count="1" selected="0">
            <x v="3"/>
          </reference>
        </references>
      </pivotArea>
    </chartFormat>
    <chartFormat chart="0" format="3">
      <pivotArea outline="0" collapsedLevelsAreSubtotals="1" fieldPosition="0">
        <references count="3">
          <reference field="4294967294" count="1" selected="0">
            <x v="0"/>
          </reference>
          <reference field="0" count="1" selected="0">
            <x v="10"/>
          </reference>
          <reference field="1" count="1" selected="0">
            <x v="3"/>
          </reference>
        </references>
      </pivotArea>
    </chartFormat>
    <chartFormat chart="0" format="4">
      <pivotArea outline="0" collapsedLevelsAreSubtotals="1" fieldPosition="0">
        <references count="3">
          <reference field="4294967294" count="1" selected="0">
            <x v="0"/>
          </reference>
          <reference field="0" count="1" selected="0">
            <x v="11"/>
          </reference>
          <reference field="1" count="1" selected="0">
            <x v="3"/>
          </reference>
        </references>
      </pivotArea>
    </chartFormat>
    <chartFormat chart="0" format="5">
      <pivotArea outline="0" collapsedLevelsAreSubtotals="1" fieldPosition="0">
        <references count="3">
          <reference field="4294967294" count="1" selected="0">
            <x v="0"/>
          </reference>
          <reference field="0" count="1" selected="0">
            <x v="12"/>
          </reference>
          <reference field="1" count="1" selected="0">
            <x v="3"/>
          </reference>
        </references>
      </pivotArea>
    </chartFormat>
    <chartFormat chart="0" format="6">
      <pivotArea outline="0" collapsedLevelsAreSubtotals="1" fieldPosition="0">
        <references count="3">
          <reference field="4294967294" count="1" selected="0">
            <x v="0"/>
          </reference>
          <reference field="0" count="1" selected="0">
            <x v="13"/>
          </reference>
          <reference field="1" count="1" selected="0">
            <x v="3"/>
          </reference>
        </references>
      </pivotArea>
    </chartFormat>
    <chartFormat chart="0" format="7">
      <pivotArea outline="0" collapsedLevelsAreSubtotals="1" fieldPosition="0">
        <references count="3">
          <reference field="4294967294" count="1" selected="0">
            <x v="0"/>
          </reference>
          <reference field="0" count="1" selected="0">
            <x v="14"/>
          </reference>
          <reference field="1" count="1" selected="0">
            <x v="3"/>
          </reference>
        </references>
      </pivotArea>
    </chartFormat>
    <chartFormat chart="0" format="8">
      <pivotArea outline="0" collapsedLevelsAreSubtotals="1" fieldPosition="0">
        <references count="3">
          <reference field="4294967294" count="1" selected="0">
            <x v="0"/>
          </reference>
          <reference field="0" count="1" selected="0">
            <x v="15"/>
          </reference>
          <reference field="1" count="1" selected="0">
            <x v="3"/>
          </reference>
        </references>
      </pivotArea>
    </chartFormat>
    <chartFormat chart="0" format="9">
      <pivotArea outline="0" collapsedLevelsAreSubtotals="1" fieldPosition="0">
        <references count="3">
          <reference field="4294967294" count="1" selected="0">
            <x v="0"/>
          </reference>
          <reference field="0" count="1" selected="0">
            <x v="16"/>
          </reference>
          <reference field="1" count="1" selected="0">
            <x v="3"/>
          </reference>
        </references>
      </pivotArea>
    </chartFormat>
    <chartFormat chart="0" format="10">
      <pivotArea outline="0" collapsedLevelsAreSubtotals="1" fieldPosition="0">
        <references count="3">
          <reference field="4294967294" count="1" selected="0">
            <x v="0"/>
          </reference>
          <reference field="0" count="1" selected="0">
            <x v="17"/>
          </reference>
          <reference field="1" count="1" selected="0">
            <x v="3"/>
          </reference>
        </references>
      </pivotArea>
    </chartFormat>
    <chartFormat chart="0" format="11" series="1">
      <pivotArea outline="0" collapsedLevelsAreSubtotals="1" fieldPosition="0">
        <references count="2">
          <reference field="4294967294" count="1" selected="0">
            <x v="0"/>
          </reference>
          <reference field="1" count="1" selected="0">
            <x v="4"/>
          </reference>
        </references>
      </pivotArea>
    </chartFormat>
    <chartFormat chart="0" format="12">
      <pivotArea outline="0" collapsedLevelsAreSubtotals="1" fieldPosition="0">
        <references count="3">
          <reference field="4294967294" count="1" selected="0">
            <x v="0"/>
          </reference>
          <reference field="0" count="1" selected="0">
            <x v="10"/>
          </reference>
          <reference field="1" count="1" selected="0">
            <x v="4"/>
          </reference>
        </references>
      </pivotArea>
    </chartFormat>
    <chartFormat chart="0" format="13">
      <pivotArea outline="0" collapsedLevelsAreSubtotals="1" fieldPosition="0">
        <references count="3">
          <reference field="4294967294" count="1" selected="0">
            <x v="0"/>
          </reference>
          <reference field="0" count="1" selected="0">
            <x v="11"/>
          </reference>
          <reference field="1" count="1" selected="0">
            <x v="4"/>
          </reference>
        </references>
      </pivotArea>
    </chartFormat>
    <chartFormat chart="0" format="14">
      <pivotArea outline="0" collapsedLevelsAreSubtotals="1" fieldPosition="0">
        <references count="3">
          <reference field="4294967294" count="1" selected="0">
            <x v="0"/>
          </reference>
          <reference field="0" count="1" selected="0">
            <x v="12"/>
          </reference>
          <reference field="1" count="1" selected="0">
            <x v="4"/>
          </reference>
        </references>
      </pivotArea>
    </chartFormat>
    <chartFormat chart="0" format="15">
      <pivotArea outline="0" collapsedLevelsAreSubtotals="1" fieldPosition="0">
        <references count="3">
          <reference field="4294967294" count="1" selected="0">
            <x v="0"/>
          </reference>
          <reference field="0" count="1" selected="0">
            <x v="13"/>
          </reference>
          <reference field="1" count="1" selected="0">
            <x v="4"/>
          </reference>
        </references>
      </pivotArea>
    </chartFormat>
    <chartFormat chart="0" format="16">
      <pivotArea outline="0" collapsedLevelsAreSubtotals="1" fieldPosition="0">
        <references count="3">
          <reference field="4294967294" count="1" selected="0">
            <x v="0"/>
          </reference>
          <reference field="0" count="1" selected="0">
            <x v="14"/>
          </reference>
          <reference field="1" count="1" selected="0">
            <x v="4"/>
          </reference>
        </references>
      </pivotArea>
    </chartFormat>
    <chartFormat chart="0" format="17">
      <pivotArea outline="0" collapsedLevelsAreSubtotals="1" fieldPosition="0">
        <references count="3">
          <reference field="4294967294" count="1" selected="0">
            <x v="0"/>
          </reference>
          <reference field="0" count="1" selected="0">
            <x v="15"/>
          </reference>
          <reference field="1" count="1" selected="0">
            <x v="4"/>
          </reference>
        </references>
      </pivotArea>
    </chartFormat>
    <chartFormat chart="0" format="18">
      <pivotArea outline="0" collapsedLevelsAreSubtotals="1" fieldPosition="0">
        <references count="3">
          <reference field="4294967294" count="1" selected="0">
            <x v="0"/>
          </reference>
          <reference field="0" count="1" selected="0">
            <x v="16"/>
          </reference>
          <reference field="1" count="1" selected="0">
            <x v="4"/>
          </reference>
        </references>
      </pivotArea>
    </chartFormat>
    <chartFormat chart="0" format="19">
      <pivotArea outline="0" collapsedLevelsAreSubtotals="1" fieldPosition="0">
        <references count="3">
          <reference field="4294967294" count="1" selected="0">
            <x v="0"/>
          </reference>
          <reference field="0" count="1" selected="0">
            <x v="17"/>
          </reference>
          <reference field="1" count="1" selected="0">
            <x v="4"/>
          </reference>
        </references>
      </pivotArea>
    </chartFormat>
    <chartFormat chart="0" format="20" series="1">
      <pivotArea outline="0" collapsedLevelsAreSubtotals="1" fieldPosition="0">
        <references count="2">
          <reference field="4294967294" count="1" selected="0">
            <x v="0"/>
          </reference>
          <reference field="1" count="1" selected="0">
            <x v="5"/>
          </reference>
        </references>
      </pivotArea>
    </chartFormat>
    <chartFormat chart="0" format="21">
      <pivotArea outline="0" collapsedLevelsAreSubtotals="1" fieldPosition="0">
        <references count="3">
          <reference field="4294967294" count="1" selected="0">
            <x v="0"/>
          </reference>
          <reference field="0" count="1" selected="0">
            <x v="10"/>
          </reference>
          <reference field="1" count="1" selected="0">
            <x v="5"/>
          </reference>
        </references>
      </pivotArea>
    </chartFormat>
    <chartFormat chart="0" format="22">
      <pivotArea outline="0" collapsedLevelsAreSubtotals="1" fieldPosition="0">
        <references count="3">
          <reference field="4294967294" count="1" selected="0">
            <x v="0"/>
          </reference>
          <reference field="0" count="1" selected="0">
            <x v="11"/>
          </reference>
          <reference field="1" count="1" selected="0">
            <x v="5"/>
          </reference>
        </references>
      </pivotArea>
    </chartFormat>
    <chartFormat chart="0" format="23">
      <pivotArea outline="0" collapsedLevelsAreSubtotals="1" fieldPosition="0">
        <references count="3">
          <reference field="4294967294" count="1" selected="0">
            <x v="0"/>
          </reference>
          <reference field="0" count="1" selected="0">
            <x v="12"/>
          </reference>
          <reference field="1" count="1" selected="0">
            <x v="5"/>
          </reference>
        </references>
      </pivotArea>
    </chartFormat>
    <chartFormat chart="0" format="24">
      <pivotArea outline="0" collapsedLevelsAreSubtotals="1" fieldPosition="0">
        <references count="3">
          <reference field="4294967294" count="1" selected="0">
            <x v="0"/>
          </reference>
          <reference field="0" count="1" selected="0">
            <x v="13"/>
          </reference>
          <reference field="1" count="1" selected="0">
            <x v="5"/>
          </reference>
        </references>
      </pivotArea>
    </chartFormat>
    <chartFormat chart="0" format="25">
      <pivotArea outline="0" collapsedLevelsAreSubtotals="1" fieldPosition="0">
        <references count="3">
          <reference field="4294967294" count="1" selected="0">
            <x v="0"/>
          </reference>
          <reference field="0" count="1" selected="0">
            <x v="14"/>
          </reference>
          <reference field="1" count="1" selected="0">
            <x v="5"/>
          </reference>
        </references>
      </pivotArea>
    </chartFormat>
    <chartFormat chart="0" format="26">
      <pivotArea outline="0" collapsedLevelsAreSubtotals="1" fieldPosition="0">
        <references count="3">
          <reference field="4294967294" count="1" selected="0">
            <x v="0"/>
          </reference>
          <reference field="0" count="1" selected="0">
            <x v="15"/>
          </reference>
          <reference field="1" count="1" selected="0">
            <x v="5"/>
          </reference>
        </references>
      </pivotArea>
    </chartFormat>
    <chartFormat chart="0" format="27">
      <pivotArea outline="0" collapsedLevelsAreSubtotals="1" fieldPosition="0">
        <references count="3">
          <reference field="4294967294" count="1" selected="0">
            <x v="0"/>
          </reference>
          <reference field="0" count="1" selected="0">
            <x v="16"/>
          </reference>
          <reference field="1" count="1" selected="0">
            <x v="5"/>
          </reference>
        </references>
      </pivotArea>
    </chartFormat>
    <chartFormat chart="0" format="28">
      <pivotArea outline="0" collapsedLevelsAreSubtotals="1" fieldPosition="0">
        <references count="3">
          <reference field="4294967294" count="1" selected="0">
            <x v="0"/>
          </reference>
          <reference field="0" count="1" selected="0">
            <x v="17"/>
          </reference>
          <reference field="1"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7.xml><?xml version="1.0" encoding="utf-8"?>
<pivotTableDefinition xmlns="http://schemas.openxmlformats.org/spreadsheetml/2006/main" xmlns:mc="http://schemas.openxmlformats.org/markup-compatibility/2006" xmlns:xr="http://schemas.microsoft.com/office/spreadsheetml/2014/revision" mc:Ignorable="xr" xr:uid="{00000000-0007-0000-3901-000088000000}" name="ﾋﾟﾎﾞｯﾄﾃｰﾌﾞﾙ4" cacheId="122" applyNumberFormats="0" applyBorderFormats="0" applyFontFormats="0" applyPatternFormats="0" applyAlignmentFormats="0" applyWidthHeightFormats="1" dataCaption="値" updatedVersion="4" showMemberPropertyTips="0" useAutoFormatting="1" rowGrandTotals="0" itemPrintTitles="1" createdVersion="4" indent="0" outline="1" outlineData="1" multipleFieldFilters="0" chartFormat="1">
  <location ref="A1:D9" firstHeaderRow="0" firstDataRow="1" firstDataCol="1"/>
  <pivotFields count="12">
    <pivotField axis="axisRow" showAll="0">
      <items count="18">
        <item h="1" x="0"/>
        <item h="1" x="1"/>
        <item h="1" x="2"/>
        <item h="1" x="3"/>
        <item h="1" x="4"/>
        <item h="1" x="5"/>
        <item h="1" x="6"/>
        <item h="1" x="7"/>
        <item h="1" x="8"/>
        <item x="9"/>
        <item x="10"/>
        <item x="11"/>
        <item x="12"/>
        <item x="13"/>
        <item x="14"/>
        <item x="15"/>
        <item x="16"/>
        <item t="default"/>
      </items>
    </pivotField>
    <pivotField dataField="1" showAll="0"/>
    <pivotField showAll="0"/>
    <pivotField showAll="0"/>
    <pivotField showAll="0"/>
    <pivotField dataField="1" showAll="0"/>
    <pivotField showAll="0"/>
    <pivotField showAll="0"/>
    <pivotField dataField="1" showAll="0"/>
    <pivotField showAll="0"/>
    <pivotField showAll="0"/>
    <pivotField showAll="0"/>
  </pivotFields>
  <rowFields count="1">
    <field x="0"/>
  </rowFields>
  <rowItems count="8">
    <i>
      <x v="9"/>
    </i>
    <i>
      <x v="10"/>
    </i>
    <i>
      <x v="11"/>
    </i>
    <i>
      <x v="12"/>
    </i>
    <i>
      <x v="13"/>
    </i>
    <i>
      <x v="14"/>
    </i>
    <i>
      <x v="15"/>
    </i>
    <i>
      <x v="16"/>
    </i>
  </rowItems>
  <colFields count="1">
    <field x="-2"/>
  </colFields>
  <colItems count="3">
    <i>
      <x/>
    </i>
    <i i="1">
      <x v="1"/>
    </i>
    <i i="2">
      <x v="2"/>
    </i>
  </colItems>
  <dataFields count="3">
    <dataField name="町民税（個人）" fld="1" baseField="0" baseItem="0"/>
    <dataField name="町民税（法人）" fld="5" baseField="0" baseItem="0"/>
    <dataField name="固定資産税(免点以上)" fld="8" baseField="0" baseItem="0"/>
  </dataFields>
  <chartFormats count="11">
    <chartFormat chart="0" format="0" series="1">
      <pivotArea outline="0" collapsedLevelsAreSubtotals="1" fieldPosition="0">
        <references count="1">
          <reference field="4294967294" count="1" selected="0">
            <x v="0"/>
          </reference>
        </references>
      </pivotArea>
    </chartFormat>
    <chartFormat chart="0" format="1">
      <pivotArea outline="0" collapsedLevelsAreSubtotals="1" fieldPosition="0">
        <references count="2">
          <reference field="4294967294" count="1" selected="0">
            <x v="0"/>
          </reference>
          <reference field="0" count="1" selected="0">
            <x v="9"/>
          </reference>
        </references>
      </pivotArea>
    </chartFormat>
    <chartFormat chart="0" format="2">
      <pivotArea outline="0" collapsedLevelsAreSubtotals="1" fieldPosition="0">
        <references count="2">
          <reference field="4294967294" count="1" selected="0">
            <x v="0"/>
          </reference>
          <reference field="0" count="1" selected="0">
            <x v="10"/>
          </reference>
        </references>
      </pivotArea>
    </chartFormat>
    <chartFormat chart="0" format="3">
      <pivotArea outline="0" collapsedLevelsAreSubtotals="1" fieldPosition="0">
        <references count="2">
          <reference field="4294967294" count="1" selected="0">
            <x v="0"/>
          </reference>
          <reference field="0" count="1" selected="0">
            <x v="11"/>
          </reference>
        </references>
      </pivotArea>
    </chartFormat>
    <chartFormat chart="0" format="4">
      <pivotArea outline="0" collapsedLevelsAreSubtotals="1" fieldPosition="0">
        <references count="2">
          <reference field="4294967294" count="1" selected="0">
            <x v="0"/>
          </reference>
          <reference field="0" count="1" selected="0">
            <x v="12"/>
          </reference>
        </references>
      </pivotArea>
    </chartFormat>
    <chartFormat chart="0" format="5">
      <pivotArea outline="0" collapsedLevelsAreSubtotals="1" fieldPosition="0">
        <references count="2">
          <reference field="4294967294" count="1" selected="0">
            <x v="0"/>
          </reference>
          <reference field="0" count="1" selected="0">
            <x v="13"/>
          </reference>
        </references>
      </pivotArea>
    </chartFormat>
    <chartFormat chart="0" format="6">
      <pivotArea outline="0" collapsedLevelsAreSubtotals="1" fieldPosition="0">
        <references count="2">
          <reference field="4294967294" count="1" selected="0">
            <x v="0"/>
          </reference>
          <reference field="0" count="1" selected="0">
            <x v="14"/>
          </reference>
        </references>
      </pivotArea>
    </chartFormat>
    <chartFormat chart="0" format="7">
      <pivotArea outline="0" collapsedLevelsAreSubtotals="1" fieldPosition="0">
        <references count="2">
          <reference field="4294967294" count="1" selected="0">
            <x v="0"/>
          </reference>
          <reference field="0" count="1" selected="0">
            <x v="15"/>
          </reference>
        </references>
      </pivotArea>
    </chartFormat>
    <chartFormat chart="0" format="8">
      <pivotArea outline="0" collapsedLevelsAreSubtotals="1" fieldPosition="0">
        <references count="2">
          <reference field="4294967294" count="1" selected="0">
            <x v="0"/>
          </reference>
          <reference field="0" count="1" selected="0">
            <x v="16"/>
          </reference>
        </references>
      </pivotArea>
    </chartFormat>
    <chartFormat chart="0" format="9" series="1">
      <pivotArea outline="0" collapsedLevelsAreSubtotals="1" fieldPosition="0">
        <references count="1">
          <reference field="4294967294" count="1" selected="0">
            <x v="1"/>
          </reference>
        </references>
      </pivotArea>
    </chartFormat>
    <chartFormat chart="0" format="10" series="1">
      <pivotArea outline="0" collapsedLevelsAreSubtotals="1"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8.xml><?xml version="1.0" encoding="utf-8"?>
<pivotTableDefinition xmlns="http://schemas.openxmlformats.org/spreadsheetml/2006/main" xmlns:mc="http://schemas.openxmlformats.org/markup-compatibility/2006" xmlns:xr="http://schemas.microsoft.com/office/spreadsheetml/2014/revision" mc:Ignorable="xr" xr:uid="{00000000-0007-0000-3901-000089000000}" name="ﾋﾟﾎﾞｯﾄﾃｰﾌﾞﾙ6" cacheId="123" applyNumberFormats="0" applyBorderFormats="0" applyFontFormats="0" applyPatternFormats="0" applyAlignmentFormats="0" applyWidthHeightFormats="1" dataCaption="値" updatedVersion="4" showMemberPropertyTips="0" useAutoFormatting="1" rowGrandTotals="0" itemPrintTitles="1" createdVersion="4" indent="0" outline="1" outlineData="1" multipleFieldFilters="0" chartFormat="1">
  <location ref="A3:C11" firstHeaderRow="0" firstDataRow="1" firstDataCol="1" rowPageCount="1" colPageCount="1"/>
  <pivotFields count="11">
    <pivotField axis="axisRow" showAll="0">
      <items count="18">
        <item h="1" x="0"/>
        <item h="1" x="1"/>
        <item h="1" x="2"/>
        <item h="1" x="3"/>
        <item h="1" x="4"/>
        <item h="1" x="5"/>
        <item h="1" x="6"/>
        <item h="1" x="7"/>
        <item h="1" x="8"/>
        <item x="9"/>
        <item x="10"/>
        <item x="11"/>
        <item x="12"/>
        <item x="13"/>
        <item x="14"/>
        <item x="15"/>
        <item x="16"/>
        <item t="default"/>
      </items>
    </pivotField>
    <pivotField axis="axisPage" showAll="0">
      <items count="4">
        <item x="2"/>
        <item x="1"/>
        <item x="0"/>
        <item t="default"/>
      </items>
    </pivotField>
    <pivotField showAll="0"/>
    <pivotField showAll="0"/>
    <pivotField showAll="0"/>
    <pivotField dataField="1" showAll="0"/>
    <pivotField showAll="0"/>
    <pivotField showAll="0"/>
    <pivotField dataField="1" showAll="0"/>
    <pivotField showAll="0"/>
    <pivotField showAll="0"/>
  </pivotFields>
  <rowFields count="1">
    <field x="0"/>
  </rowFields>
  <rowItems count="8">
    <i>
      <x v="9"/>
    </i>
    <i>
      <x v="10"/>
    </i>
    <i>
      <x v="11"/>
    </i>
    <i>
      <x v="12"/>
    </i>
    <i>
      <x v="13"/>
    </i>
    <i>
      <x v="14"/>
    </i>
    <i>
      <x v="15"/>
    </i>
    <i>
      <x v="16"/>
    </i>
  </rowItems>
  <colFields count="1">
    <field x="-2"/>
  </colFields>
  <colItems count="2">
    <i>
      <x/>
    </i>
    <i i="1">
      <x v="1"/>
    </i>
  </colItems>
  <pageFields count="1">
    <pageField fld="1" item="2" hier="0"/>
  </pageFields>
  <dataFields count="2">
    <dataField name="木造" fld="5" baseField="0" baseItem="0"/>
    <dataField name="非木造" fld="8" baseField="0" baseItem="0"/>
  </dataFields>
  <chartFormats count="2">
    <chartFormat chart="0" format="0" series="1">
      <pivotArea outline="0" collapsedLevelsAreSubtotals="1" fieldPosition="0">
        <references count="1">
          <reference field="4294967294" count="1" selected="0">
            <x v="0"/>
          </reference>
        </references>
      </pivotArea>
    </chartFormat>
    <chartFormat chart="0" format="1" series="1">
      <pivotArea outline="0" collapsedLevelsAreSubtotals="1"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9.xml><?xml version="1.0" encoding="utf-8"?>
<pivotTableDefinition xmlns="http://schemas.openxmlformats.org/spreadsheetml/2006/main" xmlns:mc="http://schemas.openxmlformats.org/markup-compatibility/2006" xmlns:xr="http://schemas.microsoft.com/office/spreadsheetml/2014/revision" mc:Ignorable="xr" xr:uid="{00000000-0007-0000-3901-00008A000000}" name="ﾋﾟﾎﾞｯﾄﾃｰﾌﾞﾙ6" cacheId="124"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3:C12" firstHeaderRow="0" firstDataRow="1" firstDataCol="1" rowPageCount="1" colPageCount="1"/>
  <pivotFields count="11">
    <pivotField axis="axisRow" showAll="0">
      <items count="18">
        <item h="1" x="0"/>
        <item h="1" x="1"/>
        <item h="1" x="2"/>
        <item h="1" x="3"/>
        <item h="1" x="4"/>
        <item h="1" x="5"/>
        <item h="1" x="6"/>
        <item h="1" x="7"/>
        <item h="1" x="8"/>
        <item x="9"/>
        <item x="10"/>
        <item x="11"/>
        <item x="12"/>
        <item x="13"/>
        <item x="14"/>
        <item x="15"/>
        <item x="16"/>
        <item t="default"/>
      </items>
    </pivotField>
    <pivotField axis="axisPage" showAll="0">
      <items count="4">
        <item x="2"/>
        <item x="1"/>
        <item x="0"/>
        <item t="default"/>
      </items>
    </pivotField>
    <pivotField showAll="0"/>
    <pivotField showAll="0"/>
    <pivotField showAll="0"/>
    <pivotField dataField="1" showAll="0"/>
    <pivotField showAll="0"/>
    <pivotField showAll="0"/>
    <pivotField dataField="1" showAll="0"/>
    <pivotField showAll="0"/>
    <pivotField showAll="0"/>
  </pivotFields>
  <rowFields count="1">
    <field x="0"/>
  </rowFields>
  <rowItems count="9">
    <i>
      <x v="9"/>
    </i>
    <i>
      <x v="10"/>
    </i>
    <i>
      <x v="11"/>
    </i>
    <i>
      <x v="12"/>
    </i>
    <i>
      <x v="13"/>
    </i>
    <i>
      <x v="14"/>
    </i>
    <i>
      <x v="15"/>
    </i>
    <i>
      <x v="16"/>
    </i>
    <i t="grand">
      <x/>
    </i>
  </rowItems>
  <colFields count="1">
    <field x="-2"/>
  </colFields>
  <colItems count="2">
    <i>
      <x/>
    </i>
    <i i="1">
      <x v="1"/>
    </i>
  </colItems>
  <pageFields count="1">
    <pageField fld="1" item="1" hier="0"/>
  </pageFields>
  <dataFields count="2">
    <dataField name="木造" fld="5" baseField="0" baseItem="0"/>
    <dataField name="非木造" fld="8" baseField="0" baseItem="0"/>
  </dataFields>
  <chartFormats count="18">
    <chartFormat chart="0" format="0" series="1">
      <pivotArea outline="0" collapsedLevelsAreSubtotals="1" fieldPosition="0">
        <references count="1">
          <reference field="4294967294" count="1" selected="0">
            <x v="0"/>
          </reference>
        </references>
      </pivotArea>
    </chartFormat>
    <chartFormat chart="0" format="1">
      <pivotArea outline="0" collapsedLevelsAreSubtotals="1" fieldPosition="0">
        <references count="2">
          <reference field="4294967294" count="1" selected="0">
            <x v="0"/>
          </reference>
          <reference field="0" count="1" selected="0">
            <x v="9"/>
          </reference>
        </references>
      </pivotArea>
    </chartFormat>
    <chartFormat chart="0" format="2">
      <pivotArea outline="0" collapsedLevelsAreSubtotals="1" fieldPosition="0">
        <references count="2">
          <reference field="4294967294" count="1" selected="0">
            <x v="0"/>
          </reference>
          <reference field="0" count="1" selected="0">
            <x v="10"/>
          </reference>
        </references>
      </pivotArea>
    </chartFormat>
    <chartFormat chart="0" format="3">
      <pivotArea outline="0" collapsedLevelsAreSubtotals="1" fieldPosition="0">
        <references count="2">
          <reference field="4294967294" count="1" selected="0">
            <x v="0"/>
          </reference>
          <reference field="0" count="1" selected="0">
            <x v="11"/>
          </reference>
        </references>
      </pivotArea>
    </chartFormat>
    <chartFormat chart="0" format="4">
      <pivotArea outline="0" collapsedLevelsAreSubtotals="1" fieldPosition="0">
        <references count="2">
          <reference field="4294967294" count="1" selected="0">
            <x v="0"/>
          </reference>
          <reference field="0" count="1" selected="0">
            <x v="12"/>
          </reference>
        </references>
      </pivotArea>
    </chartFormat>
    <chartFormat chart="0" format="5">
      <pivotArea outline="0" collapsedLevelsAreSubtotals="1" fieldPosition="0">
        <references count="2">
          <reference field="4294967294" count="1" selected="0">
            <x v="0"/>
          </reference>
          <reference field="0" count="1" selected="0">
            <x v="13"/>
          </reference>
        </references>
      </pivotArea>
    </chartFormat>
    <chartFormat chart="0" format="6">
      <pivotArea outline="0" collapsedLevelsAreSubtotals="1" fieldPosition="0">
        <references count="2">
          <reference field="4294967294" count="1" selected="0">
            <x v="0"/>
          </reference>
          <reference field="0" count="1" selected="0">
            <x v="14"/>
          </reference>
        </references>
      </pivotArea>
    </chartFormat>
    <chartFormat chart="0" format="7">
      <pivotArea outline="0" collapsedLevelsAreSubtotals="1" fieldPosition="0">
        <references count="2">
          <reference field="4294967294" count="1" selected="0">
            <x v="0"/>
          </reference>
          <reference field="0" count="1" selected="0">
            <x v="15"/>
          </reference>
        </references>
      </pivotArea>
    </chartFormat>
    <chartFormat chart="0" format="8">
      <pivotArea outline="0" collapsedLevelsAreSubtotals="1" fieldPosition="0">
        <references count="2">
          <reference field="4294967294" count="1" selected="0">
            <x v="0"/>
          </reference>
          <reference field="0" count="1" selected="0">
            <x v="16"/>
          </reference>
        </references>
      </pivotArea>
    </chartFormat>
    <chartFormat chart="0" format="9" series="1">
      <pivotArea outline="0" collapsedLevelsAreSubtotals="1" fieldPosition="0">
        <references count="1">
          <reference field="4294967294" count="1" selected="0">
            <x v="1"/>
          </reference>
        </references>
      </pivotArea>
    </chartFormat>
    <chartFormat chart="0" format="10">
      <pivotArea outline="0" collapsedLevelsAreSubtotals="1" fieldPosition="0">
        <references count="2">
          <reference field="4294967294" count="1" selected="0">
            <x v="1"/>
          </reference>
          <reference field="0" count="1" selected="0">
            <x v="9"/>
          </reference>
        </references>
      </pivotArea>
    </chartFormat>
    <chartFormat chart="0" format="11">
      <pivotArea outline="0" collapsedLevelsAreSubtotals="1" fieldPosition="0">
        <references count="2">
          <reference field="4294967294" count="1" selected="0">
            <x v="1"/>
          </reference>
          <reference field="0" count="1" selected="0">
            <x v="10"/>
          </reference>
        </references>
      </pivotArea>
    </chartFormat>
    <chartFormat chart="0" format="12">
      <pivotArea outline="0" collapsedLevelsAreSubtotals="1" fieldPosition="0">
        <references count="2">
          <reference field="4294967294" count="1" selected="0">
            <x v="1"/>
          </reference>
          <reference field="0" count="1" selected="0">
            <x v="11"/>
          </reference>
        </references>
      </pivotArea>
    </chartFormat>
    <chartFormat chart="0" format="13">
      <pivotArea outline="0" collapsedLevelsAreSubtotals="1" fieldPosition="0">
        <references count="2">
          <reference field="4294967294" count="1" selected="0">
            <x v="1"/>
          </reference>
          <reference field="0" count="1" selected="0">
            <x v="12"/>
          </reference>
        </references>
      </pivotArea>
    </chartFormat>
    <chartFormat chart="0" format="14">
      <pivotArea outline="0" collapsedLevelsAreSubtotals="1" fieldPosition="0">
        <references count="2">
          <reference field="4294967294" count="1" selected="0">
            <x v="1"/>
          </reference>
          <reference field="0" count="1" selected="0">
            <x v="13"/>
          </reference>
        </references>
      </pivotArea>
    </chartFormat>
    <chartFormat chart="0" format="15">
      <pivotArea outline="0" collapsedLevelsAreSubtotals="1" fieldPosition="0">
        <references count="2">
          <reference field="4294967294" count="1" selected="0">
            <x v="1"/>
          </reference>
          <reference field="0" count="1" selected="0">
            <x v="14"/>
          </reference>
        </references>
      </pivotArea>
    </chartFormat>
    <chartFormat chart="0" format="16">
      <pivotArea outline="0" collapsedLevelsAreSubtotals="1" fieldPosition="0">
        <references count="2">
          <reference field="4294967294" count="1" selected="0">
            <x v="1"/>
          </reference>
          <reference field="0" count="1" selected="0">
            <x v="15"/>
          </reference>
        </references>
      </pivotArea>
    </chartFormat>
    <chartFormat chart="0" format="17">
      <pivotArea outline="0" collapsedLevelsAreSubtotals="1" fieldPosition="0">
        <references count="2">
          <reference field="4294967294" count="1" selected="0">
            <x v="1"/>
          </reference>
          <reference field="0" count="1" selected="0">
            <x v="1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3901-00000D000000}" name="ﾋﾟﾎﾞｯﾄﾃｰﾌﾞﾙ3" cacheId="159" applyNumberFormats="0" applyBorderFormats="0" applyFontFormats="0" applyPatternFormats="0" applyAlignmentFormats="0" applyWidthHeightFormats="1" dataCaption="値" updatedVersion="8" showMemberPropertyTips="0" useAutoFormatting="1" itemPrintTitles="1" createdVersion="4" indent="0" outline="1" outlineData="1" multipleFieldFilters="0" chartFormat="5" fieldListSortAscending="1">
  <location ref="A3:B48" firstHeaderRow="1" firstDataRow="1" firstDataCol="1"/>
  <pivotFields count="18">
    <pivotField axis="axisRow" showAll="0" sortType="ascending" defaultSubtotal="0">
      <items count="58">
        <item x="55"/>
        <item h="1" x="18"/>
        <item x="19"/>
        <item x="15"/>
        <item x="31"/>
        <item x="13"/>
        <item x="14"/>
        <item x="48"/>
        <item h="1" x="50"/>
        <item x="49"/>
        <item x="11"/>
        <item x="27"/>
        <item h="1" x="53"/>
        <item x="24"/>
        <item h="1" x="30"/>
        <item x="23"/>
        <item x="29"/>
        <item h="1" x="32"/>
        <item x="26"/>
        <item h="1" x="45"/>
        <item x="54"/>
        <item x="25"/>
        <item h="1" x="57"/>
        <item x="9"/>
        <item x="44"/>
        <item h="1" x="28"/>
        <item h="1" x="46"/>
        <item x="47"/>
        <item x="37"/>
        <item x="36"/>
        <item x="38"/>
        <item h="1" x="39"/>
        <item x="22"/>
        <item x="8"/>
        <item x="1"/>
        <item x="12"/>
        <item x="51"/>
        <item x="40"/>
        <item x="20"/>
        <item x="41"/>
        <item x="16"/>
        <item x="21"/>
        <item x="17"/>
        <item x="35"/>
        <item x="33"/>
        <item h="1" x="34"/>
        <item x="42"/>
        <item x="43"/>
        <item x="52"/>
        <item x="7"/>
        <item h="1" x="5"/>
        <item x="0"/>
        <item x="4"/>
        <item x="3"/>
        <item h="1" x="2"/>
        <item x="6"/>
        <item x="10"/>
        <item h="1" x="56"/>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pivotFields>
  <rowFields count="1">
    <field x="0"/>
  </rowFields>
  <rowItems count="45">
    <i>
      <x v="27"/>
    </i>
    <i>
      <x v="20"/>
    </i>
    <i>
      <x v="28"/>
    </i>
    <i>
      <x v="48"/>
    </i>
    <i>
      <x/>
    </i>
    <i>
      <x v="10"/>
    </i>
    <i>
      <x v="35"/>
    </i>
    <i>
      <x v="13"/>
    </i>
    <i>
      <x v="39"/>
    </i>
    <i>
      <x v="9"/>
    </i>
    <i>
      <x v="42"/>
    </i>
    <i>
      <x v="18"/>
    </i>
    <i>
      <x v="46"/>
    </i>
    <i>
      <x v="11"/>
    </i>
    <i>
      <x v="47"/>
    </i>
    <i>
      <x v="24"/>
    </i>
    <i>
      <x v="4"/>
    </i>
    <i>
      <x v="16"/>
    </i>
    <i>
      <x v="3"/>
    </i>
    <i>
      <x v="44"/>
    </i>
    <i>
      <x v="7"/>
    </i>
    <i>
      <x v="5"/>
    </i>
    <i>
      <x v="55"/>
    </i>
    <i>
      <x v="56"/>
    </i>
    <i>
      <x v="40"/>
    </i>
    <i>
      <x v="32"/>
    </i>
    <i>
      <x v="38"/>
    </i>
    <i>
      <x v="30"/>
    </i>
    <i>
      <x v="52"/>
    </i>
    <i>
      <x v="2"/>
    </i>
    <i>
      <x v="15"/>
    </i>
    <i>
      <x v="43"/>
    </i>
    <i>
      <x v="29"/>
    </i>
    <i>
      <x v="23"/>
    </i>
    <i>
      <x v="41"/>
    </i>
    <i>
      <x v="37"/>
    </i>
    <i>
      <x v="49"/>
    </i>
    <i>
      <x v="53"/>
    </i>
    <i>
      <x v="34"/>
    </i>
    <i>
      <x v="33"/>
    </i>
    <i>
      <x v="6"/>
    </i>
    <i>
      <x v="21"/>
    </i>
    <i>
      <x v="36"/>
    </i>
    <i>
      <x v="51"/>
    </i>
    <i t="grand">
      <x/>
    </i>
  </rowItems>
  <colItems count="1">
    <i/>
  </colItems>
  <dataFields count="1">
    <dataField name="令和7年3月31日現在" fld="17" baseField="0" baseItem="0"/>
  </dataFields>
  <formats count="3">
    <format dxfId="166">
      <pivotArea dataOnly="0" labelOnly="1" fieldPosition="0">
        <references count="1">
          <reference field="0" count="1">
            <x v="26"/>
          </reference>
        </references>
      </pivotArea>
    </format>
    <format dxfId="165">
      <pivotArea dataOnly="0" labelOnly="1" fieldPosition="0">
        <references count="1">
          <reference field="0" count="1">
            <x v="26"/>
          </reference>
        </references>
      </pivotArea>
    </format>
    <format dxfId="164">
      <pivotArea dataOnly="0" labelOnly="1" fieldPosition="0">
        <references count="1">
          <reference field="0" count="1">
            <x v="26"/>
          </reference>
        </references>
      </pivotArea>
    </format>
  </formats>
  <chartFormats count="4">
    <chartFormat chart="0" format="0" series="1">
      <pivotArea outline="0" collapsedLevelsAreSubtotals="1" fieldPosition="0"/>
    </chartFormat>
    <chartFormat chart="0" format="2" series="1">
      <pivotArea type="data" outline="0" fieldPosition="0">
        <references count="1">
          <reference field="4294967294" count="1" selected="0">
            <x v="0"/>
          </reference>
        </references>
      </pivotArea>
    </chartFormat>
    <chartFormat chart="1" format="3" series="1">
      <pivotArea type="data" outline="0" fieldPosition="0">
        <references count="1">
          <reference field="4294967294" count="1" selected="0">
            <x v="0"/>
          </reference>
        </references>
      </pivotArea>
    </chartFormat>
    <chartFormat chart="2"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0.xml><?xml version="1.0" encoding="utf-8"?>
<pivotTableDefinition xmlns="http://schemas.openxmlformats.org/spreadsheetml/2006/main" xmlns:mc="http://schemas.openxmlformats.org/markup-compatibility/2006" xmlns:xr="http://schemas.microsoft.com/office/spreadsheetml/2014/revision" mc:Ignorable="xr" xr:uid="{00000000-0007-0000-3901-00008B000000}" name="ﾋﾟﾎﾞｯﾄﾃｰﾌﾞﾙ6" cacheId="125"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3:C12" firstHeaderRow="0" firstDataRow="1" firstDataCol="1" rowPageCount="1" colPageCount="1"/>
  <pivotFields count="11">
    <pivotField axis="axisRow" showAll="0">
      <items count="18">
        <item h="1" x="0"/>
        <item h="1" x="1"/>
        <item h="1" x="2"/>
        <item h="1" x="3"/>
        <item h="1" x="4"/>
        <item h="1" x="5"/>
        <item h="1" x="6"/>
        <item h="1" x="7"/>
        <item h="1" x="8"/>
        <item x="9"/>
        <item x="10"/>
        <item x="11"/>
        <item x="12"/>
        <item x="13"/>
        <item x="14"/>
        <item x="15"/>
        <item x="16"/>
        <item t="default"/>
      </items>
    </pivotField>
    <pivotField axis="axisPage" showAll="0">
      <items count="4">
        <item x="2"/>
        <item x="1"/>
        <item x="0"/>
        <item t="default"/>
      </items>
    </pivotField>
    <pivotField showAll="0"/>
    <pivotField showAll="0"/>
    <pivotField showAll="0"/>
    <pivotField dataField="1" showAll="0"/>
    <pivotField showAll="0"/>
    <pivotField showAll="0"/>
    <pivotField dataField="1" showAll="0"/>
    <pivotField showAll="0"/>
    <pivotField showAll="0"/>
  </pivotFields>
  <rowFields count="1">
    <field x="0"/>
  </rowFields>
  <rowItems count="9">
    <i>
      <x v="9"/>
    </i>
    <i>
      <x v="10"/>
    </i>
    <i>
      <x v="11"/>
    </i>
    <i>
      <x v="12"/>
    </i>
    <i>
      <x v="13"/>
    </i>
    <i>
      <x v="14"/>
    </i>
    <i>
      <x v="15"/>
    </i>
    <i>
      <x v="16"/>
    </i>
    <i t="grand">
      <x/>
    </i>
  </rowItems>
  <colFields count="1">
    <field x="-2"/>
  </colFields>
  <colItems count="2">
    <i>
      <x/>
    </i>
    <i i="1">
      <x v="1"/>
    </i>
  </colItems>
  <pageFields count="1">
    <pageField fld="1" item="0" hier="0"/>
  </pageFields>
  <dataFields count="2">
    <dataField name="木造" fld="5" baseField="0" baseItem="0"/>
    <dataField name="非木造" fld="8" baseField="0" baseItem="0"/>
  </dataFields>
  <chartFormats count="18">
    <chartFormat chart="0" format="0" series="1">
      <pivotArea outline="0" collapsedLevelsAreSubtotals="1" fieldPosition="0">
        <references count="1">
          <reference field="4294967294" count="1" selected="0">
            <x v="0"/>
          </reference>
        </references>
      </pivotArea>
    </chartFormat>
    <chartFormat chart="0" format="1">
      <pivotArea outline="0" collapsedLevelsAreSubtotals="1" fieldPosition="0">
        <references count="2">
          <reference field="4294967294" count="1" selected="0">
            <x v="0"/>
          </reference>
          <reference field="0" count="1" selected="0">
            <x v="9"/>
          </reference>
        </references>
      </pivotArea>
    </chartFormat>
    <chartFormat chart="0" format="2">
      <pivotArea outline="0" collapsedLevelsAreSubtotals="1" fieldPosition="0">
        <references count="2">
          <reference field="4294967294" count="1" selected="0">
            <x v="0"/>
          </reference>
          <reference field="0" count="1" selected="0">
            <x v="10"/>
          </reference>
        </references>
      </pivotArea>
    </chartFormat>
    <chartFormat chart="0" format="3">
      <pivotArea outline="0" collapsedLevelsAreSubtotals="1" fieldPosition="0">
        <references count="2">
          <reference field="4294967294" count="1" selected="0">
            <x v="0"/>
          </reference>
          <reference field="0" count="1" selected="0">
            <x v="11"/>
          </reference>
        </references>
      </pivotArea>
    </chartFormat>
    <chartFormat chart="0" format="4">
      <pivotArea outline="0" collapsedLevelsAreSubtotals="1" fieldPosition="0">
        <references count="2">
          <reference field="4294967294" count="1" selected="0">
            <x v="0"/>
          </reference>
          <reference field="0" count="1" selected="0">
            <x v="12"/>
          </reference>
        </references>
      </pivotArea>
    </chartFormat>
    <chartFormat chart="0" format="5">
      <pivotArea outline="0" collapsedLevelsAreSubtotals="1" fieldPosition="0">
        <references count="2">
          <reference field="4294967294" count="1" selected="0">
            <x v="0"/>
          </reference>
          <reference field="0" count="1" selected="0">
            <x v="13"/>
          </reference>
        </references>
      </pivotArea>
    </chartFormat>
    <chartFormat chart="0" format="6">
      <pivotArea outline="0" collapsedLevelsAreSubtotals="1" fieldPosition="0">
        <references count="2">
          <reference field="4294967294" count="1" selected="0">
            <x v="0"/>
          </reference>
          <reference field="0" count="1" selected="0">
            <x v="14"/>
          </reference>
        </references>
      </pivotArea>
    </chartFormat>
    <chartFormat chart="0" format="7">
      <pivotArea outline="0" collapsedLevelsAreSubtotals="1" fieldPosition="0">
        <references count="2">
          <reference field="4294967294" count="1" selected="0">
            <x v="0"/>
          </reference>
          <reference field="0" count="1" selected="0">
            <x v="15"/>
          </reference>
        </references>
      </pivotArea>
    </chartFormat>
    <chartFormat chart="0" format="8">
      <pivotArea outline="0" collapsedLevelsAreSubtotals="1" fieldPosition="0">
        <references count="2">
          <reference field="4294967294" count="1" selected="0">
            <x v="0"/>
          </reference>
          <reference field="0" count="1" selected="0">
            <x v="16"/>
          </reference>
        </references>
      </pivotArea>
    </chartFormat>
    <chartFormat chart="0" format="9" series="1">
      <pivotArea outline="0" collapsedLevelsAreSubtotals="1" fieldPosition="0">
        <references count="1">
          <reference field="4294967294" count="1" selected="0">
            <x v="1"/>
          </reference>
        </references>
      </pivotArea>
    </chartFormat>
    <chartFormat chart="0" format="10">
      <pivotArea outline="0" collapsedLevelsAreSubtotals="1" fieldPosition="0">
        <references count="2">
          <reference field="4294967294" count="1" selected="0">
            <x v="1"/>
          </reference>
          <reference field="0" count="1" selected="0">
            <x v="9"/>
          </reference>
        </references>
      </pivotArea>
    </chartFormat>
    <chartFormat chart="0" format="11">
      <pivotArea outline="0" collapsedLevelsAreSubtotals="1" fieldPosition="0">
        <references count="2">
          <reference field="4294967294" count="1" selected="0">
            <x v="1"/>
          </reference>
          <reference field="0" count="1" selected="0">
            <x v="10"/>
          </reference>
        </references>
      </pivotArea>
    </chartFormat>
    <chartFormat chart="0" format="12">
      <pivotArea outline="0" collapsedLevelsAreSubtotals="1" fieldPosition="0">
        <references count="2">
          <reference field="4294967294" count="1" selected="0">
            <x v="1"/>
          </reference>
          <reference field="0" count="1" selected="0">
            <x v="11"/>
          </reference>
        </references>
      </pivotArea>
    </chartFormat>
    <chartFormat chart="0" format="13">
      <pivotArea outline="0" collapsedLevelsAreSubtotals="1" fieldPosition="0">
        <references count="2">
          <reference field="4294967294" count="1" selected="0">
            <x v="1"/>
          </reference>
          <reference field="0" count="1" selected="0">
            <x v="12"/>
          </reference>
        </references>
      </pivotArea>
    </chartFormat>
    <chartFormat chart="0" format="14">
      <pivotArea outline="0" collapsedLevelsAreSubtotals="1" fieldPosition="0">
        <references count="2">
          <reference field="4294967294" count="1" selected="0">
            <x v="1"/>
          </reference>
          <reference field="0" count="1" selected="0">
            <x v="13"/>
          </reference>
        </references>
      </pivotArea>
    </chartFormat>
    <chartFormat chart="0" format="15">
      <pivotArea outline="0" collapsedLevelsAreSubtotals="1" fieldPosition="0">
        <references count="2">
          <reference field="4294967294" count="1" selected="0">
            <x v="1"/>
          </reference>
          <reference field="0" count="1" selected="0">
            <x v="14"/>
          </reference>
        </references>
      </pivotArea>
    </chartFormat>
    <chartFormat chart="0" format="16">
      <pivotArea outline="0" collapsedLevelsAreSubtotals="1" fieldPosition="0">
        <references count="2">
          <reference field="4294967294" count="1" selected="0">
            <x v="1"/>
          </reference>
          <reference field="0" count="1" selected="0">
            <x v="15"/>
          </reference>
        </references>
      </pivotArea>
    </chartFormat>
    <chartFormat chart="0" format="17">
      <pivotArea outline="0" collapsedLevelsAreSubtotals="1" fieldPosition="0">
        <references count="2">
          <reference field="4294967294" count="1" selected="0">
            <x v="1"/>
          </reference>
          <reference field="0" count="1" selected="0">
            <x v="1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1.xml><?xml version="1.0" encoding="utf-8"?>
<pivotTableDefinition xmlns="http://schemas.openxmlformats.org/spreadsheetml/2006/main" xmlns:mc="http://schemas.openxmlformats.org/markup-compatibility/2006" xmlns:xr="http://schemas.microsoft.com/office/spreadsheetml/2014/revision" mc:Ignorable="xr" xr:uid="{00000000-0007-0000-3901-00008C000000}" name="ピボットテーブル1" cacheId="127"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29:F38" firstHeaderRow="0" firstDataRow="1" firstDataCol="1" rowPageCount="1" colPageCount="1"/>
  <pivotFields count="14">
    <pivotField axis="axisRow" showAll="0">
      <items count="16">
        <item h="1" x="0"/>
        <item h="1" x="1"/>
        <item h="1" x="2"/>
        <item h="1" x="3"/>
        <item h="1" x="4"/>
        <item h="1" x="5"/>
        <item h="1" x="6"/>
        <item x="7"/>
        <item x="8"/>
        <item x="9"/>
        <item x="10"/>
        <item x="11"/>
        <item x="12"/>
        <item x="13"/>
        <item x="14"/>
        <item t="default"/>
      </items>
    </pivotField>
    <pivotField axis="axisPage" showAll="0">
      <items count="7">
        <item x="1"/>
        <item x="0"/>
        <item x="2"/>
        <item x="3"/>
        <item x="4"/>
        <item x="5"/>
        <item t="default"/>
      </items>
    </pivotField>
    <pivotField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s>
  <rowFields count="1">
    <field x="0"/>
  </rowFields>
  <rowItems count="9">
    <i>
      <x v="7"/>
    </i>
    <i>
      <x v="8"/>
    </i>
    <i>
      <x v="9"/>
    </i>
    <i>
      <x v="10"/>
    </i>
    <i>
      <x v="11"/>
    </i>
    <i>
      <x v="12"/>
    </i>
    <i>
      <x v="13"/>
    </i>
    <i>
      <x v="14"/>
    </i>
    <i t="grand">
      <x/>
    </i>
  </rowItems>
  <colFields count="1">
    <field x="-2"/>
  </colFields>
  <colItems count="5">
    <i>
      <x/>
    </i>
    <i i="1">
      <x v="1"/>
    </i>
    <i i="2">
      <x v="2"/>
    </i>
    <i i="3">
      <x v="3"/>
    </i>
    <i i="4">
      <x v="4"/>
    </i>
  </colItems>
  <pageFields count="1">
    <pageField fld="1" hier="0"/>
  </pageFields>
  <dataFields count="5">
    <dataField name=" 住宅" fld="3" baseField="0" baseItem="3"/>
    <dataField name=" 工場" fld="4" baseField="0" baseItem="3"/>
    <dataField name=" 倉庫" fld="5" baseField="0" baseItem="3"/>
    <dataField name=" 店舗" fld="6" baseField="0" baseItem="3"/>
    <dataField name=" その他" fld="7" baseField="0" baseItem="3"/>
  </dataFields>
  <chartFormats count="27">
    <chartFormat chart="0" format="0" series="1">
      <pivotArea outline="0" collapsedLevelsAreSubtotals="1" fieldPosition="0">
        <references count="1">
          <reference field="4294967294" count="1" selected="0">
            <x v="0"/>
          </reference>
        </references>
      </pivotArea>
    </chartFormat>
    <chartFormat chart="0" format="1" series="1">
      <pivotArea outline="0" collapsedLevelsAreSubtotals="1" fieldPosition="0">
        <references count="1">
          <reference field="4294967294" count="1" selected="0">
            <x v="1"/>
          </reference>
        </references>
      </pivotArea>
    </chartFormat>
    <chartFormat chart="0" format="2">
      <pivotArea outline="0" collapsedLevelsAreSubtotals="1" fieldPosition="0">
        <references count="2">
          <reference field="4294967294" count="1" selected="0">
            <x v="1"/>
          </reference>
          <reference field="0" count="1" selected="0">
            <x v="7"/>
          </reference>
        </references>
      </pivotArea>
    </chartFormat>
    <chartFormat chart="0" format="3">
      <pivotArea outline="0" collapsedLevelsAreSubtotals="1" fieldPosition="0">
        <references count="2">
          <reference field="4294967294" count="1" selected="0">
            <x v="1"/>
          </reference>
          <reference field="0" count="1" selected="0">
            <x v="8"/>
          </reference>
        </references>
      </pivotArea>
    </chartFormat>
    <chartFormat chart="0" format="4">
      <pivotArea outline="0" collapsedLevelsAreSubtotals="1" fieldPosition="0">
        <references count="2">
          <reference field="4294967294" count="1" selected="0">
            <x v="1"/>
          </reference>
          <reference field="0" count="1" selected="0">
            <x v="9"/>
          </reference>
        </references>
      </pivotArea>
    </chartFormat>
    <chartFormat chart="0" format="5">
      <pivotArea outline="0" collapsedLevelsAreSubtotals="1" fieldPosition="0">
        <references count="2">
          <reference field="4294967294" count="1" selected="0">
            <x v="1"/>
          </reference>
          <reference field="0" count="1" selected="0">
            <x v="10"/>
          </reference>
        </references>
      </pivotArea>
    </chartFormat>
    <chartFormat chart="0" format="6">
      <pivotArea outline="0" collapsedLevelsAreSubtotals="1" fieldPosition="0">
        <references count="2">
          <reference field="4294967294" count="1" selected="0">
            <x v="1"/>
          </reference>
          <reference field="0" count="1" selected="0">
            <x v="11"/>
          </reference>
        </references>
      </pivotArea>
    </chartFormat>
    <chartFormat chart="0" format="7">
      <pivotArea outline="0" collapsedLevelsAreSubtotals="1" fieldPosition="0">
        <references count="2">
          <reference field="4294967294" count="1" selected="0">
            <x v="1"/>
          </reference>
          <reference field="0" count="1" selected="0">
            <x v="12"/>
          </reference>
        </references>
      </pivotArea>
    </chartFormat>
    <chartFormat chart="0" format="8" series="1">
      <pivotArea outline="0" collapsedLevelsAreSubtotals="1" fieldPosition="0">
        <references count="1">
          <reference field="4294967294" count="1" selected="0">
            <x v="2"/>
          </reference>
        </references>
      </pivotArea>
    </chartFormat>
    <chartFormat chart="0" format="9">
      <pivotArea outline="0" collapsedLevelsAreSubtotals="1" fieldPosition="0">
        <references count="2">
          <reference field="4294967294" count="1" selected="0">
            <x v="2"/>
          </reference>
          <reference field="0" count="1" selected="0">
            <x v="7"/>
          </reference>
        </references>
      </pivotArea>
    </chartFormat>
    <chartFormat chart="0" format="10">
      <pivotArea outline="0" collapsedLevelsAreSubtotals="1" fieldPosition="0">
        <references count="2">
          <reference field="4294967294" count="1" selected="0">
            <x v="2"/>
          </reference>
          <reference field="0" count="1" selected="0">
            <x v="8"/>
          </reference>
        </references>
      </pivotArea>
    </chartFormat>
    <chartFormat chart="0" format="11">
      <pivotArea outline="0" collapsedLevelsAreSubtotals="1" fieldPosition="0">
        <references count="2">
          <reference field="4294967294" count="1" selected="0">
            <x v="2"/>
          </reference>
          <reference field="0" count="1" selected="0">
            <x v="9"/>
          </reference>
        </references>
      </pivotArea>
    </chartFormat>
    <chartFormat chart="0" format="12">
      <pivotArea outline="0" collapsedLevelsAreSubtotals="1" fieldPosition="0">
        <references count="2">
          <reference field="4294967294" count="1" selected="0">
            <x v="2"/>
          </reference>
          <reference field="0" count="1" selected="0">
            <x v="10"/>
          </reference>
        </references>
      </pivotArea>
    </chartFormat>
    <chartFormat chart="0" format="13">
      <pivotArea outline="0" collapsedLevelsAreSubtotals="1" fieldPosition="0">
        <references count="2">
          <reference field="4294967294" count="1" selected="0">
            <x v="2"/>
          </reference>
          <reference field="0" count="1" selected="0">
            <x v="11"/>
          </reference>
        </references>
      </pivotArea>
    </chartFormat>
    <chartFormat chart="0" format="14">
      <pivotArea outline="0" collapsedLevelsAreSubtotals="1" fieldPosition="0">
        <references count="2">
          <reference field="4294967294" count="1" selected="0">
            <x v="2"/>
          </reference>
          <reference field="0" count="1" selected="0">
            <x v="12"/>
          </reference>
        </references>
      </pivotArea>
    </chartFormat>
    <chartFormat chart="0" format="15">
      <pivotArea outline="0" collapsedLevelsAreSubtotals="1" fieldPosition="0">
        <references count="2">
          <reference field="4294967294" count="1" selected="0">
            <x v="2"/>
          </reference>
          <reference field="0" count="1" selected="0">
            <x v="13"/>
          </reference>
        </references>
      </pivotArea>
    </chartFormat>
    <chartFormat chart="0" format="16" series="1">
      <pivotArea outline="0" collapsedLevelsAreSubtotals="1" fieldPosition="0">
        <references count="1">
          <reference field="4294967294" count="1" selected="0">
            <x v="3"/>
          </reference>
        </references>
      </pivotArea>
    </chartFormat>
    <chartFormat chart="0" format="17">
      <pivotArea outline="0" collapsedLevelsAreSubtotals="1" fieldPosition="0">
        <references count="2">
          <reference field="4294967294" count="1" selected="0">
            <x v="3"/>
          </reference>
          <reference field="0" count="1" selected="0">
            <x v="7"/>
          </reference>
        </references>
      </pivotArea>
    </chartFormat>
    <chartFormat chart="0" format="18">
      <pivotArea outline="0" collapsedLevelsAreSubtotals="1" fieldPosition="0">
        <references count="2">
          <reference field="4294967294" count="1" selected="0">
            <x v="3"/>
          </reference>
          <reference field="0" count="1" selected="0">
            <x v="8"/>
          </reference>
        </references>
      </pivotArea>
    </chartFormat>
    <chartFormat chart="0" format="19">
      <pivotArea outline="0" collapsedLevelsAreSubtotals="1" fieldPosition="0">
        <references count="2">
          <reference field="4294967294" count="1" selected="0">
            <x v="3"/>
          </reference>
          <reference field="0" count="1" selected="0">
            <x v="9"/>
          </reference>
        </references>
      </pivotArea>
    </chartFormat>
    <chartFormat chart="0" format="20">
      <pivotArea outline="0" collapsedLevelsAreSubtotals="1" fieldPosition="0">
        <references count="2">
          <reference field="4294967294" count="1" selected="0">
            <x v="3"/>
          </reference>
          <reference field="0" count="1" selected="0">
            <x v="10"/>
          </reference>
        </references>
      </pivotArea>
    </chartFormat>
    <chartFormat chart="0" format="21">
      <pivotArea outline="0" collapsedLevelsAreSubtotals="1" fieldPosition="0">
        <references count="2">
          <reference field="4294967294" count="1" selected="0">
            <x v="3"/>
          </reference>
          <reference field="0" count="1" selected="0">
            <x v="11"/>
          </reference>
        </references>
      </pivotArea>
    </chartFormat>
    <chartFormat chart="0" format="22">
      <pivotArea outline="0" collapsedLevelsAreSubtotals="1" fieldPosition="0">
        <references count="2">
          <reference field="4294967294" count="1" selected="0">
            <x v="3"/>
          </reference>
          <reference field="0" count="1" selected="0">
            <x v="12"/>
          </reference>
        </references>
      </pivotArea>
    </chartFormat>
    <chartFormat chart="0" format="23" series="1">
      <pivotArea outline="0" collapsedLevelsAreSubtotals="1" fieldPosition="0">
        <references count="1">
          <reference field="4294967294" count="1" selected="0">
            <x v="4"/>
          </reference>
        </references>
      </pivotArea>
    </chartFormat>
    <chartFormat chart="0" format="24">
      <pivotArea outline="0" collapsedLevelsAreSubtotals="1" fieldPosition="0">
        <references count="2">
          <reference field="4294967294" count="1" selected="0">
            <x v="4"/>
          </reference>
          <reference field="0" count="1" selected="0">
            <x v="9"/>
          </reference>
        </references>
      </pivotArea>
    </chartFormat>
    <chartFormat chart="0" format="25">
      <pivotArea outline="0" collapsedLevelsAreSubtotals="1" fieldPosition="0">
        <references count="2">
          <reference field="4294967294" count="1" selected="0">
            <x v="4"/>
          </reference>
          <reference field="0" count="1" selected="0">
            <x v="10"/>
          </reference>
        </references>
      </pivotArea>
    </chartFormat>
    <chartFormat chart="0" format="26">
      <pivotArea outline="0" collapsedLevelsAreSubtotals="1" fieldPosition="0">
        <references count="2">
          <reference field="4294967294" count="1" selected="0">
            <x v="4"/>
          </reference>
          <reference field="0"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2.xml><?xml version="1.0" encoding="utf-8"?>
<pivotTableDefinition xmlns="http://schemas.openxmlformats.org/spreadsheetml/2006/main" xmlns:mc="http://schemas.openxmlformats.org/markup-compatibility/2006" xmlns:xr="http://schemas.microsoft.com/office/spreadsheetml/2014/revision" mc:Ignorable="xr" xr:uid="{00000000-0007-0000-3901-00008D000000}" name="ﾋﾟﾎﾞｯﾄﾃｰﾌﾞﾙ7" cacheId="126"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3:C12" firstHeaderRow="0" firstDataRow="1" firstDataCol="1" rowPageCount="1" colPageCount="1"/>
  <pivotFields count="14">
    <pivotField axis="axisRow" showAll="0">
      <items count="16">
        <item h="1" x="0"/>
        <item h="1" x="1"/>
        <item h="1" x="2"/>
        <item h="1" x="3"/>
        <item h="1" x="4"/>
        <item h="1" x="5"/>
        <item h="1" x="6"/>
        <item x="7"/>
        <item x="8"/>
        <item x="9"/>
        <item x="10"/>
        <item x="11"/>
        <item x="12"/>
        <item x="13"/>
        <item x="14"/>
        <item t="default"/>
      </items>
    </pivotField>
    <pivotField axis="axisPage" showAll="0">
      <items count="7">
        <item x="1"/>
        <item x="0"/>
        <item x="2"/>
        <item x="3"/>
        <item x="4"/>
        <item x="5"/>
        <item t="default"/>
      </items>
    </pivotField>
    <pivotField dataField="1" showAll="0"/>
    <pivotField showAll="0"/>
    <pivotField showAll="0"/>
    <pivotField showAll="0"/>
    <pivotField showAll="0"/>
    <pivotField showAll="0"/>
    <pivotField dataField="1" showAll="0"/>
    <pivotField showAll="0"/>
    <pivotField showAll="0"/>
    <pivotField showAll="0"/>
    <pivotField showAll="0"/>
    <pivotField showAll="0"/>
  </pivotFields>
  <rowFields count="1">
    <field x="0"/>
  </rowFields>
  <rowItems count="9">
    <i>
      <x v="7"/>
    </i>
    <i>
      <x v="8"/>
    </i>
    <i>
      <x v="9"/>
    </i>
    <i>
      <x v="10"/>
    </i>
    <i>
      <x v="11"/>
    </i>
    <i>
      <x v="12"/>
    </i>
    <i>
      <x v="13"/>
    </i>
    <i>
      <x v="14"/>
    </i>
    <i t="grand">
      <x/>
    </i>
  </rowItems>
  <colFields count="1">
    <field x="-2"/>
  </colFields>
  <colItems count="2">
    <i>
      <x/>
    </i>
    <i i="1">
      <x v="1"/>
    </i>
  </colItems>
  <pageFields count="1">
    <pageField fld="1" hier="0"/>
  </pageFields>
  <dataFields count="2">
    <dataField name="件数（右軸）" fld="2" baseField="0" baseItem="0"/>
    <dataField name="面積（左軸）" fld="8" baseField="0" baseItem="0"/>
  </dataFields>
  <chartFormats count="10">
    <chartFormat chart="0" format="0" series="1">
      <pivotArea outline="0" collapsedLevelsAreSubtotals="1" fieldPosition="0">
        <references count="1">
          <reference field="4294967294" count="1" selected="0">
            <x v="1"/>
          </reference>
        </references>
      </pivotArea>
    </chartFormat>
    <chartFormat chart="0" format="1" series="1">
      <pivotArea outline="0" collapsedLevelsAreSubtotals="1" fieldPosition="0">
        <references count="1">
          <reference field="4294967294" count="1" selected="0">
            <x v="0"/>
          </reference>
        </references>
      </pivotArea>
    </chartFormat>
    <chartFormat chart="0" format="2">
      <pivotArea outline="0" collapsedLevelsAreSubtotals="1" fieldPosition="0">
        <references count="2">
          <reference field="4294967294" count="1" selected="0">
            <x v="0"/>
          </reference>
          <reference field="0" count="1" selected="0">
            <x v="7"/>
          </reference>
        </references>
      </pivotArea>
    </chartFormat>
    <chartFormat chart="0" format="3">
      <pivotArea outline="0" collapsedLevelsAreSubtotals="1" fieldPosition="0">
        <references count="2">
          <reference field="4294967294" count="1" selected="0">
            <x v="0"/>
          </reference>
          <reference field="0" count="1" selected="0">
            <x v="8"/>
          </reference>
        </references>
      </pivotArea>
    </chartFormat>
    <chartFormat chart="0" format="4">
      <pivotArea outline="0" collapsedLevelsAreSubtotals="1" fieldPosition="0">
        <references count="2">
          <reference field="4294967294" count="1" selected="0">
            <x v="0"/>
          </reference>
          <reference field="0" count="1" selected="0">
            <x v="9"/>
          </reference>
        </references>
      </pivotArea>
    </chartFormat>
    <chartFormat chart="0" format="5">
      <pivotArea outline="0" collapsedLevelsAreSubtotals="1" fieldPosition="0">
        <references count="2">
          <reference field="4294967294" count="1" selected="0">
            <x v="0"/>
          </reference>
          <reference field="0" count="1" selected="0">
            <x v="10"/>
          </reference>
        </references>
      </pivotArea>
    </chartFormat>
    <chartFormat chart="0" format="6">
      <pivotArea outline="0" collapsedLevelsAreSubtotals="1" fieldPosition="0">
        <references count="2">
          <reference field="4294967294" count="1" selected="0">
            <x v="0"/>
          </reference>
          <reference field="0" count="1" selected="0">
            <x v="11"/>
          </reference>
        </references>
      </pivotArea>
    </chartFormat>
    <chartFormat chart="0" format="7">
      <pivotArea outline="0" collapsedLevelsAreSubtotals="1" fieldPosition="0">
        <references count="2">
          <reference field="4294967294" count="1" selected="0">
            <x v="0"/>
          </reference>
          <reference field="0" count="1" selected="0">
            <x v="12"/>
          </reference>
        </references>
      </pivotArea>
    </chartFormat>
    <chartFormat chart="0" format="8">
      <pivotArea outline="0" collapsedLevelsAreSubtotals="1" fieldPosition="0">
        <references count="2">
          <reference field="4294967294" count="1" selected="0">
            <x v="0"/>
          </reference>
          <reference field="0" count="1" selected="0">
            <x v="13"/>
          </reference>
        </references>
      </pivotArea>
    </chartFormat>
    <chartFormat chart="0" format="9">
      <pivotArea outline="0" collapsedLevelsAreSubtotals="1" fieldPosition="0">
        <references count="2">
          <reference field="4294967294" count="1" selected="0">
            <x v="0"/>
          </reference>
          <reference field="0" count="1" selected="0">
            <x v="1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3.xml><?xml version="1.0" encoding="utf-8"?>
<pivotTableDefinition xmlns="http://schemas.openxmlformats.org/spreadsheetml/2006/main" xmlns:mc="http://schemas.openxmlformats.org/markup-compatibility/2006" xmlns:xr="http://schemas.microsoft.com/office/spreadsheetml/2014/revision" mc:Ignorable="xr" xr:uid="{00000000-0007-0000-3901-00008E000000}" name="ﾋﾟﾎﾞｯﾄﾃｰﾌﾞﾙ8" cacheId="128" applyNumberFormats="0" applyBorderFormats="0" applyFontFormats="0" applyPatternFormats="0" applyAlignmentFormats="0" applyWidthHeightFormats="1" dataCaption="値" updatedVersion="4" showMemberPropertyTips="0" useAutoFormatting="1" rowGrandTotals="0" itemPrintTitles="1" createdVersion="4" indent="0" outline="1" outlineData="1" multipleFieldFilters="0" chartFormat="1">
  <location ref="A1:C9" firstHeaderRow="0" firstDataRow="1" firstDataCol="1"/>
  <pivotFields count="5">
    <pivotField axis="axisRow" numFmtId="176" showAll="0">
      <items count="17">
        <item h="1" x="0"/>
        <item h="1" x="1"/>
        <item h="1" x="2"/>
        <item h="1" x="3"/>
        <item h="1" x="4"/>
        <item h="1" x="5"/>
        <item h="1" x="6"/>
        <item h="1" x="7"/>
        <item x="8"/>
        <item x="9"/>
        <item x="10"/>
        <item x="11"/>
        <item x="12"/>
        <item x="13"/>
        <item x="14"/>
        <item x="15"/>
        <item t="default"/>
      </items>
    </pivotField>
    <pivotField dataField="1" showAll="0"/>
    <pivotField showAll="0"/>
    <pivotField showAll="0"/>
    <pivotField dataField="1" showAll="0"/>
  </pivotFields>
  <rowFields count="1">
    <field x="0"/>
  </rowFields>
  <rowItems count="8">
    <i>
      <x v="8"/>
    </i>
    <i>
      <x v="9"/>
    </i>
    <i>
      <x v="10"/>
    </i>
    <i>
      <x v="11"/>
    </i>
    <i>
      <x v="12"/>
    </i>
    <i>
      <x v="13"/>
    </i>
    <i>
      <x v="14"/>
    </i>
    <i>
      <x v="15"/>
    </i>
  </rowItems>
  <colFields count="1">
    <field x="-2"/>
  </colFields>
  <colItems count="2">
    <i>
      <x/>
    </i>
    <i i="1">
      <x v="1"/>
    </i>
  </colItems>
  <dataFields count="2">
    <dataField name="舗装率（右軸）" fld="4" baseField="0" baseItem="0"/>
    <dataField name="路線数（左軸）" fld="1" baseField="0" baseItem="0"/>
  </dataFields>
  <chartFormats count="18">
    <chartFormat chart="0" format="0" series="1">
      <pivotArea outline="0" collapsedLevelsAreSubtotals="1" fieldPosition="0">
        <references count="1">
          <reference field="4294967294" count="1" selected="0">
            <x v="1"/>
          </reference>
        </references>
      </pivotArea>
    </chartFormat>
    <chartFormat chart="0" format="1">
      <pivotArea outline="0" collapsedLevelsAreSubtotals="1" fieldPosition="0">
        <references count="2">
          <reference field="4294967294" count="1" selected="0">
            <x v="1"/>
          </reference>
          <reference field="0" count="1" selected="0">
            <x v="8"/>
          </reference>
        </references>
      </pivotArea>
    </chartFormat>
    <chartFormat chart="0" format="2">
      <pivotArea outline="0" collapsedLevelsAreSubtotals="1" fieldPosition="0">
        <references count="2">
          <reference field="4294967294" count="1" selected="0">
            <x v="1"/>
          </reference>
          <reference field="0" count="1" selected="0">
            <x v="9"/>
          </reference>
        </references>
      </pivotArea>
    </chartFormat>
    <chartFormat chart="0" format="3">
      <pivotArea outline="0" collapsedLevelsAreSubtotals="1" fieldPosition="0">
        <references count="2">
          <reference field="4294967294" count="1" selected="0">
            <x v="1"/>
          </reference>
          <reference field="0" count="1" selected="0">
            <x v="10"/>
          </reference>
        </references>
      </pivotArea>
    </chartFormat>
    <chartFormat chart="0" format="4">
      <pivotArea outline="0" collapsedLevelsAreSubtotals="1" fieldPosition="0">
        <references count="2">
          <reference field="4294967294" count="1" selected="0">
            <x v="1"/>
          </reference>
          <reference field="0" count="1" selected="0">
            <x v="11"/>
          </reference>
        </references>
      </pivotArea>
    </chartFormat>
    <chartFormat chart="0" format="5">
      <pivotArea outline="0" collapsedLevelsAreSubtotals="1" fieldPosition="0">
        <references count="2">
          <reference field="4294967294" count="1" selected="0">
            <x v="1"/>
          </reference>
          <reference field="0" count="1" selected="0">
            <x v="12"/>
          </reference>
        </references>
      </pivotArea>
    </chartFormat>
    <chartFormat chart="0" format="6">
      <pivotArea outline="0" collapsedLevelsAreSubtotals="1" fieldPosition="0">
        <references count="2">
          <reference field="4294967294" count="1" selected="0">
            <x v="1"/>
          </reference>
          <reference field="0" count="1" selected="0">
            <x v="13"/>
          </reference>
        </references>
      </pivotArea>
    </chartFormat>
    <chartFormat chart="0" format="7">
      <pivotArea outline="0" collapsedLevelsAreSubtotals="1" fieldPosition="0">
        <references count="2">
          <reference field="4294967294" count="1" selected="0">
            <x v="1"/>
          </reference>
          <reference field="0" count="1" selected="0">
            <x v="14"/>
          </reference>
        </references>
      </pivotArea>
    </chartFormat>
    <chartFormat chart="0" format="8">
      <pivotArea outline="0" collapsedLevelsAreSubtotals="1" fieldPosition="0">
        <references count="2">
          <reference field="4294967294" count="1" selected="0">
            <x v="1"/>
          </reference>
          <reference field="0" count="1" selected="0">
            <x v="15"/>
          </reference>
        </references>
      </pivotArea>
    </chartFormat>
    <chartFormat chart="0" format="9" series="1">
      <pivotArea outline="0" collapsedLevelsAreSubtotals="1" fieldPosition="0">
        <references count="1">
          <reference field="4294967294" count="1" selected="0">
            <x v="0"/>
          </reference>
        </references>
      </pivotArea>
    </chartFormat>
    <chartFormat chart="0" format="10">
      <pivotArea outline="0" collapsedLevelsAreSubtotals="1" fieldPosition="0">
        <references count="2">
          <reference field="4294967294" count="1" selected="0">
            <x v="0"/>
          </reference>
          <reference field="0" count="1" selected="0">
            <x v="8"/>
          </reference>
        </references>
      </pivotArea>
    </chartFormat>
    <chartFormat chart="0" format="11">
      <pivotArea outline="0" collapsedLevelsAreSubtotals="1" fieldPosition="0">
        <references count="2">
          <reference field="4294967294" count="1" selected="0">
            <x v="0"/>
          </reference>
          <reference field="0" count="1" selected="0">
            <x v="9"/>
          </reference>
        </references>
      </pivotArea>
    </chartFormat>
    <chartFormat chart="0" format="12">
      <pivotArea outline="0" collapsedLevelsAreSubtotals="1" fieldPosition="0">
        <references count="2">
          <reference field="4294967294" count="1" selected="0">
            <x v="0"/>
          </reference>
          <reference field="0" count="1" selected="0">
            <x v="10"/>
          </reference>
        </references>
      </pivotArea>
    </chartFormat>
    <chartFormat chart="0" format="13">
      <pivotArea outline="0" collapsedLevelsAreSubtotals="1" fieldPosition="0">
        <references count="2">
          <reference field="4294967294" count="1" selected="0">
            <x v="0"/>
          </reference>
          <reference field="0" count="1" selected="0">
            <x v="11"/>
          </reference>
        </references>
      </pivotArea>
    </chartFormat>
    <chartFormat chart="0" format="14">
      <pivotArea outline="0" collapsedLevelsAreSubtotals="1" fieldPosition="0">
        <references count="2">
          <reference field="4294967294" count="1" selected="0">
            <x v="0"/>
          </reference>
          <reference field="0" count="1" selected="0">
            <x v="12"/>
          </reference>
        </references>
      </pivotArea>
    </chartFormat>
    <chartFormat chart="0" format="15">
      <pivotArea outline="0" collapsedLevelsAreSubtotals="1" fieldPosition="0">
        <references count="2">
          <reference field="4294967294" count="1" selected="0">
            <x v="0"/>
          </reference>
          <reference field="0" count="1" selected="0">
            <x v="13"/>
          </reference>
        </references>
      </pivotArea>
    </chartFormat>
    <chartFormat chart="0" format="16">
      <pivotArea outline="0" collapsedLevelsAreSubtotals="1" fieldPosition="0">
        <references count="2">
          <reference field="4294967294" count="1" selected="0">
            <x v="0"/>
          </reference>
          <reference field="0" count="1" selected="0">
            <x v="14"/>
          </reference>
        </references>
      </pivotArea>
    </chartFormat>
    <chartFormat chart="0" format="17">
      <pivotArea outline="0" collapsedLevelsAreSubtotals="1" fieldPosition="0">
        <references count="2">
          <reference field="4294967294" count="1" selected="0">
            <x v="0"/>
          </reference>
          <reference field="0" count="1" selected="0">
            <x v="1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4.xml><?xml version="1.0" encoding="utf-8"?>
<pivotTableDefinition xmlns="http://schemas.openxmlformats.org/spreadsheetml/2006/main" xmlns:mc="http://schemas.openxmlformats.org/markup-compatibility/2006" xmlns:xr="http://schemas.microsoft.com/office/spreadsheetml/2014/revision" mc:Ignorable="xr" xr:uid="{00000000-0007-0000-3901-00008F000000}" name="ﾋﾟﾎﾞｯﾄﾃｰﾌﾞﾙ9" cacheId="23" applyNumberFormats="0" applyBorderFormats="0" applyFontFormats="0" applyPatternFormats="0" applyAlignmentFormats="0" applyWidthHeightFormats="1" dataCaption="値" updatedVersion="4" minRefreshableVersion="3" showMemberPropertyTips="0" useAutoFormatting="1" itemPrintTitles="1" createdVersion="6" indent="0" outline="1" outlineData="1" multipleFieldFilters="0" chartFormat="1">
  <location ref="A1:B10" firstHeaderRow="1" firstDataRow="1" firstDataCol="1"/>
  <pivotFields count="19">
    <pivotField axis="axisRow" showAll="0">
      <items count="14">
        <item h="1" x="0"/>
        <item h="1" x="1"/>
        <item h="1" x="2"/>
        <item h="1" x="3"/>
        <item h="1" x="4"/>
        <item x="5"/>
        <item x="6"/>
        <item x="7"/>
        <item x="8"/>
        <item x="9"/>
        <item x="10"/>
        <item x="11"/>
        <item x="12"/>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9">
    <i>
      <x v="5"/>
    </i>
    <i>
      <x v="6"/>
    </i>
    <i>
      <x v="7"/>
    </i>
    <i>
      <x v="8"/>
    </i>
    <i>
      <x v="9"/>
    </i>
    <i>
      <x v="10"/>
    </i>
    <i>
      <x v="11"/>
    </i>
    <i>
      <x v="12"/>
    </i>
    <i t="grand">
      <x/>
    </i>
  </rowItems>
  <colItems count="1">
    <i/>
  </colItems>
  <dataFields count="1">
    <dataField name="合計 / 総数　" fld="1" baseField="0" baseItem="0"/>
  </dataFields>
  <chartFormats count="2">
    <chartFormat chart="0" format="0" series="1">
      <pivotArea outline="0" collapsedLevelsAreSubtotals="1" fieldPosition="0"/>
    </chartFormat>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5.xml><?xml version="1.0" encoding="utf-8"?>
<pivotTableDefinition xmlns="http://schemas.openxmlformats.org/spreadsheetml/2006/main" xmlns:mc="http://schemas.openxmlformats.org/markup-compatibility/2006" xmlns:xr="http://schemas.microsoft.com/office/spreadsheetml/2014/revision" mc:Ignorable="xr" xr:uid="{00000000-0007-0000-3901-000090000000}" name="ﾋﾟﾎﾞｯﾄﾃｰﾌﾞﾙ9" cacheId="129"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C5" firstHeaderRow="0" firstDataRow="1" firstDataCol="1"/>
  <pivotFields count="15">
    <pivotField axis="axisRow" showAll="0" defaultSubtotal="0">
      <items count="3">
        <item x="0"/>
        <item x="1"/>
        <item x="2"/>
      </items>
    </pivotField>
    <pivotField dataField="1"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4">
    <i>
      <x/>
    </i>
    <i>
      <x v="1"/>
    </i>
    <i>
      <x v="2"/>
    </i>
    <i t="grand">
      <x/>
    </i>
  </rowItems>
  <colFields count="1">
    <field x="-2"/>
  </colFields>
  <colItems count="2">
    <i>
      <x/>
    </i>
    <i i="1">
      <x v="1"/>
    </i>
  </colItems>
  <dataFields count="2">
    <dataField name=" 一般建築物　(一般建築物)" fld="1" baseField="0" baseItem="607765824"/>
    <dataField name=" 特殊建築物(特殊建築物)" fld="7" baseField="0" baseItem="647731168"/>
  </dataFields>
  <chartFormats count="2">
    <chartFormat chart="0" format="0" series="1">
      <pivotArea outline="0" collapsedLevelsAreSubtotals="1" fieldPosition="0">
        <references count="1">
          <reference field="4294967294" count="1" selected="0">
            <x v="0"/>
          </reference>
        </references>
      </pivotArea>
    </chartFormat>
    <chartFormat chart="0" format="1" series="1">
      <pivotArea outline="0" collapsedLevelsAreSubtotals="1"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6.xml><?xml version="1.0" encoding="utf-8"?>
<pivotTableDefinition xmlns="http://schemas.openxmlformats.org/spreadsheetml/2006/main" xmlns:mc="http://schemas.openxmlformats.org/markup-compatibility/2006" xmlns:xr="http://schemas.microsoft.com/office/spreadsheetml/2014/revision" mc:Ignorable="xr" xr:uid="{00000000-0007-0000-3901-000091000000}" name="ﾋﾟﾎﾞｯﾄﾃｰﾌﾞﾙ10" cacheId="130" applyNumberFormats="0" applyBorderFormats="0" applyFontFormats="0" applyPatternFormats="0" applyAlignmentFormats="0" applyWidthHeightFormats="1" dataCaption="値" updatedVersion="4" showMemberPropertyTips="0" useAutoFormatting="1" rowGrandTotals="0" itemPrintTitles="1" createdVersion="4" indent="0" outline="1" outlineData="1" multipleFieldFilters="0" chartFormat="1">
  <location ref="A1:F9" firstHeaderRow="0" firstDataRow="1" firstDataCol="1"/>
  <pivotFields count="13">
    <pivotField axis="axisRow" showAll="0">
      <items count="18">
        <item h="1" x="0"/>
        <item h="1" x="1"/>
        <item h="1" x="2"/>
        <item h="1" x="3"/>
        <item h="1" x="4"/>
        <item h="1" x="5"/>
        <item h="1" x="6"/>
        <item h="1" x="7"/>
        <item h="1" x="8"/>
        <item x="9"/>
        <item x="10"/>
        <item x="11"/>
        <item x="12"/>
        <item x="13"/>
        <item x="14"/>
        <item x="15"/>
        <item x="16"/>
        <item t="default"/>
      </items>
    </pivotField>
    <pivotField showAll="0"/>
    <pivotField showAll="0"/>
    <pivotField dataField="1" showAll="0"/>
    <pivotField showAll="0"/>
    <pivotField dataField="1" showAll="0"/>
    <pivotField showAll="0"/>
    <pivotField dataField="1" showAll="0"/>
    <pivotField showAll="0"/>
    <pivotField dataField="1" showAll="0"/>
    <pivotField showAll="0"/>
    <pivotField dataField="1" showAll="0"/>
    <pivotField showAll="0"/>
  </pivotFields>
  <rowFields count="1">
    <field x="0"/>
  </rowFields>
  <rowItems count="8">
    <i>
      <x v="9"/>
    </i>
    <i>
      <x v="10"/>
    </i>
    <i>
      <x v="11"/>
    </i>
    <i>
      <x v="12"/>
    </i>
    <i>
      <x v="13"/>
    </i>
    <i>
      <x v="14"/>
    </i>
    <i>
      <x v="15"/>
    </i>
    <i>
      <x v="16"/>
    </i>
  </rowItems>
  <colFields count="1">
    <field x="-2"/>
  </colFields>
  <colItems count="5">
    <i>
      <x/>
    </i>
    <i i="1">
      <x v="1"/>
    </i>
    <i i="2">
      <x v="2"/>
    </i>
    <i i="3">
      <x v="3"/>
    </i>
    <i i="4">
      <x v="4"/>
    </i>
  </colItems>
  <dataFields count="5">
    <dataField name="街区公園" fld="3" baseField="0" baseItem="0"/>
    <dataField name="近隣公園" fld="5" baseField="0" baseItem="0"/>
    <dataField name="地区公園" fld="7" baseField="0" baseItem="0"/>
    <dataField name="運動公園" fld="9" baseField="0" baseItem="0"/>
    <dataField name="都市緑地" fld="11" baseField="0" baseItem="0"/>
  </dataFields>
  <chartFormats count="21">
    <chartFormat chart="0" format="0" series="1">
      <pivotArea outline="0" collapsedLevelsAreSubtotals="1" fieldPosition="0">
        <references count="1">
          <reference field="4294967294" count="1" selected="0">
            <x v="0"/>
          </reference>
        </references>
      </pivotArea>
    </chartFormat>
    <chartFormat chart="0" format="1" series="1">
      <pivotArea outline="0" collapsedLevelsAreSubtotals="1" fieldPosition="0">
        <references count="1">
          <reference field="4294967294" count="1" selected="0">
            <x v="1"/>
          </reference>
        </references>
      </pivotArea>
    </chartFormat>
    <chartFormat chart="0" format="2">
      <pivotArea outline="0" collapsedLevelsAreSubtotals="1" fieldPosition="0">
        <references count="2">
          <reference field="4294967294" count="1" selected="0">
            <x v="1"/>
          </reference>
          <reference field="0" count="1" selected="0">
            <x v="9"/>
          </reference>
        </references>
      </pivotArea>
    </chartFormat>
    <chartFormat chart="0" format="3">
      <pivotArea outline="0" collapsedLevelsAreSubtotals="1" fieldPosition="0">
        <references count="2">
          <reference field="4294967294" count="1" selected="0">
            <x v="1"/>
          </reference>
          <reference field="0" count="1" selected="0">
            <x v="10"/>
          </reference>
        </references>
      </pivotArea>
    </chartFormat>
    <chartFormat chart="0" format="4">
      <pivotArea outline="0" collapsedLevelsAreSubtotals="1" fieldPosition="0">
        <references count="2">
          <reference field="4294967294" count="1" selected="0">
            <x v="1"/>
          </reference>
          <reference field="0" count="1" selected="0">
            <x v="11"/>
          </reference>
        </references>
      </pivotArea>
    </chartFormat>
    <chartFormat chart="0" format="5">
      <pivotArea outline="0" collapsedLevelsAreSubtotals="1" fieldPosition="0">
        <references count="2">
          <reference field="4294967294" count="1" selected="0">
            <x v="1"/>
          </reference>
          <reference field="0" count="1" selected="0">
            <x v="12"/>
          </reference>
        </references>
      </pivotArea>
    </chartFormat>
    <chartFormat chart="0" format="6">
      <pivotArea outline="0" collapsedLevelsAreSubtotals="1" fieldPosition="0">
        <references count="2">
          <reference field="4294967294" count="1" selected="0">
            <x v="1"/>
          </reference>
          <reference field="0" count="1" selected="0">
            <x v="13"/>
          </reference>
        </references>
      </pivotArea>
    </chartFormat>
    <chartFormat chart="0" format="7">
      <pivotArea outline="0" collapsedLevelsAreSubtotals="1" fieldPosition="0">
        <references count="2">
          <reference field="4294967294" count="1" selected="0">
            <x v="1"/>
          </reference>
          <reference field="0" count="1" selected="0">
            <x v="14"/>
          </reference>
        </references>
      </pivotArea>
    </chartFormat>
    <chartFormat chart="0" format="8">
      <pivotArea outline="0" collapsedLevelsAreSubtotals="1" fieldPosition="0">
        <references count="2">
          <reference field="4294967294" count="1" selected="0">
            <x v="1"/>
          </reference>
          <reference field="0" count="1" selected="0">
            <x v="15"/>
          </reference>
        </references>
      </pivotArea>
    </chartFormat>
    <chartFormat chart="0" format="9">
      <pivotArea outline="0" collapsedLevelsAreSubtotals="1" fieldPosition="0">
        <references count="2">
          <reference field="4294967294" count="1" selected="0">
            <x v="1"/>
          </reference>
          <reference field="0" count="1" selected="0">
            <x v="16"/>
          </reference>
        </references>
      </pivotArea>
    </chartFormat>
    <chartFormat chart="0" format="10" series="1">
      <pivotArea outline="0" collapsedLevelsAreSubtotals="1" fieldPosition="0">
        <references count="1">
          <reference field="4294967294" count="1" selected="0">
            <x v="2"/>
          </reference>
        </references>
      </pivotArea>
    </chartFormat>
    <chartFormat chart="0" format="11" series="1">
      <pivotArea outline="0" collapsedLevelsAreSubtotals="1" fieldPosition="0">
        <references count="1">
          <reference field="4294967294" count="1" selected="0">
            <x v="3"/>
          </reference>
        </references>
      </pivotArea>
    </chartFormat>
    <chartFormat chart="0" format="12">
      <pivotArea outline="0" collapsedLevelsAreSubtotals="1" fieldPosition="0">
        <references count="2">
          <reference field="4294967294" count="1" selected="0">
            <x v="3"/>
          </reference>
          <reference field="0" count="1" selected="0">
            <x v="9"/>
          </reference>
        </references>
      </pivotArea>
    </chartFormat>
    <chartFormat chart="0" format="13">
      <pivotArea outline="0" collapsedLevelsAreSubtotals="1" fieldPosition="0">
        <references count="2">
          <reference field="4294967294" count="1" selected="0">
            <x v="3"/>
          </reference>
          <reference field="0" count="1" selected="0">
            <x v="10"/>
          </reference>
        </references>
      </pivotArea>
    </chartFormat>
    <chartFormat chart="0" format="14">
      <pivotArea outline="0" collapsedLevelsAreSubtotals="1" fieldPosition="0">
        <references count="2">
          <reference field="4294967294" count="1" selected="0">
            <x v="3"/>
          </reference>
          <reference field="0" count="1" selected="0">
            <x v="11"/>
          </reference>
        </references>
      </pivotArea>
    </chartFormat>
    <chartFormat chart="0" format="15">
      <pivotArea outline="0" collapsedLevelsAreSubtotals="1" fieldPosition="0">
        <references count="2">
          <reference field="4294967294" count="1" selected="0">
            <x v="3"/>
          </reference>
          <reference field="0" count="1" selected="0">
            <x v="12"/>
          </reference>
        </references>
      </pivotArea>
    </chartFormat>
    <chartFormat chart="0" format="16">
      <pivotArea outline="0" collapsedLevelsAreSubtotals="1" fieldPosition="0">
        <references count="2">
          <reference field="4294967294" count="1" selected="0">
            <x v="3"/>
          </reference>
          <reference field="0" count="1" selected="0">
            <x v="13"/>
          </reference>
        </references>
      </pivotArea>
    </chartFormat>
    <chartFormat chart="0" format="17">
      <pivotArea outline="0" collapsedLevelsAreSubtotals="1" fieldPosition="0">
        <references count="2">
          <reference field="4294967294" count="1" selected="0">
            <x v="3"/>
          </reference>
          <reference field="0" count="1" selected="0">
            <x v="14"/>
          </reference>
        </references>
      </pivotArea>
    </chartFormat>
    <chartFormat chart="0" format="18">
      <pivotArea outline="0" collapsedLevelsAreSubtotals="1" fieldPosition="0">
        <references count="2">
          <reference field="4294967294" count="1" selected="0">
            <x v="3"/>
          </reference>
          <reference field="0" count="1" selected="0">
            <x v="15"/>
          </reference>
        </references>
      </pivotArea>
    </chartFormat>
    <chartFormat chart="0" format="19">
      <pivotArea outline="0" collapsedLevelsAreSubtotals="1" fieldPosition="0">
        <references count="2">
          <reference field="4294967294" count="1" selected="0">
            <x v="3"/>
          </reference>
          <reference field="0" count="1" selected="0">
            <x v="16"/>
          </reference>
        </references>
      </pivotArea>
    </chartFormat>
    <chartFormat chart="0" format="20" series="1">
      <pivotArea outline="0" collapsedLevelsAreSubtotals="1" fieldPosition="0">
        <references count="1">
          <reference field="4294967294"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7.xml><?xml version="1.0" encoding="utf-8"?>
<pivotTableDefinition xmlns="http://schemas.openxmlformats.org/spreadsheetml/2006/main" xmlns:mc="http://schemas.openxmlformats.org/markup-compatibility/2006" xmlns:xr="http://schemas.microsoft.com/office/spreadsheetml/2014/revision" mc:Ignorable="xr" xr:uid="{00000000-0007-0000-3901-000092000000}" name="ﾋﾟﾎﾞｯﾄﾃｰﾌﾞﾙ10" cacheId="131" applyNumberFormats="0" applyBorderFormats="0" applyFontFormats="0" applyPatternFormats="0" applyAlignmentFormats="0" applyWidthHeightFormats="1" dataCaption="値" updatedVersion="4" showMemberPropertyTips="0" useAutoFormatting="1" rowGrandTotals="0" itemPrintTitles="1" createdVersion="4" indent="0" outline="1" outlineData="1" multipleFieldFilters="0" chartFormat="1">
  <location ref="A1:F9" firstHeaderRow="0" firstDataRow="1" firstDataCol="1"/>
  <pivotFields count="13">
    <pivotField axis="axisRow" showAll="0">
      <items count="18">
        <item h="1" x="0"/>
        <item h="1" x="1"/>
        <item h="1" x="2"/>
        <item h="1" x="3"/>
        <item h="1" x="4"/>
        <item h="1" x="5"/>
        <item h="1" x="6"/>
        <item h="1" x="7"/>
        <item h="1" x="8"/>
        <item x="9"/>
        <item x="10"/>
        <item x="11"/>
        <item x="12"/>
        <item x="13"/>
        <item x="14"/>
        <item x="15"/>
        <item x="16"/>
        <item t="default"/>
      </items>
    </pivotField>
    <pivotField showAll="0"/>
    <pivotField showAll="0"/>
    <pivotField showAll="0"/>
    <pivotField dataField="1" showAll="0"/>
    <pivotField showAll="0"/>
    <pivotField dataField="1" showAll="0"/>
    <pivotField showAll="0"/>
    <pivotField dataField="1" showAll="0"/>
    <pivotField showAll="0"/>
    <pivotField dataField="1" showAll="0"/>
    <pivotField showAll="0"/>
    <pivotField dataField="1" showAll="0"/>
  </pivotFields>
  <rowFields count="1">
    <field x="0"/>
  </rowFields>
  <rowItems count="8">
    <i>
      <x v="9"/>
    </i>
    <i>
      <x v="10"/>
    </i>
    <i>
      <x v="11"/>
    </i>
    <i>
      <x v="12"/>
    </i>
    <i>
      <x v="13"/>
    </i>
    <i>
      <x v="14"/>
    </i>
    <i>
      <x v="15"/>
    </i>
    <i>
      <x v="16"/>
    </i>
  </rowItems>
  <colFields count="1">
    <field x="-2"/>
  </colFields>
  <colItems count="5">
    <i>
      <x/>
    </i>
    <i i="1">
      <x v="1"/>
    </i>
    <i i="2">
      <x v="2"/>
    </i>
    <i i="3">
      <x v="3"/>
    </i>
    <i i="4">
      <x v="4"/>
    </i>
  </colItems>
  <dataFields count="5">
    <dataField name="街区公園" fld="4" baseField="0" baseItem="0"/>
    <dataField name="近隣公園" fld="6" baseField="0" baseItem="0"/>
    <dataField name="地区公園" fld="8" baseField="0" baseItem="0"/>
    <dataField name="運動公園" fld="10" baseField="0" baseItem="0"/>
    <dataField name="都市緑地" fld="12" baseField="0" baseItem="0"/>
  </dataFields>
  <chartFormats count="5">
    <chartFormat chart="0" format="0" series="1">
      <pivotArea outline="0" collapsedLevelsAreSubtotals="1" fieldPosition="0">
        <references count="1">
          <reference field="4294967294" count="1" selected="0">
            <x v="0"/>
          </reference>
        </references>
      </pivotArea>
    </chartFormat>
    <chartFormat chart="0" format="1" series="1">
      <pivotArea outline="0" collapsedLevelsAreSubtotals="1" fieldPosition="0">
        <references count="1">
          <reference field="4294967294" count="1" selected="0">
            <x v="1"/>
          </reference>
        </references>
      </pivotArea>
    </chartFormat>
    <chartFormat chart="0" format="2" series="1">
      <pivotArea outline="0" collapsedLevelsAreSubtotals="1" fieldPosition="0">
        <references count="1">
          <reference field="4294967294" count="1" selected="0">
            <x v="2"/>
          </reference>
        </references>
      </pivotArea>
    </chartFormat>
    <chartFormat chart="0" format="3" series="1">
      <pivotArea outline="0" collapsedLevelsAreSubtotals="1" fieldPosition="0">
        <references count="1">
          <reference field="4294967294" count="1" selected="0">
            <x v="3"/>
          </reference>
        </references>
      </pivotArea>
    </chartFormat>
    <chartFormat chart="0" format="4" series="1">
      <pivotArea outline="0" collapsedLevelsAreSubtotals="1" fieldPosition="0">
        <references count="1">
          <reference field="4294967294"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8.xml><?xml version="1.0" encoding="utf-8"?>
<pivotTableDefinition xmlns="http://schemas.openxmlformats.org/spreadsheetml/2006/main" xmlns:mc="http://schemas.openxmlformats.org/markup-compatibility/2006" xmlns:xr="http://schemas.microsoft.com/office/spreadsheetml/2014/revision" mc:Ignorable="xr" xr:uid="{00000000-0007-0000-3901-000093000000}" name="ﾋﾟﾎﾞｯﾄﾃｰﾌﾞﾙ1" cacheId="132" applyNumberFormats="0" applyBorderFormats="0" applyFontFormats="0" applyPatternFormats="0" applyAlignmentFormats="0" applyWidthHeightFormats="1" dataCaption="値" updatedVersion="4" showMemberPropertyTips="0" useAutoFormatting="1" rowGrandTotals="0" itemPrintTitles="1" createdVersion="4" indent="0" outline="1" outlineData="1" multipleFieldFilters="0" chartFormat="1">
  <location ref="A1:B9" firstHeaderRow="1" firstDataRow="1" firstDataCol="1"/>
  <pivotFields count="12">
    <pivotField axis="axisRow" showAll="0">
      <items count="18">
        <item h="1" x="0"/>
        <item h="1" x="1"/>
        <item h="1" x="2"/>
        <item h="1" x="3"/>
        <item h="1" x="4"/>
        <item h="1" x="5"/>
        <item h="1" x="6"/>
        <item h="1" x="7"/>
        <item h="1" x="8"/>
        <item x="9"/>
        <item x="10"/>
        <item x="11"/>
        <item x="12"/>
        <item x="13"/>
        <item x="14"/>
        <item x="15"/>
        <item x="16"/>
        <item t="default"/>
      </items>
    </pivotField>
    <pivotField dataField="1" showAll="0"/>
    <pivotField showAll="0"/>
    <pivotField showAll="0"/>
    <pivotField showAll="0"/>
    <pivotField showAll="0"/>
    <pivotField showAll="0"/>
    <pivotField showAll="0"/>
    <pivotField showAll="0"/>
    <pivotField showAll="0"/>
    <pivotField showAll="0"/>
    <pivotField showAll="0"/>
  </pivotFields>
  <rowFields count="1">
    <field x="0"/>
  </rowFields>
  <rowItems count="8">
    <i>
      <x v="9"/>
    </i>
    <i>
      <x v="10"/>
    </i>
    <i>
      <x v="11"/>
    </i>
    <i>
      <x v="12"/>
    </i>
    <i>
      <x v="13"/>
    </i>
    <i>
      <x v="14"/>
    </i>
    <i>
      <x v="15"/>
    </i>
    <i>
      <x v="16"/>
    </i>
  </rowItems>
  <colItems count="1">
    <i/>
  </colItems>
  <dataFields count="1">
    <dataField name="合計 / 総数" fld="1" baseField="0" baseItem="0"/>
  </dataFields>
  <chartFormats count="2">
    <chartFormat chart="0" format="0" series="1">
      <pivotArea outline="0" collapsedLevelsAreSubtotals="1" fieldPosition="0"/>
    </chartFormat>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9.xml><?xml version="1.0" encoding="utf-8"?>
<pivotTableDefinition xmlns="http://schemas.openxmlformats.org/spreadsheetml/2006/main" xmlns:mc="http://schemas.openxmlformats.org/markup-compatibility/2006" xmlns:xr="http://schemas.microsoft.com/office/spreadsheetml/2014/revision" mc:Ignorable="xr" xr:uid="{00000000-0007-0000-3901-000094000000}" name="ﾋﾟﾎﾞｯﾄﾃｰﾌﾞﾙ2" cacheId="133"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B10" firstHeaderRow="1" firstDataRow="1" firstDataCol="1"/>
  <pivotFields count="5">
    <pivotField axis="axisRow" numFmtId="178" showAll="0">
      <items count="196">
        <item h="1" x="0"/>
        <item h="1" x="1"/>
        <item h="1" x="2"/>
        <item h="1" x="3"/>
        <item h="1" x="4"/>
        <item h="1" x="5"/>
        <item h="1" x="6"/>
        <item h="1" x="7"/>
        <item h="1" x="8"/>
        <item h="1" x="9"/>
        <item h="1" x="10"/>
        <item h="1" x="11"/>
        <item h="1" x="13"/>
        <item h="1" x="14"/>
        <item h="1" x="15"/>
        <item h="1" x="16"/>
        <item h="1" x="17"/>
        <item h="1" x="18"/>
        <item h="1" x="19"/>
        <item h="1" x="20"/>
        <item h="1" x="21"/>
        <item h="1" x="22"/>
        <item h="1" x="23"/>
        <item h="1" x="24"/>
        <item h="1" x="26"/>
        <item h="1" x="27"/>
        <item h="1" x="28"/>
        <item h="1" x="29"/>
        <item h="1" x="30"/>
        <item h="1" x="31"/>
        <item h="1" x="32"/>
        <item h="1" x="33"/>
        <item h="1" x="34"/>
        <item h="1" x="35"/>
        <item h="1" x="36"/>
        <item h="1" x="37"/>
        <item h="1" x="39"/>
        <item h="1" x="40"/>
        <item h="1" x="41"/>
        <item h="1" x="42"/>
        <item h="1" x="43"/>
        <item h="1" x="44"/>
        <item h="1" x="45"/>
        <item h="1" x="46"/>
        <item h="1" x="47"/>
        <item h="1" x="48"/>
        <item h="1" x="49"/>
        <item h="1" x="50"/>
        <item h="1" x="52"/>
        <item h="1" x="53"/>
        <item h="1" x="54"/>
        <item h="1" x="55"/>
        <item h="1" x="56"/>
        <item h="1" x="57"/>
        <item h="1" x="58"/>
        <item h="1" x="59"/>
        <item h="1" x="60"/>
        <item h="1" x="61"/>
        <item h="1" x="62"/>
        <item h="1" x="63"/>
        <item h="1" x="65"/>
        <item h="1" x="66"/>
        <item h="1" x="67"/>
        <item h="1" x="68"/>
        <item h="1" x="69"/>
        <item h="1" x="70"/>
        <item h="1" x="71"/>
        <item h="1" x="72"/>
        <item h="1" x="73"/>
        <item h="1" x="74"/>
        <item h="1" x="75"/>
        <item h="1" x="76"/>
        <item h="1" x="78"/>
        <item h="1" x="79"/>
        <item h="1" x="80"/>
        <item h="1" x="81"/>
        <item h="1" x="82"/>
        <item h="1" x="83"/>
        <item h="1" x="84"/>
        <item h="1" x="85"/>
        <item h="1" x="86"/>
        <item h="1" x="87"/>
        <item h="1" x="88"/>
        <item h="1" x="89"/>
        <item h="1" x="12"/>
        <item h="1" x="25"/>
        <item h="1" x="38"/>
        <item h="1" x="51"/>
        <item h="1" x="64"/>
        <item h="1" x="77"/>
        <item h="1" x="90"/>
        <item h="1" x="91"/>
        <item h="1" x="92"/>
        <item h="1" x="93"/>
        <item h="1" x="94"/>
        <item h="1" x="95"/>
        <item h="1" x="96"/>
        <item h="1" x="97"/>
        <item h="1" x="98"/>
        <item h="1" x="99"/>
        <item h="1" x="100"/>
        <item h="1" x="101"/>
        <item h="1" x="102"/>
        <item x="103"/>
        <item h="1" x="104"/>
        <item h="1" x="105"/>
        <item h="1" x="106"/>
        <item h="1" x="107"/>
        <item h="1" x="108"/>
        <item h="1" x="109"/>
        <item h="1" x="110"/>
        <item h="1" x="111"/>
        <item h="1" x="112"/>
        <item h="1" x="113"/>
        <item h="1" x="114"/>
        <item h="1" x="115"/>
        <item x="116"/>
        <item h="1" x="117"/>
        <item h="1" x="118"/>
        <item h="1" x="119"/>
        <item h="1" x="120"/>
        <item h="1" x="121"/>
        <item h="1" x="122"/>
        <item h="1" x="123"/>
        <item h="1" x="124"/>
        <item h="1" x="125"/>
        <item h="1" x="126"/>
        <item h="1" x="127"/>
        <item h="1" x="128"/>
        <item h="1" x="130"/>
        <item h="1" x="131"/>
        <item h="1" x="132"/>
        <item h="1" x="133"/>
        <item h="1" x="134"/>
        <item h="1" x="135"/>
        <item h="1" x="136"/>
        <item h="1" x="137"/>
        <item h="1" x="138"/>
        <item h="1" x="139"/>
        <item h="1" x="140"/>
        <item h="1" x="141"/>
        <item x="129"/>
        <item x="142"/>
        <item h="1" x="143"/>
        <item h="1" x="144"/>
        <item h="1" x="145"/>
        <item h="1" x="146"/>
        <item h="1" x="147"/>
        <item h="1" x="148"/>
        <item h="1" x="149"/>
        <item h="1" x="150"/>
        <item h="1" x="151"/>
        <item h="1" x="152"/>
        <item h="1" x="153"/>
        <item h="1" x="154"/>
        <item x="155"/>
        <item h="1" x="156"/>
        <item h="1" x="157"/>
        <item h="1" x="158"/>
        <item h="1" x="159"/>
        <item h="1" x="160"/>
        <item h="1" x="161"/>
        <item h="1" x="162"/>
        <item h="1" x="163"/>
        <item h="1" x="164"/>
        <item h="1" x="165"/>
        <item h="1" x="166"/>
        <item h="1" x="167"/>
        <item x="168"/>
        <item h="1" x="169"/>
        <item h="1" x="170"/>
        <item h="1" x="171"/>
        <item h="1" x="172"/>
        <item h="1" x="173"/>
        <item h="1" x="174"/>
        <item h="1" x="175"/>
        <item h="1" x="176"/>
        <item h="1" x="177"/>
        <item h="1" x="178"/>
        <item h="1" x="179"/>
        <item h="1" x="180"/>
        <item x="181"/>
        <item h="1" x="182"/>
        <item h="1" x="183"/>
        <item h="1" x="184"/>
        <item h="1" x="185"/>
        <item h="1" x="186"/>
        <item h="1" x="187"/>
        <item h="1" x="188"/>
        <item h="1" x="189"/>
        <item h="1" x="190"/>
        <item h="1" x="191"/>
        <item h="1" x="192"/>
        <item h="1" x="193"/>
        <item x="194"/>
        <item t="default"/>
      </items>
    </pivotField>
    <pivotField dataField="1" showAll="0"/>
    <pivotField showAll="0"/>
    <pivotField showAll="0"/>
    <pivotField showAll="0"/>
  </pivotFields>
  <rowFields count="1">
    <field x="0"/>
  </rowFields>
  <rowItems count="9">
    <i>
      <x v="103"/>
    </i>
    <i>
      <x v="116"/>
    </i>
    <i>
      <x v="141"/>
    </i>
    <i>
      <x v="142"/>
    </i>
    <i>
      <x v="155"/>
    </i>
    <i>
      <x v="168"/>
    </i>
    <i>
      <x v="181"/>
    </i>
    <i>
      <x v="194"/>
    </i>
    <i t="grand">
      <x/>
    </i>
  </rowItems>
  <colItems count="1">
    <i/>
  </colItems>
  <dataFields count="1">
    <dataField name="合計 / 件数" fld="1" baseField="0" baseItem="0"/>
  </dataFields>
  <chartFormats count="2">
    <chartFormat chart="0" format="0" series="1">
      <pivotArea outline="0" collapsedLevelsAreSubtotals="1" fieldPosition="0"/>
    </chartFormat>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3901-00000E000000}" name="ﾋﾟﾎﾞｯﾄﾃｰﾌﾞﾙ1" cacheId="40"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L11" firstHeaderRow="1" firstDataRow="2" firstDataCol="1"/>
  <pivotFields count="8">
    <pivotField axis="axisRow" showAll="0">
      <items count="17">
        <item h="1" x="0"/>
        <item h="1" x="1"/>
        <item h="1" x="2"/>
        <item h="1" x="3"/>
        <item h="1" x="4"/>
        <item h="1" x="5"/>
        <item h="1" x="6"/>
        <item h="1" x="7"/>
        <item x="8"/>
        <item x="9"/>
        <item x="10"/>
        <item x="11"/>
        <item x="12"/>
        <item x="13"/>
        <item x="14"/>
        <item x="15"/>
        <item t="default"/>
      </items>
    </pivotField>
    <pivotField axis="axisCol" showAll="0">
      <items count="12">
        <item x="1"/>
        <item x="2"/>
        <item x="3"/>
        <item x="4"/>
        <item x="5"/>
        <item x="6"/>
        <item x="7"/>
        <item x="8"/>
        <item x="9"/>
        <item x="10"/>
        <item h="1" x="0"/>
        <item t="default"/>
      </items>
    </pivotField>
    <pivotField showAll="0"/>
    <pivotField showAll="0"/>
    <pivotField showAll="0"/>
    <pivotField dataField="1" showAll="0"/>
    <pivotField showAll="0"/>
    <pivotField showAll="0"/>
  </pivotFields>
  <rowFields count="1">
    <field x="0"/>
  </rowFields>
  <rowItems count="9">
    <i>
      <x v="8"/>
    </i>
    <i>
      <x v="9"/>
    </i>
    <i>
      <x v="10"/>
    </i>
    <i>
      <x v="11"/>
    </i>
    <i>
      <x v="12"/>
    </i>
    <i>
      <x v="13"/>
    </i>
    <i>
      <x v="14"/>
    </i>
    <i>
      <x v="15"/>
    </i>
    <i t="grand">
      <x/>
    </i>
  </rowItems>
  <colFields count="1">
    <field x="1"/>
  </colFields>
  <colItems count="11">
    <i>
      <x/>
    </i>
    <i>
      <x v="1"/>
    </i>
    <i>
      <x v="2"/>
    </i>
    <i>
      <x v="3"/>
    </i>
    <i>
      <x v="4"/>
    </i>
    <i>
      <x v="5"/>
    </i>
    <i>
      <x v="6"/>
    </i>
    <i>
      <x v="7"/>
    </i>
    <i>
      <x v="8"/>
    </i>
    <i>
      <x v="9"/>
    </i>
    <i t="grand">
      <x/>
    </i>
  </colItems>
  <dataFields count="1">
    <dataField name="合計 / 総数" fld="5" baseField="0" baseItem="0"/>
  </dataFields>
  <chartFormats count="61">
    <chartFormat chart="0" format="0" series="1">
      <pivotArea outline="0" collapsedLevelsAreSubtotals="1" fieldPosition="0">
        <references count="2">
          <reference field="4294967294" count="1" selected="0">
            <x v="0"/>
          </reference>
          <reference field="1" count="1" selected="0">
            <x v="0"/>
          </reference>
        </references>
      </pivotArea>
    </chartFormat>
    <chartFormat chart="0" format="1">
      <pivotArea outline="0" collapsedLevelsAreSubtotals="1" fieldPosition="0">
        <references count="3">
          <reference field="4294967294" count="1" selected="0">
            <x v="0"/>
          </reference>
          <reference field="0" count="1" selected="0">
            <x v="8"/>
          </reference>
          <reference field="1" count="1" selected="0">
            <x v="0"/>
          </reference>
        </references>
      </pivotArea>
    </chartFormat>
    <chartFormat chart="0" format="2">
      <pivotArea outline="0" collapsedLevelsAreSubtotals="1" fieldPosition="0">
        <references count="3">
          <reference field="4294967294" count="1" selected="0">
            <x v="0"/>
          </reference>
          <reference field="0" count="1" selected="0">
            <x v="9"/>
          </reference>
          <reference field="1" count="1" selected="0">
            <x v="0"/>
          </reference>
        </references>
      </pivotArea>
    </chartFormat>
    <chartFormat chart="0" format="3">
      <pivotArea outline="0" collapsedLevelsAreSubtotals="1" fieldPosition="0">
        <references count="3">
          <reference field="4294967294" count="1" selected="0">
            <x v="0"/>
          </reference>
          <reference field="0" count="1" selected="0">
            <x v="10"/>
          </reference>
          <reference field="1" count="1" selected="0">
            <x v="0"/>
          </reference>
        </references>
      </pivotArea>
    </chartFormat>
    <chartFormat chart="0" format="4">
      <pivotArea outline="0" collapsedLevelsAreSubtotals="1" fieldPosition="0">
        <references count="3">
          <reference field="4294967294" count="1" selected="0">
            <x v="0"/>
          </reference>
          <reference field="0" count="1" selected="0">
            <x v="11"/>
          </reference>
          <reference field="1" count="1" selected="0">
            <x v="0"/>
          </reference>
        </references>
      </pivotArea>
    </chartFormat>
    <chartFormat chart="0" format="5">
      <pivotArea outline="0" collapsedLevelsAreSubtotals="1" fieldPosition="0">
        <references count="3">
          <reference field="4294967294" count="1" selected="0">
            <x v="0"/>
          </reference>
          <reference field="0" count="1" selected="0">
            <x v="12"/>
          </reference>
          <reference field="1" count="1" selected="0">
            <x v="0"/>
          </reference>
        </references>
      </pivotArea>
    </chartFormat>
    <chartFormat chart="0" format="6">
      <pivotArea outline="0" collapsedLevelsAreSubtotals="1" fieldPosition="0">
        <references count="3">
          <reference field="4294967294" count="1" selected="0">
            <x v="0"/>
          </reference>
          <reference field="0" count="1" selected="0">
            <x v="13"/>
          </reference>
          <reference field="1" count="1" selected="0">
            <x v="0"/>
          </reference>
        </references>
      </pivotArea>
    </chartFormat>
    <chartFormat chart="0" format="7">
      <pivotArea outline="0" collapsedLevelsAreSubtotals="1" fieldPosition="0">
        <references count="3">
          <reference field="4294967294" count="1" selected="0">
            <x v="0"/>
          </reference>
          <reference field="0" count="1" selected="0">
            <x v="14"/>
          </reference>
          <reference field="1" count="1" selected="0">
            <x v="0"/>
          </reference>
        </references>
      </pivotArea>
    </chartFormat>
    <chartFormat chart="0" format="8">
      <pivotArea outline="0" collapsedLevelsAreSubtotals="1" fieldPosition="0">
        <references count="3">
          <reference field="4294967294" count="1" selected="0">
            <x v="0"/>
          </reference>
          <reference field="0" count="1" selected="0">
            <x v="15"/>
          </reference>
          <reference field="1" count="1" selected="0">
            <x v="0"/>
          </reference>
        </references>
      </pivotArea>
    </chartFormat>
    <chartFormat chart="0" format="9" series="1">
      <pivotArea outline="0" collapsedLevelsAreSubtotals="1" fieldPosition="0">
        <references count="2">
          <reference field="4294967294" count="1" selected="0">
            <x v="0"/>
          </reference>
          <reference field="1" count="1" selected="0">
            <x v="1"/>
          </reference>
        </references>
      </pivotArea>
    </chartFormat>
    <chartFormat chart="0" format="10" series="1">
      <pivotArea outline="0" collapsedLevelsAreSubtotals="1" fieldPosition="0">
        <references count="2">
          <reference field="4294967294" count="1" selected="0">
            <x v="0"/>
          </reference>
          <reference field="1" count="1" selected="0">
            <x v="2"/>
          </reference>
        </references>
      </pivotArea>
    </chartFormat>
    <chartFormat chart="0" format="11">
      <pivotArea outline="0" collapsedLevelsAreSubtotals="1" fieldPosition="0">
        <references count="3">
          <reference field="4294967294" count="1" selected="0">
            <x v="0"/>
          </reference>
          <reference field="0" count="1" selected="0">
            <x v="8"/>
          </reference>
          <reference field="1" count="1" selected="0">
            <x v="2"/>
          </reference>
        </references>
      </pivotArea>
    </chartFormat>
    <chartFormat chart="0" format="12">
      <pivotArea outline="0" collapsedLevelsAreSubtotals="1" fieldPosition="0">
        <references count="3">
          <reference field="4294967294" count="1" selected="0">
            <x v="0"/>
          </reference>
          <reference field="0" count="1" selected="0">
            <x v="9"/>
          </reference>
          <reference field="1" count="1" selected="0">
            <x v="2"/>
          </reference>
        </references>
      </pivotArea>
    </chartFormat>
    <chartFormat chart="0" format="13">
      <pivotArea outline="0" collapsedLevelsAreSubtotals="1" fieldPosition="0">
        <references count="3">
          <reference field="4294967294" count="1" selected="0">
            <x v="0"/>
          </reference>
          <reference field="0" count="1" selected="0">
            <x v="10"/>
          </reference>
          <reference field="1" count="1" selected="0">
            <x v="2"/>
          </reference>
        </references>
      </pivotArea>
    </chartFormat>
    <chartFormat chart="0" format="14">
      <pivotArea outline="0" collapsedLevelsAreSubtotals="1" fieldPosition="0">
        <references count="3">
          <reference field="4294967294" count="1" selected="0">
            <x v="0"/>
          </reference>
          <reference field="0" count="1" selected="0">
            <x v="11"/>
          </reference>
          <reference field="1" count="1" selected="0">
            <x v="2"/>
          </reference>
        </references>
      </pivotArea>
    </chartFormat>
    <chartFormat chart="0" format="15">
      <pivotArea outline="0" collapsedLevelsAreSubtotals="1" fieldPosition="0">
        <references count="3">
          <reference field="4294967294" count="1" selected="0">
            <x v="0"/>
          </reference>
          <reference field="0" count="1" selected="0">
            <x v="12"/>
          </reference>
          <reference field="1" count="1" selected="0">
            <x v="2"/>
          </reference>
        </references>
      </pivotArea>
    </chartFormat>
    <chartFormat chart="0" format="16">
      <pivotArea outline="0" collapsedLevelsAreSubtotals="1" fieldPosition="0">
        <references count="3">
          <reference field="4294967294" count="1" selected="0">
            <x v="0"/>
          </reference>
          <reference field="0" count="1" selected="0">
            <x v="13"/>
          </reference>
          <reference field="1" count="1" selected="0">
            <x v="2"/>
          </reference>
        </references>
      </pivotArea>
    </chartFormat>
    <chartFormat chart="0" format="17">
      <pivotArea outline="0" collapsedLevelsAreSubtotals="1" fieldPosition="0">
        <references count="3">
          <reference field="4294967294" count="1" selected="0">
            <x v="0"/>
          </reference>
          <reference field="0" count="1" selected="0">
            <x v="14"/>
          </reference>
          <reference field="1" count="1" selected="0">
            <x v="2"/>
          </reference>
        </references>
      </pivotArea>
    </chartFormat>
    <chartFormat chart="0" format="18">
      <pivotArea outline="0" collapsedLevelsAreSubtotals="1" fieldPosition="0">
        <references count="3">
          <reference field="4294967294" count="1" selected="0">
            <x v="0"/>
          </reference>
          <reference field="0" count="1" selected="0">
            <x v="15"/>
          </reference>
          <reference field="1" count="1" selected="0">
            <x v="2"/>
          </reference>
        </references>
      </pivotArea>
    </chartFormat>
    <chartFormat chart="0" format="19" series="1">
      <pivotArea outline="0" collapsedLevelsAreSubtotals="1" fieldPosition="0">
        <references count="2">
          <reference field="4294967294" count="1" selected="0">
            <x v="0"/>
          </reference>
          <reference field="1" count="1" selected="0">
            <x v="3"/>
          </reference>
        </references>
      </pivotArea>
    </chartFormat>
    <chartFormat chart="0" format="20">
      <pivotArea outline="0" collapsedLevelsAreSubtotals="1" fieldPosition="0">
        <references count="3">
          <reference field="4294967294" count="1" selected="0">
            <x v="0"/>
          </reference>
          <reference field="0" count="1" selected="0">
            <x v="8"/>
          </reference>
          <reference field="1" count="1" selected="0">
            <x v="3"/>
          </reference>
        </references>
      </pivotArea>
    </chartFormat>
    <chartFormat chart="0" format="21">
      <pivotArea outline="0" collapsedLevelsAreSubtotals="1" fieldPosition="0">
        <references count="3">
          <reference field="4294967294" count="1" selected="0">
            <x v="0"/>
          </reference>
          <reference field="0" count="1" selected="0">
            <x v="9"/>
          </reference>
          <reference field="1" count="1" selected="0">
            <x v="3"/>
          </reference>
        </references>
      </pivotArea>
    </chartFormat>
    <chartFormat chart="0" format="22">
      <pivotArea outline="0" collapsedLevelsAreSubtotals="1" fieldPosition="0">
        <references count="3">
          <reference field="4294967294" count="1" selected="0">
            <x v="0"/>
          </reference>
          <reference field="0" count="1" selected="0">
            <x v="10"/>
          </reference>
          <reference field="1" count="1" selected="0">
            <x v="3"/>
          </reference>
        </references>
      </pivotArea>
    </chartFormat>
    <chartFormat chart="0" format="23">
      <pivotArea outline="0" collapsedLevelsAreSubtotals="1" fieldPosition="0">
        <references count="3">
          <reference field="4294967294" count="1" selected="0">
            <x v="0"/>
          </reference>
          <reference field="0" count="1" selected="0">
            <x v="11"/>
          </reference>
          <reference field="1" count="1" selected="0">
            <x v="3"/>
          </reference>
        </references>
      </pivotArea>
    </chartFormat>
    <chartFormat chart="0" format="24">
      <pivotArea outline="0" collapsedLevelsAreSubtotals="1" fieldPosition="0">
        <references count="3">
          <reference field="4294967294" count="1" selected="0">
            <x v="0"/>
          </reference>
          <reference field="0" count="1" selected="0">
            <x v="12"/>
          </reference>
          <reference field="1" count="1" selected="0">
            <x v="3"/>
          </reference>
        </references>
      </pivotArea>
    </chartFormat>
    <chartFormat chart="0" format="25">
      <pivotArea outline="0" collapsedLevelsAreSubtotals="1" fieldPosition="0">
        <references count="3">
          <reference field="4294967294" count="1" selected="0">
            <x v="0"/>
          </reference>
          <reference field="0" count="1" selected="0">
            <x v="13"/>
          </reference>
          <reference field="1" count="1" selected="0">
            <x v="3"/>
          </reference>
        </references>
      </pivotArea>
    </chartFormat>
    <chartFormat chart="0" format="26">
      <pivotArea outline="0" collapsedLevelsAreSubtotals="1" fieldPosition="0">
        <references count="3">
          <reference field="4294967294" count="1" selected="0">
            <x v="0"/>
          </reference>
          <reference field="0" count="1" selected="0">
            <x v="14"/>
          </reference>
          <reference field="1" count="1" selected="0">
            <x v="3"/>
          </reference>
        </references>
      </pivotArea>
    </chartFormat>
    <chartFormat chart="0" format="27">
      <pivotArea outline="0" collapsedLevelsAreSubtotals="1" fieldPosition="0">
        <references count="3">
          <reference field="4294967294" count="1" selected="0">
            <x v="0"/>
          </reference>
          <reference field="0" count="1" selected="0">
            <x v="15"/>
          </reference>
          <reference field="1" count="1" selected="0">
            <x v="3"/>
          </reference>
        </references>
      </pivotArea>
    </chartFormat>
    <chartFormat chart="0" format="28" series="1">
      <pivotArea outline="0" collapsedLevelsAreSubtotals="1" fieldPosition="0">
        <references count="2">
          <reference field="4294967294" count="1" selected="0">
            <x v="0"/>
          </reference>
          <reference field="1" count="1" selected="0">
            <x v="4"/>
          </reference>
        </references>
      </pivotArea>
    </chartFormat>
    <chartFormat chart="0" format="29">
      <pivotArea outline="0" collapsedLevelsAreSubtotals="1" fieldPosition="0">
        <references count="3">
          <reference field="4294967294" count="1" selected="0">
            <x v="0"/>
          </reference>
          <reference field="0" count="1" selected="0">
            <x v="8"/>
          </reference>
          <reference field="1" count="1" selected="0">
            <x v="4"/>
          </reference>
        </references>
      </pivotArea>
    </chartFormat>
    <chartFormat chart="0" format="30">
      <pivotArea outline="0" collapsedLevelsAreSubtotals="1" fieldPosition="0">
        <references count="3">
          <reference field="4294967294" count="1" selected="0">
            <x v="0"/>
          </reference>
          <reference field="0" count="1" selected="0">
            <x v="9"/>
          </reference>
          <reference field="1" count="1" selected="0">
            <x v="4"/>
          </reference>
        </references>
      </pivotArea>
    </chartFormat>
    <chartFormat chart="0" format="31">
      <pivotArea outline="0" collapsedLevelsAreSubtotals="1" fieldPosition="0">
        <references count="3">
          <reference field="4294967294" count="1" selected="0">
            <x v="0"/>
          </reference>
          <reference field="0" count="1" selected="0">
            <x v="10"/>
          </reference>
          <reference field="1" count="1" selected="0">
            <x v="4"/>
          </reference>
        </references>
      </pivotArea>
    </chartFormat>
    <chartFormat chart="0" format="32">
      <pivotArea outline="0" collapsedLevelsAreSubtotals="1" fieldPosition="0">
        <references count="3">
          <reference field="4294967294" count="1" selected="0">
            <x v="0"/>
          </reference>
          <reference field="0" count="1" selected="0">
            <x v="11"/>
          </reference>
          <reference field="1" count="1" selected="0">
            <x v="4"/>
          </reference>
        </references>
      </pivotArea>
    </chartFormat>
    <chartFormat chart="0" format="33">
      <pivotArea outline="0" collapsedLevelsAreSubtotals="1" fieldPosition="0">
        <references count="3">
          <reference field="4294967294" count="1" selected="0">
            <x v="0"/>
          </reference>
          <reference field="0" count="1" selected="0">
            <x v="12"/>
          </reference>
          <reference field="1" count="1" selected="0">
            <x v="4"/>
          </reference>
        </references>
      </pivotArea>
    </chartFormat>
    <chartFormat chart="0" format="34" series="1">
      <pivotArea outline="0" collapsedLevelsAreSubtotals="1" fieldPosition="0">
        <references count="2">
          <reference field="4294967294" count="1" selected="0">
            <x v="0"/>
          </reference>
          <reference field="1" count="1" selected="0">
            <x v="5"/>
          </reference>
        </references>
      </pivotArea>
    </chartFormat>
    <chartFormat chart="0" format="35">
      <pivotArea outline="0" collapsedLevelsAreSubtotals="1" fieldPosition="0">
        <references count="3">
          <reference field="4294967294" count="1" selected="0">
            <x v="0"/>
          </reference>
          <reference field="0" count="1" selected="0">
            <x v="8"/>
          </reference>
          <reference field="1" count="1" selected="0">
            <x v="5"/>
          </reference>
        </references>
      </pivotArea>
    </chartFormat>
    <chartFormat chart="0" format="36">
      <pivotArea outline="0" collapsedLevelsAreSubtotals="1" fieldPosition="0">
        <references count="3">
          <reference field="4294967294" count="1" selected="0">
            <x v="0"/>
          </reference>
          <reference field="0" count="1" selected="0">
            <x v="9"/>
          </reference>
          <reference field="1" count="1" selected="0">
            <x v="5"/>
          </reference>
        </references>
      </pivotArea>
    </chartFormat>
    <chartFormat chart="0" format="37">
      <pivotArea outline="0" collapsedLevelsAreSubtotals="1" fieldPosition="0">
        <references count="3">
          <reference field="4294967294" count="1" selected="0">
            <x v="0"/>
          </reference>
          <reference field="0" count="1" selected="0">
            <x v="10"/>
          </reference>
          <reference field="1" count="1" selected="0">
            <x v="5"/>
          </reference>
        </references>
      </pivotArea>
    </chartFormat>
    <chartFormat chart="0" format="38">
      <pivotArea outline="0" collapsedLevelsAreSubtotals="1" fieldPosition="0">
        <references count="3">
          <reference field="4294967294" count="1" selected="0">
            <x v="0"/>
          </reference>
          <reference field="0" count="1" selected="0">
            <x v="11"/>
          </reference>
          <reference field="1" count="1" selected="0">
            <x v="5"/>
          </reference>
        </references>
      </pivotArea>
    </chartFormat>
    <chartFormat chart="0" format="39">
      <pivotArea outline="0" collapsedLevelsAreSubtotals="1" fieldPosition="0">
        <references count="3">
          <reference field="4294967294" count="1" selected="0">
            <x v="0"/>
          </reference>
          <reference field="0" count="1" selected="0">
            <x v="12"/>
          </reference>
          <reference field="1" count="1" selected="0">
            <x v="5"/>
          </reference>
        </references>
      </pivotArea>
    </chartFormat>
    <chartFormat chart="0" format="40">
      <pivotArea outline="0" collapsedLevelsAreSubtotals="1" fieldPosition="0">
        <references count="3">
          <reference field="4294967294" count="1" selected="0">
            <x v="0"/>
          </reference>
          <reference field="0" count="1" selected="0">
            <x v="13"/>
          </reference>
          <reference field="1" count="1" selected="0">
            <x v="5"/>
          </reference>
        </references>
      </pivotArea>
    </chartFormat>
    <chartFormat chart="0" format="41">
      <pivotArea outline="0" collapsedLevelsAreSubtotals="1" fieldPosition="0">
        <references count="3">
          <reference field="4294967294" count="1" selected="0">
            <x v="0"/>
          </reference>
          <reference field="0" count="1" selected="0">
            <x v="14"/>
          </reference>
          <reference field="1" count="1" selected="0">
            <x v="5"/>
          </reference>
        </references>
      </pivotArea>
    </chartFormat>
    <chartFormat chart="0" format="42">
      <pivotArea outline="0" collapsedLevelsAreSubtotals="1" fieldPosition="0">
        <references count="3">
          <reference field="4294967294" count="1" selected="0">
            <x v="0"/>
          </reference>
          <reference field="0" count="1" selected="0">
            <x v="15"/>
          </reference>
          <reference field="1" count="1" selected="0">
            <x v="5"/>
          </reference>
        </references>
      </pivotArea>
    </chartFormat>
    <chartFormat chart="0" format="43" series="1">
      <pivotArea outline="0" collapsedLevelsAreSubtotals="1" fieldPosition="0">
        <references count="2">
          <reference field="4294967294" count="1" selected="0">
            <x v="0"/>
          </reference>
          <reference field="1" count="1" selected="0">
            <x v="6"/>
          </reference>
        </references>
      </pivotArea>
    </chartFormat>
    <chartFormat chart="0" format="44">
      <pivotArea outline="0" collapsedLevelsAreSubtotals="1" fieldPosition="0">
        <references count="3">
          <reference field="4294967294" count="1" selected="0">
            <x v="0"/>
          </reference>
          <reference field="0" count="1" selected="0">
            <x v="8"/>
          </reference>
          <reference field="1" count="1" selected="0">
            <x v="6"/>
          </reference>
        </references>
      </pivotArea>
    </chartFormat>
    <chartFormat chart="0" format="45">
      <pivotArea outline="0" collapsedLevelsAreSubtotals="1" fieldPosition="0">
        <references count="3">
          <reference field="4294967294" count="1" selected="0">
            <x v="0"/>
          </reference>
          <reference field="0" count="1" selected="0">
            <x v="9"/>
          </reference>
          <reference field="1" count="1" selected="0">
            <x v="6"/>
          </reference>
        </references>
      </pivotArea>
    </chartFormat>
    <chartFormat chart="0" format="46">
      <pivotArea outline="0" collapsedLevelsAreSubtotals="1" fieldPosition="0">
        <references count="3">
          <reference field="4294967294" count="1" selected="0">
            <x v="0"/>
          </reference>
          <reference field="0" count="1" selected="0">
            <x v="10"/>
          </reference>
          <reference field="1" count="1" selected="0">
            <x v="6"/>
          </reference>
        </references>
      </pivotArea>
    </chartFormat>
    <chartFormat chart="0" format="47">
      <pivotArea outline="0" collapsedLevelsAreSubtotals="1" fieldPosition="0">
        <references count="3">
          <reference field="4294967294" count="1" selected="0">
            <x v="0"/>
          </reference>
          <reference field="0" count="1" selected="0">
            <x v="11"/>
          </reference>
          <reference field="1" count="1" selected="0">
            <x v="6"/>
          </reference>
        </references>
      </pivotArea>
    </chartFormat>
    <chartFormat chart="0" format="48">
      <pivotArea outline="0" collapsedLevelsAreSubtotals="1" fieldPosition="0">
        <references count="3">
          <reference field="4294967294" count="1" selected="0">
            <x v="0"/>
          </reference>
          <reference field="0" count="1" selected="0">
            <x v="12"/>
          </reference>
          <reference field="1" count="1" selected="0">
            <x v="6"/>
          </reference>
        </references>
      </pivotArea>
    </chartFormat>
    <chartFormat chart="0" format="49" series="1">
      <pivotArea outline="0" collapsedLevelsAreSubtotals="1" fieldPosition="0">
        <references count="2">
          <reference field="4294967294" count="1" selected="0">
            <x v="0"/>
          </reference>
          <reference field="1" count="1" selected="0">
            <x v="7"/>
          </reference>
        </references>
      </pivotArea>
    </chartFormat>
    <chartFormat chart="0" format="50">
      <pivotArea outline="0" collapsedLevelsAreSubtotals="1" fieldPosition="0">
        <references count="3">
          <reference field="4294967294" count="1" selected="0">
            <x v="0"/>
          </reference>
          <reference field="0" count="1" selected="0">
            <x v="9"/>
          </reference>
          <reference field="1" count="1" selected="0">
            <x v="7"/>
          </reference>
        </references>
      </pivotArea>
    </chartFormat>
    <chartFormat chart="0" format="51">
      <pivotArea outline="0" collapsedLevelsAreSubtotals="1" fieldPosition="0">
        <references count="3">
          <reference field="4294967294" count="1" selected="0">
            <x v="0"/>
          </reference>
          <reference field="0" count="1" selected="0">
            <x v="10"/>
          </reference>
          <reference field="1" count="1" selected="0">
            <x v="7"/>
          </reference>
        </references>
      </pivotArea>
    </chartFormat>
    <chartFormat chart="0" format="52">
      <pivotArea outline="0" collapsedLevelsAreSubtotals="1" fieldPosition="0">
        <references count="3">
          <reference field="4294967294" count="1" selected="0">
            <x v="0"/>
          </reference>
          <reference field="0" count="1" selected="0">
            <x v="11"/>
          </reference>
          <reference field="1" count="1" selected="0">
            <x v="7"/>
          </reference>
        </references>
      </pivotArea>
    </chartFormat>
    <chartFormat chart="0" format="53">
      <pivotArea outline="0" collapsedLevelsAreSubtotals="1" fieldPosition="0">
        <references count="3">
          <reference field="4294967294" count="1" selected="0">
            <x v="0"/>
          </reference>
          <reference field="0" count="1" selected="0">
            <x v="12"/>
          </reference>
          <reference field="1" count="1" selected="0">
            <x v="7"/>
          </reference>
        </references>
      </pivotArea>
    </chartFormat>
    <chartFormat chart="0" format="54">
      <pivotArea outline="0" collapsedLevelsAreSubtotals="1" fieldPosition="0">
        <references count="3">
          <reference field="4294967294" count="1" selected="0">
            <x v="0"/>
          </reference>
          <reference field="0" count="1" selected="0">
            <x v="13"/>
          </reference>
          <reference field="1" count="1" selected="0">
            <x v="7"/>
          </reference>
        </references>
      </pivotArea>
    </chartFormat>
    <chartFormat chart="0" format="55">
      <pivotArea outline="0" collapsedLevelsAreSubtotals="1" fieldPosition="0">
        <references count="3">
          <reference field="4294967294" count="1" selected="0">
            <x v="0"/>
          </reference>
          <reference field="0" count="1" selected="0">
            <x v="14"/>
          </reference>
          <reference field="1" count="1" selected="0">
            <x v="7"/>
          </reference>
        </references>
      </pivotArea>
    </chartFormat>
    <chartFormat chart="0" format="56">
      <pivotArea outline="0" collapsedLevelsAreSubtotals="1" fieldPosition="0">
        <references count="3">
          <reference field="4294967294" count="1" selected="0">
            <x v="0"/>
          </reference>
          <reference field="0" count="1" selected="0">
            <x v="15"/>
          </reference>
          <reference field="1" count="1" selected="0">
            <x v="7"/>
          </reference>
        </references>
      </pivotArea>
    </chartFormat>
    <chartFormat chart="0" format="57" series="1">
      <pivotArea outline="0" collapsedLevelsAreSubtotals="1" fieldPosition="0">
        <references count="2">
          <reference field="4294967294" count="1" selected="0">
            <x v="0"/>
          </reference>
          <reference field="1" count="1" selected="0">
            <x v="8"/>
          </reference>
        </references>
      </pivotArea>
    </chartFormat>
    <chartFormat chart="0" format="58" series="1">
      <pivotArea outline="0" collapsedLevelsAreSubtotals="1" fieldPosition="0">
        <references count="2">
          <reference field="4294967294" count="1" selected="0">
            <x v="0"/>
          </reference>
          <reference field="1" count="1" selected="0">
            <x v="9"/>
          </reference>
        </references>
      </pivotArea>
    </chartFormat>
    <chartFormat chart="0" format="59">
      <pivotArea outline="0" collapsedLevelsAreSubtotals="1" fieldPosition="0">
        <references count="3">
          <reference field="4294967294" count="1" selected="0">
            <x v="0"/>
          </reference>
          <reference field="0" count="1" selected="0">
            <x v="8"/>
          </reference>
          <reference field="1" count="1" selected="0">
            <x v="9"/>
          </reference>
        </references>
      </pivotArea>
    </chartFormat>
    <chartFormat chart="0" format="60">
      <pivotArea outline="0" collapsedLevelsAreSubtotals="1" fieldPosition="0">
        <references count="3">
          <reference field="4294967294" count="1" selected="0">
            <x v="0"/>
          </reference>
          <reference field="0" count="1" selected="0">
            <x v="9"/>
          </reference>
          <reference field="1"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0.xml><?xml version="1.0" encoding="utf-8"?>
<pivotTableDefinition xmlns="http://schemas.openxmlformats.org/spreadsheetml/2006/main" xmlns:mc="http://schemas.openxmlformats.org/markup-compatibility/2006" xmlns:xr="http://schemas.microsoft.com/office/spreadsheetml/2014/revision" mc:Ignorable="xr" xr:uid="{00000000-0007-0000-3901-000095000000}" name="ﾋﾟﾎﾞｯﾄﾃｰﾌﾞﾙ3" cacheId="134"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3:D13" firstHeaderRow="1" firstDataRow="2" firstDataCol="1"/>
  <pivotFields count="13">
    <pivotField axis="axisRow" showAll="0">
      <items count="18">
        <item h="1" x="0"/>
        <item h="1" x="1"/>
        <item h="1" x="2"/>
        <item h="1" x="3"/>
        <item h="1" x="4"/>
        <item h="1" x="5"/>
        <item h="1" x="6"/>
        <item h="1" x="7"/>
        <item h="1" x="8"/>
        <item x="9"/>
        <item x="10"/>
        <item x="11"/>
        <item x="12"/>
        <item x="13"/>
        <item x="14"/>
        <item x="15"/>
        <item x="16"/>
        <item t="default"/>
      </items>
    </pivotField>
    <pivotField axis="axisCol" showAll="0">
      <items count="3">
        <item n="件数（右軸）" x="0"/>
        <item n="金額（左軸）" x="1"/>
        <item t="default"/>
      </items>
    </pivotField>
    <pivotField dataField="1" showAll="0"/>
    <pivotField showAll="0"/>
    <pivotField showAll="0"/>
    <pivotField showAll="0"/>
    <pivotField showAll="0"/>
    <pivotField showAll="0"/>
    <pivotField showAll="0"/>
    <pivotField showAll="0"/>
    <pivotField showAll="0"/>
    <pivotField showAll="0"/>
    <pivotField showAll="0"/>
  </pivotFields>
  <rowFields count="1">
    <field x="0"/>
  </rowFields>
  <rowItems count="9">
    <i>
      <x v="9"/>
    </i>
    <i>
      <x v="10"/>
    </i>
    <i>
      <x v="11"/>
    </i>
    <i>
      <x v="12"/>
    </i>
    <i>
      <x v="13"/>
    </i>
    <i>
      <x v="14"/>
    </i>
    <i>
      <x v="15"/>
    </i>
    <i>
      <x v="16"/>
    </i>
    <i t="grand">
      <x/>
    </i>
  </rowItems>
  <colFields count="1">
    <field x="1"/>
  </colFields>
  <colItems count="3">
    <i>
      <x/>
    </i>
    <i>
      <x v="1"/>
    </i>
    <i t="grand">
      <x/>
    </i>
  </colItems>
  <dataFields count="1">
    <dataField name="合計 / 総数" fld="2" baseField="0" baseItem="0"/>
  </dataFields>
  <chartFormats count="18">
    <chartFormat chart="0" format="0" series="1">
      <pivotArea outline="0" collapsedLevelsAreSubtotals="1" fieldPosition="0">
        <references count="2">
          <reference field="4294967294" count="1" selected="0">
            <x v="0"/>
          </reference>
          <reference field="1" count="1" selected="0">
            <x v="1"/>
          </reference>
        </references>
      </pivotArea>
    </chartFormat>
    <chartFormat chart="0" format="1">
      <pivotArea outline="0" collapsedLevelsAreSubtotals="1" fieldPosition="0">
        <references count="3">
          <reference field="4294967294" count="1" selected="0">
            <x v="0"/>
          </reference>
          <reference field="0" count="1" selected="0">
            <x v="9"/>
          </reference>
          <reference field="1" count="1" selected="0">
            <x v="1"/>
          </reference>
        </references>
      </pivotArea>
    </chartFormat>
    <chartFormat chart="0" format="2">
      <pivotArea outline="0" collapsedLevelsAreSubtotals="1" fieldPosition="0">
        <references count="3">
          <reference field="4294967294" count="1" selected="0">
            <x v="0"/>
          </reference>
          <reference field="0" count="1" selected="0">
            <x v="10"/>
          </reference>
          <reference field="1" count="1" selected="0">
            <x v="1"/>
          </reference>
        </references>
      </pivotArea>
    </chartFormat>
    <chartFormat chart="0" format="3">
      <pivotArea outline="0" collapsedLevelsAreSubtotals="1" fieldPosition="0">
        <references count="3">
          <reference field="4294967294" count="1" selected="0">
            <x v="0"/>
          </reference>
          <reference field="0" count="1" selected="0">
            <x v="11"/>
          </reference>
          <reference field="1" count="1" selected="0">
            <x v="1"/>
          </reference>
        </references>
      </pivotArea>
    </chartFormat>
    <chartFormat chart="0" format="4">
      <pivotArea outline="0" collapsedLevelsAreSubtotals="1" fieldPosition="0">
        <references count="3">
          <reference field="4294967294" count="1" selected="0">
            <x v="0"/>
          </reference>
          <reference field="0" count="1" selected="0">
            <x v="12"/>
          </reference>
          <reference field="1" count="1" selected="0">
            <x v="1"/>
          </reference>
        </references>
      </pivotArea>
    </chartFormat>
    <chartFormat chart="0" format="5">
      <pivotArea outline="0" collapsedLevelsAreSubtotals="1" fieldPosition="0">
        <references count="3">
          <reference field="4294967294" count="1" selected="0">
            <x v="0"/>
          </reference>
          <reference field="0" count="1" selected="0">
            <x v="13"/>
          </reference>
          <reference field="1" count="1" selected="0">
            <x v="1"/>
          </reference>
        </references>
      </pivotArea>
    </chartFormat>
    <chartFormat chart="0" format="6">
      <pivotArea outline="0" collapsedLevelsAreSubtotals="1" fieldPosition="0">
        <references count="3">
          <reference field="4294967294" count="1" selected="0">
            <x v="0"/>
          </reference>
          <reference field="0" count="1" selected="0">
            <x v="14"/>
          </reference>
          <reference field="1" count="1" selected="0">
            <x v="1"/>
          </reference>
        </references>
      </pivotArea>
    </chartFormat>
    <chartFormat chart="0" format="7">
      <pivotArea outline="0" collapsedLevelsAreSubtotals="1" fieldPosition="0">
        <references count="3">
          <reference field="4294967294" count="1" selected="0">
            <x v="0"/>
          </reference>
          <reference field="0" count="1" selected="0">
            <x v="15"/>
          </reference>
          <reference field="1" count="1" selected="0">
            <x v="1"/>
          </reference>
        </references>
      </pivotArea>
    </chartFormat>
    <chartFormat chart="0" format="8">
      <pivotArea outline="0" collapsedLevelsAreSubtotals="1" fieldPosition="0">
        <references count="3">
          <reference field="4294967294" count="1" selected="0">
            <x v="0"/>
          </reference>
          <reference field="0" count="1" selected="0">
            <x v="16"/>
          </reference>
          <reference field="1" count="1" selected="0">
            <x v="1"/>
          </reference>
        </references>
      </pivotArea>
    </chartFormat>
    <chartFormat chart="0" format="9" series="1">
      <pivotArea outline="0" collapsedLevelsAreSubtotals="1" fieldPosition="0">
        <references count="2">
          <reference field="4294967294" count="1" selected="0">
            <x v="0"/>
          </reference>
          <reference field="1" count="1" selected="0">
            <x v="0"/>
          </reference>
        </references>
      </pivotArea>
    </chartFormat>
    <chartFormat chart="0" format="10">
      <pivotArea outline="0" collapsedLevelsAreSubtotals="1" fieldPosition="0">
        <references count="3">
          <reference field="4294967294" count="1" selected="0">
            <x v="0"/>
          </reference>
          <reference field="0" count="1" selected="0">
            <x v="9"/>
          </reference>
          <reference field="1" count="1" selected="0">
            <x v="0"/>
          </reference>
        </references>
      </pivotArea>
    </chartFormat>
    <chartFormat chart="0" format="11">
      <pivotArea outline="0" collapsedLevelsAreSubtotals="1" fieldPosition="0">
        <references count="3">
          <reference field="4294967294" count="1" selected="0">
            <x v="0"/>
          </reference>
          <reference field="0" count="1" selected="0">
            <x v="10"/>
          </reference>
          <reference field="1" count="1" selected="0">
            <x v="0"/>
          </reference>
        </references>
      </pivotArea>
    </chartFormat>
    <chartFormat chart="0" format="12">
      <pivotArea outline="0" collapsedLevelsAreSubtotals="1" fieldPosition="0">
        <references count="3">
          <reference field="4294967294" count="1" selected="0">
            <x v="0"/>
          </reference>
          <reference field="0" count="1" selected="0">
            <x v="11"/>
          </reference>
          <reference field="1" count="1" selected="0">
            <x v="0"/>
          </reference>
        </references>
      </pivotArea>
    </chartFormat>
    <chartFormat chart="0" format="13">
      <pivotArea outline="0" collapsedLevelsAreSubtotals="1" fieldPosition="0">
        <references count="3">
          <reference field="4294967294" count="1" selected="0">
            <x v="0"/>
          </reference>
          <reference field="0" count="1" selected="0">
            <x v="12"/>
          </reference>
          <reference field="1" count="1" selected="0">
            <x v="0"/>
          </reference>
        </references>
      </pivotArea>
    </chartFormat>
    <chartFormat chart="0" format="14">
      <pivotArea outline="0" collapsedLevelsAreSubtotals="1" fieldPosition="0">
        <references count="3">
          <reference field="4294967294" count="1" selected="0">
            <x v="0"/>
          </reference>
          <reference field="0" count="1" selected="0">
            <x v="13"/>
          </reference>
          <reference field="1" count="1" selected="0">
            <x v="0"/>
          </reference>
        </references>
      </pivotArea>
    </chartFormat>
    <chartFormat chart="0" format="15">
      <pivotArea outline="0" collapsedLevelsAreSubtotals="1" fieldPosition="0">
        <references count="3">
          <reference field="4294967294" count="1" selected="0">
            <x v="0"/>
          </reference>
          <reference field="0" count="1" selected="0">
            <x v="14"/>
          </reference>
          <reference field="1" count="1" selected="0">
            <x v="0"/>
          </reference>
        </references>
      </pivotArea>
    </chartFormat>
    <chartFormat chart="0" format="16">
      <pivotArea outline="0" collapsedLevelsAreSubtotals="1" fieldPosition="0">
        <references count="3">
          <reference field="4294967294" count="1" selected="0">
            <x v="0"/>
          </reference>
          <reference field="0" count="1" selected="0">
            <x v="15"/>
          </reference>
          <reference field="1" count="1" selected="0">
            <x v="0"/>
          </reference>
        </references>
      </pivotArea>
    </chartFormat>
    <chartFormat chart="0" format="17">
      <pivotArea outline="0" collapsedLevelsAreSubtotals="1" fieldPosition="0">
        <references count="3">
          <reference field="4294967294" count="1" selected="0">
            <x v="0"/>
          </reference>
          <reference field="0" count="1" selected="0">
            <x v="16"/>
          </reference>
          <reference field="1"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1.xml><?xml version="1.0" encoding="utf-8"?>
<pivotTableDefinition xmlns="http://schemas.openxmlformats.org/spreadsheetml/2006/main" xmlns:mc="http://schemas.openxmlformats.org/markup-compatibility/2006" xmlns:xr="http://schemas.microsoft.com/office/spreadsheetml/2014/revision" mc:Ignorable="xr" xr:uid="{00000000-0007-0000-3901-000096000000}" name="ピボットテーブル2" cacheId="136" dataOnRows="1" applyNumberFormats="0" applyBorderFormats="0" applyFontFormats="0" applyPatternFormats="0" applyAlignmentFormats="0" applyWidthHeightFormats="1" dataCaption="値" updatedVersion="4" showMemberPropertyTips="0" useAutoFormatting="1" rowGrandTotals="0" itemPrintTitles="1" createdVersion="4" indent="0" outline="1" outlineData="1" multipleFieldFilters="0" chartFormat="1">
  <location ref="A23:B35" firstHeaderRow="1" firstDataRow="1" firstDataCol="1" rowPageCount="1" colPageCount="1"/>
  <pivotFields count="14">
    <pivotField axis="axisPage" multipleItemSelectionAllowed="1" showAll="0">
      <items count="18">
        <item h="1" x="0"/>
        <item h="1" x="1"/>
        <item h="1" x="2"/>
        <item h="1" x="3"/>
        <item h="1" x="4"/>
        <item h="1" x="5"/>
        <item h="1" x="6"/>
        <item h="1" x="7"/>
        <item h="1" x="8"/>
        <item h="1" x="9"/>
        <item h="1" x="10"/>
        <item n="令和元年" h="1" x="11"/>
        <item h="1" x="12"/>
        <item h="1" x="13"/>
        <item h="1" x="14"/>
        <item h="1" x="15"/>
        <item x="16"/>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2"/>
  </rowFields>
  <rowItems count="12">
    <i>
      <x/>
    </i>
    <i i="1">
      <x v="1"/>
    </i>
    <i i="2">
      <x v="2"/>
    </i>
    <i i="3">
      <x v="3"/>
    </i>
    <i i="4">
      <x v="4"/>
    </i>
    <i i="5">
      <x v="5"/>
    </i>
    <i i="6">
      <x v="6"/>
    </i>
    <i i="7">
      <x v="7"/>
    </i>
    <i i="8">
      <x v="8"/>
    </i>
    <i i="9">
      <x v="9"/>
    </i>
    <i i="10">
      <x v="10"/>
    </i>
    <i i="11">
      <x v="11"/>
    </i>
  </rowItems>
  <colItems count="1">
    <i/>
  </colItems>
  <pageFields count="1">
    <pageField fld="0" hier="0"/>
  </pageFields>
  <dataFields count="12">
    <dataField name=" 窃盗" fld="10" baseField="0" baseItem="243510960"/>
    <dataField name=" 詐欺" fld="11" baseField="0" baseItem="805971704"/>
    <dataField name=" 暴行" fld="6" baseField="0" baseItem="809858192"/>
    <dataField name=" 傷害" fld="7" baseField="0" baseItem="809860480"/>
    <dataField name=" 横領" fld="12" baseField="0" baseItem="623138904"/>
    <dataField name=" 殺人" fld="2" baseField="0" baseItem="600969736"/>
    <dataField name=" 強盗" fld="3" baseField="0" baseItem="611754688"/>
    <dataField name=" 強姦" fld="5" baseField="0" baseItem="805972408"/>
    <dataField name=" 脅迫" fld="8" baseField="0" baseItem="586227312"/>
    <dataField name=" 恐喝" fld="9" baseField="0" baseItem="586185248"/>
    <dataField name=" 放火" fld="4" baseField="0" baseItem="586229776"/>
    <dataField name=" その他" fld="13" baseField="0" baseItem="586187888"/>
  </dataFields>
  <chartFormats count="14">
    <chartFormat chart="0" format="0" series="1">
      <pivotArea outline="0" collapsedLevelsAreSubtotals="1" fieldPosition="0"/>
    </chartFormat>
    <chartFormat chart="0" format="1">
      <pivotArea outline="0" collapsedLevelsAreSubtotals="1" fieldPosition="0">
        <references count="1">
          <reference field="4294967294" count="1" selected="0">
            <x v="0"/>
          </reference>
        </references>
      </pivotArea>
    </chartFormat>
    <chartFormat chart="0" format="2">
      <pivotArea outline="0" collapsedLevelsAreSubtotals="1" fieldPosition="0">
        <references count="1">
          <reference field="4294967294" count="1" selected="0">
            <x v="1"/>
          </reference>
        </references>
      </pivotArea>
    </chartFormat>
    <chartFormat chart="0" format="3">
      <pivotArea outline="0" collapsedLevelsAreSubtotals="1" fieldPosition="0">
        <references count="1">
          <reference field="4294967294" count="1" selected="0">
            <x v="2"/>
          </reference>
        </references>
      </pivotArea>
    </chartFormat>
    <chartFormat chart="0" format="4">
      <pivotArea outline="0" collapsedLevelsAreSubtotals="1" fieldPosition="0">
        <references count="1">
          <reference field="4294967294" count="1" selected="0">
            <x v="3"/>
          </reference>
        </references>
      </pivotArea>
    </chartFormat>
    <chartFormat chart="0" format="5">
      <pivotArea outline="0" collapsedLevelsAreSubtotals="1" fieldPosition="0">
        <references count="1">
          <reference field="4294967294" count="1" selected="0">
            <x v="4"/>
          </reference>
        </references>
      </pivotArea>
    </chartFormat>
    <chartFormat chart="0" format="6">
      <pivotArea outline="0" collapsedLevelsAreSubtotals="1" fieldPosition="0">
        <references count="1">
          <reference field="4294967294" count="1" selected="0">
            <x v="5"/>
          </reference>
        </references>
      </pivotArea>
    </chartFormat>
    <chartFormat chart="0" format="7">
      <pivotArea outline="0" collapsedLevelsAreSubtotals="1" fieldPosition="0">
        <references count="1">
          <reference field="4294967294" count="1" selected="0">
            <x v="6"/>
          </reference>
        </references>
      </pivotArea>
    </chartFormat>
    <chartFormat chart="0" format="8">
      <pivotArea outline="0" collapsedLevelsAreSubtotals="1" fieldPosition="0">
        <references count="1">
          <reference field="4294967294" count="1" selected="0">
            <x v="7"/>
          </reference>
        </references>
      </pivotArea>
    </chartFormat>
    <chartFormat chart="0" format="9">
      <pivotArea outline="0" collapsedLevelsAreSubtotals="1" fieldPosition="0">
        <references count="1">
          <reference field="4294967294" count="1" selected="0">
            <x v="8"/>
          </reference>
        </references>
      </pivotArea>
    </chartFormat>
    <chartFormat chart="0" format="10">
      <pivotArea outline="0" collapsedLevelsAreSubtotals="1" fieldPosition="0">
        <references count="1">
          <reference field="4294967294" count="1" selected="0">
            <x v="9"/>
          </reference>
        </references>
      </pivotArea>
    </chartFormat>
    <chartFormat chart="0" format="11">
      <pivotArea outline="0" collapsedLevelsAreSubtotals="1" fieldPosition="0">
        <references count="1">
          <reference field="4294967294" count="1" selected="0">
            <x v="10"/>
          </reference>
        </references>
      </pivotArea>
    </chartFormat>
    <chartFormat chart="0" format="12">
      <pivotArea outline="0" collapsedLevelsAreSubtotals="1" fieldPosition="0">
        <references count="1">
          <reference field="4294967294" count="1" selected="0">
            <x v="11"/>
          </reference>
        </references>
      </pivotArea>
    </chartFormat>
    <chartFormat chart="0" format="1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2.xml><?xml version="1.0" encoding="utf-8"?>
<pivotTableDefinition xmlns="http://schemas.openxmlformats.org/spreadsheetml/2006/main" xmlns:mc="http://schemas.openxmlformats.org/markup-compatibility/2006" xmlns:xr="http://schemas.microsoft.com/office/spreadsheetml/2014/revision" mc:Ignorable="xr" xr:uid="{00000000-0007-0000-3901-000097000000}" name="ﾋﾟﾎﾞｯﾄﾃｰﾌﾞﾙ5" cacheId="135" applyNumberFormats="0" applyBorderFormats="0" applyFontFormats="0" applyPatternFormats="0" applyAlignmentFormats="0" applyWidthHeightFormats="1" dataCaption="値" updatedVersion="4" showMemberPropertyTips="0" useAutoFormatting="1" rowGrandTotals="0" itemPrintTitles="1" createdVersion="4" indent="0" outline="1" outlineData="1" multipleFieldFilters="0" chartFormat="1">
  <location ref="A1:B9" firstHeaderRow="1" firstDataRow="1" firstDataCol="1"/>
  <pivotFields count="14">
    <pivotField axis="axisRow" showAll="0">
      <items count="18">
        <item h="1" x="0"/>
        <item h="1" x="1"/>
        <item h="1" x="2"/>
        <item h="1" x="3"/>
        <item h="1" x="4"/>
        <item h="1" x="5"/>
        <item h="1" x="6"/>
        <item h="1" x="7"/>
        <item h="1" x="8"/>
        <item x="9"/>
        <item x="10"/>
        <item n="令和元年" x="11"/>
        <item x="12"/>
        <item x="13"/>
        <item x="14"/>
        <item x="15"/>
        <item x="16"/>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8">
    <i>
      <x v="9"/>
    </i>
    <i>
      <x v="10"/>
    </i>
    <i>
      <x v="11"/>
    </i>
    <i>
      <x v="12"/>
    </i>
    <i>
      <x v="13"/>
    </i>
    <i>
      <x v="14"/>
    </i>
    <i>
      <x v="15"/>
    </i>
    <i>
      <x v="16"/>
    </i>
  </rowItems>
  <colItems count="1">
    <i/>
  </colItems>
  <dataFields count="1">
    <dataField name="合計 / 総数" fld="1" baseField="0" baseItem="0"/>
  </dataFields>
  <chartFormats count="2">
    <chartFormat chart="0" format="0" series="1">
      <pivotArea outline="0" collapsedLevelsAreSubtotals="1" fieldPosition="0"/>
    </chartFormat>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3.xml><?xml version="1.0" encoding="utf-8"?>
<pivotTableDefinition xmlns="http://schemas.openxmlformats.org/spreadsheetml/2006/main" xmlns:mc="http://schemas.openxmlformats.org/markup-compatibility/2006" xmlns:xr="http://schemas.microsoft.com/office/spreadsheetml/2014/revision" mc:Ignorable="xr" xr:uid="{00000000-0007-0000-3901-000098000000}" name="ﾋﾟﾎﾞｯﾄﾃｰﾌﾞﾙ4" cacheId="24" applyNumberFormats="0" applyBorderFormats="0" applyFontFormats="0" applyPatternFormats="0" applyAlignmentFormats="0" applyWidthHeightFormats="1" dataCaption="値" updatedVersion="4" minRefreshableVersion="3" showMemberPropertyTips="0" useAutoFormatting="1" itemPrintTitles="1" createdVersion="6" indent="0" outline="1" outlineData="1" multipleFieldFilters="0" chartFormat="1">
  <location ref="A1:C10" firstHeaderRow="0" firstDataRow="1" firstDataCol="1"/>
  <pivotFields count="9">
    <pivotField axis="axisRow" showAll="0">
      <items count="14">
        <item h="1" x="0"/>
        <item h="1" x="1"/>
        <item h="1" x="2"/>
        <item h="1" x="3"/>
        <item h="1" x="4"/>
        <item x="5"/>
        <item x="6"/>
        <item x="7"/>
        <item x="8"/>
        <item x="9"/>
        <item n="令和元年" x="10"/>
        <item x="11"/>
        <item x="12"/>
        <item t="default"/>
      </items>
    </pivotField>
    <pivotField dataField="1" showAll="0" defaultSubtotal="0"/>
    <pivotField showAll="0"/>
    <pivotField showAll="0"/>
    <pivotField dataField="1" showAll="0"/>
    <pivotField showAll="0"/>
    <pivotField showAll="0"/>
    <pivotField showAll="0"/>
    <pivotField showAll="0"/>
  </pivotFields>
  <rowFields count="1">
    <field x="0"/>
  </rowFields>
  <rowItems count="9">
    <i>
      <x v="5"/>
    </i>
    <i>
      <x v="6"/>
    </i>
    <i>
      <x v="7"/>
    </i>
    <i>
      <x v="8"/>
    </i>
    <i>
      <x v="9"/>
    </i>
    <i>
      <x v="10"/>
    </i>
    <i>
      <x v="11"/>
    </i>
    <i>
      <x v="12"/>
    </i>
    <i t="grand">
      <x/>
    </i>
  </rowItems>
  <colFields count="1">
    <field x="-2"/>
  </colFields>
  <colItems count="2">
    <i>
      <x/>
    </i>
    <i i="1">
      <x v="1"/>
    </i>
  </colItems>
  <dataFields count="2">
    <dataField name="件数（右軸）" fld="1" baseField="0" baseItem="0"/>
    <dataField name="焼損面積（左軸）" fld="4" baseField="0" baseItem="0"/>
  </dataFields>
  <chartFormats count="2">
    <chartFormat chart="0" format="0" series="1">
      <pivotArea outline="0" collapsedLevelsAreSubtotals="1" fieldPosition="0">
        <references count="1">
          <reference field="4294967294" count="1" selected="0">
            <x v="1"/>
          </reference>
        </references>
      </pivotArea>
    </chartFormat>
    <chartFormat chart="0" format="1" series="1">
      <pivotArea outline="0" collapsedLevelsAreSubtotals="1"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4.xml><?xml version="1.0" encoding="utf-8"?>
<pivotTableDefinition xmlns="http://schemas.openxmlformats.org/spreadsheetml/2006/main" xmlns:mc="http://schemas.openxmlformats.org/markup-compatibility/2006" xmlns:xr="http://schemas.microsoft.com/office/spreadsheetml/2014/revision" mc:Ignorable="xr" xr:uid="{00000000-0007-0000-3901-000099000000}" name="ﾋﾟﾎﾞｯﾄﾃｰﾌﾞﾙ4" cacheId="137"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C5" firstHeaderRow="0" firstDataRow="1" firstDataCol="1"/>
  <pivotFields count="11">
    <pivotField axis="axisRow" showAll="0">
      <items count="4">
        <item x="0"/>
        <item x="1"/>
        <item x="2"/>
        <item t="default"/>
      </items>
    </pivotField>
    <pivotField dataField="1" showAll="0" defaultSubtotal="0"/>
    <pivotField showAll="0" defaultSubtotal="0"/>
    <pivotField showAll="0" defaultSubtotal="0"/>
    <pivotField showAll="0" defaultSubtotal="0"/>
    <pivotField showAll="0" defaultSubtotal="0"/>
    <pivotField dataField="1" numFmtId="38" showAll="0" defaultSubtotal="0"/>
    <pivotField numFmtId="38" showAll="0" defaultSubtotal="0"/>
    <pivotField numFmtId="38" showAll="0" defaultSubtotal="0"/>
    <pivotField numFmtId="38" showAll="0" defaultSubtotal="0"/>
    <pivotField numFmtId="38" showAll="0" defaultSubtotal="0"/>
  </pivotFields>
  <rowFields count="1">
    <field x="0"/>
  </rowFields>
  <rowItems count="4">
    <i>
      <x/>
    </i>
    <i>
      <x v="1"/>
    </i>
    <i>
      <x v="2"/>
    </i>
    <i t="grand">
      <x/>
    </i>
  </rowItems>
  <colFields count="1">
    <field x="-2"/>
  </colFields>
  <colItems count="2">
    <i>
      <x/>
    </i>
    <i i="1">
      <x v="1"/>
    </i>
  </colItems>
  <dataFields count="2">
    <dataField name=" 火災件数(総数)(右軸)" fld="1" baseField="0" baseItem="0"/>
    <dataField name=" 火災損害額(総額)(左軸)" fld="6" baseField="0" baseItem="0"/>
  </dataFields>
  <chartFormats count="4">
    <chartFormat chart="0" format="0" series="1">
      <pivotArea outline="0" collapsedLevelsAreSubtotals="1" fieldPosition="0">
        <references count="1">
          <reference field="4294967294" count="1" selected="0">
            <x v="1"/>
          </reference>
        </references>
      </pivotArea>
    </chartFormat>
    <chartFormat chart="0" format="1">
      <pivotArea outline="0" collapsedLevelsAreSubtotals="1" fieldPosition="0">
        <references count="2">
          <reference field="4294967294" count="1" selected="0">
            <x v="1"/>
          </reference>
          <reference field="0" count="1" selected="0">
            <x v="0"/>
          </reference>
        </references>
      </pivotArea>
    </chartFormat>
    <chartFormat chart="0" format="2" series="1">
      <pivotArea outline="0" collapsedLevelsAreSubtotals="1" fieldPosition="0">
        <references count="1">
          <reference field="4294967294" count="1" selected="0">
            <x v="0"/>
          </reference>
        </references>
      </pivotArea>
    </chartFormat>
    <chartFormat chart="0" format="3">
      <pivotArea outline="0" collapsedLevelsAreSubtotals="1" fieldPosition="0">
        <references count="2">
          <reference field="4294967294" count="1" selected="0">
            <x v="0"/>
          </reference>
          <reference field="0"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5.xml><?xml version="1.0" encoding="utf-8"?>
<pivotTableDefinition xmlns="http://schemas.openxmlformats.org/spreadsheetml/2006/main" xmlns:mc="http://schemas.openxmlformats.org/markup-compatibility/2006" xmlns:xr="http://schemas.microsoft.com/office/spreadsheetml/2014/revision" mc:Ignorable="xr" xr:uid="{00000000-0007-0000-3901-00009A000000}" name="ﾋﾟﾎﾞｯﾄﾃｰﾌﾞﾙ5" cacheId="25" dataOnRows="1" applyNumberFormats="0" applyBorderFormats="0" applyFontFormats="0" applyPatternFormats="0" applyAlignmentFormats="0" applyWidthHeightFormats="1" dataCaption="値" updatedVersion="4" minRefreshableVersion="3" showMemberPropertyTips="0" useAutoFormatting="1" itemPrintTitles="1" createdVersion="6" indent="0" outline="1" outlineData="1" multipleFieldFilters="0" chartFormat="1">
  <location ref="A1:C7" firstHeaderRow="1" firstDataRow="2" firstDataCol="1"/>
  <pivotFields count="23">
    <pivotField axis="axisCol" showAll="0">
      <items count="15">
        <item h="1" x="0"/>
        <item h="1" x="1"/>
        <item h="1" x="2"/>
        <item h="1" x="3"/>
        <item h="1" x="4"/>
        <item h="1" x="5"/>
        <item h="1" x="6"/>
        <item h="1" x="7"/>
        <item h="1" x="8"/>
        <item h="1" x="9"/>
        <item h="1" x="10"/>
        <item h="1" x="12"/>
        <item h="1" x="11"/>
        <item x="13"/>
        <item t="default"/>
      </items>
    </pivotField>
    <pivotField showAll="0"/>
    <pivotField dataField="1" showAll="0"/>
    <pivotField showAll="0"/>
    <pivotField showAll="0"/>
    <pivotField showAll="0"/>
    <pivotField dataField="1" showAll="0"/>
    <pivotField showAll="0"/>
    <pivotField showAll="0"/>
    <pivotField showAll="0"/>
    <pivotField showAll="0"/>
    <pivotField showAll="0"/>
    <pivotField dataField="1" showAll="0"/>
    <pivotField showAll="0"/>
    <pivotField showAll="0"/>
    <pivotField showAll="0"/>
    <pivotField dataField="1" showAll="0"/>
    <pivotField showAll="0"/>
    <pivotField showAll="0"/>
    <pivotField showAll="0"/>
    <pivotField showAll="0"/>
    <pivotField showAll="0"/>
    <pivotField dataField="1" showAll="0"/>
  </pivotFields>
  <rowFields count="1">
    <field x="-2"/>
  </rowFields>
  <rowItems count="5">
    <i>
      <x/>
    </i>
    <i i="1">
      <x v="1"/>
    </i>
    <i i="2">
      <x v="2"/>
    </i>
    <i i="3">
      <x v="3"/>
    </i>
    <i i="4">
      <x v="4"/>
    </i>
  </rowItems>
  <colFields count="1">
    <field x="0"/>
  </colFields>
  <colItems count="2">
    <i>
      <x v="13"/>
    </i>
    <i t="grand">
      <x/>
    </i>
  </colItems>
  <dataFields count="5">
    <dataField name=" 不審火・不明火" fld="16" baseField="0" baseItem="0"/>
    <dataField name=" こんろ・七厘こんろ" fld="2" baseField="0" baseItem="0"/>
    <dataField name=" その他" fld="22" baseField="0" baseItem="8"/>
    <dataField name=" たばこ" fld="6" baseField="0" baseItem="0"/>
    <dataField name=" ごみの焼却" fld="12" baseField="0" baseItem="12"/>
  </dataFields>
  <chartFormats count="11">
    <chartFormat chart="0" format="0" series="1">
      <pivotArea outline="0" collapsedLevelsAreSubtotals="1" fieldPosition="0">
        <references count="1">
          <reference field="0" count="0" selected="0"/>
        </references>
      </pivotArea>
    </chartFormat>
    <chartFormat chart="0" format="1">
      <pivotArea outline="0" collapsedLevelsAreSubtotals="1" fieldPosition="0">
        <references count="2">
          <reference field="4294967294" count="1" selected="0">
            <x v="0"/>
          </reference>
          <reference field="0" count="0" selected="0"/>
        </references>
      </pivotArea>
    </chartFormat>
    <chartFormat chart="0" format="2">
      <pivotArea outline="0" collapsedLevelsAreSubtotals="1" fieldPosition="0">
        <references count="2">
          <reference field="4294967294" count="1" selected="0">
            <x v="1"/>
          </reference>
          <reference field="0" count="0" selected="0"/>
        </references>
      </pivotArea>
    </chartFormat>
    <chartFormat chart="0" format="3">
      <pivotArea outline="0" collapsedLevelsAreSubtotals="1" fieldPosition="0">
        <references count="2">
          <reference field="4294967294" count="1" selected="0">
            <x v="2"/>
          </reference>
          <reference field="0" count="0" selected="0"/>
        </references>
      </pivotArea>
    </chartFormat>
    <chartFormat chart="0" format="4">
      <pivotArea outline="0" collapsedLevelsAreSubtotals="1" fieldPosition="0">
        <references count="2">
          <reference field="4294967294" count="1" selected="0">
            <x v="3"/>
          </reference>
          <reference field="0" count="0" selected="0"/>
        </references>
      </pivotArea>
    </chartFormat>
    <chartFormat chart="0" format="5">
      <pivotArea outline="0" collapsedLevelsAreSubtotals="1" fieldPosition="0">
        <references count="2">
          <reference field="4294967294" count="1" selected="0">
            <x v="4"/>
          </reference>
          <reference field="0" count="0" selected="0"/>
        </references>
      </pivotArea>
    </chartFormat>
    <chartFormat chart="0" format="6">
      <pivotArea type="data" outline="0" fieldPosition="0">
        <references count="2">
          <reference field="4294967294" count="1" selected="0">
            <x v="0"/>
          </reference>
          <reference field="0" count="1" selected="0">
            <x v="13"/>
          </reference>
        </references>
      </pivotArea>
    </chartFormat>
    <chartFormat chart="0" format="7">
      <pivotArea type="data" outline="0" fieldPosition="0">
        <references count="2">
          <reference field="4294967294" count="1" selected="0">
            <x v="1"/>
          </reference>
          <reference field="0" count="1" selected="0">
            <x v="13"/>
          </reference>
        </references>
      </pivotArea>
    </chartFormat>
    <chartFormat chart="0" format="8">
      <pivotArea type="data" outline="0" fieldPosition="0">
        <references count="2">
          <reference field="4294967294" count="1" selected="0">
            <x v="2"/>
          </reference>
          <reference field="0" count="1" selected="0">
            <x v="13"/>
          </reference>
        </references>
      </pivotArea>
    </chartFormat>
    <chartFormat chart="0" format="9">
      <pivotArea type="data" outline="0" fieldPosition="0">
        <references count="2">
          <reference field="4294967294" count="1" selected="0">
            <x v="3"/>
          </reference>
          <reference field="0" count="1" selected="0">
            <x v="13"/>
          </reference>
        </references>
      </pivotArea>
    </chartFormat>
    <chartFormat chart="0" format="10">
      <pivotArea type="data" outline="0" fieldPosition="0">
        <references count="2">
          <reference field="4294967294" count="1" selected="0">
            <x v="4"/>
          </reference>
          <reference field="0" count="1" selected="0">
            <x v="1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6.xml><?xml version="1.0" encoding="utf-8"?>
<pivotTableDefinition xmlns="http://schemas.openxmlformats.org/spreadsheetml/2006/main" xmlns:mc="http://schemas.openxmlformats.org/markup-compatibility/2006" xmlns:xr="http://schemas.microsoft.com/office/spreadsheetml/2014/revision" mc:Ignorable="xr" xr:uid="{00000000-0007-0000-3901-00009B000000}" name="ﾋﾟﾎﾞｯﾄﾃｰﾌﾞﾙ5" cacheId="138" applyNumberFormats="0" applyBorderFormats="0" applyFontFormats="0" applyPatternFormats="0" applyAlignmentFormats="0" applyWidthHeightFormats="1" dataCaption="値" updatedVersion="4" showMemberPropertyTips="0" useAutoFormatting="1" rowGrandTotals="0" itemPrintTitles="1" createdVersion="4" indent="0" outline="1" outlineData="1" multipleFieldFilters="0" chartFormat="1">
  <location ref="A1:E4" firstHeaderRow="0" firstDataRow="1" firstDataCol="1"/>
  <pivotFields count="7">
    <pivotField axis="axisRow" showAll="0">
      <items count="4">
        <item x="0"/>
        <item x="1"/>
        <item x="2"/>
        <item t="default"/>
      </items>
    </pivotField>
    <pivotField showAll="0"/>
    <pivotField dataField="1" showAll="0" defaultSubtotal="0"/>
    <pivotField dataField="1" showAll="0" defaultSubtotal="0"/>
    <pivotField dataField="1" showAll="0" defaultSubtotal="0"/>
    <pivotField dataField="1" showAll="0"/>
    <pivotField showAll="0" defaultSubtotal="0"/>
  </pivotFields>
  <rowFields count="1">
    <field x="0"/>
  </rowFields>
  <rowItems count="3">
    <i>
      <x/>
    </i>
    <i>
      <x v="1"/>
    </i>
    <i>
      <x v="2"/>
    </i>
  </rowItems>
  <colFields count="1">
    <field x="-2"/>
  </colFields>
  <colItems count="4">
    <i>
      <x/>
    </i>
    <i i="1">
      <x v="1"/>
    </i>
    <i i="2">
      <x v="2"/>
    </i>
    <i i="3">
      <x v="3"/>
    </i>
  </colItems>
  <dataFields count="4">
    <dataField name=" 放火・放火の疑い" fld="2" baseField="0" baseItem="0"/>
    <dataField name=" こんろ" fld="4" baseField="0" baseItem="0"/>
    <dataField name=" 電気機器" fld="3" baseField="0" baseItem="0"/>
    <dataField name=" たばこ" fld="5" baseField="0" baseItem="0"/>
  </dataFields>
  <chartFormats count="6">
    <chartFormat chart="0" format="0" series="1">
      <pivotArea outline="0" collapsedLevelsAreSubtotals="1" fieldPosition="0">
        <references count="1">
          <reference field="4294967294" count="1" selected="0">
            <x v="0"/>
          </reference>
        </references>
      </pivotArea>
    </chartFormat>
    <chartFormat chart="0" format="1">
      <pivotArea outline="0" collapsedLevelsAreSubtotals="1" fieldPosition="0">
        <references count="2">
          <reference field="4294967294" count="1" selected="0">
            <x v="0"/>
          </reference>
          <reference field="0" count="1" selected="0">
            <x v="1"/>
          </reference>
        </references>
      </pivotArea>
    </chartFormat>
    <chartFormat chart="0" format="2">
      <pivotArea outline="0" collapsedLevelsAreSubtotals="1" fieldPosition="0">
        <references count="2">
          <reference field="4294967294" count="1" selected="0">
            <x v="0"/>
          </reference>
          <reference field="0" count="1" selected="0">
            <x v="2"/>
          </reference>
        </references>
      </pivotArea>
    </chartFormat>
    <chartFormat chart="0" format="3" series="1">
      <pivotArea outline="0" collapsedLevelsAreSubtotals="1" fieldPosition="0">
        <references count="1">
          <reference field="4294967294" count="1" selected="0">
            <x v="1"/>
          </reference>
        </references>
      </pivotArea>
    </chartFormat>
    <chartFormat chart="0" format="4" series="1">
      <pivotArea outline="0" collapsedLevelsAreSubtotals="1" fieldPosition="0">
        <references count="1">
          <reference field="4294967294" count="1" selected="0">
            <x v="2"/>
          </reference>
        </references>
      </pivotArea>
    </chartFormat>
    <chartFormat chart="0" format="5" series="1">
      <pivotArea outline="0" collapsedLevelsAreSubtotals="1"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7.xml><?xml version="1.0" encoding="utf-8"?>
<pivotTableDefinition xmlns="http://schemas.openxmlformats.org/spreadsheetml/2006/main" xmlns:mc="http://schemas.openxmlformats.org/markup-compatibility/2006" xmlns:xr="http://schemas.microsoft.com/office/spreadsheetml/2014/revision" mc:Ignorable="xr" xr:uid="{00000000-0007-0000-3901-00009C000000}" name="ﾋﾟﾎﾞｯﾄﾃｰﾌﾞﾙ6" cacheId="139" applyNumberFormats="0" applyBorderFormats="0" applyFontFormats="0" applyPatternFormats="0" applyAlignmentFormats="0" applyWidthHeightFormats="1" dataCaption="値" updatedVersion="4" showMemberPropertyTips="0" useAutoFormatting="1" rowGrandTotals="0" itemPrintTitles="1" createdVersion="4" indent="0" outline="1" outlineData="1" multipleFieldFilters="0" chartFormat="1">
  <location ref="A1:E9" firstHeaderRow="0" firstDataRow="1" firstDataCol="1"/>
  <pivotFields count="7">
    <pivotField axis="axisRow" numFmtId="176" showAll="0">
      <items count="15">
        <item h="1" x="0"/>
        <item h="1" x="1"/>
        <item h="1" x="2"/>
        <item h="1" x="3"/>
        <item h="1" x="4"/>
        <item h="1" x="5"/>
        <item x="6"/>
        <item x="7"/>
        <item x="8"/>
        <item x="9"/>
        <item x="10"/>
        <item x="11"/>
        <item x="12"/>
        <item x="13"/>
        <item t="default"/>
      </items>
    </pivotField>
    <pivotField showAll="0">
      <items count="11">
        <item x="0"/>
        <item x="1"/>
        <item x="2"/>
        <item x="3"/>
        <item x="4"/>
        <item x="5"/>
        <item x="6"/>
        <item x="7"/>
        <item x="8"/>
        <item x="9"/>
        <item t="default"/>
      </items>
    </pivotField>
    <pivotField showAll="0"/>
    <pivotField dataField="1" showAll="0">
      <items count="22">
        <item x="2"/>
        <item x="13"/>
        <item x="7"/>
        <item x="10"/>
        <item x="5"/>
        <item x="3"/>
        <item x="20"/>
        <item x="6"/>
        <item x="17"/>
        <item x="0"/>
        <item x="4"/>
        <item x="12"/>
        <item x="14"/>
        <item x="16"/>
        <item x="9"/>
        <item x="1"/>
        <item x="18"/>
        <item x="8"/>
        <item x="11"/>
        <item x="15"/>
        <item x="19"/>
        <item t="default"/>
      </items>
    </pivotField>
    <pivotField dataField="1" showAll="0">
      <items count="9">
        <item x="6"/>
        <item x="2"/>
        <item x="3"/>
        <item x="0"/>
        <item x="1"/>
        <item x="5"/>
        <item x="4"/>
        <item x="7"/>
        <item t="default"/>
      </items>
    </pivotField>
    <pivotField dataField="1" showAll="0">
      <items count="11">
        <item x="2"/>
        <item x="0"/>
        <item x="3"/>
        <item x="5"/>
        <item x="4"/>
        <item x="8"/>
        <item x="9"/>
        <item x="7"/>
        <item x="6"/>
        <item x="1"/>
        <item t="default"/>
      </items>
    </pivotField>
    <pivotField dataField="1" showAll="0"/>
  </pivotFields>
  <rowFields count="1">
    <field x="0"/>
  </rowFields>
  <rowItems count="8">
    <i>
      <x v="6"/>
    </i>
    <i>
      <x v="7"/>
    </i>
    <i>
      <x v="8"/>
    </i>
    <i>
      <x v="9"/>
    </i>
    <i>
      <x v="10"/>
    </i>
    <i>
      <x v="11"/>
    </i>
    <i>
      <x v="12"/>
    </i>
    <i>
      <x v="13"/>
    </i>
  </rowItems>
  <colFields count="1">
    <field x="-2"/>
  </colFields>
  <colItems count="4">
    <i>
      <x/>
    </i>
    <i i="1">
      <x v="1"/>
    </i>
    <i i="2">
      <x v="2"/>
    </i>
    <i i="3">
      <x v="3"/>
    </i>
  </colItems>
  <dataFields count="4">
    <dataField name=" 消火栓" fld="3" baseField="0" baseItem="6"/>
    <dataField name=" 消防井戸" fld="4" baseField="0" baseItem="6"/>
    <dataField name=" 防火水槽" fld="5" baseField="0" baseItem="6"/>
    <dataField name=" その他の水利(プール)" fld="6" baseField="0" baseItem="6"/>
  </dataFields>
  <chartFormats count="4">
    <chartFormat chart="0" format="0" series="1">
      <pivotArea outline="0" collapsedLevelsAreSubtotals="1" fieldPosition="0">
        <references count="1">
          <reference field="4294967294" count="1" selected="0">
            <x v="0"/>
          </reference>
        </references>
      </pivotArea>
    </chartFormat>
    <chartFormat chart="0" format="1" series="1">
      <pivotArea outline="0" collapsedLevelsAreSubtotals="1" fieldPosition="0">
        <references count="1">
          <reference field="4294967294" count="1" selected="0">
            <x v="1"/>
          </reference>
        </references>
      </pivotArea>
    </chartFormat>
    <chartFormat chart="0" format="2" series="1">
      <pivotArea outline="0" collapsedLevelsAreSubtotals="1" fieldPosition="0">
        <references count="1">
          <reference field="4294967294" count="1" selected="0">
            <x v="2"/>
          </reference>
        </references>
      </pivotArea>
    </chartFormat>
    <chartFormat chart="0" format="3" series="1">
      <pivotArea outline="0" collapsedLevelsAreSubtotals="1"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8.xml><?xml version="1.0" encoding="utf-8"?>
<pivotTableDefinition xmlns="http://schemas.openxmlformats.org/spreadsheetml/2006/main" xmlns:mc="http://schemas.openxmlformats.org/markup-compatibility/2006" xmlns:xr="http://schemas.microsoft.com/office/spreadsheetml/2014/revision" mc:Ignorable="xr" xr:uid="{00000000-0007-0000-3901-00009D000000}" name="ﾋﾟﾎﾞｯﾄﾃｰﾌﾞﾙ7" cacheId="26" applyNumberFormats="0" applyBorderFormats="0" applyFontFormats="0" applyPatternFormats="0" applyAlignmentFormats="0" applyWidthHeightFormats="1" dataCaption="値" updatedVersion="4" minRefreshableVersion="3" showMemberPropertyTips="0" useAutoFormatting="1" itemPrintTitles="1" createdVersion="6" indent="0" outline="1" outlineData="1" multipleFieldFilters="0" chartFormat="1">
  <location ref="A1:B10" firstHeaderRow="1" firstDataRow="1" firstDataCol="1"/>
  <pivotFields count="13">
    <pivotField axis="axisRow" showAll="0">
      <items count="14">
        <item h="1" x="0"/>
        <item h="1" x="1"/>
        <item h="1" x="2"/>
        <item h="1" x="3"/>
        <item h="1" x="4"/>
        <item x="5"/>
        <item x="6"/>
        <item x="7"/>
        <item x="8"/>
        <item x="9"/>
        <item n="令和元年" x="10"/>
        <item x="11"/>
        <item x="12"/>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9">
    <i>
      <x v="5"/>
    </i>
    <i>
      <x v="6"/>
    </i>
    <i>
      <x v="7"/>
    </i>
    <i>
      <x v="8"/>
    </i>
    <i>
      <x v="9"/>
    </i>
    <i>
      <x v="10"/>
    </i>
    <i>
      <x v="11"/>
    </i>
    <i>
      <x v="12"/>
    </i>
    <i t="grand">
      <x/>
    </i>
  </rowItems>
  <colItems count="1">
    <i/>
  </colItems>
  <dataFields count="1">
    <dataField name="合計 / 総数" fld="1" baseField="0" baseItem="0"/>
  </dataFields>
  <chartFormats count="2">
    <chartFormat chart="0" format="0" series="1">
      <pivotArea outline="0" collapsedLevelsAreSubtotals="1" fieldPosition="0"/>
    </chartFormat>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9.xml><?xml version="1.0" encoding="utf-8"?>
<pivotTableDefinition xmlns="http://schemas.openxmlformats.org/spreadsheetml/2006/main" xmlns:mc="http://schemas.openxmlformats.org/markup-compatibility/2006" xmlns:xr="http://schemas.microsoft.com/office/spreadsheetml/2014/revision" mc:Ignorable="xr" xr:uid="{00000000-0007-0000-3901-00009E000000}" name="ﾋﾟﾎﾞｯﾄﾃｰﾌﾞﾙ7" cacheId="140" dataOnRows="1"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3:B14" firstHeaderRow="1" firstDataRow="1" firstDataCol="1" rowPageCount="1" colPageCount="1"/>
  <pivotFields count="14">
    <pivotField axis="axisPage" multipleItemSelectionAllowed="1" showAll="0">
      <items count="4">
        <item h="1" x="0"/>
        <item h="1" x="1"/>
        <item x="2"/>
        <item t="default"/>
      </items>
    </pivotField>
    <pivotField showAll="0" defaultSubtotal="0"/>
    <pivotField showAll="0" defaultSubtotal="0"/>
    <pivotField dataField="1" showAll="0"/>
    <pivotField dataField="1"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2"/>
  </rowFields>
  <rowItems count="11">
    <i>
      <x/>
    </i>
    <i i="1">
      <x v="1"/>
    </i>
    <i i="2">
      <x v="2"/>
    </i>
    <i i="3">
      <x v="3"/>
    </i>
    <i i="4">
      <x v="4"/>
    </i>
    <i i="5">
      <x v="5"/>
    </i>
    <i i="6">
      <x v="6"/>
    </i>
    <i i="7">
      <x v="7"/>
    </i>
    <i i="8">
      <x v="8"/>
    </i>
    <i i="9">
      <x v="9"/>
    </i>
    <i i="10">
      <x v="10"/>
    </i>
  </rowItems>
  <colItems count="1">
    <i/>
  </colItems>
  <pageFields count="1">
    <pageField fld="0" hier="0"/>
  </pageFields>
  <dataFields count="11">
    <dataField name=" 急病" fld="12" baseField="0" baseItem="0"/>
    <dataField name=" 一般負傷" fld="9" baseField="0" baseItem="0"/>
    <dataField name=" 交通" fld="6" baseField="0" baseItem="0"/>
    <dataField name=" その他" fld="13" baseField="0" baseItem="0"/>
    <dataField name=" 労働災害" fld="7" baseField="0" baseItem="0"/>
    <dataField name=" 運動競技" fld="8" baseField="0" baseItem="0"/>
    <dataField name=" 自損行為" fld="11" baseField="0" baseItem="0"/>
    <dataField name=" 加害" fld="10" baseField="0" baseItem="0"/>
    <dataField name=" 火災" fld="3" baseField="0" baseItem="0"/>
    <dataField name=" 水難" fld="5" baseField="0" baseItem="0"/>
    <dataField name=" 自然災害" fld="4" baseField="0" baseItem="0"/>
  </dataFields>
  <chartFormats count="13">
    <chartFormat chart="0" format="0" series="1">
      <pivotArea outline="0" collapsedLevelsAreSubtotals="1" fieldPosition="0"/>
    </chartFormat>
    <chartFormat chart="0" format="1">
      <pivotArea outline="0" collapsedLevelsAreSubtotals="1" fieldPosition="0">
        <references count="1">
          <reference field="4294967294" count="1" selected="0">
            <x v="0"/>
          </reference>
        </references>
      </pivotArea>
    </chartFormat>
    <chartFormat chart="0" format="2">
      <pivotArea outline="0" collapsedLevelsAreSubtotals="1" fieldPosition="0">
        <references count="1">
          <reference field="4294967294" count="1" selected="0">
            <x v="1"/>
          </reference>
        </references>
      </pivotArea>
    </chartFormat>
    <chartFormat chart="0" format="3">
      <pivotArea outline="0" collapsedLevelsAreSubtotals="1" fieldPosition="0">
        <references count="1">
          <reference field="4294967294" count="1" selected="0">
            <x v="2"/>
          </reference>
        </references>
      </pivotArea>
    </chartFormat>
    <chartFormat chart="0" format="4">
      <pivotArea outline="0" collapsedLevelsAreSubtotals="1" fieldPosition="0">
        <references count="1">
          <reference field="4294967294" count="1" selected="0">
            <x v="3"/>
          </reference>
        </references>
      </pivotArea>
    </chartFormat>
    <chartFormat chart="0" format="5">
      <pivotArea outline="0" collapsedLevelsAreSubtotals="1" fieldPosition="0">
        <references count="1">
          <reference field="4294967294" count="1" selected="0">
            <x v="4"/>
          </reference>
        </references>
      </pivotArea>
    </chartFormat>
    <chartFormat chart="0" format="6">
      <pivotArea outline="0" collapsedLevelsAreSubtotals="1" fieldPosition="0">
        <references count="1">
          <reference field="4294967294" count="1" selected="0">
            <x v="5"/>
          </reference>
        </references>
      </pivotArea>
    </chartFormat>
    <chartFormat chart="0" format="7">
      <pivotArea outline="0" collapsedLevelsAreSubtotals="1" fieldPosition="0">
        <references count="1">
          <reference field="4294967294" count="1" selected="0">
            <x v="6"/>
          </reference>
        </references>
      </pivotArea>
    </chartFormat>
    <chartFormat chart="0" format="8">
      <pivotArea outline="0" collapsedLevelsAreSubtotals="1" fieldPosition="0">
        <references count="1">
          <reference field="4294967294" count="1" selected="0">
            <x v="7"/>
          </reference>
        </references>
      </pivotArea>
    </chartFormat>
    <chartFormat chart="0" format="9">
      <pivotArea outline="0" collapsedLevelsAreSubtotals="1" fieldPosition="0">
        <references count="1">
          <reference field="4294967294" count="1" selected="0">
            <x v="8"/>
          </reference>
        </references>
      </pivotArea>
    </chartFormat>
    <chartFormat chart="0" format="10">
      <pivotArea outline="0" collapsedLevelsAreSubtotals="1" fieldPosition="0">
        <references count="1">
          <reference field="4294967294" count="1" selected="0">
            <x v="9"/>
          </reference>
        </references>
      </pivotArea>
    </chartFormat>
    <chartFormat chart="0" format="11">
      <pivotArea outline="0" collapsedLevelsAreSubtotals="1" fieldPosition="0">
        <references count="1">
          <reference field="4294967294" count="1" selected="0">
            <x v="10"/>
          </reference>
        </references>
      </pivotArea>
    </chartFormat>
    <chartFormat chart="0" format="1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3901-00000F000000}" name="ﾋﾟﾎﾞｯﾄﾃｰﾌﾞﾙ1" cacheId="41"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L11" firstHeaderRow="1" firstDataRow="2" firstDataCol="1"/>
  <pivotFields count="8">
    <pivotField axis="axisRow" showAll="0">
      <items count="17">
        <item h="1" x="0"/>
        <item h="1" x="1"/>
        <item h="1" x="2"/>
        <item h="1" x="3"/>
        <item h="1" x="4"/>
        <item h="1" x="5"/>
        <item h="1" x="6"/>
        <item h="1" x="7"/>
        <item x="8"/>
        <item x="9"/>
        <item x="10"/>
        <item x="11"/>
        <item x="12"/>
        <item x="13"/>
        <item x="14"/>
        <item x="15"/>
        <item t="default"/>
      </items>
    </pivotField>
    <pivotField axis="axisCol" showAll="0">
      <items count="12">
        <item x="1"/>
        <item x="2"/>
        <item x="3"/>
        <item x="4"/>
        <item x="5"/>
        <item x="6"/>
        <item x="7"/>
        <item x="8"/>
        <item x="9"/>
        <item x="10"/>
        <item h="1" x="0"/>
        <item t="default"/>
      </items>
    </pivotField>
    <pivotField showAll="0"/>
    <pivotField showAll="0"/>
    <pivotField dataField="1" showAll="0"/>
    <pivotField showAll="0"/>
    <pivotField showAll="0"/>
    <pivotField showAll="0"/>
  </pivotFields>
  <rowFields count="1">
    <field x="0"/>
  </rowFields>
  <rowItems count="9">
    <i>
      <x v="8"/>
    </i>
    <i>
      <x v="9"/>
    </i>
    <i>
      <x v="10"/>
    </i>
    <i>
      <x v="11"/>
    </i>
    <i>
      <x v="12"/>
    </i>
    <i>
      <x v="13"/>
    </i>
    <i>
      <x v="14"/>
    </i>
    <i>
      <x v="15"/>
    </i>
    <i t="grand">
      <x/>
    </i>
  </rowItems>
  <colFields count="1">
    <field x="1"/>
  </colFields>
  <colItems count="11">
    <i>
      <x/>
    </i>
    <i>
      <x v="1"/>
    </i>
    <i>
      <x v="2"/>
    </i>
    <i>
      <x v="3"/>
    </i>
    <i>
      <x v="4"/>
    </i>
    <i>
      <x v="5"/>
    </i>
    <i>
      <x v="6"/>
    </i>
    <i>
      <x v="7"/>
    </i>
    <i>
      <x v="8"/>
    </i>
    <i>
      <x v="9"/>
    </i>
    <i t="grand">
      <x/>
    </i>
  </colItems>
  <dataFields count="1">
    <dataField name="合計 / 世帯数" fld="4" baseField="0" baseItem="0"/>
  </dataFields>
  <chartFormats count="73">
    <chartFormat chart="0" format="0" series="1">
      <pivotArea outline="0" collapsedLevelsAreSubtotals="1" fieldPosition="0">
        <references count="2">
          <reference field="4294967294" count="1" selected="0">
            <x v="0"/>
          </reference>
          <reference field="1" count="1" selected="0">
            <x v="0"/>
          </reference>
        </references>
      </pivotArea>
    </chartFormat>
    <chartFormat chart="0" format="1">
      <pivotArea outline="0" collapsedLevelsAreSubtotals="1" fieldPosition="0">
        <references count="3">
          <reference field="4294967294" count="1" selected="0">
            <x v="0"/>
          </reference>
          <reference field="0" count="1" selected="0">
            <x v="8"/>
          </reference>
          <reference field="1" count="1" selected="0">
            <x v="0"/>
          </reference>
        </references>
      </pivotArea>
    </chartFormat>
    <chartFormat chart="0" format="2">
      <pivotArea outline="0" collapsedLevelsAreSubtotals="1" fieldPosition="0">
        <references count="3">
          <reference field="4294967294" count="1" selected="0">
            <x v="0"/>
          </reference>
          <reference field="0" count="1" selected="0">
            <x v="9"/>
          </reference>
          <reference field="1" count="1" selected="0">
            <x v="0"/>
          </reference>
        </references>
      </pivotArea>
    </chartFormat>
    <chartFormat chart="0" format="3">
      <pivotArea outline="0" collapsedLevelsAreSubtotals="1" fieldPosition="0">
        <references count="3">
          <reference field="4294967294" count="1" selected="0">
            <x v="0"/>
          </reference>
          <reference field="0" count="1" selected="0">
            <x v="10"/>
          </reference>
          <reference field="1" count="1" selected="0">
            <x v="0"/>
          </reference>
        </references>
      </pivotArea>
    </chartFormat>
    <chartFormat chart="0" format="4">
      <pivotArea outline="0" collapsedLevelsAreSubtotals="1" fieldPosition="0">
        <references count="3">
          <reference field="4294967294" count="1" selected="0">
            <x v="0"/>
          </reference>
          <reference field="0" count="1" selected="0">
            <x v="11"/>
          </reference>
          <reference field="1" count="1" selected="0">
            <x v="0"/>
          </reference>
        </references>
      </pivotArea>
    </chartFormat>
    <chartFormat chart="0" format="5">
      <pivotArea outline="0" collapsedLevelsAreSubtotals="1" fieldPosition="0">
        <references count="3">
          <reference field="4294967294" count="1" selected="0">
            <x v="0"/>
          </reference>
          <reference field="0" count="1" selected="0">
            <x v="12"/>
          </reference>
          <reference field="1" count="1" selected="0">
            <x v="0"/>
          </reference>
        </references>
      </pivotArea>
    </chartFormat>
    <chartFormat chart="0" format="6">
      <pivotArea outline="0" collapsedLevelsAreSubtotals="1" fieldPosition="0">
        <references count="3">
          <reference field="4294967294" count="1" selected="0">
            <x v="0"/>
          </reference>
          <reference field="0" count="1" selected="0">
            <x v="13"/>
          </reference>
          <reference field="1" count="1" selected="0">
            <x v="0"/>
          </reference>
        </references>
      </pivotArea>
    </chartFormat>
    <chartFormat chart="0" format="7">
      <pivotArea outline="0" collapsedLevelsAreSubtotals="1" fieldPosition="0">
        <references count="3">
          <reference field="4294967294" count="1" selected="0">
            <x v="0"/>
          </reference>
          <reference field="0" count="1" selected="0">
            <x v="14"/>
          </reference>
          <reference field="1" count="1" selected="0">
            <x v="0"/>
          </reference>
        </references>
      </pivotArea>
    </chartFormat>
    <chartFormat chart="0" format="8">
      <pivotArea outline="0" collapsedLevelsAreSubtotals="1" fieldPosition="0">
        <references count="3">
          <reference field="4294967294" count="1" selected="0">
            <x v="0"/>
          </reference>
          <reference field="0" count="1" selected="0">
            <x v="15"/>
          </reference>
          <reference field="1" count="1" selected="0">
            <x v="0"/>
          </reference>
        </references>
      </pivotArea>
    </chartFormat>
    <chartFormat chart="0" format="9" series="1">
      <pivotArea outline="0" collapsedLevelsAreSubtotals="1" fieldPosition="0">
        <references count="2">
          <reference field="4294967294" count="1" selected="0">
            <x v="0"/>
          </reference>
          <reference field="1" count="1" selected="0">
            <x v="1"/>
          </reference>
        </references>
      </pivotArea>
    </chartFormat>
    <chartFormat chart="0" format="10" series="1">
      <pivotArea outline="0" collapsedLevelsAreSubtotals="1" fieldPosition="0">
        <references count="2">
          <reference field="4294967294" count="1" selected="0">
            <x v="0"/>
          </reference>
          <reference field="1" count="1" selected="0">
            <x v="2"/>
          </reference>
        </references>
      </pivotArea>
    </chartFormat>
    <chartFormat chart="0" format="11">
      <pivotArea outline="0" collapsedLevelsAreSubtotals="1" fieldPosition="0">
        <references count="3">
          <reference field="4294967294" count="1" selected="0">
            <x v="0"/>
          </reference>
          <reference field="0" count="1" selected="0">
            <x v="8"/>
          </reference>
          <reference field="1" count="1" selected="0">
            <x v="2"/>
          </reference>
        </references>
      </pivotArea>
    </chartFormat>
    <chartFormat chart="0" format="12">
      <pivotArea outline="0" collapsedLevelsAreSubtotals="1" fieldPosition="0">
        <references count="3">
          <reference field="4294967294" count="1" selected="0">
            <x v="0"/>
          </reference>
          <reference field="0" count="1" selected="0">
            <x v="9"/>
          </reference>
          <reference field="1" count="1" selected="0">
            <x v="2"/>
          </reference>
        </references>
      </pivotArea>
    </chartFormat>
    <chartFormat chart="0" format="13">
      <pivotArea outline="0" collapsedLevelsAreSubtotals="1" fieldPosition="0">
        <references count="3">
          <reference field="4294967294" count="1" selected="0">
            <x v="0"/>
          </reference>
          <reference field="0" count="1" selected="0">
            <x v="10"/>
          </reference>
          <reference field="1" count="1" selected="0">
            <x v="2"/>
          </reference>
        </references>
      </pivotArea>
    </chartFormat>
    <chartFormat chart="0" format="14">
      <pivotArea outline="0" collapsedLevelsAreSubtotals="1" fieldPosition="0">
        <references count="3">
          <reference field="4294967294" count="1" selected="0">
            <x v="0"/>
          </reference>
          <reference field="0" count="1" selected="0">
            <x v="11"/>
          </reference>
          <reference field="1" count="1" selected="0">
            <x v="2"/>
          </reference>
        </references>
      </pivotArea>
    </chartFormat>
    <chartFormat chart="0" format="15">
      <pivotArea outline="0" collapsedLevelsAreSubtotals="1" fieldPosition="0">
        <references count="3">
          <reference field="4294967294" count="1" selected="0">
            <x v="0"/>
          </reference>
          <reference field="0" count="1" selected="0">
            <x v="12"/>
          </reference>
          <reference field="1" count="1" selected="0">
            <x v="2"/>
          </reference>
        </references>
      </pivotArea>
    </chartFormat>
    <chartFormat chart="0" format="16">
      <pivotArea outline="0" collapsedLevelsAreSubtotals="1" fieldPosition="0">
        <references count="3">
          <reference field="4294967294" count="1" selected="0">
            <x v="0"/>
          </reference>
          <reference field="0" count="1" selected="0">
            <x v="13"/>
          </reference>
          <reference field="1" count="1" selected="0">
            <x v="2"/>
          </reference>
        </references>
      </pivotArea>
    </chartFormat>
    <chartFormat chart="0" format="17">
      <pivotArea outline="0" collapsedLevelsAreSubtotals="1" fieldPosition="0">
        <references count="3">
          <reference field="4294967294" count="1" selected="0">
            <x v="0"/>
          </reference>
          <reference field="0" count="1" selected="0">
            <x v="14"/>
          </reference>
          <reference field="1" count="1" selected="0">
            <x v="2"/>
          </reference>
        </references>
      </pivotArea>
    </chartFormat>
    <chartFormat chart="0" format="18">
      <pivotArea outline="0" collapsedLevelsAreSubtotals="1" fieldPosition="0">
        <references count="3">
          <reference field="4294967294" count="1" selected="0">
            <x v="0"/>
          </reference>
          <reference field="0" count="1" selected="0">
            <x v="15"/>
          </reference>
          <reference field="1" count="1" selected="0">
            <x v="2"/>
          </reference>
        </references>
      </pivotArea>
    </chartFormat>
    <chartFormat chart="0" format="19" series="1">
      <pivotArea outline="0" collapsedLevelsAreSubtotals="1" fieldPosition="0">
        <references count="2">
          <reference field="4294967294" count="1" selected="0">
            <x v="0"/>
          </reference>
          <reference field="1" count="1" selected="0">
            <x v="3"/>
          </reference>
        </references>
      </pivotArea>
    </chartFormat>
    <chartFormat chart="0" format="20">
      <pivotArea outline="0" collapsedLevelsAreSubtotals="1" fieldPosition="0">
        <references count="3">
          <reference field="4294967294" count="1" selected="0">
            <x v="0"/>
          </reference>
          <reference field="0" count="1" selected="0">
            <x v="8"/>
          </reference>
          <reference field="1" count="1" selected="0">
            <x v="3"/>
          </reference>
        </references>
      </pivotArea>
    </chartFormat>
    <chartFormat chart="0" format="21">
      <pivotArea outline="0" collapsedLevelsAreSubtotals="1" fieldPosition="0">
        <references count="3">
          <reference field="4294967294" count="1" selected="0">
            <x v="0"/>
          </reference>
          <reference field="0" count="1" selected="0">
            <x v="9"/>
          </reference>
          <reference field="1" count="1" selected="0">
            <x v="3"/>
          </reference>
        </references>
      </pivotArea>
    </chartFormat>
    <chartFormat chart="0" format="22">
      <pivotArea outline="0" collapsedLevelsAreSubtotals="1" fieldPosition="0">
        <references count="3">
          <reference field="4294967294" count="1" selected="0">
            <x v="0"/>
          </reference>
          <reference field="0" count="1" selected="0">
            <x v="10"/>
          </reference>
          <reference field="1" count="1" selected="0">
            <x v="3"/>
          </reference>
        </references>
      </pivotArea>
    </chartFormat>
    <chartFormat chart="0" format="23">
      <pivotArea outline="0" collapsedLevelsAreSubtotals="1" fieldPosition="0">
        <references count="3">
          <reference field="4294967294" count="1" selected="0">
            <x v="0"/>
          </reference>
          <reference field="0" count="1" selected="0">
            <x v="11"/>
          </reference>
          <reference field="1" count="1" selected="0">
            <x v="3"/>
          </reference>
        </references>
      </pivotArea>
    </chartFormat>
    <chartFormat chart="0" format="24">
      <pivotArea outline="0" collapsedLevelsAreSubtotals="1" fieldPosition="0">
        <references count="3">
          <reference field="4294967294" count="1" selected="0">
            <x v="0"/>
          </reference>
          <reference field="0" count="1" selected="0">
            <x v="12"/>
          </reference>
          <reference field="1" count="1" selected="0">
            <x v="3"/>
          </reference>
        </references>
      </pivotArea>
    </chartFormat>
    <chartFormat chart="0" format="25">
      <pivotArea outline="0" collapsedLevelsAreSubtotals="1" fieldPosition="0">
        <references count="3">
          <reference field="4294967294" count="1" selected="0">
            <x v="0"/>
          </reference>
          <reference field="0" count="1" selected="0">
            <x v="13"/>
          </reference>
          <reference field="1" count="1" selected="0">
            <x v="3"/>
          </reference>
        </references>
      </pivotArea>
    </chartFormat>
    <chartFormat chart="0" format="26">
      <pivotArea outline="0" collapsedLevelsAreSubtotals="1" fieldPosition="0">
        <references count="3">
          <reference field="4294967294" count="1" selected="0">
            <x v="0"/>
          </reference>
          <reference field="0" count="1" selected="0">
            <x v="14"/>
          </reference>
          <reference field="1" count="1" selected="0">
            <x v="3"/>
          </reference>
        </references>
      </pivotArea>
    </chartFormat>
    <chartFormat chart="0" format="27">
      <pivotArea outline="0" collapsedLevelsAreSubtotals="1" fieldPosition="0">
        <references count="3">
          <reference field="4294967294" count="1" selected="0">
            <x v="0"/>
          </reference>
          <reference field="0" count="1" selected="0">
            <x v="15"/>
          </reference>
          <reference field="1" count="1" selected="0">
            <x v="3"/>
          </reference>
        </references>
      </pivotArea>
    </chartFormat>
    <chartFormat chart="0" format="28" series="1">
      <pivotArea outline="0" collapsedLevelsAreSubtotals="1" fieldPosition="0">
        <references count="2">
          <reference field="4294967294" count="1" selected="0">
            <x v="0"/>
          </reference>
          <reference field="1" count="1" selected="0">
            <x v="4"/>
          </reference>
        </references>
      </pivotArea>
    </chartFormat>
    <chartFormat chart="0" format="29">
      <pivotArea outline="0" collapsedLevelsAreSubtotals="1" fieldPosition="0">
        <references count="3">
          <reference field="4294967294" count="1" selected="0">
            <x v="0"/>
          </reference>
          <reference field="0" count="1" selected="0">
            <x v="8"/>
          </reference>
          <reference field="1" count="1" selected="0">
            <x v="4"/>
          </reference>
        </references>
      </pivotArea>
    </chartFormat>
    <chartFormat chart="0" format="30">
      <pivotArea outline="0" collapsedLevelsAreSubtotals="1" fieldPosition="0">
        <references count="3">
          <reference field="4294967294" count="1" selected="0">
            <x v="0"/>
          </reference>
          <reference field="0" count="1" selected="0">
            <x v="9"/>
          </reference>
          <reference field="1" count="1" selected="0">
            <x v="4"/>
          </reference>
        </references>
      </pivotArea>
    </chartFormat>
    <chartFormat chart="0" format="31">
      <pivotArea outline="0" collapsedLevelsAreSubtotals="1" fieldPosition="0">
        <references count="3">
          <reference field="4294967294" count="1" selected="0">
            <x v="0"/>
          </reference>
          <reference field="0" count="1" selected="0">
            <x v="10"/>
          </reference>
          <reference field="1" count="1" selected="0">
            <x v="4"/>
          </reference>
        </references>
      </pivotArea>
    </chartFormat>
    <chartFormat chart="0" format="32">
      <pivotArea outline="0" collapsedLevelsAreSubtotals="1" fieldPosition="0">
        <references count="3">
          <reference field="4294967294" count="1" selected="0">
            <x v="0"/>
          </reference>
          <reference field="0" count="1" selected="0">
            <x v="11"/>
          </reference>
          <reference field="1" count="1" selected="0">
            <x v="4"/>
          </reference>
        </references>
      </pivotArea>
    </chartFormat>
    <chartFormat chart="0" format="33">
      <pivotArea outline="0" collapsedLevelsAreSubtotals="1" fieldPosition="0">
        <references count="3">
          <reference field="4294967294" count="1" selected="0">
            <x v="0"/>
          </reference>
          <reference field="0" count="1" selected="0">
            <x v="12"/>
          </reference>
          <reference field="1" count="1" selected="0">
            <x v="4"/>
          </reference>
        </references>
      </pivotArea>
    </chartFormat>
    <chartFormat chart="0" format="34">
      <pivotArea outline="0" collapsedLevelsAreSubtotals="1" fieldPosition="0">
        <references count="3">
          <reference field="4294967294" count="1" selected="0">
            <x v="0"/>
          </reference>
          <reference field="0" count="1" selected="0">
            <x v="13"/>
          </reference>
          <reference field="1" count="1" selected="0">
            <x v="4"/>
          </reference>
        </references>
      </pivotArea>
    </chartFormat>
    <chartFormat chart="0" format="35">
      <pivotArea outline="0" collapsedLevelsAreSubtotals="1" fieldPosition="0">
        <references count="3">
          <reference field="4294967294" count="1" selected="0">
            <x v="0"/>
          </reference>
          <reference field="0" count="1" selected="0">
            <x v="14"/>
          </reference>
          <reference field="1" count="1" selected="0">
            <x v="4"/>
          </reference>
        </references>
      </pivotArea>
    </chartFormat>
    <chartFormat chart="0" format="36">
      <pivotArea outline="0" collapsedLevelsAreSubtotals="1" fieldPosition="0">
        <references count="3">
          <reference field="4294967294" count="1" selected="0">
            <x v="0"/>
          </reference>
          <reference field="0" count="1" selected="0">
            <x v="15"/>
          </reference>
          <reference field="1" count="1" selected="0">
            <x v="4"/>
          </reference>
        </references>
      </pivotArea>
    </chartFormat>
    <chartFormat chart="0" format="37" series="1">
      <pivotArea outline="0" collapsedLevelsAreSubtotals="1" fieldPosition="0">
        <references count="2">
          <reference field="4294967294" count="1" selected="0">
            <x v="0"/>
          </reference>
          <reference field="1" count="1" selected="0">
            <x v="5"/>
          </reference>
        </references>
      </pivotArea>
    </chartFormat>
    <chartFormat chart="0" format="38">
      <pivotArea outline="0" collapsedLevelsAreSubtotals="1" fieldPosition="0">
        <references count="3">
          <reference field="4294967294" count="1" selected="0">
            <x v="0"/>
          </reference>
          <reference field="0" count="1" selected="0">
            <x v="8"/>
          </reference>
          <reference field="1" count="1" selected="0">
            <x v="5"/>
          </reference>
        </references>
      </pivotArea>
    </chartFormat>
    <chartFormat chart="0" format="39">
      <pivotArea outline="0" collapsedLevelsAreSubtotals="1" fieldPosition="0">
        <references count="3">
          <reference field="4294967294" count="1" selected="0">
            <x v="0"/>
          </reference>
          <reference field="0" count="1" selected="0">
            <x v="9"/>
          </reference>
          <reference field="1" count="1" selected="0">
            <x v="5"/>
          </reference>
        </references>
      </pivotArea>
    </chartFormat>
    <chartFormat chart="0" format="40">
      <pivotArea outline="0" collapsedLevelsAreSubtotals="1" fieldPosition="0">
        <references count="3">
          <reference field="4294967294" count="1" selected="0">
            <x v="0"/>
          </reference>
          <reference field="0" count="1" selected="0">
            <x v="10"/>
          </reference>
          <reference field="1" count="1" selected="0">
            <x v="5"/>
          </reference>
        </references>
      </pivotArea>
    </chartFormat>
    <chartFormat chart="0" format="41">
      <pivotArea outline="0" collapsedLevelsAreSubtotals="1" fieldPosition="0">
        <references count="3">
          <reference field="4294967294" count="1" selected="0">
            <x v="0"/>
          </reference>
          <reference field="0" count="1" selected="0">
            <x v="11"/>
          </reference>
          <reference field="1" count="1" selected="0">
            <x v="5"/>
          </reference>
        </references>
      </pivotArea>
    </chartFormat>
    <chartFormat chart="0" format="42">
      <pivotArea outline="0" collapsedLevelsAreSubtotals="1" fieldPosition="0">
        <references count="3">
          <reference field="4294967294" count="1" selected="0">
            <x v="0"/>
          </reference>
          <reference field="0" count="1" selected="0">
            <x v="12"/>
          </reference>
          <reference field="1" count="1" selected="0">
            <x v="5"/>
          </reference>
        </references>
      </pivotArea>
    </chartFormat>
    <chartFormat chart="0" format="43">
      <pivotArea outline="0" collapsedLevelsAreSubtotals="1" fieldPosition="0">
        <references count="3">
          <reference field="4294967294" count="1" selected="0">
            <x v="0"/>
          </reference>
          <reference field="0" count="1" selected="0">
            <x v="13"/>
          </reference>
          <reference field="1" count="1" selected="0">
            <x v="5"/>
          </reference>
        </references>
      </pivotArea>
    </chartFormat>
    <chartFormat chart="0" format="44">
      <pivotArea outline="0" collapsedLevelsAreSubtotals="1" fieldPosition="0">
        <references count="3">
          <reference field="4294967294" count="1" selected="0">
            <x v="0"/>
          </reference>
          <reference field="0" count="1" selected="0">
            <x v="14"/>
          </reference>
          <reference field="1" count="1" selected="0">
            <x v="5"/>
          </reference>
        </references>
      </pivotArea>
    </chartFormat>
    <chartFormat chart="0" format="45">
      <pivotArea outline="0" collapsedLevelsAreSubtotals="1" fieldPosition="0">
        <references count="3">
          <reference field="4294967294" count="1" selected="0">
            <x v="0"/>
          </reference>
          <reference field="0" count="1" selected="0">
            <x v="15"/>
          </reference>
          <reference field="1" count="1" selected="0">
            <x v="5"/>
          </reference>
        </references>
      </pivotArea>
    </chartFormat>
    <chartFormat chart="0" format="46" series="1">
      <pivotArea outline="0" collapsedLevelsAreSubtotals="1" fieldPosition="0">
        <references count="2">
          <reference field="4294967294" count="1" selected="0">
            <x v="0"/>
          </reference>
          <reference field="1" count="1" selected="0">
            <x v="6"/>
          </reference>
        </references>
      </pivotArea>
    </chartFormat>
    <chartFormat chart="0" format="47">
      <pivotArea outline="0" collapsedLevelsAreSubtotals="1" fieldPosition="0">
        <references count="3">
          <reference field="4294967294" count="1" selected="0">
            <x v="0"/>
          </reference>
          <reference field="0" count="1" selected="0">
            <x v="8"/>
          </reference>
          <reference field="1" count="1" selected="0">
            <x v="6"/>
          </reference>
        </references>
      </pivotArea>
    </chartFormat>
    <chartFormat chart="0" format="48">
      <pivotArea outline="0" collapsedLevelsAreSubtotals="1" fieldPosition="0">
        <references count="3">
          <reference field="4294967294" count="1" selected="0">
            <x v="0"/>
          </reference>
          <reference field="0" count="1" selected="0">
            <x v="9"/>
          </reference>
          <reference field="1" count="1" selected="0">
            <x v="6"/>
          </reference>
        </references>
      </pivotArea>
    </chartFormat>
    <chartFormat chart="0" format="49">
      <pivotArea outline="0" collapsedLevelsAreSubtotals="1" fieldPosition="0">
        <references count="3">
          <reference field="4294967294" count="1" selected="0">
            <x v="0"/>
          </reference>
          <reference field="0" count="1" selected="0">
            <x v="10"/>
          </reference>
          <reference field="1" count="1" selected="0">
            <x v="6"/>
          </reference>
        </references>
      </pivotArea>
    </chartFormat>
    <chartFormat chart="0" format="50">
      <pivotArea outline="0" collapsedLevelsAreSubtotals="1" fieldPosition="0">
        <references count="3">
          <reference field="4294967294" count="1" selected="0">
            <x v="0"/>
          </reference>
          <reference field="0" count="1" selected="0">
            <x v="11"/>
          </reference>
          <reference field="1" count="1" selected="0">
            <x v="6"/>
          </reference>
        </references>
      </pivotArea>
    </chartFormat>
    <chartFormat chart="0" format="51">
      <pivotArea outline="0" collapsedLevelsAreSubtotals="1" fieldPosition="0">
        <references count="3">
          <reference field="4294967294" count="1" selected="0">
            <x v="0"/>
          </reference>
          <reference field="0" count="1" selected="0">
            <x v="12"/>
          </reference>
          <reference field="1" count="1" selected="0">
            <x v="6"/>
          </reference>
        </references>
      </pivotArea>
    </chartFormat>
    <chartFormat chart="0" format="52">
      <pivotArea outline="0" collapsedLevelsAreSubtotals="1" fieldPosition="0">
        <references count="3">
          <reference field="4294967294" count="1" selected="0">
            <x v="0"/>
          </reference>
          <reference field="0" count="1" selected="0">
            <x v="13"/>
          </reference>
          <reference field="1" count="1" selected="0">
            <x v="6"/>
          </reference>
        </references>
      </pivotArea>
    </chartFormat>
    <chartFormat chart="0" format="53">
      <pivotArea outline="0" collapsedLevelsAreSubtotals="1" fieldPosition="0">
        <references count="3">
          <reference field="4294967294" count="1" selected="0">
            <x v="0"/>
          </reference>
          <reference field="0" count="1" selected="0">
            <x v="14"/>
          </reference>
          <reference field="1" count="1" selected="0">
            <x v="6"/>
          </reference>
        </references>
      </pivotArea>
    </chartFormat>
    <chartFormat chart="0" format="54">
      <pivotArea outline="0" collapsedLevelsAreSubtotals="1" fieldPosition="0">
        <references count="3">
          <reference field="4294967294" count="1" selected="0">
            <x v="0"/>
          </reference>
          <reference field="0" count="1" selected="0">
            <x v="15"/>
          </reference>
          <reference field="1" count="1" selected="0">
            <x v="6"/>
          </reference>
        </references>
      </pivotArea>
    </chartFormat>
    <chartFormat chart="0" format="55" series="1">
      <pivotArea outline="0" collapsedLevelsAreSubtotals="1" fieldPosition="0">
        <references count="2">
          <reference field="4294967294" count="1" selected="0">
            <x v="0"/>
          </reference>
          <reference field="1" count="1" selected="0">
            <x v="7"/>
          </reference>
        </references>
      </pivotArea>
    </chartFormat>
    <chartFormat chart="0" format="56">
      <pivotArea outline="0" collapsedLevelsAreSubtotals="1" fieldPosition="0">
        <references count="3">
          <reference field="4294967294" count="1" selected="0">
            <x v="0"/>
          </reference>
          <reference field="0" count="1" selected="0">
            <x v="8"/>
          </reference>
          <reference field="1" count="1" selected="0">
            <x v="7"/>
          </reference>
        </references>
      </pivotArea>
    </chartFormat>
    <chartFormat chart="0" format="57">
      <pivotArea outline="0" collapsedLevelsAreSubtotals="1" fieldPosition="0">
        <references count="3">
          <reference field="4294967294" count="1" selected="0">
            <x v="0"/>
          </reference>
          <reference field="0" count="1" selected="0">
            <x v="9"/>
          </reference>
          <reference field="1" count="1" selected="0">
            <x v="7"/>
          </reference>
        </references>
      </pivotArea>
    </chartFormat>
    <chartFormat chart="0" format="58">
      <pivotArea outline="0" collapsedLevelsAreSubtotals="1" fieldPosition="0">
        <references count="3">
          <reference field="4294967294" count="1" selected="0">
            <x v="0"/>
          </reference>
          <reference field="0" count="1" selected="0">
            <x v="10"/>
          </reference>
          <reference field="1" count="1" selected="0">
            <x v="7"/>
          </reference>
        </references>
      </pivotArea>
    </chartFormat>
    <chartFormat chart="0" format="59">
      <pivotArea outline="0" collapsedLevelsAreSubtotals="1" fieldPosition="0">
        <references count="3">
          <reference field="4294967294" count="1" selected="0">
            <x v="0"/>
          </reference>
          <reference field="0" count="1" selected="0">
            <x v="11"/>
          </reference>
          <reference field="1" count="1" selected="0">
            <x v="7"/>
          </reference>
        </references>
      </pivotArea>
    </chartFormat>
    <chartFormat chart="0" format="60">
      <pivotArea outline="0" collapsedLevelsAreSubtotals="1" fieldPosition="0">
        <references count="3">
          <reference field="4294967294" count="1" selected="0">
            <x v="0"/>
          </reference>
          <reference field="0" count="1" selected="0">
            <x v="12"/>
          </reference>
          <reference field="1" count="1" selected="0">
            <x v="7"/>
          </reference>
        </references>
      </pivotArea>
    </chartFormat>
    <chartFormat chart="0" format="61">
      <pivotArea outline="0" collapsedLevelsAreSubtotals="1" fieldPosition="0">
        <references count="3">
          <reference field="4294967294" count="1" selected="0">
            <x v="0"/>
          </reference>
          <reference field="0" count="1" selected="0">
            <x v="13"/>
          </reference>
          <reference field="1" count="1" selected="0">
            <x v="7"/>
          </reference>
        </references>
      </pivotArea>
    </chartFormat>
    <chartFormat chart="0" format="62">
      <pivotArea outline="0" collapsedLevelsAreSubtotals="1" fieldPosition="0">
        <references count="3">
          <reference field="4294967294" count="1" selected="0">
            <x v="0"/>
          </reference>
          <reference field="0" count="1" selected="0">
            <x v="14"/>
          </reference>
          <reference field="1" count="1" selected="0">
            <x v="7"/>
          </reference>
        </references>
      </pivotArea>
    </chartFormat>
    <chartFormat chart="0" format="63">
      <pivotArea outline="0" collapsedLevelsAreSubtotals="1" fieldPosition="0">
        <references count="3">
          <reference field="4294967294" count="1" selected="0">
            <x v="0"/>
          </reference>
          <reference field="0" count="1" selected="0">
            <x v="15"/>
          </reference>
          <reference field="1" count="1" selected="0">
            <x v="7"/>
          </reference>
        </references>
      </pivotArea>
    </chartFormat>
    <chartFormat chart="0" format="64" series="1">
      <pivotArea outline="0" collapsedLevelsAreSubtotals="1" fieldPosition="0">
        <references count="2">
          <reference field="4294967294" count="1" selected="0">
            <x v="0"/>
          </reference>
          <reference field="1" count="1" selected="0">
            <x v="8"/>
          </reference>
        </references>
      </pivotArea>
    </chartFormat>
    <chartFormat chart="0" format="65" series="1">
      <pivotArea outline="0" collapsedLevelsAreSubtotals="1" fieldPosition="0">
        <references count="2">
          <reference field="4294967294" count="1" selected="0">
            <x v="0"/>
          </reference>
          <reference field="1" count="1" selected="0">
            <x v="9"/>
          </reference>
        </references>
      </pivotArea>
    </chartFormat>
    <chartFormat chart="0" format="66">
      <pivotArea outline="0" collapsedLevelsAreSubtotals="1" fieldPosition="0">
        <references count="3">
          <reference field="4294967294" count="1" selected="0">
            <x v="0"/>
          </reference>
          <reference field="0" count="1" selected="0">
            <x v="8"/>
          </reference>
          <reference field="1" count="1" selected="0">
            <x v="9"/>
          </reference>
        </references>
      </pivotArea>
    </chartFormat>
    <chartFormat chart="0" format="67">
      <pivotArea outline="0" collapsedLevelsAreSubtotals="1" fieldPosition="0">
        <references count="3">
          <reference field="4294967294" count="1" selected="0">
            <x v="0"/>
          </reference>
          <reference field="0" count="1" selected="0">
            <x v="9"/>
          </reference>
          <reference field="1" count="1" selected="0">
            <x v="9"/>
          </reference>
        </references>
      </pivotArea>
    </chartFormat>
    <chartFormat chart="0" format="68">
      <pivotArea outline="0" collapsedLevelsAreSubtotals="1" fieldPosition="0">
        <references count="3">
          <reference field="4294967294" count="1" selected="0">
            <x v="0"/>
          </reference>
          <reference field="0" count="1" selected="0">
            <x v="10"/>
          </reference>
          <reference field="1" count="1" selected="0">
            <x v="9"/>
          </reference>
        </references>
      </pivotArea>
    </chartFormat>
    <chartFormat chart="0" format="69">
      <pivotArea outline="0" collapsedLevelsAreSubtotals="1" fieldPosition="0">
        <references count="3">
          <reference field="4294967294" count="1" selected="0">
            <x v="0"/>
          </reference>
          <reference field="0" count="1" selected="0">
            <x v="11"/>
          </reference>
          <reference field="1" count="1" selected="0">
            <x v="9"/>
          </reference>
        </references>
      </pivotArea>
    </chartFormat>
    <chartFormat chart="0" format="70">
      <pivotArea outline="0" collapsedLevelsAreSubtotals="1" fieldPosition="0">
        <references count="3">
          <reference field="4294967294" count="1" selected="0">
            <x v="0"/>
          </reference>
          <reference field="0" count="1" selected="0">
            <x v="12"/>
          </reference>
          <reference field="1" count="1" selected="0">
            <x v="9"/>
          </reference>
        </references>
      </pivotArea>
    </chartFormat>
    <chartFormat chart="0" format="71">
      <pivotArea outline="0" collapsedLevelsAreSubtotals="1" fieldPosition="0">
        <references count="3">
          <reference field="4294967294" count="1" selected="0">
            <x v="0"/>
          </reference>
          <reference field="0" count="1" selected="0">
            <x v="13"/>
          </reference>
          <reference field="1" count="1" selected="0">
            <x v="9"/>
          </reference>
        </references>
      </pivotArea>
    </chartFormat>
    <chartFormat chart="0" format="72">
      <pivotArea outline="0" collapsedLevelsAreSubtotals="1" fieldPosition="0">
        <references count="3">
          <reference field="4294967294" count="1" selected="0">
            <x v="0"/>
          </reference>
          <reference field="0" count="1" selected="0">
            <x v="14"/>
          </reference>
          <reference field="1"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0.xml><?xml version="1.0" encoding="utf-8"?>
<pivotTableDefinition xmlns="http://schemas.openxmlformats.org/spreadsheetml/2006/main" xmlns:mc="http://schemas.openxmlformats.org/markup-compatibility/2006" xmlns:xr="http://schemas.microsoft.com/office/spreadsheetml/2014/revision" mc:Ignorable="xr" xr:uid="{00000000-0007-0000-3901-00009F000000}" name="ﾋﾟﾎﾞｯﾄﾃｰﾌﾞﾙ8" cacheId="27" applyNumberFormats="0" applyBorderFormats="0" applyFontFormats="0" applyPatternFormats="0" applyAlignmentFormats="0" applyWidthHeightFormats="1" dataCaption="値" updatedVersion="4" minRefreshableVersion="3" showMemberPropertyTips="0" useAutoFormatting="1" itemPrintTitles="1" createdVersion="6" indent="0" outline="1" outlineData="1" multipleFieldFilters="0" chartFormat="1">
  <location ref="A1:B10" firstHeaderRow="1" firstDataRow="1" firstDataCol="1"/>
  <pivotFields count="2">
    <pivotField axis="axisRow" showAll="0">
      <items count="14">
        <item h="1" x="0"/>
        <item h="1" x="1"/>
        <item h="1" x="2"/>
        <item h="1" x="3"/>
        <item h="1" x="4"/>
        <item x="5"/>
        <item x="6"/>
        <item x="7"/>
        <item x="8"/>
        <item x="9"/>
        <item n="令和元年" x="10"/>
        <item x="11"/>
        <item x="12"/>
        <item t="default"/>
      </items>
    </pivotField>
    <pivotField dataField="1" showAll="0"/>
  </pivotFields>
  <rowFields count="1">
    <field x="0"/>
  </rowFields>
  <rowItems count="9">
    <i>
      <x v="5"/>
    </i>
    <i>
      <x v="6"/>
    </i>
    <i>
      <x v="7"/>
    </i>
    <i>
      <x v="8"/>
    </i>
    <i>
      <x v="9"/>
    </i>
    <i>
      <x v="10"/>
    </i>
    <i>
      <x v="11"/>
    </i>
    <i>
      <x v="12"/>
    </i>
    <i t="grand">
      <x/>
    </i>
  </rowItems>
  <colItems count="1">
    <i/>
  </colItems>
  <dataFields count="1">
    <dataField name="合計 / 総数" fld="1" baseField="0" baseItem="0"/>
  </dataFields>
  <chartFormats count="2">
    <chartFormat chart="0" format="0" series="1">
      <pivotArea outline="0" collapsedLevelsAreSubtotals="1" fieldPosition="0"/>
    </chartFormat>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1.xml><?xml version="1.0" encoding="utf-8"?>
<pivotTableDefinition xmlns="http://schemas.openxmlformats.org/spreadsheetml/2006/main" xmlns:mc="http://schemas.openxmlformats.org/markup-compatibility/2006" xmlns:xr="http://schemas.microsoft.com/office/spreadsheetml/2014/revision" mc:Ignorable="xr" xr:uid="{00000000-0007-0000-3901-0000A0000000}" name="ﾋﾟﾎﾞｯﾄﾃｰﾌﾞﾙ9" cacheId="141" applyNumberFormats="0" applyBorderFormats="0" applyFontFormats="0" applyPatternFormats="0" applyAlignmentFormats="0" applyWidthHeightFormats="1" dataCaption="値" updatedVersion="4" showMemberPropertyTips="0" useAutoFormatting="1" rowGrandTotals="0" itemPrintTitles="1" createdVersion="4" indent="0" outline="1" outlineData="1" multipleFieldFilters="0" chartFormat="1">
  <location ref="A1:B9" firstHeaderRow="1" firstDataRow="1" firstDataCol="1"/>
  <pivotFields count="9">
    <pivotField axis="axisRow" numFmtId="176" showAll="0">
      <items count="17">
        <item h="1" x="0"/>
        <item h="1" x="1"/>
        <item h="1" x="2"/>
        <item h="1" x="3"/>
        <item h="1" x="4"/>
        <item h="1" x="5"/>
        <item h="1" x="6"/>
        <item h="1" x="7"/>
        <item x="8"/>
        <item x="9"/>
        <item x="10"/>
        <item x="11"/>
        <item x="12"/>
        <item x="13"/>
        <item x="14"/>
        <item x="15"/>
        <item t="default"/>
      </items>
    </pivotField>
    <pivotField dataField="1" showAll="0"/>
    <pivotField showAll="0"/>
    <pivotField showAll="0"/>
    <pivotField showAll="0"/>
    <pivotField showAll="0"/>
    <pivotField showAll="0"/>
    <pivotField showAll="0"/>
    <pivotField showAll="0"/>
  </pivotFields>
  <rowFields count="1">
    <field x="0"/>
  </rowFields>
  <rowItems count="8">
    <i>
      <x v="8"/>
    </i>
    <i>
      <x v="9"/>
    </i>
    <i>
      <x v="10"/>
    </i>
    <i>
      <x v="11"/>
    </i>
    <i>
      <x v="12"/>
    </i>
    <i>
      <x v="13"/>
    </i>
    <i>
      <x v="14"/>
    </i>
    <i>
      <x v="15"/>
    </i>
  </rowItems>
  <colItems count="1">
    <i/>
  </colItems>
  <dataFields count="1">
    <dataField name="合計 / 総数" fld="1" baseField="0" baseItem="0"/>
  </dataFields>
  <chartFormats count="2">
    <chartFormat chart="0" format="0" series="1">
      <pivotArea outline="0" collapsedLevelsAreSubtotals="1" fieldPosition="0"/>
    </chartFormat>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2.xml><?xml version="1.0" encoding="utf-8"?>
<pivotTableDefinition xmlns="http://schemas.openxmlformats.org/spreadsheetml/2006/main" xmlns:mc="http://schemas.openxmlformats.org/markup-compatibility/2006" xmlns:xr="http://schemas.microsoft.com/office/spreadsheetml/2014/revision" mc:Ignorable="xr" xr:uid="{00000000-0007-0000-3901-0000A1000000}" name="ﾋﾟﾎﾞｯﾄﾃｰﾌﾞﾙ10" cacheId="28" applyNumberFormats="0" applyBorderFormats="0" applyFontFormats="0" applyPatternFormats="0" applyAlignmentFormats="0" applyWidthHeightFormats="1" dataCaption="値" updatedVersion="4" minRefreshableVersion="3" showMemberPropertyTips="0" useAutoFormatting="1" itemPrintTitles="1" createdVersion="6" indent="0" outline="1" outlineData="1" multipleFieldFilters="0" chartFormat="1">
  <location ref="A1:B10" firstHeaderRow="1" firstDataRow="1" firstDataCol="1"/>
  <pivotFields count="11">
    <pivotField axis="axisRow" numFmtId="176" showAll="0">
      <items count="14">
        <item h="1" x="0"/>
        <item h="1" x="1"/>
        <item h="1" x="2"/>
        <item h="1" x="3"/>
        <item h="1" x="4"/>
        <item x="5"/>
        <item x="6"/>
        <item x="7"/>
        <item x="8"/>
        <item x="9"/>
        <item x="10"/>
        <item x="11"/>
        <item x="12"/>
        <item t="default"/>
      </items>
    </pivotField>
    <pivotField dataField="1" showAll="0"/>
    <pivotField showAll="0" defaultSubtotal="0"/>
    <pivotField showAll="0"/>
    <pivotField showAll="0"/>
    <pivotField showAll="0"/>
    <pivotField showAll="0"/>
    <pivotField showAll="0"/>
    <pivotField showAll="0"/>
    <pivotField showAll="0"/>
    <pivotField showAll="0"/>
  </pivotFields>
  <rowFields count="1">
    <field x="0"/>
  </rowFields>
  <rowItems count="9">
    <i>
      <x v="5"/>
    </i>
    <i>
      <x v="6"/>
    </i>
    <i>
      <x v="7"/>
    </i>
    <i>
      <x v="8"/>
    </i>
    <i>
      <x v="9"/>
    </i>
    <i>
      <x v="10"/>
    </i>
    <i>
      <x v="11"/>
    </i>
    <i>
      <x v="12"/>
    </i>
    <i t="grand">
      <x/>
    </i>
  </rowItems>
  <colItems count="1">
    <i/>
  </colItems>
  <dataFields count="1">
    <dataField name="合計 / 総数　　　" fld="1" baseField="0" baseItem="0"/>
  </dataFields>
  <chartFormats count="2">
    <chartFormat chart="0" format="0" series="1">
      <pivotArea outline="0" collapsedLevelsAreSubtotals="1" fieldPosition="0"/>
    </chartFormat>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3.xml><?xml version="1.0" encoding="utf-8"?>
<pivotTableDefinition xmlns="http://schemas.openxmlformats.org/spreadsheetml/2006/main" xmlns:mc="http://schemas.openxmlformats.org/markup-compatibility/2006" xmlns:xr="http://schemas.microsoft.com/office/spreadsheetml/2014/revision" mc:Ignorable="xr" xr:uid="{00000000-0007-0000-3901-0000A2000000}" name="ピボットテーブル1" cacheId="142"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C5" firstHeaderRow="0" firstDataRow="1" firstDataCol="1"/>
  <pivotFields count="11">
    <pivotField axis="axisRow" showAll="0">
      <items count="4">
        <item x="0"/>
        <item x="1"/>
        <item x="2"/>
        <item t="default"/>
      </items>
    </pivotField>
    <pivotField dataField="1" showAll="0"/>
    <pivotField dataField="1" showAll="0"/>
    <pivotField showAll="0"/>
    <pivotField showAll="0"/>
    <pivotField showAll="0"/>
    <pivotField showAll="0"/>
    <pivotField showAll="0"/>
    <pivotField showAll="0"/>
    <pivotField showAll="0"/>
    <pivotField showAll="0"/>
  </pivotFields>
  <rowFields count="1">
    <field x="0"/>
  </rowFields>
  <rowItems count="4">
    <i>
      <x/>
    </i>
    <i>
      <x v="1"/>
    </i>
    <i>
      <x v="2"/>
    </i>
    <i t="grand">
      <x/>
    </i>
  </rowItems>
  <colFields count="1">
    <field x="-2"/>
  </colFields>
  <colItems count="2">
    <i>
      <x/>
    </i>
    <i i="1">
      <x v="1"/>
    </i>
  </colItems>
  <dataFields count="2">
    <dataField name=" 実員（左軸）" fld="2" baseField="0" baseItem="0"/>
    <dataField name=" 職員定数（右軸）" fld="1" baseField="0" baseItem="0"/>
  </dataFields>
  <chartFormats count="2">
    <chartFormat chart="0" format="0" series="1">
      <pivotArea outline="0" collapsedLevelsAreSubtotals="1" fieldPosition="0">
        <references count="1">
          <reference field="4294967294" count="1" selected="0">
            <x v="0"/>
          </reference>
        </references>
      </pivotArea>
    </chartFormat>
    <chartFormat chart="0" format="1" series="1">
      <pivotArea outline="0" collapsedLevelsAreSubtotals="1"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4.xml><?xml version="1.0" encoding="utf-8"?>
<pivotTableDefinition xmlns="http://schemas.openxmlformats.org/spreadsheetml/2006/main" xmlns:mc="http://schemas.openxmlformats.org/markup-compatibility/2006" xmlns:xr="http://schemas.microsoft.com/office/spreadsheetml/2014/revision" mc:Ignorable="xr" xr:uid="{00000000-0007-0000-3901-0000A3000000}" name="ﾋﾟﾎﾞｯﾄﾃｰﾌﾞﾙ11" cacheId="143"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C10" firstHeaderRow="0" firstDataRow="1" firstDataCol="1"/>
  <pivotFields count="11">
    <pivotField axis="axisRow" showAll="0">
      <items count="17">
        <item h="1" x="0"/>
        <item h="1" x="1"/>
        <item h="1" x="2"/>
        <item h="1" x="3"/>
        <item h="1" x="4"/>
        <item h="1" x="5"/>
        <item h="1" x="6"/>
        <item h="1" x="7"/>
        <item x="8"/>
        <item x="9"/>
        <item n="令和元年" x="10"/>
        <item x="11"/>
        <item x="12"/>
        <item x="13"/>
        <item x="14"/>
        <item x="15"/>
        <item t="default"/>
      </items>
    </pivotField>
    <pivotField showAll="0"/>
    <pivotField showAll="0"/>
    <pivotField dataField="1" showAll="0"/>
    <pivotField dataField="1" showAll="0" defaultSubtotal="0"/>
    <pivotField showAll="0"/>
    <pivotField showAll="0"/>
    <pivotField showAll="0"/>
    <pivotField showAll="0"/>
    <pivotField showAll="0"/>
    <pivotField showAll="0"/>
  </pivotFields>
  <rowFields count="1">
    <field x="0"/>
  </rowFields>
  <rowItems count="9">
    <i>
      <x v="8"/>
    </i>
    <i>
      <x v="9"/>
    </i>
    <i>
      <x v="10"/>
    </i>
    <i>
      <x v="11"/>
    </i>
    <i>
      <x v="12"/>
    </i>
    <i>
      <x v="13"/>
    </i>
    <i>
      <x v="14"/>
    </i>
    <i>
      <x v="15"/>
    </i>
    <i t="grand">
      <x/>
    </i>
  </rowItems>
  <colFields count="1">
    <field x="-2"/>
  </colFields>
  <colItems count="2">
    <i>
      <x/>
    </i>
    <i i="1">
      <x v="1"/>
    </i>
  </colItems>
  <dataFields count="2">
    <dataField name="町長提出議案" fld="3" baseField="0" baseItem="0"/>
    <dataField name="議員等提出議案" fld="4" baseField="0" baseItem="0"/>
  </dataFields>
  <chartFormats count="2">
    <chartFormat chart="0" format="0" series="1">
      <pivotArea outline="0" collapsedLevelsAreSubtotals="1" fieldPosition="0">
        <references count="1">
          <reference field="4294967294" count="1" selected="0">
            <x v="0"/>
          </reference>
        </references>
      </pivotArea>
    </chartFormat>
    <chartFormat chart="0" format="1" series="1">
      <pivotArea outline="0" collapsedLevelsAreSubtotals="1"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5.xml><?xml version="1.0" encoding="utf-8"?>
<pivotTableDefinition xmlns="http://schemas.openxmlformats.org/spreadsheetml/2006/main" xmlns:mc="http://schemas.openxmlformats.org/markup-compatibility/2006" xmlns:xr="http://schemas.microsoft.com/office/spreadsheetml/2014/revision" mc:Ignorable="xr" xr:uid="{00000000-0007-0000-3901-0000A4000000}" name="ﾋﾟﾎﾞｯﾄﾃｰﾌﾞﾙ11" cacheId="144"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C10" firstHeaderRow="0" firstDataRow="1" firstDataCol="1"/>
  <pivotFields count="11">
    <pivotField axis="axisRow" showAll="0">
      <items count="17">
        <item h="1" x="0"/>
        <item h="1" x="1"/>
        <item h="1" x="2"/>
        <item h="1" x="3"/>
        <item h="1" x="4"/>
        <item h="1" x="5"/>
        <item h="1" x="6"/>
        <item h="1" x="7"/>
        <item x="8"/>
        <item x="9"/>
        <item n="令和元年" x="10"/>
        <item x="11"/>
        <item x="12"/>
        <item x="13"/>
        <item x="14"/>
        <item x="15"/>
        <item t="default"/>
      </items>
    </pivotField>
    <pivotField showAll="0"/>
    <pivotField showAll="0"/>
    <pivotField showAll="0"/>
    <pivotField showAll="0" defaultSubtotal="0"/>
    <pivotField showAll="0"/>
    <pivotField showAll="0"/>
    <pivotField showAll="0"/>
    <pivotField showAll="0"/>
    <pivotField dataField="1" showAll="0"/>
    <pivotField dataField="1" showAll="0"/>
  </pivotFields>
  <rowFields count="1">
    <field x="0"/>
  </rowFields>
  <rowItems count="9">
    <i>
      <x v="8"/>
    </i>
    <i>
      <x v="9"/>
    </i>
    <i>
      <x v="10"/>
    </i>
    <i>
      <x v="11"/>
    </i>
    <i>
      <x v="12"/>
    </i>
    <i>
      <x v="13"/>
    </i>
    <i>
      <x v="14"/>
    </i>
    <i>
      <x v="15"/>
    </i>
    <i t="grand">
      <x/>
    </i>
  </rowItems>
  <colFields count="1">
    <field x="-2"/>
  </colFields>
  <colItems count="2">
    <i>
      <x/>
    </i>
    <i i="1">
      <x v="1"/>
    </i>
  </colItems>
  <dataFields count="2">
    <dataField name="請願陳情件数（右軸）" fld="9" baseField="0" baseItem="0"/>
    <dataField name="傍聴人数（左軸）" fld="10" baseField="0" baseItem="0"/>
  </dataFields>
  <chartFormats count="4">
    <chartFormat chart="0" format="0" series="1">
      <pivotArea outline="0" collapsedLevelsAreSubtotals="1" fieldPosition="0">
        <references count="1">
          <reference field="4294967294" count="1" selected="0">
            <x v="1"/>
          </reference>
        </references>
      </pivotArea>
    </chartFormat>
    <chartFormat chart="0" format="1" series="1">
      <pivotArea outline="0" collapsedLevelsAreSubtotals="1" fieldPosition="0">
        <references count="1">
          <reference field="4294967294" count="1" selected="0">
            <x v="0"/>
          </reference>
        </references>
      </pivotArea>
    </chartFormat>
    <chartFormat chart="0" format="2">
      <pivotArea outline="0" collapsedLevelsAreSubtotals="1" fieldPosition="0">
        <references count="2">
          <reference field="4294967294" count="1" selected="0">
            <x v="0"/>
          </reference>
          <reference field="0" count="1" selected="0">
            <x v="12"/>
          </reference>
        </references>
      </pivotArea>
    </chartFormat>
    <chartFormat chart="0" format="3">
      <pivotArea outline="0" collapsedLevelsAreSubtotals="1" fieldPosition="0">
        <references count="2">
          <reference field="4294967294" count="1" selected="0">
            <x v="0"/>
          </reference>
          <reference field="0" count="1" selected="0">
            <x v="1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6.xml><?xml version="1.0" encoding="utf-8"?>
<pivotTableDefinition xmlns="http://schemas.openxmlformats.org/spreadsheetml/2006/main" xmlns:mc="http://schemas.openxmlformats.org/markup-compatibility/2006" xmlns:xr="http://schemas.microsoft.com/office/spreadsheetml/2014/revision" mc:Ignorable="xr" xr:uid="{00000000-0007-0000-3901-0000A5000000}" name="ﾋﾟﾎﾞｯﾄﾃｰﾌﾞﾙ12" cacheId="145"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C10" firstHeaderRow="0" firstDataRow="1" firstDataCol="1"/>
  <pivotFields count="4">
    <pivotField axis="axisRow" numFmtId="176" showAll="0">
      <items count="18">
        <item h="1" x="0"/>
        <item h="1" x="1"/>
        <item h="1" x="2"/>
        <item h="1" x="3"/>
        <item h="1" x="4"/>
        <item h="1" x="5"/>
        <item h="1" x="6"/>
        <item h="1" x="7"/>
        <item h="1" x="8"/>
        <item x="9"/>
        <item x="10"/>
        <item x="11"/>
        <item x="12"/>
        <item x="13"/>
        <item x="14"/>
        <item x="15"/>
        <item x="16"/>
        <item t="default"/>
      </items>
    </pivotField>
    <pivotField showAll="0"/>
    <pivotField dataField="1" showAll="0"/>
    <pivotField dataField="1" showAll="0"/>
  </pivotFields>
  <rowFields count="1">
    <field x="0"/>
  </rowFields>
  <rowItems count="9">
    <i>
      <x v="9"/>
    </i>
    <i>
      <x v="10"/>
    </i>
    <i>
      <x v="11"/>
    </i>
    <i>
      <x v="12"/>
    </i>
    <i>
      <x v="13"/>
    </i>
    <i>
      <x v="14"/>
    </i>
    <i>
      <x v="15"/>
    </i>
    <i>
      <x v="16"/>
    </i>
    <i t="grand">
      <x/>
    </i>
  </rowItems>
  <colFields count="1">
    <field x="-2"/>
  </colFields>
  <colItems count="2">
    <i>
      <x/>
    </i>
    <i i="1">
      <x v="1"/>
    </i>
  </colItems>
  <dataFields count="2">
    <dataField name=" 男" fld="2" baseField="0" baseItem="0"/>
    <dataField name=" 女" fld="3" baseField="0" baseItem="0"/>
  </dataFields>
  <chartFormats count="17">
    <chartFormat chart="0" format="0" series="1">
      <pivotArea outline="0" collapsedLevelsAreSubtotals="1" fieldPosition="0">
        <references count="1">
          <reference field="4294967294" count="1" selected="0">
            <x v="0"/>
          </reference>
        </references>
      </pivotArea>
    </chartFormat>
    <chartFormat chart="0" format="1">
      <pivotArea outline="0" collapsedLevelsAreSubtotals="1" fieldPosition="0">
        <references count="2">
          <reference field="4294967294" count="1" selected="0">
            <x v="0"/>
          </reference>
          <reference field="0" count="1" selected="0">
            <x v="9"/>
          </reference>
        </references>
      </pivotArea>
    </chartFormat>
    <chartFormat chart="0" format="2">
      <pivotArea outline="0" collapsedLevelsAreSubtotals="1" fieldPosition="0">
        <references count="2">
          <reference field="4294967294" count="1" selected="0">
            <x v="0"/>
          </reference>
          <reference field="0" count="1" selected="0">
            <x v="10"/>
          </reference>
        </references>
      </pivotArea>
    </chartFormat>
    <chartFormat chart="0" format="3">
      <pivotArea outline="0" collapsedLevelsAreSubtotals="1" fieldPosition="0">
        <references count="2">
          <reference field="4294967294" count="1" selected="0">
            <x v="0"/>
          </reference>
          <reference field="0" count="1" selected="0">
            <x v="11"/>
          </reference>
        </references>
      </pivotArea>
    </chartFormat>
    <chartFormat chart="0" format="4">
      <pivotArea outline="0" collapsedLevelsAreSubtotals="1" fieldPosition="0">
        <references count="2">
          <reference field="4294967294" count="1" selected="0">
            <x v="0"/>
          </reference>
          <reference field="0" count="1" selected="0">
            <x v="12"/>
          </reference>
        </references>
      </pivotArea>
    </chartFormat>
    <chartFormat chart="0" format="5">
      <pivotArea outline="0" collapsedLevelsAreSubtotals="1" fieldPosition="0">
        <references count="2">
          <reference field="4294967294" count="1" selected="0">
            <x v="0"/>
          </reference>
          <reference field="0" count="1" selected="0">
            <x v="13"/>
          </reference>
        </references>
      </pivotArea>
    </chartFormat>
    <chartFormat chart="0" format="6">
      <pivotArea outline="0" collapsedLevelsAreSubtotals="1" fieldPosition="0">
        <references count="2">
          <reference field="4294967294" count="1" selected="0">
            <x v="0"/>
          </reference>
          <reference field="0" count="1" selected="0">
            <x v="14"/>
          </reference>
        </references>
      </pivotArea>
    </chartFormat>
    <chartFormat chart="0" format="7">
      <pivotArea outline="0" collapsedLevelsAreSubtotals="1" fieldPosition="0">
        <references count="2">
          <reference field="4294967294" count="1" selected="0">
            <x v="0"/>
          </reference>
          <reference field="0" count="1" selected="0">
            <x v="15"/>
          </reference>
        </references>
      </pivotArea>
    </chartFormat>
    <chartFormat chart="0" format="8" series="1">
      <pivotArea outline="0" collapsedLevelsAreSubtotals="1" fieldPosition="0">
        <references count="1">
          <reference field="4294967294" count="1" selected="0">
            <x v="1"/>
          </reference>
        </references>
      </pivotArea>
    </chartFormat>
    <chartFormat chart="0" format="9">
      <pivotArea outline="0" collapsedLevelsAreSubtotals="1" fieldPosition="0">
        <references count="2">
          <reference field="4294967294" count="1" selected="0">
            <x v="1"/>
          </reference>
          <reference field="0" count="1" selected="0">
            <x v="9"/>
          </reference>
        </references>
      </pivotArea>
    </chartFormat>
    <chartFormat chart="0" format="10">
      <pivotArea outline="0" collapsedLevelsAreSubtotals="1" fieldPosition="0">
        <references count="2">
          <reference field="4294967294" count="1" selected="0">
            <x v="1"/>
          </reference>
          <reference field="0" count="1" selected="0">
            <x v="10"/>
          </reference>
        </references>
      </pivotArea>
    </chartFormat>
    <chartFormat chart="0" format="11">
      <pivotArea outline="0" collapsedLevelsAreSubtotals="1" fieldPosition="0">
        <references count="2">
          <reference field="4294967294" count="1" selected="0">
            <x v="1"/>
          </reference>
          <reference field="0" count="1" selected="0">
            <x v="11"/>
          </reference>
        </references>
      </pivotArea>
    </chartFormat>
    <chartFormat chart="0" format="12">
      <pivotArea outline="0" collapsedLevelsAreSubtotals="1" fieldPosition="0">
        <references count="2">
          <reference field="4294967294" count="1" selected="0">
            <x v="1"/>
          </reference>
          <reference field="0" count="1" selected="0">
            <x v="12"/>
          </reference>
        </references>
      </pivotArea>
    </chartFormat>
    <chartFormat chart="0" format="13">
      <pivotArea outline="0" collapsedLevelsAreSubtotals="1" fieldPosition="0">
        <references count="2">
          <reference field="4294967294" count="1" selected="0">
            <x v="1"/>
          </reference>
          <reference field="0" count="1" selected="0">
            <x v="13"/>
          </reference>
        </references>
      </pivotArea>
    </chartFormat>
    <chartFormat chart="0" format="14">
      <pivotArea outline="0" collapsedLevelsAreSubtotals="1" fieldPosition="0">
        <references count="2">
          <reference field="4294967294" count="1" selected="0">
            <x v="1"/>
          </reference>
          <reference field="0" count="1" selected="0">
            <x v="14"/>
          </reference>
        </references>
      </pivotArea>
    </chartFormat>
    <chartFormat chart="0" format="15">
      <pivotArea outline="0" collapsedLevelsAreSubtotals="1" fieldPosition="0">
        <references count="2">
          <reference field="4294967294" count="1" selected="0">
            <x v="1"/>
          </reference>
          <reference field="0" count="1" selected="0">
            <x v="15"/>
          </reference>
        </references>
      </pivotArea>
    </chartFormat>
    <chartFormat chart="0" format="16">
      <pivotArea outline="0" collapsedLevelsAreSubtotals="1" fieldPosition="0">
        <references count="2">
          <reference field="4294967294" count="1" selected="0">
            <x v="1"/>
          </reference>
          <reference field="0" count="1" selected="0">
            <x v="1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7.xml><?xml version="1.0" encoding="utf-8"?>
<pivotTableDefinition xmlns="http://schemas.openxmlformats.org/spreadsheetml/2006/main" xmlns:mc="http://schemas.openxmlformats.org/markup-compatibility/2006" xmlns:xr="http://schemas.microsoft.com/office/spreadsheetml/2014/revision" mc:Ignorable="xr" xr:uid="{00000000-0007-0000-3901-0000A6000000}" name="ﾋﾟﾎﾞｯﾄﾃｰﾌﾞﾙ13" cacheId="146" applyNumberFormats="0" applyBorderFormats="0" applyFontFormats="0" applyPatternFormats="0" applyAlignmentFormats="0" applyWidthHeightFormats="1" dataCaption="値" updatedVersion="4" showMemberPropertyTips="0" useAutoFormatting="1" rowGrandTotals="0" itemPrintTitles="1" createdVersion="4" indent="0" outline="1" outlineData="1" multipleFieldFilters="0" chartFormat="1">
  <location ref="A3:B9" firstHeaderRow="1" firstDataRow="1" firstDataCol="1" rowPageCount="1" colPageCount="1"/>
  <pivotFields count="11">
    <pivotField axis="axisPage" multipleItemSelectionAllowed="1" showAll="0">
      <items count="10">
        <item h="1" x="6"/>
        <item h="1" x="5"/>
        <item h="1" x="2"/>
        <item h="1" x="4"/>
        <item h="1" x="3"/>
        <item h="1" x="0"/>
        <item h="1" x="1"/>
        <item h="1" x="8"/>
        <item x="7"/>
        <item t="default"/>
      </items>
    </pivotField>
    <pivotField axis="axisRow" numFmtId="58" showAll="0">
      <items count="38">
        <item x="16"/>
        <item x="30"/>
        <item x="8"/>
        <item x="18"/>
        <item x="24"/>
        <item x="0"/>
        <item x="31"/>
        <item x="1"/>
        <item x="10"/>
        <item x="19"/>
        <item x="11"/>
        <item x="25"/>
        <item x="32"/>
        <item x="2"/>
        <item x="12"/>
        <item x="13"/>
        <item x="20"/>
        <item x="26"/>
        <item x="3"/>
        <item x="33"/>
        <item x="14"/>
        <item x="4"/>
        <item x="21"/>
        <item x="27"/>
        <item x="15"/>
        <item x="34"/>
        <item x="5"/>
        <item x="22"/>
        <item x="28"/>
        <item x="35"/>
        <item x="9"/>
        <item x="6"/>
        <item x="17"/>
        <item x="23"/>
        <item x="29"/>
        <item x="7"/>
        <item x="36"/>
        <item t="default"/>
      </items>
    </pivotField>
    <pivotField showAll="0"/>
    <pivotField showAll="0"/>
    <pivotField showAll="0"/>
    <pivotField showAll="0"/>
    <pivotField showAll="0"/>
    <pivotField showAll="0"/>
    <pivotField dataField="1" showAll="0"/>
    <pivotField showAll="0"/>
    <pivotField showAll="0"/>
  </pivotFields>
  <rowFields count="1">
    <field x="1"/>
  </rowFields>
  <rowItems count="6">
    <i>
      <x v="4"/>
    </i>
    <i>
      <x v="11"/>
    </i>
    <i>
      <x v="17"/>
    </i>
    <i>
      <x v="23"/>
    </i>
    <i>
      <x v="28"/>
    </i>
    <i>
      <x v="34"/>
    </i>
  </rowItems>
  <colItems count="1">
    <i/>
  </colItems>
  <pageFields count="1">
    <pageField fld="0" hier="0"/>
  </pageFields>
  <dataFields count="1">
    <dataField name=" 総数(投票率)" fld="8" baseField="1" baseItem="18"/>
  </dataFields>
  <formats count="14">
    <format dxfId="36">
      <pivotArea collapsedLevelsAreSubtotals="1" fieldPosition="0">
        <references count="1">
          <reference field="1" count="0"/>
        </references>
      </pivotArea>
    </format>
    <format dxfId="35">
      <pivotArea collapsedLevelsAreSubtotals="1" fieldPosition="0">
        <references count="1">
          <reference field="1" count="0"/>
        </references>
      </pivotArea>
    </format>
    <format dxfId="34">
      <pivotArea collapsedLevelsAreSubtotals="1" fieldPosition="0">
        <references count="1">
          <reference field="1" count="0"/>
        </references>
      </pivotArea>
    </format>
    <format dxfId="33">
      <pivotArea collapsedLevelsAreSubtotals="1" fieldPosition="0">
        <references count="1">
          <reference field="1" count="0"/>
        </references>
      </pivotArea>
    </format>
    <format dxfId="32">
      <pivotArea collapsedLevelsAreSubtotals="1" fieldPosition="0">
        <references count="1">
          <reference field="1" count="0"/>
        </references>
      </pivotArea>
    </format>
    <format dxfId="31">
      <pivotArea collapsedLevelsAreSubtotals="1" fieldPosition="0">
        <references count="1">
          <reference field="1" count="0"/>
        </references>
      </pivotArea>
    </format>
    <format dxfId="30">
      <pivotArea collapsedLevelsAreSubtotals="1" fieldPosition="0">
        <references count="1">
          <reference field="1" count="0"/>
        </references>
      </pivotArea>
    </format>
    <format dxfId="29">
      <pivotArea grandRow="1" outline="0" collapsedLevelsAreSubtotals="1" fieldPosition="0"/>
    </format>
    <format dxfId="28">
      <pivotArea grandRow="1" outline="0" collapsedLevelsAreSubtotals="1" fieldPosition="0"/>
    </format>
    <format dxfId="27">
      <pivotArea grandRow="1" outline="0" collapsedLevelsAreSubtotals="1" fieldPosition="0"/>
    </format>
    <format dxfId="26">
      <pivotArea grandRow="1" outline="0" collapsedLevelsAreSubtotals="1" fieldPosition="0"/>
    </format>
    <format dxfId="25">
      <pivotArea grandRow="1" outline="0" collapsedLevelsAreSubtotals="1" fieldPosition="0"/>
    </format>
    <format dxfId="24">
      <pivotArea grandRow="1" outline="0" collapsedLevelsAreSubtotals="1" fieldPosition="0"/>
    </format>
    <format dxfId="23">
      <pivotArea grandRow="1" outline="0" collapsedLevelsAreSubtotals="1" fieldPosition="0"/>
    </format>
  </formats>
  <chartFormats count="2">
    <chartFormat chart="0" format="0" series="1">
      <pivotArea outline="0" collapsedLevelsAreSubtotals="1" fieldPosition="0"/>
    </chartFormat>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8.xml><?xml version="1.0" encoding="utf-8"?>
<pivotTableDefinition xmlns="http://schemas.openxmlformats.org/spreadsheetml/2006/main" xmlns:mc="http://schemas.openxmlformats.org/markup-compatibility/2006" xmlns:xr="http://schemas.microsoft.com/office/spreadsheetml/2014/revision" mc:Ignorable="xr" xr:uid="{00000000-0007-0000-3901-0000A7000000}" name="ﾋﾟﾎﾞｯﾄﾃｰﾌﾞﾙ13" cacheId="147" applyNumberFormats="0" applyBorderFormats="0" applyFontFormats="0" applyPatternFormats="0" applyAlignmentFormats="0" applyWidthHeightFormats="1" dataCaption="値" updatedVersion="4" showMemberPropertyTips="0" useAutoFormatting="1" rowGrandTotals="0" itemPrintTitles="1" createdVersion="4" indent="0" outline="1" outlineData="1" multipleFieldFilters="0" chartFormat="1">
  <location ref="A3:B10" firstHeaderRow="1" firstDataRow="1" firstDataCol="1" rowPageCount="1" colPageCount="1"/>
  <pivotFields count="11">
    <pivotField axis="axisPage" multipleItemSelectionAllowed="1" showAll="0">
      <items count="10">
        <item h="1" x="6"/>
        <item h="1" x="5"/>
        <item h="1" x="2"/>
        <item h="1" x="4"/>
        <item h="1" x="3"/>
        <item h="1" x="0"/>
        <item h="1" x="1"/>
        <item x="8"/>
        <item h="1" x="7"/>
        <item t="default"/>
      </items>
    </pivotField>
    <pivotField axis="axisRow" numFmtId="58" showAll="0" sortType="ascending">
      <items count="38">
        <item x="16"/>
        <item x="28"/>
        <item x="30"/>
        <item x="8"/>
        <item x="18"/>
        <item x="24"/>
        <item x="0"/>
        <item x="9"/>
        <item x="31"/>
        <item x="1"/>
        <item x="10"/>
        <item x="19"/>
        <item x="11"/>
        <item x="25"/>
        <item x="32"/>
        <item x="2"/>
        <item x="12"/>
        <item x="13"/>
        <item x="20"/>
        <item x="26"/>
        <item x="3"/>
        <item x="33"/>
        <item x="14"/>
        <item x="4"/>
        <item x="21"/>
        <item x="27"/>
        <item x="15"/>
        <item x="34"/>
        <item x="5"/>
        <item x="22"/>
        <item x="35"/>
        <item x="6"/>
        <item x="17"/>
        <item x="23"/>
        <item x="29"/>
        <item x="7"/>
        <item x="36"/>
        <item t="default"/>
      </items>
    </pivotField>
    <pivotField showAll="0"/>
    <pivotField showAll="0"/>
    <pivotField showAll="0"/>
    <pivotField showAll="0"/>
    <pivotField showAll="0"/>
    <pivotField showAll="0"/>
    <pivotField dataField="1" showAll="0"/>
    <pivotField showAll="0"/>
    <pivotField showAll="0"/>
  </pivotFields>
  <rowFields count="1">
    <field x="1"/>
  </rowFields>
  <rowItems count="7">
    <i>
      <x v="2"/>
    </i>
    <i>
      <x v="8"/>
    </i>
    <i>
      <x v="14"/>
    </i>
    <i>
      <x v="21"/>
    </i>
    <i>
      <x v="27"/>
    </i>
    <i>
      <x v="30"/>
    </i>
    <i>
      <x v="36"/>
    </i>
  </rowItems>
  <colItems count="1">
    <i/>
  </colItems>
  <pageFields count="1">
    <pageField fld="0" hier="0"/>
  </pageFields>
  <dataFields count="1">
    <dataField name=" 総数(投票率)" fld="8" baseField="1" baseItem="9" numFmtId="2"/>
  </dataFields>
  <formats count="8">
    <format dxfId="22">
      <pivotArea outline="0" collapsedLevelsAreSubtotals="1" fieldPosition="0"/>
    </format>
    <format dxfId="21">
      <pivotArea outline="0" collapsedLevelsAreSubtotals="1" fieldPosition="0"/>
    </format>
    <format dxfId="20">
      <pivotArea outline="0" collapsedLevelsAreSubtotals="1" fieldPosition="0"/>
    </format>
    <format dxfId="19">
      <pivotArea outline="0" collapsedLevelsAreSubtotals="1" fieldPosition="0"/>
    </format>
    <format dxfId="18">
      <pivotArea outline="0" collapsedLevelsAreSubtotals="1" fieldPosition="0"/>
    </format>
    <format dxfId="17">
      <pivotArea outline="0" collapsedLevelsAreSubtotals="1" fieldPosition="0"/>
    </format>
    <format dxfId="16">
      <pivotArea outline="0" collapsedLevelsAreSubtotals="1" fieldPosition="0"/>
    </format>
    <format dxfId="15">
      <pivotArea outline="0" collapsedLevelsAreSubtotals="1" fieldPosition="0"/>
    </format>
  </formats>
  <chartFormats count="2">
    <chartFormat chart="0" format="0" series="1">
      <pivotArea outline="0" collapsedLevelsAreSubtotals="1" fieldPosition="0"/>
    </chartFormat>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9.xml><?xml version="1.0" encoding="utf-8"?>
<pivotTableDefinition xmlns="http://schemas.openxmlformats.org/spreadsheetml/2006/main" xmlns:mc="http://schemas.openxmlformats.org/markup-compatibility/2006" xmlns:xr="http://schemas.microsoft.com/office/spreadsheetml/2014/revision" mc:Ignorable="xr" xr:uid="{00000000-0007-0000-3901-0000A8000000}" name="ﾋﾟﾎﾞｯﾄﾃｰﾌﾞﾙ13" cacheId="29" applyNumberFormats="0" applyBorderFormats="0" applyFontFormats="0" applyPatternFormats="0" applyAlignmentFormats="0" applyWidthHeightFormats="1" dataCaption="値" updatedVersion="4" minRefreshableVersion="3" showMemberPropertyTips="0" useAutoFormatting="1" rowGrandTotals="0" itemPrintTitles="1" createdVersion="6" indent="0" outline="1" outlineData="1" multipleFieldFilters="0" chartFormat="1">
  <location ref="A3:B11" firstHeaderRow="1" firstDataRow="1" firstDataCol="1" rowPageCount="1" colPageCount="1"/>
  <pivotFields count="11">
    <pivotField axis="axisPage" multipleItemSelectionAllowed="1" showAll="0">
      <items count="10">
        <item h="1" x="6"/>
        <item h="1" x="5"/>
        <item h="1" x="2"/>
        <item h="1" x="4"/>
        <item h="1" x="3"/>
        <item x="0"/>
        <item h="1" x="1"/>
        <item h="1" x="8"/>
        <item h="1" x="7"/>
        <item t="default"/>
      </items>
    </pivotField>
    <pivotField axis="axisRow" numFmtId="58" showAll="0" sortType="ascending">
      <items count="37">
        <item x="16"/>
        <item x="28"/>
        <item x="30"/>
        <item x="8"/>
        <item x="18"/>
        <item x="24"/>
        <item x="0"/>
        <item x="9"/>
        <item x="31"/>
        <item x="1"/>
        <item x="10"/>
        <item x="19"/>
        <item x="11"/>
        <item x="25"/>
        <item x="32"/>
        <item x="2"/>
        <item x="12"/>
        <item x="13"/>
        <item x="20"/>
        <item x="26"/>
        <item x="3"/>
        <item x="33"/>
        <item x="14"/>
        <item x="4"/>
        <item x="21"/>
        <item x="27"/>
        <item x="15"/>
        <item x="34"/>
        <item x="5"/>
        <item x="22"/>
        <item x="35"/>
        <item x="6"/>
        <item x="17"/>
        <item x="23"/>
        <item x="29"/>
        <item x="7"/>
        <item t="default"/>
      </items>
    </pivotField>
    <pivotField showAll="0"/>
    <pivotField showAll="0"/>
    <pivotField showAll="0"/>
    <pivotField showAll="0"/>
    <pivotField showAll="0"/>
    <pivotField showAll="0"/>
    <pivotField dataField="1" showAll="0"/>
    <pivotField showAll="0"/>
    <pivotField showAll="0"/>
  </pivotFields>
  <rowFields count="1">
    <field x="1"/>
  </rowFields>
  <rowItems count="8">
    <i>
      <x v="6"/>
    </i>
    <i>
      <x v="9"/>
    </i>
    <i>
      <x v="15"/>
    </i>
    <i>
      <x v="20"/>
    </i>
    <i>
      <x v="23"/>
    </i>
    <i>
      <x v="28"/>
    </i>
    <i>
      <x v="31"/>
    </i>
    <i>
      <x v="35"/>
    </i>
  </rowItems>
  <colItems count="1">
    <i/>
  </colItems>
  <pageFields count="1">
    <pageField fld="0" hier="0"/>
  </pageFields>
  <dataFields count="1">
    <dataField name=" 総数(投票率)" fld="8" baseField="1" baseItem="16" numFmtId="2"/>
  </dataFields>
  <formats count="8">
    <format dxfId="14">
      <pivotArea outline="0" collapsedLevelsAreSubtotals="1" fieldPosition="0"/>
    </format>
    <format dxfId="13">
      <pivotArea outline="0" collapsedLevelsAreSubtotals="1" fieldPosition="0"/>
    </format>
    <format dxfId="12">
      <pivotArea outline="0" collapsedLevelsAreSubtotals="1" fieldPosition="0"/>
    </format>
    <format dxfId="11">
      <pivotArea outline="0" collapsedLevelsAreSubtotals="1" fieldPosition="0"/>
    </format>
    <format dxfId="10">
      <pivotArea outline="0" collapsedLevelsAreSubtotals="1" fieldPosition="0"/>
    </format>
    <format dxfId="9">
      <pivotArea outline="0" collapsedLevelsAreSubtotals="1" fieldPosition="0"/>
    </format>
    <format dxfId="8">
      <pivotArea outline="0" collapsedLevelsAreSubtotals="1" fieldPosition="0"/>
    </format>
    <format dxfId="7">
      <pivotArea outline="0" collapsedLevelsAreSubtotals="1" fieldPosition="0"/>
    </format>
  </formats>
  <chartFormats count="2">
    <chartFormat chart="0" format="0" series="1">
      <pivotArea outline="0" collapsedLevelsAreSubtotals="1" fieldPosition="0"/>
    </chartFormat>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3901-000010000000}" name="ピボットテーブル2" cacheId="42"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3:D12" firstHeaderRow="0" firstDataRow="1" firstDataCol="1" rowPageCount="1" colPageCount="1"/>
  <pivotFields count="10">
    <pivotField axis="axisRow" numFmtId="176" showAll="0">
      <items count="18">
        <item h="1" x="0"/>
        <item h="1" x="1"/>
        <item h="1" x="2"/>
        <item h="1" x="3"/>
        <item h="1" x="4"/>
        <item h="1" x="5"/>
        <item h="1" x="6"/>
        <item h="1" x="7"/>
        <item h="1" x="8"/>
        <item x="9"/>
        <item x="10"/>
        <item x="11"/>
        <item x="12"/>
        <item x="13"/>
        <item x="14"/>
        <item x="15"/>
        <item x="16"/>
        <item t="default"/>
      </items>
    </pivotField>
    <pivotField axis="axisPage" showAll="0">
      <items count="3">
        <item x="1"/>
        <item x="0"/>
        <item t="default"/>
      </items>
    </pivotField>
    <pivotField showAll="0"/>
    <pivotField dataField="1" showAll="0"/>
    <pivotField dataField="1" showAll="0"/>
    <pivotField dataField="1" showAll="0"/>
    <pivotField showAll="0">
      <items count="19">
        <item x="16"/>
        <item x="15"/>
        <item x="2"/>
        <item x="3"/>
        <item x="14"/>
        <item x="1"/>
        <item x="4"/>
        <item x="0"/>
        <item x="13"/>
        <item x="5"/>
        <item x="11"/>
        <item x="12"/>
        <item x="10"/>
        <item x="9"/>
        <item x="6"/>
        <item x="7"/>
        <item x="8"/>
        <item x="17"/>
        <item t="default"/>
      </items>
    </pivotField>
    <pivotField showAll="0">
      <items count="19">
        <item x="0"/>
        <item x="1"/>
        <item x="2"/>
        <item x="3"/>
        <item x="4"/>
        <item x="5"/>
        <item x="6"/>
        <item x="7"/>
        <item x="8"/>
        <item x="9"/>
        <item x="10"/>
        <item x="16"/>
        <item x="15"/>
        <item x="11"/>
        <item x="14"/>
        <item x="13"/>
        <item x="12"/>
        <item x="17"/>
        <item t="default"/>
      </items>
    </pivotField>
    <pivotField showAll="0">
      <items count="19">
        <item x="0"/>
        <item x="1"/>
        <item x="2"/>
        <item x="3"/>
        <item x="4"/>
        <item x="5"/>
        <item x="6"/>
        <item x="7"/>
        <item x="8"/>
        <item x="9"/>
        <item x="10"/>
        <item x="11"/>
        <item x="14"/>
        <item x="12"/>
        <item x="15"/>
        <item x="13"/>
        <item x="16"/>
        <item x="17"/>
        <item t="default"/>
      </items>
    </pivotField>
    <pivotField showAll="0">
      <items count="19">
        <item x="0"/>
        <item x="1"/>
        <item x="2"/>
        <item x="3"/>
        <item x="4"/>
        <item x="5"/>
        <item x="6"/>
        <item x="7"/>
        <item x="8"/>
        <item x="9"/>
        <item x="10"/>
        <item x="11"/>
        <item x="12"/>
        <item x="13"/>
        <item x="14"/>
        <item x="15"/>
        <item x="16"/>
        <item x="17"/>
        <item t="default"/>
      </items>
    </pivotField>
  </pivotFields>
  <rowFields count="1">
    <field x="0"/>
  </rowFields>
  <rowItems count="9">
    <i>
      <x v="9"/>
    </i>
    <i>
      <x v="10"/>
    </i>
    <i>
      <x v="11"/>
    </i>
    <i>
      <x v="12"/>
    </i>
    <i>
      <x v="13"/>
    </i>
    <i>
      <x v="14"/>
    </i>
    <i>
      <x v="15"/>
    </i>
    <i>
      <x v="16"/>
    </i>
    <i t="grand">
      <x/>
    </i>
  </rowItems>
  <colFields count="1">
    <field x="-2"/>
  </colFields>
  <colItems count="3">
    <i>
      <x/>
    </i>
    <i i="1">
      <x v="1"/>
    </i>
    <i i="2">
      <x v="2"/>
    </i>
  </colItems>
  <pageFields count="1">
    <pageField fld="1" item="0" hier="0"/>
  </pageFields>
  <dataFields count="3">
    <dataField name="年少人口" fld="3" baseField="0" baseItem="0"/>
    <dataField name="生産年齢人口" fld="4" baseField="0" baseItem="0"/>
    <dataField name="老年人口" fld="5" baseField="0" baseItem="0"/>
  </dataFields>
  <formats count="10">
    <format dxfId="163">
      <pivotArea collapsedLevelsAreSubtotals="1" fieldPosition="0">
        <references count="1">
          <reference field="0" count="0"/>
        </references>
      </pivotArea>
    </format>
    <format dxfId="162">
      <pivotArea collapsedLevelsAreSubtotals="1" fieldPosition="0">
        <references count="1">
          <reference field="0" count="0"/>
        </references>
      </pivotArea>
    </format>
    <format dxfId="161">
      <pivotArea collapsedLevelsAreSubtotals="1" fieldPosition="0">
        <references count="1">
          <reference field="0" count="0"/>
        </references>
      </pivotArea>
    </format>
    <format dxfId="160">
      <pivotArea collapsedLevelsAreSubtotals="1" fieldPosition="0">
        <references count="1">
          <reference field="0" count="0"/>
        </references>
      </pivotArea>
    </format>
    <format dxfId="159">
      <pivotArea collapsedLevelsAreSubtotals="1" fieldPosition="0">
        <references count="1">
          <reference field="0" count="0"/>
        </references>
      </pivotArea>
    </format>
    <format dxfId="158">
      <pivotArea collapsedLevelsAreSubtotals="1" fieldPosition="0">
        <references count="1">
          <reference field="0" count="0"/>
        </references>
      </pivotArea>
    </format>
    <format dxfId="157">
      <pivotArea collapsedLevelsAreSubtotals="1" fieldPosition="0">
        <references count="1">
          <reference field="0" count="0"/>
        </references>
      </pivotArea>
    </format>
    <format dxfId="156">
      <pivotArea collapsedLevelsAreSubtotals="1" fieldPosition="0">
        <references count="1">
          <reference field="0" count="0"/>
        </references>
      </pivotArea>
    </format>
    <format dxfId="155">
      <pivotArea collapsedLevelsAreSubtotals="1" fieldPosition="0">
        <references count="1">
          <reference field="0" count="0"/>
        </references>
      </pivotArea>
    </format>
    <format dxfId="154">
      <pivotArea collapsedLevelsAreSubtotals="1" fieldPosition="0">
        <references count="1">
          <reference field="0" count="0"/>
        </references>
      </pivotArea>
    </format>
  </formats>
  <chartFormats count="3">
    <chartFormat chart="0" format="0" series="1">
      <pivotArea outline="0" collapsedLevelsAreSubtotals="1" fieldPosition="0">
        <references count="1">
          <reference field="4294967294" count="1" selected="0">
            <x v="0"/>
          </reference>
        </references>
      </pivotArea>
    </chartFormat>
    <chartFormat chart="0" format="1" series="1">
      <pivotArea outline="0" collapsedLevelsAreSubtotals="1" fieldPosition="0">
        <references count="1">
          <reference field="4294967294" count="1" selected="0">
            <x v="1"/>
          </reference>
        </references>
      </pivotArea>
    </chartFormat>
    <chartFormat chart="0" format="2" series="1">
      <pivotArea outline="0" collapsedLevelsAreSubtotals="1"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0.xml><?xml version="1.0" encoding="utf-8"?>
<pivotTableDefinition xmlns="http://schemas.openxmlformats.org/spreadsheetml/2006/main" xmlns:mc="http://schemas.openxmlformats.org/markup-compatibility/2006" xmlns:xr="http://schemas.microsoft.com/office/spreadsheetml/2014/revision" mc:Ignorable="xr" xr:uid="{00000000-0007-0000-3901-0000A9000000}" name="ﾋﾟﾎﾞｯﾄﾃｰﾌﾞﾙ13" cacheId="148" applyNumberFormats="0" applyBorderFormats="0" applyFontFormats="0" applyPatternFormats="0" applyAlignmentFormats="0" applyWidthHeightFormats="1" dataCaption="値" updatedVersion="4" showMemberPropertyTips="0" useAutoFormatting="1" rowGrandTotals="0" itemPrintTitles="1" createdVersion="4" indent="0" outline="1" outlineData="1" multipleFieldFilters="0" chartFormat="1">
  <location ref="A3:B11" firstHeaderRow="1" firstDataRow="1" firstDataCol="1" rowPageCount="1" colPageCount="1"/>
  <pivotFields count="11">
    <pivotField axis="axisPage" multipleItemSelectionAllowed="1" showAll="0">
      <items count="10">
        <item h="1" x="6"/>
        <item h="1" x="5"/>
        <item x="2"/>
        <item h="1" x="4"/>
        <item h="1" x="3"/>
        <item h="1" x="0"/>
        <item h="1" x="1"/>
        <item h="1" x="8"/>
        <item h="1" x="7"/>
        <item t="default"/>
      </items>
    </pivotField>
    <pivotField axis="axisRow" numFmtId="58" showAll="0">
      <items count="38">
        <item x="28"/>
        <item x="30"/>
        <item x="8"/>
        <item x="18"/>
        <item x="24"/>
        <item x="0"/>
        <item x="31"/>
        <item x="1"/>
        <item x="10"/>
        <item x="19"/>
        <item x="11"/>
        <item x="25"/>
        <item x="32"/>
        <item x="2"/>
        <item x="12"/>
        <item x="13"/>
        <item x="20"/>
        <item x="26"/>
        <item x="3"/>
        <item x="33"/>
        <item x="14"/>
        <item x="4"/>
        <item x="21"/>
        <item x="27"/>
        <item x="15"/>
        <item x="34"/>
        <item x="5"/>
        <item x="22"/>
        <item x="16"/>
        <item x="35"/>
        <item x="9"/>
        <item x="6"/>
        <item x="17"/>
        <item x="23"/>
        <item x="29"/>
        <item x="7"/>
        <item x="36"/>
        <item t="default"/>
      </items>
    </pivotField>
    <pivotField showAll="0"/>
    <pivotField showAll="0"/>
    <pivotField showAll="0"/>
    <pivotField showAll="0"/>
    <pivotField showAll="0"/>
    <pivotField showAll="0"/>
    <pivotField dataField="1" showAll="0"/>
    <pivotField showAll="0"/>
    <pivotField showAll="0"/>
  </pivotFields>
  <rowFields count="1">
    <field x="1"/>
  </rowFields>
  <rowItems count="8">
    <i>
      <x v="2"/>
    </i>
    <i>
      <x v="10"/>
    </i>
    <i>
      <x v="15"/>
    </i>
    <i>
      <x v="20"/>
    </i>
    <i>
      <x v="24"/>
    </i>
    <i>
      <x v="28"/>
    </i>
    <i>
      <x v="30"/>
    </i>
    <i>
      <x v="32"/>
    </i>
  </rowItems>
  <colItems count="1">
    <i/>
  </colItems>
  <pageFields count="1">
    <pageField fld="0" hier="0"/>
  </pageFields>
  <dataFields count="1">
    <dataField name=" 総数(投票率)" fld="8" baseField="1" baseItem="16" numFmtId="2"/>
  </dataFields>
  <formats count="6">
    <format dxfId="6">
      <pivotArea outline="0" collapsedLevelsAreSubtotals="1" fieldPosition="0"/>
    </format>
    <format dxfId="5">
      <pivotArea outline="0" collapsedLevelsAreSubtotals="1" fieldPosition="0"/>
    </format>
    <format dxfId="4">
      <pivotArea outline="0" collapsedLevelsAreSubtotals="1" fieldPosition="0"/>
    </format>
    <format dxfId="3">
      <pivotArea outline="0" collapsedLevelsAreSubtotals="1" fieldPosition="0"/>
    </format>
    <format dxfId="2">
      <pivotArea outline="0" collapsedLevelsAreSubtotals="1" fieldPosition="0"/>
    </format>
    <format dxfId="1">
      <pivotArea outline="0" collapsedLevelsAreSubtotals="1" fieldPosition="0"/>
    </format>
  </formats>
  <chartFormats count="2">
    <chartFormat chart="0" format="0" series="1">
      <pivotArea outline="0" collapsedLevelsAreSubtotals="1" fieldPosition="0"/>
    </chartFormat>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1.xml><?xml version="1.0" encoding="utf-8"?>
<pivotTableDefinition xmlns="http://schemas.openxmlformats.org/spreadsheetml/2006/main" xmlns:mc="http://schemas.openxmlformats.org/markup-compatibility/2006" xmlns:xr="http://schemas.microsoft.com/office/spreadsheetml/2014/revision" mc:Ignorable="xr" xr:uid="{00000000-0007-0000-3901-0000AA000000}" name="ﾋﾟﾎﾞｯﾄﾃｰﾌﾞﾙ14" cacheId="156" dataOnRows="1"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C27" firstHeaderRow="1" firstDataRow="2" firstDataCol="1"/>
  <pivotFields count="28">
    <pivotField axis="axisCol" showAll="0">
      <items count="18">
        <item h="1" x="0"/>
        <item h="1" x="1"/>
        <item h="1" x="2"/>
        <item h="1" x="3"/>
        <item h="1" x="4"/>
        <item h="1" x="5"/>
        <item h="1" x="6"/>
        <item h="1" x="7"/>
        <item h="1" x="8"/>
        <item h="1" x="9"/>
        <item h="1" x="10"/>
        <item h="1" x="11"/>
        <item h="1" x="12"/>
        <item h="1" x="13"/>
        <item h="1" x="14"/>
        <item h="1" x="15"/>
        <item x="16"/>
        <item t="default"/>
      </items>
    </pivotField>
    <pivotField showAll="0"/>
    <pivotField dataField="1"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items count="11">
        <item x="5"/>
        <item x="4"/>
        <item x="3"/>
        <item x="6"/>
        <item x="9"/>
        <item x="2"/>
        <item x="8"/>
        <item x="0"/>
        <item x="7"/>
        <item x="1"/>
        <item t="default"/>
      </items>
    </pivotField>
  </pivotFields>
  <rowFields count="1">
    <field x="-2"/>
  </rowFields>
  <rowItems count="25">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rowItems>
  <colFields count="1">
    <field x="0"/>
  </colFields>
  <colItems count="2">
    <i>
      <x v="16"/>
    </i>
    <i t="grand">
      <x/>
    </i>
  </colItems>
  <dataFields count="25">
    <dataField name=" 出生" fld="2" baseField="0" baseItem="7"/>
    <dataField name=" 婚姻" fld="8" baseField="0" baseItem="7"/>
    <dataField name=" 死亡" fld="12" baseField="0" baseItem="7"/>
    <dataField name=" 転籍" fld="21" baseField="0" baseItem="7"/>
    <dataField name=" 離婚" fld="9" baseField="0" baseItem="7"/>
    <dataField name=" 入籍" fld="15" baseField="0" baseItem="7"/>
    <dataField name=" 養子縁組" fld="5" baseField="0" baseItem="7"/>
    <dataField name=" 戸籍法第77条の2の届" fld="10" baseField="0" baseItem="15"/>
    <dataField name=" 戸籍訂正" fld="22" baseField="0" baseItem="7"/>
    <dataField name=" 不受理申出" fld="24" baseField="0" baseItem="11"/>
    <dataField name=" 養子離縁" fld="6" baseField="0" baseItem="7"/>
    <dataField name=" 氏変更" fld="19" baseField="0" baseItem="7"/>
    <dataField name=" 分籍" fld="16" baseField="0" baseItem="7"/>
    <dataField name=" 認知" fld="4" baseField="0" baseItem="7"/>
    <dataField name=" その他" fld="27" baseField="0" baseItem="7"/>
    <dataField name=" 国籍選択" fld="26" baseField="0" baseItem="7"/>
    <dataField name=" 帰化" fld="17" baseField="0" baseItem="7"/>
    <dataField name=" 追完" fld="23" baseField="0" baseItem="11"/>
    <dataField name=" 国籍取得" fld="25" baseField="0" baseItem="11"/>
    <dataField name=" 親権・後見" fld="11" baseField="0" baseItem="7"/>
    <dataField name=" 戸籍法第73条の2の届(離縁後の複氏)" fld="7" baseField="0" baseItem="11"/>
    <dataField name=" 失踪" fld="13" baseField="0" baseItem="7"/>
    <dataField name=" 名変更" fld="20" baseField="0" baseItem="7"/>
    <dataField name=" 復氏" fld="14" baseField="0" baseItem="11"/>
    <dataField name=" 国籍喪失" fld="18" baseField="0" baseItem="0"/>
  </dataFields>
  <chartFormats count="51">
    <chartFormat chart="0" format="0" series="1">
      <pivotArea outline="0" collapsedLevelsAreSubtotals="1" fieldPosition="0">
        <references count="1">
          <reference field="0" count="0" selected="0"/>
        </references>
      </pivotArea>
    </chartFormat>
    <chartFormat chart="0" format="1">
      <pivotArea outline="0" collapsedLevelsAreSubtotals="1" fieldPosition="0">
        <references count="2">
          <reference field="4294967294" count="1" selected="0">
            <x v="0"/>
          </reference>
          <reference field="0" count="0" selected="0"/>
        </references>
      </pivotArea>
    </chartFormat>
    <chartFormat chart="0" format="2">
      <pivotArea outline="0" collapsedLevelsAreSubtotals="1" fieldPosition="0">
        <references count="2">
          <reference field="4294967294" count="1" selected="0">
            <x v="1"/>
          </reference>
          <reference field="0" count="0" selected="0"/>
        </references>
      </pivotArea>
    </chartFormat>
    <chartFormat chart="0" format="3">
      <pivotArea outline="0" collapsedLevelsAreSubtotals="1" fieldPosition="0">
        <references count="2">
          <reference field="4294967294" count="1" selected="0">
            <x v="2"/>
          </reference>
          <reference field="0" count="0" selected="0"/>
        </references>
      </pivotArea>
    </chartFormat>
    <chartFormat chart="0" format="4">
      <pivotArea outline="0" collapsedLevelsAreSubtotals="1" fieldPosition="0">
        <references count="2">
          <reference field="4294967294" count="1" selected="0">
            <x v="3"/>
          </reference>
          <reference field="0" count="0" selected="0"/>
        </references>
      </pivotArea>
    </chartFormat>
    <chartFormat chart="0" format="5">
      <pivotArea outline="0" collapsedLevelsAreSubtotals="1" fieldPosition="0">
        <references count="2">
          <reference field="4294967294" count="1" selected="0">
            <x v="4"/>
          </reference>
          <reference field="0" count="0" selected="0"/>
        </references>
      </pivotArea>
    </chartFormat>
    <chartFormat chart="0" format="6">
      <pivotArea outline="0" collapsedLevelsAreSubtotals="1" fieldPosition="0">
        <references count="2">
          <reference field="4294967294" count="1" selected="0">
            <x v="5"/>
          </reference>
          <reference field="0" count="0" selected="0"/>
        </references>
      </pivotArea>
    </chartFormat>
    <chartFormat chart="0" format="7">
      <pivotArea outline="0" collapsedLevelsAreSubtotals="1" fieldPosition="0">
        <references count="2">
          <reference field="4294967294" count="1" selected="0">
            <x v="6"/>
          </reference>
          <reference field="0" count="0" selected="0"/>
        </references>
      </pivotArea>
    </chartFormat>
    <chartFormat chart="0" format="8">
      <pivotArea outline="0" collapsedLevelsAreSubtotals="1" fieldPosition="0">
        <references count="2">
          <reference field="4294967294" count="1" selected="0">
            <x v="7"/>
          </reference>
          <reference field="0" count="0" selected="0"/>
        </references>
      </pivotArea>
    </chartFormat>
    <chartFormat chart="0" format="9">
      <pivotArea outline="0" collapsedLevelsAreSubtotals="1" fieldPosition="0">
        <references count="2">
          <reference field="4294967294" count="1" selected="0">
            <x v="8"/>
          </reference>
          <reference field="0" count="0" selected="0"/>
        </references>
      </pivotArea>
    </chartFormat>
    <chartFormat chart="0" format="10">
      <pivotArea outline="0" collapsedLevelsAreSubtotals="1" fieldPosition="0">
        <references count="2">
          <reference field="4294967294" count="1" selected="0">
            <x v="9"/>
          </reference>
          <reference field="0" count="0" selected="0"/>
        </references>
      </pivotArea>
    </chartFormat>
    <chartFormat chart="0" format="11">
      <pivotArea outline="0" collapsedLevelsAreSubtotals="1" fieldPosition="0">
        <references count="2">
          <reference field="4294967294" count="1" selected="0">
            <x v="10"/>
          </reference>
          <reference field="0" count="0" selected="0"/>
        </references>
      </pivotArea>
    </chartFormat>
    <chartFormat chart="0" format="12">
      <pivotArea outline="0" collapsedLevelsAreSubtotals="1" fieldPosition="0">
        <references count="2">
          <reference field="4294967294" count="1" selected="0">
            <x v="11"/>
          </reference>
          <reference field="0" count="0" selected="0"/>
        </references>
      </pivotArea>
    </chartFormat>
    <chartFormat chart="0" format="13">
      <pivotArea outline="0" collapsedLevelsAreSubtotals="1" fieldPosition="0">
        <references count="2">
          <reference field="4294967294" count="1" selected="0">
            <x v="12"/>
          </reference>
          <reference field="0" count="0" selected="0"/>
        </references>
      </pivotArea>
    </chartFormat>
    <chartFormat chart="0" format="14">
      <pivotArea outline="0" collapsedLevelsAreSubtotals="1" fieldPosition="0">
        <references count="2">
          <reference field="4294967294" count="1" selected="0">
            <x v="13"/>
          </reference>
          <reference field="0" count="0" selected="0"/>
        </references>
      </pivotArea>
    </chartFormat>
    <chartFormat chart="0" format="15">
      <pivotArea outline="0" collapsedLevelsAreSubtotals="1" fieldPosition="0">
        <references count="2">
          <reference field="4294967294" count="1" selected="0">
            <x v="14"/>
          </reference>
          <reference field="0" count="0" selected="0"/>
        </references>
      </pivotArea>
    </chartFormat>
    <chartFormat chart="0" format="16">
      <pivotArea outline="0" collapsedLevelsAreSubtotals="1" fieldPosition="0">
        <references count="2">
          <reference field="4294967294" count="1" selected="0">
            <x v="15"/>
          </reference>
          <reference field="0" count="0" selected="0"/>
        </references>
      </pivotArea>
    </chartFormat>
    <chartFormat chart="0" format="17">
      <pivotArea outline="0" collapsedLevelsAreSubtotals="1" fieldPosition="0">
        <references count="2">
          <reference field="4294967294" count="1" selected="0">
            <x v="16"/>
          </reference>
          <reference field="0" count="0" selected="0"/>
        </references>
      </pivotArea>
    </chartFormat>
    <chartFormat chart="0" format="18">
      <pivotArea outline="0" collapsedLevelsAreSubtotals="1" fieldPosition="0">
        <references count="2">
          <reference field="4294967294" count="1" selected="0">
            <x v="17"/>
          </reference>
          <reference field="0" count="0" selected="0"/>
        </references>
      </pivotArea>
    </chartFormat>
    <chartFormat chart="0" format="19">
      <pivotArea outline="0" collapsedLevelsAreSubtotals="1" fieldPosition="0">
        <references count="2">
          <reference field="4294967294" count="1" selected="0">
            <x v="18"/>
          </reference>
          <reference field="0" count="0" selected="0"/>
        </references>
      </pivotArea>
    </chartFormat>
    <chartFormat chart="0" format="20">
      <pivotArea outline="0" collapsedLevelsAreSubtotals="1" fieldPosition="0">
        <references count="2">
          <reference field="4294967294" count="1" selected="0">
            <x v="19"/>
          </reference>
          <reference field="0" count="0" selected="0"/>
        </references>
      </pivotArea>
    </chartFormat>
    <chartFormat chart="0" format="21">
      <pivotArea outline="0" collapsedLevelsAreSubtotals="1" fieldPosition="0">
        <references count="2">
          <reference field="4294967294" count="1" selected="0">
            <x v="20"/>
          </reference>
          <reference field="0" count="0" selected="0"/>
        </references>
      </pivotArea>
    </chartFormat>
    <chartFormat chart="0" format="22">
      <pivotArea outline="0" collapsedLevelsAreSubtotals="1" fieldPosition="0">
        <references count="2">
          <reference field="4294967294" count="1" selected="0">
            <x v="21"/>
          </reference>
          <reference field="0" count="0" selected="0"/>
        </references>
      </pivotArea>
    </chartFormat>
    <chartFormat chart="0" format="23">
      <pivotArea outline="0" collapsedLevelsAreSubtotals="1" fieldPosition="0">
        <references count="2">
          <reference field="4294967294" count="1" selected="0">
            <x v="22"/>
          </reference>
          <reference field="0" count="0" selected="0"/>
        </references>
      </pivotArea>
    </chartFormat>
    <chartFormat chart="0" format="24">
      <pivotArea outline="0" collapsedLevelsAreSubtotals="1" fieldPosition="0">
        <references count="2">
          <reference field="4294967294" count="1" selected="0">
            <x v="23"/>
          </reference>
          <reference field="0" count="0" selected="0"/>
        </references>
      </pivotArea>
    </chartFormat>
    <chartFormat chart="0" format="25">
      <pivotArea outline="0" collapsedLevelsAreSubtotals="1" fieldPosition="0">
        <references count="2">
          <reference field="4294967294" count="1" selected="0">
            <x v="24"/>
          </reference>
          <reference field="0" count="0" selected="0"/>
        </references>
      </pivotArea>
    </chartFormat>
    <chartFormat chart="0" format="26" series="1">
      <pivotArea type="data" outline="0" fieldPosition="0">
        <references count="2">
          <reference field="4294967294" count="1" selected="0">
            <x v="0"/>
          </reference>
          <reference field="0" count="1" selected="0">
            <x v="16"/>
          </reference>
        </references>
      </pivotArea>
    </chartFormat>
    <chartFormat chart="0" format="27">
      <pivotArea type="data" outline="0" fieldPosition="0">
        <references count="2">
          <reference field="4294967294" count="1" selected="0">
            <x v="1"/>
          </reference>
          <reference field="0" count="1" selected="0">
            <x v="16"/>
          </reference>
        </references>
      </pivotArea>
    </chartFormat>
    <chartFormat chart="0" format="28">
      <pivotArea type="data" outline="0" fieldPosition="0">
        <references count="2">
          <reference field="4294967294" count="1" selected="0">
            <x v="2"/>
          </reference>
          <reference field="0" count="1" selected="0">
            <x v="16"/>
          </reference>
        </references>
      </pivotArea>
    </chartFormat>
    <chartFormat chart="0" format="29">
      <pivotArea type="data" outline="0" fieldPosition="0">
        <references count="2">
          <reference field="4294967294" count="1" selected="0">
            <x v="3"/>
          </reference>
          <reference field="0" count="1" selected="0">
            <x v="16"/>
          </reference>
        </references>
      </pivotArea>
    </chartFormat>
    <chartFormat chart="0" format="30">
      <pivotArea type="data" outline="0" fieldPosition="0">
        <references count="2">
          <reference field="4294967294" count="1" selected="0">
            <x v="4"/>
          </reference>
          <reference field="0" count="1" selected="0">
            <x v="16"/>
          </reference>
        </references>
      </pivotArea>
    </chartFormat>
    <chartFormat chart="0" format="31">
      <pivotArea type="data" outline="0" fieldPosition="0">
        <references count="2">
          <reference field="4294967294" count="1" selected="0">
            <x v="5"/>
          </reference>
          <reference field="0" count="1" selected="0">
            <x v="16"/>
          </reference>
        </references>
      </pivotArea>
    </chartFormat>
    <chartFormat chart="0" format="32">
      <pivotArea type="data" outline="0" fieldPosition="0">
        <references count="2">
          <reference field="4294967294" count="1" selected="0">
            <x v="6"/>
          </reference>
          <reference field="0" count="1" selected="0">
            <x v="16"/>
          </reference>
        </references>
      </pivotArea>
    </chartFormat>
    <chartFormat chart="0" format="33">
      <pivotArea type="data" outline="0" fieldPosition="0">
        <references count="2">
          <reference field="4294967294" count="1" selected="0">
            <x v="7"/>
          </reference>
          <reference field="0" count="1" selected="0">
            <x v="16"/>
          </reference>
        </references>
      </pivotArea>
    </chartFormat>
    <chartFormat chart="0" format="34">
      <pivotArea type="data" outline="0" fieldPosition="0">
        <references count="2">
          <reference field="4294967294" count="1" selected="0">
            <x v="8"/>
          </reference>
          <reference field="0" count="1" selected="0">
            <x v="16"/>
          </reference>
        </references>
      </pivotArea>
    </chartFormat>
    <chartFormat chart="0" format="35">
      <pivotArea type="data" outline="0" fieldPosition="0">
        <references count="2">
          <reference field="4294967294" count="1" selected="0">
            <x v="9"/>
          </reference>
          <reference field="0" count="1" selected="0">
            <x v="16"/>
          </reference>
        </references>
      </pivotArea>
    </chartFormat>
    <chartFormat chart="0" format="36">
      <pivotArea type="data" outline="0" fieldPosition="0">
        <references count="2">
          <reference field="4294967294" count="1" selected="0">
            <x v="10"/>
          </reference>
          <reference field="0" count="1" selected="0">
            <x v="16"/>
          </reference>
        </references>
      </pivotArea>
    </chartFormat>
    <chartFormat chart="0" format="37">
      <pivotArea type="data" outline="0" fieldPosition="0">
        <references count="2">
          <reference field="4294967294" count="1" selected="0">
            <x v="11"/>
          </reference>
          <reference field="0" count="1" selected="0">
            <x v="16"/>
          </reference>
        </references>
      </pivotArea>
    </chartFormat>
    <chartFormat chart="0" format="38">
      <pivotArea type="data" outline="0" fieldPosition="0">
        <references count="2">
          <reference field="4294967294" count="1" selected="0">
            <x v="12"/>
          </reference>
          <reference field="0" count="1" selected="0">
            <x v="16"/>
          </reference>
        </references>
      </pivotArea>
    </chartFormat>
    <chartFormat chart="0" format="39">
      <pivotArea type="data" outline="0" fieldPosition="0">
        <references count="2">
          <reference field="4294967294" count="1" selected="0">
            <x v="13"/>
          </reference>
          <reference field="0" count="1" selected="0">
            <x v="16"/>
          </reference>
        </references>
      </pivotArea>
    </chartFormat>
    <chartFormat chart="0" format="40">
      <pivotArea type="data" outline="0" fieldPosition="0">
        <references count="2">
          <reference field="4294967294" count="1" selected="0">
            <x v="14"/>
          </reference>
          <reference field="0" count="1" selected="0">
            <x v="16"/>
          </reference>
        </references>
      </pivotArea>
    </chartFormat>
    <chartFormat chart="0" format="41">
      <pivotArea type="data" outline="0" fieldPosition="0">
        <references count="2">
          <reference field="4294967294" count="1" selected="0">
            <x v="15"/>
          </reference>
          <reference field="0" count="1" selected="0">
            <x v="16"/>
          </reference>
        </references>
      </pivotArea>
    </chartFormat>
    <chartFormat chart="0" format="42">
      <pivotArea type="data" outline="0" fieldPosition="0">
        <references count="2">
          <reference field="4294967294" count="1" selected="0">
            <x v="16"/>
          </reference>
          <reference field="0" count="1" selected="0">
            <x v="16"/>
          </reference>
        </references>
      </pivotArea>
    </chartFormat>
    <chartFormat chart="0" format="43">
      <pivotArea type="data" outline="0" fieldPosition="0">
        <references count="2">
          <reference field="4294967294" count="1" selected="0">
            <x v="17"/>
          </reference>
          <reference field="0" count="1" selected="0">
            <x v="16"/>
          </reference>
        </references>
      </pivotArea>
    </chartFormat>
    <chartFormat chart="0" format="44">
      <pivotArea type="data" outline="0" fieldPosition="0">
        <references count="2">
          <reference field="4294967294" count="1" selected="0">
            <x v="18"/>
          </reference>
          <reference field="0" count="1" selected="0">
            <x v="16"/>
          </reference>
        </references>
      </pivotArea>
    </chartFormat>
    <chartFormat chart="0" format="45">
      <pivotArea type="data" outline="0" fieldPosition="0">
        <references count="2">
          <reference field="4294967294" count="1" selected="0">
            <x v="19"/>
          </reference>
          <reference field="0" count="1" selected="0">
            <x v="16"/>
          </reference>
        </references>
      </pivotArea>
    </chartFormat>
    <chartFormat chart="0" format="46">
      <pivotArea type="data" outline="0" fieldPosition="0">
        <references count="2">
          <reference field="4294967294" count="1" selected="0">
            <x v="20"/>
          </reference>
          <reference field="0" count="1" selected="0">
            <x v="16"/>
          </reference>
        </references>
      </pivotArea>
    </chartFormat>
    <chartFormat chart="0" format="47">
      <pivotArea type="data" outline="0" fieldPosition="0">
        <references count="2">
          <reference field="4294967294" count="1" selected="0">
            <x v="21"/>
          </reference>
          <reference field="0" count="1" selected="0">
            <x v="16"/>
          </reference>
        </references>
      </pivotArea>
    </chartFormat>
    <chartFormat chart="0" format="48">
      <pivotArea type="data" outline="0" fieldPosition="0">
        <references count="2">
          <reference field="4294967294" count="1" selected="0">
            <x v="22"/>
          </reference>
          <reference field="0" count="1" selected="0">
            <x v="16"/>
          </reference>
        </references>
      </pivotArea>
    </chartFormat>
    <chartFormat chart="0" format="49">
      <pivotArea type="data" outline="0" fieldPosition="0">
        <references count="2">
          <reference field="4294967294" count="1" selected="0">
            <x v="23"/>
          </reference>
          <reference field="0" count="1" selected="0">
            <x v="16"/>
          </reference>
        </references>
      </pivotArea>
    </chartFormat>
    <chartFormat chart="0" format="50">
      <pivotArea type="data" outline="0" fieldPosition="0">
        <references count="2">
          <reference field="4294967294" count="1" selected="0">
            <x v="24"/>
          </reference>
          <reference field="0" count="1" selected="0">
            <x v="1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2.xml><?xml version="1.0" encoding="utf-8"?>
<pivotTableDefinition xmlns="http://schemas.openxmlformats.org/spreadsheetml/2006/main" xmlns:mc="http://schemas.openxmlformats.org/markup-compatibility/2006" xmlns:xr="http://schemas.microsoft.com/office/spreadsheetml/2014/revision" mc:Ignorable="xr" xr:uid="{00000000-0007-0000-3901-0000AB000000}" name="ﾋﾟﾎﾞｯﾄﾃｰﾌﾞﾙ15" cacheId="149"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E10" firstHeaderRow="0" firstDataRow="1" firstDataCol="1"/>
  <pivotFields count="6">
    <pivotField axis="axisRow" showAll="0">
      <items count="18">
        <item h="1" x="0"/>
        <item h="1" x="1"/>
        <item h="1" x="2"/>
        <item h="1" x="3"/>
        <item h="1" x="4"/>
        <item h="1" x="5"/>
        <item h="1" x="6"/>
        <item h="1" x="7"/>
        <item h="1" x="8"/>
        <item x="9"/>
        <item x="10"/>
        <item x="11"/>
        <item x="12"/>
        <item x="13"/>
        <item x="14"/>
        <item x="15"/>
        <item x="16"/>
        <item t="default"/>
      </items>
    </pivotField>
    <pivotField showAll="0"/>
    <pivotField dataField="1" showAll="0"/>
    <pivotField dataField="1" showAll="0"/>
    <pivotField dataField="1" showAll="0"/>
    <pivotField dataField="1" showAll="0"/>
  </pivotFields>
  <rowFields count="1">
    <field x="0"/>
  </rowFields>
  <rowItems count="9">
    <i>
      <x v="9"/>
    </i>
    <i>
      <x v="10"/>
    </i>
    <i>
      <x v="11"/>
    </i>
    <i>
      <x v="12"/>
    </i>
    <i>
      <x v="13"/>
    </i>
    <i>
      <x v="14"/>
    </i>
    <i>
      <x v="15"/>
    </i>
    <i>
      <x v="16"/>
    </i>
    <i t="grand">
      <x/>
    </i>
  </rowItems>
  <colFields count="1">
    <field x="-2"/>
  </colFields>
  <colItems count="4">
    <i>
      <x/>
    </i>
    <i i="1">
      <x v="1"/>
    </i>
    <i i="2">
      <x v="2"/>
    </i>
    <i i="3">
      <x v="3"/>
    </i>
  </colItems>
  <dataFields count="4">
    <dataField name=" 戸籍謄抄本" fld="2" baseField="0" baseItem="0"/>
    <dataField name=" 住民票" fld="3" baseField="0" baseItem="0"/>
    <dataField name=" 印鑑証明" fld="4" baseField="0" baseItem="0"/>
    <dataField name=" 諸証明" fld="5" baseField="0" baseItem="0"/>
  </dataFields>
  <chartFormats count="13">
    <chartFormat chart="0" format="0" series="1">
      <pivotArea outline="0" collapsedLevelsAreSubtotals="1" fieldPosition="0">
        <references count="1">
          <reference field="4294967294" count="1" selected="0">
            <x v="0"/>
          </reference>
        </references>
      </pivotArea>
    </chartFormat>
    <chartFormat chart="0" format="1">
      <pivotArea outline="0" collapsedLevelsAreSubtotals="1" fieldPosition="0">
        <references count="2">
          <reference field="4294967294" count="1" selected="0">
            <x v="0"/>
          </reference>
          <reference field="0" count="1" selected="0">
            <x v="16"/>
          </reference>
        </references>
      </pivotArea>
    </chartFormat>
    <chartFormat chart="0" format="2" series="1">
      <pivotArea outline="0" collapsedLevelsAreSubtotals="1" fieldPosition="0">
        <references count="1">
          <reference field="4294967294" count="1" selected="0">
            <x v="1"/>
          </reference>
        </references>
      </pivotArea>
    </chartFormat>
    <chartFormat chart="0" format="3" series="1">
      <pivotArea outline="0" collapsedLevelsAreSubtotals="1" fieldPosition="0">
        <references count="1">
          <reference field="4294967294" count="1" selected="0">
            <x v="2"/>
          </reference>
        </references>
      </pivotArea>
    </chartFormat>
    <chartFormat chart="0" format="4" series="1">
      <pivotArea outline="0" collapsedLevelsAreSubtotals="1" fieldPosition="0">
        <references count="1">
          <reference field="4294967294" count="1" selected="0">
            <x v="3"/>
          </reference>
        </references>
      </pivotArea>
    </chartFormat>
    <chartFormat chart="0" format="5">
      <pivotArea outline="0" collapsedLevelsAreSubtotals="1" fieldPosition="0">
        <references count="2">
          <reference field="4294967294" count="1" selected="0">
            <x v="3"/>
          </reference>
          <reference field="0" count="1" selected="0">
            <x v="9"/>
          </reference>
        </references>
      </pivotArea>
    </chartFormat>
    <chartFormat chart="0" format="6">
      <pivotArea outline="0" collapsedLevelsAreSubtotals="1" fieldPosition="0">
        <references count="2">
          <reference field="4294967294" count="1" selected="0">
            <x v="3"/>
          </reference>
          <reference field="0" count="1" selected="0">
            <x v="10"/>
          </reference>
        </references>
      </pivotArea>
    </chartFormat>
    <chartFormat chart="0" format="7">
      <pivotArea outline="0" collapsedLevelsAreSubtotals="1" fieldPosition="0">
        <references count="2">
          <reference field="4294967294" count="1" selected="0">
            <x v="3"/>
          </reference>
          <reference field="0" count="1" selected="0">
            <x v="11"/>
          </reference>
        </references>
      </pivotArea>
    </chartFormat>
    <chartFormat chart="0" format="8">
      <pivotArea outline="0" collapsedLevelsAreSubtotals="1" fieldPosition="0">
        <references count="2">
          <reference field="4294967294" count="1" selected="0">
            <x v="3"/>
          </reference>
          <reference field="0" count="1" selected="0">
            <x v="12"/>
          </reference>
        </references>
      </pivotArea>
    </chartFormat>
    <chartFormat chart="0" format="9">
      <pivotArea outline="0" collapsedLevelsAreSubtotals="1" fieldPosition="0">
        <references count="2">
          <reference field="4294967294" count="1" selected="0">
            <x v="3"/>
          </reference>
          <reference field="0" count="1" selected="0">
            <x v="13"/>
          </reference>
        </references>
      </pivotArea>
    </chartFormat>
    <chartFormat chart="0" format="10">
      <pivotArea outline="0" collapsedLevelsAreSubtotals="1" fieldPosition="0">
        <references count="2">
          <reference field="4294967294" count="1" selected="0">
            <x v="3"/>
          </reference>
          <reference field="0" count="1" selected="0">
            <x v="14"/>
          </reference>
        </references>
      </pivotArea>
    </chartFormat>
    <chartFormat chart="0" format="11">
      <pivotArea outline="0" collapsedLevelsAreSubtotals="1" fieldPosition="0">
        <references count="2">
          <reference field="4294967294" count="1" selected="0">
            <x v="3"/>
          </reference>
          <reference field="0" count="1" selected="0">
            <x v="15"/>
          </reference>
        </references>
      </pivotArea>
    </chartFormat>
    <chartFormat chart="0" format="12">
      <pivotArea outline="0" collapsedLevelsAreSubtotals="1" fieldPosition="0">
        <references count="2">
          <reference field="4294967294" count="1" selected="0">
            <x v="3"/>
          </reference>
          <reference field="0" count="1" selected="0">
            <x v="1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3.xml><?xml version="1.0" encoding="utf-8"?>
<pivotTableDefinition xmlns="http://schemas.openxmlformats.org/spreadsheetml/2006/main" xmlns:mc="http://schemas.openxmlformats.org/markup-compatibility/2006" xmlns:xr="http://schemas.microsoft.com/office/spreadsheetml/2014/revision" mc:Ignorable="xr" xr:uid="{00000000-0007-0000-3901-0000AC000000}" name="ピボットテーブル1" cacheId="150"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3:E9" firstHeaderRow="0" firstDataRow="1" firstDataCol="1"/>
  <pivotFields count="7">
    <pivotField axis="axisRow" showAll="0">
      <items count="6">
        <item x="0"/>
        <item x="1"/>
        <item x="2"/>
        <item x="3"/>
        <item x="4"/>
        <item t="default"/>
      </items>
    </pivotField>
    <pivotField showAll="0"/>
    <pivotField dataField="1" showAll="0"/>
    <pivotField dataField="1" showAll="0"/>
    <pivotField showAll="0"/>
    <pivotField dataField="1" showAll="0"/>
    <pivotField dataField="1" showAll="0"/>
  </pivotFields>
  <rowFields count="1">
    <field x="0"/>
  </rowFields>
  <rowItems count="6">
    <i>
      <x/>
    </i>
    <i>
      <x v="1"/>
    </i>
    <i>
      <x v="2"/>
    </i>
    <i>
      <x v="3"/>
    </i>
    <i>
      <x v="4"/>
    </i>
    <i t="grand">
      <x/>
    </i>
  </rowItems>
  <colFields count="1">
    <field x="-2"/>
  </colFields>
  <colItems count="4">
    <i>
      <x/>
    </i>
    <i i="1">
      <x v="1"/>
    </i>
    <i i="2">
      <x v="2"/>
    </i>
    <i i="3">
      <x v="3"/>
    </i>
  </colItems>
  <dataFields count="4">
    <dataField name=" コンビニ以外(住民票)" fld="2" baseField="0" baseItem="1"/>
    <dataField name=" コンビニ(住民票)" fld="3" baseField="0" baseItem="1"/>
    <dataField name=" コンビニ以外(印鑑証明)" fld="5" baseField="0" baseItem="1"/>
    <dataField name=" コンビニ(印鑑証明)" fld="6" baseField="0" baseItem="1"/>
  </dataFields>
  <formats count="1">
    <format dxfId="0">
      <pivotArea collapsedLevelsAreSubtotals="1" fieldPosition="0">
        <references count="1">
          <reference field="0" count="0"/>
        </references>
      </pivotArea>
    </format>
  </formats>
  <chartFormats count="4">
    <chartFormat chart="0" format="0" series="1">
      <pivotArea outline="0" collapsedLevelsAreSubtotals="1" fieldPosition="0">
        <references count="1">
          <reference field="4294967294" count="1" selected="0">
            <x v="0"/>
          </reference>
        </references>
      </pivotArea>
    </chartFormat>
    <chartFormat chart="0" format="1" series="1">
      <pivotArea outline="0" collapsedLevelsAreSubtotals="1" fieldPosition="0">
        <references count="1">
          <reference field="4294967294" count="1" selected="0">
            <x v="1"/>
          </reference>
        </references>
      </pivotArea>
    </chartFormat>
    <chartFormat chart="0" format="2" series="1">
      <pivotArea outline="0" collapsedLevelsAreSubtotals="1" fieldPosition="0">
        <references count="1">
          <reference field="4294967294" count="1" selected="0">
            <x v="2"/>
          </reference>
        </references>
      </pivotArea>
    </chartFormat>
    <chartFormat chart="0" format="3" series="1">
      <pivotArea outline="0" collapsedLevelsAreSubtotals="1"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4.xml><?xml version="1.0" encoding="utf-8"?>
<pivotTableDefinition xmlns="http://schemas.openxmlformats.org/spreadsheetml/2006/main" xmlns:mc="http://schemas.openxmlformats.org/markup-compatibility/2006" xmlns:xr="http://schemas.microsoft.com/office/spreadsheetml/2014/revision" mc:Ignorable="xr" xr:uid="{00000000-0007-0000-3901-0000AD000000}" name="ﾋﾟﾎﾞｯﾄﾃｰﾌﾞﾙ16" cacheId="151" applyNumberFormats="0" applyBorderFormats="0" applyFontFormats="0" applyPatternFormats="0" applyAlignmentFormats="0" applyWidthHeightFormats="1" dataCaption="値" updatedVersion="4" showMemberPropertyTips="0" useAutoFormatting="1" rowGrandTotals="0" itemPrintTitles="1" createdVersion="4" indent="0" outline="1" outlineData="1" multipleFieldFilters="0" chartFormat="1">
  <location ref="A1:C9" firstHeaderRow="0" firstDataRow="1" firstDataCol="1"/>
  <pivotFields count="4">
    <pivotField axis="axisRow" showAll="0">
      <items count="18">
        <item h="1" x="0"/>
        <item h="1" x="1"/>
        <item h="1" x="2"/>
        <item h="1" x="3"/>
        <item h="1" x="4"/>
        <item h="1" x="5"/>
        <item h="1" x="6"/>
        <item h="1" x="7"/>
        <item h="1" x="8"/>
        <item x="9"/>
        <item x="10"/>
        <item x="11"/>
        <item x="12"/>
        <item x="13"/>
        <item x="14"/>
        <item x="15"/>
        <item x="16"/>
        <item t="default"/>
      </items>
    </pivotField>
    <pivotField showAll="0"/>
    <pivotField dataField="1" showAll="0"/>
    <pivotField dataField="1" showAll="0"/>
  </pivotFields>
  <rowFields count="1">
    <field x="0"/>
  </rowFields>
  <rowItems count="8">
    <i>
      <x v="9"/>
    </i>
    <i>
      <x v="10"/>
    </i>
    <i>
      <x v="11"/>
    </i>
    <i>
      <x v="12"/>
    </i>
    <i>
      <x v="13"/>
    </i>
    <i>
      <x v="14"/>
    </i>
    <i>
      <x v="15"/>
    </i>
    <i>
      <x v="16"/>
    </i>
  </rowItems>
  <colFields count="1">
    <field x="-2"/>
  </colFields>
  <colItems count="2">
    <i>
      <x/>
    </i>
    <i i="1">
      <x v="1"/>
    </i>
  </colItems>
  <dataFields count="2">
    <dataField name="転入" fld="2" baseField="0" baseItem="0"/>
    <dataField name="転出" fld="3" baseField="0" baseItem="0"/>
  </dataFields>
  <chartFormats count="2">
    <chartFormat chart="0" format="0" series="1">
      <pivotArea outline="0" collapsedLevelsAreSubtotals="1" fieldPosition="0">
        <references count="1">
          <reference field="4294967294" count="1" selected="0">
            <x v="0"/>
          </reference>
        </references>
      </pivotArea>
    </chartFormat>
    <chartFormat chart="0" format="1" series="1">
      <pivotArea outline="0" collapsedLevelsAreSubtotals="1"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5.xml><?xml version="1.0" encoding="utf-8"?>
<pivotTableDefinition xmlns="http://schemas.openxmlformats.org/spreadsheetml/2006/main" xmlns:mc="http://schemas.openxmlformats.org/markup-compatibility/2006" xmlns:xr="http://schemas.microsoft.com/office/spreadsheetml/2014/revision" mc:Ignorable="xr" xr:uid="{00000000-0007-0000-3901-0000AE000000}" name="ﾋﾟﾎﾞｯﾄﾃｰﾌﾞﾙ17" cacheId="152"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D10" firstHeaderRow="0" firstDataRow="1" firstDataCol="1"/>
  <pivotFields count="5">
    <pivotField axis="axisRow" showAll="0">
      <items count="18">
        <item h="1" x="0"/>
        <item h="1" x="1"/>
        <item h="1" x="2"/>
        <item h="1" x="3"/>
        <item h="1" x="4"/>
        <item h="1" x="5"/>
        <item h="1" x="6"/>
        <item h="1" x="7"/>
        <item h="1" x="8"/>
        <item x="9"/>
        <item x="10"/>
        <item x="11"/>
        <item x="12"/>
        <item x="13"/>
        <item x="14"/>
        <item x="15"/>
        <item x="16"/>
        <item t="default"/>
      </items>
    </pivotField>
    <pivotField showAll="0"/>
    <pivotField dataField="1" showAll="0"/>
    <pivotField dataField="1" showAll="0"/>
    <pivotField dataField="1" showAll="0"/>
  </pivotFields>
  <rowFields count="1">
    <field x="0"/>
  </rowFields>
  <rowItems count="9">
    <i>
      <x v="9"/>
    </i>
    <i>
      <x v="10"/>
    </i>
    <i>
      <x v="11"/>
    </i>
    <i>
      <x v="12"/>
    </i>
    <i>
      <x v="13"/>
    </i>
    <i>
      <x v="14"/>
    </i>
    <i>
      <x v="15"/>
    </i>
    <i>
      <x v="16"/>
    </i>
    <i t="grand">
      <x/>
    </i>
  </rowItems>
  <colFields count="1">
    <field x="-2"/>
  </colFields>
  <colItems count="3">
    <i>
      <x/>
    </i>
    <i i="1">
      <x v="1"/>
    </i>
    <i i="2">
      <x v="2"/>
    </i>
  </colItems>
  <dataFields count="3">
    <dataField name="印鑑登録者数（右軸）" fld="4" baseField="0" baseItem="0"/>
    <dataField name="登録申請（左軸）" fld="2" baseField="0" baseItem="0"/>
    <dataField name="廃止申請（左軸）" fld="3" baseField="0" baseItem="0"/>
  </dataFields>
  <chartFormats count="13">
    <chartFormat chart="0" format="0" series="1">
      <pivotArea outline="0" collapsedLevelsAreSubtotals="1" fieldPosition="0">
        <references count="1">
          <reference field="4294967294" count="1" selected="0">
            <x v="1"/>
          </reference>
        </references>
      </pivotArea>
    </chartFormat>
    <chartFormat chart="0" format="1">
      <pivotArea outline="0" collapsedLevelsAreSubtotals="1" fieldPosition="0">
        <references count="2">
          <reference field="4294967294" count="1" selected="0">
            <x v="1"/>
          </reference>
          <reference field="0" count="1" selected="0">
            <x v="15"/>
          </reference>
        </references>
      </pivotArea>
    </chartFormat>
    <chartFormat chart="0" format="2">
      <pivotArea outline="0" collapsedLevelsAreSubtotals="1" fieldPosition="0">
        <references count="2">
          <reference field="4294967294" count="1" selected="0">
            <x v="1"/>
          </reference>
          <reference field="0" count="1" selected="0">
            <x v="16"/>
          </reference>
        </references>
      </pivotArea>
    </chartFormat>
    <chartFormat chart="0" format="3" series="1">
      <pivotArea outline="0" collapsedLevelsAreSubtotals="1" fieldPosition="0">
        <references count="1">
          <reference field="4294967294" count="1" selected="0">
            <x v="2"/>
          </reference>
        </references>
      </pivotArea>
    </chartFormat>
    <chartFormat chart="0" format="4">
      <pivotArea outline="0" collapsedLevelsAreSubtotals="1" fieldPosition="0">
        <references count="2">
          <reference field="4294967294" count="1" selected="0">
            <x v="2"/>
          </reference>
          <reference field="0" count="1" selected="0">
            <x v="9"/>
          </reference>
        </references>
      </pivotArea>
    </chartFormat>
    <chartFormat chart="0" format="5">
      <pivotArea outline="0" collapsedLevelsAreSubtotals="1" fieldPosition="0">
        <references count="2">
          <reference field="4294967294" count="1" selected="0">
            <x v="2"/>
          </reference>
          <reference field="0" count="1" selected="0">
            <x v="10"/>
          </reference>
        </references>
      </pivotArea>
    </chartFormat>
    <chartFormat chart="0" format="6">
      <pivotArea outline="0" collapsedLevelsAreSubtotals="1" fieldPosition="0">
        <references count="2">
          <reference field="4294967294" count="1" selected="0">
            <x v="2"/>
          </reference>
          <reference field="0" count="1" selected="0">
            <x v="11"/>
          </reference>
        </references>
      </pivotArea>
    </chartFormat>
    <chartFormat chart="0" format="7">
      <pivotArea outline="0" collapsedLevelsAreSubtotals="1" fieldPosition="0">
        <references count="2">
          <reference field="4294967294" count="1" selected="0">
            <x v="2"/>
          </reference>
          <reference field="0" count="1" selected="0">
            <x v="12"/>
          </reference>
        </references>
      </pivotArea>
    </chartFormat>
    <chartFormat chart="0" format="8">
      <pivotArea outline="0" collapsedLevelsAreSubtotals="1" fieldPosition="0">
        <references count="2">
          <reference field="4294967294" count="1" selected="0">
            <x v="2"/>
          </reference>
          <reference field="0" count="1" selected="0">
            <x v="13"/>
          </reference>
        </references>
      </pivotArea>
    </chartFormat>
    <chartFormat chart="0" format="9">
      <pivotArea outline="0" collapsedLevelsAreSubtotals="1" fieldPosition="0">
        <references count="2">
          <reference field="4294967294" count="1" selected="0">
            <x v="2"/>
          </reference>
          <reference field="0" count="1" selected="0">
            <x v="14"/>
          </reference>
        </references>
      </pivotArea>
    </chartFormat>
    <chartFormat chart="0" format="10">
      <pivotArea outline="0" collapsedLevelsAreSubtotals="1" fieldPosition="0">
        <references count="2">
          <reference field="4294967294" count="1" selected="0">
            <x v="2"/>
          </reference>
          <reference field="0" count="1" selected="0">
            <x v="15"/>
          </reference>
        </references>
      </pivotArea>
    </chartFormat>
    <chartFormat chart="0" format="11">
      <pivotArea outline="0" collapsedLevelsAreSubtotals="1" fieldPosition="0">
        <references count="2">
          <reference field="4294967294" count="1" selected="0">
            <x v="2"/>
          </reference>
          <reference field="0" count="1" selected="0">
            <x v="16"/>
          </reference>
        </references>
      </pivotArea>
    </chartFormat>
    <chartFormat chart="0" format="12" series="1">
      <pivotArea outline="0" collapsedLevelsAreSubtotals="1"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6.xml><?xml version="1.0" encoding="utf-8"?>
<pivotTableDefinition xmlns="http://schemas.openxmlformats.org/spreadsheetml/2006/main" xmlns:mc="http://schemas.openxmlformats.org/markup-compatibility/2006" xmlns:xr="http://schemas.microsoft.com/office/spreadsheetml/2014/revision" mc:Ignorable="xr" xr:uid="{00000000-0007-0000-3901-0000AF000000}" name="ﾋﾟﾎﾞｯﾄﾃｰﾌﾞﾙ18" cacheId="158" dataOnRows="1" applyNumberFormats="0" applyBorderFormats="0" applyFontFormats="0" applyPatternFormats="0" applyAlignmentFormats="0" applyWidthHeightFormats="1" dataCaption="値" updatedVersion="8" showMemberPropertyTips="0" useAutoFormatting="1" itemPrintTitles="1" createdVersion="4" indent="0" outline="1" outlineData="1" multipleFieldFilters="0" chartFormat="9">
  <location ref="A1:C18" firstHeaderRow="1" firstDataRow="2" firstDataCol="1"/>
  <pivotFields count="19">
    <pivotField axis="axisCol" showAll="0">
      <items count="18">
        <item h="1" x="0"/>
        <item h="1" x="1"/>
        <item h="1" x="2"/>
        <item h="1" x="3"/>
        <item h="1" x="4"/>
        <item h="1" x="5"/>
        <item h="1" x="6"/>
        <item h="1" x="7"/>
        <item h="1" x="8"/>
        <item h="1" x="9"/>
        <item h="1" x="10"/>
        <item h="1" x="11"/>
        <item h="1" x="12"/>
        <item h="1" x="13"/>
        <item h="1" x="14"/>
        <item h="1" x="15"/>
        <item x="16"/>
        <item t="default"/>
      </items>
    </pivotField>
    <pivotField showAll="0"/>
    <pivotField dataField="1" showAll="0"/>
    <pivotField dataField="1" showAll="0"/>
    <pivotField dataField="1" showAll="0"/>
    <pivotField dataField="1" showAll="0"/>
    <pivotField dataField="1" showAll="0" defaultSubtotal="0"/>
    <pivotField dataField="1" showAll="0" defaultSubtotal="0"/>
    <pivotField dataField="1" showAll="0"/>
    <pivotField dataField="1" showAll="0"/>
    <pivotField dataField="1" showAll="0"/>
    <pivotField dataField="1" showAll="0"/>
    <pivotField dataField="1" showAll="0"/>
    <pivotField showAll="0"/>
    <pivotField dataField="1" showAll="0"/>
    <pivotField dataField="1" showAll="0"/>
    <pivotField dataField="1" showAll="0"/>
    <pivotField dataField="1" showAll="0" defaultSubtotal="0"/>
    <pivotField dataField="1" showAll="0"/>
  </pivotFields>
  <rowFields count="1">
    <field x="-2"/>
  </rowFields>
  <rowItems count="16">
    <i>
      <x/>
    </i>
    <i i="1">
      <x v="1"/>
    </i>
    <i i="2">
      <x v="2"/>
    </i>
    <i i="3">
      <x v="3"/>
    </i>
    <i i="4">
      <x v="4"/>
    </i>
    <i i="5">
      <x v="5"/>
    </i>
    <i i="6">
      <x v="6"/>
    </i>
    <i i="7">
      <x v="7"/>
    </i>
    <i i="8">
      <x v="8"/>
    </i>
    <i i="9">
      <x v="9"/>
    </i>
    <i i="10">
      <x v="10"/>
    </i>
    <i i="11">
      <x v="11"/>
    </i>
    <i i="12">
      <x v="12"/>
    </i>
    <i i="13">
      <x v="13"/>
    </i>
    <i i="14">
      <x v="14"/>
    </i>
    <i i="15">
      <x v="15"/>
    </i>
  </rowItems>
  <colFields count="1">
    <field x="0"/>
  </colFields>
  <colItems count="2">
    <i>
      <x v="16"/>
    </i>
    <i t="grand">
      <x/>
    </i>
  </colItems>
  <dataFields count="16">
    <dataField name=" 非課税証明" fld="10" baseField="0" baseItem="0"/>
    <dataField name=" 課税証明" fld="9" baseField="0" baseItem="0"/>
    <dataField name=" 固定評価通知" fld="7" baseField="0" baseItem="11"/>
    <dataField name=" 所得証明" fld="4" baseField="0" baseItem="0"/>
    <dataField name=" 軽自動車証明" fld="15" baseField="0" baseItem="0"/>
    <dataField name=" 閲覧" fld="18" baseField="0" baseItem="0"/>
    <dataField name=" 納税証明" fld="5" baseField="0" baseItem="0"/>
    <dataField name=" 算出税額証明" fld="16" baseField="0" baseItem="0"/>
    <dataField name=" 住宅用家屋証明" fld="6" baseField="0" baseItem="0"/>
    <dataField name=" 土地評価証明" fld="2" baseField="0" baseItem="0"/>
    <dataField name=" 家屋評価証明" fld="3" baseField="0" baseItem="0"/>
    <dataField name=" その他証明" fld="17" baseField="0" baseItem="6"/>
    <dataField name=" 取壊証明" fld="14" baseField="0" baseItem="0"/>
    <dataField name=" 所在証明" fld="12" baseField="0" baseItem="0"/>
    <dataField name=" 資産証明" fld="8" baseField="0" baseItem="0"/>
    <dataField name=" 営業証明" fld="11" baseField="0" baseItem="11"/>
  </dataFields>
  <chartFormats count="67">
    <chartFormat chart="0" format="0" series="1">
      <pivotArea outline="0" collapsedLevelsAreSubtotals="1" fieldPosition="0">
        <references count="1">
          <reference field="0" count="0" selected="0"/>
        </references>
      </pivotArea>
    </chartFormat>
    <chartFormat chart="0" format="1">
      <pivotArea outline="0" collapsedLevelsAreSubtotals="1" fieldPosition="0">
        <references count="2">
          <reference field="4294967294" count="1" selected="0">
            <x v="0"/>
          </reference>
          <reference field="0" count="0" selected="0"/>
        </references>
      </pivotArea>
    </chartFormat>
    <chartFormat chart="0" format="2">
      <pivotArea outline="0" collapsedLevelsAreSubtotals="1" fieldPosition="0">
        <references count="2">
          <reference field="4294967294" count="1" selected="0">
            <x v="1"/>
          </reference>
          <reference field="0" count="0" selected="0"/>
        </references>
      </pivotArea>
    </chartFormat>
    <chartFormat chart="0" format="3">
      <pivotArea outline="0" collapsedLevelsAreSubtotals="1" fieldPosition="0">
        <references count="2">
          <reference field="4294967294" count="1" selected="0">
            <x v="2"/>
          </reference>
          <reference field="0" count="0" selected="0"/>
        </references>
      </pivotArea>
    </chartFormat>
    <chartFormat chart="0" format="4">
      <pivotArea outline="0" collapsedLevelsAreSubtotals="1" fieldPosition="0">
        <references count="2">
          <reference field="4294967294" count="1" selected="0">
            <x v="3"/>
          </reference>
          <reference field="0" count="0" selected="0"/>
        </references>
      </pivotArea>
    </chartFormat>
    <chartFormat chart="0" format="5">
      <pivotArea outline="0" collapsedLevelsAreSubtotals="1" fieldPosition="0">
        <references count="2">
          <reference field="4294967294" count="1" selected="0">
            <x v="4"/>
          </reference>
          <reference field="0" count="0" selected="0"/>
        </references>
      </pivotArea>
    </chartFormat>
    <chartFormat chart="0" format="6">
      <pivotArea outline="0" collapsedLevelsAreSubtotals="1" fieldPosition="0">
        <references count="2">
          <reference field="4294967294" count="1" selected="0">
            <x v="5"/>
          </reference>
          <reference field="0" count="0" selected="0"/>
        </references>
      </pivotArea>
    </chartFormat>
    <chartFormat chart="0" format="7">
      <pivotArea outline="0" collapsedLevelsAreSubtotals="1" fieldPosition="0">
        <references count="2">
          <reference field="4294967294" count="1" selected="0">
            <x v="6"/>
          </reference>
          <reference field="0" count="0" selected="0"/>
        </references>
      </pivotArea>
    </chartFormat>
    <chartFormat chart="0" format="8">
      <pivotArea outline="0" collapsedLevelsAreSubtotals="1" fieldPosition="0">
        <references count="2">
          <reference field="4294967294" count="1" selected="0">
            <x v="7"/>
          </reference>
          <reference field="0" count="0" selected="0"/>
        </references>
      </pivotArea>
    </chartFormat>
    <chartFormat chart="0" format="9">
      <pivotArea outline="0" collapsedLevelsAreSubtotals="1" fieldPosition="0">
        <references count="2">
          <reference field="4294967294" count="1" selected="0">
            <x v="8"/>
          </reference>
          <reference field="0" count="0" selected="0"/>
        </references>
      </pivotArea>
    </chartFormat>
    <chartFormat chart="0" format="10">
      <pivotArea outline="0" collapsedLevelsAreSubtotals="1" fieldPosition="0">
        <references count="2">
          <reference field="4294967294" count="1" selected="0">
            <x v="9"/>
          </reference>
          <reference field="0" count="0" selected="0"/>
        </references>
      </pivotArea>
    </chartFormat>
    <chartFormat chart="0" format="11">
      <pivotArea outline="0" collapsedLevelsAreSubtotals="1" fieldPosition="0">
        <references count="2">
          <reference field="4294967294" count="1" selected="0">
            <x v="10"/>
          </reference>
          <reference field="0" count="0" selected="0"/>
        </references>
      </pivotArea>
    </chartFormat>
    <chartFormat chart="0" format="12">
      <pivotArea outline="0" collapsedLevelsAreSubtotals="1" fieldPosition="0">
        <references count="2">
          <reference field="4294967294" count="1" selected="0">
            <x v="11"/>
          </reference>
          <reference field="0" count="0" selected="0"/>
        </references>
      </pivotArea>
    </chartFormat>
    <chartFormat chart="0" format="13">
      <pivotArea outline="0" collapsedLevelsAreSubtotals="1" fieldPosition="0">
        <references count="2">
          <reference field="4294967294" count="1" selected="0">
            <x v="12"/>
          </reference>
          <reference field="0" count="0" selected="0"/>
        </references>
      </pivotArea>
    </chartFormat>
    <chartFormat chart="0" format="14">
      <pivotArea outline="0" collapsedLevelsAreSubtotals="1" fieldPosition="0">
        <references count="2">
          <reference field="4294967294" count="1" selected="0">
            <x v="13"/>
          </reference>
          <reference field="0" count="0" selected="0"/>
        </references>
      </pivotArea>
    </chartFormat>
    <chartFormat chart="0" format="15">
      <pivotArea outline="0" collapsedLevelsAreSubtotals="1" fieldPosition="0">
        <references count="2">
          <reference field="4294967294" count="1" selected="0">
            <x v="14"/>
          </reference>
          <reference field="0" count="0" selected="0"/>
        </references>
      </pivotArea>
    </chartFormat>
    <chartFormat chart="0" format="16">
      <pivotArea outline="0" collapsedLevelsAreSubtotals="1" fieldPosition="0">
        <references count="2">
          <reference field="4294967294" count="1" selected="0">
            <x v="15"/>
          </reference>
          <reference field="0" count="0" selected="0"/>
        </references>
      </pivotArea>
    </chartFormat>
    <chartFormat chart="0" format="17" series="1">
      <pivotArea type="data" outline="0" fieldPosition="0">
        <references count="2">
          <reference field="4294967294" count="1" selected="0">
            <x v="0"/>
          </reference>
          <reference field="0" count="1" selected="0">
            <x v="16"/>
          </reference>
        </references>
      </pivotArea>
    </chartFormat>
    <chartFormat chart="0" format="18">
      <pivotArea type="data" outline="0" fieldPosition="0">
        <references count="2">
          <reference field="4294967294" count="1" selected="0">
            <x v="1"/>
          </reference>
          <reference field="0" count="1" selected="0">
            <x v="16"/>
          </reference>
        </references>
      </pivotArea>
    </chartFormat>
    <chartFormat chart="0" format="19">
      <pivotArea type="data" outline="0" fieldPosition="0">
        <references count="2">
          <reference field="4294967294" count="1" selected="0">
            <x v="2"/>
          </reference>
          <reference field="0" count="1" selected="0">
            <x v="16"/>
          </reference>
        </references>
      </pivotArea>
    </chartFormat>
    <chartFormat chart="0" format="20">
      <pivotArea type="data" outline="0" fieldPosition="0">
        <references count="2">
          <reference field="4294967294" count="1" selected="0">
            <x v="3"/>
          </reference>
          <reference field="0" count="1" selected="0">
            <x v="16"/>
          </reference>
        </references>
      </pivotArea>
    </chartFormat>
    <chartFormat chart="0" format="21">
      <pivotArea type="data" outline="0" fieldPosition="0">
        <references count="2">
          <reference field="4294967294" count="1" selected="0">
            <x v="4"/>
          </reference>
          <reference field="0" count="1" selected="0">
            <x v="16"/>
          </reference>
        </references>
      </pivotArea>
    </chartFormat>
    <chartFormat chart="0" format="22">
      <pivotArea type="data" outline="0" fieldPosition="0">
        <references count="2">
          <reference field="4294967294" count="1" selected="0">
            <x v="5"/>
          </reference>
          <reference field="0" count="1" selected="0">
            <x v="16"/>
          </reference>
        </references>
      </pivotArea>
    </chartFormat>
    <chartFormat chart="0" format="23">
      <pivotArea type="data" outline="0" fieldPosition="0">
        <references count="2">
          <reference field="4294967294" count="1" selected="0">
            <x v="6"/>
          </reference>
          <reference field="0" count="1" selected="0">
            <x v="16"/>
          </reference>
        </references>
      </pivotArea>
    </chartFormat>
    <chartFormat chart="0" format="24">
      <pivotArea type="data" outline="0" fieldPosition="0">
        <references count="2">
          <reference field="4294967294" count="1" selected="0">
            <x v="7"/>
          </reference>
          <reference field="0" count="1" selected="0">
            <x v="16"/>
          </reference>
        </references>
      </pivotArea>
    </chartFormat>
    <chartFormat chart="0" format="25">
      <pivotArea type="data" outline="0" fieldPosition="0">
        <references count="2">
          <reference field="4294967294" count="1" selected="0">
            <x v="8"/>
          </reference>
          <reference field="0" count="1" selected="0">
            <x v="16"/>
          </reference>
        </references>
      </pivotArea>
    </chartFormat>
    <chartFormat chart="0" format="26">
      <pivotArea type="data" outline="0" fieldPosition="0">
        <references count="2">
          <reference field="4294967294" count="1" selected="0">
            <x v="9"/>
          </reference>
          <reference field="0" count="1" selected="0">
            <x v="16"/>
          </reference>
        </references>
      </pivotArea>
    </chartFormat>
    <chartFormat chart="0" format="27">
      <pivotArea type="data" outline="0" fieldPosition="0">
        <references count="2">
          <reference field="4294967294" count="1" selected="0">
            <x v="10"/>
          </reference>
          <reference field="0" count="1" selected="0">
            <x v="16"/>
          </reference>
        </references>
      </pivotArea>
    </chartFormat>
    <chartFormat chart="0" format="28">
      <pivotArea type="data" outline="0" fieldPosition="0">
        <references count="2">
          <reference field="4294967294" count="1" selected="0">
            <x v="11"/>
          </reference>
          <reference field="0" count="1" selected="0">
            <x v="16"/>
          </reference>
        </references>
      </pivotArea>
    </chartFormat>
    <chartFormat chart="0" format="29">
      <pivotArea type="data" outline="0" fieldPosition="0">
        <references count="2">
          <reference field="4294967294" count="1" selected="0">
            <x v="12"/>
          </reference>
          <reference field="0" count="1" selected="0">
            <x v="16"/>
          </reference>
        </references>
      </pivotArea>
    </chartFormat>
    <chartFormat chart="0" format="30">
      <pivotArea type="data" outline="0" fieldPosition="0">
        <references count="2">
          <reference field="4294967294" count="1" selected="0">
            <x v="13"/>
          </reference>
          <reference field="0" count="1" selected="0">
            <x v="16"/>
          </reference>
        </references>
      </pivotArea>
    </chartFormat>
    <chartFormat chart="0" format="31">
      <pivotArea type="data" outline="0" fieldPosition="0">
        <references count="2">
          <reference field="4294967294" count="1" selected="0">
            <x v="14"/>
          </reference>
          <reference field="0" count="1" selected="0">
            <x v="16"/>
          </reference>
        </references>
      </pivotArea>
    </chartFormat>
    <chartFormat chart="0" format="32">
      <pivotArea type="data" outline="0" fieldPosition="0">
        <references count="2">
          <reference field="4294967294" count="1" selected="0">
            <x v="15"/>
          </reference>
          <reference field="0" count="1" selected="0">
            <x v="16"/>
          </reference>
        </references>
      </pivotArea>
    </chartFormat>
    <chartFormat chart="5" format="33" series="1">
      <pivotArea type="data" outline="0" fieldPosition="0">
        <references count="2">
          <reference field="4294967294" count="1" selected="0">
            <x v="0"/>
          </reference>
          <reference field="0" count="1" selected="0">
            <x v="16"/>
          </reference>
        </references>
      </pivotArea>
    </chartFormat>
    <chartFormat chart="5" format="34">
      <pivotArea type="data" outline="0" fieldPosition="0">
        <references count="2">
          <reference field="4294967294" count="1" selected="0">
            <x v="0"/>
          </reference>
          <reference field="0" count="1" selected="0">
            <x v="16"/>
          </reference>
        </references>
      </pivotArea>
    </chartFormat>
    <chartFormat chart="5" format="35">
      <pivotArea type="data" outline="0" fieldPosition="0">
        <references count="2">
          <reference field="4294967294" count="1" selected="0">
            <x v="1"/>
          </reference>
          <reference field="0" count="1" selected="0">
            <x v="16"/>
          </reference>
        </references>
      </pivotArea>
    </chartFormat>
    <chartFormat chart="5" format="36">
      <pivotArea type="data" outline="0" fieldPosition="0">
        <references count="2">
          <reference field="4294967294" count="1" selected="0">
            <x v="2"/>
          </reference>
          <reference field="0" count="1" selected="0">
            <x v="16"/>
          </reference>
        </references>
      </pivotArea>
    </chartFormat>
    <chartFormat chart="5" format="37">
      <pivotArea type="data" outline="0" fieldPosition="0">
        <references count="2">
          <reference field="4294967294" count="1" selected="0">
            <x v="3"/>
          </reference>
          <reference field="0" count="1" selected="0">
            <x v="16"/>
          </reference>
        </references>
      </pivotArea>
    </chartFormat>
    <chartFormat chart="5" format="38">
      <pivotArea type="data" outline="0" fieldPosition="0">
        <references count="2">
          <reference field="4294967294" count="1" selected="0">
            <x v="4"/>
          </reference>
          <reference field="0" count="1" selected="0">
            <x v="16"/>
          </reference>
        </references>
      </pivotArea>
    </chartFormat>
    <chartFormat chart="5" format="39">
      <pivotArea type="data" outline="0" fieldPosition="0">
        <references count="2">
          <reference field="4294967294" count="1" selected="0">
            <x v="5"/>
          </reference>
          <reference field="0" count="1" selected="0">
            <x v="16"/>
          </reference>
        </references>
      </pivotArea>
    </chartFormat>
    <chartFormat chart="5" format="40">
      <pivotArea type="data" outline="0" fieldPosition="0">
        <references count="2">
          <reference field="4294967294" count="1" selected="0">
            <x v="6"/>
          </reference>
          <reference field="0" count="1" selected="0">
            <x v="16"/>
          </reference>
        </references>
      </pivotArea>
    </chartFormat>
    <chartFormat chart="5" format="41">
      <pivotArea type="data" outline="0" fieldPosition="0">
        <references count="2">
          <reference field="4294967294" count="1" selected="0">
            <x v="7"/>
          </reference>
          <reference field="0" count="1" selected="0">
            <x v="16"/>
          </reference>
        </references>
      </pivotArea>
    </chartFormat>
    <chartFormat chart="5" format="42">
      <pivotArea type="data" outline="0" fieldPosition="0">
        <references count="2">
          <reference field="4294967294" count="1" selected="0">
            <x v="8"/>
          </reference>
          <reference field="0" count="1" selected="0">
            <x v="16"/>
          </reference>
        </references>
      </pivotArea>
    </chartFormat>
    <chartFormat chart="5" format="43">
      <pivotArea type="data" outline="0" fieldPosition="0">
        <references count="2">
          <reference field="4294967294" count="1" selected="0">
            <x v="9"/>
          </reference>
          <reference field="0" count="1" selected="0">
            <x v="16"/>
          </reference>
        </references>
      </pivotArea>
    </chartFormat>
    <chartFormat chart="5" format="44">
      <pivotArea type="data" outline="0" fieldPosition="0">
        <references count="2">
          <reference field="4294967294" count="1" selected="0">
            <x v="10"/>
          </reference>
          <reference field="0" count="1" selected="0">
            <x v="16"/>
          </reference>
        </references>
      </pivotArea>
    </chartFormat>
    <chartFormat chart="5" format="45">
      <pivotArea type="data" outline="0" fieldPosition="0">
        <references count="2">
          <reference field="4294967294" count="1" selected="0">
            <x v="11"/>
          </reference>
          <reference field="0" count="1" selected="0">
            <x v="16"/>
          </reference>
        </references>
      </pivotArea>
    </chartFormat>
    <chartFormat chart="5" format="46">
      <pivotArea type="data" outline="0" fieldPosition="0">
        <references count="2">
          <reference field="4294967294" count="1" selected="0">
            <x v="12"/>
          </reference>
          <reference field="0" count="1" selected="0">
            <x v="16"/>
          </reference>
        </references>
      </pivotArea>
    </chartFormat>
    <chartFormat chart="5" format="47">
      <pivotArea type="data" outline="0" fieldPosition="0">
        <references count="2">
          <reference field="4294967294" count="1" selected="0">
            <x v="13"/>
          </reference>
          <reference field="0" count="1" selected="0">
            <x v="16"/>
          </reference>
        </references>
      </pivotArea>
    </chartFormat>
    <chartFormat chart="5" format="48">
      <pivotArea type="data" outline="0" fieldPosition="0">
        <references count="2">
          <reference field="4294967294" count="1" selected="0">
            <x v="14"/>
          </reference>
          <reference field="0" count="1" selected="0">
            <x v="16"/>
          </reference>
        </references>
      </pivotArea>
    </chartFormat>
    <chartFormat chart="5" format="49">
      <pivotArea type="data" outline="0" fieldPosition="0">
        <references count="2">
          <reference field="4294967294" count="1" selected="0">
            <x v="15"/>
          </reference>
          <reference field="0" count="1" selected="0">
            <x v="16"/>
          </reference>
        </references>
      </pivotArea>
    </chartFormat>
    <chartFormat chart="6" format="50" series="1">
      <pivotArea type="data" outline="0" fieldPosition="0">
        <references count="2">
          <reference field="4294967294" count="1" selected="0">
            <x v="0"/>
          </reference>
          <reference field="0" count="1" selected="0">
            <x v="16"/>
          </reference>
        </references>
      </pivotArea>
    </chartFormat>
    <chartFormat chart="6" format="51">
      <pivotArea type="data" outline="0" fieldPosition="0">
        <references count="2">
          <reference field="4294967294" count="1" selected="0">
            <x v="0"/>
          </reference>
          <reference field="0" count="1" selected="0">
            <x v="16"/>
          </reference>
        </references>
      </pivotArea>
    </chartFormat>
    <chartFormat chart="6" format="52">
      <pivotArea type="data" outline="0" fieldPosition="0">
        <references count="2">
          <reference field="4294967294" count="1" selected="0">
            <x v="1"/>
          </reference>
          <reference field="0" count="1" selected="0">
            <x v="16"/>
          </reference>
        </references>
      </pivotArea>
    </chartFormat>
    <chartFormat chart="6" format="53">
      <pivotArea type="data" outline="0" fieldPosition="0">
        <references count="2">
          <reference field="4294967294" count="1" selected="0">
            <x v="2"/>
          </reference>
          <reference field="0" count="1" selected="0">
            <x v="16"/>
          </reference>
        </references>
      </pivotArea>
    </chartFormat>
    <chartFormat chart="6" format="54">
      <pivotArea type="data" outline="0" fieldPosition="0">
        <references count="2">
          <reference field="4294967294" count="1" selected="0">
            <x v="3"/>
          </reference>
          <reference field="0" count="1" selected="0">
            <x v="16"/>
          </reference>
        </references>
      </pivotArea>
    </chartFormat>
    <chartFormat chart="6" format="55">
      <pivotArea type="data" outline="0" fieldPosition="0">
        <references count="2">
          <reference field="4294967294" count="1" selected="0">
            <x v="4"/>
          </reference>
          <reference field="0" count="1" selected="0">
            <x v="16"/>
          </reference>
        </references>
      </pivotArea>
    </chartFormat>
    <chartFormat chart="6" format="56">
      <pivotArea type="data" outline="0" fieldPosition="0">
        <references count="2">
          <reference field="4294967294" count="1" selected="0">
            <x v="5"/>
          </reference>
          <reference field="0" count="1" selected="0">
            <x v="16"/>
          </reference>
        </references>
      </pivotArea>
    </chartFormat>
    <chartFormat chart="6" format="57">
      <pivotArea type="data" outline="0" fieldPosition="0">
        <references count="2">
          <reference field="4294967294" count="1" selected="0">
            <x v="6"/>
          </reference>
          <reference field="0" count="1" selected="0">
            <x v="16"/>
          </reference>
        </references>
      </pivotArea>
    </chartFormat>
    <chartFormat chart="6" format="58">
      <pivotArea type="data" outline="0" fieldPosition="0">
        <references count="2">
          <reference field="4294967294" count="1" selected="0">
            <x v="7"/>
          </reference>
          <reference field="0" count="1" selected="0">
            <x v="16"/>
          </reference>
        </references>
      </pivotArea>
    </chartFormat>
    <chartFormat chart="6" format="59">
      <pivotArea type="data" outline="0" fieldPosition="0">
        <references count="2">
          <reference field="4294967294" count="1" selected="0">
            <x v="8"/>
          </reference>
          <reference field="0" count="1" selected="0">
            <x v="16"/>
          </reference>
        </references>
      </pivotArea>
    </chartFormat>
    <chartFormat chart="6" format="60">
      <pivotArea type="data" outline="0" fieldPosition="0">
        <references count="2">
          <reference field="4294967294" count="1" selected="0">
            <x v="9"/>
          </reference>
          <reference field="0" count="1" selected="0">
            <x v="16"/>
          </reference>
        </references>
      </pivotArea>
    </chartFormat>
    <chartFormat chart="6" format="61">
      <pivotArea type="data" outline="0" fieldPosition="0">
        <references count="2">
          <reference field="4294967294" count="1" selected="0">
            <x v="10"/>
          </reference>
          <reference field="0" count="1" selected="0">
            <x v="16"/>
          </reference>
        </references>
      </pivotArea>
    </chartFormat>
    <chartFormat chart="6" format="62">
      <pivotArea type="data" outline="0" fieldPosition="0">
        <references count="2">
          <reference field="4294967294" count="1" selected="0">
            <x v="11"/>
          </reference>
          <reference field="0" count="1" selected="0">
            <x v="16"/>
          </reference>
        </references>
      </pivotArea>
    </chartFormat>
    <chartFormat chart="6" format="63">
      <pivotArea type="data" outline="0" fieldPosition="0">
        <references count="2">
          <reference field="4294967294" count="1" selected="0">
            <x v="12"/>
          </reference>
          <reference field="0" count="1" selected="0">
            <x v="16"/>
          </reference>
        </references>
      </pivotArea>
    </chartFormat>
    <chartFormat chart="6" format="64">
      <pivotArea type="data" outline="0" fieldPosition="0">
        <references count="2">
          <reference field="4294967294" count="1" selected="0">
            <x v="13"/>
          </reference>
          <reference field="0" count="1" selected="0">
            <x v="16"/>
          </reference>
        </references>
      </pivotArea>
    </chartFormat>
    <chartFormat chart="6" format="65">
      <pivotArea type="data" outline="0" fieldPosition="0">
        <references count="2">
          <reference field="4294967294" count="1" selected="0">
            <x v="14"/>
          </reference>
          <reference field="0" count="1" selected="0">
            <x v="16"/>
          </reference>
        </references>
      </pivotArea>
    </chartFormat>
    <chartFormat chart="6" format="66">
      <pivotArea type="data" outline="0" fieldPosition="0">
        <references count="2">
          <reference field="4294967294" count="1" selected="0">
            <x v="15"/>
          </reference>
          <reference field="0" count="1" selected="0">
            <x v="1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7.xml><?xml version="1.0" encoding="utf-8"?>
<pivotTableDefinition xmlns="http://schemas.openxmlformats.org/spreadsheetml/2006/main" xmlns:mc="http://schemas.openxmlformats.org/markup-compatibility/2006" xmlns:xr="http://schemas.microsoft.com/office/spreadsheetml/2014/revision" mc:Ignorable="xr" xr:uid="{00000000-0007-0000-3901-0000B0000000}" name="ﾋﾟﾎﾞｯﾄﾃｰﾌﾞﾙ20" cacheId="153"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C10" firstHeaderRow="0" firstDataRow="1" firstDataCol="1"/>
  <pivotFields count="11">
    <pivotField axis="axisRow" numFmtId="176" showAll="0">
      <items count="17">
        <item h="1" x="0"/>
        <item h="1" x="1"/>
        <item h="1" x="2"/>
        <item h="1" x="3"/>
        <item h="1" x="4"/>
        <item h="1" x="5"/>
        <item h="1" x="6"/>
        <item h="1" x="7"/>
        <item x="8"/>
        <item x="9"/>
        <item x="10"/>
        <item x="11"/>
        <item x="12"/>
        <item x="13"/>
        <item x="14"/>
        <item x="15"/>
        <item t="default"/>
      </items>
    </pivotField>
    <pivotField dataField="1" showAll="0"/>
    <pivotField dataField="1" showAll="0"/>
    <pivotField showAll="0"/>
    <pivotField showAll="0"/>
    <pivotField showAll="0"/>
    <pivotField showAll="0"/>
    <pivotField showAll="0"/>
    <pivotField showAll="0"/>
    <pivotField showAll="0"/>
    <pivotField showAll="0"/>
  </pivotFields>
  <rowFields count="1">
    <field x="0"/>
  </rowFields>
  <rowItems count="9">
    <i>
      <x v="8"/>
    </i>
    <i>
      <x v="9"/>
    </i>
    <i>
      <x v="10"/>
    </i>
    <i>
      <x v="11"/>
    </i>
    <i>
      <x v="12"/>
    </i>
    <i>
      <x v="13"/>
    </i>
    <i>
      <x v="14"/>
    </i>
    <i>
      <x v="15"/>
    </i>
    <i t="grand">
      <x/>
    </i>
  </rowItems>
  <colFields count="1">
    <field x="-2"/>
  </colFields>
  <colItems count="2">
    <i>
      <x/>
    </i>
    <i i="1">
      <x v="1"/>
    </i>
  </colItems>
  <dataFields count="2">
    <dataField name=" 実人員" fld="2" baseField="0" baseItem="8"/>
    <dataField name=" 定数" fld="1" baseField="0" baseItem="8"/>
  </dataFields>
  <chartFormats count="2">
    <chartFormat chart="0" format="0" series="1">
      <pivotArea outline="0" collapsedLevelsAreSubtotals="1" fieldPosition="0">
        <references count="1">
          <reference field="4294967294" count="1" selected="0">
            <x v="0"/>
          </reference>
        </references>
      </pivotArea>
    </chartFormat>
    <chartFormat chart="0" format="1" series="1">
      <pivotArea outline="0" collapsedLevelsAreSubtotals="1"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3901-000011000000}" name="ピボットテーブル2" cacheId="43"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3:E11" firstHeaderRow="0" firstDataRow="1" firstDataCol="1" rowPageCount="1" colPageCount="1"/>
  <pivotFields count="10">
    <pivotField axis="axisRow" numFmtId="176" showAll="0">
      <items count="18">
        <item h="1" x="0"/>
        <item h="1" x="1"/>
        <item h="1" x="2"/>
        <item h="1" x="3"/>
        <item h="1" x="4"/>
        <item h="1" x="5"/>
        <item h="1" x="6"/>
        <item h="1" x="7"/>
        <item h="1" x="8"/>
        <item h="1" x="9"/>
        <item x="10"/>
        <item x="11"/>
        <item x="12"/>
        <item x="13"/>
        <item x="14"/>
        <item x="15"/>
        <item x="16"/>
        <item t="default"/>
      </items>
    </pivotField>
    <pivotField axis="axisPage" showAll="0">
      <items count="3">
        <item x="1"/>
        <item x="0"/>
        <item t="default"/>
      </items>
    </pivotField>
    <pivotField showAll="0"/>
    <pivotField showAll="0"/>
    <pivotField showAll="0"/>
    <pivotField showAll="0"/>
    <pivotField dataField="1" showAll="0">
      <items count="19">
        <item x="15"/>
        <item x="2"/>
        <item x="3"/>
        <item x="14"/>
        <item x="1"/>
        <item x="4"/>
        <item x="0"/>
        <item x="13"/>
        <item x="5"/>
        <item x="11"/>
        <item x="12"/>
        <item x="10"/>
        <item x="9"/>
        <item x="6"/>
        <item x="7"/>
        <item x="8"/>
        <item x="17"/>
        <item x="16"/>
        <item t="default"/>
      </items>
    </pivotField>
    <pivotField dataField="1" showAll="0">
      <items count="19">
        <item x="0"/>
        <item x="1"/>
        <item x="2"/>
        <item x="3"/>
        <item x="4"/>
        <item x="5"/>
        <item x="6"/>
        <item x="7"/>
        <item x="8"/>
        <item x="9"/>
        <item x="10"/>
        <item x="15"/>
        <item x="11"/>
        <item x="14"/>
        <item x="13"/>
        <item x="12"/>
        <item x="17"/>
        <item x="16"/>
        <item t="default"/>
      </items>
    </pivotField>
    <pivotField dataField="1" showAll="0">
      <items count="19">
        <item x="0"/>
        <item x="1"/>
        <item x="2"/>
        <item x="3"/>
        <item x="4"/>
        <item x="5"/>
        <item x="6"/>
        <item x="7"/>
        <item x="8"/>
        <item x="9"/>
        <item x="10"/>
        <item x="11"/>
        <item x="14"/>
        <item x="12"/>
        <item x="15"/>
        <item x="13"/>
        <item x="17"/>
        <item x="16"/>
        <item t="default"/>
      </items>
    </pivotField>
    <pivotField dataField="1" showAll="0">
      <items count="19">
        <item x="0"/>
        <item x="1"/>
        <item x="2"/>
        <item x="3"/>
        <item x="4"/>
        <item x="5"/>
        <item x="6"/>
        <item x="7"/>
        <item x="8"/>
        <item x="9"/>
        <item x="10"/>
        <item x="11"/>
        <item x="12"/>
        <item x="13"/>
        <item x="14"/>
        <item x="15"/>
        <item x="17"/>
        <item x="16"/>
        <item t="default"/>
      </items>
    </pivotField>
  </pivotFields>
  <rowFields count="1">
    <field x="0"/>
  </rowFields>
  <rowItems count="8">
    <i>
      <x v="10"/>
    </i>
    <i>
      <x v="11"/>
    </i>
    <i>
      <x v="12"/>
    </i>
    <i>
      <x v="13"/>
    </i>
    <i>
      <x v="14"/>
    </i>
    <i>
      <x v="15"/>
    </i>
    <i>
      <x v="16"/>
    </i>
    <i t="grand">
      <x/>
    </i>
  </rowItems>
  <colFields count="1">
    <field x="-2"/>
  </colFields>
  <colItems count="4">
    <i>
      <x/>
    </i>
    <i i="1">
      <x v="1"/>
    </i>
    <i i="2">
      <x v="2"/>
    </i>
    <i i="3">
      <x v="3"/>
    </i>
  </colItems>
  <pageFields count="1">
    <pageField fld="1" item="1" hier="0"/>
  </pageFields>
  <dataFields count="4">
    <dataField name=" 年少人口指数(指数)" fld="6" baseField="0" baseItem="9"/>
    <dataField name=" 従属人口指数(指数)" fld="7" baseField="0" baseItem="9"/>
    <dataField name=" 老年人口指数(指数)" fld="8" baseField="0" baseItem="9"/>
    <dataField name=" 老年化指数(指数)" fld="9" baseField="0" baseItem="9"/>
  </dataFields>
  <formats count="9">
    <format dxfId="153">
      <pivotArea outline="0" collapsedLevelsAreSubtotals="1" fieldPosition="0"/>
    </format>
    <format dxfId="152">
      <pivotArea outline="0" collapsedLevelsAreSubtotals="1" fieldPosition="0"/>
    </format>
    <format dxfId="151">
      <pivotArea outline="0" collapsedLevelsAreSubtotals="1" fieldPosition="0"/>
    </format>
    <format dxfId="150">
      <pivotArea outline="0" collapsedLevelsAreSubtotals="1" fieldPosition="0"/>
    </format>
    <format dxfId="149">
      <pivotArea outline="0" collapsedLevelsAreSubtotals="1" fieldPosition="0"/>
    </format>
    <format dxfId="148">
      <pivotArea outline="0" collapsedLevelsAreSubtotals="1" fieldPosition="0"/>
    </format>
    <format dxfId="147">
      <pivotArea outline="0" collapsedLevelsAreSubtotals="1" fieldPosition="0"/>
    </format>
    <format dxfId="146">
      <pivotArea outline="0" collapsedLevelsAreSubtotals="1" fieldPosition="0"/>
    </format>
    <format dxfId="145">
      <pivotArea outline="0" collapsedLevelsAreSubtotals="1" fieldPosition="0"/>
    </format>
  </formats>
  <chartFormats count="4">
    <chartFormat chart="0" format="0" series="1">
      <pivotArea outline="0" collapsedLevelsAreSubtotals="1" fieldPosition="0">
        <references count="1">
          <reference field="4294967294" count="1" selected="0">
            <x v="0"/>
          </reference>
        </references>
      </pivotArea>
    </chartFormat>
    <chartFormat chart="0" format="1" series="1">
      <pivotArea outline="0" collapsedLevelsAreSubtotals="1" fieldPosition="0">
        <references count="1">
          <reference field="4294967294" count="1" selected="0">
            <x v="1"/>
          </reference>
        </references>
      </pivotArea>
    </chartFormat>
    <chartFormat chart="0" format="2" series="1">
      <pivotArea outline="0" collapsedLevelsAreSubtotals="1" fieldPosition="0">
        <references count="1">
          <reference field="4294967294" count="1" selected="0">
            <x v="2"/>
          </reference>
        </references>
      </pivotArea>
    </chartFormat>
    <chartFormat chart="0" format="3" series="1">
      <pivotArea outline="0" collapsedLevelsAreSubtotals="1"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3901-000012000000}" name="ﾋﾟﾎﾞｯﾄﾃｰﾌﾞﾙ2" cacheId="157" applyNumberFormats="0" applyBorderFormats="0" applyFontFormats="0" applyPatternFormats="0" applyAlignmentFormats="0" applyWidthHeightFormats="1" dataCaption="値" updatedVersion="8" showMemberPropertyTips="0" useAutoFormatting="1" itemPrintTitles="1" createdVersion="4" indent="0" outline="1" outlineData="1" multipleFieldFilters="0" chartFormat="5">
  <location ref="A1:E10" firstHeaderRow="0" firstDataRow="1" firstDataCol="1"/>
  <pivotFields count="13">
    <pivotField axis="axisRow" showAll="0">
      <items count="21">
        <item h="1" x="0"/>
        <item h="1" x="1"/>
        <item h="1" x="2"/>
        <item h="1" x="3"/>
        <item h="1" x="4"/>
        <item h="1" x="5"/>
        <item h="1" x="6"/>
        <item h="1" x="7"/>
        <item h="1" x="8"/>
        <item h="1" x="9"/>
        <item h="1" x="10"/>
        <item h="1" x="11"/>
        <item x="12"/>
        <item x="13"/>
        <item x="14"/>
        <item x="15"/>
        <item x="16"/>
        <item x="17"/>
        <item x="18"/>
        <item x="19"/>
        <item t="default"/>
      </items>
    </pivotField>
    <pivotField numFmtId="179" showAll="0"/>
    <pivotField numFmtId="2" showAll="0"/>
    <pivotField dataField="1" numFmtId="2" showAll="0"/>
    <pivotField numFmtId="179" showAll="0"/>
    <pivotField numFmtId="2" showAll="0"/>
    <pivotField dataField="1" numFmtId="2" showAll="0"/>
    <pivotField numFmtId="179" showAll="0"/>
    <pivotField numFmtId="2" showAll="0"/>
    <pivotField dataField="1" numFmtId="2" showAll="0"/>
    <pivotField numFmtId="2" showAll="0"/>
    <pivotField numFmtId="2" showAll="0"/>
    <pivotField dataField="1" numFmtId="2" showAll="0"/>
  </pivotFields>
  <rowFields count="1">
    <field x="0"/>
  </rowFields>
  <rowItems count="9">
    <i>
      <x v="12"/>
    </i>
    <i>
      <x v="13"/>
    </i>
    <i>
      <x v="14"/>
    </i>
    <i>
      <x v="15"/>
    </i>
    <i>
      <x v="16"/>
    </i>
    <i>
      <x v="17"/>
    </i>
    <i>
      <x v="18"/>
    </i>
    <i>
      <x v="19"/>
    </i>
    <i t="grand">
      <x/>
    </i>
  </rowItems>
  <colFields count="1">
    <field x="-2"/>
  </colFields>
  <colItems count="4">
    <i>
      <x/>
    </i>
    <i i="1">
      <x v="1"/>
    </i>
    <i i="2">
      <x v="2"/>
    </i>
    <i i="3">
      <x v="3"/>
    </i>
  </colItems>
  <dataFields count="4">
    <dataField name="出生率" fld="3" baseField="0" baseItem="2813624"/>
    <dataField name="死亡率" fld="6" baseField="0" baseItem="2813624"/>
    <dataField name="婚姻率" fld="9" baseField="0" baseItem="0"/>
    <dataField name="離婚率" fld="12" baseField="0" baseItem="0"/>
  </dataFields>
  <formats count="13">
    <format dxfId="144">
      <pivotArea collapsedLevelsAreSubtotals="1" fieldPosition="0">
        <references count="1">
          <reference field="0" count="5">
            <x v="11"/>
            <x v="12"/>
            <x v="13"/>
            <x v="14"/>
            <x v="15"/>
          </reference>
        </references>
      </pivotArea>
    </format>
    <format dxfId="143">
      <pivotArea collapsedLevelsAreSubtotals="1" fieldPosition="0">
        <references count="1">
          <reference field="0" count="5">
            <x v="11"/>
            <x v="12"/>
            <x v="13"/>
            <x v="14"/>
            <x v="15"/>
          </reference>
        </references>
      </pivotArea>
    </format>
    <format dxfId="142">
      <pivotArea collapsedLevelsAreSubtotals="1" fieldPosition="0">
        <references count="1">
          <reference field="0" count="5">
            <x v="11"/>
            <x v="12"/>
            <x v="13"/>
            <x v="14"/>
            <x v="15"/>
          </reference>
        </references>
      </pivotArea>
    </format>
    <format dxfId="141">
      <pivotArea collapsedLevelsAreSubtotals="1" fieldPosition="0">
        <references count="1">
          <reference field="0" count="5">
            <x v="11"/>
            <x v="12"/>
            <x v="13"/>
            <x v="14"/>
            <x v="15"/>
          </reference>
        </references>
      </pivotArea>
    </format>
    <format dxfId="140">
      <pivotArea collapsedLevelsAreSubtotals="1" fieldPosition="0">
        <references count="1">
          <reference field="0" count="5">
            <x v="11"/>
            <x v="12"/>
            <x v="13"/>
            <x v="14"/>
            <x v="15"/>
          </reference>
        </references>
      </pivotArea>
    </format>
    <format dxfId="139">
      <pivotArea collapsedLevelsAreSubtotals="1" fieldPosition="0">
        <references count="1">
          <reference field="0" count="5">
            <x v="11"/>
            <x v="12"/>
            <x v="13"/>
            <x v="14"/>
            <x v="15"/>
          </reference>
        </references>
      </pivotArea>
    </format>
    <format dxfId="138">
      <pivotArea collapsedLevelsAreSubtotals="1" fieldPosition="0">
        <references count="1">
          <reference field="0" count="5">
            <x v="11"/>
            <x v="12"/>
            <x v="13"/>
            <x v="14"/>
            <x v="15"/>
          </reference>
        </references>
      </pivotArea>
    </format>
    <format dxfId="137">
      <pivotArea grandRow="1" outline="0" collapsedLevelsAreSubtotals="1" fieldPosition="0"/>
    </format>
    <format dxfId="136">
      <pivotArea grandRow="1" outline="0" collapsedLevelsAreSubtotals="1" fieldPosition="0"/>
    </format>
    <format dxfId="135">
      <pivotArea grandRow="1" outline="0" collapsedLevelsAreSubtotals="1" fieldPosition="0"/>
    </format>
    <format dxfId="134">
      <pivotArea grandRow="1" outline="0" collapsedLevelsAreSubtotals="1" fieldPosition="0"/>
    </format>
    <format dxfId="133">
      <pivotArea grandRow="1" outline="0" collapsedLevelsAreSubtotals="1" fieldPosition="0"/>
    </format>
    <format dxfId="132">
      <pivotArea grandRow="1" outline="0" collapsedLevelsAreSubtotals="1" fieldPosition="0"/>
    </format>
  </formats>
  <chartFormats count="72">
    <chartFormat chart="0" format="0" series="1">
      <pivotArea outline="0" collapsedLevelsAreSubtotals="1" fieldPosition="0">
        <references count="1">
          <reference field="4294967294" count="1" selected="0">
            <x v="0"/>
          </reference>
        </references>
      </pivotArea>
    </chartFormat>
    <chartFormat chart="0" format="1">
      <pivotArea outline="0" collapsedLevelsAreSubtotals="1" fieldPosition="0">
        <references count="2">
          <reference field="4294967294" count="1" selected="0">
            <x v="0"/>
          </reference>
          <reference field="0" count="1" selected="0">
            <x v="12"/>
          </reference>
        </references>
      </pivotArea>
    </chartFormat>
    <chartFormat chart="0" format="2">
      <pivotArea outline="0" collapsedLevelsAreSubtotals="1" fieldPosition="0">
        <references count="2">
          <reference field="4294967294" count="1" selected="0">
            <x v="0"/>
          </reference>
          <reference field="0" count="1" selected="0">
            <x v="13"/>
          </reference>
        </references>
      </pivotArea>
    </chartFormat>
    <chartFormat chart="0" format="3">
      <pivotArea outline="0" collapsedLevelsAreSubtotals="1" fieldPosition="0">
        <references count="2">
          <reference field="4294967294" count="1" selected="0">
            <x v="0"/>
          </reference>
          <reference field="0" count="1" selected="0">
            <x v="14"/>
          </reference>
        </references>
      </pivotArea>
    </chartFormat>
    <chartFormat chart="0" format="4">
      <pivotArea outline="0" collapsedLevelsAreSubtotals="1" fieldPosition="0">
        <references count="2">
          <reference field="4294967294" count="1" selected="0">
            <x v="0"/>
          </reference>
          <reference field="0" count="1" selected="0">
            <x v="15"/>
          </reference>
        </references>
      </pivotArea>
    </chartFormat>
    <chartFormat chart="0" format="5">
      <pivotArea outline="0" collapsedLevelsAreSubtotals="1" fieldPosition="0">
        <references count="2">
          <reference field="4294967294" count="1" selected="0">
            <x v="0"/>
          </reference>
          <reference field="0" count="1" selected="0">
            <x v="16"/>
          </reference>
        </references>
      </pivotArea>
    </chartFormat>
    <chartFormat chart="0" format="6">
      <pivotArea outline="0" collapsedLevelsAreSubtotals="1" fieldPosition="0">
        <references count="2">
          <reference field="4294967294" count="1" selected="0">
            <x v="0"/>
          </reference>
          <reference field="0" count="1" selected="0">
            <x v="17"/>
          </reference>
        </references>
      </pivotArea>
    </chartFormat>
    <chartFormat chart="0" format="7">
      <pivotArea outline="0" collapsedLevelsAreSubtotals="1" fieldPosition="0">
        <references count="2">
          <reference field="4294967294" count="1" selected="0">
            <x v="0"/>
          </reference>
          <reference field="0" count="1" selected="0">
            <x v="18"/>
          </reference>
        </references>
      </pivotArea>
    </chartFormat>
    <chartFormat chart="0" format="8" series="1">
      <pivotArea outline="0" collapsedLevelsAreSubtotals="1" fieldPosition="0">
        <references count="1">
          <reference field="4294967294" count="1" selected="0">
            <x v="1"/>
          </reference>
        </references>
      </pivotArea>
    </chartFormat>
    <chartFormat chart="0" format="9">
      <pivotArea outline="0" collapsedLevelsAreSubtotals="1" fieldPosition="0">
        <references count="2">
          <reference field="4294967294" count="1" selected="0">
            <x v="1"/>
          </reference>
          <reference field="0" count="1" selected="0">
            <x v="12"/>
          </reference>
        </references>
      </pivotArea>
    </chartFormat>
    <chartFormat chart="0" format="10">
      <pivotArea outline="0" collapsedLevelsAreSubtotals="1" fieldPosition="0">
        <references count="2">
          <reference field="4294967294" count="1" selected="0">
            <x v="1"/>
          </reference>
          <reference field="0" count="1" selected="0">
            <x v="13"/>
          </reference>
        </references>
      </pivotArea>
    </chartFormat>
    <chartFormat chart="0" format="11">
      <pivotArea outline="0" collapsedLevelsAreSubtotals="1" fieldPosition="0">
        <references count="2">
          <reference field="4294967294" count="1" selected="0">
            <x v="1"/>
          </reference>
          <reference field="0" count="1" selected="0">
            <x v="14"/>
          </reference>
        </references>
      </pivotArea>
    </chartFormat>
    <chartFormat chart="0" format="12">
      <pivotArea outline="0" collapsedLevelsAreSubtotals="1" fieldPosition="0">
        <references count="2">
          <reference field="4294967294" count="1" selected="0">
            <x v="1"/>
          </reference>
          <reference field="0" count="1" selected="0">
            <x v="15"/>
          </reference>
        </references>
      </pivotArea>
    </chartFormat>
    <chartFormat chart="0" format="13">
      <pivotArea outline="0" collapsedLevelsAreSubtotals="1" fieldPosition="0">
        <references count="2">
          <reference field="4294967294" count="1" selected="0">
            <x v="1"/>
          </reference>
          <reference field="0" count="1" selected="0">
            <x v="16"/>
          </reference>
        </references>
      </pivotArea>
    </chartFormat>
    <chartFormat chart="0" format="14">
      <pivotArea outline="0" collapsedLevelsAreSubtotals="1" fieldPosition="0">
        <references count="2">
          <reference field="4294967294" count="1" selected="0">
            <x v="1"/>
          </reference>
          <reference field="0" count="1" selected="0">
            <x v="17"/>
          </reference>
        </references>
      </pivotArea>
    </chartFormat>
    <chartFormat chart="0" format="15">
      <pivotArea outline="0" collapsedLevelsAreSubtotals="1" fieldPosition="0">
        <references count="2">
          <reference field="4294967294" count="1" selected="0">
            <x v="1"/>
          </reference>
          <reference field="0" count="1" selected="0">
            <x v="18"/>
          </reference>
        </references>
      </pivotArea>
    </chartFormat>
    <chartFormat chart="0" format="16">
      <pivotArea outline="0" collapsedLevelsAreSubtotals="1" fieldPosition="0">
        <references count="2">
          <reference field="4294967294" count="1" selected="0">
            <x v="1"/>
          </reference>
          <reference field="0" count="1" selected="0">
            <x v="19"/>
          </reference>
        </references>
      </pivotArea>
    </chartFormat>
    <chartFormat chart="0" format="17" series="1">
      <pivotArea outline="0" collapsedLevelsAreSubtotals="1" fieldPosition="0">
        <references count="1">
          <reference field="4294967294" count="1" selected="0">
            <x v="2"/>
          </reference>
        </references>
      </pivotArea>
    </chartFormat>
    <chartFormat chart="0" format="18">
      <pivotArea outline="0" collapsedLevelsAreSubtotals="1" fieldPosition="0">
        <references count="2">
          <reference field="4294967294" count="1" selected="0">
            <x v="2"/>
          </reference>
          <reference field="0" count="1" selected="0">
            <x v="12"/>
          </reference>
        </references>
      </pivotArea>
    </chartFormat>
    <chartFormat chart="0" format="19">
      <pivotArea outline="0" collapsedLevelsAreSubtotals="1" fieldPosition="0">
        <references count="2">
          <reference field="4294967294" count="1" selected="0">
            <x v="2"/>
          </reference>
          <reference field="0" count="1" selected="0">
            <x v="13"/>
          </reference>
        </references>
      </pivotArea>
    </chartFormat>
    <chartFormat chart="0" format="20">
      <pivotArea outline="0" collapsedLevelsAreSubtotals="1" fieldPosition="0">
        <references count="2">
          <reference field="4294967294" count="1" selected="0">
            <x v="2"/>
          </reference>
          <reference field="0" count="1" selected="0">
            <x v="14"/>
          </reference>
        </references>
      </pivotArea>
    </chartFormat>
    <chartFormat chart="0" format="21">
      <pivotArea outline="0" collapsedLevelsAreSubtotals="1" fieldPosition="0">
        <references count="2">
          <reference field="4294967294" count="1" selected="0">
            <x v="2"/>
          </reference>
          <reference field="0" count="1" selected="0">
            <x v="15"/>
          </reference>
        </references>
      </pivotArea>
    </chartFormat>
    <chartFormat chart="0" format="22">
      <pivotArea outline="0" collapsedLevelsAreSubtotals="1" fieldPosition="0">
        <references count="2">
          <reference field="4294967294" count="1" selected="0">
            <x v="2"/>
          </reference>
          <reference field="0" count="1" selected="0">
            <x v="16"/>
          </reference>
        </references>
      </pivotArea>
    </chartFormat>
    <chartFormat chart="0" format="23" series="1">
      <pivotArea outline="0" collapsedLevelsAreSubtotals="1" fieldPosition="0">
        <references count="1">
          <reference field="4294967294" count="1" selected="0">
            <x v="3"/>
          </reference>
        </references>
      </pivotArea>
    </chartFormat>
    <chartFormat chart="1" format="24" series="1">
      <pivotArea type="data" outline="0" fieldPosition="0">
        <references count="1">
          <reference field="4294967294" count="1" selected="0">
            <x v="0"/>
          </reference>
        </references>
      </pivotArea>
    </chartFormat>
    <chartFormat chart="1" format="25">
      <pivotArea type="data" outline="0" fieldPosition="0">
        <references count="2">
          <reference field="4294967294" count="1" selected="0">
            <x v="0"/>
          </reference>
          <reference field="0" count="1" selected="0">
            <x v="12"/>
          </reference>
        </references>
      </pivotArea>
    </chartFormat>
    <chartFormat chart="1" format="26">
      <pivotArea type="data" outline="0" fieldPosition="0">
        <references count="2">
          <reference field="4294967294" count="1" selected="0">
            <x v="0"/>
          </reference>
          <reference field="0" count="1" selected="0">
            <x v="13"/>
          </reference>
        </references>
      </pivotArea>
    </chartFormat>
    <chartFormat chart="1" format="27">
      <pivotArea type="data" outline="0" fieldPosition="0">
        <references count="2">
          <reference field="4294967294" count="1" selected="0">
            <x v="0"/>
          </reference>
          <reference field="0" count="1" selected="0">
            <x v="14"/>
          </reference>
        </references>
      </pivotArea>
    </chartFormat>
    <chartFormat chart="1" format="28">
      <pivotArea type="data" outline="0" fieldPosition="0">
        <references count="2">
          <reference field="4294967294" count="1" selected="0">
            <x v="0"/>
          </reference>
          <reference field="0" count="1" selected="0">
            <x v="15"/>
          </reference>
        </references>
      </pivotArea>
    </chartFormat>
    <chartFormat chart="1" format="29">
      <pivotArea type="data" outline="0" fieldPosition="0">
        <references count="2">
          <reference field="4294967294" count="1" selected="0">
            <x v="0"/>
          </reference>
          <reference field="0" count="1" selected="0">
            <x v="16"/>
          </reference>
        </references>
      </pivotArea>
    </chartFormat>
    <chartFormat chart="1" format="30">
      <pivotArea type="data" outline="0" fieldPosition="0">
        <references count="2">
          <reference field="4294967294" count="1" selected="0">
            <x v="0"/>
          </reference>
          <reference field="0" count="1" selected="0">
            <x v="17"/>
          </reference>
        </references>
      </pivotArea>
    </chartFormat>
    <chartFormat chart="1" format="31">
      <pivotArea type="data" outline="0" fieldPosition="0">
        <references count="2">
          <reference field="4294967294" count="1" selected="0">
            <x v="0"/>
          </reference>
          <reference field="0" count="1" selected="0">
            <x v="18"/>
          </reference>
        </references>
      </pivotArea>
    </chartFormat>
    <chartFormat chart="1" format="32" series="1">
      <pivotArea type="data" outline="0" fieldPosition="0">
        <references count="1">
          <reference field="4294967294" count="1" selected="0">
            <x v="1"/>
          </reference>
        </references>
      </pivotArea>
    </chartFormat>
    <chartFormat chart="1" format="33">
      <pivotArea type="data" outline="0" fieldPosition="0">
        <references count="2">
          <reference field="4294967294" count="1" selected="0">
            <x v="1"/>
          </reference>
          <reference field="0" count="1" selected="0">
            <x v="12"/>
          </reference>
        </references>
      </pivotArea>
    </chartFormat>
    <chartFormat chart="1" format="34">
      <pivotArea type="data" outline="0" fieldPosition="0">
        <references count="2">
          <reference field="4294967294" count="1" selected="0">
            <x v="1"/>
          </reference>
          <reference field="0" count="1" selected="0">
            <x v="13"/>
          </reference>
        </references>
      </pivotArea>
    </chartFormat>
    <chartFormat chart="1" format="35">
      <pivotArea type="data" outline="0" fieldPosition="0">
        <references count="2">
          <reference field="4294967294" count="1" selected="0">
            <x v="1"/>
          </reference>
          <reference field="0" count="1" selected="0">
            <x v="14"/>
          </reference>
        </references>
      </pivotArea>
    </chartFormat>
    <chartFormat chart="1" format="36">
      <pivotArea type="data" outline="0" fieldPosition="0">
        <references count="2">
          <reference field="4294967294" count="1" selected="0">
            <x v="1"/>
          </reference>
          <reference field="0" count="1" selected="0">
            <x v="15"/>
          </reference>
        </references>
      </pivotArea>
    </chartFormat>
    <chartFormat chart="1" format="37">
      <pivotArea type="data" outline="0" fieldPosition="0">
        <references count="2">
          <reference field="4294967294" count="1" selected="0">
            <x v="1"/>
          </reference>
          <reference field="0" count="1" selected="0">
            <x v="16"/>
          </reference>
        </references>
      </pivotArea>
    </chartFormat>
    <chartFormat chart="1" format="38">
      <pivotArea type="data" outline="0" fieldPosition="0">
        <references count="2">
          <reference field="4294967294" count="1" selected="0">
            <x v="1"/>
          </reference>
          <reference field="0" count="1" selected="0">
            <x v="17"/>
          </reference>
        </references>
      </pivotArea>
    </chartFormat>
    <chartFormat chart="1" format="39">
      <pivotArea type="data" outline="0" fieldPosition="0">
        <references count="2">
          <reference field="4294967294" count="1" selected="0">
            <x v="1"/>
          </reference>
          <reference field="0" count="1" selected="0">
            <x v="18"/>
          </reference>
        </references>
      </pivotArea>
    </chartFormat>
    <chartFormat chart="1" format="40">
      <pivotArea type="data" outline="0" fieldPosition="0">
        <references count="2">
          <reference field="4294967294" count="1" selected="0">
            <x v="1"/>
          </reference>
          <reference field="0" count="1" selected="0">
            <x v="19"/>
          </reference>
        </references>
      </pivotArea>
    </chartFormat>
    <chartFormat chart="1" format="41" series="1">
      <pivotArea type="data" outline="0" fieldPosition="0">
        <references count="1">
          <reference field="4294967294" count="1" selected="0">
            <x v="2"/>
          </reference>
        </references>
      </pivotArea>
    </chartFormat>
    <chartFormat chart="1" format="42">
      <pivotArea type="data" outline="0" fieldPosition="0">
        <references count="2">
          <reference field="4294967294" count="1" selected="0">
            <x v="2"/>
          </reference>
          <reference field="0" count="1" selected="0">
            <x v="12"/>
          </reference>
        </references>
      </pivotArea>
    </chartFormat>
    <chartFormat chart="1" format="43">
      <pivotArea type="data" outline="0" fieldPosition="0">
        <references count="2">
          <reference field="4294967294" count="1" selected="0">
            <x v="2"/>
          </reference>
          <reference field="0" count="1" selected="0">
            <x v="13"/>
          </reference>
        </references>
      </pivotArea>
    </chartFormat>
    <chartFormat chart="1" format="44">
      <pivotArea type="data" outline="0" fieldPosition="0">
        <references count="2">
          <reference field="4294967294" count="1" selected="0">
            <x v="2"/>
          </reference>
          <reference field="0" count="1" selected="0">
            <x v="14"/>
          </reference>
        </references>
      </pivotArea>
    </chartFormat>
    <chartFormat chart="1" format="45">
      <pivotArea type="data" outline="0" fieldPosition="0">
        <references count="2">
          <reference field="4294967294" count="1" selected="0">
            <x v="2"/>
          </reference>
          <reference field="0" count="1" selected="0">
            <x v="15"/>
          </reference>
        </references>
      </pivotArea>
    </chartFormat>
    <chartFormat chart="1" format="46">
      <pivotArea type="data" outline="0" fieldPosition="0">
        <references count="2">
          <reference field="4294967294" count="1" selected="0">
            <x v="2"/>
          </reference>
          <reference field="0" count="1" selected="0">
            <x v="16"/>
          </reference>
        </references>
      </pivotArea>
    </chartFormat>
    <chartFormat chart="1" format="47" series="1">
      <pivotArea type="data" outline="0" fieldPosition="0">
        <references count="1">
          <reference field="4294967294" count="1" selected="0">
            <x v="3"/>
          </reference>
        </references>
      </pivotArea>
    </chartFormat>
    <chartFormat chart="2" format="48" series="1">
      <pivotArea type="data" outline="0" fieldPosition="0">
        <references count="1">
          <reference field="4294967294" count="1" selected="0">
            <x v="0"/>
          </reference>
        </references>
      </pivotArea>
    </chartFormat>
    <chartFormat chart="2" format="49">
      <pivotArea type="data" outline="0" fieldPosition="0">
        <references count="2">
          <reference field="4294967294" count="1" selected="0">
            <x v="0"/>
          </reference>
          <reference field="0" count="1" selected="0">
            <x v="12"/>
          </reference>
        </references>
      </pivotArea>
    </chartFormat>
    <chartFormat chart="2" format="50">
      <pivotArea type="data" outline="0" fieldPosition="0">
        <references count="2">
          <reference field="4294967294" count="1" selected="0">
            <x v="0"/>
          </reference>
          <reference field="0" count="1" selected="0">
            <x v="13"/>
          </reference>
        </references>
      </pivotArea>
    </chartFormat>
    <chartFormat chart="2" format="51">
      <pivotArea type="data" outline="0" fieldPosition="0">
        <references count="2">
          <reference field="4294967294" count="1" selected="0">
            <x v="0"/>
          </reference>
          <reference field="0" count="1" selected="0">
            <x v="14"/>
          </reference>
        </references>
      </pivotArea>
    </chartFormat>
    <chartFormat chart="2" format="52">
      <pivotArea type="data" outline="0" fieldPosition="0">
        <references count="2">
          <reference field="4294967294" count="1" selected="0">
            <x v="0"/>
          </reference>
          <reference field="0" count="1" selected="0">
            <x v="15"/>
          </reference>
        </references>
      </pivotArea>
    </chartFormat>
    <chartFormat chart="2" format="53">
      <pivotArea type="data" outline="0" fieldPosition="0">
        <references count="2">
          <reference field="4294967294" count="1" selected="0">
            <x v="0"/>
          </reference>
          <reference field="0" count="1" selected="0">
            <x v="16"/>
          </reference>
        </references>
      </pivotArea>
    </chartFormat>
    <chartFormat chart="2" format="54">
      <pivotArea type="data" outline="0" fieldPosition="0">
        <references count="2">
          <reference field="4294967294" count="1" selected="0">
            <x v="0"/>
          </reference>
          <reference field="0" count="1" selected="0">
            <x v="17"/>
          </reference>
        </references>
      </pivotArea>
    </chartFormat>
    <chartFormat chart="2" format="55">
      <pivotArea type="data" outline="0" fieldPosition="0">
        <references count="2">
          <reference field="4294967294" count="1" selected="0">
            <x v="0"/>
          </reference>
          <reference field="0" count="1" selected="0">
            <x v="18"/>
          </reference>
        </references>
      </pivotArea>
    </chartFormat>
    <chartFormat chart="2" format="56" series="1">
      <pivotArea type="data" outline="0" fieldPosition="0">
        <references count="1">
          <reference field="4294967294" count="1" selected="0">
            <x v="1"/>
          </reference>
        </references>
      </pivotArea>
    </chartFormat>
    <chartFormat chart="2" format="57">
      <pivotArea type="data" outline="0" fieldPosition="0">
        <references count="2">
          <reference field="4294967294" count="1" selected="0">
            <x v="1"/>
          </reference>
          <reference field="0" count="1" selected="0">
            <x v="12"/>
          </reference>
        </references>
      </pivotArea>
    </chartFormat>
    <chartFormat chart="2" format="58">
      <pivotArea type="data" outline="0" fieldPosition="0">
        <references count="2">
          <reference field="4294967294" count="1" selected="0">
            <x v="1"/>
          </reference>
          <reference field="0" count="1" selected="0">
            <x v="13"/>
          </reference>
        </references>
      </pivotArea>
    </chartFormat>
    <chartFormat chart="2" format="59">
      <pivotArea type="data" outline="0" fieldPosition="0">
        <references count="2">
          <reference field="4294967294" count="1" selected="0">
            <x v="1"/>
          </reference>
          <reference field="0" count="1" selected="0">
            <x v="14"/>
          </reference>
        </references>
      </pivotArea>
    </chartFormat>
    <chartFormat chart="2" format="60">
      <pivotArea type="data" outline="0" fieldPosition="0">
        <references count="2">
          <reference field="4294967294" count="1" selected="0">
            <x v="1"/>
          </reference>
          <reference field="0" count="1" selected="0">
            <x v="15"/>
          </reference>
        </references>
      </pivotArea>
    </chartFormat>
    <chartFormat chart="2" format="61">
      <pivotArea type="data" outline="0" fieldPosition="0">
        <references count="2">
          <reference field="4294967294" count="1" selected="0">
            <x v="1"/>
          </reference>
          <reference field="0" count="1" selected="0">
            <x v="16"/>
          </reference>
        </references>
      </pivotArea>
    </chartFormat>
    <chartFormat chart="2" format="62">
      <pivotArea type="data" outline="0" fieldPosition="0">
        <references count="2">
          <reference field="4294967294" count="1" selected="0">
            <x v="1"/>
          </reference>
          <reference field="0" count="1" selected="0">
            <x v="17"/>
          </reference>
        </references>
      </pivotArea>
    </chartFormat>
    <chartFormat chart="2" format="63">
      <pivotArea type="data" outline="0" fieldPosition="0">
        <references count="2">
          <reference field="4294967294" count="1" selected="0">
            <x v="1"/>
          </reference>
          <reference field="0" count="1" selected="0">
            <x v="18"/>
          </reference>
        </references>
      </pivotArea>
    </chartFormat>
    <chartFormat chart="2" format="64">
      <pivotArea type="data" outline="0" fieldPosition="0">
        <references count="2">
          <reference field="4294967294" count="1" selected="0">
            <x v="1"/>
          </reference>
          <reference field="0" count="1" selected="0">
            <x v="19"/>
          </reference>
        </references>
      </pivotArea>
    </chartFormat>
    <chartFormat chart="2" format="65" series="1">
      <pivotArea type="data" outline="0" fieldPosition="0">
        <references count="1">
          <reference field="4294967294" count="1" selected="0">
            <x v="2"/>
          </reference>
        </references>
      </pivotArea>
    </chartFormat>
    <chartFormat chart="2" format="66">
      <pivotArea type="data" outline="0" fieldPosition="0">
        <references count="2">
          <reference field="4294967294" count="1" selected="0">
            <x v="2"/>
          </reference>
          <reference field="0" count="1" selected="0">
            <x v="12"/>
          </reference>
        </references>
      </pivotArea>
    </chartFormat>
    <chartFormat chart="2" format="67">
      <pivotArea type="data" outline="0" fieldPosition="0">
        <references count="2">
          <reference field="4294967294" count="1" selected="0">
            <x v="2"/>
          </reference>
          <reference field="0" count="1" selected="0">
            <x v="13"/>
          </reference>
        </references>
      </pivotArea>
    </chartFormat>
    <chartFormat chart="2" format="68">
      <pivotArea type="data" outline="0" fieldPosition="0">
        <references count="2">
          <reference field="4294967294" count="1" selected="0">
            <x v="2"/>
          </reference>
          <reference field="0" count="1" selected="0">
            <x v="14"/>
          </reference>
        </references>
      </pivotArea>
    </chartFormat>
    <chartFormat chart="2" format="69">
      <pivotArea type="data" outline="0" fieldPosition="0">
        <references count="2">
          <reference field="4294967294" count="1" selected="0">
            <x v="2"/>
          </reference>
          <reference field="0" count="1" selected="0">
            <x v="15"/>
          </reference>
        </references>
      </pivotArea>
    </chartFormat>
    <chartFormat chart="2" format="70">
      <pivotArea type="data" outline="0" fieldPosition="0">
        <references count="2">
          <reference field="4294967294" count="1" selected="0">
            <x v="2"/>
          </reference>
          <reference field="0" count="1" selected="0">
            <x v="16"/>
          </reference>
        </references>
      </pivotArea>
    </chartFormat>
    <chartFormat chart="2" format="71"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3901-000001000000}" name="ﾋﾟﾎﾞｯﾄﾃｰﾌﾞﾙ1" cacheId="30" dataOnRows="1"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C11" firstHeaderRow="1" firstDataRow="2" firstDataCol="1"/>
  <pivotFields count="32">
    <pivotField axis="axisCol" numFmtId="176" showAll="0">
      <items count="19">
        <item h="1" x="0"/>
        <item h="1" x="1"/>
        <item h="1" x="2"/>
        <item h="1" x="3"/>
        <item h="1" x="4"/>
        <item h="1" x="5"/>
        <item h="1" x="6"/>
        <item h="1" x="7"/>
        <item h="1" x="8"/>
        <item h="1" x="9"/>
        <item h="1" x="10"/>
        <item h="1" x="11"/>
        <item h="1" x="12"/>
        <item h="1" x="13"/>
        <item h="1" x="14"/>
        <item h="1" x="15"/>
        <item h="1" x="16"/>
        <item x="17"/>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dragToRow="0" dragToCol="0" dragToPage="0" showAll="0" defaultSubtotal="0"/>
  </pivotFields>
  <rowFields count="1">
    <field x="-2"/>
  </rowFields>
  <rowItems count="9">
    <i>
      <x/>
    </i>
    <i i="1">
      <x v="1"/>
    </i>
    <i i="2">
      <x v="2"/>
    </i>
    <i i="3">
      <x v="3"/>
    </i>
    <i i="4">
      <x v="4"/>
    </i>
    <i i="5">
      <x v="5"/>
    </i>
    <i i="6">
      <x v="6"/>
    </i>
    <i i="7">
      <x v="7"/>
    </i>
    <i i="8">
      <x v="8"/>
    </i>
  </rowItems>
  <colFields count="1">
    <field x="0"/>
  </colFields>
  <colItems count="2">
    <i>
      <x v="17"/>
    </i>
    <i t="grand">
      <x/>
    </i>
  </colItems>
  <dataFields count="9">
    <dataField name="宅地" fld="6" baseField="0" baseItem="0"/>
    <dataField name="一般畑" fld="4" baseField="0" baseItem="0"/>
    <dataField name="雑種地" fld="10" baseField="0" baseItem="0"/>
    <dataField name="一般田" fld="2" baseField="0" baseItem="0"/>
    <dataField name="介在畑" fld="5" baseField="0" baseItem="0"/>
    <dataField name="一般山林" fld="7" baseField="0" baseItem="0"/>
    <dataField name="介在田" fld="3" baseField="0" baseItem="0"/>
    <dataField name="原野" fld="9" baseField="0" baseItem="0"/>
    <dataField name="介在山林" fld="8" baseField="0" baseItem="0"/>
  </dataFields>
  <chartFormats count="19">
    <chartFormat chart="0" format="0" series="1">
      <pivotArea outline="0" collapsedLevelsAreSubtotals="1" fieldPosition="0">
        <references count="1">
          <reference field="0" count="0" selected="0"/>
        </references>
      </pivotArea>
    </chartFormat>
    <chartFormat chart="0" format="1">
      <pivotArea outline="0" collapsedLevelsAreSubtotals="1" fieldPosition="0">
        <references count="2">
          <reference field="4294967294" count="1" selected="0">
            <x v="0"/>
          </reference>
          <reference field="0" count="0" selected="0"/>
        </references>
      </pivotArea>
    </chartFormat>
    <chartFormat chart="0" format="2">
      <pivotArea outline="0" collapsedLevelsAreSubtotals="1" fieldPosition="0">
        <references count="2">
          <reference field="4294967294" count="1" selected="0">
            <x v="1"/>
          </reference>
          <reference field="0" count="0" selected="0"/>
        </references>
      </pivotArea>
    </chartFormat>
    <chartFormat chart="0" format="3">
      <pivotArea outline="0" collapsedLevelsAreSubtotals="1" fieldPosition="0">
        <references count="2">
          <reference field="4294967294" count="1" selected="0">
            <x v="2"/>
          </reference>
          <reference field="0" count="0" selected="0"/>
        </references>
      </pivotArea>
    </chartFormat>
    <chartFormat chart="0" format="4">
      <pivotArea outline="0" collapsedLevelsAreSubtotals="1" fieldPosition="0">
        <references count="2">
          <reference field="4294967294" count="1" selected="0">
            <x v="3"/>
          </reference>
          <reference field="0" count="0" selected="0"/>
        </references>
      </pivotArea>
    </chartFormat>
    <chartFormat chart="0" format="5">
      <pivotArea outline="0" collapsedLevelsAreSubtotals="1" fieldPosition="0">
        <references count="2">
          <reference field="4294967294" count="1" selected="0">
            <x v="4"/>
          </reference>
          <reference field="0" count="0" selected="0"/>
        </references>
      </pivotArea>
    </chartFormat>
    <chartFormat chart="0" format="6">
      <pivotArea outline="0" collapsedLevelsAreSubtotals="1" fieldPosition="0">
        <references count="2">
          <reference field="4294967294" count="1" selected="0">
            <x v="5"/>
          </reference>
          <reference field="0" count="0" selected="0"/>
        </references>
      </pivotArea>
    </chartFormat>
    <chartFormat chart="0" format="7">
      <pivotArea outline="0" collapsedLevelsAreSubtotals="1" fieldPosition="0">
        <references count="2">
          <reference field="4294967294" count="1" selected="0">
            <x v="6"/>
          </reference>
          <reference field="0" count="0" selected="0"/>
        </references>
      </pivotArea>
    </chartFormat>
    <chartFormat chart="0" format="8">
      <pivotArea outline="0" collapsedLevelsAreSubtotals="1" fieldPosition="0">
        <references count="2">
          <reference field="4294967294" count="1" selected="0">
            <x v="7"/>
          </reference>
          <reference field="0" count="0" selected="0"/>
        </references>
      </pivotArea>
    </chartFormat>
    <chartFormat chart="0" format="9">
      <pivotArea outline="0" collapsedLevelsAreSubtotals="1" fieldPosition="0">
        <references count="2">
          <reference field="4294967294" count="1" selected="0">
            <x v="8"/>
          </reference>
          <reference field="0" count="0" selected="0"/>
        </references>
      </pivotArea>
    </chartFormat>
    <chartFormat chart="0" format="10" series="1">
      <pivotArea type="data" outline="0" fieldPosition="0">
        <references count="2">
          <reference field="4294967294" count="1" selected="0">
            <x v="0"/>
          </reference>
          <reference field="0" count="1" selected="0">
            <x v="17"/>
          </reference>
        </references>
      </pivotArea>
    </chartFormat>
    <chartFormat chart="0" format="11">
      <pivotArea type="data" outline="0" fieldPosition="0">
        <references count="2">
          <reference field="4294967294" count="1" selected="0">
            <x v="1"/>
          </reference>
          <reference field="0" count="1" selected="0">
            <x v="17"/>
          </reference>
        </references>
      </pivotArea>
    </chartFormat>
    <chartFormat chart="0" format="12">
      <pivotArea type="data" outline="0" fieldPosition="0">
        <references count="2">
          <reference field="4294967294" count="1" selected="0">
            <x v="2"/>
          </reference>
          <reference field="0" count="1" selected="0">
            <x v="17"/>
          </reference>
        </references>
      </pivotArea>
    </chartFormat>
    <chartFormat chart="0" format="13">
      <pivotArea type="data" outline="0" fieldPosition="0">
        <references count="2">
          <reference field="4294967294" count="1" selected="0">
            <x v="3"/>
          </reference>
          <reference field="0" count="1" selected="0">
            <x v="17"/>
          </reference>
        </references>
      </pivotArea>
    </chartFormat>
    <chartFormat chart="0" format="14">
      <pivotArea type="data" outline="0" fieldPosition="0">
        <references count="2">
          <reference field="4294967294" count="1" selected="0">
            <x v="4"/>
          </reference>
          <reference field="0" count="1" selected="0">
            <x v="17"/>
          </reference>
        </references>
      </pivotArea>
    </chartFormat>
    <chartFormat chart="0" format="15">
      <pivotArea type="data" outline="0" fieldPosition="0">
        <references count="2">
          <reference field="4294967294" count="1" selected="0">
            <x v="5"/>
          </reference>
          <reference field="0" count="1" selected="0">
            <x v="17"/>
          </reference>
        </references>
      </pivotArea>
    </chartFormat>
    <chartFormat chart="0" format="16">
      <pivotArea type="data" outline="0" fieldPosition="0">
        <references count="2">
          <reference field="4294967294" count="1" selected="0">
            <x v="6"/>
          </reference>
          <reference field="0" count="1" selected="0">
            <x v="17"/>
          </reference>
        </references>
      </pivotArea>
    </chartFormat>
    <chartFormat chart="0" format="17">
      <pivotArea type="data" outline="0" fieldPosition="0">
        <references count="2">
          <reference field="4294967294" count="1" selected="0">
            <x v="7"/>
          </reference>
          <reference field="0" count="1" selected="0">
            <x v="17"/>
          </reference>
        </references>
      </pivotArea>
    </chartFormat>
    <chartFormat chart="0" format="18">
      <pivotArea type="data" outline="0" fieldPosition="0">
        <references count="2">
          <reference field="4294967294" count="1" selected="0">
            <x v="8"/>
          </reference>
          <reference field="0" count="1" selected="0">
            <x v="1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3901-000013000000}" name="ピボットテーブル2" cacheId="1" applyNumberFormats="0" applyBorderFormats="0" applyFontFormats="0" applyPatternFormats="0" applyAlignmentFormats="0" applyWidthHeightFormats="1" dataCaption="値" updatedVersion="4" minRefreshableVersion="3" showMemberPropertyTips="0" useAutoFormatting="1" rowGrandTotals="0" itemPrintTitles="1" createdVersion="6" indent="0" outline="1" outlineData="1" multipleFieldFilters="0" chartFormat="1">
  <location ref="A3:C8" firstHeaderRow="0" firstDataRow="1" firstDataCol="1"/>
  <pivotFields count="9">
    <pivotField axis="axisRow" numFmtId="176" showAll="0">
      <items count="6">
        <item x="0"/>
        <item x="1"/>
        <item x="2"/>
        <item x="3"/>
        <item x="4"/>
        <item t="default"/>
      </items>
    </pivotField>
    <pivotField dataField="1" showAll="0"/>
    <pivotField showAll="0"/>
    <pivotField showAll="0"/>
    <pivotField showAll="0"/>
    <pivotField showAll="0"/>
    <pivotField showAll="0"/>
    <pivotField showAll="0"/>
    <pivotField dataField="1" showAll="0"/>
  </pivotFields>
  <rowFields count="1">
    <field x="0"/>
  </rowFields>
  <rowItems count="5">
    <i>
      <x/>
    </i>
    <i>
      <x v="1"/>
    </i>
    <i>
      <x v="2"/>
    </i>
    <i>
      <x v="3"/>
    </i>
    <i>
      <x v="4"/>
    </i>
  </rowItems>
  <colFields count="1">
    <field x="-2"/>
  </colFields>
  <colItems count="2">
    <i>
      <x/>
    </i>
    <i i="1">
      <x v="1"/>
    </i>
  </colItems>
  <dataFields count="2">
    <dataField name=" 昼間人口" fld="8" baseField="0" baseItem="0"/>
    <dataField name=" 夜間人口" fld="1" baseField="0" baseItem="0"/>
  </dataFields>
  <formats count="1">
    <format dxfId="131">
      <pivotArea outline="0" collapsedLevelsAreSubtotals="1" fieldPosition="0"/>
    </format>
  </formats>
  <chartFormats count="2">
    <chartFormat chart="0" format="0" series="1">
      <pivotArea outline="0" collapsedLevelsAreSubtotals="1" fieldPosition="0">
        <references count="1">
          <reference field="4294967294" count="1" selected="0">
            <x v="0"/>
          </reference>
        </references>
      </pivotArea>
    </chartFormat>
    <chartFormat chart="0" format="1" series="1">
      <pivotArea outline="0" collapsedLevelsAreSubtotals="1"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3901-000014000000}" name="ﾋﾟﾎﾞｯﾄﾃｰﾌﾞﾙ2" cacheId="2" applyNumberFormats="0" applyBorderFormats="0" applyFontFormats="0" applyPatternFormats="0" applyAlignmentFormats="0" applyWidthHeightFormats="1" dataCaption="値" updatedVersion="4" minRefreshableVersion="3" showMemberPropertyTips="0" useAutoFormatting="1" itemPrintTitles="1" createdVersion="6" indent="0" outline="1" outlineData="1" multipleFieldFilters="0" chartFormat="1">
  <location ref="A3:E10" firstHeaderRow="1" firstDataRow="2" firstDataCol="1"/>
  <pivotFields count="5">
    <pivotField axis="axisRow" numFmtId="176" showAll="0">
      <items count="6">
        <item x="0"/>
        <item x="1"/>
        <item x="2"/>
        <item x="3"/>
        <item x="4"/>
        <item t="default"/>
      </items>
    </pivotField>
    <pivotField axis="axisCol" showAll="0">
      <items count="26">
        <item n="第1次産業" x="1"/>
        <item n="第2次産業" x="2"/>
        <item n="第3次産業" x="3"/>
        <item h="1" x="5"/>
        <item h="1" x="4"/>
        <item h="1" x="6"/>
        <item h="1" x="7"/>
        <item h="1" x="8"/>
        <item h="1" x="9"/>
        <item h="1" x="10"/>
        <item h="1" x="11"/>
        <item h="1" x="12"/>
        <item h="1" x="13"/>
        <item h="1" x="14"/>
        <item h="1" x="15"/>
        <item h="1" x="16"/>
        <item h="1" x="17"/>
        <item h="1" x="18"/>
        <item h="1" x="19"/>
        <item h="1" x="20"/>
        <item h="1" x="21"/>
        <item h="1" x="22"/>
        <item h="1" x="23"/>
        <item h="1" x="24"/>
        <item h="1" x="0"/>
        <item t="default"/>
      </items>
    </pivotField>
    <pivotField dataField="1" showAll="0"/>
    <pivotField showAll="0"/>
    <pivotField showAll="0"/>
  </pivotFields>
  <rowFields count="1">
    <field x="0"/>
  </rowFields>
  <rowItems count="6">
    <i>
      <x/>
    </i>
    <i>
      <x v="1"/>
    </i>
    <i>
      <x v="2"/>
    </i>
    <i>
      <x v="3"/>
    </i>
    <i>
      <x v="4"/>
    </i>
    <i t="grand">
      <x/>
    </i>
  </rowItems>
  <colFields count="1">
    <field x="1"/>
  </colFields>
  <colItems count="4">
    <i>
      <x/>
    </i>
    <i>
      <x v="1"/>
    </i>
    <i>
      <x v="2"/>
    </i>
    <i t="grand">
      <x/>
    </i>
  </colItems>
  <dataFields count="1">
    <dataField name="合計 / 総数" fld="2" baseField="0" baseItem="0"/>
  </dataFields>
  <chartFormats count="3">
    <chartFormat chart="0" format="0" series="1">
      <pivotArea outline="0" collapsedLevelsAreSubtotals="1" fieldPosition="0">
        <references count="2">
          <reference field="4294967294" count="1" selected="0">
            <x v="0"/>
          </reference>
          <reference field="1" count="1" selected="0">
            <x v="0"/>
          </reference>
        </references>
      </pivotArea>
    </chartFormat>
    <chartFormat chart="0" format="1" series="1">
      <pivotArea outline="0" collapsedLevelsAreSubtotals="1" fieldPosition="0">
        <references count="2">
          <reference field="4294967294" count="1" selected="0">
            <x v="0"/>
          </reference>
          <reference field="1" count="1" selected="0">
            <x v="1"/>
          </reference>
        </references>
      </pivotArea>
    </chartFormat>
    <chartFormat chart="0" format="2" series="1">
      <pivotArea outline="0" collapsedLevelsAreSubtotals="1"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3901-000015000000}" name="ﾋﾟﾎﾞｯﾄﾃｰﾌﾞﾙ2" cacheId="2" applyNumberFormats="0" applyBorderFormats="0" applyFontFormats="0" applyPatternFormats="0" applyAlignmentFormats="0" applyWidthHeightFormats="1" dataCaption="値" updatedVersion="4" minRefreshableVersion="3" showMemberPropertyTips="0" useAutoFormatting="1" itemPrintTitles="1" createdVersion="6" indent="0" outline="1" outlineData="1" multipleFieldFilters="0" chartFormat="1">
  <location ref="A3:B24" firstHeaderRow="1" firstDataRow="1" firstDataCol="1" rowPageCount="1" colPageCount="1"/>
  <pivotFields count="5">
    <pivotField axis="axisPage" numFmtId="176" multipleItemSelectionAllowed="1" showAll="0">
      <items count="6">
        <item h="1" x="0"/>
        <item h="1" x="1"/>
        <item h="1" x="2"/>
        <item h="1" x="3"/>
        <item x="4"/>
        <item t="default"/>
      </items>
    </pivotField>
    <pivotField axis="axisRow" showAll="0" sortType="descending">
      <items count="26">
        <item n="第1次産業" h="1" x="1"/>
        <item n="第2次産業" h="1" x="2"/>
        <item n="第3次産業" h="1" x="3"/>
        <item h="1" x="5"/>
        <item x="4"/>
        <item x="6"/>
        <item x="7"/>
        <item x="8"/>
        <item x="9"/>
        <item x="10"/>
        <item x="11"/>
        <item x="12"/>
        <item x="13"/>
        <item x="14"/>
        <item x="15"/>
        <item x="16"/>
        <item x="17"/>
        <item x="18"/>
        <item x="19"/>
        <item x="20"/>
        <item x="21"/>
        <item x="22"/>
        <item x="23"/>
        <item x="24"/>
        <item h="1" x="0"/>
        <item t="default"/>
      </items>
      <autoSortScope>
        <pivotArea dataOnly="0" outline="0" fieldPosition="0">
          <references count="1">
            <reference field="4294967294" count="1" selected="0">
              <x v="0"/>
            </reference>
          </references>
        </pivotArea>
      </autoSortScope>
    </pivotField>
    <pivotField dataField="1" showAll="0"/>
    <pivotField showAll="0"/>
    <pivotField showAll="0"/>
  </pivotFields>
  <rowFields count="1">
    <field x="1"/>
  </rowFields>
  <rowItems count="21">
    <i>
      <x v="8"/>
    </i>
    <i>
      <x v="12"/>
    </i>
    <i>
      <x v="19"/>
    </i>
    <i>
      <x v="11"/>
    </i>
    <i>
      <x v="7"/>
    </i>
    <i>
      <x v="21"/>
    </i>
    <i>
      <x v="16"/>
    </i>
    <i>
      <x v="17"/>
    </i>
    <i>
      <x v="23"/>
    </i>
    <i>
      <x v="18"/>
    </i>
    <i>
      <x v="15"/>
    </i>
    <i>
      <x v="22"/>
    </i>
    <i>
      <x v="10"/>
    </i>
    <i>
      <x v="14"/>
    </i>
    <i>
      <x v="4"/>
    </i>
    <i>
      <x v="13"/>
    </i>
    <i>
      <x v="20"/>
    </i>
    <i>
      <x v="9"/>
    </i>
    <i>
      <x v="6"/>
    </i>
    <i>
      <x v="5"/>
    </i>
    <i t="grand">
      <x/>
    </i>
  </rowItems>
  <colItems count="1">
    <i/>
  </colItems>
  <pageFields count="1">
    <pageField fld="0" hier="0"/>
  </pageFields>
  <dataFields count="1">
    <dataField name="合計 / 総数" fld="2" baseField="0" baseItem="0"/>
  </dataFields>
  <chartFormats count="22">
    <chartFormat chart="0" format="0" series="1">
      <pivotArea outline="0" collapsedLevelsAreSubtotals="1" fieldPosition="0"/>
    </chartFormat>
    <chartFormat chart="0" format="1">
      <pivotArea outline="0" collapsedLevelsAreSubtotals="1" fieldPosition="0">
        <references count="2">
          <reference field="4294967294" count="1" selected="0">
            <x v="0"/>
          </reference>
          <reference field="1" count="1" selected="0">
            <x v="8"/>
          </reference>
        </references>
      </pivotArea>
    </chartFormat>
    <chartFormat chart="0" format="2">
      <pivotArea outline="0" collapsedLevelsAreSubtotals="1" fieldPosition="0">
        <references count="2">
          <reference field="4294967294" count="1" selected="0">
            <x v="0"/>
          </reference>
          <reference field="1" count="1" selected="0">
            <x v="12"/>
          </reference>
        </references>
      </pivotArea>
    </chartFormat>
    <chartFormat chart="0" format="3">
      <pivotArea outline="0" collapsedLevelsAreSubtotals="1" fieldPosition="0">
        <references count="2">
          <reference field="4294967294" count="1" selected="0">
            <x v="0"/>
          </reference>
          <reference field="1" count="1" selected="0">
            <x v="19"/>
          </reference>
        </references>
      </pivotArea>
    </chartFormat>
    <chartFormat chart="0" format="4">
      <pivotArea outline="0" collapsedLevelsAreSubtotals="1" fieldPosition="0">
        <references count="2">
          <reference field="4294967294" count="1" selected="0">
            <x v="0"/>
          </reference>
          <reference field="1" count="1" selected="0">
            <x v="11"/>
          </reference>
        </references>
      </pivotArea>
    </chartFormat>
    <chartFormat chart="0" format="5">
      <pivotArea outline="0" collapsedLevelsAreSubtotals="1" fieldPosition="0">
        <references count="2">
          <reference field="4294967294" count="1" selected="0">
            <x v="0"/>
          </reference>
          <reference field="1" count="1" selected="0">
            <x v="7"/>
          </reference>
        </references>
      </pivotArea>
    </chartFormat>
    <chartFormat chart="0" format="6">
      <pivotArea outline="0" collapsedLevelsAreSubtotals="1" fieldPosition="0">
        <references count="2">
          <reference field="4294967294" count="1" selected="0">
            <x v="0"/>
          </reference>
          <reference field="1" count="1" selected="0">
            <x v="21"/>
          </reference>
        </references>
      </pivotArea>
    </chartFormat>
    <chartFormat chart="0" format="7">
      <pivotArea outline="0" collapsedLevelsAreSubtotals="1" fieldPosition="0">
        <references count="2">
          <reference field="4294967294" count="1" selected="0">
            <x v="0"/>
          </reference>
          <reference field="1" count="1" selected="0">
            <x v="16"/>
          </reference>
        </references>
      </pivotArea>
    </chartFormat>
    <chartFormat chart="0" format="8">
      <pivotArea outline="0" collapsedLevelsAreSubtotals="1" fieldPosition="0">
        <references count="2">
          <reference field="4294967294" count="1" selected="0">
            <x v="0"/>
          </reference>
          <reference field="1" count="1" selected="0">
            <x v="17"/>
          </reference>
        </references>
      </pivotArea>
    </chartFormat>
    <chartFormat chart="0" format="9">
      <pivotArea outline="0" collapsedLevelsAreSubtotals="1" fieldPosition="0">
        <references count="2">
          <reference field="4294967294" count="1" selected="0">
            <x v="0"/>
          </reference>
          <reference field="1" count="1" selected="0">
            <x v="23"/>
          </reference>
        </references>
      </pivotArea>
    </chartFormat>
    <chartFormat chart="0" format="10">
      <pivotArea outline="0" collapsedLevelsAreSubtotals="1" fieldPosition="0">
        <references count="2">
          <reference field="4294967294" count="1" selected="0">
            <x v="0"/>
          </reference>
          <reference field="1" count="1" selected="0">
            <x v="18"/>
          </reference>
        </references>
      </pivotArea>
    </chartFormat>
    <chartFormat chart="0" format="11">
      <pivotArea outline="0" collapsedLevelsAreSubtotals="1" fieldPosition="0">
        <references count="2">
          <reference field="4294967294" count="1" selected="0">
            <x v="0"/>
          </reference>
          <reference field="1" count="1" selected="0">
            <x v="15"/>
          </reference>
        </references>
      </pivotArea>
    </chartFormat>
    <chartFormat chart="0" format="12">
      <pivotArea outline="0" collapsedLevelsAreSubtotals="1" fieldPosition="0">
        <references count="2">
          <reference field="4294967294" count="1" selected="0">
            <x v="0"/>
          </reference>
          <reference field="1" count="1" selected="0">
            <x v="22"/>
          </reference>
        </references>
      </pivotArea>
    </chartFormat>
    <chartFormat chart="0" format="13">
      <pivotArea outline="0" collapsedLevelsAreSubtotals="1" fieldPosition="0">
        <references count="2">
          <reference field="4294967294" count="1" selected="0">
            <x v="0"/>
          </reference>
          <reference field="1" count="1" selected="0">
            <x v="10"/>
          </reference>
        </references>
      </pivotArea>
    </chartFormat>
    <chartFormat chart="0" format="14">
      <pivotArea outline="0" collapsedLevelsAreSubtotals="1" fieldPosition="0">
        <references count="2">
          <reference field="4294967294" count="1" selected="0">
            <x v="0"/>
          </reference>
          <reference field="1" count="1" selected="0">
            <x v="14"/>
          </reference>
        </references>
      </pivotArea>
    </chartFormat>
    <chartFormat chart="0" format="15">
      <pivotArea outline="0" collapsedLevelsAreSubtotals="1" fieldPosition="0">
        <references count="2">
          <reference field="4294967294" count="1" selected="0">
            <x v="0"/>
          </reference>
          <reference field="1" count="1" selected="0">
            <x v="4"/>
          </reference>
        </references>
      </pivotArea>
    </chartFormat>
    <chartFormat chart="0" format="16">
      <pivotArea outline="0" collapsedLevelsAreSubtotals="1" fieldPosition="0">
        <references count="2">
          <reference field="4294967294" count="1" selected="0">
            <x v="0"/>
          </reference>
          <reference field="1" count="1" selected="0">
            <x v="13"/>
          </reference>
        </references>
      </pivotArea>
    </chartFormat>
    <chartFormat chart="0" format="17">
      <pivotArea outline="0" collapsedLevelsAreSubtotals="1" fieldPosition="0">
        <references count="2">
          <reference field="4294967294" count="1" selected="0">
            <x v="0"/>
          </reference>
          <reference field="1" count="1" selected="0">
            <x v="20"/>
          </reference>
        </references>
      </pivotArea>
    </chartFormat>
    <chartFormat chart="0" format="18">
      <pivotArea outline="0" collapsedLevelsAreSubtotals="1" fieldPosition="0">
        <references count="2">
          <reference field="4294967294" count="1" selected="0">
            <x v="0"/>
          </reference>
          <reference field="1" count="1" selected="0">
            <x v="9"/>
          </reference>
        </references>
      </pivotArea>
    </chartFormat>
    <chartFormat chart="0" format="19">
      <pivotArea outline="0" collapsedLevelsAreSubtotals="1" fieldPosition="0">
        <references count="2">
          <reference field="4294967294" count="1" selected="0">
            <x v="0"/>
          </reference>
          <reference field="1" count="1" selected="0">
            <x v="6"/>
          </reference>
        </references>
      </pivotArea>
    </chartFormat>
    <chartFormat chart="0" format="20">
      <pivotArea outline="0" collapsedLevelsAreSubtotals="1" fieldPosition="0">
        <references count="2">
          <reference field="4294967294" count="1" selected="0">
            <x v="0"/>
          </reference>
          <reference field="1" count="1" selected="0">
            <x v="5"/>
          </reference>
        </references>
      </pivotArea>
    </chartFormat>
    <chartFormat chart="0" format="2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3901-000016000000}" name="ﾋﾟﾎﾞｯﾄﾃｰﾌﾞﾙ3" cacheId="3" applyNumberFormats="0" applyBorderFormats="0" applyFontFormats="0" applyPatternFormats="0" applyAlignmentFormats="0" applyWidthHeightFormats="1" dataCaption="値" updatedVersion="4" minRefreshableVersion="3" showMemberPropertyTips="0" useAutoFormatting="1" itemPrintTitles="1" createdVersion="6" indent="0" outline="1" outlineData="1" multipleFieldFilters="0" chartFormat="1">
  <location ref="A3:B23" firstHeaderRow="1" firstDataRow="1" firstDataCol="1" rowPageCount="1" colPageCount="1"/>
  <pivotFields count="8">
    <pivotField axis="axisPage" numFmtId="176" showAll="0">
      <items count="7">
        <item x="0"/>
        <item x="1"/>
        <item x="2"/>
        <item x="3"/>
        <item x="4"/>
        <item x="5"/>
        <item t="default"/>
      </items>
    </pivotField>
    <pivotField axis="axisRow" showAll="0" sortType="descending">
      <items count="24">
        <item h="1" x="20"/>
        <item h="1" x="21"/>
        <item h="1" x="22"/>
        <item x="1"/>
        <item x="2"/>
        <item x="3"/>
        <item x="4"/>
        <item x="5"/>
        <item x="6"/>
        <item x="7"/>
        <item x="8"/>
        <item x="9"/>
        <item x="10"/>
        <item x="11"/>
        <item x="12"/>
        <item x="13"/>
        <item x="14"/>
        <item x="15"/>
        <item x="16"/>
        <item x="17"/>
        <item x="18"/>
        <item x="19"/>
        <item h="1" x="0"/>
        <item t="default"/>
      </items>
      <autoSortScope>
        <pivotArea dataOnly="0" outline="0" fieldPosition="0">
          <references count="1">
            <reference field="4294967294" count="1" selected="0">
              <x v="0"/>
            </reference>
          </references>
        </pivotArea>
      </autoSortScope>
    </pivotField>
    <pivotField dataField="1" showAll="0"/>
    <pivotField showAll="0"/>
    <pivotField showAll="0"/>
    <pivotField showAll="0"/>
    <pivotField showAll="0"/>
    <pivotField showAll="0"/>
  </pivotFields>
  <rowFields count="1">
    <field x="1"/>
  </rowFields>
  <rowItems count="20">
    <i>
      <x v="11"/>
    </i>
    <i>
      <x v="6"/>
    </i>
    <i>
      <x v="7"/>
    </i>
    <i>
      <x v="13"/>
    </i>
    <i>
      <x v="15"/>
    </i>
    <i>
      <x v="16"/>
    </i>
    <i>
      <x v="18"/>
    </i>
    <i>
      <x v="20"/>
    </i>
    <i>
      <x v="10"/>
    </i>
    <i>
      <x v="17"/>
    </i>
    <i>
      <x v="14"/>
    </i>
    <i>
      <x v="12"/>
    </i>
    <i>
      <x v="9"/>
    </i>
    <i>
      <x v="19"/>
    </i>
    <i>
      <x v="3"/>
    </i>
    <i>
      <x v="8"/>
    </i>
    <i>
      <x v="21"/>
    </i>
    <i>
      <x v="5"/>
    </i>
    <i>
      <x v="4"/>
    </i>
    <i t="grand">
      <x/>
    </i>
  </rowItems>
  <colItems count="1">
    <i/>
  </colItems>
  <pageFields count="1">
    <pageField fld="0" item="5" hier="0"/>
  </pageFields>
  <dataFields count="1">
    <dataField name="合計 / 総数" fld="2" baseField="1" baseItem="3"/>
  </dataFields>
  <chartFormats count="21">
    <chartFormat chart="0" format="0" series="1">
      <pivotArea outline="0" collapsedLevelsAreSubtotals="1" fieldPosition="0"/>
    </chartFormat>
    <chartFormat chart="0" format="1">
      <pivotArea outline="0" collapsedLevelsAreSubtotals="1" fieldPosition="0">
        <references count="2">
          <reference field="4294967294" count="1" selected="0">
            <x v="0"/>
          </reference>
          <reference field="1" count="1" selected="0">
            <x v="11"/>
          </reference>
        </references>
      </pivotArea>
    </chartFormat>
    <chartFormat chart="0" format="2">
      <pivotArea outline="0" collapsedLevelsAreSubtotals="1" fieldPosition="0">
        <references count="2">
          <reference field="4294967294" count="1" selected="0">
            <x v="0"/>
          </reference>
          <reference field="1" count="1" selected="0">
            <x v="6"/>
          </reference>
        </references>
      </pivotArea>
    </chartFormat>
    <chartFormat chart="0" format="3">
      <pivotArea outline="0" collapsedLevelsAreSubtotals="1" fieldPosition="0">
        <references count="2">
          <reference field="4294967294" count="1" selected="0">
            <x v="0"/>
          </reference>
          <reference field="1" count="1" selected="0">
            <x v="7"/>
          </reference>
        </references>
      </pivotArea>
    </chartFormat>
    <chartFormat chart="0" format="4">
      <pivotArea outline="0" collapsedLevelsAreSubtotals="1" fieldPosition="0">
        <references count="2">
          <reference field="4294967294" count="1" selected="0">
            <x v="0"/>
          </reference>
          <reference field="1" count="1" selected="0">
            <x v="13"/>
          </reference>
        </references>
      </pivotArea>
    </chartFormat>
    <chartFormat chart="0" format="5">
      <pivotArea outline="0" collapsedLevelsAreSubtotals="1" fieldPosition="0">
        <references count="2">
          <reference field="4294967294" count="1" selected="0">
            <x v="0"/>
          </reference>
          <reference field="1" count="1" selected="0">
            <x v="15"/>
          </reference>
        </references>
      </pivotArea>
    </chartFormat>
    <chartFormat chart="0" format="6">
      <pivotArea outline="0" collapsedLevelsAreSubtotals="1" fieldPosition="0">
        <references count="2">
          <reference field="4294967294" count="1" selected="0">
            <x v="0"/>
          </reference>
          <reference field="1" count="1" selected="0">
            <x v="16"/>
          </reference>
        </references>
      </pivotArea>
    </chartFormat>
    <chartFormat chart="0" format="7">
      <pivotArea outline="0" collapsedLevelsAreSubtotals="1" fieldPosition="0">
        <references count="2">
          <reference field="4294967294" count="1" selected="0">
            <x v="0"/>
          </reference>
          <reference field="1" count="1" selected="0">
            <x v="18"/>
          </reference>
        </references>
      </pivotArea>
    </chartFormat>
    <chartFormat chart="0" format="8">
      <pivotArea outline="0" collapsedLevelsAreSubtotals="1" fieldPosition="0">
        <references count="2">
          <reference field="4294967294" count="1" selected="0">
            <x v="0"/>
          </reference>
          <reference field="1" count="1" selected="0">
            <x v="20"/>
          </reference>
        </references>
      </pivotArea>
    </chartFormat>
    <chartFormat chart="0" format="9">
      <pivotArea outline="0" collapsedLevelsAreSubtotals="1" fieldPosition="0">
        <references count="2">
          <reference field="4294967294" count="1" selected="0">
            <x v="0"/>
          </reference>
          <reference field="1" count="1" selected="0">
            <x v="10"/>
          </reference>
        </references>
      </pivotArea>
    </chartFormat>
    <chartFormat chart="0" format="10">
      <pivotArea outline="0" collapsedLevelsAreSubtotals="1" fieldPosition="0">
        <references count="2">
          <reference field="4294967294" count="1" selected="0">
            <x v="0"/>
          </reference>
          <reference field="1" count="1" selected="0">
            <x v="17"/>
          </reference>
        </references>
      </pivotArea>
    </chartFormat>
    <chartFormat chart="0" format="11">
      <pivotArea outline="0" collapsedLevelsAreSubtotals="1" fieldPosition="0">
        <references count="2">
          <reference field="4294967294" count="1" selected="0">
            <x v="0"/>
          </reference>
          <reference field="1" count="1" selected="0">
            <x v="14"/>
          </reference>
        </references>
      </pivotArea>
    </chartFormat>
    <chartFormat chart="0" format="12">
      <pivotArea outline="0" collapsedLevelsAreSubtotals="1" fieldPosition="0">
        <references count="2">
          <reference field="4294967294" count="1" selected="0">
            <x v="0"/>
          </reference>
          <reference field="1" count="1" selected="0">
            <x v="12"/>
          </reference>
        </references>
      </pivotArea>
    </chartFormat>
    <chartFormat chart="0" format="13">
      <pivotArea outline="0" collapsedLevelsAreSubtotals="1" fieldPosition="0">
        <references count="2">
          <reference field="4294967294" count="1" selected="0">
            <x v="0"/>
          </reference>
          <reference field="1" count="1" selected="0">
            <x v="9"/>
          </reference>
        </references>
      </pivotArea>
    </chartFormat>
    <chartFormat chart="0" format="14">
      <pivotArea outline="0" collapsedLevelsAreSubtotals="1" fieldPosition="0">
        <references count="2">
          <reference field="4294967294" count="1" selected="0">
            <x v="0"/>
          </reference>
          <reference field="1" count="1" selected="0">
            <x v="19"/>
          </reference>
        </references>
      </pivotArea>
    </chartFormat>
    <chartFormat chart="0" format="15">
      <pivotArea outline="0" collapsedLevelsAreSubtotals="1" fieldPosition="0">
        <references count="2">
          <reference field="4294967294" count="1" selected="0">
            <x v="0"/>
          </reference>
          <reference field="1" count="1" selected="0">
            <x v="3"/>
          </reference>
        </references>
      </pivotArea>
    </chartFormat>
    <chartFormat chart="0" format="16">
      <pivotArea outline="0" collapsedLevelsAreSubtotals="1" fieldPosition="0">
        <references count="2">
          <reference field="4294967294" count="1" selected="0">
            <x v="0"/>
          </reference>
          <reference field="1" count="1" selected="0">
            <x v="8"/>
          </reference>
        </references>
      </pivotArea>
    </chartFormat>
    <chartFormat chart="0" format="17">
      <pivotArea outline="0" collapsedLevelsAreSubtotals="1" fieldPosition="0">
        <references count="2">
          <reference field="4294967294" count="1" selected="0">
            <x v="0"/>
          </reference>
          <reference field="1" count="1" selected="0">
            <x v="21"/>
          </reference>
        </references>
      </pivotArea>
    </chartFormat>
    <chartFormat chart="0" format="18">
      <pivotArea outline="0" collapsedLevelsAreSubtotals="1" fieldPosition="0">
        <references count="2">
          <reference field="4294967294" count="1" selected="0">
            <x v="0"/>
          </reference>
          <reference field="1" count="1" selected="0">
            <x v="5"/>
          </reference>
        </references>
      </pivotArea>
    </chartFormat>
    <chartFormat chart="0" format="19">
      <pivotArea outline="0" collapsedLevelsAreSubtotals="1" fieldPosition="0">
        <references count="2">
          <reference field="4294967294" count="1" selected="0">
            <x v="0"/>
          </reference>
          <reference field="1" count="1" selected="0">
            <x v="4"/>
          </reference>
        </references>
      </pivotArea>
    </chartFormat>
    <chartFormat chart="0" format="2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3901-000017000000}" name="ﾋﾟﾎﾞｯﾄﾃｰﾌﾞﾙ4" cacheId="4" applyNumberFormats="0" applyBorderFormats="0" applyFontFormats="0" applyPatternFormats="0" applyAlignmentFormats="0" applyWidthHeightFormats="1" dataCaption="値" updatedVersion="4" minRefreshableVersion="3" showMemberPropertyTips="0" useAutoFormatting="1" itemPrintTitles="1" createdVersion="6" indent="0" outline="1" outlineData="1" multipleFieldFilters="0" chartFormat="1">
  <location ref="A3:B22" firstHeaderRow="1" firstDataRow="1" firstDataCol="1" rowPageCount="1" colPageCount="1"/>
  <pivotFields count="65">
    <pivotField axis="axisPage" numFmtId="176" showAll="0">
      <items count="6">
        <item x="0"/>
        <item x="1"/>
        <item x="2"/>
        <item x="3"/>
        <item x="4"/>
        <item t="default"/>
      </items>
    </pivotField>
    <pivotField axis="axisRow" showAll="0" sortType="descending">
      <items count="24">
        <item h="1" x="19"/>
        <item h="1" x="20"/>
        <item h="1" x="21"/>
        <item x="1"/>
        <item x="2"/>
        <item x="3"/>
        <item x="4"/>
        <item x="5"/>
        <item x="6"/>
        <item x="7"/>
        <item x="8"/>
        <item x="9"/>
        <item x="10"/>
        <item x="11"/>
        <item x="12"/>
        <item x="13"/>
        <item x="14"/>
        <item x="15"/>
        <item x="16"/>
        <item x="17"/>
        <item x="18"/>
        <item h="1" x="0"/>
        <item h="1" x="22"/>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9">
    <i>
      <x v="7"/>
    </i>
    <i>
      <x v="11"/>
    </i>
    <i>
      <x v="20"/>
    </i>
    <i>
      <x v="18"/>
    </i>
    <i>
      <x v="10"/>
    </i>
    <i>
      <x v="6"/>
    </i>
    <i>
      <x v="15"/>
    </i>
    <i>
      <x v="17"/>
    </i>
    <i>
      <x v="16"/>
    </i>
    <i>
      <x v="13"/>
    </i>
    <i>
      <x v="14"/>
    </i>
    <i>
      <x v="19"/>
    </i>
    <i>
      <x v="8"/>
    </i>
    <i>
      <x v="12"/>
    </i>
    <i>
      <x v="9"/>
    </i>
    <i>
      <x v="3"/>
    </i>
    <i>
      <x v="5"/>
    </i>
    <i>
      <x v="4"/>
    </i>
    <i t="grand">
      <x/>
    </i>
  </rowItems>
  <colItems count="1">
    <i/>
  </colItems>
  <pageFields count="1">
    <pageField fld="0" item="4" hier="0"/>
  </pageFields>
  <dataFields count="1">
    <dataField name="合計 / 総数(従業者数（総数）)" fld="11" baseField="0" baseItem="0"/>
  </dataFields>
  <chartFormats count="20">
    <chartFormat chart="0" format="0" series="1">
      <pivotArea outline="0" collapsedLevelsAreSubtotals="1" fieldPosition="0"/>
    </chartFormat>
    <chartFormat chart="0" format="1">
      <pivotArea outline="0" collapsedLevelsAreSubtotals="1" fieldPosition="0">
        <references count="2">
          <reference field="4294967294" count="1" selected="0">
            <x v="0"/>
          </reference>
          <reference field="1" count="1" selected="0">
            <x v="7"/>
          </reference>
        </references>
      </pivotArea>
    </chartFormat>
    <chartFormat chart="0" format="2">
      <pivotArea outline="0" collapsedLevelsAreSubtotals="1" fieldPosition="0">
        <references count="2">
          <reference field="4294967294" count="1" selected="0">
            <x v="0"/>
          </reference>
          <reference field="1" count="1" selected="0">
            <x v="11"/>
          </reference>
        </references>
      </pivotArea>
    </chartFormat>
    <chartFormat chart="0" format="3">
      <pivotArea outline="0" collapsedLevelsAreSubtotals="1" fieldPosition="0">
        <references count="2">
          <reference field="4294967294" count="1" selected="0">
            <x v="0"/>
          </reference>
          <reference field="1" count="1" selected="0">
            <x v="20"/>
          </reference>
        </references>
      </pivotArea>
    </chartFormat>
    <chartFormat chart="0" format="4">
      <pivotArea outline="0" collapsedLevelsAreSubtotals="1" fieldPosition="0">
        <references count="2">
          <reference field="4294967294" count="1" selected="0">
            <x v="0"/>
          </reference>
          <reference field="1" count="1" selected="0">
            <x v="18"/>
          </reference>
        </references>
      </pivotArea>
    </chartFormat>
    <chartFormat chart="0" format="5">
      <pivotArea outline="0" collapsedLevelsAreSubtotals="1" fieldPosition="0">
        <references count="2">
          <reference field="4294967294" count="1" selected="0">
            <x v="0"/>
          </reference>
          <reference field="1" count="1" selected="0">
            <x v="10"/>
          </reference>
        </references>
      </pivotArea>
    </chartFormat>
    <chartFormat chart="0" format="6">
      <pivotArea outline="0" collapsedLevelsAreSubtotals="1" fieldPosition="0">
        <references count="2">
          <reference field="4294967294" count="1" selected="0">
            <x v="0"/>
          </reference>
          <reference field="1" count="1" selected="0">
            <x v="6"/>
          </reference>
        </references>
      </pivotArea>
    </chartFormat>
    <chartFormat chart="0" format="7">
      <pivotArea outline="0" collapsedLevelsAreSubtotals="1" fieldPosition="0">
        <references count="2">
          <reference field="4294967294" count="1" selected="0">
            <x v="0"/>
          </reference>
          <reference field="1" count="1" selected="0">
            <x v="15"/>
          </reference>
        </references>
      </pivotArea>
    </chartFormat>
    <chartFormat chart="0" format="8">
      <pivotArea outline="0" collapsedLevelsAreSubtotals="1" fieldPosition="0">
        <references count="2">
          <reference field="4294967294" count="1" selected="0">
            <x v="0"/>
          </reference>
          <reference field="1" count="1" selected="0">
            <x v="17"/>
          </reference>
        </references>
      </pivotArea>
    </chartFormat>
    <chartFormat chart="0" format="9">
      <pivotArea outline="0" collapsedLevelsAreSubtotals="1" fieldPosition="0">
        <references count="2">
          <reference field="4294967294" count="1" selected="0">
            <x v="0"/>
          </reference>
          <reference field="1" count="1" selected="0">
            <x v="16"/>
          </reference>
        </references>
      </pivotArea>
    </chartFormat>
    <chartFormat chart="0" format="10">
      <pivotArea outline="0" collapsedLevelsAreSubtotals="1" fieldPosition="0">
        <references count="2">
          <reference field="4294967294" count="1" selected="0">
            <x v="0"/>
          </reference>
          <reference field="1" count="1" selected="0">
            <x v="13"/>
          </reference>
        </references>
      </pivotArea>
    </chartFormat>
    <chartFormat chart="0" format="11">
      <pivotArea outline="0" collapsedLevelsAreSubtotals="1" fieldPosition="0">
        <references count="2">
          <reference field="4294967294" count="1" selected="0">
            <x v="0"/>
          </reference>
          <reference field="1" count="1" selected="0">
            <x v="14"/>
          </reference>
        </references>
      </pivotArea>
    </chartFormat>
    <chartFormat chart="0" format="12">
      <pivotArea outline="0" collapsedLevelsAreSubtotals="1" fieldPosition="0">
        <references count="2">
          <reference field="4294967294" count="1" selected="0">
            <x v="0"/>
          </reference>
          <reference field="1" count="1" selected="0">
            <x v="19"/>
          </reference>
        </references>
      </pivotArea>
    </chartFormat>
    <chartFormat chart="0" format="13">
      <pivotArea outline="0" collapsedLevelsAreSubtotals="1" fieldPosition="0">
        <references count="2">
          <reference field="4294967294" count="1" selected="0">
            <x v="0"/>
          </reference>
          <reference field="1" count="1" selected="0">
            <x v="8"/>
          </reference>
        </references>
      </pivotArea>
    </chartFormat>
    <chartFormat chart="0" format="14">
      <pivotArea outline="0" collapsedLevelsAreSubtotals="1" fieldPosition="0">
        <references count="2">
          <reference field="4294967294" count="1" selected="0">
            <x v="0"/>
          </reference>
          <reference field="1" count="1" selected="0">
            <x v="12"/>
          </reference>
        </references>
      </pivotArea>
    </chartFormat>
    <chartFormat chart="0" format="15">
      <pivotArea outline="0" collapsedLevelsAreSubtotals="1" fieldPosition="0">
        <references count="2">
          <reference field="4294967294" count="1" selected="0">
            <x v="0"/>
          </reference>
          <reference field="1" count="1" selected="0">
            <x v="9"/>
          </reference>
        </references>
      </pivotArea>
    </chartFormat>
    <chartFormat chart="0" format="16">
      <pivotArea outline="0" collapsedLevelsAreSubtotals="1" fieldPosition="0">
        <references count="2">
          <reference field="4294967294" count="1" selected="0">
            <x v="0"/>
          </reference>
          <reference field="1" count="1" selected="0">
            <x v="3"/>
          </reference>
        </references>
      </pivotArea>
    </chartFormat>
    <chartFormat chart="0" format="17">
      <pivotArea outline="0" collapsedLevelsAreSubtotals="1" fieldPosition="0">
        <references count="2">
          <reference field="4294967294" count="1" selected="0">
            <x v="0"/>
          </reference>
          <reference field="1" count="1" selected="0">
            <x v="5"/>
          </reference>
        </references>
      </pivotArea>
    </chartFormat>
    <chartFormat chart="0" format="18">
      <pivotArea outline="0" collapsedLevelsAreSubtotals="1" fieldPosition="0">
        <references count="2">
          <reference field="4294967294" count="1" selected="0">
            <x v="0"/>
          </reference>
          <reference field="1" count="1" selected="0">
            <x v="4"/>
          </reference>
        </references>
      </pivotArea>
    </chartFormat>
    <chartFormat chart="0" format="2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3901-000018000000}" name="ﾋﾟﾎﾞｯﾄﾃｰﾌﾞﾙ5" cacheId="5" dataOnRows="1" applyNumberFormats="0" applyBorderFormats="0" applyFontFormats="0" applyPatternFormats="0" applyAlignmentFormats="0" applyWidthHeightFormats="1" dataCaption="値" updatedVersion="4" minRefreshableVersion="3" showMemberPropertyTips="0" useAutoFormatting="1" itemPrintTitles="1" createdVersion="6" indent="0" outline="1" outlineData="1" multipleFieldFilters="0" chartFormat="1">
  <location ref="A4:C15" firstHeaderRow="1" firstDataRow="2" firstDataCol="1" rowPageCount="2" colPageCount="1"/>
  <pivotFields count="48">
    <pivotField axis="axisPage" numFmtId="176" showAll="0">
      <items count="5">
        <item x="0"/>
        <item x="1"/>
        <item x="2"/>
        <item x="3"/>
        <item t="default"/>
      </items>
    </pivotField>
    <pivotField axis="axisCol" showAll="0">
      <items count="28">
        <item h="1" x="20"/>
        <item h="1" x="22"/>
        <item h="1" x="23"/>
        <item h="1" x="24"/>
        <item h="1" x="21"/>
        <item h="1" x="1"/>
        <item h="1" x="2"/>
        <item h="1" x="3"/>
        <item h="1" x="4"/>
        <item h="1" x="5"/>
        <item h="1" x="6"/>
        <item h="1" x="7"/>
        <item h="1" x="8"/>
        <item h="1" x="9"/>
        <item h="1" x="10"/>
        <item h="1" x="11"/>
        <item h="1" x="12"/>
        <item h="1" x="13"/>
        <item h="1" x="14"/>
        <item h="1" x="15"/>
        <item h="1" x="16"/>
        <item h="1" x="17"/>
        <item h="1" x="18"/>
        <item h="1" x="19"/>
        <item h="1" x="0"/>
        <item x="26"/>
        <item h="1" x="25"/>
        <item t="default"/>
      </items>
    </pivotField>
    <pivotField axis="axisPage" showAll="0">
      <items count="5">
        <item x="0"/>
        <item x="1"/>
        <item x="3"/>
        <item x="2"/>
        <item t="default"/>
      </items>
    </pivotField>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defaultSubtotal="0"/>
    <pivotField showAll="0" defaultSubtotal="0"/>
    <pivotField showAll="0"/>
    <pivotField showAll="0"/>
    <pivotField showAll="0"/>
    <pivotField showAll="0"/>
    <pivotField showAll="0" defaultSubtotal="0"/>
    <pivotField showAll="0" defaultSubtotal="0"/>
    <pivotField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2"/>
  </rowFields>
  <rowItems count="10">
    <i>
      <x/>
    </i>
    <i i="1">
      <x v="1"/>
    </i>
    <i i="2">
      <x v="2"/>
    </i>
    <i i="3">
      <x v="3"/>
    </i>
    <i i="4">
      <x v="4"/>
    </i>
    <i i="5">
      <x v="5"/>
    </i>
    <i i="6">
      <x v="6"/>
    </i>
    <i i="7">
      <x v="7"/>
    </i>
    <i i="8">
      <x v="8"/>
    </i>
    <i i="9">
      <x v="9"/>
    </i>
  </rowItems>
  <colFields count="1">
    <field x="1"/>
  </colFields>
  <colItems count="2">
    <i>
      <x v="25"/>
    </i>
    <i t="grand">
      <x/>
    </i>
  </colItems>
  <pageFields count="2">
    <pageField fld="0" item="3" hier="0"/>
    <pageField fld="2" item="1" hier="0"/>
  </pageFields>
  <dataFields count="10">
    <dataField name="大蔵" fld="45" baseField="0" baseItem="0"/>
    <dataField name="中瀬" fld="46" baseField="0" baseItem="0"/>
    <dataField name="小谷" fld="41" baseField="0" baseItem="0"/>
    <dataField name="小動" fld="42" baseField="0" baseItem="0"/>
    <dataField name="大曲" fld="44" baseField="0" baseItem="0"/>
    <dataField name="田端" fld="47" baseField="0" baseItem="0"/>
    <dataField name="岡田" fld="39" baseField="0" baseItem="0"/>
    <dataField name="一之宮" fld="38" baseField="0" baseItem="0"/>
    <dataField name="宮山" fld="40" baseField="0" baseItem="0"/>
    <dataField name="倉見" fld="43" baseField="0" baseItem="0"/>
  </dataFields>
  <chartFormats count="1">
    <chartFormat chart="0" format="0" series="1">
      <pivotArea outline="0" collapsedLevelsAreSubtotals="1" fieldPosition="0">
        <references count="1">
          <reference field="1" count="0" selected="0"/>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3901-000019000000}" name="ﾋﾟﾎﾞｯﾄﾃｰﾌﾞﾙ1" cacheId="6" dataOnRows="1" applyNumberFormats="0" applyBorderFormats="0" applyFontFormats="0" applyPatternFormats="0" applyAlignmentFormats="0" applyWidthHeightFormats="1" dataCaption="値" updatedVersion="4" minRefreshableVersion="3" showMemberPropertyTips="0" useAutoFormatting="1" itemPrintTitles="1" createdVersion="6" indent="0" outline="1" outlineData="1" multipleFieldFilters="0" chartFormat="1">
  <location ref="A6:C19" firstHeaderRow="1" firstDataRow="2" firstDataCol="1" rowPageCount="4" colPageCount="1"/>
  <pivotFields count="34">
    <pivotField axis="axisPage" numFmtId="176" showAll="0">
      <items count="6">
        <item x="0"/>
        <item x="1"/>
        <item x="2"/>
        <item x="3"/>
        <item x="4"/>
        <item t="default"/>
      </items>
    </pivotField>
    <pivotField axis="axisCol" showAll="0">
      <items count="20">
        <item h="1" x="1"/>
        <item h="1" x="2"/>
        <item h="1" x="3"/>
        <item h="1" x="4"/>
        <item h="1" x="5"/>
        <item h="1" x="6"/>
        <item h="1" x="7"/>
        <item h="1" x="8"/>
        <item h="1" x="9"/>
        <item h="1" x="10"/>
        <item h="1" x="11"/>
        <item h="1" x="12"/>
        <item h="1" x="13"/>
        <item h="1" x="14"/>
        <item h="1" x="15"/>
        <item h="1" x="16"/>
        <item h="1" x="17"/>
        <item h="1" x="18"/>
        <item x="0"/>
        <item t="default"/>
      </items>
    </pivotField>
    <pivotField axis="axisPage" showAll="0">
      <items count="5">
        <item x="1"/>
        <item x="0"/>
        <item x="2"/>
        <item x="3"/>
        <item t="default"/>
      </items>
    </pivotField>
    <pivotField axis="axisPage" showAll="0">
      <items count="4">
        <item x="1"/>
        <item x="2"/>
        <item x="0"/>
        <item t="default"/>
      </items>
    </pivotField>
    <pivotField axis="axisPage" showAll="0">
      <items count="5">
        <item x="0"/>
        <item x="1"/>
        <item x="2"/>
        <item x="3"/>
        <item t="default"/>
      </items>
    </pivotField>
    <pivotField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pivotFields>
  <rowFields count="1">
    <field x="-2"/>
  </rowFields>
  <rowItems count="12">
    <i>
      <x/>
    </i>
    <i i="1">
      <x v="1"/>
    </i>
    <i i="2">
      <x v="2"/>
    </i>
    <i i="3">
      <x v="3"/>
    </i>
    <i i="4">
      <x v="4"/>
    </i>
    <i i="5">
      <x v="5"/>
    </i>
    <i i="6">
      <x v="6"/>
    </i>
    <i i="7">
      <x v="7"/>
    </i>
    <i i="8">
      <x v="8"/>
    </i>
    <i i="9">
      <x v="9"/>
    </i>
    <i i="10">
      <x v="10"/>
    </i>
    <i i="11">
      <x v="11"/>
    </i>
  </rowItems>
  <colFields count="1">
    <field x="1"/>
  </colFields>
  <colItems count="2">
    <i>
      <x v="18"/>
    </i>
    <i t="grand">
      <x/>
    </i>
  </colItems>
  <pageFields count="4">
    <pageField fld="0" item="4" hier="0"/>
    <pageField fld="2" item="1" hier="0"/>
    <pageField fld="3" item="2" hier="0"/>
    <pageField fld="4" item="0" hier="0"/>
  </pageFields>
  <dataFields count="12">
    <dataField name=" 昭和59年以前" fld="6" baseField="0" baseItem="891247216"/>
    <dataField name=" 昭和60年～平成6年" fld="7" baseField="0" baseItem="599516272"/>
    <dataField name=" 平成7年～平成16年" fld="9" baseField="0" baseItem="889435616"/>
    <dataField name=" 平成17年～平成26年" fld="25" baseField="25" baseItem="105"/>
    <dataField name=" 平成27年" fld="26" baseField="1" baseItem="18"/>
    <dataField name=" 平成28年" fld="27" baseField="1" baseItem="18"/>
    <dataField name=" 平成29年" fld="28" baseField="1" baseItem="18"/>
    <dataField name=" 平成30年" fld="29" baseField="1" baseItem="18"/>
    <dataField name=" 令和元年" fld="30" baseField="1" baseItem="18"/>
    <dataField name=" 令和2年" fld="31" baseField="1" baseItem="18"/>
    <dataField name=" 令和3年" fld="32" baseField="1" baseItem="18"/>
    <dataField name=" 不詳" fld="33" baseField="1" baseItem="18"/>
  </dataFields>
  <chartFormats count="25">
    <chartFormat chart="0" format="0" series="1">
      <pivotArea outline="0" collapsedLevelsAreSubtotals="1" fieldPosition="0">
        <references count="1">
          <reference field="1" count="0" selected="0"/>
        </references>
      </pivotArea>
    </chartFormat>
    <chartFormat chart="0" format="1">
      <pivotArea outline="0" collapsedLevelsAreSubtotals="1" fieldPosition="0">
        <references count="2">
          <reference field="4294967294" count="1" selected="0">
            <x v="0"/>
          </reference>
          <reference field="1" count="0" selected="0"/>
        </references>
      </pivotArea>
    </chartFormat>
    <chartFormat chart="0" format="2">
      <pivotArea outline="0" collapsedLevelsAreSubtotals="1" fieldPosition="0">
        <references count="2">
          <reference field="4294967294" count="1" selected="0">
            <x v="1"/>
          </reference>
          <reference field="1" count="0" selected="0"/>
        </references>
      </pivotArea>
    </chartFormat>
    <chartFormat chart="0" format="3">
      <pivotArea outline="0" collapsedLevelsAreSubtotals="1" fieldPosition="0">
        <references count="2">
          <reference field="4294967294" count="1" selected="0">
            <x v="2"/>
          </reference>
          <reference field="1" count="0" selected="0"/>
        </references>
      </pivotArea>
    </chartFormat>
    <chartFormat chart="0" format="4">
      <pivotArea outline="0" collapsedLevelsAreSubtotals="1" fieldPosition="0">
        <references count="2">
          <reference field="4294967294" count="1" selected="0">
            <x v="3"/>
          </reference>
          <reference field="1" count="0" selected="0"/>
        </references>
      </pivotArea>
    </chartFormat>
    <chartFormat chart="0" format="5">
      <pivotArea outline="0" collapsedLevelsAreSubtotals="1" fieldPosition="0">
        <references count="2">
          <reference field="4294967294" count="1" selected="0">
            <x v="4"/>
          </reference>
          <reference field="1" count="0" selected="0"/>
        </references>
      </pivotArea>
    </chartFormat>
    <chartFormat chart="0" format="6">
      <pivotArea outline="0" collapsedLevelsAreSubtotals="1" fieldPosition="0">
        <references count="2">
          <reference field="4294967294" count="1" selected="0">
            <x v="5"/>
          </reference>
          <reference field="1" count="0" selected="0"/>
        </references>
      </pivotArea>
    </chartFormat>
    <chartFormat chart="0" format="7">
      <pivotArea outline="0" collapsedLevelsAreSubtotals="1" fieldPosition="0">
        <references count="2">
          <reference field="4294967294" count="1" selected="0">
            <x v="6"/>
          </reference>
          <reference field="1" count="0" selected="0"/>
        </references>
      </pivotArea>
    </chartFormat>
    <chartFormat chart="0" format="8">
      <pivotArea outline="0" collapsedLevelsAreSubtotals="1" fieldPosition="0">
        <references count="2">
          <reference field="4294967294" count="1" selected="0">
            <x v="7"/>
          </reference>
          <reference field="1" count="0" selected="0"/>
        </references>
      </pivotArea>
    </chartFormat>
    <chartFormat chart="0" format="9">
      <pivotArea outline="0" collapsedLevelsAreSubtotals="1" fieldPosition="0">
        <references count="2">
          <reference field="4294967294" count="1" selected="0">
            <x v="8"/>
          </reference>
          <reference field="1" count="0" selected="0"/>
        </references>
      </pivotArea>
    </chartFormat>
    <chartFormat chart="0" format="10">
      <pivotArea outline="0" collapsedLevelsAreSubtotals="1" fieldPosition="0">
        <references count="2">
          <reference field="4294967294" count="1" selected="0">
            <x v="9"/>
          </reference>
          <reference field="1" count="0" selected="0"/>
        </references>
      </pivotArea>
    </chartFormat>
    <chartFormat chart="0" format="11">
      <pivotArea outline="0" collapsedLevelsAreSubtotals="1" fieldPosition="0">
        <references count="2">
          <reference field="4294967294" count="1" selected="0">
            <x v="10"/>
          </reference>
          <reference field="1" count="0" selected="0"/>
        </references>
      </pivotArea>
    </chartFormat>
    <chartFormat chart="0" format="12">
      <pivotArea outline="0" collapsedLevelsAreSubtotals="1" fieldPosition="0">
        <references count="2">
          <reference field="4294967294" count="1" selected="0">
            <x v="11"/>
          </reference>
          <reference field="1" count="0" selected="0"/>
        </references>
      </pivotArea>
    </chartFormat>
    <chartFormat chart="0" format="13">
      <pivotArea type="data" outline="0" fieldPosition="0">
        <references count="2">
          <reference field="4294967294" count="1" selected="0">
            <x v="0"/>
          </reference>
          <reference field="1" count="1" selected="0">
            <x v="18"/>
          </reference>
        </references>
      </pivotArea>
    </chartFormat>
    <chartFormat chart="0" format="14">
      <pivotArea type="data" outline="0" fieldPosition="0">
        <references count="2">
          <reference field="4294967294" count="1" selected="0">
            <x v="1"/>
          </reference>
          <reference field="1" count="1" selected="0">
            <x v="18"/>
          </reference>
        </references>
      </pivotArea>
    </chartFormat>
    <chartFormat chart="0" format="15">
      <pivotArea type="data" outline="0" fieldPosition="0">
        <references count="2">
          <reference field="4294967294" count="1" selected="0">
            <x v="2"/>
          </reference>
          <reference field="1" count="1" selected="0">
            <x v="18"/>
          </reference>
        </references>
      </pivotArea>
    </chartFormat>
    <chartFormat chart="0" format="16">
      <pivotArea type="data" outline="0" fieldPosition="0">
        <references count="2">
          <reference field="4294967294" count="1" selected="0">
            <x v="3"/>
          </reference>
          <reference field="1" count="1" selected="0">
            <x v="18"/>
          </reference>
        </references>
      </pivotArea>
    </chartFormat>
    <chartFormat chart="0" format="17">
      <pivotArea type="data" outline="0" fieldPosition="0">
        <references count="2">
          <reference field="4294967294" count="1" selected="0">
            <x v="4"/>
          </reference>
          <reference field="1" count="1" selected="0">
            <x v="18"/>
          </reference>
        </references>
      </pivotArea>
    </chartFormat>
    <chartFormat chart="0" format="18">
      <pivotArea type="data" outline="0" fieldPosition="0">
        <references count="2">
          <reference field="4294967294" count="1" selected="0">
            <x v="5"/>
          </reference>
          <reference field="1" count="1" selected="0">
            <x v="18"/>
          </reference>
        </references>
      </pivotArea>
    </chartFormat>
    <chartFormat chart="0" format="19">
      <pivotArea type="data" outline="0" fieldPosition="0">
        <references count="2">
          <reference field="4294967294" count="1" selected="0">
            <x v="6"/>
          </reference>
          <reference field="1" count="1" selected="0">
            <x v="18"/>
          </reference>
        </references>
      </pivotArea>
    </chartFormat>
    <chartFormat chart="0" format="20">
      <pivotArea type="data" outline="0" fieldPosition="0">
        <references count="2">
          <reference field="4294967294" count="1" selected="0">
            <x v="7"/>
          </reference>
          <reference field="1" count="1" selected="0">
            <x v="18"/>
          </reference>
        </references>
      </pivotArea>
    </chartFormat>
    <chartFormat chart="0" format="21">
      <pivotArea type="data" outline="0" fieldPosition="0">
        <references count="2">
          <reference field="4294967294" count="1" selected="0">
            <x v="8"/>
          </reference>
          <reference field="1" count="1" selected="0">
            <x v="18"/>
          </reference>
        </references>
      </pivotArea>
    </chartFormat>
    <chartFormat chart="0" format="22">
      <pivotArea type="data" outline="0" fieldPosition="0">
        <references count="2">
          <reference field="4294967294" count="1" selected="0">
            <x v="9"/>
          </reference>
          <reference field="1" count="1" selected="0">
            <x v="18"/>
          </reference>
        </references>
      </pivotArea>
    </chartFormat>
    <chartFormat chart="0" format="23">
      <pivotArea type="data" outline="0" fieldPosition="0">
        <references count="2">
          <reference field="4294967294" count="1" selected="0">
            <x v="10"/>
          </reference>
          <reference field="1" count="1" selected="0">
            <x v="18"/>
          </reference>
        </references>
      </pivotArea>
    </chartFormat>
    <chartFormat chart="0" format="24">
      <pivotArea type="data" outline="0" fieldPosition="0">
        <references count="2">
          <reference field="4294967294" count="1" selected="0">
            <x v="11"/>
          </reference>
          <reference field="1" count="1" selected="0">
            <x v="1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0000000-0007-0000-3901-00001A000000}" name="ﾋﾟﾎﾞｯﾄﾃｰﾌﾞﾙ1" cacheId="6" dataOnRows="1" applyNumberFormats="0" applyBorderFormats="0" applyFontFormats="0" applyPatternFormats="0" applyAlignmentFormats="0" applyWidthHeightFormats="1" dataCaption="値" updatedVersion="4" minRefreshableVersion="3" showMemberPropertyTips="0" useAutoFormatting="1" itemPrintTitles="1" createdVersion="6" indent="0" outline="1" outlineData="1" multipleFieldFilters="0" chartFormat="1">
  <location ref="A6:C19" firstHeaderRow="1" firstDataRow="2" firstDataCol="1" rowPageCount="4" colPageCount="1"/>
  <pivotFields count="34">
    <pivotField axis="axisPage" numFmtId="176" showAll="0">
      <items count="6">
        <item x="0"/>
        <item x="1"/>
        <item x="2"/>
        <item x="3"/>
        <item x="4"/>
        <item t="default"/>
      </items>
    </pivotField>
    <pivotField axis="axisCol" showAll="0">
      <items count="20">
        <item h="1" x="1"/>
        <item h="1" x="2"/>
        <item h="1" x="3"/>
        <item h="1" x="4"/>
        <item h="1" x="5"/>
        <item h="1" x="6"/>
        <item h="1" x="7"/>
        <item h="1" x="8"/>
        <item h="1" x="9"/>
        <item h="1" x="10"/>
        <item h="1" x="11"/>
        <item h="1" x="12"/>
        <item h="1" x="13"/>
        <item h="1" x="14"/>
        <item h="1" x="15"/>
        <item h="1" x="16"/>
        <item h="1" x="17"/>
        <item h="1" x="18"/>
        <item x="0"/>
        <item t="default"/>
      </items>
    </pivotField>
    <pivotField axis="axisPage" showAll="0">
      <items count="5">
        <item x="1"/>
        <item x="0"/>
        <item x="2"/>
        <item x="3"/>
        <item t="default"/>
      </items>
    </pivotField>
    <pivotField axis="axisPage" showAll="0">
      <items count="4">
        <item x="1"/>
        <item x="2"/>
        <item x="0"/>
        <item t="default"/>
      </items>
    </pivotField>
    <pivotField axis="axisPage" showAll="0">
      <items count="5">
        <item x="0"/>
        <item x="1"/>
        <item x="2"/>
        <item x="3"/>
        <item t="default"/>
      </items>
    </pivotField>
    <pivotField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pivotFields>
  <rowFields count="1">
    <field x="-2"/>
  </rowFields>
  <rowItems count="12">
    <i>
      <x/>
    </i>
    <i i="1">
      <x v="1"/>
    </i>
    <i i="2">
      <x v="2"/>
    </i>
    <i i="3">
      <x v="3"/>
    </i>
    <i i="4">
      <x v="4"/>
    </i>
    <i i="5">
      <x v="5"/>
    </i>
    <i i="6">
      <x v="6"/>
    </i>
    <i i="7">
      <x v="7"/>
    </i>
    <i i="8">
      <x v="8"/>
    </i>
    <i i="9">
      <x v="9"/>
    </i>
    <i i="10">
      <x v="10"/>
    </i>
    <i i="11">
      <x v="11"/>
    </i>
  </rowItems>
  <colFields count="1">
    <field x="1"/>
  </colFields>
  <colItems count="2">
    <i>
      <x v="18"/>
    </i>
    <i t="grand">
      <x/>
    </i>
  </colItems>
  <pageFields count="4">
    <pageField fld="0" item="4" hier="0"/>
    <pageField fld="2" item="1" hier="0"/>
    <pageField fld="3" item="2" hier="0"/>
    <pageField fld="4" item="1" hier="0"/>
  </pageFields>
  <dataFields count="12">
    <dataField name=" 昭和59年以前" fld="6" baseField="1" baseItem="18"/>
    <dataField name=" 昭和60年～平成6年" fld="7" baseField="1" baseItem="18"/>
    <dataField name=" 平成7年～平成16年" fld="9" baseField="1" baseItem="18"/>
    <dataField name=" 平成17年～平成26年" fld="25" baseField="1" baseItem="18"/>
    <dataField name=" 平成27年" fld="26" baseField="1" baseItem="18"/>
    <dataField name=" 平成28年" fld="27" baseField="1" baseItem="18"/>
    <dataField name=" 平成29年" fld="28" baseField="0" baseItem="1010185128"/>
    <dataField name=" 平成30年" fld="29" baseField="0" baseItem="889433152"/>
    <dataField name=" 令和元年" fld="30" baseField="0" baseItem="1007120312"/>
    <dataField name=" 令和2年" fld="31" baseField="0" baseItem="598059968"/>
    <dataField name=" 令和3年" fld="32" baseField="0" baseItem="598062256"/>
    <dataField name=" 不詳" fld="33" baseField="1" baseItem="18"/>
  </dataFields>
  <chartFormats count="25">
    <chartFormat chart="0" format="0" series="1">
      <pivotArea outline="0" collapsedLevelsAreSubtotals="1" fieldPosition="0">
        <references count="1">
          <reference field="1" count="0" selected="0"/>
        </references>
      </pivotArea>
    </chartFormat>
    <chartFormat chart="0" format="1">
      <pivotArea outline="0" collapsedLevelsAreSubtotals="1" fieldPosition="0">
        <references count="2">
          <reference field="4294967294" count="1" selected="0">
            <x v="0"/>
          </reference>
          <reference field="1" count="0" selected="0"/>
        </references>
      </pivotArea>
    </chartFormat>
    <chartFormat chart="0" format="2">
      <pivotArea outline="0" collapsedLevelsAreSubtotals="1" fieldPosition="0">
        <references count="2">
          <reference field="4294967294" count="1" selected="0">
            <x v="1"/>
          </reference>
          <reference field="1" count="0" selected="0"/>
        </references>
      </pivotArea>
    </chartFormat>
    <chartFormat chart="0" format="3">
      <pivotArea outline="0" collapsedLevelsAreSubtotals="1" fieldPosition="0">
        <references count="2">
          <reference field="4294967294" count="1" selected="0">
            <x v="2"/>
          </reference>
          <reference field="1" count="0" selected="0"/>
        </references>
      </pivotArea>
    </chartFormat>
    <chartFormat chart="0" format="4">
      <pivotArea outline="0" collapsedLevelsAreSubtotals="1" fieldPosition="0">
        <references count="2">
          <reference field="4294967294" count="1" selected="0">
            <x v="3"/>
          </reference>
          <reference field="1" count="0" selected="0"/>
        </references>
      </pivotArea>
    </chartFormat>
    <chartFormat chart="0" format="5">
      <pivotArea outline="0" collapsedLevelsAreSubtotals="1" fieldPosition="0">
        <references count="2">
          <reference field="4294967294" count="1" selected="0">
            <x v="4"/>
          </reference>
          <reference field="1" count="0" selected="0"/>
        </references>
      </pivotArea>
    </chartFormat>
    <chartFormat chart="0" format="6">
      <pivotArea outline="0" collapsedLevelsAreSubtotals="1" fieldPosition="0">
        <references count="2">
          <reference field="4294967294" count="1" selected="0">
            <x v="5"/>
          </reference>
          <reference field="1" count="0" selected="0"/>
        </references>
      </pivotArea>
    </chartFormat>
    <chartFormat chart="0" format="7">
      <pivotArea outline="0" collapsedLevelsAreSubtotals="1" fieldPosition="0">
        <references count="2">
          <reference field="4294967294" count="1" selected="0">
            <x v="6"/>
          </reference>
          <reference field="1" count="0" selected="0"/>
        </references>
      </pivotArea>
    </chartFormat>
    <chartFormat chart="0" format="8">
      <pivotArea outline="0" collapsedLevelsAreSubtotals="1" fieldPosition="0">
        <references count="2">
          <reference field="4294967294" count="1" selected="0">
            <x v="7"/>
          </reference>
          <reference field="1" count="0" selected="0"/>
        </references>
      </pivotArea>
    </chartFormat>
    <chartFormat chart="0" format="9">
      <pivotArea outline="0" collapsedLevelsAreSubtotals="1" fieldPosition="0">
        <references count="2">
          <reference field="4294967294" count="1" selected="0">
            <x v="8"/>
          </reference>
          <reference field="1" count="0" selected="0"/>
        </references>
      </pivotArea>
    </chartFormat>
    <chartFormat chart="0" format="10">
      <pivotArea outline="0" collapsedLevelsAreSubtotals="1" fieldPosition="0">
        <references count="2">
          <reference field="4294967294" count="1" selected="0">
            <x v="9"/>
          </reference>
          <reference field="1" count="0" selected="0"/>
        </references>
      </pivotArea>
    </chartFormat>
    <chartFormat chart="0" format="11">
      <pivotArea outline="0" collapsedLevelsAreSubtotals="1" fieldPosition="0">
        <references count="2">
          <reference field="4294967294" count="1" selected="0">
            <x v="10"/>
          </reference>
          <reference field="1" count="0" selected="0"/>
        </references>
      </pivotArea>
    </chartFormat>
    <chartFormat chart="0" format="12">
      <pivotArea outline="0" collapsedLevelsAreSubtotals="1" fieldPosition="0">
        <references count="2">
          <reference field="4294967294" count="1" selected="0">
            <x v="11"/>
          </reference>
          <reference field="1" count="0" selected="0"/>
        </references>
      </pivotArea>
    </chartFormat>
    <chartFormat chart="0" format="13">
      <pivotArea type="data" outline="0" fieldPosition="0">
        <references count="2">
          <reference field="4294967294" count="1" selected="0">
            <x v="0"/>
          </reference>
          <reference field="1" count="1" selected="0">
            <x v="18"/>
          </reference>
        </references>
      </pivotArea>
    </chartFormat>
    <chartFormat chart="0" format="14">
      <pivotArea type="data" outline="0" fieldPosition="0">
        <references count="2">
          <reference field="4294967294" count="1" selected="0">
            <x v="1"/>
          </reference>
          <reference field="1" count="1" selected="0">
            <x v="18"/>
          </reference>
        </references>
      </pivotArea>
    </chartFormat>
    <chartFormat chart="0" format="15">
      <pivotArea type="data" outline="0" fieldPosition="0">
        <references count="2">
          <reference field="4294967294" count="1" selected="0">
            <x v="2"/>
          </reference>
          <reference field="1" count="1" selected="0">
            <x v="18"/>
          </reference>
        </references>
      </pivotArea>
    </chartFormat>
    <chartFormat chart="0" format="16">
      <pivotArea type="data" outline="0" fieldPosition="0">
        <references count="2">
          <reference field="4294967294" count="1" selected="0">
            <x v="3"/>
          </reference>
          <reference field="1" count="1" selected="0">
            <x v="18"/>
          </reference>
        </references>
      </pivotArea>
    </chartFormat>
    <chartFormat chart="0" format="17">
      <pivotArea type="data" outline="0" fieldPosition="0">
        <references count="2">
          <reference field="4294967294" count="1" selected="0">
            <x v="4"/>
          </reference>
          <reference field="1" count="1" selected="0">
            <x v="18"/>
          </reference>
        </references>
      </pivotArea>
    </chartFormat>
    <chartFormat chart="0" format="18">
      <pivotArea type="data" outline="0" fieldPosition="0">
        <references count="2">
          <reference field="4294967294" count="1" selected="0">
            <x v="5"/>
          </reference>
          <reference field="1" count="1" selected="0">
            <x v="18"/>
          </reference>
        </references>
      </pivotArea>
    </chartFormat>
    <chartFormat chart="0" format="19">
      <pivotArea type="data" outline="0" fieldPosition="0">
        <references count="2">
          <reference field="4294967294" count="1" selected="0">
            <x v="6"/>
          </reference>
          <reference field="1" count="1" selected="0">
            <x v="18"/>
          </reference>
        </references>
      </pivotArea>
    </chartFormat>
    <chartFormat chart="0" format="20">
      <pivotArea type="data" outline="0" fieldPosition="0">
        <references count="2">
          <reference field="4294967294" count="1" selected="0">
            <x v="7"/>
          </reference>
          <reference field="1" count="1" selected="0">
            <x v="18"/>
          </reference>
        </references>
      </pivotArea>
    </chartFormat>
    <chartFormat chart="0" format="21">
      <pivotArea type="data" outline="0" fieldPosition="0">
        <references count="2">
          <reference field="4294967294" count="1" selected="0">
            <x v="8"/>
          </reference>
          <reference field="1" count="1" selected="0">
            <x v="18"/>
          </reference>
        </references>
      </pivotArea>
    </chartFormat>
    <chartFormat chart="0" format="22">
      <pivotArea type="data" outline="0" fieldPosition="0">
        <references count="2">
          <reference field="4294967294" count="1" selected="0">
            <x v="9"/>
          </reference>
          <reference field="1" count="1" selected="0">
            <x v="18"/>
          </reference>
        </references>
      </pivotArea>
    </chartFormat>
    <chartFormat chart="0" format="23">
      <pivotArea type="data" outline="0" fieldPosition="0">
        <references count="2">
          <reference field="4294967294" count="1" selected="0">
            <x v="10"/>
          </reference>
          <reference field="1" count="1" selected="0">
            <x v="18"/>
          </reference>
        </references>
      </pivotArea>
    </chartFormat>
    <chartFormat chart="0" format="24">
      <pivotArea type="data" outline="0" fieldPosition="0">
        <references count="2">
          <reference field="4294967294" count="1" selected="0">
            <x v="11"/>
          </reference>
          <reference field="1" count="1" selected="0">
            <x v="1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0000000-0007-0000-3901-00001B000000}" name="ﾋﾟﾎﾞｯﾄﾃｰﾌﾞﾙ1" cacheId="7" applyNumberFormats="0" applyBorderFormats="0" applyFontFormats="0" applyPatternFormats="0" applyAlignmentFormats="0" applyWidthHeightFormats="1" dataCaption="値" updatedVersion="4" minRefreshableVersion="3" showMemberPropertyTips="0" useAutoFormatting="1" itemPrintTitles="1" createdVersion="6" indent="0" outline="1" outlineData="1" multipleFieldFilters="0" chartFormat="1">
  <location ref="A3:C12" firstHeaderRow="0" firstDataRow="1" firstDataCol="1" rowPageCount="1" colPageCount="1"/>
  <pivotFields count="18">
    <pivotField axis="axisRow" numFmtId="176" showAll="0" sortType="ascending" defaultSubtotal="0">
      <items count="10">
        <item h="1" x="0"/>
        <item h="1" x="1"/>
        <item x="2"/>
        <item x="3"/>
        <item x="4"/>
        <item x="5"/>
        <item x="6"/>
        <item x="7"/>
        <item x="8"/>
        <item x="9"/>
      </items>
    </pivotField>
    <pivotField axis="axisPage" showAll="0" defaultSubtotal="0">
      <items count="11">
        <item x="2"/>
        <item x="5"/>
        <item x="9"/>
        <item x="7"/>
        <item x="8"/>
        <item x="10"/>
        <item x="0"/>
        <item x="4"/>
        <item x="6"/>
        <item x="3"/>
        <item x="1"/>
      </items>
    </pivotField>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s>
  <rowFields count="1">
    <field x="0"/>
  </rowFields>
  <rowItems count="9">
    <i>
      <x v="2"/>
    </i>
    <i>
      <x v="3"/>
    </i>
    <i>
      <x v="4"/>
    </i>
    <i>
      <x v="5"/>
    </i>
    <i>
      <x v="6"/>
    </i>
    <i>
      <x v="7"/>
    </i>
    <i>
      <x v="8"/>
    </i>
    <i>
      <x v="9"/>
    </i>
    <i t="grand">
      <x/>
    </i>
  </rowItems>
  <colFields count="1">
    <field x="-2"/>
  </colFields>
  <colItems count="2">
    <i>
      <x/>
    </i>
    <i i="1">
      <x v="1"/>
    </i>
  </colItems>
  <pageFields count="1">
    <pageField fld="1" item="6" hier="0"/>
  </pageFields>
  <dataFields count="2">
    <dataField name="農家数（右軸）" fld="2" baseField="0" baseItem="5"/>
    <dataField name="農業就業人口（左軸）" fld="12" baseField="0" baseItem="5"/>
  </dataFields>
  <chartFormats count="2">
    <chartFormat chart="0" format="0" series="1">
      <pivotArea outline="0" collapsedLevelsAreSubtotals="1" fieldPosition="0">
        <references count="1">
          <reference field="4294967294" count="1" selected="0">
            <x v="1"/>
          </reference>
        </references>
      </pivotArea>
    </chartFormat>
    <chartFormat chart="0" format="1" series="1">
      <pivotArea outline="0" collapsedLevelsAreSubtotals="1"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00000000-0007-0000-3901-00001C000000}" name="ﾋﾟﾎﾞｯﾄﾃｰﾌﾞﾙ2" cacheId="8" dataOnRows="1" applyNumberFormats="0" applyBorderFormats="0" applyFontFormats="0" applyPatternFormats="0" applyAlignmentFormats="0" applyWidthHeightFormats="1" dataCaption="値" updatedVersion="4" minRefreshableVersion="3" showMemberPropertyTips="0" useAutoFormatting="1" itemPrintTitles="1" createdVersion="6" indent="0" outline="1" outlineData="1" multipleFieldFilters="0" chartFormat="1">
  <location ref="A1:C9" firstHeaderRow="1" firstDataRow="2" firstDataCol="1"/>
  <pivotFields count="16">
    <pivotField axis="axisCol" numFmtId="176" showAll="0">
      <items count="6">
        <item h="1" x="0"/>
        <item h="1" x="1"/>
        <item h="1" x="2"/>
        <item h="1" x="3"/>
        <item x="4"/>
        <item t="default"/>
      </items>
    </pivotField>
    <pivotField showAll="0"/>
    <pivotField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s>
  <rowFields count="1">
    <field x="-2"/>
  </rowFields>
  <rowItems count="7">
    <i>
      <x/>
    </i>
    <i i="1">
      <x v="1"/>
    </i>
    <i i="2">
      <x v="2"/>
    </i>
    <i i="3">
      <x v="3"/>
    </i>
    <i i="4">
      <x v="4"/>
    </i>
    <i i="5">
      <x v="5"/>
    </i>
    <i i="6">
      <x v="6"/>
    </i>
  </rowItems>
  <colFields count="1">
    <field x="0"/>
  </colFields>
  <colItems count="2">
    <i>
      <x v="4"/>
    </i>
    <i t="grand">
      <x/>
    </i>
  </colItems>
  <dataFields count="7">
    <dataField name=" 0.5～1.0ha" fld="5" baseField="0" baseItem="0"/>
    <dataField name=" 0.3～0.5ha" fld="4" baseField="0" baseItem="0"/>
    <dataField name=" 1.0～1.5ha" fld="6" baseField="0" baseItem="0"/>
    <dataField name=" 0.3ha未満" fld="3" baseField="0" baseItem="0"/>
    <dataField name=" 1.5～2.0ha" fld="7" baseField="0" baseItem="0"/>
    <dataField name=" 2.0～3.0ha" fld="8" baseField="0" baseItem="0"/>
    <dataField name=" 3.0～5.0ha" fld="9" baseField="0" baseItem="0"/>
  </dataFields>
  <chartFormats count="15">
    <chartFormat chart="0" format="0" series="1">
      <pivotArea outline="0" collapsedLevelsAreSubtotals="1" fieldPosition="0">
        <references count="1">
          <reference field="0" count="0" selected="0"/>
        </references>
      </pivotArea>
    </chartFormat>
    <chartFormat chart="0" format="1">
      <pivotArea outline="0" collapsedLevelsAreSubtotals="1" fieldPosition="0">
        <references count="2">
          <reference field="4294967294" count="1" selected="0">
            <x v="0"/>
          </reference>
          <reference field="0" count="0" selected="0"/>
        </references>
      </pivotArea>
    </chartFormat>
    <chartFormat chart="0" format="2">
      <pivotArea outline="0" collapsedLevelsAreSubtotals="1" fieldPosition="0">
        <references count="2">
          <reference field="4294967294" count="1" selected="0">
            <x v="1"/>
          </reference>
          <reference field="0" count="0" selected="0"/>
        </references>
      </pivotArea>
    </chartFormat>
    <chartFormat chart="0" format="3">
      <pivotArea outline="0" collapsedLevelsAreSubtotals="1" fieldPosition="0">
        <references count="2">
          <reference field="4294967294" count="1" selected="0">
            <x v="2"/>
          </reference>
          <reference field="0" count="0" selected="0"/>
        </references>
      </pivotArea>
    </chartFormat>
    <chartFormat chart="0" format="4">
      <pivotArea outline="0" collapsedLevelsAreSubtotals="1" fieldPosition="0">
        <references count="2">
          <reference field="4294967294" count="1" selected="0">
            <x v="3"/>
          </reference>
          <reference field="0" count="0" selected="0"/>
        </references>
      </pivotArea>
    </chartFormat>
    <chartFormat chart="0" format="5">
      <pivotArea outline="0" collapsedLevelsAreSubtotals="1" fieldPosition="0">
        <references count="2">
          <reference field="4294967294" count="1" selected="0">
            <x v="4"/>
          </reference>
          <reference field="0" count="0" selected="0"/>
        </references>
      </pivotArea>
    </chartFormat>
    <chartFormat chart="0" format="6">
      <pivotArea outline="0" collapsedLevelsAreSubtotals="1" fieldPosition="0">
        <references count="2">
          <reference field="4294967294" count="1" selected="0">
            <x v="5"/>
          </reference>
          <reference field="0" count="0" selected="0"/>
        </references>
      </pivotArea>
    </chartFormat>
    <chartFormat chart="0" format="7">
      <pivotArea outline="0" collapsedLevelsAreSubtotals="1" fieldPosition="0">
        <references count="2">
          <reference field="4294967294" count="1" selected="0">
            <x v="6"/>
          </reference>
          <reference field="0" count="0" selected="0"/>
        </references>
      </pivotArea>
    </chartFormat>
    <chartFormat chart="0" format="8">
      <pivotArea type="data" outline="0" fieldPosition="0">
        <references count="2">
          <reference field="4294967294" count="1" selected="0">
            <x v="0"/>
          </reference>
          <reference field="0" count="1" selected="0">
            <x v="4"/>
          </reference>
        </references>
      </pivotArea>
    </chartFormat>
    <chartFormat chart="0" format="9">
      <pivotArea type="data" outline="0" fieldPosition="0">
        <references count="2">
          <reference field="4294967294" count="1" selected="0">
            <x v="1"/>
          </reference>
          <reference field="0" count="1" selected="0">
            <x v="4"/>
          </reference>
        </references>
      </pivotArea>
    </chartFormat>
    <chartFormat chart="0" format="10">
      <pivotArea type="data" outline="0" fieldPosition="0">
        <references count="2">
          <reference field="4294967294" count="1" selected="0">
            <x v="2"/>
          </reference>
          <reference field="0" count="1" selected="0">
            <x v="4"/>
          </reference>
        </references>
      </pivotArea>
    </chartFormat>
    <chartFormat chart="0" format="11">
      <pivotArea type="data" outline="0" fieldPosition="0">
        <references count="2">
          <reference field="4294967294" count="1" selected="0">
            <x v="3"/>
          </reference>
          <reference field="0" count="1" selected="0">
            <x v="4"/>
          </reference>
        </references>
      </pivotArea>
    </chartFormat>
    <chartFormat chart="0" format="12">
      <pivotArea type="data" outline="0" fieldPosition="0">
        <references count="2">
          <reference field="4294967294" count="1" selected="0">
            <x v="4"/>
          </reference>
          <reference field="0" count="1" selected="0">
            <x v="4"/>
          </reference>
        </references>
      </pivotArea>
    </chartFormat>
    <chartFormat chart="0" format="13">
      <pivotArea type="data" outline="0" fieldPosition="0">
        <references count="2">
          <reference field="4294967294" count="1" selected="0">
            <x v="5"/>
          </reference>
          <reference field="0" count="1" selected="0">
            <x v="4"/>
          </reference>
        </references>
      </pivotArea>
    </chartFormat>
    <chartFormat chart="0" format="14">
      <pivotArea type="data" outline="0" fieldPosition="0">
        <references count="2">
          <reference field="4294967294" count="1" selected="0">
            <x v="6"/>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3901-000002000000}" name="ﾋﾟﾎﾞｯﾄﾃｰﾌﾞﾙ1" cacheId="31" dataOnRows="1"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C11" firstHeaderRow="1" firstDataRow="2" firstDataCol="1"/>
  <pivotFields count="32">
    <pivotField axis="axisCol" numFmtId="176" showAll="0" sortType="ascending">
      <items count="19">
        <item h="1" x="0"/>
        <item h="1" x="1"/>
        <item h="1" x="2"/>
        <item h="1" x="3"/>
        <item h="1" x="4"/>
        <item h="1" x="5"/>
        <item h="1" x="6"/>
        <item h="1" x="7"/>
        <item h="1" x="8"/>
        <item h="1" x="9"/>
        <item h="1" x="10"/>
        <item h="1" x="11"/>
        <item h="1" x="12"/>
        <item h="1" x="13"/>
        <item h="1" x="14"/>
        <item h="1" x="15"/>
        <item h="1" x="16"/>
        <item x="17"/>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numFmtId="1" showAll="0"/>
    <pivotField dragToRow="0" dragToCol="0" dragToPage="0" showAll="0" defaultSubtotal="0"/>
  </pivotFields>
  <rowFields count="1">
    <field x="-2"/>
  </rowFields>
  <rowItems count="9">
    <i>
      <x/>
    </i>
    <i i="1">
      <x v="1"/>
    </i>
    <i i="2">
      <x v="2"/>
    </i>
    <i i="3">
      <x v="3"/>
    </i>
    <i i="4">
      <x v="4"/>
    </i>
    <i i="5">
      <x v="5"/>
    </i>
    <i i="6">
      <x v="6"/>
    </i>
    <i i="7">
      <x v="7"/>
    </i>
    <i i="8">
      <x v="8"/>
    </i>
  </rowItems>
  <colFields count="1">
    <field x="0"/>
  </colFields>
  <colItems count="2">
    <i>
      <x v="17"/>
    </i>
    <i t="grand">
      <x/>
    </i>
  </colItems>
  <dataFields count="9">
    <dataField name="一般山林" fld="16" baseField="0" baseItem="0"/>
    <dataField name="一般畑" fld="13" baseField="0" baseItem="15"/>
    <dataField name="一般田" fld="11" baseField="0" baseItem="0"/>
    <dataField name="原野" fld="18" baseField="0" baseItem="0"/>
    <dataField name="雑種地" fld="19" baseField="0" baseItem="0"/>
    <dataField name="介在山林" fld="17" baseField="0" baseItem="0"/>
    <dataField name="介在畑" fld="14" baseField="0" baseItem="0"/>
    <dataField name="介在田" fld="12" baseField="0" baseItem="0"/>
    <dataField name="宅地" fld="15" baseField="0" baseItem="0"/>
  </dataFields>
  <chartFormats count="1">
    <chartFormat chart="0" format="0" series="1">
      <pivotArea outline="0" collapsedLevelsAreSubtotals="1" fieldPosition="0">
        <references count="1">
          <reference field="0" count="0" selected="0"/>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00000000-0007-0000-3901-00001D000000}" name="ﾋﾟﾎﾞｯﾄﾃｰﾌﾞﾙ3" cacheId="9" applyNumberFormats="0" applyBorderFormats="0" applyFontFormats="0" applyPatternFormats="0" applyAlignmentFormats="0" applyWidthHeightFormats="1" dataCaption="値" updatedVersion="4" minRefreshableVersion="3" showMemberPropertyTips="0" useAutoFormatting="1" itemPrintTitles="1" createdVersion="6" indent="0" outline="1" outlineData="1" multipleFieldFilters="0" chartFormat="1">
  <location ref="A3:B12" firstHeaderRow="1" firstDataRow="1" firstDataCol="1" rowPageCount="1" colPageCount="1"/>
  <pivotFields count="6">
    <pivotField axis="axisRow" numFmtId="176" showAll="0">
      <items count="11">
        <item h="1" x="0"/>
        <item h="1" x="1"/>
        <item x="2"/>
        <item x="3"/>
        <item x="4"/>
        <item x="5"/>
        <item x="6"/>
        <item x="7"/>
        <item x="8"/>
        <item x="9"/>
        <item t="default"/>
      </items>
    </pivotField>
    <pivotField axis="axisPage" showAll="0">
      <items count="12">
        <item x="2"/>
        <item x="5"/>
        <item x="9"/>
        <item x="7"/>
        <item x="8"/>
        <item x="10"/>
        <item x="0"/>
        <item x="4"/>
        <item x="6"/>
        <item x="3"/>
        <item x="1"/>
        <item t="default"/>
      </items>
    </pivotField>
    <pivotField dataField="1" showAll="0"/>
    <pivotField showAll="0"/>
    <pivotField showAll="0"/>
    <pivotField showAll="0"/>
  </pivotFields>
  <rowFields count="1">
    <field x="0"/>
  </rowFields>
  <rowItems count="9">
    <i>
      <x v="2"/>
    </i>
    <i>
      <x v="3"/>
    </i>
    <i>
      <x v="4"/>
    </i>
    <i>
      <x v="5"/>
    </i>
    <i>
      <x v="6"/>
    </i>
    <i>
      <x v="7"/>
    </i>
    <i>
      <x v="8"/>
    </i>
    <i>
      <x v="9"/>
    </i>
    <i t="grand">
      <x/>
    </i>
  </rowItems>
  <colItems count="1">
    <i/>
  </colItems>
  <pageFields count="1">
    <pageField fld="1" item="6" hier="0"/>
  </pageFields>
  <dataFields count="1">
    <dataField name="合計 / 総面積" fld="2" baseField="0" baseItem="0"/>
  </dataFields>
  <chartFormats count="2">
    <chartFormat chart="0" format="0" series="1">
      <pivotArea outline="0" collapsedLevelsAreSubtotals="1" fieldPosition="0"/>
    </chartFormat>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00000000-0007-0000-3901-00001E000000}" name="ﾋﾟﾎﾞｯﾄﾃｰﾌﾞﾙ1" cacheId="44"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C10" firstHeaderRow="0" firstDataRow="1" firstDataCol="1"/>
  <pivotFields count="5">
    <pivotField axis="axisRow" showAll="0">
      <items count="18">
        <item h="1" x="0"/>
        <item h="1" x="1"/>
        <item h="1" x="2"/>
        <item h="1" x="3"/>
        <item h="1" x="4"/>
        <item h="1" x="5"/>
        <item h="1" x="6"/>
        <item h="1" x="7"/>
        <item h="1" x="8"/>
        <item x="9"/>
        <item x="10"/>
        <item x="11"/>
        <item x="12"/>
        <item x="13"/>
        <item x="14"/>
        <item x="15"/>
        <item x="16"/>
        <item t="default"/>
      </items>
    </pivotField>
    <pivotField dataField="1" showAll="0"/>
    <pivotField dataField="1" showAll="0"/>
    <pivotField showAll="0"/>
    <pivotField showAll="0"/>
  </pivotFields>
  <rowFields count="1">
    <field x="0"/>
  </rowFields>
  <rowItems count="9">
    <i>
      <x v="9"/>
    </i>
    <i>
      <x v="10"/>
    </i>
    <i>
      <x v="11"/>
    </i>
    <i>
      <x v="12"/>
    </i>
    <i>
      <x v="13"/>
    </i>
    <i>
      <x v="14"/>
    </i>
    <i>
      <x v="15"/>
    </i>
    <i>
      <x v="16"/>
    </i>
    <i t="grand">
      <x/>
    </i>
  </rowItems>
  <colFields count="1">
    <field x="-2"/>
  </colFields>
  <colItems count="2">
    <i>
      <x/>
    </i>
    <i i="1">
      <x v="1"/>
    </i>
  </colItems>
  <dataFields count="2">
    <dataField name="転用件数（右軸）" fld="1" baseField="0" baseItem="0"/>
    <dataField name="総面積（左軸）" fld="2" baseField="0" baseItem="0"/>
  </dataFields>
  <chartFormats count="18">
    <chartFormat chart="0" format="0" series="1">
      <pivotArea outline="0" collapsedLevelsAreSubtotals="1" fieldPosition="0">
        <references count="1">
          <reference field="4294967294" count="1" selected="0">
            <x v="1"/>
          </reference>
        </references>
      </pivotArea>
    </chartFormat>
    <chartFormat chart="0" format="1">
      <pivotArea outline="0" collapsedLevelsAreSubtotals="1" fieldPosition="0">
        <references count="2">
          <reference field="4294967294" count="1" selected="0">
            <x v="1"/>
          </reference>
          <reference field="0" count="1" selected="0">
            <x v="9"/>
          </reference>
        </references>
      </pivotArea>
    </chartFormat>
    <chartFormat chart="0" format="2">
      <pivotArea outline="0" collapsedLevelsAreSubtotals="1" fieldPosition="0">
        <references count="2">
          <reference field="4294967294" count="1" selected="0">
            <x v="1"/>
          </reference>
          <reference field="0" count="1" selected="0">
            <x v="10"/>
          </reference>
        </references>
      </pivotArea>
    </chartFormat>
    <chartFormat chart="0" format="3">
      <pivotArea outline="0" collapsedLevelsAreSubtotals="1" fieldPosition="0">
        <references count="2">
          <reference field="4294967294" count="1" selected="0">
            <x v="1"/>
          </reference>
          <reference field="0" count="1" selected="0">
            <x v="11"/>
          </reference>
        </references>
      </pivotArea>
    </chartFormat>
    <chartFormat chart="0" format="4">
      <pivotArea outline="0" collapsedLevelsAreSubtotals="1" fieldPosition="0">
        <references count="2">
          <reference field="4294967294" count="1" selected="0">
            <x v="1"/>
          </reference>
          <reference field="0" count="1" selected="0">
            <x v="12"/>
          </reference>
        </references>
      </pivotArea>
    </chartFormat>
    <chartFormat chart="0" format="5">
      <pivotArea outline="0" collapsedLevelsAreSubtotals="1" fieldPosition="0">
        <references count="2">
          <reference field="4294967294" count="1" selected="0">
            <x v="1"/>
          </reference>
          <reference field="0" count="1" selected="0">
            <x v="13"/>
          </reference>
        </references>
      </pivotArea>
    </chartFormat>
    <chartFormat chart="0" format="6">
      <pivotArea outline="0" collapsedLevelsAreSubtotals="1" fieldPosition="0">
        <references count="2">
          <reference field="4294967294" count="1" selected="0">
            <x v="1"/>
          </reference>
          <reference field="0" count="1" selected="0">
            <x v="14"/>
          </reference>
        </references>
      </pivotArea>
    </chartFormat>
    <chartFormat chart="0" format="7">
      <pivotArea outline="0" collapsedLevelsAreSubtotals="1" fieldPosition="0">
        <references count="2">
          <reference field="4294967294" count="1" selected="0">
            <x v="1"/>
          </reference>
          <reference field="0" count="1" selected="0">
            <x v="15"/>
          </reference>
        </references>
      </pivotArea>
    </chartFormat>
    <chartFormat chart="0" format="8">
      <pivotArea outline="0" collapsedLevelsAreSubtotals="1" fieldPosition="0">
        <references count="2">
          <reference field="4294967294" count="1" selected="0">
            <x v="1"/>
          </reference>
          <reference field="0" count="1" selected="0">
            <x v="16"/>
          </reference>
        </references>
      </pivotArea>
    </chartFormat>
    <chartFormat chart="0" format="9" series="1">
      <pivotArea outline="0" collapsedLevelsAreSubtotals="1" fieldPosition="0">
        <references count="1">
          <reference field="4294967294" count="1" selected="0">
            <x v="0"/>
          </reference>
        </references>
      </pivotArea>
    </chartFormat>
    <chartFormat chart="0" format="10">
      <pivotArea outline="0" collapsedLevelsAreSubtotals="1" fieldPosition="0">
        <references count="2">
          <reference field="4294967294" count="1" selected="0">
            <x v="0"/>
          </reference>
          <reference field="0" count="1" selected="0">
            <x v="9"/>
          </reference>
        </references>
      </pivotArea>
    </chartFormat>
    <chartFormat chart="0" format="11">
      <pivotArea outline="0" collapsedLevelsAreSubtotals="1" fieldPosition="0">
        <references count="2">
          <reference field="4294967294" count="1" selected="0">
            <x v="0"/>
          </reference>
          <reference field="0" count="1" selected="0">
            <x v="10"/>
          </reference>
        </references>
      </pivotArea>
    </chartFormat>
    <chartFormat chart="0" format="12">
      <pivotArea outline="0" collapsedLevelsAreSubtotals="1" fieldPosition="0">
        <references count="2">
          <reference field="4294967294" count="1" selected="0">
            <x v="0"/>
          </reference>
          <reference field="0" count="1" selected="0">
            <x v="11"/>
          </reference>
        </references>
      </pivotArea>
    </chartFormat>
    <chartFormat chart="0" format="13">
      <pivotArea outline="0" collapsedLevelsAreSubtotals="1" fieldPosition="0">
        <references count="2">
          <reference field="4294967294" count="1" selected="0">
            <x v="0"/>
          </reference>
          <reference field="0" count="1" selected="0">
            <x v="12"/>
          </reference>
        </references>
      </pivotArea>
    </chartFormat>
    <chartFormat chart="0" format="14">
      <pivotArea outline="0" collapsedLevelsAreSubtotals="1" fieldPosition="0">
        <references count="2">
          <reference field="4294967294" count="1" selected="0">
            <x v="0"/>
          </reference>
          <reference field="0" count="1" selected="0">
            <x v="13"/>
          </reference>
        </references>
      </pivotArea>
    </chartFormat>
    <chartFormat chart="0" format="15">
      <pivotArea outline="0" collapsedLevelsAreSubtotals="1" fieldPosition="0">
        <references count="2">
          <reference field="4294967294" count="1" selected="0">
            <x v="0"/>
          </reference>
          <reference field="0" count="1" selected="0">
            <x v="14"/>
          </reference>
        </references>
      </pivotArea>
    </chartFormat>
    <chartFormat chart="0" format="16">
      <pivotArea outline="0" collapsedLevelsAreSubtotals="1" fieldPosition="0">
        <references count="2">
          <reference field="4294967294" count="1" selected="0">
            <x v="0"/>
          </reference>
          <reference field="0" count="1" selected="0">
            <x v="15"/>
          </reference>
        </references>
      </pivotArea>
    </chartFormat>
    <chartFormat chart="0" format="17">
      <pivotArea outline="0" collapsedLevelsAreSubtotals="1" fieldPosition="0">
        <references count="2">
          <reference field="4294967294" count="1" selected="0">
            <x v="0"/>
          </reference>
          <reference field="0" count="1" selected="0">
            <x v="1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00000000-0007-0000-3901-00001F000000}" name="ﾋﾟﾎﾞｯﾄﾃｰﾌﾞﾙ2" cacheId="10" applyNumberFormats="0" applyBorderFormats="0" applyFontFormats="0" applyPatternFormats="0" applyAlignmentFormats="0" applyWidthHeightFormats="1" dataCaption="値" updatedVersion="4" minRefreshableVersion="3" showMemberPropertyTips="0" useAutoFormatting="1" itemPrintTitles="1" createdVersion="6" indent="0" outline="1" outlineData="1" multipleFieldFilters="0" chartFormat="1">
  <location ref="A1:E10" firstHeaderRow="0" firstDataRow="1" firstDataCol="1"/>
  <pivotFields count="9">
    <pivotField axis="axisRow" numFmtId="176" showAll="0">
      <items count="9">
        <item x="0"/>
        <item x="1"/>
        <item x="2"/>
        <item x="3"/>
        <item x="4"/>
        <item x="5"/>
        <item x="6"/>
        <item x="7"/>
        <item t="default"/>
      </items>
    </pivotField>
    <pivotField dataField="1" showAll="0"/>
    <pivotField showAll="0"/>
    <pivotField dataField="1" showAll="0" defaultSubtotal="0"/>
    <pivotField showAll="0" defaultSubtotal="0"/>
    <pivotField dataField="1" showAll="0" defaultSubtotal="0"/>
    <pivotField showAll="0" defaultSubtotal="0"/>
    <pivotField dataField="1" showAll="0" defaultSubtotal="0"/>
    <pivotField showAll="0" defaultSubtotal="0"/>
  </pivotFields>
  <rowFields count="1">
    <field x="0"/>
  </rowFields>
  <rowItems count="9">
    <i>
      <x/>
    </i>
    <i>
      <x v="1"/>
    </i>
    <i>
      <x v="2"/>
    </i>
    <i>
      <x v="3"/>
    </i>
    <i>
      <x v="4"/>
    </i>
    <i>
      <x v="5"/>
    </i>
    <i>
      <x v="6"/>
    </i>
    <i>
      <x v="7"/>
    </i>
    <i t="grand">
      <x/>
    </i>
  </rowItems>
  <colFields count="1">
    <field x="-2"/>
  </colFields>
  <colItems count="4">
    <i>
      <x/>
    </i>
    <i i="1">
      <x v="1"/>
    </i>
    <i i="2">
      <x v="2"/>
    </i>
    <i i="3">
      <x v="3"/>
    </i>
  </colItems>
  <dataFields count="4">
    <dataField name="乳用牛" fld="1" baseField="0" baseItem="0"/>
    <dataField name="肉用牛" fld="3" baseField="0" baseItem="0"/>
    <dataField name="豚" fld="5" baseField="0" baseItem="0"/>
    <dataField name="採卵鶏" fld="7" baseField="0" baseItem="0"/>
  </dataFields>
  <chartFormats count="22">
    <chartFormat chart="0" format="0" series="1">
      <pivotArea outline="0" collapsedLevelsAreSubtotals="1" fieldPosition="0">
        <references count="1">
          <reference field="4294967294" count="1" selected="0">
            <x v="0"/>
          </reference>
        </references>
      </pivotArea>
    </chartFormat>
    <chartFormat chart="0" format="1">
      <pivotArea outline="0" collapsedLevelsAreSubtotals="1" fieldPosition="0">
        <references count="2">
          <reference field="4294967294" count="1" selected="0">
            <x v="0"/>
          </reference>
          <reference field="0" count="1" selected="0">
            <x v="4"/>
          </reference>
        </references>
      </pivotArea>
    </chartFormat>
    <chartFormat chart="0" format="2">
      <pivotArea outline="0" collapsedLevelsAreSubtotals="1" fieldPosition="0">
        <references count="2">
          <reference field="4294967294" count="1" selected="0">
            <x v="0"/>
          </reference>
          <reference field="0" count="1" selected="0">
            <x v="6"/>
          </reference>
        </references>
      </pivotArea>
    </chartFormat>
    <chartFormat chart="0" format="3" series="1">
      <pivotArea outline="0" collapsedLevelsAreSubtotals="1" fieldPosition="0">
        <references count="1">
          <reference field="4294967294" count="1" selected="0">
            <x v="1"/>
          </reference>
        </references>
      </pivotArea>
    </chartFormat>
    <chartFormat chart="0" format="4">
      <pivotArea outline="0" collapsedLevelsAreSubtotals="1" fieldPosition="0">
        <references count="2">
          <reference field="4294967294" count="1" selected="0">
            <x v="1"/>
          </reference>
          <reference field="0" count="1" selected="0">
            <x v="3"/>
          </reference>
        </references>
      </pivotArea>
    </chartFormat>
    <chartFormat chart="0" format="5">
      <pivotArea outline="0" collapsedLevelsAreSubtotals="1" fieldPosition="0">
        <references count="2">
          <reference field="4294967294" count="1" selected="0">
            <x v="1"/>
          </reference>
          <reference field="0" count="1" selected="0">
            <x v="4"/>
          </reference>
        </references>
      </pivotArea>
    </chartFormat>
    <chartFormat chart="0" format="6">
      <pivotArea outline="0" collapsedLevelsAreSubtotals="1" fieldPosition="0">
        <references count="2">
          <reference field="4294967294" count="1" selected="0">
            <x v="1"/>
          </reference>
          <reference field="0" count="1" selected="0">
            <x v="5"/>
          </reference>
        </references>
      </pivotArea>
    </chartFormat>
    <chartFormat chart="0" format="7">
      <pivotArea outline="0" collapsedLevelsAreSubtotals="1" fieldPosition="0">
        <references count="2">
          <reference field="4294967294" count="1" selected="0">
            <x v="1"/>
          </reference>
          <reference field="0" count="1" selected="0">
            <x v="6"/>
          </reference>
        </references>
      </pivotArea>
    </chartFormat>
    <chartFormat chart="0" format="8">
      <pivotArea outline="0" collapsedLevelsAreSubtotals="1" fieldPosition="0">
        <references count="2">
          <reference field="4294967294" count="1" selected="0">
            <x v="1"/>
          </reference>
          <reference field="0" count="1" selected="0">
            <x v="7"/>
          </reference>
        </references>
      </pivotArea>
    </chartFormat>
    <chartFormat chart="0" format="9" series="1">
      <pivotArea outline="0" collapsedLevelsAreSubtotals="1" fieldPosition="0">
        <references count="1">
          <reference field="4294967294" count="1" selected="0">
            <x v="2"/>
          </reference>
        </references>
      </pivotArea>
    </chartFormat>
    <chartFormat chart="0" format="10">
      <pivotArea outline="0" collapsedLevelsAreSubtotals="1" fieldPosition="0">
        <references count="2">
          <reference field="4294967294" count="1" selected="0">
            <x v="2"/>
          </reference>
          <reference field="0" count="1" selected="0">
            <x v="0"/>
          </reference>
        </references>
      </pivotArea>
    </chartFormat>
    <chartFormat chart="0" format="11">
      <pivotArea outline="0" collapsedLevelsAreSubtotals="1" fieldPosition="0">
        <references count="2">
          <reference field="4294967294" count="1" selected="0">
            <x v="2"/>
          </reference>
          <reference field="0" count="1" selected="0">
            <x v="1"/>
          </reference>
        </references>
      </pivotArea>
    </chartFormat>
    <chartFormat chart="0" format="12">
      <pivotArea outline="0" collapsedLevelsAreSubtotals="1" fieldPosition="0">
        <references count="2">
          <reference field="4294967294" count="1" selected="0">
            <x v="2"/>
          </reference>
          <reference field="0" count="1" selected="0">
            <x v="2"/>
          </reference>
        </references>
      </pivotArea>
    </chartFormat>
    <chartFormat chart="0" format="13">
      <pivotArea outline="0" collapsedLevelsAreSubtotals="1" fieldPosition="0">
        <references count="2">
          <reference field="4294967294" count="1" selected="0">
            <x v="2"/>
          </reference>
          <reference field="0" count="1" selected="0">
            <x v="3"/>
          </reference>
        </references>
      </pivotArea>
    </chartFormat>
    <chartFormat chart="0" format="14">
      <pivotArea outline="0" collapsedLevelsAreSubtotals="1" fieldPosition="0">
        <references count="2">
          <reference field="4294967294" count="1" selected="0">
            <x v="2"/>
          </reference>
          <reference field="0" count="1" selected="0">
            <x v="4"/>
          </reference>
        </references>
      </pivotArea>
    </chartFormat>
    <chartFormat chart="0" format="15">
      <pivotArea outline="0" collapsedLevelsAreSubtotals="1" fieldPosition="0">
        <references count="2">
          <reference field="4294967294" count="1" selected="0">
            <x v="2"/>
          </reference>
          <reference field="0" count="1" selected="0">
            <x v="5"/>
          </reference>
        </references>
      </pivotArea>
    </chartFormat>
    <chartFormat chart="0" format="16">
      <pivotArea outline="0" collapsedLevelsAreSubtotals="1" fieldPosition="0">
        <references count="2">
          <reference field="4294967294" count="1" selected="0">
            <x v="2"/>
          </reference>
          <reference field="0" count="1" selected="0">
            <x v="6"/>
          </reference>
        </references>
      </pivotArea>
    </chartFormat>
    <chartFormat chart="0" format="17">
      <pivotArea outline="0" collapsedLevelsAreSubtotals="1" fieldPosition="0">
        <references count="2">
          <reference field="4294967294" count="1" selected="0">
            <x v="2"/>
          </reference>
          <reference field="0" count="1" selected="0">
            <x v="7"/>
          </reference>
        </references>
      </pivotArea>
    </chartFormat>
    <chartFormat chart="0" format="18" series="1">
      <pivotArea outline="0" collapsedLevelsAreSubtotals="1" fieldPosition="0">
        <references count="1">
          <reference field="4294967294" count="1" selected="0">
            <x v="3"/>
          </reference>
        </references>
      </pivotArea>
    </chartFormat>
    <chartFormat chart="0" format="19">
      <pivotArea outline="0" collapsedLevelsAreSubtotals="1" fieldPosition="0">
        <references count="2">
          <reference field="4294967294" count="1" selected="0">
            <x v="3"/>
          </reference>
          <reference field="0" count="1" selected="0">
            <x v="3"/>
          </reference>
        </references>
      </pivotArea>
    </chartFormat>
    <chartFormat chart="0" format="20">
      <pivotArea outline="0" collapsedLevelsAreSubtotals="1" fieldPosition="0">
        <references count="2">
          <reference field="4294967294" count="1" selected="0">
            <x v="3"/>
          </reference>
          <reference field="0" count="1" selected="0">
            <x v="4"/>
          </reference>
        </references>
      </pivotArea>
    </chartFormat>
    <chartFormat chart="0" format="21">
      <pivotArea outline="0" collapsedLevelsAreSubtotals="1" fieldPosition="0">
        <references count="2">
          <reference field="4294967294" count="1" selected="0">
            <x v="3"/>
          </reference>
          <reference field="0"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00000000-0007-0000-3901-000020000000}" name="ﾋﾟﾎﾞｯﾄﾃｰﾌﾞﾙ3" cacheId="11" applyNumberFormats="0" applyBorderFormats="0" applyFontFormats="0" applyPatternFormats="0" applyAlignmentFormats="0" applyWidthHeightFormats="1" dataCaption="値" updatedVersion="4" minRefreshableVersion="3" showMemberPropertyTips="0" useAutoFormatting="1" itemPrintTitles="1" createdVersion="6" indent="0" outline="1" outlineData="1" multipleFieldFilters="0" chartFormat="1">
  <location ref="A1:C8" firstHeaderRow="0" firstDataRow="1" firstDataCol="1"/>
  <pivotFields count="13">
    <pivotField axis="axisRow" numFmtId="176" showAll="0">
      <items count="7">
        <item x="0"/>
        <item x="1"/>
        <item x="2"/>
        <item x="3"/>
        <item x="4"/>
        <item x="5"/>
        <item t="default"/>
      </items>
    </pivotField>
    <pivotField showAll="0"/>
    <pivotField showAll="0"/>
    <pivotField showAll="0"/>
    <pivotField showAll="0"/>
    <pivotField showAll="0"/>
    <pivotField showAll="0"/>
    <pivotField dataField="1" showAll="0" defaultSubtotal="0"/>
    <pivotField dataField="1" showAll="0" defaultSubtotal="0"/>
    <pivotField showAll="0" defaultSubtotal="0"/>
    <pivotField showAll="0" defaultSubtotal="0"/>
    <pivotField showAll="0" defaultSubtotal="0"/>
    <pivotField showAll="0" defaultSubtotal="0"/>
  </pivotFields>
  <rowFields count="1">
    <field x="0"/>
  </rowFields>
  <rowItems count="7">
    <i>
      <x/>
    </i>
    <i>
      <x v="1"/>
    </i>
    <i>
      <x v="2"/>
    </i>
    <i>
      <x v="3"/>
    </i>
    <i>
      <x v="4"/>
    </i>
    <i>
      <x v="5"/>
    </i>
    <i t="grand">
      <x/>
    </i>
  </rowItems>
  <colFields count="1">
    <field x="-2"/>
  </colFields>
  <colItems count="2">
    <i>
      <x/>
    </i>
    <i i="1">
      <x v="1"/>
    </i>
  </colItems>
  <dataFields count="2">
    <dataField name="施設園芸農家数（右軸）" fld="7" baseField="0" baseItem="0"/>
    <dataField name="施設園芸総面積（左軸）" fld="8" baseField="0" baseItem="0"/>
  </dataFields>
  <chartFormats count="2">
    <chartFormat chart="0" format="0" series="1">
      <pivotArea outline="0" collapsedLevelsAreSubtotals="1" fieldPosition="0">
        <references count="1">
          <reference field="4294967294" count="1" selected="0">
            <x v="1"/>
          </reference>
        </references>
      </pivotArea>
    </chartFormat>
    <chartFormat chart="0" format="1" series="1">
      <pivotArea outline="0" collapsedLevelsAreSubtotals="1"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00000000-0007-0000-3901-000021000000}" name="ピボットテーブル1" cacheId="12" applyNumberFormats="0" applyBorderFormats="0" applyFontFormats="0" applyPatternFormats="0" applyAlignmentFormats="0" applyWidthHeightFormats="1" dataCaption="値" updatedVersion="4" minRefreshableVersion="3" showMemberPropertyTips="0" useAutoFormatting="1" itemPrintTitles="1" createdVersion="6" indent="0" outline="1" outlineData="1" multipleFieldFilters="0" chartFormat="1">
  <location ref="A3:F6" firstHeaderRow="0" firstDataRow="1" firstDataCol="1"/>
  <pivotFields count="6">
    <pivotField axis="axisRow" numFmtId="176" showAll="0">
      <items count="3">
        <item x="0"/>
        <item x="1"/>
        <item t="default"/>
      </items>
    </pivotField>
    <pivotField dataField="1" showAll="0"/>
    <pivotField dataField="1" showAll="0"/>
    <pivotField dataField="1" showAll="0"/>
    <pivotField dataField="1" showAll="0"/>
    <pivotField dataField="1" showAll="0"/>
  </pivotFields>
  <rowFields count="1">
    <field x="0"/>
  </rowFields>
  <rowItems count="3">
    <i>
      <x/>
    </i>
    <i>
      <x v="1"/>
    </i>
    <i t="grand">
      <x/>
    </i>
  </rowItems>
  <colFields count="1">
    <field x="-2"/>
  </colFields>
  <colItems count="5">
    <i>
      <x/>
    </i>
    <i i="1">
      <x v="1"/>
    </i>
    <i i="2">
      <x v="2"/>
    </i>
    <i i="3">
      <x v="3"/>
    </i>
    <i i="4">
      <x v="4"/>
    </i>
  </colItems>
  <dataFields count="5">
    <dataField name=" 切り花類" fld="2" baseField="0" baseItem="0"/>
    <dataField name=" 球根類" fld="3" baseField="0" baseItem="0"/>
    <dataField name=" 鉢もの類" fld="4" baseField="0" baseItem="0"/>
    <dataField name=" 花壇用苗もの類" fld="5" baseField="0" baseItem="0"/>
    <dataField name=" 実経営体数（右軸）" fld="1" baseField="0" baseItem="829780288"/>
  </dataFields>
  <chartFormats count="11">
    <chartFormat chart="0" format="0" series="1">
      <pivotArea outline="0" collapsedLevelsAreSubtotals="1" fieldPosition="0">
        <references count="1">
          <reference field="4294967294" count="1" selected="0">
            <x v="0"/>
          </reference>
        </references>
      </pivotArea>
    </chartFormat>
    <chartFormat chart="0" format="1">
      <pivotArea outline="0" collapsedLevelsAreSubtotals="1" fieldPosition="0">
        <references count="2">
          <reference field="4294967294" count="1" selected="0">
            <x v="0"/>
          </reference>
          <reference field="0" count="1" selected="0">
            <x v="0"/>
          </reference>
        </references>
      </pivotArea>
    </chartFormat>
    <chartFormat chart="0" format="2">
      <pivotArea outline="0" collapsedLevelsAreSubtotals="1" fieldPosition="0">
        <references count="2">
          <reference field="4294967294" count="1" selected="0">
            <x v="0"/>
          </reference>
          <reference field="0" count="1" selected="0">
            <x v="1"/>
          </reference>
        </references>
      </pivotArea>
    </chartFormat>
    <chartFormat chart="0" format="3" series="1">
      <pivotArea outline="0" collapsedLevelsAreSubtotals="1" fieldPosition="0">
        <references count="1">
          <reference field="4294967294" count="1" selected="0">
            <x v="1"/>
          </reference>
        </references>
      </pivotArea>
    </chartFormat>
    <chartFormat chart="0" format="4">
      <pivotArea outline="0" collapsedLevelsAreSubtotals="1" fieldPosition="0">
        <references count="2">
          <reference field="4294967294" count="1" selected="0">
            <x v="1"/>
          </reference>
          <reference field="0" count="1" selected="0">
            <x v="0"/>
          </reference>
        </references>
      </pivotArea>
    </chartFormat>
    <chartFormat chart="0" format="5">
      <pivotArea outline="0" collapsedLevelsAreSubtotals="1" fieldPosition="0">
        <references count="2">
          <reference field="4294967294" count="1" selected="0">
            <x v="1"/>
          </reference>
          <reference field="0" count="1" selected="0">
            <x v="1"/>
          </reference>
        </references>
      </pivotArea>
    </chartFormat>
    <chartFormat chart="0" format="6" series="1">
      <pivotArea outline="0" collapsedLevelsAreSubtotals="1" fieldPosition="0">
        <references count="1">
          <reference field="4294967294" count="1" selected="0">
            <x v="2"/>
          </reference>
        </references>
      </pivotArea>
    </chartFormat>
    <chartFormat chart="0" format="7" series="1">
      <pivotArea outline="0" collapsedLevelsAreSubtotals="1" fieldPosition="0">
        <references count="1">
          <reference field="4294967294" count="1" selected="0">
            <x v="3"/>
          </reference>
        </references>
      </pivotArea>
    </chartFormat>
    <chartFormat chart="0" format="8" series="1">
      <pivotArea outline="0" collapsedLevelsAreSubtotals="1" fieldPosition="0">
        <references count="1">
          <reference field="4294967294" count="1" selected="0">
            <x v="4"/>
          </reference>
        </references>
      </pivotArea>
    </chartFormat>
    <chartFormat chart="0" format="9">
      <pivotArea outline="0" collapsedLevelsAreSubtotals="1" fieldPosition="0">
        <references count="2">
          <reference field="4294967294" count="1" selected="0">
            <x v="4"/>
          </reference>
          <reference field="0" count="1" selected="0">
            <x v="0"/>
          </reference>
        </references>
      </pivotArea>
    </chartFormat>
    <chartFormat chart="0" format="10">
      <pivotArea outline="0" collapsedLevelsAreSubtotals="1" fieldPosition="0">
        <references count="2">
          <reference field="4294967294" count="1" selected="0">
            <x v="4"/>
          </reference>
          <reference field="0"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00000000-0007-0000-3901-000022000000}" name="ﾋﾟﾎﾞｯﾄﾃｰﾌﾞﾙ1" cacheId="13" applyNumberFormats="0" applyBorderFormats="0" applyFontFormats="0" applyPatternFormats="0" applyAlignmentFormats="0" applyWidthHeightFormats="1" dataCaption="値" updatedVersion="4" minRefreshableVersion="3" showMemberPropertyTips="0" useAutoFormatting="1" itemPrintTitles="1" createdVersion="6" indent="0" outline="1" outlineData="1" multipleFieldFilters="0" chartFormat="1">
  <location ref="A1:D10" firstHeaderRow="0" firstDataRow="1" firstDataCol="1"/>
  <pivotFields count="14">
    <pivotField axis="axisRow" numFmtId="176" showAll="0">
      <items count="9">
        <item x="0"/>
        <item x="1"/>
        <item x="2"/>
        <item x="3"/>
        <item x="4"/>
        <item x="5"/>
        <item x="6"/>
        <item x="7"/>
        <item t="default"/>
      </items>
    </pivotField>
    <pivotField dataField="1" showAll="0"/>
    <pivotField dataField="1" showAll="0"/>
    <pivotField showAll="0"/>
    <pivotField showAll="0"/>
    <pivotField showAll="0"/>
    <pivotField showAll="0"/>
    <pivotField showAll="0"/>
    <pivotField dataField="1" showAll="0"/>
    <pivotField showAll="0"/>
    <pivotField showAll="0" defaultSubtotal="0"/>
    <pivotField showAll="0"/>
    <pivotField showAll="0"/>
    <pivotField showAll="0"/>
  </pivotFields>
  <rowFields count="1">
    <field x="0"/>
  </rowFields>
  <rowItems count="9">
    <i>
      <x/>
    </i>
    <i>
      <x v="1"/>
    </i>
    <i>
      <x v="2"/>
    </i>
    <i>
      <x v="3"/>
    </i>
    <i>
      <x v="4"/>
    </i>
    <i>
      <x v="5"/>
    </i>
    <i>
      <x v="6"/>
    </i>
    <i>
      <x v="7"/>
    </i>
    <i t="grand">
      <x/>
    </i>
  </rowItems>
  <colFields count="1">
    <field x="-2"/>
  </colFields>
  <colItems count="3">
    <i>
      <x/>
    </i>
    <i i="1">
      <x v="1"/>
    </i>
    <i i="2">
      <x v="2"/>
    </i>
  </colItems>
  <dataFields count="3">
    <dataField name=" 総面積" fld="1" baseField="0" baseItem="0"/>
    <dataField name=" 稲" fld="2" baseField="0" baseItem="0"/>
    <dataField name=" 野菜類" fld="8" baseField="0" baseItem="0"/>
  </dataFields>
  <chartFormats count="21">
    <chartFormat chart="0" format="0" series="1">
      <pivotArea outline="0" collapsedLevelsAreSubtotals="1" fieldPosition="0">
        <references count="1">
          <reference field="4294967294" count="1" selected="0">
            <x v="0"/>
          </reference>
        </references>
      </pivotArea>
    </chartFormat>
    <chartFormat chart="0" format="1">
      <pivotArea outline="0" collapsedLevelsAreSubtotals="1" fieldPosition="0">
        <references count="2">
          <reference field="4294967294" count="1" selected="0">
            <x v="0"/>
          </reference>
          <reference field="0" count="1" selected="0">
            <x v="5"/>
          </reference>
        </references>
      </pivotArea>
    </chartFormat>
    <chartFormat chart="0" format="2">
      <pivotArea outline="0" collapsedLevelsAreSubtotals="1" fieldPosition="0">
        <references count="2">
          <reference field="4294967294" count="1" selected="0">
            <x v="0"/>
          </reference>
          <reference field="0" count="1" selected="0">
            <x v="6"/>
          </reference>
        </references>
      </pivotArea>
    </chartFormat>
    <chartFormat chart="0" format="3" series="1">
      <pivotArea outline="0" collapsedLevelsAreSubtotals="1" fieldPosition="0">
        <references count="1">
          <reference field="4294967294" count="1" selected="0">
            <x v="1"/>
          </reference>
        </references>
      </pivotArea>
    </chartFormat>
    <chartFormat chart="0" format="4">
      <pivotArea outline="0" collapsedLevelsAreSubtotals="1" fieldPosition="0">
        <references count="2">
          <reference field="4294967294" count="1" selected="0">
            <x v="1"/>
          </reference>
          <reference field="0" count="1" selected="0">
            <x v="0"/>
          </reference>
        </references>
      </pivotArea>
    </chartFormat>
    <chartFormat chart="0" format="5">
      <pivotArea outline="0" collapsedLevelsAreSubtotals="1" fieldPosition="0">
        <references count="2">
          <reference field="4294967294" count="1" selected="0">
            <x v="1"/>
          </reference>
          <reference field="0" count="1" selected="0">
            <x v="1"/>
          </reference>
        </references>
      </pivotArea>
    </chartFormat>
    <chartFormat chart="0" format="6">
      <pivotArea outline="0" collapsedLevelsAreSubtotals="1" fieldPosition="0">
        <references count="2">
          <reference field="4294967294" count="1" selected="0">
            <x v="1"/>
          </reference>
          <reference field="0" count="1" selected="0">
            <x v="2"/>
          </reference>
        </references>
      </pivotArea>
    </chartFormat>
    <chartFormat chart="0" format="7">
      <pivotArea outline="0" collapsedLevelsAreSubtotals="1" fieldPosition="0">
        <references count="2">
          <reference field="4294967294" count="1" selected="0">
            <x v="1"/>
          </reference>
          <reference field="0" count="1" selected="0">
            <x v="3"/>
          </reference>
        </references>
      </pivotArea>
    </chartFormat>
    <chartFormat chart="0" format="8">
      <pivotArea outline="0" collapsedLevelsAreSubtotals="1" fieldPosition="0">
        <references count="2">
          <reference field="4294967294" count="1" selected="0">
            <x v="1"/>
          </reference>
          <reference field="0" count="1" selected="0">
            <x v="4"/>
          </reference>
        </references>
      </pivotArea>
    </chartFormat>
    <chartFormat chart="0" format="9">
      <pivotArea outline="0" collapsedLevelsAreSubtotals="1" fieldPosition="0">
        <references count="2">
          <reference field="4294967294" count="1" selected="0">
            <x v="1"/>
          </reference>
          <reference field="0" count="1" selected="0">
            <x v="5"/>
          </reference>
        </references>
      </pivotArea>
    </chartFormat>
    <chartFormat chart="0" format="10">
      <pivotArea outline="0" collapsedLevelsAreSubtotals="1" fieldPosition="0">
        <references count="2">
          <reference field="4294967294" count="1" selected="0">
            <x v="1"/>
          </reference>
          <reference field="0" count="1" selected="0">
            <x v="6"/>
          </reference>
        </references>
      </pivotArea>
    </chartFormat>
    <chartFormat chart="0" format="11">
      <pivotArea outline="0" collapsedLevelsAreSubtotals="1" fieldPosition="0">
        <references count="2">
          <reference field="4294967294" count="1" selected="0">
            <x v="1"/>
          </reference>
          <reference field="0" count="1" selected="0">
            <x v="7"/>
          </reference>
        </references>
      </pivotArea>
    </chartFormat>
    <chartFormat chart="0" format="12" series="1">
      <pivotArea outline="0" collapsedLevelsAreSubtotals="1" fieldPosition="0">
        <references count="1">
          <reference field="4294967294" count="1" selected="0">
            <x v="2"/>
          </reference>
        </references>
      </pivotArea>
    </chartFormat>
    <chartFormat chart="0" format="13">
      <pivotArea outline="0" collapsedLevelsAreSubtotals="1" fieldPosition="0">
        <references count="2">
          <reference field="4294967294" count="1" selected="0">
            <x v="2"/>
          </reference>
          <reference field="0" count="1" selected="0">
            <x v="0"/>
          </reference>
        </references>
      </pivotArea>
    </chartFormat>
    <chartFormat chart="0" format="14">
      <pivotArea outline="0" collapsedLevelsAreSubtotals="1" fieldPosition="0">
        <references count="2">
          <reference field="4294967294" count="1" selected="0">
            <x v="2"/>
          </reference>
          <reference field="0" count="1" selected="0">
            <x v="1"/>
          </reference>
        </references>
      </pivotArea>
    </chartFormat>
    <chartFormat chart="0" format="15">
      <pivotArea outline="0" collapsedLevelsAreSubtotals="1" fieldPosition="0">
        <references count="2">
          <reference field="4294967294" count="1" selected="0">
            <x v="2"/>
          </reference>
          <reference field="0" count="1" selected="0">
            <x v="2"/>
          </reference>
        </references>
      </pivotArea>
    </chartFormat>
    <chartFormat chart="0" format="16">
      <pivotArea outline="0" collapsedLevelsAreSubtotals="1" fieldPosition="0">
        <references count="2">
          <reference field="4294967294" count="1" selected="0">
            <x v="2"/>
          </reference>
          <reference field="0" count="1" selected="0">
            <x v="3"/>
          </reference>
        </references>
      </pivotArea>
    </chartFormat>
    <chartFormat chart="0" format="17">
      <pivotArea outline="0" collapsedLevelsAreSubtotals="1" fieldPosition="0">
        <references count="2">
          <reference field="4294967294" count="1" selected="0">
            <x v="2"/>
          </reference>
          <reference field="0" count="1" selected="0">
            <x v="4"/>
          </reference>
        </references>
      </pivotArea>
    </chartFormat>
    <chartFormat chart="0" format="18">
      <pivotArea outline="0" collapsedLevelsAreSubtotals="1" fieldPosition="0">
        <references count="2">
          <reference field="4294967294" count="1" selected="0">
            <x v="2"/>
          </reference>
          <reference field="0" count="1" selected="0">
            <x v="5"/>
          </reference>
        </references>
      </pivotArea>
    </chartFormat>
    <chartFormat chart="0" format="19">
      <pivotArea outline="0" collapsedLevelsAreSubtotals="1" fieldPosition="0">
        <references count="2">
          <reference field="4294967294" count="1" selected="0">
            <x v="2"/>
          </reference>
          <reference field="0" count="1" selected="0">
            <x v="6"/>
          </reference>
        </references>
      </pivotArea>
    </chartFormat>
    <chartFormat chart="0" format="20">
      <pivotArea outline="0" collapsedLevelsAreSubtotals="1" fieldPosition="0">
        <references count="2">
          <reference field="4294967294" count="1" selected="0">
            <x v="2"/>
          </reference>
          <reference field="0"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00000000-0007-0000-3901-000023000000}" name="ﾋﾟﾎﾞｯﾄﾃｰﾌﾞﾙ5" cacheId="14" dataOnRows="1" applyNumberFormats="0" applyBorderFormats="0" applyFontFormats="0" applyPatternFormats="0" applyAlignmentFormats="0" applyWidthHeightFormats="1" dataCaption="値" updatedVersion="4" minRefreshableVersion="3" showMemberPropertyTips="0" useAutoFormatting="1" itemPrintTitles="1" createdVersion="6" indent="0" outline="1" outlineData="1" multipleFieldFilters="0" chartFormat="1">
  <location ref="A4:C15" firstHeaderRow="1" firstDataRow="2" firstDataCol="1" rowPageCount="1" colPageCount="1"/>
  <pivotFields count="18">
    <pivotField axis="axisCol" numFmtId="176" showAll="0">
      <items count="6">
        <item h="1" x="0"/>
        <item h="1" x="1"/>
        <item h="1" x="2"/>
        <item h="1" x="3"/>
        <item x="4"/>
        <item t="default"/>
      </items>
    </pivotField>
    <pivotField axis="axisPage" showAll="0">
      <items count="12">
        <item x="2"/>
        <item x="5"/>
        <item x="9"/>
        <item x="7"/>
        <item x="8"/>
        <item x="10"/>
        <item x="0"/>
        <item x="4"/>
        <item x="6"/>
        <item x="3"/>
        <item x="1"/>
        <item t="default"/>
      </items>
    </pivotField>
    <pivotField showAll="0" defaultSubtotal="0"/>
    <pivotField showAll="0"/>
    <pivotField dataField="1" showAll="0" defaultSubtotal="0"/>
    <pivotField showAll="0" defaultSubtotal="0"/>
    <pivotField dataField="1" showAll="0"/>
    <pivotField dataField="1" showAll="0"/>
    <pivotField dataField="1" showAll="0"/>
    <pivotField dataField="1" showAll="0" defaultSubtotal="0"/>
    <pivotField dataField="1" showAll="0"/>
    <pivotField dataField="1" showAll="0"/>
    <pivotField dataField="1" showAll="0" defaultSubtotal="0"/>
    <pivotField dataField="1" showAll="0" defaultSubtotal="0"/>
    <pivotField showAll="0" defaultSubtotal="0"/>
    <pivotField dataField="1" showAll="0" defaultSubtotal="0"/>
    <pivotField showAll="0" defaultSubtotal="0"/>
    <pivotField showAll="0" defaultSubtotal="0"/>
  </pivotFields>
  <rowFields count="1">
    <field x="-2"/>
  </rowFields>
  <rowItems count="10">
    <i>
      <x/>
    </i>
    <i i="1">
      <x v="1"/>
    </i>
    <i i="2">
      <x v="2"/>
    </i>
    <i i="3">
      <x v="3"/>
    </i>
    <i i="4">
      <x v="4"/>
    </i>
    <i i="5">
      <x v="5"/>
    </i>
    <i i="6">
      <x v="6"/>
    </i>
    <i i="7">
      <x v="7"/>
    </i>
    <i i="8">
      <x v="8"/>
    </i>
    <i i="9">
      <x v="9"/>
    </i>
  </rowItems>
  <colFields count="1">
    <field x="0"/>
  </colFields>
  <colItems count="2">
    <i>
      <x v="4"/>
    </i>
    <i t="grand">
      <x/>
    </i>
  </colItems>
  <pageFields count="1">
    <pageField fld="1" item="6" hier="0"/>
  </pageFields>
  <dataFields count="10">
    <dataField name=" 露地野菜" fld="7" baseField="0" baseItem="0"/>
    <dataField name=" 花き・花木" fld="10" baseField="0" baseItem="0"/>
    <dataField name=" その他の作物" fld="11" baseField="0" baseItem="643626784"/>
    <dataField name=" 稲作" fld="4" baseField="0" baseItem="0"/>
    <dataField name=" 施設野菜" fld="8" baseField="0" baseItem="0"/>
    <dataField name=" 果樹類" fld="9" baseField="0" baseItem="0"/>
    <dataField name=" 雑穀いも類豆類" fld="6" baseField="0" baseItem="0"/>
    <dataField name=" 肉用牛" fld="13" baseField="0" baseItem="0"/>
    <dataField name=" 養鶏" fld="15" baseField="0" baseItem="0"/>
    <dataField name=" 酪農" fld="12" baseField="0" baseItem="0"/>
  </dataFields>
  <chartFormats count="21">
    <chartFormat chart="0" format="0" series="1">
      <pivotArea outline="0" collapsedLevelsAreSubtotals="1" fieldPosition="0">
        <references count="1">
          <reference field="0" count="0" selected="0"/>
        </references>
      </pivotArea>
    </chartFormat>
    <chartFormat chart="0" format="1">
      <pivotArea outline="0" collapsedLevelsAreSubtotals="1" fieldPosition="0">
        <references count="2">
          <reference field="4294967294" count="1" selected="0">
            <x v="0"/>
          </reference>
          <reference field="0" count="0" selected="0"/>
        </references>
      </pivotArea>
    </chartFormat>
    <chartFormat chart="0" format="2">
      <pivotArea outline="0" collapsedLevelsAreSubtotals="1" fieldPosition="0">
        <references count="2">
          <reference field="4294967294" count="1" selected="0">
            <x v="1"/>
          </reference>
          <reference field="0" count="0" selected="0"/>
        </references>
      </pivotArea>
    </chartFormat>
    <chartFormat chart="0" format="3">
      <pivotArea outline="0" collapsedLevelsAreSubtotals="1" fieldPosition="0">
        <references count="2">
          <reference field="4294967294" count="1" selected="0">
            <x v="2"/>
          </reference>
          <reference field="0" count="0" selected="0"/>
        </references>
      </pivotArea>
    </chartFormat>
    <chartFormat chart="0" format="4">
      <pivotArea outline="0" collapsedLevelsAreSubtotals="1" fieldPosition="0">
        <references count="2">
          <reference field="4294967294" count="1" selected="0">
            <x v="3"/>
          </reference>
          <reference field="0" count="0" selected="0"/>
        </references>
      </pivotArea>
    </chartFormat>
    <chartFormat chart="0" format="5">
      <pivotArea outline="0" collapsedLevelsAreSubtotals="1" fieldPosition="0">
        <references count="2">
          <reference field="4294967294" count="1" selected="0">
            <x v="4"/>
          </reference>
          <reference field="0" count="0" selected="0"/>
        </references>
      </pivotArea>
    </chartFormat>
    <chartFormat chart="0" format="6">
      <pivotArea outline="0" collapsedLevelsAreSubtotals="1" fieldPosition="0">
        <references count="2">
          <reference field="4294967294" count="1" selected="0">
            <x v="5"/>
          </reference>
          <reference field="0" count="0" selected="0"/>
        </references>
      </pivotArea>
    </chartFormat>
    <chartFormat chart="0" format="7">
      <pivotArea outline="0" collapsedLevelsAreSubtotals="1" fieldPosition="0">
        <references count="2">
          <reference field="4294967294" count="1" selected="0">
            <x v="6"/>
          </reference>
          <reference field="0" count="0" selected="0"/>
        </references>
      </pivotArea>
    </chartFormat>
    <chartFormat chart="0" format="8">
      <pivotArea outline="0" collapsedLevelsAreSubtotals="1" fieldPosition="0">
        <references count="2">
          <reference field="4294967294" count="1" selected="0">
            <x v="7"/>
          </reference>
          <reference field="0" count="0" selected="0"/>
        </references>
      </pivotArea>
    </chartFormat>
    <chartFormat chart="0" format="9">
      <pivotArea outline="0" collapsedLevelsAreSubtotals="1" fieldPosition="0">
        <references count="2">
          <reference field="4294967294" count="1" selected="0">
            <x v="8"/>
          </reference>
          <reference field="0" count="0" selected="0"/>
        </references>
      </pivotArea>
    </chartFormat>
    <chartFormat chart="0" format="10">
      <pivotArea outline="0" collapsedLevelsAreSubtotals="1" fieldPosition="0">
        <references count="2">
          <reference field="4294967294" count="1" selected="0">
            <x v="9"/>
          </reference>
          <reference field="0" count="0" selected="0"/>
        </references>
      </pivotArea>
    </chartFormat>
    <chartFormat chart="0" format="11" series="1">
      <pivotArea type="data" outline="0" fieldPosition="0">
        <references count="2">
          <reference field="4294967294" count="1" selected="0">
            <x v="0"/>
          </reference>
          <reference field="0" count="1" selected="0">
            <x v="4"/>
          </reference>
        </references>
      </pivotArea>
    </chartFormat>
    <chartFormat chart="0" format="12">
      <pivotArea type="data" outline="0" fieldPosition="0">
        <references count="2">
          <reference field="4294967294" count="1" selected="0">
            <x v="1"/>
          </reference>
          <reference field="0" count="1" selected="0">
            <x v="4"/>
          </reference>
        </references>
      </pivotArea>
    </chartFormat>
    <chartFormat chart="0" format="13">
      <pivotArea type="data" outline="0" fieldPosition="0">
        <references count="2">
          <reference field="4294967294" count="1" selected="0">
            <x v="2"/>
          </reference>
          <reference field="0" count="1" selected="0">
            <x v="4"/>
          </reference>
        </references>
      </pivotArea>
    </chartFormat>
    <chartFormat chart="0" format="14">
      <pivotArea type="data" outline="0" fieldPosition="0">
        <references count="2">
          <reference field="4294967294" count="1" selected="0">
            <x v="3"/>
          </reference>
          <reference field="0" count="1" selected="0">
            <x v="4"/>
          </reference>
        </references>
      </pivotArea>
    </chartFormat>
    <chartFormat chart="0" format="15">
      <pivotArea type="data" outline="0" fieldPosition="0">
        <references count="2">
          <reference field="4294967294" count="1" selected="0">
            <x v="4"/>
          </reference>
          <reference field="0" count="1" selected="0">
            <x v="4"/>
          </reference>
        </references>
      </pivotArea>
    </chartFormat>
    <chartFormat chart="0" format="16">
      <pivotArea type="data" outline="0" fieldPosition="0">
        <references count="2">
          <reference field="4294967294" count="1" selected="0">
            <x v="5"/>
          </reference>
          <reference field="0" count="1" selected="0">
            <x v="4"/>
          </reference>
        </references>
      </pivotArea>
    </chartFormat>
    <chartFormat chart="0" format="17">
      <pivotArea type="data" outline="0" fieldPosition="0">
        <references count="2">
          <reference field="4294967294" count="1" selected="0">
            <x v="6"/>
          </reference>
          <reference field="0" count="1" selected="0">
            <x v="4"/>
          </reference>
        </references>
      </pivotArea>
    </chartFormat>
    <chartFormat chart="0" format="18">
      <pivotArea type="data" outline="0" fieldPosition="0">
        <references count="2">
          <reference field="4294967294" count="1" selected="0">
            <x v="7"/>
          </reference>
          <reference field="0" count="1" selected="0">
            <x v="4"/>
          </reference>
        </references>
      </pivotArea>
    </chartFormat>
    <chartFormat chart="0" format="19">
      <pivotArea type="data" outline="0" fieldPosition="0">
        <references count="2">
          <reference field="4294967294" count="1" selected="0">
            <x v="8"/>
          </reference>
          <reference field="0" count="1" selected="0">
            <x v="4"/>
          </reference>
        </references>
      </pivotArea>
    </chartFormat>
    <chartFormat chart="0" format="20">
      <pivotArea type="data" outline="0" fieldPosition="0">
        <references count="2">
          <reference field="4294967294" count="1" selected="0">
            <x v="9"/>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00000000-0007-0000-3901-000024000000}" name="ﾋﾟﾎﾞｯﾄﾃｰﾌﾞﾙ2" cacheId="15" applyNumberFormats="0" applyBorderFormats="0" applyFontFormats="0" applyPatternFormats="0" applyAlignmentFormats="0" applyWidthHeightFormats="1" dataCaption="値" updatedVersion="4" minRefreshableVersion="3" showMemberPropertyTips="0" useAutoFormatting="1" itemPrintTitles="1" createdVersion="6" indent="0" outline="1" outlineData="1" multipleFieldFilters="0" chartFormat="1">
  <location ref="A3:C12" firstHeaderRow="0" firstDataRow="1" firstDataCol="1" rowPageCount="1" colPageCount="1"/>
  <pivotFields count="46">
    <pivotField axis="axisRow" numFmtId="176" showAll="0">
      <items count="26">
        <item h="1" x="0"/>
        <item h="1" x="1"/>
        <item h="1" x="2"/>
        <item h="1" x="3"/>
        <item h="1" x="4"/>
        <item h="1" x="5"/>
        <item h="1" x="6"/>
        <item h="1" x="7"/>
        <item h="1" x="8"/>
        <item h="1" x="9"/>
        <item h="1" x="10"/>
        <item h="1" x="11"/>
        <item h="1" x="12"/>
        <item h="1" x="13"/>
        <item h="1" x="14"/>
        <item h="1" x="15"/>
        <item h="1" x="16"/>
        <item x="17"/>
        <item x="18"/>
        <item x="19"/>
        <item x="20"/>
        <item x="21"/>
        <item x="22"/>
        <item n="令和元年" x="23"/>
        <item x="24"/>
        <item t="default"/>
      </items>
    </pivotField>
    <pivotField axis="axisPage" showAll="0">
      <items count="26">
        <item x="0"/>
        <item x="1"/>
        <item x="2"/>
        <item x="3"/>
        <item x="4"/>
        <item x="5"/>
        <item x="6"/>
        <item x="7"/>
        <item x="8"/>
        <item x="9"/>
        <item x="10"/>
        <item x="11"/>
        <item x="12"/>
        <item x="13"/>
        <item x="14"/>
        <item x="15"/>
        <item x="16"/>
        <item x="17"/>
        <item x="18"/>
        <item x="19"/>
        <item x="20"/>
        <item x="21"/>
        <item x="22"/>
        <item x="23"/>
        <item x="24"/>
        <item t="default"/>
      </items>
    </pivotField>
    <pivotField showAll="0"/>
    <pivotField dataField="1" showAl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9">
    <i>
      <x v="17"/>
    </i>
    <i>
      <x v="18"/>
    </i>
    <i>
      <x v="19"/>
    </i>
    <i>
      <x v="20"/>
    </i>
    <i>
      <x v="21"/>
    </i>
    <i>
      <x v="22"/>
    </i>
    <i>
      <x v="23"/>
    </i>
    <i>
      <x v="24"/>
    </i>
    <i t="grand">
      <x/>
    </i>
  </rowItems>
  <colFields count="1">
    <field x="-2"/>
  </colFields>
  <colItems count="2">
    <i>
      <x/>
    </i>
    <i i="1">
      <x v="1"/>
    </i>
  </colItems>
  <pageFields count="1">
    <pageField fld="1" item="0" hier="0"/>
  </pageFields>
  <dataFields count="2">
    <dataField name="事業所数（右軸）" fld="3" baseField="0" baseItem="2813624"/>
    <dataField name="従業者数（左軸）" fld="4" baseField="0" baseItem="0"/>
  </dataFields>
  <chartFormats count="18">
    <chartFormat chart="0" format="0" series="1">
      <pivotArea outline="0" collapsedLevelsAreSubtotals="1" fieldPosition="0">
        <references count="1">
          <reference field="4294967294" count="1" selected="0">
            <x v="1"/>
          </reference>
        </references>
      </pivotArea>
    </chartFormat>
    <chartFormat chart="0" format="1">
      <pivotArea outline="0" collapsedLevelsAreSubtotals="1" fieldPosition="0">
        <references count="2">
          <reference field="4294967294" count="1" selected="0">
            <x v="1"/>
          </reference>
          <reference field="0" count="1" selected="0">
            <x v="17"/>
          </reference>
        </references>
      </pivotArea>
    </chartFormat>
    <chartFormat chart="0" format="2">
      <pivotArea outline="0" collapsedLevelsAreSubtotals="1" fieldPosition="0">
        <references count="2">
          <reference field="4294967294" count="1" selected="0">
            <x v="1"/>
          </reference>
          <reference field="0" count="1" selected="0">
            <x v="18"/>
          </reference>
        </references>
      </pivotArea>
    </chartFormat>
    <chartFormat chart="0" format="3">
      <pivotArea outline="0" collapsedLevelsAreSubtotals="1" fieldPosition="0">
        <references count="2">
          <reference field="4294967294" count="1" selected="0">
            <x v="1"/>
          </reference>
          <reference field="0" count="1" selected="0">
            <x v="19"/>
          </reference>
        </references>
      </pivotArea>
    </chartFormat>
    <chartFormat chart="0" format="4">
      <pivotArea outline="0" collapsedLevelsAreSubtotals="1" fieldPosition="0">
        <references count="2">
          <reference field="4294967294" count="1" selected="0">
            <x v="1"/>
          </reference>
          <reference field="0" count="1" selected="0">
            <x v="20"/>
          </reference>
        </references>
      </pivotArea>
    </chartFormat>
    <chartFormat chart="0" format="5">
      <pivotArea outline="0" collapsedLevelsAreSubtotals="1" fieldPosition="0">
        <references count="2">
          <reference field="4294967294" count="1" selected="0">
            <x v="1"/>
          </reference>
          <reference field="0" count="1" selected="0">
            <x v="21"/>
          </reference>
        </references>
      </pivotArea>
    </chartFormat>
    <chartFormat chart="0" format="6">
      <pivotArea outline="0" collapsedLevelsAreSubtotals="1" fieldPosition="0">
        <references count="2">
          <reference field="4294967294" count="1" selected="0">
            <x v="1"/>
          </reference>
          <reference field="0" count="1" selected="0">
            <x v="22"/>
          </reference>
        </references>
      </pivotArea>
    </chartFormat>
    <chartFormat chart="0" format="7">
      <pivotArea outline="0" collapsedLevelsAreSubtotals="1" fieldPosition="0">
        <references count="2">
          <reference field="4294967294" count="1" selected="0">
            <x v="1"/>
          </reference>
          <reference field="0" count="1" selected="0">
            <x v="23"/>
          </reference>
        </references>
      </pivotArea>
    </chartFormat>
    <chartFormat chart="0" format="8">
      <pivotArea outline="0" collapsedLevelsAreSubtotals="1" fieldPosition="0">
        <references count="2">
          <reference field="4294967294" count="1" selected="0">
            <x v="1"/>
          </reference>
          <reference field="0" count="1" selected="0">
            <x v="24"/>
          </reference>
        </references>
      </pivotArea>
    </chartFormat>
    <chartFormat chart="0" format="9" series="1">
      <pivotArea outline="0" collapsedLevelsAreSubtotals="1" fieldPosition="0">
        <references count="1">
          <reference field="4294967294" count="1" selected="0">
            <x v="0"/>
          </reference>
        </references>
      </pivotArea>
    </chartFormat>
    <chartFormat chart="0" format="10">
      <pivotArea outline="0" collapsedLevelsAreSubtotals="1" fieldPosition="0">
        <references count="2">
          <reference field="4294967294" count="1" selected="0">
            <x v="0"/>
          </reference>
          <reference field="0" count="1" selected="0">
            <x v="17"/>
          </reference>
        </references>
      </pivotArea>
    </chartFormat>
    <chartFormat chart="0" format="11">
      <pivotArea outline="0" collapsedLevelsAreSubtotals="1" fieldPosition="0">
        <references count="2">
          <reference field="4294967294" count="1" selected="0">
            <x v="0"/>
          </reference>
          <reference field="0" count="1" selected="0">
            <x v="18"/>
          </reference>
        </references>
      </pivotArea>
    </chartFormat>
    <chartFormat chart="0" format="12">
      <pivotArea outline="0" collapsedLevelsAreSubtotals="1" fieldPosition="0">
        <references count="2">
          <reference field="4294967294" count="1" selected="0">
            <x v="0"/>
          </reference>
          <reference field="0" count="1" selected="0">
            <x v="19"/>
          </reference>
        </references>
      </pivotArea>
    </chartFormat>
    <chartFormat chart="0" format="13">
      <pivotArea outline="0" collapsedLevelsAreSubtotals="1" fieldPosition="0">
        <references count="2">
          <reference field="4294967294" count="1" selected="0">
            <x v="0"/>
          </reference>
          <reference field="0" count="1" selected="0">
            <x v="20"/>
          </reference>
        </references>
      </pivotArea>
    </chartFormat>
    <chartFormat chart="0" format="14">
      <pivotArea outline="0" collapsedLevelsAreSubtotals="1" fieldPosition="0">
        <references count="2">
          <reference field="4294967294" count="1" selected="0">
            <x v="0"/>
          </reference>
          <reference field="0" count="1" selected="0">
            <x v="21"/>
          </reference>
        </references>
      </pivotArea>
    </chartFormat>
    <chartFormat chart="0" format="15">
      <pivotArea outline="0" collapsedLevelsAreSubtotals="1" fieldPosition="0">
        <references count="2">
          <reference field="4294967294" count="1" selected="0">
            <x v="0"/>
          </reference>
          <reference field="0" count="1" selected="0">
            <x v="22"/>
          </reference>
        </references>
      </pivotArea>
    </chartFormat>
    <chartFormat chart="0" format="16">
      <pivotArea outline="0" collapsedLevelsAreSubtotals="1" fieldPosition="0">
        <references count="2">
          <reference field="4294967294" count="1" selected="0">
            <x v="0"/>
          </reference>
          <reference field="0" count="1" selected="0">
            <x v="23"/>
          </reference>
        </references>
      </pivotArea>
    </chartFormat>
    <chartFormat chart="0" format="17">
      <pivotArea outline="0" collapsedLevelsAreSubtotals="1" fieldPosition="0">
        <references count="2">
          <reference field="4294967294" count="1" selected="0">
            <x v="0"/>
          </reference>
          <reference field="0" count="1" selected="0">
            <x v="2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00000000-0007-0000-3901-000025000000}" name="ﾋﾟﾎﾞｯﾄﾃｰﾌﾞﾙ3" cacheId="15" applyNumberFormats="0" applyBorderFormats="0" applyFontFormats="0" applyPatternFormats="0" applyAlignmentFormats="0" applyWidthHeightFormats="1" dataCaption="値" updatedVersion="4" minRefreshableVersion="3" showMemberPropertyTips="0" useAutoFormatting="1" itemPrintTitles="1" createdVersion="6" indent="0" outline="1" outlineData="1" multipleFieldFilters="0" chartFormat="1">
  <location ref="A3:B12" firstHeaderRow="1" firstDataRow="1" firstDataCol="1" rowPageCount="1" colPageCount="1"/>
  <pivotFields count="46">
    <pivotField axis="axisRow" numFmtId="176" showAll="0">
      <items count="26">
        <item h="1" x="0"/>
        <item h="1" x="1"/>
        <item h="1" x="2"/>
        <item h="1" x="3"/>
        <item h="1" x="4"/>
        <item h="1" x="5"/>
        <item h="1" x="6"/>
        <item h="1" x="7"/>
        <item h="1" x="8"/>
        <item h="1" x="9"/>
        <item h="1" x="10"/>
        <item h="1" x="11"/>
        <item h="1" x="12"/>
        <item h="1" x="13"/>
        <item h="1" x="14"/>
        <item h="1" x="15"/>
        <item h="1" x="16"/>
        <item x="17"/>
        <item x="18"/>
        <item x="19"/>
        <item x="20"/>
        <item x="21"/>
        <item x="22"/>
        <item n="令和元年" x="23"/>
        <item x="24"/>
        <item t="default"/>
      </items>
    </pivotField>
    <pivotField axis="axisPage" showAll="0">
      <items count="26">
        <item x="0"/>
        <item x="1"/>
        <item x="2"/>
        <item x="3"/>
        <item x="4"/>
        <item x="5"/>
        <item x="6"/>
        <item x="7"/>
        <item x="8"/>
        <item x="9"/>
        <item x="10"/>
        <item x="11"/>
        <item x="12"/>
        <item x="13"/>
        <item x="14"/>
        <item x="15"/>
        <item x="16"/>
        <item x="17"/>
        <item x="18"/>
        <item x="19"/>
        <item x="20"/>
        <item x="21"/>
        <item x="22"/>
        <item x="23"/>
        <item x="24"/>
        <item t="default"/>
      </items>
    </pivotField>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9">
    <i>
      <x v="17"/>
    </i>
    <i>
      <x v="18"/>
    </i>
    <i>
      <x v="19"/>
    </i>
    <i>
      <x v="20"/>
    </i>
    <i>
      <x v="21"/>
    </i>
    <i>
      <x v="22"/>
    </i>
    <i>
      <x v="23"/>
    </i>
    <i>
      <x v="24"/>
    </i>
    <i t="grand">
      <x/>
    </i>
  </rowItems>
  <colItems count="1">
    <i/>
  </colItems>
  <pageFields count="1">
    <pageField fld="1" item="0" hier="0"/>
  </pageFields>
  <dataFields count="1">
    <dataField name="合計 / 総額(製造品出荷額等)" fld="38" baseField="0" baseItem="4"/>
  </dataFields>
  <chartFormats count="2">
    <chartFormat chart="0" format="0" series="1">
      <pivotArea outline="0" collapsedLevelsAreSubtotals="1" fieldPosition="0"/>
    </chartFormat>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00000000-0007-0000-3901-000026000000}" name="ﾋﾟﾎﾞｯﾄﾃｰﾌﾞﾙ7" cacheId="16" applyNumberFormats="0" applyBorderFormats="0" applyFontFormats="0" applyPatternFormats="0" applyAlignmentFormats="0" applyWidthHeightFormats="1" dataCaption="値" updatedVersion="4" minRefreshableVersion="3" showMemberPropertyTips="0" useAutoFormatting="1" itemPrintTitles="1" createdVersion="6" indent="0" outline="1" outlineData="1" multipleFieldFilters="0" chartFormat="1">
  <location ref="A3:B13" firstHeaderRow="1" firstDataRow="1" firstDataCol="1" rowPageCount="1" colPageCount="1"/>
  <pivotFields count="8">
    <pivotField axis="axisPage" numFmtId="176" multipleItemSelectionAllowed="1" showAll="0">
      <items count="12">
        <item h="1" x="0"/>
        <item h="1" x="1"/>
        <item h="1" x="2"/>
        <item h="1" x="3"/>
        <item h="1" x="4"/>
        <item h="1" x="5"/>
        <item h="1" x="6"/>
        <item h="1" x="7"/>
        <item h="1" x="8"/>
        <item h="1" x="9"/>
        <item x="10"/>
        <item t="default"/>
      </items>
    </pivotField>
    <pivotField axis="axisRow" showAll="0" sortType="descending">
      <items count="12">
        <item x="1"/>
        <item x="2"/>
        <item x="3"/>
        <item x="4"/>
        <item x="5"/>
        <item x="6"/>
        <item x="7"/>
        <item x="8"/>
        <item x="9"/>
        <item h="1" x="0"/>
        <item h="1" x="10"/>
        <item t="default"/>
      </items>
      <autoSortScope>
        <pivotArea dataOnly="0" outline="0" fieldPosition="0">
          <references count="1">
            <reference field="4294967294" count="1" selected="0">
              <x v="0"/>
            </reference>
          </references>
        </pivotArea>
      </autoSortScope>
    </pivotField>
    <pivotField dataField="1" showAll="0"/>
    <pivotField showAll="0"/>
    <pivotField showAll="0"/>
    <pivotField showAll="0"/>
    <pivotField showAll="0"/>
    <pivotField showAll="0"/>
  </pivotFields>
  <rowFields count="1">
    <field x="1"/>
  </rowFields>
  <rowItems count="10">
    <i>
      <x v="1"/>
    </i>
    <i>
      <x/>
    </i>
    <i>
      <x v="2"/>
    </i>
    <i>
      <x v="4"/>
    </i>
    <i>
      <x v="5"/>
    </i>
    <i>
      <x v="3"/>
    </i>
    <i>
      <x v="8"/>
    </i>
    <i>
      <x v="7"/>
    </i>
    <i>
      <x v="6"/>
    </i>
    <i t="grand">
      <x/>
    </i>
  </rowItems>
  <colItems count="1">
    <i/>
  </colItems>
  <pageFields count="1">
    <pageField fld="0" hier="0"/>
  </pageFields>
  <dataFields count="1">
    <dataField name="合計 / 事業所数" fld="2" baseField="0" baseItem="0"/>
  </dataFields>
  <chartFormats count="11">
    <chartFormat chart="0" format="0" series="1">
      <pivotArea outline="0" collapsedLevelsAreSubtotals="1" fieldPosition="0"/>
    </chartFormat>
    <chartFormat chart="0" format="1">
      <pivotArea outline="0" collapsedLevelsAreSubtotals="1" fieldPosition="0">
        <references count="2">
          <reference field="4294967294" count="1" selected="0">
            <x v="0"/>
          </reference>
          <reference field="1" count="1" selected="0">
            <x v="1"/>
          </reference>
        </references>
      </pivotArea>
    </chartFormat>
    <chartFormat chart="0" format="2">
      <pivotArea outline="0" collapsedLevelsAreSubtotals="1" fieldPosition="0">
        <references count="2">
          <reference field="4294967294" count="1" selected="0">
            <x v="0"/>
          </reference>
          <reference field="1" count="1" selected="0">
            <x v="0"/>
          </reference>
        </references>
      </pivotArea>
    </chartFormat>
    <chartFormat chart="0" format="3">
      <pivotArea outline="0" collapsedLevelsAreSubtotals="1" fieldPosition="0">
        <references count="2">
          <reference field="4294967294" count="1" selected="0">
            <x v="0"/>
          </reference>
          <reference field="1" count="1" selected="0">
            <x v="2"/>
          </reference>
        </references>
      </pivotArea>
    </chartFormat>
    <chartFormat chart="0" format="4">
      <pivotArea outline="0" collapsedLevelsAreSubtotals="1" fieldPosition="0">
        <references count="2">
          <reference field="4294967294" count="1" selected="0">
            <x v="0"/>
          </reference>
          <reference field="1" count="1" selected="0">
            <x v="4"/>
          </reference>
        </references>
      </pivotArea>
    </chartFormat>
    <chartFormat chart="0" format="5">
      <pivotArea outline="0" collapsedLevelsAreSubtotals="1" fieldPosition="0">
        <references count="2">
          <reference field="4294967294" count="1" selected="0">
            <x v="0"/>
          </reference>
          <reference field="1" count="1" selected="0">
            <x v="5"/>
          </reference>
        </references>
      </pivotArea>
    </chartFormat>
    <chartFormat chart="0" format="6">
      <pivotArea outline="0" collapsedLevelsAreSubtotals="1" fieldPosition="0">
        <references count="2">
          <reference field="4294967294" count="1" selected="0">
            <x v="0"/>
          </reference>
          <reference field="1" count="1" selected="0">
            <x v="3"/>
          </reference>
        </references>
      </pivotArea>
    </chartFormat>
    <chartFormat chart="0" format="7">
      <pivotArea outline="0" collapsedLevelsAreSubtotals="1" fieldPosition="0">
        <references count="2">
          <reference field="4294967294" count="1" selected="0">
            <x v="0"/>
          </reference>
          <reference field="1" count="1" selected="0">
            <x v="8"/>
          </reference>
        </references>
      </pivotArea>
    </chartFormat>
    <chartFormat chart="0" format="8">
      <pivotArea outline="0" collapsedLevelsAreSubtotals="1" fieldPosition="0">
        <references count="2">
          <reference field="4294967294" count="1" selected="0">
            <x v="0"/>
          </reference>
          <reference field="1" count="1" selected="0">
            <x v="7"/>
          </reference>
        </references>
      </pivotArea>
    </chartFormat>
    <chartFormat chart="0" format="9">
      <pivotArea outline="0" collapsedLevelsAreSubtotals="1" fieldPosition="0">
        <references count="2">
          <reference field="4294967294" count="1" selected="0">
            <x v="0"/>
          </reference>
          <reference field="1" count="1" selected="0">
            <x v="6"/>
          </reference>
        </references>
      </pivotArea>
    </chartFormat>
    <chartFormat chart="0" format="1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3901-000003000000}" name="ﾋﾟﾎﾞｯﾄﾃｰﾌﾞﾙ1" cacheId="32" dataOnRows="1"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B10" firstHeaderRow="1" firstDataRow="1" firstDataCol="1"/>
  <pivotFields count="32">
    <pivotField axis="axisRow" numFmtId="176" showAll="0">
      <items count="19">
        <item h="1" x="0"/>
        <item h="1" x="1"/>
        <item h="1" x="2"/>
        <item h="1" x="3"/>
        <item h="1" x="4"/>
        <item h="1" x="5"/>
        <item h="1" x="6"/>
        <item h="1" x="7"/>
        <item h="1" x="8"/>
        <item h="1" x="9"/>
        <item x="10"/>
        <item x="11"/>
        <item x="12"/>
        <item x="13"/>
        <item x="14"/>
        <item x="15"/>
        <item x="16"/>
        <item x="1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 showAll="0"/>
    <pivotField dragToRow="0" dragToCol="0" dragToPage="0" showAll="0" defaultSubtotal="0"/>
  </pivotFields>
  <rowFields count="1">
    <field x="0"/>
  </rowFields>
  <rowItems count="9">
    <i>
      <x v="10"/>
    </i>
    <i>
      <x v="11"/>
    </i>
    <i>
      <x v="12"/>
    </i>
    <i>
      <x v="13"/>
    </i>
    <i>
      <x v="14"/>
    </i>
    <i>
      <x v="15"/>
    </i>
    <i>
      <x v="16"/>
    </i>
    <i>
      <x v="17"/>
    </i>
    <i t="grand">
      <x/>
    </i>
  </rowItems>
  <colItems count="1">
    <i/>
  </colItems>
  <dataFields count="1">
    <dataField name="合計 / 平均価格（円）" fld="30" baseField="0" baseItem="0" numFmtId="177"/>
  </dataFields>
  <formats count="4">
    <format dxfId="172">
      <pivotArea outline="0" collapsedLevelsAreSubtotals="1" fieldPosition="0">
        <references count="1">
          <reference field="0" count="1" selected="0">
            <x v="14"/>
          </reference>
        </references>
      </pivotArea>
    </format>
    <format dxfId="171">
      <pivotArea outline="0" collapsedLevelsAreSubtotals="1" fieldPosition="0">
        <references count="1">
          <reference field="0" count="1" selected="0">
            <x v="14"/>
          </reference>
        </references>
      </pivotArea>
    </format>
    <format dxfId="170">
      <pivotArea outline="0" collapsedLevelsAreSubtotals="1" fieldPosition="0">
        <references count="1">
          <reference field="0" count="0" selected="0"/>
        </references>
      </pivotArea>
    </format>
    <format dxfId="169">
      <pivotArea outline="0" collapsedLevelsAreSubtotals="1" fieldPosition="0">
        <references count="1">
          <reference field="0" count="0" selected="0"/>
        </references>
      </pivotArea>
    </format>
  </formats>
  <chartFormats count="10">
    <chartFormat chart="0" format="0" series="1">
      <pivotArea outline="0" collapsedLevelsAreSubtotals="1" fieldPosition="0"/>
    </chartFormat>
    <chartFormat chart="0" format="1">
      <pivotArea outline="0" collapsedLevelsAreSubtotals="1" fieldPosition="0">
        <references count="2">
          <reference field="4294967294" count="1" selected="0">
            <x v="0"/>
          </reference>
          <reference field="0" count="1" selected="0">
            <x v="10"/>
          </reference>
        </references>
      </pivotArea>
    </chartFormat>
    <chartFormat chart="0" format="2">
      <pivotArea outline="0" collapsedLevelsAreSubtotals="1" fieldPosition="0">
        <references count="2">
          <reference field="4294967294" count="1" selected="0">
            <x v="0"/>
          </reference>
          <reference field="0" count="1" selected="0">
            <x v="11"/>
          </reference>
        </references>
      </pivotArea>
    </chartFormat>
    <chartFormat chart="0" format="3">
      <pivotArea outline="0" collapsedLevelsAreSubtotals="1" fieldPosition="0">
        <references count="2">
          <reference field="4294967294" count="1" selected="0">
            <x v="0"/>
          </reference>
          <reference field="0" count="1" selected="0">
            <x v="12"/>
          </reference>
        </references>
      </pivotArea>
    </chartFormat>
    <chartFormat chart="0" format="4">
      <pivotArea outline="0" collapsedLevelsAreSubtotals="1" fieldPosition="0">
        <references count="2">
          <reference field="4294967294" count="1" selected="0">
            <x v="0"/>
          </reference>
          <reference field="0" count="1" selected="0">
            <x v="13"/>
          </reference>
        </references>
      </pivotArea>
    </chartFormat>
    <chartFormat chart="0" format="5">
      <pivotArea outline="0" collapsedLevelsAreSubtotals="1" fieldPosition="0">
        <references count="2">
          <reference field="4294967294" count="1" selected="0">
            <x v="0"/>
          </reference>
          <reference field="0" count="1" selected="0">
            <x v="14"/>
          </reference>
        </references>
      </pivotArea>
    </chartFormat>
    <chartFormat chart="0" format="6">
      <pivotArea outline="0" collapsedLevelsAreSubtotals="1" fieldPosition="0">
        <references count="2">
          <reference field="4294967294" count="1" selected="0">
            <x v="0"/>
          </reference>
          <reference field="0" count="1" selected="0">
            <x v="15"/>
          </reference>
        </references>
      </pivotArea>
    </chartFormat>
    <chartFormat chart="0" format="7">
      <pivotArea outline="0" collapsedLevelsAreSubtotals="1" fieldPosition="0">
        <references count="2">
          <reference field="4294967294" count="1" selected="0">
            <x v="0"/>
          </reference>
          <reference field="0" count="1" selected="0">
            <x v="16"/>
          </reference>
        </references>
      </pivotArea>
    </chartFormat>
    <chartFormat chart="0" format="8">
      <pivotArea outline="0" collapsedLevelsAreSubtotals="1" fieldPosition="0">
        <references count="2">
          <reference field="4294967294" count="1" selected="0">
            <x v="0"/>
          </reference>
          <reference field="0" count="1" selected="0">
            <x v="17"/>
          </reference>
        </references>
      </pivotArea>
    </chartFormat>
    <chartFormat chart="0"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00000000-0007-0000-3901-000027000000}" name="ﾋﾟﾎﾞｯﾄﾃｰﾌﾞﾙ7" cacheId="16" applyNumberFormats="0" applyBorderFormats="0" applyFontFormats="0" applyPatternFormats="0" applyAlignmentFormats="0" applyWidthHeightFormats="1" dataCaption="値" updatedVersion="4" minRefreshableVersion="3" showMemberPropertyTips="0" useAutoFormatting="1" itemPrintTitles="1" createdVersion="6" indent="0" outline="1" outlineData="1" multipleFieldFilters="0" chartFormat="1">
  <location ref="A3:B13" firstHeaderRow="1" firstDataRow="1" firstDataCol="1" rowPageCount="1" colPageCount="1"/>
  <pivotFields count="8">
    <pivotField axis="axisPage" numFmtId="176" multipleItemSelectionAllowed="1" showAll="0">
      <items count="12">
        <item h="1" x="0"/>
        <item h="1" x="1"/>
        <item h="1" x="2"/>
        <item h="1" x="3"/>
        <item h="1" x="4"/>
        <item h="1" x="5"/>
        <item h="1" x="6"/>
        <item h="1" x="7"/>
        <item h="1" x="8"/>
        <item h="1" x="9"/>
        <item x="10"/>
        <item t="default"/>
      </items>
    </pivotField>
    <pivotField axis="axisRow" showAll="0" sortType="descending">
      <items count="12">
        <item x="1"/>
        <item x="2"/>
        <item x="3"/>
        <item x="4"/>
        <item x="5"/>
        <item x="6"/>
        <item x="7"/>
        <item x="8"/>
        <item x="9"/>
        <item h="1" x="0"/>
        <item h="1" x="10"/>
        <item t="default"/>
      </items>
      <autoSortScope>
        <pivotArea dataOnly="0" outline="0" fieldPosition="0">
          <references count="1">
            <reference field="4294967294" count="1" selected="0">
              <x v="0"/>
            </reference>
          </references>
        </pivotArea>
      </autoSortScope>
    </pivotField>
    <pivotField showAll="0"/>
    <pivotField dataField="1" showAll="0"/>
    <pivotField showAll="0"/>
    <pivotField showAll="0"/>
    <pivotField showAll="0"/>
    <pivotField showAll="0"/>
  </pivotFields>
  <rowFields count="1">
    <field x="1"/>
  </rowFields>
  <rowItems count="10">
    <i>
      <x v="8"/>
    </i>
    <i>
      <x v="5"/>
    </i>
    <i>
      <x v="4"/>
    </i>
    <i>
      <x v="7"/>
    </i>
    <i>
      <x v="2"/>
    </i>
    <i>
      <x v="1"/>
    </i>
    <i>
      <x v="3"/>
    </i>
    <i>
      <x v="6"/>
    </i>
    <i>
      <x/>
    </i>
    <i t="grand">
      <x/>
    </i>
  </rowItems>
  <colItems count="1">
    <i/>
  </colItems>
  <pageFields count="1">
    <pageField fld="0" hier="0"/>
  </pageFields>
  <dataFields count="1">
    <dataField name="合計 / 従業者数" fld="3" baseField="0" baseItem="0"/>
  </dataFields>
  <chartFormats count="11">
    <chartFormat chart="0" format="0" series="1">
      <pivotArea outline="0" collapsedLevelsAreSubtotals="1" fieldPosition="0"/>
    </chartFormat>
    <chartFormat chart="0" format="1">
      <pivotArea outline="0" collapsedLevelsAreSubtotals="1" fieldPosition="0">
        <references count="2">
          <reference field="4294967294" count="1" selected="0">
            <x v="0"/>
          </reference>
          <reference field="1" count="1" selected="0">
            <x v="8"/>
          </reference>
        </references>
      </pivotArea>
    </chartFormat>
    <chartFormat chart="0" format="2">
      <pivotArea outline="0" collapsedLevelsAreSubtotals="1" fieldPosition="0">
        <references count="2">
          <reference field="4294967294" count="1" selected="0">
            <x v="0"/>
          </reference>
          <reference field="1" count="1" selected="0">
            <x v="5"/>
          </reference>
        </references>
      </pivotArea>
    </chartFormat>
    <chartFormat chart="0" format="3">
      <pivotArea outline="0" collapsedLevelsAreSubtotals="1" fieldPosition="0">
        <references count="2">
          <reference field="4294967294" count="1" selected="0">
            <x v="0"/>
          </reference>
          <reference field="1" count="1" selected="0">
            <x v="4"/>
          </reference>
        </references>
      </pivotArea>
    </chartFormat>
    <chartFormat chart="0" format="4">
      <pivotArea outline="0" collapsedLevelsAreSubtotals="1" fieldPosition="0">
        <references count="2">
          <reference field="4294967294" count="1" selected="0">
            <x v="0"/>
          </reference>
          <reference field="1" count="1" selected="0">
            <x v="7"/>
          </reference>
        </references>
      </pivotArea>
    </chartFormat>
    <chartFormat chart="0" format="5">
      <pivotArea outline="0" collapsedLevelsAreSubtotals="1" fieldPosition="0">
        <references count="2">
          <reference field="4294967294" count="1" selected="0">
            <x v="0"/>
          </reference>
          <reference field="1" count="1" selected="0">
            <x v="2"/>
          </reference>
        </references>
      </pivotArea>
    </chartFormat>
    <chartFormat chart="0" format="6">
      <pivotArea outline="0" collapsedLevelsAreSubtotals="1" fieldPosition="0">
        <references count="2">
          <reference field="4294967294" count="1" selected="0">
            <x v="0"/>
          </reference>
          <reference field="1" count="1" selected="0">
            <x v="1"/>
          </reference>
        </references>
      </pivotArea>
    </chartFormat>
    <chartFormat chart="0" format="7">
      <pivotArea outline="0" collapsedLevelsAreSubtotals="1" fieldPosition="0">
        <references count="2">
          <reference field="4294967294" count="1" selected="0">
            <x v="0"/>
          </reference>
          <reference field="1" count="1" selected="0">
            <x v="3"/>
          </reference>
        </references>
      </pivotArea>
    </chartFormat>
    <chartFormat chart="0" format="8">
      <pivotArea outline="0" collapsedLevelsAreSubtotals="1" fieldPosition="0">
        <references count="2">
          <reference field="4294967294" count="1" selected="0">
            <x v="0"/>
          </reference>
          <reference field="1" count="1" selected="0">
            <x v="6"/>
          </reference>
        </references>
      </pivotArea>
    </chartFormat>
    <chartFormat chart="0" format="9">
      <pivotArea outline="0" collapsedLevelsAreSubtotals="1" fieldPosition="0">
        <references count="2">
          <reference field="4294967294" count="1" selected="0">
            <x v="0"/>
          </reference>
          <reference field="1" count="1" selected="0">
            <x v="0"/>
          </reference>
        </references>
      </pivotArea>
    </chartFormat>
    <chartFormat chart="0" format="1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00000000-0007-0000-3901-000029000000}" name="ピボットテーブル2" cacheId="17" applyNumberFormats="0" applyBorderFormats="0" applyFontFormats="0" applyPatternFormats="0" applyAlignmentFormats="0" applyWidthHeightFormats="1" dataCaption="値" updatedVersion="4" minRefreshableVersion="3" showMemberPropertyTips="0" useAutoFormatting="1" itemPrintTitles="1" createdVersion="6" indent="0" outline="1" outlineData="1" multipleFieldFilters="0">
  <location ref="A21:B25" firstHeaderRow="1" firstDataRow="1" firstDataCol="1"/>
  <pivotFields count="10">
    <pivotField axis="axisRow" showAll="0">
      <items count="4">
        <item x="0"/>
        <item x="1"/>
        <item x="2"/>
        <item t="default"/>
      </items>
    </pivotField>
    <pivotField showAll="0"/>
    <pivotField name="事業所数" showAll="0"/>
    <pivotField showAll="0"/>
    <pivotField showAll="0"/>
    <pivotField dataField="1" showAll="0"/>
    <pivotField showAll="0"/>
    <pivotField showAll="0"/>
    <pivotField showAll="0"/>
    <pivotField showAll="0"/>
  </pivotFields>
  <rowFields count="1">
    <field x="0"/>
  </rowFields>
  <rowItems count="4">
    <i>
      <x/>
    </i>
    <i>
      <x v="1"/>
    </i>
    <i>
      <x v="2"/>
    </i>
    <i t="grand">
      <x/>
    </i>
  </rowItems>
  <colItems count="1">
    <i/>
  </colItems>
  <dataFields count="1">
    <dataField name=" 従業者数"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00000000-0007-0000-3901-000028000000}" name="ピボットテーブル1" cacheId="17" applyNumberFormats="0" applyBorderFormats="0" applyFontFormats="0" applyPatternFormats="0" applyAlignmentFormats="0" applyWidthHeightFormats="1" dataCaption="値" updatedVersion="4" minRefreshableVersion="3" showMemberPropertyTips="0" useAutoFormatting="1" itemPrintTitles="1" createdVersion="6" indent="0" outline="1" outlineData="1" multipleFieldFilters="0" chartFormat="1">
  <location ref="A3:C7" firstHeaderRow="0" firstDataRow="1" firstDataCol="1"/>
  <pivotFields count="10">
    <pivotField axis="axisRow" showAll="0">
      <items count="4">
        <item x="0"/>
        <item x="1"/>
        <item x="2"/>
        <item t="default"/>
      </items>
    </pivotField>
    <pivotField showAll="0"/>
    <pivotField name="事業所数" showAll="0"/>
    <pivotField dataField="1" showAll="0"/>
    <pivotField dataField="1" showAll="0"/>
    <pivotField showAll="0"/>
    <pivotField showAll="0"/>
    <pivotField showAll="0"/>
    <pivotField showAll="0"/>
    <pivotField showAll="0"/>
  </pivotFields>
  <rowFields count="1">
    <field x="0"/>
  </rowFields>
  <rowItems count="4">
    <i>
      <x/>
    </i>
    <i>
      <x v="1"/>
    </i>
    <i>
      <x v="2"/>
    </i>
    <i t="grand">
      <x/>
    </i>
  </rowItems>
  <colFields count="1">
    <field x="-2"/>
  </colFields>
  <colItems count="2">
    <i>
      <x/>
    </i>
    <i i="1">
      <x v="1"/>
    </i>
  </colItems>
  <dataFields count="2">
    <dataField name=" 従業者10人～299人" fld="3" baseField="0" baseItem="0"/>
    <dataField name="従業者300人以上" fld="4" baseField="0" baseItem="0"/>
  </dataFields>
  <chartFormats count="2">
    <chartFormat chart="0" format="0" series="1">
      <pivotArea outline="0" collapsedLevelsAreSubtotals="1" fieldPosition="0">
        <references count="1">
          <reference field="4294967294" count="1" selected="0">
            <x v="0"/>
          </reference>
        </references>
      </pivotArea>
    </chartFormat>
    <chartFormat chart="0" format="1" series="1">
      <pivotArea outline="0" collapsedLevelsAreSubtotals="1"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00000000-0007-0000-3901-00002A000000}" name="ピボットテーブル1" cacheId="17" applyNumberFormats="0" applyBorderFormats="0" applyFontFormats="0" applyPatternFormats="0" applyAlignmentFormats="0" applyWidthHeightFormats="1" dataCaption="値" updatedVersion="4" minRefreshableVersion="3" showMemberPropertyTips="0" useAutoFormatting="1" itemPrintTitles="1" createdVersion="6" indent="0" outline="1" outlineData="1" multipleFieldFilters="0" chartFormat="1">
  <location ref="A4:D8" firstHeaderRow="0" firstDataRow="1" firstDataCol="1"/>
  <pivotFields count="10">
    <pivotField axis="axisRow" showAll="0">
      <items count="4">
        <item x="0"/>
        <item x="1"/>
        <item x="2"/>
        <item t="default"/>
      </items>
    </pivotField>
    <pivotField showAll="0"/>
    <pivotField name="事業所数" showAll="0"/>
    <pivotField showAll="0"/>
    <pivotField showAll="0"/>
    <pivotField showAll="0"/>
    <pivotField dataField="1" showAll="0"/>
    <pivotField dataField="1" showAll="0"/>
    <pivotField dataField="1" showAll="0"/>
    <pivotField showAll="0"/>
  </pivotFields>
  <rowFields count="1">
    <field x="0"/>
  </rowFields>
  <rowItems count="4">
    <i>
      <x/>
    </i>
    <i>
      <x v="1"/>
    </i>
    <i>
      <x v="2"/>
    </i>
    <i t="grand">
      <x/>
    </i>
  </rowItems>
  <colFields count="1">
    <field x="-2"/>
  </colFields>
  <colItems count="3">
    <i>
      <x/>
    </i>
    <i i="1">
      <x v="1"/>
    </i>
    <i i="2">
      <x v="2"/>
    </i>
  </colItems>
  <dataFields count="3">
    <dataField name=" 製造品出荷額等" fld="8" baseField="0" baseItem="0"/>
    <dataField name=" 原材料・燃料・電力の使用額等" fld="7" baseField="0" baseItem="0"/>
    <dataField name=" 事業に従事する者の人件費及び派遣受入者に係る人材派遣会社への支払額" fld="6" baseField="0" baseItem="0"/>
  </dataFields>
  <formats count="3">
    <format dxfId="130">
      <pivotArea dataOnly="0" labelOnly="1" outline="0" fieldPosition="0">
        <references count="1">
          <reference field="4294967294" count="1">
            <x v="2"/>
          </reference>
        </references>
      </pivotArea>
    </format>
    <format dxfId="129">
      <pivotArea dataOnly="0" labelOnly="1" outline="0" fieldPosition="0">
        <references count="1">
          <reference field="4294967294" count="1">
            <x v="1"/>
          </reference>
        </references>
      </pivotArea>
    </format>
    <format dxfId="128">
      <pivotArea dataOnly="0" labelOnly="1" outline="0" fieldPosition="0">
        <references count="1">
          <reference field="4294967294" count="1">
            <x v="0"/>
          </reference>
        </references>
      </pivotArea>
    </format>
  </formats>
  <chartFormats count="3">
    <chartFormat chart="0" format="0" series="1">
      <pivotArea outline="0" collapsedLevelsAreSubtotals="1" fieldPosition="0">
        <references count="1">
          <reference field="4294967294" count="1" selected="0">
            <x v="0"/>
          </reference>
        </references>
      </pivotArea>
    </chartFormat>
    <chartFormat chart="0" format="1" series="1">
      <pivotArea outline="0" collapsedLevelsAreSubtotals="1" fieldPosition="0">
        <references count="1">
          <reference field="4294967294" count="1" selected="0">
            <x v="1"/>
          </reference>
        </references>
      </pivotArea>
    </chartFormat>
    <chartFormat chart="0" format="2" series="1">
      <pivotArea outline="0" collapsedLevelsAreSubtotals="1"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00000000-0007-0000-3901-00002B000000}" name="ﾋﾟﾎﾞｯﾄﾃｰﾌﾞﾙ8" cacheId="18" applyNumberFormats="0" applyBorderFormats="0" applyFontFormats="0" applyPatternFormats="0" applyAlignmentFormats="0" applyWidthHeightFormats="1" dataCaption="値" updatedVersion="4" minRefreshableVersion="3" showMemberPropertyTips="0" useAutoFormatting="1" itemPrintTitles="1" createdVersion="6" indent="0" outline="1" outlineData="1" multipleFieldFilters="0" chartFormat="1">
  <location ref="A4:B7" firstHeaderRow="1" firstDataRow="1" firstDataCol="1" rowPageCount="1" colPageCount="1"/>
  <pivotFields count="6">
    <pivotField axis="axisPage" numFmtId="176" showAll="0">
      <items count="5">
        <item x="0"/>
        <item x="1"/>
        <item x="2"/>
        <item x="3"/>
        <item t="default"/>
      </items>
    </pivotField>
    <pivotField axis="axisRow" showAll="0">
      <items count="4">
        <item x="1"/>
        <item x="2"/>
        <item h="1" x="0"/>
        <item t="default"/>
      </items>
    </pivotField>
    <pivotField dataField="1" showAll="0"/>
    <pivotField showAll="0"/>
    <pivotField showAll="0"/>
    <pivotField showAll="0" defaultSubtotal="0"/>
  </pivotFields>
  <rowFields count="1">
    <field x="1"/>
  </rowFields>
  <rowItems count="3">
    <i>
      <x/>
    </i>
    <i>
      <x v="1"/>
    </i>
    <i t="grand">
      <x/>
    </i>
  </rowItems>
  <colItems count="1">
    <i/>
  </colItems>
  <pageFields count="1">
    <pageField fld="0" item="3" hier="0"/>
  </pageFields>
  <dataFields count="1">
    <dataField name="合計 / 商店数" fld="2" baseField="0" baseItem="0"/>
  </dataFields>
  <chartFormats count="4">
    <chartFormat chart="0" format="0" series="1">
      <pivotArea outline="0" collapsedLevelsAreSubtotals="1" fieldPosition="0"/>
    </chartFormat>
    <chartFormat chart="0" format="1">
      <pivotArea outline="0" collapsedLevelsAreSubtotals="1" fieldPosition="0">
        <references count="2">
          <reference field="4294967294" count="1" selected="0">
            <x v="0"/>
          </reference>
          <reference field="1" count="1" selected="0">
            <x v="0"/>
          </reference>
        </references>
      </pivotArea>
    </chartFormat>
    <chartFormat chart="0" format="2">
      <pivotArea outline="0" collapsedLevelsAreSubtotals="1" fieldPosition="0">
        <references count="2">
          <reference field="4294967294" count="1" selected="0">
            <x v="0"/>
          </reference>
          <reference field="1" count="1" selected="0">
            <x v="1"/>
          </reference>
        </references>
      </pivotArea>
    </chartFormat>
    <chartFormat chart="0"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5.xml><?xml version="1.0" encoding="utf-8"?>
<pivotTableDefinition xmlns="http://schemas.openxmlformats.org/spreadsheetml/2006/main" xmlns:mc="http://schemas.openxmlformats.org/markup-compatibility/2006" xmlns:xr="http://schemas.microsoft.com/office/spreadsheetml/2014/revision" mc:Ignorable="xr" xr:uid="{00000000-0007-0000-3901-00002C000000}" name="ﾋﾟﾎﾞｯﾄﾃｰﾌﾞﾙ8" cacheId="18" applyNumberFormats="0" applyBorderFormats="0" applyFontFormats="0" applyPatternFormats="0" applyAlignmentFormats="0" applyWidthHeightFormats="1" dataCaption="値" updatedVersion="4" minRefreshableVersion="3" showMemberPropertyTips="0" useAutoFormatting="1" itemPrintTitles="1" createdVersion="6" indent="0" outline="1" outlineData="1" multipleFieldFilters="0" chartFormat="1">
  <location ref="A4:B7" firstHeaderRow="1" firstDataRow="1" firstDataCol="1" rowPageCount="1" colPageCount="1"/>
  <pivotFields count="6">
    <pivotField axis="axisPage" numFmtId="176" showAll="0">
      <items count="5">
        <item x="0"/>
        <item x="1"/>
        <item x="2"/>
        <item x="3"/>
        <item t="default"/>
      </items>
    </pivotField>
    <pivotField axis="axisRow" showAll="0">
      <items count="4">
        <item x="1"/>
        <item x="2"/>
        <item h="1" x="0"/>
        <item t="default"/>
      </items>
    </pivotField>
    <pivotField showAll="0"/>
    <pivotField dataField="1" showAll="0"/>
    <pivotField showAll="0"/>
    <pivotField showAll="0" defaultSubtotal="0"/>
  </pivotFields>
  <rowFields count="1">
    <field x="1"/>
  </rowFields>
  <rowItems count="3">
    <i>
      <x/>
    </i>
    <i>
      <x v="1"/>
    </i>
    <i t="grand">
      <x/>
    </i>
  </rowItems>
  <colItems count="1">
    <i/>
  </colItems>
  <pageFields count="1">
    <pageField fld="0" item="3" hier="0"/>
  </pageFields>
  <dataFields count="1">
    <dataField name="合計 / 従業者数" fld="3" baseField="0" baseItem="0"/>
  </dataFields>
  <chartFormats count="4">
    <chartFormat chart="0" format="0" series="1">
      <pivotArea outline="0" collapsedLevelsAreSubtotals="1" fieldPosition="0"/>
    </chartFormat>
    <chartFormat chart="0" format="1">
      <pivotArea outline="0" collapsedLevelsAreSubtotals="1" fieldPosition="0">
        <references count="2">
          <reference field="4294967294" count="1" selected="0">
            <x v="0"/>
          </reference>
          <reference field="1" count="1" selected="0">
            <x v="0"/>
          </reference>
        </references>
      </pivotArea>
    </chartFormat>
    <chartFormat chart="0" format="2">
      <pivotArea outline="0" collapsedLevelsAreSubtotals="1" fieldPosition="0">
        <references count="2">
          <reference field="4294967294" count="1" selected="0">
            <x v="0"/>
          </reference>
          <reference field="1" count="1" selected="0">
            <x v="1"/>
          </reference>
        </references>
      </pivotArea>
    </chartFormat>
    <chartFormat chart="0"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6.xml><?xml version="1.0" encoding="utf-8"?>
<pivotTableDefinition xmlns="http://schemas.openxmlformats.org/spreadsheetml/2006/main" xmlns:mc="http://schemas.openxmlformats.org/markup-compatibility/2006" xmlns:xr="http://schemas.microsoft.com/office/spreadsheetml/2014/revision" mc:Ignorable="xr" xr:uid="{00000000-0007-0000-3901-00002D000000}" name="ﾋﾟﾎﾞｯﾄﾃｰﾌﾞﾙ8" cacheId="18" applyNumberFormats="0" applyBorderFormats="0" applyFontFormats="0" applyPatternFormats="0" applyAlignmentFormats="0" applyWidthHeightFormats="1" dataCaption="値" updatedVersion="4" minRefreshableVersion="3" showMemberPropertyTips="0" useAutoFormatting="1" itemPrintTitles="1" createdVersion="6" indent="0" outline="1" outlineData="1" multipleFieldFilters="0" chartFormat="1">
  <location ref="A4:B7" firstHeaderRow="1" firstDataRow="1" firstDataCol="1" rowPageCount="1" colPageCount="1"/>
  <pivotFields count="6">
    <pivotField axis="axisPage" numFmtId="176" showAll="0">
      <items count="5">
        <item x="0"/>
        <item x="1"/>
        <item x="2"/>
        <item x="3"/>
        <item t="default"/>
      </items>
    </pivotField>
    <pivotField axis="axisRow" showAll="0">
      <items count="4">
        <item x="1"/>
        <item x="2"/>
        <item h="1" x="0"/>
        <item t="default"/>
      </items>
    </pivotField>
    <pivotField showAll="0"/>
    <pivotField showAll="0"/>
    <pivotField dataField="1" showAll="0"/>
    <pivotField showAll="0" defaultSubtotal="0"/>
  </pivotFields>
  <rowFields count="1">
    <field x="1"/>
  </rowFields>
  <rowItems count="3">
    <i>
      <x/>
    </i>
    <i>
      <x v="1"/>
    </i>
    <i t="grand">
      <x/>
    </i>
  </rowItems>
  <colItems count="1">
    <i/>
  </colItems>
  <pageFields count="1">
    <pageField fld="0" item="3" hier="0"/>
  </pageFields>
  <dataFields count="1">
    <dataField name="合計 / 年間商品販売額" fld="4" baseField="0" baseItem="0"/>
  </dataFields>
  <chartFormats count="4">
    <chartFormat chart="0" format="0" series="1">
      <pivotArea outline="0" collapsedLevelsAreSubtotals="1" fieldPosition="0"/>
    </chartFormat>
    <chartFormat chart="0" format="1">
      <pivotArea outline="0" collapsedLevelsAreSubtotals="1" fieldPosition="0">
        <references count="2">
          <reference field="4294967294" count="1" selected="0">
            <x v="0"/>
          </reference>
          <reference field="1" count="1" selected="0">
            <x v="0"/>
          </reference>
        </references>
      </pivotArea>
    </chartFormat>
    <chartFormat chart="0" format="2">
      <pivotArea outline="0" collapsedLevelsAreSubtotals="1" fieldPosition="0">
        <references count="2">
          <reference field="4294967294" count="1" selected="0">
            <x v="0"/>
          </reference>
          <reference field="1" count="1" selected="0">
            <x v="1"/>
          </reference>
        </references>
      </pivotArea>
    </chartFormat>
    <chartFormat chart="0"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7.xml><?xml version="1.0" encoding="utf-8"?>
<pivotTableDefinition xmlns="http://schemas.openxmlformats.org/spreadsheetml/2006/main" xmlns:mc="http://schemas.openxmlformats.org/markup-compatibility/2006" xmlns:xr="http://schemas.microsoft.com/office/spreadsheetml/2014/revision" mc:Ignorable="xr" xr:uid="{00000000-0007-0000-3901-00002E000000}" name="ﾋﾟﾎﾞｯﾄﾃｰﾌﾞﾙ1" cacheId="19" applyNumberFormats="0" applyBorderFormats="0" applyFontFormats="0" applyPatternFormats="0" applyAlignmentFormats="0" applyWidthHeightFormats="1" dataCaption="値" updatedVersion="4" minRefreshableVersion="3" showMemberPropertyTips="0" useAutoFormatting="1" itemPrintTitles="1" createdVersion="6" indent="0" outline="1" outlineData="1" multipleFieldFilters="0" chartFormat="1">
  <location ref="A3:C14" firstHeaderRow="0" firstDataRow="1" firstDataCol="1" rowPageCount="1" colPageCount="1"/>
  <pivotFields count="12">
    <pivotField axis="axisPage" numFmtId="176" showAll="0">
      <items count="4">
        <item h="1" x="0"/>
        <item x="1"/>
        <item h="1" x="2"/>
        <item t="default"/>
      </items>
    </pivotField>
    <pivotField axis="axisRow" showAll="0">
      <items count="12">
        <item h="1" x="0"/>
        <item x="6"/>
        <item x="8"/>
        <item x="3"/>
        <item x="1"/>
        <item x="7"/>
        <item x="4"/>
        <item x="9"/>
        <item x="10"/>
        <item x="5"/>
        <item x="2"/>
        <item t="default"/>
      </items>
    </pivotField>
    <pivotField showAll="0"/>
    <pivotField showAll="0"/>
    <pivotField showAll="0"/>
    <pivotField dataField="1" showAll="0"/>
    <pivotField showAll="0"/>
    <pivotField showAll="0"/>
    <pivotField dataField="1" showAll="0"/>
    <pivotField showAll="0"/>
    <pivotField showAll="0"/>
    <pivotField showAll="0"/>
  </pivotFields>
  <rowFields count="1">
    <field x="1"/>
  </rowFields>
  <rowItems count="11">
    <i>
      <x v="1"/>
    </i>
    <i>
      <x v="2"/>
    </i>
    <i>
      <x v="3"/>
    </i>
    <i>
      <x v="4"/>
    </i>
    <i>
      <x v="5"/>
    </i>
    <i>
      <x v="6"/>
    </i>
    <i>
      <x v="7"/>
    </i>
    <i>
      <x v="8"/>
    </i>
    <i>
      <x v="9"/>
    </i>
    <i>
      <x v="10"/>
    </i>
    <i t="grand">
      <x/>
    </i>
  </rowItems>
  <colFields count="1">
    <field x="-2"/>
  </colFields>
  <colItems count="2">
    <i>
      <x/>
    </i>
    <i i="1">
      <x v="1"/>
    </i>
  </colItems>
  <pageFields count="1">
    <pageField fld="0" hier="0"/>
  </pageFields>
  <dataFields count="2">
    <dataField name="卸売業" fld="5" baseField="0" baseItem="0"/>
    <dataField name="小売業" fld="8" baseField="0" baseItem="0"/>
  </dataFields>
  <chartFormats count="4">
    <chartFormat chart="0" format="0" series="1">
      <pivotArea outline="0" collapsedLevelsAreSubtotals="1" fieldPosition="0">
        <references count="1">
          <reference field="4294967294" count="1" selected="0">
            <x v="0"/>
          </reference>
        </references>
      </pivotArea>
    </chartFormat>
    <chartFormat chart="0" format="1">
      <pivotArea outline="0" collapsedLevelsAreSubtotals="1" fieldPosition="0">
        <references count="2">
          <reference field="4294967294" count="1" selected="0">
            <x v="0"/>
          </reference>
          <reference field="1" count="1" selected="0">
            <x v="1"/>
          </reference>
        </references>
      </pivotArea>
    </chartFormat>
    <chartFormat chart="0" format="2">
      <pivotArea outline="0" collapsedLevelsAreSubtotals="1" fieldPosition="0">
        <references count="2">
          <reference field="4294967294" count="1" selected="0">
            <x v="0"/>
          </reference>
          <reference field="1" count="1" selected="0">
            <x v="3"/>
          </reference>
        </references>
      </pivotArea>
    </chartFormat>
    <chartFormat chart="0" format="3" series="1">
      <pivotArea outline="0" collapsedLevelsAreSubtotals="1"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8.xml><?xml version="1.0" encoding="utf-8"?>
<pivotTableDefinition xmlns="http://schemas.openxmlformats.org/spreadsheetml/2006/main" xmlns:mc="http://schemas.openxmlformats.org/markup-compatibility/2006" xmlns:xr="http://schemas.microsoft.com/office/spreadsheetml/2014/revision" mc:Ignorable="xr" xr:uid="{00000000-0007-0000-3901-00002F000000}" name="ﾋﾟﾎﾞｯﾄﾃｰﾌﾞﾙ1" cacheId="19" applyNumberFormats="0" applyBorderFormats="0" applyFontFormats="0" applyPatternFormats="0" applyAlignmentFormats="0" applyWidthHeightFormats="1" dataCaption="値" updatedVersion="4" minRefreshableVersion="3" showMemberPropertyTips="0" useAutoFormatting="1" itemPrintTitles="1" createdVersion="6" indent="0" outline="1" outlineData="1" multipleFieldFilters="0" chartFormat="1">
  <location ref="A3:C14" firstHeaderRow="0" firstDataRow="1" firstDataCol="1" rowPageCount="1" colPageCount="1"/>
  <pivotFields count="12">
    <pivotField axis="axisPage" numFmtId="176" showAll="0">
      <items count="4">
        <item x="0"/>
        <item x="1"/>
        <item x="2"/>
        <item t="default"/>
      </items>
    </pivotField>
    <pivotField axis="axisRow" showAll="0">
      <items count="12">
        <item h="1" x="0"/>
        <item x="6"/>
        <item x="8"/>
        <item x="7"/>
        <item x="1"/>
        <item x="3"/>
        <item x="4"/>
        <item x="9"/>
        <item x="2"/>
        <item x="5"/>
        <item x="10"/>
        <item t="default"/>
      </items>
    </pivotField>
    <pivotField showAll="0"/>
    <pivotField showAll="0"/>
    <pivotField showAll="0"/>
    <pivotField showAll="0"/>
    <pivotField dataField="1" showAll="0"/>
    <pivotField showAll="0"/>
    <pivotField showAll="0"/>
    <pivotField dataField="1" showAll="0"/>
    <pivotField showAll="0"/>
    <pivotField showAll="0"/>
  </pivotFields>
  <rowFields count="1">
    <field x="1"/>
  </rowFields>
  <rowItems count="11">
    <i>
      <x v="1"/>
    </i>
    <i>
      <x v="2"/>
    </i>
    <i>
      <x v="3"/>
    </i>
    <i>
      <x v="4"/>
    </i>
    <i>
      <x v="5"/>
    </i>
    <i>
      <x v="6"/>
    </i>
    <i>
      <x v="7"/>
    </i>
    <i>
      <x v="8"/>
    </i>
    <i>
      <x v="9"/>
    </i>
    <i>
      <x v="10"/>
    </i>
    <i t="grand">
      <x/>
    </i>
  </rowItems>
  <colFields count="1">
    <field x="-2"/>
  </colFields>
  <colItems count="2">
    <i>
      <x/>
    </i>
    <i i="1">
      <x v="1"/>
    </i>
  </colItems>
  <pageFields count="1">
    <pageField fld="0" item="1" hier="0"/>
  </pageFields>
  <dataFields count="2">
    <dataField name="卸売業" fld="6" baseField="0" baseItem="0"/>
    <dataField name="小売業" fld="9" baseField="0" baseItem="0"/>
  </dataFields>
  <chartFormats count="11">
    <chartFormat chart="0" format="0" series="1">
      <pivotArea outline="0" collapsedLevelsAreSubtotals="1" fieldPosition="0">
        <references count="1">
          <reference field="4294967294" count="1" selected="0">
            <x v="0"/>
          </reference>
        </references>
      </pivotArea>
    </chartFormat>
    <chartFormat chart="0" format="1">
      <pivotArea outline="0" collapsedLevelsAreSubtotals="1" fieldPosition="0">
        <references count="2">
          <reference field="4294967294" count="1" selected="0">
            <x v="0"/>
          </reference>
          <reference field="1" count="1" selected="0">
            <x v="1"/>
          </reference>
        </references>
      </pivotArea>
    </chartFormat>
    <chartFormat chart="0" format="2">
      <pivotArea outline="0" collapsedLevelsAreSubtotals="1" fieldPosition="0">
        <references count="2">
          <reference field="4294967294" count="1" selected="0">
            <x v="0"/>
          </reference>
          <reference field="1" count="1" selected="0">
            <x v="2"/>
          </reference>
        </references>
      </pivotArea>
    </chartFormat>
    <chartFormat chart="0" format="3">
      <pivotArea outline="0" collapsedLevelsAreSubtotals="1" fieldPosition="0">
        <references count="2">
          <reference field="4294967294" count="1" selected="0">
            <x v="0"/>
          </reference>
          <reference field="1" count="1" selected="0">
            <x v="3"/>
          </reference>
        </references>
      </pivotArea>
    </chartFormat>
    <chartFormat chart="0" format="4">
      <pivotArea outline="0" collapsedLevelsAreSubtotals="1" fieldPosition="0">
        <references count="2">
          <reference field="4294967294" count="1" selected="0">
            <x v="0"/>
          </reference>
          <reference field="1" count="1" selected="0">
            <x v="4"/>
          </reference>
        </references>
      </pivotArea>
    </chartFormat>
    <chartFormat chart="0" format="5">
      <pivotArea outline="0" collapsedLevelsAreSubtotals="1" fieldPosition="0">
        <references count="2">
          <reference field="4294967294" count="1" selected="0">
            <x v="0"/>
          </reference>
          <reference field="1" count="1" selected="0">
            <x v="5"/>
          </reference>
        </references>
      </pivotArea>
    </chartFormat>
    <chartFormat chart="0" format="6">
      <pivotArea outline="0" collapsedLevelsAreSubtotals="1" fieldPosition="0">
        <references count="2">
          <reference field="4294967294" count="1" selected="0">
            <x v="0"/>
          </reference>
          <reference field="1" count="1" selected="0">
            <x v="6"/>
          </reference>
        </references>
      </pivotArea>
    </chartFormat>
    <chartFormat chart="0" format="7">
      <pivotArea outline="0" collapsedLevelsAreSubtotals="1" fieldPosition="0">
        <references count="2">
          <reference field="4294967294" count="1" selected="0">
            <x v="0"/>
          </reference>
          <reference field="1" count="1" selected="0">
            <x v="7"/>
          </reference>
        </references>
      </pivotArea>
    </chartFormat>
    <chartFormat chart="0" format="8" series="1">
      <pivotArea outline="0" collapsedLevelsAreSubtotals="1" fieldPosition="0">
        <references count="1">
          <reference field="4294967294" count="1" selected="0">
            <x v="1"/>
          </reference>
        </references>
      </pivotArea>
    </chartFormat>
    <chartFormat chart="0" format="9">
      <pivotArea outline="0" collapsedLevelsAreSubtotals="1" fieldPosition="0">
        <references count="2">
          <reference field="4294967294" count="1" selected="0">
            <x v="1"/>
          </reference>
          <reference field="1" count="1" selected="0">
            <x v="1"/>
          </reference>
        </references>
      </pivotArea>
    </chartFormat>
    <chartFormat chart="0" format="10">
      <pivotArea outline="0" collapsedLevelsAreSubtotals="1" fieldPosition="0">
        <references count="2">
          <reference field="4294967294" count="1" selected="0">
            <x v="1"/>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9.xml><?xml version="1.0" encoding="utf-8"?>
<pivotTableDefinition xmlns="http://schemas.openxmlformats.org/spreadsheetml/2006/main" xmlns:mc="http://schemas.openxmlformats.org/markup-compatibility/2006" xmlns:xr="http://schemas.microsoft.com/office/spreadsheetml/2014/revision" mc:Ignorable="xr" xr:uid="{00000000-0007-0000-3901-000030000000}" name="ﾋﾟﾎﾞｯﾄﾃｰﾌﾞﾙ1" cacheId="19" applyNumberFormats="0" applyBorderFormats="0" applyFontFormats="0" applyPatternFormats="0" applyAlignmentFormats="0" applyWidthHeightFormats="1" dataCaption="値" updatedVersion="4" minRefreshableVersion="3" showMemberPropertyTips="0" useAutoFormatting="1" itemPrintTitles="1" createdVersion="6" indent="0" outline="1" outlineData="1" multipleFieldFilters="0" chartFormat="1">
  <location ref="A3:B14" firstHeaderRow="1" firstDataRow="1" firstDataCol="1" rowPageCount="1" colPageCount="1"/>
  <pivotFields count="12">
    <pivotField axis="axisPage" numFmtId="176" showAll="0">
      <items count="4">
        <item x="0"/>
        <item x="1"/>
        <item x="2"/>
        <item t="default"/>
      </items>
    </pivotField>
    <pivotField axis="axisRow" showAll="0" sortType="ascending">
      <items count="12">
        <item h="1" x="0"/>
        <item x="6"/>
        <item x="8"/>
        <item x="7"/>
        <item x="3"/>
        <item x="1"/>
        <item x="4"/>
        <item x="2"/>
        <item x="5"/>
        <item x="10"/>
        <item x="9"/>
        <item t="default"/>
      </items>
      <autoSortScope>
        <pivotArea dataOnly="0" outline="0" fieldPosition="0">
          <references count="1">
            <reference field="4294967294" count="1" selected="0">
              <x v="0"/>
            </reference>
          </references>
        </pivotArea>
      </autoSortScope>
    </pivotField>
    <pivotField showAll="0"/>
    <pivotField showAll="0"/>
    <pivotField dataField="1" showAll="0"/>
    <pivotField showAll="0"/>
    <pivotField showAll="0"/>
    <pivotField showAll="0"/>
    <pivotField showAll="0"/>
    <pivotField showAll="0"/>
    <pivotField showAll="0"/>
    <pivotField showAll="0"/>
  </pivotFields>
  <rowFields count="1">
    <field x="1"/>
  </rowFields>
  <rowItems count="11">
    <i>
      <x v="1"/>
    </i>
    <i>
      <x v="2"/>
    </i>
    <i>
      <x v="3"/>
    </i>
    <i>
      <x v="4"/>
    </i>
    <i>
      <x v="5"/>
    </i>
    <i>
      <x v="6"/>
    </i>
    <i>
      <x v="10"/>
    </i>
    <i>
      <x v="7"/>
    </i>
    <i>
      <x v="8"/>
    </i>
    <i>
      <x v="9"/>
    </i>
    <i t="grand">
      <x/>
    </i>
  </rowItems>
  <colItems count="1">
    <i/>
  </colItems>
  <pageFields count="1">
    <pageField fld="0" item="1" hier="0"/>
  </pageFields>
  <dataFields count="1">
    <dataField name="合計 / 年間商品販売額（総数）" fld="4" baseField="1" baseItem="1"/>
  </dataFields>
  <chartFormats count="5">
    <chartFormat chart="0" format="0" series="1">
      <pivotArea outline="0" collapsedLevelsAreSubtotals="1" fieldPosition="0"/>
    </chartFormat>
    <chartFormat chart="0" format="1">
      <pivotArea outline="0" collapsedLevelsAreSubtotals="1" fieldPosition="0">
        <references count="2">
          <reference field="4294967294" count="1" selected="0">
            <x v="0"/>
          </reference>
          <reference field="1" count="1" selected="0">
            <x v="1"/>
          </reference>
        </references>
      </pivotArea>
    </chartFormat>
    <chartFormat chart="0" format="2">
      <pivotArea outline="0" collapsedLevelsAreSubtotals="1" fieldPosition="0">
        <references count="2">
          <reference field="4294967294" count="1" selected="0">
            <x v="0"/>
          </reference>
          <reference field="1" count="1" selected="0">
            <x v="2"/>
          </reference>
        </references>
      </pivotArea>
    </chartFormat>
    <chartFormat chart="0" format="3">
      <pivotArea outline="0" collapsedLevelsAreSubtotals="1" fieldPosition="0">
        <references count="2">
          <reference field="4294967294" count="1" selected="0">
            <x v="0"/>
          </reference>
          <reference field="1" count="1" selected="0">
            <x v="3"/>
          </reference>
        </references>
      </pivotArea>
    </chartFormat>
    <chartFormat chart="0" format="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3901-000004000000}" name="ﾋﾟﾎﾞｯﾄﾃｰﾌﾞﾙ6" cacheId="33"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3:C16" firstHeaderRow="0" firstDataRow="1" firstDataCol="1"/>
  <pivotFields count="9">
    <pivotField axis="axisRow" numFmtId="178" showAll="0">
      <items count="181">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x="168"/>
        <item x="169"/>
        <item x="170"/>
        <item x="171"/>
        <item x="172"/>
        <item x="173"/>
        <item x="174"/>
        <item x="175"/>
        <item x="176"/>
        <item x="177"/>
        <item x="178"/>
        <item x="179"/>
        <item t="default"/>
      </items>
    </pivotField>
    <pivotField dataField="1" showAll="0"/>
    <pivotField showAll="0"/>
    <pivotField showAll="0"/>
    <pivotField showAll="0"/>
    <pivotField showAll="0"/>
    <pivotField dataField="1" showAll="0"/>
    <pivotField showAll="0"/>
    <pivotField showAll="0"/>
  </pivotFields>
  <rowFields count="1">
    <field x="0"/>
  </rowFields>
  <rowItems count="13">
    <i>
      <x v="168"/>
    </i>
    <i>
      <x v="169"/>
    </i>
    <i>
      <x v="170"/>
    </i>
    <i>
      <x v="171"/>
    </i>
    <i>
      <x v="172"/>
    </i>
    <i>
      <x v="173"/>
    </i>
    <i>
      <x v="174"/>
    </i>
    <i>
      <x v="175"/>
    </i>
    <i>
      <x v="176"/>
    </i>
    <i>
      <x v="177"/>
    </i>
    <i>
      <x v="178"/>
    </i>
    <i>
      <x v="179"/>
    </i>
    <i t="grand">
      <x/>
    </i>
  </rowItems>
  <colFields count="1">
    <field x="-2"/>
  </colFields>
  <colItems count="2">
    <i>
      <x/>
    </i>
    <i i="1">
      <x v="1"/>
    </i>
  </colItems>
  <dataFields count="2">
    <dataField name="平均気温（右軸）" fld="1" baseField="0" baseItem="0"/>
    <dataField name="降水量（総量）（左軸）" fld="6" baseField="0" baseItem="0"/>
  </dataFields>
  <formats count="1">
    <format dxfId="168">
      <pivotArea field="-2" grandRow="1" outline="0" collapsedLevelsAreSubtotals="1" axis="axisCol" fieldPosition="0">
        <references count="1">
          <reference field="4294967294" count="1" selected="0">
            <x v="1"/>
          </reference>
        </references>
      </pivotArea>
    </format>
  </formats>
  <chartFormats count="26">
    <chartFormat chart="0" format="0" series="1">
      <pivotArea outline="0" collapsedLevelsAreSubtotals="1" fieldPosition="0">
        <references count="1">
          <reference field="4294967294" count="1" selected="0">
            <x v="1"/>
          </reference>
        </references>
      </pivotArea>
    </chartFormat>
    <chartFormat chart="0" format="1">
      <pivotArea outline="0" collapsedLevelsAreSubtotals="1" fieldPosition="0">
        <references count="2">
          <reference field="4294967294" count="1" selected="0">
            <x v="1"/>
          </reference>
          <reference field="0" count="1" selected="0">
            <x v="168"/>
          </reference>
        </references>
      </pivotArea>
    </chartFormat>
    <chartFormat chart="0" format="2">
      <pivotArea outline="0" collapsedLevelsAreSubtotals="1" fieldPosition="0">
        <references count="2">
          <reference field="4294967294" count="1" selected="0">
            <x v="1"/>
          </reference>
          <reference field="0" count="1" selected="0">
            <x v="169"/>
          </reference>
        </references>
      </pivotArea>
    </chartFormat>
    <chartFormat chart="0" format="3">
      <pivotArea outline="0" collapsedLevelsAreSubtotals="1" fieldPosition="0">
        <references count="2">
          <reference field="4294967294" count="1" selected="0">
            <x v="1"/>
          </reference>
          <reference field="0" count="1" selected="0">
            <x v="170"/>
          </reference>
        </references>
      </pivotArea>
    </chartFormat>
    <chartFormat chart="0" format="4">
      <pivotArea outline="0" collapsedLevelsAreSubtotals="1" fieldPosition="0">
        <references count="2">
          <reference field="4294967294" count="1" selected="0">
            <x v="1"/>
          </reference>
          <reference field="0" count="1" selected="0">
            <x v="171"/>
          </reference>
        </references>
      </pivotArea>
    </chartFormat>
    <chartFormat chart="0" format="5">
      <pivotArea outline="0" collapsedLevelsAreSubtotals="1" fieldPosition="0">
        <references count="2">
          <reference field="4294967294" count="1" selected="0">
            <x v="1"/>
          </reference>
          <reference field="0" count="1" selected="0">
            <x v="172"/>
          </reference>
        </references>
      </pivotArea>
    </chartFormat>
    <chartFormat chart="0" format="6">
      <pivotArea outline="0" collapsedLevelsAreSubtotals="1" fieldPosition="0">
        <references count="2">
          <reference field="4294967294" count="1" selected="0">
            <x v="1"/>
          </reference>
          <reference field="0" count="1" selected="0">
            <x v="173"/>
          </reference>
        </references>
      </pivotArea>
    </chartFormat>
    <chartFormat chart="0" format="7">
      <pivotArea outline="0" collapsedLevelsAreSubtotals="1" fieldPosition="0">
        <references count="2">
          <reference field="4294967294" count="1" selected="0">
            <x v="1"/>
          </reference>
          <reference field="0" count="1" selected="0">
            <x v="174"/>
          </reference>
        </references>
      </pivotArea>
    </chartFormat>
    <chartFormat chart="0" format="8">
      <pivotArea outline="0" collapsedLevelsAreSubtotals="1" fieldPosition="0">
        <references count="2">
          <reference field="4294967294" count="1" selected="0">
            <x v="1"/>
          </reference>
          <reference field="0" count="1" selected="0">
            <x v="175"/>
          </reference>
        </references>
      </pivotArea>
    </chartFormat>
    <chartFormat chart="0" format="9">
      <pivotArea outline="0" collapsedLevelsAreSubtotals="1" fieldPosition="0">
        <references count="2">
          <reference field="4294967294" count="1" selected="0">
            <x v="1"/>
          </reference>
          <reference field="0" count="1" selected="0">
            <x v="176"/>
          </reference>
        </references>
      </pivotArea>
    </chartFormat>
    <chartFormat chart="0" format="10">
      <pivotArea outline="0" collapsedLevelsAreSubtotals="1" fieldPosition="0">
        <references count="2">
          <reference field="4294967294" count="1" selected="0">
            <x v="1"/>
          </reference>
          <reference field="0" count="1" selected="0">
            <x v="177"/>
          </reference>
        </references>
      </pivotArea>
    </chartFormat>
    <chartFormat chart="0" format="11">
      <pivotArea outline="0" collapsedLevelsAreSubtotals="1" fieldPosition="0">
        <references count="2">
          <reference field="4294967294" count="1" selected="0">
            <x v="1"/>
          </reference>
          <reference field="0" count="1" selected="0">
            <x v="178"/>
          </reference>
        </references>
      </pivotArea>
    </chartFormat>
    <chartFormat chart="0" format="12">
      <pivotArea outline="0" collapsedLevelsAreSubtotals="1" fieldPosition="0">
        <references count="2">
          <reference field="4294967294" count="1" selected="0">
            <x v="1"/>
          </reference>
          <reference field="0" count="1" selected="0">
            <x v="179"/>
          </reference>
        </references>
      </pivotArea>
    </chartFormat>
    <chartFormat chart="0" format="13" series="1">
      <pivotArea outline="0" collapsedLevelsAreSubtotals="1" fieldPosition="0">
        <references count="1">
          <reference field="4294967294" count="1" selected="0">
            <x v="0"/>
          </reference>
        </references>
      </pivotArea>
    </chartFormat>
    <chartFormat chart="0" format="14">
      <pivotArea outline="0" collapsedLevelsAreSubtotals="1" fieldPosition="0">
        <references count="2">
          <reference field="4294967294" count="1" selected="0">
            <x v="0"/>
          </reference>
          <reference field="0" count="1" selected="0">
            <x v="168"/>
          </reference>
        </references>
      </pivotArea>
    </chartFormat>
    <chartFormat chart="0" format="15">
      <pivotArea outline="0" collapsedLevelsAreSubtotals="1" fieldPosition="0">
        <references count="2">
          <reference field="4294967294" count="1" selected="0">
            <x v="0"/>
          </reference>
          <reference field="0" count="1" selected="0">
            <x v="169"/>
          </reference>
        </references>
      </pivotArea>
    </chartFormat>
    <chartFormat chart="0" format="16">
      <pivotArea outline="0" collapsedLevelsAreSubtotals="1" fieldPosition="0">
        <references count="2">
          <reference field="4294967294" count="1" selected="0">
            <x v="0"/>
          </reference>
          <reference field="0" count="1" selected="0">
            <x v="170"/>
          </reference>
        </references>
      </pivotArea>
    </chartFormat>
    <chartFormat chart="0" format="17">
      <pivotArea outline="0" collapsedLevelsAreSubtotals="1" fieldPosition="0">
        <references count="2">
          <reference field="4294967294" count="1" selected="0">
            <x v="0"/>
          </reference>
          <reference field="0" count="1" selected="0">
            <x v="171"/>
          </reference>
        </references>
      </pivotArea>
    </chartFormat>
    <chartFormat chart="0" format="18">
      <pivotArea outline="0" collapsedLevelsAreSubtotals="1" fieldPosition="0">
        <references count="2">
          <reference field="4294967294" count="1" selected="0">
            <x v="0"/>
          </reference>
          <reference field="0" count="1" selected="0">
            <x v="172"/>
          </reference>
        </references>
      </pivotArea>
    </chartFormat>
    <chartFormat chart="0" format="19">
      <pivotArea outline="0" collapsedLevelsAreSubtotals="1" fieldPosition="0">
        <references count="2">
          <reference field="4294967294" count="1" selected="0">
            <x v="0"/>
          </reference>
          <reference field="0" count="1" selected="0">
            <x v="173"/>
          </reference>
        </references>
      </pivotArea>
    </chartFormat>
    <chartFormat chart="0" format="20">
      <pivotArea outline="0" collapsedLevelsAreSubtotals="1" fieldPosition="0">
        <references count="2">
          <reference field="4294967294" count="1" selected="0">
            <x v="0"/>
          </reference>
          <reference field="0" count="1" selected="0">
            <x v="174"/>
          </reference>
        </references>
      </pivotArea>
    </chartFormat>
    <chartFormat chart="0" format="21">
      <pivotArea outline="0" collapsedLevelsAreSubtotals="1" fieldPosition="0">
        <references count="2">
          <reference field="4294967294" count="1" selected="0">
            <x v="0"/>
          </reference>
          <reference field="0" count="1" selected="0">
            <x v="175"/>
          </reference>
        </references>
      </pivotArea>
    </chartFormat>
    <chartFormat chart="0" format="22">
      <pivotArea outline="0" collapsedLevelsAreSubtotals="1" fieldPosition="0">
        <references count="2">
          <reference field="4294967294" count="1" selected="0">
            <x v="0"/>
          </reference>
          <reference field="0" count="1" selected="0">
            <x v="176"/>
          </reference>
        </references>
      </pivotArea>
    </chartFormat>
    <chartFormat chart="0" format="23">
      <pivotArea outline="0" collapsedLevelsAreSubtotals="1" fieldPosition="0">
        <references count="2">
          <reference field="4294967294" count="1" selected="0">
            <x v="0"/>
          </reference>
          <reference field="0" count="1" selected="0">
            <x v="177"/>
          </reference>
        </references>
      </pivotArea>
    </chartFormat>
    <chartFormat chart="0" format="24">
      <pivotArea outline="0" collapsedLevelsAreSubtotals="1" fieldPosition="0">
        <references count="2">
          <reference field="4294967294" count="1" selected="0">
            <x v="0"/>
          </reference>
          <reference field="0" count="1" selected="0">
            <x v="178"/>
          </reference>
        </references>
      </pivotArea>
    </chartFormat>
    <chartFormat chart="0" format="25">
      <pivotArea outline="0" collapsedLevelsAreSubtotals="1" fieldPosition="0">
        <references count="2">
          <reference field="4294967294" count="1" selected="0">
            <x v="0"/>
          </reference>
          <reference field="0" count="1" selected="0">
            <x v="17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0.xml><?xml version="1.0" encoding="utf-8"?>
<pivotTableDefinition xmlns="http://schemas.openxmlformats.org/spreadsheetml/2006/main" xmlns:mc="http://schemas.openxmlformats.org/markup-compatibility/2006" xmlns:xr="http://schemas.microsoft.com/office/spreadsheetml/2014/revision" mc:Ignorable="xr" xr:uid="{00000000-0007-0000-3901-000031000000}" name="ﾋﾟﾎﾞｯﾄﾃｰﾌﾞﾙ3" cacheId="20" dataOnRows="1" applyNumberFormats="0" applyBorderFormats="0" applyFontFormats="0" applyPatternFormats="0" applyAlignmentFormats="0" applyWidthHeightFormats="1" dataCaption="値" updatedVersion="4" minRefreshableVersion="3" showMemberPropertyTips="0" useAutoFormatting="1" itemPrintTitles="1" createdVersion="6" indent="0" outline="1" outlineData="1" multipleFieldFilters="0" chartFormat="1">
  <location ref="A3:C10" firstHeaderRow="1" firstDataRow="2" firstDataCol="1" rowPageCount="1" colPageCount="1"/>
  <pivotFields count="12">
    <pivotField axis="axisPage" numFmtId="176" showAll="0">
      <items count="4">
        <item x="0"/>
        <item x="1"/>
        <item x="2"/>
        <item t="default"/>
      </items>
    </pivotField>
    <pivotField axis="axisCol" showAll="0">
      <items count="4">
        <item x="1"/>
        <item h="1" x="0"/>
        <item h="1" x="2"/>
        <item t="default"/>
      </items>
    </pivotField>
    <pivotField showAll="0" defaultSubtotal="0"/>
    <pivotField showAll="0"/>
    <pivotField dataField="1" showAll="0"/>
    <pivotField dataField="1" showAll="0"/>
    <pivotField dataField="1" showAll="0"/>
    <pivotField dataField="1" showAll="0"/>
    <pivotField dataField="1" showAll="0"/>
    <pivotField dataField="1" showAll="0"/>
    <pivotField showAll="0"/>
    <pivotField showAll="0"/>
  </pivotFields>
  <rowFields count="1">
    <field x="-2"/>
  </rowFields>
  <rowItems count="6">
    <i>
      <x/>
    </i>
    <i i="1">
      <x v="1"/>
    </i>
    <i i="2">
      <x v="2"/>
    </i>
    <i i="3">
      <x v="3"/>
    </i>
    <i i="4">
      <x v="4"/>
    </i>
    <i i="5">
      <x v="5"/>
    </i>
  </rowItems>
  <colFields count="1">
    <field x="1"/>
  </colFields>
  <colItems count="2">
    <i>
      <x/>
    </i>
    <i t="grand">
      <x/>
    </i>
  </colItems>
  <pageFields count="1">
    <pageField fld="0" item="1" hier="0"/>
  </pageFields>
  <dataFields count="6">
    <dataField name=" 5～9人(従業者規模別商店数)" fld="6" baseField="0" baseItem="0"/>
    <dataField name=" 1～2人(従業者規模別商店数)" fld="4" baseField="0" baseItem="0"/>
    <dataField name=" 3～4人(従業者規模別商店数)" fld="5" baseField="0" baseItem="0"/>
    <dataField name=" 10～19人(従業者規模別商店数)" fld="7" baseField="0" baseItem="0"/>
    <dataField name=" 20～29人(従業者規模別商店数)" fld="8" baseField="0" baseItem="0"/>
    <dataField name=" 30～49人(従業者規模別商店数)" fld="9" baseField="0" baseItem="0"/>
  </dataFields>
  <chartFormats count="13">
    <chartFormat chart="0" format="0" series="1">
      <pivotArea outline="0" collapsedLevelsAreSubtotals="1" fieldPosition="0">
        <references count="1">
          <reference field="1" count="0" selected="0"/>
        </references>
      </pivotArea>
    </chartFormat>
    <chartFormat chart="0" format="1">
      <pivotArea outline="0" collapsedLevelsAreSubtotals="1" fieldPosition="0">
        <references count="2">
          <reference field="4294967294" count="1" selected="0">
            <x v="0"/>
          </reference>
          <reference field="1" count="0" selected="0"/>
        </references>
      </pivotArea>
    </chartFormat>
    <chartFormat chart="0" format="2">
      <pivotArea outline="0" collapsedLevelsAreSubtotals="1" fieldPosition="0">
        <references count="2">
          <reference field="4294967294" count="1" selected="0">
            <x v="1"/>
          </reference>
          <reference field="1" count="0" selected="0"/>
        </references>
      </pivotArea>
    </chartFormat>
    <chartFormat chart="0" format="3">
      <pivotArea outline="0" collapsedLevelsAreSubtotals="1" fieldPosition="0">
        <references count="2">
          <reference field="4294967294" count="1" selected="0">
            <x v="2"/>
          </reference>
          <reference field="1" count="0" selected="0"/>
        </references>
      </pivotArea>
    </chartFormat>
    <chartFormat chart="0" format="4">
      <pivotArea outline="0" collapsedLevelsAreSubtotals="1" fieldPosition="0">
        <references count="2">
          <reference field="4294967294" count="1" selected="0">
            <x v="3"/>
          </reference>
          <reference field="1" count="0" selected="0"/>
        </references>
      </pivotArea>
    </chartFormat>
    <chartFormat chart="0" format="5">
      <pivotArea outline="0" collapsedLevelsAreSubtotals="1" fieldPosition="0">
        <references count="2">
          <reference field="4294967294" count="1" selected="0">
            <x v="4"/>
          </reference>
          <reference field="1" count="0" selected="0"/>
        </references>
      </pivotArea>
    </chartFormat>
    <chartFormat chart="0" format="6">
      <pivotArea outline="0" collapsedLevelsAreSubtotals="1" fieldPosition="0">
        <references count="2">
          <reference field="4294967294" count="1" selected="0">
            <x v="5"/>
          </reference>
          <reference field="1" count="0" selected="0"/>
        </references>
      </pivotArea>
    </chartFormat>
    <chartFormat chart="0" format="7" series="1">
      <pivotArea type="data" outline="0" fieldPosition="0">
        <references count="2">
          <reference field="4294967294" count="1" selected="0">
            <x v="0"/>
          </reference>
          <reference field="1" count="1" selected="0">
            <x v="0"/>
          </reference>
        </references>
      </pivotArea>
    </chartFormat>
    <chartFormat chart="0" format="8">
      <pivotArea type="data" outline="0" fieldPosition="0">
        <references count="2">
          <reference field="4294967294" count="1" selected="0">
            <x v="1"/>
          </reference>
          <reference field="1" count="1" selected="0">
            <x v="0"/>
          </reference>
        </references>
      </pivotArea>
    </chartFormat>
    <chartFormat chart="0" format="9">
      <pivotArea type="data" outline="0" fieldPosition="0">
        <references count="2">
          <reference field="4294967294" count="1" selected="0">
            <x v="2"/>
          </reference>
          <reference field="1" count="1" selected="0">
            <x v="0"/>
          </reference>
        </references>
      </pivotArea>
    </chartFormat>
    <chartFormat chart="0" format="10">
      <pivotArea type="data" outline="0" fieldPosition="0">
        <references count="2">
          <reference field="4294967294" count="1" selected="0">
            <x v="3"/>
          </reference>
          <reference field="1" count="1" selected="0">
            <x v="0"/>
          </reference>
        </references>
      </pivotArea>
    </chartFormat>
    <chartFormat chart="0" format="11">
      <pivotArea type="data" outline="0" fieldPosition="0">
        <references count="2">
          <reference field="4294967294" count="1" selected="0">
            <x v="4"/>
          </reference>
          <reference field="1" count="1" selected="0">
            <x v="0"/>
          </reference>
        </references>
      </pivotArea>
    </chartFormat>
    <chartFormat chart="0" format="12">
      <pivotArea type="data" outline="0" fieldPosition="0">
        <references count="2">
          <reference field="4294967294" count="1" selected="0">
            <x v="5"/>
          </reference>
          <reference field="1"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1.xml><?xml version="1.0" encoding="utf-8"?>
<pivotTableDefinition xmlns="http://schemas.openxmlformats.org/spreadsheetml/2006/main" xmlns:mc="http://schemas.openxmlformats.org/markup-compatibility/2006" xmlns:xr="http://schemas.microsoft.com/office/spreadsheetml/2014/revision" mc:Ignorable="xr" xr:uid="{00000000-0007-0000-3901-000032000000}" name="ﾋﾟﾎﾞｯﾄﾃｰﾌﾞﾙ3" cacheId="20" dataOnRows="1" applyNumberFormats="0" applyBorderFormats="0" applyFontFormats="0" applyPatternFormats="0" applyAlignmentFormats="0" applyWidthHeightFormats="1" dataCaption="値" updatedVersion="4" minRefreshableVersion="3" showMemberPropertyTips="0" useAutoFormatting="1" itemPrintTitles="1" createdVersion="6" indent="0" outline="1" outlineData="1" multipleFieldFilters="0" chartFormat="1">
  <location ref="A3:C10" firstHeaderRow="1" firstDataRow="2" firstDataCol="1" rowPageCount="1" colPageCount="1"/>
  <pivotFields count="12">
    <pivotField axis="axisPage" numFmtId="176" showAll="0">
      <items count="4">
        <item x="0"/>
        <item x="1"/>
        <item x="2"/>
        <item t="default"/>
      </items>
    </pivotField>
    <pivotField axis="axisCol" showAll="0">
      <items count="4">
        <item h="1" x="1"/>
        <item h="1" x="0"/>
        <item x="2"/>
        <item t="default"/>
      </items>
    </pivotField>
    <pivotField showAll="0" defaultSubtotal="0"/>
    <pivotField showAll="0"/>
    <pivotField dataField="1" showAll="0"/>
    <pivotField dataField="1" showAll="0"/>
    <pivotField dataField="1" showAll="0"/>
    <pivotField dataField="1" showAll="0"/>
    <pivotField dataField="1" showAll="0"/>
    <pivotField dataField="1" showAll="0"/>
    <pivotField showAll="0"/>
    <pivotField showAll="0"/>
  </pivotFields>
  <rowFields count="1">
    <field x="-2"/>
  </rowFields>
  <rowItems count="6">
    <i>
      <x/>
    </i>
    <i i="1">
      <x v="1"/>
    </i>
    <i i="2">
      <x v="2"/>
    </i>
    <i i="3">
      <x v="3"/>
    </i>
    <i i="4">
      <x v="4"/>
    </i>
    <i i="5">
      <x v="5"/>
    </i>
  </rowItems>
  <colFields count="1">
    <field x="1"/>
  </colFields>
  <colItems count="2">
    <i>
      <x v="2"/>
    </i>
    <i t="grand">
      <x/>
    </i>
  </colItems>
  <pageFields count="1">
    <pageField fld="0" item="1" hier="0"/>
  </pageFields>
  <dataFields count="6">
    <dataField name=" 1～2人(従業者規模別商店数)" fld="4" baseField="0" baseItem="0"/>
    <dataField name=" 3～4人(従業者規模別商店数)" fld="5" baseField="0" baseItem="0"/>
    <dataField name=" 5～9人(従業者規模別商店数)" fld="6" baseField="0" baseItem="0"/>
    <dataField name=" 10～19人(従業者規模別商店数)" fld="7" baseField="0" baseItem="0"/>
    <dataField name=" 20～29人(従業者規模別商店数)" fld="8" baseField="0" baseItem="0"/>
    <dataField name=" 30～49人(従業者規模別商店数)" fld="9" baseField="0" baseItem="0"/>
  </dataFields>
  <chartFormats count="13">
    <chartFormat chart="0" format="0" series="1">
      <pivotArea outline="0" collapsedLevelsAreSubtotals="1" fieldPosition="0">
        <references count="1">
          <reference field="1" count="0" selected="0"/>
        </references>
      </pivotArea>
    </chartFormat>
    <chartFormat chart="0" format="1">
      <pivotArea outline="0" collapsedLevelsAreSubtotals="1" fieldPosition="0">
        <references count="2">
          <reference field="4294967294" count="1" selected="0">
            <x v="0"/>
          </reference>
          <reference field="1" count="0" selected="0"/>
        </references>
      </pivotArea>
    </chartFormat>
    <chartFormat chart="0" format="2">
      <pivotArea outline="0" collapsedLevelsAreSubtotals="1" fieldPosition="0">
        <references count="2">
          <reference field="4294967294" count="1" selected="0">
            <x v="1"/>
          </reference>
          <reference field="1" count="0" selected="0"/>
        </references>
      </pivotArea>
    </chartFormat>
    <chartFormat chart="0" format="3">
      <pivotArea outline="0" collapsedLevelsAreSubtotals="1" fieldPosition="0">
        <references count="2">
          <reference field="4294967294" count="1" selected="0">
            <x v="2"/>
          </reference>
          <reference field="1" count="0" selected="0"/>
        </references>
      </pivotArea>
    </chartFormat>
    <chartFormat chart="0" format="4">
      <pivotArea outline="0" collapsedLevelsAreSubtotals="1" fieldPosition="0">
        <references count="2">
          <reference field="4294967294" count="1" selected="0">
            <x v="3"/>
          </reference>
          <reference field="1" count="0" selected="0"/>
        </references>
      </pivotArea>
    </chartFormat>
    <chartFormat chart="0" format="5">
      <pivotArea outline="0" collapsedLevelsAreSubtotals="1" fieldPosition="0">
        <references count="2">
          <reference field="4294967294" count="1" selected="0">
            <x v="4"/>
          </reference>
          <reference field="1" count="0" selected="0"/>
        </references>
      </pivotArea>
    </chartFormat>
    <chartFormat chart="0" format="6">
      <pivotArea outline="0" collapsedLevelsAreSubtotals="1" fieldPosition="0">
        <references count="2">
          <reference field="4294967294" count="1" selected="0">
            <x v="5"/>
          </reference>
          <reference field="1" count="0" selected="0"/>
        </references>
      </pivotArea>
    </chartFormat>
    <chartFormat chart="0" format="7" series="1">
      <pivotArea type="data" outline="0" fieldPosition="0">
        <references count="2">
          <reference field="4294967294" count="1" selected="0">
            <x v="0"/>
          </reference>
          <reference field="1" count="1" selected="0">
            <x v="2"/>
          </reference>
        </references>
      </pivotArea>
    </chartFormat>
    <chartFormat chart="0" format="8">
      <pivotArea type="data" outline="0" fieldPosition="0">
        <references count="2">
          <reference field="4294967294" count="1" selected="0">
            <x v="1"/>
          </reference>
          <reference field="1" count="1" selected="0">
            <x v="2"/>
          </reference>
        </references>
      </pivotArea>
    </chartFormat>
    <chartFormat chart="0" format="9">
      <pivotArea type="data" outline="0" fieldPosition="0">
        <references count="2">
          <reference field="4294967294" count="1" selected="0">
            <x v="2"/>
          </reference>
          <reference field="1" count="1" selected="0">
            <x v="2"/>
          </reference>
        </references>
      </pivotArea>
    </chartFormat>
    <chartFormat chart="0" format="10">
      <pivotArea type="data" outline="0" fieldPosition="0">
        <references count="2">
          <reference field="4294967294" count="1" selected="0">
            <x v="3"/>
          </reference>
          <reference field="1" count="1" selected="0">
            <x v="2"/>
          </reference>
        </references>
      </pivotArea>
    </chartFormat>
    <chartFormat chart="0" format="11">
      <pivotArea type="data" outline="0" fieldPosition="0">
        <references count="2">
          <reference field="4294967294" count="1" selected="0">
            <x v="4"/>
          </reference>
          <reference field="1" count="1" selected="0">
            <x v="2"/>
          </reference>
        </references>
      </pivotArea>
    </chartFormat>
    <chartFormat chart="0" format="12">
      <pivotArea type="data" outline="0" fieldPosition="0">
        <references count="2">
          <reference field="4294967294" count="1" selected="0">
            <x v="5"/>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2.xml><?xml version="1.0" encoding="utf-8"?>
<pivotTableDefinition xmlns="http://schemas.openxmlformats.org/spreadsheetml/2006/main" xmlns:mc="http://schemas.openxmlformats.org/markup-compatibility/2006" xmlns:xr="http://schemas.microsoft.com/office/spreadsheetml/2014/revision" mc:Ignorable="xr" xr:uid="{00000000-0007-0000-3901-000033000000}" name="ﾋﾟﾎﾞｯﾄﾃｰﾌﾞﾙ4" cacheId="21" applyNumberFormats="0" applyBorderFormats="0" applyFontFormats="0" applyPatternFormats="0" applyAlignmentFormats="0" applyWidthHeightFormats="1" dataCaption="値" updatedVersion="4" minRefreshableVersion="3" showMemberPropertyTips="0" useAutoFormatting="1" itemPrintTitles="1" createdVersion="6" indent="0" outline="1" outlineData="1" multipleFieldFilters="0" chartFormat="1">
  <location ref="A4:B9" firstHeaderRow="1" firstDataRow="1" firstDataCol="1" rowPageCount="2" colPageCount="1"/>
  <pivotFields count="8">
    <pivotField axis="axisPage" numFmtId="176" multipleItemSelectionAllowed="1" showAll="0">
      <items count="5">
        <item h="1" x="0"/>
        <item x="1"/>
        <item h="1" x="2"/>
        <item h="1" x="3"/>
        <item t="default"/>
      </items>
    </pivotField>
    <pivotField axis="axisPage" showAll="0">
      <items count="6">
        <item x="1"/>
        <item x="0"/>
        <item x="2"/>
        <item x="3"/>
        <item x="4"/>
        <item t="default"/>
      </items>
    </pivotField>
    <pivotField axis="axisRow" showAll="0" sortType="ascending" defaultSubtotal="0">
      <items count="14">
        <item x="1"/>
        <item n="飲食料品卸売業" x="2"/>
        <item n="建築材料，鉱物・金属材料等卸売業" x="3"/>
        <item n="機械器具卸売業" x="4"/>
        <item n="その他の卸売業" x="5"/>
        <item h="1" x="11"/>
        <item h="1" x="6"/>
        <item h="1" x="7"/>
        <item h="1" x="8"/>
        <item h="1" x="9"/>
        <item h="1" x="10"/>
        <item h="1" x="0"/>
        <item h="1" x="12"/>
        <item h="1" x="13"/>
      </items>
      <autoSortScope>
        <pivotArea dataOnly="0" outline="0" fieldPosition="0">
          <references count="1">
            <reference field="4294967294" count="1" selected="0">
              <x v="0"/>
            </reference>
          </references>
        </pivotArea>
      </autoSortScope>
    </pivotField>
    <pivotField dataField="1" showAll="0"/>
    <pivotField showAll="0"/>
    <pivotField showAll="0"/>
    <pivotField showAll="0"/>
    <pivotField showAll="0"/>
  </pivotFields>
  <rowFields count="1">
    <field x="2"/>
  </rowFields>
  <rowItems count="5">
    <i>
      <x v="3"/>
    </i>
    <i>
      <x v="1"/>
    </i>
    <i>
      <x v="4"/>
    </i>
    <i>
      <x v="2"/>
    </i>
    <i t="grand">
      <x/>
    </i>
  </rowItems>
  <colItems count="1">
    <i/>
  </colItems>
  <pageFields count="2">
    <pageField fld="0" hier="0"/>
    <pageField fld="1" item="0" hier="0"/>
  </pageFields>
  <dataFields count="1">
    <dataField name="合計 / 商店数" fld="3" baseField="2" baseItem="0"/>
  </dataFields>
  <chartFormats count="2">
    <chartFormat chart="0" format="0" series="1">
      <pivotArea outline="0" collapsedLevelsAreSubtotals="1" fieldPosition="0"/>
    </chartFormat>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3.xml><?xml version="1.0" encoding="utf-8"?>
<pivotTableDefinition xmlns="http://schemas.openxmlformats.org/spreadsheetml/2006/main" xmlns:mc="http://schemas.openxmlformats.org/markup-compatibility/2006" xmlns:xr="http://schemas.microsoft.com/office/spreadsheetml/2014/revision" mc:Ignorable="xr" xr:uid="{00000000-0007-0000-3901-000034000000}" name="ﾋﾟﾎﾞｯﾄﾃｰﾌﾞﾙ4" cacheId="21" applyNumberFormats="0" applyBorderFormats="0" applyFontFormats="0" applyPatternFormats="0" applyAlignmentFormats="0" applyWidthHeightFormats="1" dataCaption="値" updatedVersion="4" minRefreshableVersion="3" showMemberPropertyTips="0" useAutoFormatting="1" itemPrintTitles="1" createdVersion="6" indent="0" outline="1" outlineData="1" multipleFieldFilters="0" chartFormat="1">
  <location ref="A4:B11" firstHeaderRow="1" firstDataRow="1" firstDataCol="1" rowPageCount="2" colPageCount="1"/>
  <pivotFields count="8">
    <pivotField axis="axisPage" numFmtId="176" showAll="0">
      <items count="5">
        <item x="0"/>
        <item x="1"/>
        <item x="2"/>
        <item x="3"/>
        <item t="default"/>
      </items>
    </pivotField>
    <pivotField axis="axisPage" showAll="0">
      <items count="6">
        <item x="1"/>
        <item x="0"/>
        <item x="2"/>
        <item x="3"/>
        <item x="4"/>
        <item t="default"/>
      </items>
    </pivotField>
    <pivotField axis="axisRow" showAll="0" sortType="ascending" defaultSubtotal="0">
      <items count="14">
        <item h="1" x="1"/>
        <item h="1" x="2"/>
        <item h="1" x="3"/>
        <item h="1" x="4"/>
        <item h="1" x="5"/>
        <item n="各種商品小売業" x="11"/>
        <item n="織物・衣服・身の回り品小売業" x="6"/>
        <item n="飲食料品小売業" x="7"/>
        <item n="機械器具小売業" x="8"/>
        <item n="その他の小売業" x="9"/>
        <item n="無店舗小売業" x="10"/>
        <item h="1" x="0"/>
        <item h="1" x="12"/>
        <item h="1" x="13"/>
      </items>
      <autoSortScope>
        <pivotArea dataOnly="0" outline="0" fieldPosition="0">
          <references count="1">
            <reference field="4294967294" count="1" selected="0">
              <x v="0"/>
            </reference>
          </references>
        </pivotArea>
      </autoSortScope>
    </pivotField>
    <pivotField dataField="1" showAll="0"/>
    <pivotField showAll="0"/>
    <pivotField showAll="0"/>
    <pivotField showAll="0"/>
    <pivotField showAll="0"/>
  </pivotFields>
  <rowFields count="1">
    <field x="2"/>
  </rowFields>
  <rowItems count="7">
    <i>
      <x v="5"/>
    </i>
    <i>
      <x v="10"/>
    </i>
    <i>
      <x v="6"/>
    </i>
    <i>
      <x v="8"/>
    </i>
    <i>
      <x v="7"/>
    </i>
    <i>
      <x v="9"/>
    </i>
    <i t="grand">
      <x/>
    </i>
  </rowItems>
  <colItems count="1">
    <i/>
  </colItems>
  <pageFields count="2">
    <pageField fld="0" item="3" hier="0"/>
    <pageField fld="1" item="2" hier="0"/>
  </pageFields>
  <dataFields count="1">
    <dataField name="合計 / 商店数" fld="3" baseField="0" baseItem="0"/>
  </dataFields>
  <chartFormats count="2">
    <chartFormat chart="0" format="0" series="1">
      <pivotArea outline="0" collapsedLevelsAreSubtotals="1" fieldPosition="0"/>
    </chartFormat>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4.xml><?xml version="1.0" encoding="utf-8"?>
<pivotTableDefinition xmlns="http://schemas.openxmlformats.org/spreadsheetml/2006/main" xmlns:mc="http://schemas.openxmlformats.org/markup-compatibility/2006" xmlns:xr="http://schemas.microsoft.com/office/spreadsheetml/2014/revision" mc:Ignorable="xr" xr:uid="{00000000-0007-0000-3901-000035000000}" name="ﾋﾟﾎﾞｯﾄﾃｰﾌﾞﾙ4" cacheId="21" applyNumberFormats="0" applyBorderFormats="0" applyFontFormats="0" applyPatternFormats="0" applyAlignmentFormats="0" applyWidthHeightFormats="1" dataCaption="値" updatedVersion="4" minRefreshableVersion="3" showMemberPropertyTips="0" useAutoFormatting="1" itemPrintTitles="1" createdVersion="6" indent="0" outline="1" outlineData="1" multipleFieldFilters="0" chartFormat="1">
  <location ref="A4:B9" firstHeaderRow="1" firstDataRow="1" firstDataCol="1" rowPageCount="2" colPageCount="1"/>
  <pivotFields count="8">
    <pivotField axis="axisPage" numFmtId="176" multipleItemSelectionAllowed="1" showAll="0">
      <items count="5">
        <item h="1" x="0"/>
        <item x="1"/>
        <item h="1" x="2"/>
        <item h="1" x="3"/>
        <item t="default"/>
      </items>
    </pivotField>
    <pivotField axis="axisPage" showAll="0">
      <items count="6">
        <item x="1"/>
        <item x="0"/>
        <item x="2"/>
        <item x="3"/>
        <item x="4"/>
        <item t="default"/>
      </items>
    </pivotField>
    <pivotField axis="axisRow" showAll="0" sortType="ascending" defaultSubtotal="0">
      <items count="14">
        <item h="1" x="1"/>
        <item n="飲食料品卸売業" x="2"/>
        <item n="建築材料，鉱物・金属材料等卸売業" x="3"/>
        <item n="機械器具卸売業" x="4"/>
        <item n="その他の卸売業" x="5"/>
        <item h="1" x="11"/>
        <item h="1" x="6"/>
        <item h="1" x="7"/>
        <item h="1" x="8"/>
        <item h="1" x="9"/>
        <item h="1" x="10"/>
        <item h="1" x="0"/>
        <item h="1" x="12"/>
        <item h="1" x="13"/>
      </items>
      <autoSortScope>
        <pivotArea dataOnly="0" outline="0" fieldPosition="0">
          <references count="1">
            <reference field="4294967294" count="1" selected="0">
              <x v="0"/>
            </reference>
          </references>
        </pivotArea>
      </autoSortScope>
    </pivotField>
    <pivotField showAll="0"/>
    <pivotField dataField="1" showAll="0"/>
    <pivotField showAll="0"/>
    <pivotField showAll="0"/>
    <pivotField showAll="0"/>
  </pivotFields>
  <rowFields count="1">
    <field x="2"/>
  </rowFields>
  <rowItems count="5">
    <i>
      <x v="3"/>
    </i>
    <i>
      <x v="4"/>
    </i>
    <i>
      <x v="1"/>
    </i>
    <i>
      <x v="2"/>
    </i>
    <i t="grand">
      <x/>
    </i>
  </rowItems>
  <colItems count="1">
    <i/>
  </colItems>
  <pageFields count="2">
    <pageField fld="0" hier="0"/>
    <pageField fld="1" item="0" hier="0"/>
  </pageFields>
  <dataFields count="1">
    <dataField name="合計 / 従業者数" fld="4" baseField="0" baseItem="0"/>
  </dataFields>
  <chartFormats count="2">
    <chartFormat chart="0" format="0" series="1">
      <pivotArea outline="0" collapsedLevelsAreSubtotals="1" fieldPosition="0"/>
    </chartFormat>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5.xml><?xml version="1.0" encoding="utf-8"?>
<pivotTableDefinition xmlns="http://schemas.openxmlformats.org/spreadsheetml/2006/main" xmlns:mc="http://schemas.openxmlformats.org/markup-compatibility/2006" xmlns:xr="http://schemas.microsoft.com/office/spreadsheetml/2014/revision" mc:Ignorable="xr" xr:uid="{00000000-0007-0000-3901-000036000000}" name="ﾋﾟﾎﾞｯﾄﾃｰﾌﾞﾙ4" cacheId="21" applyNumberFormats="0" applyBorderFormats="0" applyFontFormats="0" applyPatternFormats="0" applyAlignmentFormats="0" applyWidthHeightFormats="1" dataCaption="値" updatedVersion="4" minRefreshableVersion="3" showMemberPropertyTips="0" useAutoFormatting="1" itemPrintTitles="1" createdVersion="6" indent="0" outline="1" outlineData="1" multipleFieldFilters="0" chartFormat="1">
  <location ref="A4:B11" firstHeaderRow="1" firstDataRow="1" firstDataCol="1" rowPageCount="2" colPageCount="1"/>
  <pivotFields count="8">
    <pivotField axis="axisPage" numFmtId="176" showAll="0">
      <items count="5">
        <item x="0"/>
        <item x="1"/>
        <item x="2"/>
        <item x="3"/>
        <item t="default"/>
      </items>
    </pivotField>
    <pivotField axis="axisPage" showAll="0">
      <items count="6">
        <item x="1"/>
        <item x="0"/>
        <item x="2"/>
        <item x="3"/>
        <item x="4"/>
        <item t="default"/>
      </items>
    </pivotField>
    <pivotField axis="axisRow" showAll="0" sortType="ascending" defaultSubtotal="0">
      <items count="14">
        <item x="1"/>
        <item x="2"/>
        <item x="3"/>
        <item x="4"/>
        <item x="5"/>
        <item n="各種商品小売業" x="11"/>
        <item n="織物・衣服・身の回り品小売業" x="6"/>
        <item n="飲食料品小売業" x="7"/>
        <item n="機械器具小売業" x="8"/>
        <item n="その他の小売業" x="9"/>
        <item n="無店舗小売業" x="10"/>
        <item x="0"/>
        <item x="12"/>
        <item x="13"/>
      </items>
      <autoSortScope>
        <pivotArea dataOnly="0" outline="0" fieldPosition="0">
          <references count="1">
            <reference field="4294967294" count="1" selected="0">
              <x v="0"/>
            </reference>
          </references>
        </pivotArea>
      </autoSortScope>
    </pivotField>
    <pivotField showAll="0"/>
    <pivotField dataField="1" showAll="0"/>
    <pivotField showAll="0"/>
    <pivotField showAll="0"/>
    <pivotField showAll="0"/>
  </pivotFields>
  <rowFields count="1">
    <field x="2"/>
  </rowFields>
  <rowItems count="7">
    <i>
      <x v="5"/>
    </i>
    <i>
      <x v="6"/>
    </i>
    <i>
      <x v="10"/>
    </i>
    <i>
      <x v="8"/>
    </i>
    <i>
      <x v="9"/>
    </i>
    <i>
      <x v="7"/>
    </i>
    <i t="grand">
      <x/>
    </i>
  </rowItems>
  <colItems count="1">
    <i/>
  </colItems>
  <pageFields count="2">
    <pageField fld="0" item="3" hier="0"/>
    <pageField fld="1" item="2" hier="0"/>
  </pageFields>
  <dataFields count="1">
    <dataField name="合計 / 従業者数" fld="4" baseField="0" baseItem="0"/>
  </dataFields>
  <chartFormats count="2">
    <chartFormat chart="0" format="0" series="1">
      <pivotArea outline="0" collapsedLevelsAreSubtotals="1" fieldPosition="0"/>
    </chartFormat>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6.xml><?xml version="1.0" encoding="utf-8"?>
<pivotTableDefinition xmlns="http://schemas.openxmlformats.org/spreadsheetml/2006/main" xmlns:mc="http://schemas.openxmlformats.org/markup-compatibility/2006" xmlns:xr="http://schemas.microsoft.com/office/spreadsheetml/2014/revision" mc:Ignorable="xr" xr:uid="{00000000-0007-0000-3901-000037000000}" name="ﾋﾟﾎﾞｯﾄﾃｰﾌﾞﾙ4" cacheId="21" applyNumberFormats="0" applyBorderFormats="0" applyFontFormats="0" applyPatternFormats="0" applyAlignmentFormats="0" applyWidthHeightFormats="1" dataCaption="値" updatedVersion="4" minRefreshableVersion="3" showMemberPropertyTips="0" useAutoFormatting="1" itemPrintTitles="1" createdVersion="6" indent="0" outline="1" outlineData="1" multipleFieldFilters="0" chartFormat="1">
  <location ref="A4:B9" firstHeaderRow="1" firstDataRow="1" firstDataCol="1" rowPageCount="2" colPageCount="1"/>
  <pivotFields count="8">
    <pivotField axis="axisPage" numFmtId="176" showAll="0">
      <items count="5">
        <item x="0"/>
        <item x="1"/>
        <item x="2"/>
        <item x="3"/>
        <item t="default"/>
      </items>
    </pivotField>
    <pivotField axis="axisPage" showAll="0">
      <items count="6">
        <item x="1"/>
        <item x="0"/>
        <item x="2"/>
        <item x="3"/>
        <item x="4"/>
        <item t="default"/>
      </items>
    </pivotField>
    <pivotField axis="axisRow" showAll="0" sortType="ascending" defaultSubtotal="0">
      <items count="14">
        <item x="1"/>
        <item n="飲食料品卸売業" x="2"/>
        <item n="建築材料，鉱物・金属材料等卸売業" x="3"/>
        <item n="機械器具卸売業" x="4"/>
        <item n="その他の卸売業" x="5"/>
        <item x="11"/>
        <item x="6"/>
        <item x="7"/>
        <item x="8"/>
        <item x="9"/>
        <item x="10"/>
        <item x="0"/>
        <item x="12"/>
        <item x="13"/>
      </items>
      <autoSortScope>
        <pivotArea dataOnly="0" outline="0" fieldPosition="0">
          <references count="1">
            <reference field="4294967294" count="1" selected="0">
              <x v="0"/>
            </reference>
          </references>
        </pivotArea>
      </autoSortScope>
    </pivotField>
    <pivotField showAll="0"/>
    <pivotField showAll="0"/>
    <pivotField showAll="0"/>
    <pivotField dataField="1" showAll="0"/>
    <pivotField showAll="0"/>
  </pivotFields>
  <rowFields count="1">
    <field x="2"/>
  </rowFields>
  <rowItems count="5">
    <i>
      <x v="3"/>
    </i>
    <i>
      <x v="1"/>
    </i>
    <i>
      <x v="4"/>
    </i>
    <i>
      <x v="2"/>
    </i>
    <i t="grand">
      <x/>
    </i>
  </rowItems>
  <colItems count="1">
    <i/>
  </colItems>
  <pageFields count="2">
    <pageField fld="0" item="1" hier="0"/>
    <pageField fld="1" item="0" hier="0"/>
  </pageFields>
  <dataFields count="1">
    <dataField name="合計 / 年間商品" fld="6" baseField="2" baseItem="4"/>
  </dataFields>
  <chartFormats count="2">
    <chartFormat chart="0" format="0" series="1">
      <pivotArea outline="0" collapsedLevelsAreSubtotals="1" fieldPosition="0"/>
    </chartFormat>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7.xml><?xml version="1.0" encoding="utf-8"?>
<pivotTableDefinition xmlns="http://schemas.openxmlformats.org/spreadsheetml/2006/main" xmlns:mc="http://schemas.openxmlformats.org/markup-compatibility/2006" xmlns:xr="http://schemas.microsoft.com/office/spreadsheetml/2014/revision" mc:Ignorable="xr" xr:uid="{00000000-0007-0000-3901-000038000000}" name="ﾋﾟﾎﾞｯﾄﾃｰﾌﾞﾙ4" cacheId="21" applyNumberFormats="0" applyBorderFormats="0" applyFontFormats="0" applyPatternFormats="0" applyAlignmentFormats="0" applyWidthHeightFormats="1" dataCaption="値" updatedVersion="4" minRefreshableVersion="3" showMemberPropertyTips="0" useAutoFormatting="1" itemPrintTitles="1" createdVersion="6" indent="0" outline="1" outlineData="1" multipleFieldFilters="0" chartFormat="1">
  <location ref="A4:B11" firstHeaderRow="1" firstDataRow="1" firstDataCol="1" rowPageCount="2" colPageCount="1"/>
  <pivotFields count="8">
    <pivotField axis="axisPage" numFmtId="176" showAll="0">
      <items count="5">
        <item x="0"/>
        <item x="1"/>
        <item x="2"/>
        <item x="3"/>
        <item t="default"/>
      </items>
    </pivotField>
    <pivotField axis="axisPage" showAll="0">
      <items count="6">
        <item x="1"/>
        <item x="0"/>
        <item x="2"/>
        <item x="3"/>
        <item x="4"/>
        <item t="default"/>
      </items>
    </pivotField>
    <pivotField axis="axisRow" showAll="0" sortType="ascending" defaultSubtotal="0">
      <items count="14">
        <item h="1" x="1"/>
        <item h="1" x="2"/>
        <item h="1" x="3"/>
        <item h="1" x="4"/>
        <item h="1" x="5"/>
        <item n="各種商品小売業" x="11"/>
        <item n="織物・衣服・身の回り品小売業" x="6"/>
        <item n="飲食料品小売業" x="7"/>
        <item n="機械器具小売業" x="8"/>
        <item n="その他の小売業" x="9"/>
        <item n="無店舗小売業" x="10"/>
        <item h="1" x="0"/>
        <item h="1" x="12"/>
        <item h="1" x="13"/>
      </items>
      <autoSortScope>
        <pivotArea dataOnly="0" outline="0" fieldPosition="0">
          <references count="1">
            <reference field="4294967294" count="1" selected="0">
              <x v="0"/>
            </reference>
          </references>
        </pivotArea>
      </autoSortScope>
    </pivotField>
    <pivotField showAll="0"/>
    <pivotField showAll="0"/>
    <pivotField showAll="0"/>
    <pivotField dataField="1" showAll="0"/>
    <pivotField showAll="0"/>
  </pivotFields>
  <rowFields count="1">
    <field x="2"/>
  </rowFields>
  <rowItems count="7">
    <i>
      <x v="5"/>
    </i>
    <i>
      <x v="6"/>
    </i>
    <i>
      <x v="10"/>
    </i>
    <i>
      <x v="8"/>
    </i>
    <i>
      <x v="9"/>
    </i>
    <i>
      <x v="7"/>
    </i>
    <i t="grand">
      <x/>
    </i>
  </rowItems>
  <colItems count="1">
    <i/>
  </colItems>
  <pageFields count="2">
    <pageField fld="0" item="3" hier="0"/>
    <pageField fld="1" item="2" hier="0"/>
  </pageFields>
  <dataFields count="1">
    <dataField name="合計 / 年間商品" fld="6" baseField="2" baseItem="15"/>
  </dataFields>
  <chartFormats count="2">
    <chartFormat chart="0" format="0" series="1">
      <pivotArea outline="0" collapsedLevelsAreSubtotals="1" fieldPosition="0"/>
    </chartFormat>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8.xml><?xml version="1.0" encoding="utf-8"?>
<pivotTableDefinition xmlns="http://schemas.openxmlformats.org/spreadsheetml/2006/main" xmlns:mc="http://schemas.openxmlformats.org/markup-compatibility/2006" xmlns:xr="http://schemas.microsoft.com/office/spreadsheetml/2014/revision" mc:Ignorable="xr" xr:uid="{00000000-0007-0000-3901-000039000000}" name="ﾋﾟﾎﾞｯﾄﾃｰﾌﾞﾙ5" cacheId="22" applyNumberFormats="0" applyBorderFormats="0" applyFontFormats="0" applyPatternFormats="0" applyAlignmentFormats="0" applyWidthHeightFormats="1" dataCaption="値" updatedVersion="4" minRefreshableVersion="3" showMemberPropertyTips="0" useAutoFormatting="1" itemPrintTitles="1" createdVersion="6" indent="0" outline="1" outlineData="1" multipleFieldFilters="0" chartFormat="1">
  <location ref="A1:C10" firstHeaderRow="0" firstDataRow="1" firstDataCol="1"/>
  <pivotFields count="15">
    <pivotField axis="axisRow" showAll="0">
      <items count="10">
        <item h="1" x="0"/>
        <item x="1"/>
        <item x="2"/>
        <item x="3"/>
        <item x="4"/>
        <item x="5"/>
        <item x="6"/>
        <item x="7"/>
        <item x="8"/>
        <item t="default"/>
      </items>
    </pivotField>
    <pivotField dataField="1" showAll="0"/>
    <pivotField showAll="0"/>
    <pivotField showAll="0" defaultSubtotal="0"/>
    <pivotField showAll="0" defaultSubtotal="0"/>
    <pivotField showAll="0" defaultSubtotal="0"/>
    <pivotField showAll="0" defaultSubtotal="0"/>
    <pivotField showAll="0" defaultSubtotal="0"/>
    <pivotField dataField="1" showAll="0"/>
    <pivotField showAll="0"/>
    <pivotField showAll="0" defaultSubtotal="0"/>
    <pivotField showAll="0" defaultSubtotal="0"/>
    <pivotField showAll="0" defaultSubtotal="0"/>
    <pivotField showAll="0" defaultSubtotal="0"/>
    <pivotField showAll="0" defaultSubtotal="0"/>
  </pivotFields>
  <rowFields count="1">
    <field x="0"/>
  </rowFields>
  <rowItems count="9">
    <i>
      <x v="1"/>
    </i>
    <i>
      <x v="2"/>
    </i>
    <i>
      <x v="3"/>
    </i>
    <i>
      <x v="4"/>
    </i>
    <i>
      <x v="5"/>
    </i>
    <i>
      <x v="6"/>
    </i>
    <i>
      <x v="7"/>
    </i>
    <i>
      <x v="8"/>
    </i>
    <i t="grand">
      <x/>
    </i>
  </rowItems>
  <colFields count="1">
    <field x="-2"/>
  </colFields>
  <colItems count="2">
    <i>
      <x/>
    </i>
    <i i="1">
      <x v="1"/>
    </i>
  </colItems>
  <dataFields count="2">
    <dataField name="需要家数（右軸）" fld="1" baseField="0" baseItem="0"/>
    <dataField name="消費量（左軸）" fld="8" baseField="0" baseItem="0"/>
  </dataFields>
  <chartFormats count="10">
    <chartFormat chart="0" format="0" series="1">
      <pivotArea outline="0" collapsedLevelsAreSubtotals="1" fieldPosition="0">
        <references count="1">
          <reference field="4294967294" count="1" selected="0">
            <x v="1"/>
          </reference>
        </references>
      </pivotArea>
    </chartFormat>
    <chartFormat chart="0" format="1" series="1">
      <pivotArea outline="0" collapsedLevelsAreSubtotals="1" fieldPosition="0">
        <references count="1">
          <reference field="4294967294" count="1" selected="0">
            <x v="0"/>
          </reference>
        </references>
      </pivotArea>
    </chartFormat>
    <chartFormat chart="0" format="2">
      <pivotArea outline="0" collapsedLevelsAreSubtotals="1" fieldPosition="0">
        <references count="2">
          <reference field="4294967294" count="1" selected="0">
            <x v="0"/>
          </reference>
          <reference field="0" count="1" selected="0">
            <x v="1"/>
          </reference>
        </references>
      </pivotArea>
    </chartFormat>
    <chartFormat chart="0" format="3">
      <pivotArea outline="0" collapsedLevelsAreSubtotals="1" fieldPosition="0">
        <references count="2">
          <reference field="4294967294" count="1" selected="0">
            <x v="0"/>
          </reference>
          <reference field="0" count="1" selected="0">
            <x v="2"/>
          </reference>
        </references>
      </pivotArea>
    </chartFormat>
    <chartFormat chart="0" format="4">
      <pivotArea outline="0" collapsedLevelsAreSubtotals="1" fieldPosition="0">
        <references count="2">
          <reference field="4294967294" count="1" selected="0">
            <x v="0"/>
          </reference>
          <reference field="0" count="1" selected="0">
            <x v="3"/>
          </reference>
        </references>
      </pivotArea>
    </chartFormat>
    <chartFormat chart="0" format="5">
      <pivotArea outline="0" collapsedLevelsAreSubtotals="1" fieldPosition="0">
        <references count="2">
          <reference field="4294967294" count="1" selected="0">
            <x v="0"/>
          </reference>
          <reference field="0" count="1" selected="0">
            <x v="4"/>
          </reference>
        </references>
      </pivotArea>
    </chartFormat>
    <chartFormat chart="0" format="6">
      <pivotArea outline="0" collapsedLevelsAreSubtotals="1" fieldPosition="0">
        <references count="2">
          <reference field="4294967294" count="1" selected="0">
            <x v="0"/>
          </reference>
          <reference field="0" count="1" selected="0">
            <x v="5"/>
          </reference>
        </references>
      </pivotArea>
    </chartFormat>
    <chartFormat chart="0" format="7">
      <pivotArea outline="0" collapsedLevelsAreSubtotals="1" fieldPosition="0">
        <references count="2">
          <reference field="4294967294" count="1" selected="0">
            <x v="0"/>
          </reference>
          <reference field="0" count="1" selected="0">
            <x v="6"/>
          </reference>
        </references>
      </pivotArea>
    </chartFormat>
    <chartFormat chart="0" format="8">
      <pivotArea outline="0" collapsedLevelsAreSubtotals="1" fieldPosition="0">
        <references count="2">
          <reference field="4294967294" count="1" selected="0">
            <x v="0"/>
          </reference>
          <reference field="0" count="1" selected="0">
            <x v="7"/>
          </reference>
        </references>
      </pivotArea>
    </chartFormat>
    <chartFormat chart="0" format="9">
      <pivotArea outline="0" collapsedLevelsAreSubtotals="1" fieldPosition="0">
        <references count="2">
          <reference field="4294967294" count="1" selected="0">
            <x v="0"/>
          </reference>
          <reference field="0"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9.xml><?xml version="1.0" encoding="utf-8"?>
<pivotTableDefinition xmlns="http://schemas.openxmlformats.org/spreadsheetml/2006/main" xmlns:mc="http://schemas.openxmlformats.org/markup-compatibility/2006" xmlns:xr="http://schemas.microsoft.com/office/spreadsheetml/2014/revision" mc:Ignorable="xr" xr:uid="{00000000-0007-0000-3901-00003A000000}" name="ﾋﾟﾎﾞｯﾄﾃｰﾌﾞﾙ6" cacheId="45" applyNumberFormats="0" applyBorderFormats="0" applyFontFormats="0" applyPatternFormats="0" applyAlignmentFormats="0" applyWidthHeightFormats="1" dataCaption="値" updatedVersion="4" showMemberPropertyTips="0" useAutoFormatting="1" rowGrandTotals="0" itemPrintTitles="1" createdVersion="4" indent="0" outline="1" outlineData="1" multipleFieldFilters="0" chartFormat="1">
  <location ref="A1:C9" firstHeaderRow="0" firstDataRow="1" firstDataCol="1"/>
  <pivotFields count="13">
    <pivotField axis="axisRow" showAll="0">
      <items count="18">
        <item h="1" x="0"/>
        <item h="1" x="1"/>
        <item h="1" x="2"/>
        <item h="1" x="3"/>
        <item h="1" x="4"/>
        <item h="1" x="5"/>
        <item h="1" x="6"/>
        <item h="1" x="7"/>
        <item h="1" x="8"/>
        <item x="9"/>
        <item x="10"/>
        <item x="11"/>
        <item x="12"/>
        <item x="13"/>
        <item x="14"/>
        <item x="15"/>
        <item x="16"/>
        <item t="default"/>
      </items>
    </pivotField>
    <pivotField dataField="1" showAll="0"/>
    <pivotField dataField="1" showAll="0"/>
    <pivotField showAll="0"/>
    <pivotField showAll="0"/>
    <pivotField showAll="0"/>
    <pivotField showAll="0"/>
    <pivotField showAll="0"/>
    <pivotField showAll="0"/>
    <pivotField showAll="0"/>
    <pivotField showAll="0"/>
    <pivotField showAll="0"/>
    <pivotField showAll="0"/>
  </pivotFields>
  <rowFields count="1">
    <field x="0"/>
  </rowFields>
  <rowItems count="8">
    <i>
      <x v="9"/>
    </i>
    <i>
      <x v="10"/>
    </i>
    <i>
      <x v="11"/>
    </i>
    <i>
      <x v="12"/>
    </i>
    <i>
      <x v="13"/>
    </i>
    <i>
      <x v="14"/>
    </i>
    <i>
      <x v="15"/>
    </i>
    <i>
      <x v="16"/>
    </i>
  </rowItems>
  <colFields count="1">
    <field x="-2"/>
  </colFields>
  <colItems count="2">
    <i>
      <x/>
    </i>
    <i i="1">
      <x v="1"/>
    </i>
  </colItems>
  <dataFields count="2">
    <dataField name="給水戸数（右軸）" fld="1" baseField="0" baseItem="0"/>
    <dataField name="給水人口（左軸）" fld="2" baseField="0" baseItem="0"/>
  </dataFields>
  <chartFormats count="2">
    <chartFormat chart="0" format="0" series="1">
      <pivotArea outline="0" collapsedLevelsAreSubtotals="1" fieldPosition="0">
        <references count="1">
          <reference field="4294967294" count="1" selected="0">
            <x v="1"/>
          </reference>
        </references>
      </pivotArea>
    </chartFormat>
    <chartFormat chart="0" format="1" series="1">
      <pivotArea outline="0" collapsedLevelsAreSubtotals="1"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3901-000005000000}" name="ﾋﾟﾎﾞｯﾄﾃｰﾌﾞﾙ1" cacheId="34"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3:C12" firstHeaderRow="0" firstDataRow="1" firstDataCol="1" rowPageCount="1" colPageCount="1"/>
  <pivotFields count="10">
    <pivotField axis="axisRow" numFmtId="176" showAll="0">
      <items count="50">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x="41"/>
        <item x="42"/>
        <item n="令和元年" x="43"/>
        <item x="44"/>
        <item x="45"/>
        <item x="46"/>
        <item x="47"/>
        <item x="48"/>
        <item t="default"/>
      </items>
    </pivotField>
    <pivotField dataField="1" showAll="0"/>
    <pivotField dataField="1" showAll="0"/>
    <pivotField showAll="0"/>
    <pivotField showAll="0"/>
    <pivotField showAll="0"/>
    <pivotField showAll="0"/>
    <pivotField showAll="0"/>
    <pivotField showAll="0"/>
    <pivotField axis="axisPage" multipleItemSelectionAllowed="1" showAll="0">
      <items count="4">
        <item x="0"/>
        <item x="2"/>
        <item x="1"/>
        <item t="default"/>
      </items>
    </pivotField>
  </pivotFields>
  <rowFields count="1">
    <field x="0"/>
  </rowFields>
  <rowItems count="9">
    <i>
      <x v="41"/>
    </i>
    <i>
      <x v="42"/>
    </i>
    <i>
      <x v="43"/>
    </i>
    <i>
      <x v="44"/>
    </i>
    <i>
      <x v="45"/>
    </i>
    <i>
      <x v="46"/>
    </i>
    <i>
      <x v="47"/>
    </i>
    <i>
      <x v="48"/>
    </i>
    <i t="grand">
      <x/>
    </i>
  </rowItems>
  <colFields count="1">
    <field x="-2"/>
  </colFields>
  <colItems count="2">
    <i>
      <x/>
    </i>
    <i i="1">
      <x v="1"/>
    </i>
  </colItems>
  <pageFields count="1">
    <pageField fld="9" hier="0"/>
  </pageFields>
  <dataFields count="2">
    <dataField name="世帯（右軸）" fld="1" baseField="0" baseItem="0"/>
    <dataField name="人口（左軸）" fld="2" baseField="0" baseItem="0"/>
  </dataFields>
  <formats count="1">
    <format dxfId="167">
      <pivotArea collapsedLevelsAreSubtotals="1" fieldPosition="0">
        <references count="1">
          <reference field="0" count="19">
            <x v="0"/>
            <x v="1"/>
            <x v="2"/>
            <x v="3"/>
            <x v="4"/>
            <x v="5"/>
            <x v="6"/>
            <x v="7"/>
            <x v="8"/>
            <x v="9"/>
            <x v="10"/>
            <x v="11"/>
            <x v="12"/>
            <x v="13"/>
            <x v="14"/>
            <x v="19"/>
            <x v="24"/>
            <x v="29"/>
            <x v="34"/>
          </reference>
        </references>
      </pivotArea>
    </format>
  </formats>
  <chartFormats count="2">
    <chartFormat chart="0" format="0" series="1">
      <pivotArea outline="0" collapsedLevelsAreSubtotals="1" fieldPosition="0">
        <references count="1">
          <reference field="4294967294" count="1" selected="0">
            <x v="1"/>
          </reference>
        </references>
      </pivotArea>
    </chartFormat>
    <chartFormat chart="0" format="1" series="1">
      <pivotArea outline="0" collapsedLevelsAreSubtotals="1"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0.xml><?xml version="1.0" encoding="utf-8"?>
<pivotTableDefinition xmlns="http://schemas.openxmlformats.org/spreadsheetml/2006/main" xmlns:mc="http://schemas.openxmlformats.org/markup-compatibility/2006" xmlns:xr="http://schemas.microsoft.com/office/spreadsheetml/2014/revision" mc:Ignorable="xr" xr:uid="{00000000-0007-0000-3901-00003B000000}" name="ﾋﾟﾎﾞｯﾄﾃｰﾌﾞﾙ6" cacheId="46" dataOnRows="1"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3:C11" firstHeaderRow="1" firstDataRow="2" firstDataCol="1"/>
  <pivotFields count="13">
    <pivotField axis="axisCol" showAll="0">
      <items count="18">
        <item h="1" x="0"/>
        <item h="1" x="1"/>
        <item h="1" x="2"/>
        <item h="1" x="3"/>
        <item h="1" x="4"/>
        <item h="1" x="5"/>
        <item h="1" x="6"/>
        <item h="1" x="7"/>
        <item h="1" x="8"/>
        <item h="1" x="9"/>
        <item h="1" x="10"/>
        <item h="1" x="11"/>
        <item h="1" x="12"/>
        <item h="1" x="13"/>
        <item h="1" x="14"/>
        <item h="1" x="15"/>
        <item x="16"/>
        <item t="default"/>
      </items>
    </pivotField>
    <pivotField showAll="0"/>
    <pivotField showAll="0"/>
    <pivotField showAll="0"/>
    <pivotField showAll="0"/>
    <pivotField dataField="1" showAll="0"/>
    <pivotField dataField="1" showAll="0"/>
    <pivotField dataField="1" showAll="0"/>
    <pivotField dataField="1" showAll="0"/>
    <pivotField dataField="1" showAll="0"/>
    <pivotField showAll="0"/>
    <pivotField dataField="1" showAll="0"/>
    <pivotField dataField="1" showAll="0"/>
  </pivotFields>
  <rowFields count="1">
    <field x="-2"/>
  </rowFields>
  <rowItems count="7">
    <i>
      <x/>
    </i>
    <i i="1">
      <x v="1"/>
    </i>
    <i i="2">
      <x v="2"/>
    </i>
    <i i="3">
      <x v="3"/>
    </i>
    <i i="4">
      <x v="4"/>
    </i>
    <i i="5">
      <x v="5"/>
    </i>
    <i i="6">
      <x v="6"/>
    </i>
  </rowItems>
  <colFields count="1">
    <field x="0"/>
  </colFields>
  <colItems count="2">
    <i>
      <x v="16"/>
    </i>
    <i t="grand">
      <x/>
    </i>
  </colItems>
  <dataFields count="7">
    <dataField name="家事用" fld="5" baseField="0" baseItem="0"/>
    <dataField name="工業用" fld="8" baseField="0" baseItem="0"/>
    <dataField name="営業用" fld="6" baseField="0" baseItem="0"/>
    <dataField name="無収水量 " fld="12" baseField="0" baseItem="7"/>
    <dataField name="公共用" fld="7" baseField="0" baseItem="0"/>
    <dataField name="プール用" fld="9" baseField="0" baseItem="0"/>
    <dataField name="一時用" fld="11" baseField="0" baseItem="0"/>
  </dataFields>
  <chartFormats count="5">
    <chartFormat chart="0" format="0" series="1">
      <pivotArea outline="0" collapsedLevelsAreSubtotals="1" fieldPosition="0">
        <references count="1">
          <reference field="0" count="0" selected="0"/>
        </references>
      </pivotArea>
    </chartFormat>
    <chartFormat chart="0" format="1">
      <pivotArea outline="0" collapsedLevelsAreSubtotals="1" fieldPosition="0">
        <references count="2">
          <reference field="4294967294" count="1" selected="0">
            <x v="3"/>
          </reference>
          <reference field="0" count="0" selected="0"/>
        </references>
      </pivotArea>
    </chartFormat>
    <chartFormat chart="0" format="2">
      <pivotArea outline="0" collapsedLevelsAreSubtotals="1" fieldPosition="0">
        <references count="2">
          <reference field="4294967294" count="1" selected="0">
            <x v="4"/>
          </reference>
          <reference field="0" count="0" selected="0"/>
        </references>
      </pivotArea>
    </chartFormat>
    <chartFormat chart="0" format="3">
      <pivotArea type="data" outline="0" fieldPosition="0">
        <references count="2">
          <reference field="4294967294" count="1" selected="0">
            <x v="3"/>
          </reference>
          <reference field="0" count="1" selected="0">
            <x v="16"/>
          </reference>
        </references>
      </pivotArea>
    </chartFormat>
    <chartFormat chart="0" format="4">
      <pivotArea type="data" outline="0" fieldPosition="0">
        <references count="2">
          <reference field="4294967294" count="1" selected="0">
            <x v="4"/>
          </reference>
          <reference field="0" count="1" selected="0">
            <x v="1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1.xml><?xml version="1.0" encoding="utf-8"?>
<pivotTableDefinition xmlns="http://schemas.openxmlformats.org/spreadsheetml/2006/main" xmlns:mc="http://schemas.openxmlformats.org/markup-compatibility/2006" xmlns:xr="http://schemas.microsoft.com/office/spreadsheetml/2014/revision" mc:Ignorable="xr" xr:uid="{00000000-0007-0000-3901-00003C000000}" name="ﾋﾟﾎﾞｯﾄﾃｰﾌﾞﾙ7" cacheId="47"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3:C12" firstHeaderRow="0" firstDataRow="1" firstDataCol="1" rowPageCount="1" colPageCount="1"/>
  <pivotFields count="5">
    <pivotField axis="axisRow" showAll="0">
      <items count="18">
        <item h="1" x="0"/>
        <item h="1" x="1"/>
        <item h="1" x="2"/>
        <item h="1" x="3"/>
        <item h="1" x="4"/>
        <item h="1" x="5"/>
        <item h="1" x="6"/>
        <item h="1" x="7"/>
        <item h="1" x="8"/>
        <item x="9"/>
        <item x="10"/>
        <item x="11"/>
        <item x="12"/>
        <item x="13"/>
        <item x="14"/>
        <item x="15"/>
        <item x="16"/>
        <item t="default"/>
      </items>
    </pivotField>
    <pivotField axis="axisPage" showAll="0">
      <items count="7">
        <item x="4"/>
        <item x="2"/>
        <item x="1"/>
        <item x="0"/>
        <item x="3"/>
        <item x="5"/>
        <item t="default"/>
      </items>
    </pivotField>
    <pivotField showAll="0"/>
    <pivotField dataField="1" showAll="0"/>
    <pivotField dataField="1" numFmtId="1" showAll="0"/>
  </pivotFields>
  <rowFields count="1">
    <field x="0"/>
  </rowFields>
  <rowItems count="9">
    <i>
      <x v="9"/>
    </i>
    <i>
      <x v="10"/>
    </i>
    <i>
      <x v="11"/>
    </i>
    <i>
      <x v="12"/>
    </i>
    <i>
      <x v="13"/>
    </i>
    <i>
      <x v="14"/>
    </i>
    <i>
      <x v="15"/>
    </i>
    <i>
      <x v="16"/>
    </i>
    <i t="grand">
      <x/>
    </i>
  </rowItems>
  <colFields count="1">
    <field x="-2"/>
  </colFields>
  <colItems count="2">
    <i>
      <x/>
    </i>
    <i i="1">
      <x v="1"/>
    </i>
  </colItems>
  <pageFields count="1">
    <pageField fld="1" item="3" hier="0"/>
  </pageFields>
  <dataFields count="2">
    <dataField name="所得者1人当り金額（右軸）" fld="4" baseField="0" baseItem="0"/>
    <dataField name="総所得額（左軸）" fld="3" baseField="0" baseItem="0"/>
  </dataFields>
  <formats count="4">
    <format dxfId="127">
      <pivotArea collapsedLevelsAreSubtotals="1" fieldPosition="0">
        <references count="2">
          <reference field="4294967294" count="1" selected="0">
            <x v="0"/>
          </reference>
          <reference field="0" count="1">
            <x v="8"/>
          </reference>
        </references>
      </pivotArea>
    </format>
    <format dxfId="126">
      <pivotArea collapsedLevelsAreSubtotals="1" fieldPosition="0">
        <references count="2">
          <reference field="4294967294" count="1" selected="0">
            <x v="0"/>
          </reference>
          <reference field="0" count="1">
            <x v="8"/>
          </reference>
        </references>
      </pivotArea>
    </format>
    <format dxfId="125">
      <pivotArea collapsedLevelsAreSubtotals="1" fieldPosition="0">
        <references count="2">
          <reference field="4294967294" count="1" selected="0">
            <x v="0"/>
          </reference>
          <reference field="0" count="1">
            <x v="8"/>
          </reference>
        </references>
      </pivotArea>
    </format>
    <format dxfId="124">
      <pivotArea collapsedLevelsAreSubtotals="1" fieldPosition="0">
        <references count="2">
          <reference field="4294967294" count="1" selected="0">
            <x v="0"/>
          </reference>
          <reference field="0" count="1">
            <x v="8"/>
          </reference>
        </references>
      </pivotArea>
    </format>
  </formats>
  <chartFormats count="18">
    <chartFormat chart="0" format="0" series="1">
      <pivotArea outline="0" collapsedLevelsAreSubtotals="1" fieldPosition="0">
        <references count="1">
          <reference field="4294967294" count="1" selected="0">
            <x v="1"/>
          </reference>
        </references>
      </pivotArea>
    </chartFormat>
    <chartFormat chart="0" format="1">
      <pivotArea outline="0" collapsedLevelsAreSubtotals="1" fieldPosition="0">
        <references count="2">
          <reference field="4294967294" count="1" selected="0">
            <x v="1"/>
          </reference>
          <reference field="0" count="1" selected="0">
            <x v="9"/>
          </reference>
        </references>
      </pivotArea>
    </chartFormat>
    <chartFormat chart="0" format="2">
      <pivotArea outline="0" collapsedLevelsAreSubtotals="1" fieldPosition="0">
        <references count="2">
          <reference field="4294967294" count="1" selected="0">
            <x v="1"/>
          </reference>
          <reference field="0" count="1" selected="0">
            <x v="10"/>
          </reference>
        </references>
      </pivotArea>
    </chartFormat>
    <chartFormat chart="0" format="3">
      <pivotArea outline="0" collapsedLevelsAreSubtotals="1" fieldPosition="0">
        <references count="2">
          <reference field="4294967294" count="1" selected="0">
            <x v="1"/>
          </reference>
          <reference field="0" count="1" selected="0">
            <x v="11"/>
          </reference>
        </references>
      </pivotArea>
    </chartFormat>
    <chartFormat chart="0" format="4">
      <pivotArea outline="0" collapsedLevelsAreSubtotals="1" fieldPosition="0">
        <references count="2">
          <reference field="4294967294" count="1" selected="0">
            <x v="1"/>
          </reference>
          <reference field="0" count="1" selected="0">
            <x v="12"/>
          </reference>
        </references>
      </pivotArea>
    </chartFormat>
    <chartFormat chart="0" format="5">
      <pivotArea outline="0" collapsedLevelsAreSubtotals="1" fieldPosition="0">
        <references count="2">
          <reference field="4294967294" count="1" selected="0">
            <x v="1"/>
          </reference>
          <reference field="0" count="1" selected="0">
            <x v="13"/>
          </reference>
        </references>
      </pivotArea>
    </chartFormat>
    <chartFormat chart="0" format="6">
      <pivotArea outline="0" collapsedLevelsAreSubtotals="1" fieldPosition="0">
        <references count="2">
          <reference field="4294967294" count="1" selected="0">
            <x v="1"/>
          </reference>
          <reference field="0" count="1" selected="0">
            <x v="14"/>
          </reference>
        </references>
      </pivotArea>
    </chartFormat>
    <chartFormat chart="0" format="7">
      <pivotArea outline="0" collapsedLevelsAreSubtotals="1" fieldPosition="0">
        <references count="2">
          <reference field="4294967294" count="1" selected="0">
            <x v="1"/>
          </reference>
          <reference field="0" count="1" selected="0">
            <x v="15"/>
          </reference>
        </references>
      </pivotArea>
    </chartFormat>
    <chartFormat chart="0" format="8">
      <pivotArea outline="0" collapsedLevelsAreSubtotals="1" fieldPosition="0">
        <references count="2">
          <reference field="4294967294" count="1" selected="0">
            <x v="1"/>
          </reference>
          <reference field="0" count="1" selected="0">
            <x v="16"/>
          </reference>
        </references>
      </pivotArea>
    </chartFormat>
    <chartFormat chart="0" format="9" series="1">
      <pivotArea outline="0" collapsedLevelsAreSubtotals="1" fieldPosition="0">
        <references count="1">
          <reference field="4294967294" count="1" selected="0">
            <x v="0"/>
          </reference>
        </references>
      </pivotArea>
    </chartFormat>
    <chartFormat chart="0" format="10">
      <pivotArea outline="0" collapsedLevelsAreSubtotals="1" fieldPosition="0">
        <references count="2">
          <reference field="4294967294" count="1" selected="0">
            <x v="0"/>
          </reference>
          <reference field="0" count="1" selected="0">
            <x v="9"/>
          </reference>
        </references>
      </pivotArea>
    </chartFormat>
    <chartFormat chart="0" format="11">
      <pivotArea outline="0" collapsedLevelsAreSubtotals="1" fieldPosition="0">
        <references count="2">
          <reference field="4294967294" count="1" selected="0">
            <x v="0"/>
          </reference>
          <reference field="0" count="1" selected="0">
            <x v="10"/>
          </reference>
        </references>
      </pivotArea>
    </chartFormat>
    <chartFormat chart="0" format="12">
      <pivotArea outline="0" collapsedLevelsAreSubtotals="1" fieldPosition="0">
        <references count="2">
          <reference field="4294967294" count="1" selected="0">
            <x v="0"/>
          </reference>
          <reference field="0" count="1" selected="0">
            <x v="11"/>
          </reference>
        </references>
      </pivotArea>
    </chartFormat>
    <chartFormat chart="0" format="13">
      <pivotArea outline="0" collapsedLevelsAreSubtotals="1" fieldPosition="0">
        <references count="2">
          <reference field="4294967294" count="1" selected="0">
            <x v="0"/>
          </reference>
          <reference field="0" count="1" selected="0">
            <x v="12"/>
          </reference>
        </references>
      </pivotArea>
    </chartFormat>
    <chartFormat chart="0" format="14">
      <pivotArea outline="0" collapsedLevelsAreSubtotals="1" fieldPosition="0">
        <references count="2">
          <reference field="4294967294" count="1" selected="0">
            <x v="0"/>
          </reference>
          <reference field="0" count="1" selected="0">
            <x v="13"/>
          </reference>
        </references>
      </pivotArea>
    </chartFormat>
    <chartFormat chart="0" format="15">
      <pivotArea outline="0" collapsedLevelsAreSubtotals="1" fieldPosition="0">
        <references count="2">
          <reference field="4294967294" count="1" selected="0">
            <x v="0"/>
          </reference>
          <reference field="0" count="1" selected="0">
            <x v="14"/>
          </reference>
        </references>
      </pivotArea>
    </chartFormat>
    <chartFormat chart="0" format="16">
      <pivotArea outline="0" collapsedLevelsAreSubtotals="1" fieldPosition="0">
        <references count="2">
          <reference field="4294967294" count="1" selected="0">
            <x v="0"/>
          </reference>
          <reference field="0" count="1" selected="0">
            <x v="15"/>
          </reference>
        </references>
      </pivotArea>
    </chartFormat>
    <chartFormat chart="0" format="17">
      <pivotArea outline="0" collapsedLevelsAreSubtotals="1" fieldPosition="0">
        <references count="2">
          <reference field="4294967294" count="1" selected="0">
            <x v="0"/>
          </reference>
          <reference field="0" count="1" selected="0">
            <x v="1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2.xml><?xml version="1.0" encoding="utf-8"?>
<pivotTableDefinition xmlns="http://schemas.openxmlformats.org/spreadsheetml/2006/main" xmlns:mc="http://schemas.openxmlformats.org/markup-compatibility/2006" xmlns:xr="http://schemas.microsoft.com/office/spreadsheetml/2014/revision" mc:Ignorable="xr" xr:uid="{00000000-0007-0000-3901-00003D000000}" name="ﾋﾟﾎﾞｯﾄﾃｰﾌﾞﾙ1" cacheId="48"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3:B13" firstHeaderRow="1" firstDataRow="1" firstDataCol="1" rowPageCount="1" colPageCount="1"/>
  <pivotFields count="14">
    <pivotField axis="axisPage" multipleItemSelectionAllowed="1" showAll="0">
      <items count="16">
        <item h="1" x="0"/>
        <item h="1" x="1"/>
        <item h="1" x="2"/>
        <item h="1" x="3"/>
        <item h="1" x="4"/>
        <item h="1" x="5"/>
        <item h="1" x="6"/>
        <item h="1" x="7"/>
        <item h="1" x="8"/>
        <item h="1" x="9"/>
        <item h="1" x="10"/>
        <item h="1" x="11"/>
        <item h="1" x="12"/>
        <item h="1" x="13"/>
        <item x="14"/>
        <item t="default"/>
      </items>
    </pivotField>
    <pivotField axis="axisRow" showAll="0" sortType="descending">
      <items count="14">
        <item x="0"/>
        <item x="1"/>
        <item x="2"/>
        <item x="3"/>
        <item x="4"/>
        <item x="5"/>
        <item x="6"/>
        <item x="7"/>
        <item x="8"/>
        <item h="1" x="9"/>
        <item h="1" x="10"/>
        <item h="1" x="11"/>
        <item h="1" x="12"/>
        <item t="default"/>
      </items>
      <autoSortScope>
        <pivotArea dataOnly="0" outline="0" fieldPosition="0">
          <references count="1">
            <reference field="4294967294" count="1" selected="0">
              <x v="0"/>
            </reference>
          </references>
        </pivotArea>
      </autoSortScope>
    </pivotField>
    <pivotField dataField="1"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v="2"/>
    </i>
    <i>
      <x v="1"/>
    </i>
    <i>
      <x v="3"/>
    </i>
    <i>
      <x v="4"/>
    </i>
    <i>
      <x v="5"/>
    </i>
    <i>
      <x v="6"/>
    </i>
    <i>
      <x v="7"/>
    </i>
    <i>
      <x v="8"/>
    </i>
    <i>
      <x/>
    </i>
    <i t="grand">
      <x/>
    </i>
  </rowItems>
  <colItems count="1">
    <i/>
  </colItems>
  <pageFields count="1">
    <pageField fld="0" hier="0"/>
  </pageFields>
  <dataFields count="1">
    <dataField name="合計 / 納税者数(総数)" fld="2" baseField="0" baseItem="0"/>
  </dataFields>
  <chartFormats count="11">
    <chartFormat chart="0" format="0" series="1">
      <pivotArea outline="0" collapsedLevelsAreSubtotals="1" fieldPosition="0"/>
    </chartFormat>
    <chartFormat chart="0" format="1">
      <pivotArea outline="0" collapsedLevelsAreSubtotals="1" fieldPosition="0">
        <references count="2">
          <reference field="4294967294" count="1" selected="0">
            <x v="0"/>
          </reference>
          <reference field="1" count="1" selected="0">
            <x v="2"/>
          </reference>
        </references>
      </pivotArea>
    </chartFormat>
    <chartFormat chart="0" format="2">
      <pivotArea outline="0" collapsedLevelsAreSubtotals="1" fieldPosition="0">
        <references count="2">
          <reference field="4294967294" count="1" selected="0">
            <x v="0"/>
          </reference>
          <reference field="1" count="1" selected="0">
            <x v="1"/>
          </reference>
        </references>
      </pivotArea>
    </chartFormat>
    <chartFormat chart="0" format="3">
      <pivotArea outline="0" collapsedLevelsAreSubtotals="1" fieldPosition="0">
        <references count="2">
          <reference field="4294967294" count="1" selected="0">
            <x v="0"/>
          </reference>
          <reference field="1" count="1" selected="0">
            <x v="3"/>
          </reference>
        </references>
      </pivotArea>
    </chartFormat>
    <chartFormat chart="0" format="4">
      <pivotArea outline="0" collapsedLevelsAreSubtotals="1" fieldPosition="0">
        <references count="2">
          <reference field="4294967294" count="1" selected="0">
            <x v="0"/>
          </reference>
          <reference field="1" count="1" selected="0">
            <x v="4"/>
          </reference>
        </references>
      </pivotArea>
    </chartFormat>
    <chartFormat chart="0" format="5">
      <pivotArea outline="0" collapsedLevelsAreSubtotals="1" fieldPosition="0">
        <references count="2">
          <reference field="4294967294" count="1" selected="0">
            <x v="0"/>
          </reference>
          <reference field="1" count="1" selected="0">
            <x v="5"/>
          </reference>
        </references>
      </pivotArea>
    </chartFormat>
    <chartFormat chart="0" format="6">
      <pivotArea outline="0" collapsedLevelsAreSubtotals="1" fieldPosition="0">
        <references count="2">
          <reference field="4294967294" count="1" selected="0">
            <x v="0"/>
          </reference>
          <reference field="1" count="1" selected="0">
            <x v="6"/>
          </reference>
        </references>
      </pivotArea>
    </chartFormat>
    <chartFormat chart="0" format="7">
      <pivotArea outline="0" collapsedLevelsAreSubtotals="1" fieldPosition="0">
        <references count="2">
          <reference field="4294967294" count="1" selected="0">
            <x v="0"/>
          </reference>
          <reference field="1" count="1" selected="0">
            <x v="7"/>
          </reference>
        </references>
      </pivotArea>
    </chartFormat>
    <chartFormat chart="0" format="8">
      <pivotArea outline="0" collapsedLevelsAreSubtotals="1" fieldPosition="0">
        <references count="2">
          <reference field="4294967294" count="1" selected="0">
            <x v="0"/>
          </reference>
          <reference field="1" count="1" selected="0">
            <x v="8"/>
          </reference>
        </references>
      </pivotArea>
    </chartFormat>
    <chartFormat chart="0" format="9">
      <pivotArea outline="0" collapsedLevelsAreSubtotals="1" fieldPosition="0">
        <references count="2">
          <reference field="4294967294" count="1" selected="0">
            <x v="0"/>
          </reference>
          <reference field="1" count="1" selected="0">
            <x v="0"/>
          </reference>
        </references>
      </pivotArea>
    </chartFormat>
    <chartFormat chart="0" format="1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3.xml><?xml version="1.0" encoding="utf-8"?>
<pivotTableDefinition xmlns="http://schemas.openxmlformats.org/spreadsheetml/2006/main" xmlns:mc="http://schemas.openxmlformats.org/markup-compatibility/2006" xmlns:xr="http://schemas.microsoft.com/office/spreadsheetml/2014/revision" mc:Ignorable="xr" xr:uid="{00000000-0007-0000-3901-00003E000000}" name="ﾋﾟﾎﾞｯﾄﾃｰﾌﾞﾙ1" cacheId="49"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3:B13" firstHeaderRow="1" firstDataRow="1" firstDataCol="1" rowPageCount="1" colPageCount="1"/>
  <pivotFields count="14">
    <pivotField axis="axisPage" multipleItemSelectionAllowed="1" showAll="0">
      <items count="16">
        <item h="1" x="0"/>
        <item h="1" x="1"/>
        <item h="1" x="2"/>
        <item h="1" x="3"/>
        <item h="1" x="4"/>
        <item h="1" x="5"/>
        <item h="1" x="6"/>
        <item h="1" x="7"/>
        <item h="1" x="8"/>
        <item h="1" x="9"/>
        <item h="1" x="10"/>
        <item h="1" x="11"/>
        <item h="1" x="12"/>
        <item h="1" x="13"/>
        <item x="14"/>
        <item t="default"/>
      </items>
    </pivotField>
    <pivotField axis="axisRow" showAll="0" sortType="descending">
      <items count="14">
        <item x="0"/>
        <item x="1"/>
        <item x="2"/>
        <item x="3"/>
        <item x="4"/>
        <item x="5"/>
        <item x="6"/>
        <item x="7"/>
        <item x="8"/>
        <item h="1" x="9"/>
        <item h="1" x="10"/>
        <item h="1" x="11"/>
        <item h="1" x="12"/>
        <item t="default"/>
      </items>
      <autoSortScope>
        <pivotArea dataOnly="0" outline="0" fieldPosition="0">
          <references count="1">
            <reference field="4294967294" count="1" selected="0">
              <x v="0"/>
            </reference>
          </references>
        </pivotArea>
      </autoSortScope>
    </pivotField>
    <pivotField showAll="0"/>
    <pivotField dataField="1" showAll="0"/>
    <pivotField showAll="0"/>
    <pivotField showAll="0"/>
    <pivotField showAll="0"/>
    <pivotField showAll="0"/>
    <pivotField showAll="0"/>
    <pivotField showAll="0"/>
    <pivotField showAll="0"/>
    <pivotField showAll="0"/>
    <pivotField showAll="0"/>
    <pivotField showAll="0"/>
  </pivotFields>
  <rowFields count="1">
    <field x="1"/>
  </rowFields>
  <rowItems count="10">
    <i>
      <x v="2"/>
    </i>
    <i>
      <x v="3"/>
    </i>
    <i>
      <x v="4"/>
    </i>
    <i>
      <x v="5"/>
    </i>
    <i>
      <x v="1"/>
    </i>
    <i>
      <x v="6"/>
    </i>
    <i>
      <x v="8"/>
    </i>
    <i>
      <x v="7"/>
    </i>
    <i>
      <x/>
    </i>
    <i t="grand">
      <x/>
    </i>
  </rowItems>
  <colItems count="1">
    <i/>
  </colItems>
  <pageFields count="1">
    <pageField fld="0" hier="0"/>
  </pageFields>
  <dataFields count="1">
    <dataField name="合計 / 総所得金額(総数)" fld="3" baseField="0" baseItem="0"/>
  </dataFields>
  <chartFormats count="11">
    <chartFormat chart="0" format="0" series="1">
      <pivotArea outline="0" collapsedLevelsAreSubtotals="1" fieldPosition="0"/>
    </chartFormat>
    <chartFormat chart="0" format="1">
      <pivotArea outline="0" collapsedLevelsAreSubtotals="1" fieldPosition="0">
        <references count="2">
          <reference field="4294967294" count="1" selected="0">
            <x v="0"/>
          </reference>
          <reference field="1" count="1" selected="0">
            <x v="2"/>
          </reference>
        </references>
      </pivotArea>
    </chartFormat>
    <chartFormat chart="0" format="2">
      <pivotArea outline="0" collapsedLevelsAreSubtotals="1" fieldPosition="0">
        <references count="2">
          <reference field="4294967294" count="1" selected="0">
            <x v="0"/>
          </reference>
          <reference field="1" count="1" selected="0">
            <x v="3"/>
          </reference>
        </references>
      </pivotArea>
    </chartFormat>
    <chartFormat chart="0" format="3">
      <pivotArea outline="0" collapsedLevelsAreSubtotals="1" fieldPosition="0">
        <references count="2">
          <reference field="4294967294" count="1" selected="0">
            <x v="0"/>
          </reference>
          <reference field="1" count="1" selected="0">
            <x v="4"/>
          </reference>
        </references>
      </pivotArea>
    </chartFormat>
    <chartFormat chart="0" format="4">
      <pivotArea outline="0" collapsedLevelsAreSubtotals="1" fieldPosition="0">
        <references count="2">
          <reference field="4294967294" count="1" selected="0">
            <x v="0"/>
          </reference>
          <reference field="1" count="1" selected="0">
            <x v="5"/>
          </reference>
        </references>
      </pivotArea>
    </chartFormat>
    <chartFormat chart="0" format="5">
      <pivotArea outline="0" collapsedLevelsAreSubtotals="1" fieldPosition="0">
        <references count="2">
          <reference field="4294967294" count="1" selected="0">
            <x v="0"/>
          </reference>
          <reference field="1" count="1" selected="0">
            <x v="1"/>
          </reference>
        </references>
      </pivotArea>
    </chartFormat>
    <chartFormat chart="0" format="6">
      <pivotArea outline="0" collapsedLevelsAreSubtotals="1" fieldPosition="0">
        <references count="2">
          <reference field="4294967294" count="1" selected="0">
            <x v="0"/>
          </reference>
          <reference field="1" count="1" selected="0">
            <x v="6"/>
          </reference>
        </references>
      </pivotArea>
    </chartFormat>
    <chartFormat chart="0" format="7">
      <pivotArea outline="0" collapsedLevelsAreSubtotals="1" fieldPosition="0">
        <references count="2">
          <reference field="4294967294" count="1" selected="0">
            <x v="0"/>
          </reference>
          <reference field="1" count="1" selected="0">
            <x v="8"/>
          </reference>
        </references>
      </pivotArea>
    </chartFormat>
    <chartFormat chart="0" format="8">
      <pivotArea outline="0" collapsedLevelsAreSubtotals="1" fieldPosition="0">
        <references count="2">
          <reference field="4294967294" count="1" selected="0">
            <x v="0"/>
          </reference>
          <reference field="1" count="1" selected="0">
            <x v="7"/>
          </reference>
        </references>
      </pivotArea>
    </chartFormat>
    <chartFormat chart="0" format="9">
      <pivotArea outline="0" collapsedLevelsAreSubtotals="1" fieldPosition="0">
        <references count="2">
          <reference field="4294967294" count="1" selected="0">
            <x v="0"/>
          </reference>
          <reference field="1" count="1" selected="0">
            <x v="0"/>
          </reference>
        </references>
      </pivotArea>
    </chartFormat>
    <chartFormat chart="0" format="1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4.xml><?xml version="1.0" encoding="utf-8"?>
<pivotTableDefinition xmlns="http://schemas.openxmlformats.org/spreadsheetml/2006/main" xmlns:mc="http://schemas.openxmlformats.org/markup-compatibility/2006" xmlns:xr="http://schemas.microsoft.com/office/spreadsheetml/2014/revision" mc:Ignorable="xr" xr:uid="{00000000-0007-0000-3901-00003F000000}" name="ﾋﾟﾎﾞｯﾄﾃｰﾌﾞﾙ2" cacheId="50" applyNumberFormats="0" applyBorderFormats="0" applyFontFormats="0" applyPatternFormats="0" applyAlignmentFormats="0" applyWidthHeightFormats="1" dataCaption="値" updatedVersion="4" showMemberPropertyTips="0" useAutoFormatting="1" rowGrandTotals="0" itemPrintTitles="1" createdVersion="4" indent="0" outline="1" outlineData="1" multipleFieldFilters="0" chartFormat="1">
  <location ref="A1:C9" firstHeaderRow="0" firstDataRow="1" firstDataCol="1"/>
  <pivotFields count="10">
    <pivotField axis="axisRow" showAll="0">
      <items count="18">
        <item h="1" x="0"/>
        <item h="1" x="1"/>
        <item h="1" x="2"/>
        <item h="1" x="3"/>
        <item h="1" x="4"/>
        <item h="1" x="5"/>
        <item h="1" x="6"/>
        <item h="1" x="7"/>
        <item h="1" x="8"/>
        <item x="9"/>
        <item x="10"/>
        <item x="11"/>
        <item x="12"/>
        <item x="13"/>
        <item x="14"/>
        <item x="15"/>
        <item x="16"/>
        <item t="default"/>
      </items>
    </pivotField>
    <pivotField dataField="1" showAll="0"/>
    <pivotField showAll="0"/>
    <pivotField showAll="0"/>
    <pivotField showAll="0"/>
    <pivotField dataField="1" showAll="0"/>
    <pivotField showAll="0"/>
    <pivotField showAll="0"/>
    <pivotField showAll="0"/>
    <pivotField showAll="0"/>
  </pivotFields>
  <rowFields count="1">
    <field x="0"/>
  </rowFields>
  <rowItems count="8">
    <i>
      <x v="9"/>
    </i>
    <i>
      <x v="10"/>
    </i>
    <i>
      <x v="11"/>
    </i>
    <i>
      <x v="12"/>
    </i>
    <i>
      <x v="13"/>
    </i>
    <i>
      <x v="14"/>
    </i>
    <i>
      <x v="15"/>
    </i>
    <i>
      <x v="16"/>
    </i>
  </rowItems>
  <colFields count="1">
    <field x="-2"/>
  </colFields>
  <colItems count="2">
    <i>
      <x/>
    </i>
    <i i="1">
      <x v="1"/>
    </i>
  </colItems>
  <dataFields count="2">
    <dataField name="公衆電話（右軸）" fld="5" baseField="0" baseItem="0"/>
    <dataField name="加入電話（左軸）" fld="1" baseField="0" baseItem="0"/>
  </dataFields>
  <formats count="2">
    <format dxfId="123">
      <pivotArea outline="0" collapsedLevelsAreSubtotals="1" fieldPosition="0">
        <references count="1">
          <reference field="4294967294" count="1" selected="0">
            <x v="1"/>
          </reference>
        </references>
      </pivotArea>
    </format>
    <format dxfId="122">
      <pivotArea outline="0" collapsedLevelsAreSubtotals="1" fieldPosition="0">
        <references count="1">
          <reference field="4294967294" count="1" selected="0">
            <x v="1"/>
          </reference>
        </references>
      </pivotArea>
    </format>
  </formats>
  <chartFormats count="2">
    <chartFormat chart="0" format="0" series="1">
      <pivotArea outline="0" collapsedLevelsAreSubtotals="1" fieldPosition="0">
        <references count="1">
          <reference field="4294967294" count="1" selected="0">
            <x v="1"/>
          </reference>
        </references>
      </pivotArea>
    </chartFormat>
    <chartFormat chart="0" format="1" series="1">
      <pivotArea outline="0" collapsedLevelsAreSubtotals="1"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5.xml><?xml version="1.0" encoding="utf-8"?>
<pivotTableDefinition xmlns="http://schemas.openxmlformats.org/spreadsheetml/2006/main" xmlns:mc="http://schemas.openxmlformats.org/markup-compatibility/2006" xmlns:xr="http://schemas.microsoft.com/office/spreadsheetml/2014/revision" mc:Ignorable="xr" xr:uid="{00000000-0007-0000-3901-000040000000}" name="ﾋﾟﾎﾞｯﾄﾃｰﾌﾞﾙ3" cacheId="51"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C11" firstHeaderRow="1" firstDataRow="2" firstDataCol="1"/>
  <pivotFields count="4">
    <pivotField axis="axisRow" showAll="0">
      <items count="26">
        <item h="1" x="0"/>
        <item h="1" x="1"/>
        <item h="1" x="2"/>
        <item h="1" x="3"/>
        <item h="1" x="4"/>
        <item h="1" x="5"/>
        <item h="1" x="6"/>
        <item h="1" x="7"/>
        <item h="1" x="8"/>
        <item h="1" x="9"/>
        <item h="1" x="10"/>
        <item h="1" x="11"/>
        <item h="1" x="12"/>
        <item h="1" x="13"/>
        <item h="1" x="14"/>
        <item h="1" x="15"/>
        <item h="1" x="16"/>
        <item x="17"/>
        <item x="18"/>
        <item x="19"/>
        <item x="20"/>
        <item x="21"/>
        <item x="22"/>
        <item x="23"/>
        <item x="24"/>
        <item t="default"/>
      </items>
    </pivotField>
    <pivotField axis="axisCol" showAll="0">
      <items count="5">
        <item x="1"/>
        <item h="1" x="2"/>
        <item h="1" x="3"/>
        <item h="1" x="0"/>
        <item t="default"/>
      </items>
    </pivotField>
    <pivotField dataField="1" showAll="0"/>
    <pivotField showAll="0"/>
  </pivotFields>
  <rowFields count="1">
    <field x="0"/>
  </rowFields>
  <rowItems count="9">
    <i>
      <x v="17"/>
    </i>
    <i>
      <x v="18"/>
    </i>
    <i>
      <x v="19"/>
    </i>
    <i>
      <x v="20"/>
    </i>
    <i>
      <x v="21"/>
    </i>
    <i>
      <x v="22"/>
    </i>
    <i>
      <x v="23"/>
    </i>
    <i>
      <x v="24"/>
    </i>
    <i t="grand">
      <x/>
    </i>
  </rowItems>
  <colFields count="1">
    <field x="1"/>
  </colFields>
  <colItems count="2">
    <i>
      <x/>
    </i>
    <i t="grand">
      <x/>
    </i>
  </colItems>
  <dataFields count="1">
    <dataField name="合計 / 乗車人員" fld="2" baseField="0" baseItem="0" numFmtId="177"/>
  </dataFields>
  <chartFormats count="1">
    <chartFormat chart="0" format="0" series="1">
      <pivotArea outline="0" collapsedLevelsAreSubtotals="1" fieldPosition="0">
        <references count="2">
          <reference field="4294967294" count="1" selected="0">
            <x v="0"/>
          </reference>
          <reference field="1" count="0" selected="0"/>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6.xml><?xml version="1.0" encoding="utf-8"?>
<pivotTableDefinition xmlns="http://schemas.openxmlformats.org/spreadsheetml/2006/main" xmlns:mc="http://schemas.openxmlformats.org/markup-compatibility/2006" xmlns:xr="http://schemas.microsoft.com/office/spreadsheetml/2014/revision" mc:Ignorable="xr" xr:uid="{00000000-0007-0000-3901-000041000000}" name="ﾋﾟﾎﾞｯﾄﾃｰﾌﾞﾙ5" cacheId="52" dataOnRows="1"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3:C9" firstHeaderRow="1" firstDataRow="2" firstDataCol="1"/>
  <pivotFields count="12">
    <pivotField axis="axisCol" showAll="0">
      <items count="18">
        <item h="1" x="0"/>
        <item h="1" x="1"/>
        <item h="1" x="2"/>
        <item h="1" x="3"/>
        <item h="1" x="4"/>
        <item h="1" x="5"/>
        <item h="1" x="6"/>
        <item h="1" x="7"/>
        <item h="1" x="8"/>
        <item h="1" x="9"/>
        <item h="1" x="10"/>
        <item h="1" x="11"/>
        <item h="1" x="12"/>
        <item h="1" x="13"/>
        <item h="1" x="14"/>
        <item h="1" x="15"/>
        <item x="16"/>
        <item t="default"/>
      </items>
    </pivotField>
    <pivotField showAll="0"/>
    <pivotField dataField="1" showAll="0" defaultSubtotal="0"/>
    <pivotField showAll="0" defaultSubtotal="0"/>
    <pivotField showAll="0" defaultSubtotal="0"/>
    <pivotField showAll="0" defaultSubtotal="0"/>
    <pivotField dataField="1" showAll="0"/>
    <pivotField dataField="1" showAll="0"/>
    <pivotField showAll="0"/>
    <pivotField showAll="0"/>
    <pivotField dataField="1" showAll="0" defaultSubtotal="0"/>
    <pivotField dataField="1" showAll="0"/>
  </pivotFields>
  <rowFields count="1">
    <field x="-2"/>
  </rowFields>
  <rowItems count="5">
    <i>
      <x/>
    </i>
    <i i="1">
      <x v="1"/>
    </i>
    <i i="2">
      <x v="2"/>
    </i>
    <i i="3">
      <x v="3"/>
    </i>
    <i i="4">
      <x v="4"/>
    </i>
  </rowItems>
  <colFields count="1">
    <field x="0"/>
  </colFields>
  <colItems count="2">
    <i>
      <x v="16"/>
    </i>
    <i t="grand">
      <x/>
    </i>
  </colItems>
  <dataFields count="5">
    <dataField name=" 乗用車" fld="7" baseField="0" baseItem="0"/>
    <dataField name=" 貨物車" fld="2" baseField="0" baseItem="0"/>
    <dataField name=" 特種用途自動車" fld="10" baseField="0" baseItem="0"/>
    <dataField name=" 大型特殊自動車" fld="11" baseField="0" baseItem="0"/>
    <dataField name=" 乗合自動車" fld="6" baseField="0" baseItem="0"/>
  </dataFields>
  <chartFormats count="3">
    <chartFormat chart="0" format="0" series="1">
      <pivotArea outline="0" collapsedLevelsAreSubtotals="1" fieldPosition="0">
        <references count="1">
          <reference field="0" count="0" selected="0"/>
        </references>
      </pivotArea>
    </chartFormat>
    <chartFormat chart="0" format="1">
      <pivotArea outline="0" collapsedLevelsAreSubtotals="1" fieldPosition="0">
        <references count="2">
          <reference field="4294967294" count="1" selected="0">
            <x v="2"/>
          </reference>
          <reference field="0" count="0" selected="0"/>
        </references>
      </pivotArea>
    </chartFormat>
    <chartFormat chart="0" format="2">
      <pivotArea type="data" outline="0" fieldPosition="0">
        <references count="2">
          <reference field="4294967294" count="1" selected="0">
            <x v="2"/>
          </reference>
          <reference field="0" count="1" selected="0">
            <x v="1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7.xml><?xml version="1.0" encoding="utf-8"?>
<pivotTableDefinition xmlns="http://schemas.openxmlformats.org/spreadsheetml/2006/main" xmlns:mc="http://schemas.openxmlformats.org/markup-compatibility/2006" xmlns:xr="http://schemas.microsoft.com/office/spreadsheetml/2014/revision" mc:Ignorable="xr" xr:uid="{00000000-0007-0000-3901-000042000000}" name="ﾋﾟﾎﾞｯﾄﾃｰﾌﾞﾙ7" cacheId="53"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E10" firstHeaderRow="0" firstDataRow="1" firstDataCol="1"/>
  <pivotFields count="18">
    <pivotField axis="axisRow" numFmtId="176" showAll="0">
      <items count="17">
        <item h="1" x="0"/>
        <item h="1" x="1"/>
        <item h="1" x="2"/>
        <item h="1" x="3"/>
        <item h="1" x="4"/>
        <item h="1" x="5"/>
        <item h="1" x="6"/>
        <item h="1" x="7"/>
        <item x="8"/>
        <item x="9"/>
        <item x="10"/>
        <item x="11"/>
        <item x="12"/>
        <item x="13"/>
        <item x="14"/>
        <item x="15"/>
        <item t="default"/>
      </items>
    </pivotField>
    <pivotField showAll="0"/>
    <pivotField showAll="0" defaultSubtotal="0"/>
    <pivotField dataField="1" showAll="0"/>
    <pivotField showAll="0"/>
    <pivotField showAll="0"/>
    <pivotField showAll="0"/>
    <pivotField showAll="0"/>
    <pivotField dataField="1" showAll="0"/>
    <pivotField showAll="0"/>
    <pivotField showAll="0"/>
    <pivotField showAll="0"/>
    <pivotField showAll="0"/>
    <pivotField showAll="0"/>
    <pivotField dataField="1" showAll="0"/>
    <pivotField showAll="0"/>
    <pivotField showAll="0"/>
    <pivotField dataField="1" showAll="0"/>
  </pivotFields>
  <rowFields count="1">
    <field x="0"/>
  </rowFields>
  <rowItems count="9">
    <i>
      <x v="8"/>
    </i>
    <i>
      <x v="9"/>
    </i>
    <i>
      <x v="10"/>
    </i>
    <i>
      <x v="11"/>
    </i>
    <i>
      <x v="12"/>
    </i>
    <i>
      <x v="13"/>
    </i>
    <i>
      <x v="14"/>
    </i>
    <i>
      <x v="15"/>
    </i>
    <i t="grand">
      <x/>
    </i>
  </rowItems>
  <colFields count="1">
    <field x="-2"/>
  </colFields>
  <colItems count="4">
    <i>
      <x/>
    </i>
    <i i="1">
      <x v="1"/>
    </i>
    <i i="2">
      <x v="2"/>
    </i>
    <i i="3">
      <x v="3"/>
    </i>
  </colItems>
  <dataFields count="4">
    <dataField name=" 原動機付自転車" fld="3" baseField="0" baseItem="0"/>
    <dataField name=" 軽自動車" fld="8" baseField="0" baseItem="0"/>
    <dataField name="小型特殊自動車" fld="14" baseField="0" baseItem="0"/>
    <dataField name=" 小型自動二輪車" fld="17" baseField="0" baseItem="0"/>
  </dataFields>
  <chartFormats count="5">
    <chartFormat chart="0" format="0" series="1">
      <pivotArea outline="0" collapsedLevelsAreSubtotals="1" fieldPosition="0">
        <references count="1">
          <reference field="4294967294" count="1" selected="0">
            <x v="0"/>
          </reference>
        </references>
      </pivotArea>
    </chartFormat>
    <chartFormat chart="0" format="1" series="1">
      <pivotArea outline="0" collapsedLevelsAreSubtotals="1" fieldPosition="0">
        <references count="1">
          <reference field="4294967294" count="1" selected="0">
            <x v="1"/>
          </reference>
        </references>
      </pivotArea>
    </chartFormat>
    <chartFormat chart="0" format="2" series="1">
      <pivotArea outline="0" collapsedLevelsAreSubtotals="1" fieldPosition="0">
        <references count="1">
          <reference field="4294967294" count="1" selected="0">
            <x v="2"/>
          </reference>
        </references>
      </pivotArea>
    </chartFormat>
    <chartFormat chart="0" format="3" series="1">
      <pivotArea outline="0" collapsedLevelsAreSubtotals="1" fieldPosition="0">
        <references count="1">
          <reference field="4294967294" count="1" selected="0">
            <x v="3"/>
          </reference>
        </references>
      </pivotArea>
    </chartFormat>
    <chartFormat chart="0" format="4">
      <pivotArea outline="0" collapsedLevelsAreSubtotals="1" fieldPosition="0">
        <references count="2">
          <reference field="4294967294" count="1" selected="0">
            <x v="3"/>
          </reference>
          <reference field="0"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8.xml><?xml version="1.0" encoding="utf-8"?>
<pivotTableDefinition xmlns="http://schemas.openxmlformats.org/spreadsheetml/2006/main" xmlns:mc="http://schemas.openxmlformats.org/markup-compatibility/2006" xmlns:xr="http://schemas.microsoft.com/office/spreadsheetml/2014/revision" mc:Ignorable="xr" xr:uid="{00000000-0007-0000-3901-000043000000}" name="ﾋﾟﾎﾞｯﾄﾃｰﾌﾞﾙ9" cacheId="54"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3:C12" firstHeaderRow="0" firstDataRow="1" firstDataCol="1" rowPageCount="1" colPageCount="1"/>
  <pivotFields count="11">
    <pivotField axis="axisPage" numFmtId="176" multipleItemSelectionAllowed="1" showAll="0">
      <items count="22">
        <item h="1" x="0"/>
        <item h="1" x="1"/>
        <item h="1" x="2"/>
        <item h="1" x="3"/>
        <item h="1" x="4"/>
        <item h="1" x="5"/>
        <item h="1" x="6"/>
        <item h="1" x="7"/>
        <item h="1" x="8"/>
        <item h="1" x="9"/>
        <item h="1" x="10"/>
        <item h="1" x="11"/>
        <item h="1" x="12"/>
        <item h="1" x="13"/>
        <item h="1" x="14"/>
        <item h="1" x="15"/>
        <item h="1" x="16"/>
        <item h="1" x="17"/>
        <item h="1" x="18"/>
        <item h="1" x="19"/>
        <item x="20"/>
        <item t="default"/>
      </items>
    </pivotField>
    <pivotField axis="axisRow" showAll="0">
      <items count="9">
        <item x="2"/>
        <item x="3"/>
        <item x="7"/>
        <item x="6"/>
        <item x="0"/>
        <item x="4"/>
        <item x="5"/>
        <item x="1"/>
        <item t="default"/>
      </items>
    </pivotField>
    <pivotField showAll="0"/>
    <pivotField dataField="1" showAll="0"/>
    <pivotField dataField="1" showAll="0"/>
    <pivotField showAll="0"/>
    <pivotField showAll="0"/>
    <pivotField showAll="0"/>
    <pivotField showAll="0"/>
    <pivotField showAll="0"/>
    <pivotField showAll="0"/>
  </pivotFields>
  <rowFields count="1">
    <field x="1"/>
  </rowFields>
  <rowItems count="9">
    <i>
      <x/>
    </i>
    <i>
      <x v="1"/>
    </i>
    <i>
      <x v="2"/>
    </i>
    <i>
      <x v="3"/>
    </i>
    <i>
      <x v="4"/>
    </i>
    <i>
      <x v="5"/>
    </i>
    <i>
      <x v="6"/>
    </i>
    <i>
      <x v="7"/>
    </i>
    <i t="grand">
      <x/>
    </i>
  </rowItems>
  <colFields count="1">
    <field x="-2"/>
  </colFields>
  <colItems count="2">
    <i>
      <x/>
    </i>
    <i i="1">
      <x v="1"/>
    </i>
  </colItems>
  <pageFields count="1">
    <pageField fld="0" hier="0"/>
  </pageFields>
  <dataFields count="2">
    <dataField name="運動場" fld="3" baseField="0" baseItem="0"/>
    <dataField name="校舎・敷地・その他" fld="4" baseField="0" baseItem="0"/>
  </dataFields>
  <chartFormats count="2">
    <chartFormat chart="0" format="0" series="1">
      <pivotArea outline="0" collapsedLevelsAreSubtotals="1" fieldPosition="0">
        <references count="1">
          <reference field="4294967294" count="1" selected="0">
            <x v="0"/>
          </reference>
        </references>
      </pivotArea>
    </chartFormat>
    <chartFormat chart="0" format="1" series="1">
      <pivotArea outline="0" collapsedLevelsAreSubtotals="1"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9.xml><?xml version="1.0" encoding="utf-8"?>
<pivotTableDefinition xmlns="http://schemas.openxmlformats.org/spreadsheetml/2006/main" xmlns:mc="http://schemas.openxmlformats.org/markup-compatibility/2006" xmlns:xr="http://schemas.microsoft.com/office/spreadsheetml/2014/revision" mc:Ignorable="xr" xr:uid="{00000000-0007-0000-3901-000044000000}" name="ﾋﾟﾎﾞｯﾄﾃｰﾌﾞﾙ9" cacheId="55"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3:F12" firstHeaderRow="0" firstDataRow="1" firstDataCol="1" rowPageCount="1" colPageCount="1"/>
  <pivotFields count="11">
    <pivotField axis="axisPage" numFmtId="176" multipleItemSelectionAllowed="1" showAll="0">
      <items count="22">
        <item h="1" x="0"/>
        <item h="1" x="1"/>
        <item h="1" x="2"/>
        <item h="1" x="3"/>
        <item h="1" x="4"/>
        <item h="1" x="5"/>
        <item h="1" x="6"/>
        <item h="1" x="7"/>
        <item h="1" x="8"/>
        <item h="1" x="9"/>
        <item h="1" x="10"/>
        <item h="1" x="11"/>
        <item h="1" x="12"/>
        <item h="1" x="13"/>
        <item h="1" x="14"/>
        <item h="1" x="15"/>
        <item h="1" x="16"/>
        <item h="1" x="17"/>
        <item h="1" x="18"/>
        <item h="1" x="19"/>
        <item x="20"/>
        <item t="default"/>
      </items>
    </pivotField>
    <pivotField axis="axisRow" showAll="0">
      <items count="9">
        <item x="3"/>
        <item x="2"/>
        <item x="0"/>
        <item x="4"/>
        <item x="1"/>
        <item x="7"/>
        <item x="6"/>
        <item x="5"/>
        <item t="default"/>
      </items>
    </pivotField>
    <pivotField showAll="0"/>
    <pivotField showAll="0"/>
    <pivotField showAll="0"/>
    <pivotField showAll="0"/>
    <pivotField dataField="1" showAll="0"/>
    <pivotField dataField="1" showAll="0"/>
    <pivotField dataField="1" showAll="0"/>
    <pivotField dataField="1" showAll="0"/>
    <pivotField dataField="1" showAll="0"/>
  </pivotFields>
  <rowFields count="1">
    <field x="1"/>
  </rowFields>
  <rowItems count="9">
    <i>
      <x/>
    </i>
    <i>
      <x v="1"/>
    </i>
    <i>
      <x v="2"/>
    </i>
    <i>
      <x v="3"/>
    </i>
    <i>
      <x v="4"/>
    </i>
    <i>
      <x v="5"/>
    </i>
    <i>
      <x v="6"/>
    </i>
    <i>
      <x v="7"/>
    </i>
    <i t="grand">
      <x/>
    </i>
  </rowItems>
  <colFields count="1">
    <field x="-2"/>
  </colFields>
  <colItems count="5">
    <i>
      <x/>
    </i>
    <i i="1">
      <x v="1"/>
    </i>
    <i i="2">
      <x v="2"/>
    </i>
    <i i="3">
      <x v="3"/>
    </i>
    <i i="4">
      <x v="4"/>
    </i>
  </colItems>
  <pageFields count="1">
    <pageField fld="0" hier="0"/>
  </pageFields>
  <dataFields count="5">
    <dataField name="校舎" fld="6" baseField="0" baseItem="0"/>
    <dataField name="体育館" fld="7" baseField="0" baseItem="0"/>
    <dataField name="給食室" fld="8" baseField="0" baseItem="0"/>
    <dataField name="プール専用付属室" fld="9" baseField="0" baseItem="0"/>
    <dataField name="その他（学校開放施設）" fld="10" baseField="0" baseItem="0"/>
  </dataFields>
  <chartFormats count="30">
    <chartFormat chart="0" format="0" series="1">
      <pivotArea outline="0" collapsedLevelsAreSubtotals="1" fieldPosition="0">
        <references count="1">
          <reference field="4294967294" count="1" selected="0">
            <x v="0"/>
          </reference>
        </references>
      </pivotArea>
    </chartFormat>
    <chartFormat chart="0" format="1" series="1">
      <pivotArea outline="0" collapsedLevelsAreSubtotals="1" fieldPosition="0">
        <references count="1">
          <reference field="4294967294" count="1" selected="0">
            <x v="1"/>
          </reference>
        </references>
      </pivotArea>
    </chartFormat>
    <chartFormat chart="0" format="2">
      <pivotArea outline="0" collapsedLevelsAreSubtotals="1" fieldPosition="0">
        <references count="2">
          <reference field="4294967294" count="1" selected="0">
            <x v="1"/>
          </reference>
          <reference field="1" count="1" selected="0">
            <x v="0"/>
          </reference>
        </references>
      </pivotArea>
    </chartFormat>
    <chartFormat chart="0" format="3" series="1">
      <pivotArea outline="0" collapsedLevelsAreSubtotals="1" fieldPosition="0">
        <references count="1">
          <reference field="4294967294" count="1" selected="0">
            <x v="2"/>
          </reference>
        </references>
      </pivotArea>
    </chartFormat>
    <chartFormat chart="0" format="4">
      <pivotArea outline="0" collapsedLevelsAreSubtotals="1" fieldPosition="0">
        <references count="2">
          <reference field="4294967294" count="1" selected="0">
            <x v="2"/>
          </reference>
          <reference field="1" count="1" selected="0">
            <x v="0"/>
          </reference>
        </references>
      </pivotArea>
    </chartFormat>
    <chartFormat chart="0" format="5">
      <pivotArea outline="0" collapsedLevelsAreSubtotals="1" fieldPosition="0">
        <references count="2">
          <reference field="4294967294" count="1" selected="0">
            <x v="2"/>
          </reference>
          <reference field="1" count="1" selected="0">
            <x v="1"/>
          </reference>
        </references>
      </pivotArea>
    </chartFormat>
    <chartFormat chart="0" format="6">
      <pivotArea outline="0" collapsedLevelsAreSubtotals="1" fieldPosition="0">
        <references count="2">
          <reference field="4294967294" count="1" selected="0">
            <x v="2"/>
          </reference>
          <reference field="1" count="1" selected="0">
            <x v="2"/>
          </reference>
        </references>
      </pivotArea>
    </chartFormat>
    <chartFormat chart="0" format="7">
      <pivotArea outline="0" collapsedLevelsAreSubtotals="1" fieldPosition="0">
        <references count="2">
          <reference field="4294967294" count="1" selected="0">
            <x v="2"/>
          </reference>
          <reference field="1" count="1" selected="0">
            <x v="3"/>
          </reference>
        </references>
      </pivotArea>
    </chartFormat>
    <chartFormat chart="0" format="8">
      <pivotArea outline="0" collapsedLevelsAreSubtotals="1" fieldPosition="0">
        <references count="2">
          <reference field="4294967294" count="1" selected="0">
            <x v="2"/>
          </reference>
          <reference field="1" count="1" selected="0">
            <x v="4"/>
          </reference>
        </references>
      </pivotArea>
    </chartFormat>
    <chartFormat chart="0" format="9">
      <pivotArea outline="0" collapsedLevelsAreSubtotals="1" fieldPosition="0">
        <references count="2">
          <reference field="4294967294" count="1" selected="0">
            <x v="2"/>
          </reference>
          <reference field="1" count="1" selected="0">
            <x v="5"/>
          </reference>
        </references>
      </pivotArea>
    </chartFormat>
    <chartFormat chart="0" format="10">
      <pivotArea outline="0" collapsedLevelsAreSubtotals="1" fieldPosition="0">
        <references count="2">
          <reference field="4294967294" count="1" selected="0">
            <x v="2"/>
          </reference>
          <reference field="1" count="1" selected="0">
            <x v="6"/>
          </reference>
        </references>
      </pivotArea>
    </chartFormat>
    <chartFormat chart="0" format="11">
      <pivotArea outline="0" collapsedLevelsAreSubtotals="1" fieldPosition="0">
        <references count="2">
          <reference field="4294967294" count="1" selected="0">
            <x v="2"/>
          </reference>
          <reference field="1" count="1" selected="0">
            <x v="7"/>
          </reference>
        </references>
      </pivotArea>
    </chartFormat>
    <chartFormat chart="0" format="12" series="1">
      <pivotArea outline="0" collapsedLevelsAreSubtotals="1" fieldPosition="0">
        <references count="1">
          <reference field="4294967294" count="1" selected="0">
            <x v="3"/>
          </reference>
        </references>
      </pivotArea>
    </chartFormat>
    <chartFormat chart="0" format="13">
      <pivotArea outline="0" collapsedLevelsAreSubtotals="1" fieldPosition="0">
        <references count="2">
          <reference field="4294967294" count="1" selected="0">
            <x v="3"/>
          </reference>
          <reference field="1" count="1" selected="0">
            <x v="0"/>
          </reference>
        </references>
      </pivotArea>
    </chartFormat>
    <chartFormat chart="0" format="14">
      <pivotArea outline="0" collapsedLevelsAreSubtotals="1" fieldPosition="0">
        <references count="2">
          <reference field="4294967294" count="1" selected="0">
            <x v="3"/>
          </reference>
          <reference field="1" count="1" selected="0">
            <x v="1"/>
          </reference>
        </references>
      </pivotArea>
    </chartFormat>
    <chartFormat chart="0" format="15">
      <pivotArea outline="0" collapsedLevelsAreSubtotals="1" fieldPosition="0">
        <references count="2">
          <reference field="4294967294" count="1" selected="0">
            <x v="3"/>
          </reference>
          <reference field="1" count="1" selected="0">
            <x v="2"/>
          </reference>
        </references>
      </pivotArea>
    </chartFormat>
    <chartFormat chart="0" format="16">
      <pivotArea outline="0" collapsedLevelsAreSubtotals="1" fieldPosition="0">
        <references count="2">
          <reference field="4294967294" count="1" selected="0">
            <x v="3"/>
          </reference>
          <reference field="1" count="1" selected="0">
            <x v="3"/>
          </reference>
        </references>
      </pivotArea>
    </chartFormat>
    <chartFormat chart="0" format="17">
      <pivotArea outline="0" collapsedLevelsAreSubtotals="1" fieldPosition="0">
        <references count="2">
          <reference field="4294967294" count="1" selected="0">
            <x v="3"/>
          </reference>
          <reference field="1" count="1" selected="0">
            <x v="4"/>
          </reference>
        </references>
      </pivotArea>
    </chartFormat>
    <chartFormat chart="0" format="18">
      <pivotArea outline="0" collapsedLevelsAreSubtotals="1" fieldPosition="0">
        <references count="2">
          <reference field="4294967294" count="1" selected="0">
            <x v="3"/>
          </reference>
          <reference field="1" count="1" selected="0">
            <x v="5"/>
          </reference>
        </references>
      </pivotArea>
    </chartFormat>
    <chartFormat chart="0" format="19">
      <pivotArea outline="0" collapsedLevelsAreSubtotals="1" fieldPosition="0">
        <references count="2">
          <reference field="4294967294" count="1" selected="0">
            <x v="3"/>
          </reference>
          <reference field="1" count="1" selected="0">
            <x v="6"/>
          </reference>
        </references>
      </pivotArea>
    </chartFormat>
    <chartFormat chart="0" format="20">
      <pivotArea outline="0" collapsedLevelsAreSubtotals="1" fieldPosition="0">
        <references count="2">
          <reference field="4294967294" count="1" selected="0">
            <x v="3"/>
          </reference>
          <reference field="1" count="1" selected="0">
            <x v="7"/>
          </reference>
        </references>
      </pivotArea>
    </chartFormat>
    <chartFormat chart="0" format="21" series="1">
      <pivotArea outline="0" collapsedLevelsAreSubtotals="1" fieldPosition="0">
        <references count="1">
          <reference field="4294967294" count="1" selected="0">
            <x v="4"/>
          </reference>
        </references>
      </pivotArea>
    </chartFormat>
    <chartFormat chart="0" format="22">
      <pivotArea outline="0" collapsedLevelsAreSubtotals="1" fieldPosition="0">
        <references count="2">
          <reference field="4294967294" count="1" selected="0">
            <x v="4"/>
          </reference>
          <reference field="1" count="1" selected="0">
            <x v="0"/>
          </reference>
        </references>
      </pivotArea>
    </chartFormat>
    <chartFormat chart="0" format="23">
      <pivotArea outline="0" collapsedLevelsAreSubtotals="1" fieldPosition="0">
        <references count="2">
          <reference field="4294967294" count="1" selected="0">
            <x v="4"/>
          </reference>
          <reference field="1" count="1" selected="0">
            <x v="1"/>
          </reference>
        </references>
      </pivotArea>
    </chartFormat>
    <chartFormat chart="0" format="24">
      <pivotArea outline="0" collapsedLevelsAreSubtotals="1" fieldPosition="0">
        <references count="2">
          <reference field="4294967294" count="1" selected="0">
            <x v="4"/>
          </reference>
          <reference field="1" count="1" selected="0">
            <x v="2"/>
          </reference>
        </references>
      </pivotArea>
    </chartFormat>
    <chartFormat chart="0" format="25">
      <pivotArea outline="0" collapsedLevelsAreSubtotals="1" fieldPosition="0">
        <references count="2">
          <reference field="4294967294" count="1" selected="0">
            <x v="4"/>
          </reference>
          <reference field="1" count="1" selected="0">
            <x v="3"/>
          </reference>
        </references>
      </pivotArea>
    </chartFormat>
    <chartFormat chart="0" format="26">
      <pivotArea outline="0" collapsedLevelsAreSubtotals="1" fieldPosition="0">
        <references count="2">
          <reference field="4294967294" count="1" selected="0">
            <x v="4"/>
          </reference>
          <reference field="1" count="1" selected="0">
            <x v="4"/>
          </reference>
        </references>
      </pivotArea>
    </chartFormat>
    <chartFormat chart="0" format="27">
      <pivotArea outline="0" collapsedLevelsAreSubtotals="1" fieldPosition="0">
        <references count="2">
          <reference field="4294967294" count="1" selected="0">
            <x v="4"/>
          </reference>
          <reference field="1" count="1" selected="0">
            <x v="5"/>
          </reference>
        </references>
      </pivotArea>
    </chartFormat>
    <chartFormat chart="0" format="28">
      <pivotArea outline="0" collapsedLevelsAreSubtotals="1" fieldPosition="0">
        <references count="2">
          <reference field="4294967294" count="1" selected="0">
            <x v="4"/>
          </reference>
          <reference field="1" count="1" selected="0">
            <x v="6"/>
          </reference>
        </references>
      </pivotArea>
    </chartFormat>
    <chartFormat chart="0" format="29">
      <pivotArea outline="0" collapsedLevelsAreSubtotals="1" fieldPosition="0">
        <references count="2">
          <reference field="4294967294" count="1" selected="0">
            <x v="4"/>
          </reference>
          <reference field="1"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3901-000006000000}" name="ピボットテーブル1" cacheId="35"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C10" firstHeaderRow="0" firstDataRow="1" firstDataCol="1"/>
  <pivotFields count="9">
    <pivotField numFmtId="178" showAll="0"/>
    <pivotField axis="axisRow" showAll="0">
      <items count="16">
        <item h="1" x="0"/>
        <item h="1" x="1"/>
        <item h="1" x="2"/>
        <item h="1" x="3"/>
        <item h="1" x="4"/>
        <item h="1" x="5"/>
        <item h="1" x="6"/>
        <item x="7"/>
        <item x="8"/>
        <item x="9"/>
        <item x="10"/>
        <item x="11"/>
        <item x="12"/>
        <item x="13"/>
        <item x="14"/>
        <item t="default"/>
      </items>
    </pivotField>
    <pivotField showAll="0"/>
    <pivotField dataField="1" showAll="0"/>
    <pivotField showAll="0"/>
    <pivotField showAll="0"/>
    <pivotField dataField="1" showAll="0"/>
    <pivotField showAll="0"/>
    <pivotField showAll="0"/>
  </pivotFields>
  <rowFields count="1">
    <field x="1"/>
  </rowFields>
  <rowItems count="9">
    <i>
      <x v="7"/>
    </i>
    <i>
      <x v="8"/>
    </i>
    <i>
      <x v="9"/>
    </i>
    <i>
      <x v="10"/>
    </i>
    <i>
      <x v="11"/>
    </i>
    <i>
      <x v="12"/>
    </i>
    <i>
      <x v="13"/>
    </i>
    <i>
      <x v="14"/>
    </i>
    <i t="grand">
      <x/>
    </i>
  </rowItems>
  <colFields count="1">
    <field x="-2"/>
  </colFields>
  <colItems count="2">
    <i>
      <x/>
    </i>
    <i i="1">
      <x v="1"/>
    </i>
  </colItems>
  <dataFields count="2">
    <dataField name=" 出生数" fld="3" baseField="0" baseItem="0"/>
    <dataField name="死亡数" fld="6" baseField="0" baseItem="0"/>
  </dataFields>
  <chartFormats count="2">
    <chartFormat chart="0" format="0" series="1">
      <pivotArea outline="0" collapsedLevelsAreSubtotals="1" fieldPosition="0">
        <references count="1">
          <reference field="4294967294" count="1" selected="0">
            <x v="0"/>
          </reference>
        </references>
      </pivotArea>
    </chartFormat>
    <chartFormat chart="0" format="1" series="1">
      <pivotArea outline="0" collapsedLevelsAreSubtotals="1"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0.xml><?xml version="1.0" encoding="utf-8"?>
<pivotTableDefinition xmlns="http://schemas.openxmlformats.org/spreadsheetml/2006/main" xmlns:mc="http://schemas.openxmlformats.org/markup-compatibility/2006" xmlns:xr="http://schemas.microsoft.com/office/spreadsheetml/2014/revision" mc:Ignorable="xr" xr:uid="{00000000-0007-0000-3901-000045000000}" name="ﾋﾟﾎﾞｯﾄﾃｰﾌﾞﾙ10" cacheId="56"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3:B12" firstHeaderRow="1" firstDataRow="1" firstDataCol="1" rowPageCount="1" colPageCount="1"/>
  <pivotFields count="32">
    <pivotField axis="axisRow" numFmtId="176" showAll="0">
      <items count="21">
        <item h="1" x="0"/>
        <item h="1" x="1"/>
        <item h="1" x="2"/>
        <item h="1" x="3"/>
        <item h="1" x="4"/>
        <item h="1" x="5"/>
        <item h="1" x="6"/>
        <item h="1" x="7"/>
        <item h="1" x="8"/>
        <item h="1" x="9"/>
        <item h="1" x="10"/>
        <item h="1" x="11"/>
        <item x="12"/>
        <item x="13"/>
        <item n="令和元年" x="14"/>
        <item x="15"/>
        <item x="16"/>
        <item x="17"/>
        <item x="18"/>
        <item x="19"/>
        <item t="default"/>
      </items>
    </pivotField>
    <pivotField axis="axisPage" showAll="0">
      <items count="7">
        <item x="3"/>
        <item x="2"/>
        <item x="1"/>
        <item x="4"/>
        <item x="0"/>
        <item x="5"/>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9">
    <i>
      <x v="12"/>
    </i>
    <i>
      <x v="13"/>
    </i>
    <i>
      <x v="14"/>
    </i>
    <i>
      <x v="15"/>
    </i>
    <i>
      <x v="16"/>
    </i>
    <i>
      <x v="17"/>
    </i>
    <i>
      <x v="18"/>
    </i>
    <i>
      <x v="19"/>
    </i>
    <i t="grand">
      <x/>
    </i>
  </rowItems>
  <colItems count="1">
    <i/>
  </colItems>
  <pageFields count="1">
    <pageField fld="1" item="4" hier="0"/>
  </pageFields>
  <dataFields count="1">
    <dataField name="合計 / 総数(児童数)" fld="11" baseField="0" baseItem="0"/>
  </dataFields>
  <chartFormats count="2">
    <chartFormat chart="0" format="0" series="1">
      <pivotArea outline="0" collapsedLevelsAreSubtotals="1" fieldPosition="0"/>
    </chartFormat>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1.xml><?xml version="1.0" encoding="utf-8"?>
<pivotTableDefinition xmlns="http://schemas.openxmlformats.org/spreadsheetml/2006/main" xmlns:mc="http://schemas.openxmlformats.org/markup-compatibility/2006" xmlns:xr="http://schemas.microsoft.com/office/spreadsheetml/2014/revision" mc:Ignorable="xr" xr:uid="{00000000-0007-0000-3901-000046000000}" name="ﾋﾟﾎﾞｯﾄﾃｰﾌﾞﾙ1" cacheId="57"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3:B12" firstHeaderRow="1" firstDataRow="1" firstDataCol="1" rowPageCount="1" colPageCount="1"/>
  <pivotFields count="23">
    <pivotField axis="axisRow" numFmtId="176" showAll="0">
      <items count="22">
        <item h="1" x="0"/>
        <item h="1" x="1"/>
        <item h="1" x="2"/>
        <item h="1" x="3"/>
        <item h="1" x="4"/>
        <item h="1" x="5"/>
        <item h="1" x="6"/>
        <item h="1" x="7"/>
        <item h="1" x="8"/>
        <item h="1" x="9"/>
        <item h="1" x="10"/>
        <item h="1" x="11"/>
        <item h="1" x="12"/>
        <item x="13"/>
        <item x="14"/>
        <item n="令和元年" x="15"/>
        <item x="16"/>
        <item x="17"/>
        <item x="18"/>
        <item x="19"/>
        <item x="20"/>
        <item t="default"/>
      </items>
    </pivotField>
    <pivotField axis="axisPage" showAll="0">
      <items count="5">
        <item x="2"/>
        <item x="1"/>
        <item x="3"/>
        <item x="0"/>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9">
    <i>
      <x v="13"/>
    </i>
    <i>
      <x v="14"/>
    </i>
    <i>
      <x v="15"/>
    </i>
    <i>
      <x v="16"/>
    </i>
    <i>
      <x v="17"/>
    </i>
    <i>
      <x v="18"/>
    </i>
    <i>
      <x v="19"/>
    </i>
    <i>
      <x v="20"/>
    </i>
    <i t="grand">
      <x/>
    </i>
  </rowItems>
  <colItems count="1">
    <i/>
  </colItems>
  <pageFields count="1">
    <pageField fld="1" item="3" hier="0"/>
  </pageFields>
  <dataFields count="1">
    <dataField name="合計 / 総数(総数)" fld="11" baseField="0" baseItem="0"/>
  </dataFields>
  <chartFormats count="2">
    <chartFormat chart="0" format="0" series="1">
      <pivotArea outline="0" collapsedLevelsAreSubtotals="1" fieldPosition="0"/>
    </chartFormat>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2.xml><?xml version="1.0" encoding="utf-8"?>
<pivotTableDefinition xmlns="http://schemas.openxmlformats.org/spreadsheetml/2006/main" xmlns:mc="http://schemas.openxmlformats.org/markup-compatibility/2006" xmlns:xr="http://schemas.microsoft.com/office/spreadsheetml/2014/revision" mc:Ignorable="xr" xr:uid="{00000000-0007-0000-3901-000047000000}" name="ﾋﾟﾎﾞｯﾄﾃｰﾌﾞﾙ2" cacheId="58"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C7" firstHeaderRow="1" firstDataRow="2" firstDataCol="1"/>
  <pivotFields count="5">
    <pivotField axis="axisCol" numFmtId="176" showAll="0">
      <items count="17">
        <item h="1" x="0"/>
        <item h="1" x="1"/>
        <item h="1" x="2"/>
        <item h="1" x="3"/>
        <item h="1" x="4"/>
        <item h="1" x="5"/>
        <item h="1" x="6"/>
        <item h="1" x="7"/>
        <item h="1" x="8"/>
        <item h="1" x="9"/>
        <item h="1" x="10"/>
        <item h="1" x="11"/>
        <item h="1" x="12"/>
        <item h="1" x="13"/>
        <item h="1" x="14"/>
        <item x="15"/>
        <item t="default"/>
      </items>
    </pivotField>
    <pivotField axis="axisRow" showAll="0">
      <items count="7">
        <item x="1"/>
        <item x="2"/>
        <item x="3"/>
        <item h="1" x="5"/>
        <item h="1" x="0"/>
        <item x="4"/>
        <item t="default"/>
      </items>
    </pivotField>
    <pivotField dataField="1" showAll="0"/>
    <pivotField showAll="0"/>
    <pivotField showAll="0"/>
  </pivotFields>
  <rowFields count="1">
    <field x="1"/>
  </rowFields>
  <rowItems count="5">
    <i>
      <x/>
    </i>
    <i>
      <x v="1"/>
    </i>
    <i>
      <x v="2"/>
    </i>
    <i>
      <x v="5"/>
    </i>
    <i t="grand">
      <x/>
    </i>
  </rowItems>
  <colFields count="1">
    <field x="0"/>
  </colFields>
  <colItems count="2">
    <i>
      <x v="15"/>
    </i>
    <i t="grand">
      <x/>
    </i>
  </colItems>
  <dataFields count="1">
    <dataField name="合計 / 総数" fld="2" baseField="0" baseItem="0"/>
  </dataFields>
  <chartFormats count="9">
    <chartFormat chart="0" format="0" series="1">
      <pivotArea outline="0" collapsedLevelsAreSubtotals="1" fieldPosition="0">
        <references count="2">
          <reference field="4294967294" count="1" selected="0">
            <x v="0"/>
          </reference>
          <reference field="0" count="0" selected="0"/>
        </references>
      </pivotArea>
    </chartFormat>
    <chartFormat chart="0" format="1">
      <pivotArea outline="0" collapsedLevelsAreSubtotals="1" fieldPosition="0">
        <references count="3">
          <reference field="4294967294" count="1" selected="0">
            <x v="0"/>
          </reference>
          <reference field="0" count="0" selected="0"/>
          <reference field="1" count="1" selected="0">
            <x v="0"/>
          </reference>
        </references>
      </pivotArea>
    </chartFormat>
    <chartFormat chart="0" format="2">
      <pivotArea outline="0" collapsedLevelsAreSubtotals="1" fieldPosition="0">
        <references count="3">
          <reference field="4294967294" count="1" selected="0">
            <x v="0"/>
          </reference>
          <reference field="0" count="0" selected="0"/>
          <reference field="1" count="1" selected="0">
            <x v="1"/>
          </reference>
        </references>
      </pivotArea>
    </chartFormat>
    <chartFormat chart="0" format="3">
      <pivotArea outline="0" collapsedLevelsAreSubtotals="1" fieldPosition="0">
        <references count="3">
          <reference field="4294967294" count="1" selected="0">
            <x v="0"/>
          </reference>
          <reference field="0" count="0" selected="0"/>
          <reference field="1" count="1" selected="0">
            <x v="2"/>
          </reference>
        </references>
      </pivotArea>
    </chartFormat>
    <chartFormat chart="0" format="4">
      <pivotArea outline="0" collapsedLevelsAreSubtotals="1" fieldPosition="0">
        <references count="3">
          <reference field="4294967294" count="1" selected="0">
            <x v="0"/>
          </reference>
          <reference field="0" count="0" selected="0"/>
          <reference field="1" count="1" selected="0">
            <x v="5"/>
          </reference>
        </references>
      </pivotArea>
    </chartFormat>
    <chartFormat chart="0" format="5">
      <pivotArea type="data" outline="0" fieldPosition="0">
        <references count="3">
          <reference field="4294967294" count="1" selected="0">
            <x v="0"/>
          </reference>
          <reference field="0" count="1" selected="0">
            <x v="15"/>
          </reference>
          <reference field="1" count="1" selected="0">
            <x v="0"/>
          </reference>
        </references>
      </pivotArea>
    </chartFormat>
    <chartFormat chart="0" format="6">
      <pivotArea type="data" outline="0" fieldPosition="0">
        <references count="3">
          <reference field="4294967294" count="1" selected="0">
            <x v="0"/>
          </reference>
          <reference field="0" count="1" selected="0">
            <x v="15"/>
          </reference>
          <reference field="1" count="1" selected="0">
            <x v="1"/>
          </reference>
        </references>
      </pivotArea>
    </chartFormat>
    <chartFormat chart="0" format="7">
      <pivotArea type="data" outline="0" fieldPosition="0">
        <references count="3">
          <reference field="4294967294" count="1" selected="0">
            <x v="0"/>
          </reference>
          <reference field="0" count="1" selected="0">
            <x v="15"/>
          </reference>
          <reference field="1" count="1" selected="0">
            <x v="2"/>
          </reference>
        </references>
      </pivotArea>
    </chartFormat>
    <chartFormat chart="0" format="8">
      <pivotArea type="data" outline="0" fieldPosition="0">
        <references count="3">
          <reference field="4294967294" count="1" selected="0">
            <x v="0"/>
          </reference>
          <reference field="0" count="1" selected="0">
            <x v="15"/>
          </reference>
          <reference field="1"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3.xml><?xml version="1.0" encoding="utf-8"?>
<pivotTableDefinition xmlns="http://schemas.openxmlformats.org/spreadsheetml/2006/main" xmlns:mc="http://schemas.openxmlformats.org/markup-compatibility/2006" xmlns:xr="http://schemas.microsoft.com/office/spreadsheetml/2014/revision" mc:Ignorable="xr" xr:uid="{00000000-0007-0000-3901-000048000000}" name="ピボットテーブル1" cacheId="59"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B10" firstHeaderRow="1" firstDataRow="1" firstDataCol="1"/>
  <pivotFields count="17">
    <pivotField axis="axisRow" numFmtId="176" showAll="0">
      <items count="23">
        <item h="1" x="12"/>
        <item h="1" x="13"/>
        <item x="14"/>
        <item x="15"/>
        <item n="令和元年" x="16"/>
        <item x="17"/>
        <item x="18"/>
        <item x="19"/>
        <item x="20"/>
        <item h="1" x="0"/>
        <item h="1" x="1"/>
        <item h="1" x="2"/>
        <item h="1" x="3"/>
        <item h="1" x="4"/>
        <item h="1" x="5"/>
        <item h="1" x="6"/>
        <item h="1" x="7"/>
        <item h="1" x="8"/>
        <item h="1" x="9"/>
        <item h="1" x="10"/>
        <item h="1" x="11"/>
        <item x="21"/>
        <item t="default"/>
      </items>
    </pivotField>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s>
  <rowFields count="1">
    <field x="0"/>
  </rowFields>
  <rowItems count="9">
    <i>
      <x v="2"/>
    </i>
    <i>
      <x v="3"/>
    </i>
    <i>
      <x v="4"/>
    </i>
    <i>
      <x v="5"/>
    </i>
    <i>
      <x v="6"/>
    </i>
    <i>
      <x v="7"/>
    </i>
    <i>
      <x v="8"/>
    </i>
    <i>
      <x v="21"/>
    </i>
    <i t="grand">
      <x/>
    </i>
  </rowItems>
  <colItems count="1">
    <i/>
  </colItems>
  <dataFields count="1">
    <dataField name="在園者数(総数)" fld="7" baseField="0" baseItem="0"/>
  </dataFields>
  <chartFormats count="2">
    <chartFormat chart="0" format="0" series="1">
      <pivotArea outline="0" collapsedLevelsAreSubtotals="1" fieldPosition="0"/>
    </chartFormat>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4.xml><?xml version="1.0" encoding="utf-8"?>
<pivotTableDefinition xmlns="http://schemas.openxmlformats.org/spreadsheetml/2006/main" xmlns:mc="http://schemas.openxmlformats.org/markup-compatibility/2006" xmlns:xr="http://schemas.microsoft.com/office/spreadsheetml/2014/revision" mc:Ignorable="xr" xr:uid="{00000000-0007-0000-3901-000049000000}" name="ピボットテーブル1" cacheId="60" applyNumberFormats="0" applyBorderFormats="0" applyFontFormats="0" applyPatternFormats="0" applyAlignmentFormats="0" applyWidthHeightFormats="1" dataCaption="値" updatedVersion="4" showMemberPropertyTips="0" useAutoFormatting="1" rowGrandTotals="0" itemPrintTitles="1" createdVersion="4" indent="0" outline="1" outlineData="1" multipleFieldFilters="0" chartFormat="1">
  <location ref="A3:B11" firstHeaderRow="1" firstDataRow="1" firstDataCol="1"/>
  <pivotFields count="29">
    <pivotField axis="axisRow" numFmtId="176" showAll="0" defaultSubtotal="0">
      <items count="10">
        <item h="1" x="1"/>
        <item x="2"/>
        <item x="3"/>
        <item x="4"/>
        <item x="5"/>
        <item x="6"/>
        <item x="7"/>
        <item h="1" x="0"/>
        <item x="8"/>
        <item x="9"/>
      </items>
    </pivotField>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8">
    <i>
      <x v="1"/>
    </i>
    <i>
      <x v="2"/>
    </i>
    <i>
      <x v="3"/>
    </i>
    <i>
      <x v="4"/>
    </i>
    <i>
      <x v="5"/>
    </i>
    <i>
      <x v="6"/>
    </i>
    <i>
      <x v="8"/>
    </i>
    <i>
      <x v="9"/>
    </i>
  </rowItems>
  <colItems count="1">
    <i/>
  </colItems>
  <dataFields count="1">
    <dataField name="　在園者総数" fld="7" baseField="0" baseItem="0"/>
  </dataFields>
  <chartFormats count="2">
    <chartFormat chart="0" format="0" series="1">
      <pivotArea outline="0" collapsedLevelsAreSubtotals="1" fieldPosition="0"/>
    </chartFormat>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5.xml><?xml version="1.0" encoding="utf-8"?>
<pivotTableDefinition xmlns="http://schemas.openxmlformats.org/spreadsheetml/2006/main" xmlns:mc="http://schemas.openxmlformats.org/markup-compatibility/2006" xmlns:xr="http://schemas.microsoft.com/office/spreadsheetml/2014/revision" mc:Ignorable="xr" xr:uid="{00000000-0007-0000-3901-00004A000000}" name="ﾋﾟﾎﾞｯﾄﾃｰﾌﾞﾙ3" cacheId="61" applyNumberFormats="0" applyBorderFormats="0" applyFontFormats="0" applyPatternFormats="0" applyAlignmentFormats="0" applyWidthHeightFormats="1" dataCaption="値" updatedVersion="4" showMemberPropertyTips="0" useAutoFormatting="1" rowGrandTotals="0" itemPrintTitles="1" createdVersion="4" indent="0" outline="1" outlineData="1" multipleFieldFilters="0" chartFormat="1">
  <location ref="A1:B9" firstHeaderRow="1" firstDataRow="1" firstDataCol="1"/>
  <pivotFields count="16">
    <pivotField axis="axisRow" numFmtId="176" showAll="0">
      <items count="18">
        <item h="1" x="0"/>
        <item h="1" x="1"/>
        <item h="1" x="2"/>
        <item h="1" x="3"/>
        <item h="1" x="4"/>
        <item h="1" x="5"/>
        <item h="1" x="6"/>
        <item h="1" x="7"/>
        <item h="1" x="8"/>
        <item x="9"/>
        <item x="10"/>
        <item n="令和元年" x="11"/>
        <item x="12"/>
        <item x="13"/>
        <item x="14"/>
        <item x="15"/>
        <item x="16"/>
        <item t="default"/>
      </items>
    </pivotField>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s>
  <rowFields count="1">
    <field x="0"/>
  </rowFields>
  <rowItems count="8">
    <i>
      <x v="9"/>
    </i>
    <i>
      <x v="10"/>
    </i>
    <i>
      <x v="11"/>
    </i>
    <i>
      <x v="12"/>
    </i>
    <i>
      <x v="13"/>
    </i>
    <i>
      <x v="14"/>
    </i>
    <i>
      <x v="15"/>
    </i>
    <i>
      <x v="16"/>
    </i>
  </rowItems>
  <colItems count="1">
    <i/>
  </colItems>
  <dataFields count="1">
    <dataField name="合計 / 総数(総数)" fld="7" baseField="0" baseItem="0"/>
  </dataFields>
  <chartFormats count="2">
    <chartFormat chart="0" format="0" series="1">
      <pivotArea outline="0" collapsedLevelsAreSubtotals="1" fieldPosition="0"/>
    </chartFormat>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6.xml><?xml version="1.0" encoding="utf-8"?>
<pivotTableDefinition xmlns="http://schemas.openxmlformats.org/spreadsheetml/2006/main" xmlns:mc="http://schemas.openxmlformats.org/markup-compatibility/2006" xmlns:xr="http://schemas.microsoft.com/office/spreadsheetml/2014/revision" mc:Ignorable="xr" xr:uid="{00000000-0007-0000-3901-00004B000000}" name="ﾋﾟﾎﾞｯﾄﾃｰﾌﾞﾙ5" cacheId="62"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C10" firstHeaderRow="0" firstDataRow="1" firstDataCol="1"/>
  <pivotFields count="3">
    <pivotField axis="axisRow" showAll="0">
      <items count="18">
        <item h="1" x="0"/>
        <item h="1" x="1"/>
        <item h="1" x="2"/>
        <item h="1" x="3"/>
        <item h="1" x="4"/>
        <item h="1" x="5"/>
        <item h="1" x="6"/>
        <item h="1" x="7"/>
        <item h="1" x="8"/>
        <item x="9"/>
        <item x="10"/>
        <item x="11"/>
        <item x="12"/>
        <item x="13"/>
        <item x="14"/>
        <item x="15"/>
        <item x="16"/>
        <item t="default"/>
      </items>
    </pivotField>
    <pivotField dataField="1" showAll="0"/>
    <pivotField dataField="1" showAll="0"/>
  </pivotFields>
  <rowFields count="1">
    <field x="0"/>
  </rowFields>
  <rowItems count="9">
    <i>
      <x v="9"/>
    </i>
    <i>
      <x v="10"/>
    </i>
    <i>
      <x v="11"/>
    </i>
    <i>
      <x v="12"/>
    </i>
    <i>
      <x v="13"/>
    </i>
    <i>
      <x v="14"/>
    </i>
    <i>
      <x v="15"/>
    </i>
    <i>
      <x v="16"/>
    </i>
    <i t="grand">
      <x/>
    </i>
  </rowItems>
  <colFields count="1">
    <field x="-2"/>
  </colFields>
  <colItems count="2">
    <i>
      <x/>
    </i>
    <i i="1">
      <x v="1"/>
    </i>
  </colItems>
  <dataFields count="2">
    <dataField name="延べ利用団体数（右軸）" fld="1" baseField="0" baseItem="0"/>
    <dataField name="延べ利用人員（左軸）" fld="2" baseField="0" baseItem="0"/>
  </dataFields>
  <chartFormats count="2">
    <chartFormat chart="0" format="0" series="1">
      <pivotArea outline="0" collapsedLevelsAreSubtotals="1" fieldPosition="0">
        <references count="1">
          <reference field="4294967294" count="1" selected="0">
            <x v="1"/>
          </reference>
        </references>
      </pivotArea>
    </chartFormat>
    <chartFormat chart="0" format="1" series="1">
      <pivotArea outline="0" collapsedLevelsAreSubtotals="1"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7.xml><?xml version="1.0" encoding="utf-8"?>
<pivotTableDefinition xmlns="http://schemas.openxmlformats.org/spreadsheetml/2006/main" xmlns:mc="http://schemas.openxmlformats.org/markup-compatibility/2006" xmlns:xr="http://schemas.microsoft.com/office/spreadsheetml/2014/revision" mc:Ignorable="xr" xr:uid="{00000000-0007-0000-3901-00004C000000}" name="ﾋﾟﾎﾞｯﾄﾃｰﾌﾞﾙ6" cacheId="63"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D10" firstHeaderRow="0" firstDataRow="1" firstDataCol="1"/>
  <pivotFields count="11">
    <pivotField axis="axisRow" showAll="0">
      <items count="18">
        <item h="1" x="0"/>
        <item h="1" x="1"/>
        <item h="1" x="2"/>
        <item h="1" x="3"/>
        <item h="1" x="4"/>
        <item h="1" x="5"/>
        <item h="1" x="6"/>
        <item h="1" x="7"/>
        <item h="1" x="8"/>
        <item x="9"/>
        <item x="10"/>
        <item x="11"/>
        <item x="12"/>
        <item x="13"/>
        <item x="14"/>
        <item x="15"/>
        <item x="16"/>
        <item t="default"/>
      </items>
    </pivotField>
    <pivotField showAll="0"/>
    <pivotField showAll="0"/>
    <pivotField showAll="0"/>
    <pivotField dataField="1" showAll="0"/>
    <pivotField showAll="0"/>
    <pivotField showAll="0" defaultSubtotal="0"/>
    <pivotField showAll="0"/>
    <pivotField showAll="0"/>
    <pivotField dataField="1" showAll="0"/>
    <pivotField dataField="1" showAll="0"/>
  </pivotFields>
  <rowFields count="1">
    <field x="0"/>
  </rowFields>
  <rowItems count="9">
    <i>
      <x v="9"/>
    </i>
    <i>
      <x v="10"/>
    </i>
    <i>
      <x v="11"/>
    </i>
    <i>
      <x v="12"/>
    </i>
    <i>
      <x v="13"/>
    </i>
    <i>
      <x v="14"/>
    </i>
    <i>
      <x v="15"/>
    </i>
    <i>
      <x v="16"/>
    </i>
    <i t="grand">
      <x/>
    </i>
  </rowItems>
  <colFields count="1">
    <field x="-2"/>
  </colFields>
  <colItems count="3">
    <i>
      <x/>
    </i>
    <i i="1">
      <x v="1"/>
    </i>
    <i i="2">
      <x v="2"/>
    </i>
  </colItems>
  <dataFields count="3">
    <dataField name=" プール" fld="4" baseField="0" baseItem="0"/>
    <dataField name=" グラウンド(大蔵青少年広場)" fld="9" baseField="0" baseItem="0"/>
    <dataField name=" 多目的(大蔵青少年広場)" fld="10" baseField="0" baseItem="0"/>
  </dataFields>
  <chartFormats count="24">
    <chartFormat chart="0" format="0" series="1">
      <pivotArea outline="0" collapsedLevelsAreSubtotals="1" fieldPosition="0">
        <references count="1">
          <reference field="4294967294" count="1" selected="0">
            <x v="0"/>
          </reference>
        </references>
      </pivotArea>
    </chartFormat>
    <chartFormat chart="0" format="1">
      <pivotArea outline="0" collapsedLevelsAreSubtotals="1" fieldPosition="0">
        <references count="2">
          <reference field="4294967294" count="1" selected="0">
            <x v="0"/>
          </reference>
          <reference field="0" count="1" selected="0">
            <x v="9"/>
          </reference>
        </references>
      </pivotArea>
    </chartFormat>
    <chartFormat chart="0" format="2">
      <pivotArea outline="0" collapsedLevelsAreSubtotals="1" fieldPosition="0">
        <references count="2">
          <reference field="4294967294" count="1" selected="0">
            <x v="0"/>
          </reference>
          <reference field="0" count="1" selected="0">
            <x v="10"/>
          </reference>
        </references>
      </pivotArea>
    </chartFormat>
    <chartFormat chart="0" format="3">
      <pivotArea outline="0" collapsedLevelsAreSubtotals="1" fieldPosition="0">
        <references count="2">
          <reference field="4294967294" count="1" selected="0">
            <x v="0"/>
          </reference>
          <reference field="0" count="1" selected="0">
            <x v="11"/>
          </reference>
        </references>
      </pivotArea>
    </chartFormat>
    <chartFormat chart="0" format="4">
      <pivotArea outline="0" collapsedLevelsAreSubtotals="1" fieldPosition="0">
        <references count="2">
          <reference field="4294967294" count="1" selected="0">
            <x v="0"/>
          </reference>
          <reference field="0" count="1" selected="0">
            <x v="12"/>
          </reference>
        </references>
      </pivotArea>
    </chartFormat>
    <chartFormat chart="0" format="5">
      <pivotArea outline="0" collapsedLevelsAreSubtotals="1" fieldPosition="0">
        <references count="2">
          <reference field="4294967294" count="1" selected="0">
            <x v="0"/>
          </reference>
          <reference field="0" count="1" selected="0">
            <x v="13"/>
          </reference>
        </references>
      </pivotArea>
    </chartFormat>
    <chartFormat chart="0" format="6">
      <pivotArea outline="0" collapsedLevelsAreSubtotals="1" fieldPosition="0">
        <references count="2">
          <reference field="4294967294" count="1" selected="0">
            <x v="0"/>
          </reference>
          <reference field="0" count="1" selected="0">
            <x v="14"/>
          </reference>
        </references>
      </pivotArea>
    </chartFormat>
    <chartFormat chart="0" format="7">
      <pivotArea outline="0" collapsedLevelsAreSubtotals="1" fieldPosition="0">
        <references count="2">
          <reference field="4294967294" count="1" selected="0">
            <x v="0"/>
          </reference>
          <reference field="0" count="1" selected="0">
            <x v="15"/>
          </reference>
        </references>
      </pivotArea>
    </chartFormat>
    <chartFormat chart="0" format="8">
      <pivotArea outline="0" collapsedLevelsAreSubtotals="1" fieldPosition="0">
        <references count="2">
          <reference field="4294967294" count="1" selected="0">
            <x v="0"/>
          </reference>
          <reference field="0" count="1" selected="0">
            <x v="16"/>
          </reference>
        </references>
      </pivotArea>
    </chartFormat>
    <chartFormat chart="0" format="9" series="1">
      <pivotArea outline="0" collapsedLevelsAreSubtotals="1" fieldPosition="0">
        <references count="1">
          <reference field="4294967294" count="1" selected="0">
            <x v="1"/>
          </reference>
        </references>
      </pivotArea>
    </chartFormat>
    <chartFormat chart="0" format="10">
      <pivotArea outline="0" collapsedLevelsAreSubtotals="1" fieldPosition="0">
        <references count="2">
          <reference field="4294967294" count="1" selected="0">
            <x v="1"/>
          </reference>
          <reference field="0" count="1" selected="0">
            <x v="9"/>
          </reference>
        </references>
      </pivotArea>
    </chartFormat>
    <chartFormat chart="0" format="11">
      <pivotArea outline="0" collapsedLevelsAreSubtotals="1" fieldPosition="0">
        <references count="2">
          <reference field="4294967294" count="1" selected="0">
            <x v="1"/>
          </reference>
          <reference field="0" count="1" selected="0">
            <x v="10"/>
          </reference>
        </references>
      </pivotArea>
    </chartFormat>
    <chartFormat chart="0" format="12">
      <pivotArea outline="0" collapsedLevelsAreSubtotals="1" fieldPosition="0">
        <references count="2">
          <reference field="4294967294" count="1" selected="0">
            <x v="1"/>
          </reference>
          <reference field="0" count="1" selected="0">
            <x v="11"/>
          </reference>
        </references>
      </pivotArea>
    </chartFormat>
    <chartFormat chart="0" format="13">
      <pivotArea outline="0" collapsedLevelsAreSubtotals="1" fieldPosition="0">
        <references count="2">
          <reference field="4294967294" count="1" selected="0">
            <x v="1"/>
          </reference>
          <reference field="0" count="1" selected="0">
            <x v="12"/>
          </reference>
        </references>
      </pivotArea>
    </chartFormat>
    <chartFormat chart="0" format="14">
      <pivotArea outline="0" collapsedLevelsAreSubtotals="1" fieldPosition="0">
        <references count="2">
          <reference field="4294967294" count="1" selected="0">
            <x v="1"/>
          </reference>
          <reference field="0" count="1" selected="0">
            <x v="13"/>
          </reference>
        </references>
      </pivotArea>
    </chartFormat>
    <chartFormat chart="0" format="15" series="1">
      <pivotArea outline="0" collapsedLevelsAreSubtotals="1" fieldPosition="0">
        <references count="1">
          <reference field="4294967294" count="1" selected="0">
            <x v="2"/>
          </reference>
        </references>
      </pivotArea>
    </chartFormat>
    <chartFormat chart="0" format="16">
      <pivotArea outline="0" collapsedLevelsAreSubtotals="1" fieldPosition="0">
        <references count="2">
          <reference field="4294967294" count="1" selected="0">
            <x v="2"/>
          </reference>
          <reference field="0" count="1" selected="0">
            <x v="9"/>
          </reference>
        </references>
      </pivotArea>
    </chartFormat>
    <chartFormat chart="0" format="17">
      <pivotArea outline="0" collapsedLevelsAreSubtotals="1" fieldPosition="0">
        <references count="2">
          <reference field="4294967294" count="1" selected="0">
            <x v="2"/>
          </reference>
          <reference field="0" count="1" selected="0">
            <x v="10"/>
          </reference>
        </references>
      </pivotArea>
    </chartFormat>
    <chartFormat chart="0" format="18">
      <pivotArea outline="0" collapsedLevelsAreSubtotals="1" fieldPosition="0">
        <references count="2">
          <reference field="4294967294" count="1" selected="0">
            <x v="2"/>
          </reference>
          <reference field="0" count="1" selected="0">
            <x v="11"/>
          </reference>
        </references>
      </pivotArea>
    </chartFormat>
    <chartFormat chart="0" format="19">
      <pivotArea outline="0" collapsedLevelsAreSubtotals="1" fieldPosition="0">
        <references count="2">
          <reference field="4294967294" count="1" selected="0">
            <x v="2"/>
          </reference>
          <reference field="0" count="1" selected="0">
            <x v="12"/>
          </reference>
        </references>
      </pivotArea>
    </chartFormat>
    <chartFormat chart="0" format="20">
      <pivotArea outline="0" collapsedLevelsAreSubtotals="1" fieldPosition="0">
        <references count="2">
          <reference field="4294967294" count="1" selected="0">
            <x v="2"/>
          </reference>
          <reference field="0" count="1" selected="0">
            <x v="13"/>
          </reference>
        </references>
      </pivotArea>
    </chartFormat>
    <chartFormat chart="0" format="21">
      <pivotArea outline="0" collapsedLevelsAreSubtotals="1" fieldPosition="0">
        <references count="2">
          <reference field="4294967294" count="1" selected="0">
            <x v="2"/>
          </reference>
          <reference field="0" count="1" selected="0">
            <x v="14"/>
          </reference>
        </references>
      </pivotArea>
    </chartFormat>
    <chartFormat chart="0" format="22">
      <pivotArea outline="0" collapsedLevelsAreSubtotals="1" fieldPosition="0">
        <references count="2">
          <reference field="4294967294" count="1" selected="0">
            <x v="2"/>
          </reference>
          <reference field="0" count="1" selected="0">
            <x v="15"/>
          </reference>
        </references>
      </pivotArea>
    </chartFormat>
    <chartFormat chart="0" format="23">
      <pivotArea outline="0" collapsedLevelsAreSubtotals="1" fieldPosition="0">
        <references count="2">
          <reference field="4294967294" count="1" selected="0">
            <x v="2"/>
          </reference>
          <reference field="0" count="1" selected="0">
            <x v="1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8.xml><?xml version="1.0" encoding="utf-8"?>
<pivotTableDefinition xmlns="http://schemas.openxmlformats.org/spreadsheetml/2006/main" xmlns:mc="http://schemas.openxmlformats.org/markup-compatibility/2006" xmlns:xr="http://schemas.microsoft.com/office/spreadsheetml/2014/revision" mc:Ignorable="xr" xr:uid="{00000000-0007-0000-3901-00004D000000}" name="ﾋﾟﾎﾞｯﾄﾃｰﾌﾞﾙ6" cacheId="64"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G10" firstHeaderRow="0" firstDataRow="1" firstDataCol="1"/>
  <pivotFields count="11">
    <pivotField axis="axisRow" showAll="0">
      <items count="18">
        <item h="1" x="0"/>
        <item h="1" x="1"/>
        <item h="1" x="2"/>
        <item h="1" x="3"/>
        <item h="1" x="4"/>
        <item h="1" x="5"/>
        <item h="1" x="6"/>
        <item h="1" x="7"/>
        <item h="1" x="8"/>
        <item x="9"/>
        <item x="10"/>
        <item x="11"/>
        <item x="12"/>
        <item x="13"/>
        <item x="14"/>
        <item x="15"/>
        <item x="16"/>
        <item t="default"/>
      </items>
    </pivotField>
    <pivotField dataField="1" showAll="0"/>
    <pivotField dataField="1" showAll="0"/>
    <pivotField dataField="1" showAll="0"/>
    <pivotField showAll="0"/>
    <pivotField dataField="1" showAll="0"/>
    <pivotField showAll="0" defaultSubtotal="0"/>
    <pivotField dataField="1" showAll="0"/>
    <pivotField dataField="1" showAll="0"/>
    <pivotField showAll="0"/>
    <pivotField showAll="0"/>
  </pivotFields>
  <rowFields count="1">
    <field x="0"/>
  </rowFields>
  <rowItems count="9">
    <i>
      <x v="9"/>
    </i>
    <i>
      <x v="10"/>
    </i>
    <i>
      <x v="11"/>
    </i>
    <i>
      <x v="12"/>
    </i>
    <i>
      <x v="13"/>
    </i>
    <i>
      <x v="14"/>
    </i>
    <i>
      <x v="15"/>
    </i>
    <i>
      <x v="16"/>
    </i>
    <i t="grand">
      <x/>
    </i>
  </rowItems>
  <colFields count="1">
    <field x="-2"/>
  </colFields>
  <colItems count="6">
    <i>
      <x/>
    </i>
    <i i="1">
      <x v="1"/>
    </i>
    <i i="2">
      <x v="2"/>
    </i>
    <i i="3">
      <x v="3"/>
    </i>
    <i i="4">
      <x v="4"/>
    </i>
    <i i="5">
      <x v="5"/>
    </i>
  </colItems>
  <dataFields count="6">
    <dataField name=" 野球(川とのふれあい公園)" fld="1" baseField="0" baseItem="0"/>
    <dataField name=" サッカー(川とのふれあい公園)" fld="2" baseField="0" baseItem="0"/>
    <dataField name=" 倉見スポーツ公園" fld="3" baseField="0" baseItem="0"/>
    <dataField name=" 田端スポーツ公園" fld="5" baseField="0" baseItem="0"/>
    <dataField name=" 寒川中学校グラウンド(夜間)" fld="7" baseField="0" baseItem="0"/>
    <dataField name=" 旭が丘中学校グラウンド(夜間)" fld="8" baseField="0" baseItem="0"/>
  </dataFields>
  <chartFormats count="52">
    <chartFormat chart="0" format="0" series="1">
      <pivotArea outline="0" collapsedLevelsAreSubtotals="1" fieldPosition="0">
        <references count="1">
          <reference field="4294967294" count="1" selected="0">
            <x v="0"/>
          </reference>
        </references>
      </pivotArea>
    </chartFormat>
    <chartFormat chart="0" format="1">
      <pivotArea outline="0" collapsedLevelsAreSubtotals="1" fieldPosition="0">
        <references count="2">
          <reference field="4294967294" count="1" selected="0">
            <x v="0"/>
          </reference>
          <reference field="0" count="1" selected="0">
            <x v="9"/>
          </reference>
        </references>
      </pivotArea>
    </chartFormat>
    <chartFormat chart="0" format="2">
      <pivotArea outline="0" collapsedLevelsAreSubtotals="1" fieldPosition="0">
        <references count="2">
          <reference field="4294967294" count="1" selected="0">
            <x v="0"/>
          </reference>
          <reference field="0" count="1" selected="0">
            <x v="10"/>
          </reference>
        </references>
      </pivotArea>
    </chartFormat>
    <chartFormat chart="0" format="3">
      <pivotArea outline="0" collapsedLevelsAreSubtotals="1" fieldPosition="0">
        <references count="2">
          <reference field="4294967294" count="1" selected="0">
            <x v="0"/>
          </reference>
          <reference field="0" count="1" selected="0">
            <x v="11"/>
          </reference>
        </references>
      </pivotArea>
    </chartFormat>
    <chartFormat chart="0" format="4">
      <pivotArea outline="0" collapsedLevelsAreSubtotals="1" fieldPosition="0">
        <references count="2">
          <reference field="4294967294" count="1" selected="0">
            <x v="0"/>
          </reference>
          <reference field="0" count="1" selected="0">
            <x v="12"/>
          </reference>
        </references>
      </pivotArea>
    </chartFormat>
    <chartFormat chart="0" format="5">
      <pivotArea outline="0" collapsedLevelsAreSubtotals="1" fieldPosition="0">
        <references count="2">
          <reference field="4294967294" count="1" selected="0">
            <x v="0"/>
          </reference>
          <reference field="0" count="1" selected="0">
            <x v="13"/>
          </reference>
        </references>
      </pivotArea>
    </chartFormat>
    <chartFormat chart="0" format="6">
      <pivotArea outline="0" collapsedLevelsAreSubtotals="1" fieldPosition="0">
        <references count="2">
          <reference field="4294967294" count="1" selected="0">
            <x v="0"/>
          </reference>
          <reference field="0" count="1" selected="0">
            <x v="14"/>
          </reference>
        </references>
      </pivotArea>
    </chartFormat>
    <chartFormat chart="0" format="7">
      <pivotArea outline="0" collapsedLevelsAreSubtotals="1" fieldPosition="0">
        <references count="2">
          <reference field="4294967294" count="1" selected="0">
            <x v="0"/>
          </reference>
          <reference field="0" count="1" selected="0">
            <x v="15"/>
          </reference>
        </references>
      </pivotArea>
    </chartFormat>
    <chartFormat chart="0" format="8">
      <pivotArea outline="0" collapsedLevelsAreSubtotals="1" fieldPosition="0">
        <references count="2">
          <reference field="4294967294" count="1" selected="0">
            <x v="0"/>
          </reference>
          <reference field="0" count="1" selected="0">
            <x v="16"/>
          </reference>
        </references>
      </pivotArea>
    </chartFormat>
    <chartFormat chart="0" format="9" series="1">
      <pivotArea outline="0" collapsedLevelsAreSubtotals="1" fieldPosition="0">
        <references count="1">
          <reference field="4294967294" count="1" selected="0">
            <x v="1"/>
          </reference>
        </references>
      </pivotArea>
    </chartFormat>
    <chartFormat chart="0" format="10">
      <pivotArea outline="0" collapsedLevelsAreSubtotals="1" fieldPosition="0">
        <references count="2">
          <reference field="4294967294" count="1" selected="0">
            <x v="1"/>
          </reference>
          <reference field="0" count="1" selected="0">
            <x v="9"/>
          </reference>
        </references>
      </pivotArea>
    </chartFormat>
    <chartFormat chart="0" format="11">
      <pivotArea outline="0" collapsedLevelsAreSubtotals="1" fieldPosition="0">
        <references count="2">
          <reference field="4294967294" count="1" selected="0">
            <x v="1"/>
          </reference>
          <reference field="0" count="1" selected="0">
            <x v="10"/>
          </reference>
        </references>
      </pivotArea>
    </chartFormat>
    <chartFormat chart="0" format="12">
      <pivotArea outline="0" collapsedLevelsAreSubtotals="1" fieldPosition="0">
        <references count="2">
          <reference field="4294967294" count="1" selected="0">
            <x v="1"/>
          </reference>
          <reference field="0" count="1" selected="0">
            <x v="11"/>
          </reference>
        </references>
      </pivotArea>
    </chartFormat>
    <chartFormat chart="0" format="13">
      <pivotArea outline="0" collapsedLevelsAreSubtotals="1" fieldPosition="0">
        <references count="2">
          <reference field="4294967294" count="1" selected="0">
            <x v="1"/>
          </reference>
          <reference field="0" count="1" selected="0">
            <x v="12"/>
          </reference>
        </references>
      </pivotArea>
    </chartFormat>
    <chartFormat chart="0" format="14">
      <pivotArea outline="0" collapsedLevelsAreSubtotals="1" fieldPosition="0">
        <references count="2">
          <reference field="4294967294" count="1" selected="0">
            <x v="1"/>
          </reference>
          <reference field="0" count="1" selected="0">
            <x v="13"/>
          </reference>
        </references>
      </pivotArea>
    </chartFormat>
    <chartFormat chart="0" format="15">
      <pivotArea outline="0" collapsedLevelsAreSubtotals="1" fieldPosition="0">
        <references count="2">
          <reference field="4294967294" count="1" selected="0">
            <x v="1"/>
          </reference>
          <reference field="0" count="1" selected="0">
            <x v="14"/>
          </reference>
        </references>
      </pivotArea>
    </chartFormat>
    <chartFormat chart="0" format="16">
      <pivotArea outline="0" collapsedLevelsAreSubtotals="1" fieldPosition="0">
        <references count="2">
          <reference field="4294967294" count="1" selected="0">
            <x v="1"/>
          </reference>
          <reference field="0" count="1" selected="0">
            <x v="15"/>
          </reference>
        </references>
      </pivotArea>
    </chartFormat>
    <chartFormat chart="0" format="17">
      <pivotArea outline="0" collapsedLevelsAreSubtotals="1" fieldPosition="0">
        <references count="2">
          <reference field="4294967294" count="1" selected="0">
            <x v="1"/>
          </reference>
          <reference field="0" count="1" selected="0">
            <x v="16"/>
          </reference>
        </references>
      </pivotArea>
    </chartFormat>
    <chartFormat chart="0" format="18" series="1">
      <pivotArea outline="0" collapsedLevelsAreSubtotals="1" fieldPosition="0">
        <references count="1">
          <reference field="4294967294" count="1" selected="0">
            <x v="2"/>
          </reference>
        </references>
      </pivotArea>
    </chartFormat>
    <chartFormat chart="0" format="19">
      <pivotArea outline="0" collapsedLevelsAreSubtotals="1" fieldPosition="0">
        <references count="2">
          <reference field="4294967294" count="1" selected="0">
            <x v="2"/>
          </reference>
          <reference field="0" count="1" selected="0">
            <x v="9"/>
          </reference>
        </references>
      </pivotArea>
    </chartFormat>
    <chartFormat chart="0" format="20">
      <pivotArea outline="0" collapsedLevelsAreSubtotals="1" fieldPosition="0">
        <references count="2">
          <reference field="4294967294" count="1" selected="0">
            <x v="2"/>
          </reference>
          <reference field="0" count="1" selected="0">
            <x v="10"/>
          </reference>
        </references>
      </pivotArea>
    </chartFormat>
    <chartFormat chart="0" format="21">
      <pivotArea outline="0" collapsedLevelsAreSubtotals="1" fieldPosition="0">
        <references count="2">
          <reference field="4294967294" count="1" selected="0">
            <x v="2"/>
          </reference>
          <reference field="0" count="1" selected="0">
            <x v="11"/>
          </reference>
        </references>
      </pivotArea>
    </chartFormat>
    <chartFormat chart="0" format="22">
      <pivotArea outline="0" collapsedLevelsAreSubtotals="1" fieldPosition="0">
        <references count="2">
          <reference field="4294967294" count="1" selected="0">
            <x v="2"/>
          </reference>
          <reference field="0" count="1" selected="0">
            <x v="12"/>
          </reference>
        </references>
      </pivotArea>
    </chartFormat>
    <chartFormat chart="0" format="23">
      <pivotArea outline="0" collapsedLevelsAreSubtotals="1" fieldPosition="0">
        <references count="2">
          <reference field="4294967294" count="1" selected="0">
            <x v="2"/>
          </reference>
          <reference field="0" count="1" selected="0">
            <x v="13"/>
          </reference>
        </references>
      </pivotArea>
    </chartFormat>
    <chartFormat chart="0" format="24">
      <pivotArea outline="0" collapsedLevelsAreSubtotals="1" fieldPosition="0">
        <references count="2">
          <reference field="4294967294" count="1" selected="0">
            <x v="2"/>
          </reference>
          <reference field="0" count="1" selected="0">
            <x v="14"/>
          </reference>
        </references>
      </pivotArea>
    </chartFormat>
    <chartFormat chart="0" format="25">
      <pivotArea outline="0" collapsedLevelsAreSubtotals="1" fieldPosition="0">
        <references count="2">
          <reference field="4294967294" count="1" selected="0">
            <x v="2"/>
          </reference>
          <reference field="0" count="1" selected="0">
            <x v="15"/>
          </reference>
        </references>
      </pivotArea>
    </chartFormat>
    <chartFormat chart="0" format="26">
      <pivotArea outline="0" collapsedLevelsAreSubtotals="1" fieldPosition="0">
        <references count="2">
          <reference field="4294967294" count="1" selected="0">
            <x v="2"/>
          </reference>
          <reference field="0" count="1" selected="0">
            <x v="16"/>
          </reference>
        </references>
      </pivotArea>
    </chartFormat>
    <chartFormat chart="0" format="27" series="1">
      <pivotArea outline="0" collapsedLevelsAreSubtotals="1" fieldPosition="0">
        <references count="1">
          <reference field="4294967294" count="1" selected="0">
            <x v="3"/>
          </reference>
        </references>
      </pivotArea>
    </chartFormat>
    <chartFormat chart="0" format="28">
      <pivotArea outline="0" collapsedLevelsAreSubtotals="1" fieldPosition="0">
        <references count="2">
          <reference field="4294967294" count="1" selected="0">
            <x v="3"/>
          </reference>
          <reference field="0" count="1" selected="0">
            <x v="9"/>
          </reference>
        </references>
      </pivotArea>
    </chartFormat>
    <chartFormat chart="0" format="29">
      <pivotArea outline="0" collapsedLevelsAreSubtotals="1" fieldPosition="0">
        <references count="2">
          <reference field="4294967294" count="1" selected="0">
            <x v="3"/>
          </reference>
          <reference field="0" count="1" selected="0">
            <x v="10"/>
          </reference>
        </references>
      </pivotArea>
    </chartFormat>
    <chartFormat chart="0" format="30">
      <pivotArea outline="0" collapsedLevelsAreSubtotals="1" fieldPosition="0">
        <references count="2">
          <reference field="4294967294" count="1" selected="0">
            <x v="3"/>
          </reference>
          <reference field="0" count="1" selected="0">
            <x v="11"/>
          </reference>
        </references>
      </pivotArea>
    </chartFormat>
    <chartFormat chart="0" format="31">
      <pivotArea outline="0" collapsedLevelsAreSubtotals="1" fieldPosition="0">
        <references count="2">
          <reference field="4294967294" count="1" selected="0">
            <x v="3"/>
          </reference>
          <reference field="0" count="1" selected="0">
            <x v="12"/>
          </reference>
        </references>
      </pivotArea>
    </chartFormat>
    <chartFormat chart="0" format="32">
      <pivotArea outline="0" collapsedLevelsAreSubtotals="1" fieldPosition="0">
        <references count="2">
          <reference field="4294967294" count="1" selected="0">
            <x v="3"/>
          </reference>
          <reference field="0" count="1" selected="0">
            <x v="13"/>
          </reference>
        </references>
      </pivotArea>
    </chartFormat>
    <chartFormat chart="0" format="33">
      <pivotArea outline="0" collapsedLevelsAreSubtotals="1" fieldPosition="0">
        <references count="2">
          <reference field="4294967294" count="1" selected="0">
            <x v="3"/>
          </reference>
          <reference field="0" count="1" selected="0">
            <x v="14"/>
          </reference>
        </references>
      </pivotArea>
    </chartFormat>
    <chartFormat chart="0" format="34">
      <pivotArea outline="0" collapsedLevelsAreSubtotals="1" fieldPosition="0">
        <references count="2">
          <reference field="4294967294" count="1" selected="0">
            <x v="3"/>
          </reference>
          <reference field="0" count="1" selected="0">
            <x v="15"/>
          </reference>
        </references>
      </pivotArea>
    </chartFormat>
    <chartFormat chart="0" format="35">
      <pivotArea outline="0" collapsedLevelsAreSubtotals="1" fieldPosition="0">
        <references count="2">
          <reference field="4294967294" count="1" selected="0">
            <x v="3"/>
          </reference>
          <reference field="0" count="1" selected="0">
            <x v="16"/>
          </reference>
        </references>
      </pivotArea>
    </chartFormat>
    <chartFormat chart="0" format="36" series="1">
      <pivotArea outline="0" collapsedLevelsAreSubtotals="1" fieldPosition="0">
        <references count="1">
          <reference field="4294967294" count="1" selected="0">
            <x v="4"/>
          </reference>
        </references>
      </pivotArea>
    </chartFormat>
    <chartFormat chart="0" format="37">
      <pivotArea outline="0" collapsedLevelsAreSubtotals="1" fieldPosition="0">
        <references count="2">
          <reference field="4294967294" count="1" selected="0">
            <x v="4"/>
          </reference>
          <reference field="0" count="1" selected="0">
            <x v="9"/>
          </reference>
        </references>
      </pivotArea>
    </chartFormat>
    <chartFormat chart="0" format="38">
      <pivotArea outline="0" collapsedLevelsAreSubtotals="1" fieldPosition="0">
        <references count="2">
          <reference field="4294967294" count="1" selected="0">
            <x v="4"/>
          </reference>
          <reference field="0" count="1" selected="0">
            <x v="10"/>
          </reference>
        </references>
      </pivotArea>
    </chartFormat>
    <chartFormat chart="0" format="39">
      <pivotArea outline="0" collapsedLevelsAreSubtotals="1" fieldPosition="0">
        <references count="2">
          <reference field="4294967294" count="1" selected="0">
            <x v="4"/>
          </reference>
          <reference field="0" count="1" selected="0">
            <x v="11"/>
          </reference>
        </references>
      </pivotArea>
    </chartFormat>
    <chartFormat chart="0" format="40">
      <pivotArea outline="0" collapsedLevelsAreSubtotals="1" fieldPosition="0">
        <references count="2">
          <reference field="4294967294" count="1" selected="0">
            <x v="4"/>
          </reference>
          <reference field="0" count="1" selected="0">
            <x v="12"/>
          </reference>
        </references>
      </pivotArea>
    </chartFormat>
    <chartFormat chart="0" format="41">
      <pivotArea outline="0" collapsedLevelsAreSubtotals="1" fieldPosition="0">
        <references count="2">
          <reference field="4294967294" count="1" selected="0">
            <x v="4"/>
          </reference>
          <reference field="0" count="1" selected="0">
            <x v="13"/>
          </reference>
        </references>
      </pivotArea>
    </chartFormat>
    <chartFormat chart="0" format="42">
      <pivotArea outline="0" collapsedLevelsAreSubtotals="1" fieldPosition="0">
        <references count="2">
          <reference field="4294967294" count="1" selected="0">
            <x v="4"/>
          </reference>
          <reference field="0" count="1" selected="0">
            <x v="14"/>
          </reference>
        </references>
      </pivotArea>
    </chartFormat>
    <chartFormat chart="0" format="43" series="1">
      <pivotArea outline="0" collapsedLevelsAreSubtotals="1" fieldPosition="0">
        <references count="1">
          <reference field="4294967294" count="1" selected="0">
            <x v="5"/>
          </reference>
        </references>
      </pivotArea>
    </chartFormat>
    <chartFormat chart="0" format="44">
      <pivotArea outline="0" collapsedLevelsAreSubtotals="1" fieldPosition="0">
        <references count="2">
          <reference field="4294967294" count="1" selected="0">
            <x v="5"/>
          </reference>
          <reference field="0" count="1" selected="0">
            <x v="9"/>
          </reference>
        </references>
      </pivotArea>
    </chartFormat>
    <chartFormat chart="0" format="45">
      <pivotArea outline="0" collapsedLevelsAreSubtotals="1" fieldPosition="0">
        <references count="2">
          <reference field="4294967294" count="1" selected="0">
            <x v="5"/>
          </reference>
          <reference field="0" count="1" selected="0">
            <x v="10"/>
          </reference>
        </references>
      </pivotArea>
    </chartFormat>
    <chartFormat chart="0" format="46">
      <pivotArea outline="0" collapsedLevelsAreSubtotals="1" fieldPosition="0">
        <references count="2">
          <reference field="4294967294" count="1" selected="0">
            <x v="5"/>
          </reference>
          <reference field="0" count="1" selected="0">
            <x v="11"/>
          </reference>
        </references>
      </pivotArea>
    </chartFormat>
    <chartFormat chart="0" format="47">
      <pivotArea outline="0" collapsedLevelsAreSubtotals="1" fieldPosition="0">
        <references count="2">
          <reference field="4294967294" count="1" selected="0">
            <x v="5"/>
          </reference>
          <reference field="0" count="1" selected="0">
            <x v="12"/>
          </reference>
        </references>
      </pivotArea>
    </chartFormat>
    <chartFormat chart="0" format="48">
      <pivotArea outline="0" collapsedLevelsAreSubtotals="1" fieldPosition="0">
        <references count="2">
          <reference field="4294967294" count="1" selected="0">
            <x v="5"/>
          </reference>
          <reference field="0" count="1" selected="0">
            <x v="13"/>
          </reference>
        </references>
      </pivotArea>
    </chartFormat>
    <chartFormat chart="0" format="49">
      <pivotArea outline="0" collapsedLevelsAreSubtotals="1" fieldPosition="0">
        <references count="2">
          <reference field="4294967294" count="1" selected="0">
            <x v="5"/>
          </reference>
          <reference field="0" count="1" selected="0">
            <x v="14"/>
          </reference>
        </references>
      </pivotArea>
    </chartFormat>
    <chartFormat chart="0" format="50">
      <pivotArea outline="0" collapsedLevelsAreSubtotals="1" fieldPosition="0">
        <references count="2">
          <reference field="4294967294" count="1" selected="0">
            <x v="5"/>
          </reference>
          <reference field="0" count="1" selected="0">
            <x v="15"/>
          </reference>
        </references>
      </pivotArea>
    </chartFormat>
    <chartFormat chart="0" format="51">
      <pivotArea outline="0" collapsedLevelsAreSubtotals="1" fieldPosition="0">
        <references count="2">
          <reference field="4294967294" count="1" selected="0">
            <x v="5"/>
          </reference>
          <reference field="0" count="1" selected="0">
            <x v="1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9.xml><?xml version="1.0" encoding="utf-8"?>
<pivotTableDefinition xmlns="http://schemas.openxmlformats.org/spreadsheetml/2006/main" xmlns:mc="http://schemas.openxmlformats.org/markup-compatibility/2006" xmlns:xr="http://schemas.microsoft.com/office/spreadsheetml/2014/revision" mc:Ignorable="xr" xr:uid="{00000000-0007-0000-3901-00004E000000}" name="ﾋﾟﾎﾞｯﾄﾃｰﾌﾞﾙ7" cacheId="65"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C10" firstHeaderRow="0" firstDataRow="1" firstDataCol="1"/>
  <pivotFields count="4">
    <pivotField axis="axisRow" showAll="0">
      <items count="18">
        <item h="1" x="0"/>
        <item h="1" x="1"/>
        <item h="1" x="2"/>
        <item h="1" x="3"/>
        <item h="1" x="4"/>
        <item h="1" x="5"/>
        <item h="1" x="6"/>
        <item h="1" x="7"/>
        <item h="1" x="8"/>
        <item x="9"/>
        <item x="10"/>
        <item x="11"/>
        <item x="12"/>
        <item x="13"/>
        <item x="14"/>
        <item x="15"/>
        <item x="16"/>
        <item t="default"/>
      </items>
    </pivotField>
    <pivotField showAll="0"/>
    <pivotField dataField="1" showAll="0"/>
    <pivotField dataField="1" showAll="0"/>
  </pivotFields>
  <rowFields count="1">
    <field x="0"/>
  </rowFields>
  <rowItems count="9">
    <i>
      <x v="9"/>
    </i>
    <i>
      <x v="10"/>
    </i>
    <i>
      <x v="11"/>
    </i>
    <i>
      <x v="12"/>
    </i>
    <i>
      <x v="13"/>
    </i>
    <i>
      <x v="14"/>
    </i>
    <i>
      <x v="15"/>
    </i>
    <i>
      <x v="16"/>
    </i>
    <i t="grand">
      <x/>
    </i>
  </rowItems>
  <colFields count="1">
    <field x="-2"/>
  </colFields>
  <colItems count="2">
    <i>
      <x/>
    </i>
    <i i="1">
      <x v="1"/>
    </i>
  </colItems>
  <dataFields count="2">
    <dataField name="延べ利用団体数（右軸）" fld="2" baseField="0" baseItem="0"/>
    <dataField name="延べ利用人員（左軸）" fld="3" baseField="0" baseItem="0"/>
  </dataFields>
  <chartFormats count="4">
    <chartFormat chart="0" format="0" series="1">
      <pivotArea outline="0" collapsedLevelsAreSubtotals="1" fieldPosition="0">
        <references count="1">
          <reference field="4294967294" count="1" selected="0">
            <x v="1"/>
          </reference>
        </references>
      </pivotArea>
    </chartFormat>
    <chartFormat chart="0" format="1" series="1">
      <pivotArea outline="0" collapsedLevelsAreSubtotals="1" fieldPosition="0">
        <references count="1">
          <reference field="4294967294" count="1" selected="0">
            <x v="0"/>
          </reference>
        </references>
      </pivotArea>
    </chartFormat>
    <chartFormat chart="0" format="2">
      <pivotArea outline="0" collapsedLevelsAreSubtotals="1" fieldPosition="0">
        <references count="2">
          <reference field="4294967294" count="1" selected="0">
            <x v="0"/>
          </reference>
          <reference field="0" count="1" selected="0">
            <x v="9"/>
          </reference>
        </references>
      </pivotArea>
    </chartFormat>
    <chartFormat chart="0" format="3">
      <pivotArea outline="0" collapsedLevelsAreSubtotals="1" fieldPosition="0">
        <references count="2">
          <reference field="4294967294" count="1" selected="0">
            <x v="0"/>
          </reference>
          <reference field="0"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3901-000007000000}" name="ピボットテーブル3" cacheId="36"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31:B40" firstHeaderRow="1" firstDataRow="1" firstDataCol="1"/>
  <pivotFields count="9">
    <pivotField numFmtId="178" showAll="0"/>
    <pivotField axis="axisRow" showAll="0">
      <items count="16">
        <item h="1" x="0"/>
        <item h="1" x="1"/>
        <item h="1" x="2"/>
        <item h="1" x="3"/>
        <item h="1" x="4"/>
        <item h="1" x="5"/>
        <item h="1" x="6"/>
        <item x="7"/>
        <item x="8"/>
        <item x="9"/>
        <item x="10"/>
        <item x="11"/>
        <item x="12"/>
        <item x="13"/>
        <item x="14"/>
        <item t="default"/>
      </items>
    </pivotField>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9">
    <i>
      <x v="7"/>
    </i>
    <i>
      <x v="8"/>
    </i>
    <i>
      <x v="9"/>
    </i>
    <i>
      <x v="10"/>
    </i>
    <i>
      <x v="11"/>
    </i>
    <i>
      <x v="12"/>
    </i>
    <i>
      <x v="13"/>
    </i>
    <i>
      <x v="14"/>
    </i>
    <i t="grand">
      <x/>
    </i>
  </rowItems>
  <colItems count="1">
    <i/>
  </colItems>
  <dataFields count="1">
    <dataField name=" 自然増減数" fld="2" baseField="1" baseItem="5"/>
  </dataFields>
  <chartFormats count="2">
    <chartFormat chart="0" format="0" series="1">
      <pivotArea outline="0" collapsedLevelsAreSubtotals="1" fieldPosition="0"/>
    </chartFormat>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0.xml><?xml version="1.0" encoding="utf-8"?>
<pivotTableDefinition xmlns="http://schemas.openxmlformats.org/spreadsheetml/2006/main" xmlns:mc="http://schemas.openxmlformats.org/markup-compatibility/2006" xmlns:xr="http://schemas.microsoft.com/office/spreadsheetml/2014/revision" mc:Ignorable="xr" xr:uid="{00000000-0007-0000-3901-00004F000000}" name="ﾋﾟﾎﾞｯﾄﾃｰﾌﾞﾙ8" cacheId="66"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D10" firstHeaderRow="0" firstDataRow="1" firstDataCol="1"/>
  <pivotFields count="6">
    <pivotField axis="axisRow" showAll="0">
      <items count="18">
        <item h="1" x="0"/>
        <item h="1" x="1"/>
        <item h="1" x="2"/>
        <item h="1" x="3"/>
        <item h="1" x="4"/>
        <item h="1" x="5"/>
        <item h="1" x="6"/>
        <item h="1" x="7"/>
        <item h="1" x="8"/>
        <item x="9"/>
        <item x="10"/>
        <item x="11"/>
        <item x="12"/>
        <item x="13"/>
        <item x="14"/>
        <item x="15"/>
        <item x="16"/>
        <item t="default"/>
      </items>
    </pivotField>
    <pivotField showAll="0"/>
    <pivotField dataField="1" showAll="0"/>
    <pivotField dataField="1" showAll="0"/>
    <pivotField showAll="0"/>
    <pivotField dataField="1" showAll="0"/>
  </pivotFields>
  <rowFields count="1">
    <field x="0"/>
  </rowFields>
  <rowItems count="9">
    <i>
      <x v="9"/>
    </i>
    <i>
      <x v="10"/>
    </i>
    <i>
      <x v="11"/>
    </i>
    <i>
      <x v="12"/>
    </i>
    <i>
      <x v="13"/>
    </i>
    <i>
      <x v="14"/>
    </i>
    <i>
      <x v="15"/>
    </i>
    <i>
      <x v="16"/>
    </i>
    <i t="grand">
      <x/>
    </i>
  </rowItems>
  <colFields count="1">
    <field x="-2"/>
  </colFields>
  <colItems count="3">
    <i>
      <x/>
    </i>
    <i i="1">
      <x v="1"/>
    </i>
    <i i="2">
      <x v="2"/>
    </i>
  </colItems>
  <dataFields count="3">
    <dataField name="来館者数（右軸）" fld="5" baseField="0" baseItem="0"/>
    <dataField name="蔵書数（左軸）" fld="2" baseField="0" baseItem="0"/>
    <dataField name="貸出点数（左軸）" fld="3" baseField="0" baseItem="0"/>
  </dataFields>
  <chartFormats count="14">
    <chartFormat chart="0" format="0" series="1">
      <pivotArea outline="0" collapsedLevelsAreSubtotals="1" fieldPosition="0">
        <references count="1">
          <reference field="4294967294" count="1" selected="0">
            <x v="1"/>
          </reference>
        </references>
      </pivotArea>
    </chartFormat>
    <chartFormat chart="0" format="1" series="1">
      <pivotArea outline="0" collapsedLevelsAreSubtotals="1" fieldPosition="0">
        <references count="1">
          <reference field="4294967294" count="1" selected="0">
            <x v="2"/>
          </reference>
        </references>
      </pivotArea>
    </chartFormat>
    <chartFormat chart="0" format="2">
      <pivotArea outline="0" collapsedLevelsAreSubtotals="1" fieldPosition="0">
        <references count="2">
          <reference field="4294967294" count="1" selected="0">
            <x v="2"/>
          </reference>
          <reference field="0" count="1" selected="0">
            <x v="9"/>
          </reference>
        </references>
      </pivotArea>
    </chartFormat>
    <chartFormat chart="0" format="3">
      <pivotArea outline="0" collapsedLevelsAreSubtotals="1" fieldPosition="0">
        <references count="2">
          <reference field="4294967294" count="1" selected="0">
            <x v="2"/>
          </reference>
          <reference field="0" count="1" selected="0">
            <x v="10"/>
          </reference>
        </references>
      </pivotArea>
    </chartFormat>
    <chartFormat chart="0" format="4">
      <pivotArea outline="0" collapsedLevelsAreSubtotals="1" fieldPosition="0">
        <references count="2">
          <reference field="4294967294" count="1" selected="0">
            <x v="2"/>
          </reference>
          <reference field="0" count="1" selected="0">
            <x v="11"/>
          </reference>
        </references>
      </pivotArea>
    </chartFormat>
    <chartFormat chart="0" format="5">
      <pivotArea outline="0" collapsedLevelsAreSubtotals="1" fieldPosition="0">
        <references count="2">
          <reference field="4294967294" count="1" selected="0">
            <x v="2"/>
          </reference>
          <reference field="0" count="1" selected="0">
            <x v="12"/>
          </reference>
        </references>
      </pivotArea>
    </chartFormat>
    <chartFormat chart="0" format="6">
      <pivotArea outline="0" collapsedLevelsAreSubtotals="1" fieldPosition="0">
        <references count="2">
          <reference field="4294967294" count="1" selected="0">
            <x v="2"/>
          </reference>
          <reference field="0" count="1" selected="0">
            <x v="13"/>
          </reference>
        </references>
      </pivotArea>
    </chartFormat>
    <chartFormat chart="0" format="7">
      <pivotArea outline="0" collapsedLevelsAreSubtotals="1" fieldPosition="0">
        <references count="2">
          <reference field="4294967294" count="1" selected="0">
            <x v="2"/>
          </reference>
          <reference field="0" count="1" selected="0">
            <x v="14"/>
          </reference>
        </references>
      </pivotArea>
    </chartFormat>
    <chartFormat chart="0" format="8">
      <pivotArea outline="0" collapsedLevelsAreSubtotals="1" fieldPosition="0">
        <references count="2">
          <reference field="4294967294" count="1" selected="0">
            <x v="2"/>
          </reference>
          <reference field="0" count="1" selected="0">
            <x v="15"/>
          </reference>
        </references>
      </pivotArea>
    </chartFormat>
    <chartFormat chart="0" format="9" series="1">
      <pivotArea outline="0" collapsedLevelsAreSubtotals="1" fieldPosition="0">
        <references count="1">
          <reference field="4294967294" count="1" selected="0">
            <x v="0"/>
          </reference>
        </references>
      </pivotArea>
    </chartFormat>
    <chartFormat chart="0" format="10">
      <pivotArea outline="0" collapsedLevelsAreSubtotals="1" fieldPosition="0">
        <references count="2">
          <reference field="4294967294" count="1" selected="0">
            <x v="0"/>
          </reference>
          <reference field="0" count="1" selected="0">
            <x v="13"/>
          </reference>
        </references>
      </pivotArea>
    </chartFormat>
    <chartFormat chart="0" format="11">
      <pivotArea outline="0" collapsedLevelsAreSubtotals="1" fieldPosition="0">
        <references count="2">
          <reference field="4294967294" count="1" selected="0">
            <x v="0"/>
          </reference>
          <reference field="0" count="1" selected="0">
            <x v="14"/>
          </reference>
        </references>
      </pivotArea>
    </chartFormat>
    <chartFormat chart="0" format="12">
      <pivotArea outline="0" collapsedLevelsAreSubtotals="1" fieldPosition="0">
        <references count="2">
          <reference field="4294967294" count="1" selected="0">
            <x v="0"/>
          </reference>
          <reference field="0" count="1" selected="0">
            <x v="15"/>
          </reference>
        </references>
      </pivotArea>
    </chartFormat>
    <chartFormat chart="0" format="13">
      <pivotArea outline="0" collapsedLevelsAreSubtotals="1" fieldPosition="0">
        <references count="2">
          <reference field="4294967294" count="1" selected="0">
            <x v="0"/>
          </reference>
          <reference field="0" count="1" selected="0">
            <x v="1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1.xml><?xml version="1.0" encoding="utf-8"?>
<pivotTableDefinition xmlns="http://schemas.openxmlformats.org/spreadsheetml/2006/main" xmlns:mc="http://schemas.openxmlformats.org/markup-compatibility/2006" xmlns:xr="http://schemas.microsoft.com/office/spreadsheetml/2014/revision" mc:Ignorable="xr" xr:uid="{00000000-0007-0000-3901-000050000000}" name="ﾋﾟﾎﾞｯﾄﾃｰﾌﾞﾙ9" cacheId="67"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B10" firstHeaderRow="1" firstDataRow="1" firstDataCol="1"/>
  <pivotFields count="2">
    <pivotField axis="axisRow" showAll="0">
      <items count="19">
        <item h="1" x="0"/>
        <item h="1" x="1"/>
        <item h="1" x="2"/>
        <item h="1" x="3"/>
        <item h="1" x="4"/>
        <item h="1" x="5"/>
        <item h="1" x="6"/>
        <item h="1" x="7"/>
        <item h="1" x="8"/>
        <item h="1" x="9"/>
        <item x="10"/>
        <item x="11"/>
        <item x="12"/>
        <item x="13"/>
        <item x="14"/>
        <item x="15"/>
        <item x="16"/>
        <item x="17"/>
        <item t="default"/>
      </items>
    </pivotField>
    <pivotField dataField="1" showAll="0"/>
  </pivotFields>
  <rowFields count="1">
    <field x="0"/>
  </rowFields>
  <rowItems count="9">
    <i>
      <x v="10"/>
    </i>
    <i>
      <x v="11"/>
    </i>
    <i>
      <x v="12"/>
    </i>
    <i>
      <x v="13"/>
    </i>
    <i>
      <x v="14"/>
    </i>
    <i>
      <x v="15"/>
    </i>
    <i>
      <x v="16"/>
    </i>
    <i>
      <x v="17"/>
    </i>
    <i t="grand">
      <x/>
    </i>
  </rowItems>
  <colItems count="1">
    <i/>
  </colItems>
  <dataFields count="1">
    <dataField name="合計 / 観光客数" fld="1" baseField="0" baseItem="0"/>
  </dataFields>
  <chartFormats count="2">
    <chartFormat chart="0" format="0" series="1">
      <pivotArea outline="0" collapsedLevelsAreSubtotals="1" fieldPosition="0"/>
    </chartFormat>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2.xml><?xml version="1.0" encoding="utf-8"?>
<pivotTableDefinition xmlns="http://schemas.openxmlformats.org/spreadsheetml/2006/main" xmlns:mc="http://schemas.openxmlformats.org/markup-compatibility/2006" xmlns:xr="http://schemas.microsoft.com/office/spreadsheetml/2014/revision" mc:Ignorable="xr" xr:uid="{00000000-0007-0000-3901-000051000000}" name="ﾋﾟﾎﾞｯﾄﾃｰﾌﾞﾙ1" cacheId="68"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C10" firstHeaderRow="0" firstDataRow="1" firstDataCol="1"/>
  <pivotFields count="5">
    <pivotField axis="axisRow" showAll="0">
      <items count="17">
        <item h="1" x="0"/>
        <item h="1" x="1"/>
        <item h="1" x="2"/>
        <item h="1" x="3"/>
        <item h="1" x="4"/>
        <item h="1" x="5"/>
        <item h="1" x="6"/>
        <item h="1" x="7"/>
        <item x="8"/>
        <item x="9"/>
        <item x="10"/>
        <item x="11"/>
        <item x="12"/>
        <item x="13"/>
        <item x="14"/>
        <item x="15"/>
        <item t="default"/>
      </items>
    </pivotField>
    <pivotField showAll="0"/>
    <pivotField showAll="0"/>
    <pivotField dataField="1" showAll="0"/>
    <pivotField dataField="1" showAll="0"/>
  </pivotFields>
  <rowFields count="1">
    <field x="0"/>
  </rowFields>
  <rowItems count="9">
    <i>
      <x v="8"/>
    </i>
    <i>
      <x v="9"/>
    </i>
    <i>
      <x v="10"/>
    </i>
    <i>
      <x v="11"/>
    </i>
    <i>
      <x v="12"/>
    </i>
    <i>
      <x v="13"/>
    </i>
    <i>
      <x v="14"/>
    </i>
    <i>
      <x v="15"/>
    </i>
    <i t="grand">
      <x/>
    </i>
  </rowItems>
  <colFields count="1">
    <field x="-2"/>
  </colFields>
  <colItems count="2">
    <i>
      <x/>
    </i>
    <i i="1">
      <x v="1"/>
    </i>
  </colItems>
  <dataFields count="2">
    <dataField name="人口に対する保護率（右軸）" fld="4" baseField="0" baseItem="0"/>
    <dataField name="被保護人員（左軸）" fld="3" baseField="0" baseItem="0"/>
  </dataFields>
  <chartFormats count="18">
    <chartFormat chart="0" format="0" series="1">
      <pivotArea outline="0" collapsedLevelsAreSubtotals="1" fieldPosition="0">
        <references count="1">
          <reference field="4294967294" count="1" selected="0">
            <x v="1"/>
          </reference>
        </references>
      </pivotArea>
    </chartFormat>
    <chartFormat chart="0" format="1">
      <pivotArea outline="0" collapsedLevelsAreSubtotals="1" fieldPosition="0">
        <references count="2">
          <reference field="4294967294" count="1" selected="0">
            <x v="1"/>
          </reference>
          <reference field="0" count="1" selected="0">
            <x v="8"/>
          </reference>
        </references>
      </pivotArea>
    </chartFormat>
    <chartFormat chart="0" format="2">
      <pivotArea outline="0" collapsedLevelsAreSubtotals="1" fieldPosition="0">
        <references count="2">
          <reference field="4294967294" count="1" selected="0">
            <x v="1"/>
          </reference>
          <reference field="0" count="1" selected="0">
            <x v="9"/>
          </reference>
        </references>
      </pivotArea>
    </chartFormat>
    <chartFormat chart="0" format="3">
      <pivotArea outline="0" collapsedLevelsAreSubtotals="1" fieldPosition="0">
        <references count="2">
          <reference field="4294967294" count="1" selected="0">
            <x v="1"/>
          </reference>
          <reference field="0" count="1" selected="0">
            <x v="10"/>
          </reference>
        </references>
      </pivotArea>
    </chartFormat>
    <chartFormat chart="0" format="4">
      <pivotArea outline="0" collapsedLevelsAreSubtotals="1" fieldPosition="0">
        <references count="2">
          <reference field="4294967294" count="1" selected="0">
            <x v="1"/>
          </reference>
          <reference field="0" count="1" selected="0">
            <x v="11"/>
          </reference>
        </references>
      </pivotArea>
    </chartFormat>
    <chartFormat chart="0" format="5">
      <pivotArea outline="0" collapsedLevelsAreSubtotals="1" fieldPosition="0">
        <references count="2">
          <reference field="4294967294" count="1" selected="0">
            <x v="1"/>
          </reference>
          <reference field="0" count="1" selected="0">
            <x v="12"/>
          </reference>
        </references>
      </pivotArea>
    </chartFormat>
    <chartFormat chart="0" format="6">
      <pivotArea outline="0" collapsedLevelsAreSubtotals="1" fieldPosition="0">
        <references count="2">
          <reference field="4294967294" count="1" selected="0">
            <x v="1"/>
          </reference>
          <reference field="0" count="1" selected="0">
            <x v="13"/>
          </reference>
        </references>
      </pivotArea>
    </chartFormat>
    <chartFormat chart="0" format="7">
      <pivotArea outline="0" collapsedLevelsAreSubtotals="1" fieldPosition="0">
        <references count="2">
          <reference field="4294967294" count="1" selected="0">
            <x v="1"/>
          </reference>
          <reference field="0" count="1" selected="0">
            <x v="14"/>
          </reference>
        </references>
      </pivotArea>
    </chartFormat>
    <chartFormat chart="0" format="8">
      <pivotArea outline="0" collapsedLevelsAreSubtotals="1" fieldPosition="0">
        <references count="2">
          <reference field="4294967294" count="1" selected="0">
            <x v="1"/>
          </reference>
          <reference field="0" count="1" selected="0">
            <x v="15"/>
          </reference>
        </references>
      </pivotArea>
    </chartFormat>
    <chartFormat chart="0" format="9" series="1">
      <pivotArea outline="0" collapsedLevelsAreSubtotals="1" fieldPosition="0">
        <references count="1">
          <reference field="4294967294" count="1" selected="0">
            <x v="0"/>
          </reference>
        </references>
      </pivotArea>
    </chartFormat>
    <chartFormat chart="0" format="10">
      <pivotArea outline="0" collapsedLevelsAreSubtotals="1" fieldPosition="0">
        <references count="2">
          <reference field="4294967294" count="1" selected="0">
            <x v="0"/>
          </reference>
          <reference field="0" count="1" selected="0">
            <x v="8"/>
          </reference>
        </references>
      </pivotArea>
    </chartFormat>
    <chartFormat chart="0" format="11">
      <pivotArea outline="0" collapsedLevelsAreSubtotals="1" fieldPosition="0">
        <references count="2">
          <reference field="4294967294" count="1" selected="0">
            <x v="0"/>
          </reference>
          <reference field="0" count="1" selected="0">
            <x v="9"/>
          </reference>
        </references>
      </pivotArea>
    </chartFormat>
    <chartFormat chart="0" format="12">
      <pivotArea outline="0" collapsedLevelsAreSubtotals="1" fieldPosition="0">
        <references count="2">
          <reference field="4294967294" count="1" selected="0">
            <x v="0"/>
          </reference>
          <reference field="0" count="1" selected="0">
            <x v="10"/>
          </reference>
        </references>
      </pivotArea>
    </chartFormat>
    <chartFormat chart="0" format="13">
      <pivotArea outline="0" collapsedLevelsAreSubtotals="1" fieldPosition="0">
        <references count="2">
          <reference field="4294967294" count="1" selected="0">
            <x v="0"/>
          </reference>
          <reference field="0" count="1" selected="0">
            <x v="11"/>
          </reference>
        </references>
      </pivotArea>
    </chartFormat>
    <chartFormat chart="0" format="14">
      <pivotArea outline="0" collapsedLevelsAreSubtotals="1" fieldPosition="0">
        <references count="2">
          <reference field="4294967294" count="1" selected="0">
            <x v="0"/>
          </reference>
          <reference field="0" count="1" selected="0">
            <x v="12"/>
          </reference>
        </references>
      </pivotArea>
    </chartFormat>
    <chartFormat chart="0" format="15">
      <pivotArea outline="0" collapsedLevelsAreSubtotals="1" fieldPosition="0">
        <references count="2">
          <reference field="4294967294" count="1" selected="0">
            <x v="0"/>
          </reference>
          <reference field="0" count="1" selected="0">
            <x v="13"/>
          </reference>
        </references>
      </pivotArea>
    </chartFormat>
    <chartFormat chart="0" format="16">
      <pivotArea outline="0" collapsedLevelsAreSubtotals="1" fieldPosition="0">
        <references count="2">
          <reference field="4294967294" count="1" selected="0">
            <x v="0"/>
          </reference>
          <reference field="0" count="1" selected="0">
            <x v="14"/>
          </reference>
        </references>
      </pivotArea>
    </chartFormat>
    <chartFormat chart="0" format="17">
      <pivotArea outline="0" collapsedLevelsAreSubtotals="1" fieldPosition="0">
        <references count="2">
          <reference field="4294967294" count="1" selected="0">
            <x v="0"/>
          </reference>
          <reference field="0" count="1" selected="0">
            <x v="1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3.xml><?xml version="1.0" encoding="utf-8"?>
<pivotTableDefinition xmlns="http://schemas.openxmlformats.org/spreadsheetml/2006/main" xmlns:mc="http://schemas.openxmlformats.org/markup-compatibility/2006" xmlns:xr="http://schemas.microsoft.com/office/spreadsheetml/2014/revision" mc:Ignorable="xr" xr:uid="{00000000-0007-0000-3901-000052000000}" name="ﾋﾟﾎﾞｯﾄﾃｰﾌﾞﾙ1" cacheId="69"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C10" firstHeaderRow="0" firstDataRow="1" firstDataCol="1"/>
  <pivotFields count="5">
    <pivotField axis="axisRow" showAll="0">
      <items count="17">
        <item h="1" x="0"/>
        <item h="1" x="1"/>
        <item h="1" x="2"/>
        <item h="1" x="3"/>
        <item h="1" x="4"/>
        <item h="1" x="5"/>
        <item h="1" x="6"/>
        <item h="1" x="7"/>
        <item x="8"/>
        <item x="9"/>
        <item x="10"/>
        <item x="11"/>
        <item x="12"/>
        <item x="13"/>
        <item x="14"/>
        <item x="15"/>
        <item t="default"/>
      </items>
    </pivotField>
    <pivotField dataField="1" showAll="0"/>
    <pivotField dataField="1" showAll="0"/>
    <pivotField showAll="0"/>
    <pivotField showAll="0"/>
  </pivotFields>
  <rowFields count="1">
    <field x="0"/>
  </rowFields>
  <rowItems count="9">
    <i>
      <x v="8"/>
    </i>
    <i>
      <x v="9"/>
    </i>
    <i>
      <x v="10"/>
    </i>
    <i>
      <x v="11"/>
    </i>
    <i>
      <x v="12"/>
    </i>
    <i>
      <x v="13"/>
    </i>
    <i>
      <x v="14"/>
    </i>
    <i>
      <x v="15"/>
    </i>
    <i t="grand">
      <x/>
    </i>
  </rowItems>
  <colFields count="1">
    <field x="-2"/>
  </colFields>
  <colItems count="2">
    <i>
      <x/>
    </i>
    <i i="1">
      <x v="1"/>
    </i>
  </colItems>
  <dataFields count="2">
    <dataField name="世帯数に対する保護率（右軸）" fld="2" baseField="0" baseItem="0"/>
    <dataField name="被保護世帯数（左軸）" fld="1" baseField="0" baseItem="0"/>
  </dataFields>
  <chartFormats count="18">
    <chartFormat chart="0" format="0" series="1">
      <pivotArea outline="0" collapsedLevelsAreSubtotals="1" fieldPosition="0">
        <references count="1">
          <reference field="4294967294" count="1" selected="0">
            <x v="1"/>
          </reference>
        </references>
      </pivotArea>
    </chartFormat>
    <chartFormat chart="0" format="1">
      <pivotArea outline="0" collapsedLevelsAreSubtotals="1" fieldPosition="0">
        <references count="2">
          <reference field="4294967294" count="1" selected="0">
            <x v="1"/>
          </reference>
          <reference field="0" count="1" selected="0">
            <x v="8"/>
          </reference>
        </references>
      </pivotArea>
    </chartFormat>
    <chartFormat chart="0" format="2">
      <pivotArea outline="0" collapsedLevelsAreSubtotals="1" fieldPosition="0">
        <references count="2">
          <reference field="4294967294" count="1" selected="0">
            <x v="1"/>
          </reference>
          <reference field="0" count="1" selected="0">
            <x v="9"/>
          </reference>
        </references>
      </pivotArea>
    </chartFormat>
    <chartFormat chart="0" format="3">
      <pivotArea outline="0" collapsedLevelsAreSubtotals="1" fieldPosition="0">
        <references count="2">
          <reference field="4294967294" count="1" selected="0">
            <x v="1"/>
          </reference>
          <reference field="0" count="1" selected="0">
            <x v="10"/>
          </reference>
        </references>
      </pivotArea>
    </chartFormat>
    <chartFormat chart="0" format="4">
      <pivotArea outline="0" collapsedLevelsAreSubtotals="1" fieldPosition="0">
        <references count="2">
          <reference field="4294967294" count="1" selected="0">
            <x v="1"/>
          </reference>
          <reference field="0" count="1" selected="0">
            <x v="11"/>
          </reference>
        </references>
      </pivotArea>
    </chartFormat>
    <chartFormat chart="0" format="5">
      <pivotArea outline="0" collapsedLevelsAreSubtotals="1" fieldPosition="0">
        <references count="2">
          <reference field="4294967294" count="1" selected="0">
            <x v="1"/>
          </reference>
          <reference field="0" count="1" selected="0">
            <x v="12"/>
          </reference>
        </references>
      </pivotArea>
    </chartFormat>
    <chartFormat chart="0" format="6">
      <pivotArea outline="0" collapsedLevelsAreSubtotals="1" fieldPosition="0">
        <references count="2">
          <reference field="4294967294" count="1" selected="0">
            <x v="1"/>
          </reference>
          <reference field="0" count="1" selected="0">
            <x v="13"/>
          </reference>
        </references>
      </pivotArea>
    </chartFormat>
    <chartFormat chart="0" format="7">
      <pivotArea outline="0" collapsedLevelsAreSubtotals="1" fieldPosition="0">
        <references count="2">
          <reference field="4294967294" count="1" selected="0">
            <x v="1"/>
          </reference>
          <reference field="0" count="1" selected="0">
            <x v="14"/>
          </reference>
        </references>
      </pivotArea>
    </chartFormat>
    <chartFormat chart="0" format="8">
      <pivotArea outline="0" collapsedLevelsAreSubtotals="1" fieldPosition="0">
        <references count="2">
          <reference field="4294967294" count="1" selected="0">
            <x v="1"/>
          </reference>
          <reference field="0" count="1" selected="0">
            <x v="15"/>
          </reference>
        </references>
      </pivotArea>
    </chartFormat>
    <chartFormat chart="0" format="9" series="1">
      <pivotArea outline="0" collapsedLevelsAreSubtotals="1" fieldPosition="0">
        <references count="1">
          <reference field="4294967294" count="1" selected="0">
            <x v="0"/>
          </reference>
        </references>
      </pivotArea>
    </chartFormat>
    <chartFormat chart="0" format="10">
      <pivotArea outline="0" collapsedLevelsAreSubtotals="1" fieldPosition="0">
        <references count="2">
          <reference field="4294967294" count="1" selected="0">
            <x v="0"/>
          </reference>
          <reference field="0" count="1" selected="0">
            <x v="8"/>
          </reference>
        </references>
      </pivotArea>
    </chartFormat>
    <chartFormat chart="0" format="11">
      <pivotArea outline="0" collapsedLevelsAreSubtotals="1" fieldPosition="0">
        <references count="2">
          <reference field="4294967294" count="1" selected="0">
            <x v="0"/>
          </reference>
          <reference field="0" count="1" selected="0">
            <x v="9"/>
          </reference>
        </references>
      </pivotArea>
    </chartFormat>
    <chartFormat chart="0" format="12">
      <pivotArea outline="0" collapsedLevelsAreSubtotals="1" fieldPosition="0">
        <references count="2">
          <reference field="4294967294" count="1" selected="0">
            <x v="0"/>
          </reference>
          <reference field="0" count="1" selected="0">
            <x v="10"/>
          </reference>
        </references>
      </pivotArea>
    </chartFormat>
    <chartFormat chart="0" format="13">
      <pivotArea outline="0" collapsedLevelsAreSubtotals="1" fieldPosition="0">
        <references count="2">
          <reference field="4294967294" count="1" selected="0">
            <x v="0"/>
          </reference>
          <reference field="0" count="1" selected="0">
            <x v="11"/>
          </reference>
        </references>
      </pivotArea>
    </chartFormat>
    <chartFormat chart="0" format="14">
      <pivotArea outline="0" collapsedLevelsAreSubtotals="1" fieldPosition="0">
        <references count="2">
          <reference field="4294967294" count="1" selected="0">
            <x v="0"/>
          </reference>
          <reference field="0" count="1" selected="0">
            <x v="12"/>
          </reference>
        </references>
      </pivotArea>
    </chartFormat>
    <chartFormat chart="0" format="15">
      <pivotArea outline="0" collapsedLevelsAreSubtotals="1" fieldPosition="0">
        <references count="2">
          <reference field="4294967294" count="1" selected="0">
            <x v="0"/>
          </reference>
          <reference field="0" count="1" selected="0">
            <x v="13"/>
          </reference>
        </references>
      </pivotArea>
    </chartFormat>
    <chartFormat chart="0" format="16">
      <pivotArea outline="0" collapsedLevelsAreSubtotals="1" fieldPosition="0">
        <references count="2">
          <reference field="4294967294" count="1" selected="0">
            <x v="0"/>
          </reference>
          <reference field="0" count="1" selected="0">
            <x v="14"/>
          </reference>
        </references>
      </pivotArea>
    </chartFormat>
    <chartFormat chart="0" format="17">
      <pivotArea outline="0" collapsedLevelsAreSubtotals="1" fieldPosition="0">
        <references count="2">
          <reference field="4294967294" count="1" selected="0">
            <x v="0"/>
          </reference>
          <reference field="0" count="1" selected="0">
            <x v="1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4.xml><?xml version="1.0" encoding="utf-8"?>
<pivotTableDefinition xmlns="http://schemas.openxmlformats.org/spreadsheetml/2006/main" xmlns:mc="http://schemas.openxmlformats.org/markup-compatibility/2006" xmlns:xr="http://schemas.microsoft.com/office/spreadsheetml/2014/revision" mc:Ignorable="xr" xr:uid="{00000000-0007-0000-3901-000053000000}" name="ﾋﾟﾎﾞｯﾄﾃｰﾌﾞﾙ1" cacheId="70"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B10" firstHeaderRow="1" firstDataRow="1" firstDataCol="1"/>
  <pivotFields count="7">
    <pivotField axis="axisRow" showAll="0">
      <items count="18">
        <item h="1" x="0"/>
        <item h="1" x="1"/>
        <item h="1" x="2"/>
        <item h="1" x="3"/>
        <item h="1" x="4"/>
        <item h="1" x="5"/>
        <item h="1" x="6"/>
        <item h="1" x="7"/>
        <item h="1" x="8"/>
        <item x="9"/>
        <item x="10"/>
        <item x="11"/>
        <item x="12"/>
        <item x="13"/>
        <item x="14"/>
        <item x="15"/>
        <item x="16"/>
        <item t="default"/>
      </items>
    </pivotField>
    <pivotField dataField="1" showAll="0"/>
    <pivotField showAll="0"/>
    <pivotField showAll="0"/>
    <pivotField showAll="0"/>
    <pivotField showAll="0"/>
    <pivotField showAll="0"/>
  </pivotFields>
  <rowFields count="1">
    <field x="0"/>
  </rowFields>
  <rowItems count="9">
    <i>
      <x v="9"/>
    </i>
    <i>
      <x v="10"/>
    </i>
    <i>
      <x v="11"/>
    </i>
    <i>
      <x v="12"/>
    </i>
    <i>
      <x v="13"/>
    </i>
    <i>
      <x v="14"/>
    </i>
    <i>
      <x v="15"/>
    </i>
    <i>
      <x v="16"/>
    </i>
    <i t="grand">
      <x/>
    </i>
  </rowItems>
  <colItems count="1">
    <i/>
  </colItems>
  <dataFields count="1">
    <dataField name="合計 / 総額" fld="1" baseField="0" baseItem="0"/>
  </dataFields>
  <chartFormats count="10">
    <chartFormat chart="0" format="0" series="1">
      <pivotArea outline="0" collapsedLevelsAreSubtotals="1" fieldPosition="0"/>
    </chartFormat>
    <chartFormat chart="0" format="1">
      <pivotArea outline="0" collapsedLevelsAreSubtotals="1" fieldPosition="0">
        <references count="2">
          <reference field="4294967294" count="1" selected="0">
            <x v="0"/>
          </reference>
          <reference field="0" count="1" selected="0">
            <x v="9"/>
          </reference>
        </references>
      </pivotArea>
    </chartFormat>
    <chartFormat chart="0" format="2">
      <pivotArea outline="0" collapsedLevelsAreSubtotals="1" fieldPosition="0">
        <references count="2">
          <reference field="4294967294" count="1" selected="0">
            <x v="0"/>
          </reference>
          <reference field="0" count="1" selected="0">
            <x v="10"/>
          </reference>
        </references>
      </pivotArea>
    </chartFormat>
    <chartFormat chart="0" format="3">
      <pivotArea outline="0" collapsedLevelsAreSubtotals="1" fieldPosition="0">
        <references count="2">
          <reference field="4294967294" count="1" selected="0">
            <x v="0"/>
          </reference>
          <reference field="0" count="1" selected="0">
            <x v="11"/>
          </reference>
        </references>
      </pivotArea>
    </chartFormat>
    <chartFormat chart="0" format="4">
      <pivotArea outline="0" collapsedLevelsAreSubtotals="1" fieldPosition="0">
        <references count="2">
          <reference field="4294967294" count="1" selected="0">
            <x v="0"/>
          </reference>
          <reference field="0" count="1" selected="0">
            <x v="12"/>
          </reference>
        </references>
      </pivotArea>
    </chartFormat>
    <chartFormat chart="0" format="5">
      <pivotArea outline="0" collapsedLevelsAreSubtotals="1" fieldPosition="0">
        <references count="2">
          <reference field="4294967294" count="1" selected="0">
            <x v="0"/>
          </reference>
          <reference field="0" count="1" selected="0">
            <x v="13"/>
          </reference>
        </references>
      </pivotArea>
    </chartFormat>
    <chartFormat chart="0" format="6">
      <pivotArea outline="0" collapsedLevelsAreSubtotals="1" fieldPosition="0">
        <references count="2">
          <reference field="4294967294" count="1" selected="0">
            <x v="0"/>
          </reference>
          <reference field="0" count="1" selected="0">
            <x v="14"/>
          </reference>
        </references>
      </pivotArea>
    </chartFormat>
    <chartFormat chart="0" format="7">
      <pivotArea outline="0" collapsedLevelsAreSubtotals="1" fieldPosition="0">
        <references count="2">
          <reference field="4294967294" count="1" selected="0">
            <x v="0"/>
          </reference>
          <reference field="0" count="1" selected="0">
            <x v="15"/>
          </reference>
        </references>
      </pivotArea>
    </chartFormat>
    <chartFormat chart="0" format="8">
      <pivotArea outline="0" collapsedLevelsAreSubtotals="1" fieldPosition="0">
        <references count="2">
          <reference field="4294967294" count="1" selected="0">
            <x v="0"/>
          </reference>
          <reference field="0" count="1" selected="0">
            <x v="16"/>
          </reference>
        </references>
      </pivotArea>
    </chartFormat>
    <chartFormat chart="0"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5.xml><?xml version="1.0" encoding="utf-8"?>
<pivotTableDefinition xmlns="http://schemas.openxmlformats.org/spreadsheetml/2006/main" xmlns:mc="http://schemas.openxmlformats.org/markup-compatibility/2006" xmlns:xr="http://schemas.microsoft.com/office/spreadsheetml/2014/revision" mc:Ignorable="xr" xr:uid="{00000000-0007-0000-3901-000054000000}" name="ﾋﾟﾎﾞｯﾄﾃｰﾌﾞﾙ2" cacheId="71"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H11" firstHeaderRow="1" firstDataRow="2" firstDataCol="1"/>
  <pivotFields count="7">
    <pivotField axis="axisRow" numFmtId="176" showAll="0">
      <items count="15">
        <item h="1" x="0"/>
        <item h="1" x="1"/>
        <item h="1" x="2"/>
        <item h="1" x="3"/>
        <item h="1" x="4"/>
        <item h="1" x="5"/>
        <item x="6"/>
        <item x="7"/>
        <item n="令和元年" x="8"/>
        <item x="9"/>
        <item x="10"/>
        <item x="11"/>
        <item x="12"/>
        <item x="13"/>
        <item t="default"/>
      </items>
    </pivotField>
    <pivotField axis="axisCol" showAll="0">
      <items count="7">
        <item x="0"/>
        <item x="1"/>
        <item x="2"/>
        <item x="3"/>
        <item x="4"/>
        <item x="5"/>
        <item t="default"/>
      </items>
    </pivotField>
    <pivotField showAll="0"/>
    <pivotField dataField="1" showAll="0"/>
    <pivotField showAll="0"/>
    <pivotField showAll="0"/>
    <pivotField showAll="0"/>
  </pivotFields>
  <rowFields count="1">
    <field x="0"/>
  </rowFields>
  <rowItems count="9">
    <i>
      <x v="6"/>
    </i>
    <i>
      <x v="7"/>
    </i>
    <i>
      <x v="8"/>
    </i>
    <i>
      <x v="9"/>
    </i>
    <i>
      <x v="10"/>
    </i>
    <i>
      <x v="11"/>
    </i>
    <i>
      <x v="12"/>
    </i>
    <i>
      <x v="13"/>
    </i>
    <i t="grand">
      <x/>
    </i>
  </rowItems>
  <colFields count="1">
    <field x="1"/>
  </colFields>
  <colItems count="7">
    <i>
      <x/>
    </i>
    <i>
      <x v="1"/>
    </i>
    <i>
      <x v="2"/>
    </i>
    <i>
      <x v="3"/>
    </i>
    <i>
      <x v="4"/>
    </i>
    <i>
      <x v="5"/>
    </i>
    <i t="grand">
      <x/>
    </i>
  </colItems>
  <dataFields count="1">
    <dataField name="合計 / 総数(児童数)" fld="3" baseField="0" baseItem="0"/>
  </dataFields>
  <chartFormats count="34">
    <chartFormat chart="0" format="0" series="1">
      <pivotArea outline="0" collapsedLevelsAreSubtotals="1" fieldPosition="0">
        <references count="2">
          <reference field="4294967294" count="1" selected="0">
            <x v="0"/>
          </reference>
          <reference field="1" count="1" selected="0">
            <x v="0"/>
          </reference>
        </references>
      </pivotArea>
    </chartFormat>
    <chartFormat chart="0" format="1">
      <pivotArea outline="0" collapsedLevelsAreSubtotals="1" fieldPosition="0">
        <references count="3">
          <reference field="4294967294" count="1" selected="0">
            <x v="0"/>
          </reference>
          <reference field="0" count="1" selected="0">
            <x v="6"/>
          </reference>
          <reference field="1" count="1" selected="0">
            <x v="0"/>
          </reference>
        </references>
      </pivotArea>
    </chartFormat>
    <chartFormat chart="0" format="2">
      <pivotArea outline="0" collapsedLevelsAreSubtotals="1" fieldPosition="0">
        <references count="3">
          <reference field="4294967294" count="1" selected="0">
            <x v="0"/>
          </reference>
          <reference field="0" count="1" selected="0">
            <x v="7"/>
          </reference>
          <reference field="1" count="1" selected="0">
            <x v="0"/>
          </reference>
        </references>
      </pivotArea>
    </chartFormat>
    <chartFormat chart="0" format="3">
      <pivotArea outline="0" collapsedLevelsAreSubtotals="1" fieldPosition="0">
        <references count="3">
          <reference field="4294967294" count="1" selected="0">
            <x v="0"/>
          </reference>
          <reference field="0" count="1" selected="0">
            <x v="8"/>
          </reference>
          <reference field="1" count="1" selected="0">
            <x v="0"/>
          </reference>
        </references>
      </pivotArea>
    </chartFormat>
    <chartFormat chart="0" format="4">
      <pivotArea outline="0" collapsedLevelsAreSubtotals="1" fieldPosition="0">
        <references count="3">
          <reference field="4294967294" count="1" selected="0">
            <x v="0"/>
          </reference>
          <reference field="0" count="1" selected="0">
            <x v="9"/>
          </reference>
          <reference field="1" count="1" selected="0">
            <x v="0"/>
          </reference>
        </references>
      </pivotArea>
    </chartFormat>
    <chartFormat chart="0" format="5">
      <pivotArea outline="0" collapsedLevelsAreSubtotals="1" fieldPosition="0">
        <references count="3">
          <reference field="4294967294" count="1" selected="0">
            <x v="0"/>
          </reference>
          <reference field="0" count="1" selected="0">
            <x v="10"/>
          </reference>
          <reference field="1" count="1" selected="0">
            <x v="0"/>
          </reference>
        </references>
      </pivotArea>
    </chartFormat>
    <chartFormat chart="0" format="6">
      <pivotArea outline="0" collapsedLevelsAreSubtotals="1" fieldPosition="0">
        <references count="3">
          <reference field="4294967294" count="1" selected="0">
            <x v="0"/>
          </reference>
          <reference field="0" count="1" selected="0">
            <x v="11"/>
          </reference>
          <reference field="1" count="1" selected="0">
            <x v="0"/>
          </reference>
        </references>
      </pivotArea>
    </chartFormat>
    <chartFormat chart="0" format="7" series="1">
      <pivotArea outline="0" collapsedLevelsAreSubtotals="1" fieldPosition="0">
        <references count="2">
          <reference field="4294967294" count="1" selected="0">
            <x v="0"/>
          </reference>
          <reference field="1" count="1" selected="0">
            <x v="1"/>
          </reference>
        </references>
      </pivotArea>
    </chartFormat>
    <chartFormat chart="0" format="8">
      <pivotArea outline="0" collapsedLevelsAreSubtotals="1" fieldPosition="0">
        <references count="3">
          <reference field="4294967294" count="1" selected="0">
            <x v="0"/>
          </reference>
          <reference field="0" count="1" selected="0">
            <x v="6"/>
          </reference>
          <reference field="1" count="1" selected="0">
            <x v="1"/>
          </reference>
        </references>
      </pivotArea>
    </chartFormat>
    <chartFormat chart="0" format="9">
      <pivotArea outline="0" collapsedLevelsAreSubtotals="1" fieldPosition="0">
        <references count="3">
          <reference field="4294967294" count="1" selected="0">
            <x v="0"/>
          </reference>
          <reference field="0" count="1" selected="0">
            <x v="7"/>
          </reference>
          <reference field="1" count="1" selected="0">
            <x v="1"/>
          </reference>
        </references>
      </pivotArea>
    </chartFormat>
    <chartFormat chart="0" format="10">
      <pivotArea outline="0" collapsedLevelsAreSubtotals="1" fieldPosition="0">
        <references count="3">
          <reference field="4294967294" count="1" selected="0">
            <x v="0"/>
          </reference>
          <reference field="0" count="1" selected="0">
            <x v="8"/>
          </reference>
          <reference field="1" count="1" selected="0">
            <x v="1"/>
          </reference>
        </references>
      </pivotArea>
    </chartFormat>
    <chartFormat chart="0" format="11">
      <pivotArea outline="0" collapsedLevelsAreSubtotals="1" fieldPosition="0">
        <references count="3">
          <reference field="4294967294" count="1" selected="0">
            <x v="0"/>
          </reference>
          <reference field="0" count="1" selected="0">
            <x v="9"/>
          </reference>
          <reference field="1" count="1" selected="0">
            <x v="1"/>
          </reference>
        </references>
      </pivotArea>
    </chartFormat>
    <chartFormat chart="0" format="12">
      <pivotArea outline="0" collapsedLevelsAreSubtotals="1" fieldPosition="0">
        <references count="3">
          <reference field="4294967294" count="1" selected="0">
            <x v="0"/>
          </reference>
          <reference field="0" count="1" selected="0">
            <x v="10"/>
          </reference>
          <reference field="1" count="1" selected="0">
            <x v="1"/>
          </reference>
        </references>
      </pivotArea>
    </chartFormat>
    <chartFormat chart="0" format="13">
      <pivotArea outline="0" collapsedLevelsAreSubtotals="1" fieldPosition="0">
        <references count="3">
          <reference field="4294967294" count="1" selected="0">
            <x v="0"/>
          </reference>
          <reference field="0" count="1" selected="0">
            <x v="11"/>
          </reference>
          <reference field="1" count="1" selected="0">
            <x v="1"/>
          </reference>
        </references>
      </pivotArea>
    </chartFormat>
    <chartFormat chart="0" format="14" series="1">
      <pivotArea outline="0" collapsedLevelsAreSubtotals="1" fieldPosition="0">
        <references count="2">
          <reference field="4294967294" count="1" selected="0">
            <x v="0"/>
          </reference>
          <reference field="1" count="1" selected="0">
            <x v="2"/>
          </reference>
        </references>
      </pivotArea>
    </chartFormat>
    <chartFormat chart="0" format="15">
      <pivotArea outline="0" collapsedLevelsAreSubtotals="1" fieldPosition="0">
        <references count="3">
          <reference field="4294967294" count="1" selected="0">
            <x v="0"/>
          </reference>
          <reference field="0" count="1" selected="0">
            <x v="6"/>
          </reference>
          <reference field="1" count="1" selected="0">
            <x v="2"/>
          </reference>
        </references>
      </pivotArea>
    </chartFormat>
    <chartFormat chart="0" format="16">
      <pivotArea outline="0" collapsedLevelsAreSubtotals="1" fieldPosition="0">
        <references count="3">
          <reference field="4294967294" count="1" selected="0">
            <x v="0"/>
          </reference>
          <reference field="0" count="1" selected="0">
            <x v="7"/>
          </reference>
          <reference field="1" count="1" selected="0">
            <x v="2"/>
          </reference>
        </references>
      </pivotArea>
    </chartFormat>
    <chartFormat chart="0" format="17">
      <pivotArea outline="0" collapsedLevelsAreSubtotals="1" fieldPosition="0">
        <references count="3">
          <reference field="4294967294" count="1" selected="0">
            <x v="0"/>
          </reference>
          <reference field="0" count="1" selected="0">
            <x v="8"/>
          </reference>
          <reference field="1" count="1" selected="0">
            <x v="2"/>
          </reference>
        </references>
      </pivotArea>
    </chartFormat>
    <chartFormat chart="0" format="18">
      <pivotArea outline="0" collapsedLevelsAreSubtotals="1" fieldPosition="0">
        <references count="3">
          <reference field="4294967294" count="1" selected="0">
            <x v="0"/>
          </reference>
          <reference field="0" count="1" selected="0">
            <x v="9"/>
          </reference>
          <reference field="1" count="1" selected="0">
            <x v="2"/>
          </reference>
        </references>
      </pivotArea>
    </chartFormat>
    <chartFormat chart="0" format="19">
      <pivotArea outline="0" collapsedLevelsAreSubtotals="1" fieldPosition="0">
        <references count="3">
          <reference field="4294967294" count="1" selected="0">
            <x v="0"/>
          </reference>
          <reference field="0" count="1" selected="0">
            <x v="10"/>
          </reference>
          <reference field="1" count="1" selected="0">
            <x v="2"/>
          </reference>
        </references>
      </pivotArea>
    </chartFormat>
    <chartFormat chart="0" format="20">
      <pivotArea outline="0" collapsedLevelsAreSubtotals="1" fieldPosition="0">
        <references count="3">
          <reference field="4294967294" count="1" selected="0">
            <x v="0"/>
          </reference>
          <reference field="0" count="1" selected="0">
            <x v="11"/>
          </reference>
          <reference field="1" count="1" selected="0">
            <x v="2"/>
          </reference>
        </references>
      </pivotArea>
    </chartFormat>
    <chartFormat chart="0" format="21">
      <pivotArea outline="0" collapsedLevelsAreSubtotals="1" fieldPosition="0">
        <references count="3">
          <reference field="4294967294" count="1" selected="0">
            <x v="0"/>
          </reference>
          <reference field="0" count="1" selected="0">
            <x v="12"/>
          </reference>
          <reference field="1" count="1" selected="0">
            <x v="2"/>
          </reference>
        </references>
      </pivotArea>
    </chartFormat>
    <chartFormat chart="0" format="22">
      <pivotArea outline="0" collapsedLevelsAreSubtotals="1" fieldPosition="0">
        <references count="3">
          <reference field="4294967294" count="1" selected="0">
            <x v="0"/>
          </reference>
          <reference field="0" count="1" selected="0">
            <x v="13"/>
          </reference>
          <reference field="1" count="1" selected="0">
            <x v="2"/>
          </reference>
        </references>
      </pivotArea>
    </chartFormat>
    <chartFormat chart="0" format="23" series="1">
      <pivotArea outline="0" collapsedLevelsAreSubtotals="1" fieldPosition="0">
        <references count="2">
          <reference field="4294967294" count="1" selected="0">
            <x v="0"/>
          </reference>
          <reference field="1" count="1" selected="0">
            <x v="3"/>
          </reference>
        </references>
      </pivotArea>
    </chartFormat>
    <chartFormat chart="0" format="24">
      <pivotArea outline="0" collapsedLevelsAreSubtotals="1" fieldPosition="0">
        <references count="3">
          <reference field="4294967294" count="1" selected="0">
            <x v="0"/>
          </reference>
          <reference field="0" count="1" selected="0">
            <x v="6"/>
          </reference>
          <reference field="1" count="1" selected="0">
            <x v="3"/>
          </reference>
        </references>
      </pivotArea>
    </chartFormat>
    <chartFormat chart="0" format="25">
      <pivotArea outline="0" collapsedLevelsAreSubtotals="1" fieldPosition="0">
        <references count="3">
          <reference field="4294967294" count="1" selected="0">
            <x v="0"/>
          </reference>
          <reference field="0" count="1" selected="0">
            <x v="7"/>
          </reference>
          <reference field="1" count="1" selected="0">
            <x v="3"/>
          </reference>
        </references>
      </pivotArea>
    </chartFormat>
    <chartFormat chart="0" format="26">
      <pivotArea outline="0" collapsedLevelsAreSubtotals="1" fieldPosition="0">
        <references count="3">
          <reference field="4294967294" count="1" selected="0">
            <x v="0"/>
          </reference>
          <reference field="0" count="1" selected="0">
            <x v="8"/>
          </reference>
          <reference field="1" count="1" selected="0">
            <x v="3"/>
          </reference>
        </references>
      </pivotArea>
    </chartFormat>
    <chartFormat chart="0" format="27">
      <pivotArea outline="0" collapsedLevelsAreSubtotals="1" fieldPosition="0">
        <references count="3">
          <reference field="4294967294" count="1" selected="0">
            <x v="0"/>
          </reference>
          <reference field="0" count="1" selected="0">
            <x v="9"/>
          </reference>
          <reference field="1" count="1" selected="0">
            <x v="3"/>
          </reference>
        </references>
      </pivotArea>
    </chartFormat>
    <chartFormat chart="0" format="28">
      <pivotArea outline="0" collapsedLevelsAreSubtotals="1" fieldPosition="0">
        <references count="3">
          <reference field="4294967294" count="1" selected="0">
            <x v="0"/>
          </reference>
          <reference field="0" count="1" selected="0">
            <x v="10"/>
          </reference>
          <reference field="1" count="1" selected="0">
            <x v="3"/>
          </reference>
        </references>
      </pivotArea>
    </chartFormat>
    <chartFormat chart="0" format="29">
      <pivotArea outline="0" collapsedLevelsAreSubtotals="1" fieldPosition="0">
        <references count="3">
          <reference field="4294967294" count="1" selected="0">
            <x v="0"/>
          </reference>
          <reference field="0" count="1" selected="0">
            <x v="11"/>
          </reference>
          <reference field="1" count="1" selected="0">
            <x v="3"/>
          </reference>
        </references>
      </pivotArea>
    </chartFormat>
    <chartFormat chart="0" format="30" series="1">
      <pivotArea outline="0" collapsedLevelsAreSubtotals="1" fieldPosition="0">
        <references count="2">
          <reference field="4294967294" count="1" selected="0">
            <x v="0"/>
          </reference>
          <reference field="1" count="1" selected="0">
            <x v="4"/>
          </reference>
        </references>
      </pivotArea>
    </chartFormat>
    <chartFormat chart="0" format="31" series="1">
      <pivotArea outline="0" collapsedLevelsAreSubtotals="1" fieldPosition="0">
        <references count="2">
          <reference field="4294967294" count="1" selected="0">
            <x v="0"/>
          </reference>
          <reference field="1" count="1" selected="0">
            <x v="5"/>
          </reference>
        </references>
      </pivotArea>
    </chartFormat>
    <chartFormat chart="0" format="32">
      <pivotArea outline="0" collapsedLevelsAreSubtotals="1" fieldPosition="0">
        <references count="3">
          <reference field="4294967294" count="1" selected="0">
            <x v="0"/>
          </reference>
          <reference field="0" count="1" selected="0">
            <x v="12"/>
          </reference>
          <reference field="1" count="1" selected="0">
            <x v="5"/>
          </reference>
        </references>
      </pivotArea>
    </chartFormat>
    <chartFormat chart="0" format="33">
      <pivotArea outline="0" collapsedLevelsAreSubtotals="1" fieldPosition="0">
        <references count="3">
          <reference field="4294967294" count="1" selected="0">
            <x v="0"/>
          </reference>
          <reference field="0" count="1" selected="0">
            <x v="13"/>
          </reference>
          <reference field="1"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6.xml><?xml version="1.0" encoding="utf-8"?>
<pivotTableDefinition xmlns="http://schemas.openxmlformats.org/spreadsheetml/2006/main" xmlns:mc="http://schemas.openxmlformats.org/markup-compatibility/2006" xmlns:xr="http://schemas.microsoft.com/office/spreadsheetml/2014/revision" mc:Ignorable="xr" xr:uid="{00000000-0007-0000-3901-000055000000}" name="ﾋﾟﾎﾞｯﾄﾃｰﾌﾞﾙ3" cacheId="72"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C10" firstHeaderRow="0" firstDataRow="1" firstDataCol="1"/>
  <pivotFields count="6">
    <pivotField axis="axisRow" showAll="0">
      <items count="18">
        <item h="1" x="0"/>
        <item h="1" x="1"/>
        <item h="1" x="2"/>
        <item h="1" x="3"/>
        <item h="1" x="4"/>
        <item h="1" x="5"/>
        <item h="1" x="6"/>
        <item h="1" x="7"/>
        <item h="1" x="8"/>
        <item x="9"/>
        <item x="10"/>
        <item x="11"/>
        <item x="12"/>
        <item x="13"/>
        <item x="14"/>
        <item x="15"/>
        <item x="16"/>
        <item t="default"/>
      </items>
    </pivotField>
    <pivotField showAll="0"/>
    <pivotField dataField="1" showAll="0"/>
    <pivotField dataField="1" showAll="0"/>
    <pivotField showAll="0" defaultSubtotal="0"/>
    <pivotField showAll="0" defaultSubtotal="0"/>
  </pivotFields>
  <rowFields count="1">
    <field x="0"/>
  </rowFields>
  <rowItems count="9">
    <i>
      <x v="9"/>
    </i>
    <i>
      <x v="10"/>
    </i>
    <i>
      <x v="11"/>
    </i>
    <i>
      <x v="12"/>
    </i>
    <i>
      <x v="13"/>
    </i>
    <i>
      <x v="14"/>
    </i>
    <i>
      <x v="15"/>
    </i>
    <i>
      <x v="16"/>
    </i>
    <i t="grand">
      <x/>
    </i>
  </rowItems>
  <colFields count="1">
    <field x="-2"/>
  </colFields>
  <colItems count="2">
    <i>
      <x/>
    </i>
    <i i="1">
      <x v="1"/>
    </i>
  </colItems>
  <dataFields count="2">
    <dataField name="親子組数（右軸）" fld="2" baseField="0" baseItem="0"/>
    <dataField name="人数（左軸）" fld="3" baseField="0" baseItem="0"/>
  </dataFields>
  <chartFormats count="5">
    <chartFormat chart="0" format="0" series="1">
      <pivotArea outline="0" collapsedLevelsAreSubtotals="1" fieldPosition="0">
        <references count="1">
          <reference field="4294967294" count="1" selected="0">
            <x v="1"/>
          </reference>
        </references>
      </pivotArea>
    </chartFormat>
    <chartFormat chart="0" format="1" series="1">
      <pivotArea outline="0" collapsedLevelsAreSubtotals="1" fieldPosition="0">
        <references count="1">
          <reference field="4294967294" count="1" selected="0">
            <x v="0"/>
          </reference>
        </references>
      </pivotArea>
    </chartFormat>
    <chartFormat chart="0" format="2">
      <pivotArea outline="0" collapsedLevelsAreSubtotals="1" fieldPosition="0">
        <references count="2">
          <reference field="4294967294" count="1" selected="0">
            <x v="0"/>
          </reference>
          <reference field="0" count="1" selected="0">
            <x v="9"/>
          </reference>
        </references>
      </pivotArea>
    </chartFormat>
    <chartFormat chart="0" format="3">
      <pivotArea outline="0" collapsedLevelsAreSubtotals="1" fieldPosition="0">
        <references count="2">
          <reference field="4294967294" count="1" selected="0">
            <x v="0"/>
          </reference>
          <reference field="0" count="1" selected="0">
            <x v="10"/>
          </reference>
        </references>
      </pivotArea>
    </chartFormat>
    <chartFormat chart="0" format="4">
      <pivotArea outline="0" collapsedLevelsAreSubtotals="1" fieldPosition="0">
        <references count="2">
          <reference field="4294967294" count="1" selected="0">
            <x v="0"/>
          </reference>
          <reference field="0"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7.xml><?xml version="1.0" encoding="utf-8"?>
<pivotTableDefinition xmlns="http://schemas.openxmlformats.org/spreadsheetml/2006/main" xmlns:mc="http://schemas.openxmlformats.org/markup-compatibility/2006" xmlns:xr="http://schemas.microsoft.com/office/spreadsheetml/2014/revision" mc:Ignorable="xr" xr:uid="{00000000-0007-0000-3901-000056000000}" name="ﾋﾟﾎﾞｯﾄﾃｰﾌﾞﾙ3" cacheId="73"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C10" firstHeaderRow="0" firstDataRow="1" firstDataCol="1"/>
  <pivotFields count="6">
    <pivotField axis="axisRow" showAll="0">
      <items count="18">
        <item h="1" x="0"/>
        <item h="1" x="1"/>
        <item h="1" x="2"/>
        <item h="1" x="3"/>
        <item h="1" x="4"/>
        <item h="1" x="5"/>
        <item h="1" x="6"/>
        <item h="1" x="7"/>
        <item h="1" x="8"/>
        <item x="9"/>
        <item x="10"/>
        <item x="11"/>
        <item x="12"/>
        <item x="13"/>
        <item x="14"/>
        <item x="15"/>
        <item x="16"/>
        <item t="default"/>
      </items>
    </pivotField>
    <pivotField showAll="0"/>
    <pivotField showAll="0"/>
    <pivotField showAll="0"/>
    <pivotField dataField="1" showAll="0" defaultSubtotal="0"/>
    <pivotField dataField="1" showAll="0" defaultSubtotal="0"/>
  </pivotFields>
  <rowFields count="1">
    <field x="0"/>
  </rowFields>
  <rowItems count="9">
    <i>
      <x v="9"/>
    </i>
    <i>
      <x v="10"/>
    </i>
    <i>
      <x v="11"/>
    </i>
    <i>
      <x v="12"/>
    </i>
    <i>
      <x v="13"/>
    </i>
    <i>
      <x v="14"/>
    </i>
    <i>
      <x v="15"/>
    </i>
    <i>
      <x v="16"/>
    </i>
    <i t="grand">
      <x/>
    </i>
  </rowItems>
  <colFields count="1">
    <field x="-2"/>
  </colFields>
  <colItems count="2">
    <i>
      <x/>
    </i>
    <i i="1">
      <x v="1"/>
    </i>
  </colItems>
  <dataFields count="2">
    <dataField name="電話相談件数（右軸）" fld="5" baseField="0" baseItem="0"/>
    <dataField name="面接相談件数（左軸）" fld="4" baseField="0" baseItem="0"/>
  </dataFields>
  <chartFormats count="12">
    <chartFormat chart="0" format="0" series="1">
      <pivotArea outline="0" collapsedLevelsAreSubtotals="1" fieldPosition="0">
        <references count="1">
          <reference field="4294967294" count="1" selected="0">
            <x v="1"/>
          </reference>
        </references>
      </pivotArea>
    </chartFormat>
    <chartFormat chart="0" format="1">
      <pivotArea outline="0" collapsedLevelsAreSubtotals="1" fieldPosition="0">
        <references count="2">
          <reference field="4294967294" count="1" selected="0">
            <x v="1"/>
          </reference>
          <reference field="0" count="1" selected="0">
            <x v="12"/>
          </reference>
        </references>
      </pivotArea>
    </chartFormat>
    <chartFormat chart="0" format="2">
      <pivotArea outline="0" collapsedLevelsAreSubtotals="1" fieldPosition="0">
        <references count="2">
          <reference field="4294967294" count="1" selected="0">
            <x v="1"/>
          </reference>
          <reference field="0" count="1" selected="0">
            <x v="13"/>
          </reference>
        </references>
      </pivotArea>
    </chartFormat>
    <chartFormat chart="0" format="3" series="1">
      <pivotArea outline="0" collapsedLevelsAreSubtotals="1" fieldPosition="0">
        <references count="1">
          <reference field="4294967294" count="1" selected="0">
            <x v="0"/>
          </reference>
        </references>
      </pivotArea>
    </chartFormat>
    <chartFormat chart="0" format="4">
      <pivotArea outline="0" collapsedLevelsAreSubtotals="1" fieldPosition="0">
        <references count="2">
          <reference field="4294967294" count="1" selected="0">
            <x v="0"/>
          </reference>
          <reference field="0" count="1" selected="0">
            <x v="9"/>
          </reference>
        </references>
      </pivotArea>
    </chartFormat>
    <chartFormat chart="0" format="5">
      <pivotArea outline="0" collapsedLevelsAreSubtotals="1" fieldPosition="0">
        <references count="2">
          <reference field="4294967294" count="1" selected="0">
            <x v="0"/>
          </reference>
          <reference field="0" count="1" selected="0">
            <x v="10"/>
          </reference>
        </references>
      </pivotArea>
    </chartFormat>
    <chartFormat chart="0" format="6">
      <pivotArea outline="0" collapsedLevelsAreSubtotals="1" fieldPosition="0">
        <references count="2">
          <reference field="4294967294" count="1" selected="0">
            <x v="0"/>
          </reference>
          <reference field="0" count="1" selected="0">
            <x v="11"/>
          </reference>
        </references>
      </pivotArea>
    </chartFormat>
    <chartFormat chart="0" format="7">
      <pivotArea outline="0" collapsedLevelsAreSubtotals="1" fieldPosition="0">
        <references count="2">
          <reference field="4294967294" count="1" selected="0">
            <x v="0"/>
          </reference>
          <reference field="0" count="1" selected="0">
            <x v="12"/>
          </reference>
        </references>
      </pivotArea>
    </chartFormat>
    <chartFormat chart="0" format="8">
      <pivotArea outline="0" collapsedLevelsAreSubtotals="1" fieldPosition="0">
        <references count="2">
          <reference field="4294967294" count="1" selected="0">
            <x v="0"/>
          </reference>
          <reference field="0" count="1" selected="0">
            <x v="13"/>
          </reference>
        </references>
      </pivotArea>
    </chartFormat>
    <chartFormat chart="0" format="9">
      <pivotArea outline="0" collapsedLevelsAreSubtotals="1" fieldPosition="0">
        <references count="2">
          <reference field="4294967294" count="1" selected="0">
            <x v="0"/>
          </reference>
          <reference field="0" count="1" selected="0">
            <x v="14"/>
          </reference>
        </references>
      </pivotArea>
    </chartFormat>
    <chartFormat chart="0" format="10">
      <pivotArea outline="0" collapsedLevelsAreSubtotals="1" fieldPosition="0">
        <references count="2">
          <reference field="4294967294" count="1" selected="0">
            <x v="0"/>
          </reference>
          <reference field="0" count="1" selected="0">
            <x v="15"/>
          </reference>
        </references>
      </pivotArea>
    </chartFormat>
    <chartFormat chart="0" format="11">
      <pivotArea outline="0" collapsedLevelsAreSubtotals="1" fieldPosition="0">
        <references count="2">
          <reference field="4294967294" count="1" selected="0">
            <x v="0"/>
          </reference>
          <reference field="0" count="1" selected="0">
            <x v="1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8.xml><?xml version="1.0" encoding="utf-8"?>
<pivotTableDefinition xmlns="http://schemas.openxmlformats.org/spreadsheetml/2006/main" xmlns:mc="http://schemas.openxmlformats.org/markup-compatibility/2006" xmlns:xr="http://schemas.microsoft.com/office/spreadsheetml/2014/revision" mc:Ignorable="xr" xr:uid="{00000000-0007-0000-3901-000057000000}" name="ﾋﾟﾎﾞｯﾄﾃｰﾌﾞﾙ4" cacheId="74"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C10" firstHeaderRow="0" firstDataRow="1" firstDataCol="1"/>
  <pivotFields count="5">
    <pivotField axis="axisRow" showAll="0">
      <items count="18">
        <item h="1" x="0"/>
        <item h="1" x="1"/>
        <item h="1" x="2"/>
        <item h="1" x="3"/>
        <item h="1" x="4"/>
        <item h="1" x="5"/>
        <item h="1" x="6"/>
        <item h="1" x="7"/>
        <item h="1" x="8"/>
        <item x="9"/>
        <item x="10"/>
        <item x="11"/>
        <item x="12"/>
        <item x="13"/>
        <item x="14"/>
        <item x="15"/>
        <item x="16"/>
        <item t="default"/>
      </items>
    </pivotField>
    <pivotField showAll="0" defaultSubtotal="0"/>
    <pivotField dataField="1" showAll="0"/>
    <pivotField dataField="1" showAll="0"/>
    <pivotField showAll="0"/>
  </pivotFields>
  <rowFields count="1">
    <field x="0"/>
  </rowFields>
  <rowItems count="9">
    <i>
      <x v="9"/>
    </i>
    <i>
      <x v="10"/>
    </i>
    <i>
      <x v="11"/>
    </i>
    <i>
      <x v="12"/>
    </i>
    <i>
      <x v="13"/>
    </i>
    <i>
      <x v="14"/>
    </i>
    <i>
      <x v="15"/>
    </i>
    <i>
      <x v="16"/>
    </i>
    <i t="grand">
      <x/>
    </i>
  </rowItems>
  <colFields count="1">
    <field x="-2"/>
  </colFields>
  <colItems count="2">
    <i>
      <x/>
    </i>
    <i i="1">
      <x v="1"/>
    </i>
  </colItems>
  <dataFields count="2">
    <dataField name="親子組数（右軸）" fld="2" baseField="0" baseItem="0"/>
    <dataField name="人数（左軸）" fld="3" baseField="0" baseItem="0"/>
  </dataFields>
  <chartFormats count="17">
    <chartFormat chart="0" format="0" series="1">
      <pivotArea outline="0" collapsedLevelsAreSubtotals="1" fieldPosition="0">
        <references count="1">
          <reference field="4294967294" count="1" selected="0">
            <x v="1"/>
          </reference>
        </references>
      </pivotArea>
    </chartFormat>
    <chartFormat chart="0" format="1">
      <pivotArea outline="0" collapsedLevelsAreSubtotals="1" fieldPosition="0">
        <references count="2">
          <reference field="4294967294" count="1" selected="0">
            <x v="1"/>
          </reference>
          <reference field="0" count="1" selected="0">
            <x v="9"/>
          </reference>
        </references>
      </pivotArea>
    </chartFormat>
    <chartFormat chart="0" format="2">
      <pivotArea outline="0" collapsedLevelsAreSubtotals="1" fieldPosition="0">
        <references count="2">
          <reference field="4294967294" count="1" selected="0">
            <x v="1"/>
          </reference>
          <reference field="0" count="1" selected="0">
            <x v="10"/>
          </reference>
        </references>
      </pivotArea>
    </chartFormat>
    <chartFormat chart="0" format="3">
      <pivotArea outline="0" collapsedLevelsAreSubtotals="1" fieldPosition="0">
        <references count="2">
          <reference field="4294967294" count="1" selected="0">
            <x v="1"/>
          </reference>
          <reference field="0" count="1" selected="0">
            <x v="11"/>
          </reference>
        </references>
      </pivotArea>
    </chartFormat>
    <chartFormat chart="0" format="4">
      <pivotArea outline="0" collapsedLevelsAreSubtotals="1" fieldPosition="0">
        <references count="2">
          <reference field="4294967294" count="1" selected="0">
            <x v="1"/>
          </reference>
          <reference field="0" count="1" selected="0">
            <x v="12"/>
          </reference>
        </references>
      </pivotArea>
    </chartFormat>
    <chartFormat chart="0" format="5">
      <pivotArea outline="0" collapsedLevelsAreSubtotals="1" fieldPosition="0">
        <references count="2">
          <reference field="4294967294" count="1" selected="0">
            <x v="1"/>
          </reference>
          <reference field="0" count="1" selected="0">
            <x v="13"/>
          </reference>
        </references>
      </pivotArea>
    </chartFormat>
    <chartFormat chart="0" format="6">
      <pivotArea outline="0" collapsedLevelsAreSubtotals="1" fieldPosition="0">
        <references count="2">
          <reference field="4294967294" count="1" selected="0">
            <x v="1"/>
          </reference>
          <reference field="0" count="1" selected="0">
            <x v="15"/>
          </reference>
        </references>
      </pivotArea>
    </chartFormat>
    <chartFormat chart="0" format="7">
      <pivotArea outline="0" collapsedLevelsAreSubtotals="1" fieldPosition="0">
        <references count="2">
          <reference field="4294967294" count="1" selected="0">
            <x v="1"/>
          </reference>
          <reference field="0" count="1" selected="0">
            <x v="16"/>
          </reference>
        </references>
      </pivotArea>
    </chartFormat>
    <chartFormat chart="0" format="8" series="1">
      <pivotArea outline="0" collapsedLevelsAreSubtotals="1" fieldPosition="0">
        <references count="1">
          <reference field="4294967294" count="1" selected="0">
            <x v="0"/>
          </reference>
        </references>
      </pivotArea>
    </chartFormat>
    <chartFormat chart="0" format="9">
      <pivotArea outline="0" collapsedLevelsAreSubtotals="1" fieldPosition="0">
        <references count="2">
          <reference field="4294967294" count="1" selected="0">
            <x v="0"/>
          </reference>
          <reference field="0" count="1" selected="0">
            <x v="9"/>
          </reference>
        </references>
      </pivotArea>
    </chartFormat>
    <chartFormat chart="0" format="10">
      <pivotArea outline="0" collapsedLevelsAreSubtotals="1" fieldPosition="0">
        <references count="2">
          <reference field="4294967294" count="1" selected="0">
            <x v="0"/>
          </reference>
          <reference field="0" count="1" selected="0">
            <x v="10"/>
          </reference>
        </references>
      </pivotArea>
    </chartFormat>
    <chartFormat chart="0" format="11">
      <pivotArea outline="0" collapsedLevelsAreSubtotals="1" fieldPosition="0">
        <references count="2">
          <reference field="4294967294" count="1" selected="0">
            <x v="0"/>
          </reference>
          <reference field="0" count="1" selected="0">
            <x v="11"/>
          </reference>
        </references>
      </pivotArea>
    </chartFormat>
    <chartFormat chart="0" format="12">
      <pivotArea outline="0" collapsedLevelsAreSubtotals="1" fieldPosition="0">
        <references count="2">
          <reference field="4294967294" count="1" selected="0">
            <x v="0"/>
          </reference>
          <reference field="0" count="1" selected="0">
            <x v="12"/>
          </reference>
        </references>
      </pivotArea>
    </chartFormat>
    <chartFormat chart="0" format="13">
      <pivotArea outline="0" collapsedLevelsAreSubtotals="1" fieldPosition="0">
        <references count="2">
          <reference field="4294967294" count="1" selected="0">
            <x v="0"/>
          </reference>
          <reference field="0" count="1" selected="0">
            <x v="13"/>
          </reference>
        </references>
      </pivotArea>
    </chartFormat>
    <chartFormat chart="0" format="14">
      <pivotArea outline="0" collapsedLevelsAreSubtotals="1" fieldPosition="0">
        <references count="2">
          <reference field="4294967294" count="1" selected="0">
            <x v="0"/>
          </reference>
          <reference field="0" count="1" selected="0">
            <x v="14"/>
          </reference>
        </references>
      </pivotArea>
    </chartFormat>
    <chartFormat chart="0" format="15">
      <pivotArea outline="0" collapsedLevelsAreSubtotals="1" fieldPosition="0">
        <references count="2">
          <reference field="4294967294" count="1" selected="0">
            <x v="0"/>
          </reference>
          <reference field="0" count="1" selected="0">
            <x v="15"/>
          </reference>
        </references>
      </pivotArea>
    </chartFormat>
    <chartFormat chart="0" format="16">
      <pivotArea outline="0" collapsedLevelsAreSubtotals="1" fieldPosition="0">
        <references count="2">
          <reference field="4294967294" count="1" selected="0">
            <x v="0"/>
          </reference>
          <reference field="0" count="1" selected="0">
            <x v="1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9.xml><?xml version="1.0" encoding="utf-8"?>
<pivotTableDefinition xmlns="http://schemas.openxmlformats.org/spreadsheetml/2006/main" xmlns:mc="http://schemas.openxmlformats.org/markup-compatibility/2006" xmlns:xr="http://schemas.microsoft.com/office/spreadsheetml/2014/revision" mc:Ignorable="xr" xr:uid="{00000000-0007-0000-3901-000058000000}" name="ﾋﾟﾎﾞｯﾄﾃｰﾌﾞﾙ4" cacheId="75"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C10" firstHeaderRow="0" firstDataRow="1" firstDataCol="1"/>
  <pivotFields count="5">
    <pivotField axis="axisRow" showAll="0">
      <items count="18">
        <item h="1" x="0"/>
        <item h="1" x="1"/>
        <item h="1" x="2"/>
        <item h="1" x="3"/>
        <item h="1" x="4"/>
        <item h="1" x="5"/>
        <item h="1" x="6"/>
        <item h="1" x="7"/>
        <item h="1" x="8"/>
        <item x="9"/>
        <item x="10"/>
        <item x="11"/>
        <item x="12"/>
        <item x="13"/>
        <item x="14"/>
        <item x="15"/>
        <item x="16"/>
        <item t="default"/>
      </items>
    </pivotField>
    <pivotField dataField="1" showAll="0" defaultSubtotal="0"/>
    <pivotField showAll="0"/>
    <pivotField showAll="0"/>
    <pivotField dataField="1" showAll="0"/>
  </pivotFields>
  <rowFields count="1">
    <field x="0"/>
  </rowFields>
  <rowItems count="9">
    <i>
      <x v="9"/>
    </i>
    <i>
      <x v="10"/>
    </i>
    <i>
      <x v="11"/>
    </i>
    <i>
      <x v="12"/>
    </i>
    <i>
      <x v="13"/>
    </i>
    <i>
      <x v="14"/>
    </i>
    <i>
      <x v="15"/>
    </i>
    <i>
      <x v="16"/>
    </i>
    <i t="grand">
      <x/>
    </i>
  </rowItems>
  <colFields count="1">
    <field x="-2"/>
  </colFields>
  <colItems count="2">
    <i>
      <x/>
    </i>
    <i i="1">
      <x v="1"/>
    </i>
  </colItems>
  <dataFields count="2">
    <dataField name="実施回数（右軸）" fld="1" baseField="0" baseItem="0"/>
    <dataField name="相談件数（左軸）" fld="4" baseField="0" baseItem="0"/>
  </dataFields>
  <chartFormats count="18">
    <chartFormat chart="0" format="0" series="1">
      <pivotArea outline="0" collapsedLevelsAreSubtotals="1" fieldPosition="0">
        <references count="1">
          <reference field="4294967294" count="1" selected="0">
            <x v="1"/>
          </reference>
        </references>
      </pivotArea>
    </chartFormat>
    <chartFormat chart="0" format="1">
      <pivotArea outline="0" collapsedLevelsAreSubtotals="1" fieldPosition="0">
        <references count="2">
          <reference field="4294967294" count="1" selected="0">
            <x v="1"/>
          </reference>
          <reference field="0" count="1" selected="0">
            <x v="9"/>
          </reference>
        </references>
      </pivotArea>
    </chartFormat>
    <chartFormat chart="0" format="2">
      <pivotArea outline="0" collapsedLevelsAreSubtotals="1" fieldPosition="0">
        <references count="2">
          <reference field="4294967294" count="1" selected="0">
            <x v="1"/>
          </reference>
          <reference field="0" count="1" selected="0">
            <x v="10"/>
          </reference>
        </references>
      </pivotArea>
    </chartFormat>
    <chartFormat chart="0" format="3">
      <pivotArea outline="0" collapsedLevelsAreSubtotals="1" fieldPosition="0">
        <references count="2">
          <reference field="4294967294" count="1" selected="0">
            <x v="1"/>
          </reference>
          <reference field="0" count="1" selected="0">
            <x v="11"/>
          </reference>
        </references>
      </pivotArea>
    </chartFormat>
    <chartFormat chart="0" format="4">
      <pivotArea outline="0" collapsedLevelsAreSubtotals="1" fieldPosition="0">
        <references count="2">
          <reference field="4294967294" count="1" selected="0">
            <x v="1"/>
          </reference>
          <reference field="0" count="1" selected="0">
            <x v="12"/>
          </reference>
        </references>
      </pivotArea>
    </chartFormat>
    <chartFormat chart="0" format="5">
      <pivotArea outline="0" collapsedLevelsAreSubtotals="1" fieldPosition="0">
        <references count="2">
          <reference field="4294967294" count="1" selected="0">
            <x v="1"/>
          </reference>
          <reference field="0" count="1" selected="0">
            <x v="13"/>
          </reference>
        </references>
      </pivotArea>
    </chartFormat>
    <chartFormat chart="0" format="6">
      <pivotArea outline="0" collapsedLevelsAreSubtotals="1" fieldPosition="0">
        <references count="2">
          <reference field="4294967294" count="1" selected="0">
            <x v="1"/>
          </reference>
          <reference field="0" count="1" selected="0">
            <x v="14"/>
          </reference>
        </references>
      </pivotArea>
    </chartFormat>
    <chartFormat chart="0" format="7">
      <pivotArea outline="0" collapsedLevelsAreSubtotals="1" fieldPosition="0">
        <references count="2">
          <reference field="4294967294" count="1" selected="0">
            <x v="1"/>
          </reference>
          <reference field="0" count="1" selected="0">
            <x v="15"/>
          </reference>
        </references>
      </pivotArea>
    </chartFormat>
    <chartFormat chart="0" format="8">
      <pivotArea outline="0" collapsedLevelsAreSubtotals="1" fieldPosition="0">
        <references count="2">
          <reference field="4294967294" count="1" selected="0">
            <x v="1"/>
          </reference>
          <reference field="0" count="1" selected="0">
            <x v="16"/>
          </reference>
        </references>
      </pivotArea>
    </chartFormat>
    <chartFormat chart="0" format="9" series="1">
      <pivotArea outline="0" collapsedLevelsAreSubtotals="1" fieldPosition="0">
        <references count="1">
          <reference field="4294967294" count="1" selected="0">
            <x v="0"/>
          </reference>
        </references>
      </pivotArea>
    </chartFormat>
    <chartFormat chart="0" format="10">
      <pivotArea outline="0" collapsedLevelsAreSubtotals="1" fieldPosition="0">
        <references count="2">
          <reference field="4294967294" count="1" selected="0">
            <x v="0"/>
          </reference>
          <reference field="0" count="1" selected="0">
            <x v="9"/>
          </reference>
        </references>
      </pivotArea>
    </chartFormat>
    <chartFormat chart="0" format="11">
      <pivotArea outline="0" collapsedLevelsAreSubtotals="1" fieldPosition="0">
        <references count="2">
          <reference field="4294967294" count="1" selected="0">
            <x v="0"/>
          </reference>
          <reference field="0" count="1" selected="0">
            <x v="10"/>
          </reference>
        </references>
      </pivotArea>
    </chartFormat>
    <chartFormat chart="0" format="12">
      <pivotArea outline="0" collapsedLevelsAreSubtotals="1" fieldPosition="0">
        <references count="2">
          <reference field="4294967294" count="1" selected="0">
            <x v="0"/>
          </reference>
          <reference field="0" count="1" selected="0">
            <x v="11"/>
          </reference>
        </references>
      </pivotArea>
    </chartFormat>
    <chartFormat chart="0" format="13">
      <pivotArea outline="0" collapsedLevelsAreSubtotals="1" fieldPosition="0">
        <references count="2">
          <reference field="4294967294" count="1" selected="0">
            <x v="0"/>
          </reference>
          <reference field="0" count="1" selected="0">
            <x v="12"/>
          </reference>
        </references>
      </pivotArea>
    </chartFormat>
    <chartFormat chart="0" format="14">
      <pivotArea outline="0" collapsedLevelsAreSubtotals="1" fieldPosition="0">
        <references count="2">
          <reference field="4294967294" count="1" selected="0">
            <x v="0"/>
          </reference>
          <reference field="0" count="1" selected="0">
            <x v="13"/>
          </reference>
        </references>
      </pivotArea>
    </chartFormat>
    <chartFormat chart="0" format="15">
      <pivotArea outline="0" collapsedLevelsAreSubtotals="1" fieldPosition="0">
        <references count="2">
          <reference field="4294967294" count="1" selected="0">
            <x v="0"/>
          </reference>
          <reference field="0" count="1" selected="0">
            <x v="14"/>
          </reference>
        </references>
      </pivotArea>
    </chartFormat>
    <chartFormat chart="0" format="16">
      <pivotArea outline="0" collapsedLevelsAreSubtotals="1" fieldPosition="0">
        <references count="2">
          <reference field="4294967294" count="1" selected="0">
            <x v="0"/>
          </reference>
          <reference field="0" count="1" selected="0">
            <x v="15"/>
          </reference>
        </references>
      </pivotArea>
    </chartFormat>
    <chartFormat chart="0" format="17">
      <pivotArea outline="0" collapsedLevelsAreSubtotals="1" fieldPosition="0">
        <references count="2">
          <reference field="4294967294" count="1" selected="0">
            <x v="0"/>
          </reference>
          <reference field="0" count="1" selected="0">
            <x v="1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3901-000008000000}" name="ピボットテーブル1" cacheId="154" applyNumberFormats="0" applyBorderFormats="0" applyFontFormats="0" applyPatternFormats="0" applyAlignmentFormats="0" applyWidthHeightFormats="1" dataCaption="値" updatedVersion="4" minRefreshableVersion="3" showMemberPropertyTips="0" useAutoFormatting="1" itemPrintTitles="1" createdVersion="8" indent="0" outline="1" outlineData="1" multipleFieldFilters="0" chartFormat="1">
  <location ref="A37:B46" firstHeaderRow="1" firstDataRow="1" firstDataCol="1"/>
  <pivotFields count="13">
    <pivotField showAll="0">
      <items count="15">
        <item x="0"/>
        <item x="1"/>
        <item x="2"/>
        <item x="3"/>
        <item x="4"/>
        <item x="5"/>
        <item x="6"/>
        <item x="7"/>
        <item x="8"/>
        <item x="9"/>
        <item x="10"/>
        <item x="11"/>
        <item x="12"/>
        <item x="13"/>
        <item t="default"/>
      </items>
    </pivotField>
    <pivotField axis="axisRow" showAll="0">
      <items count="16">
        <item h="1" x="0"/>
        <item h="1" x="1"/>
        <item h="1" x="2"/>
        <item h="1" x="3"/>
        <item h="1" x="4"/>
        <item h="1" x="5"/>
        <item h="1" x="6"/>
        <item x="7"/>
        <item x="8"/>
        <item x="9"/>
        <item x="10"/>
        <item x="11"/>
        <item x="12"/>
        <item x="13"/>
        <item x="14"/>
        <item t="default"/>
      </items>
    </pivotField>
    <pivotField dataField="1" showAll="0"/>
    <pivotField showAll="0"/>
    <pivotField showAll="0"/>
    <pivotField showAll="0"/>
    <pivotField showAll="0"/>
    <pivotField showAll="0"/>
    <pivotField showAll="0"/>
    <pivotField showAll="0"/>
    <pivotField showAll="0"/>
    <pivotField showAll="0" defaultSubtotal="0">
      <items count="6">
        <item sd="0" x="0"/>
        <item sd="0" x="1"/>
        <item sd="0" x="2"/>
        <item sd="0" x="3"/>
        <item sd="0" x="4"/>
        <item x="5"/>
      </items>
    </pivotField>
    <pivotField showAll="0" defaultSubtotal="0">
      <items count="17">
        <item sd="0" x="0"/>
        <item sd="0" x="1"/>
        <item sd="0" x="2"/>
        <item sd="0" x="3"/>
        <item sd="0" x="4"/>
        <item sd="0" x="5"/>
        <item sd="0" x="6"/>
        <item sd="0" x="7"/>
        <item sd="0" x="8"/>
        <item sd="0" x="9"/>
        <item sd="0" x="10"/>
        <item sd="0" x="11"/>
        <item sd="0" x="12"/>
        <item sd="0" x="13"/>
        <item sd="0" x="14"/>
        <item x="15"/>
        <item x="16"/>
      </items>
    </pivotField>
  </pivotFields>
  <rowFields count="1">
    <field x="1"/>
  </rowFields>
  <rowItems count="9">
    <i>
      <x v="7"/>
    </i>
    <i>
      <x v="8"/>
    </i>
    <i>
      <x v="9"/>
    </i>
    <i>
      <x v="10"/>
    </i>
    <i>
      <x v="11"/>
    </i>
    <i>
      <x v="12"/>
    </i>
    <i>
      <x v="13"/>
    </i>
    <i>
      <x v="14"/>
    </i>
    <i t="grand">
      <x/>
    </i>
  </rowItems>
  <colItems count="1">
    <i/>
  </colItems>
  <dataFields count="1">
    <dataField name="社会増減 " fld="2" baseField="1" baseItem="7"/>
  </dataFields>
  <chartFormats count="2">
    <chartFormat chart="0" format="0" series="1">
      <pivotArea outline="0" collapsedLevelsAreSubtotals="1" fieldPosition="0"/>
    </chartFormat>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0.xml><?xml version="1.0" encoding="utf-8"?>
<pivotTableDefinition xmlns="http://schemas.openxmlformats.org/spreadsheetml/2006/main" xmlns:mc="http://schemas.openxmlformats.org/markup-compatibility/2006" xmlns:xr="http://schemas.microsoft.com/office/spreadsheetml/2014/revision" mc:Ignorable="xr" xr:uid="{00000000-0007-0000-3901-000059000000}" name="ﾋﾟﾎﾞｯﾄﾃｰﾌﾞﾙ5" cacheId="76"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C10" firstHeaderRow="0" firstDataRow="1" firstDataCol="1"/>
  <pivotFields count="16">
    <pivotField axis="axisRow" showAll="0">
      <items count="18">
        <item h="1" x="0"/>
        <item h="1" x="1"/>
        <item h="1" x="2"/>
        <item h="1" x="3"/>
        <item h="1" x="4"/>
        <item h="1" x="5"/>
        <item h="1" x="6"/>
        <item h="1" x="7"/>
        <item h="1" x="8"/>
        <item x="9"/>
        <item x="10"/>
        <item x="11"/>
        <item x="12"/>
        <item x="13"/>
        <item x="14"/>
        <item x="15"/>
        <item x="16"/>
        <item t="default"/>
      </items>
    </pivotField>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9">
    <i>
      <x v="9"/>
    </i>
    <i>
      <x v="10"/>
    </i>
    <i>
      <x v="11"/>
    </i>
    <i>
      <x v="12"/>
    </i>
    <i>
      <x v="13"/>
    </i>
    <i>
      <x v="14"/>
    </i>
    <i>
      <x v="15"/>
    </i>
    <i>
      <x v="16"/>
    </i>
    <i t="grand">
      <x/>
    </i>
  </rowItems>
  <colFields count="1">
    <field x="-2"/>
  </colFields>
  <colItems count="2">
    <i>
      <x/>
    </i>
    <i i="1">
      <x v="1"/>
    </i>
  </colItems>
  <dataFields count="2">
    <dataField name=" 被保険者世帯数（右軸）" fld="1" baseField="0" baseItem="0"/>
    <dataField name=" 被保険者数（左軸）" fld="2" baseField="0" baseItem="0"/>
  </dataFields>
  <chartFormats count="4">
    <chartFormat chart="0" format="0" series="1">
      <pivotArea outline="0" collapsedLevelsAreSubtotals="1" fieldPosition="0">
        <references count="1">
          <reference field="4294967294" count="1" selected="0">
            <x v="1"/>
          </reference>
        </references>
      </pivotArea>
    </chartFormat>
    <chartFormat chart="0" format="1">
      <pivotArea outline="0" collapsedLevelsAreSubtotals="1" fieldPosition="0">
        <references count="2">
          <reference field="4294967294" count="1" selected="0">
            <x v="1"/>
          </reference>
          <reference field="0" count="1" selected="0">
            <x v="15"/>
          </reference>
        </references>
      </pivotArea>
    </chartFormat>
    <chartFormat chart="0" format="2">
      <pivotArea outline="0" collapsedLevelsAreSubtotals="1" fieldPosition="0">
        <references count="2">
          <reference field="4294967294" count="1" selected="0">
            <x v="1"/>
          </reference>
          <reference field="0" count="1" selected="0">
            <x v="16"/>
          </reference>
        </references>
      </pivotArea>
    </chartFormat>
    <chartFormat chart="0" format="3" series="1">
      <pivotArea outline="0" collapsedLevelsAreSubtotals="1"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1.xml><?xml version="1.0" encoding="utf-8"?>
<pivotTableDefinition xmlns="http://schemas.openxmlformats.org/spreadsheetml/2006/main" xmlns:mc="http://schemas.openxmlformats.org/markup-compatibility/2006" xmlns:xr="http://schemas.microsoft.com/office/spreadsheetml/2014/revision" mc:Ignorable="xr" xr:uid="{00000000-0007-0000-3901-00005A000000}" name="ﾋﾟﾎﾞｯﾄﾃｰﾌﾞﾙ6" cacheId="77"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C10" firstHeaderRow="0" firstDataRow="1" firstDataCol="1"/>
  <pivotFields count="28">
    <pivotField axis="axisRow" showAll="0">
      <items count="18">
        <item h="1" x="0"/>
        <item h="1" x="1"/>
        <item h="1" x="2"/>
        <item h="1" x="3"/>
        <item h="1" x="4"/>
        <item h="1" x="5"/>
        <item h="1" x="6"/>
        <item h="1" x="7"/>
        <item h="1" x="8"/>
        <item x="9"/>
        <item x="10"/>
        <item x="11"/>
        <item x="12"/>
        <item x="13"/>
        <item x="14"/>
        <item x="15"/>
        <item x="16"/>
        <item t="default"/>
      </items>
    </pivotField>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9">
    <i>
      <x v="9"/>
    </i>
    <i>
      <x v="10"/>
    </i>
    <i>
      <x v="11"/>
    </i>
    <i>
      <x v="12"/>
    </i>
    <i>
      <x v="13"/>
    </i>
    <i>
      <x v="14"/>
    </i>
    <i>
      <x v="15"/>
    </i>
    <i>
      <x v="16"/>
    </i>
    <i t="grand">
      <x/>
    </i>
  </rowItems>
  <colFields count="1">
    <field x="-2"/>
  </colFields>
  <colItems count="2">
    <i>
      <x/>
    </i>
    <i i="1">
      <x v="1"/>
    </i>
  </colItems>
  <dataFields count="2">
    <dataField name="件数（右軸）" fld="1" baseField="0" baseItem="0"/>
    <dataField name="金額（左軸）" fld="2" baseField="0" baseItem="0"/>
  </dataFields>
  <chartFormats count="10">
    <chartFormat chart="0" format="0" series="1">
      <pivotArea outline="0" collapsedLevelsAreSubtotals="1" fieldPosition="0">
        <references count="1">
          <reference field="4294967294" count="1" selected="0">
            <x v="1"/>
          </reference>
        </references>
      </pivotArea>
    </chartFormat>
    <chartFormat chart="0" format="1">
      <pivotArea outline="0" collapsedLevelsAreSubtotals="1" fieldPosition="0">
        <references count="2">
          <reference field="4294967294" count="1" selected="0">
            <x v="1"/>
          </reference>
          <reference field="0" count="1" selected="0">
            <x v="9"/>
          </reference>
        </references>
      </pivotArea>
    </chartFormat>
    <chartFormat chart="0" format="2">
      <pivotArea outline="0" collapsedLevelsAreSubtotals="1" fieldPosition="0">
        <references count="2">
          <reference field="4294967294" count="1" selected="0">
            <x v="1"/>
          </reference>
          <reference field="0" count="1" selected="0">
            <x v="10"/>
          </reference>
        </references>
      </pivotArea>
    </chartFormat>
    <chartFormat chart="0" format="3">
      <pivotArea outline="0" collapsedLevelsAreSubtotals="1" fieldPosition="0">
        <references count="2">
          <reference field="4294967294" count="1" selected="0">
            <x v="1"/>
          </reference>
          <reference field="0" count="1" selected="0">
            <x v="11"/>
          </reference>
        </references>
      </pivotArea>
    </chartFormat>
    <chartFormat chart="0" format="4">
      <pivotArea outline="0" collapsedLevelsAreSubtotals="1" fieldPosition="0">
        <references count="2">
          <reference field="4294967294" count="1" selected="0">
            <x v="1"/>
          </reference>
          <reference field="0" count="1" selected="0">
            <x v="12"/>
          </reference>
        </references>
      </pivotArea>
    </chartFormat>
    <chartFormat chart="0" format="5">
      <pivotArea outline="0" collapsedLevelsAreSubtotals="1" fieldPosition="0">
        <references count="2">
          <reference field="4294967294" count="1" selected="0">
            <x v="1"/>
          </reference>
          <reference field="0" count="1" selected="0">
            <x v="13"/>
          </reference>
        </references>
      </pivotArea>
    </chartFormat>
    <chartFormat chart="0" format="6">
      <pivotArea outline="0" collapsedLevelsAreSubtotals="1" fieldPosition="0">
        <references count="2">
          <reference field="4294967294" count="1" selected="0">
            <x v="1"/>
          </reference>
          <reference field="0" count="1" selected="0">
            <x v="14"/>
          </reference>
        </references>
      </pivotArea>
    </chartFormat>
    <chartFormat chart="0" format="7">
      <pivotArea outline="0" collapsedLevelsAreSubtotals="1" fieldPosition="0">
        <references count="2">
          <reference field="4294967294" count="1" selected="0">
            <x v="1"/>
          </reference>
          <reference field="0" count="1" selected="0">
            <x v="15"/>
          </reference>
        </references>
      </pivotArea>
    </chartFormat>
    <chartFormat chart="0" format="8">
      <pivotArea outline="0" collapsedLevelsAreSubtotals="1" fieldPosition="0">
        <references count="2">
          <reference field="4294967294" count="1" selected="0">
            <x v="1"/>
          </reference>
          <reference field="0" count="1" selected="0">
            <x v="16"/>
          </reference>
        </references>
      </pivotArea>
    </chartFormat>
    <chartFormat chart="0" format="9" series="1">
      <pivotArea outline="0" collapsedLevelsAreSubtotals="1"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2.xml><?xml version="1.0" encoding="utf-8"?>
<pivotTableDefinition xmlns="http://schemas.openxmlformats.org/spreadsheetml/2006/main" xmlns:mc="http://schemas.openxmlformats.org/markup-compatibility/2006" xmlns:xr="http://schemas.microsoft.com/office/spreadsheetml/2014/revision" mc:Ignorable="xr" xr:uid="{00000000-0007-0000-3901-00005B000000}" name="ﾋﾟﾎﾞｯﾄﾃｰﾌﾞﾙ6" cacheId="78"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C10" firstHeaderRow="0" firstDataRow="1" firstDataCol="1"/>
  <pivotFields count="28">
    <pivotField axis="axisRow" showAll="0">
      <items count="18">
        <item h="1" x="0"/>
        <item h="1" x="1"/>
        <item h="1" x="2"/>
        <item h="1" x="3"/>
        <item h="1" x="4"/>
        <item h="1" x="5"/>
        <item h="1" x="6"/>
        <item h="1" x="7"/>
        <item h="1" x="8"/>
        <item x="9"/>
        <item x="10"/>
        <item x="11"/>
        <item x="12"/>
        <item x="13"/>
        <item x="14"/>
        <item x="15"/>
        <item x="1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s>
  <rowFields count="1">
    <field x="0"/>
  </rowFields>
  <rowItems count="9">
    <i>
      <x v="9"/>
    </i>
    <i>
      <x v="10"/>
    </i>
    <i>
      <x v="11"/>
    </i>
    <i>
      <x v="12"/>
    </i>
    <i>
      <x v="13"/>
    </i>
    <i>
      <x v="14"/>
    </i>
    <i>
      <x v="15"/>
    </i>
    <i>
      <x v="16"/>
    </i>
    <i t="grand">
      <x/>
    </i>
  </rowItems>
  <colFields count="1">
    <field x="-2"/>
  </colFields>
  <colItems count="2">
    <i>
      <x/>
    </i>
    <i i="1">
      <x v="1"/>
    </i>
  </colItems>
  <dataFields count="2">
    <dataField name="件数（右軸）" fld="22" baseField="0" baseItem="0"/>
    <dataField name="金額（左軸）" fld="23" baseField="0" baseItem="0"/>
  </dataFields>
  <chartFormats count="18">
    <chartFormat chart="0" format="0" series="1">
      <pivotArea outline="0" collapsedLevelsAreSubtotals="1" fieldPosition="0">
        <references count="1">
          <reference field="4294967294" count="1" selected="0">
            <x v="1"/>
          </reference>
        </references>
      </pivotArea>
    </chartFormat>
    <chartFormat chart="0" format="1">
      <pivotArea outline="0" collapsedLevelsAreSubtotals="1" fieldPosition="0">
        <references count="2">
          <reference field="4294967294" count="1" selected="0">
            <x v="1"/>
          </reference>
          <reference field="0" count="1" selected="0">
            <x v="9"/>
          </reference>
        </references>
      </pivotArea>
    </chartFormat>
    <chartFormat chart="0" format="2">
      <pivotArea outline="0" collapsedLevelsAreSubtotals="1" fieldPosition="0">
        <references count="2">
          <reference field="4294967294" count="1" selected="0">
            <x v="1"/>
          </reference>
          <reference field="0" count="1" selected="0">
            <x v="10"/>
          </reference>
        </references>
      </pivotArea>
    </chartFormat>
    <chartFormat chart="0" format="3">
      <pivotArea outline="0" collapsedLevelsAreSubtotals="1" fieldPosition="0">
        <references count="2">
          <reference field="4294967294" count="1" selected="0">
            <x v="1"/>
          </reference>
          <reference field="0" count="1" selected="0">
            <x v="11"/>
          </reference>
        </references>
      </pivotArea>
    </chartFormat>
    <chartFormat chart="0" format="4">
      <pivotArea outline="0" collapsedLevelsAreSubtotals="1" fieldPosition="0">
        <references count="2">
          <reference field="4294967294" count="1" selected="0">
            <x v="1"/>
          </reference>
          <reference field="0" count="1" selected="0">
            <x v="12"/>
          </reference>
        </references>
      </pivotArea>
    </chartFormat>
    <chartFormat chart="0" format="5">
      <pivotArea outline="0" collapsedLevelsAreSubtotals="1" fieldPosition="0">
        <references count="2">
          <reference field="4294967294" count="1" selected="0">
            <x v="1"/>
          </reference>
          <reference field="0" count="1" selected="0">
            <x v="13"/>
          </reference>
        </references>
      </pivotArea>
    </chartFormat>
    <chartFormat chart="0" format="6">
      <pivotArea outline="0" collapsedLevelsAreSubtotals="1" fieldPosition="0">
        <references count="2">
          <reference field="4294967294" count="1" selected="0">
            <x v="1"/>
          </reference>
          <reference field="0" count="1" selected="0">
            <x v="14"/>
          </reference>
        </references>
      </pivotArea>
    </chartFormat>
    <chartFormat chart="0" format="7">
      <pivotArea outline="0" collapsedLevelsAreSubtotals="1" fieldPosition="0">
        <references count="2">
          <reference field="4294967294" count="1" selected="0">
            <x v="1"/>
          </reference>
          <reference field="0" count="1" selected="0">
            <x v="15"/>
          </reference>
        </references>
      </pivotArea>
    </chartFormat>
    <chartFormat chart="0" format="8">
      <pivotArea outline="0" collapsedLevelsAreSubtotals="1" fieldPosition="0">
        <references count="2">
          <reference field="4294967294" count="1" selected="0">
            <x v="1"/>
          </reference>
          <reference field="0" count="1" selected="0">
            <x v="16"/>
          </reference>
        </references>
      </pivotArea>
    </chartFormat>
    <chartFormat chart="0" format="9" series="1">
      <pivotArea outline="0" collapsedLevelsAreSubtotals="1" fieldPosition="0">
        <references count="1">
          <reference field="4294967294" count="1" selected="0">
            <x v="0"/>
          </reference>
        </references>
      </pivotArea>
    </chartFormat>
    <chartFormat chart="0" format="10">
      <pivotArea outline="0" collapsedLevelsAreSubtotals="1" fieldPosition="0">
        <references count="2">
          <reference field="4294967294" count="1" selected="0">
            <x v="0"/>
          </reference>
          <reference field="0" count="1" selected="0">
            <x v="9"/>
          </reference>
        </references>
      </pivotArea>
    </chartFormat>
    <chartFormat chart="0" format="11">
      <pivotArea outline="0" collapsedLevelsAreSubtotals="1" fieldPosition="0">
        <references count="2">
          <reference field="4294967294" count="1" selected="0">
            <x v="0"/>
          </reference>
          <reference field="0" count="1" selected="0">
            <x v="10"/>
          </reference>
        </references>
      </pivotArea>
    </chartFormat>
    <chartFormat chart="0" format="12">
      <pivotArea outline="0" collapsedLevelsAreSubtotals="1" fieldPosition="0">
        <references count="2">
          <reference field="4294967294" count="1" selected="0">
            <x v="0"/>
          </reference>
          <reference field="0" count="1" selected="0">
            <x v="11"/>
          </reference>
        </references>
      </pivotArea>
    </chartFormat>
    <chartFormat chart="0" format="13">
      <pivotArea outline="0" collapsedLevelsAreSubtotals="1" fieldPosition="0">
        <references count="2">
          <reference field="4294967294" count="1" selected="0">
            <x v="0"/>
          </reference>
          <reference field="0" count="1" selected="0">
            <x v="12"/>
          </reference>
        </references>
      </pivotArea>
    </chartFormat>
    <chartFormat chart="0" format="14">
      <pivotArea outline="0" collapsedLevelsAreSubtotals="1" fieldPosition="0">
        <references count="2">
          <reference field="4294967294" count="1" selected="0">
            <x v="0"/>
          </reference>
          <reference field="0" count="1" selected="0">
            <x v="13"/>
          </reference>
        </references>
      </pivotArea>
    </chartFormat>
    <chartFormat chart="0" format="15">
      <pivotArea outline="0" collapsedLevelsAreSubtotals="1" fieldPosition="0">
        <references count="2">
          <reference field="4294967294" count="1" selected="0">
            <x v="0"/>
          </reference>
          <reference field="0" count="1" selected="0">
            <x v="14"/>
          </reference>
        </references>
      </pivotArea>
    </chartFormat>
    <chartFormat chart="0" format="16">
      <pivotArea outline="0" collapsedLevelsAreSubtotals="1" fieldPosition="0">
        <references count="2">
          <reference field="4294967294" count="1" selected="0">
            <x v="0"/>
          </reference>
          <reference field="0" count="1" selected="0">
            <x v="15"/>
          </reference>
        </references>
      </pivotArea>
    </chartFormat>
    <chartFormat chart="0" format="17">
      <pivotArea outline="0" collapsedLevelsAreSubtotals="1" fieldPosition="0">
        <references count="2">
          <reference field="4294967294" count="1" selected="0">
            <x v="0"/>
          </reference>
          <reference field="0" count="1" selected="0">
            <x v="1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3.xml><?xml version="1.0" encoding="utf-8"?>
<pivotTableDefinition xmlns="http://schemas.openxmlformats.org/spreadsheetml/2006/main" xmlns:mc="http://schemas.openxmlformats.org/markup-compatibility/2006" xmlns:xr="http://schemas.microsoft.com/office/spreadsheetml/2014/revision" mc:Ignorable="xr" xr:uid="{00000000-0007-0000-3901-00005C000000}" name="ﾋﾟﾎﾞｯﾄﾃｰﾌﾞﾙ7" cacheId="79"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C10" firstHeaderRow="0" firstDataRow="1" firstDataCol="1"/>
  <pivotFields count="5">
    <pivotField axis="axisRow" showAll="0">
      <items count="18">
        <item h="1" x="0"/>
        <item h="1" x="1"/>
        <item h="1" x="2"/>
        <item h="1" x="3"/>
        <item h="1" x="4"/>
        <item h="1" x="5"/>
        <item h="1" x="6"/>
        <item h="1" x="7"/>
        <item h="1" x="8"/>
        <item x="9"/>
        <item x="10"/>
        <item x="11"/>
        <item x="12"/>
        <item x="13"/>
        <item x="14"/>
        <item x="15"/>
        <item x="16"/>
        <item t="default"/>
      </items>
    </pivotField>
    <pivotField dataField="1" showAll="0"/>
    <pivotField showAll="0"/>
    <pivotField showAll="0"/>
    <pivotField dataField="1" showAll="0"/>
  </pivotFields>
  <rowFields count="1">
    <field x="0"/>
  </rowFields>
  <rowItems count="9">
    <i>
      <x v="9"/>
    </i>
    <i>
      <x v="10"/>
    </i>
    <i>
      <x v="11"/>
    </i>
    <i>
      <x v="12"/>
    </i>
    <i>
      <x v="13"/>
    </i>
    <i>
      <x v="14"/>
    </i>
    <i>
      <x v="15"/>
    </i>
    <i>
      <x v="16"/>
    </i>
    <i t="grand">
      <x/>
    </i>
  </rowItems>
  <colFields count="1">
    <field x="-2"/>
  </colFields>
  <colItems count="2">
    <i>
      <x/>
    </i>
    <i i="1">
      <x v="1"/>
    </i>
  </colItems>
  <dataFields count="2">
    <dataField name="収納率（右軸）" fld="4" baseField="0" baseItem="0"/>
    <dataField name="被保険者数（左軸）" fld="1" baseField="0" baseItem="0"/>
  </dataFields>
  <chartFormats count="18">
    <chartFormat chart="0" format="0" series="1">
      <pivotArea outline="0" collapsedLevelsAreSubtotals="1" fieldPosition="0">
        <references count="1">
          <reference field="4294967294" count="1" selected="0">
            <x v="1"/>
          </reference>
        </references>
      </pivotArea>
    </chartFormat>
    <chartFormat chart="0" format="1">
      <pivotArea outline="0" collapsedLevelsAreSubtotals="1" fieldPosition="0">
        <references count="2">
          <reference field="4294967294" count="1" selected="0">
            <x v="1"/>
          </reference>
          <reference field="0" count="1" selected="0">
            <x v="9"/>
          </reference>
        </references>
      </pivotArea>
    </chartFormat>
    <chartFormat chart="0" format="2">
      <pivotArea outline="0" collapsedLevelsAreSubtotals="1" fieldPosition="0">
        <references count="2">
          <reference field="4294967294" count="1" selected="0">
            <x v="1"/>
          </reference>
          <reference field="0" count="1" selected="0">
            <x v="10"/>
          </reference>
        </references>
      </pivotArea>
    </chartFormat>
    <chartFormat chart="0" format="3">
      <pivotArea outline="0" collapsedLevelsAreSubtotals="1" fieldPosition="0">
        <references count="2">
          <reference field="4294967294" count="1" selected="0">
            <x v="1"/>
          </reference>
          <reference field="0" count="1" selected="0">
            <x v="11"/>
          </reference>
        </references>
      </pivotArea>
    </chartFormat>
    <chartFormat chart="0" format="4">
      <pivotArea outline="0" collapsedLevelsAreSubtotals="1" fieldPosition="0">
        <references count="2">
          <reference field="4294967294" count="1" selected="0">
            <x v="1"/>
          </reference>
          <reference field="0" count="1" selected="0">
            <x v="12"/>
          </reference>
        </references>
      </pivotArea>
    </chartFormat>
    <chartFormat chart="0" format="5">
      <pivotArea outline="0" collapsedLevelsAreSubtotals="1" fieldPosition="0">
        <references count="2">
          <reference field="4294967294" count="1" selected="0">
            <x v="1"/>
          </reference>
          <reference field="0" count="1" selected="0">
            <x v="13"/>
          </reference>
        </references>
      </pivotArea>
    </chartFormat>
    <chartFormat chart="0" format="6">
      <pivotArea outline="0" collapsedLevelsAreSubtotals="1" fieldPosition="0">
        <references count="2">
          <reference field="4294967294" count="1" selected="0">
            <x v="1"/>
          </reference>
          <reference field="0" count="1" selected="0">
            <x v="14"/>
          </reference>
        </references>
      </pivotArea>
    </chartFormat>
    <chartFormat chart="0" format="7">
      <pivotArea outline="0" collapsedLevelsAreSubtotals="1" fieldPosition="0">
        <references count="2">
          <reference field="4294967294" count="1" selected="0">
            <x v="1"/>
          </reference>
          <reference field="0" count="1" selected="0">
            <x v="15"/>
          </reference>
        </references>
      </pivotArea>
    </chartFormat>
    <chartFormat chart="0" format="8">
      <pivotArea outline="0" collapsedLevelsAreSubtotals="1" fieldPosition="0">
        <references count="2">
          <reference field="4294967294" count="1" selected="0">
            <x v="1"/>
          </reference>
          <reference field="0" count="1" selected="0">
            <x v="16"/>
          </reference>
        </references>
      </pivotArea>
    </chartFormat>
    <chartFormat chart="0" format="9" series="1">
      <pivotArea outline="0" collapsedLevelsAreSubtotals="1" fieldPosition="0">
        <references count="1">
          <reference field="4294967294" count="1" selected="0">
            <x v="0"/>
          </reference>
        </references>
      </pivotArea>
    </chartFormat>
    <chartFormat chart="0" format="10">
      <pivotArea outline="0" collapsedLevelsAreSubtotals="1" fieldPosition="0">
        <references count="2">
          <reference field="4294967294" count="1" selected="0">
            <x v="0"/>
          </reference>
          <reference field="0" count="1" selected="0">
            <x v="9"/>
          </reference>
        </references>
      </pivotArea>
    </chartFormat>
    <chartFormat chart="0" format="11">
      <pivotArea outline="0" collapsedLevelsAreSubtotals="1" fieldPosition="0">
        <references count="2">
          <reference field="4294967294" count="1" selected="0">
            <x v="0"/>
          </reference>
          <reference field="0" count="1" selected="0">
            <x v="10"/>
          </reference>
        </references>
      </pivotArea>
    </chartFormat>
    <chartFormat chart="0" format="12">
      <pivotArea outline="0" collapsedLevelsAreSubtotals="1" fieldPosition="0">
        <references count="2">
          <reference field="4294967294" count="1" selected="0">
            <x v="0"/>
          </reference>
          <reference field="0" count="1" selected="0">
            <x v="11"/>
          </reference>
        </references>
      </pivotArea>
    </chartFormat>
    <chartFormat chart="0" format="13">
      <pivotArea outline="0" collapsedLevelsAreSubtotals="1" fieldPosition="0">
        <references count="2">
          <reference field="4294967294" count="1" selected="0">
            <x v="0"/>
          </reference>
          <reference field="0" count="1" selected="0">
            <x v="12"/>
          </reference>
        </references>
      </pivotArea>
    </chartFormat>
    <chartFormat chart="0" format="14">
      <pivotArea outline="0" collapsedLevelsAreSubtotals="1" fieldPosition="0">
        <references count="2">
          <reference field="4294967294" count="1" selected="0">
            <x v="0"/>
          </reference>
          <reference field="0" count="1" selected="0">
            <x v="13"/>
          </reference>
        </references>
      </pivotArea>
    </chartFormat>
    <chartFormat chart="0" format="15">
      <pivotArea outline="0" collapsedLevelsAreSubtotals="1" fieldPosition="0">
        <references count="2">
          <reference field="4294967294" count="1" selected="0">
            <x v="0"/>
          </reference>
          <reference field="0" count="1" selected="0">
            <x v="14"/>
          </reference>
        </references>
      </pivotArea>
    </chartFormat>
    <chartFormat chart="0" format="16">
      <pivotArea outline="0" collapsedLevelsAreSubtotals="1" fieldPosition="0">
        <references count="2">
          <reference field="4294967294" count="1" selected="0">
            <x v="0"/>
          </reference>
          <reference field="0" count="1" selected="0">
            <x v="15"/>
          </reference>
        </references>
      </pivotArea>
    </chartFormat>
    <chartFormat chart="0" format="17">
      <pivotArea outline="0" collapsedLevelsAreSubtotals="1" fieldPosition="0">
        <references count="2">
          <reference field="4294967294" count="1" selected="0">
            <x v="0"/>
          </reference>
          <reference field="0" count="1" selected="0">
            <x v="1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4.xml><?xml version="1.0" encoding="utf-8"?>
<pivotTableDefinition xmlns="http://schemas.openxmlformats.org/spreadsheetml/2006/main" xmlns:mc="http://schemas.openxmlformats.org/markup-compatibility/2006" xmlns:xr="http://schemas.microsoft.com/office/spreadsheetml/2014/revision" mc:Ignorable="xr" xr:uid="{00000000-0007-0000-3901-00005D000000}" name="ﾋﾟﾎﾞｯﾄﾃｰﾌﾞﾙ8" cacheId="80"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B10" firstHeaderRow="1" firstDataRow="1" firstDataCol="1"/>
  <pivotFields count="12">
    <pivotField axis="axisRow" numFmtId="176" showAll="0">
      <items count="18">
        <item h="1" x="0"/>
        <item h="1" x="1"/>
        <item h="1" x="2"/>
        <item h="1" x="3"/>
        <item h="1" x="4"/>
        <item h="1" x="5"/>
        <item h="1" x="6"/>
        <item h="1" x="7"/>
        <item h="1" x="8"/>
        <item x="9"/>
        <item x="10"/>
        <item x="11"/>
        <item x="12"/>
        <item x="13"/>
        <item x="14"/>
        <item x="15"/>
        <item x="16"/>
        <item t="default"/>
      </items>
    </pivotField>
    <pivotField dataField="1" showAll="0"/>
    <pivotField showAll="0"/>
    <pivotField showAll="0"/>
    <pivotField showAll="0"/>
    <pivotField showAll="0"/>
    <pivotField showAll="0"/>
    <pivotField showAll="0"/>
    <pivotField showAll="0"/>
    <pivotField showAll="0"/>
    <pivotField showAll="0"/>
    <pivotField showAll="0"/>
  </pivotFields>
  <rowFields count="1">
    <field x="0"/>
  </rowFields>
  <rowItems count="9">
    <i>
      <x v="9"/>
    </i>
    <i>
      <x v="10"/>
    </i>
    <i>
      <x v="11"/>
    </i>
    <i>
      <x v="12"/>
    </i>
    <i>
      <x v="13"/>
    </i>
    <i>
      <x v="14"/>
    </i>
    <i>
      <x v="15"/>
    </i>
    <i>
      <x v="16"/>
    </i>
    <i t="grand">
      <x/>
    </i>
  </rowItems>
  <colItems count="1">
    <i/>
  </colItems>
  <dataFields count="1">
    <dataField name="合計 / 被保険者数" fld="1" baseField="0" baseItem="0"/>
  </dataFields>
  <chartFormats count="2">
    <chartFormat chart="0" format="0" series="1">
      <pivotArea outline="0" collapsedLevelsAreSubtotals="1" fieldPosition="0"/>
    </chartFormat>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5.xml><?xml version="1.0" encoding="utf-8"?>
<pivotTableDefinition xmlns="http://schemas.openxmlformats.org/spreadsheetml/2006/main" xmlns:mc="http://schemas.openxmlformats.org/markup-compatibility/2006" xmlns:xr="http://schemas.microsoft.com/office/spreadsheetml/2014/revision" mc:Ignorable="xr" xr:uid="{00000000-0007-0000-3901-00005E000000}" name="ﾋﾟﾎﾞｯﾄﾃｰﾌﾞﾙ9" cacheId="81"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C10" firstHeaderRow="0" firstDataRow="1" firstDataCol="1"/>
  <pivotFields count="7">
    <pivotField axis="axisRow" showAll="0">
      <items count="18">
        <item h="1" x="0"/>
        <item h="1" x="1"/>
        <item h="1" x="2"/>
        <item h="1" x="3"/>
        <item h="1" x="4"/>
        <item h="1" x="5"/>
        <item h="1" x="6"/>
        <item h="1" x="7"/>
        <item h="1" x="8"/>
        <item x="9"/>
        <item x="10"/>
        <item x="11"/>
        <item x="12"/>
        <item x="13"/>
        <item x="14"/>
        <item x="15"/>
        <item x="16"/>
        <item t="default"/>
      </items>
    </pivotField>
    <pivotField dataField="1" showAll="0" defaultSubtotal="0"/>
    <pivotField dataField="1" showAll="0"/>
    <pivotField showAll="0"/>
    <pivotField numFmtId="38" showAll="0" defaultSubtotal="0"/>
    <pivotField showAll="0"/>
    <pivotField showAll="0"/>
  </pivotFields>
  <rowFields count="1">
    <field x="0"/>
  </rowFields>
  <rowItems count="9">
    <i>
      <x v="9"/>
    </i>
    <i>
      <x v="10"/>
    </i>
    <i>
      <x v="11"/>
    </i>
    <i>
      <x v="12"/>
    </i>
    <i>
      <x v="13"/>
    </i>
    <i>
      <x v="14"/>
    </i>
    <i>
      <x v="15"/>
    </i>
    <i>
      <x v="16"/>
    </i>
    <i t="grand">
      <x/>
    </i>
  </rowItems>
  <colFields count="1">
    <field x="-2"/>
  </colFields>
  <colItems count="2">
    <i>
      <x/>
    </i>
    <i i="1">
      <x v="1"/>
    </i>
  </colItems>
  <dataFields count="2">
    <dataField name="被保険者数(右軸)" fld="1" baseField="0" baseItem="0"/>
    <dataField name="件数（左軸）" fld="2" baseField="0" baseItem="0"/>
  </dataFields>
  <chartFormats count="18">
    <chartFormat chart="0" format="0" series="1">
      <pivotArea outline="0" collapsedLevelsAreSubtotals="1" fieldPosition="0">
        <references count="1">
          <reference field="4294967294" count="1" selected="0">
            <x v="1"/>
          </reference>
        </references>
      </pivotArea>
    </chartFormat>
    <chartFormat chart="0" format="1">
      <pivotArea outline="0" collapsedLevelsAreSubtotals="1" fieldPosition="0">
        <references count="2">
          <reference field="4294967294" count="1" selected="0">
            <x v="1"/>
          </reference>
          <reference field="0" count="1" selected="0">
            <x v="9"/>
          </reference>
        </references>
      </pivotArea>
    </chartFormat>
    <chartFormat chart="0" format="2">
      <pivotArea outline="0" collapsedLevelsAreSubtotals="1" fieldPosition="0">
        <references count="2">
          <reference field="4294967294" count="1" selected="0">
            <x v="1"/>
          </reference>
          <reference field="0" count="1" selected="0">
            <x v="10"/>
          </reference>
        </references>
      </pivotArea>
    </chartFormat>
    <chartFormat chart="0" format="3">
      <pivotArea outline="0" collapsedLevelsAreSubtotals="1" fieldPosition="0">
        <references count="2">
          <reference field="4294967294" count="1" selected="0">
            <x v="1"/>
          </reference>
          <reference field="0" count="1" selected="0">
            <x v="11"/>
          </reference>
        </references>
      </pivotArea>
    </chartFormat>
    <chartFormat chart="0" format="4">
      <pivotArea outline="0" collapsedLevelsAreSubtotals="1" fieldPosition="0">
        <references count="2">
          <reference field="4294967294" count="1" selected="0">
            <x v="1"/>
          </reference>
          <reference field="0" count="1" selected="0">
            <x v="12"/>
          </reference>
        </references>
      </pivotArea>
    </chartFormat>
    <chartFormat chart="0" format="5">
      <pivotArea outline="0" collapsedLevelsAreSubtotals="1" fieldPosition="0">
        <references count="2">
          <reference field="4294967294" count="1" selected="0">
            <x v="1"/>
          </reference>
          <reference field="0" count="1" selected="0">
            <x v="13"/>
          </reference>
        </references>
      </pivotArea>
    </chartFormat>
    <chartFormat chart="0" format="6">
      <pivotArea outline="0" collapsedLevelsAreSubtotals="1" fieldPosition="0">
        <references count="2">
          <reference field="4294967294" count="1" selected="0">
            <x v="1"/>
          </reference>
          <reference field="0" count="1" selected="0">
            <x v="14"/>
          </reference>
        </references>
      </pivotArea>
    </chartFormat>
    <chartFormat chart="0" format="7">
      <pivotArea outline="0" collapsedLevelsAreSubtotals="1" fieldPosition="0">
        <references count="2">
          <reference field="4294967294" count="1" selected="0">
            <x v="1"/>
          </reference>
          <reference field="0" count="1" selected="0">
            <x v="15"/>
          </reference>
        </references>
      </pivotArea>
    </chartFormat>
    <chartFormat chart="0" format="8">
      <pivotArea outline="0" collapsedLevelsAreSubtotals="1" fieldPosition="0">
        <references count="2">
          <reference field="4294967294" count="1" selected="0">
            <x v="1"/>
          </reference>
          <reference field="0" count="1" selected="0">
            <x v="16"/>
          </reference>
        </references>
      </pivotArea>
    </chartFormat>
    <chartFormat chart="0" format="9" series="1">
      <pivotArea outline="0" collapsedLevelsAreSubtotals="1" fieldPosition="0">
        <references count="1">
          <reference field="4294967294" count="1" selected="0">
            <x v="0"/>
          </reference>
        </references>
      </pivotArea>
    </chartFormat>
    <chartFormat chart="0" format="10">
      <pivotArea outline="0" collapsedLevelsAreSubtotals="1" fieldPosition="0">
        <references count="2">
          <reference field="4294967294" count="1" selected="0">
            <x v="0"/>
          </reference>
          <reference field="0" count="1" selected="0">
            <x v="9"/>
          </reference>
        </references>
      </pivotArea>
    </chartFormat>
    <chartFormat chart="0" format="11">
      <pivotArea outline="0" collapsedLevelsAreSubtotals="1" fieldPosition="0">
        <references count="2">
          <reference field="4294967294" count="1" selected="0">
            <x v="0"/>
          </reference>
          <reference field="0" count="1" selected="0">
            <x v="10"/>
          </reference>
        </references>
      </pivotArea>
    </chartFormat>
    <chartFormat chart="0" format="12">
      <pivotArea outline="0" collapsedLevelsAreSubtotals="1" fieldPosition="0">
        <references count="2">
          <reference field="4294967294" count="1" selected="0">
            <x v="0"/>
          </reference>
          <reference field="0" count="1" selected="0">
            <x v="11"/>
          </reference>
        </references>
      </pivotArea>
    </chartFormat>
    <chartFormat chart="0" format="13">
      <pivotArea outline="0" collapsedLevelsAreSubtotals="1" fieldPosition="0">
        <references count="2">
          <reference field="4294967294" count="1" selected="0">
            <x v="0"/>
          </reference>
          <reference field="0" count="1" selected="0">
            <x v="12"/>
          </reference>
        </references>
      </pivotArea>
    </chartFormat>
    <chartFormat chart="0" format="14">
      <pivotArea outline="0" collapsedLevelsAreSubtotals="1" fieldPosition="0">
        <references count="2">
          <reference field="4294967294" count="1" selected="0">
            <x v="0"/>
          </reference>
          <reference field="0" count="1" selected="0">
            <x v="13"/>
          </reference>
        </references>
      </pivotArea>
    </chartFormat>
    <chartFormat chart="0" format="15">
      <pivotArea outline="0" collapsedLevelsAreSubtotals="1" fieldPosition="0">
        <references count="2">
          <reference field="4294967294" count="1" selected="0">
            <x v="0"/>
          </reference>
          <reference field="0" count="1" selected="0">
            <x v="14"/>
          </reference>
        </references>
      </pivotArea>
    </chartFormat>
    <chartFormat chart="0" format="16">
      <pivotArea outline="0" collapsedLevelsAreSubtotals="1" fieldPosition="0">
        <references count="2">
          <reference field="4294967294" count="1" selected="0">
            <x v="0"/>
          </reference>
          <reference field="0" count="1" selected="0">
            <x v="15"/>
          </reference>
        </references>
      </pivotArea>
    </chartFormat>
    <chartFormat chart="0" format="17">
      <pivotArea outline="0" collapsedLevelsAreSubtotals="1" fieldPosition="0">
        <references count="2">
          <reference field="4294967294" count="1" selected="0">
            <x v="0"/>
          </reference>
          <reference field="0" count="1" selected="0">
            <x v="1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6.xml><?xml version="1.0" encoding="utf-8"?>
<pivotTableDefinition xmlns="http://schemas.openxmlformats.org/spreadsheetml/2006/main" xmlns:mc="http://schemas.openxmlformats.org/markup-compatibility/2006" xmlns:xr="http://schemas.microsoft.com/office/spreadsheetml/2014/revision" mc:Ignorable="xr" xr:uid="{00000000-0007-0000-3901-00005F000000}" name="ﾋﾟﾎﾞｯﾄﾃｰﾌﾞﾙ9" cacheId="82"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C10" firstHeaderRow="0" firstDataRow="1" firstDataCol="1"/>
  <pivotFields count="7">
    <pivotField axis="axisRow" showAll="0">
      <items count="18">
        <item h="1" x="0"/>
        <item h="1" x="1"/>
        <item h="1" x="2"/>
        <item h="1" x="3"/>
        <item h="1" x="4"/>
        <item h="1" x="5"/>
        <item h="1" x="6"/>
        <item h="1" x="7"/>
        <item h="1" x="8"/>
        <item x="9"/>
        <item x="10"/>
        <item x="11"/>
        <item x="12"/>
        <item x="13"/>
        <item x="14"/>
        <item x="15"/>
        <item x="16"/>
        <item t="default"/>
      </items>
    </pivotField>
    <pivotField showAll="0" defaultSubtotal="0"/>
    <pivotField showAll="0"/>
    <pivotField showAll="0"/>
    <pivotField numFmtId="38" showAll="0" defaultSubtotal="0"/>
    <pivotField dataField="1" showAll="0"/>
    <pivotField dataField="1" showAll="0"/>
  </pivotFields>
  <rowFields count="1">
    <field x="0"/>
  </rowFields>
  <rowItems count="9">
    <i>
      <x v="9"/>
    </i>
    <i>
      <x v="10"/>
    </i>
    <i>
      <x v="11"/>
    </i>
    <i>
      <x v="12"/>
    </i>
    <i>
      <x v="13"/>
    </i>
    <i>
      <x v="14"/>
    </i>
    <i>
      <x v="15"/>
    </i>
    <i>
      <x v="16"/>
    </i>
    <i t="grand">
      <x/>
    </i>
  </rowItems>
  <colFields count="1">
    <field x="-2"/>
  </colFields>
  <colItems count="2">
    <i>
      <x/>
    </i>
    <i i="1">
      <x v="1"/>
    </i>
  </colItems>
  <dataFields count="2">
    <dataField name="1件当り金額（右軸）" fld="5" baseField="0" baseItem="0"/>
    <dataField name="一人当り金額（左軸）" fld="6" baseField="0" baseItem="0"/>
  </dataFields>
  <chartFormats count="18">
    <chartFormat chart="0" format="0" series="1">
      <pivotArea outline="0" collapsedLevelsAreSubtotals="1" fieldPosition="0">
        <references count="1">
          <reference field="4294967294" count="1" selected="0">
            <x v="1"/>
          </reference>
        </references>
      </pivotArea>
    </chartFormat>
    <chartFormat chart="0" format="1">
      <pivotArea outline="0" collapsedLevelsAreSubtotals="1" fieldPosition="0">
        <references count="2">
          <reference field="4294967294" count="1" selected="0">
            <x v="1"/>
          </reference>
          <reference field="0" count="1" selected="0">
            <x v="9"/>
          </reference>
        </references>
      </pivotArea>
    </chartFormat>
    <chartFormat chart="0" format="2">
      <pivotArea outline="0" collapsedLevelsAreSubtotals="1" fieldPosition="0">
        <references count="2">
          <reference field="4294967294" count="1" selected="0">
            <x v="1"/>
          </reference>
          <reference field="0" count="1" selected="0">
            <x v="10"/>
          </reference>
        </references>
      </pivotArea>
    </chartFormat>
    <chartFormat chart="0" format="3">
      <pivotArea outline="0" collapsedLevelsAreSubtotals="1" fieldPosition="0">
        <references count="2">
          <reference field="4294967294" count="1" selected="0">
            <x v="1"/>
          </reference>
          <reference field="0" count="1" selected="0">
            <x v="11"/>
          </reference>
        </references>
      </pivotArea>
    </chartFormat>
    <chartFormat chart="0" format="4">
      <pivotArea outline="0" collapsedLevelsAreSubtotals="1" fieldPosition="0">
        <references count="2">
          <reference field="4294967294" count="1" selected="0">
            <x v="1"/>
          </reference>
          <reference field="0" count="1" selected="0">
            <x v="12"/>
          </reference>
        </references>
      </pivotArea>
    </chartFormat>
    <chartFormat chart="0" format="5">
      <pivotArea outline="0" collapsedLevelsAreSubtotals="1" fieldPosition="0">
        <references count="2">
          <reference field="4294967294" count="1" selected="0">
            <x v="1"/>
          </reference>
          <reference field="0" count="1" selected="0">
            <x v="13"/>
          </reference>
        </references>
      </pivotArea>
    </chartFormat>
    <chartFormat chart="0" format="6">
      <pivotArea outline="0" collapsedLevelsAreSubtotals="1" fieldPosition="0">
        <references count="2">
          <reference field="4294967294" count="1" selected="0">
            <x v="1"/>
          </reference>
          <reference field="0" count="1" selected="0">
            <x v="14"/>
          </reference>
        </references>
      </pivotArea>
    </chartFormat>
    <chartFormat chart="0" format="7">
      <pivotArea outline="0" collapsedLevelsAreSubtotals="1" fieldPosition="0">
        <references count="2">
          <reference field="4294967294" count="1" selected="0">
            <x v="1"/>
          </reference>
          <reference field="0" count="1" selected="0">
            <x v="15"/>
          </reference>
        </references>
      </pivotArea>
    </chartFormat>
    <chartFormat chart="0" format="8">
      <pivotArea outline="0" collapsedLevelsAreSubtotals="1" fieldPosition="0">
        <references count="2">
          <reference field="4294967294" count="1" selected="0">
            <x v="1"/>
          </reference>
          <reference field="0" count="1" selected="0">
            <x v="16"/>
          </reference>
        </references>
      </pivotArea>
    </chartFormat>
    <chartFormat chart="0" format="9" series="1">
      <pivotArea outline="0" collapsedLevelsAreSubtotals="1" fieldPosition="0">
        <references count="1">
          <reference field="4294967294" count="1" selected="0">
            <x v="0"/>
          </reference>
        </references>
      </pivotArea>
    </chartFormat>
    <chartFormat chart="0" format="10">
      <pivotArea outline="0" collapsedLevelsAreSubtotals="1" fieldPosition="0">
        <references count="2">
          <reference field="4294967294" count="1" selected="0">
            <x v="0"/>
          </reference>
          <reference field="0" count="1" selected="0">
            <x v="9"/>
          </reference>
        </references>
      </pivotArea>
    </chartFormat>
    <chartFormat chart="0" format="11">
      <pivotArea outline="0" collapsedLevelsAreSubtotals="1" fieldPosition="0">
        <references count="2">
          <reference field="4294967294" count="1" selected="0">
            <x v="0"/>
          </reference>
          <reference field="0" count="1" selected="0">
            <x v="10"/>
          </reference>
        </references>
      </pivotArea>
    </chartFormat>
    <chartFormat chart="0" format="12">
      <pivotArea outline="0" collapsedLevelsAreSubtotals="1" fieldPosition="0">
        <references count="2">
          <reference field="4294967294" count="1" selected="0">
            <x v="0"/>
          </reference>
          <reference field="0" count="1" selected="0">
            <x v="11"/>
          </reference>
        </references>
      </pivotArea>
    </chartFormat>
    <chartFormat chart="0" format="13">
      <pivotArea outline="0" collapsedLevelsAreSubtotals="1" fieldPosition="0">
        <references count="2">
          <reference field="4294967294" count="1" selected="0">
            <x v="0"/>
          </reference>
          <reference field="0" count="1" selected="0">
            <x v="12"/>
          </reference>
        </references>
      </pivotArea>
    </chartFormat>
    <chartFormat chart="0" format="14">
      <pivotArea outline="0" collapsedLevelsAreSubtotals="1" fieldPosition="0">
        <references count="2">
          <reference field="4294967294" count="1" selected="0">
            <x v="0"/>
          </reference>
          <reference field="0" count="1" selected="0">
            <x v="13"/>
          </reference>
        </references>
      </pivotArea>
    </chartFormat>
    <chartFormat chart="0" format="15">
      <pivotArea outline="0" collapsedLevelsAreSubtotals="1" fieldPosition="0">
        <references count="2">
          <reference field="4294967294" count="1" selected="0">
            <x v="0"/>
          </reference>
          <reference field="0" count="1" selected="0">
            <x v="14"/>
          </reference>
        </references>
      </pivotArea>
    </chartFormat>
    <chartFormat chart="0" format="16">
      <pivotArea outline="0" collapsedLevelsAreSubtotals="1" fieldPosition="0">
        <references count="2">
          <reference field="4294967294" count="1" selected="0">
            <x v="0"/>
          </reference>
          <reference field="0" count="1" selected="0">
            <x v="15"/>
          </reference>
        </references>
      </pivotArea>
    </chartFormat>
    <chartFormat chart="0" format="17">
      <pivotArea outline="0" collapsedLevelsAreSubtotals="1" fieldPosition="0">
        <references count="2">
          <reference field="4294967294" count="1" selected="0">
            <x v="0"/>
          </reference>
          <reference field="0" count="1" selected="0">
            <x v="1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7.xml><?xml version="1.0" encoding="utf-8"?>
<pivotTableDefinition xmlns="http://schemas.openxmlformats.org/spreadsheetml/2006/main" xmlns:mc="http://schemas.openxmlformats.org/markup-compatibility/2006" xmlns:xr="http://schemas.microsoft.com/office/spreadsheetml/2014/revision" mc:Ignorable="xr" xr:uid="{00000000-0007-0000-3901-000060000000}" name="ﾋﾟﾎﾞｯﾄﾃｰﾌﾞﾙ10" cacheId="83"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C10" firstHeaderRow="0" firstDataRow="1" firstDataCol="1"/>
  <pivotFields count="5">
    <pivotField axis="axisRow" showAll="0">
      <items count="18">
        <item h="1" x="0"/>
        <item h="1" x="1"/>
        <item h="1" x="2"/>
        <item h="1" x="3"/>
        <item h="1" x="4"/>
        <item h="1" x="5"/>
        <item h="1" x="6"/>
        <item h="1" x="7"/>
        <item h="1" x="8"/>
        <item x="9"/>
        <item x="10"/>
        <item x="11"/>
        <item x="12"/>
        <item x="13"/>
        <item x="14"/>
        <item x="15"/>
        <item x="16"/>
        <item t="default"/>
      </items>
    </pivotField>
    <pivotField dataField="1" showAll="0"/>
    <pivotField showAll="0"/>
    <pivotField showAll="0"/>
    <pivotField dataField="1" showAll="0"/>
  </pivotFields>
  <rowFields count="1">
    <field x="0"/>
  </rowFields>
  <rowItems count="9">
    <i>
      <x v="9"/>
    </i>
    <i>
      <x v="10"/>
    </i>
    <i>
      <x v="11"/>
    </i>
    <i>
      <x v="12"/>
    </i>
    <i>
      <x v="13"/>
    </i>
    <i>
      <x v="14"/>
    </i>
    <i>
      <x v="15"/>
    </i>
    <i>
      <x v="16"/>
    </i>
    <i t="grand">
      <x/>
    </i>
  </rowItems>
  <colFields count="1">
    <field x="-2"/>
  </colFields>
  <colItems count="2">
    <i>
      <x/>
    </i>
    <i i="1">
      <x v="1"/>
    </i>
  </colItems>
  <dataFields count="2">
    <dataField name="収納率（右軸）" fld="4" baseField="0" baseItem="0"/>
    <dataField name="被保険者数（左軸）" fld="1" baseField="0" baseItem="0"/>
  </dataFields>
  <formats count="24">
    <format dxfId="121">
      <pivotArea outline="0" collapsedLevelsAreSubtotals="1" fieldPosition="0">
        <references count="2">
          <reference field="4294967294" count="1" selected="0">
            <x v="0"/>
          </reference>
          <reference field="0" count="3" selected="0">
            <x v="10"/>
            <x v="11"/>
            <x v="12"/>
          </reference>
        </references>
      </pivotArea>
    </format>
    <format dxfId="120">
      <pivotArea outline="0" collapsedLevelsAreSubtotals="1" fieldPosition="0">
        <references count="2">
          <reference field="4294967294" count="1" selected="0">
            <x v="0"/>
          </reference>
          <reference field="0" count="3" selected="0">
            <x v="10"/>
            <x v="11"/>
            <x v="12"/>
          </reference>
        </references>
      </pivotArea>
    </format>
    <format dxfId="119">
      <pivotArea outline="0" collapsedLevelsAreSubtotals="1" fieldPosition="0">
        <references count="2">
          <reference field="4294967294" count="1" selected="0">
            <x v="0"/>
          </reference>
          <reference field="0" count="3" selected="0">
            <x v="10"/>
            <x v="11"/>
            <x v="12"/>
          </reference>
        </references>
      </pivotArea>
    </format>
    <format dxfId="118">
      <pivotArea outline="0" collapsedLevelsAreSubtotals="1" fieldPosition="0">
        <references count="2">
          <reference field="4294967294" count="1" selected="0">
            <x v="0"/>
          </reference>
          <reference field="0" count="3" selected="0">
            <x v="10"/>
            <x v="11"/>
            <x v="12"/>
          </reference>
        </references>
      </pivotArea>
    </format>
    <format dxfId="117">
      <pivotArea outline="0" collapsedLevelsAreSubtotals="1" fieldPosition="0">
        <references count="2">
          <reference field="4294967294" count="1" selected="0">
            <x v="0"/>
          </reference>
          <reference field="0" count="3" selected="0">
            <x v="10"/>
            <x v="11"/>
            <x v="12"/>
          </reference>
        </references>
      </pivotArea>
    </format>
    <format dxfId="116">
      <pivotArea outline="0" collapsedLevelsAreSubtotals="1" fieldPosition="0">
        <references count="2">
          <reference field="4294967294" count="1" selected="0">
            <x v="0"/>
          </reference>
          <reference field="0" count="3" selected="0">
            <x v="10"/>
            <x v="11"/>
            <x v="12"/>
          </reference>
        </references>
      </pivotArea>
    </format>
    <format dxfId="115">
      <pivotArea outline="0" collapsedLevelsAreSubtotals="1" fieldPosition="0">
        <references count="2">
          <reference field="4294967294" count="1" selected="0">
            <x v="0"/>
          </reference>
          <reference field="0" count="1" selected="0">
            <x v="9"/>
          </reference>
        </references>
      </pivotArea>
    </format>
    <format dxfId="114">
      <pivotArea outline="0" collapsedLevelsAreSubtotals="1" fieldPosition="0">
        <references count="2">
          <reference field="4294967294" count="1" selected="0">
            <x v="0"/>
          </reference>
          <reference field="0" count="1" selected="0">
            <x v="9"/>
          </reference>
        </references>
      </pivotArea>
    </format>
    <format dxfId="113">
      <pivotArea outline="0" collapsedLevelsAreSubtotals="1" fieldPosition="0">
        <references count="2">
          <reference field="4294967294" count="1" selected="0">
            <x v="0"/>
          </reference>
          <reference field="0" count="1" selected="0">
            <x v="9"/>
          </reference>
        </references>
      </pivotArea>
    </format>
    <format dxfId="112">
      <pivotArea outline="0" collapsedLevelsAreSubtotals="1" fieldPosition="0">
        <references count="2">
          <reference field="4294967294" count="1" selected="0">
            <x v="0"/>
          </reference>
          <reference field="0" count="1" selected="0">
            <x v="9"/>
          </reference>
        </references>
      </pivotArea>
    </format>
    <format dxfId="111">
      <pivotArea outline="0" collapsedLevelsAreSubtotals="1" fieldPosition="0">
        <references count="2">
          <reference field="4294967294" count="1" selected="0">
            <x v="0"/>
          </reference>
          <reference field="0" count="1" selected="0">
            <x v="9"/>
          </reference>
        </references>
      </pivotArea>
    </format>
    <format dxfId="110">
      <pivotArea outline="0" collapsedLevelsAreSubtotals="1" fieldPosition="0">
        <references count="2">
          <reference field="4294967294" count="1" selected="0">
            <x v="0"/>
          </reference>
          <reference field="0" count="1" selected="0">
            <x v="9"/>
          </reference>
        </references>
      </pivotArea>
    </format>
    <format dxfId="109">
      <pivotArea outline="0" collapsedLevelsAreSubtotals="1" fieldPosition="0">
        <references count="2">
          <reference field="4294967294" count="1" selected="0">
            <x v="0"/>
          </reference>
          <reference field="0" count="1" selected="0">
            <x v="10"/>
          </reference>
        </references>
      </pivotArea>
    </format>
    <format dxfId="108">
      <pivotArea outline="0" collapsedLevelsAreSubtotals="1" fieldPosition="0">
        <references count="2">
          <reference field="4294967294" count="1" selected="0">
            <x v="0"/>
          </reference>
          <reference field="0" count="1" selected="0">
            <x v="11"/>
          </reference>
        </references>
      </pivotArea>
    </format>
    <format dxfId="107">
      <pivotArea outline="0" collapsedLevelsAreSubtotals="1" fieldPosition="0">
        <references count="2">
          <reference field="4294967294" count="1" selected="0">
            <x v="0"/>
          </reference>
          <reference field="0" count="1" selected="0">
            <x v="12"/>
          </reference>
        </references>
      </pivotArea>
    </format>
    <format dxfId="106">
      <pivotArea outline="0" collapsedLevelsAreSubtotals="1" fieldPosition="0">
        <references count="2">
          <reference field="4294967294" count="1" selected="0">
            <x v="0"/>
          </reference>
          <reference field="0" count="1" selected="0">
            <x v="13"/>
          </reference>
        </references>
      </pivotArea>
    </format>
    <format dxfId="105">
      <pivotArea outline="0" collapsedLevelsAreSubtotals="1" fieldPosition="0">
        <references count="2">
          <reference field="4294967294" count="1" selected="0">
            <x v="0"/>
          </reference>
          <reference field="0" count="1" selected="0">
            <x v="15"/>
          </reference>
        </references>
      </pivotArea>
    </format>
    <format dxfId="104">
      <pivotArea outline="0" collapsedLevelsAreSubtotals="1" fieldPosition="0">
        <references count="2">
          <reference field="4294967294" count="1" selected="0">
            <x v="0"/>
          </reference>
          <reference field="0" count="1" selected="0">
            <x v="16"/>
          </reference>
        </references>
      </pivotArea>
    </format>
    <format dxfId="103">
      <pivotArea field="-2" grandRow="1" outline="0" collapsedLevelsAreSubtotals="1" axis="axisCol" fieldPosition="0">
        <references count="1">
          <reference field="4294967294" count="1" selected="0">
            <x v="0"/>
          </reference>
        </references>
      </pivotArea>
    </format>
    <format dxfId="102">
      <pivotArea field="-2" grandRow="1" outline="0" collapsedLevelsAreSubtotals="1" axis="axisCol" fieldPosition="0">
        <references count="1">
          <reference field="4294967294" count="1" selected="0">
            <x v="0"/>
          </reference>
        </references>
      </pivotArea>
    </format>
    <format dxfId="101">
      <pivotArea field="-2" grandRow="1" outline="0" collapsedLevelsAreSubtotals="1" axis="axisCol" fieldPosition="0">
        <references count="1">
          <reference field="4294967294" count="1" selected="0">
            <x v="0"/>
          </reference>
        </references>
      </pivotArea>
    </format>
    <format dxfId="100">
      <pivotArea field="-2" grandRow="1" outline="0" collapsedLevelsAreSubtotals="1" axis="axisCol" fieldPosition="0">
        <references count="1">
          <reference field="4294967294" count="1" selected="0">
            <x v="0"/>
          </reference>
        </references>
      </pivotArea>
    </format>
    <format dxfId="99">
      <pivotArea field="-2" grandRow="1" outline="0" collapsedLevelsAreSubtotals="1" axis="axisCol" fieldPosition="0">
        <references count="1">
          <reference field="4294967294" count="1" selected="0">
            <x v="0"/>
          </reference>
        </references>
      </pivotArea>
    </format>
    <format dxfId="98">
      <pivotArea field="-2" grandRow="1" outline="0" collapsedLevelsAreSubtotals="1" axis="axisCol" fieldPosition="0">
        <references count="1">
          <reference field="4294967294" count="1" selected="0">
            <x v="0"/>
          </reference>
        </references>
      </pivotArea>
    </format>
  </formats>
  <chartFormats count="18">
    <chartFormat chart="0" format="0" series="1">
      <pivotArea outline="0" collapsedLevelsAreSubtotals="1" fieldPosition="0">
        <references count="1">
          <reference field="4294967294" count="1" selected="0">
            <x v="1"/>
          </reference>
        </references>
      </pivotArea>
    </chartFormat>
    <chartFormat chart="0" format="1">
      <pivotArea outline="0" collapsedLevelsAreSubtotals="1" fieldPosition="0">
        <references count="2">
          <reference field="4294967294" count="1" selected="0">
            <x v="1"/>
          </reference>
          <reference field="0" count="1" selected="0">
            <x v="9"/>
          </reference>
        </references>
      </pivotArea>
    </chartFormat>
    <chartFormat chart="0" format="2">
      <pivotArea outline="0" collapsedLevelsAreSubtotals="1" fieldPosition="0">
        <references count="2">
          <reference field="4294967294" count="1" selected="0">
            <x v="1"/>
          </reference>
          <reference field="0" count="1" selected="0">
            <x v="10"/>
          </reference>
        </references>
      </pivotArea>
    </chartFormat>
    <chartFormat chart="0" format="3">
      <pivotArea outline="0" collapsedLevelsAreSubtotals="1" fieldPosition="0">
        <references count="2">
          <reference field="4294967294" count="1" selected="0">
            <x v="1"/>
          </reference>
          <reference field="0" count="1" selected="0">
            <x v="11"/>
          </reference>
        </references>
      </pivotArea>
    </chartFormat>
    <chartFormat chart="0" format="4">
      <pivotArea outline="0" collapsedLevelsAreSubtotals="1" fieldPosition="0">
        <references count="2">
          <reference field="4294967294" count="1" selected="0">
            <x v="1"/>
          </reference>
          <reference field="0" count="1" selected="0">
            <x v="12"/>
          </reference>
        </references>
      </pivotArea>
    </chartFormat>
    <chartFormat chart="0" format="5">
      <pivotArea outline="0" collapsedLevelsAreSubtotals="1" fieldPosition="0">
        <references count="2">
          <reference field="4294967294" count="1" selected="0">
            <x v="1"/>
          </reference>
          <reference field="0" count="1" selected="0">
            <x v="13"/>
          </reference>
        </references>
      </pivotArea>
    </chartFormat>
    <chartFormat chart="0" format="6">
      <pivotArea outline="0" collapsedLevelsAreSubtotals="1" fieldPosition="0">
        <references count="2">
          <reference field="4294967294" count="1" selected="0">
            <x v="1"/>
          </reference>
          <reference field="0" count="1" selected="0">
            <x v="14"/>
          </reference>
        </references>
      </pivotArea>
    </chartFormat>
    <chartFormat chart="0" format="7">
      <pivotArea outline="0" collapsedLevelsAreSubtotals="1" fieldPosition="0">
        <references count="2">
          <reference field="4294967294" count="1" selected="0">
            <x v="1"/>
          </reference>
          <reference field="0" count="1" selected="0">
            <x v="15"/>
          </reference>
        </references>
      </pivotArea>
    </chartFormat>
    <chartFormat chart="0" format="8">
      <pivotArea outline="0" collapsedLevelsAreSubtotals="1" fieldPosition="0">
        <references count="2">
          <reference field="4294967294" count="1" selected="0">
            <x v="1"/>
          </reference>
          <reference field="0" count="1" selected="0">
            <x v="16"/>
          </reference>
        </references>
      </pivotArea>
    </chartFormat>
    <chartFormat chart="0" format="9" series="1">
      <pivotArea outline="0" collapsedLevelsAreSubtotals="1" fieldPosition="0">
        <references count="1">
          <reference field="4294967294" count="1" selected="0">
            <x v="0"/>
          </reference>
        </references>
      </pivotArea>
    </chartFormat>
    <chartFormat chart="0" format="10">
      <pivotArea outline="0" collapsedLevelsAreSubtotals="1" fieldPosition="0">
        <references count="2">
          <reference field="4294967294" count="1" selected="0">
            <x v="0"/>
          </reference>
          <reference field="0" count="1" selected="0">
            <x v="9"/>
          </reference>
        </references>
      </pivotArea>
    </chartFormat>
    <chartFormat chart="0" format="11">
      <pivotArea outline="0" collapsedLevelsAreSubtotals="1" fieldPosition="0">
        <references count="2">
          <reference field="4294967294" count="1" selected="0">
            <x v="0"/>
          </reference>
          <reference field="0" count="1" selected="0">
            <x v="10"/>
          </reference>
        </references>
      </pivotArea>
    </chartFormat>
    <chartFormat chart="0" format="12">
      <pivotArea outline="0" collapsedLevelsAreSubtotals="1" fieldPosition="0">
        <references count="2">
          <reference field="4294967294" count="1" selected="0">
            <x v="0"/>
          </reference>
          <reference field="0" count="1" selected="0">
            <x v="11"/>
          </reference>
        </references>
      </pivotArea>
    </chartFormat>
    <chartFormat chart="0" format="13">
      <pivotArea outline="0" collapsedLevelsAreSubtotals="1" fieldPosition="0">
        <references count="2">
          <reference field="4294967294" count="1" selected="0">
            <x v="0"/>
          </reference>
          <reference field="0" count="1" selected="0">
            <x v="12"/>
          </reference>
        </references>
      </pivotArea>
    </chartFormat>
    <chartFormat chart="0" format="14">
      <pivotArea outline="0" collapsedLevelsAreSubtotals="1" fieldPosition="0">
        <references count="2">
          <reference field="4294967294" count="1" selected="0">
            <x v="0"/>
          </reference>
          <reference field="0" count="1" selected="0">
            <x v="13"/>
          </reference>
        </references>
      </pivotArea>
    </chartFormat>
    <chartFormat chart="0" format="15">
      <pivotArea outline="0" collapsedLevelsAreSubtotals="1" fieldPosition="0">
        <references count="2">
          <reference field="4294967294" count="1" selected="0">
            <x v="0"/>
          </reference>
          <reference field="0" count="1" selected="0">
            <x v="14"/>
          </reference>
        </references>
      </pivotArea>
    </chartFormat>
    <chartFormat chart="0" format="16">
      <pivotArea outline="0" collapsedLevelsAreSubtotals="1" fieldPosition="0">
        <references count="2">
          <reference field="4294967294" count="1" selected="0">
            <x v="0"/>
          </reference>
          <reference field="0" count="1" selected="0">
            <x v="15"/>
          </reference>
        </references>
      </pivotArea>
    </chartFormat>
    <chartFormat chart="0" format="17">
      <pivotArea outline="0" collapsedLevelsAreSubtotals="1" fieldPosition="0">
        <references count="2">
          <reference field="4294967294" count="1" selected="0">
            <x v="0"/>
          </reference>
          <reference field="0" count="1" selected="0">
            <x v="1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8.xml><?xml version="1.0" encoding="utf-8"?>
<pivotTableDefinition xmlns="http://schemas.openxmlformats.org/spreadsheetml/2006/main" xmlns:mc="http://schemas.openxmlformats.org/markup-compatibility/2006" xmlns:xr="http://schemas.microsoft.com/office/spreadsheetml/2014/revision" mc:Ignorable="xr" xr:uid="{00000000-0007-0000-3901-000061000000}" name="ﾋﾟﾎﾞｯﾄﾃｰﾌﾞﾙ1" cacheId="84"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1:C10" firstHeaderRow="0" firstDataRow="1" firstDataCol="1"/>
  <pivotFields count="3">
    <pivotField axis="axisRow" showAll="0">
      <items count="18">
        <item h="1" x="0"/>
        <item h="1" x="1"/>
        <item h="1" x="2"/>
        <item h="1" x="3"/>
        <item h="1" x="4"/>
        <item h="1" x="5"/>
        <item h="1" x="6"/>
        <item h="1" x="7"/>
        <item h="1" x="8"/>
        <item x="9"/>
        <item x="10"/>
        <item x="11"/>
        <item x="12"/>
        <item x="13"/>
        <item x="14"/>
        <item x="15"/>
        <item x="16"/>
        <item t="default"/>
      </items>
    </pivotField>
    <pivotField dataField="1" showAll="0"/>
    <pivotField dataField="1" showAll="0"/>
  </pivotFields>
  <rowFields count="1">
    <field x="0"/>
  </rowFields>
  <rowItems count="9">
    <i>
      <x v="9"/>
    </i>
    <i>
      <x v="10"/>
    </i>
    <i>
      <x v="11"/>
    </i>
    <i>
      <x v="12"/>
    </i>
    <i>
      <x v="13"/>
    </i>
    <i>
      <x v="14"/>
    </i>
    <i>
      <x v="15"/>
    </i>
    <i>
      <x v="16"/>
    </i>
    <i t="grand">
      <x/>
    </i>
  </rowItems>
  <colFields count="1">
    <field x="-2"/>
  </colFields>
  <colItems count="2">
    <i>
      <x/>
    </i>
    <i i="1">
      <x v="1"/>
    </i>
  </colItems>
  <dataFields count="2">
    <dataField name="受給権者（右軸）" fld="1" baseField="0" baseItem="0"/>
    <dataField name="支給額（左軸）" fld="2" baseField="0" baseItem="0"/>
  </dataFields>
  <chartFormats count="18">
    <chartFormat chart="0" format="0" series="1">
      <pivotArea outline="0" collapsedLevelsAreSubtotals="1" fieldPosition="0">
        <references count="1">
          <reference field="4294967294" count="1" selected="0">
            <x v="1"/>
          </reference>
        </references>
      </pivotArea>
    </chartFormat>
    <chartFormat chart="0" format="1">
      <pivotArea outline="0" collapsedLevelsAreSubtotals="1" fieldPosition="0">
        <references count="2">
          <reference field="4294967294" count="1" selected="0">
            <x v="1"/>
          </reference>
          <reference field="0" count="1" selected="0">
            <x v="9"/>
          </reference>
        </references>
      </pivotArea>
    </chartFormat>
    <chartFormat chart="0" format="2">
      <pivotArea outline="0" collapsedLevelsAreSubtotals="1" fieldPosition="0">
        <references count="2">
          <reference field="4294967294" count="1" selected="0">
            <x v="1"/>
          </reference>
          <reference field="0" count="1" selected="0">
            <x v="10"/>
          </reference>
        </references>
      </pivotArea>
    </chartFormat>
    <chartFormat chart="0" format="3">
      <pivotArea outline="0" collapsedLevelsAreSubtotals="1" fieldPosition="0">
        <references count="2">
          <reference field="4294967294" count="1" selected="0">
            <x v="1"/>
          </reference>
          <reference field="0" count="1" selected="0">
            <x v="11"/>
          </reference>
        </references>
      </pivotArea>
    </chartFormat>
    <chartFormat chart="0" format="4">
      <pivotArea outline="0" collapsedLevelsAreSubtotals="1" fieldPosition="0">
        <references count="2">
          <reference field="4294967294" count="1" selected="0">
            <x v="1"/>
          </reference>
          <reference field="0" count="1" selected="0">
            <x v="12"/>
          </reference>
        </references>
      </pivotArea>
    </chartFormat>
    <chartFormat chart="0" format="5">
      <pivotArea outline="0" collapsedLevelsAreSubtotals="1" fieldPosition="0">
        <references count="2">
          <reference field="4294967294" count="1" selected="0">
            <x v="1"/>
          </reference>
          <reference field="0" count="1" selected="0">
            <x v="13"/>
          </reference>
        </references>
      </pivotArea>
    </chartFormat>
    <chartFormat chart="0" format="6">
      <pivotArea outline="0" collapsedLevelsAreSubtotals="1" fieldPosition="0">
        <references count="2">
          <reference field="4294967294" count="1" selected="0">
            <x v="1"/>
          </reference>
          <reference field="0" count="1" selected="0">
            <x v="14"/>
          </reference>
        </references>
      </pivotArea>
    </chartFormat>
    <chartFormat chart="0" format="7">
      <pivotArea outline="0" collapsedLevelsAreSubtotals="1" fieldPosition="0">
        <references count="2">
          <reference field="4294967294" count="1" selected="0">
            <x v="1"/>
          </reference>
          <reference field="0" count="1" selected="0">
            <x v="15"/>
          </reference>
        </references>
      </pivotArea>
    </chartFormat>
    <chartFormat chart="0" format="8">
      <pivotArea outline="0" collapsedLevelsAreSubtotals="1" fieldPosition="0">
        <references count="2">
          <reference field="4294967294" count="1" selected="0">
            <x v="1"/>
          </reference>
          <reference field="0" count="1" selected="0">
            <x v="16"/>
          </reference>
        </references>
      </pivotArea>
    </chartFormat>
    <chartFormat chart="0" format="9" series="1">
      <pivotArea outline="0" collapsedLevelsAreSubtotals="1" fieldPosition="0">
        <references count="1">
          <reference field="4294967294" count="1" selected="0">
            <x v="0"/>
          </reference>
        </references>
      </pivotArea>
    </chartFormat>
    <chartFormat chart="0" format="10">
      <pivotArea outline="0" collapsedLevelsAreSubtotals="1" fieldPosition="0">
        <references count="2">
          <reference field="4294967294" count="1" selected="0">
            <x v="0"/>
          </reference>
          <reference field="0" count="1" selected="0">
            <x v="9"/>
          </reference>
        </references>
      </pivotArea>
    </chartFormat>
    <chartFormat chart="0" format="11">
      <pivotArea outline="0" collapsedLevelsAreSubtotals="1" fieldPosition="0">
        <references count="2">
          <reference field="4294967294" count="1" selected="0">
            <x v="0"/>
          </reference>
          <reference field="0" count="1" selected="0">
            <x v="10"/>
          </reference>
        </references>
      </pivotArea>
    </chartFormat>
    <chartFormat chart="0" format="12">
      <pivotArea outline="0" collapsedLevelsAreSubtotals="1" fieldPosition="0">
        <references count="2">
          <reference field="4294967294" count="1" selected="0">
            <x v="0"/>
          </reference>
          <reference field="0" count="1" selected="0">
            <x v="11"/>
          </reference>
        </references>
      </pivotArea>
    </chartFormat>
    <chartFormat chart="0" format="13">
      <pivotArea outline="0" collapsedLevelsAreSubtotals="1" fieldPosition="0">
        <references count="2">
          <reference field="4294967294" count="1" selected="0">
            <x v="0"/>
          </reference>
          <reference field="0" count="1" selected="0">
            <x v="12"/>
          </reference>
        </references>
      </pivotArea>
    </chartFormat>
    <chartFormat chart="0" format="14">
      <pivotArea outline="0" collapsedLevelsAreSubtotals="1" fieldPosition="0">
        <references count="2">
          <reference field="4294967294" count="1" selected="0">
            <x v="0"/>
          </reference>
          <reference field="0" count="1" selected="0">
            <x v="13"/>
          </reference>
        </references>
      </pivotArea>
    </chartFormat>
    <chartFormat chart="0" format="15">
      <pivotArea outline="0" collapsedLevelsAreSubtotals="1" fieldPosition="0">
        <references count="2">
          <reference field="4294967294" count="1" selected="0">
            <x v="0"/>
          </reference>
          <reference field="0" count="1" selected="0">
            <x v="14"/>
          </reference>
        </references>
      </pivotArea>
    </chartFormat>
    <chartFormat chart="0" format="16">
      <pivotArea outline="0" collapsedLevelsAreSubtotals="1" fieldPosition="0">
        <references count="2">
          <reference field="4294967294" count="1" selected="0">
            <x v="0"/>
          </reference>
          <reference field="0" count="1" selected="0">
            <x v="15"/>
          </reference>
        </references>
      </pivotArea>
    </chartFormat>
    <chartFormat chart="0" format="17">
      <pivotArea outline="0" collapsedLevelsAreSubtotals="1" fieldPosition="0">
        <references count="2">
          <reference field="4294967294" count="1" selected="0">
            <x v="0"/>
          </reference>
          <reference field="0" count="1" selected="0">
            <x v="1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9.xml><?xml version="1.0" encoding="utf-8"?>
<pivotTableDefinition xmlns="http://schemas.openxmlformats.org/spreadsheetml/2006/main" xmlns:mc="http://schemas.openxmlformats.org/markup-compatibility/2006" xmlns:xr="http://schemas.microsoft.com/office/spreadsheetml/2014/revision" mc:Ignorable="xr" xr:uid="{00000000-0007-0000-3901-000062000000}" name="ﾋﾟﾎﾞｯﾄﾃｰﾌﾞﾙ2" cacheId="85" applyNumberFormats="0" applyBorderFormats="0" applyFontFormats="0" applyPatternFormats="0" applyAlignmentFormats="0" applyWidthHeightFormats="1" dataCaption="値" updatedVersion="4" showMemberPropertyTips="0" useAutoFormatting="1" itemPrintTitles="1" createdVersion="4" indent="0" outline="1" outlineData="1" multipleFieldFilters="0" chartFormat="1">
  <location ref="A3:C12" firstHeaderRow="0" firstDataRow="1" firstDataCol="1" rowPageCount="1" colPageCount="1"/>
  <pivotFields count="4">
    <pivotField axis="axisRow" showAll="0">
      <items count="19">
        <item h="1" x="0"/>
        <item h="1" x="1"/>
        <item h="1" x="2"/>
        <item h="1" x="3"/>
        <item h="1" x="4"/>
        <item h="1" x="5"/>
        <item h="1" x="6"/>
        <item h="1" x="7"/>
        <item h="1" x="8"/>
        <item h="1" x="9"/>
        <item x="10"/>
        <item x="11"/>
        <item x="12"/>
        <item x="13"/>
        <item x="14"/>
        <item x="15"/>
        <item x="16"/>
        <item x="17"/>
        <item t="default"/>
      </items>
    </pivotField>
    <pivotField axis="axisPage" showAll="0">
      <items count="14">
        <item x="2"/>
        <item x="6"/>
        <item x="10"/>
        <item x="7"/>
        <item x="12"/>
        <item x="9"/>
        <item x="4"/>
        <item x="0"/>
        <item x="3"/>
        <item x="11"/>
        <item x="5"/>
        <item x="8"/>
        <item x="1"/>
        <item t="default"/>
      </items>
    </pivotField>
    <pivotField dataField="1" showAll="0"/>
    <pivotField dataField="1" showAll="0"/>
  </pivotFields>
  <rowFields count="1">
    <field x="0"/>
  </rowFields>
  <rowItems count="9">
    <i>
      <x v="10"/>
    </i>
    <i>
      <x v="11"/>
    </i>
    <i>
      <x v="12"/>
    </i>
    <i>
      <x v="13"/>
    </i>
    <i>
      <x v="14"/>
    </i>
    <i>
      <x v="15"/>
    </i>
    <i>
      <x v="16"/>
    </i>
    <i>
      <x v="17"/>
    </i>
    <i t="grand">
      <x/>
    </i>
  </rowItems>
  <colFields count="1">
    <field x="-2"/>
  </colFields>
  <colItems count="2">
    <i>
      <x/>
    </i>
    <i i="1">
      <x v="1"/>
    </i>
  </colItems>
  <pageFields count="1">
    <pageField fld="1" item="7" hier="0"/>
  </pageFields>
  <dataFields count="2">
    <dataField name="件数（右軸）" fld="2" baseField="0" baseItem="0"/>
    <dataField name="金額（左軸）" fld="3" baseField="0" baseItem="0"/>
  </dataFields>
  <chartFormats count="18">
    <chartFormat chart="0" format="0" series="1">
      <pivotArea outline="0" collapsedLevelsAreSubtotals="1" fieldPosition="0">
        <references count="1">
          <reference field="4294967294" count="1" selected="0">
            <x v="1"/>
          </reference>
        </references>
      </pivotArea>
    </chartFormat>
    <chartFormat chart="0" format="1">
      <pivotArea outline="0" collapsedLevelsAreSubtotals="1" fieldPosition="0">
        <references count="2">
          <reference field="4294967294" count="1" selected="0">
            <x v="1"/>
          </reference>
          <reference field="0" count="1" selected="0">
            <x v="10"/>
          </reference>
        </references>
      </pivotArea>
    </chartFormat>
    <chartFormat chart="0" format="2">
      <pivotArea outline="0" collapsedLevelsAreSubtotals="1" fieldPosition="0">
        <references count="2">
          <reference field="4294967294" count="1" selected="0">
            <x v="1"/>
          </reference>
          <reference field="0" count="1" selected="0">
            <x v="11"/>
          </reference>
        </references>
      </pivotArea>
    </chartFormat>
    <chartFormat chart="0" format="3">
      <pivotArea outline="0" collapsedLevelsAreSubtotals="1" fieldPosition="0">
        <references count="2">
          <reference field="4294967294" count="1" selected="0">
            <x v="1"/>
          </reference>
          <reference field="0" count="1" selected="0">
            <x v="12"/>
          </reference>
        </references>
      </pivotArea>
    </chartFormat>
    <chartFormat chart="0" format="4">
      <pivotArea outline="0" collapsedLevelsAreSubtotals="1" fieldPosition="0">
        <references count="2">
          <reference field="4294967294" count="1" selected="0">
            <x v="1"/>
          </reference>
          <reference field="0" count="1" selected="0">
            <x v="13"/>
          </reference>
        </references>
      </pivotArea>
    </chartFormat>
    <chartFormat chart="0" format="5">
      <pivotArea outline="0" collapsedLevelsAreSubtotals="1" fieldPosition="0">
        <references count="2">
          <reference field="4294967294" count="1" selected="0">
            <x v="1"/>
          </reference>
          <reference field="0" count="1" selected="0">
            <x v="14"/>
          </reference>
        </references>
      </pivotArea>
    </chartFormat>
    <chartFormat chart="0" format="6">
      <pivotArea outline="0" collapsedLevelsAreSubtotals="1" fieldPosition="0">
        <references count="2">
          <reference field="4294967294" count="1" selected="0">
            <x v="1"/>
          </reference>
          <reference field="0" count="1" selected="0">
            <x v="15"/>
          </reference>
        </references>
      </pivotArea>
    </chartFormat>
    <chartFormat chart="0" format="7">
      <pivotArea outline="0" collapsedLevelsAreSubtotals="1" fieldPosition="0">
        <references count="2">
          <reference field="4294967294" count="1" selected="0">
            <x v="1"/>
          </reference>
          <reference field="0" count="1" selected="0">
            <x v="16"/>
          </reference>
        </references>
      </pivotArea>
    </chartFormat>
    <chartFormat chart="0" format="8">
      <pivotArea outline="0" collapsedLevelsAreSubtotals="1" fieldPosition="0">
        <references count="2">
          <reference field="4294967294" count="1" selected="0">
            <x v="1"/>
          </reference>
          <reference field="0" count="1" selected="0">
            <x v="17"/>
          </reference>
        </references>
      </pivotArea>
    </chartFormat>
    <chartFormat chart="0" format="9" series="1">
      <pivotArea outline="0" collapsedLevelsAreSubtotals="1" fieldPosition="0">
        <references count="1">
          <reference field="4294967294" count="1" selected="0">
            <x v="0"/>
          </reference>
        </references>
      </pivotArea>
    </chartFormat>
    <chartFormat chart="0" format="10">
      <pivotArea outline="0" collapsedLevelsAreSubtotals="1" fieldPosition="0">
        <references count="2">
          <reference field="4294967294" count="1" selected="0">
            <x v="0"/>
          </reference>
          <reference field="0" count="1" selected="0">
            <x v="10"/>
          </reference>
        </references>
      </pivotArea>
    </chartFormat>
    <chartFormat chart="0" format="11">
      <pivotArea outline="0" collapsedLevelsAreSubtotals="1" fieldPosition="0">
        <references count="2">
          <reference field="4294967294" count="1" selected="0">
            <x v="0"/>
          </reference>
          <reference field="0" count="1" selected="0">
            <x v="11"/>
          </reference>
        </references>
      </pivotArea>
    </chartFormat>
    <chartFormat chart="0" format="12">
      <pivotArea outline="0" collapsedLevelsAreSubtotals="1" fieldPosition="0">
        <references count="2">
          <reference field="4294967294" count="1" selected="0">
            <x v="0"/>
          </reference>
          <reference field="0" count="1" selected="0">
            <x v="12"/>
          </reference>
        </references>
      </pivotArea>
    </chartFormat>
    <chartFormat chart="0" format="13">
      <pivotArea outline="0" collapsedLevelsAreSubtotals="1" fieldPosition="0">
        <references count="2">
          <reference field="4294967294" count="1" selected="0">
            <x v="0"/>
          </reference>
          <reference field="0" count="1" selected="0">
            <x v="13"/>
          </reference>
        </references>
      </pivotArea>
    </chartFormat>
    <chartFormat chart="0" format="14">
      <pivotArea outline="0" collapsedLevelsAreSubtotals="1" fieldPosition="0">
        <references count="2">
          <reference field="4294967294" count="1" selected="0">
            <x v="0"/>
          </reference>
          <reference field="0" count="1" selected="0">
            <x v="14"/>
          </reference>
        </references>
      </pivotArea>
    </chartFormat>
    <chartFormat chart="0" format="15">
      <pivotArea outline="0" collapsedLevelsAreSubtotals="1" fieldPosition="0">
        <references count="2">
          <reference field="4294967294" count="1" selected="0">
            <x v="0"/>
          </reference>
          <reference field="0" count="1" selected="0">
            <x v="15"/>
          </reference>
        </references>
      </pivotArea>
    </chartFormat>
    <chartFormat chart="0" format="16">
      <pivotArea outline="0" collapsedLevelsAreSubtotals="1" fieldPosition="0">
        <references count="2">
          <reference field="4294967294" count="1" selected="0">
            <x v="0"/>
          </reference>
          <reference field="0" count="1" selected="0">
            <x v="16"/>
          </reference>
        </references>
      </pivotArea>
    </chartFormat>
    <chartFormat chart="0" format="17">
      <pivotArea outline="0" collapsedLevelsAreSubtotals="1" fieldPosition="0">
        <references count="2">
          <reference field="4294967294" count="1" selected="0">
            <x v="0"/>
          </reference>
          <reference field="0" count="1" selected="0">
            <x v="1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3.xml"/></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ivotTable" Target="../pivotTables/pivotTable60.xml"/></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ivotTable" Target="../pivotTables/pivotTable61.xml"/></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104.xml.rels><?xml version="1.0" encoding="UTF-8" standalone="yes"?>
<Relationships xmlns="http://schemas.openxmlformats.org/package/2006/relationships"><Relationship Id="rId3" Type="http://schemas.openxmlformats.org/officeDocument/2006/relationships/drawing" Target="../drawings/drawing88.xml"/><Relationship Id="rId2" Type="http://schemas.openxmlformats.org/officeDocument/2006/relationships/printerSettings" Target="../printerSettings/printerSettings34.bin"/><Relationship Id="rId1" Type="http://schemas.openxmlformats.org/officeDocument/2006/relationships/pivotTable" Target="../pivotTables/pivotTable62.xml"/></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ivotTable" Target="../pivotTables/pivotTable63.xml"/></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ivotTable" Target="../pivotTables/pivotTable64.xml"/></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ivotTable" Target="../pivotTables/pivotTable65.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4.xml"/></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ivotTable" Target="../pivotTables/pivotTable66.xml"/></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ivotTable" Target="../pivotTables/pivotTable67.xml"/></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ivotTable" Target="../pivotTables/pivotTable68.xml"/></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ivotTable" Target="../pivotTables/pivotTable69.xml"/></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ivotTable" Target="../pivotTables/pivotTable70.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ivotTable" Target="../pivotTables/pivotTable71.xml"/></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ivotTable" Target="../pivotTables/pivotTable72.xml"/></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ivotTable" Target="../pivotTables/pivotTable73.xml"/></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ivotTable" Target="../pivotTables/pivotTable74.xml"/></Relationships>
</file>

<file path=xl/worksheets/_rels/sheet127.xml.rels><?xml version="1.0" encoding="UTF-8" standalone="yes"?>
<Relationships xmlns="http://schemas.openxmlformats.org/package/2006/relationships"><Relationship Id="rId1" Type="http://schemas.openxmlformats.org/officeDocument/2006/relationships/hyperlink" Target="https://www.e-stat.go.jp/stat-search/files?page=1&amp;toukei=00400001&amp;tstat=000001011528" TargetMode="External"/></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ivotTable" Target="../pivotTables/pivotTable7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5.xml"/></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ivotTable" Target="../pivotTables/pivotTable76.xml"/></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ivotTable" Target="../pivotTables/pivotTable77.xml"/></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ivotTable" Target="../pivotTables/pivotTable78.xml"/></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ivotTable" Target="../pivotTables/pivotTable79.xml"/></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ivotTable" Target="../pivotTables/pivotTable80.xml"/></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ivotTable" Target="../pivotTables/pivotTable8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ivotTable" Target="../pivotTables/pivotTable82.xml"/></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ivotTable" Target="../pivotTables/pivotTable83.xml"/></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ivotTable" Target="../pivotTables/pivotTable84.xml"/></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ivotTable" Target="../pivotTables/pivotTable85.xml"/></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ivotTable" Target="../pivotTables/pivotTable86.xml"/></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ivotTable" Target="../pivotTables/pivotTable87.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ivotTable" Target="../pivotTables/pivotTable6.xml"/></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ivotTable" Target="../pivotTables/pivotTable88.xml"/></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ivotTable" Target="../pivotTables/pivotTable89.xml"/></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ivotTable" Target="../pivotTables/pivotTable90.xml"/></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ivotTable" Target="../pivotTables/pivotTable91.xml"/></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ivotTable" Target="../pivotTables/pivotTable92.xml"/></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ivotTable" Target="../pivotTables/pivotTable93.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ivotTable" Target="../pivotTables/pivotTable94.xml"/></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ivotTable" Target="../pivotTables/pivotTable95.xml"/></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ivotTable" Target="../pivotTables/pivotTable96.xml"/></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ivotTable" Target="../pivotTables/pivotTable97.xml"/></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ivotTable" Target="../pivotTables/pivotTable98.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ivotTable" Target="../pivotTables/pivotTable99.xml"/></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ivotTable" Target="../pivotTables/pivotTable100.xml"/></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ivotTable" Target="../pivotTables/pivotTable101.xml"/></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ivotTable" Target="../pivotTables/pivotTable102.xml"/></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ivotTable" Target="../pivotTables/pivotTable103.xml"/></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ivotTable" Target="../pivotTables/pivotTable104.xml"/></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ivotTable" Target="../pivotTables/pivotTable105.xml"/></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ivotTable" Target="../pivotTables/pivotTable106.xml"/></Relationships>
</file>

<file path=xl/worksheets/_rels/sheet186.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ivotTable" Target="../pivotTables/pivotTable107.xml"/></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88.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ivotTable" Target="../pivotTables/pivotTable108.xml"/></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ivotTable" Target="../pivotTables/pivotTable10.xml"/><Relationship Id="rId1" Type="http://schemas.openxmlformats.org/officeDocument/2006/relationships/pivotTable" Target="../pivotTables/pivotTable9.xml"/><Relationship Id="rId4" Type="http://schemas.openxmlformats.org/officeDocument/2006/relationships/drawing" Target="../drawings/drawing11.xml"/></Relationships>
</file>

<file path=xl/worksheets/_rels/sheet190.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ivotTable" Target="../pivotTables/pivotTable109.xml"/></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9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ivotTable" Target="../pivotTables/pivotTable110.xml"/></Relationships>
</file>

<file path=xl/worksheets/_rels/sheet194.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ivotTable" Target="../pivotTables/pivotTable111.xml"/></Relationships>
</file>

<file path=xl/worksheets/_rels/sheet196.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ivotTable" Target="../pivotTables/pivotTable112.xml"/></Relationships>
</file>

<file path=xl/worksheets/_rels/sheet198.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ivotTable" Target="../pivotTables/pivotTable113.xml"/></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00.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ivotTable" Target="../pivotTables/pivotTable114.xml"/></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202.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ivotTable" Target="../pivotTables/pivotTable115.xml"/></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204.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ivotTable" Target="../pivotTables/pivotTable116.xml"/></Relationships>
</file>

<file path=xl/worksheets/_rels/sheet206.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ivotTable" Target="../pivotTables/pivotTable117.xml"/></Relationships>
</file>

<file path=xl/worksheets/_rels/sheet208.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ivotTable" Target="../pivotTables/pivotTable118.xml"/></Relationships>
</file>

<file path=xl/worksheets/_rels/sheet209.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ivotTable" Target="../pivotTables/pivotTable119.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1.bin"/><Relationship Id="rId1" Type="http://schemas.openxmlformats.org/officeDocument/2006/relationships/pivotTable" Target="../pivotTables/pivotTable11.xml"/></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211.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ivotTable" Target="../pivotTables/pivotTable120.xml"/></Relationships>
</file>

<file path=xl/worksheets/_rels/sheet213.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ivotTable" Target="../pivotTables/pivotTable121.xml"/></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215.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ivotTable" Target="../pivotTables/pivotTable122.xml"/></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217.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ivotTable" Target="../pivotTables/pivotTable123.xml"/></Relationships>
</file>

<file path=xl/worksheets/_rels/sheet219.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ivotTable" Target="../pivotTables/pivotTable124.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1.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ivotTable" Target="../pivotTables/pivotTable125.xml"/></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223.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ivotTable" Target="../pivotTables/pivotTable126.xml"/></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225.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ivotTable" Target="../pivotTables/pivotTable127.xml"/></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227.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ivotTable" Target="../pivotTables/pivotTable128.xml"/></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229.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ivotTable" Target="../pivotTables/pivotTable129.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ivotTable" Target="../pivotTables/pivotTable12.xml"/></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231.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ivotTable" Target="../pivotTables/pivotTable130.xml"/></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233.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ivotTable" Target="../pivotTables/pivotTable131.xml"/></Relationships>
</file>

<file path=xl/worksheets/_rels/sheet234.xml.rels><?xml version="1.0" encoding="UTF-8" standalone="yes"?>
<Relationships xmlns="http://schemas.openxmlformats.org/package/2006/relationships"><Relationship Id="rId3" Type="http://schemas.openxmlformats.org/officeDocument/2006/relationships/drawing" Target="../drawings/drawing168.xml"/><Relationship Id="rId2" Type="http://schemas.openxmlformats.org/officeDocument/2006/relationships/printerSettings" Target="../printerSettings/printerSettings71.bin"/><Relationship Id="rId1" Type="http://schemas.openxmlformats.org/officeDocument/2006/relationships/pivotTable" Target="../pivotTables/pivotTable132.xml"/></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236.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ivotTable" Target="../pivotTables/pivotTable133.xml"/></Relationships>
</file>

<file path=xl/worksheets/_rels/sheet237.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ivotTable" Target="../pivotTables/pivotTable134.xml"/></Relationships>
</file>

<file path=xl/worksheets/_rels/sheet238.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ivotTable" Target="../pivotTables/pivotTable135.xml"/></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ivotTable" Target="../pivotTables/pivotTable13.xml"/></Relationships>
</file>

<file path=xl/worksheets/_rels/sheet240.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ivotTable" Target="../pivotTables/pivotTable136.xml"/></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242.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ivotTable" Target="../pivotTables/pivotTable137.xml"/></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244.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ivotTable" Target="../pivotTables/pivotTable138.xml"/></Relationships>
</file>

<file path=xl/worksheets/_rels/sheet245.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ivotTable" Target="../pivotTables/pivotTable139.xml"/></Relationships>
</file>

<file path=xl/worksheets/_rels/sheet246.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ivotTable" Target="../pivotTables/pivotTable140.xml"/></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248.xml.rels><?xml version="1.0" encoding="UTF-8" standalone="yes"?>
<Relationships xmlns="http://schemas.openxmlformats.org/package/2006/relationships"><Relationship Id="rId3" Type="http://schemas.openxmlformats.org/officeDocument/2006/relationships/drawing" Target="../drawings/drawing179.xml"/><Relationship Id="rId2" Type="http://schemas.openxmlformats.org/officeDocument/2006/relationships/pivotTable" Target="../pivotTables/pivotTable142.xml"/><Relationship Id="rId1" Type="http://schemas.openxmlformats.org/officeDocument/2006/relationships/pivotTable" Target="../pivotTables/pivotTable14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0.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ivotTable" Target="../pivotTables/pivotTable143.xml"/></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252.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ivotTable" Target="../pivotTables/pivotTable144.xml"/></Relationships>
</file>

<file path=xl/worksheets/_rels/sheet254.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ivotTable" Target="../pivotTables/pivotTable145.xml"/></Relationships>
</file>

<file path=xl/worksheets/_rels/sheet257.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ivotTable" Target="../pivotTables/pivotTable146.xml"/></Relationships>
</file>

<file path=xl/worksheets/_rels/sheet258.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ivotTable" Target="../pivotTables/pivotTable147.x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4.bin"/><Relationship Id="rId1" Type="http://schemas.openxmlformats.org/officeDocument/2006/relationships/pivotTable" Target="../pivotTables/pivotTable14.xml"/></Relationships>
</file>

<file path=xl/worksheets/_rels/sheet260.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ivotTable" Target="../pivotTables/pivotTable148.xml"/></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262.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ivotTable" Target="../pivotTables/pivotTable149.xml"/></Relationships>
</file>

<file path=xl/worksheets/_rels/sheet264.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ivotTable" Target="../pivotTables/pivotTable150.xml"/></Relationships>
</file>

<file path=xl/worksheets/_rels/sheet266.xml.rels><?xml version="1.0" encoding="UTF-8" standalone="yes"?>
<Relationships xmlns="http://schemas.openxmlformats.org/package/2006/relationships"><Relationship Id="rId3" Type="http://schemas.openxmlformats.org/officeDocument/2006/relationships/drawing" Target="../drawings/drawing188.xml"/><Relationship Id="rId2" Type="http://schemas.openxmlformats.org/officeDocument/2006/relationships/pivotTable" Target="../pivotTables/pivotTable152.xml"/><Relationship Id="rId1" Type="http://schemas.openxmlformats.org/officeDocument/2006/relationships/pivotTable" Target="../pivotTables/pivotTable151.xml"/></Relationships>
</file>

<file path=xl/worksheets/_rels/sheet268.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ivotTable" Target="../pivotTables/pivotTable153.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0.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ivotTable" Target="../pivotTables/pivotTable154.xml"/></Relationships>
</file>

<file path=xl/worksheets/_rels/sheet272.xml.rels><?xml version="1.0" encoding="UTF-8" standalone="yes"?>
<Relationships xmlns="http://schemas.openxmlformats.org/package/2006/relationships"><Relationship Id="rId3" Type="http://schemas.openxmlformats.org/officeDocument/2006/relationships/drawing" Target="../drawings/drawing194.xml"/><Relationship Id="rId2" Type="http://schemas.openxmlformats.org/officeDocument/2006/relationships/printerSettings" Target="../printerSettings/printerSettings79.bin"/><Relationship Id="rId1" Type="http://schemas.openxmlformats.org/officeDocument/2006/relationships/pivotTable" Target="../pivotTables/pivotTable155.xml"/></Relationships>
</file>

<file path=xl/worksheets/_rels/sheet274.xml.rels><?xml version="1.0" encoding="UTF-8" standalone="yes"?>
<Relationships xmlns="http://schemas.openxmlformats.org/package/2006/relationships"><Relationship Id="rId3" Type="http://schemas.openxmlformats.org/officeDocument/2006/relationships/drawing" Target="../drawings/drawing196.xml"/><Relationship Id="rId2" Type="http://schemas.openxmlformats.org/officeDocument/2006/relationships/printerSettings" Target="../printerSettings/printerSettings80.bin"/><Relationship Id="rId1" Type="http://schemas.openxmlformats.org/officeDocument/2006/relationships/pivotTable" Target="../pivotTables/pivotTable156.xml"/></Relationships>
</file>

<file path=xl/worksheets/_rels/sheet275.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276.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ivotTable" Target="../pivotTables/pivotTable157.xml"/></Relationships>
</file>

<file path=xl/worksheets/_rels/sheet278.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ivotTable" Target="../pivotTables/pivotTable158.xml"/></Relationships>
</file>

<file path=xl/worksheets/_rels/sheet27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ivotTable" Target="../pivotTables/pivotTable15.xml"/></Relationships>
</file>

<file path=xl/worksheets/_rels/sheet280.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ivotTable" Target="../pivotTables/pivotTable159.xml"/></Relationships>
</file>

<file path=xl/worksheets/_rels/sheet282.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ivotTable" Target="../pivotTables/pivotTable160.xml"/></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284.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ivotTable" Target="../pivotTables/pivotTable161.xml"/></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286.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ivotTable" Target="../pivotTables/pivotTable162.xml"/></Relationships>
</file>

<file path=xl/worksheets/_rels/sheet288.xml.rels><?xml version="1.0" encoding="UTF-8" standalone="yes"?>
<Relationships xmlns="http://schemas.openxmlformats.org/package/2006/relationships"><Relationship Id="rId3" Type="http://schemas.openxmlformats.org/officeDocument/2006/relationships/drawing" Target="../drawings/drawing203.xml"/><Relationship Id="rId2" Type="http://schemas.openxmlformats.org/officeDocument/2006/relationships/printerSettings" Target="../printerSettings/printerSettings85.bin"/><Relationship Id="rId1" Type="http://schemas.openxmlformats.org/officeDocument/2006/relationships/pivotTable" Target="../pivotTables/pivotTable163.xml"/></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16.bin"/><Relationship Id="rId1" Type="http://schemas.openxmlformats.org/officeDocument/2006/relationships/pivotTable" Target="../pivotTables/pivotTable16.xml"/></Relationships>
</file>

<file path=xl/worksheets/_rels/sheet290.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ivotTable" Target="../pivotTables/pivotTable164.xml"/></Relationships>
</file>

<file path=xl/worksheets/_rels/sheet291.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ivotTable" Target="../pivotTables/pivotTable165.xml"/></Relationships>
</file>

<file path=xl/worksheets/_rels/sheet292.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293.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ivotTable" Target="../pivotTables/pivotTable166.xml"/></Relationships>
</file>

<file path=xl/worksheets/_rels/sheet294.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295.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ivotTable" Target="../pivotTables/pivotTable167.xml"/></Relationships>
</file>

<file path=xl/worksheets/_rels/sheet296.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ivotTable" Target="../pivotTables/pivotTable168.xml"/></Relationships>
</file>

<file path=xl/worksheets/_rels/sheet297.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ivotTable" Target="../pivotTables/pivotTable169.xml"/></Relationships>
</file>

<file path=xl/worksheets/_rels/sheet298.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ivotTable" Target="../pivotTables/pivotTable170.xml"/></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00.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ivotTable" Target="../pivotTables/pivotTable171.xml"/></Relationships>
</file>

<file path=xl/worksheets/_rels/sheet30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302.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ivotTable" Target="../pivotTables/pivotTable172.xml"/></Relationships>
</file>

<file path=xl/worksheets/_rels/sheet303.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304.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ivotTable" Target="../pivotTables/pivotTable173.xml"/></Relationships>
</file>

<file path=xl/worksheets/_rels/sheet305.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306.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ivotTable" Target="../pivotTables/pivotTable174.xml"/></Relationships>
</file>

<file path=xl/worksheets/_rels/sheet307.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308.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ivotTable" Target="../pivotTables/pivotTable175.xml"/></Relationships>
</file>

<file path=xl/worksheets/_rels/sheet309.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10.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ivotTable" Target="../pivotTables/pivotTable176.xml"/></Relationships>
</file>

<file path=xl/worksheets/_rels/sheet311.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312.xml.rels><?xml version="1.0" encoding="UTF-8" standalone="yes"?>
<Relationships xmlns="http://schemas.openxmlformats.org/package/2006/relationships"><Relationship Id="rId3" Type="http://schemas.openxmlformats.org/officeDocument/2006/relationships/drawing" Target="../drawings/drawing219.xml"/><Relationship Id="rId2" Type="http://schemas.openxmlformats.org/officeDocument/2006/relationships/printerSettings" Target="../printerSettings/printerSettings96.bin"/><Relationship Id="rId1" Type="http://schemas.openxmlformats.org/officeDocument/2006/relationships/pivotTable" Target="../pivotTables/pivotTable177.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ivotTable" Target="../pivotTables/pivotTable17.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ivotTable" Target="../pivotTables/pivotTable18.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ivotTable" Target="../pivotTables/pivotTable19.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ivotTable" Target="../pivotTables/pivotTable20.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ivotTable" Target="../pivotTables/pivotTable21.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ivotTable" Target="../pivotTables/pivotTable22.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ivotTable" Target="../pivotTables/pivotTable23.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ivotTable" Target="../pivotTables/pivotTable24.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ivotTable" Target="../pivotTables/pivotTable25.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25.bin"/><Relationship Id="rId1" Type="http://schemas.openxmlformats.org/officeDocument/2006/relationships/pivotTable" Target="../pivotTables/pivotTable26.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ivotTable" Target="../pivotTables/pivotTable27.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ivotTable" Target="../pivotTables/pivotTable28.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ivotTable" Target="../pivotTables/pivotTable29.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ivotTable" Target="../pivotTables/pivotTable30.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ivotTable" Target="../pivotTables/pivotTable31.x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ivotTable" Target="../pivotTables/pivotTable32.xm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ivotTable" Target="../pivotTables/pivotTable33.xml"/></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ivotTable" Target="../pivotTables/pivotTable34.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ivotTable" Target="../pivotTables/pivotTable35.xm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ivotTable" Target="../pivotTables/pivotTable36.xml"/></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ivotTable" Target="../pivotTables/pivotTable37.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ivotTable" Target="../pivotTables/pivotTable38.xm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ivotTable" Target="../pivotTables/pivotTable39.xm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ivotTable" Target="../pivotTables/pivotTable40.xm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6.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ivotTable" Target="../pivotTables/pivotTable42.xml"/><Relationship Id="rId1" Type="http://schemas.openxmlformats.org/officeDocument/2006/relationships/pivotTable" Target="../pivotTables/pivotTable41.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ivotTable" Target="../pivotTables/pivotTable43.xml"/></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ivotTable" Target="../pivotTables/pivotTable4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ivotTable" Target="../pivotTables/pivotTable45.xml"/></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ivotTable" Target="../pivotTables/pivotTable46.xml"/></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ivotTable" Target="../pivotTables/pivotTable47.xml"/></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ivotTable" Target="../pivotTables/pivotTable48.xml"/></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ivotTable" Target="../pivotTables/pivotTable49.xml"/></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ivotTable" Target="../pivotTables/pivotTable50.xml"/></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ivotTable" Target="../pivotTables/pivotTable51.xml"/></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ivotTable" Target="../pivotTables/pivotTable52.xml"/></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ivotTable" Target="../pivotTables/pivotTable53.xml"/></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ivotTable" Target="../pivotTables/pivotTable54.xml"/></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ivotTable" Target="../pivotTables/pivotTable55.xml"/></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ivotTable" Target="../pivotTables/pivotTable56.xml"/></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ivotTable" Target="../pivotTables/pivotTable57.xml"/></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ivotTable" Target="../pivotTables/pivotTable58.xml"/></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ivotTable" Target="../pivotTables/pivotTable5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149"/>
  <sheetViews>
    <sheetView tabSelected="1" workbookViewId="0">
      <selection activeCell="D2" sqref="D2"/>
    </sheetView>
  </sheetViews>
  <sheetFormatPr defaultColWidth="10.75" defaultRowHeight="14.25"/>
  <cols>
    <col min="1" max="1" width="5.25" style="1" customWidth="1"/>
    <col min="2" max="2" width="5" style="1" customWidth="1"/>
    <col min="3" max="3" width="9.75" style="1" customWidth="1"/>
    <col min="4" max="4" width="69.625" style="1" bestFit="1" customWidth="1"/>
    <col min="5" max="5" width="11.125" style="1" hidden="1" customWidth="1"/>
    <col min="6" max="8" width="9.375" style="1" hidden="1" customWidth="1"/>
    <col min="9" max="9" width="23" style="1" bestFit="1" customWidth="1"/>
    <col min="10" max="11" width="24.25" style="1" customWidth="1"/>
    <col min="12" max="16384" width="10.75" style="1"/>
  </cols>
  <sheetData>
    <row r="1" spans="1:11">
      <c r="A1" s="1" t="s">
        <v>22</v>
      </c>
      <c r="B1" s="1" t="s">
        <v>0</v>
      </c>
      <c r="C1" s="1" t="s">
        <v>25</v>
      </c>
      <c r="D1" s="1" t="s">
        <v>31</v>
      </c>
      <c r="E1" s="1" t="s">
        <v>45</v>
      </c>
      <c r="F1" s="1" t="s">
        <v>46</v>
      </c>
      <c r="G1" s="1" t="s">
        <v>38</v>
      </c>
      <c r="H1" s="1" t="s">
        <v>56</v>
      </c>
      <c r="I1" s="1" t="s">
        <v>63</v>
      </c>
      <c r="J1" s="1" t="s">
        <v>68</v>
      </c>
      <c r="K1" s="1" t="s">
        <v>71</v>
      </c>
    </row>
    <row r="2" spans="1:11" ht="14.25" customHeight="1">
      <c r="A2" s="1">
        <v>1</v>
      </c>
      <c r="B2" s="1">
        <v>0</v>
      </c>
      <c r="C2" s="2">
        <f t="shared" ref="C2:C65" si="0">IF(B2=0,A2,A2&amp;"-"&amp;B2)</f>
        <v>1</v>
      </c>
      <c r="D2" s="1" t="s">
        <v>82</v>
      </c>
      <c r="E2" s="1" t="s">
        <v>99</v>
      </c>
      <c r="I2" s="1" t="str">
        <f>IFERROR(VLOOKUP(F2,課CD!$A$2:$B$28,2,FALSE),"")</f>
        <v/>
      </c>
      <c r="J2" s="1" t="str">
        <f>IFERROR(VLOOKUP(G2,課CD!$A$2:$B$28,2,FALSE),"")</f>
        <v/>
      </c>
      <c r="K2" s="1" t="str">
        <f>IFERROR(VLOOKUP(H2,課CD!$A$2:$B$28,2,FALSE),"")</f>
        <v/>
      </c>
    </row>
    <row r="3" spans="1:11" ht="14.25" customHeight="1">
      <c r="A3" s="1">
        <v>1</v>
      </c>
      <c r="B3" s="1">
        <v>1</v>
      </c>
      <c r="C3" s="3" t="str">
        <f t="shared" si="0"/>
        <v>1-1</v>
      </c>
      <c r="D3" s="1" t="s">
        <v>105</v>
      </c>
      <c r="E3" s="1">
        <v>1</v>
      </c>
      <c r="F3" s="1">
        <v>210</v>
      </c>
      <c r="I3" s="1" t="str">
        <f>IFERROR(VLOOKUP(F3,課CD!$A$2:$B$28,2,FALSE),"")</f>
        <v>総務課</v>
      </c>
      <c r="J3" s="1" t="str">
        <f>IFERROR(VLOOKUP(G3,課CD!$A$2:$B$28,2,FALSE),"")</f>
        <v/>
      </c>
      <c r="K3" s="1" t="str">
        <f>IFERROR(VLOOKUP(H3,課CD!$A$2:$B$28,2,FALSE),"")</f>
        <v/>
      </c>
    </row>
    <row r="4" spans="1:11" ht="14.25" customHeight="1">
      <c r="A4" s="1">
        <v>1</v>
      </c>
      <c r="B4" s="1">
        <v>2</v>
      </c>
      <c r="C4" s="4" t="str">
        <f t="shared" si="0"/>
        <v>1-2</v>
      </c>
      <c r="D4" s="1" t="s">
        <v>108</v>
      </c>
      <c r="E4" s="1">
        <v>1</v>
      </c>
      <c r="F4" s="1">
        <v>440</v>
      </c>
      <c r="G4" s="1">
        <v>510</v>
      </c>
      <c r="H4" s="1">
        <v>530</v>
      </c>
      <c r="I4" s="1" t="str">
        <f>IFERROR(VLOOKUP(F4,課CD!$A$2:$B$28,2,FALSE),"")</f>
        <v>環境課</v>
      </c>
      <c r="J4" s="1" t="str">
        <f>IFERROR(VLOOKUP(G4,課CD!$A$2:$B$28,2,FALSE),"")</f>
        <v>道路課</v>
      </c>
      <c r="K4" s="1" t="str">
        <f>IFERROR(VLOOKUP(H4,課CD!$A$2:$B$28,2,FALSE),"")</f>
        <v>都市計画課</v>
      </c>
    </row>
    <row r="5" spans="1:11" ht="14.25" customHeight="1">
      <c r="A5" s="1">
        <v>1</v>
      </c>
      <c r="B5" s="1">
        <v>3</v>
      </c>
      <c r="C5" s="4" t="str">
        <f t="shared" si="0"/>
        <v>1-3</v>
      </c>
      <c r="D5" s="1" t="s">
        <v>111</v>
      </c>
      <c r="E5" s="1">
        <v>1</v>
      </c>
      <c r="F5" s="1">
        <v>530</v>
      </c>
      <c r="I5" s="1" t="str">
        <f>IFERROR(VLOOKUP(F5,課CD!$A$2:$B$28,2,FALSE),"")</f>
        <v>都市計画課</v>
      </c>
      <c r="J5" s="1" t="str">
        <f>IFERROR(VLOOKUP(G5,課CD!$A$2:$B$28,2,FALSE),"")</f>
        <v/>
      </c>
      <c r="K5" s="1" t="str">
        <f>IFERROR(VLOOKUP(H5,課CD!$A$2:$B$28,2,FALSE),"")</f>
        <v/>
      </c>
    </row>
    <row r="6" spans="1:11" ht="14.25" customHeight="1">
      <c r="A6" s="1">
        <v>1</v>
      </c>
      <c r="B6" s="1">
        <v>4</v>
      </c>
      <c r="C6" s="4" t="str">
        <f t="shared" si="0"/>
        <v>1-4</v>
      </c>
      <c r="D6" s="1" t="s">
        <v>118</v>
      </c>
      <c r="E6" s="1">
        <v>2</v>
      </c>
      <c r="F6" s="1">
        <v>150</v>
      </c>
      <c r="I6" s="1" t="str">
        <f>IFERROR(VLOOKUP(F6,課CD!$A$2:$B$28,2,FALSE),"")</f>
        <v>資産経営課</v>
      </c>
      <c r="J6" s="1" t="str">
        <f>IFERROR(VLOOKUP(G6,課CD!$A$2:$B$28,2,FALSE),"")</f>
        <v/>
      </c>
      <c r="K6" s="1" t="str">
        <f>IFERROR(VLOOKUP(H6,課CD!$A$2:$B$28,2,FALSE),"")</f>
        <v/>
      </c>
    </row>
    <row r="7" spans="1:11" ht="14.25" customHeight="1">
      <c r="A7" s="1">
        <v>1</v>
      </c>
      <c r="B7" s="1">
        <v>5</v>
      </c>
      <c r="C7" s="4" t="str">
        <f t="shared" si="0"/>
        <v>1-5</v>
      </c>
      <c r="D7" s="1" t="s">
        <v>124</v>
      </c>
      <c r="E7" s="1">
        <v>4</v>
      </c>
      <c r="F7" s="1">
        <v>240</v>
      </c>
      <c r="I7" s="1" t="str">
        <f>IFERROR(VLOOKUP(F7,課CD!$A$2:$B$28,2,FALSE),"")</f>
        <v>税務収納課</v>
      </c>
      <c r="J7" s="1" t="str">
        <f>IFERROR(VLOOKUP(G7,課CD!$A$2:$B$28,2,FALSE),"")</f>
        <v/>
      </c>
      <c r="K7" s="1" t="str">
        <f>IFERROR(VLOOKUP(H7,課CD!$A$2:$B$28,2,FALSE),"")</f>
        <v/>
      </c>
    </row>
    <row r="8" spans="1:11" ht="14.25" customHeight="1">
      <c r="A8" s="1">
        <v>1</v>
      </c>
      <c r="B8" s="1">
        <v>6</v>
      </c>
      <c r="C8" s="4" t="str">
        <f t="shared" si="0"/>
        <v>1-6</v>
      </c>
      <c r="D8" s="1" t="s">
        <v>27</v>
      </c>
      <c r="E8" s="1">
        <v>4</v>
      </c>
      <c r="F8" s="1">
        <v>265</v>
      </c>
      <c r="I8" s="1" t="str">
        <f>IFERROR(VLOOKUP(F8,課CD!$A$2:$B$28,2,FALSE),"")</f>
        <v>町民安全課</v>
      </c>
      <c r="J8" s="1" t="str">
        <f>IFERROR(VLOOKUP(G8,課CD!$A$2:$B$28,2,FALSE),"")</f>
        <v/>
      </c>
      <c r="K8" s="1" t="str">
        <f>IFERROR(VLOOKUP(H8,課CD!$A$2:$B$28,2,FALSE),"")</f>
        <v/>
      </c>
    </row>
    <row r="9" spans="1:11" ht="14.25" customHeight="1">
      <c r="A9" s="1">
        <v>2</v>
      </c>
      <c r="B9" s="1">
        <v>0</v>
      </c>
      <c r="C9" s="2">
        <f t="shared" si="0"/>
        <v>2</v>
      </c>
      <c r="D9" s="1" t="s">
        <v>13</v>
      </c>
      <c r="E9" s="1" t="s">
        <v>99</v>
      </c>
      <c r="I9" s="1" t="str">
        <f>IFERROR(VLOOKUP(F9,課CD!$A$2:$B$28,2,FALSE),"")</f>
        <v/>
      </c>
      <c r="J9" s="1" t="str">
        <f>IFERROR(VLOOKUP(G9,課CD!$A$2:$B$28,2,FALSE),"")</f>
        <v/>
      </c>
      <c r="K9" s="1" t="str">
        <f>IFERROR(VLOOKUP(H9,課CD!$A$2:$B$28,2,FALSE),"")</f>
        <v/>
      </c>
    </row>
    <row r="10" spans="1:11" ht="14.25" customHeight="1">
      <c r="A10" s="1">
        <v>2</v>
      </c>
      <c r="B10" s="1">
        <v>1</v>
      </c>
      <c r="C10" s="4" t="str">
        <f t="shared" si="0"/>
        <v>2-1</v>
      </c>
      <c r="D10" s="1" t="s">
        <v>126</v>
      </c>
      <c r="E10" s="1">
        <v>5</v>
      </c>
      <c r="F10" s="1">
        <v>210</v>
      </c>
      <c r="I10" s="1" t="str">
        <f>IFERROR(VLOOKUP(F10,課CD!$A$2:$B$28,2,FALSE),"")</f>
        <v>総務課</v>
      </c>
      <c r="J10" s="1" t="str">
        <f>IFERROR(VLOOKUP(G10,課CD!$A$2:$B$28,2,FALSE),"")</f>
        <v/>
      </c>
      <c r="K10" s="1" t="str">
        <f>IFERROR(VLOOKUP(H10,課CD!$A$2:$B$28,2,FALSE),"")</f>
        <v/>
      </c>
    </row>
    <row r="11" spans="1:11" ht="14.25" customHeight="1">
      <c r="A11" s="1">
        <v>2</v>
      </c>
      <c r="B11" s="1">
        <v>2</v>
      </c>
      <c r="C11" s="4" t="str">
        <f t="shared" si="0"/>
        <v>2-2</v>
      </c>
      <c r="D11" s="1" t="s">
        <v>127</v>
      </c>
      <c r="E11" s="1">
        <v>6</v>
      </c>
      <c r="F11" s="1">
        <v>270</v>
      </c>
      <c r="I11" s="1" t="str">
        <f>IFERROR(VLOOKUP(F11,課CD!$A$2:$B$28,2,FALSE),"")</f>
        <v>町民窓口課</v>
      </c>
      <c r="J11" s="1" t="str">
        <f>IFERROR(VLOOKUP(G11,課CD!$A$2:$B$28,2,FALSE),"")</f>
        <v/>
      </c>
      <c r="K11" s="1" t="str">
        <f>IFERROR(VLOOKUP(H11,課CD!$A$2:$B$28,2,FALSE),"")</f>
        <v/>
      </c>
    </row>
    <row r="12" spans="1:11" ht="14.25" customHeight="1">
      <c r="A12" s="1">
        <v>2</v>
      </c>
      <c r="B12" s="1">
        <v>3</v>
      </c>
      <c r="C12" s="4" t="str">
        <f t="shared" si="0"/>
        <v>2-3</v>
      </c>
      <c r="D12" s="1" t="s">
        <v>14</v>
      </c>
      <c r="E12" s="1">
        <v>6</v>
      </c>
      <c r="F12" s="1">
        <v>270</v>
      </c>
      <c r="I12" s="1" t="str">
        <f>IFERROR(VLOOKUP(F12,課CD!$A$2:$B$28,2,FALSE),"")</f>
        <v>町民窓口課</v>
      </c>
      <c r="J12" s="1" t="str">
        <f>IFERROR(VLOOKUP(G12,課CD!$A$2:$B$28,2,FALSE),"")</f>
        <v/>
      </c>
      <c r="K12" s="1" t="str">
        <f>IFERROR(VLOOKUP(H12,課CD!$A$2:$B$28,2,FALSE),"")</f>
        <v/>
      </c>
    </row>
    <row r="13" spans="1:11" ht="14.25" customHeight="1">
      <c r="A13" s="1">
        <v>2</v>
      </c>
      <c r="B13" s="1">
        <v>4</v>
      </c>
      <c r="C13" s="4" t="str">
        <f t="shared" si="0"/>
        <v>2-4</v>
      </c>
      <c r="D13" s="1" t="s">
        <v>130</v>
      </c>
      <c r="E13" s="1">
        <v>7</v>
      </c>
      <c r="F13" s="1">
        <v>270</v>
      </c>
      <c r="I13" s="1" t="str">
        <f>IFERROR(VLOOKUP(F13,課CD!$A$2:$B$28,2,FALSE),"")</f>
        <v>町民窓口課</v>
      </c>
      <c r="J13" s="1" t="str">
        <f>IFERROR(VLOOKUP(G13,課CD!$A$2:$B$28,2,FALSE),"")</f>
        <v/>
      </c>
      <c r="K13" s="1" t="str">
        <f>IFERROR(VLOOKUP(H13,課CD!$A$2:$B$28,2,FALSE),"")</f>
        <v/>
      </c>
    </row>
    <row r="14" spans="1:11" ht="14.25" customHeight="1">
      <c r="A14" s="1">
        <v>2</v>
      </c>
      <c r="B14" s="1">
        <v>5</v>
      </c>
      <c r="C14" s="4" t="str">
        <f t="shared" si="0"/>
        <v>2-5</v>
      </c>
      <c r="D14" s="1" t="s">
        <v>136</v>
      </c>
      <c r="E14" s="1">
        <v>8</v>
      </c>
      <c r="F14" s="1">
        <v>270</v>
      </c>
      <c r="I14" s="1" t="str">
        <f>IFERROR(VLOOKUP(F14,課CD!$A$2:$B$28,2,FALSE),"")</f>
        <v>町民窓口課</v>
      </c>
      <c r="J14" s="1" t="str">
        <f>IFERROR(VLOOKUP(G14,課CD!$A$2:$B$28,2,FALSE),"")</f>
        <v/>
      </c>
      <c r="K14" s="1" t="str">
        <f>IFERROR(VLOOKUP(H14,課CD!$A$2:$B$28,2,FALSE),"")</f>
        <v/>
      </c>
    </row>
    <row r="15" spans="1:11" ht="14.25" customHeight="1">
      <c r="A15" s="1">
        <v>2</v>
      </c>
      <c r="B15" s="1">
        <v>6</v>
      </c>
      <c r="C15" s="4" t="str">
        <f t="shared" si="0"/>
        <v>2-6</v>
      </c>
      <c r="D15" s="1" t="s">
        <v>141</v>
      </c>
      <c r="E15" s="1">
        <v>8</v>
      </c>
      <c r="F15" s="1">
        <v>270</v>
      </c>
      <c r="I15" s="1" t="str">
        <f>IFERROR(VLOOKUP(F15,課CD!$A$2:$B$28,2,FALSE),"")</f>
        <v>町民窓口課</v>
      </c>
      <c r="J15" s="1" t="str">
        <f>IFERROR(VLOOKUP(G15,課CD!$A$2:$B$28,2,FALSE),"")</f>
        <v/>
      </c>
      <c r="K15" s="1" t="str">
        <f>IFERROR(VLOOKUP(H15,課CD!$A$2:$B$28,2,FALSE),"")</f>
        <v/>
      </c>
    </row>
    <row r="16" spans="1:11" ht="14.25" customHeight="1">
      <c r="A16" s="1">
        <v>2</v>
      </c>
      <c r="B16" s="1">
        <v>7</v>
      </c>
      <c r="C16" s="4" t="str">
        <f t="shared" si="0"/>
        <v>2-7</v>
      </c>
      <c r="D16" s="1" t="s">
        <v>151</v>
      </c>
      <c r="E16" s="1">
        <v>9</v>
      </c>
      <c r="F16" s="1">
        <v>210</v>
      </c>
      <c r="I16" s="1" t="str">
        <f>IFERROR(VLOOKUP(F16,課CD!$A$2:$B$28,2,FALSE),"")</f>
        <v>総務課</v>
      </c>
      <c r="J16" s="1" t="str">
        <f>IFERROR(VLOOKUP(G16,課CD!$A$2:$B$28,2,FALSE),"")</f>
        <v/>
      </c>
      <c r="K16" s="1" t="str">
        <f>IFERROR(VLOOKUP(H16,課CD!$A$2:$B$28,2,FALSE),"")</f>
        <v/>
      </c>
    </row>
    <row r="17" spans="1:11" ht="14.25" customHeight="1">
      <c r="A17" s="1">
        <v>2</v>
      </c>
      <c r="B17" s="1">
        <v>8</v>
      </c>
      <c r="C17" s="4" t="str">
        <f t="shared" si="0"/>
        <v>2-8</v>
      </c>
      <c r="D17" s="1" t="s">
        <v>78</v>
      </c>
      <c r="E17" s="1">
        <v>10</v>
      </c>
      <c r="F17" s="1">
        <v>210</v>
      </c>
      <c r="I17" s="1" t="str">
        <f>IFERROR(VLOOKUP(F17,課CD!$A$2:$B$28,2,FALSE),"")</f>
        <v>総務課</v>
      </c>
      <c r="J17" s="1" t="str">
        <f>IFERROR(VLOOKUP(G17,課CD!$A$2:$B$28,2,FALSE),"")</f>
        <v/>
      </c>
      <c r="K17" s="1" t="str">
        <f>IFERROR(VLOOKUP(H17,課CD!$A$2:$B$28,2,FALSE),"")</f>
        <v/>
      </c>
    </row>
    <row r="18" spans="1:11" ht="14.25" customHeight="1">
      <c r="A18" s="1">
        <v>2</v>
      </c>
      <c r="B18" s="1">
        <v>9</v>
      </c>
      <c r="C18" s="4" t="str">
        <f t="shared" si="0"/>
        <v>2-9</v>
      </c>
      <c r="D18" s="1" t="s">
        <v>51</v>
      </c>
      <c r="E18" s="1">
        <v>12</v>
      </c>
      <c r="F18" s="1">
        <v>210</v>
      </c>
      <c r="I18" s="1" t="str">
        <f>IFERROR(VLOOKUP(F18,課CD!$A$2:$B$28,2,FALSE),"")</f>
        <v>総務課</v>
      </c>
      <c r="J18" s="1" t="str">
        <f>IFERROR(VLOOKUP(G18,課CD!$A$2:$B$28,2,FALSE),"")</f>
        <v/>
      </c>
      <c r="K18" s="1" t="str">
        <f>IFERROR(VLOOKUP(H18,課CD!$A$2:$B$28,2,FALSE),"")</f>
        <v/>
      </c>
    </row>
    <row r="19" spans="1:11" ht="14.25" customHeight="1">
      <c r="A19" s="1">
        <v>2</v>
      </c>
      <c r="B19" s="1">
        <v>10</v>
      </c>
      <c r="C19" s="4" t="str">
        <f t="shared" si="0"/>
        <v>2-10</v>
      </c>
      <c r="D19" s="1" t="s">
        <v>153</v>
      </c>
      <c r="E19" s="1">
        <v>12</v>
      </c>
      <c r="F19" s="1">
        <v>210</v>
      </c>
      <c r="I19" s="1" t="str">
        <f>IFERROR(VLOOKUP(F19,課CD!$A$2:$B$28,2,FALSE),"")</f>
        <v>総務課</v>
      </c>
      <c r="J19" s="1" t="str">
        <f>IFERROR(VLOOKUP(G19,課CD!$A$2:$B$28,2,FALSE),"")</f>
        <v/>
      </c>
      <c r="K19" s="1" t="str">
        <f>IFERROR(VLOOKUP(H19,課CD!$A$2:$B$28,2,FALSE),"")</f>
        <v/>
      </c>
    </row>
    <row r="20" spans="1:11" ht="14.25" customHeight="1">
      <c r="A20" s="1">
        <v>2</v>
      </c>
      <c r="B20" s="1">
        <v>11</v>
      </c>
      <c r="C20" s="4" t="str">
        <f t="shared" si="0"/>
        <v>2-11</v>
      </c>
      <c r="D20" s="1" t="s">
        <v>149</v>
      </c>
      <c r="E20" s="1">
        <v>13</v>
      </c>
      <c r="F20" s="1">
        <v>210</v>
      </c>
      <c r="I20" s="1" t="str">
        <f>IFERROR(VLOOKUP(F20,課CD!$A$2:$B$28,2,FALSE),"")</f>
        <v>総務課</v>
      </c>
      <c r="J20" s="1" t="str">
        <f>IFERROR(VLOOKUP(G20,課CD!$A$2:$B$28,2,FALSE),"")</f>
        <v/>
      </c>
      <c r="K20" s="1" t="str">
        <f>IFERROR(VLOOKUP(H20,課CD!$A$2:$B$28,2,FALSE),"")</f>
        <v/>
      </c>
    </row>
    <row r="21" spans="1:11" ht="14.25" customHeight="1">
      <c r="A21" s="1">
        <v>2</v>
      </c>
      <c r="B21" s="1">
        <v>12</v>
      </c>
      <c r="C21" s="4" t="str">
        <f t="shared" si="0"/>
        <v>2-12</v>
      </c>
      <c r="D21" s="1" t="s">
        <v>157</v>
      </c>
      <c r="E21" s="1">
        <v>13</v>
      </c>
      <c r="F21" s="1">
        <v>210</v>
      </c>
      <c r="I21" s="1" t="str">
        <f>IFERROR(VLOOKUP(F21,課CD!$A$2:$B$28,2,FALSE),"")</f>
        <v>総務課</v>
      </c>
      <c r="J21" s="1" t="str">
        <f>IFERROR(VLOOKUP(G21,課CD!$A$2:$B$28,2,FALSE),"")</f>
        <v/>
      </c>
      <c r="K21" s="1" t="str">
        <f>IFERROR(VLOOKUP(H21,課CD!$A$2:$B$28,2,FALSE),"")</f>
        <v/>
      </c>
    </row>
    <row r="22" spans="1:11" ht="14.25" customHeight="1">
      <c r="A22" s="1">
        <v>3</v>
      </c>
      <c r="B22" s="1">
        <v>0</v>
      </c>
      <c r="C22" s="2">
        <f t="shared" si="0"/>
        <v>3</v>
      </c>
      <c r="D22" s="1" t="s">
        <v>163</v>
      </c>
      <c r="E22" s="1" t="s">
        <v>99</v>
      </c>
      <c r="I22" s="1" t="str">
        <f>IFERROR(VLOOKUP(F22,課CD!$A$2:$B$28,2,FALSE),"")</f>
        <v/>
      </c>
      <c r="J22" s="1" t="str">
        <f>IFERROR(VLOOKUP(G22,課CD!$A$2:$B$28,2,FALSE),"")</f>
        <v/>
      </c>
      <c r="K22" s="1" t="str">
        <f>IFERROR(VLOOKUP(H22,課CD!$A$2:$B$28,2,FALSE),"")</f>
        <v/>
      </c>
    </row>
    <row r="23" spans="1:11" ht="14.25" customHeight="1">
      <c r="A23" s="1">
        <v>3</v>
      </c>
      <c r="B23" s="1">
        <v>1</v>
      </c>
      <c r="C23" s="4" t="str">
        <f t="shared" si="0"/>
        <v>3-1</v>
      </c>
      <c r="D23" s="1" t="s">
        <v>164</v>
      </c>
      <c r="E23" s="1">
        <v>14</v>
      </c>
      <c r="F23" s="1">
        <v>210</v>
      </c>
      <c r="I23" s="1" t="str">
        <f>IFERROR(VLOOKUP(F23,課CD!$A$2:$B$28,2,FALSE),"")</f>
        <v>総務課</v>
      </c>
      <c r="J23" s="1" t="str">
        <f>IFERROR(VLOOKUP(G23,課CD!$A$2:$B$28,2,FALSE),"")</f>
        <v/>
      </c>
      <c r="K23" s="1" t="str">
        <f>IFERROR(VLOOKUP(H23,課CD!$A$2:$B$28,2,FALSE),"")</f>
        <v/>
      </c>
    </row>
    <row r="24" spans="1:11" ht="14.25" customHeight="1">
      <c r="A24" s="1">
        <v>3</v>
      </c>
      <c r="B24" s="1">
        <v>2</v>
      </c>
      <c r="C24" s="4" t="str">
        <f t="shared" si="0"/>
        <v>3-2</v>
      </c>
      <c r="D24" s="1" t="s">
        <v>166</v>
      </c>
      <c r="E24" s="1">
        <v>15</v>
      </c>
      <c r="F24" s="1">
        <v>210</v>
      </c>
      <c r="I24" s="1" t="str">
        <f>IFERROR(VLOOKUP(F24,課CD!$A$2:$B$28,2,FALSE),"")</f>
        <v>総務課</v>
      </c>
      <c r="J24" s="1" t="str">
        <f>IFERROR(VLOOKUP(G24,課CD!$A$2:$B$28,2,FALSE),"")</f>
        <v/>
      </c>
      <c r="K24" s="1" t="str">
        <f>IFERROR(VLOOKUP(H24,課CD!$A$2:$B$28,2,FALSE),"")</f>
        <v/>
      </c>
    </row>
    <row r="25" spans="1:11" ht="14.25" customHeight="1">
      <c r="A25" s="1">
        <v>3</v>
      </c>
      <c r="B25" s="1">
        <v>3</v>
      </c>
      <c r="C25" s="4" t="str">
        <f t="shared" si="0"/>
        <v>3-3</v>
      </c>
      <c r="D25" s="1" t="s">
        <v>172</v>
      </c>
      <c r="E25" s="1">
        <v>16</v>
      </c>
      <c r="F25" s="1">
        <v>210</v>
      </c>
      <c r="I25" s="1" t="str">
        <f>IFERROR(VLOOKUP(F25,課CD!$A$2:$B$28,2,FALSE),"")</f>
        <v>総務課</v>
      </c>
      <c r="J25" s="1" t="str">
        <f>IFERROR(VLOOKUP(G25,課CD!$A$2:$B$28,2,FALSE),"")</f>
        <v/>
      </c>
      <c r="K25" s="1" t="str">
        <f>IFERROR(VLOOKUP(H25,課CD!$A$2:$B$28,2,FALSE),"")</f>
        <v/>
      </c>
    </row>
    <row r="26" spans="1:11" ht="14.25" customHeight="1">
      <c r="A26" s="1">
        <v>3</v>
      </c>
      <c r="B26" s="1">
        <v>4</v>
      </c>
      <c r="C26" s="4" t="str">
        <f t="shared" si="0"/>
        <v>3-4</v>
      </c>
      <c r="D26" s="1" t="s">
        <v>175</v>
      </c>
      <c r="E26" s="1">
        <v>19</v>
      </c>
      <c r="F26" s="1">
        <v>210</v>
      </c>
      <c r="I26" s="1" t="str">
        <f>IFERROR(VLOOKUP(F26,課CD!$A$2:$B$28,2,FALSE),"")</f>
        <v>総務課</v>
      </c>
      <c r="J26" s="1" t="str">
        <f>IFERROR(VLOOKUP(G26,課CD!$A$2:$B$28,2,FALSE),"")</f>
        <v/>
      </c>
      <c r="K26" s="1" t="str">
        <f>IFERROR(VLOOKUP(H26,課CD!$A$2:$B$28,2,FALSE),"")</f>
        <v/>
      </c>
    </row>
    <row r="27" spans="1:11" ht="14.25" customHeight="1">
      <c r="A27" s="1">
        <v>4</v>
      </c>
      <c r="B27" s="1">
        <v>0</v>
      </c>
      <c r="C27" s="2">
        <f t="shared" si="0"/>
        <v>4</v>
      </c>
      <c r="D27" s="1" t="s">
        <v>178</v>
      </c>
      <c r="E27" s="1" t="s">
        <v>99</v>
      </c>
      <c r="I27" s="1" t="str">
        <f>IFERROR(VLOOKUP(F27,課CD!$A$2:$B$28,2,FALSE),"")</f>
        <v/>
      </c>
      <c r="J27" s="1" t="str">
        <f>IFERROR(VLOOKUP(G27,課CD!$A$2:$B$28,2,FALSE),"")</f>
        <v/>
      </c>
      <c r="K27" s="1" t="str">
        <f>IFERROR(VLOOKUP(H27,課CD!$A$2:$B$28,2,FALSE),"")</f>
        <v/>
      </c>
    </row>
    <row r="28" spans="1:11" ht="14.25" customHeight="1">
      <c r="A28" s="1">
        <v>4</v>
      </c>
      <c r="B28" s="1">
        <v>1</v>
      </c>
      <c r="C28" s="4" t="str">
        <f t="shared" si="0"/>
        <v>4-1</v>
      </c>
      <c r="D28" s="1" t="s">
        <v>187</v>
      </c>
      <c r="E28" s="1">
        <v>23</v>
      </c>
      <c r="F28" s="1">
        <v>210</v>
      </c>
      <c r="I28" s="1" t="str">
        <f>IFERROR(VLOOKUP(F28,課CD!$A$2:$B$28,2,FALSE),"")</f>
        <v>総務課</v>
      </c>
      <c r="J28" s="1" t="str">
        <f>IFERROR(VLOOKUP(G28,課CD!$A$2:$B$28,2,FALSE),"")</f>
        <v/>
      </c>
      <c r="K28" s="1" t="str">
        <f>IFERROR(VLOOKUP(H28,課CD!$A$2:$B$28,2,FALSE),"")</f>
        <v/>
      </c>
    </row>
    <row r="29" spans="1:11" ht="14.25" customHeight="1">
      <c r="A29" s="1">
        <v>4</v>
      </c>
      <c r="B29" s="1">
        <v>2</v>
      </c>
      <c r="C29" s="4" t="str">
        <f t="shared" si="0"/>
        <v>4-2</v>
      </c>
      <c r="D29" s="1" t="s">
        <v>194</v>
      </c>
      <c r="E29" s="1">
        <v>24</v>
      </c>
      <c r="F29" s="1">
        <v>210</v>
      </c>
      <c r="I29" s="1" t="str">
        <f>IFERROR(VLOOKUP(F29,課CD!$A$2:$B$28,2,FALSE),"")</f>
        <v>総務課</v>
      </c>
      <c r="J29" s="1" t="str">
        <f>IFERROR(VLOOKUP(G29,課CD!$A$2:$B$28,2,FALSE),"")</f>
        <v/>
      </c>
      <c r="K29" s="1" t="str">
        <f>IFERROR(VLOOKUP(H29,課CD!$A$2:$B$28,2,FALSE),"")</f>
        <v/>
      </c>
    </row>
    <row r="30" spans="1:11" ht="14.25" customHeight="1">
      <c r="A30" s="1">
        <v>4</v>
      </c>
      <c r="B30" s="1">
        <v>3</v>
      </c>
      <c r="C30" s="4" t="str">
        <f t="shared" si="0"/>
        <v>4-3</v>
      </c>
      <c r="D30" s="1" t="s">
        <v>197</v>
      </c>
      <c r="E30" s="1">
        <v>24</v>
      </c>
      <c r="F30" s="1">
        <v>210</v>
      </c>
      <c r="I30" s="1" t="str">
        <f>IFERROR(VLOOKUP(F30,課CD!$A$2:$B$28,2,FALSE),"")</f>
        <v>総務課</v>
      </c>
      <c r="J30" s="1" t="str">
        <f>IFERROR(VLOOKUP(G30,課CD!$A$2:$B$28,2,FALSE),"")</f>
        <v/>
      </c>
      <c r="K30" s="1" t="str">
        <f>IFERROR(VLOOKUP(H30,課CD!$A$2:$B$28,2,FALSE),"")</f>
        <v/>
      </c>
    </row>
    <row r="31" spans="1:11" ht="14.25" customHeight="1">
      <c r="A31" s="1">
        <v>4</v>
      </c>
      <c r="B31" s="1">
        <v>4</v>
      </c>
      <c r="C31" s="4" t="str">
        <f t="shared" si="0"/>
        <v>4-4</v>
      </c>
      <c r="D31" s="1" t="s">
        <v>193</v>
      </c>
      <c r="E31" s="1">
        <v>25</v>
      </c>
      <c r="F31" s="1">
        <v>650</v>
      </c>
      <c r="I31" s="1" t="str">
        <f>IFERROR(VLOOKUP(F31,課CD!$A$2:$B$28,2,FALSE),"")</f>
        <v>農業委員会事務局</v>
      </c>
      <c r="J31" s="1" t="str">
        <f>IFERROR(VLOOKUP(G31,課CD!$A$2:$B$28,2,FALSE),"")</f>
        <v/>
      </c>
      <c r="K31" s="1" t="str">
        <f>IFERROR(VLOOKUP(H31,課CD!$A$2:$B$28,2,FALSE),"")</f>
        <v/>
      </c>
    </row>
    <row r="32" spans="1:11" ht="14.25" customHeight="1">
      <c r="A32" s="1">
        <v>4</v>
      </c>
      <c r="B32" s="1">
        <v>5</v>
      </c>
      <c r="C32" s="4" t="str">
        <f t="shared" si="0"/>
        <v>4-5</v>
      </c>
      <c r="D32" s="1" t="s">
        <v>217</v>
      </c>
      <c r="E32" s="1">
        <v>25</v>
      </c>
      <c r="F32" s="1">
        <v>210</v>
      </c>
      <c r="I32" s="1" t="str">
        <f>IFERROR(VLOOKUP(F32,課CD!$A$2:$B$28,2,FALSE),"")</f>
        <v>総務課</v>
      </c>
      <c r="J32" s="1" t="str">
        <f>IFERROR(VLOOKUP(G32,課CD!$A$2:$B$28,2,FALSE),"")</f>
        <v/>
      </c>
      <c r="K32" s="1" t="str">
        <f>IFERROR(VLOOKUP(H32,課CD!$A$2:$B$28,2,FALSE),"")</f>
        <v/>
      </c>
    </row>
    <row r="33" spans="1:11" ht="14.25" customHeight="1">
      <c r="A33" s="1">
        <v>4</v>
      </c>
      <c r="B33" s="1">
        <v>6</v>
      </c>
      <c r="C33" s="4" t="str">
        <f t="shared" si="0"/>
        <v>4-6</v>
      </c>
      <c r="D33" s="1" t="s">
        <v>221</v>
      </c>
      <c r="E33" s="1">
        <v>26</v>
      </c>
      <c r="F33" s="1">
        <v>210</v>
      </c>
      <c r="I33" s="1" t="str">
        <f>IFERROR(VLOOKUP(F33,課CD!$A$2:$B$28,2,FALSE),"")</f>
        <v>総務課</v>
      </c>
      <c r="J33" s="1" t="str">
        <f>IFERROR(VLOOKUP(G33,課CD!$A$2:$B$28,2,FALSE),"")</f>
        <v/>
      </c>
      <c r="K33" s="1" t="str">
        <f>IFERROR(VLOOKUP(H33,課CD!$A$2:$B$28,2,FALSE),"")</f>
        <v/>
      </c>
    </row>
    <row r="34" spans="1:11" ht="14.25" customHeight="1">
      <c r="A34" s="1">
        <v>4</v>
      </c>
      <c r="B34" s="1">
        <v>7</v>
      </c>
      <c r="C34" s="4" t="str">
        <f t="shared" si="0"/>
        <v>4-7</v>
      </c>
      <c r="D34" s="1" t="s">
        <v>223</v>
      </c>
      <c r="E34" s="1">
        <v>26</v>
      </c>
      <c r="F34" s="1">
        <v>210</v>
      </c>
      <c r="I34" s="1" t="str">
        <f>IFERROR(VLOOKUP(F34,課CD!$A$2:$B$28,2,FALSE),"")</f>
        <v>総務課</v>
      </c>
      <c r="J34" s="1" t="str">
        <f>IFERROR(VLOOKUP(G34,課CD!$A$2:$B$28,2,FALSE),"")</f>
        <v/>
      </c>
      <c r="K34" s="1" t="str">
        <f>IFERROR(VLOOKUP(H34,課CD!$A$2:$B$28,2,FALSE),"")</f>
        <v/>
      </c>
    </row>
    <row r="35" spans="1:11" ht="14.25" customHeight="1">
      <c r="A35" s="1">
        <v>4</v>
      </c>
      <c r="B35" s="1">
        <v>8</v>
      </c>
      <c r="C35" s="4" t="str">
        <f t="shared" si="0"/>
        <v>4-8</v>
      </c>
      <c r="D35" s="1" t="s">
        <v>229</v>
      </c>
      <c r="E35" s="1">
        <v>27</v>
      </c>
      <c r="F35" s="1">
        <v>210</v>
      </c>
      <c r="I35" s="1" t="str">
        <f>IFERROR(VLOOKUP(F35,課CD!$A$2:$B$28,2,FALSE),"")</f>
        <v>総務課</v>
      </c>
      <c r="J35" s="1" t="str">
        <f>IFERROR(VLOOKUP(G35,課CD!$A$2:$B$28,2,FALSE),"")</f>
        <v/>
      </c>
      <c r="K35" s="1" t="str">
        <f>IFERROR(VLOOKUP(H35,課CD!$A$2:$B$28,2,FALSE),"")</f>
        <v/>
      </c>
    </row>
    <row r="36" spans="1:11" ht="14.25" customHeight="1">
      <c r="A36" s="1">
        <v>5</v>
      </c>
      <c r="B36" s="1">
        <v>0</v>
      </c>
      <c r="C36" s="2">
        <f t="shared" si="0"/>
        <v>5</v>
      </c>
      <c r="D36" s="1" t="s">
        <v>226</v>
      </c>
      <c r="E36" s="1" t="s">
        <v>99</v>
      </c>
      <c r="I36" s="1" t="str">
        <f>IFERROR(VLOOKUP(F36,課CD!$A$2:$B$28,2,FALSE),"")</f>
        <v/>
      </c>
      <c r="J36" s="1" t="str">
        <f>IFERROR(VLOOKUP(G36,課CD!$A$2:$B$28,2,FALSE),"")</f>
        <v/>
      </c>
      <c r="K36" s="1" t="str">
        <f>IFERROR(VLOOKUP(H36,課CD!$A$2:$B$28,2,FALSE),"")</f>
        <v/>
      </c>
    </row>
    <row r="37" spans="1:11" ht="14.25" customHeight="1">
      <c r="A37" s="1">
        <v>5</v>
      </c>
      <c r="B37" s="1">
        <v>1</v>
      </c>
      <c r="C37" s="4" t="str">
        <f t="shared" si="0"/>
        <v>5-1</v>
      </c>
      <c r="D37" s="1" t="s">
        <v>235</v>
      </c>
      <c r="E37" s="1">
        <v>28</v>
      </c>
      <c r="F37" s="1">
        <v>210</v>
      </c>
      <c r="I37" s="1" t="str">
        <f>IFERROR(VLOOKUP(F37,課CD!$A$2:$B$28,2,FALSE),"")</f>
        <v>総務課</v>
      </c>
      <c r="J37" s="1" t="str">
        <f>IFERROR(VLOOKUP(G37,課CD!$A$2:$B$28,2,FALSE),"")</f>
        <v/>
      </c>
      <c r="K37" s="1" t="str">
        <f>IFERROR(VLOOKUP(H37,課CD!$A$2:$B$28,2,FALSE),"")</f>
        <v/>
      </c>
    </row>
    <row r="38" spans="1:11" ht="14.25" customHeight="1">
      <c r="A38" s="1">
        <v>5</v>
      </c>
      <c r="B38" s="1">
        <v>2</v>
      </c>
      <c r="C38" s="4" t="str">
        <f t="shared" si="0"/>
        <v>5-2</v>
      </c>
      <c r="D38" s="1" t="s">
        <v>179</v>
      </c>
      <c r="E38" s="1">
        <v>30</v>
      </c>
      <c r="F38" s="1">
        <v>210</v>
      </c>
      <c r="I38" s="1" t="str">
        <f>IFERROR(VLOOKUP(F38,課CD!$A$2:$B$28,2,FALSE),"")</f>
        <v>総務課</v>
      </c>
      <c r="J38" s="1" t="str">
        <f>IFERROR(VLOOKUP(G38,課CD!$A$2:$B$28,2,FALSE),"")</f>
        <v/>
      </c>
      <c r="K38" s="1" t="str">
        <f>IFERROR(VLOOKUP(H38,課CD!$A$2:$B$28,2,FALSE),"")</f>
        <v/>
      </c>
    </row>
    <row r="39" spans="1:11" ht="14.25" customHeight="1">
      <c r="A39" s="1">
        <v>5</v>
      </c>
      <c r="B39" s="1">
        <v>3</v>
      </c>
      <c r="C39" s="3" t="str">
        <f t="shared" si="0"/>
        <v>5-3</v>
      </c>
      <c r="D39" s="1" t="s">
        <v>2991</v>
      </c>
      <c r="E39" s="1">
        <v>30</v>
      </c>
      <c r="F39" s="1">
        <v>210</v>
      </c>
      <c r="I39" s="1" t="str">
        <f>IFERROR(VLOOKUP(F39,課CD!$A$2:$B$28,2,FALSE),"")</f>
        <v>総務課</v>
      </c>
    </row>
    <row r="40" spans="1:11" ht="14.25" customHeight="1">
      <c r="A40" s="1">
        <v>6</v>
      </c>
      <c r="B40" s="1">
        <v>0</v>
      </c>
      <c r="C40" s="2">
        <f t="shared" si="0"/>
        <v>6</v>
      </c>
      <c r="D40" s="1" t="s">
        <v>150</v>
      </c>
      <c r="E40" s="1" t="s">
        <v>99</v>
      </c>
      <c r="I40" s="1" t="str">
        <f>IFERROR(VLOOKUP(F40,課CD!$A$2:$B$28,2,FALSE),"")</f>
        <v/>
      </c>
      <c r="J40" s="1" t="str">
        <f>IFERROR(VLOOKUP(G40,課CD!$A$2:$B$28,2,FALSE),"")</f>
        <v/>
      </c>
      <c r="K40" s="1" t="str">
        <f>IFERROR(VLOOKUP(H40,課CD!$A$2:$B$28,2,FALSE),"")</f>
        <v/>
      </c>
    </row>
    <row r="41" spans="1:11" ht="14.25" customHeight="1">
      <c r="A41" s="1">
        <v>6</v>
      </c>
      <c r="B41" s="1">
        <v>1</v>
      </c>
      <c r="C41" s="4" t="str">
        <f t="shared" si="0"/>
        <v>6-1</v>
      </c>
      <c r="D41" s="1" t="s">
        <v>238</v>
      </c>
      <c r="E41" s="1">
        <v>31</v>
      </c>
      <c r="F41" s="1">
        <v>210</v>
      </c>
      <c r="I41" s="1" t="str">
        <f>IFERROR(VLOOKUP(F41,課CD!$A$2:$B$28,2,FALSE),"")</f>
        <v>総務課</v>
      </c>
      <c r="J41" s="1" t="str">
        <f>IFERROR(VLOOKUP(G41,課CD!$A$2:$B$28,2,FALSE),"")</f>
        <v/>
      </c>
      <c r="K41" s="1" t="str">
        <f>IFERROR(VLOOKUP(H41,課CD!$A$2:$B$28,2,FALSE),"")</f>
        <v/>
      </c>
    </row>
    <row r="42" spans="1:11" ht="14.25" customHeight="1">
      <c r="A42" s="1">
        <v>6</v>
      </c>
      <c r="B42" s="1">
        <v>2</v>
      </c>
      <c r="C42" s="4" t="str">
        <f t="shared" si="0"/>
        <v>6-2</v>
      </c>
      <c r="D42" s="1" t="s">
        <v>155</v>
      </c>
      <c r="E42" s="1">
        <v>32</v>
      </c>
      <c r="F42" s="1">
        <v>210</v>
      </c>
      <c r="I42" s="1" t="str">
        <f>IFERROR(VLOOKUP(F42,課CD!$A$2:$B$28,2,FALSE),"")</f>
        <v>総務課</v>
      </c>
      <c r="J42" s="1" t="str">
        <f>IFERROR(VLOOKUP(G42,課CD!$A$2:$B$28,2,FALSE),"")</f>
        <v/>
      </c>
      <c r="K42" s="1" t="str">
        <f>IFERROR(VLOOKUP(H42,課CD!$A$2:$B$28,2,FALSE),"")</f>
        <v/>
      </c>
    </row>
    <row r="43" spans="1:11" ht="14.25" customHeight="1">
      <c r="A43" s="1">
        <v>6</v>
      </c>
      <c r="B43" s="1">
        <v>3</v>
      </c>
      <c r="C43" s="4" t="str">
        <f t="shared" si="0"/>
        <v>6-3</v>
      </c>
      <c r="D43" s="1" t="s">
        <v>244</v>
      </c>
      <c r="E43" s="1">
        <v>33</v>
      </c>
      <c r="F43" s="1">
        <v>210</v>
      </c>
      <c r="I43" s="1" t="str">
        <f>IFERROR(VLOOKUP(F43,課CD!$A$2:$B$28,2,FALSE),"")</f>
        <v>総務課</v>
      </c>
      <c r="J43" s="1" t="str">
        <f>IFERROR(VLOOKUP(G43,課CD!$A$2:$B$28,2,FALSE),"")</f>
        <v/>
      </c>
      <c r="K43" s="1" t="str">
        <f>IFERROR(VLOOKUP(H43,課CD!$A$2:$B$28,2,FALSE),"")</f>
        <v/>
      </c>
    </row>
    <row r="44" spans="1:11" ht="14.25" customHeight="1">
      <c r="A44" s="1">
        <v>6</v>
      </c>
      <c r="B44" s="1">
        <v>4</v>
      </c>
      <c r="C44" s="4" t="str">
        <f t="shared" si="0"/>
        <v>6-4</v>
      </c>
      <c r="D44" s="1" t="s">
        <v>195</v>
      </c>
      <c r="E44" s="1">
        <v>35</v>
      </c>
      <c r="F44" s="1">
        <v>210</v>
      </c>
      <c r="I44" s="1" t="str">
        <f>IFERROR(VLOOKUP(F44,課CD!$A$2:$B$28,2,FALSE),"")</f>
        <v>総務課</v>
      </c>
      <c r="J44" s="1" t="str">
        <f>IFERROR(VLOOKUP(G44,課CD!$A$2:$B$28,2,FALSE),"")</f>
        <v/>
      </c>
      <c r="K44" s="1" t="str">
        <f>IFERROR(VLOOKUP(H44,課CD!$A$2:$B$28,2,FALSE),"")</f>
        <v/>
      </c>
    </row>
    <row r="45" spans="1:11" ht="14.25" customHeight="1">
      <c r="A45" s="1">
        <v>7</v>
      </c>
      <c r="B45" s="1">
        <v>0</v>
      </c>
      <c r="C45" s="2">
        <f t="shared" si="0"/>
        <v>7</v>
      </c>
      <c r="D45" s="1" t="s">
        <v>208</v>
      </c>
      <c r="E45" s="1" t="s">
        <v>99</v>
      </c>
      <c r="I45" s="1" t="str">
        <f>IFERROR(VLOOKUP(F45,課CD!$A$2:$B$28,2,FALSE),"")</f>
        <v/>
      </c>
      <c r="J45" s="1" t="str">
        <f>IFERROR(VLOOKUP(G45,課CD!$A$2:$B$28,2,FALSE),"")</f>
        <v/>
      </c>
      <c r="K45" s="1" t="str">
        <f>IFERROR(VLOOKUP(H45,課CD!$A$2:$B$28,2,FALSE),"")</f>
        <v/>
      </c>
    </row>
    <row r="46" spans="1:11" ht="14.25" customHeight="1">
      <c r="A46" s="1">
        <v>7</v>
      </c>
      <c r="B46" s="1">
        <v>1</v>
      </c>
      <c r="C46" s="4" t="str">
        <f t="shared" si="0"/>
        <v>7-1</v>
      </c>
      <c r="D46" s="1" t="s">
        <v>93</v>
      </c>
      <c r="E46" s="1">
        <v>37</v>
      </c>
      <c r="F46" s="1">
        <v>210</v>
      </c>
      <c r="I46" s="1" t="str">
        <f>IFERROR(VLOOKUP(F46,課CD!$A$2:$B$28,2,FALSE),"")</f>
        <v>総務課</v>
      </c>
      <c r="K46" s="1" t="str">
        <f>IFERROR(VLOOKUP(H46,課CD!$A$2:$B$28,2,FALSE),"")</f>
        <v/>
      </c>
    </row>
    <row r="47" spans="1:11" ht="14.25" customHeight="1">
      <c r="A47" s="1">
        <v>7</v>
      </c>
      <c r="B47" s="1">
        <v>2</v>
      </c>
      <c r="C47" s="4" t="str">
        <f t="shared" si="0"/>
        <v>7-2</v>
      </c>
      <c r="D47" s="1" t="s">
        <v>250</v>
      </c>
      <c r="E47" s="1">
        <v>38</v>
      </c>
      <c r="F47" s="1">
        <v>210</v>
      </c>
      <c r="I47" s="1" t="str">
        <f>IFERROR(VLOOKUP(F47,課CD!$A$2:$B$28,2,FALSE),"")</f>
        <v>総務課</v>
      </c>
      <c r="K47" s="1" t="str">
        <f>IFERROR(VLOOKUP(H47,課CD!$A$2:$B$28,2,FALSE),"")</f>
        <v/>
      </c>
    </row>
    <row r="48" spans="1:11" ht="14.25" customHeight="1">
      <c r="A48" s="1">
        <v>8</v>
      </c>
      <c r="B48" s="1">
        <v>0</v>
      </c>
      <c r="C48" s="2">
        <f t="shared" si="0"/>
        <v>8</v>
      </c>
      <c r="D48" s="1" t="s">
        <v>253</v>
      </c>
      <c r="E48" s="1" t="s">
        <v>99</v>
      </c>
      <c r="I48" s="1" t="str">
        <f>IFERROR(VLOOKUP(F48,課CD!$A$2:$B$28,2,FALSE),"")</f>
        <v/>
      </c>
      <c r="K48" s="1" t="str">
        <f>IFERROR(VLOOKUP(H48,課CD!$A$2:$B$28,2,FALSE),"")</f>
        <v/>
      </c>
    </row>
    <row r="49" spans="1:11" ht="14.25" customHeight="1">
      <c r="A49" s="1">
        <v>8</v>
      </c>
      <c r="B49" s="1">
        <v>1</v>
      </c>
      <c r="C49" s="4" t="str">
        <f t="shared" si="0"/>
        <v>8-1</v>
      </c>
      <c r="D49" s="1" t="s">
        <v>256</v>
      </c>
      <c r="E49" s="1">
        <v>39</v>
      </c>
      <c r="F49" s="1">
        <v>240</v>
      </c>
      <c r="I49" s="1" t="str">
        <f>IFERROR(VLOOKUP(F49,課CD!$A$2:$B$28,2,FALSE),"")</f>
        <v>税務収納課</v>
      </c>
      <c r="K49" s="1" t="str">
        <f>IFERROR(VLOOKUP(H49,課CD!$A$2:$B$28,2,FALSE),"")</f>
        <v/>
      </c>
    </row>
    <row r="50" spans="1:11" ht="14.25" customHeight="1">
      <c r="A50" s="1">
        <v>8</v>
      </c>
      <c r="B50" s="1">
        <v>2</v>
      </c>
      <c r="C50" s="4" t="str">
        <f t="shared" si="0"/>
        <v>8-2</v>
      </c>
      <c r="D50" s="1" t="s">
        <v>119</v>
      </c>
      <c r="E50" s="1">
        <v>40</v>
      </c>
      <c r="F50" s="1">
        <v>240</v>
      </c>
      <c r="I50" s="1" t="str">
        <f>IFERROR(VLOOKUP(F50,課CD!$A$2:$B$28,2,FALSE),"")</f>
        <v>税務収納課</v>
      </c>
      <c r="K50" s="1" t="str">
        <f>IFERROR(VLOOKUP(H50,課CD!$A$2:$B$28,2,FALSE),"")</f>
        <v/>
      </c>
    </row>
    <row r="51" spans="1:11" ht="14.25" customHeight="1">
      <c r="A51" s="1">
        <v>9</v>
      </c>
      <c r="B51" s="1">
        <v>0</v>
      </c>
      <c r="C51" s="2">
        <f t="shared" si="0"/>
        <v>9</v>
      </c>
      <c r="D51" s="1" t="s">
        <v>262</v>
      </c>
      <c r="E51" s="1" t="s">
        <v>99</v>
      </c>
      <c r="I51" s="1" t="str">
        <f>IFERROR(VLOOKUP(F51,課CD!$A$2:$B$28,2,FALSE),"")</f>
        <v/>
      </c>
      <c r="K51" s="1" t="str">
        <f>IFERROR(VLOOKUP(H51,課CD!$A$2:$B$28,2,FALSE),"")</f>
        <v/>
      </c>
    </row>
    <row r="52" spans="1:11" ht="14.25" customHeight="1">
      <c r="A52" s="1">
        <v>9</v>
      </c>
      <c r="B52" s="1">
        <v>1</v>
      </c>
      <c r="C52" s="4" t="str">
        <f t="shared" si="0"/>
        <v>9-1</v>
      </c>
      <c r="D52" s="1" t="s">
        <v>205</v>
      </c>
      <c r="E52" s="1">
        <v>41</v>
      </c>
      <c r="F52" s="1">
        <v>210</v>
      </c>
      <c r="I52" s="1" t="str">
        <f>IFERROR(VLOOKUP(F52,課CD!$A$2:$B$28,2,FALSE),"")</f>
        <v>総務課</v>
      </c>
      <c r="K52" s="1" t="str">
        <f>IFERROR(VLOOKUP(H52,課CD!$A$2:$B$28,2,FALSE),"")</f>
        <v/>
      </c>
    </row>
    <row r="53" spans="1:11" ht="14.25" customHeight="1">
      <c r="A53" s="1">
        <v>9</v>
      </c>
      <c r="B53" s="1">
        <v>2</v>
      </c>
      <c r="C53" s="4" t="str">
        <f t="shared" si="0"/>
        <v>9-2</v>
      </c>
      <c r="D53" s="1" t="s">
        <v>47</v>
      </c>
      <c r="E53" s="1">
        <v>41</v>
      </c>
      <c r="F53" s="1">
        <v>210</v>
      </c>
      <c r="I53" s="1" t="str">
        <f>IFERROR(VLOOKUP(F53,課CD!$A$2:$B$28,2,FALSE),"")</f>
        <v>総務課</v>
      </c>
      <c r="K53" s="1" t="str">
        <f>IFERROR(VLOOKUP(H53,課CD!$A$2:$B$28,2,FALSE),"")</f>
        <v/>
      </c>
    </row>
    <row r="54" spans="1:11" ht="14.25" customHeight="1">
      <c r="A54" s="1">
        <v>9</v>
      </c>
      <c r="B54" s="1">
        <v>3</v>
      </c>
      <c r="C54" s="4" t="str">
        <f t="shared" si="0"/>
        <v>9-3</v>
      </c>
      <c r="D54" s="1" t="s">
        <v>53</v>
      </c>
      <c r="E54" s="1">
        <v>42</v>
      </c>
      <c r="F54" s="1">
        <v>210</v>
      </c>
      <c r="I54" s="1" t="str">
        <f>IFERROR(VLOOKUP(F54,課CD!$A$2:$B$28,2,FALSE),"")</f>
        <v>総務課</v>
      </c>
      <c r="K54" s="1" t="str">
        <f>IFERROR(VLOOKUP(H54,課CD!$A$2:$B$28,2,FALSE),"")</f>
        <v/>
      </c>
    </row>
    <row r="55" spans="1:11" ht="14.25" customHeight="1">
      <c r="A55" s="1">
        <v>9</v>
      </c>
      <c r="B55" s="1">
        <v>4</v>
      </c>
      <c r="C55" s="4" t="str">
        <f t="shared" si="0"/>
        <v>9-4</v>
      </c>
      <c r="D55" s="1" t="s">
        <v>271</v>
      </c>
      <c r="E55" s="1">
        <v>42</v>
      </c>
      <c r="F55" s="1">
        <v>240</v>
      </c>
      <c r="I55" s="1" t="str">
        <f>IFERROR(VLOOKUP(F55,課CD!$A$2:$B$28,2,FALSE),"")</f>
        <v>税務収納課</v>
      </c>
      <c r="K55" s="1" t="str">
        <f>IFERROR(VLOOKUP(H55,課CD!$A$2:$B$28,2,FALSE),"")</f>
        <v/>
      </c>
    </row>
    <row r="56" spans="1:11" ht="14.25" customHeight="1">
      <c r="A56" s="1">
        <v>10</v>
      </c>
      <c r="B56" s="1">
        <v>0</v>
      </c>
      <c r="C56" s="2">
        <f t="shared" si="0"/>
        <v>10</v>
      </c>
      <c r="D56" s="1" t="s">
        <v>274</v>
      </c>
      <c r="E56" s="1" t="s">
        <v>99</v>
      </c>
      <c r="I56" s="1" t="str">
        <f>IFERROR(VLOOKUP(F56,課CD!$A$2:$B$28,2,FALSE),"")</f>
        <v/>
      </c>
      <c r="K56" s="1" t="str">
        <f>IFERROR(VLOOKUP(H56,課CD!$A$2:$B$28,2,FALSE),"")</f>
        <v/>
      </c>
    </row>
    <row r="57" spans="1:11" ht="14.25" customHeight="1">
      <c r="A57" s="1">
        <v>10</v>
      </c>
      <c r="B57" s="1">
        <v>1</v>
      </c>
      <c r="C57" s="4" t="str">
        <f t="shared" si="0"/>
        <v>10-1</v>
      </c>
      <c r="D57" s="1" t="s">
        <v>278</v>
      </c>
      <c r="E57" s="1">
        <v>44</v>
      </c>
      <c r="F57" s="1">
        <v>730</v>
      </c>
      <c r="I57" s="1" t="str">
        <f>IFERROR(VLOOKUP(F57,課CD!$A$2:$B$28,2,FALSE),"")</f>
        <v>教育施設給食課</v>
      </c>
      <c r="J57" s="1" t="str">
        <f>IFERROR(VLOOKUP(G57,課CD!$A$2:$B$28,2,FALSE),"")</f>
        <v/>
      </c>
      <c r="K57" s="1" t="str">
        <f>IFERROR(VLOOKUP(H57,課CD!$A$2:$B$28,2,FALSE),"")</f>
        <v/>
      </c>
    </row>
    <row r="58" spans="1:11" ht="14.25" customHeight="1">
      <c r="A58" s="1">
        <v>10</v>
      </c>
      <c r="B58" s="1">
        <v>2</v>
      </c>
      <c r="C58" s="4" t="str">
        <f t="shared" si="0"/>
        <v>10-2</v>
      </c>
      <c r="D58" s="5" t="s">
        <v>183</v>
      </c>
      <c r="E58" s="1">
        <v>45</v>
      </c>
      <c r="F58" s="1">
        <v>720</v>
      </c>
      <c r="I58" s="1" t="str">
        <f>IFERROR(VLOOKUP(F58,課CD!$A$2:$B$28,2,FALSE),"")</f>
        <v>学校教育課</v>
      </c>
      <c r="J58" s="1" t="str">
        <f>IFERROR(VLOOKUP(G58,課CD!$A$2:$B$28,2,FALSE),"")</f>
        <v/>
      </c>
      <c r="K58" s="1" t="str">
        <f>IFERROR(VLOOKUP(H58,課CD!$A$2:$B$28,2,FALSE),"")</f>
        <v/>
      </c>
    </row>
    <row r="59" spans="1:11" ht="14.25" customHeight="1">
      <c r="A59" s="1">
        <v>10</v>
      </c>
      <c r="B59" s="1">
        <v>3</v>
      </c>
      <c r="C59" s="4" t="str">
        <f t="shared" si="0"/>
        <v>10-3</v>
      </c>
      <c r="D59" s="5" t="s">
        <v>100</v>
      </c>
      <c r="E59" s="1">
        <v>46</v>
      </c>
      <c r="F59" s="1">
        <v>720</v>
      </c>
      <c r="I59" s="1" t="str">
        <f>IFERROR(VLOOKUP(F59,課CD!$A$2:$B$28,2,FALSE),"")</f>
        <v>学校教育課</v>
      </c>
      <c r="J59" s="1" t="str">
        <f>IFERROR(VLOOKUP(G59,課CD!$A$2:$B$28,2,FALSE),"")</f>
        <v/>
      </c>
      <c r="K59" s="1" t="str">
        <f>IFERROR(VLOOKUP(H59,課CD!$A$2:$B$28,2,FALSE),"")</f>
        <v/>
      </c>
    </row>
    <row r="60" spans="1:11" ht="14.25" customHeight="1">
      <c r="A60" s="1">
        <v>10</v>
      </c>
      <c r="B60" s="1">
        <v>4</v>
      </c>
      <c r="C60" s="4" t="str">
        <f t="shared" si="0"/>
        <v>10-4</v>
      </c>
      <c r="D60" s="1" t="s">
        <v>282</v>
      </c>
      <c r="E60" s="1">
        <v>46</v>
      </c>
      <c r="F60" s="1">
        <v>720</v>
      </c>
      <c r="I60" s="1" t="str">
        <f>IFERROR(VLOOKUP(F60,課CD!$A$2:$B$28,2,FALSE),"")</f>
        <v>学校教育課</v>
      </c>
      <c r="J60" s="1" t="str">
        <f>IFERROR(VLOOKUP(G60,課CD!$A$2:$B$28,2,FALSE),"")</f>
        <v/>
      </c>
      <c r="K60" s="1" t="str">
        <f>IFERROR(VLOOKUP(H60,課CD!$A$2:$B$28,2,FALSE),"")</f>
        <v/>
      </c>
    </row>
    <row r="61" spans="1:11" ht="14.25" customHeight="1">
      <c r="A61" s="1">
        <v>10</v>
      </c>
      <c r="B61" s="1">
        <v>5</v>
      </c>
      <c r="C61" s="3" t="str">
        <f t="shared" si="0"/>
        <v>10-5</v>
      </c>
      <c r="D61" s="1" t="s">
        <v>288</v>
      </c>
      <c r="E61" s="1">
        <v>47</v>
      </c>
      <c r="F61" s="1">
        <v>210</v>
      </c>
      <c r="I61" s="1" t="str">
        <f>IFERROR(VLOOKUP(F61,課CD!$A$2:$B$28,2,FALSE),"")</f>
        <v>総務課</v>
      </c>
      <c r="J61" s="1" t="str">
        <f>IFERROR(VLOOKUP(G61,課CD!$A$2:$B$28,2,FALSE),"")</f>
        <v/>
      </c>
      <c r="K61" s="1" t="str">
        <f>IFERROR(VLOOKUP(H61,課CD!$A$2:$B$28,2,FALSE),"")</f>
        <v/>
      </c>
    </row>
    <row r="62" spans="1:11" ht="14.25" customHeight="1">
      <c r="A62" s="1">
        <v>10</v>
      </c>
      <c r="B62" s="1">
        <v>6</v>
      </c>
      <c r="C62" s="3" t="str">
        <f t="shared" si="0"/>
        <v>10-6</v>
      </c>
      <c r="D62" s="1" t="s">
        <v>292</v>
      </c>
      <c r="I62" s="1" t="s">
        <v>2876</v>
      </c>
    </row>
    <row r="63" spans="1:11" ht="14.25" customHeight="1">
      <c r="A63" s="1">
        <v>10</v>
      </c>
      <c r="B63" s="1">
        <v>7</v>
      </c>
      <c r="C63" s="3" t="str">
        <f t="shared" si="0"/>
        <v>10-7</v>
      </c>
      <c r="D63" s="1" t="s">
        <v>296</v>
      </c>
      <c r="E63" s="1">
        <v>47</v>
      </c>
      <c r="F63" s="1">
        <v>210</v>
      </c>
      <c r="I63" s="1" t="str">
        <f>IFERROR(VLOOKUP(F63,課CD!$A$2:$B$28,2,FALSE),"")</f>
        <v>総務課</v>
      </c>
      <c r="J63" s="1" t="str">
        <f>IFERROR(VLOOKUP(G63,課CD!$A$2:$B$28,2,FALSE),"")</f>
        <v/>
      </c>
      <c r="K63" s="1" t="str">
        <f>IFERROR(VLOOKUP(H63,課CD!$A$2:$B$28,2,FALSE),"")</f>
        <v/>
      </c>
    </row>
    <row r="64" spans="1:11" ht="14.25" customHeight="1">
      <c r="A64" s="1">
        <v>10</v>
      </c>
      <c r="B64" s="1">
        <v>8</v>
      </c>
      <c r="C64" s="3" t="str">
        <f t="shared" si="0"/>
        <v>10-8</v>
      </c>
      <c r="D64" s="1" t="s">
        <v>299</v>
      </c>
      <c r="E64" s="1">
        <v>48</v>
      </c>
      <c r="F64" s="1">
        <v>275</v>
      </c>
      <c r="I64" s="1" t="str">
        <f>IFERROR(VLOOKUP(F64,課CD!$A$2:$B$28,2,FALSE),"")</f>
        <v>スポーツ課</v>
      </c>
      <c r="J64" s="1" t="str">
        <f>IFERROR(VLOOKUP(G64,課CD!$A$2:$B$28,2,FALSE),"")</f>
        <v/>
      </c>
      <c r="K64" s="1" t="str">
        <f>IFERROR(VLOOKUP(H64,課CD!$A$2:$B$28,2,FALSE),"")</f>
        <v/>
      </c>
    </row>
    <row r="65" spans="1:11" ht="14.25" customHeight="1">
      <c r="A65" s="1">
        <v>10</v>
      </c>
      <c r="B65" s="1">
        <v>9</v>
      </c>
      <c r="C65" s="3" t="str">
        <f t="shared" si="0"/>
        <v>10-9</v>
      </c>
      <c r="D65" s="1" t="s">
        <v>301</v>
      </c>
      <c r="E65" s="1">
        <v>48</v>
      </c>
      <c r="F65" s="1">
        <v>275</v>
      </c>
      <c r="G65" s="1">
        <v>730</v>
      </c>
      <c r="H65" s="1">
        <v>740</v>
      </c>
      <c r="I65" s="1" t="str">
        <f>IFERROR(VLOOKUP(F65,課CD!$A$2:$B$28,2,FALSE),"")</f>
        <v>スポーツ課</v>
      </c>
      <c r="J65" s="1" t="str">
        <f>IFERROR(VLOOKUP(G65,課CD!$A$2:$B$28,2,FALSE),"")</f>
        <v>教育施設給食課</v>
      </c>
      <c r="K65" s="1" t="str">
        <f>IFERROR(VLOOKUP(H65,課CD!$A$2:$B$28,2,FALSE),"")</f>
        <v>生涯学習課</v>
      </c>
    </row>
    <row r="66" spans="1:11" ht="14.25" customHeight="1">
      <c r="A66" s="1">
        <v>10</v>
      </c>
      <c r="B66" s="1">
        <v>10</v>
      </c>
      <c r="C66" s="3" t="str">
        <f t="shared" ref="C66:C129" si="1">IF(B66=0,A66,A66&amp;"-"&amp;B66)</f>
        <v>10-10</v>
      </c>
      <c r="D66" s="1" t="s">
        <v>304</v>
      </c>
      <c r="E66" s="1">
        <v>48</v>
      </c>
      <c r="F66" s="1">
        <v>740</v>
      </c>
      <c r="I66" s="1" t="str">
        <f>IFERROR(VLOOKUP(F66,課CD!$A$2:$B$28,2,FALSE),"")</f>
        <v>生涯学習課</v>
      </c>
      <c r="J66" s="1" t="str">
        <f>IFERROR(VLOOKUP(G66,課CD!$A$2:$B$28,2,FALSE),"")</f>
        <v/>
      </c>
      <c r="K66" s="1" t="str">
        <f>IFERROR(VLOOKUP(H66,課CD!$A$2:$B$28,2,FALSE),"")</f>
        <v/>
      </c>
    </row>
    <row r="67" spans="1:11" ht="14.25" customHeight="1">
      <c r="A67" s="1">
        <v>10</v>
      </c>
      <c r="B67" s="1">
        <v>11</v>
      </c>
      <c r="C67" s="3" t="str">
        <f t="shared" si="1"/>
        <v>10-11</v>
      </c>
      <c r="D67" s="1" t="s">
        <v>312</v>
      </c>
      <c r="E67" s="1">
        <v>49</v>
      </c>
      <c r="F67" s="1">
        <v>740</v>
      </c>
      <c r="I67" s="1" t="str">
        <f>IFERROR(VLOOKUP(F67,課CD!$A$2:$B$28,2,FALSE),"")</f>
        <v>生涯学習課</v>
      </c>
      <c r="J67" s="1" t="str">
        <f>IFERROR(VLOOKUP(G67,課CD!$A$2:$B$28,2,FALSE),"")</f>
        <v/>
      </c>
      <c r="K67" s="1" t="str">
        <f>IFERROR(VLOOKUP(H67,課CD!$A$2:$B$28,2,FALSE),"")</f>
        <v/>
      </c>
    </row>
    <row r="68" spans="1:11" ht="14.25" customHeight="1">
      <c r="A68" s="1">
        <v>10</v>
      </c>
      <c r="B68" s="1">
        <v>12</v>
      </c>
      <c r="C68" s="3" t="str">
        <f t="shared" si="1"/>
        <v>10-12</v>
      </c>
      <c r="D68" s="1" t="s">
        <v>314</v>
      </c>
      <c r="E68" s="1">
        <v>49</v>
      </c>
      <c r="F68" s="1">
        <v>430</v>
      </c>
      <c r="I68" s="1" t="str">
        <f>IFERROR(VLOOKUP(F68,課CD!$A$2:$B$28,2,FALSE),"")</f>
        <v>産業振興課</v>
      </c>
      <c r="J68" s="1" t="str">
        <f>IFERROR(VLOOKUP(G68,課CD!$A$2:$B$28,2,FALSE),"")</f>
        <v/>
      </c>
      <c r="K68" s="1" t="str">
        <f>IFERROR(VLOOKUP(H68,課CD!$A$2:$B$28,2,FALSE),"")</f>
        <v/>
      </c>
    </row>
    <row r="69" spans="1:11" ht="14.25" customHeight="1">
      <c r="A69" s="1">
        <v>11</v>
      </c>
      <c r="B69" s="1">
        <v>0</v>
      </c>
      <c r="C69" s="2">
        <f t="shared" si="1"/>
        <v>11</v>
      </c>
      <c r="D69" s="1" t="s">
        <v>317</v>
      </c>
      <c r="E69" s="1" t="s">
        <v>99</v>
      </c>
      <c r="I69" s="1" t="str">
        <f>IFERROR(VLOOKUP(F69,課CD!$A$2:$B$28,2,FALSE),"")</f>
        <v/>
      </c>
      <c r="J69" s="1" t="str">
        <f>IFERROR(VLOOKUP(G69,課CD!$A$2:$B$28,2,FALSE),"")</f>
        <v/>
      </c>
      <c r="K69" s="1" t="str">
        <f>IFERROR(VLOOKUP(H69,課CD!$A$2:$B$28,2,FALSE),"")</f>
        <v/>
      </c>
    </row>
    <row r="70" spans="1:11" ht="14.25" customHeight="1">
      <c r="A70" s="1">
        <v>11</v>
      </c>
      <c r="B70" s="1">
        <v>1</v>
      </c>
      <c r="C70" s="4" t="str">
        <f t="shared" si="1"/>
        <v>11-1</v>
      </c>
      <c r="D70" s="1" t="s">
        <v>318</v>
      </c>
      <c r="E70" s="1">
        <v>50</v>
      </c>
      <c r="F70" s="1">
        <v>310</v>
      </c>
      <c r="I70" s="1" t="str">
        <f>IFERROR(VLOOKUP(F70,課CD!$A$2:$B$28,2,FALSE),"")</f>
        <v>福祉課</v>
      </c>
      <c r="J70" s="1" t="str">
        <f>IFERROR(VLOOKUP(G70,課CD!$A$2:$B$28,2,FALSE),"")</f>
        <v/>
      </c>
      <c r="K70" s="1" t="str">
        <f>IFERROR(VLOOKUP(H70,課CD!$A$2:$B$28,2,FALSE),"")</f>
        <v/>
      </c>
    </row>
    <row r="71" spans="1:11" ht="14.25" customHeight="1">
      <c r="A71" s="1">
        <v>11</v>
      </c>
      <c r="B71" s="1">
        <v>2</v>
      </c>
      <c r="C71" s="4" t="str">
        <f t="shared" si="1"/>
        <v>11-2</v>
      </c>
      <c r="D71" s="1" t="s">
        <v>322</v>
      </c>
      <c r="E71" s="1">
        <v>50</v>
      </c>
      <c r="F71" s="1">
        <v>310</v>
      </c>
      <c r="I71" s="1" t="str">
        <f>IFERROR(VLOOKUP(F71,課CD!$A$2:$B$28,2,FALSE),"")</f>
        <v>福祉課</v>
      </c>
      <c r="J71" s="1" t="str">
        <f>IFERROR(VLOOKUP(G71,課CD!$A$2:$B$28,2,FALSE),"")</f>
        <v/>
      </c>
      <c r="K71" s="1" t="str">
        <f>IFERROR(VLOOKUP(H71,課CD!$A$2:$B$28,2,FALSE),"")</f>
        <v/>
      </c>
    </row>
    <row r="72" spans="1:11" ht="14.25" customHeight="1">
      <c r="A72" s="1">
        <v>11</v>
      </c>
      <c r="B72" s="1">
        <v>3</v>
      </c>
      <c r="C72" s="4" t="str">
        <f t="shared" si="1"/>
        <v>11-3</v>
      </c>
      <c r="D72" s="1" t="s">
        <v>325</v>
      </c>
      <c r="E72" s="1">
        <v>50</v>
      </c>
      <c r="F72" s="1">
        <v>285</v>
      </c>
      <c r="I72" s="1" t="str">
        <f>IFERROR(VLOOKUP(F72,課CD!$A$2:$B$28,2,FALSE),"")</f>
        <v>保育幼稚園課</v>
      </c>
      <c r="J72" s="1" t="str">
        <f>IFERROR(VLOOKUP(G72,課CD!$A$2:$B$28,2,FALSE),"")</f>
        <v/>
      </c>
      <c r="K72" s="1" t="str">
        <f>IFERROR(VLOOKUP(H72,課CD!$A$2:$B$28,2,FALSE),"")</f>
        <v/>
      </c>
    </row>
    <row r="73" spans="1:11" ht="14.25" customHeight="1">
      <c r="A73" s="1">
        <v>11</v>
      </c>
      <c r="B73" s="1">
        <v>4</v>
      </c>
      <c r="C73" s="4" t="str">
        <f t="shared" si="1"/>
        <v>11-4</v>
      </c>
      <c r="D73" s="1" t="s">
        <v>335</v>
      </c>
      <c r="E73" s="1">
        <v>51</v>
      </c>
      <c r="F73" s="1">
        <v>280</v>
      </c>
      <c r="I73" s="1" t="str">
        <f>IFERROR(VLOOKUP(F73,課CD!$A$2:$B$28,2,FALSE),"")</f>
        <v>子育て支援課</v>
      </c>
      <c r="J73" s="1" t="str">
        <f>IFERROR(VLOOKUP(G73,課CD!$A$2:$B$28,2,FALSE),"")</f>
        <v/>
      </c>
      <c r="K73" s="1" t="str">
        <f>IFERROR(VLOOKUP(H73,課CD!$A$2:$B$28,2,FALSE),"")</f>
        <v/>
      </c>
    </row>
    <row r="74" spans="1:11" ht="14.25" customHeight="1">
      <c r="A74" s="1">
        <v>11</v>
      </c>
      <c r="B74" s="1">
        <v>5</v>
      </c>
      <c r="C74" s="4" t="str">
        <f t="shared" si="1"/>
        <v>11-5</v>
      </c>
      <c r="D74" s="1" t="s">
        <v>344</v>
      </c>
      <c r="E74" s="1">
        <v>51</v>
      </c>
      <c r="F74" s="1">
        <v>280</v>
      </c>
      <c r="I74" s="1" t="str">
        <f>IFERROR(VLOOKUP(F74,課CD!$A$2:$B$28,2,FALSE),"")</f>
        <v>子育て支援課</v>
      </c>
      <c r="J74" s="1" t="str">
        <f>IFERROR(VLOOKUP(G74,課CD!$A$2:$B$28,2,FALSE),"")</f>
        <v/>
      </c>
      <c r="K74" s="1" t="str">
        <f>IFERROR(VLOOKUP(H74,課CD!$A$2:$B$28,2,FALSE),"")</f>
        <v/>
      </c>
    </row>
    <row r="75" spans="1:11" ht="14.25" customHeight="1">
      <c r="A75" s="1">
        <v>11</v>
      </c>
      <c r="B75" s="1">
        <v>6</v>
      </c>
      <c r="C75" s="4" t="str">
        <f t="shared" si="1"/>
        <v>11-6</v>
      </c>
      <c r="D75" s="1" t="s">
        <v>346</v>
      </c>
      <c r="E75" s="1">
        <v>51</v>
      </c>
      <c r="F75" s="1">
        <v>340</v>
      </c>
      <c r="I75" s="1" t="str">
        <f>IFERROR(VLOOKUP(F75,課CD!$A$2:$B$28,2,FALSE),"")</f>
        <v>保険年金課</v>
      </c>
      <c r="J75" s="1" t="str">
        <f>IFERROR(VLOOKUP(G75,課CD!$A$2:$B$28,2,FALSE),"")</f>
        <v/>
      </c>
      <c r="K75" s="1" t="str">
        <f>IFERROR(VLOOKUP(H75,課CD!$A$2:$B$28,2,FALSE),"")</f>
        <v/>
      </c>
    </row>
    <row r="76" spans="1:11" ht="14.25" customHeight="1">
      <c r="A76" s="1">
        <v>11</v>
      </c>
      <c r="B76" s="1">
        <v>7</v>
      </c>
      <c r="C76" s="4" t="str">
        <f t="shared" si="1"/>
        <v>11-7</v>
      </c>
      <c r="D76" s="1" t="s">
        <v>349</v>
      </c>
      <c r="E76" s="1">
        <v>52</v>
      </c>
      <c r="F76" s="1">
        <v>340</v>
      </c>
      <c r="I76" s="1" t="str">
        <f>IFERROR(VLOOKUP(F76,課CD!$A$2:$B$28,2,FALSE),"")</f>
        <v>保険年金課</v>
      </c>
      <c r="J76" s="1" t="str">
        <f>IFERROR(VLOOKUP(G76,課CD!$A$2:$B$28,2,FALSE),"")</f>
        <v/>
      </c>
      <c r="K76" s="1" t="str">
        <f>IFERROR(VLOOKUP(H76,課CD!$A$2:$B$28,2,FALSE),"")</f>
        <v/>
      </c>
    </row>
    <row r="77" spans="1:11" ht="14.25" customHeight="1">
      <c r="A77" s="1">
        <v>11</v>
      </c>
      <c r="B77" s="1">
        <v>8</v>
      </c>
      <c r="C77" s="4" t="str">
        <f t="shared" si="1"/>
        <v>11-8</v>
      </c>
      <c r="D77" s="1" t="s">
        <v>351</v>
      </c>
      <c r="E77" s="1">
        <v>53</v>
      </c>
      <c r="F77" s="1">
        <v>340</v>
      </c>
      <c r="I77" s="1" t="str">
        <f>IFERROR(VLOOKUP(F77,課CD!$A$2:$B$28,2,FALSE),"")</f>
        <v>保険年金課</v>
      </c>
      <c r="J77" s="1" t="str">
        <f>IFERROR(VLOOKUP(G77,課CD!$A$2:$B$28,2,FALSE),"")</f>
        <v/>
      </c>
      <c r="K77" s="1" t="str">
        <f>IFERROR(VLOOKUP(H77,課CD!$A$2:$B$28,2,FALSE),"")</f>
        <v/>
      </c>
    </row>
    <row r="78" spans="1:11" ht="14.25" customHeight="1">
      <c r="A78" s="1">
        <v>11</v>
      </c>
      <c r="B78" s="1">
        <v>9</v>
      </c>
      <c r="C78" s="4" t="str">
        <f t="shared" si="1"/>
        <v>11-9</v>
      </c>
      <c r="D78" s="1" t="s">
        <v>280</v>
      </c>
      <c r="E78" s="1">
        <v>53</v>
      </c>
      <c r="F78" s="1">
        <v>340</v>
      </c>
      <c r="I78" s="1" t="str">
        <f>IFERROR(VLOOKUP(F78,課CD!$A$2:$B$28,2,FALSE),"")</f>
        <v>保険年金課</v>
      </c>
      <c r="J78" s="1" t="str">
        <f>IFERROR(VLOOKUP(G78,課CD!$A$2:$B$28,2,FALSE),"")</f>
        <v/>
      </c>
      <c r="K78" s="1" t="str">
        <f>IFERROR(VLOOKUP(H78,課CD!$A$2:$B$28,2,FALSE),"")</f>
        <v/>
      </c>
    </row>
    <row r="79" spans="1:11" ht="14.25" customHeight="1">
      <c r="A79" s="1">
        <v>11</v>
      </c>
      <c r="B79" s="1">
        <v>10</v>
      </c>
      <c r="C79" s="4" t="str">
        <f t="shared" si="1"/>
        <v>11-10</v>
      </c>
      <c r="D79" s="1" t="s">
        <v>360</v>
      </c>
      <c r="E79" s="1">
        <v>54</v>
      </c>
      <c r="F79" s="1">
        <v>340</v>
      </c>
      <c r="I79" s="1" t="str">
        <f>IFERROR(VLOOKUP(F79,課CD!$A$2:$B$28,2,FALSE),"")</f>
        <v>保険年金課</v>
      </c>
      <c r="J79" s="1" t="str">
        <f>IFERROR(VLOOKUP(G79,課CD!$A$2:$B$28,2,FALSE),"")</f>
        <v/>
      </c>
      <c r="K79" s="1" t="str">
        <f>IFERROR(VLOOKUP(H79,課CD!$A$2:$B$28,2,FALSE),"")</f>
        <v/>
      </c>
    </row>
    <row r="80" spans="1:11" ht="14.25" customHeight="1">
      <c r="A80" s="1">
        <v>11</v>
      </c>
      <c r="B80" s="1">
        <v>11</v>
      </c>
      <c r="C80" s="4" t="str">
        <f t="shared" si="1"/>
        <v>11-11</v>
      </c>
      <c r="D80" s="1" t="s">
        <v>363</v>
      </c>
      <c r="E80" s="1">
        <v>54</v>
      </c>
      <c r="F80" s="1">
        <v>340</v>
      </c>
      <c r="I80" s="1" t="str">
        <f>IFERROR(VLOOKUP(F80,課CD!$A$2:$B$28,2,FALSE),"")</f>
        <v>保険年金課</v>
      </c>
      <c r="J80" s="1" t="str">
        <f>IFERROR(VLOOKUP(G80,課CD!$A$2:$B$28,2,FALSE),"")</f>
        <v/>
      </c>
      <c r="K80" s="1" t="str">
        <f>IFERROR(VLOOKUP(H80,課CD!$A$2:$B$28,2,FALSE),"")</f>
        <v/>
      </c>
    </row>
    <row r="81" spans="1:11" ht="14.25" customHeight="1">
      <c r="A81" s="1">
        <v>11</v>
      </c>
      <c r="B81" s="1">
        <v>12</v>
      </c>
      <c r="C81" s="4" t="str">
        <f t="shared" si="1"/>
        <v>11-12</v>
      </c>
      <c r="D81" s="1" t="s">
        <v>366</v>
      </c>
      <c r="E81" s="1">
        <v>54</v>
      </c>
      <c r="F81" s="1">
        <v>340</v>
      </c>
      <c r="I81" s="1" t="str">
        <f>IFERROR(VLOOKUP(F81,課CD!$A$2:$B$28,2,FALSE),"")</f>
        <v>保険年金課</v>
      </c>
      <c r="J81" s="1" t="str">
        <f>IFERROR(VLOOKUP(G81,課CD!$A$2:$B$28,2,FALSE),"")</f>
        <v/>
      </c>
      <c r="K81" s="1" t="str">
        <f>IFERROR(VLOOKUP(H81,課CD!$A$2:$B$28,2,FALSE),"")</f>
        <v/>
      </c>
    </row>
    <row r="82" spans="1:11" ht="14.25" customHeight="1">
      <c r="A82" s="1">
        <v>11</v>
      </c>
      <c r="B82" s="1">
        <v>13</v>
      </c>
      <c r="C82" s="4" t="str">
        <f t="shared" si="1"/>
        <v>11-13</v>
      </c>
      <c r="D82" s="1" t="s">
        <v>369</v>
      </c>
      <c r="E82" s="1">
        <v>55</v>
      </c>
      <c r="F82" s="1">
        <v>340</v>
      </c>
      <c r="I82" s="1" t="str">
        <f>IFERROR(VLOOKUP(F82,課CD!$A$2:$B$28,2,FALSE),"")</f>
        <v>保険年金課</v>
      </c>
      <c r="J82" s="1" t="str">
        <f>IFERROR(VLOOKUP(G82,課CD!$A$2:$B$28,2,FALSE),"")</f>
        <v/>
      </c>
      <c r="K82" s="1" t="str">
        <f>IFERROR(VLOOKUP(H82,課CD!$A$2:$B$28,2,FALSE),"")</f>
        <v/>
      </c>
    </row>
    <row r="83" spans="1:11" ht="14.25" customHeight="1">
      <c r="A83" s="1">
        <v>11</v>
      </c>
      <c r="B83" s="1">
        <v>14</v>
      </c>
      <c r="C83" s="4" t="str">
        <f t="shared" si="1"/>
        <v>11-14</v>
      </c>
      <c r="D83" s="1" t="s">
        <v>372</v>
      </c>
      <c r="E83" s="1">
        <v>55</v>
      </c>
      <c r="F83" s="1">
        <v>330</v>
      </c>
      <c r="I83" s="1" t="str">
        <f>IFERROR(VLOOKUP(F83,課CD!$A$2:$B$28,2,FALSE),"")</f>
        <v>高齢介護課</v>
      </c>
      <c r="J83" s="1" t="str">
        <f>IFERROR(VLOOKUP(G83,課CD!$A$2:$B$28,2,FALSE),"")</f>
        <v/>
      </c>
      <c r="K83" s="1" t="str">
        <f>IFERROR(VLOOKUP(H83,課CD!$A$2:$B$28,2,FALSE),"")</f>
        <v/>
      </c>
    </row>
    <row r="84" spans="1:11" ht="14.25" customHeight="1">
      <c r="A84" s="1">
        <v>11</v>
      </c>
      <c r="B84" s="1">
        <v>15</v>
      </c>
      <c r="C84" s="4" t="str">
        <f t="shared" si="1"/>
        <v>11-15</v>
      </c>
      <c r="D84" s="1" t="s">
        <v>376</v>
      </c>
      <c r="E84" s="1">
        <v>56</v>
      </c>
      <c r="F84" s="1">
        <v>330</v>
      </c>
      <c r="I84" s="1" t="str">
        <f>IFERROR(VLOOKUP(F84,課CD!$A$2:$B$28,2,FALSE),"")</f>
        <v>高齢介護課</v>
      </c>
      <c r="J84" s="1" t="str">
        <f>IFERROR(VLOOKUP(G84,課CD!$A$2:$B$28,2,FALSE),"")</f>
        <v/>
      </c>
      <c r="K84" s="1" t="str">
        <f>IFERROR(VLOOKUP(H84,課CD!$A$2:$B$28,2,FALSE),"")</f>
        <v/>
      </c>
    </row>
    <row r="85" spans="1:11" ht="14.25" customHeight="1">
      <c r="A85" s="1">
        <v>11</v>
      </c>
      <c r="B85" s="1">
        <v>16</v>
      </c>
      <c r="C85" s="4" t="str">
        <f t="shared" si="1"/>
        <v>11-16</v>
      </c>
      <c r="D85" s="1" t="s">
        <v>380</v>
      </c>
      <c r="E85" s="1">
        <v>56</v>
      </c>
      <c r="F85" s="1">
        <v>330</v>
      </c>
      <c r="I85" s="1" t="str">
        <f>IFERROR(VLOOKUP(F85,課CD!$A$2:$B$28,2,FALSE),"")</f>
        <v>高齢介護課</v>
      </c>
      <c r="J85" s="1" t="str">
        <f>IFERROR(VLOOKUP(G85,課CD!$A$2:$B$28,2,FALSE),"")</f>
        <v/>
      </c>
      <c r="K85" s="1" t="str">
        <f>IFERROR(VLOOKUP(H85,課CD!$A$2:$B$28,2,FALSE),"")</f>
        <v/>
      </c>
    </row>
    <row r="86" spans="1:11" ht="14.25" customHeight="1">
      <c r="A86" s="1">
        <v>11</v>
      </c>
      <c r="B86" s="1">
        <v>17</v>
      </c>
      <c r="C86" s="4" t="str">
        <f t="shared" si="1"/>
        <v>11-17</v>
      </c>
      <c r="D86" s="1" t="s">
        <v>386</v>
      </c>
      <c r="E86" s="1">
        <v>56</v>
      </c>
      <c r="F86" s="1">
        <v>330</v>
      </c>
      <c r="I86" s="1" t="str">
        <f>IFERROR(VLOOKUP(F86,課CD!$A$2:$B$28,2,FALSE),"")</f>
        <v>高齢介護課</v>
      </c>
      <c r="J86" s="1" t="str">
        <f>IFERROR(VLOOKUP(G86,課CD!$A$2:$B$28,2,FALSE),"")</f>
        <v/>
      </c>
      <c r="K86" s="1" t="str">
        <f>IFERROR(VLOOKUP(H86,課CD!$A$2:$B$28,2,FALSE),"")</f>
        <v/>
      </c>
    </row>
    <row r="87" spans="1:11" ht="14.25" customHeight="1">
      <c r="A87" s="1">
        <v>11</v>
      </c>
      <c r="B87" s="1">
        <v>18</v>
      </c>
      <c r="C87" s="4" t="str">
        <f t="shared" si="1"/>
        <v>11-18</v>
      </c>
      <c r="D87" s="1" t="s">
        <v>388</v>
      </c>
      <c r="E87" s="1">
        <v>57</v>
      </c>
      <c r="F87" s="1">
        <v>330</v>
      </c>
      <c r="I87" s="1" t="str">
        <f>IFERROR(VLOOKUP(F87,課CD!$A$2:$B$28,2,FALSE),"")</f>
        <v>高齢介護課</v>
      </c>
      <c r="J87" s="1" t="str">
        <f>IFERROR(VLOOKUP(G87,課CD!$A$2:$B$28,2,FALSE),"")</f>
        <v/>
      </c>
      <c r="K87" s="1" t="str">
        <f>IFERROR(VLOOKUP(H87,課CD!$A$2:$B$28,2,FALSE),"")</f>
        <v/>
      </c>
    </row>
    <row r="88" spans="1:11" ht="14.25" customHeight="1">
      <c r="A88" s="1">
        <v>11</v>
      </c>
      <c r="B88" s="1">
        <v>19</v>
      </c>
      <c r="C88" s="4" t="str">
        <f t="shared" si="1"/>
        <v>11-19</v>
      </c>
      <c r="D88" s="1" t="s">
        <v>392</v>
      </c>
      <c r="E88" s="1">
        <v>58</v>
      </c>
      <c r="F88" s="1">
        <v>330</v>
      </c>
      <c r="I88" s="1" t="str">
        <f>IFERROR(VLOOKUP(F88,課CD!$A$2:$B$28,2,FALSE),"")</f>
        <v>高齢介護課</v>
      </c>
      <c r="J88" s="1" t="str">
        <f>IFERROR(VLOOKUP(G88,課CD!$A$2:$B$28,2,FALSE),"")</f>
        <v/>
      </c>
      <c r="K88" s="1" t="str">
        <f>IFERROR(VLOOKUP(H88,課CD!$A$2:$B$28,2,FALSE),"")</f>
        <v/>
      </c>
    </row>
    <row r="89" spans="1:11" ht="14.25" customHeight="1">
      <c r="A89" s="1">
        <v>11</v>
      </c>
      <c r="B89" s="1">
        <v>20</v>
      </c>
      <c r="C89" s="4" t="str">
        <f t="shared" si="1"/>
        <v>11-20</v>
      </c>
      <c r="D89" s="1" t="s">
        <v>399</v>
      </c>
      <c r="E89" s="1">
        <v>58</v>
      </c>
      <c r="F89" s="1">
        <v>310</v>
      </c>
      <c r="I89" s="1" t="str">
        <f>IFERROR(VLOOKUP(F89,課CD!$A$2:$B$28,2,FALSE),"")</f>
        <v>福祉課</v>
      </c>
      <c r="J89" s="1" t="str">
        <f>IFERROR(VLOOKUP(G89,課CD!$A$2:$B$28,2,FALSE),"")</f>
        <v/>
      </c>
      <c r="K89" s="1" t="str">
        <f>IFERROR(VLOOKUP(H89,課CD!$A$2:$B$28,2,FALSE),"")</f>
        <v/>
      </c>
    </row>
    <row r="90" spans="1:11" ht="14.25" customHeight="1">
      <c r="A90" s="1">
        <v>12</v>
      </c>
      <c r="B90" s="1">
        <v>0</v>
      </c>
      <c r="C90" s="2">
        <f t="shared" si="1"/>
        <v>12</v>
      </c>
      <c r="D90" s="1" t="s">
        <v>403</v>
      </c>
      <c r="E90" s="1" t="s">
        <v>99</v>
      </c>
      <c r="I90" s="1" t="str">
        <f>IFERROR(VLOOKUP(F90,課CD!$A$2:$B$28,2,FALSE),"")</f>
        <v/>
      </c>
      <c r="J90" s="1" t="str">
        <f>IFERROR(VLOOKUP(G90,課CD!$A$2:$B$28,2,FALSE),"")</f>
        <v/>
      </c>
      <c r="K90" s="1" t="str">
        <f>IFERROR(VLOOKUP(H90,課CD!$A$2:$B$28,2,FALSE),"")</f>
        <v/>
      </c>
    </row>
    <row r="91" spans="1:11" ht="14.25" customHeight="1">
      <c r="A91" s="1">
        <v>12</v>
      </c>
      <c r="B91" s="1">
        <v>1</v>
      </c>
      <c r="C91" s="4" t="str">
        <f t="shared" si="1"/>
        <v>12-1</v>
      </c>
      <c r="D91" s="1" t="s">
        <v>409</v>
      </c>
      <c r="E91" s="1">
        <v>59</v>
      </c>
      <c r="F91" s="1">
        <v>350</v>
      </c>
      <c r="I91" s="1" t="str">
        <f>IFERROR(VLOOKUP(F91,課CD!$A$2:$B$28,2,FALSE),"")</f>
        <v>健康づくり課</v>
      </c>
      <c r="J91" s="1" t="str">
        <f>IFERROR(VLOOKUP(G91,課CD!$A$2:$B$28,2,FALSE),"")</f>
        <v/>
      </c>
      <c r="K91" s="1" t="str">
        <f>IFERROR(VLOOKUP(H91,課CD!$A$2:$B$28,2,FALSE),"")</f>
        <v/>
      </c>
    </row>
    <row r="92" spans="1:11" ht="14.25" customHeight="1">
      <c r="A92" s="1">
        <v>12</v>
      </c>
      <c r="B92" s="1">
        <v>2</v>
      </c>
      <c r="C92" s="4" t="str">
        <f t="shared" si="1"/>
        <v>12-2</v>
      </c>
      <c r="D92" s="1" t="s">
        <v>417</v>
      </c>
      <c r="E92" s="1">
        <v>59</v>
      </c>
      <c r="F92" s="1">
        <v>210</v>
      </c>
      <c r="I92" s="1" t="str">
        <f>IFERROR(VLOOKUP(F92,課CD!$A$2:$B$28,2,FALSE),"")</f>
        <v>総務課</v>
      </c>
      <c r="J92" s="1" t="str">
        <f>IFERROR(VLOOKUP(G92,課CD!$A$2:$B$28,2,FALSE),"")</f>
        <v/>
      </c>
      <c r="K92" s="1" t="str">
        <f>IFERROR(VLOOKUP(H92,課CD!$A$2:$B$28,2,FALSE),"")</f>
        <v/>
      </c>
    </row>
    <row r="93" spans="1:11" ht="14.25" customHeight="1">
      <c r="A93" s="1">
        <v>12</v>
      </c>
      <c r="B93" s="1">
        <v>3</v>
      </c>
      <c r="C93" s="4" t="str">
        <f t="shared" si="1"/>
        <v>12-3</v>
      </c>
      <c r="D93" s="1" t="s">
        <v>418</v>
      </c>
      <c r="E93" s="1">
        <v>60</v>
      </c>
      <c r="F93" s="1">
        <v>350</v>
      </c>
      <c r="I93" s="1" t="str">
        <f>IFERROR(VLOOKUP(F93,課CD!$A$2:$B$28,2,FALSE),"")</f>
        <v>健康づくり課</v>
      </c>
      <c r="J93" s="1" t="str">
        <f>IFERROR(VLOOKUP(G93,課CD!$A$2:$B$28,2,FALSE),"")</f>
        <v/>
      </c>
      <c r="K93" s="1" t="str">
        <f>IFERROR(VLOOKUP(H93,課CD!$A$2:$B$28,2,FALSE),"")</f>
        <v/>
      </c>
    </row>
    <row r="94" spans="1:11" ht="14.25" customHeight="1">
      <c r="A94" s="1">
        <v>12</v>
      </c>
      <c r="B94" s="1">
        <v>4</v>
      </c>
      <c r="C94" s="4" t="str">
        <f t="shared" si="1"/>
        <v>12-4</v>
      </c>
      <c r="D94" s="1" t="s">
        <v>352</v>
      </c>
      <c r="E94" s="1">
        <v>60</v>
      </c>
      <c r="F94" s="1">
        <v>350</v>
      </c>
      <c r="I94" s="1" t="str">
        <f>IFERROR(VLOOKUP(F94,課CD!$A$2:$B$28,2,FALSE),"")</f>
        <v>健康づくり課</v>
      </c>
      <c r="J94" s="1" t="str">
        <f>IFERROR(VLOOKUP(G94,課CD!$A$2:$B$28,2,FALSE),"")</f>
        <v/>
      </c>
      <c r="K94" s="1" t="str">
        <f>IFERROR(VLOOKUP(H94,課CD!$A$2:$B$28,2,FALSE),"")</f>
        <v/>
      </c>
    </row>
    <row r="95" spans="1:11" ht="14.25" customHeight="1">
      <c r="A95" s="1">
        <v>12</v>
      </c>
      <c r="B95" s="1">
        <v>5</v>
      </c>
      <c r="C95" s="4" t="str">
        <f t="shared" si="1"/>
        <v>12-5</v>
      </c>
      <c r="D95" s="1" t="s">
        <v>423</v>
      </c>
      <c r="E95" s="1">
        <v>61</v>
      </c>
      <c r="F95" s="1">
        <v>350</v>
      </c>
      <c r="I95" s="1" t="str">
        <f>IFERROR(VLOOKUP(F95,課CD!$A$2:$B$28,2,FALSE),"")</f>
        <v>健康づくり課</v>
      </c>
      <c r="J95" s="1" t="str">
        <f>IFERROR(VLOOKUP(G95,課CD!$A$2:$B$28,2,FALSE),"")</f>
        <v/>
      </c>
      <c r="K95" s="1" t="str">
        <f>IFERROR(VLOOKUP(H95,課CD!$A$2:$B$28,2,FALSE),"")</f>
        <v/>
      </c>
    </row>
    <row r="96" spans="1:11" ht="14.25" customHeight="1">
      <c r="A96" s="1">
        <v>12</v>
      </c>
      <c r="B96" s="1">
        <v>6</v>
      </c>
      <c r="C96" s="4" t="str">
        <f t="shared" si="1"/>
        <v>12-6</v>
      </c>
      <c r="D96" s="1" t="s">
        <v>131</v>
      </c>
      <c r="E96" s="1">
        <v>61</v>
      </c>
      <c r="F96" s="1">
        <v>350</v>
      </c>
      <c r="I96" s="1" t="str">
        <f>IFERROR(VLOOKUP(F96,課CD!$A$2:$B$28,2,FALSE),"")</f>
        <v>健康づくり課</v>
      </c>
      <c r="J96" s="1" t="str">
        <f>IFERROR(VLOOKUP(G96,課CD!$A$2:$B$28,2,FALSE),"")</f>
        <v/>
      </c>
      <c r="K96" s="1" t="str">
        <f>IFERROR(VLOOKUP(H96,課CD!$A$2:$B$28,2,FALSE),"")</f>
        <v/>
      </c>
    </row>
    <row r="97" spans="1:11" ht="14.25" customHeight="1">
      <c r="A97" s="1">
        <v>12</v>
      </c>
      <c r="B97" s="1">
        <v>7</v>
      </c>
      <c r="C97" s="4" t="str">
        <f t="shared" si="1"/>
        <v>12-7</v>
      </c>
      <c r="D97" s="1" t="s">
        <v>426</v>
      </c>
      <c r="E97" s="1">
        <v>61</v>
      </c>
      <c r="F97" s="1">
        <v>350</v>
      </c>
      <c r="I97" s="1" t="str">
        <f>IFERROR(VLOOKUP(F97,課CD!$A$2:$B$28,2,FALSE),"")</f>
        <v>健康づくり課</v>
      </c>
      <c r="J97" s="1" t="str">
        <f>IFERROR(VLOOKUP(G97,課CD!$A$2:$B$28,2,FALSE),"")</f>
        <v/>
      </c>
      <c r="K97" s="1" t="str">
        <f>IFERROR(VLOOKUP(H97,課CD!$A$2:$B$28,2,FALSE),"")</f>
        <v/>
      </c>
    </row>
    <row r="98" spans="1:11" ht="14.25" customHeight="1">
      <c r="A98" s="1">
        <v>12</v>
      </c>
      <c r="B98" s="1">
        <v>8</v>
      </c>
      <c r="C98" s="4" t="str">
        <f t="shared" si="1"/>
        <v>12-8</v>
      </c>
      <c r="D98" s="1" t="s">
        <v>407</v>
      </c>
      <c r="E98" s="1">
        <v>62</v>
      </c>
      <c r="F98" s="1">
        <v>210</v>
      </c>
      <c r="I98" s="1" t="str">
        <f>IFERROR(VLOOKUP(F98,課CD!$A$2:$B$28,2,FALSE),"")</f>
        <v>総務課</v>
      </c>
      <c r="J98" s="1" t="str">
        <f>IFERROR(VLOOKUP(G98,課CD!$A$2:$B$28,2,FALSE),"")</f>
        <v/>
      </c>
      <c r="K98" s="1" t="str">
        <f>IFERROR(VLOOKUP(H98,課CD!$A$2:$B$28,2,FALSE),"")</f>
        <v/>
      </c>
    </row>
    <row r="99" spans="1:11" ht="14.25" customHeight="1">
      <c r="A99" s="1">
        <v>12</v>
      </c>
      <c r="B99" s="1">
        <v>9</v>
      </c>
      <c r="C99" s="4" t="str">
        <f t="shared" si="1"/>
        <v>12-9</v>
      </c>
      <c r="D99" s="1" t="s">
        <v>439</v>
      </c>
      <c r="E99" s="1">
        <v>62</v>
      </c>
      <c r="F99" s="1">
        <v>210</v>
      </c>
      <c r="I99" s="1" t="str">
        <f>IFERROR(VLOOKUP(F99,課CD!$A$2:$B$28,2,FALSE),"")</f>
        <v>総務課</v>
      </c>
      <c r="J99" s="1" t="str">
        <f>IFERROR(VLOOKUP(G99,課CD!$A$2:$B$28,2,FALSE),"")</f>
        <v/>
      </c>
      <c r="K99" s="1" t="str">
        <f>IFERROR(VLOOKUP(H99,課CD!$A$2:$B$28,2,FALSE),"")</f>
        <v/>
      </c>
    </row>
    <row r="100" spans="1:11" ht="14.25" customHeight="1">
      <c r="A100" s="1">
        <v>12</v>
      </c>
      <c r="B100" s="1">
        <v>10</v>
      </c>
      <c r="C100" s="4" t="str">
        <f t="shared" si="1"/>
        <v>12-10</v>
      </c>
      <c r="D100" s="1" t="s">
        <v>284</v>
      </c>
      <c r="E100" s="1">
        <v>63</v>
      </c>
      <c r="F100" s="1">
        <v>280</v>
      </c>
      <c r="G100" s="1">
        <v>350</v>
      </c>
      <c r="I100" s="1" t="str">
        <f>IFERROR(VLOOKUP(F100,課CD!$A$2:$B$28,2,FALSE),"")</f>
        <v>子育て支援課</v>
      </c>
      <c r="J100" s="1" t="str">
        <f>IFERROR(VLOOKUP(G100,課CD!$A$2:$B$28,2,FALSE),"")</f>
        <v>健康づくり課</v>
      </c>
      <c r="K100" s="1" t="str">
        <f>IFERROR(VLOOKUP(H100,課CD!$A$2:$B$28,2,FALSE),"")</f>
        <v/>
      </c>
    </row>
    <row r="101" spans="1:11" ht="14.25" customHeight="1">
      <c r="A101" s="1">
        <v>12</v>
      </c>
      <c r="B101" s="1">
        <v>11</v>
      </c>
      <c r="C101" s="4" t="str">
        <f t="shared" si="1"/>
        <v>12-11</v>
      </c>
      <c r="D101" s="1" t="s">
        <v>442</v>
      </c>
      <c r="E101" s="1">
        <v>63</v>
      </c>
      <c r="F101" s="1">
        <v>350</v>
      </c>
      <c r="I101" s="1" t="str">
        <f>IFERROR(VLOOKUP(F101,課CD!$A$2:$B$28,2,FALSE),"")</f>
        <v>健康づくり課</v>
      </c>
      <c r="J101" s="1" t="str">
        <f>IFERROR(VLOOKUP(G101,課CD!$A$2:$B$28,2,FALSE),"")</f>
        <v/>
      </c>
      <c r="K101" s="1" t="str">
        <f>IFERROR(VLOOKUP(H101,課CD!$A$2:$B$28,2,FALSE),"")</f>
        <v/>
      </c>
    </row>
    <row r="102" spans="1:11" ht="14.25" customHeight="1">
      <c r="A102" s="1">
        <v>12</v>
      </c>
      <c r="B102" s="1">
        <v>12</v>
      </c>
      <c r="C102" s="4" t="str">
        <f t="shared" si="1"/>
        <v>12-12</v>
      </c>
      <c r="D102" s="1" t="s">
        <v>337</v>
      </c>
      <c r="E102" s="1">
        <v>64</v>
      </c>
      <c r="F102" s="1">
        <v>440</v>
      </c>
      <c r="I102" s="1" t="str">
        <f>IFERROR(VLOOKUP(F102,課CD!$A$2:$B$28,2,FALSE),"")</f>
        <v>環境課</v>
      </c>
      <c r="J102" s="1" t="str">
        <f>IFERROR(VLOOKUP(G102,課CD!$A$2:$B$28,2,FALSE),"")</f>
        <v/>
      </c>
      <c r="K102" s="1" t="str">
        <f>IFERROR(VLOOKUP(H102,課CD!$A$2:$B$28,2,FALSE),"")</f>
        <v/>
      </c>
    </row>
    <row r="103" spans="1:11" ht="14.25" customHeight="1">
      <c r="A103" s="1">
        <v>12</v>
      </c>
      <c r="B103" s="1">
        <v>13</v>
      </c>
      <c r="C103" s="4" t="str">
        <f t="shared" si="1"/>
        <v>12-13</v>
      </c>
      <c r="D103" s="1" t="s">
        <v>451</v>
      </c>
      <c r="E103" s="1">
        <v>64</v>
      </c>
      <c r="F103" s="1">
        <v>440</v>
      </c>
      <c r="I103" s="1" t="str">
        <f>IFERROR(VLOOKUP(F103,課CD!$A$2:$B$28,2,FALSE),"")</f>
        <v>環境課</v>
      </c>
      <c r="J103" s="1" t="str">
        <f>IFERROR(VLOOKUP(G103,課CD!$A$2:$B$28,2,FALSE),"")</f>
        <v/>
      </c>
      <c r="K103" s="1" t="str">
        <f>IFERROR(VLOOKUP(H103,課CD!$A$2:$B$28,2,FALSE),"")</f>
        <v/>
      </c>
    </row>
    <row r="104" spans="1:11" ht="14.25" customHeight="1">
      <c r="A104" s="1">
        <v>12</v>
      </c>
      <c r="B104" s="1">
        <v>14</v>
      </c>
      <c r="C104" s="4" t="str">
        <f t="shared" si="1"/>
        <v>12-14</v>
      </c>
      <c r="D104" s="1" t="s">
        <v>454</v>
      </c>
      <c r="E104" s="1">
        <v>64</v>
      </c>
      <c r="F104" s="1">
        <v>440</v>
      </c>
      <c r="I104" s="1" t="str">
        <f>IFERROR(VLOOKUP(F104,課CD!$A$2:$B$28,2,FALSE),"")</f>
        <v>環境課</v>
      </c>
      <c r="J104" s="1" t="str">
        <f>IFERROR(VLOOKUP(G104,課CD!$A$2:$B$28,2,FALSE),"")</f>
        <v/>
      </c>
      <c r="K104" s="1" t="str">
        <f>IFERROR(VLOOKUP(H104,課CD!$A$2:$B$28,2,FALSE),"")</f>
        <v/>
      </c>
    </row>
    <row r="105" spans="1:11" ht="14.25" customHeight="1">
      <c r="A105" s="1">
        <v>12</v>
      </c>
      <c r="B105" s="1">
        <v>15</v>
      </c>
      <c r="C105" s="4" t="str">
        <f t="shared" si="1"/>
        <v>12-15</v>
      </c>
      <c r="D105" s="1" t="s">
        <v>459</v>
      </c>
      <c r="E105" s="1">
        <v>65</v>
      </c>
      <c r="F105" s="1">
        <v>520</v>
      </c>
      <c r="I105" s="1" t="str">
        <f>IFERROR(VLOOKUP(F105,課CD!$A$2:$B$28,2,FALSE),"")</f>
        <v>下水道課</v>
      </c>
      <c r="J105" s="1" t="str">
        <f>IFERROR(VLOOKUP(G105,課CD!$A$2:$B$28,2,FALSE),"")</f>
        <v/>
      </c>
      <c r="K105" s="1" t="str">
        <f>IFERROR(VLOOKUP(H105,課CD!$A$2:$B$28,2,FALSE),"")</f>
        <v/>
      </c>
    </row>
    <row r="106" spans="1:11" ht="14.25" customHeight="1">
      <c r="A106" s="1">
        <v>12</v>
      </c>
      <c r="B106" s="1">
        <v>16</v>
      </c>
      <c r="C106" s="4" t="str">
        <f t="shared" si="1"/>
        <v>12-16</v>
      </c>
      <c r="D106" s="1" t="s">
        <v>460</v>
      </c>
      <c r="E106" s="1">
        <v>65</v>
      </c>
      <c r="F106" s="1">
        <v>440</v>
      </c>
      <c r="I106" s="1" t="str">
        <f>IFERROR(VLOOKUP(F106,課CD!$A$2:$B$28,2,FALSE),"")</f>
        <v>環境課</v>
      </c>
      <c r="J106" s="1" t="str">
        <f>IFERROR(VLOOKUP(G106,課CD!$A$2:$B$28,2,FALSE),"")</f>
        <v/>
      </c>
      <c r="K106" s="1" t="str">
        <f>IFERROR(VLOOKUP(H106,課CD!$A$2:$B$28,2,FALSE),"")</f>
        <v/>
      </c>
    </row>
    <row r="107" spans="1:11" ht="14.25" customHeight="1">
      <c r="A107" s="1">
        <v>12</v>
      </c>
      <c r="B107" s="1">
        <v>17</v>
      </c>
      <c r="C107" s="4" t="str">
        <f t="shared" si="1"/>
        <v>12-17</v>
      </c>
      <c r="D107" s="1" t="s">
        <v>465</v>
      </c>
      <c r="E107" s="1">
        <v>65</v>
      </c>
      <c r="F107" s="1">
        <v>440</v>
      </c>
      <c r="I107" s="1" t="str">
        <f>IFERROR(VLOOKUP(F107,課CD!$A$2:$B$28,2,FALSE),"")</f>
        <v>環境課</v>
      </c>
      <c r="J107" s="1" t="str">
        <f>IFERROR(VLOOKUP(G107,課CD!$A$2:$B$28,2,FALSE),"")</f>
        <v/>
      </c>
      <c r="K107" s="1" t="str">
        <f>IFERROR(VLOOKUP(H107,課CD!$A$2:$B$28,2,FALSE),"")</f>
        <v/>
      </c>
    </row>
    <row r="108" spans="1:11" ht="14.25" customHeight="1">
      <c r="A108" s="1">
        <v>12</v>
      </c>
      <c r="B108" s="1">
        <v>18</v>
      </c>
      <c r="C108" s="4" t="str">
        <f t="shared" si="1"/>
        <v>12-18</v>
      </c>
      <c r="D108" s="1" t="s">
        <v>467</v>
      </c>
      <c r="E108" s="1">
        <v>65</v>
      </c>
      <c r="F108" s="1">
        <v>440</v>
      </c>
      <c r="I108" s="1" t="str">
        <f>IFERROR(VLOOKUP(F108,課CD!$A$2:$B$28,2,FALSE),"")</f>
        <v>環境課</v>
      </c>
      <c r="J108" s="1" t="str">
        <f>IFERROR(VLOOKUP(G108,課CD!$A$2:$B$28,2,FALSE),"")</f>
        <v/>
      </c>
      <c r="K108" s="1" t="str">
        <f>IFERROR(VLOOKUP(H108,課CD!$A$2:$B$28,2,FALSE),"")</f>
        <v/>
      </c>
    </row>
    <row r="109" spans="1:11" ht="14.25" customHeight="1">
      <c r="A109" s="1">
        <v>13</v>
      </c>
      <c r="B109" s="1">
        <v>0</v>
      </c>
      <c r="C109" s="2">
        <f t="shared" si="1"/>
        <v>13</v>
      </c>
      <c r="D109" s="1" t="s">
        <v>468</v>
      </c>
      <c r="E109" s="1" t="s">
        <v>99</v>
      </c>
      <c r="I109" s="1" t="str">
        <f>IFERROR(VLOOKUP(F109,課CD!$A$2:$B$28,2,FALSE),"")</f>
        <v/>
      </c>
      <c r="J109" s="1" t="str">
        <f>IFERROR(VLOOKUP(G109,課CD!$A$2:$B$28,2,FALSE),"")</f>
        <v/>
      </c>
      <c r="K109" s="1" t="str">
        <f>IFERROR(VLOOKUP(H109,課CD!$A$2:$B$28,2,FALSE),"")</f>
        <v/>
      </c>
    </row>
    <row r="110" spans="1:11" ht="14.25" customHeight="1">
      <c r="A110" s="1">
        <v>13</v>
      </c>
      <c r="B110" s="1">
        <v>1</v>
      </c>
      <c r="C110" s="4" t="str">
        <f t="shared" si="1"/>
        <v>13-1</v>
      </c>
      <c r="D110" s="1" t="s">
        <v>474</v>
      </c>
      <c r="E110" s="1">
        <v>66</v>
      </c>
      <c r="F110" s="1">
        <v>130</v>
      </c>
      <c r="I110" s="1" t="str">
        <f>IFERROR(VLOOKUP(F110,課CD!$A$2:$B$28,2,FALSE),"")</f>
        <v>財政課</v>
      </c>
      <c r="J110" s="1" t="str">
        <f>IFERROR(VLOOKUP(G110,課CD!$A$2:$B$28,2,FALSE),"")</f>
        <v/>
      </c>
      <c r="K110" s="1" t="str">
        <f>IFERROR(VLOOKUP(H110,課CD!$A$2:$B$28,2,FALSE),"")</f>
        <v/>
      </c>
    </row>
    <row r="111" spans="1:11" ht="14.25" customHeight="1">
      <c r="A111" s="1">
        <v>13</v>
      </c>
      <c r="B111" s="1">
        <v>2</v>
      </c>
      <c r="C111" s="4" t="str">
        <f t="shared" si="1"/>
        <v>13-2</v>
      </c>
      <c r="D111" s="1" t="s">
        <v>478</v>
      </c>
      <c r="E111" s="1">
        <v>67</v>
      </c>
      <c r="F111" s="1">
        <v>130</v>
      </c>
      <c r="I111" s="1" t="str">
        <f>IFERROR(VLOOKUP(F111,課CD!$A$2:$B$28,2,FALSE),"")</f>
        <v>財政課</v>
      </c>
      <c r="J111" s="1" t="str">
        <f>IFERROR(VLOOKUP(G111,課CD!$A$2:$B$28,2,FALSE),"")</f>
        <v/>
      </c>
      <c r="K111" s="1" t="str">
        <f>IFERROR(VLOOKUP(H111,課CD!$A$2:$B$28,2,FALSE),"")</f>
        <v/>
      </c>
    </row>
    <row r="112" spans="1:11" ht="14.25" customHeight="1">
      <c r="A112" s="1">
        <v>13</v>
      </c>
      <c r="B112" s="1">
        <v>3</v>
      </c>
      <c r="C112" s="4" t="str">
        <f t="shared" si="1"/>
        <v>13-3</v>
      </c>
      <c r="D112" s="1" t="s">
        <v>482</v>
      </c>
      <c r="E112" s="1">
        <v>68</v>
      </c>
      <c r="F112" s="1">
        <v>130</v>
      </c>
      <c r="I112" s="1" t="str">
        <f>IFERROR(VLOOKUP(F112,課CD!$A$2:$B$28,2,FALSE),"")</f>
        <v>財政課</v>
      </c>
      <c r="J112" s="1" t="str">
        <f>IFERROR(VLOOKUP(G112,課CD!$A$2:$B$28,2,FALSE),"")</f>
        <v/>
      </c>
      <c r="K112" s="1" t="str">
        <f>IFERROR(VLOOKUP(H112,課CD!$A$2:$B$28,2,FALSE),"")</f>
        <v/>
      </c>
    </row>
    <row r="113" spans="1:11" ht="14.25" customHeight="1">
      <c r="A113" s="1">
        <v>13</v>
      </c>
      <c r="B113" s="1">
        <v>4</v>
      </c>
      <c r="C113" s="4" t="str">
        <f t="shared" si="1"/>
        <v>13-4</v>
      </c>
      <c r="D113" s="1" t="s">
        <v>182</v>
      </c>
      <c r="E113" s="1">
        <v>69</v>
      </c>
      <c r="F113" s="1">
        <v>130</v>
      </c>
      <c r="I113" s="1" t="str">
        <f>IFERROR(VLOOKUP(F113,課CD!$A$2:$B$28,2,FALSE),"")</f>
        <v>財政課</v>
      </c>
      <c r="J113" s="1" t="str">
        <f>IFERROR(VLOOKUP(G113,課CD!$A$2:$B$28,2,FALSE),"")</f>
        <v/>
      </c>
      <c r="K113" s="1" t="str">
        <f>IFERROR(VLOOKUP(H113,課CD!$A$2:$B$28,2,FALSE),"")</f>
        <v/>
      </c>
    </row>
    <row r="114" spans="1:11" ht="14.25" customHeight="1">
      <c r="A114" s="1">
        <v>13</v>
      </c>
      <c r="B114" s="1">
        <v>5</v>
      </c>
      <c r="C114" s="4" t="str">
        <f t="shared" si="1"/>
        <v>13-5</v>
      </c>
      <c r="D114" s="1" t="s">
        <v>483</v>
      </c>
      <c r="E114" s="1">
        <v>69</v>
      </c>
      <c r="F114" s="1">
        <v>130</v>
      </c>
      <c r="I114" s="1" t="str">
        <f>IFERROR(VLOOKUP(F114,課CD!$A$2:$B$28,2,FALSE),"")</f>
        <v>財政課</v>
      </c>
      <c r="J114" s="1" t="str">
        <f>IFERROR(VLOOKUP(G114,課CD!$A$2:$B$28,2,FALSE),"")</f>
        <v/>
      </c>
      <c r="K114" s="1" t="str">
        <f>IFERROR(VLOOKUP(H114,課CD!$A$2:$B$28,2,FALSE),"")</f>
        <v/>
      </c>
    </row>
    <row r="115" spans="1:11" ht="14.25" customHeight="1">
      <c r="A115" s="1">
        <v>13</v>
      </c>
      <c r="B115" s="1">
        <v>6</v>
      </c>
      <c r="C115" s="4" t="str">
        <f t="shared" si="1"/>
        <v>13-6</v>
      </c>
      <c r="D115" s="1" t="s">
        <v>488</v>
      </c>
      <c r="E115" s="1">
        <v>70</v>
      </c>
      <c r="F115" s="1">
        <v>130</v>
      </c>
      <c r="I115" s="1" t="str">
        <f>IFERROR(VLOOKUP(F115,課CD!$A$2:$B$28,2,FALSE),"")</f>
        <v>財政課</v>
      </c>
      <c r="J115" s="1" t="str">
        <f>IFERROR(VLOOKUP(G115,課CD!$A$2:$B$28,2,FALSE),"")</f>
        <v/>
      </c>
      <c r="K115" s="1" t="str">
        <f>IFERROR(VLOOKUP(H115,課CD!$A$2:$B$28,2,FALSE),"")</f>
        <v/>
      </c>
    </row>
    <row r="116" spans="1:11" ht="14.25" customHeight="1">
      <c r="A116" s="1">
        <v>13</v>
      </c>
      <c r="B116" s="1">
        <v>7</v>
      </c>
      <c r="C116" s="4" t="str">
        <f t="shared" si="1"/>
        <v>13-7</v>
      </c>
      <c r="D116" s="1" t="s">
        <v>220</v>
      </c>
      <c r="E116" s="1">
        <v>71</v>
      </c>
      <c r="F116" s="1">
        <v>130</v>
      </c>
      <c r="I116" s="1" t="str">
        <f>IFERROR(VLOOKUP(F116,課CD!$A$2:$B$28,2,FALSE),"")</f>
        <v>財政課</v>
      </c>
      <c r="J116" s="1" t="str">
        <f>IFERROR(VLOOKUP(G116,課CD!$A$2:$B$28,2,FALSE),"")</f>
        <v/>
      </c>
      <c r="K116" s="1" t="str">
        <f>IFERROR(VLOOKUP(H116,課CD!$A$2:$B$28,2,FALSE),"")</f>
        <v/>
      </c>
    </row>
    <row r="117" spans="1:11" ht="14.25" customHeight="1">
      <c r="A117" s="1">
        <v>13</v>
      </c>
      <c r="B117" s="1">
        <v>8</v>
      </c>
      <c r="C117" s="4" t="str">
        <f t="shared" si="1"/>
        <v>13-8</v>
      </c>
      <c r="D117" s="1" t="s">
        <v>491</v>
      </c>
      <c r="E117" s="1">
        <v>72</v>
      </c>
      <c r="F117" s="1">
        <v>240</v>
      </c>
      <c r="I117" s="1" t="str">
        <f>IFERROR(VLOOKUP(F117,課CD!$A$2:$B$28,2,FALSE),"")</f>
        <v>税務収納課</v>
      </c>
      <c r="J117" s="1" t="str">
        <f>IFERROR(VLOOKUP(G117,課CD!$A$2:$B$28,2,FALSE),"")</f>
        <v/>
      </c>
      <c r="K117" s="1" t="str">
        <f>IFERROR(VLOOKUP(H117,課CD!$A$2:$B$28,2,FALSE),"")</f>
        <v/>
      </c>
    </row>
    <row r="118" spans="1:11" ht="14.25" customHeight="1">
      <c r="A118" s="1">
        <v>13</v>
      </c>
      <c r="B118" s="1">
        <v>9</v>
      </c>
      <c r="C118" s="4" t="str">
        <f t="shared" si="1"/>
        <v>13-9</v>
      </c>
      <c r="D118" s="1" t="s">
        <v>495</v>
      </c>
      <c r="E118" s="1">
        <v>73</v>
      </c>
      <c r="F118" s="1">
        <v>240</v>
      </c>
      <c r="I118" s="1" t="str">
        <f>IFERROR(VLOOKUP(F118,課CD!$A$2:$B$28,2,FALSE),"")</f>
        <v>税務収納課</v>
      </c>
      <c r="J118" s="1" t="str">
        <f>IFERROR(VLOOKUP(G118,課CD!$A$2:$B$28,2,FALSE),"")</f>
        <v/>
      </c>
      <c r="K118" s="1" t="str">
        <f>IFERROR(VLOOKUP(H118,課CD!$A$2:$B$28,2,FALSE),"")</f>
        <v/>
      </c>
    </row>
    <row r="119" spans="1:11" ht="14.25" customHeight="1">
      <c r="A119" s="1">
        <v>13</v>
      </c>
      <c r="B119" s="1">
        <v>10</v>
      </c>
      <c r="C119" s="4" t="str">
        <f t="shared" si="1"/>
        <v>13-10</v>
      </c>
      <c r="D119" s="1" t="s">
        <v>307</v>
      </c>
      <c r="E119" s="1">
        <v>74</v>
      </c>
      <c r="F119" s="1">
        <v>240</v>
      </c>
      <c r="I119" s="1" t="str">
        <f>IFERROR(VLOOKUP(F119,課CD!$A$2:$B$28,2,FALSE),"")</f>
        <v>税務収納課</v>
      </c>
      <c r="J119" s="1" t="str">
        <f>IFERROR(VLOOKUP(G119,課CD!$A$2:$B$28,2,FALSE),"")</f>
        <v/>
      </c>
      <c r="K119" s="1" t="str">
        <f>IFERROR(VLOOKUP(H119,課CD!$A$2:$B$28,2,FALSE),"")</f>
        <v/>
      </c>
    </row>
    <row r="120" spans="1:11" ht="14.25" customHeight="1">
      <c r="A120" s="1">
        <v>14</v>
      </c>
      <c r="B120" s="1">
        <v>0</v>
      </c>
      <c r="C120" s="2">
        <f t="shared" si="1"/>
        <v>14</v>
      </c>
      <c r="D120" s="1" t="s">
        <v>499</v>
      </c>
      <c r="E120" s="1" t="s">
        <v>99</v>
      </c>
      <c r="I120" s="1" t="str">
        <f>IFERROR(VLOOKUP(F120,課CD!$A$2:$B$28,2,FALSE),"")</f>
        <v/>
      </c>
      <c r="J120" s="1" t="str">
        <f>IFERROR(VLOOKUP(G120,課CD!$A$2:$B$28,2,FALSE),"")</f>
        <v/>
      </c>
      <c r="K120" s="1" t="str">
        <f>IFERROR(VLOOKUP(H120,課CD!$A$2:$B$28,2,FALSE),"")</f>
        <v/>
      </c>
    </row>
    <row r="121" spans="1:11" ht="14.25" customHeight="1">
      <c r="A121" s="1">
        <v>14</v>
      </c>
      <c r="B121" s="1">
        <v>1</v>
      </c>
      <c r="C121" s="4" t="str">
        <f t="shared" si="1"/>
        <v>14-1</v>
      </c>
      <c r="D121" s="1" t="s">
        <v>9</v>
      </c>
      <c r="E121" s="1">
        <v>75</v>
      </c>
      <c r="F121" s="1">
        <v>530</v>
      </c>
      <c r="I121" s="1" t="str">
        <f>IFERROR(VLOOKUP(F121,課CD!$A$2:$B$28,2,FALSE),"")</f>
        <v>都市計画課</v>
      </c>
      <c r="J121" s="1" t="str">
        <f>IFERROR(VLOOKUP(G121,課CD!$A$2:$B$28,2,FALSE),"")</f>
        <v/>
      </c>
      <c r="K121" s="1" t="str">
        <f>IFERROR(VLOOKUP(H121,課CD!$A$2:$B$28,2,FALSE),"")</f>
        <v/>
      </c>
    </row>
    <row r="122" spans="1:11" ht="14.25" customHeight="1">
      <c r="A122" s="1">
        <v>14</v>
      </c>
      <c r="B122" s="1">
        <v>2</v>
      </c>
      <c r="C122" s="4" t="str">
        <f t="shared" si="1"/>
        <v>14-2</v>
      </c>
      <c r="D122" s="1" t="s">
        <v>501</v>
      </c>
      <c r="E122" s="1">
        <v>76</v>
      </c>
      <c r="F122" s="1">
        <v>510</v>
      </c>
      <c r="I122" s="1" t="str">
        <f>IFERROR(VLOOKUP(F122,課CD!$A$2:$B$28,2,FALSE),"")</f>
        <v>道路課</v>
      </c>
      <c r="J122" s="1" t="str">
        <f>IFERROR(VLOOKUP(G122,課CD!$A$2:$B$28,2,FALSE),"")</f>
        <v/>
      </c>
      <c r="K122" s="1" t="str">
        <f>IFERROR(VLOOKUP(H122,課CD!$A$2:$B$28,2,FALSE),"")</f>
        <v/>
      </c>
    </row>
    <row r="123" spans="1:11" ht="14.25" customHeight="1">
      <c r="A123" s="1">
        <v>14</v>
      </c>
      <c r="B123" s="1">
        <v>3</v>
      </c>
      <c r="C123" s="4" t="str">
        <f t="shared" si="1"/>
        <v>14-3</v>
      </c>
      <c r="D123" s="1" t="s">
        <v>508</v>
      </c>
      <c r="E123" s="1">
        <v>77</v>
      </c>
      <c r="F123" s="1">
        <v>265</v>
      </c>
      <c r="I123" s="1" t="str">
        <f>IFERROR(VLOOKUP(F123,課CD!$A$2:$B$28,2,FALSE),"")</f>
        <v>町民安全課</v>
      </c>
      <c r="J123" s="1" t="str">
        <f>IFERROR(VLOOKUP(G123,課CD!$A$2:$B$28,2,FALSE),"")</f>
        <v/>
      </c>
      <c r="K123" s="1" t="str">
        <f>IFERROR(VLOOKUP(H123,課CD!$A$2:$B$28,2,FALSE),"")</f>
        <v/>
      </c>
    </row>
    <row r="124" spans="1:11" ht="14.25" customHeight="1">
      <c r="A124" s="1">
        <v>14</v>
      </c>
      <c r="B124" s="1">
        <v>4</v>
      </c>
      <c r="C124" s="4" t="str">
        <f t="shared" si="1"/>
        <v>14-4</v>
      </c>
      <c r="D124" s="1" t="s">
        <v>512</v>
      </c>
      <c r="E124" s="1">
        <v>78</v>
      </c>
      <c r="F124" s="1">
        <v>530</v>
      </c>
      <c r="I124" s="1" t="str">
        <f>IFERROR(VLOOKUP(F124,課CD!$A$2:$B$28,2,FALSE),"")</f>
        <v>都市計画課</v>
      </c>
      <c r="J124" s="1" t="str">
        <f>IFERROR(VLOOKUP(G124,課CD!$A$2:$B$28,2,FALSE),"")</f>
        <v/>
      </c>
      <c r="K124" s="1" t="str">
        <f>IFERROR(VLOOKUP(H124,課CD!$A$2:$B$28,2,FALSE),"")</f>
        <v/>
      </c>
    </row>
    <row r="125" spans="1:11" ht="14.25" customHeight="1">
      <c r="A125" s="1">
        <v>14</v>
      </c>
      <c r="B125" s="1">
        <v>5</v>
      </c>
      <c r="C125" s="4" t="str">
        <f t="shared" si="1"/>
        <v>14-5</v>
      </c>
      <c r="D125" s="1" t="s">
        <v>514</v>
      </c>
      <c r="E125" s="1">
        <v>79</v>
      </c>
      <c r="F125" s="1">
        <v>530</v>
      </c>
      <c r="I125" s="1" t="str">
        <f>IFERROR(VLOOKUP(F125,課CD!$A$2:$B$28,2,FALSE),"")</f>
        <v>都市計画課</v>
      </c>
      <c r="J125" s="1" t="str">
        <f>IFERROR(VLOOKUP(G125,課CD!$A$2:$B$28,2,FALSE),"")</f>
        <v/>
      </c>
      <c r="K125" s="1" t="str">
        <f>IFERROR(VLOOKUP(H125,課CD!$A$2:$B$28,2,FALSE),"")</f>
        <v/>
      </c>
    </row>
    <row r="126" spans="1:11" ht="14.25" customHeight="1">
      <c r="A126" s="1">
        <v>15</v>
      </c>
      <c r="B126" s="1">
        <v>0</v>
      </c>
      <c r="C126" s="2">
        <f t="shared" si="1"/>
        <v>15</v>
      </c>
      <c r="D126" s="1" t="s">
        <v>519</v>
      </c>
      <c r="E126" s="1" t="s">
        <v>99</v>
      </c>
      <c r="I126" s="1" t="str">
        <f>IFERROR(VLOOKUP(F126,課CD!$A$2:$B$28,2,FALSE),"")</f>
        <v/>
      </c>
      <c r="J126" s="1" t="str">
        <f>IFERROR(VLOOKUP(G126,課CD!$A$2:$B$28,2,FALSE),"")</f>
        <v/>
      </c>
      <c r="K126" s="1" t="str">
        <f>IFERROR(VLOOKUP(H126,課CD!$A$2:$B$28,2,FALSE),"")</f>
        <v/>
      </c>
    </row>
    <row r="127" spans="1:11" ht="14.25" customHeight="1">
      <c r="A127" s="1">
        <v>15</v>
      </c>
      <c r="B127" s="1">
        <v>1</v>
      </c>
      <c r="C127" s="4" t="str">
        <f t="shared" si="1"/>
        <v>15-1</v>
      </c>
      <c r="D127" s="1" t="s">
        <v>521</v>
      </c>
      <c r="E127" s="1">
        <v>80</v>
      </c>
      <c r="F127" s="1">
        <v>265</v>
      </c>
      <c r="I127" s="1" t="str">
        <f>IFERROR(VLOOKUP(F127,課CD!$A$2:$B$28,2,FALSE),"")</f>
        <v>町民安全課</v>
      </c>
      <c r="J127" s="1" t="str">
        <f>IFERROR(VLOOKUP(G127,課CD!$A$2:$B$28,2,FALSE),"")</f>
        <v/>
      </c>
      <c r="K127" s="1" t="str">
        <f>IFERROR(VLOOKUP(H127,課CD!$A$2:$B$28,2,FALSE),"")</f>
        <v/>
      </c>
    </row>
    <row r="128" spans="1:11" ht="14.25" customHeight="1">
      <c r="A128" s="1">
        <v>15</v>
      </c>
      <c r="B128" s="1">
        <v>2</v>
      </c>
      <c r="C128" s="4" t="str">
        <f t="shared" si="1"/>
        <v>15-2</v>
      </c>
      <c r="D128" s="1" t="s">
        <v>412</v>
      </c>
      <c r="E128" s="1">
        <v>80</v>
      </c>
      <c r="F128" s="1">
        <v>265</v>
      </c>
      <c r="I128" s="1" t="str">
        <f>IFERROR(VLOOKUP(F128,課CD!$A$2:$B$28,2,FALSE),"")</f>
        <v>町民安全課</v>
      </c>
      <c r="J128" s="1" t="str">
        <f>IFERROR(VLOOKUP(G128,課CD!$A$2:$B$28,2,FALSE),"")</f>
        <v/>
      </c>
      <c r="K128" s="1" t="str">
        <f>IFERROR(VLOOKUP(H128,課CD!$A$2:$B$28,2,FALSE),"")</f>
        <v/>
      </c>
    </row>
    <row r="129" spans="1:11" ht="14.25" customHeight="1">
      <c r="A129" s="1">
        <v>15</v>
      </c>
      <c r="B129" s="1">
        <v>3</v>
      </c>
      <c r="C129" s="4" t="str">
        <f t="shared" si="1"/>
        <v>15-3</v>
      </c>
      <c r="D129" s="6" t="s">
        <v>1074</v>
      </c>
      <c r="E129" s="1">
        <v>81</v>
      </c>
      <c r="F129" s="1">
        <v>310</v>
      </c>
      <c r="I129" s="1" t="str">
        <f>IFERROR(VLOOKUP(F129,課CD!$A$2:$B$28,2,FALSE),"")</f>
        <v>福祉課</v>
      </c>
      <c r="J129" s="1" t="str">
        <f>IFERROR(VLOOKUP(G129,課CD!$A$2:$B$28,2,FALSE),"")</f>
        <v/>
      </c>
      <c r="K129" s="1" t="str">
        <f>IFERROR(VLOOKUP(H129,課CD!$A$2:$B$28,2,FALSE),"")</f>
        <v/>
      </c>
    </row>
    <row r="130" spans="1:11" ht="14.25" customHeight="1">
      <c r="A130" s="1">
        <v>15</v>
      </c>
      <c r="B130" s="1">
        <v>4</v>
      </c>
      <c r="C130" s="4" t="str">
        <f t="shared" ref="C130:C148" si="2">IF(B130=0,A130,A130&amp;"-"&amp;B130)</f>
        <v>15-4</v>
      </c>
      <c r="D130" s="1" t="s">
        <v>530</v>
      </c>
      <c r="E130" s="1">
        <v>81</v>
      </c>
      <c r="F130" s="1">
        <v>265</v>
      </c>
      <c r="I130" s="1" t="str">
        <f>IFERROR(VLOOKUP(F130,課CD!$A$2:$B$28,2,FALSE),"")</f>
        <v>町民安全課</v>
      </c>
      <c r="J130" s="1" t="str">
        <f>IFERROR(VLOOKUP(G130,課CD!$A$2:$B$28,2,FALSE),"")</f>
        <v/>
      </c>
      <c r="K130" s="1" t="str">
        <f>IFERROR(VLOOKUP(H130,課CD!$A$2:$B$28,2,FALSE),"")</f>
        <v/>
      </c>
    </row>
    <row r="131" spans="1:11" ht="14.25" customHeight="1">
      <c r="A131" s="1">
        <v>15</v>
      </c>
      <c r="B131" s="1">
        <v>5</v>
      </c>
      <c r="C131" s="4" t="str">
        <f t="shared" si="2"/>
        <v>15-5</v>
      </c>
      <c r="D131" s="1" t="s">
        <v>533</v>
      </c>
      <c r="E131" s="1">
        <v>82</v>
      </c>
      <c r="F131" s="1">
        <v>265</v>
      </c>
      <c r="I131" s="1" t="str">
        <f>IFERROR(VLOOKUP(F131,課CD!$A$2:$B$28,2,FALSE),"")</f>
        <v>町民安全課</v>
      </c>
      <c r="J131" s="1" t="str">
        <f>IFERROR(VLOOKUP(G131,課CD!$A$2:$B$28,2,FALSE),"")</f>
        <v/>
      </c>
      <c r="K131" s="1" t="str">
        <f>IFERROR(VLOOKUP(H131,課CD!$A$2:$B$28,2,FALSE),"")</f>
        <v/>
      </c>
    </row>
    <row r="132" spans="1:11" ht="14.25" customHeight="1">
      <c r="A132" s="1">
        <v>15</v>
      </c>
      <c r="B132" s="1">
        <v>6</v>
      </c>
      <c r="C132" s="4" t="str">
        <f t="shared" si="2"/>
        <v>15-6</v>
      </c>
      <c r="D132" s="1" t="s">
        <v>2995</v>
      </c>
      <c r="E132" s="1">
        <v>82</v>
      </c>
      <c r="F132" s="1">
        <v>265</v>
      </c>
      <c r="I132" s="1" t="str">
        <f>IFERROR(VLOOKUP(F132,課CD!$A$2:$B$28,2,FALSE),"")</f>
        <v>町民安全課</v>
      </c>
      <c r="J132" s="1" t="str">
        <f>IFERROR(VLOOKUP(G132,課CD!$A$2:$B$28,2,FALSE),"")</f>
        <v/>
      </c>
      <c r="K132" s="1" t="str">
        <f>IFERROR(VLOOKUP(H132,課CD!$A$2:$B$28,2,FALSE),"")</f>
        <v/>
      </c>
    </row>
    <row r="133" spans="1:11" ht="14.25" customHeight="1">
      <c r="A133" s="1">
        <v>15</v>
      </c>
      <c r="B133" s="1">
        <v>7</v>
      </c>
      <c r="C133" s="4" t="str">
        <f t="shared" si="2"/>
        <v>15-7</v>
      </c>
      <c r="D133" s="1" t="s">
        <v>541</v>
      </c>
      <c r="E133" s="1">
        <v>83</v>
      </c>
      <c r="F133" s="1">
        <v>265</v>
      </c>
      <c r="I133" s="1" t="str">
        <f>IFERROR(VLOOKUP(F133,課CD!$A$2:$B$28,2,FALSE),"")</f>
        <v>町民安全課</v>
      </c>
      <c r="J133" s="1" t="str">
        <f>IFERROR(VLOOKUP(G133,課CD!$A$2:$B$28,2,FALSE),"")</f>
        <v/>
      </c>
      <c r="K133" s="1" t="str">
        <f>IFERROR(VLOOKUP(H133,課CD!$A$2:$B$28,2,FALSE),"")</f>
        <v/>
      </c>
    </row>
    <row r="134" spans="1:11" ht="14.25" customHeight="1">
      <c r="A134" s="1">
        <v>15</v>
      </c>
      <c r="B134" s="1">
        <v>8</v>
      </c>
      <c r="C134" s="4" t="str">
        <f t="shared" si="2"/>
        <v>15-8</v>
      </c>
      <c r="D134" s="1" t="s">
        <v>542</v>
      </c>
      <c r="E134" s="1">
        <v>83</v>
      </c>
      <c r="F134" s="1">
        <v>265</v>
      </c>
      <c r="I134" s="1" t="str">
        <f>IFERROR(VLOOKUP(F134,課CD!$A$2:$B$28,2,FALSE),"")</f>
        <v>町民安全課</v>
      </c>
      <c r="J134" s="1" t="str">
        <f>IFERROR(VLOOKUP(G134,課CD!$A$2:$B$28,2,FALSE),"")</f>
        <v/>
      </c>
      <c r="K134" s="1" t="str">
        <f>IFERROR(VLOOKUP(H134,課CD!$A$2:$B$28,2,FALSE),"")</f>
        <v/>
      </c>
    </row>
    <row r="135" spans="1:11" ht="14.25" customHeight="1">
      <c r="A135" s="1">
        <v>15</v>
      </c>
      <c r="B135" s="1">
        <v>9</v>
      </c>
      <c r="C135" s="4" t="str">
        <f t="shared" si="2"/>
        <v>15-9</v>
      </c>
      <c r="D135" s="1" t="s">
        <v>545</v>
      </c>
      <c r="E135" s="1">
        <v>84</v>
      </c>
      <c r="F135" s="1">
        <v>265</v>
      </c>
      <c r="I135" s="1" t="str">
        <f>IFERROR(VLOOKUP(F135,課CD!$A$2:$B$28,2,FALSE),"")</f>
        <v>町民安全課</v>
      </c>
      <c r="J135" s="1" t="str">
        <f>IFERROR(VLOOKUP(G135,課CD!$A$2:$B$28,2,FALSE),"")</f>
        <v/>
      </c>
      <c r="K135" s="1" t="str">
        <f>IFERROR(VLOOKUP(H135,課CD!$A$2:$B$28,2,FALSE),"")</f>
        <v/>
      </c>
    </row>
    <row r="136" spans="1:11" ht="14.25" customHeight="1">
      <c r="A136" s="1">
        <v>15</v>
      </c>
      <c r="B136" s="1">
        <v>10</v>
      </c>
      <c r="C136" s="4" t="str">
        <f t="shared" si="2"/>
        <v>15-10</v>
      </c>
      <c r="D136" s="1" t="s">
        <v>320</v>
      </c>
      <c r="E136" s="1">
        <v>84</v>
      </c>
      <c r="F136" s="1">
        <v>265</v>
      </c>
      <c r="I136" s="1" t="str">
        <f>IFERROR(VLOOKUP(F136,課CD!$A$2:$B$28,2,FALSE),"")</f>
        <v>町民安全課</v>
      </c>
      <c r="J136" s="1" t="str">
        <f>IFERROR(VLOOKUP(G136,課CD!$A$2:$B$28,2,FALSE),"")</f>
        <v/>
      </c>
      <c r="K136" s="1" t="str">
        <f>IFERROR(VLOOKUP(H136,課CD!$A$2:$B$28,2,FALSE),"")</f>
        <v/>
      </c>
    </row>
    <row r="137" spans="1:11" ht="14.25" customHeight="1">
      <c r="A137" s="1">
        <v>15</v>
      </c>
      <c r="B137" s="1">
        <v>11</v>
      </c>
      <c r="C137" s="4" t="str">
        <f t="shared" si="2"/>
        <v>15-11</v>
      </c>
      <c r="D137" s="1" t="s">
        <v>553</v>
      </c>
      <c r="E137" s="1">
        <v>84</v>
      </c>
      <c r="F137" s="1">
        <v>265</v>
      </c>
      <c r="I137" s="1" t="str">
        <f>IFERROR(VLOOKUP(F137,課CD!$A$2:$B$28,2,FALSE),"")</f>
        <v>町民安全課</v>
      </c>
      <c r="J137" s="1" t="str">
        <f>IFERROR(VLOOKUP(G137,課CD!$A$2:$B$28,2,FALSE),"")</f>
        <v/>
      </c>
      <c r="K137" s="1" t="str">
        <f>IFERROR(VLOOKUP(H137,課CD!$A$2:$B$28,2,FALSE),"")</f>
        <v/>
      </c>
    </row>
    <row r="138" spans="1:11" ht="14.25" customHeight="1">
      <c r="A138" s="1">
        <v>16</v>
      </c>
      <c r="B138" s="1">
        <v>0</v>
      </c>
      <c r="C138" s="2">
        <f t="shared" si="2"/>
        <v>16</v>
      </c>
      <c r="D138" s="1" t="s">
        <v>189</v>
      </c>
      <c r="E138" s="1" t="s">
        <v>99</v>
      </c>
      <c r="I138" s="1" t="str">
        <f>IFERROR(VLOOKUP(F138,課CD!$A$2:$B$28,2,FALSE),"")</f>
        <v/>
      </c>
      <c r="J138" s="1" t="str">
        <f>IFERROR(VLOOKUP(G138,課CD!$A$2:$B$28,2,FALSE),"")</f>
        <v/>
      </c>
      <c r="K138" s="1" t="str">
        <f>IFERROR(VLOOKUP(H138,課CD!$A$2:$B$28,2,FALSE),"")</f>
        <v/>
      </c>
    </row>
    <row r="139" spans="1:11" ht="14.25" customHeight="1">
      <c r="A139" s="1">
        <v>16</v>
      </c>
      <c r="B139" s="1">
        <v>1</v>
      </c>
      <c r="C139" s="4" t="str">
        <f t="shared" si="2"/>
        <v>16-1</v>
      </c>
      <c r="D139" s="1" t="s">
        <v>554</v>
      </c>
      <c r="E139" s="1">
        <v>85</v>
      </c>
      <c r="F139" s="1">
        <v>620</v>
      </c>
      <c r="I139" s="1" t="str">
        <f>IFERROR(VLOOKUP(F139,課CD!$A$2:$B$28,2,FALSE),"")</f>
        <v>議会事務局</v>
      </c>
      <c r="J139" s="1" t="str">
        <f>IFERROR(VLOOKUP(G139,課CD!$A$2:$B$28,2,FALSE),"")</f>
        <v/>
      </c>
      <c r="K139" s="1" t="str">
        <f>IFERROR(VLOOKUP(H139,課CD!$A$2:$B$28,2,FALSE),"")</f>
        <v/>
      </c>
    </row>
    <row r="140" spans="1:11" ht="14.25" customHeight="1">
      <c r="A140" s="1">
        <v>16</v>
      </c>
      <c r="B140" s="1">
        <v>2</v>
      </c>
      <c r="C140" s="4" t="str">
        <f t="shared" si="2"/>
        <v>16-2</v>
      </c>
      <c r="D140" s="1" t="s">
        <v>558</v>
      </c>
      <c r="E140" s="1">
        <v>85</v>
      </c>
      <c r="F140" s="1">
        <v>630</v>
      </c>
      <c r="I140" s="1" t="str">
        <f>IFERROR(VLOOKUP(F140,課CD!$A$2:$B$28,2,FALSE),"")</f>
        <v>選挙管理委員会事務局</v>
      </c>
      <c r="J140" s="1" t="str">
        <f>IFERROR(VLOOKUP(G140,課CD!$A$2:$B$28,2,FALSE),"")</f>
        <v/>
      </c>
      <c r="K140" s="1" t="str">
        <f>IFERROR(VLOOKUP(H140,課CD!$A$2:$B$28,2,FALSE),"")</f>
        <v/>
      </c>
    </row>
    <row r="141" spans="1:11" ht="14.25" customHeight="1">
      <c r="A141" s="1">
        <v>16</v>
      </c>
      <c r="B141" s="1">
        <v>3</v>
      </c>
      <c r="C141" s="4" t="str">
        <f t="shared" si="2"/>
        <v>16-3</v>
      </c>
      <c r="D141" s="1" t="s">
        <v>345</v>
      </c>
      <c r="E141" s="1">
        <v>86</v>
      </c>
      <c r="F141" s="1">
        <v>630</v>
      </c>
      <c r="I141" s="1" t="str">
        <f>IFERROR(VLOOKUP(F141,課CD!$A$2:$B$28,2,FALSE),"")</f>
        <v>選挙管理委員会事務局</v>
      </c>
      <c r="J141" s="1" t="str">
        <f>IFERROR(VLOOKUP(G141,課CD!$A$2:$B$28,2,FALSE),"")</f>
        <v/>
      </c>
      <c r="K141" s="1" t="str">
        <f>IFERROR(VLOOKUP(H141,課CD!$A$2:$B$28,2,FALSE),"")</f>
        <v/>
      </c>
    </row>
    <row r="142" spans="1:11" ht="14.25" customHeight="1">
      <c r="A142" s="1">
        <v>16</v>
      </c>
      <c r="B142" s="1">
        <v>4</v>
      </c>
      <c r="C142" s="4" t="str">
        <f t="shared" si="2"/>
        <v>16-4</v>
      </c>
      <c r="D142" s="1" t="s">
        <v>561</v>
      </c>
      <c r="E142" s="1">
        <v>87</v>
      </c>
      <c r="F142" s="1">
        <v>270</v>
      </c>
      <c r="I142" s="1" t="str">
        <f>IFERROR(VLOOKUP(F142,課CD!$A$2:$B$28,2,FALSE),"")</f>
        <v>町民窓口課</v>
      </c>
      <c r="J142" s="1" t="str">
        <f>IFERROR(VLOOKUP(G142,課CD!$A$2:$B$28,2,FALSE),"")</f>
        <v/>
      </c>
      <c r="K142" s="1" t="str">
        <f>IFERROR(VLOOKUP(H142,課CD!$A$2:$B$28,2,FALSE),"")</f>
        <v/>
      </c>
    </row>
    <row r="143" spans="1:11" ht="14.25" customHeight="1">
      <c r="A143" s="1">
        <v>16</v>
      </c>
      <c r="B143" s="1">
        <v>5</v>
      </c>
      <c r="C143" s="3" t="str">
        <f t="shared" si="2"/>
        <v>16-5</v>
      </c>
      <c r="D143" s="1" t="s">
        <v>452</v>
      </c>
      <c r="E143" s="1">
        <v>88</v>
      </c>
      <c r="F143" s="1">
        <v>270</v>
      </c>
      <c r="I143" s="1" t="str">
        <f>IFERROR(VLOOKUP(F143,課CD!$A$2:$B$28,2,FALSE),"")</f>
        <v>町民窓口課</v>
      </c>
      <c r="J143" s="1" t="str">
        <f>IFERROR(VLOOKUP(G143,課CD!$A$2:$B$28,2,FALSE),"")</f>
        <v/>
      </c>
      <c r="K143" s="1" t="str">
        <f>IFERROR(VLOOKUP(H143,課CD!$A$2:$B$28,2,FALSE),"")</f>
        <v/>
      </c>
    </row>
    <row r="144" spans="1:11" ht="14.25" customHeight="1">
      <c r="A144" s="1">
        <v>16</v>
      </c>
      <c r="B144" s="1">
        <v>6</v>
      </c>
      <c r="C144" s="3" t="str">
        <f t="shared" si="2"/>
        <v>16-6</v>
      </c>
      <c r="D144" s="1" t="s">
        <v>562</v>
      </c>
      <c r="E144" s="1">
        <v>88</v>
      </c>
      <c r="F144" s="1">
        <v>270</v>
      </c>
      <c r="I144" s="1" t="str">
        <f>IFERROR(VLOOKUP(F144,課CD!$A$2:$B$28,2,FALSE),"")</f>
        <v>町民窓口課</v>
      </c>
      <c r="J144" s="1" t="str">
        <f>IFERROR(VLOOKUP(G144,課CD!$A$2:$B$28,2,FALSE),"")</f>
        <v/>
      </c>
      <c r="K144" s="1" t="str">
        <f>IFERROR(VLOOKUP(H144,課CD!$A$2:$B$28,2,FALSE),"")</f>
        <v/>
      </c>
    </row>
    <row r="145" spans="1:11" ht="14.25" customHeight="1">
      <c r="A145" s="1">
        <v>16</v>
      </c>
      <c r="B145" s="1">
        <v>7</v>
      </c>
      <c r="C145" s="3" t="str">
        <f t="shared" si="2"/>
        <v>16-7</v>
      </c>
      <c r="D145" s="1" t="s">
        <v>570</v>
      </c>
      <c r="E145" s="1">
        <v>88</v>
      </c>
      <c r="F145" s="1">
        <v>270</v>
      </c>
      <c r="I145" s="1" t="str">
        <f>IFERROR(VLOOKUP(F145,課CD!$A$2:$B$28,2,FALSE),"")</f>
        <v>町民窓口課</v>
      </c>
      <c r="J145" s="1" t="str">
        <f>IFERROR(VLOOKUP(G145,課CD!$A$2:$B$28,2,FALSE),"")</f>
        <v/>
      </c>
      <c r="K145" s="1" t="str">
        <f>IFERROR(VLOOKUP(H145,課CD!$A$2:$B$28,2,FALSE),"")</f>
        <v/>
      </c>
    </row>
    <row r="146" spans="1:11" ht="14.25" customHeight="1">
      <c r="A146" s="1">
        <v>16</v>
      </c>
      <c r="B146" s="1">
        <v>8</v>
      </c>
      <c r="C146" s="3" t="str">
        <f t="shared" si="2"/>
        <v>16-8</v>
      </c>
      <c r="D146" s="1" t="s">
        <v>462</v>
      </c>
      <c r="E146" s="1">
        <v>88</v>
      </c>
      <c r="F146" s="1">
        <v>270</v>
      </c>
      <c r="I146" s="1" t="str">
        <f>IFERROR(VLOOKUP(F146,課CD!$A$2:$B$28,2,FALSE),"")</f>
        <v>町民窓口課</v>
      </c>
      <c r="J146" s="1" t="str">
        <f>IFERROR(VLOOKUP(G146,課CD!$A$2:$B$28,2,FALSE),"")</f>
        <v/>
      </c>
      <c r="K146" s="1" t="str">
        <f>IFERROR(VLOOKUP(H146,課CD!$A$2:$B$28,2,FALSE),"")</f>
        <v/>
      </c>
    </row>
    <row r="147" spans="1:11" ht="14.25" customHeight="1">
      <c r="A147" s="1">
        <v>16</v>
      </c>
      <c r="B147" s="1">
        <v>9</v>
      </c>
      <c r="C147" s="3" t="str">
        <f t="shared" si="2"/>
        <v>16-9</v>
      </c>
      <c r="D147" s="1" t="s">
        <v>571</v>
      </c>
      <c r="E147" s="1">
        <v>89</v>
      </c>
      <c r="F147" s="1">
        <v>240</v>
      </c>
      <c r="G147" s="1">
        <v>270</v>
      </c>
      <c r="I147" s="1" t="str">
        <f>IFERROR(VLOOKUP(F147,課CD!$A$2:$B$28,2,FALSE),"")</f>
        <v>税務収納課</v>
      </c>
      <c r="J147" s="1" t="str">
        <f>IFERROR(VLOOKUP(G147,課CD!$A$2:$B$28,2,FALSE),"")</f>
        <v>町民窓口課</v>
      </c>
      <c r="K147" s="1" t="str">
        <f>IFERROR(VLOOKUP(H147,課CD!$A$2:$B$28,2,FALSE),"")</f>
        <v/>
      </c>
    </row>
    <row r="148" spans="1:11" ht="14.25" customHeight="1">
      <c r="A148" s="1">
        <v>16</v>
      </c>
      <c r="B148" s="1">
        <v>10</v>
      </c>
      <c r="C148" s="3" t="str">
        <f t="shared" si="2"/>
        <v>16-10</v>
      </c>
      <c r="D148" s="1" t="s">
        <v>572</v>
      </c>
      <c r="E148" s="1">
        <v>89</v>
      </c>
      <c r="F148" s="1">
        <v>215</v>
      </c>
      <c r="I148" s="1" t="str">
        <f>IFERROR(VLOOKUP(F148,課CD!$A$2:$B$28,2,FALSE),"")</f>
        <v>人事課</v>
      </c>
      <c r="J148" s="1" t="str">
        <f>IFERROR(VLOOKUP(G148,課CD!$A$2:$B$28,2,FALSE),"")</f>
        <v/>
      </c>
      <c r="K148" s="1" t="str">
        <f>IFERROR(VLOOKUP(H148,課CD!$A$2:$B$28,2,FALSE),"")</f>
        <v/>
      </c>
    </row>
    <row r="149" spans="1:11" ht="14.25" customHeight="1">
      <c r="A149" s="1" t="s">
        <v>99</v>
      </c>
      <c r="B149" s="1" t="s">
        <v>99</v>
      </c>
      <c r="C149" s="2"/>
      <c r="E149" s="1" t="s">
        <v>99</v>
      </c>
      <c r="I149" s="1" t="str">
        <f>IFERROR(VLOOKUP(F149,課CD!$A$2:$B$20,2,FALSE),"")</f>
        <v/>
      </c>
      <c r="J149" s="1" t="str">
        <f>IFERROR(VLOOKUP(G149,課CD!$A$2:$B$20,2,FALSE),"")</f>
        <v/>
      </c>
      <c r="K149" s="1" t="str">
        <f>IFERROR(VLOOKUP(H149,課CD!$A$2:$B$20,2,FALSE),"")</f>
        <v/>
      </c>
    </row>
  </sheetData>
  <autoFilter ref="A1:K149" xr:uid="{00000000-0009-0000-0000-000000000000}"/>
  <phoneticPr fontId="5"/>
  <hyperlinks>
    <hyperlink ref="C4" location="'1-2'!A1" display="'1-2'!A1" xr:uid="{00000000-0004-0000-0000-000000000000}"/>
    <hyperlink ref="C5" location="'1-3'!A1" display="'1-3'!A1" xr:uid="{00000000-0004-0000-0000-000001000000}"/>
    <hyperlink ref="C6" location="'1-4'!A1" display="'1-4'!A1" xr:uid="{00000000-0004-0000-0000-000002000000}"/>
    <hyperlink ref="C7" location="'1-5'!A1" display="'1-5'!A1" xr:uid="{00000000-0004-0000-0000-000003000000}"/>
    <hyperlink ref="C8" location="'1-6'!A1" display="'1-6'!A1" xr:uid="{00000000-0004-0000-0000-000004000000}"/>
    <hyperlink ref="C10" location="'2-1'!A1" display="'2-1'!A1" xr:uid="{00000000-0004-0000-0000-000005000000}"/>
    <hyperlink ref="C11" location="'2-2'!A1" display="'2-2'!A1" xr:uid="{00000000-0004-0000-0000-000006000000}"/>
    <hyperlink ref="C12" location="'2-3'!A1" display="'2-3'!A1" xr:uid="{00000000-0004-0000-0000-000007000000}"/>
    <hyperlink ref="C13" location="'2-4'!A1" display="'2-4'!A1" xr:uid="{00000000-0004-0000-0000-000008000000}"/>
    <hyperlink ref="C14" location="'2-5'!A1" display="'2-5'!A1" xr:uid="{00000000-0004-0000-0000-000009000000}"/>
    <hyperlink ref="C15" location="'2-6'!A1" display="'2-6'!A1" xr:uid="{00000000-0004-0000-0000-00000A000000}"/>
    <hyperlink ref="C16" location="'2-7'!A1" display="'2-7'!A1" xr:uid="{00000000-0004-0000-0000-00000B000000}"/>
    <hyperlink ref="C17" location="'2-8'!A1" display="'2-8'!A1" xr:uid="{00000000-0004-0000-0000-00000C000000}"/>
    <hyperlink ref="C18" location="'2-9'!A1" display="'2-9'!A1" xr:uid="{00000000-0004-0000-0000-00000D000000}"/>
    <hyperlink ref="C19" location="'2-10'!A1" display="'2-10'!A1" xr:uid="{00000000-0004-0000-0000-00000E000000}"/>
    <hyperlink ref="C20" location="'2-11'!A1" display="'2-11'!A1" xr:uid="{00000000-0004-0000-0000-00000F000000}"/>
    <hyperlink ref="C21" location="'2-12'!A1" display="'2-12'!A1" xr:uid="{00000000-0004-0000-0000-000010000000}"/>
    <hyperlink ref="C23" location="'3-1'!A1" display="'3-1'!A1" xr:uid="{00000000-0004-0000-0000-000011000000}"/>
    <hyperlink ref="C24" location="'3-2'!A1" display="'3-2'!A1" xr:uid="{00000000-0004-0000-0000-000012000000}"/>
    <hyperlink ref="C25" location="'3-3'!A1" display="'3-3'!A1" xr:uid="{00000000-0004-0000-0000-000013000000}"/>
    <hyperlink ref="C26" location="'3-4'!A1" display="'3-4'!A1" xr:uid="{00000000-0004-0000-0000-000014000000}"/>
    <hyperlink ref="C28" location="'4-1'!A1" display="'4-1'!A1" xr:uid="{00000000-0004-0000-0000-000015000000}"/>
    <hyperlink ref="C29" location="'4-2'!A1" display="'4-2'!A1" xr:uid="{00000000-0004-0000-0000-000016000000}"/>
    <hyperlink ref="C30" location="'4-3'!A1" display="'4-3'!A1" xr:uid="{00000000-0004-0000-0000-000017000000}"/>
    <hyperlink ref="C31" location="'4-4'!A1" display="'4-4'!A1" xr:uid="{00000000-0004-0000-0000-000018000000}"/>
    <hyperlink ref="C32" location="'4-5'!A1" display="'4-5'!A1" xr:uid="{00000000-0004-0000-0000-000019000000}"/>
    <hyperlink ref="C33" location="'4-6'!A1" display="'4-6'!A1" xr:uid="{00000000-0004-0000-0000-00001A000000}"/>
    <hyperlink ref="C34" location="'4-7'!A1" display="'4-7'!A1" xr:uid="{00000000-0004-0000-0000-00001B000000}"/>
    <hyperlink ref="C35" location="'4-8'!A1" display="'4-8'!A1" xr:uid="{00000000-0004-0000-0000-00001C000000}"/>
    <hyperlink ref="C37" location="'5-1'!A1" display="'5-1'!A1" xr:uid="{00000000-0004-0000-0000-00001D000000}"/>
    <hyperlink ref="C38" location="'5-2'!A1" display="'5-2'!A1" xr:uid="{00000000-0004-0000-0000-00001E000000}"/>
    <hyperlink ref="C41" location="'6-1'!A1" display="'6-1'!A1" xr:uid="{00000000-0004-0000-0000-00001F000000}"/>
    <hyperlink ref="C42" location="'6-2'!A1" display="'6-2'!A1" xr:uid="{00000000-0004-0000-0000-000020000000}"/>
    <hyperlink ref="C43" location="'6-3'!A1" display="'6-3'!A1" xr:uid="{00000000-0004-0000-0000-000021000000}"/>
    <hyperlink ref="C44" location="'6-4'!A1" display="'6-4'!A1" xr:uid="{00000000-0004-0000-0000-000022000000}"/>
    <hyperlink ref="C46" location="'7-1'!A1" display="'7-1'!A1" xr:uid="{00000000-0004-0000-0000-000023000000}"/>
    <hyperlink ref="C47" location="'7-2'!A1" display="'7-2'!A1" xr:uid="{00000000-0004-0000-0000-000024000000}"/>
    <hyperlink ref="C49" location="'8-1'!A1" display="'8-1'!A1" xr:uid="{00000000-0004-0000-0000-000025000000}"/>
    <hyperlink ref="C50" location="'8-2'!A1" display="'8-2'!A1" xr:uid="{00000000-0004-0000-0000-000026000000}"/>
    <hyperlink ref="C52" location="'9-1'!A1" display="'9-1'!A1" xr:uid="{00000000-0004-0000-0000-000027000000}"/>
    <hyperlink ref="C53" location="'9-2'!A1" display="'9-2'!A1" xr:uid="{00000000-0004-0000-0000-000028000000}"/>
    <hyperlink ref="C54" location="'9-3'!A1" display="'9-3'!A1" xr:uid="{00000000-0004-0000-0000-000029000000}"/>
    <hyperlink ref="C55" location="'9-4'!A1" display="'9-4'!A1" xr:uid="{00000000-0004-0000-0000-00002A000000}"/>
    <hyperlink ref="C57" location="'10-1'!A1" display="'10-1'!A1" xr:uid="{00000000-0004-0000-0000-00002B000000}"/>
    <hyperlink ref="C58" location="'10-2'!A1" display="'10-2'!A1" xr:uid="{00000000-0004-0000-0000-00002C000000}"/>
    <hyperlink ref="C59" location="'10-3'!A1" display="'10-3'!A1" xr:uid="{00000000-0004-0000-0000-00002D000000}"/>
    <hyperlink ref="C60" location="'10-4'!A1" display="'10-4'!A1" xr:uid="{00000000-0004-0000-0000-00002E000000}"/>
    <hyperlink ref="C70" location="'11-1'!A1" display="'11-1'!A1" xr:uid="{00000000-0004-0000-0000-00002F000000}"/>
    <hyperlink ref="C71" location="'11-2'!A1" display="'11-2'!A1" xr:uid="{00000000-0004-0000-0000-000030000000}"/>
    <hyperlink ref="C72" location="'11-3'!A1" display="'11-3'!A1" xr:uid="{00000000-0004-0000-0000-000031000000}"/>
    <hyperlink ref="C73" location="'11-4'!A1" display="'11-4'!A1" xr:uid="{00000000-0004-0000-0000-000032000000}"/>
    <hyperlink ref="C74" location="'11-5'!A1" display="'11-5'!A1" xr:uid="{00000000-0004-0000-0000-000033000000}"/>
    <hyperlink ref="C75" location="'11-6'!A1" display="'11-6'!A1" xr:uid="{00000000-0004-0000-0000-000034000000}"/>
    <hyperlink ref="C76" location="'11-7'!A1" display="'11-7'!A1" xr:uid="{00000000-0004-0000-0000-000035000000}"/>
    <hyperlink ref="C77" location="'11-8'!A1" display="'11-8'!A1" xr:uid="{00000000-0004-0000-0000-000036000000}"/>
    <hyperlink ref="C78" location="'11-9'!A1" display="'11-9'!A1" xr:uid="{00000000-0004-0000-0000-000037000000}"/>
    <hyperlink ref="C79" location="'11-10'!A1" display="'11-10'!A1" xr:uid="{00000000-0004-0000-0000-000038000000}"/>
    <hyperlink ref="C80" location="'11-11'!A1" display="'11-11'!A1" xr:uid="{00000000-0004-0000-0000-000039000000}"/>
    <hyperlink ref="C81" location="'11-12'!A1" display="'11-12'!A1" xr:uid="{00000000-0004-0000-0000-00003A000000}"/>
    <hyperlink ref="C82" location="'11-13'!A1" display="'11-13'!A1" xr:uid="{00000000-0004-0000-0000-00003B000000}"/>
    <hyperlink ref="C83" location="'11-14'!A1" display="'11-14'!A1" xr:uid="{00000000-0004-0000-0000-00003C000000}"/>
    <hyperlink ref="C84" location="'11-15'!A1" display="'11-15'!A1" xr:uid="{00000000-0004-0000-0000-00003D000000}"/>
    <hyperlink ref="C85" location="'11-16'!A1" display="'11-16'!A1" xr:uid="{00000000-0004-0000-0000-00003E000000}"/>
    <hyperlink ref="C86" location="'11-17'!A1" display="'11-17'!A1" xr:uid="{00000000-0004-0000-0000-00003F000000}"/>
    <hyperlink ref="C87" location="'11-18'!A1" display="'11-18'!A1" xr:uid="{00000000-0004-0000-0000-000040000000}"/>
    <hyperlink ref="C88" location="'11-19'!A1" display="'11-19'!A1" xr:uid="{00000000-0004-0000-0000-000041000000}"/>
    <hyperlink ref="C89" location="'11-20'!A1" display="'11-20'!A1" xr:uid="{00000000-0004-0000-0000-000042000000}"/>
    <hyperlink ref="C91" location="'12-1'!A1" display="'12-1'!A1" xr:uid="{00000000-0004-0000-0000-000043000000}"/>
    <hyperlink ref="C92" location="'12-2'!A1" display="'12-2'!A1" xr:uid="{00000000-0004-0000-0000-000044000000}"/>
    <hyperlink ref="C93" location="'12-3'!A1" display="'12-3'!A1" xr:uid="{00000000-0004-0000-0000-000045000000}"/>
    <hyperlink ref="C94" location="'12-4'!A1" display="'12-4'!A1" xr:uid="{00000000-0004-0000-0000-000046000000}"/>
    <hyperlink ref="C95" location="'12-5'!A1" display="'12-5'!A1" xr:uid="{00000000-0004-0000-0000-000047000000}"/>
    <hyperlink ref="C96" location="'12-6'!A1" display="'12-6'!A1" xr:uid="{00000000-0004-0000-0000-000048000000}"/>
    <hyperlink ref="C97" location="'12-7'!A1" display="'12-7'!A1" xr:uid="{00000000-0004-0000-0000-000049000000}"/>
    <hyperlink ref="C98" location="'12-8'!A1" display="'12-8'!A1" xr:uid="{00000000-0004-0000-0000-00004A000000}"/>
    <hyperlink ref="C99" location="'12-9'!A1" display="'12-9'!A1" xr:uid="{00000000-0004-0000-0000-00004B000000}"/>
    <hyperlink ref="C100" location="'12-10'!A1" display="'12-10'!A1" xr:uid="{00000000-0004-0000-0000-00004C000000}"/>
    <hyperlink ref="C101" location="'12-11'!A1" display="'12-11'!A1" xr:uid="{00000000-0004-0000-0000-00004D000000}"/>
    <hyperlink ref="C102" location="'12-12'!A1" display="'12-12'!A1" xr:uid="{00000000-0004-0000-0000-00004E000000}"/>
    <hyperlink ref="C103" location="'12-13'!A1" display="'12-13'!A1" xr:uid="{00000000-0004-0000-0000-00004F000000}"/>
    <hyperlink ref="C104" location="'12-14'!A1" display="'12-14'!A1" xr:uid="{00000000-0004-0000-0000-000050000000}"/>
    <hyperlink ref="C105" location="'12-15'!A1" display="'12-15'!A1" xr:uid="{00000000-0004-0000-0000-000051000000}"/>
    <hyperlink ref="C106" location="'12-16'!A1" display="'12-16'!A1" xr:uid="{00000000-0004-0000-0000-000052000000}"/>
    <hyperlink ref="C107" location="'12-17'!A1" display="'12-17'!A1" xr:uid="{00000000-0004-0000-0000-000053000000}"/>
    <hyperlink ref="C108" location="'12-18'!A1" display="'12-18'!A1" xr:uid="{00000000-0004-0000-0000-000054000000}"/>
    <hyperlink ref="C110" location="'13-1'!A1" display="'13-1'!A1" xr:uid="{00000000-0004-0000-0000-000055000000}"/>
    <hyperlink ref="C111" location="'13-2'!A1" display="'13-2'!A1" xr:uid="{00000000-0004-0000-0000-000056000000}"/>
    <hyperlink ref="C112" location="'13-3'!A1" display="'13-3'!A1" xr:uid="{00000000-0004-0000-0000-000057000000}"/>
    <hyperlink ref="C113" location="'13-4'!A1" display="'13-4'!A1" xr:uid="{00000000-0004-0000-0000-000058000000}"/>
    <hyperlink ref="C114" location="'13-5'!A1" display="'13-5'!A1" xr:uid="{00000000-0004-0000-0000-000059000000}"/>
    <hyperlink ref="C115" location="'13-6'!A1" display="'13-6'!A1" xr:uid="{00000000-0004-0000-0000-00005A000000}"/>
    <hyperlink ref="C116" location="'13-7'!A1" display="'13-7'!A1" xr:uid="{00000000-0004-0000-0000-00005B000000}"/>
    <hyperlink ref="C117" location="'13-8'!A1" display="'13-8'!A1" xr:uid="{00000000-0004-0000-0000-00005C000000}"/>
    <hyperlink ref="C118" location="'13-9'!A1" display="'13-9'!A1" xr:uid="{00000000-0004-0000-0000-00005D000000}"/>
    <hyperlink ref="C119" location="'13-10'!A1" display="'13-10'!A1" xr:uid="{00000000-0004-0000-0000-00005E000000}"/>
    <hyperlink ref="C121" location="'14-1'!A1" display="'14-1'!A1" xr:uid="{00000000-0004-0000-0000-00005F000000}"/>
    <hyperlink ref="C122" location="'14-2'!A1" display="'14-2'!A1" xr:uid="{00000000-0004-0000-0000-000060000000}"/>
    <hyperlink ref="C123" location="'14-3'!A1" display="'14-3'!A1" xr:uid="{00000000-0004-0000-0000-000061000000}"/>
    <hyperlink ref="C127" location="'15-1'!A1" display="'15-1'!A1" xr:uid="{00000000-0004-0000-0000-000062000000}"/>
    <hyperlink ref="C128" location="'15-2'!A1" display="'15-2'!A1" xr:uid="{00000000-0004-0000-0000-000063000000}"/>
    <hyperlink ref="C129" location="'15-3'!A1" display="'15-3'!A1" xr:uid="{00000000-0004-0000-0000-000064000000}"/>
    <hyperlink ref="C130" location="'15-4'!A1" display="'15-4'!A1" xr:uid="{00000000-0004-0000-0000-000065000000}"/>
    <hyperlink ref="C131" location="'15-5'!A1" display="'15-5'!A1" xr:uid="{00000000-0004-0000-0000-000066000000}"/>
    <hyperlink ref="C132" location="'15-6'!A1" display="'15-6'!A1" xr:uid="{00000000-0004-0000-0000-000067000000}"/>
    <hyperlink ref="C133" location="'15-7'!A1" display="'15-7'!A1" xr:uid="{00000000-0004-0000-0000-000068000000}"/>
    <hyperlink ref="C134" location="'15-8'!A1" display="'15-8'!A1" xr:uid="{00000000-0004-0000-0000-000069000000}"/>
    <hyperlink ref="C135" location="'15-9'!A1" display="'15-9'!A1" xr:uid="{00000000-0004-0000-0000-00006A000000}"/>
    <hyperlink ref="C136" location="'15-10'!A1" display="'15-10'!A1" xr:uid="{00000000-0004-0000-0000-00006B000000}"/>
    <hyperlink ref="C137" location="'15-11'!A1" display="'15-11'!A1" xr:uid="{00000000-0004-0000-0000-00006C000000}"/>
    <hyperlink ref="C139" location="'16-1'!A1" display="'16-1'!A1" xr:uid="{00000000-0004-0000-0000-00006D000000}"/>
    <hyperlink ref="C140" location="'16-2'!A1" display="'16-2'!A1" xr:uid="{00000000-0004-0000-0000-00006E000000}"/>
    <hyperlink ref="C141" location="'16-3'!A1" display="'16-3'!A1" xr:uid="{00000000-0004-0000-0000-00006F000000}"/>
    <hyperlink ref="C142" location="'16-4'!A1" display="'16-4'!A1" xr:uid="{00000000-0004-0000-0000-000070000000}"/>
    <hyperlink ref="C145" location="'16-7'!A1" display="'16-7'!A1" xr:uid="{00000000-0004-0000-0000-000071000000}"/>
    <hyperlink ref="C146" location="'16-8'!A1" display="'16-8'!A1" xr:uid="{00000000-0004-0000-0000-000072000000}"/>
    <hyperlink ref="C147" location="'16-9'!A1" display="'16-9'!A1" xr:uid="{00000000-0004-0000-0000-000073000000}"/>
    <hyperlink ref="C148" location="'16-10'!A1" display="'16-10'!A1" xr:uid="{00000000-0004-0000-0000-000074000000}"/>
    <hyperlink ref="C125" location="'14-5'!A1" display="'14-5'!A1" xr:uid="{00000000-0004-0000-0000-000075000000}"/>
    <hyperlink ref="C124" location="'14-4'!A1" display="'14-4'!A1" xr:uid="{00000000-0004-0000-0000-000076000000}"/>
    <hyperlink ref="C61:C68" location="'10-4'!A1" display="'10-4'!A1" xr:uid="{00000000-0004-0000-0000-000077000000}"/>
    <hyperlink ref="C3" location="'1-1'!A1" display="'1-1'!A1" xr:uid="{00000000-0004-0000-0000-000078000000}"/>
    <hyperlink ref="C61" location="'10-5'!A1" display="'10-5'!A1" xr:uid="{00000000-0004-0000-0000-000079000000}"/>
    <hyperlink ref="C62" location="'10-6'!A1" display="'10-6'!A1" xr:uid="{00000000-0004-0000-0000-00007A000000}"/>
    <hyperlink ref="C63" location="'10-7'!A1" display="'10-7'!A1" xr:uid="{00000000-0004-0000-0000-00007B000000}"/>
    <hyperlink ref="C64" location="'10-8'!A1" display="'10-8'!A1" xr:uid="{00000000-0004-0000-0000-00007C000000}"/>
    <hyperlink ref="C65" location="'10-9'!A1" display="'10-9'!A1" xr:uid="{00000000-0004-0000-0000-00007D000000}"/>
    <hyperlink ref="C66" location="'10-10'!A1" display="'10-10'!A1" xr:uid="{00000000-0004-0000-0000-00007E000000}"/>
    <hyperlink ref="C67" location="'10-11'!A1" display="'10-11'!A1" xr:uid="{00000000-0004-0000-0000-00007F000000}"/>
    <hyperlink ref="C68" location="'10-12'!A1" display="'10-12'!A1" xr:uid="{00000000-0004-0000-0000-000080000000}"/>
    <hyperlink ref="C143:C144" location="'16-4'!A1" display="'16-4'!A1" xr:uid="{00000000-0004-0000-0000-000081000000}"/>
    <hyperlink ref="C143" location="'16-5'!A1" display="'16-5'!A1" xr:uid="{00000000-0004-0000-0000-000082000000}"/>
    <hyperlink ref="C144" location="'16-6'!A1" display="'16-6'!A1" xr:uid="{00000000-0004-0000-0000-000083000000}"/>
    <hyperlink ref="C39" location="'5-3'!A1" display="'5-3'!A1" xr:uid="{00000000-0004-0000-0000-000084000000}"/>
  </hyperlinks>
  <pageMargins left="0.7" right="0.7" top="0.75" bottom="0.75" header="0.3" footer="0.3"/>
  <pageSetup paperSize="9" scale="3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11"/>
  <sheetViews>
    <sheetView workbookViewId="0">
      <selection activeCell="E9" sqref="E8:E9"/>
    </sheetView>
  </sheetViews>
  <sheetFormatPr defaultColWidth="10.75" defaultRowHeight="14.25"/>
  <cols>
    <col min="1" max="1" width="8.75" style="1" bestFit="1" customWidth="1"/>
    <col min="2" max="2" width="10.5" style="1" bestFit="1" customWidth="1"/>
    <col min="3" max="3" width="6.5" style="1" bestFit="1" customWidth="1"/>
    <col min="4" max="4" width="9.125" style="1" bestFit="1" customWidth="1"/>
    <col min="5" max="5" width="40.75" style="1" bestFit="1" customWidth="1"/>
    <col min="6" max="6" width="38.125" style="1" bestFit="1" customWidth="1"/>
    <col min="7" max="8" width="43.25" style="1" bestFit="1" customWidth="1"/>
    <col min="9" max="9" width="38.125" style="1" bestFit="1" customWidth="1"/>
    <col min="10" max="10" width="40.75" style="1" bestFit="1" customWidth="1"/>
    <col min="11" max="16384" width="10.75" style="1"/>
  </cols>
  <sheetData>
    <row r="1" spans="1:4" ht="18.75">
      <c r="A1" s="21"/>
      <c r="B1" s="19" t="s">
        <v>674</v>
      </c>
      <c r="C1" s="21"/>
      <c r="D1" s="9" t="s">
        <v>652</v>
      </c>
    </row>
    <row r="2" spans="1:4" ht="18.75">
      <c r="A2" s="19" t="s">
        <v>549</v>
      </c>
      <c r="B2" s="39">
        <v>45658</v>
      </c>
      <c r="C2" s="39" t="s">
        <v>756</v>
      </c>
    </row>
    <row r="3" spans="1:4" ht="18.75">
      <c r="A3" s="20" t="s">
        <v>784</v>
      </c>
      <c r="B3" s="22">
        <v>39</v>
      </c>
      <c r="C3" s="22">
        <v>39</v>
      </c>
    </row>
    <row r="4" spans="1:4" ht="18.75">
      <c r="A4" s="20" t="s">
        <v>1028</v>
      </c>
      <c r="B4" s="22">
        <v>84</v>
      </c>
      <c r="C4" s="22">
        <v>84</v>
      </c>
    </row>
    <row r="5" spans="1:4" ht="18.75">
      <c r="A5" s="20" t="s">
        <v>907</v>
      </c>
      <c r="B5" s="22">
        <v>99</v>
      </c>
      <c r="C5" s="22">
        <v>99</v>
      </c>
    </row>
    <row r="6" spans="1:4" ht="18.75">
      <c r="A6" s="20" t="s">
        <v>1086</v>
      </c>
      <c r="B6" s="22">
        <v>37</v>
      </c>
      <c r="C6" s="22">
        <v>37</v>
      </c>
    </row>
    <row r="7" spans="1:4" ht="18.75">
      <c r="A7" s="20" t="s">
        <v>1089</v>
      </c>
      <c r="B7" s="22">
        <v>27720</v>
      </c>
      <c r="C7" s="22">
        <v>27720</v>
      </c>
    </row>
    <row r="8" spans="1:4" ht="18.75">
      <c r="A8" s="20" t="s">
        <v>485</v>
      </c>
      <c r="B8" s="22">
        <v>45589</v>
      </c>
      <c r="C8" s="22">
        <v>45589</v>
      </c>
    </row>
    <row r="9" spans="1:4" ht="18.75">
      <c r="A9" s="20" t="s">
        <v>752</v>
      </c>
      <c r="B9" s="22">
        <v>54754</v>
      </c>
      <c r="C9" s="22">
        <v>54754</v>
      </c>
    </row>
    <row r="10" spans="1:4" ht="18.75">
      <c r="A10" s="20" t="s">
        <v>634</v>
      </c>
      <c r="B10" s="22">
        <v>52265</v>
      </c>
      <c r="C10" s="22">
        <v>52265</v>
      </c>
    </row>
    <row r="11" spans="1:4" ht="18.75">
      <c r="A11" s="20" t="s">
        <v>817</v>
      </c>
      <c r="B11" s="22">
        <v>67898</v>
      </c>
      <c r="C11" s="22">
        <v>67898</v>
      </c>
    </row>
  </sheetData>
  <phoneticPr fontId="5"/>
  <hyperlinks>
    <hyperlink ref="D1" location="目次!C2" display="目次" xr:uid="{00000000-0004-0000-0900-000000000000}"/>
  </hyperlinks>
  <pageMargins left="0.7" right="0.7" top="0.75" bottom="0.75" header="0.3" footer="0.3"/>
  <pageSetup paperSize="9" orientation="portrait"/>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D11"/>
  <sheetViews>
    <sheetView topLeftCell="A6" workbookViewId="0">
      <selection activeCell="D11" sqref="D11"/>
    </sheetView>
  </sheetViews>
  <sheetFormatPr defaultColWidth="10.75" defaultRowHeight="14.25"/>
  <cols>
    <col min="1" max="1" width="9.25" style="1" bestFit="1" customWidth="1"/>
    <col min="2" max="2" width="10.5" style="1" bestFit="1" customWidth="1"/>
    <col min="3" max="3" width="8.5" style="1" bestFit="1" customWidth="1"/>
    <col min="4" max="5" width="33.5" style="1" bestFit="1" customWidth="1"/>
    <col min="6" max="6" width="35.25" style="1" bestFit="1" customWidth="1"/>
    <col min="7" max="8" width="33.5" style="1" bestFit="1" customWidth="1"/>
    <col min="9" max="9" width="19.125" style="1" bestFit="1" customWidth="1"/>
    <col min="10" max="16384" width="10.75" style="1"/>
  </cols>
  <sheetData>
    <row r="1" spans="1:4">
      <c r="D1" s="9" t="s">
        <v>652</v>
      </c>
    </row>
    <row r="3" spans="1:4" ht="18.75">
      <c r="A3" s="21"/>
      <c r="B3" s="19" t="s">
        <v>674</v>
      </c>
      <c r="C3" s="21"/>
    </row>
    <row r="4" spans="1:4" ht="18.75">
      <c r="A4" s="19" t="s">
        <v>549</v>
      </c>
      <c r="B4" s="22" t="s">
        <v>3018</v>
      </c>
      <c r="C4" s="22" t="s">
        <v>756</v>
      </c>
    </row>
    <row r="5" spans="1:4" ht="18.75">
      <c r="A5" s="20" t="s">
        <v>515</v>
      </c>
      <c r="B5" s="22">
        <v>4175033</v>
      </c>
      <c r="C5" s="22">
        <v>4175033</v>
      </c>
    </row>
    <row r="6" spans="1:4" ht="18.75">
      <c r="A6" s="20" t="s">
        <v>2157</v>
      </c>
      <c r="B6" s="22">
        <v>1147747</v>
      </c>
      <c r="C6" s="22">
        <v>1147747</v>
      </c>
    </row>
    <row r="7" spans="1:4" ht="18.75">
      <c r="A7" s="20" t="s">
        <v>1435</v>
      </c>
      <c r="B7" s="22">
        <v>428163</v>
      </c>
      <c r="C7" s="22">
        <v>428163</v>
      </c>
    </row>
    <row r="8" spans="1:4" ht="18.75">
      <c r="A8" s="20" t="s">
        <v>2191</v>
      </c>
      <c r="B8" s="22">
        <v>210419</v>
      </c>
      <c r="C8" s="22">
        <v>210419</v>
      </c>
    </row>
    <row r="9" spans="1:4" ht="18.75">
      <c r="A9" s="20" t="s">
        <v>1952</v>
      </c>
      <c r="B9" s="22">
        <v>85605</v>
      </c>
      <c r="C9" s="22">
        <v>85605</v>
      </c>
    </row>
    <row r="10" spans="1:4" ht="18.75">
      <c r="A10" s="20" t="s">
        <v>374</v>
      </c>
      <c r="B10" s="22">
        <v>1148</v>
      </c>
      <c r="C10" s="22">
        <v>1148</v>
      </c>
    </row>
    <row r="11" spans="1:4" ht="18.75">
      <c r="A11" s="20" t="s">
        <v>2187</v>
      </c>
      <c r="B11" s="22">
        <v>2959</v>
      </c>
      <c r="C11" s="22">
        <v>2959</v>
      </c>
    </row>
  </sheetData>
  <phoneticPr fontId="5"/>
  <hyperlinks>
    <hyperlink ref="D1" location="目次!C45" display="目次" xr:uid="{00000000-0004-0000-6300-000000000000}"/>
  </hyperlinks>
  <pageMargins left="0.7" right="0.7" top="0.75" bottom="0.75" header="0.3" footer="0.3"/>
  <pageSetup paperSize="9" orientation="portrait"/>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H105"/>
  <sheetViews>
    <sheetView workbookViewId="0">
      <pane ySplit="3" topLeftCell="A87" activePane="bottomLeft" state="frozen"/>
      <selection pane="bottomLeft" activeCell="E105" sqref="E105"/>
    </sheetView>
  </sheetViews>
  <sheetFormatPr defaultColWidth="10.375" defaultRowHeight="14.25"/>
  <cols>
    <col min="1" max="1" width="13.875" style="1" customWidth="1"/>
    <col min="2" max="2" width="14.25" style="1" bestFit="1" customWidth="1"/>
    <col min="3" max="3" width="16.75" style="1" bestFit="1" customWidth="1"/>
    <col min="4" max="5" width="20.875" style="1" bestFit="1" customWidth="1"/>
    <col min="6" max="6" width="11.875" style="1" bestFit="1" customWidth="1"/>
    <col min="7" max="16384" width="10.375" style="1"/>
  </cols>
  <sheetData>
    <row r="1" spans="1:5" s="23" customFormat="1" ht="18.75">
      <c r="A1" s="23" t="s">
        <v>256</v>
      </c>
      <c r="D1" s="9" t="s">
        <v>652</v>
      </c>
    </row>
    <row r="2" spans="1:5" s="23" customFormat="1" ht="18.75">
      <c r="A2" s="23" t="s">
        <v>987</v>
      </c>
    </row>
    <row r="3" spans="1:5" s="23" customFormat="1" ht="18.75">
      <c r="A3" s="25" t="s">
        <v>1754</v>
      </c>
      <c r="B3" s="25" t="s">
        <v>598</v>
      </c>
      <c r="C3" s="25" t="s">
        <v>1577</v>
      </c>
      <c r="D3" s="25" t="s">
        <v>2193</v>
      </c>
      <c r="E3" s="25" t="s">
        <v>1752</v>
      </c>
    </row>
    <row r="4" spans="1:5" s="23" customFormat="1" ht="18.75">
      <c r="A4" s="7" t="s">
        <v>1161</v>
      </c>
      <c r="B4" s="7" t="s">
        <v>734</v>
      </c>
      <c r="C4" s="7">
        <v>22139</v>
      </c>
      <c r="D4" s="7">
        <v>75920018</v>
      </c>
      <c r="E4" s="66">
        <v>3429243.3262568321</v>
      </c>
    </row>
    <row r="5" spans="1:5" s="23" customFormat="1" ht="18.75">
      <c r="A5" s="7" t="s">
        <v>263</v>
      </c>
      <c r="B5" s="7" t="s">
        <v>734</v>
      </c>
      <c r="C5" s="7">
        <v>22114</v>
      </c>
      <c r="D5" s="7">
        <v>73846155</v>
      </c>
      <c r="E5" s="66">
        <v>3339339.5586506287</v>
      </c>
    </row>
    <row r="6" spans="1:5" s="23" customFormat="1" ht="18.75">
      <c r="A6" s="7" t="s">
        <v>1787</v>
      </c>
      <c r="B6" s="7" t="s">
        <v>734</v>
      </c>
      <c r="C6" s="7">
        <v>21650</v>
      </c>
      <c r="D6" s="7">
        <v>68263987</v>
      </c>
      <c r="E6" s="66">
        <v>3153070.9930715933</v>
      </c>
    </row>
    <row r="7" spans="1:5" s="23" customFormat="1" ht="18.75">
      <c r="A7" s="7" t="s">
        <v>2173</v>
      </c>
      <c r="B7" s="7" t="s">
        <v>734</v>
      </c>
      <c r="C7" s="7">
        <v>21657</v>
      </c>
      <c r="D7" s="7">
        <v>68091050</v>
      </c>
      <c r="E7" s="66">
        <v>3144066.5835526618</v>
      </c>
    </row>
    <row r="8" spans="1:5" s="23" customFormat="1" ht="18.75">
      <c r="A8" s="7" t="s">
        <v>2176</v>
      </c>
      <c r="B8" s="7" t="s">
        <v>734</v>
      </c>
      <c r="C8" s="7">
        <v>21816</v>
      </c>
      <c r="D8" s="7">
        <v>68464747</v>
      </c>
      <c r="E8" s="66">
        <v>3138281.3989732307</v>
      </c>
    </row>
    <row r="9" spans="1:5" s="23" customFormat="1" ht="18.75">
      <c r="A9" s="7" t="s">
        <v>543</v>
      </c>
      <c r="B9" s="7" t="s">
        <v>734</v>
      </c>
      <c r="C9" s="7">
        <v>21974</v>
      </c>
      <c r="D9" s="7">
        <v>67947601</v>
      </c>
      <c r="E9" s="66">
        <v>3092181.7147538001</v>
      </c>
    </row>
    <row r="10" spans="1:5" s="23" customFormat="1" ht="18.75">
      <c r="A10" s="7" t="s">
        <v>2178</v>
      </c>
      <c r="B10" s="7" t="s">
        <v>734</v>
      </c>
      <c r="C10" s="7">
        <v>21890</v>
      </c>
      <c r="D10" s="7">
        <v>68356574</v>
      </c>
      <c r="E10" s="66">
        <v>3122730.6532663316</v>
      </c>
    </row>
    <row r="11" spans="1:5" s="23" customFormat="1" ht="18.75">
      <c r="A11" s="7" t="s">
        <v>1236</v>
      </c>
      <c r="B11" s="7" t="s">
        <v>734</v>
      </c>
      <c r="C11" s="7">
        <v>21916</v>
      </c>
      <c r="D11" s="7">
        <v>68306521</v>
      </c>
      <c r="E11" s="66">
        <v>3116742.1518525276</v>
      </c>
    </row>
    <row r="12" spans="1:5" s="23" customFormat="1" ht="18.75">
      <c r="A12" s="7" t="s">
        <v>1941</v>
      </c>
      <c r="B12" s="7" t="s">
        <v>734</v>
      </c>
      <c r="C12" s="7">
        <v>22238</v>
      </c>
      <c r="D12" s="16">
        <v>69985747</v>
      </c>
      <c r="E12" s="152">
        <v>3147124</v>
      </c>
    </row>
    <row r="13" spans="1:5" s="23" customFormat="1" ht="18.75">
      <c r="A13" s="7" t="s">
        <v>1895</v>
      </c>
      <c r="B13" s="7" t="s">
        <v>734</v>
      </c>
      <c r="C13" s="7">
        <v>22562</v>
      </c>
      <c r="D13" s="16">
        <v>71277836</v>
      </c>
      <c r="E13" s="152">
        <v>3159198</v>
      </c>
    </row>
    <row r="14" spans="1:5" s="23" customFormat="1" ht="18.75">
      <c r="A14" s="7" t="s">
        <v>1942</v>
      </c>
      <c r="B14" s="7" t="s">
        <v>734</v>
      </c>
      <c r="C14" s="7">
        <v>22798</v>
      </c>
      <c r="D14" s="16">
        <v>71850458</v>
      </c>
      <c r="E14" s="152">
        <v>3151612</v>
      </c>
    </row>
    <row r="15" spans="1:5" s="23" customFormat="1" ht="18.75">
      <c r="A15" s="7" t="s">
        <v>1767</v>
      </c>
      <c r="B15" s="7" t="s">
        <v>734</v>
      </c>
      <c r="C15" s="7">
        <v>23113</v>
      </c>
      <c r="D15" s="16">
        <v>73723843</v>
      </c>
      <c r="E15" s="152">
        <v>3189713</v>
      </c>
    </row>
    <row r="16" spans="1:5" s="23" customFormat="1" ht="18.75">
      <c r="A16" s="7" t="s">
        <v>933</v>
      </c>
      <c r="B16" s="7" t="s">
        <v>734</v>
      </c>
      <c r="C16" s="7">
        <v>23365</v>
      </c>
      <c r="D16" s="16">
        <v>74464214</v>
      </c>
      <c r="E16" s="152">
        <v>3186998</v>
      </c>
    </row>
    <row r="17" spans="1:5" s="23" customFormat="1" ht="18.75">
      <c r="A17" s="7" t="s">
        <v>1945</v>
      </c>
      <c r="B17" s="7" t="s">
        <v>734</v>
      </c>
      <c r="C17" s="7">
        <v>23481</v>
      </c>
      <c r="D17" s="16">
        <v>76193990</v>
      </c>
      <c r="E17" s="152">
        <v>3244921</v>
      </c>
    </row>
    <row r="18" spans="1:5" s="23" customFormat="1" ht="18.75">
      <c r="A18" s="7" t="s">
        <v>1946</v>
      </c>
      <c r="B18" s="7" t="s">
        <v>734</v>
      </c>
      <c r="C18" s="7">
        <v>23857</v>
      </c>
      <c r="D18" s="7">
        <v>79753948</v>
      </c>
      <c r="E18" s="152">
        <v>3342999</v>
      </c>
    </row>
    <row r="19" spans="1:5" s="23" customFormat="1" ht="18.75">
      <c r="A19" s="7" t="s">
        <v>1382</v>
      </c>
      <c r="B19" s="7" t="s">
        <v>734</v>
      </c>
      <c r="C19" s="7">
        <v>24012</v>
      </c>
      <c r="D19" s="7">
        <v>80694848</v>
      </c>
      <c r="E19" s="152">
        <v>3360605</v>
      </c>
    </row>
    <row r="20" spans="1:5" s="23" customFormat="1" ht="18.75">
      <c r="A20" s="7" t="s">
        <v>3009</v>
      </c>
      <c r="B20" s="7" t="s">
        <v>734</v>
      </c>
      <c r="C20" s="7">
        <v>22840</v>
      </c>
      <c r="D20" s="7">
        <v>81633299</v>
      </c>
      <c r="E20" s="152">
        <v>3574137</v>
      </c>
    </row>
    <row r="21" spans="1:5" s="23" customFormat="1" ht="18.75">
      <c r="A21" s="7" t="s">
        <v>1161</v>
      </c>
      <c r="B21" s="11" t="s">
        <v>2194</v>
      </c>
      <c r="C21" s="7">
        <v>17778</v>
      </c>
      <c r="D21" s="7">
        <v>62009654</v>
      </c>
      <c r="E21" s="66">
        <v>3487999.437507031</v>
      </c>
    </row>
    <row r="22" spans="1:5" s="23" customFormat="1" ht="18.75">
      <c r="A22" s="7" t="s">
        <v>263</v>
      </c>
      <c r="B22" s="11" t="s">
        <v>2194</v>
      </c>
      <c r="C22" s="7">
        <v>17837</v>
      </c>
      <c r="D22" s="7">
        <v>61649983</v>
      </c>
      <c r="E22" s="66">
        <v>3456297.7518641027</v>
      </c>
    </row>
    <row r="23" spans="1:5" s="23" customFormat="1" ht="18.75">
      <c r="A23" s="7" t="s">
        <v>1787</v>
      </c>
      <c r="B23" s="11" t="s">
        <v>2194</v>
      </c>
      <c r="C23" s="7">
        <v>17262</v>
      </c>
      <c r="D23" s="7">
        <v>55604230</v>
      </c>
      <c r="E23" s="66">
        <v>3221192.7934190705</v>
      </c>
    </row>
    <row r="24" spans="1:5" s="23" customFormat="1" ht="18.75">
      <c r="A24" s="7" t="s">
        <v>2173</v>
      </c>
      <c r="B24" s="11" t="s">
        <v>2194</v>
      </c>
      <c r="C24" s="7">
        <v>17130</v>
      </c>
      <c r="D24" s="7">
        <v>55576491</v>
      </c>
      <c r="E24" s="66">
        <v>3244395.2714535901</v>
      </c>
    </row>
    <row r="25" spans="1:5" s="23" customFormat="1" ht="18.75">
      <c r="A25" s="7" t="s">
        <v>2176</v>
      </c>
      <c r="B25" s="11" t="s">
        <v>2194</v>
      </c>
      <c r="C25" s="7">
        <v>17188</v>
      </c>
      <c r="D25" s="7">
        <v>55810970</v>
      </c>
      <c r="E25" s="66">
        <v>3247089.2483127764</v>
      </c>
    </row>
    <row r="26" spans="1:5" s="23" customFormat="1" ht="18.75">
      <c r="A26" s="7" t="s">
        <v>543</v>
      </c>
      <c r="B26" s="11" t="s">
        <v>2194</v>
      </c>
      <c r="C26" s="7">
        <v>17274</v>
      </c>
      <c r="D26" s="7">
        <v>55540458</v>
      </c>
      <c r="E26" s="66">
        <v>3215263.2858631467</v>
      </c>
    </row>
    <row r="27" spans="1:5" s="23" customFormat="1" ht="18.75">
      <c r="A27" s="7" t="s">
        <v>2178</v>
      </c>
      <c r="B27" s="11" t="s">
        <v>2194</v>
      </c>
      <c r="C27" s="7">
        <v>17068</v>
      </c>
      <c r="D27" s="7">
        <v>54269226</v>
      </c>
      <c r="E27" s="66">
        <v>3179589.0555425356</v>
      </c>
    </row>
    <row r="28" spans="1:5" s="23" customFormat="1" ht="18.75">
      <c r="A28" s="7" t="s">
        <v>1236</v>
      </c>
      <c r="B28" s="11" t="s">
        <v>2194</v>
      </c>
      <c r="C28" s="7">
        <v>17229</v>
      </c>
      <c r="D28" s="7">
        <v>55248670</v>
      </c>
      <c r="E28" s="66">
        <v>3206725.2887573279</v>
      </c>
    </row>
    <row r="29" spans="1:5" s="23" customFormat="1" ht="18.75">
      <c r="A29" s="7" t="s">
        <v>1671</v>
      </c>
      <c r="B29" s="11" t="s">
        <v>2194</v>
      </c>
      <c r="C29" s="7">
        <v>17486</v>
      </c>
      <c r="D29" s="7">
        <v>56393325</v>
      </c>
      <c r="E29" s="66">
        <v>3225056</v>
      </c>
    </row>
    <row r="30" spans="1:5" s="23" customFormat="1" ht="18.75">
      <c r="A30" s="7" t="s">
        <v>1895</v>
      </c>
      <c r="B30" s="11" t="s">
        <v>2194</v>
      </c>
      <c r="C30" s="7">
        <v>17779</v>
      </c>
      <c r="D30" s="7">
        <v>57521374</v>
      </c>
      <c r="E30" s="66">
        <v>3235355</v>
      </c>
    </row>
    <row r="31" spans="1:5" s="23" customFormat="1" ht="18.75">
      <c r="A31" s="7" t="s">
        <v>1942</v>
      </c>
      <c r="B31" s="11" t="s">
        <v>2194</v>
      </c>
      <c r="C31" s="7">
        <v>17979</v>
      </c>
      <c r="D31" s="7">
        <v>58500784</v>
      </c>
      <c r="E31" s="66">
        <v>3253840</v>
      </c>
    </row>
    <row r="32" spans="1:5" s="23" customFormat="1" ht="18.75">
      <c r="A32" s="7" t="s">
        <v>1767</v>
      </c>
      <c r="B32" s="11" t="s">
        <v>2194</v>
      </c>
      <c r="C32" s="7">
        <v>18308</v>
      </c>
      <c r="D32" s="16">
        <v>59868903</v>
      </c>
      <c r="E32" s="152">
        <v>3270095</v>
      </c>
    </row>
    <row r="33" spans="1:8" s="23" customFormat="1" ht="18.75">
      <c r="A33" s="7" t="s">
        <v>933</v>
      </c>
      <c r="B33" s="11" t="s">
        <v>2194</v>
      </c>
      <c r="C33" s="7">
        <v>18596</v>
      </c>
      <c r="D33" s="16">
        <v>60823248</v>
      </c>
      <c r="E33" s="152">
        <v>3270770</v>
      </c>
      <c r="H33" s="153"/>
    </row>
    <row r="34" spans="1:8">
      <c r="A34" s="7" t="s">
        <v>1945</v>
      </c>
      <c r="B34" s="11" t="s">
        <v>2194</v>
      </c>
      <c r="C34" s="7">
        <v>18583</v>
      </c>
      <c r="D34" s="16">
        <v>61858193</v>
      </c>
      <c r="E34" s="152">
        <v>3328752</v>
      </c>
      <c r="H34" s="153"/>
    </row>
    <row r="35" spans="1:8">
      <c r="A35" s="7" t="s">
        <v>1946</v>
      </c>
      <c r="B35" s="11" t="s">
        <v>2194</v>
      </c>
      <c r="C35" s="7">
        <v>18954</v>
      </c>
      <c r="D35" s="16">
        <v>63731638</v>
      </c>
      <c r="E35" s="152">
        <v>3362437</v>
      </c>
      <c r="H35" s="153"/>
    </row>
    <row r="36" spans="1:8">
      <c r="A36" s="7" t="s">
        <v>1382</v>
      </c>
      <c r="B36" s="11" t="s">
        <v>2194</v>
      </c>
      <c r="C36" s="7">
        <v>19193</v>
      </c>
      <c r="D36" s="16">
        <v>65726073</v>
      </c>
      <c r="E36" s="152">
        <v>3424481</v>
      </c>
      <c r="H36" s="153"/>
    </row>
    <row r="37" spans="1:8">
      <c r="A37" s="7" t="s">
        <v>3009</v>
      </c>
      <c r="B37" s="11" t="s">
        <v>2194</v>
      </c>
      <c r="C37" s="7">
        <v>18581</v>
      </c>
      <c r="D37" s="16">
        <v>66793352</v>
      </c>
      <c r="E37" s="152">
        <v>3594712</v>
      </c>
      <c r="H37" s="153"/>
    </row>
    <row r="38" spans="1:8" s="23" customFormat="1" ht="18.75">
      <c r="A38" s="7" t="s">
        <v>1161</v>
      </c>
      <c r="B38" s="11" t="s">
        <v>39</v>
      </c>
      <c r="C38" s="7">
        <v>799</v>
      </c>
      <c r="D38" s="7">
        <v>2721642</v>
      </c>
      <c r="E38" s="66">
        <v>3406310.3879849813</v>
      </c>
    </row>
    <row r="39" spans="1:8" s="23" customFormat="1" ht="18.75">
      <c r="A39" s="7" t="s">
        <v>263</v>
      </c>
      <c r="B39" s="11" t="s">
        <v>39</v>
      </c>
      <c r="C39" s="7">
        <v>775</v>
      </c>
      <c r="D39" s="7">
        <v>2504493</v>
      </c>
      <c r="E39" s="66">
        <v>3231603.8709677421</v>
      </c>
    </row>
    <row r="40" spans="1:8" s="23" customFormat="1" ht="18.75">
      <c r="A40" s="7" t="s">
        <v>1787</v>
      </c>
      <c r="B40" s="11" t="s">
        <v>39</v>
      </c>
      <c r="C40" s="7">
        <v>755</v>
      </c>
      <c r="D40" s="7">
        <v>2267383</v>
      </c>
      <c r="E40" s="66">
        <v>3003156.2913907282</v>
      </c>
    </row>
    <row r="41" spans="1:8" s="23" customFormat="1" ht="18.75">
      <c r="A41" s="7" t="s">
        <v>2173</v>
      </c>
      <c r="B41" s="11" t="s">
        <v>39</v>
      </c>
      <c r="C41" s="7">
        <v>745</v>
      </c>
      <c r="D41" s="7">
        <v>2199760</v>
      </c>
      <c r="E41" s="66">
        <v>2952697.9865771816</v>
      </c>
    </row>
    <row r="42" spans="1:8" s="23" customFormat="1" ht="18.75">
      <c r="A42" s="7" t="s">
        <v>2176</v>
      </c>
      <c r="B42" s="11" t="s">
        <v>39</v>
      </c>
      <c r="C42" s="7">
        <v>772</v>
      </c>
      <c r="D42" s="7">
        <v>2344227</v>
      </c>
      <c r="E42" s="66">
        <v>3036563.4715025909</v>
      </c>
    </row>
    <row r="43" spans="1:8" s="23" customFormat="1" ht="18.75">
      <c r="A43" s="7" t="s">
        <v>543</v>
      </c>
      <c r="B43" s="11" t="s">
        <v>39</v>
      </c>
      <c r="C43" s="7">
        <v>769</v>
      </c>
      <c r="D43" s="7">
        <v>2266124</v>
      </c>
      <c r="E43" s="66">
        <v>2946845.2535760729</v>
      </c>
    </row>
    <row r="44" spans="1:8" s="23" customFormat="1" ht="18.75">
      <c r="A44" s="7" t="s">
        <v>2178</v>
      </c>
      <c r="B44" s="11" t="s">
        <v>39</v>
      </c>
      <c r="C44" s="7">
        <v>781</v>
      </c>
      <c r="D44" s="7">
        <v>2276403</v>
      </c>
      <c r="E44" s="66">
        <v>2914728.5531370039</v>
      </c>
    </row>
    <row r="45" spans="1:8" s="23" customFormat="1" ht="18.75">
      <c r="A45" s="7" t="s">
        <v>1236</v>
      </c>
      <c r="B45" s="11" t="s">
        <v>39</v>
      </c>
      <c r="C45" s="7">
        <v>807</v>
      </c>
      <c r="D45" s="7">
        <v>2367017</v>
      </c>
      <c r="E45" s="66">
        <v>2933106.567534077</v>
      </c>
    </row>
    <row r="46" spans="1:8" s="23" customFormat="1" ht="18.75">
      <c r="A46" s="7" t="s">
        <v>1671</v>
      </c>
      <c r="B46" s="11" t="s">
        <v>39</v>
      </c>
      <c r="C46" s="7">
        <v>822</v>
      </c>
      <c r="D46" s="7">
        <v>2467677</v>
      </c>
      <c r="E46" s="66">
        <v>3002040</v>
      </c>
    </row>
    <row r="47" spans="1:8" s="23" customFormat="1" ht="18.75">
      <c r="A47" s="7" t="s">
        <v>1895</v>
      </c>
      <c r="B47" s="11" t="s">
        <v>39</v>
      </c>
      <c r="C47" s="7">
        <v>841</v>
      </c>
      <c r="D47" s="7">
        <v>2419712</v>
      </c>
      <c r="E47" s="66">
        <v>2877184</v>
      </c>
    </row>
    <row r="48" spans="1:8" s="23" customFormat="1" ht="18.75">
      <c r="A48" s="7" t="s">
        <v>1942</v>
      </c>
      <c r="B48" s="11" t="s">
        <v>39</v>
      </c>
      <c r="C48" s="7">
        <v>846</v>
      </c>
      <c r="D48" s="7">
        <v>2499684</v>
      </c>
      <c r="E48" s="66">
        <v>2954709</v>
      </c>
    </row>
    <row r="49" spans="1:7" s="23" customFormat="1" ht="18.75">
      <c r="A49" s="7" t="s">
        <v>1767</v>
      </c>
      <c r="B49" s="11" t="s">
        <v>39</v>
      </c>
      <c r="C49" s="7">
        <v>832</v>
      </c>
      <c r="D49" s="7">
        <v>2535900</v>
      </c>
      <c r="E49" s="66">
        <v>3047956</v>
      </c>
    </row>
    <row r="50" spans="1:7" s="23" customFormat="1" ht="18.75">
      <c r="A50" s="7" t="s">
        <v>933</v>
      </c>
      <c r="B50" s="11" t="s">
        <v>39</v>
      </c>
      <c r="C50" s="7">
        <v>817</v>
      </c>
      <c r="D50" s="7">
        <v>2567675</v>
      </c>
      <c r="E50" s="66">
        <v>3142809</v>
      </c>
    </row>
    <row r="51" spans="1:7">
      <c r="A51" s="7" t="s">
        <v>1945</v>
      </c>
      <c r="B51" s="11" t="s">
        <v>39</v>
      </c>
      <c r="C51" s="7">
        <v>897</v>
      </c>
      <c r="D51" s="7">
        <v>2911967</v>
      </c>
      <c r="E51" s="66">
        <v>3246340</v>
      </c>
      <c r="G51" s="153"/>
    </row>
    <row r="52" spans="1:7">
      <c r="A52" s="7" t="s">
        <v>1946</v>
      </c>
      <c r="B52" s="11" t="s">
        <v>39</v>
      </c>
      <c r="C52" s="7">
        <v>883</v>
      </c>
      <c r="D52" s="7">
        <v>3335681</v>
      </c>
      <c r="E52" s="66">
        <v>3777668</v>
      </c>
      <c r="G52" s="153"/>
    </row>
    <row r="53" spans="1:7">
      <c r="A53" s="7" t="s">
        <v>1382</v>
      </c>
      <c r="B53" s="11" t="s">
        <v>39</v>
      </c>
      <c r="C53" s="7">
        <v>830</v>
      </c>
      <c r="D53" s="7">
        <v>2841247</v>
      </c>
      <c r="E53" s="66">
        <v>3423189</v>
      </c>
      <c r="G53" s="153"/>
    </row>
    <row r="54" spans="1:7">
      <c r="A54" s="7" t="s">
        <v>3009</v>
      </c>
      <c r="B54" s="11" t="s">
        <v>39</v>
      </c>
      <c r="C54" s="7">
        <v>786</v>
      </c>
      <c r="D54" s="7">
        <v>3028023</v>
      </c>
      <c r="E54" s="66">
        <v>3852447</v>
      </c>
      <c r="G54" s="153"/>
    </row>
    <row r="55" spans="1:7" s="23" customFormat="1" ht="18.75">
      <c r="A55" s="7" t="s">
        <v>1161</v>
      </c>
      <c r="B55" s="11" t="s">
        <v>834</v>
      </c>
      <c r="C55" s="7">
        <v>31</v>
      </c>
      <c r="D55" s="7">
        <v>109690</v>
      </c>
      <c r="E55" s="66">
        <v>3538387.0967741935</v>
      </c>
    </row>
    <row r="56" spans="1:7" s="23" customFormat="1" ht="18.75">
      <c r="A56" s="7" t="s">
        <v>263</v>
      </c>
      <c r="B56" s="11" t="s">
        <v>834</v>
      </c>
      <c r="C56" s="7">
        <v>27</v>
      </c>
      <c r="D56" s="7">
        <v>85968</v>
      </c>
      <c r="E56" s="66">
        <v>3184000</v>
      </c>
    </row>
    <row r="57" spans="1:7" s="23" customFormat="1" ht="18.75">
      <c r="A57" s="7" t="s">
        <v>1787</v>
      </c>
      <c r="B57" s="11" t="s">
        <v>834</v>
      </c>
      <c r="C57" s="7">
        <v>24</v>
      </c>
      <c r="D57" s="7">
        <v>68277</v>
      </c>
      <c r="E57" s="66">
        <v>2844875</v>
      </c>
    </row>
    <row r="58" spans="1:7" s="23" customFormat="1" ht="18.75">
      <c r="A58" s="7" t="s">
        <v>2173</v>
      </c>
      <c r="B58" s="11" t="s">
        <v>834</v>
      </c>
      <c r="C58" s="7">
        <v>24</v>
      </c>
      <c r="D58" s="7">
        <v>72089</v>
      </c>
      <c r="E58" s="66">
        <v>3003708.3333333335</v>
      </c>
    </row>
    <row r="59" spans="1:7" s="23" customFormat="1" ht="18.75">
      <c r="A59" s="7" t="s">
        <v>2176</v>
      </c>
      <c r="B59" s="11" t="s">
        <v>834</v>
      </c>
      <c r="C59" s="7">
        <v>20</v>
      </c>
      <c r="D59" s="7">
        <v>65323</v>
      </c>
      <c r="E59" s="66">
        <v>3266150</v>
      </c>
    </row>
    <row r="60" spans="1:7" s="23" customFormat="1" ht="18.75">
      <c r="A60" s="7" t="s">
        <v>543</v>
      </c>
      <c r="B60" s="11" t="s">
        <v>834</v>
      </c>
      <c r="C60" s="7">
        <v>21</v>
      </c>
      <c r="D60" s="7">
        <v>58247</v>
      </c>
      <c r="E60" s="66">
        <v>2773666.6666666665</v>
      </c>
    </row>
    <row r="61" spans="1:7" s="23" customFormat="1" ht="18.75">
      <c r="A61" s="7" t="s">
        <v>2178</v>
      </c>
      <c r="B61" s="11" t="s">
        <v>834</v>
      </c>
      <c r="C61" s="7">
        <v>25</v>
      </c>
      <c r="D61" s="7">
        <v>68995</v>
      </c>
      <c r="E61" s="66">
        <v>2759800</v>
      </c>
    </row>
    <row r="62" spans="1:7" s="23" customFormat="1" ht="18.75">
      <c r="A62" s="7" t="s">
        <v>1236</v>
      </c>
      <c r="B62" s="11" t="s">
        <v>834</v>
      </c>
      <c r="C62" s="7">
        <v>26</v>
      </c>
      <c r="D62" s="7">
        <v>60340</v>
      </c>
      <c r="E62" s="66">
        <v>2320769.230769231</v>
      </c>
    </row>
    <row r="63" spans="1:7" s="23" customFormat="1" ht="18.75">
      <c r="A63" s="7" t="s">
        <v>1671</v>
      </c>
      <c r="B63" s="11" t="s">
        <v>834</v>
      </c>
      <c r="C63" s="7">
        <v>35</v>
      </c>
      <c r="D63" s="7">
        <v>93091</v>
      </c>
      <c r="E63" s="66">
        <v>2659743</v>
      </c>
    </row>
    <row r="64" spans="1:7" s="23" customFormat="1" ht="18.75">
      <c r="A64" s="7" t="s">
        <v>1895</v>
      </c>
      <c r="B64" s="11" t="s">
        <v>834</v>
      </c>
      <c r="C64" s="7">
        <v>26</v>
      </c>
      <c r="D64" s="7">
        <v>75820</v>
      </c>
      <c r="E64" s="66">
        <v>2916154</v>
      </c>
    </row>
    <row r="65" spans="1:6" s="23" customFormat="1" ht="18.75">
      <c r="A65" s="7" t="s">
        <v>1942</v>
      </c>
      <c r="B65" s="11" t="s">
        <v>834</v>
      </c>
      <c r="C65" s="7">
        <v>32</v>
      </c>
      <c r="D65" s="7">
        <v>75430</v>
      </c>
      <c r="E65" s="66">
        <v>2357188</v>
      </c>
    </row>
    <row r="66" spans="1:6" s="23" customFormat="1" ht="18.75">
      <c r="A66" s="7" t="s">
        <v>1767</v>
      </c>
      <c r="B66" s="11" t="s">
        <v>834</v>
      </c>
      <c r="C66" s="7">
        <v>28</v>
      </c>
      <c r="D66" s="7">
        <v>75087</v>
      </c>
      <c r="E66" s="66">
        <v>2681678</v>
      </c>
    </row>
    <row r="67" spans="1:6" s="23" customFormat="1" ht="18.75">
      <c r="A67" s="7" t="s">
        <v>933</v>
      </c>
      <c r="B67" s="11" t="s">
        <v>834</v>
      </c>
      <c r="C67" s="7">
        <v>23</v>
      </c>
      <c r="D67" s="7">
        <v>64895</v>
      </c>
      <c r="E67" s="66">
        <v>2821521</v>
      </c>
    </row>
    <row r="68" spans="1:6">
      <c r="A68" s="7" t="s">
        <v>1945</v>
      </c>
      <c r="B68" s="11" t="s">
        <v>834</v>
      </c>
      <c r="C68" s="7">
        <v>28</v>
      </c>
      <c r="D68" s="7">
        <v>73657</v>
      </c>
      <c r="E68" s="66">
        <v>2630607</v>
      </c>
    </row>
    <row r="69" spans="1:6">
      <c r="A69" s="7" t="s">
        <v>1946</v>
      </c>
      <c r="B69" s="11" t="s">
        <v>834</v>
      </c>
      <c r="C69" s="7">
        <v>22</v>
      </c>
      <c r="D69" s="7">
        <v>68566</v>
      </c>
      <c r="E69" s="66">
        <v>3116636</v>
      </c>
    </row>
    <row r="70" spans="1:6">
      <c r="A70" s="7" t="s">
        <v>1382</v>
      </c>
      <c r="B70" s="11" t="s">
        <v>834</v>
      </c>
      <c r="C70" s="7">
        <v>20</v>
      </c>
      <c r="D70" s="7">
        <v>68587</v>
      </c>
      <c r="E70" s="66">
        <v>3429350</v>
      </c>
      <c r="F70" s="153"/>
    </row>
    <row r="71" spans="1:6">
      <c r="A71" s="7" t="s">
        <v>3009</v>
      </c>
      <c r="B71" s="11" t="s">
        <v>834</v>
      </c>
      <c r="C71" s="7">
        <v>16</v>
      </c>
      <c r="D71" s="7">
        <v>54626</v>
      </c>
      <c r="E71" s="66">
        <v>3414125</v>
      </c>
      <c r="F71" s="153"/>
    </row>
    <row r="72" spans="1:6" s="23" customFormat="1" ht="18.75">
      <c r="A72" s="7" t="s">
        <v>1161</v>
      </c>
      <c r="B72" s="11" t="s">
        <v>2195</v>
      </c>
      <c r="C72" s="7">
        <v>3351</v>
      </c>
      <c r="D72" s="7">
        <v>7912322</v>
      </c>
      <c r="E72" s="66">
        <v>2361182.3336317516</v>
      </c>
    </row>
    <row r="73" spans="1:6" s="23" customFormat="1" ht="18.75">
      <c r="A73" s="7" t="s">
        <v>263</v>
      </c>
      <c r="B73" s="11" t="s">
        <v>2195</v>
      </c>
      <c r="C73" s="7">
        <v>3374</v>
      </c>
      <c r="D73" s="7">
        <v>7921503</v>
      </c>
      <c r="E73" s="66">
        <v>2347807.6467101364</v>
      </c>
    </row>
    <row r="74" spans="1:6" s="23" customFormat="1" ht="18.75">
      <c r="A74" s="7" t="s">
        <v>1787</v>
      </c>
      <c r="B74" s="11" t="s">
        <v>2195</v>
      </c>
      <c r="C74" s="7">
        <v>3503</v>
      </c>
      <c r="D74" s="7">
        <v>8217543</v>
      </c>
      <c r="E74" s="66">
        <v>2345858.6925492436</v>
      </c>
    </row>
    <row r="75" spans="1:6" s="23" customFormat="1" ht="18.75">
      <c r="A75" s="7" t="s">
        <v>2173</v>
      </c>
      <c r="B75" s="11" t="s">
        <v>2195</v>
      </c>
      <c r="C75" s="7">
        <v>3644</v>
      </c>
      <c r="D75" s="7">
        <v>8268061</v>
      </c>
      <c r="E75" s="66">
        <v>2268951.9758507134</v>
      </c>
    </row>
    <row r="76" spans="1:6" s="23" customFormat="1" ht="18.75">
      <c r="A76" s="7" t="s">
        <v>2176</v>
      </c>
      <c r="B76" s="11" t="s">
        <v>2195</v>
      </c>
      <c r="C76" s="7">
        <v>3681</v>
      </c>
      <c r="D76" s="7">
        <v>7982726</v>
      </c>
      <c r="E76" s="66">
        <v>2168629.7201847322</v>
      </c>
    </row>
    <row r="77" spans="1:6" s="23" customFormat="1" ht="18.75">
      <c r="A77" s="7" t="s">
        <v>543</v>
      </c>
      <c r="B77" s="11" t="s">
        <v>2195</v>
      </c>
      <c r="C77" s="7">
        <v>3778</v>
      </c>
      <c r="D77" s="7">
        <v>8337426</v>
      </c>
      <c r="E77" s="66">
        <v>2206835.8920063525</v>
      </c>
    </row>
    <row r="78" spans="1:6" s="23" customFormat="1" ht="18.75">
      <c r="A78" s="7" t="s">
        <v>2178</v>
      </c>
      <c r="B78" s="11" t="s">
        <v>2195</v>
      </c>
      <c r="C78" s="7">
        <v>3734</v>
      </c>
      <c r="D78" s="7">
        <v>8224708</v>
      </c>
      <c r="E78" s="66">
        <v>2202653.4547402249</v>
      </c>
    </row>
    <row r="79" spans="1:6" s="23" customFormat="1" ht="18.75">
      <c r="A79" s="7" t="s">
        <v>1236</v>
      </c>
      <c r="B79" s="11" t="s">
        <v>2195</v>
      </c>
      <c r="C79" s="7">
        <v>3674</v>
      </c>
      <c r="D79" s="7">
        <v>8067148</v>
      </c>
      <c r="E79" s="66">
        <v>2195739.7931409907</v>
      </c>
    </row>
    <row r="80" spans="1:6" s="23" customFormat="1" ht="18.75">
      <c r="A80" s="7" t="s">
        <v>1671</v>
      </c>
      <c r="B80" s="11" t="s">
        <v>2195</v>
      </c>
      <c r="C80" s="7">
        <v>3688</v>
      </c>
      <c r="D80" s="7">
        <v>8014843</v>
      </c>
      <c r="E80" s="66">
        <v>2173222</v>
      </c>
    </row>
    <row r="81" spans="1:5" s="23" customFormat="1" ht="18.75">
      <c r="A81" s="7" t="s">
        <v>1895</v>
      </c>
      <c r="B81" s="11" t="s">
        <v>2195</v>
      </c>
      <c r="C81" s="7">
        <v>3695</v>
      </c>
      <c r="D81" s="7">
        <v>7958330</v>
      </c>
      <c r="E81" s="66">
        <v>2153811</v>
      </c>
    </row>
    <row r="82" spans="1:5" s="23" customFormat="1" ht="18.75">
      <c r="A82" s="7" t="s">
        <v>1942</v>
      </c>
      <c r="B82" s="11" t="s">
        <v>2195</v>
      </c>
      <c r="C82" s="7">
        <v>3690</v>
      </c>
      <c r="D82" s="7">
        <v>7781958</v>
      </c>
      <c r="E82" s="66">
        <v>2108932</v>
      </c>
    </row>
    <row r="83" spans="1:5" s="23" customFormat="1" ht="18.75">
      <c r="A83" s="7" t="s">
        <v>1767</v>
      </c>
      <c r="B83" s="11" t="s">
        <v>2195</v>
      </c>
      <c r="C83" s="7">
        <v>3709</v>
      </c>
      <c r="D83" s="7">
        <v>7845985</v>
      </c>
      <c r="E83" s="66">
        <v>2115390</v>
      </c>
    </row>
    <row r="84" spans="1:5" s="23" customFormat="1" ht="18.75">
      <c r="A84" s="7" t="s">
        <v>933</v>
      </c>
      <c r="B84" s="11" t="s">
        <v>2195</v>
      </c>
      <c r="C84" s="7">
        <v>3711</v>
      </c>
      <c r="D84" s="7">
        <v>7921284</v>
      </c>
      <c r="E84" s="66">
        <v>2134541</v>
      </c>
    </row>
    <row r="85" spans="1:5">
      <c r="A85" s="7" t="s">
        <v>1945</v>
      </c>
      <c r="B85" s="11" t="s">
        <v>2195</v>
      </c>
      <c r="C85" s="7">
        <v>3735</v>
      </c>
      <c r="D85" s="7">
        <v>8355603</v>
      </c>
      <c r="E85" s="66">
        <v>2237109</v>
      </c>
    </row>
    <row r="86" spans="1:5">
      <c r="A86" s="7" t="s">
        <v>1946</v>
      </c>
      <c r="B86" s="11" t="s">
        <v>2195</v>
      </c>
      <c r="C86" s="7">
        <v>3743</v>
      </c>
      <c r="D86" s="7">
        <v>8462109</v>
      </c>
      <c r="E86" s="66">
        <v>2260782</v>
      </c>
    </row>
    <row r="87" spans="1:5">
      <c r="A87" s="7" t="s">
        <v>1382</v>
      </c>
      <c r="B87" s="11" t="s">
        <v>2195</v>
      </c>
      <c r="C87" s="7">
        <v>3731</v>
      </c>
      <c r="D87" s="7">
        <v>8245925</v>
      </c>
      <c r="E87" s="66">
        <v>2210111</v>
      </c>
    </row>
    <row r="88" spans="1:5">
      <c r="A88" s="7" t="s">
        <v>3009</v>
      </c>
      <c r="B88" s="11" t="s">
        <v>2195</v>
      </c>
      <c r="C88" s="7">
        <v>3212</v>
      </c>
      <c r="D88" s="7">
        <v>7694342</v>
      </c>
      <c r="E88" s="66">
        <v>2395499</v>
      </c>
    </row>
    <row r="89" spans="1:5">
      <c r="A89" s="7" t="s">
        <v>1161</v>
      </c>
      <c r="B89" s="11" t="s">
        <v>1908</v>
      </c>
      <c r="C89" s="7">
        <v>180</v>
      </c>
      <c r="D89" s="7">
        <v>3166710</v>
      </c>
      <c r="E89" s="66">
        <v>17592833.333333332</v>
      </c>
    </row>
    <row r="90" spans="1:5">
      <c r="A90" s="7" t="s">
        <v>263</v>
      </c>
      <c r="B90" s="11" t="s">
        <v>1908</v>
      </c>
      <c r="C90" s="7">
        <v>101</v>
      </c>
      <c r="D90" s="7">
        <v>1684208</v>
      </c>
      <c r="E90" s="66">
        <v>16675326.732673267</v>
      </c>
    </row>
    <row r="91" spans="1:5">
      <c r="A91" s="7" t="s">
        <v>1787</v>
      </c>
      <c r="B91" s="11" t="s">
        <v>1908</v>
      </c>
      <c r="C91" s="7">
        <v>106</v>
      </c>
      <c r="D91" s="7">
        <v>2106554</v>
      </c>
      <c r="E91" s="66">
        <v>19873150.943396226</v>
      </c>
    </row>
    <row r="92" spans="1:5">
      <c r="A92" s="7" t="s">
        <v>2173</v>
      </c>
      <c r="B92" s="11" t="s">
        <v>1908</v>
      </c>
      <c r="C92" s="7">
        <v>114</v>
      </c>
      <c r="D92" s="7">
        <v>1974649</v>
      </c>
      <c r="E92" s="66">
        <v>17321482.456140351</v>
      </c>
    </row>
    <row r="93" spans="1:5">
      <c r="A93" s="7" t="s">
        <v>2176</v>
      </c>
      <c r="B93" s="11" t="s">
        <v>1908</v>
      </c>
      <c r="C93" s="7">
        <v>155</v>
      </c>
      <c r="D93" s="7">
        <v>2261501</v>
      </c>
      <c r="E93" s="66">
        <v>14590329.032258065</v>
      </c>
    </row>
    <row r="94" spans="1:5">
      <c r="A94" s="7" t="s">
        <v>543</v>
      </c>
      <c r="B94" s="11" t="s">
        <v>1908</v>
      </c>
      <c r="C94" s="7">
        <v>132</v>
      </c>
      <c r="D94" s="7">
        <v>1745346</v>
      </c>
      <c r="E94" s="66">
        <v>13222318.181818182</v>
      </c>
    </row>
    <row r="95" spans="1:5">
      <c r="A95" s="7" t="s">
        <v>2178</v>
      </c>
      <c r="B95" s="11" t="s">
        <v>1908</v>
      </c>
      <c r="C95" s="7">
        <v>282</v>
      </c>
      <c r="D95" s="7">
        <v>3517242</v>
      </c>
      <c r="E95" s="66">
        <v>12472489.361702127</v>
      </c>
    </row>
    <row r="96" spans="1:5">
      <c r="A96" s="7" t="s">
        <v>1236</v>
      </c>
      <c r="B96" s="11" t="s">
        <v>1908</v>
      </c>
      <c r="C96" s="7">
        <v>180</v>
      </c>
      <c r="D96" s="7">
        <v>2563346</v>
      </c>
      <c r="E96" s="66">
        <v>14240811.111111112</v>
      </c>
    </row>
    <row r="97" spans="1:6">
      <c r="A97" s="7" t="s">
        <v>1941</v>
      </c>
      <c r="B97" s="11" t="s">
        <v>1908</v>
      </c>
      <c r="C97" s="7">
        <v>207</v>
      </c>
      <c r="D97" s="16">
        <v>3016811</v>
      </c>
      <c r="E97" s="16">
        <v>14573966</v>
      </c>
    </row>
    <row r="98" spans="1:6">
      <c r="A98" s="7" t="s">
        <v>1895</v>
      </c>
      <c r="B98" s="11" t="s">
        <v>1908</v>
      </c>
      <c r="C98" s="7">
        <v>221</v>
      </c>
      <c r="D98" s="7">
        <v>3302600</v>
      </c>
      <c r="E98" s="7">
        <v>14943891</v>
      </c>
    </row>
    <row r="99" spans="1:6">
      <c r="A99" s="7" t="s">
        <v>1942</v>
      </c>
      <c r="B99" s="11" t="s">
        <v>1908</v>
      </c>
      <c r="C99" s="7">
        <v>251</v>
      </c>
      <c r="D99" s="7">
        <v>2992602</v>
      </c>
      <c r="E99" s="7">
        <v>11922717</v>
      </c>
    </row>
    <row r="100" spans="1:6">
      <c r="A100" s="7" t="s">
        <v>1767</v>
      </c>
      <c r="B100" s="11" t="s">
        <v>1908</v>
      </c>
      <c r="C100" s="7">
        <v>236</v>
      </c>
      <c r="D100" s="7">
        <v>3397968</v>
      </c>
      <c r="E100" s="7">
        <v>14398169</v>
      </c>
    </row>
    <row r="101" spans="1:6">
      <c r="A101" s="7" t="s">
        <v>933</v>
      </c>
      <c r="B101" s="11" t="s">
        <v>1908</v>
      </c>
      <c r="C101" s="7">
        <v>218</v>
      </c>
      <c r="D101" s="7">
        <v>3087112</v>
      </c>
      <c r="E101" s="7">
        <v>14161064</v>
      </c>
      <c r="F101" s="153"/>
    </row>
    <row r="102" spans="1:6">
      <c r="A102" s="7" t="s">
        <v>1945</v>
      </c>
      <c r="B102" s="11" t="s">
        <v>1908</v>
      </c>
      <c r="C102" s="7">
        <v>238</v>
      </c>
      <c r="D102" s="7">
        <v>2994570</v>
      </c>
      <c r="E102" s="7">
        <v>12582227</v>
      </c>
    </row>
    <row r="103" spans="1:6">
      <c r="A103" s="7" t="s">
        <v>1946</v>
      </c>
      <c r="B103" s="11" t="s">
        <v>1908</v>
      </c>
      <c r="C103" s="7">
        <v>255</v>
      </c>
      <c r="D103" s="7">
        <v>4155954</v>
      </c>
      <c r="E103" s="7">
        <v>16297859</v>
      </c>
    </row>
    <row r="104" spans="1:6">
      <c r="A104" s="7" t="s">
        <v>1382</v>
      </c>
      <c r="B104" s="11" t="s">
        <v>1908</v>
      </c>
      <c r="C104" s="7">
        <v>238</v>
      </c>
      <c r="D104" s="7">
        <v>3813016</v>
      </c>
      <c r="E104" s="7">
        <v>16021076</v>
      </c>
    </row>
    <row r="105" spans="1:6" s="23" customFormat="1" ht="18.75">
      <c r="A105" s="7" t="s">
        <v>3009</v>
      </c>
      <c r="B105" s="7" t="s">
        <v>1908</v>
      </c>
      <c r="C105" s="7">
        <v>245</v>
      </c>
      <c r="D105" s="7">
        <v>4062956</v>
      </c>
      <c r="E105" s="7">
        <v>16583494</v>
      </c>
    </row>
  </sheetData>
  <autoFilter ref="A3:E104" xr:uid="{00000000-0009-0000-0000-000064000000}"/>
  <phoneticPr fontId="5"/>
  <hyperlinks>
    <hyperlink ref="D1" location="目次!C48" display="目次" xr:uid="{00000000-0004-0000-6400-000000000000}"/>
  </hyperlinks>
  <pageMargins left="0.7" right="0.7" top="0.75" bottom="0.75" header="0.3" footer="0.3"/>
  <pageSetup paperSize="9" orientation="portrai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D12"/>
  <sheetViews>
    <sheetView topLeftCell="A13" workbookViewId="0">
      <selection activeCell="D13" sqref="D13"/>
    </sheetView>
  </sheetViews>
  <sheetFormatPr defaultColWidth="8.75" defaultRowHeight="14.25"/>
  <cols>
    <col min="1" max="1" width="10.75" style="1" bestFit="1" customWidth="1"/>
    <col min="2" max="2" width="25.375" style="1" bestFit="1" customWidth="1"/>
    <col min="3" max="3" width="16.5" style="1" bestFit="1" customWidth="1"/>
    <col min="4" max="16384" width="8.75" style="1"/>
  </cols>
  <sheetData>
    <row r="1" spans="1:4" ht="18.75">
      <c r="A1" s="95" t="s">
        <v>1846</v>
      </c>
      <c r="B1" s="22" t="s">
        <v>1151</v>
      </c>
      <c r="D1" s="9" t="s">
        <v>652</v>
      </c>
    </row>
    <row r="3" spans="1:4" ht="18.75">
      <c r="A3" s="19" t="s">
        <v>3109</v>
      </c>
      <c r="B3" s="21" t="s">
        <v>2056</v>
      </c>
      <c r="C3" s="21" t="s">
        <v>1921</v>
      </c>
    </row>
    <row r="4" spans="1:4" ht="18.75">
      <c r="A4" s="20" t="s">
        <v>1666</v>
      </c>
      <c r="B4" s="22">
        <v>3159198</v>
      </c>
      <c r="C4" s="22">
        <v>71277836</v>
      </c>
    </row>
    <row r="5" spans="1:4" ht="18.75">
      <c r="A5" s="20" t="s">
        <v>444</v>
      </c>
      <c r="B5" s="22">
        <v>3151612</v>
      </c>
      <c r="C5" s="22">
        <v>71850458</v>
      </c>
    </row>
    <row r="6" spans="1:4" ht="18.75">
      <c r="A6" s="20" t="s">
        <v>1049</v>
      </c>
      <c r="B6" s="22">
        <v>3189713</v>
      </c>
      <c r="C6" s="22">
        <v>73723843</v>
      </c>
    </row>
    <row r="7" spans="1:4" ht="18.75">
      <c r="A7" s="20" t="s">
        <v>1528</v>
      </c>
      <c r="B7" s="22">
        <v>3186998</v>
      </c>
      <c r="C7" s="22">
        <v>74464214</v>
      </c>
    </row>
    <row r="8" spans="1:4" ht="18.75">
      <c r="A8" s="20" t="s">
        <v>668</v>
      </c>
      <c r="B8" s="22">
        <v>3244921</v>
      </c>
      <c r="C8" s="22">
        <v>76193990</v>
      </c>
    </row>
    <row r="9" spans="1:4" ht="18.75">
      <c r="A9" s="20" t="s">
        <v>489</v>
      </c>
      <c r="B9" s="22">
        <v>3342999</v>
      </c>
      <c r="C9" s="22">
        <v>79753948</v>
      </c>
    </row>
    <row r="10" spans="1:4" ht="18.75">
      <c r="A10" s="20" t="s">
        <v>2935</v>
      </c>
      <c r="B10" s="22">
        <v>3360605</v>
      </c>
      <c r="C10" s="22">
        <v>80694848</v>
      </c>
    </row>
    <row r="11" spans="1:4" ht="18.75">
      <c r="A11" s="20" t="s">
        <v>3018</v>
      </c>
      <c r="B11" s="22">
        <v>3574137</v>
      </c>
      <c r="C11" s="22">
        <v>81633299</v>
      </c>
    </row>
    <row r="12" spans="1:4" ht="18.75">
      <c r="A12" s="20" t="s">
        <v>756</v>
      </c>
      <c r="B12" s="22">
        <v>26210183</v>
      </c>
      <c r="C12" s="22">
        <v>609592436</v>
      </c>
    </row>
  </sheetData>
  <phoneticPr fontId="5"/>
  <hyperlinks>
    <hyperlink ref="D1" location="目次!C48" display="目次" xr:uid="{00000000-0004-0000-6500-000000000000}"/>
  </hyperlinks>
  <pageMargins left="0.7" right="0.7" top="0.75" bottom="0.75" header="0.3" footer="0.3"/>
  <pageSetup paperSize="9" orientation="portrait"/>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Q153"/>
  <sheetViews>
    <sheetView workbookViewId="0">
      <pane xSplit="2" ySplit="6" topLeftCell="C131" activePane="bottomRight" state="frozen"/>
      <selection pane="topRight"/>
      <selection pane="bottomLeft"/>
      <selection pane="bottomRight" activeCell="D141" sqref="D141:D149"/>
    </sheetView>
  </sheetViews>
  <sheetFormatPr defaultColWidth="8.75" defaultRowHeight="14.25"/>
  <cols>
    <col min="1" max="1" width="14.75" style="1" customWidth="1"/>
    <col min="2" max="2" width="40.875" style="1" bestFit="1" customWidth="1"/>
    <col min="3" max="3" width="10.375" style="1" bestFit="1" customWidth="1"/>
    <col min="4" max="4" width="13.125" style="1" bestFit="1" customWidth="1"/>
    <col min="5" max="5" width="10.375" style="1" bestFit="1" customWidth="1"/>
    <col min="6" max="6" width="13.125" style="1" bestFit="1" customWidth="1"/>
    <col min="7" max="7" width="10.375" style="1" bestFit="1" customWidth="1"/>
    <col min="8" max="8" width="12.5" style="1" bestFit="1" customWidth="1"/>
    <col min="9" max="9" width="10.375" style="1" bestFit="1" customWidth="1"/>
    <col min="10" max="10" width="12.5" style="1" bestFit="1" customWidth="1"/>
    <col min="11" max="11" width="10.375" style="1" bestFit="1" customWidth="1"/>
    <col min="12" max="12" width="12.5" style="1" bestFit="1" customWidth="1"/>
    <col min="13" max="13" width="10.375" style="1" bestFit="1" customWidth="1"/>
    <col min="14" max="14" width="12.5" style="1" bestFit="1" customWidth="1"/>
    <col min="15" max="16384" width="8.75" style="1"/>
  </cols>
  <sheetData>
    <row r="1" spans="1:14">
      <c r="A1" s="1" t="s">
        <v>119</v>
      </c>
      <c r="D1" s="9" t="s">
        <v>652</v>
      </c>
    </row>
    <row r="2" spans="1:14">
      <c r="A2" s="1" t="s">
        <v>987</v>
      </c>
    </row>
    <row r="3" spans="1:14">
      <c r="A3" s="1" t="s">
        <v>2196</v>
      </c>
    </row>
    <row r="4" spans="1:14">
      <c r="A4" s="227" t="s">
        <v>303</v>
      </c>
      <c r="B4" s="227" t="s">
        <v>1846</v>
      </c>
      <c r="C4" s="227" t="s">
        <v>1151</v>
      </c>
      <c r="D4" s="227"/>
      <c r="E4" s="227" t="s">
        <v>1538</v>
      </c>
      <c r="F4" s="227"/>
      <c r="G4" s="227" t="s">
        <v>1477</v>
      </c>
      <c r="H4" s="227"/>
      <c r="I4" s="227" t="s">
        <v>1522</v>
      </c>
      <c r="J4" s="227"/>
      <c r="K4" s="227" t="s">
        <v>2197</v>
      </c>
      <c r="L4" s="227"/>
      <c r="M4" s="227" t="s">
        <v>2198</v>
      </c>
      <c r="N4" s="227"/>
    </row>
    <row r="5" spans="1:14">
      <c r="A5" s="227"/>
      <c r="B5" s="227"/>
      <c r="C5" s="25" t="s">
        <v>1755</v>
      </c>
      <c r="D5" s="25" t="s">
        <v>256</v>
      </c>
      <c r="E5" s="25" t="s">
        <v>1755</v>
      </c>
      <c r="F5" s="25" t="s">
        <v>256</v>
      </c>
      <c r="G5" s="25" t="s">
        <v>1755</v>
      </c>
      <c r="H5" s="25" t="s">
        <v>256</v>
      </c>
      <c r="I5" s="25" t="s">
        <v>1755</v>
      </c>
      <c r="J5" s="25" t="s">
        <v>256</v>
      </c>
      <c r="K5" s="25" t="s">
        <v>1755</v>
      </c>
      <c r="L5" s="25" t="s">
        <v>256</v>
      </c>
      <c r="M5" s="25" t="s">
        <v>1755</v>
      </c>
      <c r="N5" s="25" t="s">
        <v>256</v>
      </c>
    </row>
    <row r="6" spans="1:14" ht="7.5" customHeight="1">
      <c r="A6" s="26" t="str">
        <f>A4</f>
        <v>年別</v>
      </c>
      <c r="B6" s="26" t="str">
        <f>B4</f>
        <v>区分</v>
      </c>
      <c r="C6" s="26" t="str">
        <f>C5&amp;"("&amp;$C$4&amp;")"</f>
        <v>納税者数(総数)</v>
      </c>
      <c r="D6" s="26" t="str">
        <f>D5&amp;"("&amp;$C$4&amp;")"</f>
        <v>総所得金額(総数)</v>
      </c>
      <c r="E6" s="26" t="str">
        <f>E5&amp;"("&amp;$E$4&amp;")"</f>
        <v>納税者数(給与所得者)</v>
      </c>
      <c r="F6" s="26" t="str">
        <f>F5&amp;"("&amp;$E$4&amp;")"</f>
        <v>総所得金額(給与所得者)</v>
      </c>
      <c r="G6" s="26" t="str">
        <f>G5&amp;"("&amp;$G$4&amp;")"</f>
        <v>納税者数(営業所得者)</v>
      </c>
      <c r="H6" s="26" t="str">
        <f>H5&amp;"("&amp;$G$4&amp;")"</f>
        <v>総所得金額(営業所得者)</v>
      </c>
      <c r="I6" s="26" t="str">
        <f>I5&amp;"("&amp;$I$4&amp;")"</f>
        <v>納税者数(農業所得者)</v>
      </c>
      <c r="J6" s="26" t="str">
        <f>J5&amp;"("&amp;$I$4&amp;")"</f>
        <v>総所得金額(農業所得者)</v>
      </c>
      <c r="K6" s="26" t="str">
        <f>K5&amp;"("&amp;$K$4&amp;")"</f>
        <v>納税者数(その他の所得者)</v>
      </c>
      <c r="L6" s="26" t="str">
        <f>L5&amp;"("&amp;$K$4&amp;")"</f>
        <v>総所得金額(その他の所得者)</v>
      </c>
      <c r="M6" s="26" t="str">
        <f>M5&amp;"("&amp;$M$4&amp;")"</f>
        <v>納税者数(分離譲渡所得者)</v>
      </c>
      <c r="N6" s="26" t="str">
        <f>N5&amp;"("&amp;$M$4&amp;")"</f>
        <v>総所得金額(分離譲渡所得者)</v>
      </c>
    </row>
    <row r="7" spans="1:14">
      <c r="A7" s="27" t="s">
        <v>1937</v>
      </c>
      <c r="B7" s="7" t="s">
        <v>2200</v>
      </c>
      <c r="C7" s="7">
        <v>871</v>
      </c>
      <c r="D7" s="7">
        <v>1341485</v>
      </c>
      <c r="E7" s="7">
        <v>621</v>
      </c>
      <c r="F7" s="7">
        <v>376919</v>
      </c>
      <c r="G7" s="7">
        <v>40</v>
      </c>
      <c r="H7" s="7">
        <v>36803</v>
      </c>
      <c r="I7" s="7">
        <v>2</v>
      </c>
      <c r="J7" s="7">
        <v>2901</v>
      </c>
      <c r="K7" s="7">
        <v>181</v>
      </c>
      <c r="L7" s="7">
        <v>169447</v>
      </c>
      <c r="M7" s="7">
        <v>27</v>
      </c>
      <c r="N7" s="7">
        <v>755415</v>
      </c>
    </row>
    <row r="8" spans="1:14">
      <c r="A8" s="27" t="s">
        <v>1937</v>
      </c>
      <c r="B8" s="7" t="s">
        <v>2201</v>
      </c>
      <c r="C8" s="7">
        <v>6682</v>
      </c>
      <c r="D8" s="7">
        <v>10031659</v>
      </c>
      <c r="E8" s="7">
        <v>4398</v>
      </c>
      <c r="F8" s="7">
        <v>6432361</v>
      </c>
      <c r="G8" s="7">
        <v>319</v>
      </c>
      <c r="H8" s="7">
        <v>540604</v>
      </c>
      <c r="I8" s="7">
        <v>12</v>
      </c>
      <c r="J8" s="7">
        <v>17921</v>
      </c>
      <c r="K8" s="7">
        <v>1936</v>
      </c>
      <c r="L8" s="7">
        <v>2758945</v>
      </c>
      <c r="M8" s="7">
        <v>17</v>
      </c>
      <c r="N8" s="7">
        <v>281828</v>
      </c>
    </row>
    <row r="9" spans="1:14">
      <c r="A9" s="27" t="s">
        <v>1937</v>
      </c>
      <c r="B9" s="7" t="s">
        <v>2203</v>
      </c>
      <c r="C9" s="7">
        <v>6888</v>
      </c>
      <c r="D9" s="7">
        <v>17543042</v>
      </c>
      <c r="E9" s="7">
        <v>5821</v>
      </c>
      <c r="F9" s="7">
        <v>14865629</v>
      </c>
      <c r="G9" s="7">
        <v>203</v>
      </c>
      <c r="H9" s="7">
        <v>548268</v>
      </c>
      <c r="I9" s="7">
        <v>4</v>
      </c>
      <c r="J9" s="7">
        <v>11985</v>
      </c>
      <c r="K9" s="7">
        <v>848</v>
      </c>
      <c r="L9" s="7">
        <v>2015571</v>
      </c>
      <c r="M9" s="7">
        <v>12</v>
      </c>
      <c r="N9" s="7">
        <v>101589</v>
      </c>
    </row>
    <row r="10" spans="1:14">
      <c r="A10" s="27" t="s">
        <v>1937</v>
      </c>
      <c r="B10" s="7" t="s">
        <v>1269</v>
      </c>
      <c r="C10" s="7">
        <v>3447</v>
      </c>
      <c r="D10" s="7">
        <v>13136893</v>
      </c>
      <c r="E10" s="7">
        <v>3115</v>
      </c>
      <c r="F10" s="7">
        <v>11844437</v>
      </c>
      <c r="G10" s="7">
        <v>92</v>
      </c>
      <c r="H10" s="7">
        <v>342766</v>
      </c>
      <c r="I10" s="7">
        <v>1</v>
      </c>
      <c r="J10" s="7">
        <v>3204</v>
      </c>
      <c r="K10" s="7">
        <v>228</v>
      </c>
      <c r="L10" s="7">
        <v>805849</v>
      </c>
      <c r="M10" s="7">
        <v>11</v>
      </c>
      <c r="N10" s="7">
        <v>140637</v>
      </c>
    </row>
    <row r="11" spans="1:14">
      <c r="A11" s="27" t="s">
        <v>1937</v>
      </c>
      <c r="B11" s="7" t="s">
        <v>915</v>
      </c>
      <c r="C11" s="7">
        <v>1678</v>
      </c>
      <c r="D11" s="7">
        <v>8652298</v>
      </c>
      <c r="E11" s="7">
        <v>1502</v>
      </c>
      <c r="F11" s="7">
        <v>7723499</v>
      </c>
      <c r="G11" s="7">
        <v>54</v>
      </c>
      <c r="H11" s="7">
        <v>250917</v>
      </c>
      <c r="I11" s="7">
        <v>2</v>
      </c>
      <c r="J11" s="7">
        <v>9905</v>
      </c>
      <c r="K11" s="7">
        <v>108</v>
      </c>
      <c r="L11" s="7">
        <v>504104</v>
      </c>
      <c r="M11" s="7">
        <v>12</v>
      </c>
      <c r="N11" s="7">
        <v>163873</v>
      </c>
    </row>
    <row r="12" spans="1:14">
      <c r="A12" s="27" t="s">
        <v>1937</v>
      </c>
      <c r="B12" s="7" t="s">
        <v>962</v>
      </c>
      <c r="C12" s="7">
        <v>1235</v>
      </c>
      <c r="D12" s="7">
        <v>8000055</v>
      </c>
      <c r="E12" s="7">
        <v>1131</v>
      </c>
      <c r="F12" s="7">
        <v>7345584</v>
      </c>
      <c r="G12" s="7">
        <v>22</v>
      </c>
      <c r="H12" s="7">
        <v>140784</v>
      </c>
      <c r="I12" s="7">
        <v>1</v>
      </c>
      <c r="J12" s="7">
        <v>6922</v>
      </c>
      <c r="K12" s="7">
        <v>73</v>
      </c>
      <c r="L12" s="7">
        <v>436693</v>
      </c>
      <c r="M12" s="7">
        <v>8</v>
      </c>
      <c r="N12" s="7">
        <v>70072</v>
      </c>
    </row>
    <row r="13" spans="1:14">
      <c r="A13" s="27" t="s">
        <v>1937</v>
      </c>
      <c r="B13" s="7" t="s">
        <v>393</v>
      </c>
      <c r="C13" s="7">
        <v>437</v>
      </c>
      <c r="D13" s="7">
        <v>3716423</v>
      </c>
      <c r="E13" s="7">
        <v>367</v>
      </c>
      <c r="F13" s="7">
        <v>2994814</v>
      </c>
      <c r="G13" s="7">
        <v>10</v>
      </c>
      <c r="H13" s="7">
        <v>75905</v>
      </c>
      <c r="I13" s="7">
        <v>1</v>
      </c>
      <c r="J13" s="7">
        <v>6614</v>
      </c>
      <c r="K13" s="7">
        <v>53</v>
      </c>
      <c r="L13" s="7">
        <v>411082</v>
      </c>
      <c r="M13" s="7">
        <v>6</v>
      </c>
      <c r="N13" s="7">
        <v>228008</v>
      </c>
    </row>
    <row r="14" spans="1:14">
      <c r="A14" s="27" t="s">
        <v>1937</v>
      </c>
      <c r="B14" s="7" t="s">
        <v>1064</v>
      </c>
      <c r="C14" s="7">
        <v>245</v>
      </c>
      <c r="D14" s="7">
        <v>2553589</v>
      </c>
      <c r="E14" s="7">
        <v>195</v>
      </c>
      <c r="F14" s="7">
        <v>1988479</v>
      </c>
      <c r="G14" s="7">
        <v>6</v>
      </c>
      <c r="H14" s="7">
        <v>58098</v>
      </c>
      <c r="I14" s="7">
        <v>1</v>
      </c>
      <c r="J14" s="7">
        <v>8825</v>
      </c>
      <c r="K14" s="7">
        <v>38</v>
      </c>
      <c r="L14" s="7">
        <v>375027</v>
      </c>
      <c r="M14" s="7">
        <v>5</v>
      </c>
      <c r="N14" s="7">
        <v>123160</v>
      </c>
    </row>
    <row r="15" spans="1:14">
      <c r="A15" s="27" t="s">
        <v>1937</v>
      </c>
      <c r="B15" s="7" t="s">
        <v>2204</v>
      </c>
      <c r="C15" s="7">
        <v>167</v>
      </c>
      <c r="D15" s="7">
        <v>3288543</v>
      </c>
      <c r="E15" s="7">
        <v>112</v>
      </c>
      <c r="F15" s="7">
        <v>2032508</v>
      </c>
      <c r="G15" s="7">
        <v>9</v>
      </c>
      <c r="H15" s="7">
        <v>273238</v>
      </c>
      <c r="I15" s="7">
        <v>0</v>
      </c>
      <c r="J15" s="7">
        <v>0</v>
      </c>
      <c r="K15" s="7">
        <v>38</v>
      </c>
      <c r="L15" s="7">
        <v>740825</v>
      </c>
      <c r="M15" s="7">
        <v>8</v>
      </c>
      <c r="N15" s="7">
        <v>241972</v>
      </c>
    </row>
    <row r="16" spans="1:14">
      <c r="A16" s="27" t="s">
        <v>1427</v>
      </c>
      <c r="B16" s="7" t="s">
        <v>2200</v>
      </c>
      <c r="C16" s="7">
        <v>886</v>
      </c>
      <c r="D16" s="7">
        <v>1020411</v>
      </c>
      <c r="E16" s="7">
        <v>596</v>
      </c>
      <c r="F16" s="7">
        <v>348684</v>
      </c>
      <c r="G16" s="7">
        <v>55</v>
      </c>
      <c r="H16" s="7">
        <v>50556</v>
      </c>
      <c r="I16" s="7">
        <v>2</v>
      </c>
      <c r="J16" s="7">
        <v>1395</v>
      </c>
      <c r="K16" s="7">
        <v>197</v>
      </c>
      <c r="L16" s="7">
        <v>177599</v>
      </c>
      <c r="M16" s="7">
        <v>36</v>
      </c>
      <c r="N16" s="7">
        <v>442177</v>
      </c>
    </row>
    <row r="17" spans="1:14">
      <c r="A17" s="27" t="s">
        <v>1427</v>
      </c>
      <c r="B17" s="7" t="s">
        <v>2201</v>
      </c>
      <c r="C17" s="7">
        <v>6661</v>
      </c>
      <c r="D17" s="7">
        <v>9770404</v>
      </c>
      <c r="E17" s="7">
        <v>4323</v>
      </c>
      <c r="F17" s="7">
        <v>6221964</v>
      </c>
      <c r="G17" s="7">
        <v>292</v>
      </c>
      <c r="H17" s="7">
        <v>477212</v>
      </c>
      <c r="I17" s="7">
        <v>7</v>
      </c>
      <c r="J17" s="7">
        <v>11193</v>
      </c>
      <c r="K17" s="7">
        <v>2026</v>
      </c>
      <c r="L17" s="7">
        <v>2885559</v>
      </c>
      <c r="M17" s="7">
        <v>13</v>
      </c>
      <c r="N17" s="7">
        <v>174476</v>
      </c>
    </row>
    <row r="18" spans="1:14">
      <c r="A18" s="27" t="s">
        <v>1427</v>
      </c>
      <c r="B18" s="7" t="s">
        <v>2203</v>
      </c>
      <c r="C18" s="7">
        <v>6674</v>
      </c>
      <c r="D18" s="7">
        <v>17187630</v>
      </c>
      <c r="E18" s="7">
        <v>5574</v>
      </c>
      <c r="F18" s="7">
        <v>14166183</v>
      </c>
      <c r="G18" s="7">
        <v>206</v>
      </c>
      <c r="H18" s="7">
        <v>560061</v>
      </c>
      <c r="I18" s="7">
        <v>8</v>
      </c>
      <c r="J18" s="7">
        <v>24705</v>
      </c>
      <c r="K18" s="7">
        <v>867</v>
      </c>
      <c r="L18" s="7">
        <v>2054920</v>
      </c>
      <c r="M18" s="7">
        <v>19</v>
      </c>
      <c r="N18" s="7">
        <v>381761</v>
      </c>
    </row>
    <row r="19" spans="1:14">
      <c r="A19" s="27" t="s">
        <v>1427</v>
      </c>
      <c r="B19" s="7" t="s">
        <v>1269</v>
      </c>
      <c r="C19" s="7">
        <v>3546</v>
      </c>
      <c r="D19" s="7">
        <v>13445687</v>
      </c>
      <c r="E19" s="7">
        <v>3181</v>
      </c>
      <c r="F19" s="7">
        <v>12104186</v>
      </c>
      <c r="G19" s="7">
        <v>100</v>
      </c>
      <c r="H19" s="7">
        <v>362444</v>
      </c>
      <c r="I19" s="7">
        <v>3</v>
      </c>
      <c r="J19" s="7">
        <v>12049</v>
      </c>
      <c r="K19" s="7">
        <v>250</v>
      </c>
      <c r="L19" s="7">
        <v>887525</v>
      </c>
      <c r="M19" s="7">
        <v>12</v>
      </c>
      <c r="N19" s="7">
        <v>79483</v>
      </c>
    </row>
    <row r="20" spans="1:14">
      <c r="A20" s="27" t="s">
        <v>1427</v>
      </c>
      <c r="B20" s="7" t="s">
        <v>915</v>
      </c>
      <c r="C20" s="7">
        <v>1800</v>
      </c>
      <c r="D20" s="7">
        <v>9344932</v>
      </c>
      <c r="E20" s="7">
        <v>1634</v>
      </c>
      <c r="F20" s="7">
        <v>8362302</v>
      </c>
      <c r="G20" s="7">
        <v>38</v>
      </c>
      <c r="H20" s="7">
        <v>186987</v>
      </c>
      <c r="I20" s="7">
        <v>2</v>
      </c>
      <c r="J20" s="7">
        <v>10214</v>
      </c>
      <c r="K20" s="7">
        <v>116</v>
      </c>
      <c r="L20" s="7">
        <v>539072</v>
      </c>
      <c r="M20" s="7">
        <v>10</v>
      </c>
      <c r="N20" s="7">
        <v>246357</v>
      </c>
    </row>
    <row r="21" spans="1:14">
      <c r="A21" s="27" t="s">
        <v>1427</v>
      </c>
      <c r="B21" s="7" t="s">
        <v>962</v>
      </c>
      <c r="C21" s="7">
        <v>1288</v>
      </c>
      <c r="D21" s="7">
        <v>8437725</v>
      </c>
      <c r="E21" s="7">
        <v>1191</v>
      </c>
      <c r="F21" s="7">
        <v>7716170</v>
      </c>
      <c r="G21" s="7">
        <v>22</v>
      </c>
      <c r="H21" s="7">
        <v>135272</v>
      </c>
      <c r="I21" s="7">
        <v>1</v>
      </c>
      <c r="J21" s="7">
        <v>5802</v>
      </c>
      <c r="K21" s="7">
        <v>66</v>
      </c>
      <c r="L21" s="7">
        <v>400232</v>
      </c>
      <c r="M21" s="7">
        <v>8</v>
      </c>
      <c r="N21" s="7">
        <v>180249</v>
      </c>
    </row>
    <row r="22" spans="1:14">
      <c r="A22" s="27" t="s">
        <v>1427</v>
      </c>
      <c r="B22" s="7" t="s">
        <v>393</v>
      </c>
      <c r="C22" s="7">
        <v>411</v>
      </c>
      <c r="D22" s="7">
        <v>3386538</v>
      </c>
      <c r="E22" s="7">
        <v>345</v>
      </c>
      <c r="F22" s="7">
        <v>2816940</v>
      </c>
      <c r="G22" s="7">
        <v>12</v>
      </c>
      <c r="H22" s="7">
        <v>89453</v>
      </c>
      <c r="I22" s="7">
        <v>1</v>
      </c>
      <c r="J22" s="7">
        <v>6731</v>
      </c>
      <c r="K22" s="7">
        <v>45</v>
      </c>
      <c r="L22" s="7">
        <v>343400</v>
      </c>
      <c r="M22" s="7">
        <v>8</v>
      </c>
      <c r="N22" s="7">
        <v>130014</v>
      </c>
    </row>
    <row r="23" spans="1:14">
      <c r="A23" s="27" t="s">
        <v>1427</v>
      </c>
      <c r="B23" s="7" t="s">
        <v>1064</v>
      </c>
      <c r="C23" s="7">
        <v>242</v>
      </c>
      <c r="D23" s="7">
        <v>2506100</v>
      </c>
      <c r="E23" s="7">
        <v>184</v>
      </c>
      <c r="F23" s="7">
        <v>1908218</v>
      </c>
      <c r="G23" s="7">
        <v>12</v>
      </c>
      <c r="H23" s="7">
        <v>117288</v>
      </c>
      <c r="I23" s="7">
        <v>0</v>
      </c>
      <c r="J23" s="7">
        <v>0</v>
      </c>
      <c r="K23" s="7">
        <v>44</v>
      </c>
      <c r="L23" s="7">
        <v>421549</v>
      </c>
      <c r="M23" s="7">
        <v>2</v>
      </c>
      <c r="N23" s="7">
        <v>59045</v>
      </c>
    </row>
    <row r="24" spans="1:14">
      <c r="A24" s="27" t="s">
        <v>1427</v>
      </c>
      <c r="B24" s="7" t="s">
        <v>2204</v>
      </c>
      <c r="C24" s="7">
        <v>149</v>
      </c>
      <c r="D24" s="7">
        <v>2991623</v>
      </c>
      <c r="E24" s="7">
        <v>102</v>
      </c>
      <c r="F24" s="7">
        <v>1931844</v>
      </c>
      <c r="G24" s="7">
        <v>8</v>
      </c>
      <c r="H24" s="7">
        <v>220487</v>
      </c>
      <c r="I24" s="7">
        <v>0</v>
      </c>
      <c r="J24" s="7">
        <v>0</v>
      </c>
      <c r="K24" s="7">
        <v>33</v>
      </c>
      <c r="L24" s="7">
        <v>558205</v>
      </c>
      <c r="M24" s="7">
        <v>6</v>
      </c>
      <c r="N24" s="7">
        <v>281087</v>
      </c>
    </row>
    <row r="25" spans="1:14">
      <c r="A25" s="27" t="s">
        <v>1152</v>
      </c>
      <c r="B25" s="7" t="s">
        <v>2200</v>
      </c>
      <c r="C25" s="7">
        <v>845</v>
      </c>
      <c r="D25" s="7">
        <v>1155128</v>
      </c>
      <c r="E25" s="7">
        <v>569</v>
      </c>
      <c r="F25" s="7">
        <v>274702</v>
      </c>
      <c r="G25" s="7">
        <v>47</v>
      </c>
      <c r="H25" s="7">
        <v>36812</v>
      </c>
      <c r="I25" s="7">
        <v>2</v>
      </c>
      <c r="J25" s="7">
        <v>1660</v>
      </c>
      <c r="K25" s="7">
        <v>192</v>
      </c>
      <c r="L25" s="7">
        <v>166922</v>
      </c>
      <c r="M25" s="7">
        <v>35</v>
      </c>
      <c r="N25" s="7">
        <v>675032</v>
      </c>
    </row>
    <row r="26" spans="1:14">
      <c r="A26" s="27" t="s">
        <v>1152</v>
      </c>
      <c r="B26" s="7" t="s">
        <v>2201</v>
      </c>
      <c r="C26" s="7">
        <v>6461</v>
      </c>
      <c r="D26" s="7">
        <v>8922442</v>
      </c>
      <c r="E26" s="7">
        <v>4066</v>
      </c>
      <c r="F26" s="7">
        <v>5383072</v>
      </c>
      <c r="G26" s="7">
        <v>277</v>
      </c>
      <c r="H26" s="7">
        <v>410427</v>
      </c>
      <c r="I26" s="7">
        <v>9</v>
      </c>
      <c r="J26" s="7">
        <v>16856</v>
      </c>
      <c r="K26" s="7">
        <v>2081</v>
      </c>
      <c r="L26" s="7">
        <v>2916044</v>
      </c>
      <c r="M26" s="7">
        <v>28</v>
      </c>
      <c r="N26" s="7">
        <v>196043</v>
      </c>
    </row>
    <row r="27" spans="1:14">
      <c r="A27" s="27" t="s">
        <v>1152</v>
      </c>
      <c r="B27" s="7" t="s">
        <v>2203</v>
      </c>
      <c r="C27" s="7">
        <v>6523</v>
      </c>
      <c r="D27" s="7">
        <v>15942179</v>
      </c>
      <c r="E27" s="7">
        <v>5380</v>
      </c>
      <c r="F27" s="7">
        <v>13109079</v>
      </c>
      <c r="G27" s="7">
        <v>215</v>
      </c>
      <c r="H27" s="7">
        <v>550960</v>
      </c>
      <c r="I27" s="7">
        <v>3</v>
      </c>
      <c r="J27" s="7">
        <v>8168</v>
      </c>
      <c r="K27" s="7">
        <v>907</v>
      </c>
      <c r="L27" s="7">
        <v>2136271</v>
      </c>
      <c r="M27" s="7">
        <v>18</v>
      </c>
      <c r="N27" s="7">
        <v>137701</v>
      </c>
    </row>
    <row r="28" spans="1:14">
      <c r="A28" s="27" t="s">
        <v>1152</v>
      </c>
      <c r="B28" s="7" t="s">
        <v>1269</v>
      </c>
      <c r="C28" s="7">
        <v>3755</v>
      </c>
      <c r="D28" s="7">
        <v>13820376</v>
      </c>
      <c r="E28" s="7">
        <v>3385</v>
      </c>
      <c r="F28" s="7">
        <v>12451838</v>
      </c>
      <c r="G28" s="7">
        <v>118</v>
      </c>
      <c r="H28" s="7">
        <v>424990</v>
      </c>
      <c r="I28" s="7">
        <v>1</v>
      </c>
      <c r="J28" s="7">
        <v>3337</v>
      </c>
      <c r="K28" s="7">
        <v>238</v>
      </c>
      <c r="L28" s="7">
        <v>845217</v>
      </c>
      <c r="M28" s="7">
        <v>13</v>
      </c>
      <c r="N28" s="7">
        <v>94994</v>
      </c>
    </row>
    <row r="29" spans="1:14">
      <c r="A29" s="27" t="s">
        <v>1152</v>
      </c>
      <c r="B29" s="7" t="s">
        <v>915</v>
      </c>
      <c r="C29" s="7">
        <v>1957</v>
      </c>
      <c r="D29" s="7">
        <v>9889789</v>
      </c>
      <c r="E29" s="7">
        <v>1775</v>
      </c>
      <c r="F29" s="7">
        <v>8832705</v>
      </c>
      <c r="G29" s="7">
        <v>51</v>
      </c>
      <c r="H29" s="7">
        <v>237126</v>
      </c>
      <c r="I29" s="7">
        <v>2</v>
      </c>
      <c r="J29" s="7">
        <v>9245</v>
      </c>
      <c r="K29" s="7">
        <v>107</v>
      </c>
      <c r="L29" s="7">
        <v>500346</v>
      </c>
      <c r="M29" s="7">
        <v>22</v>
      </c>
      <c r="N29" s="7">
        <v>310367</v>
      </c>
    </row>
    <row r="30" spans="1:14">
      <c r="A30" s="27" t="s">
        <v>1152</v>
      </c>
      <c r="B30" s="7" t="s">
        <v>962</v>
      </c>
      <c r="C30" s="7">
        <v>1451</v>
      </c>
      <c r="D30" s="7">
        <v>9324396</v>
      </c>
      <c r="E30" s="7">
        <v>1345</v>
      </c>
      <c r="F30" s="7">
        <v>8612652</v>
      </c>
      <c r="G30" s="7">
        <v>34</v>
      </c>
      <c r="H30" s="7">
        <v>195929</v>
      </c>
      <c r="I30" s="7">
        <v>2</v>
      </c>
      <c r="J30" s="7">
        <v>12111</v>
      </c>
      <c r="K30" s="7">
        <v>56</v>
      </c>
      <c r="L30" s="7">
        <v>338648</v>
      </c>
      <c r="M30" s="7">
        <v>14</v>
      </c>
      <c r="N30" s="7">
        <v>165056</v>
      </c>
    </row>
    <row r="31" spans="1:14">
      <c r="A31" s="27" t="s">
        <v>1152</v>
      </c>
      <c r="B31" s="7" t="s">
        <v>393</v>
      </c>
      <c r="C31" s="7">
        <v>417</v>
      </c>
      <c r="D31" s="7">
        <v>3353856</v>
      </c>
      <c r="E31" s="7">
        <v>357</v>
      </c>
      <c r="F31" s="7">
        <v>2890160</v>
      </c>
      <c r="G31" s="7">
        <v>15</v>
      </c>
      <c r="H31" s="7">
        <v>115836</v>
      </c>
      <c r="I31" s="7">
        <v>0</v>
      </c>
      <c r="J31" s="7">
        <v>0</v>
      </c>
      <c r="K31" s="7">
        <v>38</v>
      </c>
      <c r="L31" s="7">
        <v>283912</v>
      </c>
      <c r="M31" s="7">
        <v>7</v>
      </c>
      <c r="N31" s="7">
        <v>63948</v>
      </c>
    </row>
    <row r="32" spans="1:14">
      <c r="A32" s="27" t="s">
        <v>1152</v>
      </c>
      <c r="B32" s="7" t="s">
        <v>1064</v>
      </c>
      <c r="C32" s="7">
        <v>243</v>
      </c>
      <c r="D32" s="7">
        <v>2594527</v>
      </c>
      <c r="E32" s="7">
        <v>197</v>
      </c>
      <c r="F32" s="7">
        <v>2025964</v>
      </c>
      <c r="G32" s="7">
        <v>7</v>
      </c>
      <c r="H32" s="7">
        <v>67254</v>
      </c>
      <c r="I32" s="7">
        <v>0</v>
      </c>
      <c r="J32" s="7">
        <v>0</v>
      </c>
      <c r="K32" s="7">
        <v>33</v>
      </c>
      <c r="L32" s="7">
        <v>324063</v>
      </c>
      <c r="M32" s="7">
        <v>6</v>
      </c>
      <c r="N32" s="7">
        <v>177246</v>
      </c>
    </row>
    <row r="33" spans="1:14">
      <c r="A33" s="27" t="s">
        <v>1152</v>
      </c>
      <c r="B33" s="7" t="s">
        <v>2204</v>
      </c>
      <c r="C33" s="7">
        <v>164</v>
      </c>
      <c r="D33" s="7">
        <v>3462054</v>
      </c>
      <c r="E33" s="7">
        <v>114</v>
      </c>
      <c r="F33" s="7">
        <v>2230798</v>
      </c>
      <c r="G33" s="7">
        <v>8</v>
      </c>
      <c r="H33" s="7">
        <v>304893</v>
      </c>
      <c r="I33" s="7">
        <v>1</v>
      </c>
      <c r="J33" s="7">
        <v>13946</v>
      </c>
      <c r="K33" s="7">
        <v>29</v>
      </c>
      <c r="L33" s="7">
        <v>471303</v>
      </c>
      <c r="M33" s="7">
        <v>12</v>
      </c>
      <c r="N33" s="7">
        <v>441114</v>
      </c>
    </row>
    <row r="34" spans="1:14">
      <c r="A34" s="27" t="s">
        <v>1939</v>
      </c>
      <c r="B34" s="7" t="s">
        <v>2200</v>
      </c>
      <c r="C34" s="7">
        <v>856</v>
      </c>
      <c r="D34" s="7">
        <v>1107831</v>
      </c>
      <c r="E34" s="7">
        <v>572</v>
      </c>
      <c r="F34" s="7">
        <v>291003</v>
      </c>
      <c r="G34" s="7">
        <v>50</v>
      </c>
      <c r="H34" s="7">
        <v>41848</v>
      </c>
      <c r="I34" s="7">
        <v>0</v>
      </c>
      <c r="J34" s="7">
        <v>0</v>
      </c>
      <c r="K34" s="7">
        <v>189</v>
      </c>
      <c r="L34" s="7">
        <v>162774</v>
      </c>
      <c r="M34" s="7">
        <v>45</v>
      </c>
      <c r="N34" s="7">
        <v>612206</v>
      </c>
    </row>
    <row r="35" spans="1:14">
      <c r="A35" s="27" t="s">
        <v>1939</v>
      </c>
      <c r="B35" s="7" t="s">
        <v>2201</v>
      </c>
      <c r="C35" s="7">
        <v>6578</v>
      </c>
      <c r="D35" s="7">
        <v>9051123</v>
      </c>
      <c r="E35" s="7">
        <v>4127</v>
      </c>
      <c r="F35" s="7">
        <v>5447406</v>
      </c>
      <c r="G35" s="7">
        <v>261</v>
      </c>
      <c r="H35" s="7">
        <v>387340</v>
      </c>
      <c r="I35" s="7">
        <v>9</v>
      </c>
      <c r="J35" s="7">
        <v>15157</v>
      </c>
      <c r="K35" s="7">
        <v>2162</v>
      </c>
      <c r="L35" s="7">
        <v>2971999</v>
      </c>
      <c r="M35" s="7">
        <v>19</v>
      </c>
      <c r="N35" s="7">
        <v>229221</v>
      </c>
    </row>
    <row r="36" spans="1:14">
      <c r="A36" s="27" t="s">
        <v>1939</v>
      </c>
      <c r="B36" s="7" t="s">
        <v>2203</v>
      </c>
      <c r="C36" s="7">
        <v>6629</v>
      </c>
      <c r="D36" s="7">
        <v>16260848</v>
      </c>
      <c r="E36" s="7">
        <v>5469</v>
      </c>
      <c r="F36" s="7">
        <v>13318588</v>
      </c>
      <c r="G36" s="7">
        <v>230</v>
      </c>
      <c r="H36" s="7">
        <v>585069</v>
      </c>
      <c r="I36" s="7">
        <v>7</v>
      </c>
      <c r="J36" s="7">
        <v>16263</v>
      </c>
      <c r="K36" s="7">
        <v>905</v>
      </c>
      <c r="L36" s="7">
        <v>2117902</v>
      </c>
      <c r="M36" s="7">
        <v>18</v>
      </c>
      <c r="N36" s="7">
        <v>223026</v>
      </c>
    </row>
    <row r="37" spans="1:14">
      <c r="A37" s="27" t="s">
        <v>1939</v>
      </c>
      <c r="B37" s="7" t="s">
        <v>1269</v>
      </c>
      <c r="C37" s="7">
        <v>3774</v>
      </c>
      <c r="D37" s="7">
        <v>13943221</v>
      </c>
      <c r="E37" s="7">
        <v>3416</v>
      </c>
      <c r="F37" s="7">
        <v>12596991</v>
      </c>
      <c r="G37" s="7">
        <v>109</v>
      </c>
      <c r="H37" s="7">
        <v>395494</v>
      </c>
      <c r="I37" s="7">
        <v>1</v>
      </c>
      <c r="J37" s="7">
        <v>4112</v>
      </c>
      <c r="K37" s="7">
        <v>235</v>
      </c>
      <c r="L37" s="7">
        <v>834198</v>
      </c>
      <c r="M37" s="7">
        <v>13</v>
      </c>
      <c r="N37" s="7">
        <v>112426</v>
      </c>
    </row>
    <row r="38" spans="1:14">
      <c r="A38" s="27" t="s">
        <v>1939</v>
      </c>
      <c r="B38" s="7" t="s">
        <v>915</v>
      </c>
      <c r="C38" s="7">
        <v>1980</v>
      </c>
      <c r="D38" s="7">
        <v>9863720</v>
      </c>
      <c r="E38" s="7">
        <v>1799</v>
      </c>
      <c r="F38" s="7">
        <v>8967831</v>
      </c>
      <c r="G38" s="7">
        <v>58</v>
      </c>
      <c r="H38" s="7">
        <v>266579</v>
      </c>
      <c r="I38" s="7">
        <v>3</v>
      </c>
      <c r="J38" s="7">
        <v>15553</v>
      </c>
      <c r="K38" s="7">
        <v>112</v>
      </c>
      <c r="L38" s="7">
        <v>526470</v>
      </c>
      <c r="M38" s="7">
        <v>8</v>
      </c>
      <c r="N38" s="7">
        <v>87287</v>
      </c>
    </row>
    <row r="39" spans="1:14">
      <c r="A39" s="27" t="s">
        <v>1939</v>
      </c>
      <c r="B39" s="7" t="s">
        <v>962</v>
      </c>
      <c r="C39" s="7">
        <v>1378</v>
      </c>
      <c r="D39" s="7">
        <v>8951910</v>
      </c>
      <c r="E39" s="7">
        <v>1268</v>
      </c>
      <c r="F39" s="7">
        <v>8136106</v>
      </c>
      <c r="G39" s="7">
        <v>31</v>
      </c>
      <c r="H39" s="7">
        <v>182615</v>
      </c>
      <c r="I39" s="7">
        <v>0</v>
      </c>
      <c r="J39" s="7">
        <v>0</v>
      </c>
      <c r="K39" s="7">
        <v>60</v>
      </c>
      <c r="L39" s="7">
        <v>358266</v>
      </c>
      <c r="M39" s="7">
        <v>19</v>
      </c>
      <c r="N39" s="7">
        <v>274923</v>
      </c>
    </row>
    <row r="40" spans="1:14">
      <c r="A40" s="27" t="s">
        <v>1939</v>
      </c>
      <c r="B40" s="7" t="s">
        <v>393</v>
      </c>
      <c r="C40" s="7">
        <v>394</v>
      </c>
      <c r="D40" s="7">
        <v>3211623</v>
      </c>
      <c r="E40" s="7">
        <v>332</v>
      </c>
      <c r="F40" s="7">
        <v>2697538</v>
      </c>
      <c r="G40" s="7">
        <v>18</v>
      </c>
      <c r="H40" s="7">
        <v>139274</v>
      </c>
      <c r="I40" s="7">
        <v>1</v>
      </c>
      <c r="J40" s="7">
        <v>7162</v>
      </c>
      <c r="K40" s="7">
        <v>39</v>
      </c>
      <c r="L40" s="7">
        <v>293282</v>
      </c>
      <c r="M40" s="7">
        <v>4</v>
      </c>
      <c r="N40" s="7">
        <v>74367</v>
      </c>
    </row>
    <row r="41" spans="1:14">
      <c r="A41" s="27" t="s">
        <v>1939</v>
      </c>
      <c r="B41" s="7" t="s">
        <v>1064</v>
      </c>
      <c r="C41" s="7">
        <v>217</v>
      </c>
      <c r="D41" s="7">
        <v>2229743</v>
      </c>
      <c r="E41" s="7">
        <v>172</v>
      </c>
      <c r="F41" s="7">
        <v>1769014</v>
      </c>
      <c r="G41" s="7">
        <v>2</v>
      </c>
      <c r="H41" s="7">
        <v>17366</v>
      </c>
      <c r="I41" s="7">
        <v>0</v>
      </c>
      <c r="J41" s="7">
        <v>0</v>
      </c>
      <c r="K41" s="7">
        <v>41</v>
      </c>
      <c r="L41" s="7">
        <v>401902</v>
      </c>
      <c r="M41" s="7">
        <v>2</v>
      </c>
      <c r="N41" s="7">
        <v>41461</v>
      </c>
    </row>
    <row r="42" spans="1:14">
      <c r="A42" s="27" t="s">
        <v>1939</v>
      </c>
      <c r="B42" s="7" t="s">
        <v>2204</v>
      </c>
      <c r="C42" s="7">
        <v>168</v>
      </c>
      <c r="D42" s="7">
        <v>3327582</v>
      </c>
      <c r="E42" s="7">
        <v>119</v>
      </c>
      <c r="F42" s="7">
        <v>2315981</v>
      </c>
      <c r="G42" s="7">
        <v>10</v>
      </c>
      <c r="H42" s="7">
        <v>250539</v>
      </c>
      <c r="I42" s="7">
        <v>0</v>
      </c>
      <c r="J42" s="7">
        <v>0</v>
      </c>
      <c r="K42" s="7">
        <v>35</v>
      </c>
      <c r="L42" s="7">
        <v>670633</v>
      </c>
      <c r="M42" s="7">
        <v>4</v>
      </c>
      <c r="N42" s="7">
        <v>90429</v>
      </c>
    </row>
    <row r="43" spans="1:14">
      <c r="A43" s="27" t="s">
        <v>1738</v>
      </c>
      <c r="B43" s="7" t="s">
        <v>2200</v>
      </c>
      <c r="C43" s="7">
        <v>889</v>
      </c>
      <c r="D43" s="7">
        <v>1298248</v>
      </c>
      <c r="E43" s="7">
        <v>555</v>
      </c>
      <c r="F43" s="7">
        <v>291115</v>
      </c>
      <c r="G43" s="7">
        <v>50</v>
      </c>
      <c r="H43" s="7">
        <v>38775</v>
      </c>
      <c r="I43" s="7">
        <v>0</v>
      </c>
      <c r="J43" s="7">
        <v>0</v>
      </c>
      <c r="K43" s="7">
        <v>216</v>
      </c>
      <c r="L43" s="7">
        <v>186574</v>
      </c>
      <c r="M43" s="7">
        <v>68</v>
      </c>
      <c r="N43" s="7">
        <v>781784</v>
      </c>
    </row>
    <row r="44" spans="1:14">
      <c r="A44" s="27" t="s">
        <v>1738</v>
      </c>
      <c r="B44" s="7" t="s">
        <v>2201</v>
      </c>
      <c r="C44" s="7">
        <v>6696</v>
      </c>
      <c r="D44" s="7">
        <v>9537055</v>
      </c>
      <c r="E44" s="7">
        <v>4263</v>
      </c>
      <c r="F44" s="7">
        <v>5740672</v>
      </c>
      <c r="G44" s="7">
        <v>260</v>
      </c>
      <c r="H44" s="7">
        <v>385076</v>
      </c>
      <c r="I44" s="7">
        <v>12</v>
      </c>
      <c r="J44" s="7">
        <v>21881</v>
      </c>
      <c r="K44" s="7">
        <v>2119</v>
      </c>
      <c r="L44" s="7">
        <v>2907610</v>
      </c>
      <c r="M44" s="7">
        <v>42</v>
      </c>
      <c r="N44" s="7">
        <v>481816</v>
      </c>
    </row>
    <row r="45" spans="1:14">
      <c r="A45" s="27" t="s">
        <v>1738</v>
      </c>
      <c r="B45" s="7" t="s">
        <v>2203</v>
      </c>
      <c r="C45" s="7">
        <v>6571</v>
      </c>
      <c r="D45" s="7">
        <v>16423465</v>
      </c>
      <c r="E45" s="7">
        <v>5453</v>
      </c>
      <c r="F45" s="7">
        <v>13507072</v>
      </c>
      <c r="G45" s="7">
        <v>211</v>
      </c>
      <c r="H45" s="7">
        <v>541299</v>
      </c>
      <c r="I45" s="7">
        <v>4</v>
      </c>
      <c r="J45" s="7">
        <v>9540</v>
      </c>
      <c r="K45" s="7">
        <v>866</v>
      </c>
      <c r="L45" s="7">
        <v>2023797</v>
      </c>
      <c r="M45" s="7">
        <v>37</v>
      </c>
      <c r="N45" s="7">
        <v>341757</v>
      </c>
    </row>
    <row r="46" spans="1:14">
      <c r="A46" s="27" t="s">
        <v>1738</v>
      </c>
      <c r="B46" s="7" t="s">
        <v>1269</v>
      </c>
      <c r="C46" s="7">
        <v>3773</v>
      </c>
      <c r="D46" s="7">
        <v>14180458</v>
      </c>
      <c r="E46" s="7">
        <v>3336</v>
      </c>
      <c r="F46" s="7">
        <v>12409295</v>
      </c>
      <c r="G46" s="7">
        <v>142</v>
      </c>
      <c r="H46" s="7">
        <v>511546</v>
      </c>
      <c r="I46" s="7">
        <v>7</v>
      </c>
      <c r="J46" s="7">
        <v>26044</v>
      </c>
      <c r="K46" s="7">
        <v>248</v>
      </c>
      <c r="L46" s="7">
        <v>869634</v>
      </c>
      <c r="M46" s="7">
        <v>40</v>
      </c>
      <c r="N46" s="7">
        <v>363939</v>
      </c>
    </row>
    <row r="47" spans="1:14">
      <c r="A47" s="27" t="s">
        <v>1738</v>
      </c>
      <c r="B47" s="7" t="s">
        <v>915</v>
      </c>
      <c r="C47" s="7">
        <v>1952</v>
      </c>
      <c r="D47" s="7">
        <v>9963002</v>
      </c>
      <c r="E47" s="7">
        <v>1760</v>
      </c>
      <c r="F47" s="7">
        <v>8849464</v>
      </c>
      <c r="G47" s="7">
        <v>60</v>
      </c>
      <c r="H47" s="7">
        <v>272750</v>
      </c>
      <c r="I47" s="7">
        <v>1</v>
      </c>
      <c r="J47" s="7">
        <v>5505</v>
      </c>
      <c r="K47" s="7">
        <v>99</v>
      </c>
      <c r="L47" s="7">
        <v>458402</v>
      </c>
      <c r="M47" s="7">
        <v>32</v>
      </c>
      <c r="N47" s="7">
        <v>376881</v>
      </c>
    </row>
    <row r="48" spans="1:14">
      <c r="A48" s="27" t="s">
        <v>1738</v>
      </c>
      <c r="B48" s="7" t="s">
        <v>962</v>
      </c>
      <c r="C48" s="7">
        <v>1278</v>
      </c>
      <c r="D48" s="7">
        <v>8275625</v>
      </c>
      <c r="E48" s="7">
        <v>1147</v>
      </c>
      <c r="F48" s="7">
        <v>7376173</v>
      </c>
      <c r="G48" s="7">
        <v>32</v>
      </c>
      <c r="H48" s="7">
        <v>194611</v>
      </c>
      <c r="I48" s="7">
        <v>1</v>
      </c>
      <c r="J48" s="7">
        <v>6025</v>
      </c>
      <c r="K48" s="7">
        <v>76</v>
      </c>
      <c r="L48" s="7">
        <v>455560</v>
      </c>
      <c r="M48" s="7">
        <v>22</v>
      </c>
      <c r="N48" s="7">
        <v>243256</v>
      </c>
    </row>
    <row r="49" spans="1:14">
      <c r="A49" s="27" t="s">
        <v>1738</v>
      </c>
      <c r="B49" s="7" t="s">
        <v>393</v>
      </c>
      <c r="C49" s="7">
        <v>359</v>
      </c>
      <c r="D49" s="7">
        <v>3094298</v>
      </c>
      <c r="E49" s="7">
        <v>296</v>
      </c>
      <c r="F49" s="7">
        <v>2418358</v>
      </c>
      <c r="G49" s="7">
        <v>11</v>
      </c>
      <c r="H49" s="7">
        <v>81739</v>
      </c>
      <c r="I49" s="7">
        <v>0</v>
      </c>
      <c r="J49" s="7">
        <v>0</v>
      </c>
      <c r="K49" s="7">
        <v>35</v>
      </c>
      <c r="L49" s="7">
        <v>266198</v>
      </c>
      <c r="M49" s="7">
        <v>17</v>
      </c>
      <c r="N49" s="7">
        <v>328003</v>
      </c>
    </row>
    <row r="50" spans="1:14">
      <c r="A50" s="27" t="s">
        <v>1738</v>
      </c>
      <c r="B50" s="7" t="s">
        <v>1064</v>
      </c>
      <c r="C50" s="7">
        <v>204</v>
      </c>
      <c r="D50" s="7">
        <v>2139511</v>
      </c>
      <c r="E50" s="7">
        <v>151</v>
      </c>
      <c r="F50" s="7">
        <v>1550410</v>
      </c>
      <c r="G50" s="7">
        <v>5</v>
      </c>
      <c r="H50" s="7">
        <v>49966</v>
      </c>
      <c r="I50" s="7">
        <v>0</v>
      </c>
      <c r="J50" s="7">
        <v>0</v>
      </c>
      <c r="K50" s="7">
        <v>39</v>
      </c>
      <c r="L50" s="7">
        <v>385756</v>
      </c>
      <c r="M50" s="7">
        <v>9</v>
      </c>
      <c r="N50" s="7">
        <v>153379</v>
      </c>
    </row>
    <row r="51" spans="1:14">
      <c r="A51" s="27" t="s">
        <v>1738</v>
      </c>
      <c r="B51" s="7" t="s">
        <v>2204</v>
      </c>
      <c r="C51" s="7">
        <v>168</v>
      </c>
      <c r="D51" s="7">
        <v>3444912</v>
      </c>
      <c r="E51" s="7">
        <v>107</v>
      </c>
      <c r="F51" s="7">
        <v>2126667</v>
      </c>
      <c r="G51" s="7">
        <v>10</v>
      </c>
      <c r="H51" s="7">
        <v>200641</v>
      </c>
      <c r="I51" s="7">
        <v>0</v>
      </c>
      <c r="J51" s="7">
        <v>0</v>
      </c>
      <c r="K51" s="7">
        <v>36</v>
      </c>
      <c r="L51" s="7">
        <v>671177</v>
      </c>
      <c r="M51" s="7">
        <v>15</v>
      </c>
      <c r="N51" s="7">
        <v>446427</v>
      </c>
    </row>
    <row r="52" spans="1:14">
      <c r="A52" s="27" t="s">
        <v>1749</v>
      </c>
      <c r="B52" s="7" t="s">
        <v>2200</v>
      </c>
      <c r="C52" s="154">
        <v>874</v>
      </c>
      <c r="D52" s="154">
        <v>1356710</v>
      </c>
      <c r="E52" s="154">
        <v>561</v>
      </c>
      <c r="F52" s="154">
        <v>282494</v>
      </c>
      <c r="G52" s="154">
        <v>51</v>
      </c>
      <c r="H52" s="154">
        <v>39333</v>
      </c>
      <c r="I52" s="154">
        <v>1</v>
      </c>
      <c r="J52" s="154">
        <v>1078</v>
      </c>
      <c r="K52" s="154">
        <v>218</v>
      </c>
      <c r="L52" s="154">
        <v>195213</v>
      </c>
      <c r="M52" s="154">
        <v>43</v>
      </c>
      <c r="N52" s="154">
        <v>838592</v>
      </c>
    </row>
    <row r="53" spans="1:14">
      <c r="A53" s="27" t="s">
        <v>1749</v>
      </c>
      <c r="B53" s="7" t="s">
        <v>2201</v>
      </c>
      <c r="C53" s="7">
        <v>6720</v>
      </c>
      <c r="D53" s="7">
        <v>9316386</v>
      </c>
      <c r="E53" s="7">
        <v>4255</v>
      </c>
      <c r="F53" s="7">
        <v>5655067</v>
      </c>
      <c r="G53" s="7">
        <v>276</v>
      </c>
      <c r="H53" s="7">
        <v>385782</v>
      </c>
      <c r="I53" s="7">
        <v>14</v>
      </c>
      <c r="J53" s="7">
        <v>24461</v>
      </c>
      <c r="K53" s="7">
        <v>2139</v>
      </c>
      <c r="L53" s="7">
        <v>2912291</v>
      </c>
      <c r="M53" s="7">
        <v>36</v>
      </c>
      <c r="N53" s="7">
        <v>338785</v>
      </c>
    </row>
    <row r="54" spans="1:14">
      <c r="A54" s="27" t="s">
        <v>1749</v>
      </c>
      <c r="B54" s="7" t="s">
        <v>2203</v>
      </c>
      <c r="C54" s="7">
        <v>6557</v>
      </c>
      <c r="D54" s="7">
        <v>16301386</v>
      </c>
      <c r="E54" s="7">
        <v>5473</v>
      </c>
      <c r="F54" s="7">
        <v>13569643</v>
      </c>
      <c r="G54" s="7">
        <v>228</v>
      </c>
      <c r="H54" s="7">
        <v>587070</v>
      </c>
      <c r="I54" s="7">
        <v>7</v>
      </c>
      <c r="J54" s="7">
        <v>17269</v>
      </c>
      <c r="K54" s="7">
        <v>819</v>
      </c>
      <c r="L54" s="7">
        <v>1934974</v>
      </c>
      <c r="M54" s="7">
        <v>30</v>
      </c>
      <c r="N54" s="7">
        <v>192430</v>
      </c>
    </row>
    <row r="55" spans="1:14">
      <c r="A55" s="27" t="s">
        <v>1749</v>
      </c>
      <c r="B55" s="7" t="s">
        <v>1269</v>
      </c>
      <c r="C55" s="7">
        <v>3770</v>
      </c>
      <c r="D55" s="7">
        <v>14297886</v>
      </c>
      <c r="E55" s="7">
        <v>3397</v>
      </c>
      <c r="F55" s="7">
        <v>12739013</v>
      </c>
      <c r="G55" s="7">
        <v>124</v>
      </c>
      <c r="H55" s="7">
        <v>448609</v>
      </c>
      <c r="I55" s="7">
        <v>2</v>
      </c>
      <c r="J55" s="7">
        <v>7431</v>
      </c>
      <c r="K55" s="7">
        <v>223</v>
      </c>
      <c r="L55" s="7">
        <v>809123</v>
      </c>
      <c r="M55" s="7">
        <v>24</v>
      </c>
      <c r="N55" s="7">
        <v>293710</v>
      </c>
    </row>
    <row r="56" spans="1:14">
      <c r="A56" s="27" t="s">
        <v>1749</v>
      </c>
      <c r="B56" s="7" t="s">
        <v>915</v>
      </c>
      <c r="C56" s="7">
        <v>1983</v>
      </c>
      <c r="D56" s="7">
        <v>10052655</v>
      </c>
      <c r="E56" s="7">
        <v>1803</v>
      </c>
      <c r="F56" s="7">
        <v>9078737</v>
      </c>
      <c r="G56" s="7">
        <v>62</v>
      </c>
      <c r="H56" s="7">
        <v>300100</v>
      </c>
      <c r="I56" s="7">
        <v>1</v>
      </c>
      <c r="J56" s="7">
        <v>4208</v>
      </c>
      <c r="K56" s="7">
        <v>103</v>
      </c>
      <c r="L56" s="7">
        <v>488877</v>
      </c>
      <c r="M56" s="7">
        <v>14</v>
      </c>
      <c r="N56" s="7">
        <v>180733</v>
      </c>
    </row>
    <row r="57" spans="1:14">
      <c r="A57" s="27" t="s">
        <v>1749</v>
      </c>
      <c r="B57" s="7" t="s">
        <v>962</v>
      </c>
      <c r="C57" s="7">
        <v>1266</v>
      </c>
      <c r="D57" s="7">
        <v>8245450</v>
      </c>
      <c r="E57" s="7">
        <v>1156</v>
      </c>
      <c r="F57" s="7">
        <v>7458284</v>
      </c>
      <c r="G57" s="7">
        <v>35</v>
      </c>
      <c r="H57" s="7">
        <v>207015</v>
      </c>
      <c r="I57" s="7">
        <v>1</v>
      </c>
      <c r="J57" s="7">
        <v>5893</v>
      </c>
      <c r="K57" s="7">
        <v>64</v>
      </c>
      <c r="L57" s="7">
        <v>389500</v>
      </c>
      <c r="M57" s="7">
        <v>10</v>
      </c>
      <c r="N57" s="7">
        <v>184758</v>
      </c>
    </row>
    <row r="58" spans="1:14">
      <c r="A58" s="27" t="s">
        <v>1749</v>
      </c>
      <c r="B58" s="7" t="s">
        <v>393</v>
      </c>
      <c r="C58" s="7">
        <v>367</v>
      </c>
      <c r="D58" s="7">
        <v>3048149</v>
      </c>
      <c r="E58" s="7">
        <v>319</v>
      </c>
      <c r="F58" s="7">
        <v>2624144</v>
      </c>
      <c r="G58" s="7">
        <v>13</v>
      </c>
      <c r="H58" s="7">
        <v>94758</v>
      </c>
      <c r="I58" s="7">
        <v>0</v>
      </c>
      <c r="J58" s="7">
        <v>0</v>
      </c>
      <c r="K58" s="7">
        <v>27</v>
      </c>
      <c r="L58" s="7">
        <v>206440</v>
      </c>
      <c r="M58" s="7">
        <v>8</v>
      </c>
      <c r="N58" s="7">
        <v>122807</v>
      </c>
    </row>
    <row r="59" spans="1:14">
      <c r="A59" s="27" t="s">
        <v>1749</v>
      </c>
      <c r="B59" s="7" t="s">
        <v>1064</v>
      </c>
      <c r="C59" s="7">
        <v>216</v>
      </c>
      <c r="D59" s="7">
        <v>2369101</v>
      </c>
      <c r="E59" s="7">
        <v>155</v>
      </c>
      <c r="F59" s="7">
        <v>1601622</v>
      </c>
      <c r="G59" s="7">
        <v>8</v>
      </c>
      <c r="H59" s="7">
        <v>85225</v>
      </c>
      <c r="I59" s="7">
        <v>0</v>
      </c>
      <c r="J59" s="7">
        <v>0</v>
      </c>
      <c r="K59" s="7">
        <v>45</v>
      </c>
      <c r="L59" s="7">
        <v>428252</v>
      </c>
      <c r="M59" s="7">
        <v>8</v>
      </c>
      <c r="N59" s="7">
        <v>254002</v>
      </c>
    </row>
    <row r="60" spans="1:14">
      <c r="A60" s="27" t="s">
        <v>1749</v>
      </c>
      <c r="B60" s="7" t="s">
        <v>2204</v>
      </c>
      <c r="C60" s="7">
        <v>163</v>
      </c>
      <c r="D60" s="7">
        <v>3318798</v>
      </c>
      <c r="E60" s="7">
        <v>110</v>
      </c>
      <c r="F60" s="7">
        <v>2239666</v>
      </c>
      <c r="G60" s="7">
        <v>10</v>
      </c>
      <c r="H60" s="7">
        <v>219125</v>
      </c>
      <c r="I60" s="7">
        <v>0</v>
      </c>
      <c r="J60" s="7">
        <v>0</v>
      </c>
      <c r="K60" s="7">
        <v>36</v>
      </c>
      <c r="L60" s="7">
        <v>702478</v>
      </c>
      <c r="M60" s="7">
        <v>7</v>
      </c>
      <c r="N60" s="7">
        <v>157529</v>
      </c>
    </row>
    <row r="61" spans="1:14">
      <c r="A61" s="27" t="s">
        <v>1941</v>
      </c>
      <c r="B61" s="7" t="s">
        <v>2200</v>
      </c>
      <c r="C61" s="154">
        <v>879</v>
      </c>
      <c r="D61" s="155">
        <v>1083900</v>
      </c>
      <c r="E61" s="154">
        <v>590</v>
      </c>
      <c r="F61" s="154">
        <v>303655</v>
      </c>
      <c r="G61" s="154">
        <v>34</v>
      </c>
      <c r="H61" s="154">
        <v>27023</v>
      </c>
      <c r="I61" s="154">
        <v>4</v>
      </c>
      <c r="J61" s="154">
        <v>5989</v>
      </c>
      <c r="K61" s="154">
        <v>196</v>
      </c>
      <c r="L61" s="154">
        <v>158590</v>
      </c>
      <c r="M61" s="154">
        <v>55</v>
      </c>
      <c r="N61" s="155">
        <v>588643</v>
      </c>
    </row>
    <row r="62" spans="1:14">
      <c r="A62" s="27" t="s">
        <v>1941</v>
      </c>
      <c r="B62" s="7" t="s">
        <v>2201</v>
      </c>
      <c r="C62" s="7">
        <v>6869</v>
      </c>
      <c r="D62" s="16">
        <v>9783455</v>
      </c>
      <c r="E62" s="7">
        <v>4357</v>
      </c>
      <c r="F62" s="7">
        <v>5897302</v>
      </c>
      <c r="G62" s="7">
        <v>300</v>
      </c>
      <c r="H62" s="7">
        <v>443901</v>
      </c>
      <c r="I62" s="7">
        <v>13</v>
      </c>
      <c r="J62" s="7">
        <v>25999</v>
      </c>
      <c r="K62" s="7">
        <v>2161</v>
      </c>
      <c r="L62" s="7">
        <v>2895422</v>
      </c>
      <c r="M62" s="7">
        <v>38</v>
      </c>
      <c r="N62" s="16">
        <v>520831</v>
      </c>
    </row>
    <row r="63" spans="1:14">
      <c r="A63" s="27" t="s">
        <v>1941</v>
      </c>
      <c r="B63" s="7" t="s">
        <v>2203</v>
      </c>
      <c r="C63" s="7">
        <v>6525</v>
      </c>
      <c r="D63" s="16">
        <v>16370927</v>
      </c>
      <c r="E63" s="7">
        <v>5430</v>
      </c>
      <c r="F63" s="7">
        <v>13501470</v>
      </c>
      <c r="G63" s="7">
        <v>222</v>
      </c>
      <c r="H63" s="7">
        <v>571931</v>
      </c>
      <c r="I63" s="7">
        <v>11</v>
      </c>
      <c r="J63" s="7">
        <v>27540</v>
      </c>
      <c r="K63" s="7">
        <v>829</v>
      </c>
      <c r="L63" s="7">
        <v>1930769</v>
      </c>
      <c r="M63" s="7">
        <v>33</v>
      </c>
      <c r="N63" s="16">
        <v>339217</v>
      </c>
    </row>
    <row r="64" spans="1:14">
      <c r="A64" s="27" t="s">
        <v>1941</v>
      </c>
      <c r="B64" s="7" t="s">
        <v>1269</v>
      </c>
      <c r="C64" s="7">
        <v>3888</v>
      </c>
      <c r="D64" s="16">
        <v>14761454</v>
      </c>
      <c r="E64" s="7">
        <v>3494</v>
      </c>
      <c r="F64" s="7">
        <v>13111744</v>
      </c>
      <c r="G64" s="7">
        <v>135</v>
      </c>
      <c r="H64" s="7">
        <v>502727</v>
      </c>
      <c r="I64" s="7">
        <v>4</v>
      </c>
      <c r="J64" s="7">
        <v>13745</v>
      </c>
      <c r="K64" s="7">
        <v>229</v>
      </c>
      <c r="L64" s="7">
        <v>824117</v>
      </c>
      <c r="M64" s="7">
        <v>26</v>
      </c>
      <c r="N64" s="16">
        <v>309121</v>
      </c>
    </row>
    <row r="65" spans="1:14">
      <c r="A65" s="27" t="s">
        <v>1941</v>
      </c>
      <c r="B65" s="7" t="s">
        <v>915</v>
      </c>
      <c r="C65" s="7">
        <v>1973</v>
      </c>
      <c r="D65" s="16">
        <v>10029339</v>
      </c>
      <c r="E65" s="7">
        <v>1797</v>
      </c>
      <c r="F65" s="7">
        <v>9092876</v>
      </c>
      <c r="G65" s="7">
        <v>59</v>
      </c>
      <c r="H65" s="7">
        <v>275770</v>
      </c>
      <c r="I65" s="7">
        <v>1</v>
      </c>
      <c r="J65" s="7">
        <v>5138</v>
      </c>
      <c r="K65" s="7">
        <v>97</v>
      </c>
      <c r="L65" s="7">
        <v>456059</v>
      </c>
      <c r="M65" s="7">
        <v>19</v>
      </c>
      <c r="N65" s="16">
        <v>199496</v>
      </c>
    </row>
    <row r="66" spans="1:14">
      <c r="A66" s="27" t="s">
        <v>1941</v>
      </c>
      <c r="B66" s="7" t="s">
        <v>962</v>
      </c>
      <c r="C66" s="7">
        <v>1336</v>
      </c>
      <c r="D66" s="16">
        <v>8874235</v>
      </c>
      <c r="E66" s="7">
        <v>1215</v>
      </c>
      <c r="F66" s="7">
        <v>7893840</v>
      </c>
      <c r="G66" s="7">
        <v>40</v>
      </c>
      <c r="H66" s="7">
        <v>249416</v>
      </c>
      <c r="I66" s="7">
        <v>1</v>
      </c>
      <c r="J66" s="7">
        <v>6522</v>
      </c>
      <c r="K66" s="7">
        <v>64</v>
      </c>
      <c r="L66" s="7">
        <v>377796</v>
      </c>
      <c r="M66" s="7">
        <v>16</v>
      </c>
      <c r="N66" s="16">
        <v>346661</v>
      </c>
    </row>
    <row r="67" spans="1:14">
      <c r="A67" s="27" t="s">
        <v>1941</v>
      </c>
      <c r="B67" s="7" t="s">
        <v>393</v>
      </c>
      <c r="C67" s="7">
        <v>370</v>
      </c>
      <c r="D67" s="16">
        <v>3081071</v>
      </c>
      <c r="E67" s="7">
        <v>317</v>
      </c>
      <c r="F67" s="7">
        <v>2634564</v>
      </c>
      <c r="G67" s="7">
        <v>14</v>
      </c>
      <c r="H67" s="7">
        <v>104222</v>
      </c>
      <c r="I67" s="7">
        <v>0</v>
      </c>
      <c r="J67" s="7">
        <v>0</v>
      </c>
      <c r="K67" s="7">
        <v>31</v>
      </c>
      <c r="L67" s="7">
        <v>241192</v>
      </c>
      <c r="M67" s="7">
        <v>8</v>
      </c>
      <c r="N67" s="16">
        <v>101093</v>
      </c>
    </row>
    <row r="68" spans="1:14">
      <c r="A68" s="27" t="s">
        <v>1941</v>
      </c>
      <c r="B68" s="7" t="s">
        <v>1064</v>
      </c>
      <c r="C68" s="7">
        <v>235</v>
      </c>
      <c r="D68" s="16">
        <v>2434999</v>
      </c>
      <c r="E68" s="7">
        <v>177</v>
      </c>
      <c r="F68" s="7">
        <v>1813589</v>
      </c>
      <c r="G68" s="7">
        <v>6</v>
      </c>
      <c r="H68" s="7">
        <v>56121</v>
      </c>
      <c r="I68" s="7">
        <v>1</v>
      </c>
      <c r="J68" s="7">
        <v>8158</v>
      </c>
      <c r="K68" s="7">
        <v>43</v>
      </c>
      <c r="L68" s="7">
        <v>418708</v>
      </c>
      <c r="M68" s="7">
        <v>8</v>
      </c>
      <c r="N68" s="16">
        <v>138423</v>
      </c>
    </row>
    <row r="69" spans="1:14">
      <c r="A69" s="27" t="s">
        <v>1941</v>
      </c>
      <c r="B69" s="7" t="s">
        <v>2204</v>
      </c>
      <c r="C69" s="7">
        <v>163</v>
      </c>
      <c r="D69" s="16">
        <v>3566367</v>
      </c>
      <c r="E69" s="7">
        <v>109</v>
      </c>
      <c r="F69" s="7">
        <v>2144285</v>
      </c>
      <c r="G69" s="7">
        <v>12</v>
      </c>
      <c r="H69" s="7">
        <v>236566</v>
      </c>
      <c r="I69" s="7">
        <v>0</v>
      </c>
      <c r="J69" s="7">
        <v>0</v>
      </c>
      <c r="K69" s="7">
        <v>38</v>
      </c>
      <c r="L69" s="7">
        <v>712190</v>
      </c>
      <c r="M69" s="7">
        <v>4</v>
      </c>
      <c r="N69" s="16">
        <v>473326</v>
      </c>
    </row>
    <row r="70" spans="1:14">
      <c r="A70" s="27" t="s">
        <v>1895</v>
      </c>
      <c r="B70" s="7" t="s">
        <v>2200</v>
      </c>
      <c r="C70" s="154">
        <v>903</v>
      </c>
      <c r="D70" s="154">
        <v>1366559</v>
      </c>
      <c r="E70" s="154">
        <v>603</v>
      </c>
      <c r="F70" s="154">
        <v>301038</v>
      </c>
      <c r="G70" s="154">
        <v>50</v>
      </c>
      <c r="H70" s="154">
        <v>41232</v>
      </c>
      <c r="I70" s="154">
        <v>3</v>
      </c>
      <c r="J70" s="154">
        <v>6378</v>
      </c>
      <c r="K70" s="154">
        <v>198</v>
      </c>
      <c r="L70" s="154">
        <v>172175</v>
      </c>
      <c r="M70" s="154">
        <v>49</v>
      </c>
      <c r="N70" s="154">
        <v>845736</v>
      </c>
    </row>
    <row r="71" spans="1:14">
      <c r="A71" s="27" t="s">
        <v>1895</v>
      </c>
      <c r="B71" s="7" t="s">
        <v>2201</v>
      </c>
      <c r="C71" s="7">
        <v>6946</v>
      </c>
      <c r="D71" s="7">
        <v>9901394</v>
      </c>
      <c r="E71" s="7">
        <v>4404</v>
      </c>
      <c r="F71" s="7">
        <v>5980002</v>
      </c>
      <c r="G71" s="7">
        <v>306</v>
      </c>
      <c r="H71" s="7">
        <v>469808</v>
      </c>
      <c r="I71" s="7">
        <v>6</v>
      </c>
      <c r="J71" s="7">
        <v>7908</v>
      </c>
      <c r="K71" s="7">
        <v>2184</v>
      </c>
      <c r="L71" s="7">
        <v>2954304</v>
      </c>
      <c r="M71" s="7">
        <v>46</v>
      </c>
      <c r="N71" s="7">
        <v>489372</v>
      </c>
    </row>
    <row r="72" spans="1:14">
      <c r="A72" s="27" t="s">
        <v>1895</v>
      </c>
      <c r="B72" s="7" t="s">
        <v>2203</v>
      </c>
      <c r="C72" s="7">
        <v>6618</v>
      </c>
      <c r="D72" s="7">
        <v>16615058</v>
      </c>
      <c r="E72" s="7">
        <v>5534</v>
      </c>
      <c r="F72" s="7">
        <v>13844463</v>
      </c>
      <c r="G72" s="7">
        <v>226</v>
      </c>
      <c r="H72" s="7">
        <v>573202</v>
      </c>
      <c r="I72" s="7">
        <v>8</v>
      </c>
      <c r="J72" s="7">
        <v>21270</v>
      </c>
      <c r="K72" s="7">
        <v>819</v>
      </c>
      <c r="L72" s="7">
        <v>1894126</v>
      </c>
      <c r="M72" s="7">
        <v>31</v>
      </c>
      <c r="N72" s="7">
        <v>281997</v>
      </c>
    </row>
    <row r="73" spans="1:14">
      <c r="A73" s="27" t="s">
        <v>1895</v>
      </c>
      <c r="B73" s="7" t="s">
        <v>1269</v>
      </c>
      <c r="C73" s="7">
        <v>3972</v>
      </c>
      <c r="D73" s="7">
        <v>15081289</v>
      </c>
      <c r="E73" s="7">
        <v>3589</v>
      </c>
      <c r="F73" s="7">
        <v>13497159</v>
      </c>
      <c r="G73" s="7">
        <v>134</v>
      </c>
      <c r="H73" s="7">
        <v>492369</v>
      </c>
      <c r="I73" s="7">
        <v>7</v>
      </c>
      <c r="J73" s="7">
        <v>26550</v>
      </c>
      <c r="K73" s="7">
        <v>218</v>
      </c>
      <c r="L73" s="7">
        <v>788604</v>
      </c>
      <c r="M73" s="7">
        <v>24</v>
      </c>
      <c r="N73" s="7">
        <v>276607</v>
      </c>
    </row>
    <row r="74" spans="1:14">
      <c r="A74" s="27" t="s">
        <v>1895</v>
      </c>
      <c r="B74" s="7" t="s">
        <v>915</v>
      </c>
      <c r="C74" s="7">
        <v>1983</v>
      </c>
      <c r="D74" s="7">
        <v>10125461</v>
      </c>
      <c r="E74" s="7">
        <v>1799</v>
      </c>
      <c r="F74" s="7">
        <v>9105583</v>
      </c>
      <c r="G74" s="7">
        <v>61</v>
      </c>
      <c r="H74" s="7">
        <v>287323</v>
      </c>
      <c r="I74" s="7">
        <v>0</v>
      </c>
      <c r="J74" s="7">
        <v>0</v>
      </c>
      <c r="K74" s="7">
        <v>103</v>
      </c>
      <c r="L74" s="7">
        <v>479621</v>
      </c>
      <c r="M74" s="7">
        <v>20</v>
      </c>
      <c r="N74" s="7">
        <v>252934</v>
      </c>
    </row>
    <row r="75" spans="1:14">
      <c r="A75" s="27" t="s">
        <v>1895</v>
      </c>
      <c r="B75" s="7" t="s">
        <v>962</v>
      </c>
      <c r="C75" s="7">
        <v>1351</v>
      </c>
      <c r="D75" s="7">
        <v>8888076</v>
      </c>
      <c r="E75" s="7">
        <v>1240</v>
      </c>
      <c r="F75" s="7">
        <v>8082406</v>
      </c>
      <c r="G75" s="7">
        <v>33</v>
      </c>
      <c r="H75" s="7">
        <v>193348</v>
      </c>
      <c r="I75" s="7">
        <v>0</v>
      </c>
      <c r="J75" s="7">
        <v>0</v>
      </c>
      <c r="K75" s="7">
        <v>66</v>
      </c>
      <c r="L75" s="7">
        <v>386121</v>
      </c>
      <c r="M75" s="7">
        <v>12</v>
      </c>
      <c r="N75" s="7">
        <v>226201</v>
      </c>
    </row>
    <row r="76" spans="1:14">
      <c r="A76" s="27" t="s">
        <v>1895</v>
      </c>
      <c r="B76" s="7" t="s">
        <v>393</v>
      </c>
      <c r="C76" s="7">
        <v>401</v>
      </c>
      <c r="D76" s="7">
        <v>3456511</v>
      </c>
      <c r="E76" s="7">
        <v>339</v>
      </c>
      <c r="F76" s="7">
        <v>2819786</v>
      </c>
      <c r="G76" s="7">
        <v>13</v>
      </c>
      <c r="H76" s="7">
        <v>98636</v>
      </c>
      <c r="I76" s="7">
        <v>2</v>
      </c>
      <c r="J76" s="7">
        <v>13714</v>
      </c>
      <c r="K76" s="7">
        <v>30</v>
      </c>
      <c r="L76" s="7">
        <v>233451</v>
      </c>
      <c r="M76" s="7">
        <v>17</v>
      </c>
      <c r="N76" s="7">
        <v>290924</v>
      </c>
    </row>
    <row r="77" spans="1:14">
      <c r="A77" s="27" t="s">
        <v>1895</v>
      </c>
      <c r="B77" s="7" t="s">
        <v>1064</v>
      </c>
      <c r="C77" s="7">
        <v>214</v>
      </c>
      <c r="D77" s="7">
        <v>2228095</v>
      </c>
      <c r="E77" s="7">
        <v>153</v>
      </c>
      <c r="F77" s="7">
        <v>1568636</v>
      </c>
      <c r="G77" s="7">
        <v>8</v>
      </c>
      <c r="H77" s="7">
        <v>71805</v>
      </c>
      <c r="I77" s="7">
        <v>0</v>
      </c>
      <c r="J77" s="7">
        <v>0</v>
      </c>
      <c r="K77" s="7">
        <v>43</v>
      </c>
      <c r="L77" s="7">
        <v>417734</v>
      </c>
      <c r="M77" s="7">
        <v>10</v>
      </c>
      <c r="N77" s="7">
        <v>169920</v>
      </c>
    </row>
    <row r="78" spans="1:14">
      <c r="A78" s="27" t="s">
        <v>1895</v>
      </c>
      <c r="B78" s="7" t="s">
        <v>2204</v>
      </c>
      <c r="C78" s="7">
        <v>174</v>
      </c>
      <c r="D78" s="7">
        <v>3615393</v>
      </c>
      <c r="E78" s="7">
        <v>118</v>
      </c>
      <c r="F78" s="7">
        <v>2322301</v>
      </c>
      <c r="G78" s="7">
        <v>10</v>
      </c>
      <c r="H78" s="7">
        <v>191989</v>
      </c>
      <c r="I78" s="7">
        <v>0</v>
      </c>
      <c r="J78" s="7">
        <v>0</v>
      </c>
      <c r="K78" s="7">
        <v>34</v>
      </c>
      <c r="L78" s="7">
        <v>632194</v>
      </c>
      <c r="M78" s="7">
        <v>12</v>
      </c>
      <c r="N78" s="7">
        <v>468909</v>
      </c>
    </row>
    <row r="79" spans="1:14">
      <c r="A79" s="27" t="s">
        <v>1942</v>
      </c>
      <c r="B79" s="7" t="s">
        <v>2200</v>
      </c>
      <c r="C79" s="154">
        <v>997</v>
      </c>
      <c r="D79" s="154">
        <v>1279936</v>
      </c>
      <c r="E79" s="154">
        <v>673</v>
      </c>
      <c r="F79" s="154">
        <v>332725</v>
      </c>
      <c r="G79" s="154">
        <v>51</v>
      </c>
      <c r="H79" s="154">
        <v>37776</v>
      </c>
      <c r="I79" s="154">
        <v>4</v>
      </c>
      <c r="J79" s="154">
        <v>6310</v>
      </c>
      <c r="K79" s="154">
        <v>212</v>
      </c>
      <c r="L79" s="154">
        <v>182192</v>
      </c>
      <c r="M79" s="154">
        <v>57</v>
      </c>
      <c r="N79" s="154">
        <v>720933</v>
      </c>
    </row>
    <row r="80" spans="1:14">
      <c r="A80" s="27" t="s">
        <v>1942</v>
      </c>
      <c r="B80" s="7" t="s">
        <v>2201</v>
      </c>
      <c r="C80" s="7">
        <v>6977</v>
      </c>
      <c r="D80" s="7">
        <v>9870009</v>
      </c>
      <c r="E80" s="7">
        <v>4391</v>
      </c>
      <c r="F80" s="7">
        <v>5959224</v>
      </c>
      <c r="G80" s="7">
        <v>294</v>
      </c>
      <c r="H80" s="7">
        <v>435617</v>
      </c>
      <c r="I80" s="7">
        <v>17</v>
      </c>
      <c r="J80" s="7">
        <v>27207</v>
      </c>
      <c r="K80" s="7">
        <v>2224</v>
      </c>
      <c r="L80" s="7">
        <v>2994679</v>
      </c>
      <c r="M80" s="7">
        <v>51</v>
      </c>
      <c r="N80" s="7">
        <v>453282</v>
      </c>
    </row>
    <row r="81" spans="1:14">
      <c r="A81" s="27" t="s">
        <v>1942</v>
      </c>
      <c r="B81" s="7" t="s">
        <v>2203</v>
      </c>
      <c r="C81" s="7">
        <v>6610</v>
      </c>
      <c r="D81" s="7">
        <v>16778929</v>
      </c>
      <c r="E81" s="7">
        <v>5575</v>
      </c>
      <c r="F81" s="7">
        <v>14013436</v>
      </c>
      <c r="G81" s="7">
        <v>214</v>
      </c>
      <c r="H81" s="7">
        <v>545372</v>
      </c>
      <c r="I81" s="7">
        <v>5</v>
      </c>
      <c r="J81" s="7">
        <v>13333</v>
      </c>
      <c r="K81" s="7">
        <v>771</v>
      </c>
      <c r="L81" s="7">
        <v>1781371</v>
      </c>
      <c r="M81" s="7">
        <v>45</v>
      </c>
      <c r="N81" s="7">
        <v>425417</v>
      </c>
    </row>
    <row r="82" spans="1:14">
      <c r="A82" s="27" t="s">
        <v>1942</v>
      </c>
      <c r="B82" s="7" t="s">
        <v>1269</v>
      </c>
      <c r="C82" s="7">
        <v>4017</v>
      </c>
      <c r="D82" s="7">
        <v>15198345</v>
      </c>
      <c r="E82" s="7">
        <v>3615</v>
      </c>
      <c r="F82" s="7">
        <v>13644112</v>
      </c>
      <c r="G82" s="7">
        <v>158</v>
      </c>
      <c r="H82" s="7">
        <v>565948</v>
      </c>
      <c r="I82" s="7">
        <v>3</v>
      </c>
      <c r="J82" s="7">
        <v>9980</v>
      </c>
      <c r="K82" s="7">
        <v>215</v>
      </c>
      <c r="L82" s="7">
        <v>753952</v>
      </c>
      <c r="M82" s="7">
        <v>26</v>
      </c>
      <c r="N82" s="7">
        <v>224353</v>
      </c>
    </row>
    <row r="83" spans="1:14">
      <c r="A83" s="27" t="s">
        <v>1942</v>
      </c>
      <c r="B83" s="7" t="s">
        <v>915</v>
      </c>
      <c r="C83" s="7">
        <v>1989</v>
      </c>
      <c r="D83" s="7">
        <v>10019355</v>
      </c>
      <c r="E83" s="7">
        <v>1823</v>
      </c>
      <c r="F83" s="7">
        <v>9198186</v>
      </c>
      <c r="G83" s="7">
        <v>63</v>
      </c>
      <c r="H83" s="7">
        <v>292277</v>
      </c>
      <c r="I83" s="7">
        <v>1</v>
      </c>
      <c r="J83" s="7">
        <v>5636</v>
      </c>
      <c r="K83" s="7">
        <v>87</v>
      </c>
      <c r="L83" s="7">
        <v>400130</v>
      </c>
      <c r="M83" s="7">
        <v>15</v>
      </c>
      <c r="N83" s="7">
        <v>123126</v>
      </c>
    </row>
    <row r="84" spans="1:14">
      <c r="A84" s="27" t="s">
        <v>1942</v>
      </c>
      <c r="B84" s="7" t="s">
        <v>962</v>
      </c>
      <c r="C84" s="7">
        <v>1396</v>
      </c>
      <c r="D84" s="7">
        <v>9251975</v>
      </c>
      <c r="E84" s="7">
        <v>1264</v>
      </c>
      <c r="F84" s="7">
        <v>8254457</v>
      </c>
      <c r="G84" s="7">
        <v>34</v>
      </c>
      <c r="H84" s="7">
        <v>210661</v>
      </c>
      <c r="I84" s="7">
        <v>2</v>
      </c>
      <c r="J84" s="7">
        <v>12964</v>
      </c>
      <c r="K84" s="7">
        <v>73</v>
      </c>
      <c r="L84" s="7">
        <v>435362</v>
      </c>
      <c r="M84" s="7">
        <v>23</v>
      </c>
      <c r="N84" s="7">
        <v>338531</v>
      </c>
    </row>
    <row r="85" spans="1:14">
      <c r="A85" s="27" t="s">
        <v>1942</v>
      </c>
      <c r="B85" s="7" t="s">
        <v>393</v>
      </c>
      <c r="C85" s="7">
        <v>372</v>
      </c>
      <c r="D85" s="7">
        <v>3137631</v>
      </c>
      <c r="E85" s="7">
        <v>321</v>
      </c>
      <c r="F85" s="7">
        <v>2667190</v>
      </c>
      <c r="G85" s="7">
        <v>12</v>
      </c>
      <c r="H85" s="7">
        <v>90679</v>
      </c>
      <c r="I85" s="7">
        <v>0</v>
      </c>
      <c r="J85" s="7">
        <v>0</v>
      </c>
      <c r="K85" s="7">
        <v>32</v>
      </c>
      <c r="L85" s="7">
        <v>250170</v>
      </c>
      <c r="M85" s="7">
        <v>7</v>
      </c>
      <c r="N85" s="7">
        <v>129592</v>
      </c>
    </row>
    <row r="86" spans="1:14">
      <c r="A86" s="27" t="s">
        <v>1942</v>
      </c>
      <c r="B86" s="7" t="s">
        <v>1064</v>
      </c>
      <c r="C86" s="7">
        <v>253</v>
      </c>
      <c r="D86" s="7">
        <v>2655734</v>
      </c>
      <c r="E86" s="7">
        <v>181</v>
      </c>
      <c r="F86" s="7">
        <v>1868367</v>
      </c>
      <c r="G86" s="7">
        <v>10</v>
      </c>
      <c r="H86" s="7">
        <v>95601</v>
      </c>
      <c r="I86" s="7">
        <v>0</v>
      </c>
      <c r="J86" s="7">
        <v>0</v>
      </c>
      <c r="K86" s="7">
        <v>45</v>
      </c>
      <c r="L86" s="7">
        <v>431859</v>
      </c>
      <c r="M86" s="7">
        <v>17</v>
      </c>
      <c r="N86" s="7">
        <v>259907</v>
      </c>
    </row>
    <row r="87" spans="1:14">
      <c r="A87" s="27" t="s">
        <v>1942</v>
      </c>
      <c r="B87" s="7" t="s">
        <v>2204</v>
      </c>
      <c r="C87" s="7">
        <v>187</v>
      </c>
      <c r="D87" s="7">
        <v>3658544</v>
      </c>
      <c r="E87" s="7">
        <v>136</v>
      </c>
      <c r="F87" s="7">
        <v>2563087</v>
      </c>
      <c r="G87" s="7">
        <v>10</v>
      </c>
      <c r="H87" s="7">
        <v>225753</v>
      </c>
      <c r="I87" s="7">
        <v>0</v>
      </c>
      <c r="J87" s="7">
        <v>0</v>
      </c>
      <c r="K87" s="7">
        <v>31</v>
      </c>
      <c r="L87" s="7">
        <v>552243</v>
      </c>
      <c r="M87" s="7">
        <v>10</v>
      </c>
      <c r="N87" s="7">
        <v>317461</v>
      </c>
    </row>
    <row r="88" spans="1:14">
      <c r="A88" s="27" t="s">
        <v>1767</v>
      </c>
      <c r="B88" s="7" t="s">
        <v>2200</v>
      </c>
      <c r="C88" s="7">
        <v>943</v>
      </c>
      <c r="D88" s="154">
        <v>1290306</v>
      </c>
      <c r="E88" s="7">
        <v>650</v>
      </c>
      <c r="F88" s="7">
        <v>320186</v>
      </c>
      <c r="G88" s="7">
        <v>42</v>
      </c>
      <c r="H88" s="7">
        <v>36080</v>
      </c>
      <c r="I88" s="7">
        <v>1</v>
      </c>
      <c r="J88" s="7">
        <v>2442</v>
      </c>
      <c r="K88" s="7">
        <v>203</v>
      </c>
      <c r="L88" s="7">
        <v>163606</v>
      </c>
      <c r="M88" s="7">
        <v>47</v>
      </c>
      <c r="N88" s="154">
        <v>767992</v>
      </c>
    </row>
    <row r="89" spans="1:14">
      <c r="A89" s="27" t="s">
        <v>1767</v>
      </c>
      <c r="B89" s="7" t="s">
        <v>2201</v>
      </c>
      <c r="C89" s="7">
        <v>7062</v>
      </c>
      <c r="D89" s="154">
        <v>9897664</v>
      </c>
      <c r="E89" s="7">
        <v>4482</v>
      </c>
      <c r="F89" s="7">
        <v>6051756</v>
      </c>
      <c r="G89" s="7">
        <v>287</v>
      </c>
      <c r="H89" s="7">
        <v>422870</v>
      </c>
      <c r="I89" s="7">
        <v>15</v>
      </c>
      <c r="J89" s="7">
        <v>27896</v>
      </c>
      <c r="K89" s="7">
        <v>2232</v>
      </c>
      <c r="L89" s="7">
        <v>2997319</v>
      </c>
      <c r="M89" s="7">
        <v>46</v>
      </c>
      <c r="N89" s="7">
        <v>397823</v>
      </c>
    </row>
    <row r="90" spans="1:14">
      <c r="A90" s="27" t="s">
        <v>1767</v>
      </c>
      <c r="B90" s="7" t="s">
        <v>2203</v>
      </c>
      <c r="C90" s="7">
        <v>6729</v>
      </c>
      <c r="D90" s="154">
        <v>17164141</v>
      </c>
      <c r="E90" s="7">
        <v>5689</v>
      </c>
      <c r="F90" s="7">
        <v>14319161</v>
      </c>
      <c r="G90" s="7">
        <v>205</v>
      </c>
      <c r="H90" s="7">
        <v>530804</v>
      </c>
      <c r="I90" s="7">
        <v>6</v>
      </c>
      <c r="J90" s="7">
        <v>15555</v>
      </c>
      <c r="K90" s="7">
        <v>790</v>
      </c>
      <c r="L90" s="7">
        <v>1856033</v>
      </c>
      <c r="M90" s="7">
        <v>39</v>
      </c>
      <c r="N90" s="7">
        <v>442588</v>
      </c>
    </row>
    <row r="91" spans="1:14">
      <c r="A91" s="27" t="s">
        <v>1767</v>
      </c>
      <c r="B91" s="7" t="s">
        <v>1269</v>
      </c>
      <c r="C91" s="7">
        <v>4062</v>
      </c>
      <c r="D91" s="154">
        <v>15620733</v>
      </c>
      <c r="E91" s="7">
        <v>3675</v>
      </c>
      <c r="F91" s="7">
        <v>13898646</v>
      </c>
      <c r="G91" s="7">
        <v>147</v>
      </c>
      <c r="H91" s="7">
        <v>526868</v>
      </c>
      <c r="I91" s="7">
        <v>2</v>
      </c>
      <c r="J91" s="7">
        <v>7613</v>
      </c>
      <c r="K91" s="7">
        <v>206</v>
      </c>
      <c r="L91" s="7">
        <v>725339</v>
      </c>
      <c r="M91" s="7">
        <v>32</v>
      </c>
      <c r="N91" s="7">
        <v>462267</v>
      </c>
    </row>
    <row r="92" spans="1:14">
      <c r="A92" s="27" t="s">
        <v>1767</v>
      </c>
      <c r="B92" s="7" t="s">
        <v>915</v>
      </c>
      <c r="C92" s="7">
        <v>2054</v>
      </c>
      <c r="D92" s="154">
        <v>10643403</v>
      </c>
      <c r="E92" s="7">
        <v>1866</v>
      </c>
      <c r="F92" s="7">
        <v>9496878</v>
      </c>
      <c r="G92" s="7">
        <v>67</v>
      </c>
      <c r="H92" s="7">
        <v>318197</v>
      </c>
      <c r="I92" s="7">
        <v>3</v>
      </c>
      <c r="J92" s="7">
        <v>15074</v>
      </c>
      <c r="K92" s="7">
        <v>100</v>
      </c>
      <c r="L92" s="7">
        <v>465592</v>
      </c>
      <c r="M92" s="7">
        <v>18</v>
      </c>
      <c r="N92" s="7">
        <v>347662</v>
      </c>
    </row>
    <row r="93" spans="1:14">
      <c r="A93" s="27" t="s">
        <v>1767</v>
      </c>
      <c r="B93" s="7" t="s">
        <v>962</v>
      </c>
      <c r="C93" s="7">
        <v>1410</v>
      </c>
      <c r="D93" s="154">
        <v>9412396</v>
      </c>
      <c r="E93" s="7">
        <v>1267</v>
      </c>
      <c r="F93" s="7">
        <v>8277672</v>
      </c>
      <c r="G93" s="7">
        <v>48</v>
      </c>
      <c r="H93" s="7">
        <v>289588</v>
      </c>
      <c r="I93" s="7">
        <v>1</v>
      </c>
      <c r="J93" s="7">
        <v>6507</v>
      </c>
      <c r="K93" s="7">
        <v>72</v>
      </c>
      <c r="L93" s="7">
        <v>438064</v>
      </c>
      <c r="M93" s="7">
        <v>22</v>
      </c>
      <c r="N93" s="7">
        <v>400565</v>
      </c>
    </row>
    <row r="94" spans="1:14">
      <c r="A94" s="27" t="s">
        <v>1767</v>
      </c>
      <c r="B94" s="7" t="s">
        <v>393</v>
      </c>
      <c r="C94" s="7">
        <v>401</v>
      </c>
      <c r="D94" s="154">
        <v>3305215</v>
      </c>
      <c r="E94" s="7">
        <v>337</v>
      </c>
      <c r="F94" s="7">
        <v>2768367</v>
      </c>
      <c r="G94" s="7">
        <v>17</v>
      </c>
      <c r="H94" s="7">
        <v>129882</v>
      </c>
      <c r="I94" s="7">
        <v>0</v>
      </c>
      <c r="J94" s="7">
        <v>0</v>
      </c>
      <c r="K94" s="7">
        <v>34</v>
      </c>
      <c r="L94" s="7">
        <v>259058</v>
      </c>
      <c r="M94" s="7">
        <v>13</v>
      </c>
      <c r="N94" s="7">
        <v>147908</v>
      </c>
    </row>
    <row r="95" spans="1:14">
      <c r="A95" s="27" t="s">
        <v>1767</v>
      </c>
      <c r="B95" s="7" t="s">
        <v>1064</v>
      </c>
      <c r="C95" s="7">
        <v>268</v>
      </c>
      <c r="D95" s="154">
        <v>2835411</v>
      </c>
      <c r="E95" s="7">
        <v>206</v>
      </c>
      <c r="F95" s="7">
        <v>2120779</v>
      </c>
      <c r="G95" s="7">
        <v>8</v>
      </c>
      <c r="H95" s="7">
        <v>81521</v>
      </c>
      <c r="I95" s="7">
        <v>0</v>
      </c>
      <c r="J95" s="7">
        <v>0</v>
      </c>
      <c r="K95" s="7">
        <v>44</v>
      </c>
      <c r="L95" s="7">
        <v>433656</v>
      </c>
      <c r="M95" s="7">
        <v>10</v>
      </c>
      <c r="N95" s="7">
        <v>199455</v>
      </c>
    </row>
    <row r="96" spans="1:14">
      <c r="A96" s="27" t="s">
        <v>1767</v>
      </c>
      <c r="B96" s="7" t="s">
        <v>2204</v>
      </c>
      <c r="C96" s="7">
        <v>184</v>
      </c>
      <c r="D96" s="154">
        <v>3554574</v>
      </c>
      <c r="E96" s="7">
        <v>136</v>
      </c>
      <c r="F96" s="7">
        <v>2615458</v>
      </c>
      <c r="G96" s="7">
        <v>11</v>
      </c>
      <c r="H96" s="7">
        <v>200090</v>
      </c>
      <c r="I96" s="7">
        <v>0</v>
      </c>
      <c r="J96" s="7">
        <v>0</v>
      </c>
      <c r="K96" s="7">
        <v>28</v>
      </c>
      <c r="L96" s="7">
        <v>507318</v>
      </c>
      <c r="M96" s="7">
        <v>9</v>
      </c>
      <c r="N96" s="7">
        <v>231708</v>
      </c>
    </row>
    <row r="97" spans="1:17">
      <c r="A97" s="27" t="s">
        <v>933</v>
      </c>
      <c r="B97" s="7" t="s">
        <v>2200</v>
      </c>
      <c r="C97" s="7">
        <v>946</v>
      </c>
      <c r="D97" s="7">
        <v>1442243</v>
      </c>
      <c r="E97" s="7">
        <v>640</v>
      </c>
      <c r="F97" s="7">
        <v>332016</v>
      </c>
      <c r="G97" s="7">
        <v>36</v>
      </c>
      <c r="H97" s="7">
        <v>33925</v>
      </c>
      <c r="I97" s="7">
        <v>0</v>
      </c>
      <c r="J97" s="7">
        <v>0</v>
      </c>
      <c r="K97" s="7">
        <v>217</v>
      </c>
      <c r="L97" s="7">
        <v>173906</v>
      </c>
      <c r="M97" s="7">
        <v>53</v>
      </c>
      <c r="N97" s="7">
        <v>902396</v>
      </c>
    </row>
    <row r="98" spans="1:17">
      <c r="A98" s="27" t="s">
        <v>933</v>
      </c>
      <c r="B98" s="7" t="s">
        <v>2201</v>
      </c>
      <c r="C98" s="7">
        <v>7042</v>
      </c>
      <c r="D98" s="7">
        <v>9826187</v>
      </c>
      <c r="E98" s="7">
        <v>4559</v>
      </c>
      <c r="F98" s="7">
        <v>6169350</v>
      </c>
      <c r="G98" s="7">
        <v>248</v>
      </c>
      <c r="H98" s="7">
        <v>373502</v>
      </c>
      <c r="I98" s="7">
        <v>12</v>
      </c>
      <c r="J98" s="7">
        <v>15125</v>
      </c>
      <c r="K98" s="7">
        <v>2185</v>
      </c>
      <c r="L98" s="7">
        <v>2943121</v>
      </c>
      <c r="M98" s="7">
        <v>38</v>
      </c>
      <c r="N98" s="7">
        <v>325089</v>
      </c>
    </row>
    <row r="99" spans="1:17">
      <c r="A99" s="27" t="s">
        <v>933</v>
      </c>
      <c r="B99" s="7" t="s">
        <v>2203</v>
      </c>
      <c r="C99" s="7">
        <v>6794</v>
      </c>
      <c r="D99" s="7">
        <v>17346069</v>
      </c>
      <c r="E99" s="7">
        <v>5727</v>
      </c>
      <c r="F99" s="7">
        <v>14485321</v>
      </c>
      <c r="G99" s="7">
        <v>221</v>
      </c>
      <c r="H99" s="7">
        <v>557038</v>
      </c>
      <c r="I99" s="7">
        <v>5</v>
      </c>
      <c r="J99" s="7">
        <v>15506</v>
      </c>
      <c r="K99" s="7">
        <v>805</v>
      </c>
      <c r="L99" s="7">
        <v>1877909</v>
      </c>
      <c r="M99" s="7">
        <v>36</v>
      </c>
      <c r="N99" s="7">
        <v>410295</v>
      </c>
    </row>
    <row r="100" spans="1:17">
      <c r="A100" s="27" t="s">
        <v>933</v>
      </c>
      <c r="B100" s="7" t="s">
        <v>1269</v>
      </c>
      <c r="C100" s="7">
        <v>4201</v>
      </c>
      <c r="D100" s="7">
        <v>15910148</v>
      </c>
      <c r="E100" s="7">
        <v>3809</v>
      </c>
      <c r="F100" s="7">
        <v>14351085</v>
      </c>
      <c r="G100" s="7">
        <v>151</v>
      </c>
      <c r="H100" s="7">
        <v>553302</v>
      </c>
      <c r="I100" s="7">
        <v>0</v>
      </c>
      <c r="J100" s="7">
        <v>0</v>
      </c>
      <c r="K100" s="7">
        <v>217</v>
      </c>
      <c r="L100" s="7">
        <v>751156</v>
      </c>
      <c r="M100" s="7">
        <v>24</v>
      </c>
      <c r="N100" s="7">
        <v>254605</v>
      </c>
    </row>
    <row r="101" spans="1:17">
      <c r="A101" s="27" t="s">
        <v>933</v>
      </c>
      <c r="B101" s="7" t="s">
        <v>915</v>
      </c>
      <c r="C101" s="7">
        <v>2104</v>
      </c>
      <c r="D101" s="7">
        <v>10746053</v>
      </c>
      <c r="E101" s="7">
        <v>1902</v>
      </c>
      <c r="F101" s="7">
        <v>9640059</v>
      </c>
      <c r="G101" s="7">
        <v>83</v>
      </c>
      <c r="H101" s="7">
        <v>391428</v>
      </c>
      <c r="I101" s="7">
        <v>3</v>
      </c>
      <c r="J101" s="7">
        <v>14451</v>
      </c>
      <c r="K101" s="7">
        <v>95</v>
      </c>
      <c r="L101" s="7">
        <v>442942</v>
      </c>
      <c r="M101" s="7">
        <v>21</v>
      </c>
      <c r="N101" s="7">
        <v>257173</v>
      </c>
    </row>
    <row r="102" spans="1:17">
      <c r="A102" s="27" t="s">
        <v>933</v>
      </c>
      <c r="B102" s="7" t="s">
        <v>962</v>
      </c>
      <c r="C102" s="7">
        <v>1426</v>
      </c>
      <c r="D102" s="7">
        <v>9377745</v>
      </c>
      <c r="E102" s="7">
        <v>1286</v>
      </c>
      <c r="F102" s="7">
        <v>8395345</v>
      </c>
      <c r="G102" s="7">
        <v>37</v>
      </c>
      <c r="H102" s="7">
        <v>222162</v>
      </c>
      <c r="I102" s="7">
        <v>2</v>
      </c>
      <c r="J102" s="7">
        <v>12167</v>
      </c>
      <c r="K102" s="7">
        <v>82</v>
      </c>
      <c r="L102" s="7">
        <v>497825</v>
      </c>
      <c r="M102" s="7">
        <v>19</v>
      </c>
      <c r="N102" s="7">
        <v>250246</v>
      </c>
    </row>
    <row r="103" spans="1:17">
      <c r="A103" s="27" t="s">
        <v>933</v>
      </c>
      <c r="B103" s="7" t="s">
        <v>393</v>
      </c>
      <c r="C103" s="7">
        <v>384</v>
      </c>
      <c r="D103" s="7">
        <v>3219634</v>
      </c>
      <c r="E103" s="7">
        <v>321</v>
      </c>
      <c r="F103" s="7">
        <v>2649461</v>
      </c>
      <c r="G103" s="7">
        <v>18</v>
      </c>
      <c r="H103" s="7">
        <v>140657</v>
      </c>
      <c r="I103" s="7">
        <v>1</v>
      </c>
      <c r="J103" s="7">
        <v>7646</v>
      </c>
      <c r="K103" s="7">
        <v>38</v>
      </c>
      <c r="L103" s="7">
        <v>295143</v>
      </c>
      <c r="M103" s="7">
        <v>6</v>
      </c>
      <c r="N103" s="7">
        <v>126727</v>
      </c>
    </row>
    <row r="104" spans="1:17">
      <c r="A104" s="27" t="s">
        <v>933</v>
      </c>
      <c r="B104" s="7" t="s">
        <v>1064</v>
      </c>
      <c r="C104" s="7">
        <v>282</v>
      </c>
      <c r="D104" s="7">
        <v>2957189</v>
      </c>
      <c r="E104" s="7">
        <v>216</v>
      </c>
      <c r="F104" s="7">
        <v>2218297</v>
      </c>
      <c r="G104" s="7">
        <v>14</v>
      </c>
      <c r="H104" s="7">
        <v>141247</v>
      </c>
      <c r="I104" s="7">
        <v>0</v>
      </c>
      <c r="J104" s="7">
        <v>0</v>
      </c>
      <c r="K104" s="7">
        <v>40</v>
      </c>
      <c r="L104" s="7">
        <v>401236</v>
      </c>
      <c r="M104" s="7">
        <v>12</v>
      </c>
      <c r="N104" s="7">
        <v>196409</v>
      </c>
    </row>
    <row r="105" spans="1:17">
      <c r="A105" s="27" t="s">
        <v>933</v>
      </c>
      <c r="B105" s="7" t="s">
        <v>2204</v>
      </c>
      <c r="C105" s="7">
        <v>186</v>
      </c>
      <c r="D105" s="7">
        <v>3638946</v>
      </c>
      <c r="E105" s="7">
        <v>136</v>
      </c>
      <c r="F105" s="7">
        <v>2582314</v>
      </c>
      <c r="G105" s="7">
        <v>9</v>
      </c>
      <c r="H105" s="7">
        <v>154414</v>
      </c>
      <c r="I105" s="7">
        <v>0</v>
      </c>
      <c r="J105" s="7">
        <v>0</v>
      </c>
      <c r="K105" s="7">
        <v>32</v>
      </c>
      <c r="L105" s="7">
        <v>538046</v>
      </c>
      <c r="M105" s="7">
        <v>9</v>
      </c>
      <c r="N105" s="7">
        <v>364172</v>
      </c>
    </row>
    <row r="106" spans="1:17">
      <c r="A106" s="27" t="s">
        <v>1945</v>
      </c>
      <c r="B106" s="7" t="s">
        <v>2200</v>
      </c>
      <c r="C106" s="7">
        <v>898</v>
      </c>
      <c r="D106" s="7">
        <v>650786</v>
      </c>
      <c r="E106" s="7">
        <v>600</v>
      </c>
      <c r="F106" s="7">
        <v>395942</v>
      </c>
      <c r="G106" s="7">
        <v>37</v>
      </c>
      <c r="H106" s="7">
        <v>35281</v>
      </c>
      <c r="I106" s="7">
        <v>4</v>
      </c>
      <c r="J106" s="7">
        <v>3202</v>
      </c>
      <c r="K106" s="7">
        <v>214</v>
      </c>
      <c r="L106" s="7">
        <v>202731</v>
      </c>
      <c r="M106" s="7">
        <v>43</v>
      </c>
      <c r="N106" s="7">
        <v>13630</v>
      </c>
    </row>
    <row r="107" spans="1:17" ht="18.75">
      <c r="A107" s="27" t="s">
        <v>1945</v>
      </c>
      <c r="B107" s="7" t="s">
        <v>2201</v>
      </c>
      <c r="C107" s="7">
        <v>7268</v>
      </c>
      <c r="D107" s="7">
        <v>10719858</v>
      </c>
      <c r="E107" s="7">
        <v>4699</v>
      </c>
      <c r="F107" s="7">
        <v>6960139</v>
      </c>
      <c r="G107" s="7">
        <v>271</v>
      </c>
      <c r="H107" s="7">
        <v>431838</v>
      </c>
      <c r="I107" s="7">
        <v>9</v>
      </c>
      <c r="J107" s="7">
        <v>15069</v>
      </c>
      <c r="K107" s="7">
        <v>2244</v>
      </c>
      <c r="L107" s="7">
        <v>3233684</v>
      </c>
      <c r="M107" s="7">
        <v>45</v>
      </c>
      <c r="N107" s="7">
        <v>79128</v>
      </c>
      <c r="Q107" s="156"/>
    </row>
    <row r="108" spans="1:17" ht="18.75">
      <c r="A108" s="27" t="s">
        <v>1945</v>
      </c>
      <c r="B108" s="7" t="s">
        <v>2203</v>
      </c>
      <c r="C108" s="7">
        <v>6988</v>
      </c>
      <c r="D108" s="7">
        <v>18230249</v>
      </c>
      <c r="E108" s="7">
        <v>5900</v>
      </c>
      <c r="F108" s="7">
        <v>15552865</v>
      </c>
      <c r="G108" s="7">
        <v>245</v>
      </c>
      <c r="H108" s="7">
        <v>638232</v>
      </c>
      <c r="I108" s="7">
        <v>7</v>
      </c>
      <c r="J108" s="7">
        <v>19310</v>
      </c>
      <c r="K108" s="7">
        <v>799</v>
      </c>
      <c r="L108" s="7">
        <v>1929150</v>
      </c>
      <c r="M108" s="7">
        <v>37</v>
      </c>
      <c r="N108" s="7">
        <v>90692</v>
      </c>
      <c r="Q108" s="156"/>
    </row>
    <row r="109" spans="1:17" ht="18.75">
      <c r="A109" s="27" t="s">
        <v>1945</v>
      </c>
      <c r="B109" s="7" t="s">
        <v>1269</v>
      </c>
      <c r="C109" s="7">
        <v>4180</v>
      </c>
      <c r="D109" s="7">
        <v>16187291</v>
      </c>
      <c r="E109" s="7">
        <v>3803</v>
      </c>
      <c r="F109" s="7">
        <v>14804800</v>
      </c>
      <c r="G109" s="7">
        <v>150</v>
      </c>
      <c r="H109" s="7">
        <v>549432</v>
      </c>
      <c r="I109" s="7">
        <v>5</v>
      </c>
      <c r="J109" s="7">
        <v>20589</v>
      </c>
      <c r="K109" s="7">
        <v>194</v>
      </c>
      <c r="L109" s="7">
        <v>707070</v>
      </c>
      <c r="M109" s="7">
        <v>28</v>
      </c>
      <c r="N109" s="7">
        <v>105400</v>
      </c>
      <c r="Q109" s="156"/>
    </row>
    <row r="110" spans="1:17" ht="18.75">
      <c r="A110" s="27" t="s">
        <v>1945</v>
      </c>
      <c r="B110" s="7" t="s">
        <v>915</v>
      </c>
      <c r="C110" s="7">
        <v>1992</v>
      </c>
      <c r="D110" s="7">
        <v>10289950</v>
      </c>
      <c r="E110" s="7">
        <v>1787</v>
      </c>
      <c r="F110" s="7">
        <v>9300708</v>
      </c>
      <c r="G110" s="7">
        <v>90</v>
      </c>
      <c r="H110" s="7">
        <v>442458</v>
      </c>
      <c r="I110" s="7">
        <v>2</v>
      </c>
      <c r="J110" s="7">
        <v>10339</v>
      </c>
      <c r="K110" s="7">
        <v>85</v>
      </c>
      <c r="L110" s="7">
        <v>400698</v>
      </c>
      <c r="M110" s="7">
        <v>28</v>
      </c>
      <c r="N110" s="7">
        <v>135747</v>
      </c>
      <c r="Q110" s="156"/>
    </row>
    <row r="111" spans="1:17" ht="18.75">
      <c r="A111" s="27" t="s">
        <v>1945</v>
      </c>
      <c r="B111" s="7" t="s">
        <v>962</v>
      </c>
      <c r="C111" s="7">
        <v>1299</v>
      </c>
      <c r="D111" s="7">
        <v>8508719</v>
      </c>
      <c r="E111" s="7">
        <v>1131</v>
      </c>
      <c r="F111" s="7">
        <v>7477517</v>
      </c>
      <c r="G111" s="7">
        <v>63</v>
      </c>
      <c r="H111" s="7">
        <v>385130</v>
      </c>
      <c r="I111" s="7">
        <v>1</v>
      </c>
      <c r="J111" s="7">
        <v>5148</v>
      </c>
      <c r="K111" s="7">
        <v>86</v>
      </c>
      <c r="L111" s="7">
        <v>528963</v>
      </c>
      <c r="M111" s="7">
        <v>18</v>
      </c>
      <c r="N111" s="7">
        <v>111961</v>
      </c>
      <c r="Q111" s="156"/>
    </row>
    <row r="112" spans="1:17" ht="18.75">
      <c r="A112" s="27" t="s">
        <v>1945</v>
      </c>
      <c r="B112" s="7" t="s">
        <v>393</v>
      </c>
      <c r="C112" s="7">
        <v>386</v>
      </c>
      <c r="D112" s="7">
        <v>3185782</v>
      </c>
      <c r="E112" s="7">
        <v>323</v>
      </c>
      <c r="F112" s="7">
        <v>2694491</v>
      </c>
      <c r="G112" s="7">
        <v>17</v>
      </c>
      <c r="H112" s="7">
        <v>132356</v>
      </c>
      <c r="I112" s="7">
        <v>0</v>
      </c>
      <c r="J112" s="7">
        <v>0</v>
      </c>
      <c r="K112" s="7">
        <v>36</v>
      </c>
      <c r="L112" s="7">
        <v>280902</v>
      </c>
      <c r="M112" s="7">
        <v>10</v>
      </c>
      <c r="N112" s="7">
        <v>78033</v>
      </c>
      <c r="Q112" s="156"/>
    </row>
    <row r="113" spans="1:17" ht="18.75">
      <c r="A113" s="27" t="s">
        <v>1945</v>
      </c>
      <c r="B113" s="7" t="s">
        <v>1064</v>
      </c>
      <c r="C113" s="7">
        <v>277</v>
      </c>
      <c r="D113" s="7">
        <v>2827378</v>
      </c>
      <c r="E113" s="7">
        <v>212</v>
      </c>
      <c r="F113" s="7">
        <v>2185851</v>
      </c>
      <c r="G113" s="7">
        <v>12</v>
      </c>
      <c r="H113" s="7">
        <v>114643</v>
      </c>
      <c r="I113" s="7">
        <v>0</v>
      </c>
      <c r="J113" s="7">
        <v>0</v>
      </c>
      <c r="K113" s="7">
        <v>37</v>
      </c>
      <c r="L113" s="7">
        <v>366911</v>
      </c>
      <c r="M113" s="7">
        <v>16</v>
      </c>
      <c r="N113" s="7">
        <v>159973</v>
      </c>
      <c r="Q113" s="156"/>
    </row>
    <row r="114" spans="1:17" ht="18.75">
      <c r="A114" s="27" t="s">
        <v>1945</v>
      </c>
      <c r="B114" s="7" t="s">
        <v>2204</v>
      </c>
      <c r="C114" s="7">
        <v>193</v>
      </c>
      <c r="D114" s="7">
        <v>3558118</v>
      </c>
      <c r="E114" s="7">
        <v>128</v>
      </c>
      <c r="F114" s="7">
        <v>2485880</v>
      </c>
      <c r="G114" s="7">
        <v>12</v>
      </c>
      <c r="H114" s="7">
        <v>182597</v>
      </c>
      <c r="I114" s="7">
        <v>0</v>
      </c>
      <c r="J114" s="7">
        <v>0</v>
      </c>
      <c r="K114" s="7">
        <v>40</v>
      </c>
      <c r="L114" s="7">
        <v>705494</v>
      </c>
      <c r="M114" s="7">
        <v>13</v>
      </c>
      <c r="N114" s="7">
        <v>184147</v>
      </c>
      <c r="Q114" s="156"/>
    </row>
    <row r="115" spans="1:17" ht="18.75">
      <c r="A115" s="27" t="s">
        <v>1946</v>
      </c>
      <c r="B115" s="7" t="s">
        <v>2200</v>
      </c>
      <c r="C115" s="7">
        <v>900</v>
      </c>
      <c r="D115" s="7">
        <v>586956</v>
      </c>
      <c r="E115" s="7">
        <v>600</v>
      </c>
      <c r="F115" s="7">
        <v>361075</v>
      </c>
      <c r="G115" s="7">
        <v>26</v>
      </c>
      <c r="H115" s="7">
        <v>20790</v>
      </c>
      <c r="I115" s="7">
        <v>1</v>
      </c>
      <c r="J115" s="7">
        <v>1021</v>
      </c>
      <c r="K115" s="7">
        <v>205</v>
      </c>
      <c r="L115" s="7">
        <v>189483</v>
      </c>
      <c r="M115" s="7">
        <v>68</v>
      </c>
      <c r="N115" s="7">
        <v>14587</v>
      </c>
      <c r="Q115" s="156"/>
    </row>
    <row r="116" spans="1:17">
      <c r="A116" s="27" t="s">
        <v>1946</v>
      </c>
      <c r="B116" s="7" t="s">
        <v>2201</v>
      </c>
      <c r="C116" s="25">
        <v>7215</v>
      </c>
      <c r="D116" s="25">
        <v>10541962</v>
      </c>
      <c r="E116" s="25">
        <v>4653</v>
      </c>
      <c r="F116" s="25">
        <v>6826821</v>
      </c>
      <c r="G116" s="25">
        <v>235</v>
      </c>
      <c r="H116" s="25">
        <v>366450</v>
      </c>
      <c r="I116" s="25">
        <v>8</v>
      </c>
      <c r="J116" s="25">
        <v>16069</v>
      </c>
      <c r="K116" s="25">
        <v>2274</v>
      </c>
      <c r="L116" s="25">
        <v>3263202</v>
      </c>
      <c r="M116" s="25">
        <v>45</v>
      </c>
      <c r="N116" s="25">
        <v>69420</v>
      </c>
    </row>
    <row r="117" spans="1:17">
      <c r="A117" s="27" t="s">
        <v>1946</v>
      </c>
      <c r="B117" s="7" t="s">
        <v>2203</v>
      </c>
      <c r="C117" s="25">
        <v>6967</v>
      </c>
      <c r="D117" s="25">
        <v>18164985</v>
      </c>
      <c r="E117" s="25">
        <v>5949</v>
      </c>
      <c r="F117" s="25">
        <v>15643136</v>
      </c>
      <c r="G117" s="25">
        <v>230</v>
      </c>
      <c r="H117" s="25">
        <v>622701</v>
      </c>
      <c r="I117" s="25">
        <v>7</v>
      </c>
      <c r="J117" s="25">
        <v>16356</v>
      </c>
      <c r="K117" s="25">
        <v>744</v>
      </c>
      <c r="L117" s="25">
        <v>1790830</v>
      </c>
      <c r="M117" s="25">
        <v>37</v>
      </c>
      <c r="N117" s="25">
        <v>91962</v>
      </c>
    </row>
    <row r="118" spans="1:17">
      <c r="A118" s="27" t="s">
        <v>1946</v>
      </c>
      <c r="B118" s="7" t="s">
        <v>1269</v>
      </c>
      <c r="C118" s="7">
        <v>4277</v>
      </c>
      <c r="D118" s="7">
        <v>16457047</v>
      </c>
      <c r="E118" s="25">
        <v>3896</v>
      </c>
      <c r="F118" s="7">
        <v>15058729</v>
      </c>
      <c r="G118" s="7">
        <v>136</v>
      </c>
      <c r="H118" s="7">
        <v>509833</v>
      </c>
      <c r="I118" s="7">
        <v>2</v>
      </c>
      <c r="J118" s="7">
        <v>9335</v>
      </c>
      <c r="K118" s="7">
        <v>221</v>
      </c>
      <c r="L118" s="7">
        <v>795194</v>
      </c>
      <c r="M118" s="7">
        <v>22</v>
      </c>
      <c r="N118" s="7">
        <v>83956</v>
      </c>
    </row>
    <row r="119" spans="1:17">
      <c r="A119" s="27" t="s">
        <v>1946</v>
      </c>
      <c r="B119" s="7" t="s">
        <v>915</v>
      </c>
      <c r="C119" s="7">
        <v>2157</v>
      </c>
      <c r="D119" s="7">
        <v>11084856</v>
      </c>
      <c r="E119" s="25">
        <v>1949</v>
      </c>
      <c r="F119" s="7">
        <v>10080920</v>
      </c>
      <c r="G119" s="7">
        <v>87</v>
      </c>
      <c r="H119" s="7">
        <v>424501</v>
      </c>
      <c r="I119" s="7">
        <v>1</v>
      </c>
      <c r="J119" s="7">
        <v>6763</v>
      </c>
      <c r="K119" s="7">
        <v>98</v>
      </c>
      <c r="L119" s="7">
        <v>461172</v>
      </c>
      <c r="M119" s="7">
        <v>22</v>
      </c>
      <c r="N119" s="7">
        <v>111500</v>
      </c>
    </row>
    <row r="120" spans="1:17">
      <c r="A120" s="27" t="s">
        <v>1946</v>
      </c>
      <c r="B120" s="7" t="s">
        <v>962</v>
      </c>
      <c r="C120" s="7">
        <v>1372</v>
      </c>
      <c r="D120" s="7">
        <v>8939807</v>
      </c>
      <c r="E120" s="25">
        <v>1198</v>
      </c>
      <c r="F120" s="7">
        <v>7875205</v>
      </c>
      <c r="G120" s="7">
        <v>69</v>
      </c>
      <c r="H120" s="7">
        <v>417788</v>
      </c>
      <c r="I120" s="7">
        <v>3</v>
      </c>
      <c r="J120" s="7">
        <v>19022</v>
      </c>
      <c r="K120" s="7">
        <v>74</v>
      </c>
      <c r="L120" s="7">
        <v>447772</v>
      </c>
      <c r="M120" s="7">
        <v>28</v>
      </c>
      <c r="N120" s="7">
        <v>180020</v>
      </c>
    </row>
    <row r="121" spans="1:17">
      <c r="A121" s="27" t="s">
        <v>1946</v>
      </c>
      <c r="B121" s="7" t="s">
        <v>393</v>
      </c>
      <c r="C121" s="7">
        <v>444</v>
      </c>
      <c r="D121" s="7">
        <v>3660241</v>
      </c>
      <c r="E121" s="25">
        <v>347</v>
      </c>
      <c r="F121" s="7">
        <v>2897742</v>
      </c>
      <c r="G121" s="7">
        <v>38</v>
      </c>
      <c r="H121" s="7">
        <v>292608</v>
      </c>
      <c r="I121" s="7">
        <v>0</v>
      </c>
      <c r="J121" s="7">
        <v>0</v>
      </c>
      <c r="K121" s="7">
        <v>45</v>
      </c>
      <c r="L121" s="7">
        <v>354994</v>
      </c>
      <c r="M121" s="7">
        <v>14</v>
      </c>
      <c r="N121" s="7">
        <v>114897</v>
      </c>
    </row>
    <row r="122" spans="1:17">
      <c r="A122" s="27" t="s">
        <v>1946</v>
      </c>
      <c r="B122" s="7" t="s">
        <v>1064</v>
      </c>
      <c r="C122" s="7">
        <v>321</v>
      </c>
      <c r="D122" s="7">
        <v>3284377</v>
      </c>
      <c r="E122" s="25">
        <v>230</v>
      </c>
      <c r="F122" s="7">
        <v>2402173</v>
      </c>
      <c r="G122" s="7">
        <v>46</v>
      </c>
      <c r="H122" s="7">
        <v>425224</v>
      </c>
      <c r="I122" s="7">
        <v>0</v>
      </c>
      <c r="J122" s="7">
        <v>0</v>
      </c>
      <c r="K122" s="7">
        <v>37</v>
      </c>
      <c r="L122" s="7">
        <v>372624</v>
      </c>
      <c r="M122" s="7">
        <v>8</v>
      </c>
      <c r="N122" s="7">
        <v>84356</v>
      </c>
    </row>
    <row r="123" spans="1:17">
      <c r="A123" s="27" t="s">
        <v>1946</v>
      </c>
      <c r="B123" s="7" t="s">
        <v>2204</v>
      </c>
      <c r="C123" s="7">
        <f t="shared" ref="C123:N123" si="0">SUM(C124:C127)</f>
        <v>204</v>
      </c>
      <c r="D123" s="7">
        <f t="shared" si="0"/>
        <v>3826860</v>
      </c>
      <c r="E123" s="7">
        <f t="shared" si="0"/>
        <v>132</v>
      </c>
      <c r="F123" s="7">
        <f t="shared" si="0"/>
        <v>2585837</v>
      </c>
      <c r="G123" s="7">
        <f t="shared" si="0"/>
        <v>16</v>
      </c>
      <c r="H123" s="7">
        <f t="shared" si="0"/>
        <v>255786</v>
      </c>
      <c r="I123" s="7">
        <f t="shared" si="0"/>
        <v>0</v>
      </c>
      <c r="J123" s="7">
        <f t="shared" si="0"/>
        <v>0</v>
      </c>
      <c r="K123" s="7">
        <f t="shared" si="0"/>
        <v>45</v>
      </c>
      <c r="L123" s="7">
        <f t="shared" si="0"/>
        <v>786838</v>
      </c>
      <c r="M123" s="7">
        <f t="shared" si="0"/>
        <v>11</v>
      </c>
      <c r="N123" s="7">
        <f t="shared" si="0"/>
        <v>198399</v>
      </c>
    </row>
    <row r="124" spans="1:17">
      <c r="A124" s="27" t="s">
        <v>1946</v>
      </c>
      <c r="B124" s="7" t="s">
        <v>1769</v>
      </c>
      <c r="C124" s="7">
        <v>168</v>
      </c>
      <c r="D124" s="7">
        <v>2554717</v>
      </c>
      <c r="E124" s="25">
        <v>107</v>
      </c>
      <c r="F124" s="7">
        <v>1673474</v>
      </c>
      <c r="G124" s="7">
        <v>12</v>
      </c>
      <c r="H124" s="7">
        <v>159846</v>
      </c>
      <c r="I124" s="7">
        <v>0</v>
      </c>
      <c r="J124" s="7">
        <v>0</v>
      </c>
      <c r="K124" s="7">
        <v>40</v>
      </c>
      <c r="L124" s="7">
        <v>590541</v>
      </c>
      <c r="M124" s="7">
        <v>9</v>
      </c>
      <c r="N124" s="7">
        <v>130856</v>
      </c>
    </row>
    <row r="125" spans="1:17">
      <c r="A125" s="27" t="s">
        <v>1946</v>
      </c>
      <c r="B125" s="7" t="s">
        <v>203</v>
      </c>
      <c r="C125" s="7">
        <v>33</v>
      </c>
      <c r="D125" s="7">
        <v>1014893</v>
      </c>
      <c r="E125" s="25">
        <v>23</v>
      </c>
      <c r="F125" s="7">
        <v>750173</v>
      </c>
      <c r="G125" s="7">
        <v>4</v>
      </c>
      <c r="H125" s="7">
        <v>95940</v>
      </c>
      <c r="I125" s="7">
        <v>0</v>
      </c>
      <c r="J125" s="7">
        <v>0</v>
      </c>
      <c r="K125" s="7">
        <v>4</v>
      </c>
      <c r="L125" s="7">
        <v>101237</v>
      </c>
      <c r="M125" s="7">
        <v>2</v>
      </c>
      <c r="N125" s="7">
        <v>67543</v>
      </c>
    </row>
    <row r="126" spans="1:17">
      <c r="A126" s="27" t="s">
        <v>1946</v>
      </c>
      <c r="B126" s="7" t="s">
        <v>1486</v>
      </c>
      <c r="C126" s="7">
        <v>2</v>
      </c>
      <c r="D126" s="7">
        <v>153512</v>
      </c>
      <c r="E126" s="25">
        <v>1</v>
      </c>
      <c r="F126" s="7">
        <v>58452</v>
      </c>
      <c r="G126" s="7">
        <v>0</v>
      </c>
      <c r="H126" s="7">
        <v>0</v>
      </c>
      <c r="I126" s="7">
        <v>0</v>
      </c>
      <c r="J126" s="7">
        <v>0</v>
      </c>
      <c r="K126" s="7">
        <v>1</v>
      </c>
      <c r="L126" s="7">
        <v>95060</v>
      </c>
      <c r="M126" s="7">
        <v>0</v>
      </c>
      <c r="N126" s="7">
        <v>0</v>
      </c>
    </row>
    <row r="127" spans="1:17">
      <c r="A127" s="27" t="s">
        <v>1946</v>
      </c>
      <c r="B127" s="7" t="s">
        <v>1961</v>
      </c>
      <c r="C127" s="7">
        <v>1</v>
      </c>
      <c r="D127" s="7">
        <v>103738</v>
      </c>
      <c r="E127" s="25">
        <v>1</v>
      </c>
      <c r="F127" s="7">
        <v>103738</v>
      </c>
      <c r="G127" s="7">
        <v>0</v>
      </c>
      <c r="H127" s="7">
        <v>0</v>
      </c>
      <c r="I127" s="7">
        <v>0</v>
      </c>
      <c r="J127" s="7">
        <v>0</v>
      </c>
      <c r="K127" s="7">
        <v>0</v>
      </c>
      <c r="L127" s="7">
        <v>0</v>
      </c>
      <c r="M127" s="7">
        <v>0</v>
      </c>
      <c r="N127" s="7">
        <v>0</v>
      </c>
    </row>
    <row r="128" spans="1:17">
      <c r="A128" s="27" t="s">
        <v>1382</v>
      </c>
      <c r="B128" s="7" t="s">
        <v>2200</v>
      </c>
      <c r="C128" s="7">
        <v>933</v>
      </c>
      <c r="D128" s="7">
        <v>651334</v>
      </c>
      <c r="E128" s="25">
        <v>633</v>
      </c>
      <c r="F128" s="7">
        <v>404076</v>
      </c>
      <c r="G128" s="7">
        <v>26</v>
      </c>
      <c r="H128" s="7">
        <v>24935</v>
      </c>
      <c r="I128" s="7">
        <v>2</v>
      </c>
      <c r="J128" s="7">
        <v>2105</v>
      </c>
      <c r="K128" s="7">
        <v>220</v>
      </c>
      <c r="L128" s="7">
        <v>197187</v>
      </c>
      <c r="M128" s="7">
        <v>52</v>
      </c>
      <c r="N128" s="7">
        <v>23031</v>
      </c>
    </row>
    <row r="129" spans="1:14">
      <c r="A129" s="27" t="s">
        <v>1382</v>
      </c>
      <c r="B129" s="7" t="s">
        <v>2201</v>
      </c>
      <c r="C129" s="7">
        <v>7119</v>
      </c>
      <c r="D129" s="7">
        <v>10375463</v>
      </c>
      <c r="E129" s="25">
        <v>4561</v>
      </c>
      <c r="F129" s="7">
        <v>6694723</v>
      </c>
      <c r="G129" s="7">
        <v>261</v>
      </c>
      <c r="H129" s="7">
        <v>410111</v>
      </c>
      <c r="I129" s="7">
        <v>5</v>
      </c>
      <c r="J129" s="7">
        <v>11956</v>
      </c>
      <c r="K129" s="7">
        <v>2255</v>
      </c>
      <c r="L129" s="7">
        <v>3201904</v>
      </c>
      <c r="M129" s="7">
        <v>37</v>
      </c>
      <c r="N129" s="7">
        <v>56769</v>
      </c>
    </row>
    <row r="130" spans="1:14">
      <c r="A130" s="27" t="s">
        <v>1382</v>
      </c>
      <c r="B130" s="7" t="s">
        <v>2203</v>
      </c>
      <c r="C130" s="7">
        <v>6926</v>
      </c>
      <c r="D130" s="7">
        <v>18051075</v>
      </c>
      <c r="E130" s="25">
        <v>5905</v>
      </c>
      <c r="F130" s="7">
        <v>15517726</v>
      </c>
      <c r="G130" s="7">
        <v>223</v>
      </c>
      <c r="H130" s="7">
        <v>598218</v>
      </c>
      <c r="I130" s="7">
        <v>6</v>
      </c>
      <c r="J130" s="7">
        <v>16827</v>
      </c>
      <c r="K130" s="7">
        <v>767</v>
      </c>
      <c r="L130" s="7">
        <v>1849946</v>
      </c>
      <c r="M130" s="7">
        <v>25</v>
      </c>
      <c r="N130" s="7">
        <v>68358</v>
      </c>
    </row>
    <row r="131" spans="1:14">
      <c r="A131" s="27" t="s">
        <v>1382</v>
      </c>
      <c r="B131" s="7" t="s">
        <v>1269</v>
      </c>
      <c r="C131" s="7">
        <v>4426</v>
      </c>
      <c r="D131" s="7">
        <v>17091366</v>
      </c>
      <c r="E131" s="25">
        <v>4043</v>
      </c>
      <c r="F131" s="7">
        <v>15651827</v>
      </c>
      <c r="G131" s="7">
        <v>137</v>
      </c>
      <c r="H131" s="7">
        <v>528821</v>
      </c>
      <c r="I131" s="7">
        <v>3</v>
      </c>
      <c r="J131" s="7">
        <v>11168</v>
      </c>
      <c r="K131" s="7">
        <v>210</v>
      </c>
      <c r="L131" s="7">
        <v>776477</v>
      </c>
      <c r="M131" s="7">
        <v>33</v>
      </c>
      <c r="N131" s="7">
        <v>123073</v>
      </c>
    </row>
    <row r="132" spans="1:14">
      <c r="A132" s="27" t="s">
        <v>1382</v>
      </c>
      <c r="B132" s="7" t="s">
        <v>915</v>
      </c>
      <c r="C132" s="7">
        <v>2157</v>
      </c>
      <c r="D132" s="7">
        <v>11135860</v>
      </c>
      <c r="E132" s="25">
        <v>1966</v>
      </c>
      <c r="F132" s="7">
        <v>10213372</v>
      </c>
      <c r="G132" s="7">
        <v>76</v>
      </c>
      <c r="H132" s="7">
        <v>368761</v>
      </c>
      <c r="I132" s="7">
        <v>1</v>
      </c>
      <c r="J132" s="7">
        <v>4768</v>
      </c>
      <c r="K132" s="7">
        <v>94</v>
      </c>
      <c r="L132" s="7">
        <v>447028</v>
      </c>
      <c r="M132" s="7">
        <v>20</v>
      </c>
      <c r="N132" s="7">
        <v>101931</v>
      </c>
    </row>
    <row r="133" spans="1:14">
      <c r="A133" s="27" t="s">
        <v>1382</v>
      </c>
      <c r="B133" s="7" t="s">
        <v>962</v>
      </c>
      <c r="C133" s="7">
        <v>1468</v>
      </c>
      <c r="D133" s="7">
        <v>9627848</v>
      </c>
      <c r="E133" s="25">
        <v>1309</v>
      </c>
      <c r="F133" s="7">
        <v>8661654</v>
      </c>
      <c r="G133" s="7">
        <v>61</v>
      </c>
      <c r="H133" s="7">
        <v>375838</v>
      </c>
      <c r="I133" s="7">
        <v>1</v>
      </c>
      <c r="J133" s="7">
        <v>6194</v>
      </c>
      <c r="K133" s="7">
        <v>70</v>
      </c>
      <c r="L133" s="7">
        <v>419139</v>
      </c>
      <c r="M133" s="7">
        <v>27</v>
      </c>
      <c r="N133" s="7">
        <v>165023</v>
      </c>
    </row>
    <row r="134" spans="1:14">
      <c r="A134" s="27" t="s">
        <v>1382</v>
      </c>
      <c r="B134" s="7" t="s">
        <v>393</v>
      </c>
      <c r="C134" s="7">
        <v>450</v>
      </c>
      <c r="D134" s="7">
        <v>3707529</v>
      </c>
      <c r="E134" s="25">
        <v>377</v>
      </c>
      <c r="F134" s="7">
        <v>3137378</v>
      </c>
      <c r="G134" s="7">
        <v>19</v>
      </c>
      <c r="H134" s="7">
        <v>152901</v>
      </c>
      <c r="I134" s="7">
        <v>1</v>
      </c>
      <c r="J134" s="7">
        <v>6041</v>
      </c>
      <c r="K134" s="7">
        <v>43</v>
      </c>
      <c r="L134" s="7">
        <v>334878</v>
      </c>
      <c r="M134" s="7">
        <v>10</v>
      </c>
      <c r="N134" s="7">
        <v>76331</v>
      </c>
    </row>
    <row r="135" spans="1:14">
      <c r="A135" s="27" t="s">
        <v>1382</v>
      </c>
      <c r="B135" s="7" t="s">
        <v>1064</v>
      </c>
      <c r="C135" s="7">
        <v>334</v>
      </c>
      <c r="D135" s="7">
        <v>3474331</v>
      </c>
      <c r="E135" s="25">
        <v>265</v>
      </c>
      <c r="F135" s="7">
        <v>2776054</v>
      </c>
      <c r="G135" s="7">
        <v>14</v>
      </c>
      <c r="H135" s="7">
        <v>139476</v>
      </c>
      <c r="I135" s="7">
        <v>1</v>
      </c>
      <c r="J135" s="7">
        <v>9528</v>
      </c>
      <c r="K135" s="7">
        <v>35</v>
      </c>
      <c r="L135" s="7">
        <v>353357</v>
      </c>
      <c r="M135" s="7">
        <v>19</v>
      </c>
      <c r="N135" s="7">
        <v>195916</v>
      </c>
    </row>
    <row r="136" spans="1:14">
      <c r="A136" s="27" t="s">
        <v>1382</v>
      </c>
      <c r="B136" s="7" t="s">
        <v>2204</v>
      </c>
      <c r="C136" s="7">
        <f t="shared" ref="C136:N136" si="1">SUM(C137:C140)</f>
        <v>199</v>
      </c>
      <c r="D136" s="7">
        <f t="shared" si="1"/>
        <v>3844952</v>
      </c>
      <c r="E136" s="7">
        <f t="shared" si="1"/>
        <v>134</v>
      </c>
      <c r="F136" s="7">
        <f t="shared" si="1"/>
        <v>2669263</v>
      </c>
      <c r="G136" s="7">
        <f t="shared" si="1"/>
        <v>13</v>
      </c>
      <c r="H136" s="7">
        <f t="shared" si="1"/>
        <v>242186</v>
      </c>
      <c r="I136" s="7">
        <f t="shared" si="1"/>
        <v>0</v>
      </c>
      <c r="J136" s="7">
        <f t="shared" si="1"/>
        <v>0</v>
      </c>
      <c r="K136" s="7">
        <f t="shared" si="1"/>
        <v>37</v>
      </c>
      <c r="L136" s="7">
        <f t="shared" si="1"/>
        <v>666009</v>
      </c>
      <c r="M136" s="7">
        <f t="shared" si="1"/>
        <v>15</v>
      </c>
      <c r="N136" s="7">
        <f t="shared" si="1"/>
        <v>267494</v>
      </c>
    </row>
    <row r="137" spans="1:14">
      <c r="A137" s="27" t="s">
        <v>1382</v>
      </c>
      <c r="B137" s="7" t="s">
        <v>1769</v>
      </c>
      <c r="C137" s="7">
        <v>166</v>
      </c>
      <c r="D137" s="7">
        <v>2618952</v>
      </c>
      <c r="E137" s="25">
        <v>109</v>
      </c>
      <c r="F137" s="7">
        <v>1736377</v>
      </c>
      <c r="G137" s="7">
        <v>10</v>
      </c>
      <c r="H137" s="7">
        <v>154332</v>
      </c>
      <c r="I137" s="7">
        <v>0</v>
      </c>
      <c r="J137" s="7">
        <v>0</v>
      </c>
      <c r="K137" s="7">
        <v>35</v>
      </c>
      <c r="L137" s="7">
        <v>544756</v>
      </c>
      <c r="M137" s="7">
        <v>12</v>
      </c>
      <c r="N137" s="7">
        <v>183487</v>
      </c>
    </row>
    <row r="138" spans="1:14">
      <c r="A138" s="27" t="s">
        <v>1382</v>
      </c>
      <c r="B138" s="7" t="s">
        <v>203</v>
      </c>
      <c r="C138" s="7">
        <v>29</v>
      </c>
      <c r="D138" s="7">
        <v>887735</v>
      </c>
      <c r="E138" s="25">
        <v>22</v>
      </c>
      <c r="F138" s="7">
        <v>690913</v>
      </c>
      <c r="G138" s="7">
        <v>3</v>
      </c>
      <c r="H138" s="7">
        <v>87854</v>
      </c>
      <c r="I138" s="7">
        <v>0</v>
      </c>
      <c r="J138" s="7">
        <v>0</v>
      </c>
      <c r="K138" s="7">
        <v>1</v>
      </c>
      <c r="L138" s="7">
        <v>24961</v>
      </c>
      <c r="M138" s="7">
        <v>3</v>
      </c>
      <c r="N138" s="7">
        <v>84007</v>
      </c>
    </row>
    <row r="139" spans="1:14">
      <c r="A139" s="27" t="s">
        <v>1382</v>
      </c>
      <c r="B139" s="7" t="s">
        <v>1486</v>
      </c>
      <c r="C139" s="7">
        <v>3</v>
      </c>
      <c r="D139" s="7">
        <v>228720</v>
      </c>
      <c r="E139" s="25">
        <v>2</v>
      </c>
      <c r="F139" s="7">
        <v>132428</v>
      </c>
      <c r="G139" s="7">
        <v>0</v>
      </c>
      <c r="H139" s="7">
        <v>0</v>
      </c>
      <c r="I139" s="7">
        <v>0</v>
      </c>
      <c r="J139" s="7">
        <v>0</v>
      </c>
      <c r="K139" s="7">
        <v>1</v>
      </c>
      <c r="L139" s="7">
        <v>96292</v>
      </c>
      <c r="M139" s="7">
        <v>0</v>
      </c>
      <c r="N139" s="7">
        <v>0</v>
      </c>
    </row>
    <row r="140" spans="1:14">
      <c r="A140" s="27" t="s">
        <v>1382</v>
      </c>
      <c r="B140" s="7" t="s">
        <v>1961</v>
      </c>
      <c r="C140" s="7">
        <v>1</v>
      </c>
      <c r="D140" s="7">
        <v>109545</v>
      </c>
      <c r="E140" s="25">
        <v>1</v>
      </c>
      <c r="F140" s="7">
        <v>109545</v>
      </c>
      <c r="G140" s="7">
        <v>0</v>
      </c>
      <c r="H140" s="7">
        <v>0</v>
      </c>
      <c r="I140" s="7">
        <v>0</v>
      </c>
      <c r="J140" s="7">
        <v>0</v>
      </c>
      <c r="K140" s="7">
        <v>0</v>
      </c>
      <c r="L140" s="7">
        <v>0</v>
      </c>
      <c r="M140" s="7">
        <v>0</v>
      </c>
      <c r="N140" s="7">
        <v>0</v>
      </c>
    </row>
    <row r="141" spans="1:14" s="23" customFormat="1" ht="18.75">
      <c r="A141" s="27" t="s">
        <v>3009</v>
      </c>
      <c r="B141" s="7" t="s">
        <v>2200</v>
      </c>
      <c r="C141" s="7">
        <v>38</v>
      </c>
      <c r="D141" s="7">
        <v>8370</v>
      </c>
      <c r="E141" s="7">
        <v>0</v>
      </c>
      <c r="F141" s="7">
        <v>0</v>
      </c>
      <c r="G141" s="7">
        <v>0</v>
      </c>
      <c r="H141" s="7">
        <v>0</v>
      </c>
      <c r="I141" s="7">
        <v>0</v>
      </c>
      <c r="J141" s="7">
        <v>0</v>
      </c>
      <c r="K141" s="7">
        <v>1</v>
      </c>
      <c r="L141" s="7">
        <v>181</v>
      </c>
      <c r="M141" s="7">
        <v>37</v>
      </c>
      <c r="N141" s="7">
        <v>8189</v>
      </c>
    </row>
    <row r="142" spans="1:14" s="23" customFormat="1" ht="18.75">
      <c r="A142" s="27" t="s">
        <v>3009</v>
      </c>
      <c r="B142" s="7" t="s">
        <v>2201</v>
      </c>
      <c r="C142" s="7">
        <v>6478</v>
      </c>
      <c r="D142" s="7">
        <v>9493387</v>
      </c>
      <c r="E142" s="7">
        <v>4274</v>
      </c>
      <c r="F142" s="7">
        <v>6274571</v>
      </c>
      <c r="G142" s="7">
        <v>209</v>
      </c>
      <c r="H142" s="7">
        <v>331248</v>
      </c>
      <c r="I142" s="7">
        <v>9</v>
      </c>
      <c r="J142" s="7">
        <v>20023</v>
      </c>
      <c r="K142" s="7">
        <v>1945</v>
      </c>
      <c r="L142" s="7">
        <v>2809831</v>
      </c>
      <c r="M142" s="7">
        <v>41</v>
      </c>
      <c r="N142" s="7">
        <v>57714</v>
      </c>
    </row>
    <row r="143" spans="1:14" s="23" customFormat="1" ht="18.75">
      <c r="A143" s="27" t="s">
        <v>3009</v>
      </c>
      <c r="B143" s="7" t="s">
        <v>2203</v>
      </c>
      <c r="C143" s="7">
        <v>6893</v>
      </c>
      <c r="D143" s="7">
        <v>17945807</v>
      </c>
      <c r="E143" s="7">
        <v>5868</v>
      </c>
      <c r="F143" s="7">
        <v>15424289</v>
      </c>
      <c r="G143" s="7">
        <v>211</v>
      </c>
      <c r="H143" s="7">
        <v>546317</v>
      </c>
      <c r="I143" s="7">
        <v>4</v>
      </c>
      <c r="J143" s="7">
        <v>12896</v>
      </c>
      <c r="K143" s="7">
        <v>776</v>
      </c>
      <c r="L143" s="7">
        <v>1877349</v>
      </c>
      <c r="M143" s="7">
        <v>34</v>
      </c>
      <c r="N143" s="7">
        <v>84956</v>
      </c>
    </row>
    <row r="144" spans="1:14" s="23" customFormat="1" ht="18.75">
      <c r="A144" s="27" t="s">
        <v>3009</v>
      </c>
      <c r="B144" s="7" t="s">
        <v>1269</v>
      </c>
      <c r="C144" s="7">
        <v>5654</v>
      </c>
      <c r="D144" s="7">
        <v>17380336</v>
      </c>
      <c r="E144" s="7">
        <v>4116</v>
      </c>
      <c r="F144" s="7">
        <v>15992510</v>
      </c>
      <c r="G144" s="7">
        <v>1289</v>
      </c>
      <c r="H144" s="7">
        <v>474904</v>
      </c>
      <c r="I144" s="7">
        <v>0</v>
      </c>
      <c r="J144" s="7">
        <v>0</v>
      </c>
      <c r="K144" s="7">
        <v>204</v>
      </c>
      <c r="L144" s="7">
        <v>739800</v>
      </c>
      <c r="M144" s="7">
        <v>45</v>
      </c>
      <c r="N144" s="7">
        <v>173122</v>
      </c>
    </row>
    <row r="145" spans="1:14" s="23" customFormat="1" ht="18.75">
      <c r="A145" s="27" t="s">
        <v>3009</v>
      </c>
      <c r="B145" s="7" t="s">
        <v>915</v>
      </c>
      <c r="C145" s="7">
        <v>2317</v>
      </c>
      <c r="D145" s="7">
        <v>11919857</v>
      </c>
      <c r="E145" s="7">
        <v>2092</v>
      </c>
      <c r="F145" s="7">
        <v>10833744</v>
      </c>
      <c r="G145" s="7">
        <v>106</v>
      </c>
      <c r="H145" s="7">
        <v>514690</v>
      </c>
      <c r="I145" s="7">
        <v>0</v>
      </c>
      <c r="J145" s="7">
        <v>0</v>
      </c>
      <c r="K145" s="7">
        <v>95</v>
      </c>
      <c r="L145" s="7">
        <v>449857</v>
      </c>
      <c r="M145" s="7">
        <v>24</v>
      </c>
      <c r="N145" s="7">
        <v>121566</v>
      </c>
    </row>
    <row r="146" spans="1:14" s="23" customFormat="1" ht="18.75">
      <c r="A146" s="27" t="s">
        <v>3009</v>
      </c>
      <c r="B146" s="7" t="s">
        <v>962</v>
      </c>
      <c r="C146" s="7">
        <v>1585</v>
      </c>
      <c r="D146" s="7">
        <v>10397085</v>
      </c>
      <c r="E146" s="7">
        <v>1418</v>
      </c>
      <c r="F146" s="7">
        <v>9368799</v>
      </c>
      <c r="G146" s="7">
        <v>70</v>
      </c>
      <c r="H146" s="7">
        <v>434718</v>
      </c>
      <c r="I146" s="7">
        <v>1</v>
      </c>
      <c r="J146" s="7">
        <v>5365</v>
      </c>
      <c r="K146" s="7">
        <v>74</v>
      </c>
      <c r="L146" s="7">
        <v>454876</v>
      </c>
      <c r="M146" s="7">
        <v>22</v>
      </c>
      <c r="N146" s="7">
        <v>133327</v>
      </c>
    </row>
    <row r="147" spans="1:14" s="23" customFormat="1" ht="18.75">
      <c r="A147" s="27" t="s">
        <v>3009</v>
      </c>
      <c r="B147" s="7" t="s">
        <v>393</v>
      </c>
      <c r="C147" s="7">
        <v>489</v>
      </c>
      <c r="D147" s="7">
        <v>4047055</v>
      </c>
      <c r="E147" s="7">
        <v>406</v>
      </c>
      <c r="F147" s="7">
        <v>3384002</v>
      </c>
      <c r="G147" s="7">
        <v>31</v>
      </c>
      <c r="H147" s="7">
        <v>248169</v>
      </c>
      <c r="I147" s="7">
        <v>1</v>
      </c>
      <c r="J147" s="7">
        <v>8243</v>
      </c>
      <c r="K147" s="7">
        <v>38</v>
      </c>
      <c r="L147" s="7">
        <v>302265</v>
      </c>
      <c r="M147" s="7">
        <v>13</v>
      </c>
      <c r="N147" s="7">
        <v>104376</v>
      </c>
    </row>
    <row r="148" spans="1:14" s="23" customFormat="1" ht="18.75">
      <c r="A148" s="27" t="s">
        <v>3009</v>
      </c>
      <c r="B148" s="7" t="s">
        <v>1064</v>
      </c>
      <c r="C148" s="7">
        <v>335</v>
      </c>
      <c r="D148" s="7">
        <v>3509978</v>
      </c>
      <c r="E148" s="7">
        <v>261</v>
      </c>
      <c r="F148" s="7">
        <v>2762854</v>
      </c>
      <c r="G148" s="7">
        <v>18</v>
      </c>
      <c r="H148" s="7">
        <v>185509</v>
      </c>
      <c r="I148" s="7">
        <v>1</v>
      </c>
      <c r="J148" s="7">
        <v>8099</v>
      </c>
      <c r="K148" s="7">
        <v>39</v>
      </c>
      <c r="L148" s="7">
        <v>391760</v>
      </c>
      <c r="M148" s="7">
        <v>16</v>
      </c>
      <c r="N148" s="7">
        <v>161756</v>
      </c>
    </row>
    <row r="149" spans="1:14" s="23" customFormat="1" ht="18.75">
      <c r="A149" s="27" t="s">
        <v>3009</v>
      </c>
      <c r="B149" s="7" t="s">
        <v>2204</v>
      </c>
      <c r="C149" s="7">
        <v>212</v>
      </c>
      <c r="D149" s="7">
        <v>3940981</v>
      </c>
      <c r="E149" s="7">
        <v>146</v>
      </c>
      <c r="F149" s="7">
        <v>2752583</v>
      </c>
      <c r="G149" s="7">
        <v>13</v>
      </c>
      <c r="H149" s="7">
        <v>292468</v>
      </c>
      <c r="I149" s="7">
        <v>0</v>
      </c>
      <c r="J149" s="7">
        <v>0</v>
      </c>
      <c r="K149" s="7">
        <v>40</v>
      </c>
      <c r="L149" s="7">
        <v>670616</v>
      </c>
      <c r="M149" s="7">
        <v>13</v>
      </c>
      <c r="N149" s="7">
        <v>225314</v>
      </c>
    </row>
    <row r="150" spans="1:14" s="23" customFormat="1" ht="18.75">
      <c r="A150" s="27" t="s">
        <v>3009</v>
      </c>
      <c r="B150" s="7" t="s">
        <v>1769</v>
      </c>
      <c r="C150" s="7">
        <v>181</v>
      </c>
      <c r="D150" s="7">
        <v>2836041</v>
      </c>
      <c r="E150" s="7">
        <v>126</v>
      </c>
      <c r="F150" s="7">
        <v>1983948</v>
      </c>
      <c r="G150" s="7">
        <v>8</v>
      </c>
      <c r="H150" s="7">
        <v>128672</v>
      </c>
      <c r="I150" s="7">
        <v>0</v>
      </c>
      <c r="J150" s="7">
        <v>0</v>
      </c>
      <c r="K150" s="7">
        <v>36</v>
      </c>
      <c r="L150" s="7">
        <v>548930</v>
      </c>
      <c r="M150" s="7">
        <v>11</v>
      </c>
      <c r="N150" s="7">
        <v>174491</v>
      </c>
    </row>
    <row r="151" spans="1:14" s="23" customFormat="1" ht="18.75">
      <c r="A151" s="27" t="s">
        <v>3009</v>
      </c>
      <c r="B151" s="7" t="s">
        <v>203</v>
      </c>
      <c r="C151" s="7">
        <v>27</v>
      </c>
      <c r="D151" s="7">
        <v>834581</v>
      </c>
      <c r="E151" s="7">
        <v>17</v>
      </c>
      <c r="F151" s="7">
        <v>549263</v>
      </c>
      <c r="G151" s="7">
        <v>5</v>
      </c>
      <c r="H151" s="7">
        <v>163796</v>
      </c>
      <c r="I151" s="7">
        <v>0</v>
      </c>
      <c r="J151" s="7">
        <v>0</v>
      </c>
      <c r="K151" s="7">
        <v>3</v>
      </c>
      <c r="L151" s="7">
        <v>70699</v>
      </c>
      <c r="M151" s="7">
        <v>2</v>
      </c>
      <c r="N151" s="7">
        <v>50823</v>
      </c>
    </row>
    <row r="152" spans="1:14" s="23" customFormat="1" ht="18.75">
      <c r="A152" s="27" t="s">
        <v>3009</v>
      </c>
      <c r="B152" s="7" t="s">
        <v>1486</v>
      </c>
      <c r="C152" s="7">
        <v>3</v>
      </c>
      <c r="D152" s="7">
        <v>156657</v>
      </c>
      <c r="E152" s="7">
        <v>2</v>
      </c>
      <c r="F152" s="7">
        <v>105670</v>
      </c>
      <c r="G152" s="7">
        <v>0</v>
      </c>
      <c r="H152" s="7">
        <v>0</v>
      </c>
      <c r="I152" s="7">
        <v>0</v>
      </c>
      <c r="J152" s="7">
        <v>0</v>
      </c>
      <c r="K152" s="7">
        <v>1</v>
      </c>
      <c r="L152" s="7">
        <v>50987</v>
      </c>
      <c r="M152" s="7">
        <v>0</v>
      </c>
      <c r="N152" s="7">
        <v>0</v>
      </c>
    </row>
    <row r="153" spans="1:14" s="23" customFormat="1" ht="18.75">
      <c r="A153" s="27" t="s">
        <v>3009</v>
      </c>
      <c r="B153" s="7" t="s">
        <v>1961</v>
      </c>
      <c r="C153" s="7">
        <v>1</v>
      </c>
      <c r="D153" s="7">
        <v>113702</v>
      </c>
      <c r="E153" s="7">
        <v>1</v>
      </c>
      <c r="F153" s="7">
        <v>113702</v>
      </c>
      <c r="G153" s="7">
        <v>0</v>
      </c>
      <c r="H153" s="7">
        <v>0</v>
      </c>
      <c r="I153" s="7">
        <v>0</v>
      </c>
      <c r="J153" s="7">
        <v>0</v>
      </c>
      <c r="K153" s="7">
        <v>0</v>
      </c>
      <c r="L153" s="7">
        <v>0</v>
      </c>
      <c r="M153" s="7">
        <v>0</v>
      </c>
      <c r="N153" s="7">
        <v>0</v>
      </c>
    </row>
  </sheetData>
  <autoFilter ref="A6:N140" xr:uid="{00000000-0009-0000-0000-000066000000}"/>
  <mergeCells count="8">
    <mergeCell ref="M4:N4"/>
    <mergeCell ref="A4:A5"/>
    <mergeCell ref="B4:B5"/>
    <mergeCell ref="C4:D4"/>
    <mergeCell ref="E4:F4"/>
    <mergeCell ref="G4:H4"/>
    <mergeCell ref="I4:J4"/>
    <mergeCell ref="K4:L4"/>
  </mergeCells>
  <phoneticPr fontId="5"/>
  <hyperlinks>
    <hyperlink ref="D1" location="目次!C48" display="目次" xr:uid="{00000000-0004-0000-6600-000000000000}"/>
  </hyperlinks>
  <pageMargins left="0.7" right="0.7" top="0.75" bottom="0.75" header="0.3" footer="0.3"/>
  <pageSetup paperSize="9" scale="59" fitToHeight="0"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D13"/>
  <sheetViews>
    <sheetView topLeftCell="A4" workbookViewId="0">
      <selection activeCell="A36" sqref="A36"/>
    </sheetView>
  </sheetViews>
  <sheetFormatPr defaultColWidth="10.75" defaultRowHeight="14.25"/>
  <cols>
    <col min="1" max="1" width="26.625" style="1" bestFit="1" customWidth="1"/>
    <col min="2" max="2" width="20.125" style="1" bestFit="1" customWidth="1"/>
    <col min="3" max="3" width="33.5" style="1" bestFit="1" customWidth="1"/>
    <col min="4" max="4" width="37.625" style="1" bestFit="1" customWidth="1"/>
    <col min="5" max="6" width="38.375" style="1" bestFit="1" customWidth="1"/>
    <col min="7" max="16384" width="10.75" style="1"/>
  </cols>
  <sheetData>
    <row r="1" spans="1:4" ht="18.75">
      <c r="A1" s="95" t="s">
        <v>1114</v>
      </c>
      <c r="B1" s="22" t="s">
        <v>3018</v>
      </c>
      <c r="D1" s="9" t="s">
        <v>652</v>
      </c>
    </row>
    <row r="3" spans="1:4" ht="18.75">
      <c r="A3" s="19" t="s">
        <v>3109</v>
      </c>
      <c r="B3" s="21" t="s">
        <v>3145</v>
      </c>
    </row>
    <row r="4" spans="1:4" ht="18.75">
      <c r="A4" s="20" t="s">
        <v>2203</v>
      </c>
      <c r="B4" s="22">
        <v>6893</v>
      </c>
    </row>
    <row r="5" spans="1:4" ht="18.75">
      <c r="A5" s="20" t="s">
        <v>2201</v>
      </c>
      <c r="B5" s="22">
        <v>6478</v>
      </c>
    </row>
    <row r="6" spans="1:4" ht="18.75">
      <c r="A6" s="20" t="s">
        <v>1269</v>
      </c>
      <c r="B6" s="22">
        <v>5654</v>
      </c>
    </row>
    <row r="7" spans="1:4" ht="18.75">
      <c r="A7" s="20" t="s">
        <v>915</v>
      </c>
      <c r="B7" s="22">
        <v>2317</v>
      </c>
    </row>
    <row r="8" spans="1:4" ht="18.75">
      <c r="A8" s="20" t="s">
        <v>962</v>
      </c>
      <c r="B8" s="22">
        <v>1585</v>
      </c>
    </row>
    <row r="9" spans="1:4" ht="18.75">
      <c r="A9" s="20" t="s">
        <v>393</v>
      </c>
      <c r="B9" s="22">
        <v>489</v>
      </c>
    </row>
    <row r="10" spans="1:4" ht="18.75">
      <c r="A10" s="20" t="s">
        <v>1064</v>
      </c>
      <c r="B10" s="22">
        <v>335</v>
      </c>
    </row>
    <row r="11" spans="1:4" ht="18.75">
      <c r="A11" s="20" t="s">
        <v>2204</v>
      </c>
      <c r="B11" s="22">
        <v>212</v>
      </c>
    </row>
    <row r="12" spans="1:4" ht="18.75">
      <c r="A12" s="20" t="s">
        <v>2200</v>
      </c>
      <c r="B12" s="22">
        <v>38</v>
      </c>
    </row>
    <row r="13" spans="1:4" ht="18.75">
      <c r="A13" s="20" t="s">
        <v>756</v>
      </c>
      <c r="B13" s="22">
        <v>24001</v>
      </c>
    </row>
  </sheetData>
  <phoneticPr fontId="5"/>
  <hyperlinks>
    <hyperlink ref="D1" location="目次!C48" display="目次" xr:uid="{00000000-0004-0000-6700-000000000000}"/>
  </hyperlinks>
  <pageMargins left="0.7" right="0.7" top="0.75" bottom="0.75" header="0.3" footer="0.3"/>
  <pageSetup paperSize="9" orientation="portrait" r:id="rId2"/>
  <drawing r:id="rId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D13"/>
  <sheetViews>
    <sheetView workbookViewId="0">
      <selection activeCell="A32" sqref="A32"/>
    </sheetView>
  </sheetViews>
  <sheetFormatPr defaultColWidth="10.75" defaultRowHeight="14.25"/>
  <cols>
    <col min="1" max="1" width="26.625" style="1" bestFit="1" customWidth="1"/>
    <col min="2" max="2" width="22" style="1" bestFit="1" customWidth="1"/>
    <col min="3" max="4" width="36" style="1" customWidth="1"/>
    <col min="5" max="5" width="40.125" style="1" bestFit="1" customWidth="1"/>
    <col min="6" max="6" width="40.875" style="1" bestFit="1" customWidth="1"/>
    <col min="7" max="16384" width="10.75" style="1"/>
  </cols>
  <sheetData>
    <row r="1" spans="1:4" ht="18.75">
      <c r="A1" s="95" t="s">
        <v>1114</v>
      </c>
      <c r="B1" s="22" t="s">
        <v>3018</v>
      </c>
      <c r="D1" s="9" t="s">
        <v>652</v>
      </c>
    </row>
    <row r="3" spans="1:4" ht="18.75">
      <c r="A3" s="19" t="s">
        <v>3109</v>
      </c>
      <c r="B3" s="21" t="s">
        <v>8</v>
      </c>
    </row>
    <row r="4" spans="1:4" ht="18.75">
      <c r="A4" s="20" t="s">
        <v>2203</v>
      </c>
      <c r="B4" s="22">
        <v>17945807</v>
      </c>
    </row>
    <row r="5" spans="1:4" ht="18.75">
      <c r="A5" s="20" t="s">
        <v>1269</v>
      </c>
      <c r="B5" s="22">
        <v>17380336</v>
      </c>
    </row>
    <row r="6" spans="1:4" ht="18.75">
      <c r="A6" s="20" t="s">
        <v>915</v>
      </c>
      <c r="B6" s="22">
        <v>11919857</v>
      </c>
    </row>
    <row r="7" spans="1:4" ht="18.75">
      <c r="A7" s="20" t="s">
        <v>962</v>
      </c>
      <c r="B7" s="22">
        <v>10397085</v>
      </c>
    </row>
    <row r="8" spans="1:4" ht="18.75">
      <c r="A8" s="20" t="s">
        <v>2201</v>
      </c>
      <c r="B8" s="22">
        <v>9493387</v>
      </c>
    </row>
    <row r="9" spans="1:4" ht="18.75">
      <c r="A9" s="20" t="s">
        <v>393</v>
      </c>
      <c r="B9" s="22">
        <v>4047055</v>
      </c>
    </row>
    <row r="10" spans="1:4" ht="18.75">
      <c r="A10" s="20" t="s">
        <v>2204</v>
      </c>
      <c r="B10" s="22">
        <v>3940981</v>
      </c>
    </row>
    <row r="11" spans="1:4" ht="18.75">
      <c r="A11" s="20" t="s">
        <v>1064</v>
      </c>
      <c r="B11" s="22">
        <v>3509978</v>
      </c>
    </row>
    <row r="12" spans="1:4" ht="18.75">
      <c r="A12" s="20" t="s">
        <v>2200</v>
      </c>
      <c r="B12" s="22">
        <v>8370</v>
      </c>
    </row>
    <row r="13" spans="1:4" ht="18.75">
      <c r="A13" s="20" t="s">
        <v>756</v>
      </c>
      <c r="B13" s="22">
        <v>78642856</v>
      </c>
    </row>
  </sheetData>
  <phoneticPr fontId="5"/>
  <hyperlinks>
    <hyperlink ref="D1" location="目次!C48" display="目次" xr:uid="{00000000-0004-0000-6800-000000000000}"/>
  </hyperlinks>
  <pageMargins left="0.7" right="0.7" top="0.75" bottom="0.75" header="0.3" footer="0.3"/>
  <pageSetup paperSize="9" orientation="portrait"/>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J27"/>
  <sheetViews>
    <sheetView workbookViewId="0">
      <pane ySplit="10" topLeftCell="A11" activePane="bottomLeft" state="frozen"/>
      <selection pane="bottomLeft" activeCell="E5" sqref="E5"/>
    </sheetView>
  </sheetViews>
  <sheetFormatPr defaultColWidth="8.75" defaultRowHeight="14.25"/>
  <cols>
    <col min="1" max="1" width="15.75" style="1" customWidth="1"/>
    <col min="2" max="2" width="9.125" style="1" bestFit="1" customWidth="1"/>
    <col min="3" max="3" width="13.5" style="1" bestFit="1" customWidth="1"/>
    <col min="4" max="4" width="7.875" style="1" bestFit="1" customWidth="1"/>
    <col min="5" max="5" width="6.75" style="1" bestFit="1" customWidth="1"/>
    <col min="6" max="6" width="6.125" style="1" bestFit="1" customWidth="1"/>
    <col min="7" max="9" width="9.125" style="1" bestFit="1" customWidth="1"/>
    <col min="10" max="10" width="14.875" style="1" bestFit="1" customWidth="1"/>
    <col min="11" max="16384" width="8.75" style="1"/>
  </cols>
  <sheetData>
    <row r="1" spans="1:10">
      <c r="A1" s="1" t="s">
        <v>205</v>
      </c>
      <c r="D1" s="9" t="s">
        <v>652</v>
      </c>
    </row>
    <row r="2" spans="1:10">
      <c r="A2" s="1" t="s">
        <v>1562</v>
      </c>
    </row>
    <row r="3" spans="1:10">
      <c r="A3" s="1" t="s">
        <v>2207</v>
      </c>
    </row>
    <row r="4" spans="1:10">
      <c r="A4" s="1" t="s">
        <v>276</v>
      </c>
    </row>
    <row r="5" spans="1:10">
      <c r="A5" s="1" t="s">
        <v>3201</v>
      </c>
    </row>
    <row r="6" spans="1:10">
      <c r="A6" s="1" t="s">
        <v>2210</v>
      </c>
    </row>
    <row r="7" spans="1:10">
      <c r="A7" s="227" t="s">
        <v>3</v>
      </c>
      <c r="B7" s="227" t="s">
        <v>2211</v>
      </c>
      <c r="C7" s="227"/>
      <c r="D7" s="227"/>
      <c r="E7" s="227"/>
      <c r="F7" s="227" t="s">
        <v>1625</v>
      </c>
      <c r="G7" s="227"/>
      <c r="H7" s="227"/>
      <c r="I7" s="227"/>
      <c r="J7" s="227"/>
    </row>
    <row r="8" spans="1:10">
      <c r="A8" s="227"/>
      <c r="B8" s="227" t="s">
        <v>1151</v>
      </c>
      <c r="C8" s="227" t="s">
        <v>1620</v>
      </c>
      <c r="D8" s="227" t="s">
        <v>2212</v>
      </c>
      <c r="E8" s="227"/>
      <c r="F8" s="227" t="s">
        <v>1151</v>
      </c>
      <c r="G8" s="227" t="s">
        <v>1994</v>
      </c>
      <c r="H8" s="227"/>
      <c r="I8" s="227" t="s">
        <v>950</v>
      </c>
      <c r="J8" s="227"/>
    </row>
    <row r="9" spans="1:10">
      <c r="A9" s="227"/>
      <c r="B9" s="227"/>
      <c r="C9" s="227"/>
      <c r="D9" s="25" t="s">
        <v>2213</v>
      </c>
      <c r="E9" s="25">
        <v>1500</v>
      </c>
      <c r="F9" s="227"/>
      <c r="G9" s="25" t="s">
        <v>2214</v>
      </c>
      <c r="H9" s="25" t="s">
        <v>810</v>
      </c>
      <c r="I9" s="25" t="s">
        <v>2214</v>
      </c>
      <c r="J9" s="25" t="s">
        <v>810</v>
      </c>
    </row>
    <row r="10" spans="1:10" ht="7.5" customHeight="1">
      <c r="A10" s="26" t="str">
        <f>A7</f>
        <v>年度別</v>
      </c>
      <c r="B10" s="26" t="str">
        <f>B8&amp;"("&amp;$B$7&amp;")"</f>
        <v>総数(加入電話)</v>
      </c>
      <c r="C10" s="26" t="str">
        <f>C8&amp;"("&amp;$B$7&amp;")"</f>
        <v>アナログ回線(加入電話)</v>
      </c>
      <c r="D10" s="26" t="str">
        <f>$D$8&amp;"("&amp;D9&amp;")"&amp;"("&amp;$B$7&amp;")"</f>
        <v>デジタル回線(INS64)(加入電話)</v>
      </c>
      <c r="E10" s="26" t="str">
        <f>$D$8&amp;"("&amp;E9&amp;")"&amp;"("&amp;$B$7&amp;")"</f>
        <v>デジタル回線(1500)(加入電話)</v>
      </c>
      <c r="F10" s="26" t="str">
        <f>F8&amp;"("&amp;$F$7&amp;")"</f>
        <v>総数(公衆電話)</v>
      </c>
      <c r="G10" s="26" t="str">
        <f>$G$8&amp;"("&amp;G9&amp;")"&amp;"("&amp;$F$7&amp;")"</f>
        <v>BOX公衆(アナログ)(公衆電話)</v>
      </c>
      <c r="H10" s="26" t="str">
        <f>$G$8&amp;"("&amp;H9&amp;")"&amp;"("&amp;$F$7&amp;")"</f>
        <v>BOX公衆(デジタル)(公衆電話)</v>
      </c>
      <c r="I10" s="26" t="str">
        <f>$I$8&amp;"("&amp;I9&amp;")"&amp;"("&amp;$F$7&amp;")"</f>
        <v>街頭公衆(アナログ)(公衆電話)</v>
      </c>
      <c r="J10" s="26" t="str">
        <f>$I$8&amp;"("&amp;J9&amp;")"&amp;"("&amp;$F$7&amp;")"</f>
        <v>街頭公衆(デジタル)(公衆電話)</v>
      </c>
    </row>
    <row r="11" spans="1:10">
      <c r="A11" s="7" t="s">
        <v>2160</v>
      </c>
      <c r="B11" s="157">
        <v>253318</v>
      </c>
      <c r="C11" s="157">
        <v>226532</v>
      </c>
      <c r="D11" s="157">
        <v>26506</v>
      </c>
      <c r="E11" s="157">
        <v>280</v>
      </c>
      <c r="F11" s="157">
        <v>90</v>
      </c>
      <c r="G11" s="157">
        <v>13</v>
      </c>
      <c r="H11" s="157">
        <v>19</v>
      </c>
      <c r="I11" s="157">
        <v>41</v>
      </c>
      <c r="J11" s="157">
        <v>17</v>
      </c>
    </row>
    <row r="12" spans="1:10">
      <c r="A12" s="7" t="s">
        <v>1196</v>
      </c>
      <c r="B12" s="157">
        <v>223538</v>
      </c>
      <c r="C12" s="157">
        <v>201253</v>
      </c>
      <c r="D12" s="157">
        <v>22143</v>
      </c>
      <c r="E12" s="157">
        <v>142</v>
      </c>
      <c r="F12" s="157">
        <v>86</v>
      </c>
      <c r="G12" s="157">
        <v>10</v>
      </c>
      <c r="H12" s="157">
        <v>21</v>
      </c>
      <c r="I12" s="157">
        <v>43</v>
      </c>
      <c r="J12" s="157">
        <v>12</v>
      </c>
    </row>
    <row r="13" spans="1:10">
      <c r="A13" s="7" t="s">
        <v>2162</v>
      </c>
      <c r="B13" s="157">
        <v>199407</v>
      </c>
      <c r="C13" s="157">
        <v>179101</v>
      </c>
      <c r="D13" s="157">
        <v>20175</v>
      </c>
      <c r="E13" s="157">
        <v>131</v>
      </c>
      <c r="F13" s="157">
        <v>76</v>
      </c>
      <c r="G13" s="157">
        <v>11</v>
      </c>
      <c r="H13" s="157">
        <v>18</v>
      </c>
      <c r="I13" s="157">
        <v>34</v>
      </c>
      <c r="J13" s="157">
        <v>13</v>
      </c>
    </row>
    <row r="14" spans="1:10">
      <c r="A14" s="7" t="s">
        <v>2166</v>
      </c>
      <c r="B14" s="157">
        <v>178376</v>
      </c>
      <c r="C14" s="157">
        <v>159866</v>
      </c>
      <c r="D14" s="157">
        <v>18388</v>
      </c>
      <c r="E14" s="157">
        <v>122</v>
      </c>
      <c r="F14" s="157">
        <v>74</v>
      </c>
      <c r="G14" s="157">
        <v>11</v>
      </c>
      <c r="H14" s="157">
        <v>18</v>
      </c>
      <c r="I14" s="157">
        <v>32</v>
      </c>
      <c r="J14" s="157">
        <v>13</v>
      </c>
    </row>
    <row r="15" spans="1:10">
      <c r="A15" s="7" t="s">
        <v>2168</v>
      </c>
      <c r="B15" s="157">
        <v>160974</v>
      </c>
      <c r="C15" s="157">
        <v>144138</v>
      </c>
      <c r="D15" s="157">
        <v>16728</v>
      </c>
      <c r="E15" s="157">
        <v>108</v>
      </c>
      <c r="F15" s="157">
        <v>65</v>
      </c>
      <c r="G15" s="157">
        <v>6</v>
      </c>
      <c r="H15" s="157">
        <v>20</v>
      </c>
      <c r="I15" s="157">
        <v>28</v>
      </c>
      <c r="J15" s="157">
        <v>11</v>
      </c>
    </row>
    <row r="16" spans="1:10">
      <c r="A16" s="7" t="s">
        <v>6</v>
      </c>
      <c r="B16" s="157">
        <v>147044</v>
      </c>
      <c r="C16" s="157">
        <v>131775</v>
      </c>
      <c r="D16" s="157">
        <v>15177</v>
      </c>
      <c r="E16" s="157">
        <v>92</v>
      </c>
      <c r="F16" s="157">
        <v>60</v>
      </c>
      <c r="G16" s="157">
        <v>4</v>
      </c>
      <c r="H16" s="157">
        <v>22</v>
      </c>
      <c r="I16" s="157">
        <v>26</v>
      </c>
      <c r="J16" s="157">
        <v>8</v>
      </c>
    </row>
    <row r="17" spans="1:10">
      <c r="A17" s="7" t="s">
        <v>2170</v>
      </c>
      <c r="B17" s="158">
        <v>135148</v>
      </c>
      <c r="C17" s="158">
        <v>121301</v>
      </c>
      <c r="D17" s="158">
        <v>13769</v>
      </c>
      <c r="E17" s="158">
        <v>78</v>
      </c>
      <c r="F17" s="158">
        <v>59</v>
      </c>
      <c r="G17" s="158">
        <v>3</v>
      </c>
      <c r="H17" s="158">
        <v>29</v>
      </c>
      <c r="I17" s="158">
        <v>19</v>
      </c>
      <c r="J17" s="158">
        <v>8</v>
      </c>
    </row>
    <row r="18" spans="1:10">
      <c r="A18" s="7" t="s">
        <v>2172</v>
      </c>
      <c r="B18" s="158">
        <v>124819</v>
      </c>
      <c r="C18" s="158">
        <v>112113</v>
      </c>
      <c r="D18" s="158">
        <v>12629</v>
      </c>
      <c r="E18" s="158">
        <v>77</v>
      </c>
      <c r="F18" s="158">
        <v>60</v>
      </c>
      <c r="G18" s="158">
        <v>3</v>
      </c>
      <c r="H18" s="158">
        <v>30</v>
      </c>
      <c r="I18" s="158">
        <v>17</v>
      </c>
      <c r="J18" s="158">
        <v>10</v>
      </c>
    </row>
    <row r="19" spans="1:10">
      <c r="A19" s="7" t="s">
        <v>1941</v>
      </c>
      <c r="B19" s="158">
        <v>116534</v>
      </c>
      <c r="C19" s="158">
        <v>105000</v>
      </c>
      <c r="D19" s="158">
        <v>11481</v>
      </c>
      <c r="E19" s="158">
        <v>53</v>
      </c>
      <c r="F19" s="158">
        <v>60</v>
      </c>
      <c r="G19" s="158">
        <v>3</v>
      </c>
      <c r="H19" s="158">
        <v>30</v>
      </c>
      <c r="I19" s="158">
        <v>17</v>
      </c>
      <c r="J19" s="158">
        <v>10</v>
      </c>
    </row>
    <row r="20" spans="1:10">
      <c r="A20" s="7" t="s">
        <v>1895</v>
      </c>
      <c r="B20" s="159">
        <v>108119</v>
      </c>
      <c r="C20" s="159">
        <v>97622</v>
      </c>
      <c r="D20" s="159">
        <v>10446</v>
      </c>
      <c r="E20" s="159">
        <v>51</v>
      </c>
      <c r="F20" s="159">
        <v>61</v>
      </c>
      <c r="G20" s="159">
        <v>3</v>
      </c>
      <c r="H20" s="159">
        <v>30</v>
      </c>
      <c r="I20" s="159">
        <v>20</v>
      </c>
      <c r="J20" s="159">
        <v>8</v>
      </c>
    </row>
    <row r="21" spans="1:10">
      <c r="A21" s="7" t="s">
        <v>1942</v>
      </c>
      <c r="B21" s="158">
        <v>100021</v>
      </c>
      <c r="C21" s="158">
        <v>90489</v>
      </c>
      <c r="D21" s="158">
        <v>9482</v>
      </c>
      <c r="E21" s="158">
        <v>50</v>
      </c>
      <c r="F21" s="158">
        <v>60</v>
      </c>
      <c r="G21" s="158">
        <v>3</v>
      </c>
      <c r="H21" s="158">
        <v>30</v>
      </c>
      <c r="I21" s="158">
        <v>21</v>
      </c>
      <c r="J21" s="158">
        <v>6</v>
      </c>
    </row>
    <row r="22" spans="1:10">
      <c r="A22" s="7" t="s">
        <v>1267</v>
      </c>
      <c r="B22" s="158">
        <v>92314</v>
      </c>
      <c r="C22" s="158">
        <v>83701</v>
      </c>
      <c r="D22" s="158">
        <v>8565</v>
      </c>
      <c r="E22" s="158">
        <v>48</v>
      </c>
      <c r="F22" s="158">
        <v>58</v>
      </c>
      <c r="G22" s="158">
        <v>7</v>
      </c>
      <c r="H22" s="158">
        <v>25</v>
      </c>
      <c r="I22" s="158">
        <v>21</v>
      </c>
      <c r="J22" s="158">
        <v>5</v>
      </c>
    </row>
    <row r="23" spans="1:10">
      <c r="A23" s="7" t="s">
        <v>933</v>
      </c>
      <c r="B23" s="158">
        <v>86100</v>
      </c>
      <c r="C23" s="158">
        <v>78204</v>
      </c>
      <c r="D23" s="158">
        <v>7851</v>
      </c>
      <c r="E23" s="158">
        <v>45</v>
      </c>
      <c r="F23" s="158">
        <v>56</v>
      </c>
      <c r="G23" s="158">
        <v>12</v>
      </c>
      <c r="H23" s="158">
        <v>18</v>
      </c>
      <c r="I23" s="158">
        <v>23</v>
      </c>
      <c r="J23" s="158">
        <v>3</v>
      </c>
    </row>
    <row r="24" spans="1:10">
      <c r="A24" s="7" t="s">
        <v>1933</v>
      </c>
      <c r="B24" s="158">
        <v>79908</v>
      </c>
      <c r="C24" s="158">
        <v>72786</v>
      </c>
      <c r="D24" s="158">
        <v>7077</v>
      </c>
      <c r="E24" s="158">
        <v>45</v>
      </c>
      <c r="F24" s="158">
        <v>54</v>
      </c>
      <c r="G24" s="158">
        <v>16</v>
      </c>
      <c r="H24" s="158">
        <v>14</v>
      </c>
      <c r="I24" s="158">
        <v>21</v>
      </c>
      <c r="J24" s="158">
        <v>3</v>
      </c>
    </row>
    <row r="25" spans="1:10">
      <c r="A25" s="7" t="s">
        <v>308</v>
      </c>
      <c r="B25" s="158">
        <v>73942</v>
      </c>
      <c r="C25" s="158">
        <v>67538</v>
      </c>
      <c r="D25" s="158">
        <v>6365</v>
      </c>
      <c r="E25" s="158">
        <v>39</v>
      </c>
      <c r="F25" s="158">
        <v>50</v>
      </c>
      <c r="G25" s="158">
        <v>17</v>
      </c>
      <c r="H25" s="158">
        <v>12</v>
      </c>
      <c r="I25" s="158">
        <v>18</v>
      </c>
      <c r="J25" s="158">
        <v>3</v>
      </c>
    </row>
    <row r="26" spans="1:10">
      <c r="A26" s="7" t="s">
        <v>1648</v>
      </c>
      <c r="B26" s="151">
        <v>68743</v>
      </c>
      <c r="C26" s="151">
        <v>63174</v>
      </c>
      <c r="D26" s="151">
        <v>5538</v>
      </c>
      <c r="E26" s="151">
        <v>31</v>
      </c>
      <c r="F26" s="151">
        <v>48</v>
      </c>
      <c r="G26" s="151">
        <v>17</v>
      </c>
      <c r="H26" s="151">
        <v>10</v>
      </c>
      <c r="I26" s="151">
        <v>18</v>
      </c>
      <c r="J26" s="151">
        <v>3</v>
      </c>
    </row>
    <row r="27" spans="1:10" s="23" customFormat="1" ht="18.75">
      <c r="A27" s="7" t="s">
        <v>2843</v>
      </c>
      <c r="B27" s="151">
        <v>64544</v>
      </c>
      <c r="C27" s="151">
        <v>59516</v>
      </c>
      <c r="D27" s="151">
        <v>5001</v>
      </c>
      <c r="E27" s="7">
        <v>27</v>
      </c>
      <c r="F27" s="7">
        <v>46</v>
      </c>
      <c r="G27" s="7">
        <v>16</v>
      </c>
      <c r="H27" s="7">
        <v>10</v>
      </c>
      <c r="I27" s="7">
        <v>17</v>
      </c>
      <c r="J27" s="7">
        <v>3</v>
      </c>
    </row>
  </sheetData>
  <autoFilter ref="A10:J19" xr:uid="{00000000-0009-0000-0000-000069000000}"/>
  <mergeCells count="9">
    <mergeCell ref="A7:A9"/>
    <mergeCell ref="B8:B9"/>
    <mergeCell ref="C8:C9"/>
    <mergeCell ref="F8:F9"/>
    <mergeCell ref="B7:E7"/>
    <mergeCell ref="F7:J7"/>
    <mergeCell ref="D8:E8"/>
    <mergeCell ref="G8:H8"/>
    <mergeCell ref="I8:J8"/>
  </mergeCells>
  <phoneticPr fontId="5"/>
  <hyperlinks>
    <hyperlink ref="D1" location="目次!C51" display="目次" xr:uid="{00000000-0004-0000-6900-000000000000}"/>
  </hyperlinks>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D9"/>
  <sheetViews>
    <sheetView topLeftCell="A7" workbookViewId="0">
      <selection activeCell="E7" sqref="E7"/>
    </sheetView>
  </sheetViews>
  <sheetFormatPr defaultColWidth="8.75" defaultRowHeight="14.25"/>
  <cols>
    <col min="1" max="1" width="10.75" style="1" bestFit="1" customWidth="1"/>
    <col min="2" max="3" width="16.5" style="1" bestFit="1" customWidth="1"/>
    <col min="4" max="16384" width="8.75" style="1"/>
  </cols>
  <sheetData>
    <row r="1" spans="1:4" ht="18.75">
      <c r="A1" s="19" t="s">
        <v>3109</v>
      </c>
      <c r="B1" s="21" t="s">
        <v>167</v>
      </c>
      <c r="C1" s="21" t="s">
        <v>1778</v>
      </c>
      <c r="D1" s="9" t="s">
        <v>652</v>
      </c>
    </row>
    <row r="2" spans="1:4" ht="18.75">
      <c r="A2" s="20" t="s">
        <v>1666</v>
      </c>
      <c r="B2" s="22">
        <v>61</v>
      </c>
      <c r="C2" s="22">
        <v>108119</v>
      </c>
    </row>
    <row r="3" spans="1:4" ht="18.75">
      <c r="A3" s="20" t="s">
        <v>444</v>
      </c>
      <c r="B3" s="22">
        <v>60</v>
      </c>
      <c r="C3" s="22">
        <v>100021</v>
      </c>
    </row>
    <row r="4" spans="1:4" ht="18.75">
      <c r="A4" s="20" t="s">
        <v>1049</v>
      </c>
      <c r="B4" s="22">
        <v>58</v>
      </c>
      <c r="C4" s="22">
        <v>92314</v>
      </c>
    </row>
    <row r="5" spans="1:4" ht="18.75">
      <c r="A5" s="20" t="s">
        <v>1528</v>
      </c>
      <c r="B5" s="22">
        <v>56</v>
      </c>
      <c r="C5" s="22">
        <v>86100</v>
      </c>
    </row>
    <row r="6" spans="1:4" ht="18.75">
      <c r="A6" s="20" t="s">
        <v>668</v>
      </c>
      <c r="B6" s="22">
        <v>54</v>
      </c>
      <c r="C6" s="22">
        <v>79908</v>
      </c>
    </row>
    <row r="7" spans="1:4" ht="18.75">
      <c r="A7" s="20" t="s">
        <v>489</v>
      </c>
      <c r="B7" s="22">
        <v>50</v>
      </c>
      <c r="C7" s="22">
        <v>73942</v>
      </c>
    </row>
    <row r="8" spans="1:4" ht="18.75">
      <c r="A8" s="20" t="s">
        <v>2935</v>
      </c>
      <c r="B8" s="22">
        <v>48</v>
      </c>
      <c r="C8" s="22">
        <v>68743</v>
      </c>
    </row>
    <row r="9" spans="1:4" ht="18.75">
      <c r="A9" s="20" t="s">
        <v>3018</v>
      </c>
      <c r="B9" s="22">
        <v>46</v>
      </c>
      <c r="C9" s="22">
        <v>64544</v>
      </c>
    </row>
  </sheetData>
  <phoneticPr fontId="5"/>
  <hyperlinks>
    <hyperlink ref="D1" location="目次!C51" display="目次" xr:uid="{00000000-0004-0000-6A00-000000000000}"/>
  </hyperlinks>
  <pageMargins left="0.7" right="0.7" top="0.75" bottom="0.75" header="0.3" footer="0.3"/>
  <pageSetup paperSize="9" orientation="portrait"/>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D105"/>
  <sheetViews>
    <sheetView workbookViewId="0">
      <pane ySplit="5" topLeftCell="A87" activePane="bottomLeft" state="frozen"/>
      <selection pane="bottomLeft" activeCell="D105" sqref="D105"/>
    </sheetView>
  </sheetViews>
  <sheetFormatPr defaultColWidth="8.75" defaultRowHeight="14.25"/>
  <cols>
    <col min="1" max="1" width="12.75" style="1" bestFit="1" customWidth="1"/>
    <col min="2" max="3" width="8.75" style="1"/>
    <col min="4" max="4" width="13" style="1" bestFit="1" customWidth="1"/>
    <col min="5" max="16384" width="8.75" style="1"/>
  </cols>
  <sheetData>
    <row r="1" spans="1:4">
      <c r="A1" s="1" t="s">
        <v>47</v>
      </c>
      <c r="D1" s="9" t="s">
        <v>652</v>
      </c>
    </row>
    <row r="2" spans="1:4">
      <c r="A2" s="1" t="s">
        <v>2215</v>
      </c>
    </row>
    <row r="3" spans="1:4">
      <c r="A3" s="1" t="s">
        <v>2217</v>
      </c>
    </row>
    <row r="4" spans="1:4">
      <c r="A4" s="1" t="s">
        <v>509</v>
      </c>
    </row>
    <row r="5" spans="1:4">
      <c r="A5" s="7" t="s">
        <v>1716</v>
      </c>
      <c r="B5" s="7" t="s">
        <v>2221</v>
      </c>
      <c r="C5" s="7" t="s">
        <v>424</v>
      </c>
      <c r="D5" s="7" t="s">
        <v>2223</v>
      </c>
    </row>
    <row r="6" spans="1:4">
      <c r="A6" s="7" t="s">
        <v>2224</v>
      </c>
      <c r="B6" s="7" t="s">
        <v>734</v>
      </c>
      <c r="C6" s="7">
        <v>9763</v>
      </c>
      <c r="D6" s="7" t="s">
        <v>99</v>
      </c>
    </row>
    <row r="7" spans="1:4">
      <c r="A7" s="7" t="s">
        <v>2224</v>
      </c>
      <c r="B7" s="7" t="s">
        <v>266</v>
      </c>
      <c r="C7" s="7">
        <v>6428</v>
      </c>
      <c r="D7" s="7" t="s">
        <v>99</v>
      </c>
    </row>
    <row r="8" spans="1:4">
      <c r="A8" s="7" t="s">
        <v>2224</v>
      </c>
      <c r="B8" s="7" t="s">
        <v>2105</v>
      </c>
      <c r="C8" s="7">
        <v>1568</v>
      </c>
      <c r="D8" s="7" t="s">
        <v>99</v>
      </c>
    </row>
    <row r="9" spans="1:4">
      <c r="A9" s="7" t="s">
        <v>2224</v>
      </c>
      <c r="B9" s="7" t="s">
        <v>440</v>
      </c>
      <c r="C9" s="7">
        <v>1767</v>
      </c>
      <c r="D9" s="7" t="s">
        <v>99</v>
      </c>
    </row>
    <row r="10" spans="1:4">
      <c r="A10" s="7" t="s">
        <v>1369</v>
      </c>
      <c r="B10" s="7" t="s">
        <v>734</v>
      </c>
      <c r="C10" s="7">
        <v>9735</v>
      </c>
      <c r="D10" s="7">
        <v>99.713202908941923</v>
      </c>
    </row>
    <row r="11" spans="1:4">
      <c r="A11" s="7" t="s">
        <v>1369</v>
      </c>
      <c r="B11" s="7" t="s">
        <v>266</v>
      </c>
      <c r="C11" s="7">
        <v>6343</v>
      </c>
      <c r="D11" s="7">
        <v>98.677660236465456</v>
      </c>
    </row>
    <row r="12" spans="1:4">
      <c r="A12" s="7" t="s">
        <v>1369</v>
      </c>
      <c r="B12" s="7" t="s">
        <v>2105</v>
      </c>
      <c r="C12" s="7">
        <v>1602</v>
      </c>
      <c r="D12" s="7">
        <v>102.16836734693877</v>
      </c>
    </row>
    <row r="13" spans="1:4">
      <c r="A13" s="7" t="s">
        <v>1369</v>
      </c>
      <c r="B13" s="7" t="s">
        <v>440</v>
      </c>
      <c r="C13" s="7">
        <v>1790</v>
      </c>
      <c r="D13" s="7">
        <v>101.30164119977363</v>
      </c>
    </row>
    <row r="14" spans="1:4">
      <c r="A14" s="7" t="s">
        <v>2225</v>
      </c>
      <c r="B14" s="7" t="s">
        <v>734</v>
      </c>
      <c r="C14" s="7">
        <v>9798</v>
      </c>
      <c r="D14" s="7">
        <v>100.64714946070879</v>
      </c>
    </row>
    <row r="15" spans="1:4">
      <c r="A15" s="7" t="s">
        <v>2225</v>
      </c>
      <c r="B15" s="7" t="s">
        <v>266</v>
      </c>
      <c r="C15" s="7">
        <v>6378</v>
      </c>
      <c r="D15" s="7">
        <v>100.5517893741132</v>
      </c>
    </row>
    <row r="16" spans="1:4">
      <c r="A16" s="7" t="s">
        <v>2225</v>
      </c>
      <c r="B16" s="7" t="s">
        <v>2105</v>
      </c>
      <c r="C16" s="7">
        <v>1654</v>
      </c>
      <c r="D16" s="7">
        <v>103.24594257178528</v>
      </c>
    </row>
    <row r="17" spans="1:4">
      <c r="A17" s="7" t="s">
        <v>2225</v>
      </c>
      <c r="B17" s="7" t="s">
        <v>440</v>
      </c>
      <c r="C17" s="7">
        <v>1766</v>
      </c>
      <c r="D17" s="7">
        <v>98.659217877094974</v>
      </c>
    </row>
    <row r="18" spans="1:4">
      <c r="A18" s="7" t="s">
        <v>2228</v>
      </c>
      <c r="B18" s="7" t="s">
        <v>734</v>
      </c>
      <c r="C18" s="7">
        <v>9737</v>
      </c>
      <c r="D18" s="7">
        <v>99.377423964074296</v>
      </c>
    </row>
    <row r="19" spans="1:4">
      <c r="A19" s="7" t="s">
        <v>2228</v>
      </c>
      <c r="B19" s="7" t="s">
        <v>266</v>
      </c>
      <c r="C19" s="7">
        <v>6399</v>
      </c>
      <c r="D19" s="7">
        <v>100.32925682031986</v>
      </c>
    </row>
    <row r="20" spans="1:4">
      <c r="A20" s="7" t="s">
        <v>2228</v>
      </c>
      <c r="B20" s="7" t="s">
        <v>2105</v>
      </c>
      <c r="C20" s="7">
        <v>1704</v>
      </c>
      <c r="D20" s="7">
        <v>103.02297460701331</v>
      </c>
    </row>
    <row r="21" spans="1:4">
      <c r="A21" s="7" t="s">
        <v>2228</v>
      </c>
      <c r="B21" s="7" t="s">
        <v>440</v>
      </c>
      <c r="C21" s="7">
        <v>1634</v>
      </c>
      <c r="D21" s="7">
        <v>92.525481313703281</v>
      </c>
    </row>
    <row r="22" spans="1:4">
      <c r="A22" s="7" t="s">
        <v>37</v>
      </c>
      <c r="B22" s="7" t="s">
        <v>734</v>
      </c>
      <c r="C22" s="7">
        <v>9926</v>
      </c>
      <c r="D22" s="7">
        <v>101.94104960460099</v>
      </c>
    </row>
    <row r="23" spans="1:4">
      <c r="A23" s="7" t="s">
        <v>37</v>
      </c>
      <c r="B23" s="7" t="s">
        <v>266</v>
      </c>
      <c r="C23" s="7">
        <v>6478</v>
      </c>
      <c r="D23" s="7">
        <v>101.23456790123457</v>
      </c>
    </row>
    <row r="24" spans="1:4">
      <c r="A24" s="7" t="s">
        <v>37</v>
      </c>
      <c r="B24" s="7" t="s">
        <v>2105</v>
      </c>
      <c r="C24" s="7">
        <v>1741</v>
      </c>
      <c r="D24" s="7">
        <v>102.17136150234742</v>
      </c>
    </row>
    <row r="25" spans="1:4">
      <c r="A25" s="7" t="s">
        <v>37</v>
      </c>
      <c r="B25" s="7" t="s">
        <v>440</v>
      </c>
      <c r="C25" s="7">
        <v>1707</v>
      </c>
      <c r="D25" s="7">
        <v>104.46756425948594</v>
      </c>
    </row>
    <row r="26" spans="1:4">
      <c r="A26" s="7" t="s">
        <v>1680</v>
      </c>
      <c r="B26" s="7" t="s">
        <v>734</v>
      </c>
      <c r="C26" s="7">
        <v>10170</v>
      </c>
      <c r="D26" s="7">
        <v>102.45819061051785</v>
      </c>
    </row>
    <row r="27" spans="1:4">
      <c r="A27" s="7" t="s">
        <v>1680</v>
      </c>
      <c r="B27" s="7" t="s">
        <v>266</v>
      </c>
      <c r="C27" s="7">
        <v>6595</v>
      </c>
      <c r="D27" s="7">
        <v>101.80611299783884</v>
      </c>
    </row>
    <row r="28" spans="1:4">
      <c r="A28" s="7" t="s">
        <v>1680</v>
      </c>
      <c r="B28" s="7" t="s">
        <v>2105</v>
      </c>
      <c r="C28" s="7">
        <v>1856</v>
      </c>
      <c r="D28" s="7">
        <v>106.60539919586445</v>
      </c>
    </row>
    <row r="29" spans="1:4">
      <c r="A29" s="7" t="s">
        <v>1680</v>
      </c>
      <c r="B29" s="7" t="s">
        <v>440</v>
      </c>
      <c r="C29" s="7">
        <v>1719</v>
      </c>
      <c r="D29" s="7">
        <v>100.70298769771529</v>
      </c>
    </row>
    <row r="30" spans="1:4">
      <c r="A30" s="7" t="s">
        <v>2229</v>
      </c>
      <c r="B30" s="7" t="s">
        <v>734</v>
      </c>
      <c r="C30" s="7">
        <v>10402</v>
      </c>
      <c r="D30" s="7">
        <v>102.28121927236971</v>
      </c>
    </row>
    <row r="31" spans="1:4">
      <c r="A31" s="7" t="s">
        <v>2229</v>
      </c>
      <c r="B31" s="7" t="s">
        <v>266</v>
      </c>
      <c r="C31" s="7">
        <v>6773</v>
      </c>
      <c r="D31" s="7">
        <v>102.69901440485216</v>
      </c>
    </row>
    <row r="32" spans="1:4">
      <c r="A32" s="7" t="s">
        <v>2229</v>
      </c>
      <c r="B32" s="7" t="s">
        <v>2105</v>
      </c>
      <c r="C32" s="7">
        <v>1901</v>
      </c>
      <c r="D32" s="7">
        <v>102.42456896551724</v>
      </c>
    </row>
    <row r="33" spans="1:4">
      <c r="A33" s="7" t="s">
        <v>2229</v>
      </c>
      <c r="B33" s="7" t="s">
        <v>440</v>
      </c>
      <c r="C33" s="7">
        <v>1728</v>
      </c>
      <c r="D33" s="7">
        <v>100.52356020942408</v>
      </c>
    </row>
    <row r="34" spans="1:4">
      <c r="A34" s="7" t="s">
        <v>2230</v>
      </c>
      <c r="B34" s="7" t="s">
        <v>734</v>
      </c>
      <c r="C34" s="7">
        <v>10575</v>
      </c>
      <c r="D34" s="7">
        <v>101.66314170351856</v>
      </c>
    </row>
    <row r="35" spans="1:4">
      <c r="A35" s="7" t="s">
        <v>2230</v>
      </c>
      <c r="B35" s="7" t="s">
        <v>266</v>
      </c>
      <c r="C35" s="7">
        <v>6820</v>
      </c>
      <c r="D35" s="7">
        <v>100.6939317879817</v>
      </c>
    </row>
    <row r="36" spans="1:4">
      <c r="A36" s="7" t="s">
        <v>2230</v>
      </c>
      <c r="B36" s="7" t="s">
        <v>2105</v>
      </c>
      <c r="C36" s="7">
        <v>1999</v>
      </c>
      <c r="D36" s="7">
        <v>105.15518148342977</v>
      </c>
    </row>
    <row r="37" spans="1:4">
      <c r="A37" s="7" t="s">
        <v>2230</v>
      </c>
      <c r="B37" s="7" t="s">
        <v>440</v>
      </c>
      <c r="C37" s="7">
        <v>1756</v>
      </c>
      <c r="D37" s="7">
        <v>101.62037037037037</v>
      </c>
    </row>
    <row r="38" spans="1:4">
      <c r="A38" s="7" t="s">
        <v>2160</v>
      </c>
      <c r="B38" s="7" t="s">
        <v>734</v>
      </c>
      <c r="C38" s="7">
        <v>10801</v>
      </c>
      <c r="D38" s="7">
        <v>102.13711583924349</v>
      </c>
    </row>
    <row r="39" spans="1:4">
      <c r="A39" s="7" t="s">
        <v>2160</v>
      </c>
      <c r="B39" s="7" t="s">
        <v>266</v>
      </c>
      <c r="C39" s="7">
        <v>6880</v>
      </c>
      <c r="D39" s="7">
        <v>100.87976539589442</v>
      </c>
    </row>
    <row r="40" spans="1:4">
      <c r="A40" s="7" t="s">
        <v>2160</v>
      </c>
      <c r="B40" s="7" t="s">
        <v>2105</v>
      </c>
      <c r="C40" s="7">
        <v>2098</v>
      </c>
      <c r="D40" s="7">
        <v>104.95247623811905</v>
      </c>
    </row>
    <row r="41" spans="1:4">
      <c r="A41" s="7" t="s">
        <v>2160</v>
      </c>
      <c r="B41" s="7" t="s">
        <v>440</v>
      </c>
      <c r="C41" s="7">
        <v>1823</v>
      </c>
      <c r="D41" s="7">
        <v>103.81548974943054</v>
      </c>
    </row>
    <row r="42" spans="1:4">
      <c r="A42" s="7" t="s">
        <v>1196</v>
      </c>
      <c r="B42" s="7" t="s">
        <v>734</v>
      </c>
      <c r="C42" s="7">
        <v>10511</v>
      </c>
      <c r="D42" s="7">
        <v>97.31506342005369</v>
      </c>
    </row>
    <row r="43" spans="1:4">
      <c r="A43" s="7" t="s">
        <v>1196</v>
      </c>
      <c r="B43" s="7" t="s">
        <v>266</v>
      </c>
      <c r="C43" s="7">
        <v>6744</v>
      </c>
      <c r="D43" s="7">
        <v>98.023255813953497</v>
      </c>
    </row>
    <row r="44" spans="1:4">
      <c r="A44" s="7" t="s">
        <v>1196</v>
      </c>
      <c r="B44" s="7" t="s">
        <v>2105</v>
      </c>
      <c r="C44" s="7">
        <v>2020</v>
      </c>
      <c r="D44" s="7">
        <v>96.282173498570074</v>
      </c>
    </row>
    <row r="45" spans="1:4">
      <c r="A45" s="7" t="s">
        <v>1196</v>
      </c>
      <c r="B45" s="7" t="s">
        <v>440</v>
      </c>
      <c r="C45" s="7">
        <v>1747</v>
      </c>
      <c r="D45" s="7">
        <v>95.831047723532635</v>
      </c>
    </row>
    <row r="46" spans="1:4">
      <c r="A46" s="7" t="s">
        <v>2162</v>
      </c>
      <c r="B46" s="7" t="s">
        <v>734</v>
      </c>
      <c r="C46" s="7">
        <v>10318</v>
      </c>
      <c r="D46" s="7">
        <v>98.163828370278765</v>
      </c>
    </row>
    <row r="47" spans="1:4">
      <c r="A47" s="7" t="s">
        <v>2162</v>
      </c>
      <c r="B47" s="7" t="s">
        <v>266</v>
      </c>
      <c r="C47" s="7">
        <v>6604</v>
      </c>
      <c r="D47" s="7">
        <v>97.924080664294195</v>
      </c>
    </row>
    <row r="48" spans="1:4">
      <c r="A48" s="7" t="s">
        <v>2162</v>
      </c>
      <c r="B48" s="7" t="s">
        <v>2105</v>
      </c>
      <c r="C48" s="7">
        <v>2002</v>
      </c>
      <c r="D48" s="7">
        <v>99.10891089108911</v>
      </c>
    </row>
    <row r="49" spans="1:4">
      <c r="A49" s="7" t="s">
        <v>2162</v>
      </c>
      <c r="B49" s="7" t="s">
        <v>440</v>
      </c>
      <c r="C49" s="7">
        <v>1712</v>
      </c>
      <c r="D49" s="7">
        <v>97.996565540927307</v>
      </c>
    </row>
    <row r="50" spans="1:4">
      <c r="A50" s="7" t="s">
        <v>1427</v>
      </c>
      <c r="B50" s="7" t="s">
        <v>734</v>
      </c>
      <c r="C50" s="7">
        <v>10347</v>
      </c>
      <c r="D50" s="7">
        <v>100.28106222136073</v>
      </c>
    </row>
    <row r="51" spans="1:4">
      <c r="A51" s="7" t="s">
        <v>1427</v>
      </c>
      <c r="B51" s="7" t="s">
        <v>266</v>
      </c>
      <c r="C51" s="7">
        <v>6584</v>
      </c>
      <c r="D51" s="7">
        <v>99.697153240460324</v>
      </c>
    </row>
    <row r="52" spans="1:4">
      <c r="A52" s="7" t="s">
        <v>1427</v>
      </c>
      <c r="B52" s="7" t="s">
        <v>2105</v>
      </c>
      <c r="C52" s="7">
        <v>2043</v>
      </c>
      <c r="D52" s="7">
        <v>102.04795204795205</v>
      </c>
    </row>
    <row r="53" spans="1:4">
      <c r="A53" s="7" t="s">
        <v>1427</v>
      </c>
      <c r="B53" s="7" t="s">
        <v>440</v>
      </c>
      <c r="C53" s="7">
        <v>1720</v>
      </c>
      <c r="D53" s="7">
        <v>100.46728971962618</v>
      </c>
    </row>
    <row r="54" spans="1:4">
      <c r="A54" s="7" t="s">
        <v>1152</v>
      </c>
      <c r="B54" s="7" t="s">
        <v>734</v>
      </c>
      <c r="C54" s="7">
        <v>10670</v>
      </c>
      <c r="D54" s="7">
        <v>103.12167778099932</v>
      </c>
    </row>
    <row r="55" spans="1:4">
      <c r="A55" s="7" t="s">
        <v>1152</v>
      </c>
      <c r="B55" s="7" t="s">
        <v>266</v>
      </c>
      <c r="C55" s="7">
        <v>6700</v>
      </c>
      <c r="D55" s="7">
        <v>101.76184690157959</v>
      </c>
    </row>
    <row r="56" spans="1:4">
      <c r="A56" s="7" t="s">
        <v>1152</v>
      </c>
      <c r="B56" s="7" t="s">
        <v>2105</v>
      </c>
      <c r="C56" s="7">
        <v>2133</v>
      </c>
      <c r="D56" s="7">
        <v>104.40528634361232</v>
      </c>
    </row>
    <row r="57" spans="1:4">
      <c r="A57" s="7" t="s">
        <v>1152</v>
      </c>
      <c r="B57" s="7" t="s">
        <v>440</v>
      </c>
      <c r="C57" s="7">
        <v>1837</v>
      </c>
      <c r="D57" s="7">
        <v>106.80232558139535</v>
      </c>
    </row>
    <row r="58" spans="1:4">
      <c r="A58" s="7" t="s">
        <v>1939</v>
      </c>
      <c r="B58" s="7" t="s">
        <v>734</v>
      </c>
      <c r="C58" s="7">
        <v>10899</v>
      </c>
      <c r="D58" s="7">
        <v>102.14620431115276</v>
      </c>
    </row>
    <row r="59" spans="1:4">
      <c r="A59" s="7" t="s">
        <v>1939</v>
      </c>
      <c r="B59" s="7" t="s">
        <v>266</v>
      </c>
      <c r="C59" s="7">
        <v>6762</v>
      </c>
      <c r="D59" s="7">
        <v>100.92537313432837</v>
      </c>
    </row>
    <row r="60" spans="1:4">
      <c r="A60" s="7" t="s">
        <v>1939</v>
      </c>
      <c r="B60" s="7" t="s">
        <v>2105</v>
      </c>
      <c r="C60" s="7">
        <v>2228</v>
      </c>
      <c r="D60" s="7">
        <v>104.45382090951712</v>
      </c>
    </row>
    <row r="61" spans="1:4">
      <c r="A61" s="7" t="s">
        <v>1939</v>
      </c>
      <c r="B61" s="7" t="s">
        <v>440</v>
      </c>
      <c r="C61" s="7">
        <v>1909</v>
      </c>
      <c r="D61" s="7">
        <v>103.91943385955362</v>
      </c>
    </row>
    <row r="62" spans="1:4">
      <c r="A62" s="7" t="s">
        <v>1738</v>
      </c>
      <c r="B62" s="7" t="s">
        <v>734</v>
      </c>
      <c r="C62" s="7">
        <v>10800</v>
      </c>
      <c r="D62" s="7">
        <v>99.091659785301403</v>
      </c>
    </row>
    <row r="63" spans="1:4">
      <c r="A63" s="7" t="s">
        <v>1738</v>
      </c>
      <c r="B63" s="7" t="s">
        <v>266</v>
      </c>
      <c r="C63" s="7">
        <v>6643</v>
      </c>
      <c r="D63" s="7">
        <v>98.240165631469978</v>
      </c>
    </row>
    <row r="64" spans="1:4">
      <c r="A64" s="7" t="s">
        <v>1738</v>
      </c>
      <c r="B64" s="7" t="s">
        <v>2105</v>
      </c>
      <c r="C64" s="7">
        <v>2210</v>
      </c>
      <c r="D64" s="7">
        <v>99.192100538599632</v>
      </c>
    </row>
    <row r="65" spans="1:4">
      <c r="A65" s="7" t="s">
        <v>1738</v>
      </c>
      <c r="B65" s="7" t="s">
        <v>440</v>
      </c>
      <c r="C65" s="7">
        <v>1947</v>
      </c>
      <c r="D65" s="7">
        <v>101.99057097957045</v>
      </c>
    </row>
    <row r="66" spans="1:4">
      <c r="A66" s="7" t="s">
        <v>1749</v>
      </c>
      <c r="B66" s="7" t="s">
        <v>734</v>
      </c>
      <c r="C66" s="7" t="s">
        <v>99</v>
      </c>
      <c r="D66" s="7" t="s">
        <v>99</v>
      </c>
    </row>
    <row r="67" spans="1:4">
      <c r="A67" s="7" t="s">
        <v>1749</v>
      </c>
      <c r="B67" s="7" t="s">
        <v>266</v>
      </c>
      <c r="C67" s="7">
        <v>6787</v>
      </c>
      <c r="D67" s="7">
        <v>102.16769531838025</v>
      </c>
    </row>
    <row r="68" spans="1:4">
      <c r="A68" s="7" t="s">
        <v>1749</v>
      </c>
      <c r="B68" s="7" t="s">
        <v>2105</v>
      </c>
      <c r="C68" s="7" t="s">
        <v>99</v>
      </c>
      <c r="D68" s="7" t="s">
        <v>99</v>
      </c>
    </row>
    <row r="69" spans="1:4">
      <c r="A69" s="7" t="s">
        <v>1749</v>
      </c>
      <c r="B69" s="7" t="s">
        <v>440</v>
      </c>
      <c r="C69" s="7" t="s">
        <v>99</v>
      </c>
      <c r="D69" s="7" t="s">
        <v>99</v>
      </c>
    </row>
    <row r="70" spans="1:4">
      <c r="A70" s="7" t="s">
        <v>1941</v>
      </c>
      <c r="B70" s="7" t="s">
        <v>734</v>
      </c>
      <c r="C70" s="7" t="s">
        <v>99</v>
      </c>
      <c r="D70" s="7" t="s">
        <v>99</v>
      </c>
    </row>
    <row r="71" spans="1:4">
      <c r="A71" s="7" t="s">
        <v>1941</v>
      </c>
      <c r="B71" s="7" t="s">
        <v>266</v>
      </c>
      <c r="C71" s="7">
        <v>6921</v>
      </c>
      <c r="D71" s="7">
        <f>C71/C67*100</f>
        <v>101.97436275232062</v>
      </c>
    </row>
    <row r="72" spans="1:4">
      <c r="A72" s="7" t="s">
        <v>1941</v>
      </c>
      <c r="B72" s="7" t="s">
        <v>2105</v>
      </c>
      <c r="C72" s="7" t="s">
        <v>99</v>
      </c>
      <c r="D72" s="7" t="s">
        <v>99</v>
      </c>
    </row>
    <row r="73" spans="1:4">
      <c r="A73" s="7" t="s">
        <v>1941</v>
      </c>
      <c r="B73" s="7" t="s">
        <v>440</v>
      </c>
      <c r="C73" s="7" t="s">
        <v>99</v>
      </c>
      <c r="D73" s="7" t="s">
        <v>99</v>
      </c>
    </row>
    <row r="74" spans="1:4">
      <c r="A74" s="7" t="s">
        <v>1895</v>
      </c>
      <c r="B74" s="7" t="s">
        <v>734</v>
      </c>
      <c r="C74" s="7" t="s">
        <v>99</v>
      </c>
      <c r="D74" s="7" t="s">
        <v>99</v>
      </c>
    </row>
    <row r="75" spans="1:4">
      <c r="A75" s="7" t="s">
        <v>1895</v>
      </c>
      <c r="B75" s="7" t="s">
        <v>266</v>
      </c>
      <c r="C75" s="7">
        <v>6904</v>
      </c>
      <c r="D75" s="7">
        <f>C75/C71*100</f>
        <v>99.754370755671147</v>
      </c>
    </row>
    <row r="76" spans="1:4">
      <c r="A76" s="7" t="s">
        <v>1895</v>
      </c>
      <c r="B76" s="7" t="s">
        <v>2105</v>
      </c>
      <c r="C76" s="7" t="s">
        <v>99</v>
      </c>
      <c r="D76" s="7" t="s">
        <v>99</v>
      </c>
    </row>
    <row r="77" spans="1:4">
      <c r="A77" s="7" t="s">
        <v>1895</v>
      </c>
      <c r="B77" s="7" t="s">
        <v>440</v>
      </c>
      <c r="C77" s="7" t="s">
        <v>99</v>
      </c>
      <c r="D77" s="7" t="s">
        <v>99</v>
      </c>
    </row>
    <row r="78" spans="1:4">
      <c r="A78" s="7" t="s">
        <v>1942</v>
      </c>
      <c r="B78" s="7" t="s">
        <v>734</v>
      </c>
      <c r="C78" s="7" t="s">
        <v>99</v>
      </c>
      <c r="D78" s="7" t="s">
        <v>99</v>
      </c>
    </row>
    <row r="79" spans="1:4">
      <c r="A79" s="7" t="s">
        <v>1942</v>
      </c>
      <c r="B79" s="7" t="s">
        <v>266</v>
      </c>
      <c r="C79" s="7">
        <v>6938</v>
      </c>
      <c r="D79" s="7">
        <f>C79/C75*100</f>
        <v>100.49246813441484</v>
      </c>
    </row>
    <row r="80" spans="1:4">
      <c r="A80" s="7" t="s">
        <v>1942</v>
      </c>
      <c r="B80" s="7" t="s">
        <v>2105</v>
      </c>
      <c r="C80" s="7" t="s">
        <v>99</v>
      </c>
      <c r="D80" s="7" t="s">
        <v>99</v>
      </c>
    </row>
    <row r="81" spans="1:4">
      <c r="A81" s="7" t="s">
        <v>1942</v>
      </c>
      <c r="B81" s="7" t="s">
        <v>440</v>
      </c>
      <c r="C81" s="7" t="s">
        <v>99</v>
      </c>
      <c r="D81" s="7" t="s">
        <v>99</v>
      </c>
    </row>
    <row r="82" spans="1:4">
      <c r="A82" s="7" t="s">
        <v>1767</v>
      </c>
      <c r="B82" s="7" t="s">
        <v>734</v>
      </c>
      <c r="C82" s="7" t="s">
        <v>99</v>
      </c>
      <c r="D82" s="7" t="s">
        <v>99</v>
      </c>
    </row>
    <row r="83" spans="1:4">
      <c r="A83" s="7" t="s">
        <v>1767</v>
      </c>
      <c r="B83" s="7" t="s">
        <v>266</v>
      </c>
      <c r="C83" s="7">
        <v>6822</v>
      </c>
      <c r="D83" s="7">
        <f>C83/C79*100</f>
        <v>98.328048428942054</v>
      </c>
    </row>
    <row r="84" spans="1:4">
      <c r="A84" s="7" t="s">
        <v>1767</v>
      </c>
      <c r="B84" s="7" t="s">
        <v>2105</v>
      </c>
      <c r="C84" s="7" t="s">
        <v>99</v>
      </c>
      <c r="D84" s="7" t="s">
        <v>99</v>
      </c>
    </row>
    <row r="85" spans="1:4">
      <c r="A85" s="7" t="s">
        <v>1767</v>
      </c>
      <c r="B85" s="7" t="s">
        <v>440</v>
      </c>
      <c r="C85" s="7" t="s">
        <v>99</v>
      </c>
      <c r="D85" s="7" t="s">
        <v>99</v>
      </c>
    </row>
    <row r="86" spans="1:4">
      <c r="A86" s="7" t="s">
        <v>933</v>
      </c>
      <c r="B86" s="7" t="s">
        <v>734</v>
      </c>
      <c r="C86" s="7" t="s">
        <v>99</v>
      </c>
      <c r="D86" s="7" t="s">
        <v>99</v>
      </c>
    </row>
    <row r="87" spans="1:4">
      <c r="A87" s="7" t="s">
        <v>933</v>
      </c>
      <c r="B87" s="7" t="s">
        <v>266</v>
      </c>
      <c r="C87" s="7">
        <v>5096</v>
      </c>
      <c r="D87" s="7">
        <f>C87/C83*100</f>
        <v>74.699501612430367</v>
      </c>
    </row>
    <row r="88" spans="1:4">
      <c r="A88" s="7" t="s">
        <v>933</v>
      </c>
      <c r="B88" s="7" t="s">
        <v>2105</v>
      </c>
      <c r="C88" s="7" t="s">
        <v>99</v>
      </c>
      <c r="D88" s="7" t="s">
        <v>99</v>
      </c>
    </row>
    <row r="89" spans="1:4">
      <c r="A89" s="7" t="s">
        <v>933</v>
      </c>
      <c r="B89" s="7" t="s">
        <v>440</v>
      </c>
      <c r="C89" s="7" t="s">
        <v>99</v>
      </c>
      <c r="D89" s="7" t="s">
        <v>99</v>
      </c>
    </row>
    <row r="90" spans="1:4">
      <c r="A90" s="7" t="s">
        <v>1945</v>
      </c>
      <c r="B90" s="7" t="s">
        <v>734</v>
      </c>
      <c r="C90" s="7" t="s">
        <v>99</v>
      </c>
      <c r="D90" s="7" t="s">
        <v>99</v>
      </c>
    </row>
    <row r="91" spans="1:4">
      <c r="A91" s="7" t="s">
        <v>1945</v>
      </c>
      <c r="B91" s="7" t="s">
        <v>266</v>
      </c>
      <c r="C91" s="7">
        <v>5488</v>
      </c>
      <c r="D91" s="7">
        <f>C91/C87*100</f>
        <v>107.69230769230769</v>
      </c>
    </row>
    <row r="92" spans="1:4">
      <c r="A92" s="7" t="s">
        <v>1945</v>
      </c>
      <c r="B92" s="7" t="s">
        <v>2105</v>
      </c>
      <c r="C92" s="7" t="s">
        <v>99</v>
      </c>
      <c r="D92" s="7" t="s">
        <v>99</v>
      </c>
    </row>
    <row r="93" spans="1:4">
      <c r="A93" s="7" t="s">
        <v>1945</v>
      </c>
      <c r="B93" s="7" t="s">
        <v>440</v>
      </c>
      <c r="C93" s="7" t="s">
        <v>99</v>
      </c>
      <c r="D93" s="7" t="s">
        <v>99</v>
      </c>
    </row>
    <row r="94" spans="1:4">
      <c r="A94" s="7" t="s">
        <v>1946</v>
      </c>
      <c r="B94" s="7" t="s">
        <v>734</v>
      </c>
      <c r="C94" s="7" t="s">
        <v>99</v>
      </c>
      <c r="D94" s="7" t="s">
        <v>99</v>
      </c>
    </row>
    <row r="95" spans="1:4">
      <c r="A95" s="7" t="s">
        <v>1946</v>
      </c>
      <c r="B95" s="7" t="s">
        <v>266</v>
      </c>
      <c r="C95" s="7">
        <v>6050</v>
      </c>
      <c r="D95" s="7">
        <f>C95/C91*100</f>
        <v>110.24052478134109</v>
      </c>
    </row>
    <row r="96" spans="1:4">
      <c r="A96" s="7" t="s">
        <v>1946</v>
      </c>
      <c r="B96" s="7" t="s">
        <v>2105</v>
      </c>
      <c r="C96" s="7" t="s">
        <v>99</v>
      </c>
      <c r="D96" s="7" t="s">
        <v>99</v>
      </c>
    </row>
    <row r="97" spans="1:4">
      <c r="A97" s="7" t="s">
        <v>1946</v>
      </c>
      <c r="B97" s="7" t="s">
        <v>440</v>
      </c>
      <c r="C97" s="7" t="s">
        <v>99</v>
      </c>
      <c r="D97" s="7" t="s">
        <v>99</v>
      </c>
    </row>
    <row r="98" spans="1:4">
      <c r="A98" s="7" t="s">
        <v>1382</v>
      </c>
      <c r="B98" s="7" t="s">
        <v>734</v>
      </c>
      <c r="C98" s="7" t="s">
        <v>99</v>
      </c>
      <c r="D98" s="7" t="s">
        <v>99</v>
      </c>
    </row>
    <row r="99" spans="1:4">
      <c r="A99" s="7" t="s">
        <v>1382</v>
      </c>
      <c r="B99" s="7" t="s">
        <v>266</v>
      </c>
      <c r="C99" s="7">
        <v>6447</v>
      </c>
      <c r="D99" s="7">
        <v>106.56</v>
      </c>
    </row>
    <row r="100" spans="1:4">
      <c r="A100" s="7" t="s">
        <v>1382</v>
      </c>
      <c r="B100" s="7" t="s">
        <v>2105</v>
      </c>
      <c r="C100" s="7" t="s">
        <v>99</v>
      </c>
      <c r="D100" s="7" t="s">
        <v>99</v>
      </c>
    </row>
    <row r="101" spans="1:4">
      <c r="A101" s="7" t="s">
        <v>1382</v>
      </c>
      <c r="B101" s="7" t="s">
        <v>440</v>
      </c>
      <c r="C101" s="7" t="s">
        <v>99</v>
      </c>
      <c r="D101" s="7" t="s">
        <v>99</v>
      </c>
    </row>
    <row r="102" spans="1:4">
      <c r="A102" s="7" t="s">
        <v>3009</v>
      </c>
      <c r="B102" s="7" t="s">
        <v>734</v>
      </c>
      <c r="C102" s="7" t="s">
        <v>99</v>
      </c>
      <c r="D102" s="7" t="s">
        <v>99</v>
      </c>
    </row>
    <row r="103" spans="1:4">
      <c r="A103" s="7" t="s">
        <v>3009</v>
      </c>
      <c r="B103" s="7" t="s">
        <v>266</v>
      </c>
      <c r="C103" s="7">
        <v>6535</v>
      </c>
      <c r="D103" s="7">
        <f>C103/C99*100</f>
        <v>101.36497595780985</v>
      </c>
    </row>
    <row r="104" spans="1:4">
      <c r="A104" s="7" t="s">
        <v>3009</v>
      </c>
      <c r="B104" s="7" t="s">
        <v>2105</v>
      </c>
      <c r="C104" s="7" t="s">
        <v>99</v>
      </c>
      <c r="D104" s="7" t="s">
        <v>99</v>
      </c>
    </row>
    <row r="105" spans="1:4">
      <c r="A105" s="7" t="s">
        <v>3009</v>
      </c>
      <c r="B105" s="7" t="s">
        <v>440</v>
      </c>
      <c r="C105" s="7" t="s">
        <v>99</v>
      </c>
      <c r="D105" s="7" t="s">
        <v>99</v>
      </c>
    </row>
  </sheetData>
  <phoneticPr fontId="5"/>
  <hyperlinks>
    <hyperlink ref="D1" location="目次!C51" display="目次" xr:uid="{00000000-0004-0000-6B00-000000000000}"/>
  </hyperlinks>
  <pageMargins left="0.7" right="0.7" top="0.75" bottom="0.75" header="0.3" footer="0.3"/>
  <pageSetup paperSize="9" orientation="portrai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D11"/>
  <sheetViews>
    <sheetView topLeftCell="A13" workbookViewId="0">
      <selection activeCell="B4" sqref="B4"/>
    </sheetView>
  </sheetViews>
  <sheetFormatPr defaultColWidth="8.75" defaultRowHeight="14.25"/>
  <cols>
    <col min="1" max="1" width="14.625" style="1" bestFit="1" customWidth="1"/>
    <col min="2" max="2" width="10.5" style="1" bestFit="1" customWidth="1"/>
    <col min="3" max="3" width="7.5" style="1" bestFit="1" customWidth="1"/>
    <col min="4" max="4" width="5.75" style="1" customWidth="1"/>
    <col min="5" max="5" width="8.125" style="1" bestFit="1" customWidth="1"/>
    <col min="6" max="6" width="9.875" style="1" bestFit="1" customWidth="1"/>
    <col min="7" max="16384" width="8.75" style="1"/>
  </cols>
  <sheetData>
    <row r="1" spans="1:4" ht="18.75">
      <c r="A1" s="19" t="s">
        <v>326</v>
      </c>
      <c r="B1" s="19" t="s">
        <v>674</v>
      </c>
      <c r="C1" s="21"/>
      <c r="D1" s="9" t="s">
        <v>652</v>
      </c>
    </row>
    <row r="2" spans="1:4" ht="18.75">
      <c r="A2" s="19" t="s">
        <v>3109</v>
      </c>
      <c r="B2" s="22" t="s">
        <v>421</v>
      </c>
      <c r="C2" s="22" t="s">
        <v>756</v>
      </c>
    </row>
    <row r="3" spans="1:4" ht="18.75">
      <c r="A3" s="20" t="s">
        <v>1666</v>
      </c>
      <c r="B3" s="42">
        <v>6904</v>
      </c>
      <c r="C3" s="42">
        <v>6904</v>
      </c>
    </row>
    <row r="4" spans="1:4" ht="18.75">
      <c r="A4" s="20" t="s">
        <v>444</v>
      </c>
      <c r="B4" s="42">
        <v>6938</v>
      </c>
      <c r="C4" s="42">
        <v>6938</v>
      </c>
    </row>
    <row r="5" spans="1:4" ht="18.75">
      <c r="A5" s="20" t="s">
        <v>1049</v>
      </c>
      <c r="B5" s="42">
        <v>6822</v>
      </c>
      <c r="C5" s="42">
        <v>6822</v>
      </c>
    </row>
    <row r="6" spans="1:4" ht="18.75">
      <c r="A6" s="20" t="s">
        <v>1528</v>
      </c>
      <c r="B6" s="42">
        <v>5096</v>
      </c>
      <c r="C6" s="42">
        <v>5096</v>
      </c>
    </row>
    <row r="7" spans="1:4" ht="18.75">
      <c r="A7" s="20" t="s">
        <v>668</v>
      </c>
      <c r="B7" s="42">
        <v>5488</v>
      </c>
      <c r="C7" s="42">
        <v>5488</v>
      </c>
    </row>
    <row r="8" spans="1:4" ht="18.75">
      <c r="A8" s="20" t="s">
        <v>489</v>
      </c>
      <c r="B8" s="42">
        <v>6050</v>
      </c>
      <c r="C8" s="42">
        <v>6050</v>
      </c>
    </row>
    <row r="9" spans="1:4" ht="18.75">
      <c r="A9" s="20" t="s">
        <v>2935</v>
      </c>
      <c r="B9" s="42">
        <v>6447</v>
      </c>
      <c r="C9" s="42">
        <v>6447</v>
      </c>
    </row>
    <row r="10" spans="1:4" ht="18.75">
      <c r="A10" s="20" t="s">
        <v>3018</v>
      </c>
      <c r="B10" s="42">
        <v>6535</v>
      </c>
      <c r="C10" s="42">
        <v>6535</v>
      </c>
    </row>
    <row r="11" spans="1:4" ht="18.75">
      <c r="A11" s="20" t="s">
        <v>756</v>
      </c>
      <c r="B11" s="42">
        <v>50280</v>
      </c>
      <c r="C11" s="42">
        <v>50280</v>
      </c>
    </row>
  </sheetData>
  <phoneticPr fontId="5"/>
  <hyperlinks>
    <hyperlink ref="D1" location="目次!C51" display="目次" xr:uid="{00000000-0004-0000-6C00-000000000000}"/>
  </hyperlinks>
  <pageMargins left="0.7" right="0.7" top="0.75" bottom="0.75" header="0.3" footer="0.3"/>
  <pageSetup paperSize="9" orientation="portrait"/>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10"/>
  <sheetViews>
    <sheetView workbookViewId="0">
      <selection activeCell="D10" sqref="D10"/>
    </sheetView>
  </sheetViews>
  <sheetFormatPr defaultColWidth="10.75" defaultRowHeight="14.25"/>
  <cols>
    <col min="1" max="1" width="10.5" style="1" bestFit="1" customWidth="1"/>
    <col min="2" max="2" width="20.5" style="1" bestFit="1" customWidth="1"/>
    <col min="3" max="3" width="7.875" style="1" customWidth="1"/>
    <col min="4" max="5" width="40.75" style="1" bestFit="1" customWidth="1"/>
    <col min="6" max="6" width="38.125" style="1" bestFit="1" customWidth="1"/>
    <col min="7" max="8" width="43.25" style="1" bestFit="1" customWidth="1"/>
    <col min="9" max="9" width="38.125" style="1" bestFit="1" customWidth="1"/>
    <col min="10" max="10" width="40.75" style="1" bestFit="1" customWidth="1"/>
    <col min="11" max="16384" width="10.75" style="1"/>
  </cols>
  <sheetData>
    <row r="1" spans="1:4" ht="18.75">
      <c r="A1" s="19" t="s">
        <v>3109</v>
      </c>
      <c r="B1" s="21" t="s">
        <v>3111</v>
      </c>
      <c r="D1" s="9" t="s">
        <v>652</v>
      </c>
    </row>
    <row r="2" spans="1:4" ht="18.75">
      <c r="A2" s="40">
        <v>43101</v>
      </c>
      <c r="B2" s="41">
        <v>41312</v>
      </c>
    </row>
    <row r="3" spans="1:4" ht="18.75">
      <c r="A3" s="40">
        <v>43466</v>
      </c>
      <c r="B3" s="41">
        <v>41226</v>
      </c>
    </row>
    <row r="4" spans="1:4" ht="18.75">
      <c r="A4" s="40">
        <v>43831</v>
      </c>
      <c r="B4" s="41">
        <v>41437</v>
      </c>
    </row>
    <row r="5" spans="1:4" ht="18.75">
      <c r="A5" s="40">
        <v>44197</v>
      </c>
      <c r="B5" s="41">
        <v>42463</v>
      </c>
    </row>
    <row r="6" spans="1:4" ht="18.75">
      <c r="A6" s="40">
        <v>44562</v>
      </c>
      <c r="B6" s="41">
        <v>42429</v>
      </c>
    </row>
    <row r="7" spans="1:4" ht="18.75">
      <c r="A7" s="40">
        <v>44927</v>
      </c>
      <c r="B7" s="41">
        <v>42470</v>
      </c>
    </row>
    <row r="8" spans="1:4" ht="18.75">
      <c r="A8" s="40">
        <v>45292</v>
      </c>
      <c r="B8" s="41">
        <v>44168</v>
      </c>
    </row>
    <row r="9" spans="1:4" ht="18.75">
      <c r="A9" s="40">
        <v>45658</v>
      </c>
      <c r="B9" s="41">
        <v>44275</v>
      </c>
    </row>
    <row r="10" spans="1:4" ht="18.75">
      <c r="A10" s="40" t="s">
        <v>756</v>
      </c>
      <c r="B10" s="42">
        <v>339780</v>
      </c>
    </row>
  </sheetData>
  <phoneticPr fontId="5"/>
  <hyperlinks>
    <hyperlink ref="D1" location="目次!C2" display="目次" xr:uid="{00000000-0004-0000-0A00-000000000000}"/>
  </hyperlinks>
  <pageMargins left="0.7" right="0.7" top="0.75" bottom="0.75" header="0.3" footer="0.3"/>
  <pageSetup paperSize="9" orientation="portrait"/>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L24"/>
  <sheetViews>
    <sheetView workbookViewId="0">
      <pane xSplit="1" ySplit="7" topLeftCell="B8" activePane="bottomRight" state="frozen"/>
      <selection pane="topRight"/>
      <selection pane="bottomLeft"/>
      <selection pane="bottomRight" activeCell="B24" sqref="B24"/>
    </sheetView>
  </sheetViews>
  <sheetFormatPr defaultColWidth="8.75" defaultRowHeight="14.25"/>
  <cols>
    <col min="1" max="1" width="14" style="1" customWidth="1"/>
    <col min="2" max="2" width="7.875" style="1" bestFit="1" customWidth="1"/>
    <col min="3" max="3" width="7.875" style="1" customWidth="1"/>
    <col min="4" max="5" width="12.5" style="1" bestFit="1" customWidth="1"/>
    <col min="6" max="6" width="16.125" style="1" customWidth="1"/>
    <col min="7" max="7" width="12.5" style="1" bestFit="1" customWidth="1"/>
    <col min="8" max="8" width="12.5" style="1" customWidth="1"/>
    <col min="9" max="10" width="12.5" style="1" bestFit="1" customWidth="1"/>
    <col min="11" max="11" width="16" style="1" customWidth="1"/>
    <col min="12" max="12" width="17.25" style="1" bestFit="1" customWidth="1"/>
    <col min="13" max="16384" width="8.75" style="1"/>
  </cols>
  <sheetData>
    <row r="1" spans="1:12">
      <c r="A1" s="1" t="s">
        <v>53</v>
      </c>
      <c r="D1" s="9" t="s">
        <v>652</v>
      </c>
    </row>
    <row r="2" spans="1:12">
      <c r="A2" s="1" t="s">
        <v>1562</v>
      </c>
    </row>
    <row r="3" spans="1:12">
      <c r="A3" s="1" t="s">
        <v>2231</v>
      </c>
    </row>
    <row r="4" spans="1:12">
      <c r="A4" s="1" t="s">
        <v>2210</v>
      </c>
    </row>
    <row r="5" spans="1:12">
      <c r="A5" s="246" t="s">
        <v>1754</v>
      </c>
      <c r="B5" s="246" t="s">
        <v>734</v>
      </c>
      <c r="C5" s="227" t="s">
        <v>2232</v>
      </c>
      <c r="D5" s="227"/>
      <c r="E5" s="227"/>
      <c r="F5" s="227"/>
      <c r="G5" s="246" t="s">
        <v>2236</v>
      </c>
      <c r="H5" s="227" t="s">
        <v>2237</v>
      </c>
      <c r="I5" s="227"/>
      <c r="J5" s="227"/>
      <c r="K5" s="246" t="s">
        <v>2175</v>
      </c>
      <c r="L5" s="246" t="s">
        <v>425</v>
      </c>
    </row>
    <row r="6" spans="1:12">
      <c r="A6" s="247"/>
      <c r="B6" s="247"/>
      <c r="C6" s="80" t="s">
        <v>734</v>
      </c>
      <c r="D6" s="80" t="s">
        <v>2239</v>
      </c>
      <c r="E6" s="80" t="s">
        <v>853</v>
      </c>
      <c r="F6" s="80" t="s">
        <v>2240</v>
      </c>
      <c r="G6" s="247"/>
      <c r="H6" s="80" t="s">
        <v>734</v>
      </c>
      <c r="I6" s="80" t="s">
        <v>2239</v>
      </c>
      <c r="J6" s="80" t="s">
        <v>853</v>
      </c>
      <c r="K6" s="247"/>
      <c r="L6" s="247"/>
    </row>
    <row r="7" spans="1:12" ht="6.75" customHeight="1">
      <c r="A7" s="160" t="str">
        <f>A5</f>
        <v>年度別</v>
      </c>
      <c r="B7" s="160" t="str">
        <f>B5</f>
        <v>総数</v>
      </c>
      <c r="C7" s="160" t="str">
        <f>C6&amp;"("&amp;$C$5&amp;")"</f>
        <v>総数(貨物)</v>
      </c>
      <c r="D7" s="160" t="str">
        <f>D6&amp;"("&amp;$C$5&amp;")"</f>
        <v>普通自動車(貨物)</v>
      </c>
      <c r="E7" s="160" t="str">
        <f>E6&amp;"("&amp;$C$5&amp;")"</f>
        <v>小型自動車(貨物)</v>
      </c>
      <c r="F7" s="160" t="str">
        <f>F6&amp;"("&amp;$C$5&amp;")"</f>
        <v>被けん引自動車(貨物)</v>
      </c>
      <c r="G7" s="160" t="str">
        <f>G5</f>
        <v>乗合自動車</v>
      </c>
      <c r="H7" s="160" t="str">
        <f>H6&amp;"("&amp;$H$5&amp;")"</f>
        <v>総数(乗用)</v>
      </c>
      <c r="I7" s="160" t="str">
        <f>I6&amp;"("&amp;$H$5&amp;")"</f>
        <v>普通自動車(乗用)</v>
      </c>
      <c r="J7" s="160" t="str">
        <f>J6&amp;"("&amp;$H$5&amp;")"</f>
        <v>小型自動車(乗用)</v>
      </c>
      <c r="K7" s="160" t="str">
        <f>K5</f>
        <v>特種用途自動車</v>
      </c>
      <c r="L7" s="160" t="str">
        <f>L5</f>
        <v>大型特殊自動車</v>
      </c>
    </row>
    <row r="8" spans="1:12">
      <c r="A8" s="7" t="s">
        <v>1166</v>
      </c>
      <c r="B8" s="7">
        <v>19778</v>
      </c>
      <c r="C8" s="7">
        <v>2490</v>
      </c>
      <c r="D8" s="25">
        <v>1025</v>
      </c>
      <c r="E8" s="25">
        <v>1445</v>
      </c>
      <c r="F8" s="25">
        <v>20</v>
      </c>
      <c r="G8" s="25">
        <v>40</v>
      </c>
      <c r="H8" s="7">
        <v>16437</v>
      </c>
      <c r="I8" s="25">
        <v>6665</v>
      </c>
      <c r="J8" s="25">
        <v>9772</v>
      </c>
      <c r="K8" s="25">
        <v>598</v>
      </c>
      <c r="L8" s="25">
        <v>213</v>
      </c>
    </row>
    <row r="9" spans="1:12">
      <c r="A9" s="7" t="s">
        <v>361</v>
      </c>
      <c r="B9" s="7">
        <v>19431</v>
      </c>
      <c r="C9" s="7">
        <v>2369</v>
      </c>
      <c r="D9" s="25">
        <v>976</v>
      </c>
      <c r="E9" s="25">
        <v>1379</v>
      </c>
      <c r="F9" s="25">
        <v>14</v>
      </c>
      <c r="G9" s="25">
        <v>40</v>
      </c>
      <c r="H9" s="7">
        <v>16184</v>
      </c>
      <c r="I9" s="25">
        <v>6690</v>
      </c>
      <c r="J9" s="25">
        <v>9494</v>
      </c>
      <c r="K9" s="25">
        <v>655</v>
      </c>
      <c r="L9" s="25">
        <v>183</v>
      </c>
    </row>
    <row r="10" spans="1:12">
      <c r="A10" s="7" t="s">
        <v>1937</v>
      </c>
      <c r="B10" s="7">
        <v>19193</v>
      </c>
      <c r="C10" s="7">
        <v>2341</v>
      </c>
      <c r="D10" s="25">
        <v>968</v>
      </c>
      <c r="E10" s="25">
        <v>1359</v>
      </c>
      <c r="F10" s="25">
        <v>14</v>
      </c>
      <c r="G10" s="25">
        <v>39</v>
      </c>
      <c r="H10" s="7">
        <v>15956</v>
      </c>
      <c r="I10" s="25">
        <v>6760</v>
      </c>
      <c r="J10" s="25">
        <v>9196</v>
      </c>
      <c r="K10" s="25">
        <v>670</v>
      </c>
      <c r="L10" s="25">
        <v>187</v>
      </c>
    </row>
    <row r="11" spans="1:12">
      <c r="A11" s="7" t="s">
        <v>1427</v>
      </c>
      <c r="B11" s="7">
        <v>19144</v>
      </c>
      <c r="C11" s="7">
        <v>2352</v>
      </c>
      <c r="D11" s="7">
        <v>999</v>
      </c>
      <c r="E11" s="7">
        <v>1339</v>
      </c>
      <c r="F11" s="7">
        <v>14</v>
      </c>
      <c r="G11" s="7">
        <v>45</v>
      </c>
      <c r="H11" s="7">
        <v>15885</v>
      </c>
      <c r="I11" s="7">
        <v>6833</v>
      </c>
      <c r="J11" s="7">
        <v>9052</v>
      </c>
      <c r="K11" s="7">
        <v>669</v>
      </c>
      <c r="L11" s="7">
        <v>193</v>
      </c>
    </row>
    <row r="12" spans="1:12">
      <c r="A12" s="7" t="s">
        <v>1152</v>
      </c>
      <c r="B12" s="7">
        <v>18820</v>
      </c>
      <c r="C12" s="7">
        <v>2331</v>
      </c>
      <c r="D12" s="7">
        <v>1005</v>
      </c>
      <c r="E12" s="7">
        <v>1313</v>
      </c>
      <c r="F12" s="7">
        <v>13</v>
      </c>
      <c r="G12" s="7">
        <v>46</v>
      </c>
      <c r="H12" s="7">
        <v>15599</v>
      </c>
      <c r="I12" s="7">
        <v>6846</v>
      </c>
      <c r="J12" s="7">
        <v>8753</v>
      </c>
      <c r="K12" s="7">
        <v>671</v>
      </c>
      <c r="L12" s="7">
        <v>173</v>
      </c>
    </row>
    <row r="13" spans="1:12">
      <c r="A13" s="7" t="s">
        <v>1939</v>
      </c>
      <c r="B13" s="7">
        <v>18767</v>
      </c>
      <c r="C13" s="7">
        <v>2396</v>
      </c>
      <c r="D13" s="7">
        <v>1054</v>
      </c>
      <c r="E13" s="7">
        <v>1322</v>
      </c>
      <c r="F13" s="7">
        <v>20</v>
      </c>
      <c r="G13" s="7">
        <v>45</v>
      </c>
      <c r="H13" s="7">
        <v>15484</v>
      </c>
      <c r="I13" s="7">
        <v>6919</v>
      </c>
      <c r="J13" s="7">
        <v>8565</v>
      </c>
      <c r="K13" s="7">
        <v>671</v>
      </c>
      <c r="L13" s="7">
        <v>171</v>
      </c>
    </row>
    <row r="14" spans="1:12">
      <c r="A14" s="7" t="s">
        <v>1738</v>
      </c>
      <c r="B14" s="7">
        <v>18522</v>
      </c>
      <c r="C14" s="7">
        <v>2365</v>
      </c>
      <c r="D14" s="7">
        <v>1046</v>
      </c>
      <c r="E14" s="7">
        <v>1301</v>
      </c>
      <c r="F14" s="7">
        <v>18</v>
      </c>
      <c r="G14" s="7">
        <v>48</v>
      </c>
      <c r="H14" s="7">
        <v>15267</v>
      </c>
      <c r="I14" s="7">
        <v>6947</v>
      </c>
      <c r="J14" s="7">
        <v>8320</v>
      </c>
      <c r="K14" s="7">
        <v>668</v>
      </c>
      <c r="L14" s="7">
        <v>174</v>
      </c>
    </row>
    <row r="15" spans="1:12">
      <c r="A15" s="7" t="s">
        <v>1749</v>
      </c>
      <c r="B15" s="7">
        <v>18427</v>
      </c>
      <c r="C15" s="7">
        <v>2379</v>
      </c>
      <c r="D15" s="7">
        <v>1060</v>
      </c>
      <c r="E15" s="7">
        <v>1298</v>
      </c>
      <c r="F15" s="7">
        <v>21</v>
      </c>
      <c r="G15" s="7">
        <v>37</v>
      </c>
      <c r="H15" s="7">
        <v>15163</v>
      </c>
      <c r="I15" s="7">
        <v>7053</v>
      </c>
      <c r="J15" s="7">
        <v>8110</v>
      </c>
      <c r="K15" s="7">
        <v>675</v>
      </c>
      <c r="L15" s="7">
        <v>173</v>
      </c>
    </row>
    <row r="16" spans="1:12">
      <c r="A16" s="7" t="s">
        <v>1941</v>
      </c>
      <c r="B16" s="7">
        <v>18433</v>
      </c>
      <c r="C16" s="7">
        <v>2404</v>
      </c>
      <c r="D16" s="7">
        <v>1077</v>
      </c>
      <c r="E16" s="7">
        <v>1304</v>
      </c>
      <c r="F16" s="7">
        <v>23</v>
      </c>
      <c r="G16" s="7">
        <v>38</v>
      </c>
      <c r="H16" s="7">
        <v>15141</v>
      </c>
      <c r="I16" s="7">
        <v>7127</v>
      </c>
      <c r="J16" s="7">
        <v>8014</v>
      </c>
      <c r="K16" s="7">
        <v>679</v>
      </c>
      <c r="L16" s="7">
        <v>171</v>
      </c>
    </row>
    <row r="17" spans="1:12">
      <c r="A17" s="7" t="s">
        <v>1895</v>
      </c>
      <c r="B17" s="7">
        <f>C17+G17+H17+K17+L17</f>
        <v>18472</v>
      </c>
      <c r="C17" s="7">
        <v>2464</v>
      </c>
      <c r="D17" s="7">
        <v>1124</v>
      </c>
      <c r="E17" s="7">
        <v>1312</v>
      </c>
      <c r="F17" s="7">
        <v>28</v>
      </c>
      <c r="G17" s="7">
        <v>40</v>
      </c>
      <c r="H17" s="7">
        <v>15099</v>
      </c>
      <c r="I17" s="7">
        <v>7236</v>
      </c>
      <c r="J17" s="7">
        <v>7863</v>
      </c>
      <c r="K17" s="7">
        <v>696</v>
      </c>
      <c r="L17" s="7">
        <v>173</v>
      </c>
    </row>
    <row r="18" spans="1:12">
      <c r="A18" s="7" t="s">
        <v>1942</v>
      </c>
      <c r="B18" s="7">
        <v>18627</v>
      </c>
      <c r="C18" s="7">
        <v>2543</v>
      </c>
      <c r="D18" s="7">
        <v>1177</v>
      </c>
      <c r="E18" s="7">
        <v>1335</v>
      </c>
      <c r="F18" s="7">
        <v>31</v>
      </c>
      <c r="G18" s="7">
        <v>37</v>
      </c>
      <c r="H18" s="7">
        <v>15136</v>
      </c>
      <c r="I18" s="7">
        <v>7350</v>
      </c>
      <c r="J18" s="7">
        <v>7786</v>
      </c>
      <c r="K18" s="7">
        <v>740</v>
      </c>
      <c r="L18" s="7">
        <v>171</v>
      </c>
    </row>
    <row r="19" spans="1:12">
      <c r="A19" s="7" t="s">
        <v>1767</v>
      </c>
      <c r="B19" s="7">
        <v>18550</v>
      </c>
      <c r="C19" s="7">
        <v>2575</v>
      </c>
      <c r="D19" s="7">
        <v>1219</v>
      </c>
      <c r="E19" s="7">
        <v>1324</v>
      </c>
      <c r="F19" s="7">
        <v>32</v>
      </c>
      <c r="G19" s="7">
        <v>43</v>
      </c>
      <c r="H19" s="7">
        <v>14975</v>
      </c>
      <c r="I19" s="7">
        <v>7409</v>
      </c>
      <c r="J19" s="7">
        <v>7566</v>
      </c>
      <c r="K19" s="7">
        <v>787</v>
      </c>
      <c r="L19" s="7">
        <v>170</v>
      </c>
    </row>
    <row r="20" spans="1:12">
      <c r="A20" s="7" t="s">
        <v>933</v>
      </c>
      <c r="B20" s="7">
        <v>18783</v>
      </c>
      <c r="C20" s="7">
        <v>2691</v>
      </c>
      <c r="D20" s="7">
        <v>1316</v>
      </c>
      <c r="E20" s="7">
        <v>1344</v>
      </c>
      <c r="F20" s="7">
        <v>31</v>
      </c>
      <c r="G20" s="7">
        <v>51</v>
      </c>
      <c r="H20" s="7">
        <v>15049</v>
      </c>
      <c r="I20" s="7">
        <v>7678</v>
      </c>
      <c r="J20" s="7">
        <v>7371</v>
      </c>
      <c r="K20" s="7">
        <v>824</v>
      </c>
      <c r="L20" s="7">
        <v>168</v>
      </c>
    </row>
    <row r="21" spans="1:12">
      <c r="A21" s="7" t="s">
        <v>1945</v>
      </c>
      <c r="B21" s="7">
        <v>18718</v>
      </c>
      <c r="C21" s="7">
        <v>2667</v>
      </c>
      <c r="D21" s="7">
        <v>1270</v>
      </c>
      <c r="E21" s="7">
        <v>1367</v>
      </c>
      <c r="F21" s="7">
        <v>33</v>
      </c>
      <c r="G21" s="7">
        <v>50</v>
      </c>
      <c r="H21" s="7">
        <v>15014</v>
      </c>
      <c r="I21" s="7">
        <v>7766</v>
      </c>
      <c r="J21" s="7">
        <v>7248</v>
      </c>
      <c r="K21" s="7">
        <v>817</v>
      </c>
      <c r="L21" s="7">
        <v>170</v>
      </c>
    </row>
    <row r="22" spans="1:12">
      <c r="A22" s="7" t="s">
        <v>1946</v>
      </c>
      <c r="B22" s="7">
        <v>18689</v>
      </c>
      <c r="C22" s="7">
        <v>2739</v>
      </c>
      <c r="D22" s="7">
        <v>1291</v>
      </c>
      <c r="E22" s="7">
        <v>1411</v>
      </c>
      <c r="F22" s="7">
        <v>37</v>
      </c>
      <c r="G22" s="7">
        <v>47</v>
      </c>
      <c r="H22" s="7">
        <v>14844</v>
      </c>
      <c r="I22" s="7">
        <v>7335</v>
      </c>
      <c r="J22" s="7">
        <v>7059</v>
      </c>
      <c r="K22" s="7">
        <v>839</v>
      </c>
      <c r="L22" s="7">
        <v>168</v>
      </c>
    </row>
    <row r="23" spans="1:12">
      <c r="A23" s="7" t="s">
        <v>1382</v>
      </c>
      <c r="B23" s="7">
        <v>18730</v>
      </c>
      <c r="C23" s="7">
        <v>2750</v>
      </c>
      <c r="D23" s="7">
        <v>1308</v>
      </c>
      <c r="E23" s="7">
        <v>1404</v>
      </c>
      <c r="F23" s="7">
        <v>38</v>
      </c>
      <c r="G23" s="7">
        <v>46</v>
      </c>
      <c r="H23" s="7">
        <v>14888</v>
      </c>
      <c r="I23" s="7">
        <v>8056</v>
      </c>
      <c r="J23" s="7">
        <v>6832</v>
      </c>
      <c r="K23" s="7">
        <v>875</v>
      </c>
      <c r="L23" s="7">
        <v>171</v>
      </c>
    </row>
    <row r="24" spans="1:12" s="23" customFormat="1" ht="18.75">
      <c r="A24" s="7" t="s">
        <v>3009</v>
      </c>
      <c r="B24" s="7">
        <v>18757</v>
      </c>
      <c r="C24" s="7">
        <v>2780</v>
      </c>
      <c r="D24" s="7">
        <v>1321</v>
      </c>
      <c r="E24" s="7">
        <v>1423</v>
      </c>
      <c r="F24" s="7">
        <v>36</v>
      </c>
      <c r="G24" s="7">
        <v>49</v>
      </c>
      <c r="H24" s="7">
        <v>14870</v>
      </c>
      <c r="I24" s="7">
        <v>8250</v>
      </c>
      <c r="J24" s="7">
        <v>6620</v>
      </c>
      <c r="K24" s="7">
        <v>890</v>
      </c>
      <c r="L24" s="7">
        <v>168</v>
      </c>
    </row>
  </sheetData>
  <autoFilter ref="A7:L16" xr:uid="{00000000-0009-0000-0000-00006D000000}"/>
  <mergeCells count="7">
    <mergeCell ref="K5:K6"/>
    <mergeCell ref="L5:L6"/>
    <mergeCell ref="C5:F5"/>
    <mergeCell ref="H5:J5"/>
    <mergeCell ref="A5:A6"/>
    <mergeCell ref="B5:B6"/>
    <mergeCell ref="G5:G6"/>
  </mergeCells>
  <phoneticPr fontId="5"/>
  <hyperlinks>
    <hyperlink ref="D1" location="目次!C51" display="目次" xr:uid="{00000000-0004-0000-6D00-000000000000}"/>
  </hyperlinks>
  <pageMargins left="0.7" right="0.7" top="0.75" bottom="0.75" header="0.3" footer="0.3"/>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D9"/>
  <sheetViews>
    <sheetView topLeftCell="A7" workbookViewId="0">
      <selection activeCell="D8" sqref="D8"/>
    </sheetView>
  </sheetViews>
  <sheetFormatPr defaultColWidth="8.75" defaultRowHeight="14.25"/>
  <cols>
    <col min="1" max="1" width="15.125" style="1" bestFit="1" customWidth="1"/>
    <col min="2" max="2" width="10.5" style="1" bestFit="1" customWidth="1"/>
    <col min="3" max="3" width="6.5" style="1" bestFit="1" customWidth="1"/>
    <col min="4" max="4" width="21.125" style="1" bestFit="1" customWidth="1"/>
    <col min="5" max="5" width="21.5" style="1" bestFit="1" customWidth="1"/>
    <col min="6" max="6" width="26.5" style="1" bestFit="1" customWidth="1"/>
    <col min="7" max="16384" width="8.75" style="1"/>
  </cols>
  <sheetData>
    <row r="1" spans="1:4">
      <c r="D1" s="9" t="s">
        <v>652</v>
      </c>
    </row>
    <row r="3" spans="1:4" ht="18.75">
      <c r="A3" s="21"/>
      <c r="B3" s="19" t="s">
        <v>674</v>
      </c>
      <c r="C3" s="21"/>
    </row>
    <row r="4" spans="1:4" ht="18.75">
      <c r="A4" s="19" t="s">
        <v>549</v>
      </c>
      <c r="B4" s="22" t="s">
        <v>3018</v>
      </c>
      <c r="C4" s="22" t="s">
        <v>756</v>
      </c>
    </row>
    <row r="5" spans="1:4" ht="18.75">
      <c r="A5" s="20" t="s">
        <v>3054</v>
      </c>
      <c r="B5" s="22">
        <v>14870</v>
      </c>
      <c r="C5" s="22">
        <v>14870</v>
      </c>
    </row>
    <row r="6" spans="1:4" ht="18.75">
      <c r="A6" s="20" t="s">
        <v>573</v>
      </c>
      <c r="B6" s="22">
        <v>2780</v>
      </c>
      <c r="C6" s="22">
        <v>2780</v>
      </c>
    </row>
    <row r="7" spans="1:4" ht="18.75">
      <c r="A7" s="20" t="s">
        <v>3055</v>
      </c>
      <c r="B7" s="22">
        <v>890</v>
      </c>
      <c r="C7" s="22">
        <v>890</v>
      </c>
    </row>
    <row r="8" spans="1:4" ht="18.75">
      <c r="A8" s="20" t="s">
        <v>1904</v>
      </c>
      <c r="B8" s="22">
        <v>168</v>
      </c>
      <c r="C8" s="22">
        <v>168</v>
      </c>
    </row>
    <row r="9" spans="1:4" ht="18.75">
      <c r="A9" s="20" t="s">
        <v>481</v>
      </c>
      <c r="B9" s="22">
        <v>49</v>
      </c>
      <c r="C9" s="22">
        <v>49</v>
      </c>
    </row>
  </sheetData>
  <phoneticPr fontId="5"/>
  <hyperlinks>
    <hyperlink ref="D1" location="目次!C51" display="目次" xr:uid="{00000000-0004-0000-6E00-000000000000}"/>
  </hyperlinks>
  <pageMargins left="0.7" right="0.7" top="0.75" bottom="0.75" header="0.3" footer="0.3"/>
  <pageSetup paperSize="9" orientation="portrait"/>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R24"/>
  <sheetViews>
    <sheetView workbookViewId="0">
      <pane xSplit="1" ySplit="8" topLeftCell="B18" activePane="bottomRight" state="frozen"/>
      <selection pane="topRight"/>
      <selection pane="bottomLeft"/>
      <selection pane="bottomRight" activeCell="B25" sqref="B25"/>
    </sheetView>
  </sheetViews>
  <sheetFormatPr defaultColWidth="8.75" defaultRowHeight="14.25"/>
  <cols>
    <col min="1" max="1" width="11.5" style="1" bestFit="1" customWidth="1"/>
    <col min="2" max="2" width="8.75" style="1"/>
    <col min="3" max="3" width="17.125" style="1" customWidth="1"/>
    <col min="4" max="4" width="8.75" style="1"/>
    <col min="5" max="5" width="18.25" style="1" bestFit="1" customWidth="1"/>
    <col min="6" max="6" width="20.25" style="1" bestFit="1" customWidth="1"/>
    <col min="7" max="7" width="21.625" style="1" bestFit="1" customWidth="1"/>
    <col min="8" max="8" width="8.75" style="1" bestFit="1"/>
    <col min="9" max="9" width="8.75" style="1"/>
    <col min="10" max="11" width="12.5" style="1" bestFit="1" customWidth="1"/>
    <col min="12" max="13" width="8.25" style="1" bestFit="1" customWidth="1"/>
    <col min="14" max="14" width="12.125" style="1" bestFit="1" customWidth="1"/>
    <col min="15" max="15" width="12.125" style="1" customWidth="1"/>
    <col min="16" max="16" width="8.25" style="1" bestFit="1" customWidth="1"/>
    <col min="17" max="17" width="7.75" style="1" bestFit="1" customWidth="1"/>
    <col min="18" max="18" width="17.25" style="1" bestFit="1" customWidth="1"/>
    <col min="19" max="16384" width="8.75" style="1"/>
  </cols>
  <sheetData>
    <row r="1" spans="1:18">
      <c r="A1" s="1" t="s">
        <v>271</v>
      </c>
      <c r="G1" s="9" t="s">
        <v>652</v>
      </c>
    </row>
    <row r="2" spans="1:18">
      <c r="A2" s="1" t="s">
        <v>2241</v>
      </c>
    </row>
    <row r="3" spans="1:18">
      <c r="A3" s="1" t="s">
        <v>2244</v>
      </c>
    </row>
    <row r="4" spans="1:18">
      <c r="A4" s="1" t="s">
        <v>886</v>
      </c>
    </row>
    <row r="5" spans="1:18">
      <c r="A5" s="1" t="s">
        <v>2210</v>
      </c>
    </row>
    <row r="6" spans="1:18">
      <c r="A6" s="227" t="s">
        <v>303</v>
      </c>
      <c r="B6" s="227" t="s">
        <v>1151</v>
      </c>
      <c r="C6" s="248" t="s">
        <v>2998</v>
      </c>
      <c r="D6" s="227" t="s">
        <v>2245</v>
      </c>
      <c r="E6" s="227"/>
      <c r="F6" s="227"/>
      <c r="G6" s="227"/>
      <c r="H6" s="227"/>
      <c r="I6" s="227" t="s">
        <v>2247</v>
      </c>
      <c r="J6" s="227"/>
      <c r="K6" s="227"/>
      <c r="L6" s="227"/>
      <c r="M6" s="227"/>
      <c r="N6" s="227"/>
      <c r="O6" s="227" t="s">
        <v>610</v>
      </c>
      <c r="P6" s="227"/>
      <c r="Q6" s="227"/>
      <c r="R6" s="227" t="s">
        <v>1797</v>
      </c>
    </row>
    <row r="7" spans="1:18">
      <c r="A7" s="227"/>
      <c r="B7" s="227"/>
      <c r="C7" s="249"/>
      <c r="D7" s="25" t="s">
        <v>734</v>
      </c>
      <c r="E7" s="25" t="s">
        <v>2249</v>
      </c>
      <c r="F7" s="25" t="s">
        <v>2250</v>
      </c>
      <c r="G7" s="25" t="s">
        <v>2251</v>
      </c>
      <c r="H7" s="25" t="s">
        <v>1556</v>
      </c>
      <c r="I7" s="25" t="s">
        <v>734</v>
      </c>
      <c r="J7" s="25" t="s">
        <v>2109</v>
      </c>
      <c r="K7" s="25" t="s">
        <v>2252</v>
      </c>
      <c r="L7" s="25" t="s">
        <v>2253</v>
      </c>
      <c r="M7" s="25" t="s">
        <v>1457</v>
      </c>
      <c r="N7" s="25" t="s">
        <v>1345</v>
      </c>
      <c r="O7" s="25" t="s">
        <v>734</v>
      </c>
      <c r="P7" s="25" t="s">
        <v>2255</v>
      </c>
      <c r="Q7" s="25" t="s">
        <v>347</v>
      </c>
      <c r="R7" s="227"/>
    </row>
    <row r="8" spans="1:18" ht="7.5" customHeight="1">
      <c r="A8" s="26" t="str">
        <f>A6</f>
        <v>年別</v>
      </c>
      <c r="B8" s="26" t="str">
        <f>B6</f>
        <v>総数</v>
      </c>
      <c r="C8" s="26" t="str">
        <f>C6</f>
        <v>特定小型原動機付自転車</v>
      </c>
      <c r="D8" s="26" t="str">
        <f>D7&amp;"("&amp;$D$6&amp;")"</f>
        <v>総数(原動機付自転車)</v>
      </c>
      <c r="E8" s="26" t="str">
        <f>E7&amp;"("&amp;$D$6&amp;")"</f>
        <v>第1種(50cc以下)(原動機付自転車)</v>
      </c>
      <c r="F8" s="26" t="str">
        <f>F7&amp;"("&amp;$D$6&amp;")"</f>
        <v>第2種(50.1～90cc)(原動機付自転車)</v>
      </c>
      <c r="G8" s="26" t="str">
        <f>G7&amp;"("&amp;$D$6&amp;")"</f>
        <v>第3種(90.1～125cc)(原動機付自転車)</v>
      </c>
      <c r="H8" s="26" t="str">
        <f>H7&amp;"("&amp;$D$6&amp;")"</f>
        <v>ミニカー(原動機付自転車)</v>
      </c>
      <c r="I8" s="26" t="str">
        <f t="shared" ref="I8:N8" si="0">I7&amp;"("&amp;$I$6&amp;")"</f>
        <v>総数(軽自動車)</v>
      </c>
      <c r="J8" s="26" t="str">
        <f t="shared" si="0"/>
        <v>軽四輪乗用(軽自動車)</v>
      </c>
      <c r="K8" s="26" t="str">
        <f t="shared" si="0"/>
        <v>軽四輪貨物(軽自動車)</v>
      </c>
      <c r="L8" s="26" t="str">
        <f t="shared" si="0"/>
        <v>軽二輪(軽自動車)</v>
      </c>
      <c r="M8" s="26" t="str">
        <f t="shared" si="0"/>
        <v>軽三輪(軽自動車)</v>
      </c>
      <c r="N8" s="26" t="str">
        <f t="shared" si="0"/>
        <v>被けん引車(軽自動車)</v>
      </c>
      <c r="O8" s="26" t="str">
        <f>O7&amp;"("&amp;$O$6&amp;")"</f>
        <v>総数(小型特殊自動車)</v>
      </c>
      <c r="P8" s="26" t="str">
        <f>P7&amp;"("&amp;$O$6&amp;")"</f>
        <v>農耕用(小型特殊自動車)</v>
      </c>
      <c r="Q8" s="26" t="str">
        <f>Q7&amp;"("&amp;$O$6&amp;")"</f>
        <v>その他(小型特殊自動車)</v>
      </c>
      <c r="R8" s="26" t="str">
        <f>R6</f>
        <v>小型自動二輪車</v>
      </c>
    </row>
    <row r="9" spans="1:18">
      <c r="A9" s="27">
        <v>39904</v>
      </c>
      <c r="B9" s="7">
        <v>14877</v>
      </c>
      <c r="C9" s="51" t="s">
        <v>99</v>
      </c>
      <c r="D9" s="7">
        <v>5071</v>
      </c>
      <c r="E9" s="7">
        <v>4054</v>
      </c>
      <c r="F9" s="7">
        <v>306</v>
      </c>
      <c r="G9" s="7">
        <v>659</v>
      </c>
      <c r="H9" s="7">
        <v>52</v>
      </c>
      <c r="I9" s="7">
        <v>8659</v>
      </c>
      <c r="J9" s="7">
        <v>5360</v>
      </c>
      <c r="K9" s="7">
        <v>2437</v>
      </c>
      <c r="L9" s="7">
        <v>845</v>
      </c>
      <c r="M9" s="7">
        <v>1</v>
      </c>
      <c r="N9" s="7">
        <v>16</v>
      </c>
      <c r="O9" s="7">
        <v>469</v>
      </c>
      <c r="P9" s="7">
        <v>333</v>
      </c>
      <c r="Q9" s="7">
        <v>136</v>
      </c>
      <c r="R9" s="25">
        <v>678</v>
      </c>
    </row>
    <row r="10" spans="1:18">
      <c r="A10" s="27">
        <v>40269</v>
      </c>
      <c r="B10" s="7">
        <v>15035</v>
      </c>
      <c r="C10" s="51" t="s">
        <v>99</v>
      </c>
      <c r="D10" s="7">
        <v>5088</v>
      </c>
      <c r="E10" s="7">
        <v>4026</v>
      </c>
      <c r="F10" s="7">
        <v>298</v>
      </c>
      <c r="G10" s="7">
        <v>714</v>
      </c>
      <c r="H10" s="7">
        <v>50</v>
      </c>
      <c r="I10" s="7">
        <v>8800</v>
      </c>
      <c r="J10" s="7">
        <v>5524</v>
      </c>
      <c r="K10" s="7">
        <v>2412</v>
      </c>
      <c r="L10" s="7">
        <v>845</v>
      </c>
      <c r="M10" s="7">
        <v>3</v>
      </c>
      <c r="N10" s="7">
        <v>16</v>
      </c>
      <c r="O10" s="7">
        <v>457</v>
      </c>
      <c r="P10" s="7">
        <v>338</v>
      </c>
      <c r="Q10" s="7">
        <v>119</v>
      </c>
      <c r="R10" s="25">
        <v>690</v>
      </c>
    </row>
    <row r="11" spans="1:18">
      <c r="A11" s="27">
        <v>40634</v>
      </c>
      <c r="B11" s="7">
        <v>15243</v>
      </c>
      <c r="C11" s="51" t="s">
        <v>99</v>
      </c>
      <c r="D11" s="7">
        <v>5018</v>
      </c>
      <c r="E11" s="7">
        <v>3894</v>
      </c>
      <c r="F11" s="7">
        <v>275</v>
      </c>
      <c r="G11" s="7">
        <v>792</v>
      </c>
      <c r="H11" s="7">
        <v>57</v>
      </c>
      <c r="I11" s="7">
        <v>9073</v>
      </c>
      <c r="J11" s="7">
        <v>5756</v>
      </c>
      <c r="K11" s="7">
        <v>2446</v>
      </c>
      <c r="L11" s="7">
        <v>851</v>
      </c>
      <c r="M11" s="7">
        <v>3</v>
      </c>
      <c r="N11" s="7">
        <v>17</v>
      </c>
      <c r="O11" s="7">
        <v>455</v>
      </c>
      <c r="P11" s="7">
        <v>333</v>
      </c>
      <c r="Q11" s="7">
        <v>122</v>
      </c>
      <c r="R11" s="25">
        <v>697</v>
      </c>
    </row>
    <row r="12" spans="1:18">
      <c r="A12" s="27">
        <v>41000</v>
      </c>
      <c r="B12" s="7">
        <v>15511</v>
      </c>
      <c r="C12" s="51" t="s">
        <v>99</v>
      </c>
      <c r="D12" s="7">
        <v>5052</v>
      </c>
      <c r="E12" s="7">
        <v>3835</v>
      </c>
      <c r="F12" s="7">
        <v>291</v>
      </c>
      <c r="G12" s="7">
        <v>872</v>
      </c>
      <c r="H12" s="7">
        <v>54</v>
      </c>
      <c r="I12" s="7">
        <v>9284</v>
      </c>
      <c r="J12" s="7">
        <v>5970</v>
      </c>
      <c r="K12" s="7">
        <v>2449</v>
      </c>
      <c r="L12" s="7">
        <v>845</v>
      </c>
      <c r="M12" s="7">
        <v>3</v>
      </c>
      <c r="N12" s="7">
        <v>17</v>
      </c>
      <c r="O12" s="7">
        <v>470</v>
      </c>
      <c r="P12" s="7">
        <v>334</v>
      </c>
      <c r="Q12" s="7">
        <v>136</v>
      </c>
      <c r="R12" s="25">
        <v>705</v>
      </c>
    </row>
    <row r="13" spans="1:18">
      <c r="A13" s="27">
        <v>41365</v>
      </c>
      <c r="B13" s="7">
        <v>15834</v>
      </c>
      <c r="C13" s="51" t="s">
        <v>99</v>
      </c>
      <c r="D13" s="7">
        <v>5110</v>
      </c>
      <c r="E13" s="7">
        <v>3795</v>
      </c>
      <c r="F13" s="7">
        <v>284</v>
      </c>
      <c r="G13" s="7">
        <v>977</v>
      </c>
      <c r="H13" s="7">
        <v>54</v>
      </c>
      <c r="I13" s="7">
        <v>9537</v>
      </c>
      <c r="J13" s="7">
        <v>6245</v>
      </c>
      <c r="K13" s="7">
        <v>2437</v>
      </c>
      <c r="L13" s="7">
        <v>835</v>
      </c>
      <c r="M13" s="7">
        <v>3</v>
      </c>
      <c r="N13" s="7">
        <v>17</v>
      </c>
      <c r="O13" s="7">
        <v>454</v>
      </c>
      <c r="P13" s="7">
        <v>336</v>
      </c>
      <c r="Q13" s="7">
        <v>118</v>
      </c>
      <c r="R13" s="7">
        <v>733</v>
      </c>
    </row>
    <row r="14" spans="1:18">
      <c r="A14" s="27">
        <v>41730</v>
      </c>
      <c r="B14" s="7">
        <v>16358</v>
      </c>
      <c r="C14" s="51" t="s">
        <v>99</v>
      </c>
      <c r="D14" s="7">
        <v>5167</v>
      </c>
      <c r="E14" s="7">
        <v>3758</v>
      </c>
      <c r="F14" s="7">
        <v>286</v>
      </c>
      <c r="G14" s="7">
        <v>1056</v>
      </c>
      <c r="H14" s="7">
        <v>67</v>
      </c>
      <c r="I14" s="7">
        <v>10035</v>
      </c>
      <c r="J14" s="7">
        <v>6664</v>
      </c>
      <c r="K14" s="7">
        <v>2466</v>
      </c>
      <c r="L14" s="7">
        <v>887</v>
      </c>
      <c r="M14" s="7">
        <v>3</v>
      </c>
      <c r="N14" s="7">
        <v>15</v>
      </c>
      <c r="O14" s="7">
        <v>443</v>
      </c>
      <c r="P14" s="7">
        <v>327</v>
      </c>
      <c r="Q14" s="7">
        <v>116</v>
      </c>
      <c r="R14" s="7">
        <v>713</v>
      </c>
    </row>
    <row r="15" spans="1:18">
      <c r="A15" s="27">
        <v>42095</v>
      </c>
      <c r="B15" s="7">
        <v>16668</v>
      </c>
      <c r="C15" s="51" t="s">
        <v>99</v>
      </c>
      <c r="D15" s="7">
        <v>5122</v>
      </c>
      <c r="E15" s="7">
        <v>3678</v>
      </c>
      <c r="F15" s="7">
        <v>281</v>
      </c>
      <c r="G15" s="7">
        <v>1102</v>
      </c>
      <c r="H15" s="7">
        <v>61</v>
      </c>
      <c r="I15" s="7">
        <v>10378</v>
      </c>
      <c r="J15" s="7">
        <v>7029</v>
      </c>
      <c r="K15" s="7">
        <v>2431</v>
      </c>
      <c r="L15" s="7">
        <v>897</v>
      </c>
      <c r="M15" s="7">
        <v>3</v>
      </c>
      <c r="N15" s="7">
        <v>18</v>
      </c>
      <c r="O15" s="7">
        <v>443</v>
      </c>
      <c r="P15" s="7">
        <v>328</v>
      </c>
      <c r="Q15" s="7">
        <v>115</v>
      </c>
      <c r="R15" s="7">
        <v>725</v>
      </c>
    </row>
    <row r="16" spans="1:18">
      <c r="A16" s="27">
        <v>42461</v>
      </c>
      <c r="B16" s="7">
        <v>16928</v>
      </c>
      <c r="C16" s="51" t="s">
        <v>99</v>
      </c>
      <c r="D16" s="7">
        <v>5091</v>
      </c>
      <c r="E16" s="7">
        <v>3587</v>
      </c>
      <c r="F16" s="7">
        <v>276</v>
      </c>
      <c r="G16" s="7">
        <v>1164</v>
      </c>
      <c r="H16" s="7">
        <v>64</v>
      </c>
      <c r="I16" s="7">
        <v>10624</v>
      </c>
      <c r="J16" s="7">
        <v>7266</v>
      </c>
      <c r="K16" s="7">
        <v>2423</v>
      </c>
      <c r="L16" s="7">
        <v>912</v>
      </c>
      <c r="M16" s="7">
        <v>3</v>
      </c>
      <c r="N16" s="7">
        <v>20</v>
      </c>
      <c r="O16" s="7">
        <v>449</v>
      </c>
      <c r="P16" s="7">
        <v>328</v>
      </c>
      <c r="Q16" s="7">
        <v>121</v>
      </c>
      <c r="R16" s="7">
        <v>764</v>
      </c>
    </row>
    <row r="17" spans="1:18">
      <c r="A17" s="27">
        <v>42826</v>
      </c>
      <c r="B17" s="7">
        <v>16960</v>
      </c>
      <c r="C17" s="51" t="s">
        <v>99</v>
      </c>
      <c r="D17" s="7">
        <v>5015</v>
      </c>
      <c r="E17" s="7">
        <v>3486</v>
      </c>
      <c r="F17" s="7">
        <v>264</v>
      </c>
      <c r="G17" s="7">
        <v>1201</v>
      </c>
      <c r="H17" s="7">
        <v>64</v>
      </c>
      <c r="I17" s="7">
        <v>10708</v>
      </c>
      <c r="J17" s="7">
        <v>7410</v>
      </c>
      <c r="K17" s="7">
        <v>2365</v>
      </c>
      <c r="L17" s="7">
        <v>914</v>
      </c>
      <c r="M17" s="7">
        <v>2</v>
      </c>
      <c r="N17" s="7">
        <v>17</v>
      </c>
      <c r="O17" s="7">
        <v>448</v>
      </c>
      <c r="P17" s="7">
        <v>329</v>
      </c>
      <c r="Q17" s="7">
        <v>119</v>
      </c>
      <c r="R17" s="7">
        <v>789</v>
      </c>
    </row>
    <row r="18" spans="1:18">
      <c r="A18" s="27">
        <v>43191</v>
      </c>
      <c r="B18" s="7">
        <v>17037</v>
      </c>
      <c r="C18" s="51" t="s">
        <v>99</v>
      </c>
      <c r="D18" s="7">
        <v>4907</v>
      </c>
      <c r="E18" s="7">
        <v>3329</v>
      </c>
      <c r="F18" s="7">
        <v>256</v>
      </c>
      <c r="G18" s="7">
        <v>1253</v>
      </c>
      <c r="H18" s="7">
        <v>69</v>
      </c>
      <c r="I18" s="7">
        <v>10912</v>
      </c>
      <c r="J18" s="7">
        <v>7580</v>
      </c>
      <c r="K18" s="7">
        <v>2386</v>
      </c>
      <c r="L18" s="7">
        <v>928</v>
      </c>
      <c r="M18" s="7">
        <v>2</v>
      </c>
      <c r="N18" s="7">
        <v>16</v>
      </c>
      <c r="O18" s="7">
        <v>433</v>
      </c>
      <c r="P18" s="7">
        <v>326</v>
      </c>
      <c r="Q18" s="7">
        <v>107</v>
      </c>
      <c r="R18" s="7">
        <v>785</v>
      </c>
    </row>
    <row r="19" spans="1:18">
      <c r="A19" s="27">
        <v>43556</v>
      </c>
      <c r="B19" s="7">
        <v>17169</v>
      </c>
      <c r="C19" s="51" t="s">
        <v>99</v>
      </c>
      <c r="D19" s="7">
        <v>4893</v>
      </c>
      <c r="E19" s="7">
        <v>3259</v>
      </c>
      <c r="F19" s="7">
        <v>256</v>
      </c>
      <c r="G19" s="7">
        <v>1304</v>
      </c>
      <c r="H19" s="7">
        <v>74</v>
      </c>
      <c r="I19" s="7">
        <v>11032</v>
      </c>
      <c r="J19" s="7">
        <v>7750</v>
      </c>
      <c r="K19" s="7">
        <v>2352</v>
      </c>
      <c r="L19" s="7">
        <v>913</v>
      </c>
      <c r="M19" s="7">
        <v>0</v>
      </c>
      <c r="N19" s="7">
        <v>17</v>
      </c>
      <c r="O19" s="7">
        <v>430</v>
      </c>
      <c r="P19" s="7">
        <v>329</v>
      </c>
      <c r="Q19" s="7">
        <v>101</v>
      </c>
      <c r="R19" s="7">
        <v>913</v>
      </c>
    </row>
    <row r="20" spans="1:18">
      <c r="A20" s="27">
        <v>43922</v>
      </c>
      <c r="B20" s="7">
        <v>17418</v>
      </c>
      <c r="C20" s="51" t="s">
        <v>99</v>
      </c>
      <c r="D20" s="16">
        <v>4888</v>
      </c>
      <c r="E20" s="7">
        <v>3152</v>
      </c>
      <c r="F20" s="7">
        <v>252</v>
      </c>
      <c r="G20" s="7">
        <v>1398</v>
      </c>
      <c r="H20" s="7">
        <v>86</v>
      </c>
      <c r="I20" s="7">
        <v>11238</v>
      </c>
      <c r="J20" s="7">
        <v>7962</v>
      </c>
      <c r="K20" s="7">
        <v>2359</v>
      </c>
      <c r="L20" s="7">
        <v>901</v>
      </c>
      <c r="M20" s="7">
        <v>0</v>
      </c>
      <c r="N20" s="7">
        <v>16</v>
      </c>
      <c r="O20" s="7">
        <v>436</v>
      </c>
      <c r="P20" s="7">
        <v>325</v>
      </c>
      <c r="Q20" s="7">
        <v>111</v>
      </c>
      <c r="R20" s="7">
        <v>856</v>
      </c>
    </row>
    <row r="21" spans="1:18">
      <c r="A21" s="27">
        <v>44287</v>
      </c>
      <c r="B21" s="7">
        <v>17546</v>
      </c>
      <c r="C21" s="51" t="s">
        <v>99</v>
      </c>
      <c r="D21" s="7">
        <v>4796</v>
      </c>
      <c r="E21" s="7">
        <v>3035</v>
      </c>
      <c r="F21" s="7">
        <v>233</v>
      </c>
      <c r="G21" s="7">
        <v>1446</v>
      </c>
      <c r="H21" s="7">
        <v>82</v>
      </c>
      <c r="I21" s="7">
        <v>11456</v>
      </c>
      <c r="J21" s="7">
        <v>8150</v>
      </c>
      <c r="K21" s="7">
        <v>2391</v>
      </c>
      <c r="L21" s="7">
        <v>900</v>
      </c>
      <c r="M21" s="7">
        <v>0</v>
      </c>
      <c r="N21" s="7">
        <v>15</v>
      </c>
      <c r="O21" s="7">
        <v>433</v>
      </c>
      <c r="P21" s="7">
        <v>328</v>
      </c>
      <c r="Q21" s="7">
        <v>105</v>
      </c>
      <c r="R21" s="7">
        <v>861</v>
      </c>
    </row>
    <row r="22" spans="1:18">
      <c r="A22" s="48" t="s">
        <v>1193</v>
      </c>
      <c r="B22" s="16">
        <v>17733</v>
      </c>
      <c r="C22" s="51" t="s">
        <v>99</v>
      </c>
      <c r="D22" s="16">
        <v>4795</v>
      </c>
      <c r="E22" s="7">
        <v>2953</v>
      </c>
      <c r="F22" s="7">
        <v>253</v>
      </c>
      <c r="G22" s="16">
        <v>1507</v>
      </c>
      <c r="H22" s="16">
        <v>82</v>
      </c>
      <c r="I22" s="16">
        <v>11627</v>
      </c>
      <c r="J22" s="16">
        <v>8250</v>
      </c>
      <c r="K22" s="16">
        <v>2413</v>
      </c>
      <c r="L22" s="16">
        <v>949</v>
      </c>
      <c r="M22" s="16">
        <v>0</v>
      </c>
      <c r="N22" s="16">
        <v>15</v>
      </c>
      <c r="O22" s="16">
        <v>425</v>
      </c>
      <c r="P22" s="16">
        <v>325</v>
      </c>
      <c r="Q22" s="16">
        <v>100</v>
      </c>
      <c r="R22" s="16">
        <v>886</v>
      </c>
    </row>
    <row r="23" spans="1:18">
      <c r="A23" s="48" t="s">
        <v>1194</v>
      </c>
      <c r="B23" s="16">
        <v>18062</v>
      </c>
      <c r="C23" s="51" t="s">
        <v>99</v>
      </c>
      <c r="D23" s="16">
        <v>4769</v>
      </c>
      <c r="E23" s="7">
        <v>2883</v>
      </c>
      <c r="F23" s="7">
        <v>259</v>
      </c>
      <c r="G23" s="16">
        <v>1540</v>
      </c>
      <c r="H23" s="16">
        <v>87</v>
      </c>
      <c r="I23" s="16">
        <v>11950</v>
      </c>
      <c r="J23" s="16">
        <v>8442</v>
      </c>
      <c r="K23" s="16">
        <v>2501</v>
      </c>
      <c r="L23" s="16">
        <v>991</v>
      </c>
      <c r="M23" s="16">
        <v>0</v>
      </c>
      <c r="N23" s="16">
        <v>16</v>
      </c>
      <c r="O23" s="16">
        <f>+P23+Q23</f>
        <v>410</v>
      </c>
      <c r="P23" s="16">
        <v>320</v>
      </c>
      <c r="Q23" s="16">
        <v>90</v>
      </c>
      <c r="R23" s="16">
        <v>933</v>
      </c>
    </row>
    <row r="24" spans="1:18" s="23" customFormat="1" ht="18.75">
      <c r="A24" s="48" t="s">
        <v>243</v>
      </c>
      <c r="B24" s="7">
        <v>18119</v>
      </c>
      <c r="C24" s="7">
        <v>3</v>
      </c>
      <c r="D24" s="7">
        <v>4743</v>
      </c>
      <c r="E24" s="7">
        <v>2805</v>
      </c>
      <c r="F24" s="7">
        <v>265</v>
      </c>
      <c r="G24" s="7">
        <v>1577</v>
      </c>
      <c r="H24" s="7">
        <v>96</v>
      </c>
      <c r="I24" s="7">
        <v>11988</v>
      </c>
      <c r="J24" s="7">
        <v>8496</v>
      </c>
      <c r="K24" s="7">
        <v>2472</v>
      </c>
      <c r="L24" s="7">
        <v>1001</v>
      </c>
      <c r="M24" s="7">
        <v>0</v>
      </c>
      <c r="N24" s="7">
        <v>19</v>
      </c>
      <c r="O24" s="7">
        <v>405</v>
      </c>
      <c r="P24" s="7">
        <v>319</v>
      </c>
      <c r="Q24" s="7">
        <v>86</v>
      </c>
      <c r="R24" s="7">
        <v>980</v>
      </c>
    </row>
  </sheetData>
  <mergeCells count="7">
    <mergeCell ref="R6:R7"/>
    <mergeCell ref="D6:H6"/>
    <mergeCell ref="I6:N6"/>
    <mergeCell ref="O6:Q6"/>
    <mergeCell ref="A6:A7"/>
    <mergeCell ref="B6:B7"/>
    <mergeCell ref="C6:C7"/>
  </mergeCells>
  <phoneticPr fontId="5"/>
  <hyperlinks>
    <hyperlink ref="G1" location="目次!C51" display="目次" xr:uid="{00000000-0004-0000-6F00-000000000000}"/>
  </hyperlinks>
  <pageMargins left="0.7" right="0.7" top="0.75" bottom="0.75" header="0.3" footer="0.3"/>
  <pageSetup paperSize="9" scale="60" fitToHeight="0" orientation="landscape"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F10"/>
  <sheetViews>
    <sheetView topLeftCell="A10" workbookViewId="0">
      <selection activeCell="F12" sqref="F12"/>
    </sheetView>
  </sheetViews>
  <sheetFormatPr defaultColWidth="8.75" defaultRowHeight="14.25"/>
  <cols>
    <col min="1" max="1" width="10.5" style="1" bestFit="1" customWidth="1"/>
    <col min="2" max="2" width="15.125" style="1" bestFit="1" customWidth="1"/>
    <col min="3" max="3" width="9.25" style="1" bestFit="1" customWidth="1"/>
    <col min="4" max="4" width="14.5" style="1" bestFit="1" customWidth="1"/>
    <col min="5" max="5" width="15.125" style="1" bestFit="1" customWidth="1"/>
    <col min="6" max="16384" width="8.75" style="1"/>
  </cols>
  <sheetData>
    <row r="1" spans="1:6" ht="18.75">
      <c r="A1" s="19" t="s">
        <v>3109</v>
      </c>
      <c r="B1" s="21" t="s">
        <v>3146</v>
      </c>
      <c r="C1" s="21" t="s">
        <v>2138</v>
      </c>
      <c r="D1" s="21" t="s">
        <v>610</v>
      </c>
      <c r="E1" s="21" t="s">
        <v>750</v>
      </c>
      <c r="F1" s="9" t="s">
        <v>652</v>
      </c>
    </row>
    <row r="2" spans="1:6" ht="18.75">
      <c r="A2" s="40">
        <v>42826</v>
      </c>
      <c r="B2" s="22">
        <v>5015</v>
      </c>
      <c r="C2" s="22">
        <v>10708</v>
      </c>
      <c r="D2" s="22">
        <v>448</v>
      </c>
      <c r="E2" s="22">
        <v>789</v>
      </c>
    </row>
    <row r="3" spans="1:6" ht="18.75">
      <c r="A3" s="40">
        <v>43191</v>
      </c>
      <c r="B3" s="22">
        <v>4907</v>
      </c>
      <c r="C3" s="22">
        <v>10912</v>
      </c>
      <c r="D3" s="22">
        <v>433</v>
      </c>
      <c r="E3" s="22">
        <v>785</v>
      </c>
    </row>
    <row r="4" spans="1:6" ht="18.75">
      <c r="A4" s="40">
        <v>43556</v>
      </c>
      <c r="B4" s="22">
        <v>4893</v>
      </c>
      <c r="C4" s="22">
        <v>11032</v>
      </c>
      <c r="D4" s="22">
        <v>430</v>
      </c>
      <c r="E4" s="22">
        <v>913</v>
      </c>
    </row>
    <row r="5" spans="1:6" ht="18.75">
      <c r="A5" s="40">
        <v>43922</v>
      </c>
      <c r="B5" s="22">
        <v>4888</v>
      </c>
      <c r="C5" s="22">
        <v>11238</v>
      </c>
      <c r="D5" s="22">
        <v>436</v>
      </c>
      <c r="E5" s="22">
        <v>856</v>
      </c>
    </row>
    <row r="6" spans="1:6" ht="18.75">
      <c r="A6" s="40">
        <v>44287</v>
      </c>
      <c r="B6" s="22">
        <v>4796</v>
      </c>
      <c r="C6" s="22">
        <v>11456</v>
      </c>
      <c r="D6" s="22">
        <v>433</v>
      </c>
      <c r="E6" s="22">
        <v>861</v>
      </c>
    </row>
    <row r="7" spans="1:6" ht="18.75">
      <c r="A7" s="40" t="s">
        <v>1205</v>
      </c>
      <c r="B7" s="22">
        <v>4795</v>
      </c>
      <c r="C7" s="22">
        <v>11627</v>
      </c>
      <c r="D7" s="22">
        <v>425</v>
      </c>
      <c r="E7" s="22">
        <v>886</v>
      </c>
    </row>
    <row r="8" spans="1:6" ht="18.75">
      <c r="A8" s="40" t="s">
        <v>2941</v>
      </c>
      <c r="B8" s="22">
        <v>4769</v>
      </c>
      <c r="C8" s="22">
        <v>11950</v>
      </c>
      <c r="D8" s="22">
        <v>410</v>
      </c>
      <c r="E8" s="22">
        <v>933</v>
      </c>
    </row>
    <row r="9" spans="1:6" ht="18.75">
      <c r="A9" s="40" t="s">
        <v>3000</v>
      </c>
      <c r="B9" s="22">
        <v>4743</v>
      </c>
      <c r="C9" s="22">
        <v>11988</v>
      </c>
      <c r="D9" s="22">
        <v>405</v>
      </c>
      <c r="E9" s="22">
        <v>980</v>
      </c>
    </row>
    <row r="10" spans="1:6" ht="18.75">
      <c r="A10" s="40" t="s">
        <v>756</v>
      </c>
      <c r="B10" s="22">
        <v>38806</v>
      </c>
      <c r="C10" s="22">
        <v>90911</v>
      </c>
      <c r="D10" s="22">
        <v>3420</v>
      </c>
      <c r="E10" s="22">
        <v>7003</v>
      </c>
    </row>
  </sheetData>
  <phoneticPr fontId="5"/>
  <hyperlinks>
    <hyperlink ref="F1" location="目次!C51" display="目次" xr:uid="{00000000-0004-0000-7000-000000000000}"/>
  </hyperlinks>
  <pageMargins left="0.7" right="0.7" top="0.75" bottom="0.75" header="0.3" footer="0.3"/>
  <pageSetup paperSize="9" orientation="portrait"/>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pageSetUpPr fitToPage="1"/>
  </sheetPr>
  <dimension ref="A1:K120"/>
  <sheetViews>
    <sheetView workbookViewId="0">
      <pane xSplit="2" ySplit="7" topLeftCell="C112" activePane="bottomRight" state="frozen"/>
      <selection pane="topRight"/>
      <selection pane="bottomLeft"/>
      <selection pane="bottomRight" activeCell="C116" sqref="C116"/>
    </sheetView>
  </sheetViews>
  <sheetFormatPr defaultColWidth="8.75" defaultRowHeight="14.25"/>
  <cols>
    <col min="1" max="1" width="11.5" style="1" bestFit="1" customWidth="1"/>
    <col min="2" max="2" width="14.875" style="1" bestFit="1" customWidth="1"/>
    <col min="3" max="4" width="8.875" style="1" bestFit="1" customWidth="1"/>
    <col min="5" max="5" width="22.75" style="1" bestFit="1" customWidth="1"/>
    <col min="6" max="6" width="8.875" style="1" bestFit="1" customWidth="1"/>
    <col min="7" max="7" width="7.75" style="1" bestFit="1" customWidth="1"/>
    <col min="8" max="9" width="8.375" style="1" bestFit="1" customWidth="1"/>
    <col min="10" max="10" width="18.875" style="1" bestFit="1" customWidth="1"/>
    <col min="11" max="11" width="23.25" style="1" bestFit="1" customWidth="1"/>
    <col min="12" max="12" width="10.75" style="1" customWidth="1"/>
    <col min="13" max="16384" width="8.75" style="1"/>
  </cols>
  <sheetData>
    <row r="1" spans="1:11" s="23" customFormat="1" ht="18.75">
      <c r="A1" s="23" t="s">
        <v>278</v>
      </c>
      <c r="D1" s="9" t="s">
        <v>652</v>
      </c>
    </row>
    <row r="2" spans="1:11" s="23" customFormat="1" ht="18.75">
      <c r="A2" s="23" t="s">
        <v>1844</v>
      </c>
    </row>
    <row r="3" spans="1:11" s="23" customFormat="1" ht="18.75">
      <c r="A3" s="23" t="s">
        <v>2256</v>
      </c>
    </row>
    <row r="4" spans="1:11" s="23" customFormat="1" ht="18.75">
      <c r="A4" s="23" t="s">
        <v>2107</v>
      </c>
    </row>
    <row r="5" spans="1:11" s="23" customFormat="1" ht="18.75">
      <c r="A5" s="227" t="s">
        <v>303</v>
      </c>
      <c r="B5" s="229" t="s">
        <v>892</v>
      </c>
      <c r="C5" s="227" t="s">
        <v>1092</v>
      </c>
      <c r="D5" s="227"/>
      <c r="E5" s="227"/>
      <c r="F5" s="227" t="s">
        <v>2179</v>
      </c>
      <c r="G5" s="227"/>
      <c r="H5" s="227"/>
      <c r="I5" s="227"/>
      <c r="J5" s="227"/>
      <c r="K5" s="227"/>
    </row>
    <row r="6" spans="1:11" s="23" customFormat="1" ht="18.75">
      <c r="A6" s="227"/>
      <c r="B6" s="230"/>
      <c r="C6" s="25" t="s">
        <v>1151</v>
      </c>
      <c r="D6" s="25" t="s">
        <v>242</v>
      </c>
      <c r="E6" s="25" t="s">
        <v>2257</v>
      </c>
      <c r="F6" s="25" t="s">
        <v>1151</v>
      </c>
      <c r="G6" s="25" t="s">
        <v>2038</v>
      </c>
      <c r="H6" s="25" t="s">
        <v>494</v>
      </c>
      <c r="I6" s="25" t="s">
        <v>2259</v>
      </c>
      <c r="J6" s="25" t="s">
        <v>2035</v>
      </c>
      <c r="K6" s="25" t="s">
        <v>934</v>
      </c>
    </row>
    <row r="7" spans="1:11" s="23" customFormat="1" ht="7.5" customHeight="1">
      <c r="A7" s="26" t="str">
        <f>A5</f>
        <v>年別</v>
      </c>
      <c r="B7" s="26" t="str">
        <f>B5</f>
        <v>学校名</v>
      </c>
      <c r="C7" s="26" t="str">
        <f>C6&amp;"("&amp;$C$5&amp;")"</f>
        <v>総数(校地面積)</v>
      </c>
      <c r="D7" s="26" t="str">
        <f>D6&amp;"("&amp;$C$5&amp;")"</f>
        <v>運動場(校地面積)</v>
      </c>
      <c r="E7" s="26" t="str">
        <f>E6&amp;"("&amp;$C$5&amp;")"</f>
        <v>校舎・敷地・その他(校地面積)</v>
      </c>
      <c r="F7" s="26" t="str">
        <f t="shared" ref="F7:K7" si="0">F6&amp;"("&amp;$F$5&amp;")"</f>
        <v>総数(建物面積)</v>
      </c>
      <c r="G7" s="26" t="str">
        <f t="shared" si="0"/>
        <v>校舎(建物面積)</v>
      </c>
      <c r="H7" s="26" t="str">
        <f t="shared" si="0"/>
        <v>体育館(建物面積)</v>
      </c>
      <c r="I7" s="26" t="str">
        <f t="shared" si="0"/>
        <v>給食室(建物面積)</v>
      </c>
      <c r="J7" s="26" t="str">
        <f t="shared" si="0"/>
        <v>プール専用付属室(建物面積)</v>
      </c>
      <c r="K7" s="26" t="str">
        <f t="shared" si="0"/>
        <v>その他(学校開放施設)(建物面積)</v>
      </c>
    </row>
    <row r="8" spans="1:11" s="23" customFormat="1" ht="18.75">
      <c r="A8" s="27">
        <v>40634</v>
      </c>
      <c r="B8" s="7" t="s">
        <v>18</v>
      </c>
      <c r="C8" s="7">
        <v>22405</v>
      </c>
      <c r="D8" s="7">
        <v>10500</v>
      </c>
      <c r="E8" s="7">
        <v>11905</v>
      </c>
      <c r="F8" s="7">
        <v>7366</v>
      </c>
      <c r="G8" s="7">
        <v>5962</v>
      </c>
      <c r="H8" s="7">
        <v>896</v>
      </c>
      <c r="I8" s="7">
        <v>427</v>
      </c>
      <c r="J8" s="7">
        <v>81</v>
      </c>
      <c r="K8" s="7">
        <v>0</v>
      </c>
    </row>
    <row r="9" spans="1:11" s="23" customFormat="1" ht="18.75">
      <c r="A9" s="27">
        <v>40634</v>
      </c>
      <c r="B9" s="7" t="s">
        <v>2263</v>
      </c>
      <c r="C9" s="7">
        <v>24316</v>
      </c>
      <c r="D9" s="7">
        <v>11753</v>
      </c>
      <c r="E9" s="7">
        <v>12563</v>
      </c>
      <c r="F9" s="7">
        <v>8321</v>
      </c>
      <c r="G9" s="7">
        <v>6686</v>
      </c>
      <c r="H9" s="7">
        <v>1183</v>
      </c>
      <c r="I9" s="7">
        <v>370</v>
      </c>
      <c r="J9" s="7">
        <v>82</v>
      </c>
      <c r="K9" s="7">
        <v>0</v>
      </c>
    </row>
    <row r="10" spans="1:11" s="23" customFormat="1" ht="18.75">
      <c r="A10" s="27">
        <v>40634</v>
      </c>
      <c r="B10" s="7" t="s">
        <v>2264</v>
      </c>
      <c r="C10" s="7">
        <v>17739</v>
      </c>
      <c r="D10" s="7">
        <v>9509</v>
      </c>
      <c r="E10" s="7">
        <v>8230</v>
      </c>
      <c r="F10" s="7">
        <v>6973</v>
      </c>
      <c r="G10" s="7">
        <v>5310</v>
      </c>
      <c r="H10" s="7">
        <v>1203</v>
      </c>
      <c r="I10" s="7">
        <v>397</v>
      </c>
      <c r="J10" s="7">
        <v>63</v>
      </c>
      <c r="K10" s="7">
        <v>0</v>
      </c>
    </row>
    <row r="11" spans="1:11" s="23" customFormat="1" ht="18.75">
      <c r="A11" s="27">
        <v>40634</v>
      </c>
      <c r="B11" s="7" t="s">
        <v>92</v>
      </c>
      <c r="C11" s="7">
        <v>18862</v>
      </c>
      <c r="D11" s="7">
        <v>9938</v>
      </c>
      <c r="E11" s="7">
        <v>8924</v>
      </c>
      <c r="F11" s="7">
        <v>6542</v>
      </c>
      <c r="G11" s="7">
        <v>5380</v>
      </c>
      <c r="H11" s="7">
        <v>835</v>
      </c>
      <c r="I11" s="7">
        <v>247</v>
      </c>
      <c r="J11" s="7">
        <v>80</v>
      </c>
      <c r="K11" s="7">
        <v>0</v>
      </c>
    </row>
    <row r="12" spans="1:11" s="23" customFormat="1" ht="18.75">
      <c r="A12" s="27">
        <v>40634</v>
      </c>
      <c r="B12" s="7" t="s">
        <v>2243</v>
      </c>
      <c r="C12" s="7">
        <v>22454</v>
      </c>
      <c r="D12" s="7">
        <v>11528</v>
      </c>
      <c r="E12" s="7">
        <v>10926</v>
      </c>
      <c r="F12" s="7">
        <v>7905</v>
      </c>
      <c r="G12" s="7">
        <v>6317</v>
      </c>
      <c r="H12" s="7">
        <v>1213</v>
      </c>
      <c r="I12" s="7">
        <v>290</v>
      </c>
      <c r="J12" s="7">
        <v>85</v>
      </c>
      <c r="K12" s="7">
        <v>0</v>
      </c>
    </row>
    <row r="13" spans="1:11" s="23" customFormat="1" ht="18.75">
      <c r="A13" s="27">
        <v>40634</v>
      </c>
      <c r="B13" s="7" t="s">
        <v>1241</v>
      </c>
      <c r="C13" s="7">
        <v>25124</v>
      </c>
      <c r="D13" s="7">
        <v>9200</v>
      </c>
      <c r="E13" s="7">
        <v>15924</v>
      </c>
      <c r="F13" s="7">
        <v>10215</v>
      </c>
      <c r="G13" s="7">
        <v>8801</v>
      </c>
      <c r="H13" s="7">
        <v>1404</v>
      </c>
      <c r="I13" s="7">
        <v>0</v>
      </c>
      <c r="J13" s="7">
        <v>0</v>
      </c>
      <c r="K13" s="7">
        <v>10</v>
      </c>
    </row>
    <row r="14" spans="1:11" s="23" customFormat="1" ht="18.75">
      <c r="A14" s="27">
        <v>40634</v>
      </c>
      <c r="B14" s="7" t="s">
        <v>2266</v>
      </c>
      <c r="C14" s="7">
        <v>21140</v>
      </c>
      <c r="D14" s="7">
        <v>10855</v>
      </c>
      <c r="E14" s="7">
        <v>10285</v>
      </c>
      <c r="F14" s="7">
        <v>8607</v>
      </c>
      <c r="G14" s="7">
        <v>7462</v>
      </c>
      <c r="H14" s="7">
        <v>1136</v>
      </c>
      <c r="I14" s="7">
        <v>0</v>
      </c>
      <c r="J14" s="7">
        <v>0</v>
      </c>
      <c r="K14" s="7">
        <v>9</v>
      </c>
    </row>
    <row r="15" spans="1:11" s="23" customFormat="1" ht="18.75">
      <c r="A15" s="27">
        <v>40634</v>
      </c>
      <c r="B15" s="7" t="s">
        <v>2267</v>
      </c>
      <c r="C15" s="7">
        <v>20294</v>
      </c>
      <c r="D15" s="7">
        <v>9386</v>
      </c>
      <c r="E15" s="7">
        <v>10908</v>
      </c>
      <c r="F15" s="7">
        <v>8326</v>
      </c>
      <c r="G15" s="7">
        <v>6546</v>
      </c>
      <c r="H15" s="7">
        <v>1780</v>
      </c>
      <c r="I15" s="7">
        <v>0</v>
      </c>
      <c r="J15" s="7">
        <v>0</v>
      </c>
      <c r="K15" s="7">
        <v>0</v>
      </c>
    </row>
    <row r="16" spans="1:11" s="23" customFormat="1" ht="18.75">
      <c r="A16" s="27">
        <v>41000</v>
      </c>
      <c r="B16" s="7" t="s">
        <v>18</v>
      </c>
      <c r="C16" s="7">
        <v>22405</v>
      </c>
      <c r="D16" s="7">
        <v>10500</v>
      </c>
      <c r="E16" s="7">
        <v>11905</v>
      </c>
      <c r="F16" s="7">
        <v>7366</v>
      </c>
      <c r="G16" s="7">
        <v>5962</v>
      </c>
      <c r="H16" s="7">
        <v>896</v>
      </c>
      <c r="I16" s="7">
        <v>427</v>
      </c>
      <c r="J16" s="7">
        <v>81</v>
      </c>
      <c r="K16" s="7">
        <v>0</v>
      </c>
    </row>
    <row r="17" spans="1:11" s="23" customFormat="1" ht="18.75">
      <c r="A17" s="27">
        <v>41000</v>
      </c>
      <c r="B17" s="7" t="s">
        <v>2263</v>
      </c>
      <c r="C17" s="7">
        <v>24316</v>
      </c>
      <c r="D17" s="7">
        <v>11753</v>
      </c>
      <c r="E17" s="7">
        <v>12563</v>
      </c>
      <c r="F17" s="7">
        <v>8321</v>
      </c>
      <c r="G17" s="7">
        <v>6686</v>
      </c>
      <c r="H17" s="7">
        <v>1183</v>
      </c>
      <c r="I17" s="7">
        <v>370</v>
      </c>
      <c r="J17" s="7">
        <v>82</v>
      </c>
      <c r="K17" s="7">
        <v>0</v>
      </c>
    </row>
    <row r="18" spans="1:11" s="23" customFormat="1" ht="18.75">
      <c r="A18" s="27">
        <v>41000</v>
      </c>
      <c r="B18" s="7" t="s">
        <v>2264</v>
      </c>
      <c r="C18" s="7">
        <v>17739</v>
      </c>
      <c r="D18" s="7">
        <v>9509</v>
      </c>
      <c r="E18" s="7">
        <v>8230</v>
      </c>
      <c r="F18" s="7">
        <v>6973</v>
      </c>
      <c r="G18" s="7">
        <v>5310</v>
      </c>
      <c r="H18" s="7">
        <v>1203</v>
      </c>
      <c r="I18" s="7">
        <v>397</v>
      </c>
      <c r="J18" s="7">
        <v>63</v>
      </c>
      <c r="K18" s="7">
        <v>0</v>
      </c>
    </row>
    <row r="19" spans="1:11" s="23" customFormat="1" ht="18.75">
      <c r="A19" s="27">
        <v>41000</v>
      </c>
      <c r="B19" s="7" t="s">
        <v>92</v>
      </c>
      <c r="C19" s="7">
        <v>18862</v>
      </c>
      <c r="D19" s="7">
        <v>9938</v>
      </c>
      <c r="E19" s="7">
        <v>8924</v>
      </c>
      <c r="F19" s="7">
        <v>6542</v>
      </c>
      <c r="G19" s="7">
        <v>5380</v>
      </c>
      <c r="H19" s="7">
        <v>835</v>
      </c>
      <c r="I19" s="7">
        <v>247</v>
      </c>
      <c r="J19" s="7">
        <v>80</v>
      </c>
      <c r="K19" s="7">
        <v>0</v>
      </c>
    </row>
    <row r="20" spans="1:11" s="23" customFormat="1" ht="18.75">
      <c r="A20" s="27">
        <v>41000</v>
      </c>
      <c r="B20" s="7" t="s">
        <v>2243</v>
      </c>
      <c r="C20" s="7">
        <v>22454</v>
      </c>
      <c r="D20" s="7">
        <v>11528</v>
      </c>
      <c r="E20" s="7">
        <v>10926</v>
      </c>
      <c r="F20" s="7">
        <v>7905</v>
      </c>
      <c r="G20" s="7">
        <v>6317</v>
      </c>
      <c r="H20" s="7">
        <v>1213</v>
      </c>
      <c r="I20" s="7">
        <v>290</v>
      </c>
      <c r="J20" s="7">
        <v>85</v>
      </c>
      <c r="K20" s="7">
        <v>0</v>
      </c>
    </row>
    <row r="21" spans="1:11" s="23" customFormat="1" ht="18.75">
      <c r="A21" s="27">
        <v>41000</v>
      </c>
      <c r="B21" s="7" t="s">
        <v>1241</v>
      </c>
      <c r="C21" s="7">
        <v>25124</v>
      </c>
      <c r="D21" s="7">
        <v>9200</v>
      </c>
      <c r="E21" s="7">
        <v>15924</v>
      </c>
      <c r="F21" s="7">
        <v>10215</v>
      </c>
      <c r="G21" s="7">
        <v>8801</v>
      </c>
      <c r="H21" s="7">
        <v>1404</v>
      </c>
      <c r="I21" s="7">
        <v>0</v>
      </c>
      <c r="J21" s="7">
        <v>0</v>
      </c>
      <c r="K21" s="7">
        <v>10</v>
      </c>
    </row>
    <row r="22" spans="1:11" s="23" customFormat="1" ht="18.75">
      <c r="A22" s="27">
        <v>41000</v>
      </c>
      <c r="B22" s="7" t="s">
        <v>2266</v>
      </c>
      <c r="C22" s="7">
        <v>21140</v>
      </c>
      <c r="D22" s="7">
        <v>10855</v>
      </c>
      <c r="E22" s="7">
        <v>10285</v>
      </c>
      <c r="F22" s="7">
        <v>8607</v>
      </c>
      <c r="G22" s="7">
        <v>7462</v>
      </c>
      <c r="H22" s="7">
        <v>1136</v>
      </c>
      <c r="I22" s="7">
        <v>0</v>
      </c>
      <c r="J22" s="7">
        <v>0</v>
      </c>
      <c r="K22" s="7">
        <v>9</v>
      </c>
    </row>
    <row r="23" spans="1:11" s="23" customFormat="1" ht="18.75">
      <c r="A23" s="27">
        <v>41000</v>
      </c>
      <c r="B23" s="7" t="s">
        <v>2267</v>
      </c>
      <c r="C23" s="7">
        <v>20294</v>
      </c>
      <c r="D23" s="7">
        <v>10377</v>
      </c>
      <c r="E23" s="7">
        <v>9917</v>
      </c>
      <c r="F23" s="7">
        <v>8326</v>
      </c>
      <c r="G23" s="7">
        <v>6546</v>
      </c>
      <c r="H23" s="7">
        <v>1780</v>
      </c>
      <c r="I23" s="7">
        <v>0</v>
      </c>
      <c r="J23" s="7">
        <v>0</v>
      </c>
      <c r="K23" s="7">
        <v>0</v>
      </c>
    </row>
    <row r="24" spans="1:11" s="23" customFormat="1" ht="18.75">
      <c r="A24" s="27">
        <v>41365</v>
      </c>
      <c r="B24" s="7" t="s">
        <v>18</v>
      </c>
      <c r="C24" s="7">
        <v>22405</v>
      </c>
      <c r="D24" s="7">
        <v>10500</v>
      </c>
      <c r="E24" s="7">
        <v>11905</v>
      </c>
      <c r="F24" s="7">
        <v>7386</v>
      </c>
      <c r="G24" s="7">
        <v>5962</v>
      </c>
      <c r="H24" s="7">
        <v>916</v>
      </c>
      <c r="I24" s="7">
        <v>427</v>
      </c>
      <c r="J24" s="7">
        <v>81</v>
      </c>
      <c r="K24" s="7">
        <v>0</v>
      </c>
    </row>
    <row r="25" spans="1:11" s="23" customFormat="1" ht="18.75">
      <c r="A25" s="27">
        <v>41365</v>
      </c>
      <c r="B25" s="7" t="s">
        <v>2263</v>
      </c>
      <c r="C25" s="7">
        <v>24316</v>
      </c>
      <c r="D25" s="7">
        <v>11753</v>
      </c>
      <c r="E25" s="7">
        <v>12563</v>
      </c>
      <c r="F25" s="7">
        <v>8150</v>
      </c>
      <c r="G25" s="7">
        <v>6515</v>
      </c>
      <c r="H25" s="7">
        <v>1183</v>
      </c>
      <c r="I25" s="7">
        <v>370</v>
      </c>
      <c r="J25" s="7">
        <v>82</v>
      </c>
      <c r="K25" s="7">
        <v>0</v>
      </c>
    </row>
    <row r="26" spans="1:11" s="23" customFormat="1" ht="18.75">
      <c r="A26" s="27">
        <v>41365</v>
      </c>
      <c r="B26" s="7" t="s">
        <v>2264</v>
      </c>
      <c r="C26" s="7">
        <v>17496</v>
      </c>
      <c r="D26" s="7">
        <v>9266</v>
      </c>
      <c r="E26" s="7">
        <v>8230</v>
      </c>
      <c r="F26" s="7">
        <v>6973</v>
      </c>
      <c r="G26" s="7">
        <v>5310</v>
      </c>
      <c r="H26" s="7">
        <v>1203</v>
      </c>
      <c r="I26" s="7">
        <v>397</v>
      </c>
      <c r="J26" s="7">
        <v>63</v>
      </c>
      <c r="K26" s="7">
        <v>0</v>
      </c>
    </row>
    <row r="27" spans="1:11" s="23" customFormat="1" ht="18.75">
      <c r="A27" s="27">
        <v>41365</v>
      </c>
      <c r="B27" s="7" t="s">
        <v>92</v>
      </c>
      <c r="C27" s="7">
        <v>18862</v>
      </c>
      <c r="D27" s="7">
        <v>9938</v>
      </c>
      <c r="E27" s="7">
        <v>8924</v>
      </c>
      <c r="F27" s="7">
        <v>6542</v>
      </c>
      <c r="G27" s="7">
        <v>5380</v>
      </c>
      <c r="H27" s="7">
        <v>835</v>
      </c>
      <c r="I27" s="7">
        <v>247</v>
      </c>
      <c r="J27" s="7">
        <v>80</v>
      </c>
      <c r="K27" s="7">
        <v>0</v>
      </c>
    </row>
    <row r="28" spans="1:11" s="23" customFormat="1" ht="18.75">
      <c r="A28" s="27">
        <v>41365</v>
      </c>
      <c r="B28" s="7" t="s">
        <v>2243</v>
      </c>
      <c r="C28" s="7">
        <v>22454</v>
      </c>
      <c r="D28" s="7">
        <v>11528</v>
      </c>
      <c r="E28" s="7">
        <v>10926</v>
      </c>
      <c r="F28" s="7">
        <v>7905</v>
      </c>
      <c r="G28" s="7">
        <v>6317</v>
      </c>
      <c r="H28" s="7">
        <v>1213</v>
      </c>
      <c r="I28" s="7">
        <v>290</v>
      </c>
      <c r="J28" s="7">
        <v>85</v>
      </c>
      <c r="K28" s="7">
        <v>0</v>
      </c>
    </row>
    <row r="29" spans="1:11" s="23" customFormat="1" ht="18.75">
      <c r="A29" s="27">
        <v>41365</v>
      </c>
      <c r="B29" s="7" t="s">
        <v>1241</v>
      </c>
      <c r="C29" s="7">
        <v>25124</v>
      </c>
      <c r="D29" s="7">
        <v>9200</v>
      </c>
      <c r="E29" s="7">
        <v>15924</v>
      </c>
      <c r="F29" s="7">
        <v>10215</v>
      </c>
      <c r="G29" s="7">
        <v>8801</v>
      </c>
      <c r="H29" s="7">
        <v>1404</v>
      </c>
      <c r="I29" s="7">
        <v>0</v>
      </c>
      <c r="J29" s="7">
        <v>0</v>
      </c>
      <c r="K29" s="7">
        <v>10</v>
      </c>
    </row>
    <row r="30" spans="1:11" s="23" customFormat="1" ht="18.75">
      <c r="A30" s="27">
        <v>41365</v>
      </c>
      <c r="B30" s="7" t="s">
        <v>2266</v>
      </c>
      <c r="C30" s="7">
        <v>21140</v>
      </c>
      <c r="D30" s="7">
        <v>10855</v>
      </c>
      <c r="E30" s="7">
        <v>10285</v>
      </c>
      <c r="F30" s="7">
        <v>8607</v>
      </c>
      <c r="G30" s="7">
        <v>7462</v>
      </c>
      <c r="H30" s="7">
        <v>1136</v>
      </c>
      <c r="I30" s="7">
        <v>0</v>
      </c>
      <c r="J30" s="7">
        <v>0</v>
      </c>
      <c r="K30" s="7">
        <v>9</v>
      </c>
    </row>
    <row r="31" spans="1:11" s="23" customFormat="1" ht="18.75">
      <c r="A31" s="27">
        <v>41365</v>
      </c>
      <c r="B31" s="7" t="s">
        <v>2267</v>
      </c>
      <c r="C31" s="7">
        <v>20294</v>
      </c>
      <c r="D31" s="7">
        <v>10377</v>
      </c>
      <c r="E31" s="7">
        <v>9917</v>
      </c>
      <c r="F31" s="7">
        <v>8326</v>
      </c>
      <c r="G31" s="7">
        <v>6546</v>
      </c>
      <c r="H31" s="7">
        <v>1780</v>
      </c>
      <c r="I31" s="7">
        <v>0</v>
      </c>
      <c r="J31" s="7">
        <v>0</v>
      </c>
      <c r="K31" s="7">
        <v>0</v>
      </c>
    </row>
    <row r="32" spans="1:11" s="23" customFormat="1" ht="18.75">
      <c r="A32" s="27">
        <v>41730</v>
      </c>
      <c r="B32" s="7" t="s">
        <v>18</v>
      </c>
      <c r="C32" s="7">
        <v>22405</v>
      </c>
      <c r="D32" s="7">
        <v>10500</v>
      </c>
      <c r="E32" s="7">
        <v>11905</v>
      </c>
      <c r="F32" s="7">
        <v>7386</v>
      </c>
      <c r="G32" s="7">
        <v>5962</v>
      </c>
      <c r="H32" s="7">
        <v>916</v>
      </c>
      <c r="I32" s="7">
        <v>427</v>
      </c>
      <c r="J32" s="7">
        <v>81</v>
      </c>
      <c r="K32" s="7">
        <v>0</v>
      </c>
    </row>
    <row r="33" spans="1:11" s="23" customFormat="1" ht="18.75">
      <c r="A33" s="27">
        <v>41730</v>
      </c>
      <c r="B33" s="7" t="s">
        <v>2263</v>
      </c>
      <c r="C33" s="7">
        <v>25206</v>
      </c>
      <c r="D33" s="7">
        <v>11753</v>
      </c>
      <c r="E33" s="7">
        <v>13453</v>
      </c>
      <c r="F33" s="7">
        <v>8150</v>
      </c>
      <c r="G33" s="7">
        <v>6515</v>
      </c>
      <c r="H33" s="7">
        <v>1183</v>
      </c>
      <c r="I33" s="7">
        <v>370</v>
      </c>
      <c r="J33" s="7">
        <v>82</v>
      </c>
      <c r="K33" s="7">
        <v>0</v>
      </c>
    </row>
    <row r="34" spans="1:11" s="23" customFormat="1" ht="18.75">
      <c r="A34" s="27">
        <v>41730</v>
      </c>
      <c r="B34" s="7" t="s">
        <v>2264</v>
      </c>
      <c r="C34" s="7">
        <v>17496</v>
      </c>
      <c r="D34" s="7">
        <v>9266</v>
      </c>
      <c r="E34" s="7">
        <v>8230</v>
      </c>
      <c r="F34" s="7">
        <v>6973</v>
      </c>
      <c r="G34" s="7">
        <v>5310</v>
      </c>
      <c r="H34" s="7">
        <v>1203</v>
      </c>
      <c r="I34" s="7">
        <v>397</v>
      </c>
      <c r="J34" s="7">
        <v>63</v>
      </c>
      <c r="K34" s="7">
        <v>0</v>
      </c>
    </row>
    <row r="35" spans="1:11" s="23" customFormat="1" ht="18.75">
      <c r="A35" s="27">
        <v>41730</v>
      </c>
      <c r="B35" s="7" t="s">
        <v>92</v>
      </c>
      <c r="C35" s="7">
        <v>18862</v>
      </c>
      <c r="D35" s="7">
        <v>9938</v>
      </c>
      <c r="E35" s="7">
        <v>8924</v>
      </c>
      <c r="F35" s="7">
        <v>6542</v>
      </c>
      <c r="G35" s="7">
        <v>5380</v>
      </c>
      <c r="H35" s="7">
        <v>835</v>
      </c>
      <c r="I35" s="7">
        <v>247</v>
      </c>
      <c r="J35" s="7">
        <v>80</v>
      </c>
      <c r="K35" s="7">
        <v>0</v>
      </c>
    </row>
    <row r="36" spans="1:11" s="23" customFormat="1" ht="18.75">
      <c r="A36" s="27">
        <v>41730</v>
      </c>
      <c r="B36" s="7" t="s">
        <v>2243</v>
      </c>
      <c r="C36" s="7">
        <v>22454</v>
      </c>
      <c r="D36" s="7">
        <v>11528</v>
      </c>
      <c r="E36" s="7">
        <v>10926</v>
      </c>
      <c r="F36" s="7">
        <v>7905</v>
      </c>
      <c r="G36" s="7">
        <v>6317</v>
      </c>
      <c r="H36" s="7">
        <v>1213</v>
      </c>
      <c r="I36" s="7">
        <v>290</v>
      </c>
      <c r="J36" s="7">
        <v>85</v>
      </c>
      <c r="K36" s="7">
        <v>0</v>
      </c>
    </row>
    <row r="37" spans="1:11" s="23" customFormat="1" ht="18.75">
      <c r="A37" s="27">
        <v>41730</v>
      </c>
      <c r="B37" s="7" t="s">
        <v>1241</v>
      </c>
      <c r="C37" s="7">
        <v>25124</v>
      </c>
      <c r="D37" s="7">
        <v>9200</v>
      </c>
      <c r="E37" s="7">
        <v>15924</v>
      </c>
      <c r="F37" s="7">
        <v>10215</v>
      </c>
      <c r="G37" s="7">
        <v>8801</v>
      </c>
      <c r="H37" s="7">
        <v>1404</v>
      </c>
      <c r="I37" s="7">
        <v>0</v>
      </c>
      <c r="J37" s="7">
        <v>0</v>
      </c>
      <c r="K37" s="7">
        <v>10</v>
      </c>
    </row>
    <row r="38" spans="1:11" s="23" customFormat="1" ht="18.75">
      <c r="A38" s="27">
        <v>41730</v>
      </c>
      <c r="B38" s="7" t="s">
        <v>2266</v>
      </c>
      <c r="C38" s="7">
        <v>21140</v>
      </c>
      <c r="D38" s="7">
        <v>10855</v>
      </c>
      <c r="E38" s="7">
        <v>10285</v>
      </c>
      <c r="F38" s="7">
        <v>8607</v>
      </c>
      <c r="G38" s="7">
        <v>7462</v>
      </c>
      <c r="H38" s="7">
        <v>1136</v>
      </c>
      <c r="I38" s="7">
        <v>0</v>
      </c>
      <c r="J38" s="7">
        <v>0</v>
      </c>
      <c r="K38" s="7">
        <v>9</v>
      </c>
    </row>
    <row r="39" spans="1:11" s="23" customFormat="1" ht="18.75">
      <c r="A39" s="27">
        <v>41730</v>
      </c>
      <c r="B39" s="7" t="s">
        <v>2267</v>
      </c>
      <c r="C39" s="7">
        <v>20294</v>
      </c>
      <c r="D39" s="7">
        <v>10377</v>
      </c>
      <c r="E39" s="7">
        <v>9917</v>
      </c>
      <c r="F39" s="7">
        <v>8326</v>
      </c>
      <c r="G39" s="7">
        <v>6546</v>
      </c>
      <c r="H39" s="7">
        <v>1780</v>
      </c>
      <c r="I39" s="7">
        <v>0</v>
      </c>
      <c r="J39" s="7">
        <v>0</v>
      </c>
      <c r="K39" s="7">
        <v>0</v>
      </c>
    </row>
    <row r="40" spans="1:11" s="23" customFormat="1" ht="18.75">
      <c r="A40" s="27">
        <v>42095</v>
      </c>
      <c r="B40" s="7" t="s">
        <v>18</v>
      </c>
      <c r="C40" s="7">
        <v>22405</v>
      </c>
      <c r="D40" s="7">
        <v>10500</v>
      </c>
      <c r="E40" s="7">
        <v>11905</v>
      </c>
      <c r="F40" s="7">
        <v>7386</v>
      </c>
      <c r="G40" s="7">
        <v>5962</v>
      </c>
      <c r="H40" s="7">
        <v>916</v>
      </c>
      <c r="I40" s="7">
        <v>427</v>
      </c>
      <c r="J40" s="7">
        <v>81</v>
      </c>
      <c r="K40" s="7">
        <v>0</v>
      </c>
    </row>
    <row r="41" spans="1:11" s="23" customFormat="1" ht="18.75">
      <c r="A41" s="27">
        <v>42095</v>
      </c>
      <c r="B41" s="7" t="s">
        <v>2263</v>
      </c>
      <c r="C41" s="7">
        <v>25206</v>
      </c>
      <c r="D41" s="7">
        <v>11753</v>
      </c>
      <c r="E41" s="7">
        <v>13453</v>
      </c>
      <c r="F41" s="7">
        <v>8150</v>
      </c>
      <c r="G41" s="7">
        <v>6515</v>
      </c>
      <c r="H41" s="7">
        <v>1183</v>
      </c>
      <c r="I41" s="7">
        <v>370</v>
      </c>
      <c r="J41" s="7">
        <v>82</v>
      </c>
      <c r="K41" s="7">
        <v>0</v>
      </c>
    </row>
    <row r="42" spans="1:11" s="23" customFormat="1" ht="18.75">
      <c r="A42" s="27">
        <v>42095</v>
      </c>
      <c r="B42" s="7" t="s">
        <v>2264</v>
      </c>
      <c r="C42" s="7">
        <v>17496</v>
      </c>
      <c r="D42" s="7">
        <v>9266</v>
      </c>
      <c r="E42" s="7">
        <v>8230</v>
      </c>
      <c r="F42" s="7">
        <v>6973</v>
      </c>
      <c r="G42" s="7">
        <v>5310</v>
      </c>
      <c r="H42" s="7">
        <v>1203</v>
      </c>
      <c r="I42" s="7">
        <v>397</v>
      </c>
      <c r="J42" s="7">
        <v>63</v>
      </c>
      <c r="K42" s="7">
        <v>0</v>
      </c>
    </row>
    <row r="43" spans="1:11" s="23" customFormat="1" ht="18.75">
      <c r="A43" s="27">
        <v>42095</v>
      </c>
      <c r="B43" s="7" t="s">
        <v>92</v>
      </c>
      <c r="C43" s="7">
        <v>18862</v>
      </c>
      <c r="D43" s="7">
        <v>9938</v>
      </c>
      <c r="E43" s="7">
        <v>8924</v>
      </c>
      <c r="F43" s="7">
        <v>6542</v>
      </c>
      <c r="G43" s="7">
        <v>5380</v>
      </c>
      <c r="H43" s="7">
        <v>835</v>
      </c>
      <c r="I43" s="7">
        <v>247</v>
      </c>
      <c r="J43" s="7">
        <v>80</v>
      </c>
      <c r="K43" s="7">
        <v>0</v>
      </c>
    </row>
    <row r="44" spans="1:11" s="23" customFormat="1" ht="18.75">
      <c r="A44" s="27">
        <v>42095</v>
      </c>
      <c r="B44" s="7" t="s">
        <v>2243</v>
      </c>
      <c r="C44" s="7">
        <v>22454</v>
      </c>
      <c r="D44" s="7">
        <v>11528</v>
      </c>
      <c r="E44" s="7">
        <v>10926</v>
      </c>
      <c r="F44" s="7">
        <v>7905</v>
      </c>
      <c r="G44" s="7">
        <v>6317</v>
      </c>
      <c r="H44" s="7">
        <v>1213</v>
      </c>
      <c r="I44" s="7">
        <v>290</v>
      </c>
      <c r="J44" s="7">
        <v>85</v>
      </c>
      <c r="K44" s="7">
        <v>0</v>
      </c>
    </row>
    <row r="45" spans="1:11" s="23" customFormat="1" ht="18.75">
      <c r="A45" s="27">
        <v>42095</v>
      </c>
      <c r="B45" s="7" t="s">
        <v>1241</v>
      </c>
      <c r="C45" s="7">
        <v>25124</v>
      </c>
      <c r="D45" s="7">
        <v>9200</v>
      </c>
      <c r="E45" s="7">
        <v>15924</v>
      </c>
      <c r="F45" s="7">
        <v>10215</v>
      </c>
      <c r="G45" s="7">
        <v>8801</v>
      </c>
      <c r="H45" s="7">
        <v>1404</v>
      </c>
      <c r="I45" s="7">
        <v>0</v>
      </c>
      <c r="J45" s="7">
        <v>0</v>
      </c>
      <c r="K45" s="7">
        <v>10</v>
      </c>
    </row>
    <row r="46" spans="1:11" s="23" customFormat="1" ht="18.75">
      <c r="A46" s="27">
        <v>42095</v>
      </c>
      <c r="B46" s="7" t="s">
        <v>2266</v>
      </c>
      <c r="C46" s="7">
        <v>21140</v>
      </c>
      <c r="D46" s="7">
        <v>10855</v>
      </c>
      <c r="E46" s="7">
        <v>10285</v>
      </c>
      <c r="F46" s="7">
        <v>8607</v>
      </c>
      <c r="G46" s="7">
        <v>7462</v>
      </c>
      <c r="H46" s="7">
        <v>1136</v>
      </c>
      <c r="I46" s="7">
        <v>0</v>
      </c>
      <c r="J46" s="7">
        <v>0</v>
      </c>
      <c r="K46" s="7">
        <v>9</v>
      </c>
    </row>
    <row r="47" spans="1:11" s="23" customFormat="1" ht="18.75">
      <c r="A47" s="27">
        <v>42095</v>
      </c>
      <c r="B47" s="7" t="s">
        <v>2267</v>
      </c>
      <c r="C47" s="7">
        <v>20294</v>
      </c>
      <c r="D47" s="7">
        <v>10377</v>
      </c>
      <c r="E47" s="7">
        <v>9917</v>
      </c>
      <c r="F47" s="7">
        <v>8326</v>
      </c>
      <c r="G47" s="7">
        <v>6546</v>
      </c>
      <c r="H47" s="7">
        <v>1780</v>
      </c>
      <c r="I47" s="7">
        <v>0</v>
      </c>
      <c r="J47" s="7">
        <v>0</v>
      </c>
      <c r="K47" s="7">
        <v>0</v>
      </c>
    </row>
    <row r="48" spans="1:11" s="23" customFormat="1" ht="18.75">
      <c r="A48" s="27">
        <v>42461</v>
      </c>
      <c r="B48" s="7" t="s">
        <v>18</v>
      </c>
      <c r="C48" s="7">
        <v>22405</v>
      </c>
      <c r="D48" s="7">
        <v>10500</v>
      </c>
      <c r="E48" s="7">
        <v>11905</v>
      </c>
      <c r="F48" s="7">
        <v>7386</v>
      </c>
      <c r="G48" s="7">
        <v>5962</v>
      </c>
      <c r="H48" s="7">
        <v>916</v>
      </c>
      <c r="I48" s="7">
        <v>427</v>
      </c>
      <c r="J48" s="7">
        <v>81</v>
      </c>
      <c r="K48" s="7">
        <v>0</v>
      </c>
    </row>
    <row r="49" spans="1:11" s="23" customFormat="1" ht="18.75">
      <c r="A49" s="27">
        <v>42461</v>
      </c>
      <c r="B49" s="7" t="s">
        <v>2263</v>
      </c>
      <c r="C49" s="7">
        <v>25206</v>
      </c>
      <c r="D49" s="7">
        <v>11753</v>
      </c>
      <c r="E49" s="7">
        <v>13453</v>
      </c>
      <c r="F49" s="7">
        <v>8150</v>
      </c>
      <c r="G49" s="7">
        <v>6515</v>
      </c>
      <c r="H49" s="7">
        <v>1183</v>
      </c>
      <c r="I49" s="7">
        <v>370</v>
      </c>
      <c r="J49" s="7">
        <v>82</v>
      </c>
      <c r="K49" s="7">
        <v>0</v>
      </c>
    </row>
    <row r="50" spans="1:11">
      <c r="A50" s="27">
        <v>42461</v>
      </c>
      <c r="B50" s="7" t="s">
        <v>2264</v>
      </c>
      <c r="C50" s="7">
        <v>17496</v>
      </c>
      <c r="D50" s="7">
        <v>9266</v>
      </c>
      <c r="E50" s="7">
        <v>8230</v>
      </c>
      <c r="F50" s="7">
        <v>6973</v>
      </c>
      <c r="G50" s="7">
        <v>5310</v>
      </c>
      <c r="H50" s="7">
        <v>1203</v>
      </c>
      <c r="I50" s="7">
        <v>397</v>
      </c>
      <c r="J50" s="7">
        <v>63</v>
      </c>
      <c r="K50" s="7">
        <v>0</v>
      </c>
    </row>
    <row r="51" spans="1:11" s="23" customFormat="1" ht="18.75">
      <c r="A51" s="27">
        <v>42461</v>
      </c>
      <c r="B51" s="7" t="s">
        <v>92</v>
      </c>
      <c r="C51" s="7">
        <v>18862</v>
      </c>
      <c r="D51" s="7">
        <v>9938</v>
      </c>
      <c r="E51" s="7">
        <v>8924</v>
      </c>
      <c r="F51" s="7">
        <v>6542</v>
      </c>
      <c r="G51" s="7">
        <v>5380</v>
      </c>
      <c r="H51" s="7">
        <v>835</v>
      </c>
      <c r="I51" s="7">
        <v>247</v>
      </c>
      <c r="J51" s="7">
        <v>80</v>
      </c>
      <c r="K51" s="7">
        <v>0</v>
      </c>
    </row>
    <row r="52" spans="1:11" s="23" customFormat="1" ht="18.75">
      <c r="A52" s="27">
        <v>42461</v>
      </c>
      <c r="B52" s="7" t="s">
        <v>2243</v>
      </c>
      <c r="C52" s="7">
        <v>22454</v>
      </c>
      <c r="D52" s="7">
        <v>11528</v>
      </c>
      <c r="E52" s="7">
        <v>10926</v>
      </c>
      <c r="F52" s="7">
        <v>7905</v>
      </c>
      <c r="G52" s="7">
        <v>6317</v>
      </c>
      <c r="H52" s="7">
        <v>1213</v>
      </c>
      <c r="I52" s="7">
        <v>290</v>
      </c>
      <c r="J52" s="7">
        <v>85</v>
      </c>
      <c r="K52" s="7">
        <v>0</v>
      </c>
    </row>
    <row r="53" spans="1:11" s="23" customFormat="1" ht="18.75">
      <c r="A53" s="27">
        <v>42461</v>
      </c>
      <c r="B53" s="7" t="s">
        <v>1241</v>
      </c>
      <c r="C53" s="7">
        <v>25124</v>
      </c>
      <c r="D53" s="7">
        <v>9200</v>
      </c>
      <c r="E53" s="7">
        <v>15924</v>
      </c>
      <c r="F53" s="7">
        <v>10215</v>
      </c>
      <c r="G53" s="7">
        <v>8801</v>
      </c>
      <c r="H53" s="7">
        <v>1404</v>
      </c>
      <c r="I53" s="7">
        <v>0</v>
      </c>
      <c r="J53" s="7">
        <v>0</v>
      </c>
      <c r="K53" s="7">
        <v>10</v>
      </c>
    </row>
    <row r="54" spans="1:11" s="23" customFormat="1" ht="18.75">
      <c r="A54" s="27">
        <v>42461</v>
      </c>
      <c r="B54" s="7" t="s">
        <v>2266</v>
      </c>
      <c r="C54" s="7">
        <v>21140</v>
      </c>
      <c r="D54" s="7">
        <v>10855</v>
      </c>
      <c r="E54" s="7">
        <v>10285</v>
      </c>
      <c r="F54" s="7">
        <v>8607</v>
      </c>
      <c r="G54" s="7">
        <v>7462</v>
      </c>
      <c r="H54" s="7">
        <v>1136</v>
      </c>
      <c r="I54" s="7">
        <v>0</v>
      </c>
      <c r="J54" s="7">
        <v>0</v>
      </c>
      <c r="K54" s="7">
        <v>9</v>
      </c>
    </row>
    <row r="55" spans="1:11" s="23" customFormat="1" ht="18.75">
      <c r="A55" s="27">
        <v>42461</v>
      </c>
      <c r="B55" s="7" t="s">
        <v>2267</v>
      </c>
      <c r="C55" s="7">
        <v>20294</v>
      </c>
      <c r="D55" s="7">
        <v>10377</v>
      </c>
      <c r="E55" s="7">
        <v>9917</v>
      </c>
      <c r="F55" s="7">
        <v>8326</v>
      </c>
      <c r="G55" s="7">
        <v>6546</v>
      </c>
      <c r="H55" s="7">
        <v>1780</v>
      </c>
      <c r="I55" s="7">
        <v>0</v>
      </c>
      <c r="J55" s="7">
        <v>0</v>
      </c>
      <c r="K55" s="7">
        <v>0</v>
      </c>
    </row>
    <row r="56" spans="1:11" s="23" customFormat="1" ht="18.75">
      <c r="A56" s="27">
        <v>42826</v>
      </c>
      <c r="B56" s="7" t="s">
        <v>18</v>
      </c>
      <c r="C56" s="7">
        <v>22405</v>
      </c>
      <c r="D56" s="7">
        <v>10500</v>
      </c>
      <c r="E56" s="7">
        <v>11905</v>
      </c>
      <c r="F56" s="7">
        <v>7346</v>
      </c>
      <c r="G56" s="7">
        <v>5922</v>
      </c>
      <c r="H56" s="7">
        <v>916</v>
      </c>
      <c r="I56" s="7">
        <v>427</v>
      </c>
      <c r="J56" s="7">
        <v>81</v>
      </c>
      <c r="K56" s="7">
        <v>0</v>
      </c>
    </row>
    <row r="57" spans="1:11" s="23" customFormat="1" ht="18.75">
      <c r="A57" s="27">
        <v>42827</v>
      </c>
      <c r="B57" s="7" t="s">
        <v>2263</v>
      </c>
      <c r="C57" s="7">
        <v>25206</v>
      </c>
      <c r="D57" s="7">
        <v>11753</v>
      </c>
      <c r="E57" s="7">
        <v>13453</v>
      </c>
      <c r="F57" s="7">
        <v>8150</v>
      </c>
      <c r="G57" s="7">
        <v>6515</v>
      </c>
      <c r="H57" s="7">
        <v>1183</v>
      </c>
      <c r="I57" s="7">
        <v>370</v>
      </c>
      <c r="J57" s="7">
        <v>82</v>
      </c>
      <c r="K57" s="7">
        <v>0</v>
      </c>
    </row>
    <row r="58" spans="1:11">
      <c r="A58" s="27">
        <v>42828</v>
      </c>
      <c r="B58" s="7" t="s">
        <v>2264</v>
      </c>
      <c r="C58" s="7">
        <v>17496</v>
      </c>
      <c r="D58" s="7">
        <v>9266</v>
      </c>
      <c r="E58" s="7">
        <v>8230</v>
      </c>
      <c r="F58" s="7">
        <v>6973</v>
      </c>
      <c r="G58" s="7">
        <v>5310</v>
      </c>
      <c r="H58" s="7">
        <v>1203</v>
      </c>
      <c r="I58" s="7">
        <v>397</v>
      </c>
      <c r="J58" s="7">
        <v>63</v>
      </c>
      <c r="K58" s="7">
        <v>0</v>
      </c>
    </row>
    <row r="59" spans="1:11" s="23" customFormat="1" ht="18.75">
      <c r="A59" s="27">
        <v>42829</v>
      </c>
      <c r="B59" s="7" t="s">
        <v>92</v>
      </c>
      <c r="C59" s="7">
        <v>18862</v>
      </c>
      <c r="D59" s="7">
        <v>9938</v>
      </c>
      <c r="E59" s="7">
        <v>8924</v>
      </c>
      <c r="F59" s="7">
        <v>6542</v>
      </c>
      <c r="G59" s="7">
        <v>5380</v>
      </c>
      <c r="H59" s="7">
        <v>835</v>
      </c>
      <c r="I59" s="7">
        <v>247</v>
      </c>
      <c r="J59" s="7">
        <v>80</v>
      </c>
      <c r="K59" s="7">
        <v>0</v>
      </c>
    </row>
    <row r="60" spans="1:11" s="23" customFormat="1" ht="18.75">
      <c r="A60" s="27">
        <v>42830</v>
      </c>
      <c r="B60" s="7" t="s">
        <v>2243</v>
      </c>
      <c r="C60" s="7">
        <v>22454</v>
      </c>
      <c r="D60" s="7">
        <v>11528</v>
      </c>
      <c r="E60" s="7">
        <v>10926</v>
      </c>
      <c r="F60" s="7">
        <v>7905</v>
      </c>
      <c r="G60" s="7">
        <v>6317</v>
      </c>
      <c r="H60" s="7">
        <v>1213</v>
      </c>
      <c r="I60" s="7">
        <v>290</v>
      </c>
      <c r="J60" s="7">
        <v>85</v>
      </c>
      <c r="K60" s="7">
        <v>0</v>
      </c>
    </row>
    <row r="61" spans="1:11" s="23" customFormat="1" ht="18.75">
      <c r="A61" s="27">
        <v>42831</v>
      </c>
      <c r="B61" s="7" t="s">
        <v>1241</v>
      </c>
      <c r="C61" s="7">
        <v>25124</v>
      </c>
      <c r="D61" s="7">
        <v>9200</v>
      </c>
      <c r="E61" s="7">
        <v>15924</v>
      </c>
      <c r="F61" s="7">
        <v>10215</v>
      </c>
      <c r="G61" s="7">
        <v>8801</v>
      </c>
      <c r="H61" s="7">
        <v>1404</v>
      </c>
      <c r="I61" s="7">
        <v>0</v>
      </c>
      <c r="J61" s="7">
        <v>0</v>
      </c>
      <c r="K61" s="7">
        <v>10</v>
      </c>
    </row>
    <row r="62" spans="1:11" s="23" customFormat="1" ht="18.75">
      <c r="A62" s="27">
        <v>42832</v>
      </c>
      <c r="B62" s="7" t="s">
        <v>2266</v>
      </c>
      <c r="C62" s="7">
        <v>21140</v>
      </c>
      <c r="D62" s="7">
        <v>10855</v>
      </c>
      <c r="E62" s="7">
        <v>10285</v>
      </c>
      <c r="F62" s="7">
        <v>8607</v>
      </c>
      <c r="G62" s="7">
        <v>7462</v>
      </c>
      <c r="H62" s="7">
        <v>1136</v>
      </c>
      <c r="I62" s="7">
        <v>0</v>
      </c>
      <c r="J62" s="7">
        <v>0</v>
      </c>
      <c r="K62" s="7">
        <v>9</v>
      </c>
    </row>
    <row r="63" spans="1:11" s="23" customFormat="1" ht="18.75">
      <c r="A63" s="27">
        <v>42833</v>
      </c>
      <c r="B63" s="7" t="s">
        <v>2267</v>
      </c>
      <c r="C63" s="7">
        <v>20294</v>
      </c>
      <c r="D63" s="7">
        <v>10377</v>
      </c>
      <c r="E63" s="7">
        <v>9917</v>
      </c>
      <c r="F63" s="7">
        <v>8326</v>
      </c>
      <c r="G63" s="7">
        <v>6546</v>
      </c>
      <c r="H63" s="7">
        <v>1780</v>
      </c>
      <c r="I63" s="7">
        <v>0</v>
      </c>
      <c r="J63" s="7">
        <v>0</v>
      </c>
      <c r="K63" s="7">
        <v>0</v>
      </c>
    </row>
    <row r="64" spans="1:11" s="23" customFormat="1" ht="18.75">
      <c r="A64" s="27">
        <v>43191</v>
      </c>
      <c r="B64" s="7" t="s">
        <v>18</v>
      </c>
      <c r="C64" s="16">
        <v>22405</v>
      </c>
      <c r="D64" s="16">
        <v>10500</v>
      </c>
      <c r="E64" s="16">
        <v>11905</v>
      </c>
      <c r="F64" s="16">
        <v>7346</v>
      </c>
      <c r="G64" s="16">
        <v>5922</v>
      </c>
      <c r="H64" s="16">
        <v>916</v>
      </c>
      <c r="I64" s="16">
        <v>427</v>
      </c>
      <c r="J64" s="16">
        <v>81</v>
      </c>
      <c r="K64" s="16">
        <v>0</v>
      </c>
    </row>
    <row r="65" spans="1:11" s="23" customFormat="1" ht="18.75">
      <c r="A65" s="27">
        <v>43191</v>
      </c>
      <c r="B65" s="7" t="s">
        <v>2263</v>
      </c>
      <c r="C65" s="16">
        <v>25206</v>
      </c>
      <c r="D65" s="16">
        <v>11753</v>
      </c>
      <c r="E65" s="16">
        <v>13453</v>
      </c>
      <c r="F65" s="16">
        <v>8150</v>
      </c>
      <c r="G65" s="16">
        <v>6515</v>
      </c>
      <c r="H65" s="16">
        <v>1183</v>
      </c>
      <c r="I65" s="16">
        <v>370</v>
      </c>
      <c r="J65" s="16">
        <v>82</v>
      </c>
      <c r="K65" s="16">
        <v>0</v>
      </c>
    </row>
    <row r="66" spans="1:11">
      <c r="A66" s="27">
        <v>43191</v>
      </c>
      <c r="B66" s="7" t="s">
        <v>2264</v>
      </c>
      <c r="C66" s="16">
        <v>17387</v>
      </c>
      <c r="D66" s="16">
        <v>9157</v>
      </c>
      <c r="E66" s="16">
        <v>8230</v>
      </c>
      <c r="F66" s="16">
        <v>6973</v>
      </c>
      <c r="G66" s="16">
        <v>5310</v>
      </c>
      <c r="H66" s="16">
        <v>1203</v>
      </c>
      <c r="I66" s="16">
        <v>397</v>
      </c>
      <c r="J66" s="16">
        <v>63</v>
      </c>
      <c r="K66" s="16">
        <v>0</v>
      </c>
    </row>
    <row r="67" spans="1:11" s="23" customFormat="1" ht="18.75">
      <c r="A67" s="27">
        <v>43191</v>
      </c>
      <c r="B67" s="7" t="s">
        <v>92</v>
      </c>
      <c r="C67" s="16">
        <v>18862</v>
      </c>
      <c r="D67" s="16">
        <v>9938</v>
      </c>
      <c r="E67" s="16">
        <v>8924</v>
      </c>
      <c r="F67" s="16">
        <v>6542</v>
      </c>
      <c r="G67" s="16">
        <v>5380</v>
      </c>
      <c r="H67" s="16">
        <v>835</v>
      </c>
      <c r="I67" s="16">
        <v>247</v>
      </c>
      <c r="J67" s="16">
        <v>80</v>
      </c>
      <c r="K67" s="16">
        <v>0</v>
      </c>
    </row>
    <row r="68" spans="1:11" s="23" customFormat="1" ht="18.75">
      <c r="A68" s="27">
        <v>43191</v>
      </c>
      <c r="B68" s="7" t="s">
        <v>2243</v>
      </c>
      <c r="C68" s="16">
        <v>22454</v>
      </c>
      <c r="D68" s="16">
        <v>11528</v>
      </c>
      <c r="E68" s="16">
        <v>10926</v>
      </c>
      <c r="F68" s="16">
        <v>7905</v>
      </c>
      <c r="G68" s="16">
        <v>6317</v>
      </c>
      <c r="H68" s="16">
        <v>1213</v>
      </c>
      <c r="I68" s="16">
        <v>290</v>
      </c>
      <c r="J68" s="16">
        <v>85</v>
      </c>
      <c r="K68" s="16">
        <v>0</v>
      </c>
    </row>
    <row r="69" spans="1:11" s="23" customFormat="1" ht="18.75">
      <c r="A69" s="27">
        <v>43191</v>
      </c>
      <c r="B69" s="7" t="s">
        <v>1241</v>
      </c>
      <c r="C69" s="16">
        <v>25124</v>
      </c>
      <c r="D69" s="16">
        <v>9200</v>
      </c>
      <c r="E69" s="16">
        <v>15924</v>
      </c>
      <c r="F69" s="16">
        <v>10215</v>
      </c>
      <c r="G69" s="16">
        <v>8801</v>
      </c>
      <c r="H69" s="16">
        <v>1404</v>
      </c>
      <c r="I69" s="16">
        <v>0</v>
      </c>
      <c r="J69" s="16">
        <v>0</v>
      </c>
      <c r="K69" s="16">
        <v>10</v>
      </c>
    </row>
    <row r="70" spans="1:11" s="23" customFormat="1" ht="18.75">
      <c r="A70" s="27">
        <v>43191</v>
      </c>
      <c r="B70" s="7" t="s">
        <v>2266</v>
      </c>
      <c r="C70" s="16">
        <v>21140</v>
      </c>
      <c r="D70" s="16">
        <v>10855</v>
      </c>
      <c r="E70" s="16">
        <v>10285</v>
      </c>
      <c r="F70" s="16">
        <v>8607</v>
      </c>
      <c r="G70" s="16">
        <v>7462</v>
      </c>
      <c r="H70" s="16">
        <v>1136</v>
      </c>
      <c r="I70" s="16">
        <v>0</v>
      </c>
      <c r="J70" s="16">
        <v>0</v>
      </c>
      <c r="K70" s="16">
        <v>9</v>
      </c>
    </row>
    <row r="71" spans="1:11" s="23" customFormat="1" ht="18.75">
      <c r="A71" s="27">
        <v>43191</v>
      </c>
      <c r="B71" s="7" t="s">
        <v>2267</v>
      </c>
      <c r="C71" s="16">
        <v>20294</v>
      </c>
      <c r="D71" s="16">
        <v>10377</v>
      </c>
      <c r="E71" s="16">
        <v>9917</v>
      </c>
      <c r="F71" s="16">
        <v>8326</v>
      </c>
      <c r="G71" s="16">
        <v>6546</v>
      </c>
      <c r="H71" s="16">
        <v>1780</v>
      </c>
      <c r="I71" s="16">
        <v>0</v>
      </c>
      <c r="J71" s="16">
        <v>0</v>
      </c>
      <c r="K71" s="16">
        <v>0</v>
      </c>
    </row>
    <row r="72" spans="1:11" s="23" customFormat="1" ht="18.75">
      <c r="A72" s="27">
        <v>43556</v>
      </c>
      <c r="B72" s="7" t="s">
        <v>18</v>
      </c>
      <c r="C72" s="16">
        <v>22405</v>
      </c>
      <c r="D72" s="16">
        <v>10500</v>
      </c>
      <c r="E72" s="16">
        <v>11905</v>
      </c>
      <c r="F72" s="16">
        <v>7346</v>
      </c>
      <c r="G72" s="16">
        <v>5922</v>
      </c>
      <c r="H72" s="16">
        <v>916</v>
      </c>
      <c r="I72" s="16">
        <v>427</v>
      </c>
      <c r="J72" s="16">
        <v>81</v>
      </c>
      <c r="K72" s="16">
        <v>0</v>
      </c>
    </row>
    <row r="73" spans="1:11" s="23" customFormat="1" ht="18.75">
      <c r="A73" s="27">
        <v>43556</v>
      </c>
      <c r="B73" s="7" t="s">
        <v>2263</v>
      </c>
      <c r="C73" s="16">
        <v>25206</v>
      </c>
      <c r="D73" s="16">
        <v>11753</v>
      </c>
      <c r="E73" s="16">
        <v>13453</v>
      </c>
      <c r="F73" s="16">
        <v>8150</v>
      </c>
      <c r="G73" s="16">
        <v>6515</v>
      </c>
      <c r="H73" s="16">
        <v>1183</v>
      </c>
      <c r="I73" s="16">
        <v>370</v>
      </c>
      <c r="J73" s="16">
        <v>82</v>
      </c>
      <c r="K73" s="16">
        <v>0</v>
      </c>
    </row>
    <row r="74" spans="1:11">
      <c r="A74" s="27">
        <v>43556</v>
      </c>
      <c r="B74" s="7" t="s">
        <v>2264</v>
      </c>
      <c r="C74" s="16">
        <v>17387</v>
      </c>
      <c r="D74" s="16">
        <v>9157</v>
      </c>
      <c r="E74" s="16">
        <v>8230</v>
      </c>
      <c r="F74" s="16">
        <v>6973</v>
      </c>
      <c r="G74" s="16">
        <v>5310</v>
      </c>
      <c r="H74" s="16">
        <v>1203</v>
      </c>
      <c r="I74" s="16">
        <v>397</v>
      </c>
      <c r="J74" s="16">
        <v>63</v>
      </c>
      <c r="K74" s="16">
        <v>0</v>
      </c>
    </row>
    <row r="75" spans="1:11" s="23" customFormat="1" ht="18.75">
      <c r="A75" s="27">
        <v>43556</v>
      </c>
      <c r="B75" s="7" t="s">
        <v>92</v>
      </c>
      <c r="C75" s="16">
        <v>18862</v>
      </c>
      <c r="D75" s="16">
        <v>9938</v>
      </c>
      <c r="E75" s="16">
        <v>8924</v>
      </c>
      <c r="F75" s="16">
        <v>6542</v>
      </c>
      <c r="G75" s="16">
        <v>5380</v>
      </c>
      <c r="H75" s="16">
        <v>835</v>
      </c>
      <c r="I75" s="16">
        <v>247</v>
      </c>
      <c r="J75" s="16">
        <v>80</v>
      </c>
      <c r="K75" s="16">
        <v>0</v>
      </c>
    </row>
    <row r="76" spans="1:11" s="23" customFormat="1" ht="18.75">
      <c r="A76" s="27">
        <v>43556</v>
      </c>
      <c r="B76" s="7" t="s">
        <v>2243</v>
      </c>
      <c r="C76" s="16">
        <v>22454</v>
      </c>
      <c r="D76" s="16">
        <v>11528</v>
      </c>
      <c r="E76" s="16">
        <v>10926</v>
      </c>
      <c r="F76" s="16">
        <v>7905</v>
      </c>
      <c r="G76" s="16">
        <v>6317</v>
      </c>
      <c r="H76" s="16">
        <v>1213</v>
      </c>
      <c r="I76" s="16">
        <v>290</v>
      </c>
      <c r="J76" s="16">
        <v>85</v>
      </c>
      <c r="K76" s="16">
        <v>0</v>
      </c>
    </row>
    <row r="77" spans="1:11" s="23" customFormat="1" ht="18.75">
      <c r="A77" s="27">
        <v>43556</v>
      </c>
      <c r="B77" s="7" t="s">
        <v>1241</v>
      </c>
      <c r="C77" s="16">
        <v>25124</v>
      </c>
      <c r="D77" s="16">
        <v>9200</v>
      </c>
      <c r="E77" s="16">
        <v>15924</v>
      </c>
      <c r="F77" s="16">
        <v>10215</v>
      </c>
      <c r="G77" s="16">
        <v>8801</v>
      </c>
      <c r="H77" s="16">
        <v>1404</v>
      </c>
      <c r="I77" s="16">
        <v>0</v>
      </c>
      <c r="J77" s="16">
        <v>0</v>
      </c>
      <c r="K77" s="16">
        <v>10</v>
      </c>
    </row>
    <row r="78" spans="1:11" s="23" customFormat="1" ht="18.75">
      <c r="A78" s="27">
        <v>43556</v>
      </c>
      <c r="B78" s="7" t="s">
        <v>2266</v>
      </c>
      <c r="C78" s="16">
        <v>21140</v>
      </c>
      <c r="D78" s="16">
        <v>10855</v>
      </c>
      <c r="E78" s="16">
        <v>10285</v>
      </c>
      <c r="F78" s="16">
        <v>8607</v>
      </c>
      <c r="G78" s="16">
        <v>7462</v>
      </c>
      <c r="H78" s="16">
        <v>1136</v>
      </c>
      <c r="I78" s="16">
        <v>0</v>
      </c>
      <c r="J78" s="16">
        <v>0</v>
      </c>
      <c r="K78" s="16">
        <v>9</v>
      </c>
    </row>
    <row r="79" spans="1:11" s="23" customFormat="1" ht="18.75">
      <c r="A79" s="27">
        <v>43556</v>
      </c>
      <c r="B79" s="7" t="s">
        <v>2267</v>
      </c>
      <c r="C79" s="16">
        <v>20294</v>
      </c>
      <c r="D79" s="16">
        <v>10377</v>
      </c>
      <c r="E79" s="16">
        <v>9917</v>
      </c>
      <c r="F79" s="16">
        <v>8326</v>
      </c>
      <c r="G79" s="16">
        <v>6546</v>
      </c>
      <c r="H79" s="16">
        <v>1780</v>
      </c>
      <c r="I79" s="16">
        <v>0</v>
      </c>
      <c r="J79" s="16">
        <v>0</v>
      </c>
      <c r="K79" s="16">
        <v>0</v>
      </c>
    </row>
    <row r="80" spans="1:11" s="23" customFormat="1" ht="18.75">
      <c r="A80" s="27">
        <v>43922</v>
      </c>
      <c r="B80" s="7" t="s">
        <v>18</v>
      </c>
      <c r="C80" s="16">
        <v>22405</v>
      </c>
      <c r="D80" s="16">
        <v>10500</v>
      </c>
      <c r="E80" s="16">
        <v>11905</v>
      </c>
      <c r="F80" s="16">
        <v>7346</v>
      </c>
      <c r="G80" s="16">
        <v>5922</v>
      </c>
      <c r="H80" s="16">
        <v>916</v>
      </c>
      <c r="I80" s="16">
        <v>427</v>
      </c>
      <c r="J80" s="16">
        <v>81</v>
      </c>
      <c r="K80" s="16">
        <v>0</v>
      </c>
    </row>
    <row r="81" spans="1:11" s="23" customFormat="1" ht="18.75">
      <c r="A81" s="27">
        <v>43922</v>
      </c>
      <c r="B81" s="7" t="s">
        <v>2263</v>
      </c>
      <c r="C81" s="16">
        <v>25206</v>
      </c>
      <c r="D81" s="16">
        <v>11753</v>
      </c>
      <c r="E81" s="16">
        <v>13453</v>
      </c>
      <c r="F81" s="16">
        <v>8150</v>
      </c>
      <c r="G81" s="16">
        <v>6515</v>
      </c>
      <c r="H81" s="16">
        <v>1183</v>
      </c>
      <c r="I81" s="16">
        <v>370</v>
      </c>
      <c r="J81" s="16">
        <v>82</v>
      </c>
      <c r="K81" s="16">
        <v>0</v>
      </c>
    </row>
    <row r="82" spans="1:11" s="23" customFormat="1" ht="18.75">
      <c r="A82" s="27">
        <v>43922</v>
      </c>
      <c r="B82" s="7" t="s">
        <v>2264</v>
      </c>
      <c r="C82" s="16">
        <v>17387</v>
      </c>
      <c r="D82" s="16">
        <v>9157</v>
      </c>
      <c r="E82" s="16">
        <v>8230</v>
      </c>
      <c r="F82" s="16">
        <v>6955</v>
      </c>
      <c r="G82" s="16">
        <v>5292</v>
      </c>
      <c r="H82" s="16">
        <v>1203</v>
      </c>
      <c r="I82" s="16">
        <v>397</v>
      </c>
      <c r="J82" s="16">
        <v>63</v>
      </c>
      <c r="K82" s="16">
        <v>0</v>
      </c>
    </row>
    <row r="83" spans="1:11" s="23" customFormat="1" ht="18.75">
      <c r="A83" s="27">
        <v>43922</v>
      </c>
      <c r="B83" s="7" t="s">
        <v>92</v>
      </c>
      <c r="C83" s="16">
        <v>18862</v>
      </c>
      <c r="D83" s="16">
        <v>9938</v>
      </c>
      <c r="E83" s="16">
        <v>8924</v>
      </c>
      <c r="F83" s="16">
        <v>6542</v>
      </c>
      <c r="G83" s="16">
        <v>5380</v>
      </c>
      <c r="H83" s="16">
        <v>835</v>
      </c>
      <c r="I83" s="16">
        <v>247</v>
      </c>
      <c r="J83" s="16">
        <v>80</v>
      </c>
      <c r="K83" s="16">
        <v>0</v>
      </c>
    </row>
    <row r="84" spans="1:11" s="23" customFormat="1" ht="18.75">
      <c r="A84" s="27">
        <v>43922</v>
      </c>
      <c r="B84" s="7" t="s">
        <v>2243</v>
      </c>
      <c r="C84" s="16">
        <v>22454</v>
      </c>
      <c r="D84" s="16">
        <v>11528</v>
      </c>
      <c r="E84" s="16">
        <v>10926</v>
      </c>
      <c r="F84" s="16">
        <v>7905</v>
      </c>
      <c r="G84" s="16">
        <v>6317</v>
      </c>
      <c r="H84" s="16">
        <v>1213</v>
      </c>
      <c r="I84" s="16">
        <v>290</v>
      </c>
      <c r="J84" s="16">
        <v>85</v>
      </c>
      <c r="K84" s="16">
        <v>0</v>
      </c>
    </row>
    <row r="85" spans="1:11" s="23" customFormat="1" ht="18.75">
      <c r="A85" s="27">
        <v>43922</v>
      </c>
      <c r="B85" s="7" t="s">
        <v>1241</v>
      </c>
      <c r="C85" s="16">
        <v>25124</v>
      </c>
      <c r="D85" s="16">
        <v>9200</v>
      </c>
      <c r="E85" s="16">
        <v>15924</v>
      </c>
      <c r="F85" s="16">
        <v>10215</v>
      </c>
      <c r="G85" s="16">
        <v>8801</v>
      </c>
      <c r="H85" s="16">
        <v>1404</v>
      </c>
      <c r="I85" s="16">
        <v>0</v>
      </c>
      <c r="J85" s="16">
        <v>0</v>
      </c>
      <c r="K85" s="16">
        <v>10</v>
      </c>
    </row>
    <row r="86" spans="1:11" s="23" customFormat="1" ht="18.75">
      <c r="A86" s="27">
        <v>43922</v>
      </c>
      <c r="B86" s="7" t="s">
        <v>2266</v>
      </c>
      <c r="C86" s="16">
        <v>21140</v>
      </c>
      <c r="D86" s="16">
        <v>10855</v>
      </c>
      <c r="E86" s="16">
        <v>10285</v>
      </c>
      <c r="F86" s="16">
        <v>8607</v>
      </c>
      <c r="G86" s="16">
        <v>7462</v>
      </c>
      <c r="H86" s="16">
        <v>1136</v>
      </c>
      <c r="I86" s="16">
        <v>0</v>
      </c>
      <c r="J86" s="16">
        <v>0</v>
      </c>
      <c r="K86" s="16">
        <v>9</v>
      </c>
    </row>
    <row r="87" spans="1:11" s="23" customFormat="1" ht="18.75">
      <c r="A87" s="27">
        <v>43922</v>
      </c>
      <c r="B87" s="7" t="s">
        <v>2267</v>
      </c>
      <c r="C87" s="16">
        <v>20294</v>
      </c>
      <c r="D87" s="16">
        <v>10377</v>
      </c>
      <c r="E87" s="16">
        <v>9917</v>
      </c>
      <c r="F87" s="16">
        <v>8326</v>
      </c>
      <c r="G87" s="16">
        <v>6546</v>
      </c>
      <c r="H87" s="16">
        <v>1780</v>
      </c>
      <c r="I87" s="16">
        <v>0</v>
      </c>
      <c r="J87" s="16">
        <v>0</v>
      </c>
      <c r="K87" s="16">
        <v>0</v>
      </c>
    </row>
    <row r="88" spans="1:11" s="23" customFormat="1" ht="18.75">
      <c r="A88" s="27">
        <v>44287</v>
      </c>
      <c r="B88" s="7" t="s">
        <v>18</v>
      </c>
      <c r="C88" s="7">
        <v>22405</v>
      </c>
      <c r="D88" s="7">
        <v>10500</v>
      </c>
      <c r="E88" s="7">
        <v>11905</v>
      </c>
      <c r="F88" s="7">
        <v>7346</v>
      </c>
      <c r="G88" s="7">
        <v>5922</v>
      </c>
      <c r="H88" s="7">
        <v>916</v>
      </c>
      <c r="I88" s="7">
        <v>427</v>
      </c>
      <c r="J88" s="7">
        <v>81</v>
      </c>
      <c r="K88" s="7">
        <v>0</v>
      </c>
    </row>
    <row r="89" spans="1:11" s="23" customFormat="1" ht="18.75">
      <c r="A89" s="27">
        <v>44287</v>
      </c>
      <c r="B89" s="7" t="s">
        <v>2263</v>
      </c>
      <c r="C89" s="7">
        <v>25206</v>
      </c>
      <c r="D89" s="7">
        <v>11753</v>
      </c>
      <c r="E89" s="7">
        <v>13453</v>
      </c>
      <c r="F89" s="7">
        <v>8150</v>
      </c>
      <c r="G89" s="7">
        <v>6515</v>
      </c>
      <c r="H89" s="7">
        <v>1183</v>
      </c>
      <c r="I89" s="7">
        <v>370</v>
      </c>
      <c r="J89" s="7">
        <v>82</v>
      </c>
      <c r="K89" s="7">
        <v>0</v>
      </c>
    </row>
    <row r="90" spans="1:11" s="23" customFormat="1" ht="18.75">
      <c r="A90" s="27">
        <v>44287</v>
      </c>
      <c r="B90" s="7" t="s">
        <v>2264</v>
      </c>
      <c r="C90" s="7">
        <v>17630</v>
      </c>
      <c r="D90" s="7">
        <v>9400</v>
      </c>
      <c r="E90" s="7">
        <v>8230</v>
      </c>
      <c r="F90" s="7">
        <v>6955</v>
      </c>
      <c r="G90" s="7">
        <v>5292</v>
      </c>
      <c r="H90" s="7">
        <v>1203</v>
      </c>
      <c r="I90" s="7">
        <v>397</v>
      </c>
      <c r="J90" s="7">
        <v>63</v>
      </c>
      <c r="K90" s="7">
        <v>0</v>
      </c>
    </row>
    <row r="91" spans="1:11" s="23" customFormat="1" ht="18.75">
      <c r="A91" s="27">
        <v>44287</v>
      </c>
      <c r="B91" s="7" t="s">
        <v>92</v>
      </c>
      <c r="C91" s="7">
        <v>18862</v>
      </c>
      <c r="D91" s="7">
        <v>9938</v>
      </c>
      <c r="E91" s="7">
        <v>8924</v>
      </c>
      <c r="F91" s="7">
        <v>6542</v>
      </c>
      <c r="G91" s="7">
        <v>5380</v>
      </c>
      <c r="H91" s="7">
        <v>835</v>
      </c>
      <c r="I91" s="7">
        <v>247</v>
      </c>
      <c r="J91" s="7">
        <v>80</v>
      </c>
      <c r="K91" s="7">
        <v>0</v>
      </c>
    </row>
    <row r="92" spans="1:11" s="23" customFormat="1" ht="18.75">
      <c r="A92" s="27">
        <v>44287</v>
      </c>
      <c r="B92" s="7" t="s">
        <v>2243</v>
      </c>
      <c r="C92" s="7">
        <v>22374</v>
      </c>
      <c r="D92" s="7">
        <v>11528</v>
      </c>
      <c r="E92" s="7">
        <v>10846</v>
      </c>
      <c r="F92" s="7">
        <v>7905</v>
      </c>
      <c r="G92" s="7">
        <v>6317</v>
      </c>
      <c r="H92" s="7">
        <v>1213</v>
      </c>
      <c r="I92" s="7">
        <v>290</v>
      </c>
      <c r="J92" s="7">
        <v>85</v>
      </c>
      <c r="K92" s="7">
        <v>0</v>
      </c>
    </row>
    <row r="93" spans="1:11" s="23" customFormat="1" ht="18.75">
      <c r="A93" s="27">
        <v>44287</v>
      </c>
      <c r="B93" s="7" t="s">
        <v>1241</v>
      </c>
      <c r="C93" s="7">
        <v>25124</v>
      </c>
      <c r="D93" s="7">
        <v>9200</v>
      </c>
      <c r="E93" s="7">
        <v>15924</v>
      </c>
      <c r="F93" s="7">
        <v>10215</v>
      </c>
      <c r="G93" s="7">
        <v>8801</v>
      </c>
      <c r="H93" s="7">
        <v>1404</v>
      </c>
      <c r="I93" s="7">
        <v>0</v>
      </c>
      <c r="J93" s="7">
        <v>0</v>
      </c>
      <c r="K93" s="7">
        <v>10</v>
      </c>
    </row>
    <row r="94" spans="1:11" s="23" customFormat="1" ht="18.75">
      <c r="A94" s="27">
        <v>44287</v>
      </c>
      <c r="B94" s="7" t="s">
        <v>2266</v>
      </c>
      <c r="C94" s="7">
        <v>21140</v>
      </c>
      <c r="D94" s="7">
        <v>10855</v>
      </c>
      <c r="E94" s="7">
        <v>10285</v>
      </c>
      <c r="F94" s="7">
        <v>8607</v>
      </c>
      <c r="G94" s="7">
        <v>7462</v>
      </c>
      <c r="H94" s="7">
        <v>1136</v>
      </c>
      <c r="I94" s="7">
        <v>0</v>
      </c>
      <c r="J94" s="7">
        <v>0</v>
      </c>
      <c r="K94" s="7">
        <v>9</v>
      </c>
    </row>
    <row r="95" spans="1:11" s="23" customFormat="1" ht="18.75">
      <c r="A95" s="27">
        <v>44287</v>
      </c>
      <c r="B95" s="7" t="s">
        <v>2267</v>
      </c>
      <c r="C95" s="7">
        <v>20294</v>
      </c>
      <c r="D95" s="7">
        <v>10377</v>
      </c>
      <c r="E95" s="7">
        <v>9917</v>
      </c>
      <c r="F95" s="7">
        <v>8326</v>
      </c>
      <c r="G95" s="7">
        <v>6546</v>
      </c>
      <c r="H95" s="7">
        <v>1780</v>
      </c>
      <c r="I95" s="7">
        <v>0</v>
      </c>
      <c r="J95" s="7">
        <v>0</v>
      </c>
      <c r="K95" s="7">
        <v>0</v>
      </c>
    </row>
    <row r="96" spans="1:11" s="23" customFormat="1" ht="18.75">
      <c r="A96" s="161">
        <v>44652</v>
      </c>
      <c r="B96" s="162" t="s">
        <v>18</v>
      </c>
      <c r="C96" s="162">
        <v>22405</v>
      </c>
      <c r="D96" s="162">
        <v>10500</v>
      </c>
      <c r="E96" s="162">
        <v>11905</v>
      </c>
      <c r="F96" s="162">
        <v>7346</v>
      </c>
      <c r="G96" s="162">
        <v>5922</v>
      </c>
      <c r="H96" s="162">
        <v>916</v>
      </c>
      <c r="I96" s="162">
        <v>427</v>
      </c>
      <c r="J96" s="162">
        <v>81</v>
      </c>
      <c r="K96" s="7">
        <v>0</v>
      </c>
    </row>
    <row r="97" spans="1:11" s="23" customFormat="1" ht="18.75">
      <c r="A97" s="161">
        <v>44652</v>
      </c>
      <c r="B97" s="7" t="s">
        <v>2263</v>
      </c>
      <c r="C97" s="7">
        <v>25206</v>
      </c>
      <c r="D97" s="7">
        <v>11753</v>
      </c>
      <c r="E97" s="7">
        <v>13453</v>
      </c>
      <c r="F97" s="7">
        <v>8150</v>
      </c>
      <c r="G97" s="7">
        <v>6515</v>
      </c>
      <c r="H97" s="7">
        <v>1183</v>
      </c>
      <c r="I97" s="7">
        <v>370</v>
      </c>
      <c r="J97" s="7">
        <v>82</v>
      </c>
      <c r="K97" s="7">
        <v>0</v>
      </c>
    </row>
    <row r="98" spans="1:11" s="23" customFormat="1" ht="18.75">
      <c r="A98" s="161">
        <v>44652</v>
      </c>
      <c r="B98" s="7" t="s">
        <v>2264</v>
      </c>
      <c r="C98" s="7">
        <v>17630</v>
      </c>
      <c r="D98" s="7">
        <v>9400</v>
      </c>
      <c r="E98" s="7">
        <v>8230</v>
      </c>
      <c r="F98" s="7">
        <v>6955</v>
      </c>
      <c r="G98" s="7">
        <v>5292</v>
      </c>
      <c r="H98" s="7">
        <v>1203</v>
      </c>
      <c r="I98" s="7">
        <v>397</v>
      </c>
      <c r="J98" s="7">
        <v>63</v>
      </c>
      <c r="K98" s="7">
        <v>0</v>
      </c>
    </row>
    <row r="99" spans="1:11" s="23" customFormat="1" ht="18.75">
      <c r="A99" s="161">
        <v>44652</v>
      </c>
      <c r="B99" s="7" t="s">
        <v>92</v>
      </c>
      <c r="C99" s="7">
        <v>18862</v>
      </c>
      <c r="D99" s="7">
        <v>9938</v>
      </c>
      <c r="E99" s="7">
        <v>8924</v>
      </c>
      <c r="F99" s="7">
        <v>6542</v>
      </c>
      <c r="G99" s="7">
        <v>5380</v>
      </c>
      <c r="H99" s="7">
        <v>835</v>
      </c>
      <c r="I99" s="7">
        <v>247</v>
      </c>
      <c r="J99" s="7">
        <v>80</v>
      </c>
      <c r="K99" s="7">
        <v>0</v>
      </c>
    </row>
    <row r="100" spans="1:11" s="23" customFormat="1" ht="18.75">
      <c r="A100" s="161">
        <v>44652</v>
      </c>
      <c r="B100" s="7" t="s">
        <v>2243</v>
      </c>
      <c r="C100" s="7">
        <v>22374</v>
      </c>
      <c r="D100" s="7">
        <v>11528</v>
      </c>
      <c r="E100" s="7">
        <v>10846</v>
      </c>
      <c r="F100" s="7">
        <v>7905</v>
      </c>
      <c r="G100" s="7">
        <v>6317</v>
      </c>
      <c r="H100" s="7">
        <v>1213</v>
      </c>
      <c r="I100" s="7">
        <v>290</v>
      </c>
      <c r="J100" s="7">
        <v>85</v>
      </c>
      <c r="K100" s="7">
        <v>0</v>
      </c>
    </row>
    <row r="101" spans="1:11" s="23" customFormat="1" ht="18.75">
      <c r="A101" s="161">
        <v>44652</v>
      </c>
      <c r="B101" s="7" t="s">
        <v>1241</v>
      </c>
      <c r="C101" s="7">
        <v>25124</v>
      </c>
      <c r="D101" s="7">
        <v>9200</v>
      </c>
      <c r="E101" s="7">
        <v>15924</v>
      </c>
      <c r="F101" s="7">
        <v>10215</v>
      </c>
      <c r="G101" s="7">
        <v>8801</v>
      </c>
      <c r="H101" s="7">
        <v>1404</v>
      </c>
      <c r="I101" s="7">
        <v>0</v>
      </c>
      <c r="J101" s="7">
        <v>0</v>
      </c>
      <c r="K101" s="7">
        <v>10</v>
      </c>
    </row>
    <row r="102" spans="1:11" s="23" customFormat="1" ht="18.75">
      <c r="A102" s="161">
        <v>44652</v>
      </c>
      <c r="B102" s="7" t="s">
        <v>2266</v>
      </c>
      <c r="C102" s="7">
        <v>21140</v>
      </c>
      <c r="D102" s="7">
        <v>10855</v>
      </c>
      <c r="E102" s="7">
        <v>10285</v>
      </c>
      <c r="F102" s="7">
        <v>8607</v>
      </c>
      <c r="G102" s="7">
        <v>7462</v>
      </c>
      <c r="H102" s="7">
        <v>1136</v>
      </c>
      <c r="I102" s="7">
        <v>0</v>
      </c>
      <c r="J102" s="7">
        <v>0</v>
      </c>
      <c r="K102" s="7">
        <v>9</v>
      </c>
    </row>
    <row r="103" spans="1:11" s="23" customFormat="1" ht="18.75">
      <c r="A103" s="161">
        <v>44652</v>
      </c>
      <c r="B103" s="7" t="s">
        <v>2267</v>
      </c>
      <c r="C103" s="7">
        <v>20294</v>
      </c>
      <c r="D103" s="7">
        <v>10377</v>
      </c>
      <c r="E103" s="7">
        <v>9917</v>
      </c>
      <c r="F103" s="7">
        <v>8326</v>
      </c>
      <c r="G103" s="7">
        <v>6546</v>
      </c>
      <c r="H103" s="7">
        <v>1780</v>
      </c>
      <c r="I103" s="7">
        <v>0</v>
      </c>
      <c r="J103" s="7">
        <v>0</v>
      </c>
      <c r="K103" s="7">
        <v>0</v>
      </c>
    </row>
    <row r="104" spans="1:11" s="23" customFormat="1" ht="18.75">
      <c r="A104" s="161">
        <v>45017</v>
      </c>
      <c r="B104" s="162" t="s">
        <v>18</v>
      </c>
      <c r="C104" s="162">
        <v>22405</v>
      </c>
      <c r="D104" s="162">
        <v>10500</v>
      </c>
      <c r="E104" s="162">
        <v>11905</v>
      </c>
      <c r="F104" s="162">
        <v>7346</v>
      </c>
      <c r="G104" s="162">
        <v>5922</v>
      </c>
      <c r="H104" s="162">
        <v>916</v>
      </c>
      <c r="I104" s="162">
        <v>427</v>
      </c>
      <c r="J104" s="162">
        <v>81</v>
      </c>
      <c r="K104" s="162">
        <v>0</v>
      </c>
    </row>
    <row r="105" spans="1:11" s="23" customFormat="1" ht="18.75">
      <c r="A105" s="161">
        <v>45017</v>
      </c>
      <c r="B105" s="7" t="s">
        <v>2263</v>
      </c>
      <c r="C105" s="7">
        <v>25206</v>
      </c>
      <c r="D105" s="7">
        <v>11753</v>
      </c>
      <c r="E105" s="7">
        <v>13453</v>
      </c>
      <c r="F105" s="7">
        <v>8150</v>
      </c>
      <c r="G105" s="7">
        <v>6515</v>
      </c>
      <c r="H105" s="7">
        <v>1183</v>
      </c>
      <c r="I105" s="7">
        <v>370</v>
      </c>
      <c r="J105" s="7">
        <v>82</v>
      </c>
      <c r="K105" s="7">
        <v>0</v>
      </c>
    </row>
    <row r="106" spans="1:11" s="23" customFormat="1" ht="18.75">
      <c r="A106" s="161">
        <v>45017</v>
      </c>
      <c r="B106" s="7" t="s">
        <v>2264</v>
      </c>
      <c r="C106" s="7">
        <v>17630</v>
      </c>
      <c r="D106" s="7">
        <v>9400</v>
      </c>
      <c r="E106" s="7">
        <v>8230</v>
      </c>
      <c r="F106" s="7">
        <v>6955</v>
      </c>
      <c r="G106" s="7">
        <v>5292</v>
      </c>
      <c r="H106" s="7">
        <v>1203</v>
      </c>
      <c r="I106" s="7">
        <v>397</v>
      </c>
      <c r="J106" s="7">
        <v>63</v>
      </c>
      <c r="K106" s="7">
        <v>0</v>
      </c>
    </row>
    <row r="107" spans="1:11" s="23" customFormat="1" ht="18.75">
      <c r="A107" s="161">
        <v>45017</v>
      </c>
      <c r="B107" s="7" t="s">
        <v>92</v>
      </c>
      <c r="C107" s="7">
        <v>18862</v>
      </c>
      <c r="D107" s="7">
        <v>9938</v>
      </c>
      <c r="E107" s="7">
        <v>8924</v>
      </c>
      <c r="F107" s="7">
        <v>6542</v>
      </c>
      <c r="G107" s="7">
        <v>5380</v>
      </c>
      <c r="H107" s="7">
        <v>835</v>
      </c>
      <c r="I107" s="7">
        <v>247</v>
      </c>
      <c r="J107" s="7">
        <v>80</v>
      </c>
      <c r="K107" s="7">
        <v>0</v>
      </c>
    </row>
    <row r="108" spans="1:11" s="23" customFormat="1" ht="18.75">
      <c r="A108" s="161">
        <v>45017</v>
      </c>
      <c r="B108" s="7" t="s">
        <v>2243</v>
      </c>
      <c r="C108" s="7">
        <v>22374</v>
      </c>
      <c r="D108" s="7">
        <v>11528</v>
      </c>
      <c r="E108" s="7">
        <v>10846</v>
      </c>
      <c r="F108" s="7">
        <v>7905</v>
      </c>
      <c r="G108" s="7">
        <v>6317</v>
      </c>
      <c r="H108" s="7">
        <v>1213</v>
      </c>
      <c r="I108" s="7">
        <v>290</v>
      </c>
      <c r="J108" s="7">
        <v>85</v>
      </c>
      <c r="K108" s="7">
        <v>0</v>
      </c>
    </row>
    <row r="109" spans="1:11" s="23" customFormat="1" ht="18.75">
      <c r="A109" s="161">
        <v>45017</v>
      </c>
      <c r="B109" s="7" t="s">
        <v>1241</v>
      </c>
      <c r="C109" s="7">
        <v>25124</v>
      </c>
      <c r="D109" s="7">
        <v>9200</v>
      </c>
      <c r="E109" s="7">
        <v>15924</v>
      </c>
      <c r="F109" s="7">
        <v>10215</v>
      </c>
      <c r="G109" s="7">
        <v>8801</v>
      </c>
      <c r="H109" s="7">
        <v>1404</v>
      </c>
      <c r="I109" s="7">
        <v>0</v>
      </c>
      <c r="J109" s="7">
        <v>0</v>
      </c>
      <c r="K109" s="7">
        <v>10</v>
      </c>
    </row>
    <row r="110" spans="1:11" s="23" customFormat="1" ht="18.75">
      <c r="A110" s="161">
        <v>45017</v>
      </c>
      <c r="B110" s="7" t="s">
        <v>2266</v>
      </c>
      <c r="C110" s="7">
        <v>21140</v>
      </c>
      <c r="D110" s="7">
        <v>10855</v>
      </c>
      <c r="E110" s="7">
        <v>10285</v>
      </c>
      <c r="F110" s="7">
        <v>8607</v>
      </c>
      <c r="G110" s="7">
        <v>7462</v>
      </c>
      <c r="H110" s="7">
        <v>1136</v>
      </c>
      <c r="I110" s="7">
        <v>0</v>
      </c>
      <c r="J110" s="7">
        <v>0</v>
      </c>
      <c r="K110" s="7">
        <v>9</v>
      </c>
    </row>
    <row r="111" spans="1:11" s="23" customFormat="1" ht="18.75">
      <c r="A111" s="161">
        <v>45017</v>
      </c>
      <c r="B111" s="7" t="s">
        <v>2267</v>
      </c>
      <c r="C111" s="7">
        <v>20294</v>
      </c>
      <c r="D111" s="7">
        <v>10377</v>
      </c>
      <c r="E111" s="7">
        <v>9917</v>
      </c>
      <c r="F111" s="7">
        <v>8326</v>
      </c>
      <c r="G111" s="7">
        <v>6546</v>
      </c>
      <c r="H111" s="7">
        <v>1780</v>
      </c>
      <c r="I111" s="7">
        <v>0</v>
      </c>
      <c r="J111" s="7">
        <v>0</v>
      </c>
      <c r="K111" s="7">
        <v>0</v>
      </c>
    </row>
    <row r="112" spans="1:11" s="23" customFormat="1" ht="18.75">
      <c r="A112" s="161">
        <v>45383</v>
      </c>
      <c r="B112" s="162" t="s">
        <v>18</v>
      </c>
      <c r="C112" s="162">
        <v>22405</v>
      </c>
      <c r="D112" s="162">
        <v>10500</v>
      </c>
      <c r="E112" s="162">
        <v>11905</v>
      </c>
      <c r="F112" s="162">
        <v>7346</v>
      </c>
      <c r="G112" s="162">
        <v>5922</v>
      </c>
      <c r="H112" s="162">
        <v>916</v>
      </c>
      <c r="I112" s="162">
        <v>427</v>
      </c>
      <c r="J112" s="162">
        <v>81</v>
      </c>
      <c r="K112" s="162">
        <v>0</v>
      </c>
    </row>
    <row r="113" spans="1:11" s="23" customFormat="1" ht="18.75">
      <c r="A113" s="161">
        <v>45383</v>
      </c>
      <c r="B113" s="7" t="s">
        <v>2263</v>
      </c>
      <c r="C113" s="7">
        <v>25206</v>
      </c>
      <c r="D113" s="7">
        <v>11753</v>
      </c>
      <c r="E113" s="7">
        <v>13453</v>
      </c>
      <c r="F113" s="7">
        <v>8150</v>
      </c>
      <c r="G113" s="7">
        <v>6515</v>
      </c>
      <c r="H113" s="7">
        <v>1183</v>
      </c>
      <c r="I113" s="7">
        <v>370</v>
      </c>
      <c r="J113" s="7">
        <v>82</v>
      </c>
      <c r="K113" s="7">
        <v>0</v>
      </c>
    </row>
    <row r="114" spans="1:11" s="23" customFormat="1" ht="18.75">
      <c r="A114" s="161">
        <v>45383</v>
      </c>
      <c r="B114" s="7" t="s">
        <v>2264</v>
      </c>
      <c r="C114" s="7">
        <v>17630</v>
      </c>
      <c r="D114" s="7">
        <v>9400</v>
      </c>
      <c r="E114" s="7">
        <v>8230</v>
      </c>
      <c r="F114" s="7">
        <v>6955</v>
      </c>
      <c r="G114" s="7">
        <v>5292</v>
      </c>
      <c r="H114" s="7">
        <v>1203</v>
      </c>
      <c r="I114" s="7">
        <v>397</v>
      </c>
      <c r="J114" s="7">
        <v>63</v>
      </c>
      <c r="K114" s="7">
        <v>0</v>
      </c>
    </row>
    <row r="115" spans="1:11" s="23" customFormat="1" ht="18.75">
      <c r="A115" s="161">
        <v>45383</v>
      </c>
      <c r="B115" s="7" t="s">
        <v>92</v>
      </c>
      <c r="C115" s="7">
        <v>18862</v>
      </c>
      <c r="D115" s="7">
        <v>9938</v>
      </c>
      <c r="E115" s="7">
        <v>8924</v>
      </c>
      <c r="F115" s="7">
        <v>6542</v>
      </c>
      <c r="G115" s="7">
        <v>5380</v>
      </c>
      <c r="H115" s="7">
        <v>835</v>
      </c>
      <c r="I115" s="7">
        <v>247</v>
      </c>
      <c r="J115" s="7">
        <v>80</v>
      </c>
      <c r="K115" s="7">
        <v>0</v>
      </c>
    </row>
    <row r="116" spans="1:11" s="23" customFormat="1" ht="18.75">
      <c r="A116" s="161">
        <v>45383</v>
      </c>
      <c r="B116" s="7" t="s">
        <v>2243</v>
      </c>
      <c r="C116" s="7">
        <v>22374</v>
      </c>
      <c r="D116" s="7">
        <v>11528</v>
      </c>
      <c r="E116" s="7">
        <v>10846</v>
      </c>
      <c r="F116" s="7">
        <v>7905</v>
      </c>
      <c r="G116" s="7">
        <v>6317</v>
      </c>
      <c r="H116" s="7">
        <v>1213</v>
      </c>
      <c r="I116" s="7">
        <v>290</v>
      </c>
      <c r="J116" s="7">
        <v>85</v>
      </c>
      <c r="K116" s="7">
        <v>0</v>
      </c>
    </row>
    <row r="117" spans="1:11" s="23" customFormat="1" ht="18.75">
      <c r="A117" s="161">
        <v>45383</v>
      </c>
      <c r="B117" s="7" t="s">
        <v>1241</v>
      </c>
      <c r="C117" s="7">
        <v>25124</v>
      </c>
      <c r="D117" s="7">
        <v>9200</v>
      </c>
      <c r="E117" s="7">
        <v>15924</v>
      </c>
      <c r="F117" s="7">
        <v>10215</v>
      </c>
      <c r="G117" s="7">
        <v>8801</v>
      </c>
      <c r="H117" s="7">
        <v>1404</v>
      </c>
      <c r="I117" s="7">
        <v>0</v>
      </c>
      <c r="J117" s="7">
        <v>0</v>
      </c>
      <c r="K117" s="7">
        <v>10</v>
      </c>
    </row>
    <row r="118" spans="1:11" s="23" customFormat="1" ht="18.75">
      <c r="A118" s="161">
        <v>45383</v>
      </c>
      <c r="B118" s="7" t="s">
        <v>2266</v>
      </c>
      <c r="C118" s="7">
        <v>21140</v>
      </c>
      <c r="D118" s="7">
        <v>10855</v>
      </c>
      <c r="E118" s="7">
        <v>10285</v>
      </c>
      <c r="F118" s="7">
        <v>8607</v>
      </c>
      <c r="G118" s="7">
        <v>7462</v>
      </c>
      <c r="H118" s="7">
        <v>1136</v>
      </c>
      <c r="I118" s="7">
        <v>0</v>
      </c>
      <c r="J118" s="7">
        <v>0</v>
      </c>
      <c r="K118" s="7">
        <v>9</v>
      </c>
    </row>
    <row r="119" spans="1:11" s="23" customFormat="1" ht="18.75">
      <c r="A119" s="161">
        <v>45383</v>
      </c>
      <c r="B119" s="7" t="s">
        <v>2267</v>
      </c>
      <c r="C119" s="7">
        <v>20294</v>
      </c>
      <c r="D119" s="7">
        <v>10377</v>
      </c>
      <c r="E119" s="7">
        <v>9917</v>
      </c>
      <c r="F119" s="7">
        <v>8326</v>
      </c>
      <c r="G119" s="7">
        <v>6546</v>
      </c>
      <c r="H119" s="7">
        <v>1780</v>
      </c>
      <c r="I119" s="7">
        <v>0</v>
      </c>
      <c r="J119" s="7">
        <v>0</v>
      </c>
      <c r="K119" s="7">
        <v>0</v>
      </c>
    </row>
    <row r="120" spans="1:11" s="23" customFormat="1" ht="18.75"/>
  </sheetData>
  <autoFilter ref="A7:K63" xr:uid="{00000000-0009-0000-0000-000071000000}"/>
  <mergeCells count="4">
    <mergeCell ref="C5:E5"/>
    <mergeCell ref="F5:K5"/>
    <mergeCell ref="A5:A6"/>
    <mergeCell ref="B5:B6"/>
  </mergeCells>
  <phoneticPr fontId="5"/>
  <hyperlinks>
    <hyperlink ref="D1" location="目次!C56" display="目次" xr:uid="{00000000-0004-0000-7100-000000000000}"/>
  </hyperlinks>
  <printOptions horizontalCentered="1" verticalCentered="1"/>
  <pageMargins left="0" right="0" top="0" bottom="0" header="0" footer="0"/>
  <pageSetup paperSize="9" scale="63"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D12"/>
  <sheetViews>
    <sheetView topLeftCell="A10" workbookViewId="0">
      <selection activeCell="E12" sqref="E12"/>
    </sheetView>
  </sheetViews>
  <sheetFormatPr defaultColWidth="8.75" defaultRowHeight="14.25"/>
  <cols>
    <col min="1" max="1" width="12.5" style="1" bestFit="1" customWidth="1"/>
    <col min="2" max="2" width="9.75" style="1" bestFit="1" customWidth="1"/>
    <col min="3" max="3" width="18.375" style="1" bestFit="1" customWidth="1"/>
    <col min="4" max="4" width="15.75" style="1" bestFit="1" customWidth="1"/>
    <col min="5" max="6" width="13.25" style="1" bestFit="1" customWidth="1"/>
    <col min="7" max="7" width="15.75" style="1" bestFit="1" customWidth="1"/>
    <col min="8" max="8" width="13.25" style="1" bestFit="1" customWidth="1"/>
    <col min="9" max="9" width="10.875" style="1" bestFit="1" customWidth="1"/>
    <col min="10" max="10" width="9.875" style="1" customWidth="1"/>
    <col min="11" max="16384" width="8.75" style="1"/>
  </cols>
  <sheetData>
    <row r="1" spans="1:4" ht="18.75">
      <c r="A1" s="104" t="s">
        <v>1114</v>
      </c>
      <c r="B1" s="40">
        <v>45383</v>
      </c>
      <c r="D1" s="9" t="s">
        <v>652</v>
      </c>
    </row>
    <row r="3" spans="1:4" ht="18.75">
      <c r="A3" s="19" t="s">
        <v>3109</v>
      </c>
      <c r="B3" s="21" t="s">
        <v>242</v>
      </c>
      <c r="C3" s="21" t="s">
        <v>2257</v>
      </c>
    </row>
    <row r="4" spans="1:4" ht="18.75">
      <c r="A4" s="20" t="s">
        <v>2264</v>
      </c>
      <c r="B4" s="22">
        <v>9400</v>
      </c>
      <c r="C4" s="22">
        <v>8230</v>
      </c>
    </row>
    <row r="5" spans="1:4" ht="18.75">
      <c r="A5" s="20" t="s">
        <v>92</v>
      </c>
      <c r="B5" s="22">
        <v>9938</v>
      </c>
      <c r="C5" s="22">
        <v>8924</v>
      </c>
    </row>
    <row r="6" spans="1:4" ht="18.75">
      <c r="A6" s="20" t="s">
        <v>2267</v>
      </c>
      <c r="B6" s="22">
        <v>10377</v>
      </c>
      <c r="C6" s="22">
        <v>9917</v>
      </c>
    </row>
    <row r="7" spans="1:4" ht="18.75">
      <c r="A7" s="20" t="s">
        <v>2266</v>
      </c>
      <c r="B7" s="22">
        <v>10855</v>
      </c>
      <c r="C7" s="22">
        <v>10285</v>
      </c>
    </row>
    <row r="8" spans="1:4" ht="18.75">
      <c r="A8" s="20" t="s">
        <v>18</v>
      </c>
      <c r="B8" s="22">
        <v>10500</v>
      </c>
      <c r="C8" s="22">
        <v>11905</v>
      </c>
    </row>
    <row r="9" spans="1:4" ht="18.75">
      <c r="A9" s="20" t="s">
        <v>2243</v>
      </c>
      <c r="B9" s="22">
        <v>11528</v>
      </c>
      <c r="C9" s="22">
        <v>10846</v>
      </c>
    </row>
    <row r="10" spans="1:4" ht="18.75">
      <c r="A10" s="20" t="s">
        <v>1241</v>
      </c>
      <c r="B10" s="22">
        <v>9200</v>
      </c>
      <c r="C10" s="22">
        <v>15924</v>
      </c>
    </row>
    <row r="11" spans="1:4" ht="18.75">
      <c r="A11" s="20" t="s">
        <v>2263</v>
      </c>
      <c r="B11" s="22">
        <v>11753</v>
      </c>
      <c r="C11" s="22">
        <v>13453</v>
      </c>
    </row>
    <row r="12" spans="1:4" ht="18.75">
      <c r="A12" s="20" t="s">
        <v>756</v>
      </c>
      <c r="B12" s="22">
        <v>83551</v>
      </c>
      <c r="C12" s="22">
        <v>89484</v>
      </c>
    </row>
  </sheetData>
  <phoneticPr fontId="5"/>
  <hyperlinks>
    <hyperlink ref="D1" location="目次!C56" display="目次" xr:uid="{00000000-0004-0000-7200-000000000000}"/>
  </hyperlinks>
  <pageMargins left="0.7" right="0.7" top="0.75" bottom="0.75" header="0.3" footer="0.3"/>
  <pageSetup paperSize="9" orientation="portrait"/>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F12"/>
  <sheetViews>
    <sheetView workbookViewId="0">
      <selection activeCell="F14" sqref="F14"/>
    </sheetView>
  </sheetViews>
  <sheetFormatPr defaultColWidth="10.75" defaultRowHeight="14.25"/>
  <cols>
    <col min="1" max="1" width="12.5" style="1" bestFit="1" customWidth="1"/>
    <col min="2" max="2" width="9.75" style="1" bestFit="1" customWidth="1"/>
    <col min="3" max="4" width="6.875" style="1" bestFit="1" customWidth="1"/>
    <col min="5" max="5" width="16.375" style="1" bestFit="1" customWidth="1"/>
    <col min="6" max="6" width="22.375" style="1" bestFit="1" customWidth="1"/>
    <col min="7" max="8" width="44.875" style="1" bestFit="1" customWidth="1"/>
    <col min="9" max="9" width="10.875" style="1" bestFit="1" customWidth="1"/>
    <col min="10" max="10" width="9.875" style="1" customWidth="1"/>
    <col min="11" max="16384" width="10.75" style="1"/>
  </cols>
  <sheetData>
    <row r="1" spans="1:6" ht="18.75">
      <c r="A1" s="104" t="s">
        <v>1114</v>
      </c>
      <c r="B1" s="40">
        <v>45383</v>
      </c>
      <c r="D1" s="9" t="s">
        <v>652</v>
      </c>
    </row>
    <row r="3" spans="1:6" ht="18.75">
      <c r="A3" s="19" t="s">
        <v>3109</v>
      </c>
      <c r="B3" s="21" t="s">
        <v>2038</v>
      </c>
      <c r="C3" s="21" t="s">
        <v>494</v>
      </c>
      <c r="D3" s="21" t="s">
        <v>2259</v>
      </c>
      <c r="E3" s="21" t="s">
        <v>2035</v>
      </c>
      <c r="F3" s="21" t="s">
        <v>3147</v>
      </c>
    </row>
    <row r="4" spans="1:6" ht="18.75">
      <c r="A4" s="20" t="s">
        <v>92</v>
      </c>
      <c r="B4" s="22">
        <v>5380</v>
      </c>
      <c r="C4" s="22">
        <v>835</v>
      </c>
      <c r="D4" s="22">
        <v>247</v>
      </c>
      <c r="E4" s="22">
        <v>80</v>
      </c>
      <c r="F4" s="22">
        <v>0</v>
      </c>
    </row>
    <row r="5" spans="1:6" ht="18.75">
      <c r="A5" s="20" t="s">
        <v>2264</v>
      </c>
      <c r="B5" s="22">
        <v>5292</v>
      </c>
      <c r="C5" s="22">
        <v>1203</v>
      </c>
      <c r="D5" s="22">
        <v>397</v>
      </c>
      <c r="E5" s="22">
        <v>63</v>
      </c>
      <c r="F5" s="22">
        <v>0</v>
      </c>
    </row>
    <row r="6" spans="1:6" ht="18.75">
      <c r="A6" s="20" t="s">
        <v>18</v>
      </c>
      <c r="B6" s="22">
        <v>5922</v>
      </c>
      <c r="C6" s="22">
        <v>916</v>
      </c>
      <c r="D6" s="22">
        <v>427</v>
      </c>
      <c r="E6" s="22">
        <v>81</v>
      </c>
      <c r="F6" s="22">
        <v>0</v>
      </c>
    </row>
    <row r="7" spans="1:6" ht="18.75">
      <c r="A7" s="20" t="s">
        <v>2243</v>
      </c>
      <c r="B7" s="22">
        <v>6317</v>
      </c>
      <c r="C7" s="22">
        <v>1213</v>
      </c>
      <c r="D7" s="22">
        <v>290</v>
      </c>
      <c r="E7" s="22">
        <v>85</v>
      </c>
      <c r="F7" s="22">
        <v>0</v>
      </c>
    </row>
    <row r="8" spans="1:6" ht="18.75">
      <c r="A8" s="20" t="s">
        <v>2263</v>
      </c>
      <c r="B8" s="22">
        <v>6515</v>
      </c>
      <c r="C8" s="22">
        <v>1183</v>
      </c>
      <c r="D8" s="22">
        <v>370</v>
      </c>
      <c r="E8" s="22">
        <v>82</v>
      </c>
      <c r="F8" s="22">
        <v>0</v>
      </c>
    </row>
    <row r="9" spans="1:6" ht="18.75">
      <c r="A9" s="20" t="s">
        <v>2267</v>
      </c>
      <c r="B9" s="22">
        <v>6546</v>
      </c>
      <c r="C9" s="22">
        <v>1780</v>
      </c>
      <c r="D9" s="22">
        <v>0</v>
      </c>
      <c r="E9" s="22">
        <v>0</v>
      </c>
      <c r="F9" s="22">
        <v>0</v>
      </c>
    </row>
    <row r="10" spans="1:6" ht="18.75">
      <c r="A10" s="20" t="s">
        <v>2266</v>
      </c>
      <c r="B10" s="22">
        <v>7462</v>
      </c>
      <c r="C10" s="22">
        <v>1136</v>
      </c>
      <c r="D10" s="22">
        <v>0</v>
      </c>
      <c r="E10" s="22">
        <v>0</v>
      </c>
      <c r="F10" s="22">
        <v>9</v>
      </c>
    </row>
    <row r="11" spans="1:6" ht="18.75">
      <c r="A11" s="20" t="s">
        <v>1241</v>
      </c>
      <c r="B11" s="22">
        <v>8801</v>
      </c>
      <c r="C11" s="22">
        <v>1404</v>
      </c>
      <c r="D11" s="22">
        <v>0</v>
      </c>
      <c r="E11" s="22">
        <v>0</v>
      </c>
      <c r="F11" s="22">
        <v>10</v>
      </c>
    </row>
    <row r="12" spans="1:6" ht="18.75">
      <c r="A12" s="20" t="s">
        <v>756</v>
      </c>
      <c r="B12" s="22">
        <v>52235</v>
      </c>
      <c r="C12" s="22">
        <v>9670</v>
      </c>
      <c r="D12" s="22">
        <v>1731</v>
      </c>
      <c r="E12" s="22">
        <v>391</v>
      </c>
      <c r="F12" s="22">
        <v>19</v>
      </c>
    </row>
  </sheetData>
  <phoneticPr fontId="5"/>
  <hyperlinks>
    <hyperlink ref="D1" location="目次!C56" display="目次" xr:uid="{00000000-0004-0000-7300-000000000000}"/>
  </hyperlinks>
  <pageMargins left="0.7" right="0.7" top="0.75" bottom="0.75" header="0.3" footer="0.3"/>
  <pageSetup paperSize="9" orientation="portrait"/>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AF99"/>
  <sheetViews>
    <sheetView workbookViewId="0">
      <pane ySplit="9" topLeftCell="A85" activePane="bottomLeft" state="frozen"/>
      <selection pane="bottomLeft" activeCell="C94" sqref="C94"/>
    </sheetView>
  </sheetViews>
  <sheetFormatPr defaultColWidth="8.75" defaultRowHeight="14.25"/>
  <cols>
    <col min="1" max="1" width="11.5" style="1" bestFit="1" customWidth="1"/>
    <col min="2" max="2" width="14.875" style="1" bestFit="1" customWidth="1"/>
    <col min="3" max="16384" width="8.75" style="1"/>
  </cols>
  <sheetData>
    <row r="1" spans="1:32">
      <c r="A1" s="1" t="s">
        <v>2269</v>
      </c>
      <c r="D1" s="9" t="s">
        <v>652</v>
      </c>
    </row>
    <row r="2" spans="1:32">
      <c r="A2" s="1" t="s">
        <v>225</v>
      </c>
    </row>
    <row r="3" spans="1:32">
      <c r="A3" s="1" t="s">
        <v>2270</v>
      </c>
    </row>
    <row r="4" spans="1:32">
      <c r="A4" s="1" t="s">
        <v>2271</v>
      </c>
    </row>
    <row r="5" spans="1:32">
      <c r="A5" s="1" t="s">
        <v>2090</v>
      </c>
    </row>
    <row r="6" spans="1:32">
      <c r="A6" s="227" t="s">
        <v>303</v>
      </c>
      <c r="B6" s="227" t="s">
        <v>2273</v>
      </c>
      <c r="C6" s="227" t="s">
        <v>2274</v>
      </c>
      <c r="D6" s="227"/>
      <c r="E6" s="227"/>
      <c r="F6" s="227" t="s">
        <v>1445</v>
      </c>
      <c r="G6" s="227"/>
      <c r="H6" s="227"/>
      <c r="I6" s="227" t="s">
        <v>602</v>
      </c>
      <c r="J6" s="227"/>
      <c r="K6" s="227"/>
      <c r="L6" s="227" t="s">
        <v>2275</v>
      </c>
      <c r="M6" s="227"/>
      <c r="N6" s="227"/>
      <c r="O6" s="227"/>
      <c r="P6" s="227"/>
      <c r="Q6" s="227"/>
      <c r="R6" s="227"/>
      <c r="S6" s="227"/>
      <c r="T6" s="227"/>
      <c r="U6" s="227"/>
      <c r="V6" s="227"/>
      <c r="W6" s="227"/>
      <c r="X6" s="227"/>
      <c r="Y6" s="227"/>
      <c r="Z6" s="227"/>
      <c r="AA6" s="227"/>
      <c r="AB6" s="227"/>
      <c r="AC6" s="227"/>
      <c r="AD6" s="227"/>
      <c r="AE6" s="227"/>
      <c r="AF6" s="227"/>
    </row>
    <row r="7" spans="1:32">
      <c r="A7" s="227"/>
      <c r="B7" s="227"/>
      <c r="C7" s="227"/>
      <c r="D7" s="227"/>
      <c r="E7" s="227"/>
      <c r="F7" s="227"/>
      <c r="G7" s="227"/>
      <c r="H7" s="227"/>
      <c r="I7" s="227"/>
      <c r="J7" s="227"/>
      <c r="K7" s="227"/>
      <c r="L7" s="227" t="s">
        <v>1151</v>
      </c>
      <c r="M7" s="227"/>
      <c r="N7" s="227"/>
      <c r="O7" s="227" t="s">
        <v>2277</v>
      </c>
      <c r="P7" s="227"/>
      <c r="Q7" s="227"/>
      <c r="R7" s="227" t="s">
        <v>2278</v>
      </c>
      <c r="S7" s="227"/>
      <c r="T7" s="227"/>
      <c r="U7" s="227" t="s">
        <v>1232</v>
      </c>
      <c r="V7" s="227"/>
      <c r="W7" s="227"/>
      <c r="X7" s="227" t="s">
        <v>2279</v>
      </c>
      <c r="Y7" s="227"/>
      <c r="Z7" s="227"/>
      <c r="AA7" s="227" t="s">
        <v>281</v>
      </c>
      <c r="AB7" s="227"/>
      <c r="AC7" s="227"/>
      <c r="AD7" s="227" t="s">
        <v>2281</v>
      </c>
      <c r="AE7" s="227"/>
      <c r="AF7" s="227"/>
    </row>
    <row r="8" spans="1:32">
      <c r="A8" s="227"/>
      <c r="B8" s="227"/>
      <c r="C8" s="25" t="s">
        <v>1151</v>
      </c>
      <c r="D8" s="25" t="s">
        <v>1317</v>
      </c>
      <c r="E8" s="25" t="s">
        <v>1443</v>
      </c>
      <c r="F8" s="25" t="s">
        <v>1151</v>
      </c>
      <c r="G8" s="25" t="s">
        <v>1157</v>
      </c>
      <c r="H8" s="25" t="s">
        <v>1160</v>
      </c>
      <c r="I8" s="25" t="s">
        <v>1151</v>
      </c>
      <c r="J8" s="25" t="s">
        <v>1157</v>
      </c>
      <c r="K8" s="25" t="s">
        <v>1160</v>
      </c>
      <c r="L8" s="25" t="s">
        <v>1151</v>
      </c>
      <c r="M8" s="25" t="s">
        <v>1157</v>
      </c>
      <c r="N8" s="25" t="s">
        <v>1160</v>
      </c>
      <c r="O8" s="25" t="s">
        <v>1151</v>
      </c>
      <c r="P8" s="25" t="s">
        <v>1157</v>
      </c>
      <c r="Q8" s="25" t="s">
        <v>1160</v>
      </c>
      <c r="R8" s="25" t="s">
        <v>1151</v>
      </c>
      <c r="S8" s="25" t="s">
        <v>1157</v>
      </c>
      <c r="T8" s="25" t="s">
        <v>1160</v>
      </c>
      <c r="U8" s="25" t="s">
        <v>1151</v>
      </c>
      <c r="V8" s="25" t="s">
        <v>1157</v>
      </c>
      <c r="W8" s="25" t="s">
        <v>1160</v>
      </c>
      <c r="X8" s="25" t="s">
        <v>1151</v>
      </c>
      <c r="Y8" s="25" t="s">
        <v>1157</v>
      </c>
      <c r="Z8" s="25" t="s">
        <v>1160</v>
      </c>
      <c r="AA8" s="25" t="s">
        <v>1151</v>
      </c>
      <c r="AB8" s="25" t="s">
        <v>1157</v>
      </c>
      <c r="AC8" s="25" t="s">
        <v>1160</v>
      </c>
      <c r="AD8" s="25" t="s">
        <v>1151</v>
      </c>
      <c r="AE8" s="25" t="s">
        <v>1157</v>
      </c>
      <c r="AF8" s="25" t="s">
        <v>1160</v>
      </c>
    </row>
    <row r="9" spans="1:32" ht="9.75" customHeight="1">
      <c r="A9" s="26" t="str">
        <f>A6</f>
        <v>年別</v>
      </c>
      <c r="B9" s="26" t="str">
        <f>B6</f>
        <v>学校</v>
      </c>
      <c r="C9" s="26" t="str">
        <f>C8&amp;"("&amp;$C$6&amp;")"</f>
        <v>総数(学級数)</v>
      </c>
      <c r="D9" s="26" t="str">
        <f>D8&amp;"("&amp;$C$6&amp;")"</f>
        <v>単式(学級数)</v>
      </c>
      <c r="E9" s="26" t="str">
        <f>E8&amp;"("&amp;$C$6&amp;")"</f>
        <v>※81条(学級数)</v>
      </c>
      <c r="F9" s="26" t="str">
        <f>F8&amp;"("&amp;$F$6&amp;")"</f>
        <v>総数(教員数)</v>
      </c>
      <c r="G9" s="26" t="str">
        <f>G8&amp;"("&amp;$F$6&amp;")"</f>
        <v>男(教員数)</v>
      </c>
      <c r="H9" s="26" t="str">
        <f>H8&amp;"("&amp;$F$6&amp;")"</f>
        <v>女(教員数)</v>
      </c>
      <c r="I9" s="26" t="str">
        <f>I8&amp;"("&amp;$I$6&amp;")"</f>
        <v>総数(職員数)</v>
      </c>
      <c r="J9" s="26" t="str">
        <f>J8&amp;"("&amp;$I$6&amp;")"</f>
        <v>男(職員数)</v>
      </c>
      <c r="K9" s="26" t="str">
        <f>K8&amp;"("&amp;$I$6&amp;")"</f>
        <v>女(職員数)</v>
      </c>
      <c r="L9" s="26" t="str">
        <f>L8&amp;"("&amp;$L$7&amp;")"&amp;"("&amp;$L$6&amp;")"</f>
        <v>総数(総数)(児童数)</v>
      </c>
      <c r="M9" s="26" t="str">
        <f>M8&amp;"("&amp;$L$7&amp;")"&amp;"("&amp;$L$6&amp;")"</f>
        <v>男(総数)(児童数)</v>
      </c>
      <c r="N9" s="26" t="str">
        <f>N8&amp;"("&amp;$L$7&amp;")"&amp;"("&amp;$L$6&amp;")"</f>
        <v>女(総数)(児童数)</v>
      </c>
      <c r="O9" s="26" t="str">
        <f>O8&amp;"("&amp;$O$7&amp;")"&amp;"("&amp;$L$6&amp;")"</f>
        <v>総数(1学年)(児童数)</v>
      </c>
      <c r="P9" s="26" t="str">
        <f>P8&amp;"("&amp;$O$7&amp;")"&amp;"("&amp;$L$6&amp;")"</f>
        <v>男(1学年)(児童数)</v>
      </c>
      <c r="Q9" s="26" t="str">
        <f>Q8&amp;"("&amp;$O$7&amp;")"&amp;"("&amp;$L$6&amp;")"</f>
        <v>女(1学年)(児童数)</v>
      </c>
      <c r="R9" s="26" t="str">
        <f>R8&amp;"("&amp;$R$7&amp;")"&amp;"("&amp;$L$6&amp;")"</f>
        <v>総数(2学年)(児童数)</v>
      </c>
      <c r="S9" s="26" t="str">
        <f>S8&amp;"("&amp;$R$7&amp;")"&amp;"("&amp;$L$6&amp;")"</f>
        <v>男(2学年)(児童数)</v>
      </c>
      <c r="T9" s="26" t="str">
        <f>T8&amp;"("&amp;$R$7&amp;")"&amp;"("&amp;$L$6&amp;")"</f>
        <v>女(2学年)(児童数)</v>
      </c>
      <c r="U9" s="26" t="str">
        <f>U8&amp;"("&amp;$U$7&amp;")"&amp;"("&amp;$L$6&amp;")"</f>
        <v>総数(3学年)(児童数)</v>
      </c>
      <c r="V9" s="26" t="str">
        <f>V8&amp;"("&amp;$U$7&amp;")"&amp;"("&amp;$L$6&amp;")"</f>
        <v>男(3学年)(児童数)</v>
      </c>
      <c r="W9" s="26" t="str">
        <f>W8&amp;"("&amp;$U$7&amp;")"&amp;"("&amp;$L$6&amp;")"</f>
        <v>女(3学年)(児童数)</v>
      </c>
      <c r="X9" s="26" t="str">
        <f>X8&amp;"("&amp;$X$7&amp;")"&amp;"("&amp;$L$6&amp;")"</f>
        <v>総数(4学年)(児童数)</v>
      </c>
      <c r="Y9" s="26" t="str">
        <f>Y8&amp;"("&amp;$X$7&amp;")"&amp;"("&amp;$L$6&amp;")"</f>
        <v>男(4学年)(児童数)</v>
      </c>
      <c r="Z9" s="26" t="str">
        <f>Z8&amp;"("&amp;$X$7&amp;")"&amp;"("&amp;$L$6&amp;")"</f>
        <v>女(4学年)(児童数)</v>
      </c>
      <c r="AA9" s="26" t="str">
        <f>AA8&amp;"("&amp;$AA$7&amp;")"&amp;"("&amp;$L$6&amp;")"</f>
        <v>総数(5学年)(児童数)</v>
      </c>
      <c r="AB9" s="26" t="str">
        <f>AB8&amp;"("&amp;$AA$7&amp;")"&amp;"("&amp;$L$6&amp;")"</f>
        <v>男(5学年)(児童数)</v>
      </c>
      <c r="AC9" s="26" t="str">
        <f>AC8&amp;"("&amp;$AA$7&amp;")"&amp;"("&amp;$L$6&amp;")"</f>
        <v>女(5学年)(児童数)</v>
      </c>
      <c r="AD9" s="26" t="str">
        <f>AD8&amp;"("&amp;$AD$7&amp;")"&amp;"("&amp;$L$6&amp;")"</f>
        <v>総数(6学年)(児童数)</v>
      </c>
      <c r="AE9" s="26" t="str">
        <f>AE8&amp;"("&amp;$AD$7&amp;")"&amp;"("&amp;$L$6&amp;")"</f>
        <v>男(6学年)(児童数)</v>
      </c>
      <c r="AF9" s="26" t="str">
        <f>AF8&amp;"("&amp;$AD$7&amp;")"&amp;"("&amp;$L$6&amp;")"</f>
        <v>女(6学年)(児童数)</v>
      </c>
    </row>
    <row r="10" spans="1:32" ht="14.25" customHeight="1">
      <c r="A10" s="27">
        <v>31168</v>
      </c>
      <c r="B10" s="25" t="s">
        <v>734</v>
      </c>
      <c r="C10" s="25" t="s">
        <v>99</v>
      </c>
      <c r="D10" s="25" t="s">
        <v>99</v>
      </c>
      <c r="E10" s="25" t="s">
        <v>99</v>
      </c>
      <c r="F10" s="25" t="s">
        <v>99</v>
      </c>
      <c r="G10" s="25" t="s">
        <v>99</v>
      </c>
      <c r="H10" s="25" t="s">
        <v>99</v>
      </c>
      <c r="I10" s="25" t="s">
        <v>99</v>
      </c>
      <c r="J10" s="25" t="s">
        <v>99</v>
      </c>
      <c r="K10" s="25" t="s">
        <v>99</v>
      </c>
      <c r="L10" s="7">
        <v>4378</v>
      </c>
      <c r="M10" s="7">
        <v>2267</v>
      </c>
      <c r="N10" s="7">
        <v>2111</v>
      </c>
      <c r="O10" s="7">
        <v>632</v>
      </c>
      <c r="P10" s="25">
        <v>331</v>
      </c>
      <c r="Q10" s="25">
        <v>301</v>
      </c>
      <c r="R10" s="7">
        <v>701</v>
      </c>
      <c r="S10" s="25">
        <v>361</v>
      </c>
      <c r="T10" s="25">
        <v>340</v>
      </c>
      <c r="U10" s="7">
        <v>694</v>
      </c>
      <c r="V10" s="25">
        <v>364</v>
      </c>
      <c r="W10" s="25">
        <v>330</v>
      </c>
      <c r="X10" s="7">
        <v>767</v>
      </c>
      <c r="Y10" s="25">
        <v>394</v>
      </c>
      <c r="Z10" s="25">
        <v>373</v>
      </c>
      <c r="AA10" s="7">
        <v>770</v>
      </c>
      <c r="AB10" s="25">
        <v>391</v>
      </c>
      <c r="AC10" s="25">
        <v>379</v>
      </c>
      <c r="AD10" s="7">
        <v>814</v>
      </c>
      <c r="AE10" s="25">
        <v>426</v>
      </c>
      <c r="AF10" s="25">
        <v>388</v>
      </c>
    </row>
    <row r="11" spans="1:32" ht="14.25" customHeight="1">
      <c r="A11" s="27">
        <v>31533</v>
      </c>
      <c r="B11" s="25" t="s">
        <v>734</v>
      </c>
      <c r="C11" s="25" t="s">
        <v>99</v>
      </c>
      <c r="D11" s="25" t="s">
        <v>99</v>
      </c>
      <c r="E11" s="25" t="s">
        <v>99</v>
      </c>
      <c r="F11" s="25" t="s">
        <v>99</v>
      </c>
      <c r="G11" s="25" t="s">
        <v>99</v>
      </c>
      <c r="H11" s="25" t="s">
        <v>99</v>
      </c>
      <c r="I11" s="25" t="s">
        <v>99</v>
      </c>
      <c r="J11" s="25" t="s">
        <v>99</v>
      </c>
      <c r="K11" s="25" t="s">
        <v>99</v>
      </c>
      <c r="L11" s="7">
        <v>4259</v>
      </c>
      <c r="M11" s="7">
        <v>2185</v>
      </c>
      <c r="N11" s="7">
        <v>2074</v>
      </c>
      <c r="O11" s="7">
        <v>631</v>
      </c>
      <c r="P11" s="25">
        <v>323</v>
      </c>
      <c r="Q11" s="25">
        <v>308</v>
      </c>
      <c r="R11" s="7">
        <v>645</v>
      </c>
      <c r="S11" s="25">
        <v>339</v>
      </c>
      <c r="T11" s="25">
        <v>306</v>
      </c>
      <c r="U11" s="7">
        <v>711</v>
      </c>
      <c r="V11" s="25">
        <v>362</v>
      </c>
      <c r="W11" s="25">
        <v>349</v>
      </c>
      <c r="X11" s="7">
        <v>718</v>
      </c>
      <c r="Y11" s="25">
        <v>373</v>
      </c>
      <c r="Z11" s="25">
        <v>345</v>
      </c>
      <c r="AA11" s="7">
        <v>782</v>
      </c>
      <c r="AB11" s="25">
        <v>396</v>
      </c>
      <c r="AC11" s="25">
        <v>386</v>
      </c>
      <c r="AD11" s="7">
        <v>772</v>
      </c>
      <c r="AE11" s="25">
        <v>392</v>
      </c>
      <c r="AF11" s="25">
        <v>380</v>
      </c>
    </row>
    <row r="12" spans="1:32" ht="14.25" customHeight="1">
      <c r="A12" s="27">
        <v>31898</v>
      </c>
      <c r="B12" s="25" t="s">
        <v>734</v>
      </c>
      <c r="C12" s="25" t="s">
        <v>99</v>
      </c>
      <c r="D12" s="25" t="s">
        <v>99</v>
      </c>
      <c r="E12" s="25" t="s">
        <v>99</v>
      </c>
      <c r="F12" s="25" t="s">
        <v>99</v>
      </c>
      <c r="G12" s="25" t="s">
        <v>99</v>
      </c>
      <c r="H12" s="25" t="s">
        <v>99</v>
      </c>
      <c r="I12" s="25" t="s">
        <v>99</v>
      </c>
      <c r="J12" s="25" t="s">
        <v>99</v>
      </c>
      <c r="K12" s="25" t="s">
        <v>99</v>
      </c>
      <c r="L12" s="7">
        <v>4107</v>
      </c>
      <c r="M12" s="7">
        <v>2113</v>
      </c>
      <c r="N12" s="7">
        <v>1994</v>
      </c>
      <c r="O12" s="7">
        <v>607</v>
      </c>
      <c r="P12" s="25">
        <v>310</v>
      </c>
      <c r="Q12" s="25">
        <v>297</v>
      </c>
      <c r="R12" s="7">
        <v>629</v>
      </c>
      <c r="S12" s="25">
        <v>323</v>
      </c>
      <c r="T12" s="25">
        <v>306</v>
      </c>
      <c r="U12" s="7">
        <v>649</v>
      </c>
      <c r="V12" s="25">
        <v>340</v>
      </c>
      <c r="W12" s="25">
        <v>309</v>
      </c>
      <c r="X12" s="7">
        <v>710</v>
      </c>
      <c r="Y12" s="25">
        <v>368</v>
      </c>
      <c r="Z12" s="25">
        <v>342</v>
      </c>
      <c r="AA12" s="7">
        <v>726</v>
      </c>
      <c r="AB12" s="25">
        <v>373</v>
      </c>
      <c r="AC12" s="25">
        <v>353</v>
      </c>
      <c r="AD12" s="7">
        <v>786</v>
      </c>
      <c r="AE12" s="25">
        <v>399</v>
      </c>
      <c r="AF12" s="25">
        <v>387</v>
      </c>
    </row>
    <row r="13" spans="1:32" ht="14.25" customHeight="1">
      <c r="A13" s="27">
        <v>32264</v>
      </c>
      <c r="B13" s="25" t="s">
        <v>734</v>
      </c>
      <c r="C13" s="25" t="s">
        <v>99</v>
      </c>
      <c r="D13" s="25" t="s">
        <v>99</v>
      </c>
      <c r="E13" s="25" t="s">
        <v>99</v>
      </c>
      <c r="F13" s="25" t="s">
        <v>99</v>
      </c>
      <c r="G13" s="25" t="s">
        <v>99</v>
      </c>
      <c r="H13" s="25" t="s">
        <v>99</v>
      </c>
      <c r="I13" s="25" t="s">
        <v>99</v>
      </c>
      <c r="J13" s="25" t="s">
        <v>99</v>
      </c>
      <c r="K13" s="25" t="s">
        <v>99</v>
      </c>
      <c r="L13" s="7">
        <v>3975</v>
      </c>
      <c r="M13" s="7">
        <v>2053</v>
      </c>
      <c r="N13" s="7">
        <v>1922</v>
      </c>
      <c r="O13" s="7">
        <v>593</v>
      </c>
      <c r="P13" s="25">
        <v>306</v>
      </c>
      <c r="Q13" s="25">
        <v>287</v>
      </c>
      <c r="R13" s="7">
        <v>622</v>
      </c>
      <c r="S13" s="25">
        <v>323</v>
      </c>
      <c r="T13" s="25">
        <v>299</v>
      </c>
      <c r="U13" s="7">
        <v>631</v>
      </c>
      <c r="V13" s="25">
        <v>321</v>
      </c>
      <c r="W13" s="25">
        <v>310</v>
      </c>
      <c r="X13" s="7">
        <v>660</v>
      </c>
      <c r="Y13" s="25">
        <v>347</v>
      </c>
      <c r="Z13" s="25">
        <v>313</v>
      </c>
      <c r="AA13" s="7">
        <v>728</v>
      </c>
      <c r="AB13" s="25">
        <v>377</v>
      </c>
      <c r="AC13" s="25">
        <v>351</v>
      </c>
      <c r="AD13" s="7">
        <v>741</v>
      </c>
      <c r="AE13" s="25">
        <v>379</v>
      </c>
      <c r="AF13" s="25">
        <v>362</v>
      </c>
    </row>
    <row r="14" spans="1:32" ht="14.25" customHeight="1">
      <c r="A14" s="27">
        <v>32629</v>
      </c>
      <c r="B14" s="25" t="s">
        <v>734</v>
      </c>
      <c r="C14" s="25" t="s">
        <v>99</v>
      </c>
      <c r="D14" s="25" t="s">
        <v>99</v>
      </c>
      <c r="E14" s="25" t="s">
        <v>99</v>
      </c>
      <c r="F14" s="25" t="s">
        <v>99</v>
      </c>
      <c r="G14" s="25" t="s">
        <v>99</v>
      </c>
      <c r="H14" s="25" t="s">
        <v>99</v>
      </c>
      <c r="I14" s="25" t="s">
        <v>99</v>
      </c>
      <c r="J14" s="25" t="s">
        <v>99</v>
      </c>
      <c r="K14" s="25" t="s">
        <v>99</v>
      </c>
      <c r="L14" s="7">
        <v>3878</v>
      </c>
      <c r="M14" s="7">
        <v>2000</v>
      </c>
      <c r="N14" s="7">
        <v>1878</v>
      </c>
      <c r="O14" s="7">
        <v>582</v>
      </c>
      <c r="P14" s="25">
        <v>293</v>
      </c>
      <c r="Q14" s="25">
        <v>289</v>
      </c>
      <c r="R14" s="7">
        <v>600</v>
      </c>
      <c r="S14" s="25">
        <v>313</v>
      </c>
      <c r="T14" s="25">
        <v>287</v>
      </c>
      <c r="U14" s="7">
        <v>649</v>
      </c>
      <c r="V14" s="25">
        <v>339</v>
      </c>
      <c r="W14" s="25">
        <v>310</v>
      </c>
      <c r="X14" s="7">
        <v>638</v>
      </c>
      <c r="Y14" s="25">
        <v>321</v>
      </c>
      <c r="Z14" s="25">
        <v>317</v>
      </c>
      <c r="AA14" s="7">
        <v>679</v>
      </c>
      <c r="AB14" s="25">
        <v>353</v>
      </c>
      <c r="AC14" s="25">
        <v>326</v>
      </c>
      <c r="AD14" s="7">
        <v>730</v>
      </c>
      <c r="AE14" s="25">
        <v>381</v>
      </c>
      <c r="AF14" s="25">
        <v>349</v>
      </c>
    </row>
    <row r="15" spans="1:32" ht="14.25" customHeight="1">
      <c r="A15" s="27">
        <v>38108</v>
      </c>
      <c r="B15" s="25" t="s">
        <v>734</v>
      </c>
      <c r="C15" s="25" t="s">
        <v>99</v>
      </c>
      <c r="D15" s="25" t="s">
        <v>99</v>
      </c>
      <c r="E15" s="25" t="s">
        <v>99</v>
      </c>
      <c r="F15" s="25" t="s">
        <v>99</v>
      </c>
      <c r="G15" s="25" t="s">
        <v>99</v>
      </c>
      <c r="H15" s="25" t="s">
        <v>99</v>
      </c>
      <c r="I15" s="25" t="s">
        <v>99</v>
      </c>
      <c r="J15" s="25" t="s">
        <v>99</v>
      </c>
      <c r="K15" s="25" t="s">
        <v>99</v>
      </c>
      <c r="L15" s="7">
        <v>2747</v>
      </c>
      <c r="M15" s="7">
        <v>1398</v>
      </c>
      <c r="N15" s="7">
        <v>1349</v>
      </c>
      <c r="O15" s="7">
        <v>451</v>
      </c>
      <c r="P15" s="25">
        <v>231</v>
      </c>
      <c r="Q15" s="25">
        <v>220</v>
      </c>
      <c r="R15" s="7">
        <v>444</v>
      </c>
      <c r="S15" s="25">
        <v>211</v>
      </c>
      <c r="T15" s="25">
        <v>233</v>
      </c>
      <c r="U15" s="7">
        <v>431</v>
      </c>
      <c r="V15" s="25">
        <v>232</v>
      </c>
      <c r="W15" s="25">
        <v>199</v>
      </c>
      <c r="X15" s="7">
        <v>508</v>
      </c>
      <c r="Y15" s="25">
        <v>249</v>
      </c>
      <c r="Z15" s="25">
        <v>259</v>
      </c>
      <c r="AA15" s="7">
        <v>458</v>
      </c>
      <c r="AB15" s="25">
        <v>253</v>
      </c>
      <c r="AC15" s="25">
        <v>205</v>
      </c>
      <c r="AD15" s="7">
        <v>455</v>
      </c>
      <c r="AE15" s="25">
        <v>222</v>
      </c>
      <c r="AF15" s="25">
        <v>233</v>
      </c>
    </row>
    <row r="16" spans="1:32">
      <c r="A16" s="27">
        <v>40664</v>
      </c>
      <c r="B16" s="7" t="s">
        <v>18</v>
      </c>
      <c r="C16" s="7">
        <v>24</v>
      </c>
      <c r="D16" s="7">
        <v>22</v>
      </c>
      <c r="E16" s="7">
        <v>2</v>
      </c>
      <c r="F16" s="7">
        <v>33</v>
      </c>
      <c r="G16" s="7">
        <v>12</v>
      </c>
      <c r="H16" s="7">
        <v>21</v>
      </c>
      <c r="I16" s="7">
        <v>6</v>
      </c>
      <c r="J16" s="7">
        <v>2</v>
      </c>
      <c r="K16" s="7">
        <v>4</v>
      </c>
      <c r="L16" s="7">
        <v>704</v>
      </c>
      <c r="M16" s="7">
        <v>356</v>
      </c>
      <c r="N16" s="7">
        <v>348</v>
      </c>
      <c r="O16" s="7">
        <v>108</v>
      </c>
      <c r="P16" s="7">
        <v>58</v>
      </c>
      <c r="Q16" s="7">
        <v>50</v>
      </c>
      <c r="R16" s="7">
        <v>123</v>
      </c>
      <c r="S16" s="7">
        <v>61</v>
      </c>
      <c r="T16" s="7">
        <v>62</v>
      </c>
      <c r="U16" s="7">
        <v>133</v>
      </c>
      <c r="V16" s="7">
        <v>66</v>
      </c>
      <c r="W16" s="7">
        <v>67</v>
      </c>
      <c r="X16" s="7">
        <v>114</v>
      </c>
      <c r="Y16" s="7">
        <v>49</v>
      </c>
      <c r="Z16" s="7">
        <v>65</v>
      </c>
      <c r="AA16" s="7">
        <v>122</v>
      </c>
      <c r="AB16" s="7">
        <v>66</v>
      </c>
      <c r="AC16" s="7">
        <v>56</v>
      </c>
      <c r="AD16" s="7">
        <v>104</v>
      </c>
      <c r="AE16" s="7">
        <v>56</v>
      </c>
      <c r="AF16" s="7">
        <v>48</v>
      </c>
    </row>
    <row r="17" spans="1:32">
      <c r="A17" s="27">
        <v>40664</v>
      </c>
      <c r="B17" s="7" t="s">
        <v>2263</v>
      </c>
      <c r="C17" s="7">
        <v>17</v>
      </c>
      <c r="D17" s="7">
        <v>15</v>
      </c>
      <c r="E17" s="7">
        <v>2</v>
      </c>
      <c r="F17" s="7">
        <v>24</v>
      </c>
      <c r="G17" s="7">
        <v>11</v>
      </c>
      <c r="H17" s="7">
        <v>13</v>
      </c>
      <c r="I17" s="7">
        <v>6</v>
      </c>
      <c r="J17" s="7">
        <v>0</v>
      </c>
      <c r="K17" s="7">
        <v>6</v>
      </c>
      <c r="L17" s="7">
        <v>431</v>
      </c>
      <c r="M17" s="7">
        <v>216</v>
      </c>
      <c r="N17" s="7">
        <v>215</v>
      </c>
      <c r="O17" s="7">
        <v>75</v>
      </c>
      <c r="P17" s="7">
        <v>37</v>
      </c>
      <c r="Q17" s="7">
        <v>38</v>
      </c>
      <c r="R17" s="7">
        <v>83</v>
      </c>
      <c r="S17" s="7">
        <v>42</v>
      </c>
      <c r="T17" s="7">
        <v>41</v>
      </c>
      <c r="U17" s="7">
        <v>78</v>
      </c>
      <c r="V17" s="7">
        <v>39</v>
      </c>
      <c r="W17" s="7">
        <v>39</v>
      </c>
      <c r="X17" s="7">
        <v>72</v>
      </c>
      <c r="Y17" s="7">
        <v>33</v>
      </c>
      <c r="Z17" s="7">
        <v>39</v>
      </c>
      <c r="AA17" s="7">
        <v>72</v>
      </c>
      <c r="AB17" s="7">
        <v>38</v>
      </c>
      <c r="AC17" s="7">
        <v>34</v>
      </c>
      <c r="AD17" s="7">
        <v>51</v>
      </c>
      <c r="AE17" s="7">
        <v>27</v>
      </c>
      <c r="AF17" s="7">
        <v>24</v>
      </c>
    </row>
    <row r="18" spans="1:32">
      <c r="A18" s="27">
        <v>40664</v>
      </c>
      <c r="B18" s="7" t="s">
        <v>2264</v>
      </c>
      <c r="C18" s="7">
        <v>20</v>
      </c>
      <c r="D18" s="7">
        <v>20</v>
      </c>
      <c r="E18" s="7">
        <v>0</v>
      </c>
      <c r="F18" s="7">
        <v>28</v>
      </c>
      <c r="G18" s="7">
        <v>8</v>
      </c>
      <c r="H18" s="7">
        <v>20</v>
      </c>
      <c r="I18" s="7">
        <v>6</v>
      </c>
      <c r="J18" s="7">
        <v>1</v>
      </c>
      <c r="K18" s="7">
        <v>5</v>
      </c>
      <c r="L18" s="7">
        <v>656</v>
      </c>
      <c r="M18" s="7">
        <v>341</v>
      </c>
      <c r="N18" s="7">
        <v>315</v>
      </c>
      <c r="O18" s="7">
        <v>119</v>
      </c>
      <c r="P18" s="7">
        <v>64</v>
      </c>
      <c r="Q18" s="7">
        <v>55</v>
      </c>
      <c r="R18" s="7">
        <v>111</v>
      </c>
      <c r="S18" s="7">
        <v>57</v>
      </c>
      <c r="T18" s="7">
        <v>54</v>
      </c>
      <c r="U18" s="7">
        <v>107</v>
      </c>
      <c r="V18" s="7">
        <v>54</v>
      </c>
      <c r="W18" s="7">
        <v>53</v>
      </c>
      <c r="X18" s="7">
        <v>113</v>
      </c>
      <c r="Y18" s="7">
        <v>59</v>
      </c>
      <c r="Z18" s="7">
        <v>54</v>
      </c>
      <c r="AA18" s="7">
        <v>99</v>
      </c>
      <c r="AB18" s="7">
        <v>49</v>
      </c>
      <c r="AC18" s="7">
        <v>50</v>
      </c>
      <c r="AD18" s="7">
        <v>107</v>
      </c>
      <c r="AE18" s="7">
        <v>58</v>
      </c>
      <c r="AF18" s="7">
        <v>49</v>
      </c>
    </row>
    <row r="19" spans="1:32">
      <c r="A19" s="27">
        <v>40664</v>
      </c>
      <c r="B19" s="7" t="s">
        <v>92</v>
      </c>
      <c r="C19" s="7">
        <v>14</v>
      </c>
      <c r="D19" s="7">
        <v>14</v>
      </c>
      <c r="E19" s="7">
        <v>0</v>
      </c>
      <c r="F19" s="7">
        <v>23</v>
      </c>
      <c r="G19" s="7">
        <v>7</v>
      </c>
      <c r="H19" s="7">
        <v>16</v>
      </c>
      <c r="I19" s="7">
        <v>6</v>
      </c>
      <c r="J19" s="7">
        <v>1</v>
      </c>
      <c r="K19" s="7">
        <v>5</v>
      </c>
      <c r="L19" s="7">
        <v>453</v>
      </c>
      <c r="M19" s="7">
        <v>248</v>
      </c>
      <c r="N19" s="7">
        <v>205</v>
      </c>
      <c r="O19" s="7">
        <v>74</v>
      </c>
      <c r="P19" s="7">
        <v>43</v>
      </c>
      <c r="Q19" s="7">
        <v>31</v>
      </c>
      <c r="R19" s="7">
        <v>70</v>
      </c>
      <c r="S19" s="7">
        <v>41</v>
      </c>
      <c r="T19" s="7">
        <v>29</v>
      </c>
      <c r="U19" s="7">
        <v>72</v>
      </c>
      <c r="V19" s="7">
        <v>35</v>
      </c>
      <c r="W19" s="7">
        <v>37</v>
      </c>
      <c r="X19" s="7">
        <v>72</v>
      </c>
      <c r="Y19" s="7">
        <v>40</v>
      </c>
      <c r="Z19" s="7">
        <v>32</v>
      </c>
      <c r="AA19" s="7">
        <v>96</v>
      </c>
      <c r="AB19" s="7">
        <v>47</v>
      </c>
      <c r="AC19" s="7">
        <v>49</v>
      </c>
      <c r="AD19" s="7">
        <v>69</v>
      </c>
      <c r="AE19" s="7">
        <v>42</v>
      </c>
      <c r="AF19" s="7">
        <v>27</v>
      </c>
    </row>
    <row r="20" spans="1:32">
      <c r="A20" s="27">
        <v>40664</v>
      </c>
      <c r="B20" s="7" t="s">
        <v>2243</v>
      </c>
      <c r="C20" s="7">
        <v>17</v>
      </c>
      <c r="D20" s="7">
        <v>17</v>
      </c>
      <c r="E20" s="7">
        <v>0</v>
      </c>
      <c r="F20" s="7">
        <v>25</v>
      </c>
      <c r="G20" s="7">
        <v>9</v>
      </c>
      <c r="H20" s="7">
        <v>16</v>
      </c>
      <c r="I20" s="7">
        <v>6</v>
      </c>
      <c r="J20" s="7">
        <v>2</v>
      </c>
      <c r="K20" s="7">
        <v>4</v>
      </c>
      <c r="L20" s="7">
        <v>516</v>
      </c>
      <c r="M20" s="7">
        <v>260</v>
      </c>
      <c r="N20" s="7">
        <v>256</v>
      </c>
      <c r="O20" s="7">
        <v>105</v>
      </c>
      <c r="P20" s="7">
        <v>47</v>
      </c>
      <c r="Q20" s="7">
        <v>58</v>
      </c>
      <c r="R20" s="7">
        <v>78</v>
      </c>
      <c r="S20" s="7">
        <v>41</v>
      </c>
      <c r="T20" s="7">
        <v>37</v>
      </c>
      <c r="U20" s="7">
        <v>85</v>
      </c>
      <c r="V20" s="7">
        <v>37</v>
      </c>
      <c r="W20" s="7">
        <v>48</v>
      </c>
      <c r="X20" s="7">
        <v>81</v>
      </c>
      <c r="Y20" s="7">
        <v>48</v>
      </c>
      <c r="Z20" s="7">
        <v>33</v>
      </c>
      <c r="AA20" s="7">
        <v>91</v>
      </c>
      <c r="AB20" s="7">
        <v>46</v>
      </c>
      <c r="AC20" s="7">
        <v>45</v>
      </c>
      <c r="AD20" s="7">
        <v>76</v>
      </c>
      <c r="AE20" s="7">
        <v>41</v>
      </c>
      <c r="AF20" s="7">
        <v>35</v>
      </c>
    </row>
    <row r="21" spans="1:32">
      <c r="A21" s="27">
        <v>40664</v>
      </c>
      <c r="B21" s="25" t="s">
        <v>734</v>
      </c>
      <c r="C21" s="7">
        <v>92</v>
      </c>
      <c r="D21" s="7">
        <v>88</v>
      </c>
      <c r="E21" s="7">
        <v>4</v>
      </c>
      <c r="F21" s="7">
        <v>133</v>
      </c>
      <c r="G21" s="7">
        <v>47</v>
      </c>
      <c r="H21" s="7">
        <v>86</v>
      </c>
      <c r="I21" s="7">
        <v>30</v>
      </c>
      <c r="J21" s="7">
        <v>6</v>
      </c>
      <c r="K21" s="7">
        <v>24</v>
      </c>
      <c r="L21" s="7">
        <v>2760</v>
      </c>
      <c r="M21" s="7">
        <v>1421</v>
      </c>
      <c r="N21" s="7">
        <v>1339</v>
      </c>
      <c r="O21" s="7">
        <v>481</v>
      </c>
      <c r="P21" s="7">
        <v>249</v>
      </c>
      <c r="Q21" s="7">
        <v>232</v>
      </c>
      <c r="R21" s="7">
        <v>465</v>
      </c>
      <c r="S21" s="7">
        <v>242</v>
      </c>
      <c r="T21" s="7">
        <v>223</v>
      </c>
      <c r="U21" s="7">
        <v>475</v>
      </c>
      <c r="V21" s="7">
        <v>231</v>
      </c>
      <c r="W21" s="7">
        <v>244</v>
      </c>
      <c r="X21" s="7">
        <v>452</v>
      </c>
      <c r="Y21" s="7">
        <v>229</v>
      </c>
      <c r="Z21" s="7">
        <v>223</v>
      </c>
      <c r="AA21" s="7">
        <v>480</v>
      </c>
      <c r="AB21" s="7">
        <v>246</v>
      </c>
      <c r="AC21" s="7">
        <v>234</v>
      </c>
      <c r="AD21" s="7">
        <v>407</v>
      </c>
      <c r="AE21" s="7">
        <v>224</v>
      </c>
      <c r="AF21" s="7">
        <v>183</v>
      </c>
    </row>
    <row r="22" spans="1:32">
      <c r="A22" s="27">
        <v>41030</v>
      </c>
      <c r="B22" s="7" t="s">
        <v>18</v>
      </c>
      <c r="C22" s="7">
        <v>22</v>
      </c>
      <c r="D22" s="7">
        <v>20</v>
      </c>
      <c r="E22" s="7">
        <v>2</v>
      </c>
      <c r="F22" s="7">
        <v>33</v>
      </c>
      <c r="G22" s="7">
        <v>10</v>
      </c>
      <c r="H22" s="7">
        <v>23</v>
      </c>
      <c r="I22" s="7">
        <v>6</v>
      </c>
      <c r="J22" s="7">
        <v>2</v>
      </c>
      <c r="K22" s="7">
        <v>4</v>
      </c>
      <c r="L22" s="7">
        <v>693</v>
      </c>
      <c r="M22" s="7">
        <v>340</v>
      </c>
      <c r="N22" s="7">
        <v>353</v>
      </c>
      <c r="O22" s="7">
        <v>99</v>
      </c>
      <c r="P22" s="7">
        <v>50</v>
      </c>
      <c r="Q22" s="7">
        <v>49</v>
      </c>
      <c r="R22" s="7">
        <v>105</v>
      </c>
      <c r="S22" s="7">
        <v>55</v>
      </c>
      <c r="T22" s="7">
        <v>50</v>
      </c>
      <c r="U22" s="7">
        <v>121</v>
      </c>
      <c r="V22" s="7">
        <v>56</v>
      </c>
      <c r="W22" s="7">
        <v>65</v>
      </c>
      <c r="X22" s="7">
        <v>135</v>
      </c>
      <c r="Y22" s="7">
        <v>66</v>
      </c>
      <c r="Z22" s="7">
        <v>69</v>
      </c>
      <c r="AA22" s="7">
        <v>112</v>
      </c>
      <c r="AB22" s="7">
        <v>48</v>
      </c>
      <c r="AC22" s="7">
        <v>64</v>
      </c>
      <c r="AD22" s="7">
        <v>121</v>
      </c>
      <c r="AE22" s="7">
        <v>65</v>
      </c>
      <c r="AF22" s="7">
        <v>56</v>
      </c>
    </row>
    <row r="23" spans="1:32">
      <c r="A23" s="27">
        <v>41030</v>
      </c>
      <c r="B23" s="7" t="s">
        <v>2263</v>
      </c>
      <c r="C23" s="7">
        <v>16</v>
      </c>
      <c r="D23" s="7">
        <v>14</v>
      </c>
      <c r="E23" s="7">
        <v>2</v>
      </c>
      <c r="F23" s="7">
        <v>24</v>
      </c>
      <c r="G23" s="7">
        <v>11</v>
      </c>
      <c r="H23" s="7">
        <v>13</v>
      </c>
      <c r="I23" s="7">
        <v>6</v>
      </c>
      <c r="J23" s="7">
        <v>0</v>
      </c>
      <c r="K23" s="7">
        <v>6</v>
      </c>
      <c r="L23" s="7">
        <v>428</v>
      </c>
      <c r="M23" s="7">
        <v>219</v>
      </c>
      <c r="N23" s="7">
        <v>209</v>
      </c>
      <c r="O23" s="7">
        <v>62</v>
      </c>
      <c r="P23" s="7">
        <v>34</v>
      </c>
      <c r="Q23" s="7">
        <v>28</v>
      </c>
      <c r="R23" s="7">
        <v>69</v>
      </c>
      <c r="S23" s="7">
        <v>37</v>
      </c>
      <c r="T23" s="7">
        <v>32</v>
      </c>
      <c r="U23" s="7">
        <v>84</v>
      </c>
      <c r="V23" s="7">
        <v>43</v>
      </c>
      <c r="W23" s="7">
        <v>41</v>
      </c>
      <c r="X23" s="7">
        <v>75</v>
      </c>
      <c r="Y23" s="7">
        <v>38</v>
      </c>
      <c r="Z23" s="7">
        <v>37</v>
      </c>
      <c r="AA23" s="7">
        <v>68</v>
      </c>
      <c r="AB23" s="7">
        <v>30</v>
      </c>
      <c r="AC23" s="7">
        <v>38</v>
      </c>
      <c r="AD23" s="7">
        <v>70</v>
      </c>
      <c r="AE23" s="7">
        <v>37</v>
      </c>
      <c r="AF23" s="7">
        <v>33</v>
      </c>
    </row>
    <row r="24" spans="1:32">
      <c r="A24" s="27">
        <v>41030</v>
      </c>
      <c r="B24" s="7" t="s">
        <v>2264</v>
      </c>
      <c r="C24" s="7">
        <v>23</v>
      </c>
      <c r="D24" s="7">
        <v>20</v>
      </c>
      <c r="E24" s="7">
        <v>3</v>
      </c>
      <c r="F24" s="7">
        <v>30</v>
      </c>
      <c r="G24" s="7">
        <v>9</v>
      </c>
      <c r="H24" s="7">
        <v>21</v>
      </c>
      <c r="I24" s="7">
        <v>6</v>
      </c>
      <c r="J24" s="7">
        <v>1</v>
      </c>
      <c r="K24" s="7">
        <v>5</v>
      </c>
      <c r="L24" s="7">
        <v>662</v>
      </c>
      <c r="M24" s="7">
        <v>347</v>
      </c>
      <c r="N24" s="7">
        <v>315</v>
      </c>
      <c r="O24" s="7">
        <v>107</v>
      </c>
      <c r="P24" s="7">
        <v>57</v>
      </c>
      <c r="Q24" s="7">
        <v>50</v>
      </c>
      <c r="R24" s="7">
        <v>121</v>
      </c>
      <c r="S24" s="7">
        <v>66</v>
      </c>
      <c r="T24" s="7">
        <v>55</v>
      </c>
      <c r="U24" s="7">
        <v>113</v>
      </c>
      <c r="V24" s="7">
        <v>60</v>
      </c>
      <c r="W24" s="7">
        <v>53</v>
      </c>
      <c r="X24" s="7">
        <v>110</v>
      </c>
      <c r="Y24" s="7">
        <v>55</v>
      </c>
      <c r="Z24" s="7">
        <v>55</v>
      </c>
      <c r="AA24" s="7">
        <v>113</v>
      </c>
      <c r="AB24" s="7">
        <v>60</v>
      </c>
      <c r="AC24" s="7">
        <v>53</v>
      </c>
      <c r="AD24" s="7">
        <v>98</v>
      </c>
      <c r="AE24" s="7">
        <v>49</v>
      </c>
      <c r="AF24" s="7">
        <v>49</v>
      </c>
    </row>
    <row r="25" spans="1:32">
      <c r="A25" s="27">
        <v>41030</v>
      </c>
      <c r="B25" s="7" t="s">
        <v>92</v>
      </c>
      <c r="C25" s="7">
        <v>15</v>
      </c>
      <c r="D25" s="7">
        <v>15</v>
      </c>
      <c r="E25" s="7">
        <v>0</v>
      </c>
      <c r="F25" s="7">
        <v>24</v>
      </c>
      <c r="G25" s="7">
        <v>11</v>
      </c>
      <c r="H25" s="7">
        <v>13</v>
      </c>
      <c r="I25" s="7">
        <v>6</v>
      </c>
      <c r="J25" s="7">
        <v>1</v>
      </c>
      <c r="K25" s="7">
        <v>5</v>
      </c>
      <c r="L25" s="7">
        <v>461</v>
      </c>
      <c r="M25" s="7">
        <v>245</v>
      </c>
      <c r="N25" s="7">
        <v>216</v>
      </c>
      <c r="O25" s="7">
        <v>69</v>
      </c>
      <c r="P25" s="7">
        <v>36</v>
      </c>
      <c r="Q25" s="7">
        <v>33</v>
      </c>
      <c r="R25" s="7">
        <v>75</v>
      </c>
      <c r="S25" s="7">
        <v>44</v>
      </c>
      <c r="T25" s="7">
        <v>31</v>
      </c>
      <c r="U25" s="7">
        <v>73</v>
      </c>
      <c r="V25" s="7">
        <v>42</v>
      </c>
      <c r="W25" s="7">
        <v>31</v>
      </c>
      <c r="X25" s="7">
        <v>73</v>
      </c>
      <c r="Y25" s="7">
        <v>34</v>
      </c>
      <c r="Z25" s="7">
        <v>39</v>
      </c>
      <c r="AA25" s="7">
        <v>74</v>
      </c>
      <c r="AB25" s="7">
        <v>41</v>
      </c>
      <c r="AC25" s="7">
        <v>33</v>
      </c>
      <c r="AD25" s="7">
        <v>97</v>
      </c>
      <c r="AE25" s="7">
        <v>48</v>
      </c>
      <c r="AF25" s="7">
        <v>49</v>
      </c>
    </row>
    <row r="26" spans="1:32">
      <c r="A26" s="27">
        <v>41030</v>
      </c>
      <c r="B26" s="7" t="s">
        <v>2243</v>
      </c>
      <c r="C26" s="7">
        <v>18</v>
      </c>
      <c r="D26" s="7">
        <v>18</v>
      </c>
      <c r="E26" s="7">
        <v>0</v>
      </c>
      <c r="F26" s="7">
        <v>26</v>
      </c>
      <c r="G26" s="7">
        <v>8</v>
      </c>
      <c r="H26" s="7">
        <v>18</v>
      </c>
      <c r="I26" s="7">
        <v>6</v>
      </c>
      <c r="J26" s="7">
        <v>2</v>
      </c>
      <c r="K26" s="7">
        <v>4</v>
      </c>
      <c r="L26" s="7">
        <v>515</v>
      </c>
      <c r="M26" s="7">
        <v>259</v>
      </c>
      <c r="N26" s="7">
        <v>256</v>
      </c>
      <c r="O26" s="7">
        <v>78</v>
      </c>
      <c r="P26" s="7">
        <v>39</v>
      </c>
      <c r="Q26" s="7">
        <v>39</v>
      </c>
      <c r="R26" s="7">
        <v>104</v>
      </c>
      <c r="S26" s="7">
        <v>48</v>
      </c>
      <c r="T26" s="7">
        <v>56</v>
      </c>
      <c r="U26" s="7">
        <v>77</v>
      </c>
      <c r="V26" s="7">
        <v>42</v>
      </c>
      <c r="W26" s="7">
        <v>35</v>
      </c>
      <c r="X26" s="7">
        <v>84</v>
      </c>
      <c r="Y26" s="7">
        <v>37</v>
      </c>
      <c r="Z26" s="7">
        <v>47</v>
      </c>
      <c r="AA26" s="7">
        <v>82</v>
      </c>
      <c r="AB26" s="7">
        <v>48</v>
      </c>
      <c r="AC26" s="7">
        <v>34</v>
      </c>
      <c r="AD26" s="7">
        <v>90</v>
      </c>
      <c r="AE26" s="7">
        <v>45</v>
      </c>
      <c r="AF26" s="7">
        <v>45</v>
      </c>
    </row>
    <row r="27" spans="1:32">
      <c r="A27" s="27">
        <v>41030</v>
      </c>
      <c r="B27" s="25" t="s">
        <v>734</v>
      </c>
      <c r="C27" s="7">
        <v>94</v>
      </c>
      <c r="D27" s="7">
        <v>87</v>
      </c>
      <c r="E27" s="7">
        <v>7</v>
      </c>
      <c r="F27" s="7">
        <v>137</v>
      </c>
      <c r="G27" s="7">
        <v>49</v>
      </c>
      <c r="H27" s="7">
        <v>88</v>
      </c>
      <c r="I27" s="7">
        <v>30</v>
      </c>
      <c r="J27" s="7">
        <v>6</v>
      </c>
      <c r="K27" s="7">
        <v>24</v>
      </c>
      <c r="L27" s="7">
        <v>2759</v>
      </c>
      <c r="M27" s="7">
        <v>1410</v>
      </c>
      <c r="N27" s="7">
        <v>1349</v>
      </c>
      <c r="O27" s="7">
        <v>415</v>
      </c>
      <c r="P27" s="7">
        <v>216</v>
      </c>
      <c r="Q27" s="7">
        <v>199</v>
      </c>
      <c r="R27" s="7">
        <v>474</v>
      </c>
      <c r="S27" s="7">
        <v>250</v>
      </c>
      <c r="T27" s="7">
        <v>224</v>
      </c>
      <c r="U27" s="7">
        <v>468</v>
      </c>
      <c r="V27" s="7">
        <v>243</v>
      </c>
      <c r="W27" s="7">
        <v>225</v>
      </c>
      <c r="X27" s="7">
        <v>477</v>
      </c>
      <c r="Y27" s="7">
        <v>230</v>
      </c>
      <c r="Z27" s="7">
        <v>247</v>
      </c>
      <c r="AA27" s="7">
        <v>449</v>
      </c>
      <c r="AB27" s="7">
        <v>227</v>
      </c>
      <c r="AC27" s="7">
        <v>222</v>
      </c>
      <c r="AD27" s="7">
        <v>476</v>
      </c>
      <c r="AE27" s="7">
        <v>244</v>
      </c>
      <c r="AF27" s="7">
        <v>232</v>
      </c>
    </row>
    <row r="28" spans="1:32">
      <c r="A28" s="27">
        <v>41395</v>
      </c>
      <c r="B28" s="7" t="s">
        <v>18</v>
      </c>
      <c r="C28" s="7">
        <v>21</v>
      </c>
      <c r="D28" s="7">
        <v>19</v>
      </c>
      <c r="E28" s="7">
        <v>2</v>
      </c>
      <c r="F28" s="7">
        <v>35</v>
      </c>
      <c r="G28" s="7">
        <v>11</v>
      </c>
      <c r="H28" s="7">
        <v>24</v>
      </c>
      <c r="I28" s="7">
        <v>4</v>
      </c>
      <c r="J28" s="7">
        <v>1</v>
      </c>
      <c r="K28" s="7">
        <v>3</v>
      </c>
      <c r="L28" s="7">
        <v>646</v>
      </c>
      <c r="M28" s="7">
        <v>316</v>
      </c>
      <c r="N28" s="7">
        <v>330</v>
      </c>
      <c r="O28" s="7">
        <v>85</v>
      </c>
      <c r="P28" s="7">
        <v>45</v>
      </c>
      <c r="Q28" s="7">
        <v>40</v>
      </c>
      <c r="R28" s="7">
        <v>100</v>
      </c>
      <c r="S28" s="7">
        <v>51</v>
      </c>
      <c r="T28" s="7">
        <v>49</v>
      </c>
      <c r="U28" s="7">
        <v>104</v>
      </c>
      <c r="V28" s="7">
        <v>54</v>
      </c>
      <c r="W28" s="7">
        <v>50</v>
      </c>
      <c r="X28" s="7">
        <v>117</v>
      </c>
      <c r="Y28" s="7">
        <v>54</v>
      </c>
      <c r="Z28" s="7">
        <v>63</v>
      </c>
      <c r="AA28" s="7">
        <v>130</v>
      </c>
      <c r="AB28" s="7">
        <v>65</v>
      </c>
      <c r="AC28" s="7">
        <v>65</v>
      </c>
      <c r="AD28" s="7">
        <v>110</v>
      </c>
      <c r="AE28" s="7">
        <v>47</v>
      </c>
      <c r="AF28" s="7">
        <v>63</v>
      </c>
    </row>
    <row r="29" spans="1:32">
      <c r="A29" s="27">
        <v>41395</v>
      </c>
      <c r="B29" s="7" t="s">
        <v>2263</v>
      </c>
      <c r="C29" s="7">
        <v>15</v>
      </c>
      <c r="D29" s="7">
        <v>13</v>
      </c>
      <c r="E29" s="7">
        <v>2</v>
      </c>
      <c r="F29" s="7">
        <v>22</v>
      </c>
      <c r="G29" s="7">
        <v>8</v>
      </c>
      <c r="H29" s="7">
        <v>14</v>
      </c>
      <c r="I29" s="7">
        <v>5</v>
      </c>
      <c r="J29" s="7">
        <v>0</v>
      </c>
      <c r="K29" s="7">
        <v>5</v>
      </c>
      <c r="L29" s="7">
        <v>413</v>
      </c>
      <c r="M29" s="7">
        <v>207</v>
      </c>
      <c r="N29" s="7">
        <v>206</v>
      </c>
      <c r="O29" s="7">
        <v>59</v>
      </c>
      <c r="P29" s="7">
        <v>25</v>
      </c>
      <c r="Q29" s="7">
        <v>34</v>
      </c>
      <c r="R29" s="7">
        <v>60</v>
      </c>
      <c r="S29" s="7">
        <v>32</v>
      </c>
      <c r="T29" s="7">
        <v>28</v>
      </c>
      <c r="U29" s="7">
        <v>70</v>
      </c>
      <c r="V29" s="7">
        <v>38</v>
      </c>
      <c r="W29" s="7">
        <v>32</v>
      </c>
      <c r="X29" s="7">
        <v>83</v>
      </c>
      <c r="Y29" s="7">
        <v>43</v>
      </c>
      <c r="Z29" s="7">
        <v>40</v>
      </c>
      <c r="AA29" s="7">
        <v>72</v>
      </c>
      <c r="AB29" s="7">
        <v>38</v>
      </c>
      <c r="AC29" s="7">
        <v>34</v>
      </c>
      <c r="AD29" s="7">
        <v>69</v>
      </c>
      <c r="AE29" s="7">
        <v>31</v>
      </c>
      <c r="AF29" s="7">
        <v>38</v>
      </c>
    </row>
    <row r="30" spans="1:32">
      <c r="A30" s="27">
        <v>41395</v>
      </c>
      <c r="B30" s="7" t="s">
        <v>2264</v>
      </c>
      <c r="C30" s="7">
        <v>25</v>
      </c>
      <c r="D30" s="7">
        <v>21</v>
      </c>
      <c r="E30" s="7">
        <v>4</v>
      </c>
      <c r="F30" s="7">
        <v>33</v>
      </c>
      <c r="G30" s="7">
        <v>11</v>
      </c>
      <c r="H30" s="7">
        <v>22</v>
      </c>
      <c r="I30" s="7">
        <v>6</v>
      </c>
      <c r="J30" s="7">
        <v>0</v>
      </c>
      <c r="K30" s="7">
        <v>6</v>
      </c>
      <c r="L30" s="7">
        <v>672</v>
      </c>
      <c r="M30" s="7">
        <v>362</v>
      </c>
      <c r="N30" s="7">
        <v>310</v>
      </c>
      <c r="O30" s="7">
        <v>112</v>
      </c>
      <c r="P30" s="7">
        <v>64</v>
      </c>
      <c r="Q30" s="7">
        <v>48</v>
      </c>
      <c r="R30" s="7">
        <v>108</v>
      </c>
      <c r="S30" s="7">
        <v>59</v>
      </c>
      <c r="T30" s="7">
        <v>49</v>
      </c>
      <c r="U30" s="7">
        <v>121</v>
      </c>
      <c r="V30" s="7">
        <v>66</v>
      </c>
      <c r="W30" s="7">
        <v>55</v>
      </c>
      <c r="X30" s="7">
        <v>114</v>
      </c>
      <c r="Y30" s="7">
        <v>63</v>
      </c>
      <c r="Z30" s="7">
        <v>51</v>
      </c>
      <c r="AA30" s="7">
        <v>108</v>
      </c>
      <c r="AB30" s="7">
        <v>54</v>
      </c>
      <c r="AC30" s="7">
        <v>54</v>
      </c>
      <c r="AD30" s="7">
        <v>109</v>
      </c>
      <c r="AE30" s="7">
        <v>56</v>
      </c>
      <c r="AF30" s="7">
        <v>53</v>
      </c>
    </row>
    <row r="31" spans="1:32">
      <c r="A31" s="27">
        <v>41395</v>
      </c>
      <c r="B31" s="7" t="s">
        <v>92</v>
      </c>
      <c r="C31" s="7">
        <v>14</v>
      </c>
      <c r="D31" s="7">
        <v>14</v>
      </c>
      <c r="E31" s="7">
        <v>0</v>
      </c>
      <c r="F31" s="7">
        <v>23</v>
      </c>
      <c r="G31" s="7">
        <v>10</v>
      </c>
      <c r="H31" s="7">
        <v>13</v>
      </c>
      <c r="I31" s="7">
        <v>6</v>
      </c>
      <c r="J31" s="7">
        <v>1</v>
      </c>
      <c r="K31" s="7">
        <v>5</v>
      </c>
      <c r="L31" s="7">
        <v>449</v>
      </c>
      <c r="M31" s="7">
        <v>246</v>
      </c>
      <c r="N31" s="7">
        <v>203</v>
      </c>
      <c r="O31" s="7">
        <v>80</v>
      </c>
      <c r="P31" s="7">
        <v>47</v>
      </c>
      <c r="Q31" s="7">
        <v>33</v>
      </c>
      <c r="R31" s="7">
        <v>70</v>
      </c>
      <c r="S31" s="7">
        <v>36</v>
      </c>
      <c r="T31" s="7">
        <v>34</v>
      </c>
      <c r="U31" s="7">
        <v>77</v>
      </c>
      <c r="V31" s="7">
        <v>44</v>
      </c>
      <c r="W31" s="7">
        <v>33</v>
      </c>
      <c r="X31" s="7">
        <v>73</v>
      </c>
      <c r="Y31" s="7">
        <v>43</v>
      </c>
      <c r="Z31" s="7">
        <v>30</v>
      </c>
      <c r="AA31" s="7">
        <v>76</v>
      </c>
      <c r="AB31" s="7">
        <v>36</v>
      </c>
      <c r="AC31" s="7">
        <v>40</v>
      </c>
      <c r="AD31" s="7">
        <v>73</v>
      </c>
      <c r="AE31" s="7">
        <v>40</v>
      </c>
      <c r="AF31" s="7">
        <v>33</v>
      </c>
    </row>
    <row r="32" spans="1:32">
      <c r="A32" s="27">
        <v>41395</v>
      </c>
      <c r="B32" s="7" t="s">
        <v>2243</v>
      </c>
      <c r="C32" s="7">
        <v>17</v>
      </c>
      <c r="D32" s="7">
        <v>17</v>
      </c>
      <c r="E32" s="7">
        <v>0</v>
      </c>
      <c r="F32" s="7">
        <v>27</v>
      </c>
      <c r="G32" s="7">
        <v>8</v>
      </c>
      <c r="H32" s="7">
        <v>19</v>
      </c>
      <c r="I32" s="7">
        <v>6</v>
      </c>
      <c r="J32" s="7">
        <v>2</v>
      </c>
      <c r="K32" s="7">
        <v>4</v>
      </c>
      <c r="L32" s="7">
        <v>506</v>
      </c>
      <c r="M32" s="7">
        <v>245</v>
      </c>
      <c r="N32" s="7">
        <v>261</v>
      </c>
      <c r="O32" s="7">
        <v>84</v>
      </c>
      <c r="P32" s="7">
        <v>37</v>
      </c>
      <c r="Q32" s="7">
        <v>47</v>
      </c>
      <c r="R32" s="7">
        <v>79</v>
      </c>
      <c r="S32" s="7">
        <v>40</v>
      </c>
      <c r="T32" s="7">
        <v>39</v>
      </c>
      <c r="U32" s="7">
        <v>99</v>
      </c>
      <c r="V32" s="7">
        <v>43</v>
      </c>
      <c r="W32" s="7">
        <v>56</v>
      </c>
      <c r="X32" s="7">
        <v>75</v>
      </c>
      <c r="Y32" s="7">
        <v>40</v>
      </c>
      <c r="Z32" s="7">
        <v>35</v>
      </c>
      <c r="AA32" s="7">
        <v>86</v>
      </c>
      <c r="AB32" s="7">
        <v>37</v>
      </c>
      <c r="AC32" s="7">
        <v>49</v>
      </c>
      <c r="AD32" s="7">
        <v>83</v>
      </c>
      <c r="AE32" s="7">
        <v>48</v>
      </c>
      <c r="AF32" s="7">
        <v>35</v>
      </c>
    </row>
    <row r="33" spans="1:32">
      <c r="A33" s="27">
        <v>41395</v>
      </c>
      <c r="B33" s="25" t="s">
        <v>734</v>
      </c>
      <c r="C33" s="7">
        <v>92</v>
      </c>
      <c r="D33" s="7">
        <v>84</v>
      </c>
      <c r="E33" s="7">
        <v>8</v>
      </c>
      <c r="F33" s="7">
        <v>140</v>
      </c>
      <c r="G33" s="7">
        <v>48</v>
      </c>
      <c r="H33" s="7">
        <v>92</v>
      </c>
      <c r="I33" s="7">
        <v>27</v>
      </c>
      <c r="J33" s="7">
        <v>4</v>
      </c>
      <c r="K33" s="7">
        <v>23</v>
      </c>
      <c r="L33" s="7">
        <v>2686</v>
      </c>
      <c r="M33" s="7">
        <v>1376</v>
      </c>
      <c r="N33" s="7">
        <v>1310</v>
      </c>
      <c r="O33" s="7">
        <v>420</v>
      </c>
      <c r="P33" s="7">
        <v>218</v>
      </c>
      <c r="Q33" s="7">
        <v>202</v>
      </c>
      <c r="R33" s="7">
        <v>417</v>
      </c>
      <c r="S33" s="7">
        <v>218</v>
      </c>
      <c r="T33" s="7">
        <v>199</v>
      </c>
      <c r="U33" s="7">
        <v>471</v>
      </c>
      <c r="V33" s="7">
        <v>245</v>
      </c>
      <c r="W33" s="7">
        <v>226</v>
      </c>
      <c r="X33" s="7">
        <v>462</v>
      </c>
      <c r="Y33" s="7">
        <v>243</v>
      </c>
      <c r="Z33" s="7">
        <v>219</v>
      </c>
      <c r="AA33" s="7">
        <v>472</v>
      </c>
      <c r="AB33" s="7">
        <v>230</v>
      </c>
      <c r="AC33" s="7">
        <v>242</v>
      </c>
      <c r="AD33" s="7">
        <v>444</v>
      </c>
      <c r="AE33" s="7">
        <v>222</v>
      </c>
      <c r="AF33" s="7">
        <v>222</v>
      </c>
    </row>
    <row r="34" spans="1:32">
      <c r="A34" s="27">
        <v>41760</v>
      </c>
      <c r="B34" s="7" t="s">
        <v>18</v>
      </c>
      <c r="C34" s="7">
        <v>21</v>
      </c>
      <c r="D34" s="7">
        <v>19</v>
      </c>
      <c r="E34" s="7">
        <v>2</v>
      </c>
      <c r="F34" s="7">
        <v>37</v>
      </c>
      <c r="G34" s="7">
        <v>14</v>
      </c>
      <c r="H34" s="7">
        <v>23</v>
      </c>
      <c r="I34" s="7">
        <v>4</v>
      </c>
      <c r="J34" s="7">
        <v>1</v>
      </c>
      <c r="K34" s="7">
        <v>3</v>
      </c>
      <c r="L34" s="7">
        <v>624</v>
      </c>
      <c r="M34" s="7">
        <v>310</v>
      </c>
      <c r="N34" s="7">
        <v>314</v>
      </c>
      <c r="O34" s="7">
        <v>88</v>
      </c>
      <c r="P34" s="7">
        <v>43</v>
      </c>
      <c r="Q34" s="7">
        <v>45</v>
      </c>
      <c r="R34" s="7">
        <v>83</v>
      </c>
      <c r="S34" s="7">
        <v>46</v>
      </c>
      <c r="T34" s="7">
        <v>37</v>
      </c>
      <c r="U34" s="7">
        <v>103</v>
      </c>
      <c r="V34" s="7">
        <v>52</v>
      </c>
      <c r="W34" s="7">
        <v>51</v>
      </c>
      <c r="X34" s="7">
        <v>103</v>
      </c>
      <c r="Y34" s="7">
        <v>52</v>
      </c>
      <c r="Z34" s="7">
        <v>51</v>
      </c>
      <c r="AA34" s="7">
        <v>118</v>
      </c>
      <c r="AB34" s="7">
        <v>54</v>
      </c>
      <c r="AC34" s="7">
        <v>64</v>
      </c>
      <c r="AD34" s="7">
        <v>129</v>
      </c>
      <c r="AE34" s="7">
        <v>63</v>
      </c>
      <c r="AF34" s="7">
        <v>66</v>
      </c>
    </row>
    <row r="35" spans="1:32">
      <c r="A35" s="27">
        <v>41760</v>
      </c>
      <c r="B35" s="7" t="s">
        <v>2263</v>
      </c>
      <c r="C35" s="7">
        <v>15</v>
      </c>
      <c r="D35" s="7">
        <v>13</v>
      </c>
      <c r="E35" s="7">
        <v>2</v>
      </c>
      <c r="F35" s="7">
        <v>24</v>
      </c>
      <c r="G35" s="7">
        <v>10</v>
      </c>
      <c r="H35" s="7">
        <v>14</v>
      </c>
      <c r="I35" s="7">
        <v>5</v>
      </c>
      <c r="J35" s="7">
        <v>0</v>
      </c>
      <c r="K35" s="7">
        <v>5</v>
      </c>
      <c r="L35" s="7">
        <v>402</v>
      </c>
      <c r="M35" s="7">
        <v>213</v>
      </c>
      <c r="N35" s="7">
        <v>189</v>
      </c>
      <c r="O35" s="7">
        <v>57</v>
      </c>
      <c r="P35" s="7">
        <v>36</v>
      </c>
      <c r="Q35" s="7">
        <v>21</v>
      </c>
      <c r="R35" s="7">
        <v>61</v>
      </c>
      <c r="S35" s="7">
        <v>27</v>
      </c>
      <c r="T35" s="7">
        <v>34</v>
      </c>
      <c r="U35" s="7">
        <v>59</v>
      </c>
      <c r="V35" s="7">
        <v>30</v>
      </c>
      <c r="W35" s="7">
        <v>29</v>
      </c>
      <c r="X35" s="7">
        <v>70</v>
      </c>
      <c r="Y35" s="7">
        <v>38</v>
      </c>
      <c r="Z35" s="7">
        <v>32</v>
      </c>
      <c r="AA35" s="7">
        <v>84</v>
      </c>
      <c r="AB35" s="7">
        <v>44</v>
      </c>
      <c r="AC35" s="7">
        <v>40</v>
      </c>
      <c r="AD35" s="7">
        <v>71</v>
      </c>
      <c r="AE35" s="7">
        <v>38</v>
      </c>
      <c r="AF35" s="7">
        <v>33</v>
      </c>
    </row>
    <row r="36" spans="1:32">
      <c r="A36" s="27">
        <v>41760</v>
      </c>
      <c r="B36" s="7" t="s">
        <v>2264</v>
      </c>
      <c r="C36" s="7">
        <v>26</v>
      </c>
      <c r="D36" s="7">
        <v>22</v>
      </c>
      <c r="E36" s="7">
        <v>4</v>
      </c>
      <c r="F36" s="7">
        <v>35</v>
      </c>
      <c r="G36" s="7">
        <v>11</v>
      </c>
      <c r="H36" s="7">
        <v>24</v>
      </c>
      <c r="I36" s="7">
        <v>6</v>
      </c>
      <c r="J36" s="7">
        <v>0</v>
      </c>
      <c r="K36" s="7">
        <v>6</v>
      </c>
      <c r="L36" s="7">
        <v>689</v>
      </c>
      <c r="M36" s="7">
        <v>372</v>
      </c>
      <c r="N36" s="7">
        <v>317</v>
      </c>
      <c r="O36" s="7">
        <v>117</v>
      </c>
      <c r="P36" s="7">
        <v>60</v>
      </c>
      <c r="Q36" s="7">
        <v>57</v>
      </c>
      <c r="R36" s="7">
        <v>115</v>
      </c>
      <c r="S36" s="7">
        <v>67</v>
      </c>
      <c r="T36" s="7">
        <v>48</v>
      </c>
      <c r="U36" s="7">
        <v>109</v>
      </c>
      <c r="V36" s="7">
        <v>59</v>
      </c>
      <c r="W36" s="7">
        <v>50</v>
      </c>
      <c r="X36" s="7">
        <v>123</v>
      </c>
      <c r="Y36" s="7">
        <v>68</v>
      </c>
      <c r="Z36" s="7">
        <v>55</v>
      </c>
      <c r="AA36" s="7">
        <v>114</v>
      </c>
      <c r="AB36" s="7">
        <v>63</v>
      </c>
      <c r="AC36" s="7">
        <v>51</v>
      </c>
      <c r="AD36" s="7">
        <v>111</v>
      </c>
      <c r="AE36" s="7">
        <v>55</v>
      </c>
      <c r="AF36" s="7">
        <v>56</v>
      </c>
    </row>
    <row r="37" spans="1:32">
      <c r="A37" s="27">
        <v>41760</v>
      </c>
      <c r="B37" s="7" t="s">
        <v>92</v>
      </c>
      <c r="C37" s="7">
        <v>15</v>
      </c>
      <c r="D37" s="7">
        <v>15</v>
      </c>
      <c r="E37" s="7">
        <v>0</v>
      </c>
      <c r="F37" s="7">
        <v>27</v>
      </c>
      <c r="G37" s="7">
        <v>11</v>
      </c>
      <c r="H37" s="7">
        <v>16</v>
      </c>
      <c r="I37" s="7">
        <v>6</v>
      </c>
      <c r="J37" s="7">
        <v>1</v>
      </c>
      <c r="K37" s="7">
        <v>5</v>
      </c>
      <c r="L37" s="7">
        <v>456</v>
      </c>
      <c r="M37" s="7">
        <v>249</v>
      </c>
      <c r="N37" s="7">
        <v>207</v>
      </c>
      <c r="O37" s="7">
        <v>78</v>
      </c>
      <c r="P37" s="7">
        <v>41</v>
      </c>
      <c r="Q37" s="7">
        <v>37</v>
      </c>
      <c r="R37" s="7">
        <v>80</v>
      </c>
      <c r="S37" s="7">
        <v>47</v>
      </c>
      <c r="T37" s="7">
        <v>33</v>
      </c>
      <c r="U37" s="7">
        <v>72</v>
      </c>
      <c r="V37" s="7">
        <v>37</v>
      </c>
      <c r="W37" s="7">
        <v>35</v>
      </c>
      <c r="X37" s="7">
        <v>76</v>
      </c>
      <c r="Y37" s="7">
        <v>44</v>
      </c>
      <c r="Z37" s="7">
        <v>32</v>
      </c>
      <c r="AA37" s="7">
        <v>74</v>
      </c>
      <c r="AB37" s="7">
        <v>44</v>
      </c>
      <c r="AC37" s="7">
        <v>30</v>
      </c>
      <c r="AD37" s="7">
        <v>76</v>
      </c>
      <c r="AE37" s="7">
        <v>36</v>
      </c>
      <c r="AF37" s="7">
        <v>40</v>
      </c>
    </row>
    <row r="38" spans="1:32">
      <c r="A38" s="27">
        <v>41760</v>
      </c>
      <c r="B38" s="7" t="s">
        <v>2243</v>
      </c>
      <c r="C38" s="7">
        <v>17</v>
      </c>
      <c r="D38" s="7">
        <v>17</v>
      </c>
      <c r="E38" s="7">
        <v>0</v>
      </c>
      <c r="F38" s="7">
        <v>25</v>
      </c>
      <c r="G38" s="7">
        <v>9</v>
      </c>
      <c r="H38" s="7">
        <v>16</v>
      </c>
      <c r="I38" s="7">
        <v>6</v>
      </c>
      <c r="J38" s="7">
        <v>2</v>
      </c>
      <c r="K38" s="7">
        <v>4</v>
      </c>
      <c r="L38" s="7">
        <v>512</v>
      </c>
      <c r="M38" s="7">
        <v>228</v>
      </c>
      <c r="N38" s="7">
        <v>284</v>
      </c>
      <c r="O38" s="7">
        <v>85</v>
      </c>
      <c r="P38" s="7">
        <v>32</v>
      </c>
      <c r="Q38" s="7">
        <v>53</v>
      </c>
      <c r="R38" s="7">
        <v>85</v>
      </c>
      <c r="S38" s="7">
        <v>38</v>
      </c>
      <c r="T38" s="7">
        <v>47</v>
      </c>
      <c r="U38" s="7">
        <v>80</v>
      </c>
      <c r="V38" s="7">
        <v>40</v>
      </c>
      <c r="W38" s="7">
        <v>40</v>
      </c>
      <c r="X38" s="7">
        <v>101</v>
      </c>
      <c r="Y38" s="7">
        <v>43</v>
      </c>
      <c r="Z38" s="7">
        <v>58</v>
      </c>
      <c r="AA38" s="7">
        <v>74</v>
      </c>
      <c r="AB38" s="7">
        <v>39</v>
      </c>
      <c r="AC38" s="7">
        <v>35</v>
      </c>
      <c r="AD38" s="7">
        <v>87</v>
      </c>
      <c r="AE38" s="7">
        <v>36</v>
      </c>
      <c r="AF38" s="7">
        <v>51</v>
      </c>
    </row>
    <row r="39" spans="1:32">
      <c r="A39" s="27">
        <v>41760</v>
      </c>
      <c r="B39" s="25" t="s">
        <v>734</v>
      </c>
      <c r="C39" s="7">
        <v>94</v>
      </c>
      <c r="D39" s="7">
        <v>86</v>
      </c>
      <c r="E39" s="7">
        <v>8</v>
      </c>
      <c r="F39" s="7">
        <v>148</v>
      </c>
      <c r="G39" s="7">
        <v>55</v>
      </c>
      <c r="H39" s="7">
        <v>93</v>
      </c>
      <c r="I39" s="7">
        <v>27</v>
      </c>
      <c r="J39" s="7">
        <v>4</v>
      </c>
      <c r="K39" s="7">
        <v>23</v>
      </c>
      <c r="L39" s="7">
        <v>2683</v>
      </c>
      <c r="M39" s="7">
        <v>1372</v>
      </c>
      <c r="N39" s="7">
        <v>1311</v>
      </c>
      <c r="O39" s="7">
        <v>425</v>
      </c>
      <c r="P39" s="7">
        <v>212</v>
      </c>
      <c r="Q39" s="7">
        <v>213</v>
      </c>
      <c r="R39" s="7">
        <v>424</v>
      </c>
      <c r="S39" s="7">
        <v>225</v>
      </c>
      <c r="T39" s="7">
        <v>199</v>
      </c>
      <c r="U39" s="7">
        <v>423</v>
      </c>
      <c r="V39" s="7">
        <v>218</v>
      </c>
      <c r="W39" s="7">
        <v>205</v>
      </c>
      <c r="X39" s="7">
        <v>473</v>
      </c>
      <c r="Y39" s="7">
        <v>245</v>
      </c>
      <c r="Z39" s="7">
        <v>228</v>
      </c>
      <c r="AA39" s="7">
        <v>464</v>
      </c>
      <c r="AB39" s="7">
        <v>244</v>
      </c>
      <c r="AC39" s="7">
        <v>220</v>
      </c>
      <c r="AD39" s="7">
        <v>474</v>
      </c>
      <c r="AE39" s="7">
        <v>228</v>
      </c>
      <c r="AF39" s="7">
        <v>246</v>
      </c>
    </row>
    <row r="40" spans="1:32">
      <c r="A40" s="27">
        <v>42125</v>
      </c>
      <c r="B40" s="7" t="s">
        <v>18</v>
      </c>
      <c r="C40" s="7">
        <v>21</v>
      </c>
      <c r="D40" s="7">
        <v>19</v>
      </c>
      <c r="E40" s="7">
        <v>2</v>
      </c>
      <c r="F40" s="7">
        <v>33</v>
      </c>
      <c r="G40" s="7">
        <v>11</v>
      </c>
      <c r="H40" s="7">
        <v>22</v>
      </c>
      <c r="I40" s="7">
        <v>5</v>
      </c>
      <c r="J40" s="7">
        <v>0</v>
      </c>
      <c r="K40" s="7">
        <v>5</v>
      </c>
      <c r="L40" s="7">
        <v>594</v>
      </c>
      <c r="M40" s="7">
        <v>307</v>
      </c>
      <c r="N40" s="7">
        <v>287</v>
      </c>
      <c r="O40" s="7">
        <v>96</v>
      </c>
      <c r="P40" s="7">
        <v>59</v>
      </c>
      <c r="Q40" s="7">
        <v>37</v>
      </c>
      <c r="R40" s="7">
        <v>83</v>
      </c>
      <c r="S40" s="7">
        <v>40</v>
      </c>
      <c r="T40" s="7">
        <v>43</v>
      </c>
      <c r="U40" s="7">
        <v>84</v>
      </c>
      <c r="V40" s="7">
        <v>46</v>
      </c>
      <c r="W40" s="7">
        <v>38</v>
      </c>
      <c r="X40" s="7">
        <v>103</v>
      </c>
      <c r="Y40" s="7">
        <v>52</v>
      </c>
      <c r="Z40" s="7">
        <v>51</v>
      </c>
      <c r="AA40" s="7">
        <v>108</v>
      </c>
      <c r="AB40" s="7">
        <v>55</v>
      </c>
      <c r="AC40" s="7">
        <v>53</v>
      </c>
      <c r="AD40" s="7">
        <v>120</v>
      </c>
      <c r="AE40" s="7">
        <v>55</v>
      </c>
      <c r="AF40" s="7">
        <v>65</v>
      </c>
    </row>
    <row r="41" spans="1:32">
      <c r="A41" s="27">
        <v>42125</v>
      </c>
      <c r="B41" s="7" t="s">
        <v>2263</v>
      </c>
      <c r="C41" s="7">
        <v>15</v>
      </c>
      <c r="D41" s="7">
        <v>13</v>
      </c>
      <c r="E41" s="7">
        <v>2</v>
      </c>
      <c r="F41" s="7">
        <v>24</v>
      </c>
      <c r="G41" s="7">
        <v>8</v>
      </c>
      <c r="H41" s="7">
        <v>16</v>
      </c>
      <c r="I41" s="7">
        <v>5</v>
      </c>
      <c r="J41" s="7">
        <v>0</v>
      </c>
      <c r="K41" s="7">
        <v>5</v>
      </c>
      <c r="L41" s="7">
        <v>399</v>
      </c>
      <c r="M41" s="7">
        <v>216</v>
      </c>
      <c r="N41" s="7">
        <v>183</v>
      </c>
      <c r="O41" s="7">
        <v>68</v>
      </c>
      <c r="P41" s="7">
        <v>41</v>
      </c>
      <c r="Q41" s="7">
        <v>27</v>
      </c>
      <c r="R41" s="7">
        <v>59</v>
      </c>
      <c r="S41" s="7">
        <v>35</v>
      </c>
      <c r="T41" s="7">
        <v>24</v>
      </c>
      <c r="U41" s="7">
        <v>59</v>
      </c>
      <c r="V41" s="7">
        <v>26</v>
      </c>
      <c r="W41" s="7">
        <v>33</v>
      </c>
      <c r="X41" s="7">
        <v>61</v>
      </c>
      <c r="Y41" s="7">
        <v>32</v>
      </c>
      <c r="Z41" s="7">
        <v>29</v>
      </c>
      <c r="AA41" s="7">
        <v>70</v>
      </c>
      <c r="AB41" s="7">
        <v>39</v>
      </c>
      <c r="AC41" s="7">
        <v>31</v>
      </c>
      <c r="AD41" s="7">
        <v>82</v>
      </c>
      <c r="AE41" s="7">
        <v>43</v>
      </c>
      <c r="AF41" s="7">
        <v>39</v>
      </c>
    </row>
    <row r="42" spans="1:32">
      <c r="A42" s="27">
        <v>42125</v>
      </c>
      <c r="B42" s="7" t="s">
        <v>2264</v>
      </c>
      <c r="C42" s="7">
        <v>26</v>
      </c>
      <c r="D42" s="7">
        <v>22</v>
      </c>
      <c r="E42" s="7">
        <v>4</v>
      </c>
      <c r="F42" s="7">
        <v>36</v>
      </c>
      <c r="G42" s="7">
        <v>11</v>
      </c>
      <c r="H42" s="7">
        <v>25</v>
      </c>
      <c r="I42" s="7">
        <v>5</v>
      </c>
      <c r="J42" s="7">
        <v>1</v>
      </c>
      <c r="K42" s="7">
        <v>4</v>
      </c>
      <c r="L42" s="7">
        <v>700</v>
      </c>
      <c r="M42" s="7">
        <v>380</v>
      </c>
      <c r="N42" s="7">
        <v>320</v>
      </c>
      <c r="O42" s="7">
        <v>117</v>
      </c>
      <c r="P42" s="7">
        <v>58</v>
      </c>
      <c r="Q42" s="7">
        <v>59</v>
      </c>
      <c r="R42" s="7">
        <v>117</v>
      </c>
      <c r="S42" s="7">
        <v>60</v>
      </c>
      <c r="T42" s="7">
        <v>57</v>
      </c>
      <c r="U42" s="7">
        <v>119</v>
      </c>
      <c r="V42" s="7">
        <v>70</v>
      </c>
      <c r="W42" s="7">
        <v>49</v>
      </c>
      <c r="X42" s="7">
        <v>110</v>
      </c>
      <c r="Y42" s="7">
        <v>61</v>
      </c>
      <c r="Z42" s="7">
        <v>49</v>
      </c>
      <c r="AA42" s="7">
        <v>122</v>
      </c>
      <c r="AB42" s="7">
        <v>67</v>
      </c>
      <c r="AC42" s="7">
        <v>55</v>
      </c>
      <c r="AD42" s="7">
        <v>115</v>
      </c>
      <c r="AE42" s="7">
        <v>64</v>
      </c>
      <c r="AF42" s="7">
        <v>51</v>
      </c>
    </row>
    <row r="43" spans="1:32">
      <c r="A43" s="27">
        <v>42125</v>
      </c>
      <c r="B43" s="7" t="s">
        <v>92</v>
      </c>
      <c r="C43" s="7">
        <v>18</v>
      </c>
      <c r="D43" s="7">
        <v>16</v>
      </c>
      <c r="E43" s="7">
        <v>2</v>
      </c>
      <c r="F43" s="7">
        <v>29</v>
      </c>
      <c r="G43" s="7">
        <v>14</v>
      </c>
      <c r="H43" s="7">
        <v>15</v>
      </c>
      <c r="I43" s="7">
        <v>6</v>
      </c>
      <c r="J43" s="7">
        <v>1</v>
      </c>
      <c r="K43" s="7">
        <v>5</v>
      </c>
      <c r="L43" s="7">
        <v>473</v>
      </c>
      <c r="M43" s="7">
        <v>267</v>
      </c>
      <c r="N43" s="7">
        <v>206</v>
      </c>
      <c r="O43" s="7">
        <v>87</v>
      </c>
      <c r="P43" s="7">
        <v>52</v>
      </c>
      <c r="Q43" s="7">
        <v>35</v>
      </c>
      <c r="R43" s="7">
        <v>78</v>
      </c>
      <c r="S43" s="7">
        <v>41</v>
      </c>
      <c r="T43" s="7">
        <v>37</v>
      </c>
      <c r="U43" s="7">
        <v>81</v>
      </c>
      <c r="V43" s="7">
        <v>48</v>
      </c>
      <c r="W43" s="7">
        <v>33</v>
      </c>
      <c r="X43" s="7">
        <v>72</v>
      </c>
      <c r="Y43" s="7">
        <v>37</v>
      </c>
      <c r="Z43" s="7">
        <v>35</v>
      </c>
      <c r="AA43" s="7">
        <v>81</v>
      </c>
      <c r="AB43" s="7">
        <v>46</v>
      </c>
      <c r="AC43" s="7">
        <v>35</v>
      </c>
      <c r="AD43" s="7">
        <v>74</v>
      </c>
      <c r="AE43" s="7">
        <v>43</v>
      </c>
      <c r="AF43" s="7">
        <v>31</v>
      </c>
    </row>
    <row r="44" spans="1:32">
      <c r="A44" s="27">
        <v>42125</v>
      </c>
      <c r="B44" s="7" t="s">
        <v>2243</v>
      </c>
      <c r="C44" s="7">
        <v>16</v>
      </c>
      <c r="D44" s="7">
        <v>16</v>
      </c>
      <c r="E44" s="7">
        <v>0</v>
      </c>
      <c r="F44" s="7">
        <v>25</v>
      </c>
      <c r="G44" s="7">
        <v>9</v>
      </c>
      <c r="H44" s="7">
        <v>16</v>
      </c>
      <c r="I44" s="7">
        <v>6</v>
      </c>
      <c r="J44" s="7">
        <v>2</v>
      </c>
      <c r="K44" s="7">
        <v>4</v>
      </c>
      <c r="L44" s="7">
        <v>500</v>
      </c>
      <c r="M44" s="7">
        <v>235</v>
      </c>
      <c r="N44" s="7">
        <v>265</v>
      </c>
      <c r="O44" s="7">
        <v>76</v>
      </c>
      <c r="P44" s="7">
        <v>45</v>
      </c>
      <c r="Q44" s="7">
        <v>31</v>
      </c>
      <c r="R44" s="7">
        <v>87</v>
      </c>
      <c r="S44" s="7">
        <v>32</v>
      </c>
      <c r="T44" s="7">
        <v>55</v>
      </c>
      <c r="U44" s="7">
        <v>85</v>
      </c>
      <c r="V44" s="7">
        <v>38</v>
      </c>
      <c r="W44" s="7">
        <v>47</v>
      </c>
      <c r="X44" s="7">
        <v>80</v>
      </c>
      <c r="Y44" s="7">
        <v>40</v>
      </c>
      <c r="Z44" s="7">
        <v>40</v>
      </c>
      <c r="AA44" s="7">
        <v>99</v>
      </c>
      <c r="AB44" s="7">
        <v>42</v>
      </c>
      <c r="AC44" s="7">
        <v>57</v>
      </c>
      <c r="AD44" s="7">
        <v>73</v>
      </c>
      <c r="AE44" s="7">
        <v>38</v>
      </c>
      <c r="AF44" s="7">
        <v>35</v>
      </c>
    </row>
    <row r="45" spans="1:32">
      <c r="A45" s="27">
        <v>42125</v>
      </c>
      <c r="B45" s="7" t="s">
        <v>734</v>
      </c>
      <c r="C45" s="7">
        <v>96</v>
      </c>
      <c r="D45" s="7">
        <v>86</v>
      </c>
      <c r="E45" s="7">
        <v>10</v>
      </c>
      <c r="F45" s="7">
        <v>147</v>
      </c>
      <c r="G45" s="7">
        <v>53</v>
      </c>
      <c r="H45" s="7">
        <v>94</v>
      </c>
      <c r="I45" s="7">
        <v>27</v>
      </c>
      <c r="J45" s="7">
        <v>4</v>
      </c>
      <c r="K45" s="7">
        <v>23</v>
      </c>
      <c r="L45" s="7">
        <v>2666</v>
      </c>
      <c r="M45" s="7">
        <v>1405</v>
      </c>
      <c r="N45" s="7">
        <v>1261</v>
      </c>
      <c r="O45" s="7">
        <v>444</v>
      </c>
      <c r="P45" s="7">
        <v>255</v>
      </c>
      <c r="Q45" s="7">
        <v>189</v>
      </c>
      <c r="R45" s="7">
        <v>424</v>
      </c>
      <c r="S45" s="7">
        <v>208</v>
      </c>
      <c r="T45" s="7">
        <v>216</v>
      </c>
      <c r="U45" s="7">
        <v>428</v>
      </c>
      <c r="V45" s="7">
        <v>228</v>
      </c>
      <c r="W45" s="7">
        <v>200</v>
      </c>
      <c r="X45" s="7">
        <v>426</v>
      </c>
      <c r="Y45" s="7">
        <v>222</v>
      </c>
      <c r="Z45" s="7">
        <v>204</v>
      </c>
      <c r="AA45" s="7">
        <v>480</v>
      </c>
      <c r="AB45" s="7">
        <v>249</v>
      </c>
      <c r="AC45" s="7">
        <v>231</v>
      </c>
      <c r="AD45" s="7">
        <v>464</v>
      </c>
      <c r="AE45" s="7">
        <v>243</v>
      </c>
      <c r="AF45" s="7">
        <v>221</v>
      </c>
    </row>
    <row r="46" spans="1:32">
      <c r="A46" s="27">
        <v>42491</v>
      </c>
      <c r="B46" s="7" t="s">
        <v>18</v>
      </c>
      <c r="C46" s="7">
        <v>20</v>
      </c>
      <c r="D46" s="7">
        <v>18</v>
      </c>
      <c r="E46" s="7">
        <v>2</v>
      </c>
      <c r="F46" s="7">
        <v>30</v>
      </c>
      <c r="G46" s="7">
        <v>11</v>
      </c>
      <c r="H46" s="7">
        <v>19</v>
      </c>
      <c r="I46" s="7">
        <v>5</v>
      </c>
      <c r="J46" s="7">
        <v>0</v>
      </c>
      <c r="K46" s="7">
        <v>5</v>
      </c>
      <c r="L46" s="7">
        <v>578</v>
      </c>
      <c r="M46" s="7">
        <v>298</v>
      </c>
      <c r="N46" s="7">
        <v>280</v>
      </c>
      <c r="O46" s="7">
        <v>102</v>
      </c>
      <c r="P46" s="7">
        <v>49</v>
      </c>
      <c r="Q46" s="7">
        <v>53</v>
      </c>
      <c r="R46" s="7">
        <v>97</v>
      </c>
      <c r="S46" s="7">
        <v>58</v>
      </c>
      <c r="T46" s="7">
        <v>39</v>
      </c>
      <c r="U46" s="7">
        <v>82</v>
      </c>
      <c r="V46" s="7">
        <v>39</v>
      </c>
      <c r="W46" s="7">
        <v>43</v>
      </c>
      <c r="X46" s="7">
        <v>84</v>
      </c>
      <c r="Y46" s="7">
        <v>45</v>
      </c>
      <c r="Z46" s="7">
        <v>39</v>
      </c>
      <c r="AA46" s="7">
        <v>105</v>
      </c>
      <c r="AB46" s="7">
        <v>52</v>
      </c>
      <c r="AC46" s="7">
        <v>53</v>
      </c>
      <c r="AD46" s="7">
        <v>108</v>
      </c>
      <c r="AE46" s="7">
        <v>55</v>
      </c>
      <c r="AF46" s="7">
        <v>53</v>
      </c>
    </row>
    <row r="47" spans="1:32">
      <c r="A47" s="27">
        <v>42491</v>
      </c>
      <c r="B47" s="7" t="s">
        <v>2263</v>
      </c>
      <c r="C47" s="7">
        <v>14</v>
      </c>
      <c r="D47" s="7">
        <v>12</v>
      </c>
      <c r="E47" s="7">
        <v>2</v>
      </c>
      <c r="F47" s="7">
        <v>21</v>
      </c>
      <c r="G47" s="7">
        <v>8</v>
      </c>
      <c r="H47" s="7">
        <v>13</v>
      </c>
      <c r="I47" s="7">
        <v>5</v>
      </c>
      <c r="J47" s="7">
        <v>0</v>
      </c>
      <c r="K47" s="7">
        <v>5</v>
      </c>
      <c r="L47" s="7">
        <v>380</v>
      </c>
      <c r="M47" s="7">
        <v>203</v>
      </c>
      <c r="N47" s="7">
        <v>177</v>
      </c>
      <c r="O47" s="7">
        <v>63</v>
      </c>
      <c r="P47" s="7">
        <v>29</v>
      </c>
      <c r="Q47" s="7">
        <v>34</v>
      </c>
      <c r="R47" s="7">
        <v>69</v>
      </c>
      <c r="S47" s="7">
        <v>41</v>
      </c>
      <c r="T47" s="7">
        <v>28</v>
      </c>
      <c r="U47" s="7">
        <v>59</v>
      </c>
      <c r="V47" s="7">
        <v>36</v>
      </c>
      <c r="W47" s="7">
        <v>23</v>
      </c>
      <c r="X47" s="7">
        <v>59</v>
      </c>
      <c r="Y47" s="7">
        <v>26</v>
      </c>
      <c r="Z47" s="7">
        <v>33</v>
      </c>
      <c r="AA47" s="7">
        <v>62</v>
      </c>
      <c r="AB47" s="7">
        <v>33</v>
      </c>
      <c r="AC47" s="7">
        <v>29</v>
      </c>
      <c r="AD47" s="7">
        <v>68</v>
      </c>
      <c r="AE47" s="7">
        <v>38</v>
      </c>
      <c r="AF47" s="7">
        <v>30</v>
      </c>
    </row>
    <row r="48" spans="1:32">
      <c r="A48" s="27">
        <v>42491</v>
      </c>
      <c r="B48" s="7" t="s">
        <v>2264</v>
      </c>
      <c r="C48" s="7">
        <v>26</v>
      </c>
      <c r="D48" s="7">
        <v>22</v>
      </c>
      <c r="E48" s="7">
        <v>4</v>
      </c>
      <c r="F48" s="7">
        <v>39</v>
      </c>
      <c r="G48" s="7">
        <v>13</v>
      </c>
      <c r="H48" s="7">
        <v>26</v>
      </c>
      <c r="I48" s="7">
        <v>5</v>
      </c>
      <c r="J48" s="7">
        <v>1</v>
      </c>
      <c r="K48" s="7">
        <v>4</v>
      </c>
      <c r="L48" s="7">
        <v>702</v>
      </c>
      <c r="M48" s="7">
        <v>372</v>
      </c>
      <c r="N48" s="7">
        <v>330</v>
      </c>
      <c r="O48" s="7">
        <v>118</v>
      </c>
      <c r="P48" s="7">
        <v>58</v>
      </c>
      <c r="Q48" s="7">
        <v>60</v>
      </c>
      <c r="R48" s="7">
        <v>117</v>
      </c>
      <c r="S48" s="7">
        <v>59</v>
      </c>
      <c r="T48" s="7">
        <v>58</v>
      </c>
      <c r="U48" s="7">
        <v>115</v>
      </c>
      <c r="V48" s="7">
        <v>59</v>
      </c>
      <c r="W48" s="7">
        <v>56</v>
      </c>
      <c r="X48" s="7">
        <v>117</v>
      </c>
      <c r="Y48" s="7">
        <v>68</v>
      </c>
      <c r="Z48" s="7">
        <v>49</v>
      </c>
      <c r="AA48" s="7">
        <v>113</v>
      </c>
      <c r="AB48" s="7">
        <v>61</v>
      </c>
      <c r="AC48" s="7">
        <v>52</v>
      </c>
      <c r="AD48" s="7">
        <v>122</v>
      </c>
      <c r="AE48" s="7">
        <v>67</v>
      </c>
      <c r="AF48" s="7">
        <v>55</v>
      </c>
    </row>
    <row r="49" spans="1:32">
      <c r="A49" s="27">
        <v>42491</v>
      </c>
      <c r="B49" s="7" t="s">
        <v>92</v>
      </c>
      <c r="C49" s="7">
        <v>18</v>
      </c>
      <c r="D49" s="7">
        <v>15</v>
      </c>
      <c r="E49" s="7">
        <v>3</v>
      </c>
      <c r="F49" s="7">
        <v>29</v>
      </c>
      <c r="G49" s="7">
        <v>11</v>
      </c>
      <c r="H49" s="7">
        <v>18</v>
      </c>
      <c r="I49" s="7">
        <v>5</v>
      </c>
      <c r="J49" s="7">
        <v>1</v>
      </c>
      <c r="K49" s="7">
        <v>4</v>
      </c>
      <c r="L49" s="7">
        <v>471</v>
      </c>
      <c r="M49" s="7">
        <v>266</v>
      </c>
      <c r="N49" s="7">
        <v>205</v>
      </c>
      <c r="O49" s="7">
        <v>73</v>
      </c>
      <c r="P49" s="7">
        <v>41</v>
      </c>
      <c r="Q49" s="7">
        <v>32</v>
      </c>
      <c r="R49" s="7">
        <v>89</v>
      </c>
      <c r="S49" s="7">
        <v>54</v>
      </c>
      <c r="T49" s="7">
        <v>35</v>
      </c>
      <c r="U49" s="7">
        <v>78</v>
      </c>
      <c r="V49" s="7">
        <v>41</v>
      </c>
      <c r="W49" s="7">
        <v>37</v>
      </c>
      <c r="X49" s="7">
        <v>80</v>
      </c>
      <c r="Y49" s="7">
        <v>47</v>
      </c>
      <c r="Z49" s="7">
        <v>33</v>
      </c>
      <c r="AA49" s="7">
        <v>71</v>
      </c>
      <c r="AB49" s="7">
        <v>36</v>
      </c>
      <c r="AC49" s="7">
        <v>35</v>
      </c>
      <c r="AD49" s="7">
        <v>80</v>
      </c>
      <c r="AE49" s="7">
        <v>47</v>
      </c>
      <c r="AF49" s="7">
        <v>33</v>
      </c>
    </row>
    <row r="50" spans="1:32">
      <c r="A50" s="27">
        <v>42491</v>
      </c>
      <c r="B50" s="7" t="s">
        <v>2243</v>
      </c>
      <c r="C50" s="7">
        <v>19</v>
      </c>
      <c r="D50" s="7">
        <v>18</v>
      </c>
      <c r="E50" s="7">
        <v>1</v>
      </c>
      <c r="F50" s="7">
        <v>29</v>
      </c>
      <c r="G50" s="7">
        <v>10</v>
      </c>
      <c r="H50" s="7">
        <v>19</v>
      </c>
      <c r="I50" s="7">
        <v>5</v>
      </c>
      <c r="J50" s="7">
        <v>1</v>
      </c>
      <c r="K50" s="7">
        <v>4</v>
      </c>
      <c r="L50" s="7">
        <v>515</v>
      </c>
      <c r="M50" s="7">
        <v>244</v>
      </c>
      <c r="N50" s="7">
        <v>271</v>
      </c>
      <c r="O50" s="7">
        <v>80</v>
      </c>
      <c r="P50" s="7">
        <v>40</v>
      </c>
      <c r="Q50" s="7">
        <v>40</v>
      </c>
      <c r="R50" s="7">
        <v>78</v>
      </c>
      <c r="S50" s="7">
        <v>47</v>
      </c>
      <c r="T50" s="7">
        <v>31</v>
      </c>
      <c r="U50" s="7">
        <v>87</v>
      </c>
      <c r="V50" s="7">
        <v>31</v>
      </c>
      <c r="W50" s="7">
        <v>56</v>
      </c>
      <c r="X50" s="7">
        <v>86</v>
      </c>
      <c r="Y50" s="7">
        <v>40</v>
      </c>
      <c r="Z50" s="7">
        <v>46</v>
      </c>
      <c r="AA50" s="7">
        <v>84</v>
      </c>
      <c r="AB50" s="7">
        <v>44</v>
      </c>
      <c r="AC50" s="7">
        <v>40</v>
      </c>
      <c r="AD50" s="7">
        <v>100</v>
      </c>
      <c r="AE50" s="7">
        <v>42</v>
      </c>
      <c r="AF50" s="7">
        <v>58</v>
      </c>
    </row>
    <row r="51" spans="1:32">
      <c r="A51" s="27">
        <v>42491</v>
      </c>
      <c r="B51" s="7" t="s">
        <v>734</v>
      </c>
      <c r="C51" s="7">
        <v>97</v>
      </c>
      <c r="D51" s="7">
        <v>85</v>
      </c>
      <c r="E51" s="7">
        <v>12</v>
      </c>
      <c r="F51" s="7">
        <v>148</v>
      </c>
      <c r="G51" s="7">
        <v>53</v>
      </c>
      <c r="H51" s="7">
        <v>95</v>
      </c>
      <c r="I51" s="7">
        <v>25</v>
      </c>
      <c r="J51" s="7">
        <v>3</v>
      </c>
      <c r="K51" s="7">
        <v>22</v>
      </c>
      <c r="L51" s="7">
        <v>2646</v>
      </c>
      <c r="M51" s="7">
        <v>1383</v>
      </c>
      <c r="N51" s="7">
        <v>1263</v>
      </c>
      <c r="O51" s="7">
        <v>436</v>
      </c>
      <c r="P51" s="7">
        <v>217</v>
      </c>
      <c r="Q51" s="7">
        <v>219</v>
      </c>
      <c r="R51" s="7">
        <v>450</v>
      </c>
      <c r="S51" s="7">
        <v>259</v>
      </c>
      <c r="T51" s="7">
        <v>191</v>
      </c>
      <c r="U51" s="7">
        <v>421</v>
      </c>
      <c r="V51" s="7">
        <v>206</v>
      </c>
      <c r="W51" s="7">
        <v>215</v>
      </c>
      <c r="X51" s="7">
        <v>426</v>
      </c>
      <c r="Y51" s="7">
        <v>226</v>
      </c>
      <c r="Z51" s="7">
        <v>200</v>
      </c>
      <c r="AA51" s="7">
        <v>435</v>
      </c>
      <c r="AB51" s="7">
        <v>226</v>
      </c>
      <c r="AC51" s="7">
        <v>209</v>
      </c>
      <c r="AD51" s="7">
        <v>478</v>
      </c>
      <c r="AE51" s="7">
        <v>249</v>
      </c>
      <c r="AF51" s="7">
        <v>229</v>
      </c>
    </row>
    <row r="52" spans="1:32">
      <c r="A52" s="27">
        <v>42856</v>
      </c>
      <c r="B52" s="7" t="s">
        <v>18</v>
      </c>
      <c r="C52" s="7">
        <v>20</v>
      </c>
      <c r="D52" s="7">
        <v>18</v>
      </c>
      <c r="E52" s="7">
        <v>2</v>
      </c>
      <c r="F52" s="7">
        <v>28</v>
      </c>
      <c r="G52" s="7">
        <v>8</v>
      </c>
      <c r="H52" s="7">
        <v>20</v>
      </c>
      <c r="I52" s="7">
        <v>5</v>
      </c>
      <c r="J52" s="7">
        <v>0</v>
      </c>
      <c r="K52" s="7">
        <v>5</v>
      </c>
      <c r="L52" s="7">
        <v>549</v>
      </c>
      <c r="M52" s="7">
        <v>286</v>
      </c>
      <c r="N52" s="7">
        <v>263</v>
      </c>
      <c r="O52" s="7">
        <v>80</v>
      </c>
      <c r="P52" s="7">
        <v>39</v>
      </c>
      <c r="Q52" s="7">
        <v>41</v>
      </c>
      <c r="R52" s="7">
        <v>98</v>
      </c>
      <c r="S52" s="7">
        <v>48</v>
      </c>
      <c r="T52" s="7">
        <v>50</v>
      </c>
      <c r="U52" s="7">
        <v>96</v>
      </c>
      <c r="V52" s="7">
        <v>59</v>
      </c>
      <c r="W52" s="7">
        <v>37</v>
      </c>
      <c r="X52" s="7">
        <v>83</v>
      </c>
      <c r="Y52" s="7">
        <v>41</v>
      </c>
      <c r="Z52" s="7">
        <v>42</v>
      </c>
      <c r="AA52" s="7">
        <v>85</v>
      </c>
      <c r="AB52" s="7">
        <v>46</v>
      </c>
      <c r="AC52" s="7">
        <v>39</v>
      </c>
      <c r="AD52" s="7">
        <v>107</v>
      </c>
      <c r="AE52" s="7">
        <v>53</v>
      </c>
      <c r="AF52" s="7">
        <v>54</v>
      </c>
    </row>
    <row r="53" spans="1:32">
      <c r="A53" s="27">
        <v>42856</v>
      </c>
      <c r="B53" s="7" t="s">
        <v>2263</v>
      </c>
      <c r="C53" s="7">
        <v>14</v>
      </c>
      <c r="D53" s="7">
        <v>12</v>
      </c>
      <c r="E53" s="7">
        <v>2</v>
      </c>
      <c r="F53" s="7">
        <v>23</v>
      </c>
      <c r="G53" s="7">
        <v>8</v>
      </c>
      <c r="H53" s="7">
        <v>15</v>
      </c>
      <c r="I53" s="7">
        <v>5</v>
      </c>
      <c r="J53" s="7">
        <v>0</v>
      </c>
      <c r="K53" s="7">
        <v>5</v>
      </c>
      <c r="L53" s="7">
        <v>369</v>
      </c>
      <c r="M53" s="7">
        <v>189</v>
      </c>
      <c r="N53" s="7">
        <v>180</v>
      </c>
      <c r="O53" s="7">
        <v>60</v>
      </c>
      <c r="P53" s="7">
        <v>28</v>
      </c>
      <c r="Q53" s="7">
        <v>32</v>
      </c>
      <c r="R53" s="7">
        <v>65</v>
      </c>
      <c r="S53" s="7">
        <v>29</v>
      </c>
      <c r="T53" s="7">
        <v>36</v>
      </c>
      <c r="U53" s="7">
        <v>70</v>
      </c>
      <c r="V53" s="7">
        <v>41</v>
      </c>
      <c r="W53" s="7">
        <v>29</v>
      </c>
      <c r="X53" s="7">
        <v>59</v>
      </c>
      <c r="Y53" s="7">
        <v>35</v>
      </c>
      <c r="Z53" s="7">
        <v>24</v>
      </c>
      <c r="AA53" s="7">
        <v>56</v>
      </c>
      <c r="AB53" s="7">
        <v>25</v>
      </c>
      <c r="AC53" s="7">
        <v>31</v>
      </c>
      <c r="AD53" s="7">
        <v>59</v>
      </c>
      <c r="AE53" s="7">
        <v>31</v>
      </c>
      <c r="AF53" s="7">
        <v>28</v>
      </c>
    </row>
    <row r="54" spans="1:32">
      <c r="A54" s="27">
        <v>42856</v>
      </c>
      <c r="B54" s="7" t="s">
        <v>2264</v>
      </c>
      <c r="C54" s="7">
        <v>25</v>
      </c>
      <c r="D54" s="7">
        <v>21</v>
      </c>
      <c r="E54" s="7">
        <v>4</v>
      </c>
      <c r="F54" s="7">
        <v>36</v>
      </c>
      <c r="G54" s="7">
        <v>13</v>
      </c>
      <c r="H54" s="7">
        <v>23</v>
      </c>
      <c r="I54" s="7">
        <v>5</v>
      </c>
      <c r="J54" s="7">
        <v>1</v>
      </c>
      <c r="K54" s="7">
        <v>4</v>
      </c>
      <c r="L54" s="7">
        <v>708</v>
      </c>
      <c r="M54" s="7">
        <v>369</v>
      </c>
      <c r="N54" s="7">
        <v>339</v>
      </c>
      <c r="O54" s="7">
        <v>126</v>
      </c>
      <c r="P54" s="7">
        <v>64</v>
      </c>
      <c r="Q54" s="7">
        <v>62</v>
      </c>
      <c r="R54" s="7">
        <v>118</v>
      </c>
      <c r="S54" s="7">
        <v>58</v>
      </c>
      <c r="T54" s="7">
        <v>60</v>
      </c>
      <c r="U54" s="7">
        <v>120</v>
      </c>
      <c r="V54" s="7">
        <v>60</v>
      </c>
      <c r="W54" s="7">
        <v>60</v>
      </c>
      <c r="X54" s="7">
        <v>113</v>
      </c>
      <c r="Y54" s="7">
        <v>58</v>
      </c>
      <c r="Z54" s="7">
        <v>55</v>
      </c>
      <c r="AA54" s="7">
        <v>116</v>
      </c>
      <c r="AB54" s="7">
        <v>67</v>
      </c>
      <c r="AC54" s="7">
        <v>49</v>
      </c>
      <c r="AD54" s="7">
        <v>115</v>
      </c>
      <c r="AE54" s="7">
        <v>62</v>
      </c>
      <c r="AF54" s="7">
        <v>53</v>
      </c>
    </row>
    <row r="55" spans="1:32">
      <c r="A55" s="27">
        <v>42856</v>
      </c>
      <c r="B55" s="7" t="s">
        <v>92</v>
      </c>
      <c r="C55" s="7">
        <v>18</v>
      </c>
      <c r="D55" s="7">
        <v>15</v>
      </c>
      <c r="E55" s="7">
        <v>3</v>
      </c>
      <c r="F55" s="7">
        <v>26</v>
      </c>
      <c r="G55" s="7">
        <v>9</v>
      </c>
      <c r="H55" s="7">
        <v>17</v>
      </c>
      <c r="I55" s="7">
        <v>5</v>
      </c>
      <c r="J55" s="7">
        <v>1</v>
      </c>
      <c r="K55" s="7">
        <v>4</v>
      </c>
      <c r="L55" s="7">
        <v>472</v>
      </c>
      <c r="M55" s="7">
        <v>257</v>
      </c>
      <c r="N55" s="7">
        <v>215</v>
      </c>
      <c r="O55" s="7">
        <v>80</v>
      </c>
      <c r="P55" s="7">
        <v>37</v>
      </c>
      <c r="Q55" s="7">
        <v>43</v>
      </c>
      <c r="R55" s="7">
        <v>72</v>
      </c>
      <c r="S55" s="7">
        <v>41</v>
      </c>
      <c r="T55" s="7">
        <v>31</v>
      </c>
      <c r="U55" s="7">
        <v>90</v>
      </c>
      <c r="V55" s="7">
        <v>54</v>
      </c>
      <c r="W55" s="7">
        <v>36</v>
      </c>
      <c r="X55" s="7">
        <v>80</v>
      </c>
      <c r="Y55" s="7">
        <v>42</v>
      </c>
      <c r="Z55" s="7">
        <v>38</v>
      </c>
      <c r="AA55" s="7">
        <v>81</v>
      </c>
      <c r="AB55" s="7">
        <v>47</v>
      </c>
      <c r="AC55" s="7">
        <v>34</v>
      </c>
      <c r="AD55" s="7">
        <v>69</v>
      </c>
      <c r="AE55" s="7">
        <v>36</v>
      </c>
      <c r="AF55" s="7">
        <v>33</v>
      </c>
    </row>
    <row r="56" spans="1:32">
      <c r="A56" s="27">
        <v>42856</v>
      </c>
      <c r="B56" s="7" t="s">
        <v>2243</v>
      </c>
      <c r="C56" s="7">
        <v>20</v>
      </c>
      <c r="D56" s="7">
        <v>18</v>
      </c>
      <c r="E56" s="7">
        <v>2</v>
      </c>
      <c r="F56" s="7">
        <v>29</v>
      </c>
      <c r="G56" s="7">
        <v>9</v>
      </c>
      <c r="H56" s="7">
        <v>20</v>
      </c>
      <c r="I56" s="7">
        <v>4</v>
      </c>
      <c r="J56" s="7">
        <v>0</v>
      </c>
      <c r="K56" s="7">
        <v>4</v>
      </c>
      <c r="L56" s="7">
        <v>499</v>
      </c>
      <c r="M56" s="7">
        <v>235</v>
      </c>
      <c r="N56" s="7">
        <v>264</v>
      </c>
      <c r="O56" s="7">
        <v>86</v>
      </c>
      <c r="P56" s="7">
        <v>34</v>
      </c>
      <c r="Q56" s="7">
        <v>52</v>
      </c>
      <c r="R56" s="7">
        <v>81</v>
      </c>
      <c r="S56" s="7">
        <v>41</v>
      </c>
      <c r="T56" s="7">
        <v>40</v>
      </c>
      <c r="U56" s="7">
        <v>76</v>
      </c>
      <c r="V56" s="7">
        <v>44</v>
      </c>
      <c r="W56" s="7">
        <v>32</v>
      </c>
      <c r="X56" s="7">
        <v>87</v>
      </c>
      <c r="Y56" s="7">
        <v>43</v>
      </c>
      <c r="Z56" s="7">
        <v>55</v>
      </c>
      <c r="AA56" s="7">
        <v>87</v>
      </c>
      <c r="AB56" s="7">
        <v>41</v>
      </c>
      <c r="AC56" s="7">
        <v>46</v>
      </c>
      <c r="AD56" s="7">
        <v>82</v>
      </c>
      <c r="AE56" s="7">
        <v>43</v>
      </c>
      <c r="AF56" s="7">
        <v>39</v>
      </c>
    </row>
    <row r="57" spans="1:32">
      <c r="A57" s="27">
        <v>42856</v>
      </c>
      <c r="B57" s="7" t="s">
        <v>734</v>
      </c>
      <c r="C57" s="7">
        <v>97</v>
      </c>
      <c r="D57" s="7">
        <v>84</v>
      </c>
      <c r="E57" s="7">
        <v>13</v>
      </c>
      <c r="F57" s="7">
        <v>142</v>
      </c>
      <c r="G57" s="7">
        <v>47</v>
      </c>
      <c r="H57" s="7">
        <v>95</v>
      </c>
      <c r="I57" s="7">
        <v>24</v>
      </c>
      <c r="J57" s="7">
        <v>2</v>
      </c>
      <c r="K57" s="7">
        <v>22</v>
      </c>
      <c r="L57" s="7">
        <v>2597</v>
      </c>
      <c r="M57" s="7">
        <v>1336</v>
      </c>
      <c r="N57" s="7">
        <v>1261</v>
      </c>
      <c r="O57" s="7">
        <v>432</v>
      </c>
      <c r="P57" s="7">
        <v>202</v>
      </c>
      <c r="Q57" s="7">
        <v>230</v>
      </c>
      <c r="R57" s="7">
        <v>434</v>
      </c>
      <c r="S57" s="7">
        <v>217</v>
      </c>
      <c r="T57" s="7">
        <v>217</v>
      </c>
      <c r="U57" s="7">
        <v>452</v>
      </c>
      <c r="V57" s="7">
        <v>258</v>
      </c>
      <c r="W57" s="7">
        <v>194</v>
      </c>
      <c r="X57" s="7">
        <v>422</v>
      </c>
      <c r="Y57" s="7">
        <v>208</v>
      </c>
      <c r="Z57" s="7">
        <v>214</v>
      </c>
      <c r="AA57" s="7">
        <v>425</v>
      </c>
      <c r="AB57" s="7">
        <v>226</v>
      </c>
      <c r="AC57" s="7">
        <v>199</v>
      </c>
      <c r="AD57" s="7">
        <v>432</v>
      </c>
      <c r="AE57" s="7">
        <v>225</v>
      </c>
      <c r="AF57" s="7">
        <v>207</v>
      </c>
    </row>
    <row r="58" spans="1:32">
      <c r="A58" s="27">
        <v>43221</v>
      </c>
      <c r="B58" s="7" t="s">
        <v>18</v>
      </c>
      <c r="C58" s="7">
        <v>20</v>
      </c>
      <c r="D58" s="7">
        <v>18</v>
      </c>
      <c r="E58" s="7">
        <v>2</v>
      </c>
      <c r="F58" s="7">
        <v>28</v>
      </c>
      <c r="G58" s="7">
        <v>10</v>
      </c>
      <c r="H58" s="7">
        <v>18</v>
      </c>
      <c r="I58" s="7">
        <v>5</v>
      </c>
      <c r="J58" s="7">
        <v>0</v>
      </c>
      <c r="K58" s="7">
        <v>5</v>
      </c>
      <c r="L58" s="7">
        <v>532</v>
      </c>
      <c r="M58" s="7">
        <v>280</v>
      </c>
      <c r="N58" s="7">
        <v>252</v>
      </c>
      <c r="O58" s="7">
        <v>89</v>
      </c>
      <c r="P58" s="7">
        <v>46</v>
      </c>
      <c r="Q58" s="7">
        <v>43</v>
      </c>
      <c r="R58" s="7">
        <v>77</v>
      </c>
      <c r="S58" s="7">
        <v>39</v>
      </c>
      <c r="T58" s="7">
        <v>38</v>
      </c>
      <c r="U58" s="7">
        <v>99</v>
      </c>
      <c r="V58" s="7">
        <v>49</v>
      </c>
      <c r="W58" s="7">
        <v>50</v>
      </c>
      <c r="X58" s="7">
        <v>94</v>
      </c>
      <c r="Y58" s="7">
        <v>56</v>
      </c>
      <c r="Z58" s="7">
        <v>38</v>
      </c>
      <c r="AA58" s="7">
        <v>88</v>
      </c>
      <c r="AB58" s="7">
        <v>43</v>
      </c>
      <c r="AC58" s="7">
        <v>45</v>
      </c>
      <c r="AD58" s="7">
        <v>85</v>
      </c>
      <c r="AE58" s="7">
        <v>47</v>
      </c>
      <c r="AF58" s="7">
        <v>38</v>
      </c>
    </row>
    <row r="59" spans="1:32">
      <c r="A59" s="27">
        <v>43221</v>
      </c>
      <c r="B59" s="7" t="s">
        <v>2263</v>
      </c>
      <c r="C59" s="7">
        <v>14</v>
      </c>
      <c r="D59" s="7">
        <v>12</v>
      </c>
      <c r="E59" s="7">
        <v>2</v>
      </c>
      <c r="F59" s="7">
        <v>25</v>
      </c>
      <c r="G59" s="7">
        <v>7</v>
      </c>
      <c r="H59" s="7">
        <v>18</v>
      </c>
      <c r="I59" s="7">
        <v>5</v>
      </c>
      <c r="J59" s="7">
        <v>0</v>
      </c>
      <c r="K59" s="7">
        <v>5</v>
      </c>
      <c r="L59" s="7">
        <v>359</v>
      </c>
      <c r="M59" s="7">
        <v>178</v>
      </c>
      <c r="N59" s="7">
        <v>181</v>
      </c>
      <c r="O59" s="7">
        <v>48</v>
      </c>
      <c r="P59" s="7">
        <v>17</v>
      </c>
      <c r="Q59" s="7">
        <v>31</v>
      </c>
      <c r="R59" s="7">
        <v>59</v>
      </c>
      <c r="S59" s="7">
        <v>27</v>
      </c>
      <c r="T59" s="7">
        <v>32</v>
      </c>
      <c r="U59" s="7">
        <v>63</v>
      </c>
      <c r="V59" s="7">
        <v>29</v>
      </c>
      <c r="W59" s="7">
        <v>34</v>
      </c>
      <c r="X59" s="7">
        <v>72</v>
      </c>
      <c r="Y59" s="7">
        <v>43</v>
      </c>
      <c r="Z59" s="7">
        <v>29</v>
      </c>
      <c r="AA59" s="7">
        <v>60</v>
      </c>
      <c r="AB59" s="7">
        <v>36</v>
      </c>
      <c r="AC59" s="7">
        <v>24</v>
      </c>
      <c r="AD59" s="7">
        <v>57</v>
      </c>
      <c r="AE59" s="7">
        <v>26</v>
      </c>
      <c r="AF59" s="7">
        <v>31</v>
      </c>
    </row>
    <row r="60" spans="1:32">
      <c r="A60" s="27">
        <v>43221</v>
      </c>
      <c r="B60" s="7" t="s">
        <v>2264</v>
      </c>
      <c r="C60" s="7">
        <v>25</v>
      </c>
      <c r="D60" s="7">
        <v>21</v>
      </c>
      <c r="E60" s="7">
        <v>4</v>
      </c>
      <c r="F60" s="7">
        <v>36</v>
      </c>
      <c r="G60" s="7">
        <v>14</v>
      </c>
      <c r="H60" s="7">
        <v>22</v>
      </c>
      <c r="I60" s="7">
        <v>5</v>
      </c>
      <c r="J60" s="7">
        <v>1</v>
      </c>
      <c r="K60" s="7">
        <v>4</v>
      </c>
      <c r="L60" s="7">
        <v>717</v>
      </c>
      <c r="M60" s="7">
        <v>372</v>
      </c>
      <c r="N60" s="7">
        <v>345</v>
      </c>
      <c r="O60" s="7">
        <v>122</v>
      </c>
      <c r="P60" s="7">
        <v>62</v>
      </c>
      <c r="Q60" s="7">
        <v>60</v>
      </c>
      <c r="R60" s="7">
        <v>126</v>
      </c>
      <c r="S60" s="7">
        <v>64</v>
      </c>
      <c r="T60" s="7">
        <v>62</v>
      </c>
      <c r="U60" s="7">
        <v>121</v>
      </c>
      <c r="V60" s="7">
        <v>60</v>
      </c>
      <c r="W60" s="7">
        <v>61</v>
      </c>
      <c r="X60" s="7">
        <v>120</v>
      </c>
      <c r="Y60" s="7">
        <v>60</v>
      </c>
      <c r="Z60" s="7">
        <v>60</v>
      </c>
      <c r="AA60" s="7">
        <v>111</v>
      </c>
      <c r="AB60" s="7">
        <v>58</v>
      </c>
      <c r="AC60" s="7">
        <v>53</v>
      </c>
      <c r="AD60" s="7">
        <v>117</v>
      </c>
      <c r="AE60" s="7">
        <v>68</v>
      </c>
      <c r="AF60" s="7">
        <v>49</v>
      </c>
    </row>
    <row r="61" spans="1:32">
      <c r="A61" s="27">
        <v>43221</v>
      </c>
      <c r="B61" s="7" t="s">
        <v>92</v>
      </c>
      <c r="C61" s="7">
        <v>19</v>
      </c>
      <c r="D61" s="7">
        <v>16</v>
      </c>
      <c r="E61" s="7">
        <v>3</v>
      </c>
      <c r="F61" s="7">
        <v>31</v>
      </c>
      <c r="G61" s="7">
        <v>9</v>
      </c>
      <c r="H61" s="7">
        <v>22</v>
      </c>
      <c r="I61" s="7">
        <v>5</v>
      </c>
      <c r="J61" s="7">
        <v>0</v>
      </c>
      <c r="K61" s="7">
        <v>5</v>
      </c>
      <c r="L61" s="7">
        <v>495</v>
      </c>
      <c r="M61" s="7">
        <v>269</v>
      </c>
      <c r="N61" s="7">
        <v>226</v>
      </c>
      <c r="O61" s="7">
        <v>85</v>
      </c>
      <c r="P61" s="7">
        <v>44</v>
      </c>
      <c r="Q61" s="7">
        <v>41</v>
      </c>
      <c r="R61" s="7">
        <v>84</v>
      </c>
      <c r="S61" s="7">
        <v>39</v>
      </c>
      <c r="T61" s="7">
        <v>45</v>
      </c>
      <c r="U61" s="7">
        <v>74</v>
      </c>
      <c r="V61" s="7">
        <v>43</v>
      </c>
      <c r="W61" s="7">
        <v>31</v>
      </c>
      <c r="X61" s="7">
        <v>90</v>
      </c>
      <c r="Y61" s="7">
        <v>54</v>
      </c>
      <c r="Z61" s="7">
        <v>36</v>
      </c>
      <c r="AA61" s="7">
        <v>81</v>
      </c>
      <c r="AB61" s="7">
        <v>42</v>
      </c>
      <c r="AC61" s="7">
        <v>39</v>
      </c>
      <c r="AD61" s="7">
        <v>81</v>
      </c>
      <c r="AE61" s="7">
        <v>47</v>
      </c>
      <c r="AF61" s="7">
        <v>34</v>
      </c>
    </row>
    <row r="62" spans="1:32">
      <c r="A62" s="27">
        <v>43221</v>
      </c>
      <c r="B62" s="7" t="s">
        <v>2243</v>
      </c>
      <c r="C62" s="7">
        <v>20</v>
      </c>
      <c r="D62" s="7">
        <v>18</v>
      </c>
      <c r="E62" s="7">
        <v>2</v>
      </c>
      <c r="F62" s="7">
        <v>26</v>
      </c>
      <c r="G62" s="7">
        <v>9</v>
      </c>
      <c r="H62" s="7">
        <v>17</v>
      </c>
      <c r="I62" s="7">
        <v>5</v>
      </c>
      <c r="J62" s="7">
        <v>0</v>
      </c>
      <c r="K62" s="7">
        <v>5</v>
      </c>
      <c r="L62" s="7">
        <v>503</v>
      </c>
      <c r="M62" s="7">
        <v>233</v>
      </c>
      <c r="N62" s="7">
        <v>270</v>
      </c>
      <c r="O62" s="7">
        <v>87</v>
      </c>
      <c r="P62" s="7">
        <v>42</v>
      </c>
      <c r="Q62" s="7">
        <v>45</v>
      </c>
      <c r="R62" s="7">
        <v>89</v>
      </c>
      <c r="S62" s="7">
        <v>34</v>
      </c>
      <c r="T62" s="7">
        <v>55</v>
      </c>
      <c r="U62" s="7">
        <v>81</v>
      </c>
      <c r="V62" s="7">
        <v>41</v>
      </c>
      <c r="W62" s="7">
        <v>40</v>
      </c>
      <c r="X62" s="7">
        <v>75</v>
      </c>
      <c r="Y62" s="7">
        <v>43</v>
      </c>
      <c r="Z62" s="7">
        <v>32</v>
      </c>
      <c r="AA62" s="7">
        <v>85</v>
      </c>
      <c r="AB62" s="7">
        <v>32</v>
      </c>
      <c r="AC62" s="7">
        <v>53</v>
      </c>
      <c r="AD62" s="7">
        <v>86</v>
      </c>
      <c r="AE62" s="7">
        <v>41</v>
      </c>
      <c r="AF62" s="7">
        <v>45</v>
      </c>
    </row>
    <row r="63" spans="1:32">
      <c r="A63" s="27">
        <v>43221</v>
      </c>
      <c r="B63" s="7" t="s">
        <v>734</v>
      </c>
      <c r="C63" s="7">
        <v>98</v>
      </c>
      <c r="D63" s="7">
        <v>85</v>
      </c>
      <c r="E63" s="7">
        <v>13</v>
      </c>
      <c r="F63" s="7">
        <v>146</v>
      </c>
      <c r="G63" s="7">
        <v>49</v>
      </c>
      <c r="H63" s="7">
        <v>97</v>
      </c>
      <c r="I63" s="7">
        <v>25</v>
      </c>
      <c r="J63" s="7">
        <v>1</v>
      </c>
      <c r="K63" s="7">
        <v>24</v>
      </c>
      <c r="L63" s="7">
        <v>2606</v>
      </c>
      <c r="M63" s="7">
        <v>1332</v>
      </c>
      <c r="N63" s="7">
        <v>1274</v>
      </c>
      <c r="O63" s="7">
        <v>431</v>
      </c>
      <c r="P63" s="7">
        <v>211</v>
      </c>
      <c r="Q63" s="7">
        <v>220</v>
      </c>
      <c r="R63" s="7">
        <v>435</v>
      </c>
      <c r="S63" s="7">
        <v>203</v>
      </c>
      <c r="T63" s="7">
        <v>232</v>
      </c>
      <c r="U63" s="7">
        <v>438</v>
      </c>
      <c r="V63" s="7">
        <v>222</v>
      </c>
      <c r="W63" s="7">
        <v>216</v>
      </c>
      <c r="X63" s="7">
        <v>451</v>
      </c>
      <c r="Y63" s="7">
        <v>256</v>
      </c>
      <c r="Z63" s="7">
        <v>195</v>
      </c>
      <c r="AA63" s="7">
        <v>425</v>
      </c>
      <c r="AB63" s="7">
        <v>211</v>
      </c>
      <c r="AC63" s="7">
        <v>214</v>
      </c>
      <c r="AD63" s="7">
        <v>426</v>
      </c>
      <c r="AE63" s="7">
        <v>229</v>
      </c>
      <c r="AF63" s="7">
        <v>197</v>
      </c>
    </row>
    <row r="64" spans="1:32">
      <c r="A64" s="68" t="s">
        <v>148</v>
      </c>
      <c r="B64" s="7" t="s">
        <v>18</v>
      </c>
      <c r="C64" s="7">
        <v>20</v>
      </c>
      <c r="D64" s="7">
        <v>18</v>
      </c>
      <c r="E64" s="7">
        <v>2</v>
      </c>
      <c r="F64" s="7">
        <v>28</v>
      </c>
      <c r="G64" s="7">
        <v>10</v>
      </c>
      <c r="H64" s="7">
        <v>18</v>
      </c>
      <c r="I64" s="7">
        <v>5</v>
      </c>
      <c r="J64" s="7">
        <v>0</v>
      </c>
      <c r="K64" s="7">
        <v>5</v>
      </c>
      <c r="L64" s="7">
        <v>532</v>
      </c>
      <c r="M64" s="7">
        <v>279</v>
      </c>
      <c r="N64" s="7">
        <v>253</v>
      </c>
      <c r="O64" s="7">
        <v>84</v>
      </c>
      <c r="P64" s="7">
        <v>42</v>
      </c>
      <c r="Q64" s="7">
        <v>42</v>
      </c>
      <c r="R64" s="7">
        <v>88</v>
      </c>
      <c r="S64" s="7">
        <v>46</v>
      </c>
      <c r="T64" s="7">
        <v>42</v>
      </c>
      <c r="U64" s="7">
        <v>80</v>
      </c>
      <c r="V64" s="7">
        <v>41</v>
      </c>
      <c r="W64" s="7">
        <v>39</v>
      </c>
      <c r="X64" s="7">
        <v>95</v>
      </c>
      <c r="Y64" s="7">
        <v>46</v>
      </c>
      <c r="Z64" s="7">
        <v>49</v>
      </c>
      <c r="AA64" s="7">
        <v>96</v>
      </c>
      <c r="AB64" s="7">
        <v>58</v>
      </c>
      <c r="AC64" s="7">
        <v>38</v>
      </c>
      <c r="AD64" s="7">
        <v>89</v>
      </c>
      <c r="AE64" s="7">
        <v>46</v>
      </c>
      <c r="AF64" s="7">
        <v>43</v>
      </c>
    </row>
    <row r="65" spans="1:32">
      <c r="A65" s="68" t="s">
        <v>148</v>
      </c>
      <c r="B65" s="7" t="s">
        <v>2263</v>
      </c>
      <c r="C65" s="7">
        <v>15</v>
      </c>
      <c r="D65" s="7">
        <v>12</v>
      </c>
      <c r="E65" s="7">
        <v>3</v>
      </c>
      <c r="F65" s="7">
        <v>23</v>
      </c>
      <c r="G65" s="7">
        <v>8</v>
      </c>
      <c r="H65" s="7">
        <v>15</v>
      </c>
      <c r="I65" s="7">
        <v>6</v>
      </c>
      <c r="J65" s="7">
        <v>0</v>
      </c>
      <c r="K65" s="7">
        <v>6</v>
      </c>
      <c r="L65" s="7">
        <v>365</v>
      </c>
      <c r="M65" s="7">
        <v>187</v>
      </c>
      <c r="N65" s="7">
        <v>178</v>
      </c>
      <c r="O65" s="7">
        <v>58</v>
      </c>
      <c r="P65" s="7">
        <v>34</v>
      </c>
      <c r="Q65" s="7">
        <v>24</v>
      </c>
      <c r="R65" s="7">
        <v>52</v>
      </c>
      <c r="S65" s="7">
        <v>18</v>
      </c>
      <c r="T65" s="7">
        <v>34</v>
      </c>
      <c r="U65" s="7">
        <v>61</v>
      </c>
      <c r="V65" s="7">
        <v>27</v>
      </c>
      <c r="W65" s="7">
        <v>34</v>
      </c>
      <c r="X65" s="7">
        <v>63</v>
      </c>
      <c r="Y65" s="7">
        <v>32</v>
      </c>
      <c r="Z65" s="7">
        <v>31</v>
      </c>
      <c r="AA65" s="7">
        <v>71</v>
      </c>
      <c r="AB65" s="7">
        <v>42</v>
      </c>
      <c r="AC65" s="7">
        <v>29</v>
      </c>
      <c r="AD65" s="7">
        <v>60</v>
      </c>
      <c r="AE65" s="7">
        <v>34</v>
      </c>
      <c r="AF65" s="7">
        <v>26</v>
      </c>
    </row>
    <row r="66" spans="1:32">
      <c r="A66" s="68" t="s">
        <v>148</v>
      </c>
      <c r="B66" s="7" t="s">
        <v>2264</v>
      </c>
      <c r="C66" s="7">
        <v>25</v>
      </c>
      <c r="D66" s="7">
        <v>21</v>
      </c>
      <c r="E66" s="7">
        <v>4</v>
      </c>
      <c r="F66" s="7">
        <v>34</v>
      </c>
      <c r="G66" s="7">
        <v>12</v>
      </c>
      <c r="H66" s="7">
        <v>22</v>
      </c>
      <c r="I66" s="7">
        <v>4</v>
      </c>
      <c r="J66" s="7">
        <v>1</v>
      </c>
      <c r="K66" s="7">
        <v>3</v>
      </c>
      <c r="L66" s="7">
        <v>710</v>
      </c>
      <c r="M66" s="7">
        <v>360</v>
      </c>
      <c r="N66" s="7">
        <v>350</v>
      </c>
      <c r="O66" s="7">
        <v>120</v>
      </c>
      <c r="P66" s="7">
        <v>60</v>
      </c>
      <c r="Q66" s="7">
        <v>60</v>
      </c>
      <c r="R66" s="7">
        <v>120</v>
      </c>
      <c r="S66" s="7">
        <v>62</v>
      </c>
      <c r="T66" s="7">
        <v>58</v>
      </c>
      <c r="U66" s="7">
        <v>124</v>
      </c>
      <c r="V66" s="7">
        <v>63</v>
      </c>
      <c r="W66" s="7">
        <v>61</v>
      </c>
      <c r="X66" s="7">
        <v>120</v>
      </c>
      <c r="Y66" s="7">
        <v>57</v>
      </c>
      <c r="Z66" s="7">
        <v>63</v>
      </c>
      <c r="AA66" s="7">
        <v>116</v>
      </c>
      <c r="AB66" s="7">
        <v>60</v>
      </c>
      <c r="AC66" s="7">
        <v>56</v>
      </c>
      <c r="AD66" s="7">
        <v>110</v>
      </c>
      <c r="AE66" s="7">
        <v>58</v>
      </c>
      <c r="AF66" s="7">
        <v>52</v>
      </c>
    </row>
    <row r="67" spans="1:32">
      <c r="A67" s="68" t="s">
        <v>148</v>
      </c>
      <c r="B67" s="7" t="s">
        <v>92</v>
      </c>
      <c r="C67" s="7">
        <v>18</v>
      </c>
      <c r="D67" s="7">
        <v>15</v>
      </c>
      <c r="E67" s="7">
        <v>3</v>
      </c>
      <c r="F67" s="7">
        <v>29</v>
      </c>
      <c r="G67" s="7">
        <v>10</v>
      </c>
      <c r="H67" s="7">
        <v>19</v>
      </c>
      <c r="I67" s="7">
        <v>5</v>
      </c>
      <c r="J67" s="7">
        <v>0</v>
      </c>
      <c r="K67" s="7">
        <v>5</v>
      </c>
      <c r="L67" s="7">
        <v>479</v>
      </c>
      <c r="M67" s="7">
        <v>266</v>
      </c>
      <c r="N67" s="7">
        <v>213</v>
      </c>
      <c r="O67" s="7">
        <v>65</v>
      </c>
      <c r="P67" s="7">
        <v>41</v>
      </c>
      <c r="Q67" s="7">
        <v>24</v>
      </c>
      <c r="R67" s="7">
        <v>83</v>
      </c>
      <c r="S67" s="7">
        <v>43</v>
      </c>
      <c r="T67" s="7">
        <v>40</v>
      </c>
      <c r="U67" s="7">
        <v>85</v>
      </c>
      <c r="V67" s="7">
        <v>41</v>
      </c>
      <c r="W67" s="7">
        <v>44</v>
      </c>
      <c r="X67" s="7">
        <v>74</v>
      </c>
      <c r="Y67" s="7">
        <v>42</v>
      </c>
      <c r="Z67" s="7">
        <v>32</v>
      </c>
      <c r="AA67" s="7">
        <v>91</v>
      </c>
      <c r="AB67" s="7">
        <v>46</v>
      </c>
      <c r="AC67" s="7">
        <v>35</v>
      </c>
      <c r="AD67" s="7">
        <v>81</v>
      </c>
      <c r="AE67" s="7">
        <v>43</v>
      </c>
      <c r="AF67" s="7">
        <v>38</v>
      </c>
    </row>
    <row r="68" spans="1:32">
      <c r="A68" s="68" t="s">
        <v>148</v>
      </c>
      <c r="B68" s="7" t="s">
        <v>2243</v>
      </c>
      <c r="C68" s="7">
        <v>20</v>
      </c>
      <c r="D68" s="7">
        <v>18</v>
      </c>
      <c r="E68" s="7">
        <v>2</v>
      </c>
      <c r="F68" s="7">
        <v>27</v>
      </c>
      <c r="G68" s="7">
        <v>9</v>
      </c>
      <c r="H68" s="7">
        <v>18</v>
      </c>
      <c r="I68" s="7">
        <v>5</v>
      </c>
      <c r="J68" s="7">
        <v>0</v>
      </c>
      <c r="K68" s="7">
        <v>5</v>
      </c>
      <c r="L68" s="7">
        <v>523</v>
      </c>
      <c r="M68" s="7">
        <v>238</v>
      </c>
      <c r="N68" s="7">
        <v>285</v>
      </c>
      <c r="O68" s="7">
        <v>104</v>
      </c>
      <c r="P68" s="7">
        <v>48</v>
      </c>
      <c r="Q68" s="7">
        <v>56</v>
      </c>
      <c r="R68" s="7">
        <v>85</v>
      </c>
      <c r="S68" s="7">
        <v>43</v>
      </c>
      <c r="T68" s="7">
        <v>42</v>
      </c>
      <c r="U68" s="7">
        <v>90</v>
      </c>
      <c r="V68" s="7">
        <v>35</v>
      </c>
      <c r="W68" s="7">
        <v>55</v>
      </c>
      <c r="X68" s="7">
        <v>82</v>
      </c>
      <c r="Y68" s="7">
        <v>39</v>
      </c>
      <c r="Z68" s="7">
        <v>43</v>
      </c>
      <c r="AA68" s="7">
        <v>76</v>
      </c>
      <c r="AB68" s="7">
        <v>41</v>
      </c>
      <c r="AC68" s="7">
        <v>35</v>
      </c>
      <c r="AD68" s="7">
        <v>86</v>
      </c>
      <c r="AE68" s="7">
        <v>32</v>
      </c>
      <c r="AF68" s="7">
        <v>54</v>
      </c>
    </row>
    <row r="69" spans="1:32">
      <c r="A69" s="68" t="s">
        <v>148</v>
      </c>
      <c r="B69" s="7" t="s">
        <v>734</v>
      </c>
      <c r="C69" s="7">
        <v>98</v>
      </c>
      <c r="D69" s="7">
        <v>84</v>
      </c>
      <c r="E69" s="7">
        <v>14</v>
      </c>
      <c r="F69" s="7">
        <v>141</v>
      </c>
      <c r="G69" s="7">
        <v>49</v>
      </c>
      <c r="H69" s="7">
        <v>92</v>
      </c>
      <c r="I69" s="7">
        <v>25</v>
      </c>
      <c r="J69" s="7">
        <v>1</v>
      </c>
      <c r="K69" s="7">
        <v>24</v>
      </c>
      <c r="L69" s="7">
        <v>2609</v>
      </c>
      <c r="M69" s="7">
        <v>1330</v>
      </c>
      <c r="N69" s="7">
        <v>1279</v>
      </c>
      <c r="O69" s="7">
        <v>431</v>
      </c>
      <c r="P69" s="7">
        <v>225</v>
      </c>
      <c r="Q69" s="7">
        <v>206</v>
      </c>
      <c r="R69" s="7">
        <v>428</v>
      </c>
      <c r="S69" s="7">
        <v>212</v>
      </c>
      <c r="T69" s="7">
        <v>216</v>
      </c>
      <c r="U69" s="7">
        <v>440</v>
      </c>
      <c r="V69" s="7">
        <v>207</v>
      </c>
      <c r="W69" s="7">
        <v>233</v>
      </c>
      <c r="X69" s="7">
        <v>434</v>
      </c>
      <c r="Y69" s="7">
        <v>216</v>
      </c>
      <c r="Z69" s="7">
        <v>218</v>
      </c>
      <c r="AA69" s="7">
        <v>450</v>
      </c>
      <c r="AB69" s="7">
        <v>247</v>
      </c>
      <c r="AC69" s="7">
        <v>193</v>
      </c>
      <c r="AD69" s="7">
        <v>426</v>
      </c>
      <c r="AE69" s="7">
        <v>213</v>
      </c>
      <c r="AF69" s="7">
        <v>213</v>
      </c>
    </row>
    <row r="70" spans="1:32">
      <c r="A70" s="27">
        <v>43952</v>
      </c>
      <c r="B70" s="7" t="s">
        <v>18</v>
      </c>
      <c r="C70" s="7">
        <v>20</v>
      </c>
      <c r="D70" s="7">
        <v>18</v>
      </c>
      <c r="E70" s="7">
        <v>2</v>
      </c>
      <c r="F70" s="7">
        <v>30</v>
      </c>
      <c r="G70" s="7">
        <v>10</v>
      </c>
      <c r="H70" s="7">
        <v>20</v>
      </c>
      <c r="I70" s="7">
        <v>5</v>
      </c>
      <c r="J70" s="7">
        <v>0</v>
      </c>
      <c r="K70" s="7">
        <v>5</v>
      </c>
      <c r="L70" s="7">
        <v>524</v>
      </c>
      <c r="M70" s="7">
        <v>276</v>
      </c>
      <c r="N70" s="7">
        <v>248</v>
      </c>
      <c r="O70" s="7">
        <v>83</v>
      </c>
      <c r="P70" s="7">
        <v>41</v>
      </c>
      <c r="Q70" s="7">
        <v>42</v>
      </c>
      <c r="R70" s="7">
        <v>81</v>
      </c>
      <c r="S70" s="7">
        <v>41</v>
      </c>
      <c r="T70" s="7">
        <v>40</v>
      </c>
      <c r="U70" s="7">
        <v>88</v>
      </c>
      <c r="V70" s="7">
        <v>46</v>
      </c>
      <c r="W70" s="7">
        <v>42</v>
      </c>
      <c r="X70" s="7">
        <v>79</v>
      </c>
      <c r="Y70" s="7">
        <v>41</v>
      </c>
      <c r="Z70" s="7">
        <v>38</v>
      </c>
      <c r="AA70" s="7">
        <v>93</v>
      </c>
      <c r="AB70" s="7">
        <v>45</v>
      </c>
      <c r="AC70" s="7">
        <v>48</v>
      </c>
      <c r="AD70" s="7">
        <v>96</v>
      </c>
      <c r="AE70" s="7">
        <v>58</v>
      </c>
      <c r="AF70" s="7">
        <v>38</v>
      </c>
    </row>
    <row r="71" spans="1:32">
      <c r="A71" s="27">
        <v>43952</v>
      </c>
      <c r="B71" s="7" t="s">
        <v>2263</v>
      </c>
      <c r="C71" s="7">
        <v>15</v>
      </c>
      <c r="D71" s="7">
        <v>12</v>
      </c>
      <c r="E71" s="7">
        <v>3</v>
      </c>
      <c r="F71" s="7">
        <v>22</v>
      </c>
      <c r="G71" s="7">
        <v>7</v>
      </c>
      <c r="H71" s="7">
        <v>15</v>
      </c>
      <c r="I71" s="7">
        <v>6</v>
      </c>
      <c r="J71" s="7">
        <v>0</v>
      </c>
      <c r="K71" s="7">
        <v>6</v>
      </c>
      <c r="L71" s="7">
        <v>372</v>
      </c>
      <c r="M71" s="7">
        <v>181</v>
      </c>
      <c r="N71" s="7">
        <v>191</v>
      </c>
      <c r="O71" s="7">
        <v>57</v>
      </c>
      <c r="P71" s="7">
        <v>21</v>
      </c>
      <c r="Q71" s="7">
        <v>36</v>
      </c>
      <c r="R71" s="7">
        <v>56</v>
      </c>
      <c r="S71" s="7">
        <v>34</v>
      </c>
      <c r="T71" s="7">
        <v>22</v>
      </c>
      <c r="U71" s="7">
        <v>52</v>
      </c>
      <c r="V71" s="7">
        <v>20</v>
      </c>
      <c r="W71" s="7">
        <v>32</v>
      </c>
      <c r="X71" s="7">
        <v>59</v>
      </c>
      <c r="Y71" s="7">
        <v>27</v>
      </c>
      <c r="Z71" s="7">
        <v>32</v>
      </c>
      <c r="AA71" s="7">
        <v>63</v>
      </c>
      <c r="AB71" s="7">
        <v>29</v>
      </c>
      <c r="AC71" s="7">
        <v>34</v>
      </c>
      <c r="AD71" s="7">
        <v>71</v>
      </c>
      <c r="AE71" s="7">
        <v>41</v>
      </c>
      <c r="AF71" s="7">
        <v>30</v>
      </c>
    </row>
    <row r="72" spans="1:32">
      <c r="A72" s="27">
        <v>43952</v>
      </c>
      <c r="B72" s="7" t="s">
        <v>2264</v>
      </c>
      <c r="C72" s="7">
        <v>25</v>
      </c>
      <c r="D72" s="7">
        <v>21</v>
      </c>
      <c r="E72" s="7">
        <v>4</v>
      </c>
      <c r="F72" s="7">
        <v>34</v>
      </c>
      <c r="G72" s="7">
        <v>12</v>
      </c>
      <c r="H72" s="7">
        <v>22</v>
      </c>
      <c r="I72" s="7">
        <v>7</v>
      </c>
      <c r="J72" s="7">
        <v>2</v>
      </c>
      <c r="K72" s="7">
        <v>5</v>
      </c>
      <c r="L72" s="7">
        <v>689</v>
      </c>
      <c r="M72" s="7">
        <v>351</v>
      </c>
      <c r="N72" s="7">
        <v>338</v>
      </c>
      <c r="O72" s="7">
        <v>99</v>
      </c>
      <c r="P72" s="7">
        <v>56</v>
      </c>
      <c r="Q72" s="7">
        <v>43</v>
      </c>
      <c r="R72" s="7">
        <v>115</v>
      </c>
      <c r="S72" s="7">
        <v>58</v>
      </c>
      <c r="T72" s="7">
        <v>57</v>
      </c>
      <c r="U72" s="7">
        <v>118</v>
      </c>
      <c r="V72" s="7">
        <v>60</v>
      </c>
      <c r="W72" s="7">
        <v>58</v>
      </c>
      <c r="X72" s="7">
        <v>120</v>
      </c>
      <c r="Y72" s="7">
        <v>62</v>
      </c>
      <c r="Z72" s="7">
        <v>58</v>
      </c>
      <c r="AA72" s="7">
        <v>115</v>
      </c>
      <c r="AB72" s="7">
        <v>54</v>
      </c>
      <c r="AC72" s="7">
        <v>61</v>
      </c>
      <c r="AD72" s="7">
        <v>110</v>
      </c>
      <c r="AE72" s="7">
        <v>55</v>
      </c>
      <c r="AF72" s="7">
        <v>55</v>
      </c>
    </row>
    <row r="73" spans="1:32">
      <c r="A73" s="27">
        <v>43952</v>
      </c>
      <c r="B73" s="7" t="s">
        <v>92</v>
      </c>
      <c r="C73" s="7">
        <v>18</v>
      </c>
      <c r="D73" s="7">
        <v>15</v>
      </c>
      <c r="E73" s="7">
        <v>3</v>
      </c>
      <c r="F73" s="7">
        <v>32</v>
      </c>
      <c r="G73" s="7">
        <v>10</v>
      </c>
      <c r="H73" s="7">
        <v>22</v>
      </c>
      <c r="I73" s="7">
        <v>5</v>
      </c>
      <c r="J73" s="7">
        <v>0</v>
      </c>
      <c r="K73" s="7">
        <v>5</v>
      </c>
      <c r="L73" s="7">
        <v>476</v>
      </c>
      <c r="M73" s="7">
        <v>270</v>
      </c>
      <c r="N73" s="7">
        <v>206</v>
      </c>
      <c r="O73" s="7">
        <v>68</v>
      </c>
      <c r="P73" s="7">
        <v>41</v>
      </c>
      <c r="Q73" s="7">
        <v>27</v>
      </c>
      <c r="R73" s="7">
        <v>67</v>
      </c>
      <c r="S73" s="7">
        <v>43</v>
      </c>
      <c r="T73" s="7">
        <v>24</v>
      </c>
      <c r="U73" s="7">
        <v>82</v>
      </c>
      <c r="V73" s="7">
        <v>42</v>
      </c>
      <c r="W73" s="7">
        <v>40</v>
      </c>
      <c r="X73" s="7">
        <v>87</v>
      </c>
      <c r="Y73" s="7">
        <v>41</v>
      </c>
      <c r="Z73" s="7">
        <v>46</v>
      </c>
      <c r="AA73" s="7">
        <v>71</v>
      </c>
      <c r="AB73" s="7">
        <v>40</v>
      </c>
      <c r="AC73" s="7">
        <v>31</v>
      </c>
      <c r="AD73" s="7">
        <v>89</v>
      </c>
      <c r="AE73" s="7">
        <v>56</v>
      </c>
      <c r="AF73" s="7">
        <v>33</v>
      </c>
    </row>
    <row r="74" spans="1:32">
      <c r="A74" s="27">
        <v>43952</v>
      </c>
      <c r="B74" s="7" t="s">
        <v>2243</v>
      </c>
      <c r="C74" s="7">
        <v>21</v>
      </c>
      <c r="D74" s="7">
        <v>19</v>
      </c>
      <c r="E74" s="7">
        <v>2</v>
      </c>
      <c r="F74" s="7">
        <v>28</v>
      </c>
      <c r="G74" s="7">
        <v>11</v>
      </c>
      <c r="H74" s="7">
        <v>17</v>
      </c>
      <c r="I74" s="7">
        <v>6</v>
      </c>
      <c r="J74" s="7">
        <v>0</v>
      </c>
      <c r="K74" s="7">
        <v>6</v>
      </c>
      <c r="L74" s="7">
        <v>547</v>
      </c>
      <c r="M74" s="7">
        <v>266</v>
      </c>
      <c r="N74" s="7">
        <v>281</v>
      </c>
      <c r="O74" s="7">
        <v>106</v>
      </c>
      <c r="P74" s="7">
        <v>60</v>
      </c>
      <c r="Q74" s="7">
        <v>46</v>
      </c>
      <c r="R74" s="7">
        <v>101</v>
      </c>
      <c r="S74" s="7">
        <v>44</v>
      </c>
      <c r="T74" s="7">
        <v>57</v>
      </c>
      <c r="U74" s="7">
        <v>85</v>
      </c>
      <c r="V74" s="7">
        <v>42</v>
      </c>
      <c r="W74" s="7">
        <v>43</v>
      </c>
      <c r="X74" s="7">
        <v>88</v>
      </c>
      <c r="Y74" s="7">
        <v>34</v>
      </c>
      <c r="Z74" s="7">
        <v>54</v>
      </c>
      <c r="AA74" s="7">
        <v>82</v>
      </c>
      <c r="AB74" s="7">
        <v>38</v>
      </c>
      <c r="AC74" s="7">
        <v>44</v>
      </c>
      <c r="AD74" s="7">
        <v>77</v>
      </c>
      <c r="AE74" s="7">
        <v>41</v>
      </c>
      <c r="AF74" s="7">
        <v>36</v>
      </c>
    </row>
    <row r="75" spans="1:32">
      <c r="A75" s="27">
        <v>43952</v>
      </c>
      <c r="B75" s="7" t="s">
        <v>734</v>
      </c>
      <c r="C75" s="7">
        <v>99</v>
      </c>
      <c r="D75" s="7">
        <v>85</v>
      </c>
      <c r="E75" s="7">
        <v>14</v>
      </c>
      <c r="F75" s="7">
        <v>146</v>
      </c>
      <c r="G75" s="7">
        <v>50</v>
      </c>
      <c r="H75" s="7">
        <v>96</v>
      </c>
      <c r="I75" s="7">
        <v>29</v>
      </c>
      <c r="J75" s="7">
        <v>2</v>
      </c>
      <c r="K75" s="7">
        <v>27</v>
      </c>
      <c r="L75" s="7">
        <v>2608</v>
      </c>
      <c r="M75" s="7">
        <v>1344</v>
      </c>
      <c r="N75" s="7">
        <v>1264</v>
      </c>
      <c r="O75" s="7">
        <v>413</v>
      </c>
      <c r="P75" s="7">
        <v>219</v>
      </c>
      <c r="Q75" s="7">
        <v>194</v>
      </c>
      <c r="R75" s="7">
        <v>420</v>
      </c>
      <c r="S75" s="7">
        <v>220</v>
      </c>
      <c r="T75" s="7">
        <v>200</v>
      </c>
      <c r="U75" s="7">
        <v>425</v>
      </c>
      <c r="V75" s="7">
        <v>210</v>
      </c>
      <c r="W75" s="7">
        <v>215</v>
      </c>
      <c r="X75" s="7">
        <v>433</v>
      </c>
      <c r="Y75" s="7">
        <v>205</v>
      </c>
      <c r="Z75" s="7">
        <v>228</v>
      </c>
      <c r="AA75" s="7">
        <v>424</v>
      </c>
      <c r="AB75" s="7">
        <v>206</v>
      </c>
      <c r="AC75" s="7">
        <v>218</v>
      </c>
      <c r="AD75" s="7">
        <v>443</v>
      </c>
      <c r="AE75" s="7">
        <v>251</v>
      </c>
      <c r="AF75" s="7">
        <v>192</v>
      </c>
    </row>
    <row r="76" spans="1:32">
      <c r="A76" s="27">
        <v>44317</v>
      </c>
      <c r="B76" s="7" t="s">
        <v>18</v>
      </c>
      <c r="C76" s="7">
        <v>20</v>
      </c>
      <c r="D76" s="7">
        <v>18</v>
      </c>
      <c r="E76" s="7">
        <v>2</v>
      </c>
      <c r="F76" s="7">
        <v>28</v>
      </c>
      <c r="G76" s="7">
        <v>9</v>
      </c>
      <c r="H76" s="7">
        <v>19</v>
      </c>
      <c r="I76" s="7">
        <v>5</v>
      </c>
      <c r="J76" s="7">
        <v>0</v>
      </c>
      <c r="K76" s="7">
        <v>5</v>
      </c>
      <c r="L76" s="7">
        <v>495</v>
      </c>
      <c r="M76" s="7">
        <v>247</v>
      </c>
      <c r="N76" s="7">
        <v>248</v>
      </c>
      <c r="O76" s="7">
        <v>78</v>
      </c>
      <c r="P76" s="7">
        <v>34</v>
      </c>
      <c r="Q76" s="7">
        <v>44</v>
      </c>
      <c r="R76" s="7">
        <v>78</v>
      </c>
      <c r="S76" s="7">
        <v>37</v>
      </c>
      <c r="T76" s="7">
        <v>41</v>
      </c>
      <c r="U76" s="7">
        <v>81</v>
      </c>
      <c r="V76" s="7">
        <v>41</v>
      </c>
      <c r="W76" s="7">
        <v>40</v>
      </c>
      <c r="X76" s="7">
        <v>84</v>
      </c>
      <c r="Y76" s="7">
        <v>45</v>
      </c>
      <c r="Z76" s="7">
        <v>39</v>
      </c>
      <c r="AA76" s="7">
        <v>78</v>
      </c>
      <c r="AB76" s="7">
        <v>41</v>
      </c>
      <c r="AC76" s="7">
        <v>37</v>
      </c>
      <c r="AD76" s="7">
        <v>92</v>
      </c>
      <c r="AE76" s="7">
        <v>45</v>
      </c>
      <c r="AF76" s="7">
        <v>47</v>
      </c>
    </row>
    <row r="77" spans="1:32">
      <c r="A77" s="27">
        <v>44317</v>
      </c>
      <c r="B77" s="7" t="s">
        <v>2263</v>
      </c>
      <c r="C77" s="7">
        <v>14</v>
      </c>
      <c r="D77" s="7">
        <v>12</v>
      </c>
      <c r="E77" s="7">
        <v>2</v>
      </c>
      <c r="F77" s="7">
        <v>26</v>
      </c>
      <c r="G77" s="7">
        <v>6</v>
      </c>
      <c r="H77" s="7">
        <v>20</v>
      </c>
      <c r="I77" s="7">
        <v>4</v>
      </c>
      <c r="J77" s="7">
        <v>0</v>
      </c>
      <c r="K77" s="7">
        <v>4</v>
      </c>
      <c r="L77" s="7">
        <v>363</v>
      </c>
      <c r="M77" s="7">
        <v>171</v>
      </c>
      <c r="N77" s="7">
        <v>192</v>
      </c>
      <c r="O77" s="7">
        <v>59</v>
      </c>
      <c r="P77" s="7">
        <v>30</v>
      </c>
      <c r="Q77" s="7">
        <v>29</v>
      </c>
      <c r="R77" s="7">
        <v>61</v>
      </c>
      <c r="S77" s="7">
        <v>24</v>
      </c>
      <c r="T77" s="7">
        <v>37</v>
      </c>
      <c r="U77" s="7">
        <v>58</v>
      </c>
      <c r="V77" s="7">
        <v>34</v>
      </c>
      <c r="W77" s="7">
        <v>24</v>
      </c>
      <c r="X77" s="7">
        <v>51</v>
      </c>
      <c r="Y77" s="7">
        <v>19</v>
      </c>
      <c r="Z77" s="7">
        <v>32</v>
      </c>
      <c r="AA77" s="7">
        <v>60</v>
      </c>
      <c r="AB77" s="7">
        <v>28</v>
      </c>
      <c r="AC77" s="7">
        <v>32</v>
      </c>
      <c r="AD77" s="7">
        <v>62</v>
      </c>
      <c r="AE77" s="7">
        <v>29</v>
      </c>
      <c r="AF77" s="7">
        <v>33</v>
      </c>
    </row>
    <row r="78" spans="1:32">
      <c r="A78" s="27">
        <v>44317</v>
      </c>
      <c r="B78" s="7" t="s">
        <v>2264</v>
      </c>
      <c r="C78" s="7">
        <v>24</v>
      </c>
      <c r="D78" s="7">
        <v>21</v>
      </c>
      <c r="E78" s="7">
        <v>3</v>
      </c>
      <c r="F78" s="7">
        <v>33</v>
      </c>
      <c r="G78" s="7">
        <v>12</v>
      </c>
      <c r="H78" s="7">
        <v>21</v>
      </c>
      <c r="I78" s="7">
        <v>5</v>
      </c>
      <c r="J78" s="7">
        <v>1</v>
      </c>
      <c r="K78" s="7">
        <v>4</v>
      </c>
      <c r="L78" s="7">
        <v>689</v>
      </c>
      <c r="M78" s="7">
        <v>350</v>
      </c>
      <c r="N78" s="7">
        <v>339</v>
      </c>
      <c r="O78" s="7">
        <v>119</v>
      </c>
      <c r="P78" s="7">
        <v>60</v>
      </c>
      <c r="Q78" s="7">
        <v>59</v>
      </c>
      <c r="R78" s="7">
        <v>96</v>
      </c>
      <c r="S78" s="7">
        <v>54</v>
      </c>
      <c r="T78" s="7">
        <v>42</v>
      </c>
      <c r="U78" s="7">
        <v>113</v>
      </c>
      <c r="V78" s="7">
        <v>55</v>
      </c>
      <c r="W78" s="7">
        <v>58</v>
      </c>
      <c r="X78" s="7">
        <v>116</v>
      </c>
      <c r="Y78" s="7">
        <v>59</v>
      </c>
      <c r="Z78" s="7">
        <v>57</v>
      </c>
      <c r="AA78" s="7">
        <v>119</v>
      </c>
      <c r="AB78" s="7">
        <v>61</v>
      </c>
      <c r="AC78" s="7">
        <v>58</v>
      </c>
      <c r="AD78" s="7">
        <v>113</v>
      </c>
      <c r="AE78" s="7">
        <v>54</v>
      </c>
      <c r="AF78" s="7">
        <v>59</v>
      </c>
    </row>
    <row r="79" spans="1:32">
      <c r="A79" s="27">
        <v>44317</v>
      </c>
      <c r="B79" s="7" t="s">
        <v>92</v>
      </c>
      <c r="C79" s="7">
        <v>19</v>
      </c>
      <c r="D79" s="7">
        <v>16</v>
      </c>
      <c r="E79" s="7">
        <v>3</v>
      </c>
      <c r="F79" s="7">
        <v>29</v>
      </c>
      <c r="G79" s="7">
        <v>9</v>
      </c>
      <c r="H79" s="7">
        <v>20</v>
      </c>
      <c r="I79" s="7">
        <v>5</v>
      </c>
      <c r="J79" s="7">
        <v>0</v>
      </c>
      <c r="K79" s="7">
        <v>5</v>
      </c>
      <c r="L79" s="7">
        <v>462</v>
      </c>
      <c r="M79" s="7">
        <v>262</v>
      </c>
      <c r="N79" s="7">
        <v>200</v>
      </c>
      <c r="O79" s="7">
        <v>74</v>
      </c>
      <c r="P79" s="7">
        <v>46</v>
      </c>
      <c r="Q79" s="7">
        <v>28</v>
      </c>
      <c r="R79" s="7">
        <v>70</v>
      </c>
      <c r="S79" s="7">
        <v>42</v>
      </c>
      <c r="T79" s="7">
        <v>28</v>
      </c>
      <c r="U79" s="7">
        <v>69</v>
      </c>
      <c r="V79" s="7">
        <v>44</v>
      </c>
      <c r="W79" s="7">
        <v>25</v>
      </c>
      <c r="X79" s="7">
        <v>81</v>
      </c>
      <c r="Y79" s="7">
        <v>42</v>
      </c>
      <c r="Z79" s="7">
        <v>39</v>
      </c>
      <c r="AA79" s="7">
        <v>89</v>
      </c>
      <c r="AB79" s="7">
        <v>42</v>
      </c>
      <c r="AC79" s="7">
        <v>47</v>
      </c>
      <c r="AD79" s="7">
        <v>69</v>
      </c>
      <c r="AE79" s="7">
        <v>38</v>
      </c>
      <c r="AF79" s="7">
        <v>31</v>
      </c>
    </row>
    <row r="80" spans="1:32">
      <c r="A80" s="27">
        <v>44317</v>
      </c>
      <c r="B80" s="7" t="s">
        <v>2243</v>
      </c>
      <c r="C80" s="7">
        <v>20</v>
      </c>
      <c r="D80" s="7">
        <v>18</v>
      </c>
      <c r="E80" s="7">
        <v>2</v>
      </c>
      <c r="F80" s="7">
        <v>28</v>
      </c>
      <c r="G80" s="7">
        <v>11</v>
      </c>
      <c r="H80" s="7">
        <v>17</v>
      </c>
      <c r="I80" s="7">
        <v>6</v>
      </c>
      <c r="J80" s="7">
        <v>0</v>
      </c>
      <c r="K80" s="7">
        <v>6</v>
      </c>
      <c r="L80" s="7">
        <v>567</v>
      </c>
      <c r="M80" s="7">
        <v>273</v>
      </c>
      <c r="N80" s="7">
        <v>294</v>
      </c>
      <c r="O80" s="7">
        <v>94</v>
      </c>
      <c r="P80" s="7">
        <v>46</v>
      </c>
      <c r="Q80" s="7">
        <v>48</v>
      </c>
      <c r="R80" s="7">
        <v>105</v>
      </c>
      <c r="S80" s="7">
        <v>60</v>
      </c>
      <c r="T80" s="7">
        <v>45</v>
      </c>
      <c r="U80" s="7">
        <v>102</v>
      </c>
      <c r="V80" s="7">
        <v>44</v>
      </c>
      <c r="W80" s="7">
        <v>58</v>
      </c>
      <c r="X80" s="7">
        <v>85</v>
      </c>
      <c r="Y80" s="7">
        <v>42</v>
      </c>
      <c r="Z80" s="7">
        <v>43</v>
      </c>
      <c r="AA80" s="7">
        <v>89</v>
      </c>
      <c r="AB80" s="7">
        <v>35</v>
      </c>
      <c r="AC80" s="7">
        <v>54</v>
      </c>
      <c r="AD80" s="7">
        <v>83</v>
      </c>
      <c r="AE80" s="7">
        <v>39</v>
      </c>
      <c r="AF80" s="7">
        <v>44</v>
      </c>
    </row>
    <row r="81" spans="1:32">
      <c r="A81" s="27">
        <v>44317</v>
      </c>
      <c r="B81" s="7" t="s">
        <v>734</v>
      </c>
      <c r="C81" s="7">
        <v>97</v>
      </c>
      <c r="D81" s="7">
        <v>85</v>
      </c>
      <c r="E81" s="7">
        <v>12</v>
      </c>
      <c r="F81" s="7">
        <v>144</v>
      </c>
      <c r="G81" s="7">
        <v>47</v>
      </c>
      <c r="H81" s="7">
        <v>97</v>
      </c>
      <c r="I81" s="7">
        <v>25</v>
      </c>
      <c r="J81" s="7">
        <v>1</v>
      </c>
      <c r="K81" s="7">
        <v>24</v>
      </c>
      <c r="L81" s="7">
        <v>2576</v>
      </c>
      <c r="M81" s="7">
        <v>1303</v>
      </c>
      <c r="N81" s="7">
        <v>1273</v>
      </c>
      <c r="O81" s="7">
        <v>424</v>
      </c>
      <c r="P81" s="7">
        <v>216</v>
      </c>
      <c r="Q81" s="7">
        <v>208</v>
      </c>
      <c r="R81" s="7">
        <v>410</v>
      </c>
      <c r="S81" s="7">
        <v>217</v>
      </c>
      <c r="T81" s="7">
        <v>193</v>
      </c>
      <c r="U81" s="7">
        <v>423</v>
      </c>
      <c r="V81" s="7">
        <v>218</v>
      </c>
      <c r="W81" s="7">
        <v>205</v>
      </c>
      <c r="X81" s="7">
        <v>417</v>
      </c>
      <c r="Y81" s="7">
        <v>207</v>
      </c>
      <c r="Z81" s="7">
        <v>210</v>
      </c>
      <c r="AA81" s="7">
        <v>435</v>
      </c>
      <c r="AB81" s="7">
        <v>207</v>
      </c>
      <c r="AC81" s="7">
        <v>228</v>
      </c>
      <c r="AD81" s="7">
        <v>419</v>
      </c>
      <c r="AE81" s="7">
        <v>205</v>
      </c>
      <c r="AF81" s="7">
        <v>214</v>
      </c>
    </row>
    <row r="82" spans="1:32">
      <c r="A82" s="27">
        <v>44682</v>
      </c>
      <c r="B82" s="7" t="s">
        <v>18</v>
      </c>
      <c r="C82" s="7">
        <v>20</v>
      </c>
      <c r="D82" s="7">
        <v>18</v>
      </c>
      <c r="E82" s="7">
        <v>2</v>
      </c>
      <c r="F82" s="7">
        <v>31</v>
      </c>
      <c r="G82" s="7">
        <v>11</v>
      </c>
      <c r="H82" s="7">
        <v>20</v>
      </c>
      <c r="I82" s="7">
        <v>6</v>
      </c>
      <c r="J82" s="7">
        <v>1</v>
      </c>
      <c r="K82" s="7">
        <v>5</v>
      </c>
      <c r="L82" s="7">
        <v>514</v>
      </c>
      <c r="M82" s="7">
        <v>262</v>
      </c>
      <c r="N82" s="7">
        <v>252</v>
      </c>
      <c r="O82" s="7">
        <v>100</v>
      </c>
      <c r="P82" s="7">
        <v>59</v>
      </c>
      <c r="Q82" s="7">
        <v>41</v>
      </c>
      <c r="R82" s="7">
        <v>77</v>
      </c>
      <c r="S82" s="7">
        <v>33</v>
      </c>
      <c r="T82" s="7">
        <v>44</v>
      </c>
      <c r="U82" s="7">
        <v>81</v>
      </c>
      <c r="V82" s="7">
        <v>38</v>
      </c>
      <c r="W82" s="7">
        <v>43</v>
      </c>
      <c r="X82" s="7">
        <v>84</v>
      </c>
      <c r="Y82" s="7">
        <v>42</v>
      </c>
      <c r="Z82" s="7">
        <v>42</v>
      </c>
      <c r="AA82" s="7">
        <v>88</v>
      </c>
      <c r="AB82" s="7">
        <v>46</v>
      </c>
      <c r="AC82" s="7">
        <v>42</v>
      </c>
      <c r="AD82" s="7">
        <v>81</v>
      </c>
      <c r="AE82" s="7">
        <v>41</v>
      </c>
      <c r="AF82" s="7">
        <v>40</v>
      </c>
    </row>
    <row r="83" spans="1:32">
      <c r="A83" s="27">
        <v>44682</v>
      </c>
      <c r="B83" s="7" t="s">
        <v>2263</v>
      </c>
      <c r="C83" s="7">
        <v>14</v>
      </c>
      <c r="D83" s="7">
        <v>12</v>
      </c>
      <c r="E83" s="7">
        <v>2</v>
      </c>
      <c r="F83" s="7">
        <v>26</v>
      </c>
      <c r="G83" s="7">
        <v>6</v>
      </c>
      <c r="H83" s="7">
        <v>20</v>
      </c>
      <c r="I83" s="7">
        <v>6</v>
      </c>
      <c r="J83" s="7">
        <v>0</v>
      </c>
      <c r="K83" s="7">
        <v>6</v>
      </c>
      <c r="L83" s="7">
        <v>368</v>
      </c>
      <c r="M83" s="7">
        <v>172</v>
      </c>
      <c r="N83" s="7">
        <v>196</v>
      </c>
      <c r="O83" s="7">
        <v>69</v>
      </c>
      <c r="P83" s="7">
        <v>31</v>
      </c>
      <c r="Q83" s="7">
        <v>38</v>
      </c>
      <c r="R83" s="7">
        <v>59</v>
      </c>
      <c r="S83" s="7">
        <v>30</v>
      </c>
      <c r="T83" s="7">
        <v>29</v>
      </c>
      <c r="U83" s="7">
        <v>63</v>
      </c>
      <c r="V83" s="7">
        <v>25</v>
      </c>
      <c r="W83" s="7">
        <v>38</v>
      </c>
      <c r="X83" s="7">
        <v>58</v>
      </c>
      <c r="Y83" s="7">
        <v>34</v>
      </c>
      <c r="Z83" s="7">
        <v>24</v>
      </c>
      <c r="AA83" s="7">
        <v>51</v>
      </c>
      <c r="AB83" s="7">
        <v>19</v>
      </c>
      <c r="AC83" s="7">
        <v>32</v>
      </c>
      <c r="AD83" s="7">
        <v>59</v>
      </c>
      <c r="AE83" s="7">
        <v>28</v>
      </c>
      <c r="AF83" s="7">
        <v>31</v>
      </c>
    </row>
    <row r="84" spans="1:32">
      <c r="A84" s="27">
        <v>44682</v>
      </c>
      <c r="B84" s="7" t="s">
        <v>2264</v>
      </c>
      <c r="C84" s="7">
        <v>24</v>
      </c>
      <c r="D84" s="7">
        <v>20</v>
      </c>
      <c r="E84" s="7">
        <v>4</v>
      </c>
      <c r="F84" s="7">
        <v>34</v>
      </c>
      <c r="G84" s="7">
        <v>14</v>
      </c>
      <c r="H84" s="7">
        <v>20</v>
      </c>
      <c r="I84" s="7">
        <v>6</v>
      </c>
      <c r="J84" s="7">
        <v>1</v>
      </c>
      <c r="K84" s="7">
        <v>5</v>
      </c>
      <c r="L84" s="7">
        <v>678</v>
      </c>
      <c r="M84" s="7">
        <v>350</v>
      </c>
      <c r="N84" s="7">
        <v>328</v>
      </c>
      <c r="O84" s="7">
        <v>102</v>
      </c>
      <c r="P84" s="7">
        <v>55</v>
      </c>
      <c r="Q84" s="7">
        <v>47</v>
      </c>
      <c r="R84" s="7">
        <v>118</v>
      </c>
      <c r="S84" s="7">
        <v>59</v>
      </c>
      <c r="T84" s="7">
        <v>59</v>
      </c>
      <c r="U84" s="7">
        <v>97</v>
      </c>
      <c r="V84" s="7">
        <v>55</v>
      </c>
      <c r="W84" s="7">
        <v>42</v>
      </c>
      <c r="X84" s="7">
        <v>112</v>
      </c>
      <c r="Y84" s="7">
        <v>54</v>
      </c>
      <c r="Z84" s="7">
        <v>58</v>
      </c>
      <c r="AA84" s="7">
        <v>115</v>
      </c>
      <c r="AB84" s="7">
        <v>57</v>
      </c>
      <c r="AC84" s="7">
        <v>58</v>
      </c>
      <c r="AD84" s="7">
        <v>119</v>
      </c>
      <c r="AE84" s="7">
        <v>61</v>
      </c>
      <c r="AF84" s="7">
        <v>58</v>
      </c>
    </row>
    <row r="85" spans="1:32">
      <c r="A85" s="27">
        <v>44682</v>
      </c>
      <c r="B85" s="7" t="s">
        <v>92</v>
      </c>
      <c r="C85" s="7">
        <v>17</v>
      </c>
      <c r="D85" s="7">
        <v>14</v>
      </c>
      <c r="E85" s="7">
        <v>3</v>
      </c>
      <c r="F85" s="7">
        <v>25</v>
      </c>
      <c r="G85" s="7">
        <v>7</v>
      </c>
      <c r="H85" s="7">
        <v>18</v>
      </c>
      <c r="I85" s="7">
        <v>6</v>
      </c>
      <c r="J85" s="7">
        <v>0</v>
      </c>
      <c r="K85" s="7">
        <v>6</v>
      </c>
      <c r="L85" s="7">
        <v>457</v>
      </c>
      <c r="M85" s="7">
        <v>247</v>
      </c>
      <c r="N85" s="7">
        <v>210</v>
      </c>
      <c r="O85" s="7">
        <v>66</v>
      </c>
      <c r="P85" s="7">
        <v>22</v>
      </c>
      <c r="Q85" s="7">
        <v>44</v>
      </c>
      <c r="R85" s="7">
        <v>75</v>
      </c>
      <c r="S85" s="7">
        <v>45</v>
      </c>
      <c r="T85" s="7">
        <v>30</v>
      </c>
      <c r="U85" s="7">
        <v>70</v>
      </c>
      <c r="V85" s="7">
        <v>43</v>
      </c>
      <c r="W85" s="7">
        <v>27</v>
      </c>
      <c r="X85" s="7">
        <v>70</v>
      </c>
      <c r="Y85" s="7">
        <v>47</v>
      </c>
      <c r="Z85" s="7">
        <v>23</v>
      </c>
      <c r="AA85" s="7">
        <v>80</v>
      </c>
      <c r="AB85" s="7">
        <v>43</v>
      </c>
      <c r="AC85" s="7">
        <v>37</v>
      </c>
      <c r="AD85" s="7">
        <v>88</v>
      </c>
      <c r="AE85" s="7">
        <v>42</v>
      </c>
      <c r="AF85" s="7">
        <v>46</v>
      </c>
    </row>
    <row r="86" spans="1:32">
      <c r="A86" s="27">
        <v>44682</v>
      </c>
      <c r="B86" s="7" t="s">
        <v>2243</v>
      </c>
      <c r="C86" s="7">
        <v>20</v>
      </c>
      <c r="D86" s="7">
        <v>18</v>
      </c>
      <c r="E86" s="7">
        <v>2</v>
      </c>
      <c r="F86" s="7">
        <v>27</v>
      </c>
      <c r="G86" s="7">
        <v>12</v>
      </c>
      <c r="H86" s="7">
        <v>15</v>
      </c>
      <c r="I86" s="7">
        <v>7</v>
      </c>
      <c r="J86" s="7">
        <v>1</v>
      </c>
      <c r="K86" s="7">
        <v>6</v>
      </c>
      <c r="L86" s="7">
        <v>587</v>
      </c>
      <c r="M86" s="7">
        <v>288</v>
      </c>
      <c r="N86" s="7">
        <v>299</v>
      </c>
      <c r="O86" s="7">
        <v>102</v>
      </c>
      <c r="P86" s="7">
        <v>54</v>
      </c>
      <c r="Q86" s="7">
        <v>48</v>
      </c>
      <c r="R86" s="7">
        <v>97</v>
      </c>
      <c r="S86" s="7">
        <v>48</v>
      </c>
      <c r="T86" s="7">
        <v>49</v>
      </c>
      <c r="U86" s="7">
        <v>103</v>
      </c>
      <c r="V86" s="7">
        <v>57</v>
      </c>
      <c r="W86" s="7">
        <v>46</v>
      </c>
      <c r="X86" s="7">
        <v>102</v>
      </c>
      <c r="Y86" s="7">
        <v>44</v>
      </c>
      <c r="Z86" s="7">
        <v>58</v>
      </c>
      <c r="AA86" s="7">
        <v>84</v>
      </c>
      <c r="AB86" s="7">
        <v>40</v>
      </c>
      <c r="AC86" s="7">
        <v>44</v>
      </c>
      <c r="AD86" s="7">
        <v>91</v>
      </c>
      <c r="AE86" s="7">
        <v>38</v>
      </c>
      <c r="AF86" s="7">
        <v>53</v>
      </c>
    </row>
    <row r="87" spans="1:32">
      <c r="A87" s="27">
        <v>44682</v>
      </c>
      <c r="B87" s="7" t="s">
        <v>734</v>
      </c>
      <c r="C87" s="7">
        <v>95</v>
      </c>
      <c r="D87" s="7">
        <v>82</v>
      </c>
      <c r="E87" s="7">
        <v>13</v>
      </c>
      <c r="F87" s="7">
        <v>143</v>
      </c>
      <c r="G87" s="7">
        <v>50</v>
      </c>
      <c r="H87" s="7">
        <v>93</v>
      </c>
      <c r="I87" s="7">
        <v>31</v>
      </c>
      <c r="J87" s="7">
        <v>3</v>
      </c>
      <c r="K87" s="7">
        <v>28</v>
      </c>
      <c r="L87" s="7">
        <v>2604</v>
      </c>
      <c r="M87" s="7">
        <v>1319</v>
      </c>
      <c r="N87" s="7">
        <v>1285</v>
      </c>
      <c r="O87" s="7">
        <v>439</v>
      </c>
      <c r="P87" s="7">
        <v>221</v>
      </c>
      <c r="Q87" s="7">
        <v>218</v>
      </c>
      <c r="R87" s="7">
        <v>426</v>
      </c>
      <c r="S87" s="7">
        <v>215</v>
      </c>
      <c r="T87" s="7">
        <v>211</v>
      </c>
      <c r="U87" s="7">
        <v>414</v>
      </c>
      <c r="V87" s="7">
        <v>218</v>
      </c>
      <c r="W87" s="7">
        <v>196</v>
      </c>
      <c r="X87" s="7">
        <v>426</v>
      </c>
      <c r="Y87" s="7">
        <v>221</v>
      </c>
      <c r="Z87" s="7">
        <v>205</v>
      </c>
      <c r="AA87" s="7">
        <v>418</v>
      </c>
      <c r="AB87" s="7">
        <v>205</v>
      </c>
      <c r="AC87" s="7">
        <v>213</v>
      </c>
      <c r="AD87" s="7">
        <v>438</v>
      </c>
      <c r="AE87" s="7">
        <v>210</v>
      </c>
      <c r="AF87" s="7">
        <v>228</v>
      </c>
    </row>
    <row r="88" spans="1:32">
      <c r="A88" s="27">
        <v>45047</v>
      </c>
      <c r="B88" s="7" t="s">
        <v>18</v>
      </c>
      <c r="C88" s="7">
        <v>20</v>
      </c>
      <c r="D88" s="7">
        <v>18</v>
      </c>
      <c r="E88" s="7">
        <v>2</v>
      </c>
      <c r="F88" s="7">
        <v>31</v>
      </c>
      <c r="G88" s="7">
        <v>12</v>
      </c>
      <c r="H88" s="7">
        <v>19</v>
      </c>
      <c r="I88" s="7">
        <v>6</v>
      </c>
      <c r="J88" s="7">
        <v>1</v>
      </c>
      <c r="K88" s="7">
        <v>5</v>
      </c>
      <c r="L88" s="7">
        <v>517</v>
      </c>
      <c r="M88" s="7">
        <v>270</v>
      </c>
      <c r="N88" s="7">
        <v>247</v>
      </c>
      <c r="O88" s="7">
        <v>81</v>
      </c>
      <c r="P88" s="7">
        <v>50</v>
      </c>
      <c r="Q88" s="7">
        <v>31</v>
      </c>
      <c r="R88" s="7">
        <v>102</v>
      </c>
      <c r="S88" s="7">
        <v>60</v>
      </c>
      <c r="T88" s="7">
        <v>42</v>
      </c>
      <c r="U88" s="7">
        <v>76</v>
      </c>
      <c r="V88" s="7">
        <v>31</v>
      </c>
      <c r="W88" s="7">
        <v>45</v>
      </c>
      <c r="X88" s="7">
        <v>83</v>
      </c>
      <c r="Y88" s="7">
        <v>38</v>
      </c>
      <c r="Z88" s="7">
        <v>45</v>
      </c>
      <c r="AA88" s="7">
        <v>86</v>
      </c>
      <c r="AB88" s="7">
        <v>44</v>
      </c>
      <c r="AC88" s="7">
        <v>42</v>
      </c>
      <c r="AD88" s="7">
        <v>89</v>
      </c>
      <c r="AE88" s="7">
        <v>47</v>
      </c>
      <c r="AF88" s="7">
        <v>42</v>
      </c>
    </row>
    <row r="89" spans="1:32">
      <c r="A89" s="27">
        <v>45047</v>
      </c>
      <c r="B89" s="7" t="s">
        <v>2263</v>
      </c>
      <c r="C89" s="7">
        <v>14</v>
      </c>
      <c r="D89" s="7">
        <v>12</v>
      </c>
      <c r="E89" s="7">
        <v>2</v>
      </c>
      <c r="F89" s="7">
        <v>28</v>
      </c>
      <c r="G89" s="7">
        <v>8</v>
      </c>
      <c r="H89" s="7">
        <v>20</v>
      </c>
      <c r="I89" s="7">
        <v>6</v>
      </c>
      <c r="J89" s="7">
        <v>0</v>
      </c>
      <c r="K89" s="7">
        <v>6</v>
      </c>
      <c r="L89" s="7">
        <v>360</v>
      </c>
      <c r="M89" s="7">
        <v>170</v>
      </c>
      <c r="N89" s="7">
        <v>190</v>
      </c>
      <c r="O89" s="7">
        <v>54</v>
      </c>
      <c r="P89" s="7">
        <v>26</v>
      </c>
      <c r="Q89" s="7">
        <v>28</v>
      </c>
      <c r="R89" s="7">
        <v>67</v>
      </c>
      <c r="S89" s="7">
        <v>30</v>
      </c>
      <c r="T89" s="7">
        <v>37</v>
      </c>
      <c r="U89" s="7">
        <v>60</v>
      </c>
      <c r="V89" s="7">
        <v>31</v>
      </c>
      <c r="W89" s="7">
        <v>29</v>
      </c>
      <c r="X89" s="7">
        <v>64</v>
      </c>
      <c r="Y89" s="7">
        <v>27</v>
      </c>
      <c r="Z89" s="7">
        <v>37</v>
      </c>
      <c r="AA89" s="7">
        <v>62</v>
      </c>
      <c r="AB89" s="7">
        <v>37</v>
      </c>
      <c r="AC89" s="7">
        <v>25</v>
      </c>
      <c r="AD89" s="7">
        <v>53</v>
      </c>
      <c r="AE89" s="7">
        <v>19</v>
      </c>
      <c r="AF89" s="7">
        <v>34</v>
      </c>
    </row>
    <row r="90" spans="1:32">
      <c r="A90" s="27">
        <v>45047</v>
      </c>
      <c r="B90" s="7" t="s">
        <v>2264</v>
      </c>
      <c r="C90" s="7">
        <v>23</v>
      </c>
      <c r="D90" s="7">
        <v>19</v>
      </c>
      <c r="E90" s="7">
        <v>4</v>
      </c>
      <c r="F90" s="7">
        <v>34</v>
      </c>
      <c r="G90" s="7">
        <v>14</v>
      </c>
      <c r="H90" s="7">
        <v>20</v>
      </c>
      <c r="I90" s="7">
        <v>7</v>
      </c>
      <c r="J90" s="7">
        <v>2</v>
      </c>
      <c r="K90" s="7">
        <v>5</v>
      </c>
      <c r="L90" s="7">
        <v>668</v>
      </c>
      <c r="M90" s="7">
        <v>352</v>
      </c>
      <c r="N90" s="7">
        <v>316</v>
      </c>
      <c r="O90" s="7">
        <v>104</v>
      </c>
      <c r="P90" s="7">
        <v>64</v>
      </c>
      <c r="Q90" s="7">
        <v>40</v>
      </c>
      <c r="R90" s="7">
        <v>107</v>
      </c>
      <c r="S90" s="7">
        <v>59</v>
      </c>
      <c r="T90" s="7">
        <v>48</v>
      </c>
      <c r="U90" s="7">
        <v>121</v>
      </c>
      <c r="V90" s="7">
        <v>58</v>
      </c>
      <c r="W90" s="7">
        <v>63</v>
      </c>
      <c r="X90" s="7">
        <v>105</v>
      </c>
      <c r="Y90" s="7">
        <v>60</v>
      </c>
      <c r="Z90" s="7">
        <v>45</v>
      </c>
      <c r="AA90" s="7">
        <v>116</v>
      </c>
      <c r="AB90" s="7">
        <v>57</v>
      </c>
      <c r="AC90" s="7">
        <v>59</v>
      </c>
      <c r="AD90" s="7">
        <v>115</v>
      </c>
      <c r="AE90" s="7">
        <v>54</v>
      </c>
      <c r="AF90" s="7">
        <v>61</v>
      </c>
    </row>
    <row r="91" spans="1:32">
      <c r="A91" s="27">
        <v>45047</v>
      </c>
      <c r="B91" s="7" t="s">
        <v>92</v>
      </c>
      <c r="C91" s="7">
        <v>18</v>
      </c>
      <c r="D91" s="7">
        <v>15</v>
      </c>
      <c r="E91" s="7">
        <v>3</v>
      </c>
      <c r="F91" s="7">
        <v>27</v>
      </c>
      <c r="G91" s="7">
        <v>7</v>
      </c>
      <c r="H91" s="7">
        <v>20</v>
      </c>
      <c r="I91" s="7">
        <v>5</v>
      </c>
      <c r="J91" s="7">
        <v>1</v>
      </c>
      <c r="K91" s="7">
        <v>4</v>
      </c>
      <c r="L91" s="7">
        <v>447</v>
      </c>
      <c r="M91" s="7">
        <v>246</v>
      </c>
      <c r="N91" s="7">
        <v>201</v>
      </c>
      <c r="O91" s="7">
        <v>79</v>
      </c>
      <c r="P91" s="7">
        <v>40</v>
      </c>
      <c r="Q91" s="7">
        <v>39</v>
      </c>
      <c r="R91" s="7">
        <v>66</v>
      </c>
      <c r="S91" s="7">
        <v>22</v>
      </c>
      <c r="T91" s="7">
        <v>44</v>
      </c>
      <c r="U91" s="7">
        <v>75</v>
      </c>
      <c r="V91" s="7">
        <v>45</v>
      </c>
      <c r="W91" s="7">
        <v>30</v>
      </c>
      <c r="X91" s="7">
        <v>70</v>
      </c>
      <c r="Y91" s="7">
        <v>43</v>
      </c>
      <c r="Z91" s="7">
        <v>27</v>
      </c>
      <c r="AA91" s="7">
        <v>71</v>
      </c>
      <c r="AB91" s="7">
        <v>48</v>
      </c>
      <c r="AC91" s="7">
        <v>23</v>
      </c>
      <c r="AD91" s="7">
        <v>86</v>
      </c>
      <c r="AE91" s="7">
        <v>48</v>
      </c>
      <c r="AF91" s="7">
        <v>38</v>
      </c>
    </row>
    <row r="92" spans="1:32">
      <c r="A92" s="27">
        <v>45047</v>
      </c>
      <c r="B92" s="7" t="s">
        <v>2243</v>
      </c>
      <c r="C92" s="7">
        <v>20</v>
      </c>
      <c r="D92" s="7">
        <v>18</v>
      </c>
      <c r="E92" s="7">
        <v>2</v>
      </c>
      <c r="F92" s="7">
        <v>31</v>
      </c>
      <c r="G92" s="7">
        <v>12</v>
      </c>
      <c r="H92" s="7">
        <v>19</v>
      </c>
      <c r="I92" s="7">
        <v>7</v>
      </c>
      <c r="J92" s="7">
        <v>0</v>
      </c>
      <c r="K92" s="7">
        <v>7</v>
      </c>
      <c r="L92" s="7">
        <v>589</v>
      </c>
      <c r="M92" s="7">
        <v>300</v>
      </c>
      <c r="N92" s="7">
        <v>289</v>
      </c>
      <c r="O92" s="7">
        <v>103</v>
      </c>
      <c r="P92" s="7">
        <v>55</v>
      </c>
      <c r="Q92" s="7">
        <v>48</v>
      </c>
      <c r="R92" s="7">
        <v>101</v>
      </c>
      <c r="S92" s="7">
        <v>54</v>
      </c>
      <c r="T92" s="7">
        <v>47</v>
      </c>
      <c r="U92" s="7">
        <v>95</v>
      </c>
      <c r="V92" s="7">
        <v>49</v>
      </c>
      <c r="W92" s="7">
        <v>46</v>
      </c>
      <c r="X92" s="7">
        <v>103</v>
      </c>
      <c r="Y92" s="7">
        <v>58</v>
      </c>
      <c r="Z92" s="7">
        <v>45</v>
      </c>
      <c r="AA92" s="7">
        <v>102</v>
      </c>
      <c r="AB92" s="7">
        <v>43</v>
      </c>
      <c r="AC92" s="7">
        <v>59</v>
      </c>
      <c r="AD92" s="7">
        <v>85</v>
      </c>
      <c r="AE92" s="7">
        <v>41</v>
      </c>
      <c r="AF92" s="7">
        <v>44</v>
      </c>
    </row>
    <row r="93" spans="1:32">
      <c r="A93" s="27">
        <v>45047</v>
      </c>
      <c r="B93" s="7" t="s">
        <v>734</v>
      </c>
      <c r="C93" s="7">
        <v>95</v>
      </c>
      <c r="D93" s="7">
        <v>82</v>
      </c>
      <c r="E93" s="7">
        <v>13</v>
      </c>
      <c r="F93" s="7">
        <v>151</v>
      </c>
      <c r="G93" s="7">
        <v>53</v>
      </c>
      <c r="H93" s="7">
        <v>98</v>
      </c>
      <c r="I93" s="7">
        <v>31</v>
      </c>
      <c r="J93" s="7">
        <v>4</v>
      </c>
      <c r="K93" s="7">
        <v>27</v>
      </c>
      <c r="L93" s="7">
        <v>2581</v>
      </c>
      <c r="M93" s="7">
        <v>1338</v>
      </c>
      <c r="N93" s="7">
        <v>1243</v>
      </c>
      <c r="O93" s="7">
        <v>421</v>
      </c>
      <c r="P93" s="7">
        <v>235</v>
      </c>
      <c r="Q93" s="7">
        <v>186</v>
      </c>
      <c r="R93" s="7">
        <v>443</v>
      </c>
      <c r="S93" s="7">
        <v>225</v>
      </c>
      <c r="T93" s="7">
        <v>218</v>
      </c>
      <c r="U93" s="7">
        <v>427</v>
      </c>
      <c r="V93" s="7">
        <v>214</v>
      </c>
      <c r="W93" s="7">
        <v>213</v>
      </c>
      <c r="X93" s="7">
        <v>425</v>
      </c>
      <c r="Y93" s="7">
        <v>226</v>
      </c>
      <c r="Z93" s="7">
        <v>199</v>
      </c>
      <c r="AA93" s="7">
        <v>437</v>
      </c>
      <c r="AB93" s="7">
        <v>229</v>
      </c>
      <c r="AC93" s="7">
        <v>208</v>
      </c>
      <c r="AD93" s="7">
        <v>428</v>
      </c>
      <c r="AE93" s="7">
        <v>209</v>
      </c>
      <c r="AF93" s="7">
        <v>219</v>
      </c>
    </row>
    <row r="94" spans="1:32" s="23" customFormat="1" ht="18.75">
      <c r="A94" s="27">
        <v>45413</v>
      </c>
      <c r="B94" s="7" t="s">
        <v>18</v>
      </c>
      <c r="C94" s="7">
        <v>20</v>
      </c>
      <c r="D94" s="7">
        <v>18</v>
      </c>
      <c r="E94" s="7">
        <v>2</v>
      </c>
      <c r="F94" s="7">
        <v>34</v>
      </c>
      <c r="G94" s="7">
        <v>11</v>
      </c>
      <c r="H94" s="7">
        <v>23</v>
      </c>
      <c r="I94" s="7">
        <v>2</v>
      </c>
      <c r="J94" s="7">
        <v>0</v>
      </c>
      <c r="K94" s="7">
        <v>2</v>
      </c>
      <c r="L94" s="7">
        <v>503</v>
      </c>
      <c r="M94" s="7">
        <v>267</v>
      </c>
      <c r="N94" s="7">
        <v>236</v>
      </c>
      <c r="O94" s="7">
        <v>74</v>
      </c>
      <c r="P94" s="7">
        <v>44</v>
      </c>
      <c r="Q94" s="7">
        <v>30</v>
      </c>
      <c r="R94" s="7">
        <v>81</v>
      </c>
      <c r="S94" s="7">
        <v>50</v>
      </c>
      <c r="T94" s="7">
        <v>31</v>
      </c>
      <c r="U94" s="7">
        <v>102</v>
      </c>
      <c r="V94" s="7">
        <v>59</v>
      </c>
      <c r="W94" s="7">
        <v>43</v>
      </c>
      <c r="X94" s="7">
        <v>76</v>
      </c>
      <c r="Y94" s="7">
        <v>32</v>
      </c>
      <c r="Z94" s="7">
        <v>44</v>
      </c>
      <c r="AA94" s="7">
        <v>85</v>
      </c>
      <c r="AB94" s="7">
        <v>39</v>
      </c>
      <c r="AC94" s="7">
        <v>46</v>
      </c>
      <c r="AD94" s="7">
        <v>85</v>
      </c>
      <c r="AE94" s="7">
        <v>43</v>
      </c>
      <c r="AF94" s="7">
        <v>42</v>
      </c>
    </row>
    <row r="95" spans="1:32" s="23" customFormat="1" ht="18.75">
      <c r="A95" s="27">
        <v>45413</v>
      </c>
      <c r="B95" s="7" t="s">
        <v>2263</v>
      </c>
      <c r="C95" s="7">
        <v>14</v>
      </c>
      <c r="D95" s="7">
        <v>12</v>
      </c>
      <c r="E95" s="7">
        <v>2</v>
      </c>
      <c r="F95" s="7">
        <v>25</v>
      </c>
      <c r="G95" s="7">
        <v>6</v>
      </c>
      <c r="H95" s="7">
        <v>19</v>
      </c>
      <c r="I95" s="7">
        <v>2</v>
      </c>
      <c r="J95" s="7">
        <v>1</v>
      </c>
      <c r="K95" s="7">
        <v>1</v>
      </c>
      <c r="L95" s="7">
        <v>370</v>
      </c>
      <c r="M95" s="7">
        <v>185</v>
      </c>
      <c r="N95" s="7">
        <v>185</v>
      </c>
      <c r="O95" s="7">
        <v>56</v>
      </c>
      <c r="P95" s="7">
        <v>30</v>
      </c>
      <c r="Q95" s="7">
        <v>26</v>
      </c>
      <c r="R95" s="7">
        <v>54</v>
      </c>
      <c r="S95" s="7">
        <v>26</v>
      </c>
      <c r="T95" s="7">
        <v>28</v>
      </c>
      <c r="U95" s="7">
        <v>71</v>
      </c>
      <c r="V95" s="7">
        <v>32</v>
      </c>
      <c r="W95" s="7">
        <v>39</v>
      </c>
      <c r="X95" s="7">
        <v>60</v>
      </c>
      <c r="Y95" s="7">
        <v>31</v>
      </c>
      <c r="Z95" s="7">
        <v>29</v>
      </c>
      <c r="AA95" s="7">
        <v>66</v>
      </c>
      <c r="AB95" s="7">
        <v>29</v>
      </c>
      <c r="AC95" s="7">
        <v>37</v>
      </c>
      <c r="AD95" s="7">
        <v>63</v>
      </c>
      <c r="AE95" s="7">
        <v>37</v>
      </c>
      <c r="AF95" s="7">
        <v>26</v>
      </c>
    </row>
    <row r="96" spans="1:32" s="23" customFormat="1" ht="18.75">
      <c r="A96" s="27">
        <v>45413</v>
      </c>
      <c r="B96" s="7" t="s">
        <v>2264</v>
      </c>
      <c r="C96" s="7">
        <v>25</v>
      </c>
      <c r="D96" s="7">
        <v>21</v>
      </c>
      <c r="E96" s="7">
        <v>4</v>
      </c>
      <c r="F96" s="7">
        <v>35</v>
      </c>
      <c r="G96" s="7">
        <v>12</v>
      </c>
      <c r="H96" s="7">
        <v>23</v>
      </c>
      <c r="I96" s="7">
        <v>1</v>
      </c>
      <c r="J96" s="7">
        <v>1</v>
      </c>
      <c r="K96" s="7">
        <v>0</v>
      </c>
      <c r="L96" s="7">
        <v>667</v>
      </c>
      <c r="M96" s="7">
        <v>356</v>
      </c>
      <c r="N96" s="7">
        <v>311</v>
      </c>
      <c r="O96" s="7">
        <v>109</v>
      </c>
      <c r="P96" s="7">
        <v>58</v>
      </c>
      <c r="Q96" s="7">
        <v>51</v>
      </c>
      <c r="R96" s="7">
        <v>106</v>
      </c>
      <c r="S96" s="7">
        <v>64</v>
      </c>
      <c r="T96" s="7">
        <v>42</v>
      </c>
      <c r="U96" s="7">
        <v>110</v>
      </c>
      <c r="V96" s="7">
        <v>59</v>
      </c>
      <c r="W96" s="7">
        <v>51</v>
      </c>
      <c r="X96" s="7">
        <v>121</v>
      </c>
      <c r="Y96" s="7">
        <v>58</v>
      </c>
      <c r="Z96" s="7">
        <v>63</v>
      </c>
      <c r="AA96" s="7">
        <v>106</v>
      </c>
      <c r="AB96" s="7">
        <v>60</v>
      </c>
      <c r="AC96" s="7">
        <v>46</v>
      </c>
      <c r="AD96" s="7">
        <v>115</v>
      </c>
      <c r="AE96" s="7">
        <v>57</v>
      </c>
      <c r="AF96" s="7">
        <v>58</v>
      </c>
    </row>
    <row r="97" spans="1:32" s="23" customFormat="1" ht="18.75">
      <c r="A97" s="27">
        <v>45413</v>
      </c>
      <c r="B97" s="7" t="s">
        <v>92</v>
      </c>
      <c r="C97" s="7">
        <v>18</v>
      </c>
      <c r="D97" s="7">
        <v>16</v>
      </c>
      <c r="E97" s="7">
        <v>2</v>
      </c>
      <c r="F97" s="7">
        <v>28</v>
      </c>
      <c r="G97" s="7">
        <v>7</v>
      </c>
      <c r="H97" s="7">
        <v>21</v>
      </c>
      <c r="I97" s="7">
        <v>2</v>
      </c>
      <c r="J97" s="7">
        <v>0</v>
      </c>
      <c r="K97" s="7">
        <v>2</v>
      </c>
      <c r="L97" s="7">
        <v>439</v>
      </c>
      <c r="M97" s="7">
        <v>244</v>
      </c>
      <c r="N97" s="7">
        <v>195</v>
      </c>
      <c r="O97" s="7">
        <v>75</v>
      </c>
      <c r="P97" s="7">
        <v>45</v>
      </c>
      <c r="Q97" s="7">
        <v>30</v>
      </c>
      <c r="R97" s="7">
        <v>80</v>
      </c>
      <c r="S97" s="7">
        <v>40</v>
      </c>
      <c r="T97" s="7">
        <v>40</v>
      </c>
      <c r="U97" s="7">
        <v>67</v>
      </c>
      <c r="V97" s="7">
        <v>22</v>
      </c>
      <c r="W97" s="7">
        <v>45</v>
      </c>
      <c r="X97" s="7">
        <v>74</v>
      </c>
      <c r="Y97" s="7">
        <v>44</v>
      </c>
      <c r="Z97" s="7">
        <v>30</v>
      </c>
      <c r="AA97" s="7">
        <v>71</v>
      </c>
      <c r="AB97" s="7">
        <v>44</v>
      </c>
      <c r="AC97" s="7">
        <v>27</v>
      </c>
      <c r="AD97" s="7">
        <v>72</v>
      </c>
      <c r="AE97" s="7">
        <v>49</v>
      </c>
      <c r="AF97" s="7">
        <v>23</v>
      </c>
    </row>
    <row r="98" spans="1:32" s="23" customFormat="1" ht="18.75">
      <c r="A98" s="27">
        <v>45413</v>
      </c>
      <c r="B98" s="7" t="s">
        <v>2243</v>
      </c>
      <c r="C98" s="7">
        <v>21</v>
      </c>
      <c r="D98" s="7">
        <v>18</v>
      </c>
      <c r="E98" s="7">
        <v>3</v>
      </c>
      <c r="F98" s="7">
        <v>31</v>
      </c>
      <c r="G98" s="7">
        <v>13</v>
      </c>
      <c r="H98" s="7">
        <v>18</v>
      </c>
      <c r="I98" s="7">
        <v>2</v>
      </c>
      <c r="J98" s="7">
        <v>0</v>
      </c>
      <c r="K98" s="7">
        <v>2</v>
      </c>
      <c r="L98" s="7">
        <v>599</v>
      </c>
      <c r="M98" s="7">
        <v>309</v>
      </c>
      <c r="N98" s="7">
        <v>290</v>
      </c>
      <c r="O98" s="7">
        <v>98</v>
      </c>
      <c r="P98" s="7">
        <v>50</v>
      </c>
      <c r="Q98" s="7">
        <v>48</v>
      </c>
      <c r="R98" s="7">
        <v>102</v>
      </c>
      <c r="S98" s="7">
        <v>54</v>
      </c>
      <c r="T98" s="7">
        <v>48</v>
      </c>
      <c r="U98" s="7">
        <v>100</v>
      </c>
      <c r="V98" s="7">
        <v>55</v>
      </c>
      <c r="W98" s="7">
        <v>45</v>
      </c>
      <c r="X98" s="7">
        <v>96</v>
      </c>
      <c r="Y98" s="7">
        <v>49</v>
      </c>
      <c r="Z98" s="7">
        <v>47</v>
      </c>
      <c r="AA98" s="7">
        <v>100</v>
      </c>
      <c r="AB98" s="7">
        <v>57</v>
      </c>
      <c r="AC98" s="7">
        <v>43</v>
      </c>
      <c r="AD98" s="7">
        <v>103</v>
      </c>
      <c r="AE98" s="7">
        <v>44</v>
      </c>
      <c r="AF98" s="7">
        <v>59</v>
      </c>
    </row>
    <row r="99" spans="1:32" s="23" customFormat="1" ht="18.75">
      <c r="A99" s="27">
        <v>45413</v>
      </c>
      <c r="B99" s="7" t="s">
        <v>734</v>
      </c>
      <c r="C99" s="7">
        <v>98</v>
      </c>
      <c r="D99" s="7">
        <v>85</v>
      </c>
      <c r="E99" s="7">
        <v>13</v>
      </c>
      <c r="F99" s="7">
        <v>153</v>
      </c>
      <c r="G99" s="7">
        <v>49</v>
      </c>
      <c r="H99" s="7">
        <v>104</v>
      </c>
      <c r="I99" s="7">
        <v>9</v>
      </c>
      <c r="J99" s="7">
        <v>2</v>
      </c>
      <c r="K99" s="7">
        <v>7</v>
      </c>
      <c r="L99" s="7">
        <v>2578</v>
      </c>
      <c r="M99" s="7">
        <v>1361</v>
      </c>
      <c r="N99" s="7">
        <v>1217</v>
      </c>
      <c r="O99" s="7">
        <v>412</v>
      </c>
      <c r="P99" s="7">
        <v>227</v>
      </c>
      <c r="Q99" s="7">
        <v>185</v>
      </c>
      <c r="R99" s="7">
        <v>423</v>
      </c>
      <c r="S99" s="7">
        <v>234</v>
      </c>
      <c r="T99" s="7">
        <v>189</v>
      </c>
      <c r="U99" s="7">
        <v>450</v>
      </c>
      <c r="V99" s="7">
        <v>227</v>
      </c>
      <c r="W99" s="7">
        <v>223</v>
      </c>
      <c r="X99" s="7">
        <v>427</v>
      </c>
      <c r="Y99" s="7">
        <v>214</v>
      </c>
      <c r="Z99" s="7">
        <v>213</v>
      </c>
      <c r="AA99" s="7">
        <v>428</v>
      </c>
      <c r="AB99" s="7">
        <v>229</v>
      </c>
      <c r="AC99" s="7">
        <v>199</v>
      </c>
      <c r="AD99" s="7">
        <v>438</v>
      </c>
      <c r="AE99" s="7">
        <v>230</v>
      </c>
      <c r="AF99" s="7">
        <v>208</v>
      </c>
    </row>
  </sheetData>
  <autoFilter ref="A9:AF57" xr:uid="{00000000-0009-0000-0000-000074000000}"/>
  <mergeCells count="13">
    <mergeCell ref="A6:A8"/>
    <mergeCell ref="B6:B8"/>
    <mergeCell ref="C6:E7"/>
    <mergeCell ref="F6:H7"/>
    <mergeCell ref="I6:K7"/>
    <mergeCell ref="L6:AF6"/>
    <mergeCell ref="L7:N7"/>
    <mergeCell ref="O7:Q7"/>
    <mergeCell ref="R7:T7"/>
    <mergeCell ref="U7:W7"/>
    <mergeCell ref="X7:Z7"/>
    <mergeCell ref="AA7:AC7"/>
    <mergeCell ref="AD7:AF7"/>
  </mergeCells>
  <phoneticPr fontId="5"/>
  <hyperlinks>
    <hyperlink ref="D1" location="目次!C56" display="目次" xr:uid="{00000000-0004-0000-7400-000000000000}"/>
  </hyperlinks>
  <pageMargins left="0.7" right="0.7" top="0.75" bottom="0.75" header="0.3" footer="0.3"/>
  <pageSetup paperSize="9" orientation="portrai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D12"/>
  <sheetViews>
    <sheetView workbookViewId="0">
      <selection activeCell="F12" sqref="F12"/>
    </sheetView>
  </sheetViews>
  <sheetFormatPr defaultColWidth="8.75" defaultRowHeight="14.25"/>
  <cols>
    <col min="1" max="1" width="10.5" style="1" bestFit="1" customWidth="1"/>
    <col min="2" max="2" width="18.125" style="1" bestFit="1" customWidth="1"/>
    <col min="3" max="16384" width="8.75" style="1"/>
  </cols>
  <sheetData>
    <row r="1" spans="1:4" ht="18.75">
      <c r="A1" s="95" t="s">
        <v>2282</v>
      </c>
      <c r="B1" s="22" t="s">
        <v>1151</v>
      </c>
      <c r="D1" s="9" t="s">
        <v>652</v>
      </c>
    </row>
    <row r="3" spans="1:4" ht="18.75">
      <c r="A3" s="19" t="s">
        <v>3109</v>
      </c>
      <c r="B3" s="21" t="s">
        <v>3148</v>
      </c>
    </row>
    <row r="4" spans="1:4" ht="18.75">
      <c r="A4" s="40">
        <v>42856</v>
      </c>
      <c r="B4" s="22">
        <v>2597</v>
      </c>
    </row>
    <row r="5" spans="1:4" ht="18.75">
      <c r="A5" s="40">
        <v>43221</v>
      </c>
      <c r="B5" s="22">
        <v>2606</v>
      </c>
    </row>
    <row r="6" spans="1:4" ht="18.75">
      <c r="A6" s="40" t="s">
        <v>1168</v>
      </c>
      <c r="B6" s="22">
        <v>2609</v>
      </c>
    </row>
    <row r="7" spans="1:4" ht="18.75">
      <c r="A7" s="40">
        <v>43952</v>
      </c>
      <c r="B7" s="22">
        <v>2608</v>
      </c>
    </row>
    <row r="8" spans="1:4" ht="18.75">
      <c r="A8" s="40">
        <v>44317</v>
      </c>
      <c r="B8" s="22">
        <v>2576</v>
      </c>
    </row>
    <row r="9" spans="1:4" ht="18.75">
      <c r="A9" s="40">
        <v>44682</v>
      </c>
      <c r="B9" s="22">
        <v>2604</v>
      </c>
    </row>
    <row r="10" spans="1:4" ht="18.75">
      <c r="A10" s="40">
        <v>45047</v>
      </c>
      <c r="B10" s="22">
        <v>2581</v>
      </c>
    </row>
    <row r="11" spans="1:4" ht="18.75">
      <c r="A11" s="40">
        <v>45413</v>
      </c>
      <c r="B11" s="22">
        <v>2578</v>
      </c>
    </row>
    <row r="12" spans="1:4" ht="18.75">
      <c r="A12" s="40" t="s">
        <v>756</v>
      </c>
      <c r="B12" s="22">
        <v>20759</v>
      </c>
    </row>
  </sheetData>
  <phoneticPr fontId="5"/>
  <hyperlinks>
    <hyperlink ref="D1" location="目次!C56" display="目次" xr:uid="{00000000-0004-0000-7500-000000000000}"/>
  </hyperlinks>
  <pageMargins left="0.7" right="0.7" top="0.75" bottom="0.75" header="0.3" footer="0.3"/>
  <pageSetup paperSize="9" orientation="portrait"/>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W71"/>
  <sheetViews>
    <sheetView workbookViewId="0">
      <pane xSplit="2" ySplit="9" topLeftCell="C55" activePane="bottomRight" state="frozen"/>
      <selection pane="topRight"/>
      <selection pane="bottomLeft"/>
      <selection pane="bottomRight" activeCell="C68" sqref="C68"/>
    </sheetView>
  </sheetViews>
  <sheetFormatPr defaultColWidth="8.75" defaultRowHeight="14.25"/>
  <cols>
    <col min="1" max="1" width="10.75" style="1" bestFit="1" customWidth="1"/>
    <col min="2" max="2" width="14.875" style="1" bestFit="1" customWidth="1"/>
    <col min="3" max="4" width="6.125" style="1" bestFit="1" customWidth="1"/>
    <col min="5" max="5" width="8.5" style="1" bestFit="1" customWidth="1"/>
    <col min="6" max="6" width="6.125" style="1" bestFit="1" customWidth="1"/>
    <col min="7" max="8" width="4.25" style="1" bestFit="1" customWidth="1"/>
    <col min="9" max="9" width="7.625" style="1" bestFit="1" customWidth="1"/>
    <col min="10" max="10" width="4" style="1" bestFit="1" customWidth="1"/>
    <col min="11" max="11" width="8.375" style="1" bestFit="1" customWidth="1"/>
    <col min="12" max="12" width="6.75" style="1" customWidth="1"/>
    <col min="13" max="14" width="6.75" style="1" bestFit="1" customWidth="1"/>
    <col min="15" max="15" width="6.125" style="1" bestFit="1" customWidth="1"/>
    <col min="16" max="17" width="5.5" style="1" bestFit="1" customWidth="1"/>
    <col min="18" max="18" width="6.125" style="1" bestFit="1" customWidth="1"/>
    <col min="19" max="20" width="5.5" style="1" bestFit="1" customWidth="1"/>
    <col min="21" max="21" width="6.125" style="1" bestFit="1" customWidth="1"/>
    <col min="22" max="23" width="5.5" style="1" bestFit="1" customWidth="1"/>
    <col min="24" max="16384" width="8.75" style="1"/>
  </cols>
  <sheetData>
    <row r="1" spans="1:23">
      <c r="A1" s="1" t="s">
        <v>2284</v>
      </c>
      <c r="D1" s="9" t="s">
        <v>652</v>
      </c>
    </row>
    <row r="2" spans="1:23">
      <c r="A2" s="1" t="s">
        <v>225</v>
      </c>
    </row>
    <row r="3" spans="1:23">
      <c r="A3" s="1" t="s">
        <v>1134</v>
      </c>
    </row>
    <row r="4" spans="1:23">
      <c r="A4" s="1" t="s">
        <v>2271</v>
      </c>
    </row>
    <row r="5" spans="1:23">
      <c r="A5" s="1" t="s">
        <v>2090</v>
      </c>
    </row>
    <row r="6" spans="1:23">
      <c r="A6" s="227" t="s">
        <v>303</v>
      </c>
      <c r="B6" s="227" t="s">
        <v>2273</v>
      </c>
      <c r="C6" s="227" t="s">
        <v>2274</v>
      </c>
      <c r="D6" s="227"/>
      <c r="E6" s="227"/>
      <c r="F6" s="227" t="s">
        <v>1445</v>
      </c>
      <c r="G6" s="227"/>
      <c r="H6" s="227"/>
      <c r="I6" s="227" t="s">
        <v>602</v>
      </c>
      <c r="J6" s="227"/>
      <c r="K6" s="227"/>
      <c r="L6" s="227" t="s">
        <v>2227</v>
      </c>
      <c r="M6" s="227"/>
      <c r="N6" s="227"/>
      <c r="O6" s="227"/>
      <c r="P6" s="227"/>
      <c r="Q6" s="227"/>
      <c r="R6" s="227"/>
      <c r="S6" s="227"/>
      <c r="T6" s="227"/>
      <c r="U6" s="227"/>
      <c r="V6" s="227"/>
      <c r="W6" s="227"/>
    </row>
    <row r="7" spans="1:23">
      <c r="A7" s="227"/>
      <c r="B7" s="227"/>
      <c r="C7" s="227"/>
      <c r="D7" s="227"/>
      <c r="E7" s="227"/>
      <c r="F7" s="227" t="s">
        <v>1175</v>
      </c>
      <c r="G7" s="227"/>
      <c r="H7" s="227"/>
      <c r="I7" s="227" t="s">
        <v>2286</v>
      </c>
      <c r="J7" s="227"/>
      <c r="K7" s="227"/>
      <c r="L7" s="227" t="s">
        <v>1151</v>
      </c>
      <c r="M7" s="227"/>
      <c r="N7" s="227"/>
      <c r="O7" s="227" t="s">
        <v>2277</v>
      </c>
      <c r="P7" s="227"/>
      <c r="Q7" s="227"/>
      <c r="R7" s="227" t="s">
        <v>2278</v>
      </c>
      <c r="S7" s="227"/>
      <c r="T7" s="227"/>
      <c r="U7" s="227" t="s">
        <v>1232</v>
      </c>
      <c r="V7" s="227"/>
      <c r="W7" s="227"/>
    </row>
    <row r="8" spans="1:23">
      <c r="A8" s="227"/>
      <c r="B8" s="227"/>
      <c r="C8" s="25" t="s">
        <v>1151</v>
      </c>
      <c r="D8" s="25" t="s">
        <v>1317</v>
      </c>
      <c r="E8" s="25" t="s">
        <v>1443</v>
      </c>
      <c r="F8" s="25" t="s">
        <v>1151</v>
      </c>
      <c r="G8" s="25" t="s">
        <v>1157</v>
      </c>
      <c r="H8" s="25" t="s">
        <v>1160</v>
      </c>
      <c r="I8" s="25" t="s">
        <v>1151</v>
      </c>
      <c r="J8" s="25" t="s">
        <v>1157</v>
      </c>
      <c r="K8" s="25" t="s">
        <v>1160</v>
      </c>
      <c r="L8" s="25" t="s">
        <v>1151</v>
      </c>
      <c r="M8" s="25" t="s">
        <v>1157</v>
      </c>
      <c r="N8" s="25" t="s">
        <v>1160</v>
      </c>
      <c r="O8" s="25" t="s">
        <v>1151</v>
      </c>
      <c r="P8" s="25" t="s">
        <v>1157</v>
      </c>
      <c r="Q8" s="25" t="s">
        <v>1160</v>
      </c>
      <c r="R8" s="25" t="s">
        <v>1151</v>
      </c>
      <c r="S8" s="25" t="s">
        <v>1157</v>
      </c>
      <c r="T8" s="25" t="s">
        <v>1160</v>
      </c>
      <c r="U8" s="25" t="s">
        <v>1151</v>
      </c>
      <c r="V8" s="25" t="s">
        <v>1157</v>
      </c>
      <c r="W8" s="25" t="s">
        <v>1160</v>
      </c>
    </row>
    <row r="9" spans="1:23" ht="7.5" customHeight="1">
      <c r="A9" s="26" t="str">
        <f>A6</f>
        <v>年別</v>
      </c>
      <c r="B9" s="26" t="str">
        <f>B6</f>
        <v>学校</v>
      </c>
      <c r="C9" s="26" t="str">
        <f>C8&amp;"("&amp;$C$6&amp;")"</f>
        <v>総数(学級数)</v>
      </c>
      <c r="D9" s="26" t="str">
        <f>D8&amp;"("&amp;$C$6&amp;")"</f>
        <v>単式(学級数)</v>
      </c>
      <c r="E9" s="26" t="str">
        <f>E8&amp;"("&amp;$C$6&amp;")"</f>
        <v>※81条(学級数)</v>
      </c>
      <c r="F9" s="26" t="str">
        <f>F8&amp;"("&amp;$F$6&amp;")"</f>
        <v>総数(教員数)</v>
      </c>
      <c r="G9" s="26" t="str">
        <f>G8&amp;"("&amp;$F$6&amp;")"</f>
        <v>男(教員数)</v>
      </c>
      <c r="H9" s="26" t="str">
        <f>H8&amp;"("&amp;$F$6&amp;")"</f>
        <v>女(教員数)</v>
      </c>
      <c r="I9" s="26" t="str">
        <f>I8&amp;"("&amp;$I$6&amp;")"</f>
        <v>総数(職員数)</v>
      </c>
      <c r="J9" s="26" t="str">
        <f>J8&amp;"("&amp;$I$6&amp;")"</f>
        <v>男(職員数)</v>
      </c>
      <c r="K9" s="26" t="str">
        <f>K8&amp;"("&amp;$I$6&amp;")"</f>
        <v>女(職員数)</v>
      </c>
      <c r="L9" s="26" t="str">
        <f>L8&amp;"("&amp;$L$7&amp;")"</f>
        <v>総数(総数)</v>
      </c>
      <c r="M9" s="26" t="str">
        <f>M8&amp;"("&amp;$L$7&amp;")"</f>
        <v>男(総数)</v>
      </c>
      <c r="N9" s="26" t="str">
        <f>N8&amp;"("&amp;$L$7&amp;")"</f>
        <v>女(総数)</v>
      </c>
      <c r="O9" s="26" t="str">
        <f>O8&amp;"("&amp;$O$7&amp;")"</f>
        <v>総数(1学年)</v>
      </c>
      <c r="P9" s="26" t="str">
        <f>P8&amp;"("&amp;$O$7&amp;")"</f>
        <v>男(1学年)</v>
      </c>
      <c r="Q9" s="26" t="str">
        <f>Q8&amp;"("&amp;$O$7&amp;")"</f>
        <v>女(1学年)</v>
      </c>
      <c r="R9" s="26" t="str">
        <f>R8&amp;"("&amp;$R$7&amp;")"</f>
        <v>総数(2学年)</v>
      </c>
      <c r="S9" s="26" t="str">
        <f>S8&amp;"("&amp;$R$7&amp;")"</f>
        <v>男(2学年)</v>
      </c>
      <c r="T9" s="26" t="str">
        <f>T8&amp;"("&amp;$R$7&amp;")"</f>
        <v>女(2学年)</v>
      </c>
      <c r="U9" s="26" t="str">
        <f>U8&amp;"("&amp;$U$7&amp;")"</f>
        <v>総数(3学年)</v>
      </c>
      <c r="V9" s="26" t="str">
        <f>V8&amp;"("&amp;$U$7&amp;")"</f>
        <v>男(3学年)</v>
      </c>
      <c r="W9" s="26" t="str">
        <f>W8&amp;"("&amp;$U$7&amp;")"</f>
        <v>女(3学年)</v>
      </c>
    </row>
    <row r="10" spans="1:23" ht="14.25" customHeight="1">
      <c r="A10" s="27">
        <v>31168</v>
      </c>
      <c r="B10" s="25" t="s">
        <v>734</v>
      </c>
      <c r="C10" s="25" t="s">
        <v>99</v>
      </c>
      <c r="D10" s="25" t="s">
        <v>99</v>
      </c>
      <c r="E10" s="25" t="s">
        <v>99</v>
      </c>
      <c r="F10" s="25" t="s">
        <v>99</v>
      </c>
      <c r="G10" s="25" t="s">
        <v>99</v>
      </c>
      <c r="H10" s="25" t="s">
        <v>99</v>
      </c>
      <c r="I10" s="25" t="s">
        <v>99</v>
      </c>
      <c r="J10" s="25" t="s">
        <v>99</v>
      </c>
      <c r="K10" s="25" t="s">
        <v>99</v>
      </c>
      <c r="L10" s="7">
        <v>2337</v>
      </c>
      <c r="M10" s="7">
        <v>1222</v>
      </c>
      <c r="N10" s="7">
        <v>1115</v>
      </c>
      <c r="O10" s="7">
        <v>786</v>
      </c>
      <c r="P10" s="25">
        <v>412</v>
      </c>
      <c r="Q10" s="25">
        <v>374</v>
      </c>
      <c r="R10" s="7">
        <v>788</v>
      </c>
      <c r="S10" s="25">
        <v>407</v>
      </c>
      <c r="T10" s="25">
        <v>381</v>
      </c>
      <c r="U10" s="7">
        <v>763</v>
      </c>
      <c r="V10" s="25">
        <v>403</v>
      </c>
      <c r="W10" s="25">
        <v>360</v>
      </c>
    </row>
    <row r="11" spans="1:23" ht="14.25" customHeight="1">
      <c r="A11" s="27">
        <v>31533</v>
      </c>
      <c r="B11" s="25" t="s">
        <v>734</v>
      </c>
      <c r="C11" s="25" t="s">
        <v>99</v>
      </c>
      <c r="D11" s="25" t="s">
        <v>99</v>
      </c>
      <c r="E11" s="25" t="s">
        <v>99</v>
      </c>
      <c r="F11" s="25" t="s">
        <v>99</v>
      </c>
      <c r="G11" s="25" t="s">
        <v>99</v>
      </c>
      <c r="H11" s="25" t="s">
        <v>99</v>
      </c>
      <c r="I11" s="25" t="s">
        <v>99</v>
      </c>
      <c r="J11" s="25" t="s">
        <v>99</v>
      </c>
      <c r="K11" s="25" t="s">
        <v>99</v>
      </c>
      <c r="L11" s="7">
        <v>2410</v>
      </c>
      <c r="M11" s="7">
        <v>1252</v>
      </c>
      <c r="N11" s="7">
        <v>1158</v>
      </c>
      <c r="O11" s="7">
        <v>818</v>
      </c>
      <c r="P11" s="25">
        <v>423</v>
      </c>
      <c r="Q11" s="25">
        <v>395</v>
      </c>
      <c r="R11" s="7">
        <v>802</v>
      </c>
      <c r="S11" s="25">
        <v>422</v>
      </c>
      <c r="T11" s="25">
        <v>380</v>
      </c>
      <c r="U11" s="7">
        <v>790</v>
      </c>
      <c r="V11" s="25">
        <v>407</v>
      </c>
      <c r="W11" s="25">
        <v>383</v>
      </c>
    </row>
    <row r="12" spans="1:23" ht="14.25" customHeight="1">
      <c r="A12" s="27">
        <v>31898</v>
      </c>
      <c r="B12" s="25" t="s">
        <v>734</v>
      </c>
      <c r="C12" s="25" t="s">
        <v>99</v>
      </c>
      <c r="D12" s="25" t="s">
        <v>99</v>
      </c>
      <c r="E12" s="25" t="s">
        <v>99</v>
      </c>
      <c r="F12" s="25" t="s">
        <v>99</v>
      </c>
      <c r="G12" s="25" t="s">
        <v>99</v>
      </c>
      <c r="H12" s="25" t="s">
        <v>99</v>
      </c>
      <c r="I12" s="25" t="s">
        <v>99</v>
      </c>
      <c r="J12" s="25" t="s">
        <v>99</v>
      </c>
      <c r="K12" s="25" t="s">
        <v>99</v>
      </c>
      <c r="L12" s="7">
        <v>2407</v>
      </c>
      <c r="M12" s="7">
        <v>1247</v>
      </c>
      <c r="N12" s="7">
        <v>1160</v>
      </c>
      <c r="O12" s="7">
        <v>769</v>
      </c>
      <c r="P12" s="25">
        <v>394</v>
      </c>
      <c r="Q12" s="25">
        <v>375</v>
      </c>
      <c r="R12" s="7">
        <v>827</v>
      </c>
      <c r="S12" s="25">
        <v>428</v>
      </c>
      <c r="T12" s="25">
        <v>399</v>
      </c>
      <c r="U12" s="7">
        <v>811</v>
      </c>
      <c r="V12" s="25">
        <v>425</v>
      </c>
      <c r="W12" s="25">
        <v>386</v>
      </c>
    </row>
    <row r="13" spans="1:23" ht="14.25" customHeight="1">
      <c r="A13" s="27">
        <v>32264</v>
      </c>
      <c r="B13" s="25" t="s">
        <v>734</v>
      </c>
      <c r="C13" s="25" t="s">
        <v>99</v>
      </c>
      <c r="D13" s="25" t="s">
        <v>99</v>
      </c>
      <c r="E13" s="25" t="s">
        <v>99</v>
      </c>
      <c r="F13" s="25" t="s">
        <v>99</v>
      </c>
      <c r="G13" s="25" t="s">
        <v>99</v>
      </c>
      <c r="H13" s="25" t="s">
        <v>99</v>
      </c>
      <c r="I13" s="25" t="s">
        <v>99</v>
      </c>
      <c r="J13" s="25" t="s">
        <v>99</v>
      </c>
      <c r="K13" s="25" t="s">
        <v>99</v>
      </c>
      <c r="L13" s="7">
        <v>2396</v>
      </c>
      <c r="M13" s="7">
        <v>1234</v>
      </c>
      <c r="N13" s="7">
        <v>1162</v>
      </c>
      <c r="O13" s="7">
        <v>777</v>
      </c>
      <c r="P13" s="25">
        <v>401</v>
      </c>
      <c r="Q13" s="25">
        <v>376</v>
      </c>
      <c r="R13" s="7">
        <v>782</v>
      </c>
      <c r="S13" s="25">
        <v>402</v>
      </c>
      <c r="T13" s="25">
        <v>380</v>
      </c>
      <c r="U13" s="7">
        <v>837</v>
      </c>
      <c r="V13" s="25">
        <v>431</v>
      </c>
      <c r="W13" s="25">
        <v>406</v>
      </c>
    </row>
    <row r="14" spans="1:23" ht="14.25" customHeight="1">
      <c r="A14" s="27">
        <v>32629</v>
      </c>
      <c r="B14" s="25" t="s">
        <v>734</v>
      </c>
      <c r="C14" s="25" t="s">
        <v>99</v>
      </c>
      <c r="D14" s="25" t="s">
        <v>99</v>
      </c>
      <c r="E14" s="25" t="s">
        <v>99</v>
      </c>
      <c r="F14" s="25" t="s">
        <v>99</v>
      </c>
      <c r="G14" s="25" t="s">
        <v>99</v>
      </c>
      <c r="H14" s="25" t="s">
        <v>99</v>
      </c>
      <c r="I14" s="25" t="s">
        <v>99</v>
      </c>
      <c r="J14" s="25" t="s">
        <v>99</v>
      </c>
      <c r="K14" s="25" t="s">
        <v>99</v>
      </c>
      <c r="L14" s="7">
        <v>2303</v>
      </c>
      <c r="M14" s="7">
        <v>1184</v>
      </c>
      <c r="N14" s="7">
        <v>1119</v>
      </c>
      <c r="O14" s="7">
        <v>741</v>
      </c>
      <c r="P14" s="25">
        <v>383</v>
      </c>
      <c r="Q14" s="25">
        <v>358</v>
      </c>
      <c r="R14" s="7">
        <v>782</v>
      </c>
      <c r="S14" s="25">
        <v>400</v>
      </c>
      <c r="T14" s="25">
        <v>382</v>
      </c>
      <c r="U14" s="7">
        <v>780</v>
      </c>
      <c r="V14" s="25">
        <v>401</v>
      </c>
      <c r="W14" s="25">
        <v>379</v>
      </c>
    </row>
    <row r="15" spans="1:23" ht="14.25" customHeight="1">
      <c r="A15" s="27">
        <v>38108</v>
      </c>
      <c r="B15" s="25" t="s">
        <v>734</v>
      </c>
      <c r="C15" s="25" t="s">
        <v>99</v>
      </c>
      <c r="D15" s="25" t="s">
        <v>99</v>
      </c>
      <c r="E15" s="25" t="s">
        <v>99</v>
      </c>
      <c r="F15" s="25" t="s">
        <v>99</v>
      </c>
      <c r="G15" s="25" t="s">
        <v>99</v>
      </c>
      <c r="H15" s="25" t="s">
        <v>99</v>
      </c>
      <c r="I15" s="25" t="s">
        <v>99</v>
      </c>
      <c r="J15" s="25" t="s">
        <v>99</v>
      </c>
      <c r="K15" s="25" t="s">
        <v>99</v>
      </c>
      <c r="L15" s="7">
        <v>1412</v>
      </c>
      <c r="M15" s="7">
        <v>733</v>
      </c>
      <c r="N15" s="7">
        <v>679</v>
      </c>
      <c r="O15" s="7">
        <v>474</v>
      </c>
      <c r="P15" s="25">
        <v>242</v>
      </c>
      <c r="Q15" s="25">
        <v>232</v>
      </c>
      <c r="R15" s="7">
        <v>466</v>
      </c>
      <c r="S15" s="25">
        <v>236</v>
      </c>
      <c r="T15" s="25">
        <v>230</v>
      </c>
      <c r="U15" s="7">
        <v>472</v>
      </c>
      <c r="V15" s="25">
        <v>255</v>
      </c>
      <c r="W15" s="25">
        <v>217</v>
      </c>
    </row>
    <row r="16" spans="1:23">
      <c r="A16" s="27">
        <v>40664</v>
      </c>
      <c r="B16" s="7" t="s">
        <v>1241</v>
      </c>
      <c r="C16" s="7">
        <v>12</v>
      </c>
      <c r="D16" s="7">
        <v>9</v>
      </c>
      <c r="E16" s="7">
        <v>3</v>
      </c>
      <c r="F16" s="7">
        <v>26</v>
      </c>
      <c r="G16" s="7">
        <v>18</v>
      </c>
      <c r="H16" s="7">
        <v>8</v>
      </c>
      <c r="I16" s="7">
        <v>2</v>
      </c>
      <c r="J16" s="7">
        <v>2</v>
      </c>
      <c r="K16" s="7">
        <v>0</v>
      </c>
      <c r="L16" s="7">
        <v>282</v>
      </c>
      <c r="M16" s="7">
        <v>134</v>
      </c>
      <c r="N16" s="7">
        <v>148</v>
      </c>
      <c r="O16" s="7">
        <v>85</v>
      </c>
      <c r="P16" s="7">
        <v>39</v>
      </c>
      <c r="Q16" s="7">
        <v>46</v>
      </c>
      <c r="R16" s="7">
        <v>109</v>
      </c>
      <c r="S16" s="7">
        <v>51</v>
      </c>
      <c r="T16" s="7">
        <v>58</v>
      </c>
      <c r="U16" s="7">
        <v>88</v>
      </c>
      <c r="V16" s="7">
        <v>44</v>
      </c>
      <c r="W16" s="7">
        <v>44</v>
      </c>
    </row>
    <row r="17" spans="1:23">
      <c r="A17" s="27">
        <v>40664</v>
      </c>
      <c r="B17" s="7" t="s">
        <v>2266</v>
      </c>
      <c r="C17" s="7">
        <v>17</v>
      </c>
      <c r="D17" s="7">
        <v>15</v>
      </c>
      <c r="E17" s="7">
        <v>2</v>
      </c>
      <c r="F17" s="7">
        <v>33</v>
      </c>
      <c r="G17" s="7">
        <v>16</v>
      </c>
      <c r="H17" s="7">
        <v>17</v>
      </c>
      <c r="I17" s="7">
        <v>1</v>
      </c>
      <c r="J17" s="7">
        <v>1</v>
      </c>
      <c r="K17" s="7">
        <v>0</v>
      </c>
      <c r="L17" s="7">
        <v>546</v>
      </c>
      <c r="M17" s="7">
        <v>257</v>
      </c>
      <c r="N17" s="7">
        <v>289</v>
      </c>
      <c r="O17" s="7">
        <v>188</v>
      </c>
      <c r="P17" s="7">
        <v>90</v>
      </c>
      <c r="Q17" s="7">
        <v>98</v>
      </c>
      <c r="R17" s="7">
        <v>181</v>
      </c>
      <c r="S17" s="7">
        <v>92</v>
      </c>
      <c r="T17" s="7">
        <v>89</v>
      </c>
      <c r="U17" s="7">
        <v>177</v>
      </c>
      <c r="V17" s="7">
        <v>75</v>
      </c>
      <c r="W17" s="7">
        <v>102</v>
      </c>
    </row>
    <row r="18" spans="1:23">
      <c r="A18" s="27">
        <v>40664</v>
      </c>
      <c r="B18" s="7" t="s">
        <v>2267</v>
      </c>
      <c r="C18" s="7">
        <v>13</v>
      </c>
      <c r="D18" s="7">
        <v>13</v>
      </c>
      <c r="E18" s="7">
        <v>0</v>
      </c>
      <c r="F18" s="7">
        <v>27</v>
      </c>
      <c r="G18" s="7">
        <v>16</v>
      </c>
      <c r="H18" s="7">
        <v>11</v>
      </c>
      <c r="I18" s="7">
        <v>1</v>
      </c>
      <c r="J18" s="7">
        <v>1</v>
      </c>
      <c r="K18" s="7">
        <v>0</v>
      </c>
      <c r="L18" s="7">
        <v>470</v>
      </c>
      <c r="M18" s="7">
        <v>246</v>
      </c>
      <c r="N18" s="7">
        <v>224</v>
      </c>
      <c r="O18" s="7">
        <v>152</v>
      </c>
      <c r="P18" s="7">
        <v>84</v>
      </c>
      <c r="Q18" s="7">
        <v>68</v>
      </c>
      <c r="R18" s="7">
        <v>156</v>
      </c>
      <c r="S18" s="7">
        <v>87</v>
      </c>
      <c r="T18" s="7">
        <v>69</v>
      </c>
      <c r="U18" s="7">
        <v>162</v>
      </c>
      <c r="V18" s="7">
        <v>75</v>
      </c>
      <c r="W18" s="7">
        <v>87</v>
      </c>
    </row>
    <row r="19" spans="1:23">
      <c r="A19" s="27">
        <v>40664</v>
      </c>
      <c r="B19" s="25" t="s">
        <v>734</v>
      </c>
      <c r="C19" s="7">
        <v>42</v>
      </c>
      <c r="D19" s="7">
        <v>37</v>
      </c>
      <c r="E19" s="7">
        <v>5</v>
      </c>
      <c r="F19" s="7">
        <v>86</v>
      </c>
      <c r="G19" s="7">
        <v>50</v>
      </c>
      <c r="H19" s="7">
        <v>36</v>
      </c>
      <c r="I19" s="7">
        <v>4</v>
      </c>
      <c r="J19" s="7">
        <v>4</v>
      </c>
      <c r="K19" s="7">
        <v>0</v>
      </c>
      <c r="L19" s="7">
        <v>1298</v>
      </c>
      <c r="M19" s="7">
        <v>637</v>
      </c>
      <c r="N19" s="7">
        <v>661</v>
      </c>
      <c r="O19" s="7">
        <v>425</v>
      </c>
      <c r="P19" s="7">
        <v>213</v>
      </c>
      <c r="Q19" s="7">
        <v>212</v>
      </c>
      <c r="R19" s="7">
        <v>446</v>
      </c>
      <c r="S19" s="7">
        <v>230</v>
      </c>
      <c r="T19" s="7">
        <v>216</v>
      </c>
      <c r="U19" s="7">
        <v>427</v>
      </c>
      <c r="V19" s="7">
        <v>194</v>
      </c>
      <c r="W19" s="7">
        <v>233</v>
      </c>
    </row>
    <row r="20" spans="1:23">
      <c r="A20" s="27">
        <v>41030</v>
      </c>
      <c r="B20" s="7" t="s">
        <v>1241</v>
      </c>
      <c r="C20" s="7">
        <v>12</v>
      </c>
      <c r="D20" s="7">
        <v>9</v>
      </c>
      <c r="E20" s="7">
        <v>3</v>
      </c>
      <c r="F20" s="7">
        <v>25</v>
      </c>
      <c r="G20" s="7">
        <v>16</v>
      </c>
      <c r="H20" s="7">
        <v>9</v>
      </c>
      <c r="I20" s="7">
        <v>2</v>
      </c>
      <c r="J20" s="7">
        <v>2</v>
      </c>
      <c r="K20" s="7">
        <v>0</v>
      </c>
      <c r="L20" s="7">
        <v>282</v>
      </c>
      <c r="M20" s="7">
        <v>136</v>
      </c>
      <c r="N20" s="7">
        <v>146</v>
      </c>
      <c r="O20" s="7">
        <v>89</v>
      </c>
      <c r="P20" s="7">
        <v>45</v>
      </c>
      <c r="Q20" s="7">
        <v>44</v>
      </c>
      <c r="R20" s="7">
        <v>84</v>
      </c>
      <c r="S20" s="7">
        <v>40</v>
      </c>
      <c r="T20" s="7">
        <v>44</v>
      </c>
      <c r="U20" s="7">
        <v>109</v>
      </c>
      <c r="V20" s="7">
        <v>51</v>
      </c>
      <c r="W20" s="7">
        <v>58</v>
      </c>
    </row>
    <row r="21" spans="1:23">
      <c r="A21" s="27">
        <v>41030</v>
      </c>
      <c r="B21" s="7" t="s">
        <v>2266</v>
      </c>
      <c r="C21" s="7">
        <v>18</v>
      </c>
      <c r="D21" s="7">
        <v>15</v>
      </c>
      <c r="E21" s="7">
        <v>3</v>
      </c>
      <c r="F21" s="7">
        <v>32</v>
      </c>
      <c r="G21" s="7">
        <v>15</v>
      </c>
      <c r="H21" s="7">
        <v>17</v>
      </c>
      <c r="I21" s="7">
        <v>1</v>
      </c>
      <c r="J21" s="7">
        <v>1</v>
      </c>
      <c r="K21" s="7">
        <v>0</v>
      </c>
      <c r="L21" s="7">
        <v>554</v>
      </c>
      <c r="M21" s="7">
        <v>281</v>
      </c>
      <c r="N21" s="7">
        <v>273</v>
      </c>
      <c r="O21" s="7">
        <v>185</v>
      </c>
      <c r="P21" s="7">
        <v>100</v>
      </c>
      <c r="Q21" s="7">
        <v>85</v>
      </c>
      <c r="R21" s="7">
        <v>187</v>
      </c>
      <c r="S21" s="7">
        <v>89</v>
      </c>
      <c r="T21" s="7">
        <v>98</v>
      </c>
      <c r="U21" s="7">
        <v>182</v>
      </c>
      <c r="V21" s="7">
        <v>92</v>
      </c>
      <c r="W21" s="7">
        <v>90</v>
      </c>
    </row>
    <row r="22" spans="1:23">
      <c r="A22" s="27">
        <v>41030</v>
      </c>
      <c r="B22" s="7" t="s">
        <v>2267</v>
      </c>
      <c r="C22" s="7">
        <v>14</v>
      </c>
      <c r="D22" s="7">
        <v>12</v>
      </c>
      <c r="E22" s="7">
        <v>2</v>
      </c>
      <c r="F22" s="7">
        <v>29</v>
      </c>
      <c r="G22" s="7">
        <v>18</v>
      </c>
      <c r="H22" s="7">
        <v>11</v>
      </c>
      <c r="I22" s="7">
        <v>1</v>
      </c>
      <c r="J22" s="7">
        <v>1</v>
      </c>
      <c r="K22" s="7">
        <v>0</v>
      </c>
      <c r="L22" s="7">
        <v>434</v>
      </c>
      <c r="M22" s="7">
        <v>241</v>
      </c>
      <c r="N22" s="7">
        <v>193</v>
      </c>
      <c r="O22" s="7">
        <v>125</v>
      </c>
      <c r="P22" s="7">
        <v>71</v>
      </c>
      <c r="Q22" s="7">
        <v>54</v>
      </c>
      <c r="R22" s="7">
        <v>154</v>
      </c>
      <c r="S22" s="7">
        <v>84</v>
      </c>
      <c r="T22" s="7">
        <v>70</v>
      </c>
      <c r="U22" s="7">
        <v>155</v>
      </c>
      <c r="V22" s="7">
        <v>86</v>
      </c>
      <c r="W22" s="7">
        <v>69</v>
      </c>
    </row>
    <row r="23" spans="1:23">
      <c r="A23" s="27">
        <v>41031</v>
      </c>
      <c r="B23" s="25" t="s">
        <v>734</v>
      </c>
      <c r="C23" s="7">
        <v>44</v>
      </c>
      <c r="D23" s="7">
        <v>36</v>
      </c>
      <c r="E23" s="7">
        <v>8</v>
      </c>
      <c r="F23" s="7">
        <v>86</v>
      </c>
      <c r="G23" s="7">
        <v>49</v>
      </c>
      <c r="H23" s="7">
        <v>37</v>
      </c>
      <c r="I23" s="7">
        <v>4</v>
      </c>
      <c r="J23" s="7">
        <v>4</v>
      </c>
      <c r="K23" s="7">
        <v>0</v>
      </c>
      <c r="L23" s="7">
        <v>1270</v>
      </c>
      <c r="M23" s="7">
        <v>658</v>
      </c>
      <c r="N23" s="7">
        <v>612</v>
      </c>
      <c r="O23" s="7">
        <v>399</v>
      </c>
      <c r="P23" s="7">
        <v>216</v>
      </c>
      <c r="Q23" s="7">
        <v>183</v>
      </c>
      <c r="R23" s="7">
        <v>425</v>
      </c>
      <c r="S23" s="7">
        <v>213</v>
      </c>
      <c r="T23" s="7">
        <v>212</v>
      </c>
      <c r="U23" s="7">
        <v>446</v>
      </c>
      <c r="V23" s="7">
        <v>229</v>
      </c>
      <c r="W23" s="7">
        <v>217</v>
      </c>
    </row>
    <row r="24" spans="1:23">
      <c r="A24" s="27">
        <v>41395</v>
      </c>
      <c r="B24" s="7" t="s">
        <v>1241</v>
      </c>
      <c r="C24" s="7">
        <v>11</v>
      </c>
      <c r="D24" s="7">
        <v>9</v>
      </c>
      <c r="E24" s="7">
        <v>2</v>
      </c>
      <c r="F24" s="7">
        <v>24</v>
      </c>
      <c r="G24" s="7">
        <v>15</v>
      </c>
      <c r="H24" s="7">
        <v>9</v>
      </c>
      <c r="I24" s="7">
        <v>2</v>
      </c>
      <c r="J24" s="7">
        <v>2</v>
      </c>
      <c r="K24" s="7">
        <v>0</v>
      </c>
      <c r="L24" s="7">
        <v>276</v>
      </c>
      <c r="M24" s="7">
        <v>137</v>
      </c>
      <c r="N24" s="7">
        <v>139</v>
      </c>
      <c r="O24" s="7">
        <v>105</v>
      </c>
      <c r="P24" s="7">
        <v>52</v>
      </c>
      <c r="Q24" s="7">
        <v>53</v>
      </c>
      <c r="R24" s="7">
        <v>88</v>
      </c>
      <c r="S24" s="7">
        <v>45</v>
      </c>
      <c r="T24" s="7">
        <v>43</v>
      </c>
      <c r="U24" s="7">
        <v>83</v>
      </c>
      <c r="V24" s="7">
        <v>40</v>
      </c>
      <c r="W24" s="7">
        <v>43</v>
      </c>
    </row>
    <row r="25" spans="1:23">
      <c r="A25" s="27">
        <v>41395</v>
      </c>
      <c r="B25" s="7" t="s">
        <v>2266</v>
      </c>
      <c r="C25" s="7">
        <v>18</v>
      </c>
      <c r="D25" s="7">
        <v>15</v>
      </c>
      <c r="E25" s="7">
        <v>3</v>
      </c>
      <c r="F25" s="7">
        <v>34</v>
      </c>
      <c r="G25" s="7">
        <v>14</v>
      </c>
      <c r="H25" s="7">
        <v>20</v>
      </c>
      <c r="I25" s="7">
        <v>1</v>
      </c>
      <c r="J25" s="7">
        <v>1</v>
      </c>
      <c r="K25" s="7">
        <v>0</v>
      </c>
      <c r="L25" s="7">
        <v>567</v>
      </c>
      <c r="M25" s="7">
        <v>289</v>
      </c>
      <c r="N25" s="7">
        <v>278</v>
      </c>
      <c r="O25" s="7">
        <v>201</v>
      </c>
      <c r="P25" s="7">
        <v>103</v>
      </c>
      <c r="Q25" s="7">
        <v>98</v>
      </c>
      <c r="R25" s="7">
        <v>180</v>
      </c>
      <c r="S25" s="7">
        <v>98</v>
      </c>
      <c r="T25" s="7">
        <v>82</v>
      </c>
      <c r="U25" s="7">
        <v>186</v>
      </c>
      <c r="V25" s="7">
        <v>88</v>
      </c>
      <c r="W25" s="7">
        <v>98</v>
      </c>
    </row>
    <row r="26" spans="1:23">
      <c r="A26" s="27">
        <v>41395</v>
      </c>
      <c r="B26" s="7" t="s">
        <v>2267</v>
      </c>
      <c r="C26" s="7">
        <v>14</v>
      </c>
      <c r="D26" s="7">
        <v>12</v>
      </c>
      <c r="E26" s="7">
        <v>2</v>
      </c>
      <c r="F26" s="7">
        <v>28</v>
      </c>
      <c r="G26" s="7">
        <v>17</v>
      </c>
      <c r="H26" s="7">
        <v>11</v>
      </c>
      <c r="I26" s="7">
        <v>1</v>
      </c>
      <c r="J26" s="7">
        <v>1</v>
      </c>
      <c r="K26" s="7">
        <v>0</v>
      </c>
      <c r="L26" s="7">
        <v>443</v>
      </c>
      <c r="M26" s="7">
        <v>243</v>
      </c>
      <c r="N26" s="7">
        <v>200</v>
      </c>
      <c r="O26" s="7">
        <v>160</v>
      </c>
      <c r="P26" s="7">
        <v>84</v>
      </c>
      <c r="Q26" s="7">
        <v>76</v>
      </c>
      <c r="R26" s="7">
        <v>126</v>
      </c>
      <c r="S26" s="7">
        <v>73</v>
      </c>
      <c r="T26" s="7">
        <v>53</v>
      </c>
      <c r="U26" s="7">
        <v>157</v>
      </c>
      <c r="V26" s="7">
        <v>86</v>
      </c>
      <c r="W26" s="7">
        <v>71</v>
      </c>
    </row>
    <row r="27" spans="1:23">
      <c r="A27" s="27">
        <v>41395</v>
      </c>
      <c r="B27" s="25" t="s">
        <v>734</v>
      </c>
      <c r="C27" s="7">
        <v>43</v>
      </c>
      <c r="D27" s="7">
        <v>36</v>
      </c>
      <c r="E27" s="7">
        <v>7</v>
      </c>
      <c r="F27" s="7">
        <v>86</v>
      </c>
      <c r="G27" s="7">
        <v>46</v>
      </c>
      <c r="H27" s="7">
        <v>40</v>
      </c>
      <c r="I27" s="7">
        <v>4</v>
      </c>
      <c r="J27" s="7">
        <v>4</v>
      </c>
      <c r="K27" s="7">
        <v>0</v>
      </c>
      <c r="L27" s="7">
        <v>1286</v>
      </c>
      <c r="M27" s="7">
        <v>669</v>
      </c>
      <c r="N27" s="7">
        <v>617</v>
      </c>
      <c r="O27" s="7">
        <v>466</v>
      </c>
      <c r="P27" s="7">
        <v>239</v>
      </c>
      <c r="Q27" s="7">
        <v>227</v>
      </c>
      <c r="R27" s="7">
        <v>394</v>
      </c>
      <c r="S27" s="7">
        <v>216</v>
      </c>
      <c r="T27" s="7">
        <v>178</v>
      </c>
      <c r="U27" s="7">
        <v>426</v>
      </c>
      <c r="V27" s="7">
        <v>214</v>
      </c>
      <c r="W27" s="7">
        <v>212</v>
      </c>
    </row>
    <row r="28" spans="1:23">
      <c r="A28" s="27">
        <v>41760</v>
      </c>
      <c r="B28" s="7" t="s">
        <v>1241</v>
      </c>
      <c r="C28" s="7">
        <v>11</v>
      </c>
      <c r="D28" s="7">
        <v>9</v>
      </c>
      <c r="E28" s="7">
        <v>2</v>
      </c>
      <c r="F28" s="7">
        <v>24</v>
      </c>
      <c r="G28" s="7">
        <v>16</v>
      </c>
      <c r="H28" s="7">
        <v>8</v>
      </c>
      <c r="I28" s="7">
        <v>2</v>
      </c>
      <c r="J28" s="7">
        <v>2</v>
      </c>
      <c r="K28" s="7">
        <v>0</v>
      </c>
      <c r="L28" s="7">
        <v>294</v>
      </c>
      <c r="M28" s="7">
        <v>147</v>
      </c>
      <c r="N28" s="7">
        <v>147</v>
      </c>
      <c r="O28" s="7">
        <v>101</v>
      </c>
      <c r="P28" s="7">
        <v>50</v>
      </c>
      <c r="Q28" s="7">
        <v>51</v>
      </c>
      <c r="R28" s="7">
        <v>106</v>
      </c>
      <c r="S28" s="7">
        <v>53</v>
      </c>
      <c r="T28" s="7">
        <v>53</v>
      </c>
      <c r="U28" s="7">
        <v>87</v>
      </c>
      <c r="V28" s="7">
        <v>44</v>
      </c>
      <c r="W28" s="7">
        <v>43</v>
      </c>
    </row>
    <row r="29" spans="1:23">
      <c r="A29" s="27">
        <v>41760</v>
      </c>
      <c r="B29" s="7" t="s">
        <v>2266</v>
      </c>
      <c r="C29" s="7">
        <v>18</v>
      </c>
      <c r="D29" s="7">
        <v>15</v>
      </c>
      <c r="E29" s="7">
        <v>3</v>
      </c>
      <c r="F29" s="7">
        <v>34</v>
      </c>
      <c r="G29" s="7">
        <v>17</v>
      </c>
      <c r="H29" s="7">
        <v>17</v>
      </c>
      <c r="I29" s="7">
        <v>1</v>
      </c>
      <c r="J29" s="7">
        <v>1</v>
      </c>
      <c r="K29" s="7">
        <v>0</v>
      </c>
      <c r="L29" s="7">
        <v>573</v>
      </c>
      <c r="M29" s="7">
        <v>297</v>
      </c>
      <c r="N29" s="7">
        <v>276</v>
      </c>
      <c r="O29" s="7">
        <v>189</v>
      </c>
      <c r="P29" s="7">
        <v>95</v>
      </c>
      <c r="Q29" s="7">
        <v>94</v>
      </c>
      <c r="R29" s="7">
        <v>201</v>
      </c>
      <c r="S29" s="7">
        <v>103</v>
      </c>
      <c r="T29" s="7">
        <v>98</v>
      </c>
      <c r="U29" s="7">
        <v>183</v>
      </c>
      <c r="V29" s="7">
        <v>99</v>
      </c>
      <c r="W29" s="7">
        <v>84</v>
      </c>
    </row>
    <row r="30" spans="1:23">
      <c r="A30" s="27">
        <v>41760</v>
      </c>
      <c r="B30" s="7" t="s">
        <v>2267</v>
      </c>
      <c r="C30" s="7">
        <v>14</v>
      </c>
      <c r="D30" s="7">
        <v>12</v>
      </c>
      <c r="E30" s="7">
        <v>2</v>
      </c>
      <c r="F30" s="7">
        <v>30</v>
      </c>
      <c r="G30" s="7">
        <v>17</v>
      </c>
      <c r="H30" s="7">
        <v>13</v>
      </c>
      <c r="I30" s="7">
        <v>1</v>
      </c>
      <c r="J30" s="7">
        <v>1</v>
      </c>
      <c r="K30" s="7">
        <v>0</v>
      </c>
      <c r="L30" s="7">
        <v>429</v>
      </c>
      <c r="M30" s="7">
        <v>230</v>
      </c>
      <c r="N30" s="7">
        <v>199</v>
      </c>
      <c r="O30" s="7">
        <v>139</v>
      </c>
      <c r="P30" s="7">
        <v>72</v>
      </c>
      <c r="Q30" s="7">
        <v>67</v>
      </c>
      <c r="R30" s="7">
        <v>160</v>
      </c>
      <c r="S30" s="7">
        <v>83</v>
      </c>
      <c r="T30" s="7">
        <v>77</v>
      </c>
      <c r="U30" s="7">
        <v>130</v>
      </c>
      <c r="V30" s="7">
        <v>75</v>
      </c>
      <c r="W30" s="7">
        <v>55</v>
      </c>
    </row>
    <row r="31" spans="1:23">
      <c r="A31" s="27">
        <v>41760</v>
      </c>
      <c r="B31" s="25" t="s">
        <v>734</v>
      </c>
      <c r="C31" s="7">
        <v>43</v>
      </c>
      <c r="D31" s="7">
        <v>36</v>
      </c>
      <c r="E31" s="7">
        <v>7</v>
      </c>
      <c r="F31" s="7">
        <v>88</v>
      </c>
      <c r="G31" s="7">
        <v>50</v>
      </c>
      <c r="H31" s="7">
        <v>38</v>
      </c>
      <c r="I31" s="7">
        <v>4</v>
      </c>
      <c r="J31" s="7">
        <v>4</v>
      </c>
      <c r="K31" s="7">
        <v>0</v>
      </c>
      <c r="L31" s="7">
        <v>1296</v>
      </c>
      <c r="M31" s="7">
        <v>674</v>
      </c>
      <c r="N31" s="7">
        <v>622</v>
      </c>
      <c r="O31" s="7">
        <v>429</v>
      </c>
      <c r="P31" s="7">
        <v>217</v>
      </c>
      <c r="Q31" s="7">
        <v>212</v>
      </c>
      <c r="R31" s="7">
        <v>467</v>
      </c>
      <c r="S31" s="7">
        <v>239</v>
      </c>
      <c r="T31" s="7">
        <v>228</v>
      </c>
      <c r="U31" s="7">
        <v>400</v>
      </c>
      <c r="V31" s="7">
        <v>218</v>
      </c>
      <c r="W31" s="7">
        <v>182</v>
      </c>
    </row>
    <row r="32" spans="1:23">
      <c r="A32" s="27">
        <v>42125</v>
      </c>
      <c r="B32" s="7" t="s">
        <v>1241</v>
      </c>
      <c r="C32" s="7">
        <v>11</v>
      </c>
      <c r="D32" s="7">
        <v>9</v>
      </c>
      <c r="E32" s="7">
        <v>2</v>
      </c>
      <c r="F32" s="7">
        <v>24</v>
      </c>
      <c r="G32" s="7">
        <v>16</v>
      </c>
      <c r="H32" s="7">
        <v>8</v>
      </c>
      <c r="I32" s="7">
        <v>1</v>
      </c>
      <c r="J32" s="7">
        <v>1</v>
      </c>
      <c r="K32" s="7">
        <v>0</v>
      </c>
      <c r="L32" s="7">
        <v>306</v>
      </c>
      <c r="M32" s="7">
        <v>153</v>
      </c>
      <c r="N32" s="7">
        <v>153</v>
      </c>
      <c r="O32" s="7">
        <v>101</v>
      </c>
      <c r="P32" s="7">
        <v>51</v>
      </c>
      <c r="Q32" s="7">
        <v>50</v>
      </c>
      <c r="R32" s="7">
        <v>101</v>
      </c>
      <c r="S32" s="7">
        <v>50</v>
      </c>
      <c r="T32" s="7">
        <v>51</v>
      </c>
      <c r="U32" s="7">
        <v>104</v>
      </c>
      <c r="V32" s="7">
        <v>52</v>
      </c>
      <c r="W32" s="7">
        <v>52</v>
      </c>
    </row>
    <row r="33" spans="1:23">
      <c r="A33" s="27">
        <v>42125</v>
      </c>
      <c r="B33" s="7" t="s">
        <v>2266</v>
      </c>
      <c r="C33" s="7">
        <v>20</v>
      </c>
      <c r="D33" s="7">
        <v>17</v>
      </c>
      <c r="E33" s="7">
        <v>3</v>
      </c>
      <c r="F33" s="7">
        <v>38</v>
      </c>
      <c r="G33" s="7">
        <v>23</v>
      </c>
      <c r="H33" s="7">
        <v>15</v>
      </c>
      <c r="I33" s="7">
        <v>1</v>
      </c>
      <c r="J33" s="7">
        <v>1</v>
      </c>
      <c r="K33" s="7">
        <v>0</v>
      </c>
      <c r="L33" s="7">
        <v>595</v>
      </c>
      <c r="M33" s="7">
        <v>297</v>
      </c>
      <c r="N33" s="7">
        <v>298</v>
      </c>
      <c r="O33" s="7">
        <v>205</v>
      </c>
      <c r="P33" s="7">
        <v>100</v>
      </c>
      <c r="Q33" s="7">
        <v>105</v>
      </c>
      <c r="R33" s="7">
        <v>188</v>
      </c>
      <c r="S33" s="7">
        <v>94</v>
      </c>
      <c r="T33" s="7">
        <v>94</v>
      </c>
      <c r="U33" s="7">
        <v>202</v>
      </c>
      <c r="V33" s="7">
        <v>103</v>
      </c>
      <c r="W33" s="7">
        <v>99</v>
      </c>
    </row>
    <row r="34" spans="1:23">
      <c r="A34" s="27">
        <v>42125</v>
      </c>
      <c r="B34" s="7" t="s">
        <v>2267</v>
      </c>
      <c r="C34" s="7">
        <v>14</v>
      </c>
      <c r="D34" s="7">
        <v>12</v>
      </c>
      <c r="E34" s="7">
        <v>2</v>
      </c>
      <c r="F34" s="7">
        <v>29</v>
      </c>
      <c r="G34" s="7">
        <v>18</v>
      </c>
      <c r="H34" s="7">
        <v>11</v>
      </c>
      <c r="I34" s="7">
        <v>1</v>
      </c>
      <c r="J34" s="7">
        <v>1</v>
      </c>
      <c r="K34" s="7">
        <v>0</v>
      </c>
      <c r="L34" s="7">
        <v>458</v>
      </c>
      <c r="M34" s="7">
        <v>230</v>
      </c>
      <c r="N34" s="7">
        <v>228</v>
      </c>
      <c r="O34" s="7">
        <v>158</v>
      </c>
      <c r="P34" s="7">
        <v>74</v>
      </c>
      <c r="Q34" s="7">
        <v>84</v>
      </c>
      <c r="R34" s="7">
        <v>140</v>
      </c>
      <c r="S34" s="7">
        <v>74</v>
      </c>
      <c r="T34" s="7">
        <v>66</v>
      </c>
      <c r="U34" s="7">
        <v>160</v>
      </c>
      <c r="V34" s="7">
        <v>82</v>
      </c>
      <c r="W34" s="7">
        <v>78</v>
      </c>
    </row>
    <row r="35" spans="1:23">
      <c r="A35" s="27">
        <v>42125</v>
      </c>
      <c r="B35" s="25" t="s">
        <v>734</v>
      </c>
      <c r="C35" s="7">
        <v>45</v>
      </c>
      <c r="D35" s="7">
        <v>38</v>
      </c>
      <c r="E35" s="7">
        <v>7</v>
      </c>
      <c r="F35" s="7">
        <v>91</v>
      </c>
      <c r="G35" s="7">
        <v>57</v>
      </c>
      <c r="H35" s="7">
        <v>34</v>
      </c>
      <c r="I35" s="7">
        <v>3</v>
      </c>
      <c r="J35" s="7">
        <v>3</v>
      </c>
      <c r="K35" s="7">
        <v>0</v>
      </c>
      <c r="L35" s="7">
        <v>1359</v>
      </c>
      <c r="M35" s="7">
        <v>680</v>
      </c>
      <c r="N35" s="7">
        <v>679</v>
      </c>
      <c r="O35" s="7">
        <v>464</v>
      </c>
      <c r="P35" s="7">
        <v>225</v>
      </c>
      <c r="Q35" s="7">
        <v>239</v>
      </c>
      <c r="R35" s="7">
        <v>429</v>
      </c>
      <c r="S35" s="7">
        <v>218</v>
      </c>
      <c r="T35" s="7">
        <v>211</v>
      </c>
      <c r="U35" s="7">
        <v>466</v>
      </c>
      <c r="V35" s="7">
        <v>237</v>
      </c>
      <c r="W35" s="7">
        <v>229</v>
      </c>
    </row>
    <row r="36" spans="1:23">
      <c r="A36" s="27">
        <v>42491</v>
      </c>
      <c r="B36" s="7" t="s">
        <v>1241</v>
      </c>
      <c r="C36" s="7">
        <v>12</v>
      </c>
      <c r="D36" s="7">
        <v>9</v>
      </c>
      <c r="E36" s="7">
        <v>3</v>
      </c>
      <c r="F36" s="7">
        <v>24</v>
      </c>
      <c r="G36" s="7">
        <v>16</v>
      </c>
      <c r="H36" s="7">
        <v>8</v>
      </c>
      <c r="I36" s="7">
        <v>1</v>
      </c>
      <c r="J36" s="7">
        <v>1</v>
      </c>
      <c r="K36" s="7">
        <v>0</v>
      </c>
      <c r="L36" s="7">
        <v>310</v>
      </c>
      <c r="M36" s="7">
        <v>154</v>
      </c>
      <c r="N36" s="7">
        <v>156</v>
      </c>
      <c r="O36" s="7">
        <v>107</v>
      </c>
      <c r="P36" s="7">
        <v>53</v>
      </c>
      <c r="Q36" s="7">
        <v>54</v>
      </c>
      <c r="R36" s="7">
        <v>102</v>
      </c>
      <c r="S36" s="7">
        <v>51</v>
      </c>
      <c r="T36" s="7">
        <v>51</v>
      </c>
      <c r="U36" s="7">
        <v>101</v>
      </c>
      <c r="V36" s="7">
        <v>50</v>
      </c>
      <c r="W36" s="7">
        <v>51</v>
      </c>
    </row>
    <row r="37" spans="1:23">
      <c r="A37" s="27">
        <v>42491</v>
      </c>
      <c r="B37" s="7" t="s">
        <v>2266</v>
      </c>
      <c r="C37" s="7">
        <v>19</v>
      </c>
      <c r="D37" s="7">
        <v>16</v>
      </c>
      <c r="E37" s="7">
        <v>3</v>
      </c>
      <c r="F37" s="7">
        <v>35</v>
      </c>
      <c r="G37" s="7">
        <v>19</v>
      </c>
      <c r="H37" s="7">
        <v>16</v>
      </c>
      <c r="I37" s="7">
        <v>1</v>
      </c>
      <c r="J37" s="7">
        <v>1</v>
      </c>
      <c r="K37" s="7">
        <v>0</v>
      </c>
      <c r="L37" s="7">
        <v>586</v>
      </c>
      <c r="M37" s="7">
        <v>297</v>
      </c>
      <c r="N37" s="7">
        <v>289</v>
      </c>
      <c r="O37" s="7">
        <v>194</v>
      </c>
      <c r="P37" s="7">
        <v>104</v>
      </c>
      <c r="Q37" s="7">
        <v>90</v>
      </c>
      <c r="R37" s="7">
        <v>205</v>
      </c>
      <c r="S37" s="7">
        <v>99</v>
      </c>
      <c r="T37" s="7">
        <v>106</v>
      </c>
      <c r="U37" s="7">
        <v>187</v>
      </c>
      <c r="V37" s="7">
        <v>94</v>
      </c>
      <c r="W37" s="7">
        <v>93</v>
      </c>
    </row>
    <row r="38" spans="1:23">
      <c r="A38" s="27">
        <v>42491</v>
      </c>
      <c r="B38" s="7" t="s">
        <v>2267</v>
      </c>
      <c r="C38" s="7">
        <v>14</v>
      </c>
      <c r="D38" s="7">
        <v>12</v>
      </c>
      <c r="E38" s="7">
        <v>2</v>
      </c>
      <c r="F38" s="7">
        <v>30</v>
      </c>
      <c r="G38" s="7">
        <v>16</v>
      </c>
      <c r="H38" s="7">
        <v>14</v>
      </c>
      <c r="I38" s="7">
        <v>1</v>
      </c>
      <c r="J38" s="7">
        <v>1</v>
      </c>
      <c r="K38" s="7">
        <v>0</v>
      </c>
      <c r="L38" s="7">
        <v>438</v>
      </c>
      <c r="M38" s="7">
        <v>222</v>
      </c>
      <c r="N38" s="7">
        <v>216</v>
      </c>
      <c r="O38" s="7">
        <v>141</v>
      </c>
      <c r="P38" s="7">
        <v>75</v>
      </c>
      <c r="Q38" s="7">
        <v>66</v>
      </c>
      <c r="R38" s="7">
        <v>157</v>
      </c>
      <c r="S38" s="7">
        <v>73</v>
      </c>
      <c r="T38" s="7">
        <v>84</v>
      </c>
      <c r="U38" s="7">
        <v>140</v>
      </c>
      <c r="V38" s="7">
        <v>74</v>
      </c>
      <c r="W38" s="7">
        <v>66</v>
      </c>
    </row>
    <row r="39" spans="1:23">
      <c r="A39" s="27">
        <v>42491</v>
      </c>
      <c r="B39" s="25" t="s">
        <v>734</v>
      </c>
      <c r="C39" s="7">
        <v>45</v>
      </c>
      <c r="D39" s="7">
        <v>37</v>
      </c>
      <c r="E39" s="7">
        <v>8</v>
      </c>
      <c r="F39" s="7">
        <v>89</v>
      </c>
      <c r="G39" s="7">
        <v>51</v>
      </c>
      <c r="H39" s="7">
        <v>38</v>
      </c>
      <c r="I39" s="7">
        <v>3</v>
      </c>
      <c r="J39" s="7">
        <v>3</v>
      </c>
      <c r="K39" s="7">
        <v>0</v>
      </c>
      <c r="L39" s="7">
        <v>1334</v>
      </c>
      <c r="M39" s="7">
        <v>673</v>
      </c>
      <c r="N39" s="7">
        <v>661</v>
      </c>
      <c r="O39" s="7">
        <v>442</v>
      </c>
      <c r="P39" s="7">
        <v>232</v>
      </c>
      <c r="Q39" s="7">
        <v>210</v>
      </c>
      <c r="R39" s="7">
        <v>464</v>
      </c>
      <c r="S39" s="7">
        <v>223</v>
      </c>
      <c r="T39" s="7">
        <v>241</v>
      </c>
      <c r="U39" s="7">
        <v>428</v>
      </c>
      <c r="V39" s="7">
        <v>218</v>
      </c>
      <c r="W39" s="7">
        <v>210</v>
      </c>
    </row>
    <row r="40" spans="1:23">
      <c r="A40" s="27">
        <v>42856</v>
      </c>
      <c r="B40" s="7" t="s">
        <v>1241</v>
      </c>
      <c r="C40" s="7">
        <v>11</v>
      </c>
      <c r="D40" s="7">
        <v>9</v>
      </c>
      <c r="E40" s="7">
        <v>2</v>
      </c>
      <c r="F40" s="7">
        <v>24</v>
      </c>
      <c r="G40" s="7">
        <v>16</v>
      </c>
      <c r="H40" s="7">
        <v>8</v>
      </c>
      <c r="I40" s="7">
        <v>1</v>
      </c>
      <c r="J40" s="7">
        <v>1</v>
      </c>
      <c r="K40" s="7">
        <v>0</v>
      </c>
      <c r="L40" s="7">
        <v>306</v>
      </c>
      <c r="M40" s="7">
        <v>149</v>
      </c>
      <c r="N40" s="7">
        <v>157</v>
      </c>
      <c r="O40" s="7">
        <v>98</v>
      </c>
      <c r="P40" s="7">
        <v>48</v>
      </c>
      <c r="Q40" s="7">
        <v>50</v>
      </c>
      <c r="R40" s="7">
        <v>105</v>
      </c>
      <c r="S40" s="7">
        <v>52</v>
      </c>
      <c r="T40" s="7">
        <v>53</v>
      </c>
      <c r="U40" s="7">
        <v>103</v>
      </c>
      <c r="V40" s="7">
        <v>49</v>
      </c>
      <c r="W40" s="7">
        <v>54</v>
      </c>
    </row>
    <row r="41" spans="1:23">
      <c r="A41" s="27">
        <v>42856</v>
      </c>
      <c r="B41" s="7" t="s">
        <v>2266</v>
      </c>
      <c r="C41" s="7">
        <v>19</v>
      </c>
      <c r="D41" s="7">
        <v>17</v>
      </c>
      <c r="E41" s="7">
        <v>2</v>
      </c>
      <c r="F41" s="7">
        <v>36</v>
      </c>
      <c r="G41" s="7">
        <v>19</v>
      </c>
      <c r="H41" s="7">
        <v>17</v>
      </c>
      <c r="I41" s="7">
        <v>1</v>
      </c>
      <c r="J41" s="7">
        <v>0</v>
      </c>
      <c r="K41" s="7">
        <v>1</v>
      </c>
      <c r="L41" s="7">
        <v>611</v>
      </c>
      <c r="M41" s="7">
        <v>320</v>
      </c>
      <c r="N41" s="7">
        <v>291</v>
      </c>
      <c r="O41" s="7">
        <v>208</v>
      </c>
      <c r="P41" s="7">
        <v>115</v>
      </c>
      <c r="Q41" s="7">
        <v>93</v>
      </c>
      <c r="R41" s="7">
        <v>196</v>
      </c>
      <c r="S41" s="7">
        <v>105</v>
      </c>
      <c r="T41" s="7">
        <v>91</v>
      </c>
      <c r="U41" s="7">
        <v>207</v>
      </c>
      <c r="V41" s="7">
        <v>100</v>
      </c>
      <c r="W41" s="7">
        <v>107</v>
      </c>
    </row>
    <row r="42" spans="1:23">
      <c r="A42" s="27">
        <v>42856</v>
      </c>
      <c r="B42" s="7" t="s">
        <v>2267</v>
      </c>
      <c r="C42" s="7">
        <v>15</v>
      </c>
      <c r="D42" s="7">
        <v>12</v>
      </c>
      <c r="E42" s="7">
        <v>3</v>
      </c>
      <c r="F42" s="7">
        <v>30</v>
      </c>
      <c r="G42" s="7">
        <v>17</v>
      </c>
      <c r="H42" s="7">
        <v>13</v>
      </c>
      <c r="I42" s="7">
        <v>1</v>
      </c>
      <c r="J42" s="7">
        <v>1</v>
      </c>
      <c r="K42" s="7">
        <v>0</v>
      </c>
      <c r="L42" s="7">
        <v>460</v>
      </c>
      <c r="M42" s="7">
        <v>226</v>
      </c>
      <c r="N42" s="7">
        <v>234</v>
      </c>
      <c r="O42" s="7">
        <v>160</v>
      </c>
      <c r="P42" s="7">
        <v>78</v>
      </c>
      <c r="Q42" s="7">
        <v>82</v>
      </c>
      <c r="R42" s="7">
        <v>142</v>
      </c>
      <c r="S42" s="7">
        <v>75</v>
      </c>
      <c r="T42" s="7">
        <v>67</v>
      </c>
      <c r="U42" s="7">
        <v>158</v>
      </c>
      <c r="V42" s="7">
        <v>73</v>
      </c>
      <c r="W42" s="7">
        <v>85</v>
      </c>
    </row>
    <row r="43" spans="1:23">
      <c r="A43" s="27">
        <v>42856</v>
      </c>
      <c r="B43" s="25" t="s">
        <v>734</v>
      </c>
      <c r="C43" s="7">
        <v>45</v>
      </c>
      <c r="D43" s="7">
        <v>38</v>
      </c>
      <c r="E43" s="7">
        <v>7</v>
      </c>
      <c r="F43" s="7">
        <v>90</v>
      </c>
      <c r="G43" s="7">
        <v>52</v>
      </c>
      <c r="H43" s="7">
        <v>38</v>
      </c>
      <c r="I43" s="7">
        <v>3</v>
      </c>
      <c r="J43" s="7">
        <v>2</v>
      </c>
      <c r="K43" s="7">
        <v>1</v>
      </c>
      <c r="L43" s="7">
        <v>1377</v>
      </c>
      <c r="M43" s="7">
        <v>695</v>
      </c>
      <c r="N43" s="7">
        <v>682</v>
      </c>
      <c r="O43" s="7">
        <v>466</v>
      </c>
      <c r="P43" s="7">
        <v>241</v>
      </c>
      <c r="Q43" s="7">
        <v>225</v>
      </c>
      <c r="R43" s="7">
        <v>443</v>
      </c>
      <c r="S43" s="7">
        <v>232</v>
      </c>
      <c r="T43" s="7">
        <v>211</v>
      </c>
      <c r="U43" s="7">
        <v>468</v>
      </c>
      <c r="V43" s="7">
        <v>222</v>
      </c>
      <c r="W43" s="7">
        <v>246</v>
      </c>
    </row>
    <row r="44" spans="1:23">
      <c r="A44" s="27">
        <v>43221</v>
      </c>
      <c r="B44" s="7" t="s">
        <v>1241</v>
      </c>
      <c r="C44" s="7">
        <v>11</v>
      </c>
      <c r="D44" s="7">
        <v>9</v>
      </c>
      <c r="E44" s="7">
        <v>2</v>
      </c>
      <c r="F44" s="7">
        <v>23</v>
      </c>
      <c r="G44" s="7">
        <v>15</v>
      </c>
      <c r="H44" s="7">
        <v>8</v>
      </c>
      <c r="I44" s="7">
        <v>2</v>
      </c>
      <c r="J44" s="7">
        <v>2</v>
      </c>
      <c r="K44" s="7">
        <v>0</v>
      </c>
      <c r="L44" s="7">
        <v>274</v>
      </c>
      <c r="M44" s="7">
        <v>137</v>
      </c>
      <c r="N44" s="7">
        <v>137</v>
      </c>
      <c r="O44" s="7">
        <v>72</v>
      </c>
      <c r="P44" s="7">
        <v>36</v>
      </c>
      <c r="Q44" s="7">
        <v>36</v>
      </c>
      <c r="R44" s="7">
        <v>97</v>
      </c>
      <c r="S44" s="7">
        <v>48</v>
      </c>
      <c r="T44" s="7">
        <v>49</v>
      </c>
      <c r="U44" s="7">
        <v>105</v>
      </c>
      <c r="V44" s="7">
        <v>53</v>
      </c>
      <c r="W44" s="7">
        <v>52</v>
      </c>
    </row>
    <row r="45" spans="1:23">
      <c r="A45" s="27">
        <v>43221</v>
      </c>
      <c r="B45" s="7" t="s">
        <v>2266</v>
      </c>
      <c r="C45" s="7">
        <v>18</v>
      </c>
      <c r="D45" s="7">
        <v>16</v>
      </c>
      <c r="E45" s="7">
        <v>2</v>
      </c>
      <c r="F45" s="7">
        <v>32</v>
      </c>
      <c r="G45" s="7">
        <v>19</v>
      </c>
      <c r="H45" s="7">
        <v>13</v>
      </c>
      <c r="I45" s="7">
        <v>1</v>
      </c>
      <c r="J45" s="7">
        <v>0</v>
      </c>
      <c r="K45" s="7">
        <v>1</v>
      </c>
      <c r="L45" s="7">
        <v>599</v>
      </c>
      <c r="M45" s="7">
        <v>325</v>
      </c>
      <c r="N45" s="7">
        <v>274</v>
      </c>
      <c r="O45" s="7">
        <v>197</v>
      </c>
      <c r="P45" s="7">
        <v>105</v>
      </c>
      <c r="Q45" s="7">
        <v>92</v>
      </c>
      <c r="R45" s="7">
        <v>208</v>
      </c>
      <c r="S45" s="7">
        <v>115</v>
      </c>
      <c r="T45" s="7">
        <v>93</v>
      </c>
      <c r="U45" s="7">
        <v>194</v>
      </c>
      <c r="V45" s="7">
        <v>105</v>
      </c>
      <c r="W45" s="7">
        <v>89</v>
      </c>
    </row>
    <row r="46" spans="1:23">
      <c r="A46" s="27">
        <v>43221</v>
      </c>
      <c r="B46" s="7" t="s">
        <v>2267</v>
      </c>
      <c r="C46" s="7">
        <v>15</v>
      </c>
      <c r="D46" s="7">
        <v>12</v>
      </c>
      <c r="E46" s="7">
        <v>3</v>
      </c>
      <c r="F46" s="7">
        <v>30</v>
      </c>
      <c r="G46" s="7">
        <v>17</v>
      </c>
      <c r="H46" s="7">
        <v>13</v>
      </c>
      <c r="I46" s="7">
        <v>1</v>
      </c>
      <c r="J46" s="7">
        <v>1</v>
      </c>
      <c r="K46" s="7">
        <v>0</v>
      </c>
      <c r="L46" s="7">
        <v>446</v>
      </c>
      <c r="M46" s="7">
        <v>225</v>
      </c>
      <c r="N46" s="7">
        <v>221</v>
      </c>
      <c r="O46" s="7">
        <v>146</v>
      </c>
      <c r="P46" s="7">
        <v>73</v>
      </c>
      <c r="Q46" s="7">
        <v>73</v>
      </c>
      <c r="R46" s="7">
        <v>159</v>
      </c>
      <c r="S46" s="7">
        <v>78</v>
      </c>
      <c r="T46" s="7">
        <v>81</v>
      </c>
      <c r="U46" s="7">
        <v>141</v>
      </c>
      <c r="V46" s="7">
        <v>74</v>
      </c>
      <c r="W46" s="7">
        <v>67</v>
      </c>
    </row>
    <row r="47" spans="1:23">
      <c r="A47" s="27">
        <v>43221</v>
      </c>
      <c r="B47" s="25" t="s">
        <v>734</v>
      </c>
      <c r="C47" s="7">
        <v>44</v>
      </c>
      <c r="D47" s="7">
        <v>37</v>
      </c>
      <c r="E47" s="7">
        <v>7</v>
      </c>
      <c r="F47" s="7">
        <v>85</v>
      </c>
      <c r="G47" s="7">
        <v>51</v>
      </c>
      <c r="H47" s="7">
        <v>34</v>
      </c>
      <c r="I47" s="7">
        <v>4</v>
      </c>
      <c r="J47" s="7">
        <v>3</v>
      </c>
      <c r="K47" s="7">
        <v>1</v>
      </c>
      <c r="L47" s="7">
        <v>1319</v>
      </c>
      <c r="M47" s="7">
        <v>687</v>
      </c>
      <c r="N47" s="7">
        <v>632</v>
      </c>
      <c r="O47" s="7">
        <v>415</v>
      </c>
      <c r="P47" s="7">
        <v>214</v>
      </c>
      <c r="Q47" s="7">
        <v>201</v>
      </c>
      <c r="R47" s="7">
        <v>464</v>
      </c>
      <c r="S47" s="7">
        <v>241</v>
      </c>
      <c r="T47" s="7">
        <v>223</v>
      </c>
      <c r="U47" s="7">
        <v>440</v>
      </c>
      <c r="V47" s="7">
        <v>232</v>
      </c>
      <c r="W47" s="7">
        <v>208</v>
      </c>
    </row>
    <row r="48" spans="1:23">
      <c r="A48" s="68" t="s">
        <v>148</v>
      </c>
      <c r="B48" s="7" t="s">
        <v>1241</v>
      </c>
      <c r="C48" s="7">
        <v>11</v>
      </c>
      <c r="D48" s="7">
        <v>9</v>
      </c>
      <c r="E48" s="7">
        <v>2</v>
      </c>
      <c r="F48" s="7">
        <v>25</v>
      </c>
      <c r="G48" s="7">
        <v>13</v>
      </c>
      <c r="H48" s="7">
        <v>12</v>
      </c>
      <c r="I48" s="7">
        <v>2</v>
      </c>
      <c r="J48" s="7">
        <v>2</v>
      </c>
      <c r="K48" s="7">
        <v>0</v>
      </c>
      <c r="L48" s="7">
        <v>260</v>
      </c>
      <c r="M48" s="7">
        <v>129</v>
      </c>
      <c r="N48" s="7">
        <v>131</v>
      </c>
      <c r="O48" s="7">
        <v>90</v>
      </c>
      <c r="P48" s="7">
        <v>45</v>
      </c>
      <c r="Q48" s="7">
        <v>45</v>
      </c>
      <c r="R48" s="7">
        <v>73</v>
      </c>
      <c r="S48" s="7">
        <v>36</v>
      </c>
      <c r="T48" s="7">
        <v>37</v>
      </c>
      <c r="U48" s="7">
        <v>97</v>
      </c>
      <c r="V48" s="7">
        <v>48</v>
      </c>
      <c r="W48" s="7">
        <v>49</v>
      </c>
    </row>
    <row r="49" spans="1:23">
      <c r="A49" s="68" t="s">
        <v>148</v>
      </c>
      <c r="B49" s="7" t="s">
        <v>2266</v>
      </c>
      <c r="C49" s="7">
        <v>19</v>
      </c>
      <c r="D49" s="7">
        <v>16</v>
      </c>
      <c r="E49" s="7">
        <v>3</v>
      </c>
      <c r="F49" s="7">
        <v>36</v>
      </c>
      <c r="G49" s="7">
        <v>20</v>
      </c>
      <c r="H49" s="7">
        <v>16</v>
      </c>
      <c r="I49" s="7">
        <v>1</v>
      </c>
      <c r="J49" s="7">
        <v>0</v>
      </c>
      <c r="K49" s="7">
        <v>1</v>
      </c>
      <c r="L49" s="7">
        <v>598</v>
      </c>
      <c r="M49" s="7">
        <v>327</v>
      </c>
      <c r="N49" s="7">
        <v>271</v>
      </c>
      <c r="O49" s="7">
        <v>197</v>
      </c>
      <c r="P49" s="7">
        <v>108</v>
      </c>
      <c r="Q49" s="7">
        <v>89</v>
      </c>
      <c r="R49" s="7">
        <v>194</v>
      </c>
      <c r="S49" s="7">
        <v>104</v>
      </c>
      <c r="T49" s="7">
        <v>90</v>
      </c>
      <c r="U49" s="7">
        <v>207</v>
      </c>
      <c r="V49" s="7">
        <v>115</v>
      </c>
      <c r="W49" s="7">
        <v>92</v>
      </c>
    </row>
    <row r="50" spans="1:23">
      <c r="A50" s="68" t="s">
        <v>148</v>
      </c>
      <c r="B50" s="7" t="s">
        <v>2267</v>
      </c>
      <c r="C50" s="7">
        <v>14</v>
      </c>
      <c r="D50" s="7">
        <v>12</v>
      </c>
      <c r="E50" s="7">
        <v>2</v>
      </c>
      <c r="F50" s="7">
        <v>27</v>
      </c>
      <c r="G50" s="7">
        <v>15</v>
      </c>
      <c r="H50" s="7">
        <v>12</v>
      </c>
      <c r="I50" s="7">
        <v>1</v>
      </c>
      <c r="J50" s="7">
        <v>1</v>
      </c>
      <c r="K50" s="7">
        <v>0</v>
      </c>
      <c r="L50" s="7">
        <v>431</v>
      </c>
      <c r="M50" s="7">
        <v>220</v>
      </c>
      <c r="N50" s="7">
        <v>211</v>
      </c>
      <c r="O50" s="7">
        <v>124</v>
      </c>
      <c r="P50" s="7">
        <v>67</v>
      </c>
      <c r="Q50" s="7">
        <v>57</v>
      </c>
      <c r="R50" s="7">
        <v>146</v>
      </c>
      <c r="S50" s="7">
        <v>73</v>
      </c>
      <c r="T50" s="7">
        <v>73</v>
      </c>
      <c r="U50" s="7">
        <v>161</v>
      </c>
      <c r="V50" s="7">
        <v>80</v>
      </c>
      <c r="W50" s="7">
        <v>81</v>
      </c>
    </row>
    <row r="51" spans="1:23">
      <c r="A51" s="68" t="s">
        <v>148</v>
      </c>
      <c r="B51" s="25" t="s">
        <v>734</v>
      </c>
      <c r="C51" s="7">
        <v>44</v>
      </c>
      <c r="D51" s="7">
        <v>37</v>
      </c>
      <c r="E51" s="7">
        <v>7</v>
      </c>
      <c r="F51" s="7">
        <v>88</v>
      </c>
      <c r="G51" s="7">
        <v>48</v>
      </c>
      <c r="H51" s="7">
        <v>40</v>
      </c>
      <c r="I51" s="7">
        <v>4</v>
      </c>
      <c r="J51" s="7">
        <v>3</v>
      </c>
      <c r="K51" s="7">
        <v>1</v>
      </c>
      <c r="L51" s="7">
        <v>1289</v>
      </c>
      <c r="M51" s="7">
        <v>676</v>
      </c>
      <c r="N51" s="7">
        <v>613</v>
      </c>
      <c r="O51" s="7">
        <v>411</v>
      </c>
      <c r="P51" s="7">
        <v>220</v>
      </c>
      <c r="Q51" s="7">
        <v>191</v>
      </c>
      <c r="R51" s="7">
        <v>413</v>
      </c>
      <c r="S51" s="7">
        <v>213</v>
      </c>
      <c r="T51" s="7">
        <v>200</v>
      </c>
      <c r="U51" s="7">
        <v>465</v>
      </c>
      <c r="V51" s="7">
        <v>243</v>
      </c>
      <c r="W51" s="7">
        <v>222</v>
      </c>
    </row>
    <row r="52" spans="1:23">
      <c r="A52" s="27">
        <v>43952</v>
      </c>
      <c r="B52" s="7" t="s">
        <v>1241</v>
      </c>
      <c r="C52" s="7">
        <v>11</v>
      </c>
      <c r="D52" s="7">
        <v>9</v>
      </c>
      <c r="E52" s="7">
        <v>2</v>
      </c>
      <c r="F52" s="7">
        <v>24</v>
      </c>
      <c r="G52" s="7">
        <v>12</v>
      </c>
      <c r="H52" s="7">
        <v>12</v>
      </c>
      <c r="I52" s="7">
        <v>2</v>
      </c>
      <c r="J52" s="7">
        <v>2</v>
      </c>
      <c r="K52" s="7">
        <v>0</v>
      </c>
      <c r="L52" s="7">
        <v>263</v>
      </c>
      <c r="M52" s="7">
        <v>131</v>
      </c>
      <c r="N52" s="7">
        <v>132</v>
      </c>
      <c r="O52" s="7">
        <v>95</v>
      </c>
      <c r="P52" s="7">
        <v>49</v>
      </c>
      <c r="Q52" s="7">
        <v>46</v>
      </c>
      <c r="R52" s="7">
        <v>91</v>
      </c>
      <c r="S52" s="7">
        <v>43</v>
      </c>
      <c r="T52" s="7">
        <v>48</v>
      </c>
      <c r="U52" s="7">
        <v>74</v>
      </c>
      <c r="V52" s="7">
        <v>36</v>
      </c>
      <c r="W52" s="7">
        <v>38</v>
      </c>
    </row>
    <row r="53" spans="1:23">
      <c r="A53" s="27">
        <v>43952</v>
      </c>
      <c r="B53" s="7" t="s">
        <v>2266</v>
      </c>
      <c r="C53" s="7">
        <v>19</v>
      </c>
      <c r="D53" s="7">
        <v>15</v>
      </c>
      <c r="E53" s="7">
        <v>4</v>
      </c>
      <c r="F53" s="7">
        <v>36</v>
      </c>
      <c r="G53" s="7">
        <v>19</v>
      </c>
      <c r="H53" s="7">
        <v>17</v>
      </c>
      <c r="I53" s="7">
        <v>1</v>
      </c>
      <c r="J53" s="7">
        <v>0</v>
      </c>
      <c r="K53" s="7">
        <v>1</v>
      </c>
      <c r="L53" s="7">
        <v>585</v>
      </c>
      <c r="M53" s="7">
        <v>316</v>
      </c>
      <c r="N53" s="7">
        <v>269</v>
      </c>
      <c r="O53" s="7">
        <v>192</v>
      </c>
      <c r="P53" s="7">
        <v>101</v>
      </c>
      <c r="Q53" s="7">
        <v>91</v>
      </c>
      <c r="R53" s="7">
        <v>194</v>
      </c>
      <c r="S53" s="7">
        <v>107</v>
      </c>
      <c r="T53" s="7">
        <v>87</v>
      </c>
      <c r="U53" s="7">
        <v>189</v>
      </c>
      <c r="V53" s="7">
        <v>101</v>
      </c>
      <c r="W53" s="7">
        <v>88</v>
      </c>
    </row>
    <row r="54" spans="1:23">
      <c r="A54" s="27">
        <v>43952</v>
      </c>
      <c r="B54" s="7" t="s">
        <v>2267</v>
      </c>
      <c r="C54" s="7">
        <v>13</v>
      </c>
      <c r="D54" s="7">
        <v>11</v>
      </c>
      <c r="E54" s="7">
        <v>2</v>
      </c>
      <c r="F54" s="7">
        <v>27</v>
      </c>
      <c r="G54" s="7">
        <v>16</v>
      </c>
      <c r="H54" s="7">
        <v>11</v>
      </c>
      <c r="I54" s="7">
        <v>1</v>
      </c>
      <c r="J54" s="7">
        <v>1</v>
      </c>
      <c r="K54" s="7">
        <v>0</v>
      </c>
      <c r="L54" s="7">
        <v>390</v>
      </c>
      <c r="M54" s="7">
        <v>195</v>
      </c>
      <c r="N54" s="7">
        <v>195</v>
      </c>
      <c r="O54" s="7">
        <v>117</v>
      </c>
      <c r="P54" s="7">
        <v>54</v>
      </c>
      <c r="Q54" s="7">
        <v>63</v>
      </c>
      <c r="R54" s="7">
        <v>124</v>
      </c>
      <c r="S54" s="7">
        <v>67</v>
      </c>
      <c r="T54" s="7">
        <v>57</v>
      </c>
      <c r="U54" s="7">
        <v>143</v>
      </c>
      <c r="V54" s="7">
        <v>72</v>
      </c>
      <c r="W54" s="7">
        <v>71</v>
      </c>
    </row>
    <row r="55" spans="1:23">
      <c r="A55" s="27">
        <v>43952</v>
      </c>
      <c r="B55" s="25" t="s">
        <v>734</v>
      </c>
      <c r="C55" s="7">
        <v>43</v>
      </c>
      <c r="D55" s="7">
        <v>35</v>
      </c>
      <c r="E55" s="7">
        <v>8</v>
      </c>
      <c r="F55" s="7">
        <v>87</v>
      </c>
      <c r="G55" s="7">
        <v>47</v>
      </c>
      <c r="H55" s="7">
        <v>40</v>
      </c>
      <c r="I55" s="7">
        <v>4</v>
      </c>
      <c r="J55" s="7">
        <v>3</v>
      </c>
      <c r="K55" s="7">
        <v>1</v>
      </c>
      <c r="L55" s="7">
        <v>1238</v>
      </c>
      <c r="M55" s="7">
        <v>642</v>
      </c>
      <c r="N55" s="7">
        <v>596</v>
      </c>
      <c r="O55" s="7">
        <v>404</v>
      </c>
      <c r="P55" s="7">
        <v>204</v>
      </c>
      <c r="Q55" s="7">
        <v>200</v>
      </c>
      <c r="R55" s="7">
        <v>409</v>
      </c>
      <c r="S55" s="7">
        <v>217</v>
      </c>
      <c r="T55" s="7">
        <v>192</v>
      </c>
      <c r="U55" s="7">
        <v>406</v>
      </c>
      <c r="V55" s="7">
        <v>209</v>
      </c>
      <c r="W55" s="7">
        <v>197</v>
      </c>
    </row>
    <row r="56" spans="1:23">
      <c r="A56" s="27">
        <v>44317</v>
      </c>
      <c r="B56" s="7" t="s">
        <v>1241</v>
      </c>
      <c r="C56" s="7">
        <v>11</v>
      </c>
      <c r="D56" s="7">
        <v>9</v>
      </c>
      <c r="E56" s="7">
        <v>2</v>
      </c>
      <c r="F56" s="7">
        <v>26</v>
      </c>
      <c r="G56" s="7">
        <v>15</v>
      </c>
      <c r="H56" s="7">
        <v>11</v>
      </c>
      <c r="I56" s="7">
        <v>2</v>
      </c>
      <c r="J56" s="7">
        <v>2</v>
      </c>
      <c r="K56" s="7">
        <v>0</v>
      </c>
      <c r="L56" s="7">
        <v>283</v>
      </c>
      <c r="M56" s="7">
        <v>154</v>
      </c>
      <c r="N56" s="7">
        <v>129</v>
      </c>
      <c r="O56" s="7">
        <v>96</v>
      </c>
      <c r="P56" s="7">
        <v>58</v>
      </c>
      <c r="Q56" s="7">
        <v>38</v>
      </c>
      <c r="R56" s="7">
        <v>92</v>
      </c>
      <c r="S56" s="7">
        <v>48</v>
      </c>
      <c r="T56" s="7">
        <v>44</v>
      </c>
      <c r="U56" s="7">
        <v>90</v>
      </c>
      <c r="V56" s="7">
        <v>43</v>
      </c>
      <c r="W56" s="7">
        <v>47</v>
      </c>
    </row>
    <row r="57" spans="1:23">
      <c r="A57" s="27">
        <v>44317</v>
      </c>
      <c r="B57" s="7" t="s">
        <v>2266</v>
      </c>
      <c r="C57" s="7">
        <v>19</v>
      </c>
      <c r="D57" s="7">
        <v>15</v>
      </c>
      <c r="E57" s="7">
        <v>4</v>
      </c>
      <c r="F57" s="7">
        <v>36</v>
      </c>
      <c r="G57" s="7">
        <v>21</v>
      </c>
      <c r="H57" s="7">
        <v>15</v>
      </c>
      <c r="I57" s="7">
        <v>1</v>
      </c>
      <c r="J57" s="7">
        <v>0</v>
      </c>
      <c r="K57" s="7">
        <v>1</v>
      </c>
      <c r="L57" s="7">
        <v>598</v>
      </c>
      <c r="M57" s="7">
        <v>334</v>
      </c>
      <c r="N57" s="7">
        <v>264</v>
      </c>
      <c r="O57" s="7">
        <v>197</v>
      </c>
      <c r="P57" s="7">
        <v>117</v>
      </c>
      <c r="Q57" s="7">
        <v>80</v>
      </c>
      <c r="R57" s="7">
        <v>193</v>
      </c>
      <c r="S57" s="7">
        <v>102</v>
      </c>
      <c r="T57" s="7">
        <v>91</v>
      </c>
      <c r="U57" s="7">
        <v>196</v>
      </c>
      <c r="V57" s="7">
        <v>108</v>
      </c>
      <c r="W57" s="7">
        <v>88</v>
      </c>
    </row>
    <row r="58" spans="1:23">
      <c r="A58" s="27">
        <v>44317</v>
      </c>
      <c r="B58" s="7" t="s">
        <v>2267</v>
      </c>
      <c r="C58" s="7">
        <v>13</v>
      </c>
      <c r="D58" s="7">
        <v>11</v>
      </c>
      <c r="E58" s="7">
        <v>2</v>
      </c>
      <c r="F58" s="7">
        <v>25</v>
      </c>
      <c r="G58" s="7">
        <v>12</v>
      </c>
      <c r="H58" s="7">
        <v>13</v>
      </c>
      <c r="I58" s="7">
        <v>1</v>
      </c>
      <c r="J58" s="7">
        <v>1</v>
      </c>
      <c r="K58" s="7">
        <v>0</v>
      </c>
      <c r="L58" s="7">
        <v>379</v>
      </c>
      <c r="M58" s="7">
        <v>191</v>
      </c>
      <c r="N58" s="7">
        <v>188</v>
      </c>
      <c r="O58" s="7">
        <v>128</v>
      </c>
      <c r="P58" s="7">
        <v>67</v>
      </c>
      <c r="Q58" s="7">
        <v>61</v>
      </c>
      <c r="R58" s="7">
        <v>120</v>
      </c>
      <c r="S58" s="7">
        <v>56</v>
      </c>
      <c r="T58" s="7">
        <v>64</v>
      </c>
      <c r="U58" s="7">
        <v>126</v>
      </c>
      <c r="V58" s="7">
        <v>67</v>
      </c>
      <c r="W58" s="7">
        <v>59</v>
      </c>
    </row>
    <row r="59" spans="1:23">
      <c r="A59" s="27">
        <v>44317</v>
      </c>
      <c r="B59" s="25" t="s">
        <v>734</v>
      </c>
      <c r="C59" s="7">
        <v>43</v>
      </c>
      <c r="D59" s="7">
        <v>35</v>
      </c>
      <c r="E59" s="7">
        <v>8</v>
      </c>
      <c r="F59" s="7">
        <v>87</v>
      </c>
      <c r="G59" s="7">
        <v>48</v>
      </c>
      <c r="H59" s="7">
        <v>39</v>
      </c>
      <c r="I59" s="7">
        <v>4</v>
      </c>
      <c r="J59" s="7">
        <v>3</v>
      </c>
      <c r="K59" s="7">
        <v>1</v>
      </c>
      <c r="L59" s="7">
        <v>1260</v>
      </c>
      <c r="M59" s="7">
        <v>679</v>
      </c>
      <c r="N59" s="7">
        <v>581</v>
      </c>
      <c r="O59" s="7">
        <v>421</v>
      </c>
      <c r="P59" s="7">
        <v>242</v>
      </c>
      <c r="Q59" s="7">
        <v>179</v>
      </c>
      <c r="R59" s="7">
        <v>405</v>
      </c>
      <c r="S59" s="7">
        <v>206</v>
      </c>
      <c r="T59" s="7">
        <v>199</v>
      </c>
      <c r="U59" s="7">
        <v>412</v>
      </c>
      <c r="V59" s="7">
        <v>218</v>
      </c>
      <c r="W59" s="7">
        <v>194</v>
      </c>
    </row>
    <row r="60" spans="1:23">
      <c r="A60" s="27">
        <v>44682</v>
      </c>
      <c r="B60" s="7" t="s">
        <v>1241</v>
      </c>
      <c r="C60" s="7">
        <v>11</v>
      </c>
      <c r="D60" s="7">
        <v>9</v>
      </c>
      <c r="E60" s="7">
        <v>2</v>
      </c>
      <c r="F60" s="7">
        <v>23</v>
      </c>
      <c r="G60" s="7">
        <v>12</v>
      </c>
      <c r="H60" s="7">
        <v>11</v>
      </c>
      <c r="I60" s="7">
        <v>2</v>
      </c>
      <c r="J60" s="7">
        <v>1</v>
      </c>
      <c r="K60" s="7">
        <v>1</v>
      </c>
      <c r="L60" s="7">
        <v>283</v>
      </c>
      <c r="M60" s="7">
        <v>153</v>
      </c>
      <c r="N60" s="7">
        <v>130</v>
      </c>
      <c r="O60" s="7">
        <v>87</v>
      </c>
      <c r="P60" s="7">
        <v>42</v>
      </c>
      <c r="Q60" s="7">
        <v>45</v>
      </c>
      <c r="R60" s="7">
        <v>96</v>
      </c>
      <c r="S60" s="7">
        <v>58</v>
      </c>
      <c r="T60" s="7">
        <v>38</v>
      </c>
      <c r="U60" s="7">
        <v>92</v>
      </c>
      <c r="V60" s="7">
        <v>47</v>
      </c>
      <c r="W60" s="7">
        <v>45</v>
      </c>
    </row>
    <row r="61" spans="1:23">
      <c r="A61" s="27">
        <v>44682</v>
      </c>
      <c r="B61" s="7" t="s">
        <v>2266</v>
      </c>
      <c r="C61" s="7">
        <v>20</v>
      </c>
      <c r="D61" s="7">
        <v>15</v>
      </c>
      <c r="E61" s="7">
        <v>5</v>
      </c>
      <c r="F61" s="7">
        <v>36</v>
      </c>
      <c r="G61" s="7">
        <v>20</v>
      </c>
      <c r="H61" s="7">
        <v>16</v>
      </c>
      <c r="I61" s="7">
        <v>2</v>
      </c>
      <c r="J61" s="7">
        <v>1</v>
      </c>
      <c r="K61" s="7">
        <v>1</v>
      </c>
      <c r="L61" s="7">
        <v>593</v>
      </c>
      <c r="M61" s="7">
        <v>320</v>
      </c>
      <c r="N61" s="7">
        <v>273</v>
      </c>
      <c r="O61" s="7">
        <v>189</v>
      </c>
      <c r="P61" s="7">
        <v>92</v>
      </c>
      <c r="Q61" s="7">
        <v>97</v>
      </c>
      <c r="R61" s="7">
        <v>196</v>
      </c>
      <c r="S61" s="7">
        <v>117</v>
      </c>
      <c r="T61" s="7">
        <v>79</v>
      </c>
      <c r="U61" s="7">
        <v>193</v>
      </c>
      <c r="V61" s="7">
        <v>102</v>
      </c>
      <c r="W61" s="7">
        <v>91</v>
      </c>
    </row>
    <row r="62" spans="1:23">
      <c r="A62" s="27">
        <v>44682</v>
      </c>
      <c r="B62" s="7" t="s">
        <v>2267</v>
      </c>
      <c r="C62" s="7">
        <v>14</v>
      </c>
      <c r="D62" s="7">
        <v>12</v>
      </c>
      <c r="E62" s="7">
        <v>2</v>
      </c>
      <c r="F62" s="7">
        <v>26</v>
      </c>
      <c r="G62" s="7">
        <v>13</v>
      </c>
      <c r="H62" s="7">
        <v>13</v>
      </c>
      <c r="I62" s="7">
        <v>2</v>
      </c>
      <c r="J62" s="7">
        <v>1</v>
      </c>
      <c r="K62" s="7">
        <v>1</v>
      </c>
      <c r="L62" s="7">
        <v>385</v>
      </c>
      <c r="M62" s="7">
        <v>188</v>
      </c>
      <c r="N62" s="7">
        <v>197</v>
      </c>
      <c r="O62" s="7">
        <v>127</v>
      </c>
      <c r="P62" s="7">
        <v>61</v>
      </c>
      <c r="Q62" s="7">
        <v>66</v>
      </c>
      <c r="R62" s="7">
        <v>131</v>
      </c>
      <c r="S62" s="7">
        <v>68</v>
      </c>
      <c r="T62" s="7">
        <v>63</v>
      </c>
      <c r="U62" s="7">
        <v>121</v>
      </c>
      <c r="V62" s="7">
        <v>56</v>
      </c>
      <c r="W62" s="7">
        <v>65</v>
      </c>
    </row>
    <row r="63" spans="1:23">
      <c r="A63" s="27">
        <v>44682</v>
      </c>
      <c r="B63" s="7" t="s">
        <v>734</v>
      </c>
      <c r="C63" s="7">
        <v>45</v>
      </c>
      <c r="D63" s="7">
        <v>36</v>
      </c>
      <c r="E63" s="7">
        <v>9</v>
      </c>
      <c r="F63" s="7">
        <v>85</v>
      </c>
      <c r="G63" s="7">
        <v>45</v>
      </c>
      <c r="H63" s="7">
        <v>40</v>
      </c>
      <c r="I63" s="7">
        <v>6</v>
      </c>
      <c r="J63" s="7">
        <v>3</v>
      </c>
      <c r="K63" s="7">
        <v>3</v>
      </c>
      <c r="L63" s="7">
        <v>1261</v>
      </c>
      <c r="M63" s="7">
        <v>661</v>
      </c>
      <c r="N63" s="7">
        <v>600</v>
      </c>
      <c r="O63" s="7">
        <v>403</v>
      </c>
      <c r="P63" s="7">
        <v>195</v>
      </c>
      <c r="Q63" s="7">
        <v>208</v>
      </c>
      <c r="R63" s="7">
        <v>423</v>
      </c>
      <c r="S63" s="7">
        <v>243</v>
      </c>
      <c r="T63" s="7">
        <v>180</v>
      </c>
      <c r="U63" s="7">
        <v>406</v>
      </c>
      <c r="V63" s="7">
        <v>205</v>
      </c>
      <c r="W63" s="7">
        <v>201</v>
      </c>
    </row>
    <row r="64" spans="1:23">
      <c r="A64" s="27">
        <v>45047</v>
      </c>
      <c r="B64" s="7" t="s">
        <v>1241</v>
      </c>
      <c r="C64" s="7">
        <v>14</v>
      </c>
      <c r="D64" s="7">
        <v>12</v>
      </c>
      <c r="E64" s="7">
        <v>2</v>
      </c>
      <c r="F64" s="7">
        <v>24</v>
      </c>
      <c r="G64" s="7">
        <v>11</v>
      </c>
      <c r="H64" s="7">
        <v>13</v>
      </c>
      <c r="I64" s="7">
        <v>3</v>
      </c>
      <c r="J64" s="7">
        <v>2</v>
      </c>
      <c r="K64" s="7">
        <v>1</v>
      </c>
      <c r="L64" s="7">
        <v>277</v>
      </c>
      <c r="M64" s="7">
        <v>148</v>
      </c>
      <c r="N64" s="7">
        <v>129</v>
      </c>
      <c r="O64" s="7">
        <v>90</v>
      </c>
      <c r="P64" s="7">
        <v>43</v>
      </c>
      <c r="Q64" s="7">
        <v>47</v>
      </c>
      <c r="R64" s="7">
        <v>88</v>
      </c>
      <c r="S64" s="7">
        <v>44</v>
      </c>
      <c r="T64" s="7">
        <v>44</v>
      </c>
      <c r="U64" s="7">
        <v>99</v>
      </c>
      <c r="V64" s="7">
        <v>61</v>
      </c>
      <c r="W64" s="7">
        <v>38</v>
      </c>
    </row>
    <row r="65" spans="1:23">
      <c r="A65" s="27">
        <v>45047</v>
      </c>
      <c r="B65" s="7" t="s">
        <v>2266</v>
      </c>
      <c r="C65" s="7">
        <v>20</v>
      </c>
      <c r="D65" s="7">
        <v>16</v>
      </c>
      <c r="E65" s="7">
        <v>4</v>
      </c>
      <c r="F65" s="7">
        <v>37</v>
      </c>
      <c r="G65" s="7">
        <v>20</v>
      </c>
      <c r="H65" s="7">
        <v>17</v>
      </c>
      <c r="I65" s="7">
        <v>2</v>
      </c>
      <c r="J65" s="7">
        <v>1</v>
      </c>
      <c r="K65" s="7">
        <v>1</v>
      </c>
      <c r="L65" s="7">
        <v>607</v>
      </c>
      <c r="M65" s="7">
        <v>328</v>
      </c>
      <c r="N65" s="7">
        <v>279</v>
      </c>
      <c r="O65" s="7">
        <v>211</v>
      </c>
      <c r="P65" s="7">
        <v>111</v>
      </c>
      <c r="Q65" s="7">
        <v>100</v>
      </c>
      <c r="R65" s="7">
        <v>194</v>
      </c>
      <c r="S65" s="7">
        <v>98</v>
      </c>
      <c r="T65" s="7">
        <v>96</v>
      </c>
      <c r="U65" s="7">
        <v>202</v>
      </c>
      <c r="V65" s="7">
        <v>119</v>
      </c>
      <c r="W65" s="7">
        <v>83</v>
      </c>
    </row>
    <row r="66" spans="1:23">
      <c r="A66" s="27">
        <v>45047</v>
      </c>
      <c r="B66" s="7" t="s">
        <v>2267</v>
      </c>
      <c r="C66" s="7">
        <v>14</v>
      </c>
      <c r="D66" s="7">
        <v>12</v>
      </c>
      <c r="E66" s="7">
        <v>2</v>
      </c>
      <c r="F66" s="7">
        <v>26</v>
      </c>
      <c r="G66" s="7">
        <v>12</v>
      </c>
      <c r="H66" s="7">
        <v>14</v>
      </c>
      <c r="I66" s="7">
        <v>2</v>
      </c>
      <c r="J66" s="7">
        <v>2</v>
      </c>
      <c r="K66" s="7">
        <v>0</v>
      </c>
      <c r="L66" s="7">
        <v>402</v>
      </c>
      <c r="M66" s="7">
        <v>195</v>
      </c>
      <c r="N66" s="7">
        <v>207</v>
      </c>
      <c r="O66" s="7">
        <v>139</v>
      </c>
      <c r="P66" s="7">
        <v>63</v>
      </c>
      <c r="Q66" s="7">
        <v>76</v>
      </c>
      <c r="R66" s="7">
        <v>130</v>
      </c>
      <c r="S66" s="7">
        <v>64</v>
      </c>
      <c r="T66" s="7">
        <v>66</v>
      </c>
      <c r="U66" s="7">
        <v>133</v>
      </c>
      <c r="V66" s="7">
        <v>68</v>
      </c>
      <c r="W66" s="7">
        <v>65</v>
      </c>
    </row>
    <row r="67" spans="1:23">
      <c r="A67" s="27">
        <v>45047</v>
      </c>
      <c r="B67" s="7" t="s">
        <v>734</v>
      </c>
      <c r="C67" s="7">
        <v>48</v>
      </c>
      <c r="D67" s="7">
        <v>40</v>
      </c>
      <c r="E67" s="7">
        <v>8</v>
      </c>
      <c r="F67" s="7">
        <v>87</v>
      </c>
      <c r="G67" s="7">
        <v>43</v>
      </c>
      <c r="H67" s="7">
        <v>44</v>
      </c>
      <c r="I67" s="7">
        <v>7</v>
      </c>
      <c r="J67" s="7">
        <v>5</v>
      </c>
      <c r="K67" s="7">
        <v>2</v>
      </c>
      <c r="L67" s="7">
        <v>1286</v>
      </c>
      <c r="M67" s="7">
        <v>671</v>
      </c>
      <c r="N67" s="7">
        <v>615</v>
      </c>
      <c r="O67" s="7">
        <v>440</v>
      </c>
      <c r="P67" s="7">
        <v>217</v>
      </c>
      <c r="Q67" s="7">
        <v>223</v>
      </c>
      <c r="R67" s="7">
        <v>412</v>
      </c>
      <c r="S67" s="7">
        <v>206</v>
      </c>
      <c r="T67" s="7">
        <v>206</v>
      </c>
      <c r="U67" s="7">
        <v>434</v>
      </c>
      <c r="V67" s="7">
        <v>248</v>
      </c>
      <c r="W67" s="7">
        <v>186</v>
      </c>
    </row>
    <row r="68" spans="1:23" s="23" customFormat="1" ht="18.75">
      <c r="A68" s="27">
        <v>45413</v>
      </c>
      <c r="B68" s="7" t="s">
        <v>1241</v>
      </c>
      <c r="C68" s="7">
        <v>11</v>
      </c>
      <c r="D68" s="7">
        <v>9</v>
      </c>
      <c r="E68" s="7">
        <v>2</v>
      </c>
      <c r="F68" s="7">
        <v>24</v>
      </c>
      <c r="G68" s="7">
        <v>11</v>
      </c>
      <c r="H68" s="7">
        <v>13</v>
      </c>
      <c r="I68" s="7">
        <v>3</v>
      </c>
      <c r="J68" s="7">
        <v>2</v>
      </c>
      <c r="K68" s="7">
        <v>1</v>
      </c>
      <c r="L68" s="7">
        <v>262</v>
      </c>
      <c r="M68" s="7">
        <v>127</v>
      </c>
      <c r="N68" s="7">
        <v>135</v>
      </c>
      <c r="O68" s="7">
        <v>84</v>
      </c>
      <c r="P68" s="7">
        <v>41</v>
      </c>
      <c r="Q68" s="7">
        <v>43</v>
      </c>
      <c r="R68" s="7">
        <v>90</v>
      </c>
      <c r="S68" s="7">
        <v>42</v>
      </c>
      <c r="T68" s="7">
        <v>48</v>
      </c>
      <c r="U68" s="7">
        <v>88</v>
      </c>
      <c r="V68" s="7">
        <v>44</v>
      </c>
      <c r="W68" s="7">
        <v>44</v>
      </c>
    </row>
    <row r="69" spans="1:23" s="23" customFormat="1" ht="18.75">
      <c r="A69" s="27">
        <v>45413</v>
      </c>
      <c r="B69" s="7" t="s">
        <v>2266</v>
      </c>
      <c r="C69" s="7">
        <v>20</v>
      </c>
      <c r="D69" s="7">
        <v>17</v>
      </c>
      <c r="E69" s="7">
        <v>3</v>
      </c>
      <c r="F69" s="7">
        <v>36</v>
      </c>
      <c r="G69" s="7">
        <v>19</v>
      </c>
      <c r="H69" s="7">
        <v>17</v>
      </c>
      <c r="I69" s="7">
        <v>2</v>
      </c>
      <c r="J69" s="7">
        <v>0</v>
      </c>
      <c r="K69" s="7">
        <v>2</v>
      </c>
      <c r="L69" s="7">
        <v>621</v>
      </c>
      <c r="M69" s="7">
        <v>313</v>
      </c>
      <c r="N69" s="7">
        <v>308</v>
      </c>
      <c r="O69" s="7">
        <v>215</v>
      </c>
      <c r="P69" s="7">
        <v>104</v>
      </c>
      <c r="Q69" s="7">
        <v>111</v>
      </c>
      <c r="R69" s="7">
        <v>211</v>
      </c>
      <c r="S69" s="7">
        <v>112</v>
      </c>
      <c r="T69" s="7">
        <v>99</v>
      </c>
      <c r="U69" s="7">
        <v>195</v>
      </c>
      <c r="V69" s="7">
        <v>97</v>
      </c>
      <c r="W69" s="7">
        <v>98</v>
      </c>
    </row>
    <row r="70" spans="1:23" s="23" customFormat="1" ht="18.75">
      <c r="A70" s="27">
        <v>45413</v>
      </c>
      <c r="B70" s="7" t="s">
        <v>2267</v>
      </c>
      <c r="C70" s="7">
        <v>14</v>
      </c>
      <c r="D70" s="7">
        <v>12</v>
      </c>
      <c r="E70" s="7">
        <v>2</v>
      </c>
      <c r="F70" s="7">
        <v>26</v>
      </c>
      <c r="G70" s="7">
        <v>14</v>
      </c>
      <c r="H70" s="7">
        <v>12</v>
      </c>
      <c r="I70" s="7">
        <v>2</v>
      </c>
      <c r="J70" s="7">
        <v>2</v>
      </c>
      <c r="K70" s="7">
        <v>0</v>
      </c>
      <c r="L70" s="7">
        <v>394</v>
      </c>
      <c r="M70" s="7">
        <v>191</v>
      </c>
      <c r="N70" s="7">
        <v>203</v>
      </c>
      <c r="O70" s="7">
        <v>125</v>
      </c>
      <c r="P70" s="7">
        <v>62</v>
      </c>
      <c r="Q70" s="7">
        <v>63</v>
      </c>
      <c r="R70" s="7">
        <v>139</v>
      </c>
      <c r="S70" s="7">
        <v>64</v>
      </c>
      <c r="T70" s="7">
        <v>75</v>
      </c>
      <c r="U70" s="7">
        <v>130</v>
      </c>
      <c r="V70" s="7">
        <v>65</v>
      </c>
      <c r="W70" s="7">
        <v>65</v>
      </c>
    </row>
    <row r="71" spans="1:23" s="23" customFormat="1" ht="18.75">
      <c r="A71" s="27">
        <v>45413</v>
      </c>
      <c r="B71" s="7" t="s">
        <v>734</v>
      </c>
      <c r="C71" s="7">
        <v>45</v>
      </c>
      <c r="D71" s="7">
        <v>38</v>
      </c>
      <c r="E71" s="7">
        <v>7</v>
      </c>
      <c r="F71" s="7">
        <v>86</v>
      </c>
      <c r="G71" s="7">
        <v>44</v>
      </c>
      <c r="H71" s="7">
        <v>42</v>
      </c>
      <c r="I71" s="7">
        <v>7</v>
      </c>
      <c r="J71" s="7">
        <v>4</v>
      </c>
      <c r="K71" s="7">
        <v>3</v>
      </c>
      <c r="L71" s="7">
        <v>1277</v>
      </c>
      <c r="M71" s="7">
        <v>631</v>
      </c>
      <c r="N71" s="7">
        <v>646</v>
      </c>
      <c r="O71" s="7">
        <v>424</v>
      </c>
      <c r="P71" s="7">
        <v>207</v>
      </c>
      <c r="Q71" s="7">
        <v>217</v>
      </c>
      <c r="R71" s="7">
        <v>440</v>
      </c>
      <c r="S71" s="7">
        <v>218</v>
      </c>
      <c r="T71" s="7">
        <v>222</v>
      </c>
      <c r="U71" s="7">
        <v>413</v>
      </c>
      <c r="V71" s="7">
        <v>206</v>
      </c>
      <c r="W71" s="7">
        <v>207</v>
      </c>
    </row>
  </sheetData>
  <autoFilter ref="A9:W43" xr:uid="{00000000-0009-0000-0000-000076000000}"/>
  <mergeCells count="10">
    <mergeCell ref="A6:A8"/>
    <mergeCell ref="B6:B8"/>
    <mergeCell ref="C6:E7"/>
    <mergeCell ref="F6:H7"/>
    <mergeCell ref="I6:K7"/>
    <mergeCell ref="L6:W6"/>
    <mergeCell ref="L7:N7"/>
    <mergeCell ref="O7:Q7"/>
    <mergeCell ref="R7:T7"/>
    <mergeCell ref="U7:W7"/>
  </mergeCells>
  <phoneticPr fontId="5"/>
  <hyperlinks>
    <hyperlink ref="D1" location="目次!C56" display="目次" xr:uid="{00000000-0004-0000-7600-000000000000}"/>
  </hyperlinks>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185"/>
  <sheetViews>
    <sheetView workbookViewId="0">
      <pane xSplit="1" ySplit="5" topLeftCell="F78" activePane="bottomRight" state="frozen"/>
      <selection pane="topRight"/>
      <selection pane="bottomLeft"/>
      <selection pane="bottomRight" activeCell="B174" sqref="B174"/>
    </sheetView>
  </sheetViews>
  <sheetFormatPr defaultColWidth="8.75" defaultRowHeight="14.25"/>
  <cols>
    <col min="1" max="1" width="19.25" style="1" bestFit="1" customWidth="1"/>
    <col min="2" max="4" width="6.75" style="1" bestFit="1" customWidth="1"/>
    <col min="5" max="5" width="14.25" style="1" bestFit="1" customWidth="1"/>
    <col min="6" max="6" width="17.25" style="1" bestFit="1" customWidth="1"/>
    <col min="7" max="7" width="9.875" style="1" bestFit="1" customWidth="1"/>
    <col min="8" max="8" width="14.25" style="1" bestFit="1" customWidth="1"/>
    <col min="9" max="9" width="14" style="1" bestFit="1" customWidth="1"/>
    <col min="10" max="16384" width="8.75" style="1"/>
  </cols>
  <sheetData>
    <row r="1" spans="1:9">
      <c r="A1" s="1" t="s">
        <v>27</v>
      </c>
      <c r="D1" s="9" t="s">
        <v>652</v>
      </c>
    </row>
    <row r="2" spans="1:9">
      <c r="A2" s="1" t="s">
        <v>1117</v>
      </c>
    </row>
    <row r="3" spans="1:9">
      <c r="A3" s="226" t="s">
        <v>1121</v>
      </c>
      <c r="B3" s="226" t="s">
        <v>606</v>
      </c>
      <c r="C3" s="226"/>
      <c r="D3" s="226"/>
      <c r="E3" s="226" t="s">
        <v>1122</v>
      </c>
      <c r="F3" s="226" t="s">
        <v>26</v>
      </c>
      <c r="G3" s="226" t="s">
        <v>1124</v>
      </c>
      <c r="H3" s="226"/>
      <c r="I3" s="226"/>
    </row>
    <row r="4" spans="1:9">
      <c r="A4" s="226"/>
      <c r="B4" s="7" t="s">
        <v>983</v>
      </c>
      <c r="C4" s="7" t="s">
        <v>991</v>
      </c>
      <c r="D4" s="7" t="s">
        <v>1126</v>
      </c>
      <c r="E4" s="226"/>
      <c r="F4" s="226"/>
      <c r="G4" s="7" t="s">
        <v>1128</v>
      </c>
      <c r="H4" s="7" t="s">
        <v>457</v>
      </c>
      <c r="I4" s="7" t="s">
        <v>1129</v>
      </c>
    </row>
    <row r="5" spans="1:9" ht="7.5" customHeight="1">
      <c r="A5" s="43" t="s">
        <v>507</v>
      </c>
      <c r="B5" s="47" t="s">
        <v>983</v>
      </c>
      <c r="C5" s="47" t="s">
        <v>991</v>
      </c>
      <c r="D5" s="47" t="s">
        <v>1126</v>
      </c>
      <c r="E5" s="43" t="s">
        <v>1122</v>
      </c>
      <c r="F5" s="43" t="s">
        <v>26</v>
      </c>
      <c r="G5" s="47" t="s">
        <v>1128</v>
      </c>
      <c r="H5" s="47" t="s">
        <v>457</v>
      </c>
      <c r="I5" s="47" t="s">
        <v>1129</v>
      </c>
    </row>
    <row r="6" spans="1:9">
      <c r="A6" s="44">
        <v>40179</v>
      </c>
      <c r="B6" s="25">
        <v>6.1</v>
      </c>
      <c r="C6" s="25">
        <v>19.5</v>
      </c>
      <c r="D6" s="25">
        <v>-3.7</v>
      </c>
      <c r="E6" s="25">
        <v>58.7</v>
      </c>
      <c r="F6" s="25">
        <v>2.7</v>
      </c>
      <c r="G6" s="25">
        <v>14.5</v>
      </c>
      <c r="H6" s="25">
        <v>8.5</v>
      </c>
      <c r="I6" s="52">
        <v>40920</v>
      </c>
    </row>
    <row r="7" spans="1:9">
      <c r="A7" s="44">
        <v>40210</v>
      </c>
      <c r="B7" s="25">
        <v>6</v>
      </c>
      <c r="C7" s="25">
        <v>21</v>
      </c>
      <c r="D7" s="25">
        <v>-4.7</v>
      </c>
      <c r="E7" s="25">
        <v>74.599999999999994</v>
      </c>
      <c r="F7" s="25">
        <v>3.6</v>
      </c>
      <c r="G7" s="25">
        <v>117.5</v>
      </c>
      <c r="H7" s="25">
        <v>38</v>
      </c>
      <c r="I7" s="52">
        <v>40966</v>
      </c>
    </row>
    <row r="8" spans="1:9">
      <c r="A8" s="44">
        <v>40238</v>
      </c>
      <c r="B8" s="25">
        <v>8.9</v>
      </c>
      <c r="C8" s="25">
        <v>24.3</v>
      </c>
      <c r="D8" s="25">
        <v>-0.8</v>
      </c>
      <c r="E8" s="25">
        <v>72.099999999999994</v>
      </c>
      <c r="F8" s="25">
        <v>4.4000000000000004</v>
      </c>
      <c r="G8" s="25">
        <v>214.5</v>
      </c>
      <c r="H8" s="25">
        <v>53.5</v>
      </c>
      <c r="I8" s="52">
        <v>40984</v>
      </c>
    </row>
    <row r="9" spans="1:9">
      <c r="A9" s="44">
        <v>40269</v>
      </c>
      <c r="B9" s="25">
        <v>12.1</v>
      </c>
      <c r="C9" s="25">
        <v>23.9</v>
      </c>
      <c r="D9" s="25">
        <v>1.9</v>
      </c>
      <c r="E9" s="25">
        <v>74.099999999999994</v>
      </c>
      <c r="F9" s="25">
        <v>4.5</v>
      </c>
      <c r="G9" s="25">
        <v>208</v>
      </c>
      <c r="H9" s="25">
        <v>82</v>
      </c>
      <c r="I9" s="52">
        <v>41027</v>
      </c>
    </row>
    <row r="10" spans="1:9">
      <c r="A10" s="44">
        <v>40299</v>
      </c>
      <c r="B10" s="25">
        <v>17.899999999999999</v>
      </c>
      <c r="C10" s="25">
        <v>27.9</v>
      </c>
      <c r="D10" s="25">
        <v>8.6</v>
      </c>
      <c r="E10" s="25">
        <v>74.400000000000006</v>
      </c>
      <c r="F10" s="25">
        <v>3.8</v>
      </c>
      <c r="G10" s="25">
        <v>108</v>
      </c>
      <c r="H10" s="25">
        <v>34</v>
      </c>
      <c r="I10" s="52">
        <v>41052</v>
      </c>
    </row>
    <row r="11" spans="1:9">
      <c r="A11" s="44">
        <v>40330</v>
      </c>
      <c r="B11" s="25">
        <v>22.7</v>
      </c>
      <c r="C11" s="25">
        <v>31.3</v>
      </c>
      <c r="D11" s="25">
        <v>12.5</v>
      </c>
      <c r="E11" s="25">
        <v>79.8</v>
      </c>
      <c r="F11" s="25">
        <v>3.6</v>
      </c>
      <c r="G11" s="25">
        <v>160.5</v>
      </c>
      <c r="H11" s="25">
        <v>45</v>
      </c>
      <c r="I11" s="52">
        <v>41078</v>
      </c>
    </row>
    <row r="12" spans="1:9">
      <c r="A12" s="44">
        <v>40360</v>
      </c>
      <c r="B12" s="25">
        <v>26.9</v>
      </c>
      <c r="C12" s="25">
        <v>34.299999999999997</v>
      </c>
      <c r="D12" s="25">
        <v>20.3</v>
      </c>
      <c r="E12" s="25">
        <v>82.5</v>
      </c>
      <c r="F12" s="25">
        <v>4</v>
      </c>
      <c r="G12" s="25">
        <v>110</v>
      </c>
      <c r="H12" s="25">
        <v>38.5</v>
      </c>
      <c r="I12" s="52">
        <v>41099</v>
      </c>
    </row>
    <row r="13" spans="1:9">
      <c r="A13" s="44">
        <v>40391</v>
      </c>
      <c r="B13" s="25">
        <v>28.4</v>
      </c>
      <c r="C13" s="25">
        <v>38</v>
      </c>
      <c r="D13" s="25">
        <v>23.3</v>
      </c>
      <c r="E13" s="25">
        <v>81.400000000000006</v>
      </c>
      <c r="F13" s="25">
        <v>3.9</v>
      </c>
      <c r="G13" s="25">
        <v>62</v>
      </c>
      <c r="H13" s="25">
        <v>37</v>
      </c>
      <c r="I13" s="52">
        <v>41130</v>
      </c>
    </row>
    <row r="14" spans="1:9">
      <c r="A14" s="44">
        <v>40422</v>
      </c>
      <c r="B14" s="25">
        <v>24.4</v>
      </c>
      <c r="C14" s="25">
        <v>36.200000000000003</v>
      </c>
      <c r="D14" s="25">
        <v>13.5</v>
      </c>
      <c r="E14" s="25">
        <v>81.3</v>
      </c>
      <c r="F14" s="25">
        <v>3.6</v>
      </c>
      <c r="G14" s="25">
        <v>379.5</v>
      </c>
      <c r="H14" s="25">
        <v>105.5</v>
      </c>
      <c r="I14" s="52">
        <v>41160</v>
      </c>
    </row>
    <row r="15" spans="1:9">
      <c r="A15" s="44">
        <v>40452</v>
      </c>
      <c r="B15" s="25">
        <v>18.5</v>
      </c>
      <c r="C15" s="25">
        <v>29.5</v>
      </c>
      <c r="D15" s="25">
        <v>9.1999999999999993</v>
      </c>
      <c r="E15" s="25">
        <v>80.099999999999994</v>
      </c>
      <c r="F15" s="25">
        <v>3.9</v>
      </c>
      <c r="G15" s="25">
        <v>196.5</v>
      </c>
      <c r="H15" s="25">
        <v>49.5</v>
      </c>
      <c r="I15" s="52">
        <v>41192</v>
      </c>
    </row>
    <row r="16" spans="1:9">
      <c r="A16" s="44">
        <v>40483</v>
      </c>
      <c r="B16" s="25">
        <v>12.6</v>
      </c>
      <c r="C16" s="25">
        <v>22.1</v>
      </c>
      <c r="D16" s="25">
        <v>3.7</v>
      </c>
      <c r="E16" s="25">
        <v>71</v>
      </c>
      <c r="F16" s="25">
        <v>2.9</v>
      </c>
      <c r="G16" s="25">
        <v>87</v>
      </c>
      <c r="H16" s="25">
        <v>27.5</v>
      </c>
      <c r="I16" s="52">
        <v>41236</v>
      </c>
    </row>
    <row r="17" spans="1:9">
      <c r="A17" s="44">
        <v>40513</v>
      </c>
      <c r="B17" s="25">
        <v>8.9</v>
      </c>
      <c r="C17" s="25">
        <v>23.7</v>
      </c>
      <c r="D17" s="25">
        <v>-2.1</v>
      </c>
      <c r="E17" s="25">
        <v>66.099999999999994</v>
      </c>
      <c r="F17" s="25">
        <v>3.1</v>
      </c>
      <c r="G17" s="25">
        <v>210.5</v>
      </c>
      <c r="H17" s="25">
        <v>126</v>
      </c>
      <c r="I17" s="52">
        <v>41246</v>
      </c>
    </row>
    <row r="18" spans="1:9">
      <c r="A18" s="44">
        <v>40544</v>
      </c>
      <c r="B18" s="25">
        <v>4.0999999999999996</v>
      </c>
      <c r="C18" s="25">
        <v>13.9</v>
      </c>
      <c r="D18" s="25">
        <v>-5.7</v>
      </c>
      <c r="E18" s="25">
        <v>53.3</v>
      </c>
      <c r="F18" s="25">
        <v>2.7</v>
      </c>
      <c r="G18" s="50">
        <v>0</v>
      </c>
      <c r="H18" s="50">
        <v>0</v>
      </c>
      <c r="I18" s="52" t="s">
        <v>99</v>
      </c>
    </row>
    <row r="19" spans="1:9">
      <c r="A19" s="44">
        <v>40575</v>
      </c>
      <c r="B19" s="25">
        <v>6.6</v>
      </c>
      <c r="C19" s="25">
        <v>20.399999999999999</v>
      </c>
      <c r="D19" s="25">
        <v>-5.3</v>
      </c>
      <c r="E19" s="25">
        <v>65.099999999999994</v>
      </c>
      <c r="F19" s="25">
        <v>3.9</v>
      </c>
      <c r="G19" s="50">
        <v>127.5</v>
      </c>
      <c r="H19" s="50">
        <v>53</v>
      </c>
      <c r="I19" s="52">
        <v>42418</v>
      </c>
    </row>
    <row r="20" spans="1:9">
      <c r="A20" s="44">
        <v>40603</v>
      </c>
      <c r="B20" s="25">
        <v>7.4</v>
      </c>
      <c r="C20" s="25">
        <v>18.8</v>
      </c>
      <c r="D20" s="25">
        <v>-2.2000000000000002</v>
      </c>
      <c r="E20" s="25">
        <v>64.5</v>
      </c>
      <c r="F20" s="25">
        <v>3.6</v>
      </c>
      <c r="G20" s="50">
        <v>74.5</v>
      </c>
      <c r="H20" s="50">
        <v>29</v>
      </c>
      <c r="I20" s="52">
        <v>42436</v>
      </c>
    </row>
    <row r="21" spans="1:9">
      <c r="A21" s="44">
        <v>40634</v>
      </c>
      <c r="B21" s="25">
        <v>14</v>
      </c>
      <c r="C21" s="25">
        <v>25.3</v>
      </c>
      <c r="D21" s="25">
        <v>1.1000000000000001</v>
      </c>
      <c r="E21" s="25">
        <v>62.4</v>
      </c>
      <c r="F21" s="25">
        <v>4.8</v>
      </c>
      <c r="G21" s="50">
        <v>68</v>
      </c>
      <c r="H21" s="50">
        <v>45.5</v>
      </c>
      <c r="I21" s="52">
        <v>42483</v>
      </c>
    </row>
    <row r="22" spans="1:9">
      <c r="A22" s="44">
        <v>40664</v>
      </c>
      <c r="B22" s="25">
        <v>18</v>
      </c>
      <c r="C22" s="25">
        <v>30.3</v>
      </c>
      <c r="D22" s="25">
        <v>10.5</v>
      </c>
      <c r="E22" s="25">
        <v>75.099999999999994</v>
      </c>
      <c r="F22" s="25">
        <v>4.0999999999999996</v>
      </c>
      <c r="G22" s="50">
        <v>259.5</v>
      </c>
      <c r="H22" s="50">
        <v>82</v>
      </c>
      <c r="I22" s="52">
        <v>42519</v>
      </c>
    </row>
    <row r="23" spans="1:9">
      <c r="A23" s="44">
        <v>40695</v>
      </c>
      <c r="B23" s="25">
        <v>22.4</v>
      </c>
      <c r="C23" s="25">
        <v>34.799999999999997</v>
      </c>
      <c r="D23" s="25">
        <v>12.3</v>
      </c>
      <c r="E23" s="25">
        <v>83.9</v>
      </c>
      <c r="F23" s="25">
        <v>3.2</v>
      </c>
      <c r="G23" s="50">
        <v>184.5</v>
      </c>
      <c r="H23" s="50">
        <v>96.5</v>
      </c>
      <c r="I23" s="52">
        <v>42532</v>
      </c>
    </row>
    <row r="24" spans="1:9">
      <c r="A24" s="44">
        <v>40725</v>
      </c>
      <c r="B24" s="25">
        <v>26.4</v>
      </c>
      <c r="C24" s="25">
        <v>33.5</v>
      </c>
      <c r="D24" s="25">
        <v>17.5</v>
      </c>
      <c r="E24" s="25">
        <v>80.8</v>
      </c>
      <c r="F24" s="25">
        <v>4.3</v>
      </c>
      <c r="G24" s="50">
        <v>53</v>
      </c>
      <c r="H24" s="50">
        <v>23.5</v>
      </c>
      <c r="I24" s="52">
        <v>42570</v>
      </c>
    </row>
    <row r="25" spans="1:9">
      <c r="A25" s="44">
        <v>40756</v>
      </c>
      <c r="B25" s="25">
        <v>26.9</v>
      </c>
      <c r="C25" s="25">
        <v>36</v>
      </c>
      <c r="D25" s="25">
        <v>19.600000000000001</v>
      </c>
      <c r="E25" s="25">
        <v>84.1</v>
      </c>
      <c r="F25" s="25">
        <v>3.3</v>
      </c>
      <c r="G25" s="50">
        <v>201.5</v>
      </c>
      <c r="H25" s="51" t="s">
        <v>831</v>
      </c>
      <c r="I25" s="52">
        <v>42601</v>
      </c>
    </row>
    <row r="26" spans="1:9">
      <c r="A26" s="44">
        <v>40787</v>
      </c>
      <c r="B26" s="25">
        <v>24.4</v>
      </c>
      <c r="C26" s="25">
        <v>32.4</v>
      </c>
      <c r="D26" s="25">
        <v>15.4</v>
      </c>
      <c r="E26" s="25">
        <v>81.5</v>
      </c>
      <c r="F26" s="25">
        <v>3.8</v>
      </c>
      <c r="G26" s="25">
        <v>196</v>
      </c>
      <c r="H26" s="25">
        <v>102</v>
      </c>
      <c r="I26" s="52">
        <v>42634</v>
      </c>
    </row>
    <row r="27" spans="1:9">
      <c r="A27" s="44">
        <v>40817</v>
      </c>
      <c r="B27" s="25">
        <v>18.7</v>
      </c>
      <c r="C27" s="25">
        <v>28.5</v>
      </c>
      <c r="D27" s="25">
        <v>8.5</v>
      </c>
      <c r="E27" s="25">
        <v>74.099999999999994</v>
      </c>
      <c r="F27" s="25">
        <v>3.8</v>
      </c>
      <c r="G27" s="25">
        <v>182</v>
      </c>
      <c r="H27" s="25">
        <v>61.5</v>
      </c>
      <c r="I27" s="52">
        <v>42648</v>
      </c>
    </row>
    <row r="28" spans="1:9">
      <c r="A28" s="44">
        <v>40848</v>
      </c>
      <c r="B28" s="25">
        <v>14.2</v>
      </c>
      <c r="C28" s="25">
        <v>25.1</v>
      </c>
      <c r="D28" s="25">
        <v>2.4</v>
      </c>
      <c r="E28" s="25">
        <v>74</v>
      </c>
      <c r="F28" s="25">
        <v>2.8</v>
      </c>
      <c r="G28" s="25">
        <v>99</v>
      </c>
      <c r="H28" s="25">
        <v>61.5</v>
      </c>
      <c r="I28" s="52">
        <v>42693</v>
      </c>
    </row>
    <row r="29" spans="1:9">
      <c r="A29" s="44">
        <v>40878</v>
      </c>
      <c r="B29" s="25">
        <v>6.3</v>
      </c>
      <c r="C29" s="25">
        <v>20.100000000000001</v>
      </c>
      <c r="D29" s="25">
        <v>-3.9</v>
      </c>
      <c r="E29" s="25">
        <v>68.400000000000006</v>
      </c>
      <c r="F29" s="25">
        <v>3.1</v>
      </c>
      <c r="G29" s="25">
        <v>44</v>
      </c>
      <c r="H29" s="25">
        <v>18</v>
      </c>
      <c r="I29" s="52">
        <v>42707</v>
      </c>
    </row>
    <row r="30" spans="1:9">
      <c r="A30" s="44">
        <v>40909</v>
      </c>
      <c r="B30" s="25">
        <v>3.7</v>
      </c>
      <c r="C30" s="25">
        <v>12.2</v>
      </c>
      <c r="D30" s="25">
        <v>-4.7</v>
      </c>
      <c r="E30" s="25">
        <v>59.8</v>
      </c>
      <c r="F30" s="25">
        <v>3.5</v>
      </c>
      <c r="G30" s="25">
        <v>34</v>
      </c>
      <c r="H30" s="25">
        <v>14.5</v>
      </c>
      <c r="I30" s="52">
        <v>41295</v>
      </c>
    </row>
    <row r="31" spans="1:9">
      <c r="A31" s="44">
        <v>40940</v>
      </c>
      <c r="B31" s="25">
        <v>4.7</v>
      </c>
      <c r="C31" s="25">
        <v>16.2</v>
      </c>
      <c r="D31" s="25">
        <v>-5.0999999999999996</v>
      </c>
      <c r="E31" s="25">
        <v>61.2</v>
      </c>
      <c r="F31" s="25">
        <v>3.4</v>
      </c>
      <c r="G31" s="25">
        <v>137</v>
      </c>
      <c r="H31" s="25">
        <v>48</v>
      </c>
      <c r="I31" s="52">
        <v>41328</v>
      </c>
    </row>
    <row r="32" spans="1:9">
      <c r="A32" s="44">
        <v>40969</v>
      </c>
      <c r="B32" s="25">
        <v>8.1</v>
      </c>
      <c r="C32" s="25">
        <v>19.600000000000001</v>
      </c>
      <c r="D32" s="25">
        <v>-0.2</v>
      </c>
      <c r="E32" s="25">
        <v>69.400000000000006</v>
      </c>
      <c r="F32" s="25">
        <v>4.0999999999999996</v>
      </c>
      <c r="G32" s="25">
        <v>156</v>
      </c>
      <c r="H32" s="25">
        <v>41</v>
      </c>
      <c r="I32" s="52">
        <v>41338</v>
      </c>
    </row>
    <row r="33" spans="1:9">
      <c r="A33" s="44">
        <v>41000</v>
      </c>
      <c r="B33" s="25">
        <v>13.6</v>
      </c>
      <c r="C33" s="25">
        <v>24.1</v>
      </c>
      <c r="D33" s="25">
        <v>1.1000000000000001</v>
      </c>
      <c r="E33" s="25">
        <v>72.400000000000006</v>
      </c>
      <c r="F33" s="25">
        <v>4</v>
      </c>
      <c r="G33" s="25">
        <v>134.5</v>
      </c>
      <c r="H33" s="25">
        <v>35</v>
      </c>
      <c r="I33" s="52">
        <v>41387</v>
      </c>
    </row>
    <row r="34" spans="1:9">
      <c r="A34" s="44">
        <v>41030</v>
      </c>
      <c r="B34" s="25">
        <v>18.399999999999999</v>
      </c>
      <c r="C34" s="25">
        <v>26</v>
      </c>
      <c r="D34" s="25">
        <v>7.3</v>
      </c>
      <c r="E34" s="25">
        <v>77.3</v>
      </c>
      <c r="F34" s="25">
        <v>3.6</v>
      </c>
      <c r="G34" s="25">
        <v>234</v>
      </c>
      <c r="H34" s="25">
        <v>107</v>
      </c>
      <c r="I34" s="52">
        <v>41397</v>
      </c>
    </row>
    <row r="35" spans="1:9">
      <c r="A35" s="44">
        <v>41061</v>
      </c>
      <c r="B35" s="25">
        <v>20.8</v>
      </c>
      <c r="C35" s="25">
        <v>29.4</v>
      </c>
      <c r="D35" s="25">
        <v>14.5</v>
      </c>
      <c r="E35" s="25">
        <v>82.3</v>
      </c>
      <c r="F35" s="25">
        <v>3.5</v>
      </c>
      <c r="G35" s="25">
        <v>263</v>
      </c>
      <c r="H35" s="25">
        <v>87</v>
      </c>
      <c r="I35" s="52">
        <v>41447</v>
      </c>
    </row>
    <row r="36" spans="1:9">
      <c r="A36" s="44">
        <v>41091</v>
      </c>
      <c r="B36" s="25">
        <v>25.3</v>
      </c>
      <c r="C36" s="25">
        <v>33.799999999999997</v>
      </c>
      <c r="D36" s="25">
        <v>17</v>
      </c>
      <c r="E36" s="25">
        <v>85.5</v>
      </c>
      <c r="F36" s="25">
        <v>3.9</v>
      </c>
      <c r="G36" s="25">
        <v>151</v>
      </c>
      <c r="H36" s="25">
        <v>83</v>
      </c>
      <c r="I36" s="52">
        <v>41469</v>
      </c>
    </row>
    <row r="37" spans="1:9">
      <c r="A37" s="44">
        <v>41122</v>
      </c>
      <c r="B37" s="25">
        <v>27.6</v>
      </c>
      <c r="C37" s="25">
        <v>34.799999999999997</v>
      </c>
      <c r="D37" s="25">
        <v>22.3</v>
      </c>
      <c r="E37" s="25">
        <v>80.7</v>
      </c>
      <c r="F37" s="25">
        <v>3.6</v>
      </c>
      <c r="G37" s="25">
        <v>29.5</v>
      </c>
      <c r="H37" s="25">
        <v>12</v>
      </c>
      <c r="I37" s="52">
        <v>41490</v>
      </c>
    </row>
    <row r="38" spans="1:9">
      <c r="A38" s="44">
        <v>41153</v>
      </c>
      <c r="B38" s="25">
        <v>24.9</v>
      </c>
      <c r="C38" s="25">
        <v>32</v>
      </c>
      <c r="D38" s="25">
        <v>17.7</v>
      </c>
      <c r="E38" s="25">
        <v>83</v>
      </c>
      <c r="F38" s="25">
        <v>3.6</v>
      </c>
      <c r="G38" s="25">
        <v>292.5</v>
      </c>
      <c r="H38" s="25">
        <v>103</v>
      </c>
      <c r="I38" s="52">
        <v>41519</v>
      </c>
    </row>
    <row r="39" spans="1:9">
      <c r="A39" s="44">
        <v>41183</v>
      </c>
      <c r="B39" s="25">
        <v>18.8</v>
      </c>
      <c r="C39" s="25">
        <v>29.4</v>
      </c>
      <c r="D39" s="25">
        <v>9.3000000000000007</v>
      </c>
      <c r="E39" s="25">
        <v>74.2</v>
      </c>
      <c r="F39" s="25">
        <v>3.8</v>
      </c>
      <c r="G39" s="25">
        <v>139.5</v>
      </c>
      <c r="H39" s="25">
        <v>52.5</v>
      </c>
      <c r="I39" s="52">
        <v>41564</v>
      </c>
    </row>
    <row r="40" spans="1:9">
      <c r="A40" s="44">
        <v>41214</v>
      </c>
      <c r="B40" s="25">
        <v>11.5</v>
      </c>
      <c r="C40" s="25">
        <v>21.8</v>
      </c>
      <c r="D40" s="25">
        <v>1</v>
      </c>
      <c r="E40" s="25">
        <v>70.5</v>
      </c>
      <c r="F40" s="25">
        <v>2.9</v>
      </c>
      <c r="G40" s="25">
        <v>171</v>
      </c>
      <c r="H40" s="25">
        <v>54.5</v>
      </c>
      <c r="I40" s="52">
        <v>41595</v>
      </c>
    </row>
    <row r="41" spans="1:9">
      <c r="A41" s="44">
        <v>41244</v>
      </c>
      <c r="B41" s="25">
        <v>6.1</v>
      </c>
      <c r="C41" s="25">
        <v>18.7</v>
      </c>
      <c r="D41" s="25">
        <v>-3.4</v>
      </c>
      <c r="E41" s="25">
        <v>66.2</v>
      </c>
      <c r="F41" s="25">
        <v>3.2</v>
      </c>
      <c r="G41" s="25">
        <v>103.5</v>
      </c>
      <c r="H41" s="25">
        <v>51</v>
      </c>
      <c r="I41" s="52">
        <v>41638</v>
      </c>
    </row>
    <row r="42" spans="1:9">
      <c r="A42" s="44">
        <v>41275</v>
      </c>
      <c r="B42" s="25">
        <v>4.3</v>
      </c>
      <c r="C42" s="25">
        <v>13.5</v>
      </c>
      <c r="D42" s="25">
        <v>-4.5</v>
      </c>
      <c r="E42" s="25">
        <v>60.6</v>
      </c>
      <c r="F42" s="25">
        <v>3.1</v>
      </c>
      <c r="G42" s="25">
        <v>42</v>
      </c>
      <c r="H42" s="25">
        <v>34</v>
      </c>
      <c r="I42" s="52">
        <v>41643</v>
      </c>
    </row>
    <row r="43" spans="1:9">
      <c r="A43" s="44">
        <v>41306</v>
      </c>
      <c r="B43" s="25">
        <v>5</v>
      </c>
      <c r="C43" s="25">
        <v>19.600000000000001</v>
      </c>
      <c r="D43" s="25">
        <v>-3.8</v>
      </c>
      <c r="E43" s="25">
        <v>61.6</v>
      </c>
      <c r="F43" s="25">
        <v>3.3</v>
      </c>
      <c r="G43" s="25">
        <v>57</v>
      </c>
      <c r="H43" s="25">
        <v>12.5</v>
      </c>
      <c r="I43" s="52">
        <v>41676</v>
      </c>
    </row>
    <row r="44" spans="1:9">
      <c r="A44" s="44">
        <v>41334</v>
      </c>
      <c r="B44" s="25">
        <v>11.6</v>
      </c>
      <c r="C44" s="25">
        <v>25</v>
      </c>
      <c r="D44" s="25">
        <v>0.8</v>
      </c>
      <c r="E44" s="25">
        <v>63.2</v>
      </c>
      <c r="F44" s="25">
        <v>4.2</v>
      </c>
      <c r="G44" s="25">
        <v>38</v>
      </c>
      <c r="H44" s="25">
        <v>23</v>
      </c>
      <c r="I44" s="52">
        <v>41699</v>
      </c>
    </row>
    <row r="45" spans="1:9">
      <c r="A45" s="44">
        <v>41365</v>
      </c>
      <c r="B45" s="25">
        <v>14.4</v>
      </c>
      <c r="C45" s="25">
        <v>23.7</v>
      </c>
      <c r="D45" s="25">
        <v>3.8</v>
      </c>
      <c r="E45" s="25">
        <v>66</v>
      </c>
      <c r="F45" s="25">
        <v>4.7</v>
      </c>
      <c r="G45" s="25">
        <v>255</v>
      </c>
      <c r="H45" s="25">
        <v>115.5</v>
      </c>
      <c r="I45" s="52">
        <v>41735</v>
      </c>
    </row>
    <row r="46" spans="1:9">
      <c r="A46" s="44">
        <v>41395</v>
      </c>
      <c r="B46" s="25">
        <v>18.600000000000001</v>
      </c>
      <c r="C46" s="25">
        <v>27</v>
      </c>
      <c r="D46" s="25">
        <v>6.1</v>
      </c>
      <c r="E46" s="25">
        <v>73.3</v>
      </c>
      <c r="F46" s="25">
        <v>4</v>
      </c>
      <c r="G46" s="25">
        <v>81.5</v>
      </c>
      <c r="H46" s="25">
        <v>31</v>
      </c>
      <c r="I46" s="52">
        <v>41775</v>
      </c>
    </row>
    <row r="47" spans="1:9">
      <c r="A47" s="44">
        <v>41426</v>
      </c>
      <c r="B47" s="25">
        <v>21.9</v>
      </c>
      <c r="C47" s="25">
        <v>29.4</v>
      </c>
      <c r="D47" s="25">
        <v>14.6</v>
      </c>
      <c r="E47" s="25">
        <v>83.9</v>
      </c>
      <c r="F47" s="25">
        <v>3.7</v>
      </c>
      <c r="G47" s="25">
        <v>154.4</v>
      </c>
      <c r="H47" s="25">
        <v>44.5</v>
      </c>
      <c r="I47" s="52">
        <v>41816</v>
      </c>
    </row>
    <row r="48" spans="1:9">
      <c r="A48" s="44">
        <v>41456</v>
      </c>
      <c r="B48" s="25">
        <v>26.2</v>
      </c>
      <c r="C48" s="25">
        <v>34.700000000000003</v>
      </c>
      <c r="D48" s="25">
        <v>20.399999999999999</v>
      </c>
      <c r="E48" s="25">
        <v>83.9</v>
      </c>
      <c r="F48" s="25">
        <v>3.2</v>
      </c>
      <c r="G48" s="25">
        <v>75.5</v>
      </c>
      <c r="H48" s="25">
        <v>52.5</v>
      </c>
      <c r="I48" s="52">
        <v>41825</v>
      </c>
    </row>
    <row r="49" spans="1:9">
      <c r="A49" s="44">
        <v>41487</v>
      </c>
      <c r="B49" s="25">
        <v>28.1</v>
      </c>
      <c r="C49" s="25">
        <v>36.5</v>
      </c>
      <c r="D49" s="25">
        <v>19.399999999999999</v>
      </c>
      <c r="E49" s="25">
        <v>82</v>
      </c>
      <c r="F49" s="25">
        <v>3.4</v>
      </c>
      <c r="G49" s="25">
        <v>64</v>
      </c>
      <c r="H49" s="25">
        <v>27.5</v>
      </c>
      <c r="I49" s="52">
        <v>41852</v>
      </c>
    </row>
    <row r="50" spans="1:9">
      <c r="A50" s="44">
        <v>41518</v>
      </c>
      <c r="B50" s="25">
        <v>24.2</v>
      </c>
      <c r="C50" s="25">
        <v>34.799999999999997</v>
      </c>
      <c r="D50" s="25">
        <v>13.7</v>
      </c>
      <c r="E50" s="25">
        <v>79.5</v>
      </c>
      <c r="F50" s="25">
        <v>3.8</v>
      </c>
      <c r="G50" s="25">
        <v>373</v>
      </c>
      <c r="H50" s="25">
        <v>189</v>
      </c>
      <c r="I50" s="52">
        <v>41897</v>
      </c>
    </row>
    <row r="51" spans="1:9">
      <c r="A51" s="44">
        <v>41548</v>
      </c>
      <c r="B51" s="25">
        <v>19.399999999999999</v>
      </c>
      <c r="C51" s="25">
        <v>31.1</v>
      </c>
      <c r="D51" s="25">
        <v>9.4</v>
      </c>
      <c r="E51" s="25">
        <v>80.3</v>
      </c>
      <c r="F51" s="25">
        <v>4.5</v>
      </c>
      <c r="G51" s="25">
        <v>213</v>
      </c>
      <c r="H51" s="25">
        <v>62</v>
      </c>
      <c r="I51" s="52">
        <v>41927</v>
      </c>
    </row>
    <row r="52" spans="1:9">
      <c r="A52" s="44">
        <v>41579</v>
      </c>
      <c r="B52" s="25">
        <v>12.3</v>
      </c>
      <c r="C52" s="25">
        <v>21.6</v>
      </c>
      <c r="D52" s="25">
        <v>0.1</v>
      </c>
      <c r="E52" s="25">
        <v>70.400000000000006</v>
      </c>
      <c r="F52" s="25">
        <v>3.2</v>
      </c>
      <c r="G52" s="25">
        <v>30.5</v>
      </c>
      <c r="H52" s="25">
        <v>14.5</v>
      </c>
      <c r="I52" s="52">
        <v>41947</v>
      </c>
    </row>
    <row r="53" spans="1:9">
      <c r="A53" s="44">
        <v>41609</v>
      </c>
      <c r="B53" s="25">
        <v>7</v>
      </c>
      <c r="C53" s="25">
        <v>17.8</v>
      </c>
      <c r="D53" s="25">
        <v>-4.2</v>
      </c>
      <c r="E53" s="25">
        <v>63.8</v>
      </c>
      <c r="F53" s="25">
        <v>2.8</v>
      </c>
      <c r="G53" s="25">
        <v>40.5</v>
      </c>
      <c r="H53" s="25">
        <v>14.5</v>
      </c>
      <c r="I53" s="52">
        <v>41992</v>
      </c>
    </row>
    <row r="54" spans="1:9">
      <c r="A54" s="44">
        <v>41640</v>
      </c>
      <c r="B54" s="25">
        <v>5.4</v>
      </c>
      <c r="C54" s="25">
        <v>16.100000000000001</v>
      </c>
      <c r="D54" s="25">
        <v>-2.9</v>
      </c>
      <c r="E54" s="25">
        <v>58.7</v>
      </c>
      <c r="F54" s="25">
        <v>3.1</v>
      </c>
      <c r="G54" s="25">
        <v>35</v>
      </c>
      <c r="H54" s="25">
        <v>17</v>
      </c>
      <c r="I54" s="52">
        <v>41647</v>
      </c>
    </row>
    <row r="55" spans="1:9">
      <c r="A55" s="44">
        <v>41671</v>
      </c>
      <c r="B55" s="25">
        <v>4.9000000000000004</v>
      </c>
      <c r="C55" s="25">
        <v>19.3</v>
      </c>
      <c r="D55" s="25">
        <v>-2.1</v>
      </c>
      <c r="E55" s="25">
        <v>64.400000000000006</v>
      </c>
      <c r="F55" s="25">
        <v>3.8</v>
      </c>
      <c r="G55" s="25">
        <v>48</v>
      </c>
      <c r="H55" s="25">
        <v>28</v>
      </c>
      <c r="I55" s="52">
        <v>41685</v>
      </c>
    </row>
    <row r="56" spans="1:9">
      <c r="A56" s="44">
        <v>41699</v>
      </c>
      <c r="B56" s="25">
        <v>9.4</v>
      </c>
      <c r="C56" s="25">
        <v>21.4</v>
      </c>
      <c r="D56" s="25">
        <v>-4.3</v>
      </c>
      <c r="E56" s="25">
        <v>66.2</v>
      </c>
      <c r="F56" s="25">
        <v>14.4</v>
      </c>
      <c r="G56" s="25">
        <v>148.5</v>
      </c>
      <c r="H56" s="25">
        <v>47.5</v>
      </c>
      <c r="I56" s="52">
        <v>41703</v>
      </c>
    </row>
    <row r="57" spans="1:9">
      <c r="A57" s="44">
        <v>41730</v>
      </c>
      <c r="B57" s="25">
        <v>13.6</v>
      </c>
      <c r="C57" s="25">
        <v>23.2</v>
      </c>
      <c r="D57" s="25">
        <v>1.5</v>
      </c>
      <c r="E57" s="25">
        <v>68.900000000000006</v>
      </c>
      <c r="F57" s="25">
        <v>11.4</v>
      </c>
      <c r="G57" s="25">
        <v>152.5</v>
      </c>
      <c r="H57" s="25">
        <v>67.5</v>
      </c>
      <c r="I57" s="52">
        <v>41732</v>
      </c>
    </row>
    <row r="58" spans="1:9">
      <c r="A58" s="44">
        <v>41760</v>
      </c>
      <c r="B58" s="25">
        <v>18.899999999999999</v>
      </c>
      <c r="C58" s="25">
        <v>29.7</v>
      </c>
      <c r="D58" s="25">
        <v>10.1</v>
      </c>
      <c r="E58" s="25">
        <v>74.7</v>
      </c>
      <c r="F58" s="25">
        <v>4</v>
      </c>
      <c r="G58" s="25">
        <v>112.5</v>
      </c>
      <c r="H58" s="25">
        <v>52.5</v>
      </c>
      <c r="I58" s="52">
        <v>41780</v>
      </c>
    </row>
    <row r="59" spans="1:9">
      <c r="A59" s="44">
        <v>41791</v>
      </c>
      <c r="B59" s="25">
        <v>22.2</v>
      </c>
      <c r="C59" s="25">
        <v>31</v>
      </c>
      <c r="D59" s="25">
        <v>16.899999999999999</v>
      </c>
      <c r="E59" s="25">
        <v>85.4</v>
      </c>
      <c r="F59" s="25">
        <v>3.2</v>
      </c>
      <c r="G59" s="25">
        <v>311</v>
      </c>
      <c r="H59" s="25">
        <v>146</v>
      </c>
      <c r="I59" s="52">
        <v>41796</v>
      </c>
    </row>
    <row r="60" spans="1:9">
      <c r="A60" s="44">
        <v>41821</v>
      </c>
      <c r="B60" s="25">
        <v>25.6</v>
      </c>
      <c r="C60" s="25">
        <v>35.5</v>
      </c>
      <c r="D60" s="25">
        <v>18.7</v>
      </c>
      <c r="E60" s="25">
        <v>86.1</v>
      </c>
      <c r="F60" s="25">
        <v>3.3</v>
      </c>
      <c r="G60" s="25">
        <v>49.5</v>
      </c>
      <c r="H60" s="25">
        <v>16</v>
      </c>
      <c r="I60" s="52">
        <v>41830</v>
      </c>
    </row>
    <row r="61" spans="1:9">
      <c r="A61" s="44">
        <v>41852</v>
      </c>
      <c r="B61" s="25">
        <v>26.7</v>
      </c>
      <c r="C61" s="25">
        <v>33.799999999999997</v>
      </c>
      <c r="D61" s="25">
        <v>19.3</v>
      </c>
      <c r="E61" s="25">
        <v>83.3</v>
      </c>
      <c r="F61" s="25">
        <v>4.2</v>
      </c>
      <c r="G61" s="25">
        <v>66</v>
      </c>
      <c r="H61" s="25">
        <v>28.5</v>
      </c>
      <c r="I61" s="52">
        <v>41881</v>
      </c>
    </row>
    <row r="62" spans="1:9">
      <c r="A62" s="44">
        <v>41883</v>
      </c>
      <c r="B62" s="25">
        <v>22.5</v>
      </c>
      <c r="C62" s="25">
        <v>32.200000000000003</v>
      </c>
      <c r="D62" s="25">
        <v>14.9</v>
      </c>
      <c r="E62" s="25">
        <v>78.400000000000006</v>
      </c>
      <c r="F62" s="25">
        <v>3.4</v>
      </c>
      <c r="G62" s="25">
        <v>105</v>
      </c>
      <c r="H62" s="25">
        <v>41</v>
      </c>
      <c r="I62" s="52">
        <v>41883</v>
      </c>
    </row>
    <row r="63" spans="1:9">
      <c r="A63" s="44">
        <v>41913</v>
      </c>
      <c r="B63" s="25">
        <v>18.2</v>
      </c>
      <c r="C63" s="25">
        <v>29.8</v>
      </c>
      <c r="D63" s="25">
        <v>7.9</v>
      </c>
      <c r="E63" s="25">
        <v>79.099999999999994</v>
      </c>
      <c r="F63" s="25">
        <v>3.3</v>
      </c>
      <c r="G63" s="25">
        <v>457.5</v>
      </c>
      <c r="H63" s="25">
        <v>168.5</v>
      </c>
      <c r="I63" s="52">
        <v>41917</v>
      </c>
    </row>
    <row r="64" spans="1:9">
      <c r="A64" s="44">
        <v>41944</v>
      </c>
      <c r="B64" s="25">
        <v>13.4</v>
      </c>
      <c r="C64" s="25">
        <v>23.2</v>
      </c>
      <c r="D64" s="25">
        <v>2.9</v>
      </c>
      <c r="E64" s="25">
        <v>75</v>
      </c>
      <c r="F64" s="25">
        <v>3.2</v>
      </c>
      <c r="G64" s="25">
        <v>55</v>
      </c>
      <c r="H64" s="25">
        <v>11</v>
      </c>
      <c r="I64" s="52">
        <v>41972</v>
      </c>
    </row>
    <row r="65" spans="1:9">
      <c r="A65" s="44">
        <v>41974</v>
      </c>
      <c r="B65" s="25">
        <v>6.4</v>
      </c>
      <c r="C65" s="25">
        <v>17.2</v>
      </c>
      <c r="D65" s="25">
        <v>-3.6</v>
      </c>
      <c r="E65" s="25">
        <v>65.900000000000006</v>
      </c>
      <c r="F65" s="25">
        <v>2.9</v>
      </c>
      <c r="G65" s="25">
        <v>71</v>
      </c>
      <c r="H65" s="25">
        <v>22.5</v>
      </c>
      <c r="I65" s="52">
        <v>41993</v>
      </c>
    </row>
    <row r="66" spans="1:9">
      <c r="A66" s="44">
        <v>42005</v>
      </c>
      <c r="B66" s="25">
        <v>5.2</v>
      </c>
      <c r="C66" s="25">
        <v>15</v>
      </c>
      <c r="D66" s="25">
        <v>-6</v>
      </c>
      <c r="E66" s="25">
        <v>66.2</v>
      </c>
      <c r="F66" s="25">
        <v>3.1</v>
      </c>
      <c r="G66" s="25">
        <v>102.5</v>
      </c>
      <c r="H66" s="25">
        <v>22.5</v>
      </c>
      <c r="I66" s="52">
        <v>42384</v>
      </c>
    </row>
    <row r="67" spans="1:9">
      <c r="A67" s="44">
        <v>42036</v>
      </c>
      <c r="B67" s="25">
        <v>5.8</v>
      </c>
      <c r="C67" s="25">
        <v>20.8</v>
      </c>
      <c r="D67" s="25">
        <v>-2.8</v>
      </c>
      <c r="E67" s="25">
        <v>66.5</v>
      </c>
      <c r="F67" s="25">
        <v>3.2</v>
      </c>
      <c r="G67" s="25">
        <v>41.5</v>
      </c>
      <c r="H67" s="25">
        <v>12.5</v>
      </c>
      <c r="I67" s="52">
        <v>42426</v>
      </c>
    </row>
    <row r="68" spans="1:9">
      <c r="A68" s="44">
        <v>42064</v>
      </c>
      <c r="B68" s="25">
        <v>9.8000000000000007</v>
      </c>
      <c r="C68" s="25">
        <v>21.1</v>
      </c>
      <c r="D68" s="25">
        <v>-0.3</v>
      </c>
      <c r="E68" s="25">
        <v>66.3</v>
      </c>
      <c r="F68" s="25">
        <v>3.7</v>
      </c>
      <c r="G68" s="25">
        <v>111.5</v>
      </c>
      <c r="H68" s="25">
        <v>37</v>
      </c>
      <c r="I68" s="52">
        <v>42430</v>
      </c>
    </row>
    <row r="69" spans="1:9">
      <c r="A69" s="44">
        <v>42095</v>
      </c>
      <c r="B69" s="25">
        <v>14.1</v>
      </c>
      <c r="C69" s="25">
        <v>23</v>
      </c>
      <c r="D69" s="25">
        <v>1.5</v>
      </c>
      <c r="E69" s="25">
        <v>79</v>
      </c>
      <c r="F69" s="25">
        <v>4.0999999999999996</v>
      </c>
      <c r="G69" s="25">
        <v>98</v>
      </c>
      <c r="H69" s="25">
        <v>30</v>
      </c>
      <c r="I69" s="52">
        <v>42473</v>
      </c>
    </row>
    <row r="70" spans="1:9">
      <c r="A70" s="44">
        <v>42125</v>
      </c>
      <c r="B70" s="25">
        <v>19.899999999999999</v>
      </c>
      <c r="C70" s="25">
        <v>28.9</v>
      </c>
      <c r="D70" s="25">
        <v>9.1999999999999993</v>
      </c>
      <c r="E70" s="25">
        <v>75.099999999999994</v>
      </c>
      <c r="F70" s="25">
        <v>3.8</v>
      </c>
      <c r="G70" s="25">
        <v>136</v>
      </c>
      <c r="H70" s="25">
        <v>104</v>
      </c>
      <c r="I70" s="52">
        <v>42502</v>
      </c>
    </row>
    <row r="71" spans="1:9">
      <c r="A71" s="44">
        <v>42156</v>
      </c>
      <c r="B71" s="25">
        <v>21.1</v>
      </c>
      <c r="C71" s="25">
        <v>28.6</v>
      </c>
      <c r="D71" s="25">
        <v>13.4</v>
      </c>
      <c r="E71" s="25">
        <v>85.2</v>
      </c>
      <c r="F71" s="25">
        <v>2.9</v>
      </c>
      <c r="G71" s="25">
        <v>166</v>
      </c>
      <c r="H71" s="25">
        <v>34</v>
      </c>
      <c r="I71" s="52">
        <v>42527</v>
      </c>
    </row>
    <row r="72" spans="1:9">
      <c r="A72" s="44">
        <v>42186</v>
      </c>
      <c r="B72" s="25">
        <v>25.5</v>
      </c>
      <c r="C72" s="25">
        <v>33.799999999999997</v>
      </c>
      <c r="D72" s="25">
        <v>18.5</v>
      </c>
      <c r="E72" s="25">
        <v>87</v>
      </c>
      <c r="F72" s="25">
        <v>3.5</v>
      </c>
      <c r="G72" s="25">
        <v>333</v>
      </c>
      <c r="H72" s="25">
        <v>103</v>
      </c>
      <c r="I72" s="52">
        <v>42567</v>
      </c>
    </row>
    <row r="73" spans="1:9">
      <c r="A73" s="44">
        <v>42217</v>
      </c>
      <c r="B73" s="25">
        <v>26.3</v>
      </c>
      <c r="C73" s="25">
        <v>34.9</v>
      </c>
      <c r="D73" s="25">
        <v>16.899999999999999</v>
      </c>
      <c r="E73" s="25">
        <v>85.9</v>
      </c>
      <c r="F73" s="25">
        <v>3.6</v>
      </c>
      <c r="G73" s="25">
        <v>151</v>
      </c>
      <c r="H73" s="25">
        <v>77.5</v>
      </c>
      <c r="I73" s="52">
        <v>42599</v>
      </c>
    </row>
    <row r="74" spans="1:9">
      <c r="A74" s="44">
        <v>42248</v>
      </c>
      <c r="B74" s="25">
        <v>22.4</v>
      </c>
      <c r="C74" s="25">
        <v>30.4</v>
      </c>
      <c r="D74" s="25">
        <v>15.9</v>
      </c>
      <c r="E74" s="25">
        <v>86.3</v>
      </c>
      <c r="F74" s="25">
        <v>3.3</v>
      </c>
      <c r="G74" s="25">
        <v>339</v>
      </c>
      <c r="H74" s="25">
        <v>102.5</v>
      </c>
      <c r="I74" s="52">
        <v>42622</v>
      </c>
    </row>
    <row r="75" spans="1:9">
      <c r="A75" s="44">
        <v>42278</v>
      </c>
      <c r="B75" s="25">
        <v>18</v>
      </c>
      <c r="C75" s="25">
        <v>27.7</v>
      </c>
      <c r="D75" s="25">
        <v>7.2</v>
      </c>
      <c r="E75" s="25">
        <v>74.3</v>
      </c>
      <c r="F75" s="25">
        <v>3.4</v>
      </c>
      <c r="G75" s="25">
        <v>37</v>
      </c>
      <c r="H75" s="25">
        <v>13</v>
      </c>
      <c r="I75" s="52">
        <v>42644</v>
      </c>
    </row>
    <row r="76" spans="1:9">
      <c r="A76" s="44">
        <v>42309</v>
      </c>
      <c r="B76" s="25">
        <v>13.9</v>
      </c>
      <c r="C76" s="25">
        <v>23.3</v>
      </c>
      <c r="D76" s="25">
        <v>1.2</v>
      </c>
      <c r="E76" s="25">
        <v>80.900000000000006</v>
      </c>
      <c r="F76" s="25">
        <v>3.2</v>
      </c>
      <c r="G76" s="25">
        <v>122.5</v>
      </c>
      <c r="H76" s="25">
        <v>25.5</v>
      </c>
      <c r="I76" s="52">
        <v>42692</v>
      </c>
    </row>
    <row r="77" spans="1:9">
      <c r="A77" s="44">
        <v>42339</v>
      </c>
      <c r="B77" s="25">
        <v>9.1</v>
      </c>
      <c r="C77" s="25">
        <v>24.4</v>
      </c>
      <c r="D77" s="25">
        <v>-1.2</v>
      </c>
      <c r="E77" s="25">
        <v>68.900000000000006</v>
      </c>
      <c r="F77" s="25">
        <v>3.3</v>
      </c>
      <c r="G77" s="25">
        <v>136.5</v>
      </c>
      <c r="H77" s="25">
        <v>118</v>
      </c>
      <c r="I77" s="52">
        <v>42715</v>
      </c>
    </row>
    <row r="78" spans="1:9">
      <c r="A78" s="44">
        <v>42370</v>
      </c>
      <c r="B78" s="7">
        <v>5.4</v>
      </c>
      <c r="C78" s="7">
        <v>17</v>
      </c>
      <c r="D78" s="7">
        <v>-6</v>
      </c>
      <c r="E78" s="7">
        <v>65.099999999999994</v>
      </c>
      <c r="F78" s="7">
        <v>2.8</v>
      </c>
      <c r="G78" s="7">
        <v>57.5</v>
      </c>
      <c r="H78" s="7">
        <v>27.5</v>
      </c>
      <c r="I78" s="53">
        <v>42753</v>
      </c>
    </row>
    <row r="79" spans="1:9">
      <c r="A79" s="44">
        <v>42401</v>
      </c>
      <c r="B79" s="7">
        <v>8.1</v>
      </c>
      <c r="C79" s="7">
        <v>21.9</v>
      </c>
      <c r="D79" s="7">
        <v>-0.7</v>
      </c>
      <c r="E79" s="7">
        <v>62</v>
      </c>
      <c r="F79" s="7">
        <v>3.2</v>
      </c>
      <c r="G79" s="7">
        <v>87</v>
      </c>
      <c r="H79" s="7">
        <v>42</v>
      </c>
      <c r="I79" s="53">
        <v>42780</v>
      </c>
    </row>
    <row r="80" spans="1:9">
      <c r="A80" s="44">
        <v>42430</v>
      </c>
      <c r="B80" s="7">
        <v>9.8000000000000007</v>
      </c>
      <c r="C80" s="7">
        <v>19.399999999999999</v>
      </c>
      <c r="D80" s="7">
        <v>-0.7</v>
      </c>
      <c r="E80" s="7">
        <v>63.3</v>
      </c>
      <c r="F80" s="7">
        <v>3</v>
      </c>
      <c r="G80" s="7">
        <v>111.5</v>
      </c>
      <c r="H80" s="7">
        <v>37</v>
      </c>
      <c r="I80" s="53">
        <v>42808</v>
      </c>
    </row>
    <row r="81" spans="1:9">
      <c r="A81" s="44">
        <v>42461</v>
      </c>
      <c r="B81" s="7">
        <v>15.1</v>
      </c>
      <c r="C81" s="7">
        <v>23.6</v>
      </c>
      <c r="D81" s="7">
        <v>5</v>
      </c>
      <c r="E81" s="7">
        <v>68.5</v>
      </c>
      <c r="F81" s="7">
        <v>3.2</v>
      </c>
      <c r="G81" s="7">
        <v>136</v>
      </c>
      <c r="H81" s="7">
        <v>35.5</v>
      </c>
      <c r="I81" s="53">
        <v>42832</v>
      </c>
    </row>
    <row r="82" spans="1:9">
      <c r="A82" s="44">
        <v>42491</v>
      </c>
      <c r="B82" s="7">
        <v>19.5</v>
      </c>
      <c r="C82" s="7">
        <v>29.6</v>
      </c>
      <c r="D82" s="7">
        <v>9.9</v>
      </c>
      <c r="E82" s="7">
        <v>68.2</v>
      </c>
      <c r="F82" s="7">
        <v>3.6</v>
      </c>
      <c r="G82" s="7">
        <v>95.5</v>
      </c>
      <c r="H82" s="7">
        <v>35</v>
      </c>
      <c r="I82" s="53">
        <v>42872</v>
      </c>
    </row>
    <row r="83" spans="1:9">
      <c r="A83" s="44">
        <v>42522</v>
      </c>
      <c r="B83" s="7">
        <v>21.6</v>
      </c>
      <c r="C83" s="7">
        <v>28.9</v>
      </c>
      <c r="D83" s="7">
        <v>12.5</v>
      </c>
      <c r="E83" s="7">
        <v>77.7</v>
      </c>
      <c r="F83" s="7">
        <v>2.8</v>
      </c>
      <c r="G83" s="7">
        <v>123.5</v>
      </c>
      <c r="H83" s="7">
        <v>48</v>
      </c>
      <c r="I83" s="53">
        <v>42899</v>
      </c>
    </row>
    <row r="84" spans="1:9">
      <c r="A84" s="44">
        <v>42552</v>
      </c>
      <c r="B84" s="7">
        <v>24.7</v>
      </c>
      <c r="C84" s="7">
        <v>33.6</v>
      </c>
      <c r="D84" s="7">
        <v>19.399999999999999</v>
      </c>
      <c r="E84" s="7">
        <v>81.7</v>
      </c>
      <c r="F84" s="7">
        <v>2.7</v>
      </c>
      <c r="G84" s="7">
        <v>106.5</v>
      </c>
      <c r="H84" s="7">
        <v>49.5</v>
      </c>
      <c r="I84" s="53">
        <v>42937</v>
      </c>
    </row>
    <row r="85" spans="1:9">
      <c r="A85" s="44">
        <v>42583</v>
      </c>
      <c r="B85" s="7">
        <v>26.7</v>
      </c>
      <c r="C85" s="7">
        <v>35</v>
      </c>
      <c r="D85" s="7">
        <v>19.600000000000001</v>
      </c>
      <c r="E85" s="7">
        <v>78.599999999999994</v>
      </c>
      <c r="F85" s="7">
        <v>3.4</v>
      </c>
      <c r="G85" s="7">
        <v>193.5</v>
      </c>
      <c r="H85" s="7">
        <v>60.5</v>
      </c>
      <c r="I85" s="53">
        <v>42969</v>
      </c>
    </row>
    <row r="86" spans="1:9">
      <c r="A86" s="44">
        <v>42614</v>
      </c>
      <c r="B86" s="7">
        <v>24.1</v>
      </c>
      <c r="C86" s="7">
        <v>32.4</v>
      </c>
      <c r="D86" s="7">
        <v>17.5</v>
      </c>
      <c r="E86" s="7">
        <v>84.7</v>
      </c>
      <c r="F86" s="7">
        <v>2.7</v>
      </c>
      <c r="G86" s="7">
        <v>240</v>
      </c>
      <c r="H86" s="7">
        <v>72.5</v>
      </c>
      <c r="I86" s="53">
        <v>42991</v>
      </c>
    </row>
    <row r="87" spans="1:9">
      <c r="A87" s="44">
        <v>42644</v>
      </c>
      <c r="B87" s="7">
        <v>18.600000000000001</v>
      </c>
      <c r="C87" s="7">
        <v>30.3</v>
      </c>
      <c r="D87" s="7">
        <v>9.6</v>
      </c>
      <c r="E87" s="7">
        <v>73</v>
      </c>
      <c r="F87" s="7">
        <v>2.5</v>
      </c>
      <c r="G87" s="7">
        <v>61</v>
      </c>
      <c r="H87" s="7">
        <v>16</v>
      </c>
      <c r="I87" s="53">
        <v>43025</v>
      </c>
    </row>
    <row r="88" spans="1:9">
      <c r="A88" s="44">
        <v>42675</v>
      </c>
      <c r="B88" s="7">
        <v>11.4</v>
      </c>
      <c r="C88" s="7">
        <v>22.1</v>
      </c>
      <c r="D88" s="7">
        <v>0</v>
      </c>
      <c r="E88" s="7">
        <v>73</v>
      </c>
      <c r="F88" s="7">
        <v>2.7</v>
      </c>
      <c r="G88" s="7">
        <v>113.5</v>
      </c>
      <c r="H88" s="7">
        <v>33</v>
      </c>
      <c r="I88" s="53">
        <v>43050</v>
      </c>
    </row>
    <row r="89" spans="1:9">
      <c r="A89" s="44">
        <v>42705</v>
      </c>
      <c r="B89" s="7">
        <v>8.8000000000000007</v>
      </c>
      <c r="C89" s="7">
        <v>20</v>
      </c>
      <c r="D89" s="7">
        <v>-2.2999999999999998</v>
      </c>
      <c r="E89" s="7">
        <v>65.3</v>
      </c>
      <c r="F89" s="7">
        <v>2.4</v>
      </c>
      <c r="G89" s="7">
        <v>73</v>
      </c>
      <c r="H89" s="7">
        <v>21.5</v>
      </c>
      <c r="I89" s="53">
        <v>43083</v>
      </c>
    </row>
    <row r="90" spans="1:9">
      <c r="A90" s="45">
        <v>42736</v>
      </c>
      <c r="B90" s="7">
        <v>5.7</v>
      </c>
      <c r="C90" s="7">
        <v>19.899999999999999</v>
      </c>
      <c r="D90" s="7">
        <v>-4.7</v>
      </c>
      <c r="E90" s="7">
        <v>55.1</v>
      </c>
      <c r="F90" s="7">
        <v>2.6</v>
      </c>
      <c r="G90" s="7">
        <v>14</v>
      </c>
      <c r="H90" s="7">
        <v>13</v>
      </c>
      <c r="I90" s="53">
        <v>43473</v>
      </c>
    </row>
    <row r="91" spans="1:9">
      <c r="A91" s="45">
        <v>42767</v>
      </c>
      <c r="B91" s="7">
        <v>6.5</v>
      </c>
      <c r="C91" s="7">
        <v>19.100000000000001</v>
      </c>
      <c r="D91" s="7">
        <v>-3.3</v>
      </c>
      <c r="E91" s="7">
        <v>52.8</v>
      </c>
      <c r="F91" s="7">
        <v>2.8</v>
      </c>
      <c r="G91" s="7">
        <v>10</v>
      </c>
      <c r="H91" s="7">
        <v>2.5</v>
      </c>
      <c r="I91" s="54">
        <v>43501</v>
      </c>
    </row>
    <row r="92" spans="1:9">
      <c r="A92" s="45">
        <v>42795</v>
      </c>
      <c r="B92" s="7">
        <v>7.8</v>
      </c>
      <c r="C92" s="7">
        <v>16.399999999999999</v>
      </c>
      <c r="D92" s="7">
        <v>-1.6</v>
      </c>
      <c r="E92" s="7">
        <v>64</v>
      </c>
      <c r="F92" s="7">
        <v>2.9</v>
      </c>
      <c r="G92" s="7">
        <v>62</v>
      </c>
      <c r="H92" s="7">
        <v>18</v>
      </c>
      <c r="I92" s="53">
        <v>43545</v>
      </c>
    </row>
    <row r="93" spans="1:9">
      <c r="A93" s="45">
        <v>42826</v>
      </c>
      <c r="B93" s="7">
        <v>14.1</v>
      </c>
      <c r="C93" s="7">
        <v>25.3</v>
      </c>
      <c r="D93" s="7">
        <v>3.4</v>
      </c>
      <c r="E93" s="7">
        <v>68.599999999999994</v>
      </c>
      <c r="F93" s="7">
        <v>3.6</v>
      </c>
      <c r="G93" s="7">
        <v>108.5</v>
      </c>
      <c r="H93" s="7">
        <v>34.5</v>
      </c>
      <c r="I93" s="53">
        <v>43573</v>
      </c>
    </row>
    <row r="94" spans="1:9">
      <c r="A94" s="45">
        <v>42856</v>
      </c>
      <c r="B94" s="7">
        <v>19.100000000000001</v>
      </c>
      <c r="C94" s="7">
        <v>27.6</v>
      </c>
      <c r="D94" s="7">
        <v>9.8000000000000007</v>
      </c>
      <c r="E94" s="7">
        <v>74.599999999999994</v>
      </c>
      <c r="F94" s="7">
        <v>3</v>
      </c>
      <c r="G94" s="7">
        <v>69.5</v>
      </c>
      <c r="H94" s="7">
        <v>34.5</v>
      </c>
      <c r="I94" s="53">
        <v>43598</v>
      </c>
    </row>
    <row r="95" spans="1:9">
      <c r="A95" s="45">
        <v>42887</v>
      </c>
      <c r="B95" s="7">
        <v>21.3</v>
      </c>
      <c r="C95" s="7">
        <v>29.5</v>
      </c>
      <c r="D95" s="7">
        <v>14.1</v>
      </c>
      <c r="E95" s="7">
        <v>75.400000000000006</v>
      </c>
      <c r="F95" s="7">
        <v>3.1</v>
      </c>
      <c r="G95" s="7">
        <v>109</v>
      </c>
      <c r="H95" s="7">
        <v>65.5</v>
      </c>
      <c r="I95" s="53">
        <v>43637</v>
      </c>
    </row>
    <row r="96" spans="1:9">
      <c r="A96" s="45">
        <v>42917</v>
      </c>
      <c r="B96" s="7">
        <v>26.3</v>
      </c>
      <c r="C96" s="7">
        <v>33.6</v>
      </c>
      <c r="D96" s="7">
        <v>21.3</v>
      </c>
      <c r="E96" s="7">
        <v>82.6</v>
      </c>
      <c r="F96" s="7">
        <v>3.4</v>
      </c>
      <c r="G96" s="7">
        <v>62.5</v>
      </c>
      <c r="H96" s="7">
        <v>30.5</v>
      </c>
      <c r="I96" s="53">
        <v>43664</v>
      </c>
    </row>
    <row r="97" spans="1:9">
      <c r="A97" s="45">
        <v>42948</v>
      </c>
      <c r="B97" s="7">
        <v>26.2</v>
      </c>
      <c r="C97" s="7">
        <v>35.799999999999997</v>
      </c>
      <c r="D97" s="7">
        <v>20.5</v>
      </c>
      <c r="E97" s="7">
        <v>84.4</v>
      </c>
      <c r="F97" s="7">
        <v>2.7</v>
      </c>
      <c r="G97" s="7">
        <v>144.5</v>
      </c>
      <c r="H97" s="7">
        <v>62.5</v>
      </c>
      <c r="I97" s="53">
        <v>43678</v>
      </c>
    </row>
    <row r="98" spans="1:9">
      <c r="A98" s="45">
        <v>42979</v>
      </c>
      <c r="B98" s="7">
        <v>22.5</v>
      </c>
      <c r="C98" s="7">
        <v>32.5</v>
      </c>
      <c r="D98" s="7">
        <v>16.2</v>
      </c>
      <c r="E98" s="7">
        <v>79.599999999999994</v>
      </c>
      <c r="F98" s="7">
        <v>3.1</v>
      </c>
      <c r="G98" s="7">
        <v>215</v>
      </c>
      <c r="H98" s="7">
        <v>60.5</v>
      </c>
      <c r="I98" s="53">
        <v>43736</v>
      </c>
    </row>
    <row r="99" spans="1:9">
      <c r="A99" s="45">
        <v>43009</v>
      </c>
      <c r="B99" s="7">
        <v>16.899999999999999</v>
      </c>
      <c r="C99" s="7">
        <v>28.2</v>
      </c>
      <c r="D99" s="7">
        <v>8.1999999999999993</v>
      </c>
      <c r="E99" s="7">
        <v>81.2</v>
      </c>
      <c r="F99" s="7">
        <v>3.7</v>
      </c>
      <c r="G99" s="7">
        <v>412</v>
      </c>
      <c r="H99" s="7">
        <v>96</v>
      </c>
      <c r="I99" s="53">
        <v>43760</v>
      </c>
    </row>
    <row r="100" spans="1:9">
      <c r="A100" s="45">
        <v>43040</v>
      </c>
      <c r="B100" s="7">
        <v>12.2</v>
      </c>
      <c r="C100" s="7">
        <v>22.8</v>
      </c>
      <c r="D100" s="7">
        <v>1.2</v>
      </c>
      <c r="E100" s="7">
        <v>69</v>
      </c>
      <c r="F100" s="7">
        <v>2.6</v>
      </c>
      <c r="G100" s="7">
        <v>43.5</v>
      </c>
      <c r="H100" s="7">
        <v>26.5</v>
      </c>
      <c r="I100" s="53">
        <v>43792</v>
      </c>
    </row>
    <row r="101" spans="1:9">
      <c r="A101" s="45">
        <v>43070</v>
      </c>
      <c r="B101" s="7">
        <v>6.3</v>
      </c>
      <c r="C101" s="7">
        <v>17.5</v>
      </c>
      <c r="D101" s="7">
        <v>-4</v>
      </c>
      <c r="E101" s="7">
        <v>62.7</v>
      </c>
      <c r="F101" s="7">
        <v>2.2000000000000002</v>
      </c>
      <c r="G101" s="7">
        <v>19</v>
      </c>
      <c r="H101" s="7">
        <v>16.5</v>
      </c>
      <c r="I101" s="53">
        <v>43824</v>
      </c>
    </row>
    <row r="102" spans="1:9">
      <c r="A102" s="45">
        <v>43101</v>
      </c>
      <c r="B102" s="7">
        <v>4.4000000000000004</v>
      </c>
      <c r="C102" s="7">
        <v>15.7</v>
      </c>
      <c r="D102" s="7">
        <v>-7</v>
      </c>
      <c r="E102" s="7">
        <v>59.8</v>
      </c>
      <c r="F102" s="7">
        <v>2.6</v>
      </c>
      <c r="G102" s="7">
        <v>65.5</v>
      </c>
      <c r="H102" s="7">
        <v>34.5</v>
      </c>
      <c r="I102" s="55">
        <v>43482</v>
      </c>
    </row>
    <row r="103" spans="1:9">
      <c r="A103" s="45">
        <v>43132</v>
      </c>
      <c r="B103" s="7">
        <v>5.0999999999999996</v>
      </c>
      <c r="C103" s="7">
        <v>15.4</v>
      </c>
      <c r="D103" s="7">
        <v>-4.5999999999999996</v>
      </c>
      <c r="E103" s="7">
        <v>57.7</v>
      </c>
      <c r="F103" s="7">
        <v>2.9</v>
      </c>
      <c r="G103" s="7">
        <v>14.5</v>
      </c>
      <c r="H103" s="7">
        <v>8</v>
      </c>
      <c r="I103" s="55">
        <v>43497</v>
      </c>
    </row>
    <row r="104" spans="1:9">
      <c r="A104" s="45">
        <v>43160</v>
      </c>
      <c r="B104" s="7">
        <v>11.2</v>
      </c>
      <c r="C104" s="7">
        <v>21.2</v>
      </c>
      <c r="D104" s="7">
        <v>1.2</v>
      </c>
      <c r="E104" s="7">
        <v>69.099999999999994</v>
      </c>
      <c r="F104" s="7">
        <v>3.6</v>
      </c>
      <c r="G104" s="7">
        <v>251</v>
      </c>
      <c r="H104" s="7">
        <v>102.5</v>
      </c>
      <c r="I104" s="55">
        <v>43533</v>
      </c>
    </row>
    <row r="105" spans="1:9">
      <c r="A105" s="45">
        <v>43191</v>
      </c>
      <c r="B105" s="7">
        <v>16.5</v>
      </c>
      <c r="C105" s="7">
        <v>25.2</v>
      </c>
      <c r="D105" s="7">
        <v>4.9000000000000004</v>
      </c>
      <c r="E105" s="7">
        <v>69.400000000000006</v>
      </c>
      <c r="F105" s="7">
        <v>3.6</v>
      </c>
      <c r="G105" s="7">
        <v>98</v>
      </c>
      <c r="H105" s="7">
        <v>49</v>
      </c>
      <c r="I105" s="55">
        <v>43580</v>
      </c>
    </row>
    <row r="106" spans="1:9">
      <c r="A106" s="45">
        <v>43221</v>
      </c>
      <c r="B106" s="7">
        <v>19.3</v>
      </c>
      <c r="C106" s="7">
        <v>27.3</v>
      </c>
      <c r="D106" s="7">
        <v>8.1999999999999993</v>
      </c>
      <c r="E106" s="7">
        <v>72.900000000000006</v>
      </c>
      <c r="F106" s="7">
        <v>3.5</v>
      </c>
      <c r="G106" s="7">
        <v>142</v>
      </c>
      <c r="H106" s="7">
        <v>39</v>
      </c>
      <c r="I106" s="55">
        <v>43598</v>
      </c>
    </row>
    <row r="107" spans="1:9">
      <c r="A107" s="45">
        <v>43252</v>
      </c>
      <c r="B107" s="7">
        <v>21.7</v>
      </c>
      <c r="C107" s="7">
        <v>29.6</v>
      </c>
      <c r="D107" s="7">
        <v>14.5</v>
      </c>
      <c r="E107" s="7">
        <v>82.8</v>
      </c>
      <c r="F107" s="7">
        <v>3.6</v>
      </c>
      <c r="G107" s="7">
        <v>118</v>
      </c>
      <c r="H107" s="7">
        <v>46.5</v>
      </c>
      <c r="I107" s="55">
        <v>43636</v>
      </c>
    </row>
    <row r="108" spans="1:9">
      <c r="A108" s="45">
        <v>43282</v>
      </c>
      <c r="B108" s="7">
        <v>27.2</v>
      </c>
      <c r="C108" s="7">
        <v>35.200000000000003</v>
      </c>
      <c r="D108" s="7">
        <v>19.3</v>
      </c>
      <c r="E108" s="7">
        <v>82.6</v>
      </c>
      <c r="F108" s="7">
        <v>3.7</v>
      </c>
      <c r="G108" s="7">
        <v>191</v>
      </c>
      <c r="H108" s="7">
        <v>68.5</v>
      </c>
      <c r="I108" s="55">
        <v>43652</v>
      </c>
    </row>
    <row r="109" spans="1:9">
      <c r="A109" s="45">
        <v>43313</v>
      </c>
      <c r="B109" s="7">
        <v>27.5</v>
      </c>
      <c r="C109" s="7">
        <v>34.9</v>
      </c>
      <c r="D109" s="7">
        <v>17.600000000000001</v>
      </c>
      <c r="E109" s="7">
        <v>79.7</v>
      </c>
      <c r="F109" s="7">
        <v>3.9</v>
      </c>
      <c r="G109" s="7">
        <v>47.5</v>
      </c>
      <c r="H109" s="7">
        <v>28.5</v>
      </c>
      <c r="I109" s="55">
        <v>43701</v>
      </c>
    </row>
    <row r="110" spans="1:9">
      <c r="A110" s="45">
        <v>43344</v>
      </c>
      <c r="B110" s="7">
        <v>22.7</v>
      </c>
      <c r="C110" s="7">
        <v>31.5</v>
      </c>
      <c r="D110" s="7">
        <v>12.4</v>
      </c>
      <c r="E110" s="7">
        <v>85.2</v>
      </c>
      <c r="F110" s="7">
        <v>3.7</v>
      </c>
      <c r="G110" s="7">
        <v>245</v>
      </c>
      <c r="H110" s="7">
        <v>36.5</v>
      </c>
      <c r="I110" s="55">
        <v>43738</v>
      </c>
    </row>
    <row r="111" spans="1:9">
      <c r="A111" s="45">
        <v>43374</v>
      </c>
      <c r="B111" s="7">
        <v>19</v>
      </c>
      <c r="C111" s="7">
        <v>31.8</v>
      </c>
      <c r="D111" s="7">
        <v>10</v>
      </c>
      <c r="E111" s="7">
        <v>73.599999999999994</v>
      </c>
      <c r="F111" s="7">
        <v>3.1</v>
      </c>
      <c r="G111" s="7">
        <v>29</v>
      </c>
      <c r="H111" s="7">
        <v>10.5</v>
      </c>
      <c r="I111" s="55">
        <v>43765</v>
      </c>
    </row>
    <row r="112" spans="1:9">
      <c r="A112" s="45">
        <v>43405</v>
      </c>
      <c r="B112" s="7">
        <v>13.8</v>
      </c>
      <c r="C112" s="7">
        <v>23.4</v>
      </c>
      <c r="D112" s="7">
        <v>4.8</v>
      </c>
      <c r="E112" s="7">
        <v>74.099999999999994</v>
      </c>
      <c r="F112" s="7">
        <v>2.5</v>
      </c>
      <c r="G112" s="7">
        <v>26</v>
      </c>
      <c r="H112" s="7">
        <v>9</v>
      </c>
      <c r="I112" s="55">
        <v>43775</v>
      </c>
    </row>
    <row r="113" spans="1:9">
      <c r="A113" s="45">
        <v>43435</v>
      </c>
      <c r="B113" s="7">
        <v>8.1999999999999993</v>
      </c>
      <c r="C113" s="7">
        <v>23</v>
      </c>
      <c r="D113" s="7">
        <v>-1.8</v>
      </c>
      <c r="E113" s="7">
        <v>65.099999999999994</v>
      </c>
      <c r="F113" s="7">
        <v>2.6</v>
      </c>
      <c r="G113" s="7">
        <v>47.5</v>
      </c>
      <c r="H113" s="7">
        <v>14</v>
      </c>
      <c r="I113" s="55">
        <v>43805</v>
      </c>
    </row>
    <row r="114" spans="1:9">
      <c r="A114" s="45">
        <v>43466</v>
      </c>
      <c r="B114" s="7">
        <v>5.2</v>
      </c>
      <c r="C114" s="7">
        <v>15.2</v>
      </c>
      <c r="D114" s="7">
        <v>-2.8</v>
      </c>
      <c r="E114" s="7">
        <v>55.4</v>
      </c>
      <c r="F114" s="7">
        <v>2.5</v>
      </c>
      <c r="G114" s="7">
        <v>11.5</v>
      </c>
      <c r="H114" s="7">
        <v>10.5</v>
      </c>
      <c r="I114" s="53">
        <v>43861</v>
      </c>
    </row>
    <row r="115" spans="1:9">
      <c r="A115" s="45">
        <v>43497</v>
      </c>
      <c r="B115" s="7">
        <v>7.1</v>
      </c>
      <c r="C115" s="7">
        <v>20.100000000000001</v>
      </c>
      <c r="D115" s="7">
        <v>-2.7</v>
      </c>
      <c r="E115" s="7">
        <v>61.8</v>
      </c>
      <c r="F115" s="7">
        <v>3.1</v>
      </c>
      <c r="G115" s="7">
        <v>38</v>
      </c>
      <c r="H115" s="7">
        <v>19.5</v>
      </c>
      <c r="I115" s="53">
        <v>43889</v>
      </c>
    </row>
    <row r="116" spans="1:9">
      <c r="A116" s="45">
        <v>43525</v>
      </c>
      <c r="B116" s="7">
        <v>10.4</v>
      </c>
      <c r="C116" s="7">
        <v>21.9</v>
      </c>
      <c r="D116" s="7">
        <v>0</v>
      </c>
      <c r="E116" s="7">
        <v>62.4</v>
      </c>
      <c r="F116" s="7">
        <v>3.4</v>
      </c>
      <c r="G116" s="7">
        <v>85</v>
      </c>
      <c r="H116" s="7">
        <v>29.5</v>
      </c>
      <c r="I116" s="53">
        <v>43901</v>
      </c>
    </row>
    <row r="117" spans="1:9">
      <c r="A117" s="45">
        <v>43556</v>
      </c>
      <c r="B117" s="7">
        <v>13.1</v>
      </c>
      <c r="C117" s="7">
        <v>23.6</v>
      </c>
      <c r="D117" s="7">
        <v>1.5</v>
      </c>
      <c r="E117" s="7">
        <v>66.3</v>
      </c>
      <c r="F117" s="7">
        <v>3.1</v>
      </c>
      <c r="G117" s="7">
        <v>115</v>
      </c>
      <c r="H117" s="7">
        <v>40.5</v>
      </c>
      <c r="I117" s="53">
        <v>43951</v>
      </c>
    </row>
    <row r="118" spans="1:9">
      <c r="A118" s="46">
        <v>43586</v>
      </c>
      <c r="B118" s="7">
        <v>19</v>
      </c>
      <c r="C118" s="7">
        <v>28.1</v>
      </c>
      <c r="D118" s="7">
        <v>7.6</v>
      </c>
      <c r="E118" s="7">
        <v>72.2</v>
      </c>
      <c r="F118" s="7">
        <v>3</v>
      </c>
      <c r="G118" s="7">
        <v>212.5</v>
      </c>
      <c r="H118" s="7">
        <v>99.5</v>
      </c>
      <c r="I118" s="53">
        <v>43972</v>
      </c>
    </row>
    <row r="119" spans="1:9">
      <c r="A119" s="46">
        <v>43617</v>
      </c>
      <c r="B119" s="7">
        <v>21.3</v>
      </c>
      <c r="C119" s="7">
        <v>30</v>
      </c>
      <c r="D119" s="7">
        <v>14</v>
      </c>
      <c r="E119" s="7">
        <v>83.3</v>
      </c>
      <c r="F119" s="7">
        <v>3.1</v>
      </c>
      <c r="G119" s="7">
        <v>202.5</v>
      </c>
      <c r="H119" s="7">
        <v>50</v>
      </c>
      <c r="I119" s="53">
        <v>43992</v>
      </c>
    </row>
    <row r="120" spans="1:9">
      <c r="A120" s="46">
        <v>43647</v>
      </c>
      <c r="B120" s="7">
        <v>23.9</v>
      </c>
      <c r="C120" s="7">
        <v>32</v>
      </c>
      <c r="D120" s="7">
        <v>17.8</v>
      </c>
      <c r="E120" s="7">
        <v>83.3</v>
      </c>
      <c r="F120" s="7">
        <v>3</v>
      </c>
      <c r="G120" s="7">
        <v>109</v>
      </c>
      <c r="H120" s="7">
        <v>22</v>
      </c>
      <c r="I120" s="53">
        <v>44026</v>
      </c>
    </row>
    <row r="121" spans="1:9">
      <c r="A121" s="46">
        <v>43678</v>
      </c>
      <c r="B121" s="7">
        <v>27.8</v>
      </c>
      <c r="C121" s="7">
        <v>34</v>
      </c>
      <c r="D121" s="7">
        <v>21.8</v>
      </c>
      <c r="E121" s="7">
        <v>82.9</v>
      </c>
      <c r="F121" s="7">
        <v>3.3</v>
      </c>
      <c r="G121" s="7">
        <v>82.5</v>
      </c>
      <c r="H121" s="7">
        <v>19.5</v>
      </c>
      <c r="I121" s="53">
        <v>44071</v>
      </c>
    </row>
    <row r="122" spans="1:9">
      <c r="A122" s="46">
        <v>43709</v>
      </c>
      <c r="B122" s="7">
        <v>25</v>
      </c>
      <c r="C122" s="7">
        <v>34.799999999999997</v>
      </c>
      <c r="D122" s="7">
        <v>18.7</v>
      </c>
      <c r="E122" s="7">
        <v>78.5</v>
      </c>
      <c r="F122" s="7">
        <v>2.9</v>
      </c>
      <c r="G122" s="7">
        <v>85.5</v>
      </c>
      <c r="H122" s="7">
        <v>35.5</v>
      </c>
      <c r="I122" s="53">
        <v>44083</v>
      </c>
    </row>
    <row r="123" spans="1:9">
      <c r="A123" s="46">
        <v>43739</v>
      </c>
      <c r="B123" s="7">
        <v>19.3</v>
      </c>
      <c r="C123" s="7">
        <v>29.1</v>
      </c>
      <c r="D123" s="7">
        <v>9.9</v>
      </c>
      <c r="E123" s="7">
        <v>81.2</v>
      </c>
      <c r="F123" s="7">
        <v>3.7</v>
      </c>
      <c r="G123" s="7">
        <v>395</v>
      </c>
      <c r="H123" s="7">
        <v>198.5</v>
      </c>
      <c r="I123" s="53">
        <v>44116</v>
      </c>
    </row>
    <row r="124" spans="1:9">
      <c r="A124" s="46">
        <v>43770</v>
      </c>
      <c r="B124" s="7">
        <v>13.1</v>
      </c>
      <c r="C124" s="7">
        <v>23.1</v>
      </c>
      <c r="D124" s="7">
        <v>1.4</v>
      </c>
      <c r="E124" s="7">
        <v>72.599999999999994</v>
      </c>
      <c r="F124" s="7">
        <v>3</v>
      </c>
      <c r="G124" s="7">
        <v>76.5</v>
      </c>
      <c r="H124" s="7">
        <v>42.5</v>
      </c>
      <c r="I124" s="53">
        <v>44157</v>
      </c>
    </row>
    <row r="125" spans="1:9">
      <c r="A125" s="46">
        <v>43800</v>
      </c>
      <c r="B125" s="7">
        <v>9.1</v>
      </c>
      <c r="C125" s="7">
        <v>22.2</v>
      </c>
      <c r="D125" s="7">
        <v>0.8</v>
      </c>
      <c r="E125" s="7">
        <v>68.900000000000006</v>
      </c>
      <c r="F125" s="7">
        <v>2.8</v>
      </c>
      <c r="G125" s="7">
        <v>70</v>
      </c>
      <c r="H125" s="7">
        <v>29</v>
      </c>
      <c r="I125" s="53">
        <v>44167</v>
      </c>
    </row>
    <row r="126" spans="1:9">
      <c r="A126" s="45">
        <v>43831</v>
      </c>
      <c r="B126" s="7">
        <v>7.6</v>
      </c>
      <c r="C126" s="7">
        <v>19.399999999999999</v>
      </c>
      <c r="D126" s="7">
        <v>-0.1</v>
      </c>
      <c r="E126" s="7">
        <v>67.900000000000006</v>
      </c>
      <c r="F126" s="7">
        <v>2.8</v>
      </c>
      <c r="G126" s="7">
        <v>66</v>
      </c>
      <c r="H126" s="7">
        <v>17.5</v>
      </c>
      <c r="I126" s="55">
        <v>44224</v>
      </c>
    </row>
    <row r="127" spans="1:9">
      <c r="A127" s="45">
        <v>43862</v>
      </c>
      <c r="B127" s="7">
        <v>8.6</v>
      </c>
      <c r="C127" s="7">
        <v>20.2</v>
      </c>
      <c r="D127" s="7">
        <v>-1.8</v>
      </c>
      <c r="E127" s="7">
        <v>57.6</v>
      </c>
      <c r="F127" s="7">
        <v>2.9</v>
      </c>
      <c r="G127" s="7">
        <v>25.5</v>
      </c>
      <c r="H127" s="7">
        <v>14.5</v>
      </c>
      <c r="I127" s="55">
        <v>44243</v>
      </c>
    </row>
    <row r="128" spans="1:9">
      <c r="A128" s="45">
        <v>43891</v>
      </c>
      <c r="B128" s="7">
        <v>10.9</v>
      </c>
      <c r="C128" s="7">
        <v>24.8</v>
      </c>
      <c r="D128" s="7">
        <v>0.8</v>
      </c>
      <c r="E128" s="7">
        <v>67.5</v>
      </c>
      <c r="F128" s="7">
        <v>3.5</v>
      </c>
      <c r="G128" s="7">
        <v>129</v>
      </c>
      <c r="H128" s="7">
        <v>43.5</v>
      </c>
      <c r="I128" s="55">
        <v>44284</v>
      </c>
    </row>
    <row r="129" spans="1:9">
      <c r="A129" s="45">
        <v>43922</v>
      </c>
      <c r="B129" s="7">
        <v>13.3</v>
      </c>
      <c r="C129" s="7">
        <v>24.4</v>
      </c>
      <c r="D129" s="7">
        <v>4.4000000000000004</v>
      </c>
      <c r="E129" s="7">
        <v>66.3</v>
      </c>
      <c r="F129" s="7">
        <v>3.6</v>
      </c>
      <c r="G129" s="7">
        <v>147.5</v>
      </c>
      <c r="H129" s="7">
        <v>71</v>
      </c>
      <c r="I129" s="55">
        <v>44304</v>
      </c>
    </row>
    <row r="130" spans="1:9">
      <c r="A130" s="45">
        <v>43952</v>
      </c>
      <c r="B130" s="7">
        <v>19.600000000000001</v>
      </c>
      <c r="C130" s="7">
        <v>30.2</v>
      </c>
      <c r="D130" s="7">
        <v>10</v>
      </c>
      <c r="E130" s="7">
        <v>74.3</v>
      </c>
      <c r="F130" s="7">
        <v>3.6</v>
      </c>
      <c r="G130" s="7">
        <v>69</v>
      </c>
      <c r="H130" s="7">
        <v>31.5</v>
      </c>
      <c r="I130" s="55">
        <v>44335</v>
      </c>
    </row>
    <row r="131" spans="1:9">
      <c r="A131" s="45">
        <v>43983</v>
      </c>
      <c r="B131" s="7">
        <v>23.4</v>
      </c>
      <c r="C131" s="7">
        <v>32</v>
      </c>
      <c r="D131" s="7">
        <v>17.100000000000001</v>
      </c>
      <c r="E131" s="7">
        <v>82.6</v>
      </c>
      <c r="F131" s="7">
        <v>3.3</v>
      </c>
      <c r="G131" s="7">
        <v>175.5</v>
      </c>
      <c r="H131" s="7">
        <v>51.5</v>
      </c>
      <c r="I131" s="55">
        <v>44375</v>
      </c>
    </row>
    <row r="132" spans="1:9">
      <c r="A132" s="45">
        <v>44013</v>
      </c>
      <c r="B132" s="7">
        <v>24.4</v>
      </c>
      <c r="C132" s="7">
        <v>33.4</v>
      </c>
      <c r="D132" s="7">
        <v>17.7</v>
      </c>
      <c r="E132" s="7">
        <v>91</v>
      </c>
      <c r="F132" s="7">
        <v>3.4</v>
      </c>
      <c r="G132" s="7">
        <v>337</v>
      </c>
      <c r="H132" s="7">
        <v>49</v>
      </c>
      <c r="I132" s="55">
        <v>44403</v>
      </c>
    </row>
    <row r="133" spans="1:9">
      <c r="A133" s="45">
        <v>44044</v>
      </c>
      <c r="B133" s="7">
        <v>29.1</v>
      </c>
      <c r="C133" s="7">
        <v>37.299999999999997</v>
      </c>
      <c r="D133" s="7">
        <v>22.1</v>
      </c>
      <c r="E133" s="7">
        <v>78.599999999999994</v>
      </c>
      <c r="F133" s="7">
        <v>2.8</v>
      </c>
      <c r="G133" s="7">
        <v>22.5</v>
      </c>
      <c r="H133" s="7">
        <v>12</v>
      </c>
      <c r="I133" s="55">
        <v>44439</v>
      </c>
    </row>
    <row r="134" spans="1:9">
      <c r="A134" s="45">
        <v>44075</v>
      </c>
      <c r="B134" s="7">
        <v>24.2</v>
      </c>
      <c r="C134" s="7">
        <v>34.5</v>
      </c>
      <c r="D134" s="7">
        <v>15.4</v>
      </c>
      <c r="E134" s="7">
        <v>85.3</v>
      </c>
      <c r="F134" s="7">
        <v>3.7</v>
      </c>
      <c r="G134" s="7">
        <v>88.5</v>
      </c>
      <c r="H134" s="7">
        <v>11.5</v>
      </c>
      <c r="I134" s="55">
        <v>44444</v>
      </c>
    </row>
    <row r="135" spans="1:9">
      <c r="A135" s="45">
        <v>44105</v>
      </c>
      <c r="B135" s="7">
        <v>17.399999999999999</v>
      </c>
      <c r="C135" s="7">
        <v>27.1</v>
      </c>
      <c r="D135" s="7">
        <v>7</v>
      </c>
      <c r="E135" s="7">
        <v>78.099999999999994</v>
      </c>
      <c r="F135" s="7">
        <v>3.2</v>
      </c>
      <c r="G135" s="7">
        <v>196</v>
      </c>
      <c r="H135" s="7">
        <v>73.5</v>
      </c>
      <c r="I135" s="55">
        <v>44479</v>
      </c>
    </row>
    <row r="136" spans="1:9">
      <c r="A136" s="45">
        <v>44136</v>
      </c>
      <c r="B136" s="7">
        <v>13.9</v>
      </c>
      <c r="C136" s="7">
        <v>23.4</v>
      </c>
      <c r="D136" s="7">
        <v>4.7</v>
      </c>
      <c r="E136" s="7">
        <v>71.599999999999994</v>
      </c>
      <c r="F136" s="7">
        <v>2.7</v>
      </c>
      <c r="G136" s="7">
        <v>6</v>
      </c>
      <c r="H136" s="7">
        <v>3</v>
      </c>
      <c r="I136" s="55">
        <v>44502</v>
      </c>
    </row>
    <row r="137" spans="1:9">
      <c r="A137" s="45">
        <v>44166</v>
      </c>
      <c r="B137" s="7">
        <v>7.6</v>
      </c>
      <c r="C137" s="7">
        <v>17.100000000000001</v>
      </c>
      <c r="D137" s="7">
        <v>-2.8</v>
      </c>
      <c r="E137" s="7">
        <v>67</v>
      </c>
      <c r="F137" s="7">
        <v>2.2000000000000002</v>
      </c>
      <c r="G137" s="7">
        <v>16.5</v>
      </c>
      <c r="H137" s="7">
        <v>8.5</v>
      </c>
      <c r="I137" s="55">
        <v>44560</v>
      </c>
    </row>
    <row r="138" spans="1:9">
      <c r="A138" s="45">
        <v>44197</v>
      </c>
      <c r="B138" s="7">
        <v>5.0999999999999996</v>
      </c>
      <c r="C138" s="7">
        <v>18.3</v>
      </c>
      <c r="D138" s="49">
        <v>-6</v>
      </c>
      <c r="E138" s="7">
        <v>62.4</v>
      </c>
      <c r="F138" s="7">
        <v>2.8</v>
      </c>
      <c r="G138" s="7">
        <v>40.5</v>
      </c>
      <c r="H138" s="7">
        <v>18.5</v>
      </c>
      <c r="I138" s="55">
        <v>44584</v>
      </c>
    </row>
    <row r="139" spans="1:9">
      <c r="A139" s="45">
        <v>44228</v>
      </c>
      <c r="B139" s="7">
        <v>8.1</v>
      </c>
      <c r="C139" s="7">
        <v>21.1</v>
      </c>
      <c r="D139" s="49">
        <v>-3</v>
      </c>
      <c r="E139" s="7">
        <v>55.1</v>
      </c>
      <c r="F139" s="7">
        <v>3.1</v>
      </c>
      <c r="G139" s="49">
        <v>80</v>
      </c>
      <c r="H139" s="7">
        <v>69.5</v>
      </c>
      <c r="I139" s="55">
        <v>44607</v>
      </c>
    </row>
    <row r="140" spans="1:9">
      <c r="A140" s="45">
        <v>44256</v>
      </c>
      <c r="B140" s="7">
        <v>12.3</v>
      </c>
      <c r="C140" s="7">
        <v>22.7</v>
      </c>
      <c r="D140" s="7">
        <v>2.9</v>
      </c>
      <c r="E140" s="7">
        <v>70.7</v>
      </c>
      <c r="F140" s="7">
        <v>3.4</v>
      </c>
      <c r="G140" s="49">
        <v>170</v>
      </c>
      <c r="H140" s="7">
        <v>87.5</v>
      </c>
      <c r="I140" s="55">
        <v>44633</v>
      </c>
    </row>
    <row r="141" spans="1:9">
      <c r="A141" s="45">
        <v>44287</v>
      </c>
      <c r="B141" s="7">
        <v>14.4</v>
      </c>
      <c r="C141" s="7">
        <v>23.9</v>
      </c>
      <c r="D141" s="7">
        <v>5.7</v>
      </c>
      <c r="E141" s="49">
        <v>67</v>
      </c>
      <c r="F141" s="7">
        <v>3.3</v>
      </c>
      <c r="G141" s="7">
        <v>148.5</v>
      </c>
      <c r="H141" s="7">
        <v>56.5</v>
      </c>
      <c r="I141" s="55">
        <v>44668</v>
      </c>
    </row>
    <row r="142" spans="1:9">
      <c r="A142" s="45">
        <v>44317</v>
      </c>
      <c r="B142" s="7">
        <v>19.100000000000001</v>
      </c>
      <c r="C142" s="7">
        <v>26.9</v>
      </c>
      <c r="D142" s="7">
        <v>8.9</v>
      </c>
      <c r="E142" s="7">
        <v>77.7</v>
      </c>
      <c r="F142" s="7">
        <v>3.4</v>
      </c>
      <c r="G142" s="7">
        <v>95.5</v>
      </c>
      <c r="H142" s="49">
        <v>47</v>
      </c>
      <c r="I142" s="55">
        <v>44708</v>
      </c>
    </row>
    <row r="143" spans="1:9">
      <c r="A143" s="45">
        <v>44348</v>
      </c>
      <c r="B143" s="7">
        <v>22.1</v>
      </c>
      <c r="C143" s="7">
        <v>30.2</v>
      </c>
      <c r="D143" s="7">
        <v>15.8</v>
      </c>
      <c r="E143" s="7">
        <v>84.6</v>
      </c>
      <c r="F143" s="7">
        <v>2.8</v>
      </c>
      <c r="G143" s="49">
        <v>100</v>
      </c>
      <c r="H143" s="7">
        <v>27.5</v>
      </c>
      <c r="I143" s="55">
        <v>44716</v>
      </c>
    </row>
    <row r="144" spans="1:9">
      <c r="A144" s="45">
        <v>44378</v>
      </c>
      <c r="B144" s="7">
        <v>25.3</v>
      </c>
      <c r="C144" s="7">
        <v>33.5</v>
      </c>
      <c r="D144" s="7">
        <v>19.399999999999999</v>
      </c>
      <c r="E144" s="7">
        <v>91.1</v>
      </c>
      <c r="F144" s="7">
        <v>2.4</v>
      </c>
      <c r="G144" s="7">
        <v>404.5</v>
      </c>
      <c r="H144" s="7">
        <v>168.5</v>
      </c>
      <c r="I144" s="55">
        <v>44745</v>
      </c>
    </row>
    <row r="145" spans="1:9">
      <c r="A145" s="45">
        <v>44409</v>
      </c>
      <c r="B145" s="7">
        <v>26.8</v>
      </c>
      <c r="C145" s="49">
        <v>35</v>
      </c>
      <c r="D145" s="7">
        <v>18.5</v>
      </c>
      <c r="E145" s="7">
        <v>88.6</v>
      </c>
      <c r="F145" s="7">
        <v>3.4</v>
      </c>
      <c r="G145" s="7">
        <v>294.5</v>
      </c>
      <c r="H145" s="7">
        <v>99.5</v>
      </c>
      <c r="I145" s="55">
        <v>44788</v>
      </c>
    </row>
    <row r="146" spans="1:9">
      <c r="A146" s="45">
        <v>44440</v>
      </c>
      <c r="B146" s="48">
        <v>22.3</v>
      </c>
      <c r="C146" s="7">
        <v>31.7</v>
      </c>
      <c r="D146" s="7">
        <v>17.100000000000001</v>
      </c>
      <c r="E146" s="7">
        <v>85.6</v>
      </c>
      <c r="F146" s="7">
        <v>3.2</v>
      </c>
      <c r="G146" s="7">
        <v>259.5</v>
      </c>
      <c r="H146" s="7">
        <v>135.5</v>
      </c>
      <c r="I146" s="55">
        <v>44822</v>
      </c>
    </row>
    <row r="147" spans="1:9">
      <c r="A147" s="45">
        <v>44470</v>
      </c>
      <c r="B147" s="7">
        <v>18.100000000000001</v>
      </c>
      <c r="C147" s="7">
        <v>28.9</v>
      </c>
      <c r="D147" s="49">
        <v>8</v>
      </c>
      <c r="E147" s="7">
        <v>81.400000000000006</v>
      </c>
      <c r="F147" s="7">
        <v>3.3</v>
      </c>
      <c r="G147" s="7">
        <v>90.5</v>
      </c>
      <c r="H147" s="49">
        <v>46</v>
      </c>
      <c r="I147" s="55">
        <v>44835</v>
      </c>
    </row>
    <row r="148" spans="1:9">
      <c r="A148" s="45">
        <v>44501</v>
      </c>
      <c r="B148" s="7">
        <v>13.3</v>
      </c>
      <c r="C148" s="7">
        <v>22.3</v>
      </c>
      <c r="D148" s="7">
        <v>1.3</v>
      </c>
      <c r="E148" s="7">
        <v>71.3</v>
      </c>
      <c r="F148" s="7">
        <v>2.5</v>
      </c>
      <c r="G148" s="49">
        <v>132</v>
      </c>
      <c r="H148" s="49">
        <v>95</v>
      </c>
      <c r="I148" s="55">
        <v>44874</v>
      </c>
    </row>
    <row r="149" spans="1:9">
      <c r="A149" s="45">
        <v>44531</v>
      </c>
      <c r="B149" s="7">
        <v>7.7</v>
      </c>
      <c r="C149" s="7">
        <v>20.100000000000001</v>
      </c>
      <c r="D149" s="7">
        <v>-3.4</v>
      </c>
      <c r="E149" s="7">
        <v>67.7</v>
      </c>
      <c r="F149" s="7">
        <v>2.7</v>
      </c>
      <c r="G149" s="49">
        <v>108</v>
      </c>
      <c r="H149" s="49">
        <v>74</v>
      </c>
      <c r="I149" s="55">
        <v>44896</v>
      </c>
    </row>
    <row r="150" spans="1:9">
      <c r="A150" s="45">
        <v>44562</v>
      </c>
      <c r="B150" s="7">
        <v>4.2</v>
      </c>
      <c r="C150" s="7">
        <v>14.3</v>
      </c>
      <c r="D150" s="7">
        <v>-4.5</v>
      </c>
      <c r="E150" s="7">
        <v>60.4</v>
      </c>
      <c r="F150" s="7">
        <v>2.4</v>
      </c>
      <c r="G150" s="18">
        <v>21</v>
      </c>
      <c r="H150" s="7">
        <v>18.5</v>
      </c>
      <c r="I150" s="55">
        <v>44937</v>
      </c>
    </row>
    <row r="151" spans="1:9">
      <c r="A151" s="45">
        <v>44593</v>
      </c>
      <c r="B151" s="7">
        <v>4.5999999999999996</v>
      </c>
      <c r="C151" s="7">
        <v>17.2</v>
      </c>
      <c r="D151" s="7">
        <v>-5</v>
      </c>
      <c r="E151" s="7">
        <v>60.6</v>
      </c>
      <c r="F151" s="7">
        <v>2.6</v>
      </c>
      <c r="G151" s="18">
        <v>51</v>
      </c>
      <c r="H151" s="7">
        <v>17.5</v>
      </c>
      <c r="I151" s="55">
        <v>44967</v>
      </c>
    </row>
    <row r="152" spans="1:9">
      <c r="A152" s="45">
        <v>44621</v>
      </c>
      <c r="B152" s="7">
        <v>10.8</v>
      </c>
      <c r="C152" s="7">
        <v>22.2</v>
      </c>
      <c r="D152" s="7">
        <v>-0.8</v>
      </c>
      <c r="E152" s="7">
        <v>70.2</v>
      </c>
      <c r="F152" s="7">
        <v>3.1</v>
      </c>
      <c r="G152" s="49">
        <v>115</v>
      </c>
      <c r="H152" s="7">
        <v>36.5</v>
      </c>
      <c r="I152" s="55">
        <v>45003</v>
      </c>
    </row>
    <row r="153" spans="1:9">
      <c r="A153" s="45">
        <v>44652</v>
      </c>
      <c r="B153" s="7">
        <v>14.8</v>
      </c>
      <c r="C153" s="7">
        <v>26.2</v>
      </c>
      <c r="D153" s="7">
        <v>2.6</v>
      </c>
      <c r="E153" s="7">
        <v>81.3</v>
      </c>
      <c r="F153" s="7">
        <v>3.6</v>
      </c>
      <c r="G153" s="49">
        <v>228</v>
      </c>
      <c r="H153" s="49">
        <v>41</v>
      </c>
      <c r="I153" s="55">
        <v>45045</v>
      </c>
    </row>
    <row r="154" spans="1:9">
      <c r="A154" s="45">
        <v>44682</v>
      </c>
      <c r="B154" s="7">
        <v>18.3</v>
      </c>
      <c r="C154" s="7">
        <v>29</v>
      </c>
      <c r="D154" s="7">
        <v>9.5</v>
      </c>
      <c r="E154" s="49">
        <v>80</v>
      </c>
      <c r="F154" s="7">
        <v>2.9</v>
      </c>
      <c r="G154" s="7">
        <v>149.5</v>
      </c>
      <c r="H154" s="49">
        <v>38</v>
      </c>
      <c r="I154" s="55">
        <v>45059</v>
      </c>
    </row>
    <row r="155" spans="1:9">
      <c r="A155" s="45">
        <v>44713</v>
      </c>
      <c r="B155" s="7">
        <v>22.4</v>
      </c>
      <c r="C155" s="7">
        <v>33.6</v>
      </c>
      <c r="D155" s="7">
        <v>14.5</v>
      </c>
      <c r="E155" s="7">
        <v>84.2</v>
      </c>
      <c r="F155" s="7">
        <v>3.1</v>
      </c>
      <c r="G155" s="49">
        <v>106</v>
      </c>
      <c r="H155" s="49">
        <v>52</v>
      </c>
      <c r="I155" s="55">
        <v>45083</v>
      </c>
    </row>
    <row r="156" spans="1:9">
      <c r="A156" s="45">
        <v>44743</v>
      </c>
      <c r="B156" s="7">
        <v>26.6</v>
      </c>
      <c r="C156" s="7">
        <v>34.700000000000003</v>
      </c>
      <c r="D156" s="7">
        <v>21.8</v>
      </c>
      <c r="E156" s="7">
        <v>87.4</v>
      </c>
      <c r="F156" s="7">
        <v>3.2</v>
      </c>
      <c r="G156" s="7">
        <v>192.5</v>
      </c>
      <c r="H156" s="7">
        <v>67.5</v>
      </c>
      <c r="I156" s="55">
        <v>45122</v>
      </c>
    </row>
    <row r="157" spans="1:9">
      <c r="A157" s="45">
        <v>44774</v>
      </c>
      <c r="B157" s="7">
        <v>27.1</v>
      </c>
      <c r="C157" s="7">
        <v>34.1</v>
      </c>
      <c r="D157" s="7">
        <v>19.5</v>
      </c>
      <c r="E157" s="7">
        <v>85.9</v>
      </c>
      <c r="F157" s="7">
        <v>3.2</v>
      </c>
      <c r="G157" s="49">
        <v>131</v>
      </c>
      <c r="H157" s="7">
        <v>74.5</v>
      </c>
      <c r="I157" s="55">
        <v>45151</v>
      </c>
    </row>
    <row r="158" spans="1:9">
      <c r="A158" s="45">
        <v>44805</v>
      </c>
      <c r="B158" s="7">
        <v>24.4</v>
      </c>
      <c r="C158" s="7">
        <v>31.9</v>
      </c>
      <c r="D158" s="7">
        <v>17.100000000000001</v>
      </c>
      <c r="E158" s="7">
        <v>83.5</v>
      </c>
      <c r="F158" s="7">
        <v>3.3</v>
      </c>
      <c r="G158" s="49">
        <v>235</v>
      </c>
      <c r="H158" s="7">
        <v>59.5</v>
      </c>
      <c r="I158" s="55">
        <v>45187</v>
      </c>
    </row>
    <row r="159" spans="1:9">
      <c r="A159" s="45">
        <v>44835</v>
      </c>
      <c r="B159" s="7">
        <v>17.399999999999999</v>
      </c>
      <c r="C159" s="7">
        <v>29.7</v>
      </c>
      <c r="D159" s="7">
        <v>6.8</v>
      </c>
      <c r="E159" s="49">
        <v>77</v>
      </c>
      <c r="F159" s="7">
        <v>3.4</v>
      </c>
      <c r="G159" s="7">
        <v>92.5</v>
      </c>
      <c r="H159" s="7">
        <v>50.5</v>
      </c>
      <c r="I159" s="55">
        <v>45206</v>
      </c>
    </row>
    <row r="160" spans="1:9">
      <c r="A160" s="45">
        <v>44866</v>
      </c>
      <c r="B160" s="7">
        <v>14.4</v>
      </c>
      <c r="C160" s="7">
        <v>24.4</v>
      </c>
      <c r="D160" s="7">
        <v>6.8</v>
      </c>
      <c r="E160" s="7">
        <v>75.400000000000006</v>
      </c>
      <c r="F160" s="7">
        <v>2.7</v>
      </c>
      <c r="G160" s="49">
        <v>87</v>
      </c>
      <c r="H160" s="7">
        <v>40.5</v>
      </c>
      <c r="I160" s="55">
        <v>45253</v>
      </c>
    </row>
    <row r="161" spans="1:9">
      <c r="A161" s="45">
        <v>44896</v>
      </c>
      <c r="B161" s="7">
        <v>7.3</v>
      </c>
      <c r="C161" s="49">
        <v>17</v>
      </c>
      <c r="D161" s="49">
        <v>-2</v>
      </c>
      <c r="E161" s="7">
        <v>65.7</v>
      </c>
      <c r="F161" s="7">
        <v>2.5</v>
      </c>
      <c r="G161" s="49">
        <v>46</v>
      </c>
      <c r="H161" s="49">
        <v>14</v>
      </c>
      <c r="I161" s="55">
        <v>45282</v>
      </c>
    </row>
    <row r="162" spans="1:9">
      <c r="A162" s="45">
        <v>44927</v>
      </c>
      <c r="B162" s="7">
        <v>5.3</v>
      </c>
      <c r="C162" s="7">
        <v>15.7</v>
      </c>
      <c r="D162" s="7">
        <v>-5.9</v>
      </c>
      <c r="E162" s="7">
        <v>63.5</v>
      </c>
      <c r="F162" s="7">
        <v>2.4</v>
      </c>
      <c r="G162" s="18">
        <v>7</v>
      </c>
      <c r="H162" s="7">
        <v>3.5</v>
      </c>
      <c r="I162" s="55">
        <v>45307</v>
      </c>
    </row>
    <row r="163" spans="1:9">
      <c r="A163" s="45">
        <v>44958</v>
      </c>
      <c r="B163" s="7">
        <v>7.1</v>
      </c>
      <c r="C163" s="7">
        <v>19.399999999999999</v>
      </c>
      <c r="D163" s="7">
        <v>-2.5</v>
      </c>
      <c r="E163" s="7">
        <v>60.3</v>
      </c>
      <c r="F163" s="7">
        <v>3.2</v>
      </c>
      <c r="G163" s="18">
        <v>33.5</v>
      </c>
      <c r="H163" s="7">
        <v>26</v>
      </c>
      <c r="I163" s="55">
        <v>45332</v>
      </c>
    </row>
    <row r="164" spans="1:9">
      <c r="A164" s="45">
        <v>44986</v>
      </c>
      <c r="B164" s="7">
        <v>12.7</v>
      </c>
      <c r="C164" s="7">
        <v>23.8</v>
      </c>
      <c r="D164" s="7">
        <v>4.0999999999999996</v>
      </c>
      <c r="E164" s="7">
        <v>74.2</v>
      </c>
      <c r="F164" s="7">
        <v>3.3</v>
      </c>
      <c r="G164" s="49">
        <v>162</v>
      </c>
      <c r="H164" s="7">
        <v>31.5</v>
      </c>
      <c r="I164" s="55">
        <v>45376</v>
      </c>
    </row>
    <row r="165" spans="1:9">
      <c r="A165" s="45">
        <v>45017</v>
      </c>
      <c r="B165" s="7">
        <v>16</v>
      </c>
      <c r="C165" s="7">
        <v>25</v>
      </c>
      <c r="D165" s="7">
        <v>4.2</v>
      </c>
      <c r="E165" s="7">
        <v>67.3</v>
      </c>
      <c r="F165" s="7">
        <v>3.8</v>
      </c>
      <c r="G165" s="49">
        <v>98</v>
      </c>
      <c r="H165" s="49">
        <v>39.5</v>
      </c>
      <c r="I165" s="55">
        <v>45397</v>
      </c>
    </row>
    <row r="166" spans="1:9">
      <c r="A166" s="45">
        <v>45047</v>
      </c>
      <c r="B166" s="7">
        <v>18.5</v>
      </c>
      <c r="C166" s="7">
        <v>30.2</v>
      </c>
      <c r="D166" s="7">
        <v>9.9</v>
      </c>
      <c r="E166" s="49">
        <v>76.599999999999994</v>
      </c>
      <c r="F166" s="7">
        <v>3.4</v>
      </c>
      <c r="G166" s="7">
        <v>155</v>
      </c>
      <c r="H166" s="49">
        <v>35</v>
      </c>
      <c r="I166" s="55">
        <v>45420</v>
      </c>
    </row>
    <row r="167" spans="1:9">
      <c r="A167" s="45">
        <v>45078</v>
      </c>
      <c r="B167" s="7">
        <v>22.7</v>
      </c>
      <c r="C167" s="7">
        <v>32.200000000000003</v>
      </c>
      <c r="D167" s="7">
        <v>14.5</v>
      </c>
      <c r="E167" s="7">
        <v>84.5</v>
      </c>
      <c r="F167" s="7">
        <v>2.6</v>
      </c>
      <c r="G167" s="49">
        <v>327</v>
      </c>
      <c r="H167" s="49">
        <v>148.5</v>
      </c>
      <c r="I167" s="55">
        <v>45445</v>
      </c>
    </row>
    <row r="168" spans="1:9">
      <c r="A168" s="45">
        <v>45108</v>
      </c>
      <c r="B168" s="7">
        <v>27.6</v>
      </c>
      <c r="C168" s="7">
        <v>36.6</v>
      </c>
      <c r="D168" s="7">
        <v>20.399999999999999</v>
      </c>
      <c r="E168" s="7">
        <v>79.2</v>
      </c>
      <c r="F168" s="7">
        <v>3.3</v>
      </c>
      <c r="G168" s="7">
        <v>42</v>
      </c>
      <c r="H168" s="7">
        <v>30.5</v>
      </c>
      <c r="I168" s="55">
        <v>45474</v>
      </c>
    </row>
    <row r="169" spans="1:9">
      <c r="A169" s="45">
        <v>45139</v>
      </c>
      <c r="B169" s="7">
        <v>28.5</v>
      </c>
      <c r="C169" s="7">
        <v>35.200000000000003</v>
      </c>
      <c r="D169" s="7">
        <v>22.3</v>
      </c>
      <c r="E169" s="7">
        <v>83.5</v>
      </c>
      <c r="F169" s="7">
        <v>3.2</v>
      </c>
      <c r="G169" s="49">
        <v>121</v>
      </c>
      <c r="H169" s="7">
        <v>25.5</v>
      </c>
      <c r="I169" s="55">
        <v>45505</v>
      </c>
    </row>
    <row r="170" spans="1:9">
      <c r="A170" s="45">
        <v>45170</v>
      </c>
      <c r="B170" s="7">
        <v>26.5</v>
      </c>
      <c r="C170" s="7">
        <v>33.700000000000003</v>
      </c>
      <c r="D170" s="7">
        <v>18.3</v>
      </c>
      <c r="E170" s="7">
        <v>81.599999999999994</v>
      </c>
      <c r="F170" s="7">
        <v>3.2</v>
      </c>
      <c r="G170" s="49">
        <v>136.5</v>
      </c>
      <c r="H170" s="7">
        <v>60</v>
      </c>
      <c r="I170" s="55">
        <v>45543</v>
      </c>
    </row>
    <row r="171" spans="1:9">
      <c r="A171" s="45">
        <v>45200</v>
      </c>
      <c r="B171" s="7">
        <v>18.7</v>
      </c>
      <c r="C171" s="7">
        <v>30.2</v>
      </c>
      <c r="D171" s="7">
        <v>8.8000000000000007</v>
      </c>
      <c r="E171" s="49">
        <v>71.599999999999994</v>
      </c>
      <c r="F171" s="7">
        <v>2.7</v>
      </c>
      <c r="G171" s="7">
        <v>145</v>
      </c>
      <c r="H171" s="7">
        <v>71.5</v>
      </c>
      <c r="I171" s="55">
        <v>45569</v>
      </c>
    </row>
    <row r="172" spans="1:9">
      <c r="A172" s="45">
        <v>45231</v>
      </c>
      <c r="B172" s="7">
        <v>14.4</v>
      </c>
      <c r="C172" s="7">
        <v>27.2</v>
      </c>
      <c r="D172" s="7">
        <v>2.6</v>
      </c>
      <c r="E172" s="7">
        <v>70.5</v>
      </c>
      <c r="F172" s="7">
        <v>2.9</v>
      </c>
      <c r="G172" s="49">
        <v>46</v>
      </c>
      <c r="H172" s="7">
        <v>35.5</v>
      </c>
      <c r="I172" s="55">
        <v>45613</v>
      </c>
    </row>
    <row r="173" spans="1:9">
      <c r="A173" s="45">
        <v>45261</v>
      </c>
      <c r="B173" s="7">
        <v>9.1</v>
      </c>
      <c r="C173" s="49">
        <v>25.5</v>
      </c>
      <c r="D173" s="49">
        <v>-3</v>
      </c>
      <c r="E173" s="7">
        <v>66.2</v>
      </c>
      <c r="F173" s="7">
        <v>2.2999999999999998</v>
      </c>
      <c r="G173" s="49">
        <v>32.5</v>
      </c>
      <c r="H173" s="49">
        <v>25.5</v>
      </c>
      <c r="I173" s="55">
        <v>45638</v>
      </c>
    </row>
    <row r="174" spans="1:9" s="23" customFormat="1" ht="18.75">
      <c r="A174" s="45">
        <v>45292</v>
      </c>
      <c r="B174" s="7">
        <v>7.1</v>
      </c>
      <c r="C174" s="7">
        <v>17.5</v>
      </c>
      <c r="D174" s="7">
        <v>-2.7</v>
      </c>
      <c r="E174" s="7">
        <v>59.6</v>
      </c>
      <c r="F174" s="7">
        <v>2.8</v>
      </c>
      <c r="G174" s="7">
        <v>38</v>
      </c>
      <c r="H174" s="7">
        <v>27.5</v>
      </c>
      <c r="I174" s="55">
        <v>46043</v>
      </c>
    </row>
    <row r="175" spans="1:9" s="23" customFormat="1" ht="18.75">
      <c r="A175" s="45">
        <v>45323</v>
      </c>
      <c r="B175" s="7">
        <v>8</v>
      </c>
      <c r="C175" s="7">
        <v>23</v>
      </c>
      <c r="D175" s="7">
        <v>0.3</v>
      </c>
      <c r="E175" s="7">
        <v>71.099999999999994</v>
      </c>
      <c r="F175" s="7">
        <v>3.5</v>
      </c>
      <c r="G175" s="7">
        <v>66.5</v>
      </c>
      <c r="H175" s="7">
        <v>21.5</v>
      </c>
      <c r="I175" s="55">
        <v>46058</v>
      </c>
    </row>
    <row r="176" spans="1:9" s="23" customFormat="1" ht="18.75">
      <c r="A176" s="45">
        <v>45352</v>
      </c>
      <c r="B176" s="7">
        <v>9.6</v>
      </c>
      <c r="C176" s="7">
        <v>26.8</v>
      </c>
      <c r="D176" s="7">
        <v>-0.3</v>
      </c>
      <c r="E176" s="7">
        <v>63.6</v>
      </c>
      <c r="F176" s="7">
        <v>3.5</v>
      </c>
      <c r="G176" s="7">
        <v>182</v>
      </c>
      <c r="H176" s="7">
        <v>39.5</v>
      </c>
      <c r="I176" s="55">
        <v>46107</v>
      </c>
    </row>
    <row r="177" spans="1:9" s="23" customFormat="1" ht="18.75">
      <c r="A177" s="45">
        <v>45383</v>
      </c>
      <c r="B177" s="7">
        <v>16.5</v>
      </c>
      <c r="C177" s="7">
        <v>25.9</v>
      </c>
      <c r="D177" s="7">
        <v>6.5</v>
      </c>
      <c r="E177" s="7">
        <v>79.2</v>
      </c>
      <c r="F177" s="7">
        <v>2.7</v>
      </c>
      <c r="G177" s="7">
        <v>122.5</v>
      </c>
      <c r="H177" s="7">
        <v>51</v>
      </c>
      <c r="I177" s="55">
        <v>46121</v>
      </c>
    </row>
    <row r="178" spans="1:9" s="23" customFormat="1" ht="18.75">
      <c r="A178" s="45">
        <v>45413</v>
      </c>
      <c r="B178" s="7">
        <v>19.3</v>
      </c>
      <c r="C178" s="7">
        <v>27.1</v>
      </c>
      <c r="D178" s="7">
        <v>7.6</v>
      </c>
      <c r="E178" s="7">
        <v>77.900000000000006</v>
      </c>
      <c r="F178" s="7">
        <v>3.7</v>
      </c>
      <c r="G178" s="7">
        <v>214</v>
      </c>
      <c r="H178" s="7">
        <v>53.5</v>
      </c>
      <c r="I178" s="55">
        <v>46170</v>
      </c>
    </row>
    <row r="179" spans="1:9" s="23" customFormat="1" ht="18.75">
      <c r="A179" s="45">
        <v>45444</v>
      </c>
      <c r="B179" s="7">
        <v>22.6</v>
      </c>
      <c r="C179" s="7">
        <v>31.9</v>
      </c>
      <c r="D179" s="7">
        <v>15.4</v>
      </c>
      <c r="E179" s="7">
        <v>82.5</v>
      </c>
      <c r="F179" s="7">
        <v>2.8</v>
      </c>
      <c r="G179" s="7">
        <v>339</v>
      </c>
      <c r="H179" s="7">
        <v>116</v>
      </c>
      <c r="I179" s="55">
        <v>46201</v>
      </c>
    </row>
    <row r="180" spans="1:9" s="23" customFormat="1" ht="18.75">
      <c r="A180" s="45">
        <v>45474</v>
      </c>
      <c r="B180" s="7">
        <v>28.4</v>
      </c>
      <c r="C180" s="7">
        <v>37.1</v>
      </c>
      <c r="D180" s="7">
        <v>22.3</v>
      </c>
      <c r="E180" s="7">
        <v>81.400000000000006</v>
      </c>
      <c r="F180" s="7">
        <v>2.6</v>
      </c>
      <c r="G180" s="7">
        <v>131.5</v>
      </c>
      <c r="H180" s="7">
        <v>60</v>
      </c>
      <c r="I180" s="55">
        <v>46234</v>
      </c>
    </row>
    <row r="181" spans="1:9" s="23" customFormat="1" ht="18.75">
      <c r="A181" s="45">
        <v>45505</v>
      </c>
      <c r="B181" s="7">
        <v>28.7</v>
      </c>
      <c r="C181" s="7">
        <v>36</v>
      </c>
      <c r="D181" s="7">
        <v>23.6</v>
      </c>
      <c r="E181" s="7">
        <v>83.7</v>
      </c>
      <c r="F181" s="7">
        <v>3.1</v>
      </c>
      <c r="G181" s="7">
        <v>429</v>
      </c>
      <c r="H181" s="7">
        <v>197</v>
      </c>
      <c r="I181" s="55">
        <v>46264</v>
      </c>
    </row>
    <row r="182" spans="1:9" s="23" customFormat="1" ht="18.75">
      <c r="A182" s="45">
        <v>45536</v>
      </c>
      <c r="B182" s="7">
        <v>26.6</v>
      </c>
      <c r="C182" s="7">
        <v>35</v>
      </c>
      <c r="D182" s="7">
        <v>18.7</v>
      </c>
      <c r="E182" s="7">
        <v>82.5</v>
      </c>
      <c r="F182" s="7">
        <v>3.6</v>
      </c>
      <c r="G182" s="7">
        <v>46.5</v>
      </c>
      <c r="H182" s="7">
        <v>25</v>
      </c>
      <c r="I182" s="55">
        <v>46266</v>
      </c>
    </row>
    <row r="183" spans="1:9" s="23" customFormat="1" ht="18.75">
      <c r="A183" s="45">
        <v>45566</v>
      </c>
      <c r="B183" s="7">
        <v>20.7</v>
      </c>
      <c r="C183" s="7">
        <v>30.3</v>
      </c>
      <c r="D183" s="7">
        <v>10.4</v>
      </c>
      <c r="E183" s="7">
        <v>82.3</v>
      </c>
      <c r="F183" s="7">
        <v>3.4</v>
      </c>
      <c r="G183" s="7">
        <v>205.5</v>
      </c>
      <c r="H183" s="7">
        <v>44</v>
      </c>
      <c r="I183" s="55">
        <v>46304</v>
      </c>
    </row>
    <row r="184" spans="1:9" s="23" customFormat="1" ht="18.75">
      <c r="A184" s="45">
        <v>45597</v>
      </c>
      <c r="B184" s="7">
        <v>14</v>
      </c>
      <c r="C184" s="7">
        <v>24.6</v>
      </c>
      <c r="D184" s="7">
        <v>4</v>
      </c>
      <c r="E184" s="7">
        <v>72.900000000000006</v>
      </c>
      <c r="F184" s="7">
        <v>3</v>
      </c>
      <c r="G184" s="7">
        <v>123.5</v>
      </c>
      <c r="H184" s="7">
        <v>53</v>
      </c>
      <c r="I184" s="55">
        <v>46328</v>
      </c>
    </row>
    <row r="185" spans="1:9" s="23" customFormat="1" ht="18.75">
      <c r="A185" s="45">
        <v>45627</v>
      </c>
      <c r="B185" s="7">
        <v>7.8</v>
      </c>
      <c r="C185" s="7">
        <v>18.2</v>
      </c>
      <c r="D185" s="7">
        <v>-2.6</v>
      </c>
      <c r="E185" s="7">
        <v>63.1</v>
      </c>
      <c r="F185" s="7">
        <v>2.2000000000000002</v>
      </c>
      <c r="G185" s="7">
        <v>0</v>
      </c>
      <c r="H185" s="7">
        <v>0</v>
      </c>
      <c r="I185" s="7" t="s">
        <v>99</v>
      </c>
    </row>
  </sheetData>
  <autoFilter ref="A5:I101" xr:uid="{00000000-0009-0000-0000-00000B000000}"/>
  <mergeCells count="5">
    <mergeCell ref="B3:D3"/>
    <mergeCell ref="G3:I3"/>
    <mergeCell ref="A3:A4"/>
    <mergeCell ref="E3:E4"/>
    <mergeCell ref="F3:F4"/>
  </mergeCells>
  <phoneticPr fontId="5"/>
  <hyperlinks>
    <hyperlink ref="D1" location="目次!C2" display="目次" xr:uid="{00000000-0004-0000-0B00-000000000000}"/>
  </hyperlinks>
  <pageMargins left="0.7" right="0.7" top="0.75" bottom="0.75" header="0.3" footer="0.3"/>
  <pageSetup paperSize="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D12"/>
  <sheetViews>
    <sheetView workbookViewId="0">
      <selection activeCell="E11" sqref="E11"/>
    </sheetView>
  </sheetViews>
  <sheetFormatPr defaultColWidth="8.75" defaultRowHeight="14.25"/>
  <cols>
    <col min="1" max="1" width="10.5" style="1" bestFit="1" customWidth="1"/>
    <col min="2" max="2" width="16.125" style="1" bestFit="1" customWidth="1"/>
    <col min="3" max="16384" width="8.75" style="1"/>
  </cols>
  <sheetData>
    <row r="1" spans="1:4" ht="18.75">
      <c r="A1" s="95" t="s">
        <v>2282</v>
      </c>
      <c r="B1" s="22" t="s">
        <v>1151</v>
      </c>
      <c r="D1" s="9" t="s">
        <v>652</v>
      </c>
    </row>
    <row r="3" spans="1:4" ht="18.75">
      <c r="A3" s="19" t="s">
        <v>3109</v>
      </c>
      <c r="B3" s="21" t="s">
        <v>233</v>
      </c>
    </row>
    <row r="4" spans="1:4" ht="18.75">
      <c r="A4" s="40">
        <v>42856</v>
      </c>
      <c r="B4" s="22">
        <v>1377</v>
      </c>
    </row>
    <row r="5" spans="1:4" ht="18.75">
      <c r="A5" s="40">
        <v>43221</v>
      </c>
      <c r="B5" s="22">
        <v>1319</v>
      </c>
    </row>
    <row r="6" spans="1:4" ht="18.75">
      <c r="A6" s="40" t="s">
        <v>1168</v>
      </c>
      <c r="B6" s="22">
        <v>1289</v>
      </c>
    </row>
    <row r="7" spans="1:4" ht="18.75">
      <c r="A7" s="40">
        <v>43952</v>
      </c>
      <c r="B7" s="22">
        <v>1238</v>
      </c>
    </row>
    <row r="8" spans="1:4" ht="18.75">
      <c r="A8" s="40">
        <v>44317</v>
      </c>
      <c r="B8" s="22">
        <v>1260</v>
      </c>
    </row>
    <row r="9" spans="1:4" ht="18.75">
      <c r="A9" s="40">
        <v>44682</v>
      </c>
      <c r="B9" s="22">
        <v>1261</v>
      </c>
    </row>
    <row r="10" spans="1:4" ht="18.75">
      <c r="A10" s="40">
        <v>45047</v>
      </c>
      <c r="B10" s="22">
        <v>1286</v>
      </c>
    </row>
    <row r="11" spans="1:4" ht="18.75">
      <c r="A11" s="40">
        <v>45413</v>
      </c>
      <c r="B11" s="22">
        <v>1277</v>
      </c>
    </row>
    <row r="12" spans="1:4" ht="18.75">
      <c r="A12" s="40" t="s">
        <v>756</v>
      </c>
      <c r="B12" s="22">
        <v>10307</v>
      </c>
    </row>
  </sheetData>
  <phoneticPr fontId="5"/>
  <hyperlinks>
    <hyperlink ref="D1" location="目次!C56" display="目次" xr:uid="{00000000-0004-0000-7700-000000000000}"/>
  </hyperlinks>
  <pageMargins left="0.7" right="0.7" top="0.75" bottom="0.75" header="0.3" footer="0.3"/>
  <pageSetup paperSize="9" orientation="portrait"/>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E101"/>
  <sheetViews>
    <sheetView workbookViewId="0">
      <pane xSplit="2" ySplit="5" topLeftCell="C15" activePane="bottomRight" state="frozen"/>
      <selection pane="topRight"/>
      <selection pane="bottomLeft"/>
      <selection pane="bottomRight" activeCell="F21" sqref="F21"/>
    </sheetView>
  </sheetViews>
  <sheetFormatPr defaultColWidth="8.75" defaultRowHeight="14.25"/>
  <cols>
    <col min="1" max="1" width="12.75" style="1" bestFit="1" customWidth="1"/>
    <col min="2" max="2" width="19.625" style="1" bestFit="1" customWidth="1"/>
    <col min="3" max="16384" width="8.75" style="1"/>
  </cols>
  <sheetData>
    <row r="1" spans="1:5" s="23" customFormat="1" ht="18.75">
      <c r="A1" s="23" t="s">
        <v>282</v>
      </c>
      <c r="D1" s="9" t="s">
        <v>652</v>
      </c>
    </row>
    <row r="2" spans="1:5" s="23" customFormat="1" ht="18.75">
      <c r="A2" s="23" t="s">
        <v>225</v>
      </c>
    </row>
    <row r="3" spans="1:5" s="23" customFormat="1" ht="18.75">
      <c r="A3" s="23" t="s">
        <v>2271</v>
      </c>
    </row>
    <row r="4" spans="1:5" s="23" customFormat="1" ht="18.75">
      <c r="A4" s="23" t="s">
        <v>1063</v>
      </c>
    </row>
    <row r="5" spans="1:5" s="23" customFormat="1" ht="18.75">
      <c r="A5" s="25" t="s">
        <v>303</v>
      </c>
      <c r="B5" s="25" t="s">
        <v>598</v>
      </c>
      <c r="C5" s="25" t="s">
        <v>1151</v>
      </c>
      <c r="D5" s="25" t="s">
        <v>1157</v>
      </c>
      <c r="E5" s="25" t="s">
        <v>1160</v>
      </c>
    </row>
    <row r="6" spans="1:5" s="23" customFormat="1" ht="18.75">
      <c r="A6" s="27">
        <v>39934</v>
      </c>
      <c r="B6" s="27" t="s">
        <v>2235</v>
      </c>
      <c r="C6" s="7">
        <v>435</v>
      </c>
      <c r="D6" s="7">
        <v>234</v>
      </c>
      <c r="E6" s="7">
        <v>201</v>
      </c>
    </row>
    <row r="7" spans="1:5" s="23" customFormat="1" ht="18.75">
      <c r="A7" s="27">
        <v>40299</v>
      </c>
      <c r="B7" s="27" t="s">
        <v>2235</v>
      </c>
      <c r="C7" s="7">
        <v>482</v>
      </c>
      <c r="D7" s="7">
        <v>238</v>
      </c>
      <c r="E7" s="7">
        <v>244</v>
      </c>
    </row>
    <row r="8" spans="1:5" s="23" customFormat="1" ht="18.75">
      <c r="A8" s="27">
        <v>40664</v>
      </c>
      <c r="B8" s="27" t="s">
        <v>2235</v>
      </c>
      <c r="C8" s="7">
        <v>416</v>
      </c>
      <c r="D8" s="7">
        <v>218</v>
      </c>
      <c r="E8" s="7">
        <v>198</v>
      </c>
    </row>
    <row r="9" spans="1:5" s="23" customFormat="1" ht="18.75">
      <c r="A9" s="27">
        <v>41030</v>
      </c>
      <c r="B9" s="27" t="s">
        <v>2235</v>
      </c>
      <c r="C9" s="7">
        <v>427</v>
      </c>
      <c r="D9" s="7">
        <v>194</v>
      </c>
      <c r="E9" s="7">
        <v>233</v>
      </c>
    </row>
    <row r="10" spans="1:5" s="23" customFormat="1" ht="18.75">
      <c r="A10" s="27">
        <v>41395</v>
      </c>
      <c r="B10" s="27" t="s">
        <v>2235</v>
      </c>
      <c r="C10" s="7">
        <v>446</v>
      </c>
      <c r="D10" s="7">
        <v>228</v>
      </c>
      <c r="E10" s="7">
        <v>218</v>
      </c>
    </row>
    <row r="11" spans="1:5" s="23" customFormat="1" ht="18.75">
      <c r="A11" s="27">
        <v>41760</v>
      </c>
      <c r="B11" s="27" t="s">
        <v>2235</v>
      </c>
      <c r="C11" s="7">
        <v>426</v>
      </c>
      <c r="D11" s="7">
        <v>214</v>
      </c>
      <c r="E11" s="7">
        <v>212</v>
      </c>
    </row>
    <row r="12" spans="1:5" s="23" customFormat="1" ht="18.75">
      <c r="A12" s="27">
        <v>42125</v>
      </c>
      <c r="B12" s="27" t="s">
        <v>2235</v>
      </c>
      <c r="C12" s="7">
        <v>402</v>
      </c>
      <c r="D12" s="7">
        <v>220</v>
      </c>
      <c r="E12" s="7">
        <v>182</v>
      </c>
    </row>
    <row r="13" spans="1:5" s="23" customFormat="1" ht="18.75">
      <c r="A13" s="27">
        <v>42491</v>
      </c>
      <c r="B13" s="27" t="s">
        <v>2235</v>
      </c>
      <c r="C13" s="7">
        <v>466</v>
      </c>
      <c r="D13" s="7">
        <v>236</v>
      </c>
      <c r="E13" s="7">
        <v>230</v>
      </c>
    </row>
    <row r="14" spans="1:5" s="23" customFormat="1" ht="18.75">
      <c r="A14" s="28">
        <v>42856</v>
      </c>
      <c r="B14" s="27" t="s">
        <v>2235</v>
      </c>
      <c r="C14" s="7">
        <v>428</v>
      </c>
      <c r="D14" s="7">
        <v>218</v>
      </c>
      <c r="E14" s="7">
        <v>210</v>
      </c>
    </row>
    <row r="15" spans="1:5" s="23" customFormat="1" ht="18.75">
      <c r="A15" s="28">
        <v>43221</v>
      </c>
      <c r="B15" s="27" t="s">
        <v>2235</v>
      </c>
      <c r="C15" s="7">
        <v>470</v>
      </c>
      <c r="D15" s="7">
        <v>224</v>
      </c>
      <c r="E15" s="7">
        <v>246</v>
      </c>
    </row>
    <row r="16" spans="1:5" s="23" customFormat="1" ht="18.75">
      <c r="A16" s="68" t="s">
        <v>148</v>
      </c>
      <c r="B16" s="27" t="s">
        <v>2235</v>
      </c>
      <c r="C16" s="7">
        <v>438</v>
      </c>
      <c r="D16" s="7">
        <v>228</v>
      </c>
      <c r="E16" s="7">
        <v>210</v>
      </c>
    </row>
    <row r="17" spans="1:5" s="23" customFormat="1" ht="18.75">
      <c r="A17" s="28">
        <v>43952</v>
      </c>
      <c r="B17" s="27" t="s">
        <v>2235</v>
      </c>
      <c r="C17" s="7">
        <v>465</v>
      </c>
      <c r="D17" s="7">
        <v>242</v>
      </c>
      <c r="E17" s="7">
        <v>223</v>
      </c>
    </row>
    <row r="18" spans="1:5" s="23" customFormat="1" ht="18.75">
      <c r="A18" s="28">
        <v>44317</v>
      </c>
      <c r="B18" s="27" t="s">
        <v>2235</v>
      </c>
      <c r="C18" s="7">
        <v>414</v>
      </c>
      <c r="D18" s="7">
        <v>214</v>
      </c>
      <c r="E18" s="7">
        <v>200</v>
      </c>
    </row>
    <row r="19" spans="1:5" s="23" customFormat="1" ht="18.75">
      <c r="A19" s="28">
        <v>44682</v>
      </c>
      <c r="B19" s="27" t="s">
        <v>2235</v>
      </c>
      <c r="C19" s="7">
        <v>416</v>
      </c>
      <c r="D19" s="7">
        <v>210</v>
      </c>
      <c r="E19" s="7">
        <v>206</v>
      </c>
    </row>
    <row r="20" spans="1:5" s="23" customFormat="1" ht="18.75">
      <c r="A20" s="28">
        <v>45047</v>
      </c>
      <c r="B20" s="27" t="s">
        <v>2235</v>
      </c>
      <c r="C20" s="7">
        <v>432</v>
      </c>
      <c r="D20" s="7">
        <v>246</v>
      </c>
      <c r="E20" s="7">
        <v>186</v>
      </c>
    </row>
    <row r="21" spans="1:5" s="23" customFormat="1" ht="18.75">
      <c r="A21" s="28">
        <v>45413</v>
      </c>
      <c r="B21" s="27" t="s">
        <v>2235</v>
      </c>
      <c r="C21" s="7">
        <v>413</v>
      </c>
      <c r="D21" s="7">
        <v>207</v>
      </c>
      <c r="E21" s="7">
        <v>206</v>
      </c>
    </row>
    <row r="22" spans="1:5" s="23" customFormat="1" ht="18.75">
      <c r="A22" s="27">
        <v>39934</v>
      </c>
      <c r="B22" s="27" t="s">
        <v>2287</v>
      </c>
      <c r="C22" s="7">
        <v>420</v>
      </c>
      <c r="D22" s="7">
        <v>226</v>
      </c>
      <c r="E22" s="7">
        <v>194</v>
      </c>
    </row>
    <row r="23" spans="1:5" s="23" customFormat="1" ht="18.75">
      <c r="A23" s="27">
        <v>40299</v>
      </c>
      <c r="B23" s="27" t="s">
        <v>2287</v>
      </c>
      <c r="C23" s="7">
        <v>468</v>
      </c>
      <c r="D23" s="7">
        <v>230</v>
      </c>
      <c r="E23" s="7">
        <v>238</v>
      </c>
    </row>
    <row r="24" spans="1:5" s="23" customFormat="1" ht="18.75">
      <c r="A24" s="27">
        <v>40664</v>
      </c>
      <c r="B24" s="27" t="s">
        <v>2287</v>
      </c>
      <c r="C24" s="7">
        <v>404</v>
      </c>
      <c r="D24" s="7">
        <v>212</v>
      </c>
      <c r="E24" s="7">
        <v>192</v>
      </c>
    </row>
    <row r="25" spans="1:5" s="23" customFormat="1" ht="18.75">
      <c r="A25" s="27">
        <v>41030</v>
      </c>
      <c r="B25" s="27" t="s">
        <v>2287</v>
      </c>
      <c r="C25" s="7">
        <v>413</v>
      </c>
      <c r="D25" s="7">
        <v>187</v>
      </c>
      <c r="E25" s="7">
        <v>226</v>
      </c>
    </row>
    <row r="26" spans="1:5" s="23" customFormat="1" ht="18.75">
      <c r="A26" s="27">
        <v>41395</v>
      </c>
      <c r="B26" s="27" t="s">
        <v>2287</v>
      </c>
      <c r="C26" s="7">
        <v>426</v>
      </c>
      <c r="D26" s="7">
        <v>216</v>
      </c>
      <c r="E26" s="7">
        <v>210</v>
      </c>
    </row>
    <row r="27" spans="1:5" s="23" customFormat="1" ht="18.75">
      <c r="A27" s="27">
        <v>41760</v>
      </c>
      <c r="B27" s="27" t="s">
        <v>2287</v>
      </c>
      <c r="C27" s="7">
        <v>418</v>
      </c>
      <c r="D27" s="7">
        <v>207</v>
      </c>
      <c r="E27" s="7">
        <v>211</v>
      </c>
    </row>
    <row r="28" spans="1:5" s="23" customFormat="1" ht="18.75">
      <c r="A28" s="27">
        <v>42125</v>
      </c>
      <c r="B28" s="27" t="s">
        <v>2287</v>
      </c>
      <c r="C28" s="7">
        <v>389</v>
      </c>
      <c r="D28" s="7">
        <v>214</v>
      </c>
      <c r="E28" s="7">
        <v>175</v>
      </c>
    </row>
    <row r="29" spans="1:5" s="23" customFormat="1" ht="18.75">
      <c r="A29" s="27">
        <v>42491</v>
      </c>
      <c r="B29" s="27" t="s">
        <v>2287</v>
      </c>
      <c r="C29" s="7">
        <v>459</v>
      </c>
      <c r="D29" s="7">
        <v>231</v>
      </c>
      <c r="E29" s="7">
        <v>228</v>
      </c>
    </row>
    <row r="30" spans="1:5" s="23" customFormat="1" ht="18.75">
      <c r="A30" s="28">
        <v>42856</v>
      </c>
      <c r="B30" s="27" t="s">
        <v>2287</v>
      </c>
      <c r="C30" s="7">
        <v>422</v>
      </c>
      <c r="D30" s="7">
        <v>214</v>
      </c>
      <c r="E30" s="7">
        <v>208</v>
      </c>
    </row>
    <row r="31" spans="1:5" s="23" customFormat="1" ht="18.75">
      <c r="A31" s="28">
        <v>43221</v>
      </c>
      <c r="B31" s="27" t="s">
        <v>2287</v>
      </c>
      <c r="C31" s="7">
        <v>459</v>
      </c>
      <c r="D31" s="7">
        <v>221</v>
      </c>
      <c r="E31" s="7">
        <v>238</v>
      </c>
    </row>
    <row r="32" spans="1:5" s="23" customFormat="1" ht="18.75">
      <c r="A32" s="68" t="s">
        <v>148</v>
      </c>
      <c r="B32" s="27" t="s">
        <v>2287</v>
      </c>
      <c r="C32" s="7">
        <v>430</v>
      </c>
      <c r="D32" s="7">
        <v>222</v>
      </c>
      <c r="E32" s="7">
        <v>208</v>
      </c>
    </row>
    <row r="33" spans="1:5" s="23" customFormat="1" ht="18.75">
      <c r="A33" s="28">
        <v>43952</v>
      </c>
      <c r="B33" s="27" t="s">
        <v>2287</v>
      </c>
      <c r="C33" s="7">
        <v>458</v>
      </c>
      <c r="D33" s="7">
        <v>238</v>
      </c>
      <c r="E33" s="7">
        <v>220</v>
      </c>
    </row>
    <row r="34" spans="1:5" s="23" customFormat="1" ht="18.75">
      <c r="A34" s="28">
        <v>44317</v>
      </c>
      <c r="B34" s="27" t="s">
        <v>2287</v>
      </c>
      <c r="C34" s="7">
        <v>408</v>
      </c>
      <c r="D34" s="7">
        <v>209</v>
      </c>
      <c r="E34" s="7">
        <v>199</v>
      </c>
    </row>
    <row r="35" spans="1:5" s="23" customFormat="1" ht="18.75">
      <c r="A35" s="28">
        <v>44682</v>
      </c>
      <c r="B35" s="27" t="s">
        <v>2287</v>
      </c>
      <c r="C35" s="7">
        <v>412</v>
      </c>
      <c r="D35" s="7">
        <v>207</v>
      </c>
      <c r="E35" s="7">
        <v>205</v>
      </c>
    </row>
    <row r="36" spans="1:5" s="23" customFormat="1" ht="18.75">
      <c r="A36" s="28">
        <v>45047</v>
      </c>
      <c r="B36" s="27" t="s">
        <v>2287</v>
      </c>
      <c r="C36" s="7">
        <v>428</v>
      </c>
      <c r="D36" s="7">
        <v>244</v>
      </c>
      <c r="E36" s="7">
        <v>184</v>
      </c>
    </row>
    <row r="37" spans="1:5" s="23" customFormat="1" ht="18.75">
      <c r="A37" s="28">
        <v>45413</v>
      </c>
      <c r="B37" s="27" t="s">
        <v>2287</v>
      </c>
      <c r="C37" s="7">
        <v>405</v>
      </c>
      <c r="D37" s="7">
        <v>201</v>
      </c>
      <c r="E37" s="7">
        <v>204</v>
      </c>
    </row>
    <row r="38" spans="1:5" s="23" customFormat="1" ht="18.75">
      <c r="A38" s="27">
        <v>39934</v>
      </c>
      <c r="B38" s="27" t="s">
        <v>702</v>
      </c>
      <c r="C38" s="7">
        <v>10</v>
      </c>
      <c r="D38" s="7">
        <v>6</v>
      </c>
      <c r="E38" s="7">
        <v>4</v>
      </c>
    </row>
    <row r="39" spans="1:5" s="23" customFormat="1" ht="18.75">
      <c r="A39" s="27">
        <v>40299</v>
      </c>
      <c r="B39" s="27" t="s">
        <v>702</v>
      </c>
      <c r="C39" s="7">
        <v>2</v>
      </c>
      <c r="D39" s="7">
        <v>2</v>
      </c>
      <c r="E39" s="7">
        <v>0</v>
      </c>
    </row>
    <row r="40" spans="1:5" s="23" customFormat="1" ht="18.75">
      <c r="A40" s="27">
        <v>40664</v>
      </c>
      <c r="B40" s="27" t="s">
        <v>702</v>
      </c>
      <c r="C40" s="7">
        <v>2</v>
      </c>
      <c r="D40" s="7">
        <v>1</v>
      </c>
      <c r="E40" s="7">
        <v>1</v>
      </c>
    </row>
    <row r="41" spans="1:5" s="23" customFormat="1" ht="18.75">
      <c r="A41" s="27">
        <v>41030</v>
      </c>
      <c r="B41" s="27" t="s">
        <v>702</v>
      </c>
      <c r="C41" s="7">
        <v>4</v>
      </c>
      <c r="D41" s="7">
        <v>4</v>
      </c>
      <c r="E41" s="7">
        <v>0</v>
      </c>
    </row>
    <row r="42" spans="1:5" s="23" customFormat="1" ht="18.75">
      <c r="A42" s="27">
        <v>41395</v>
      </c>
      <c r="B42" s="27" t="s">
        <v>702</v>
      </c>
      <c r="C42" s="7">
        <v>10</v>
      </c>
      <c r="D42" s="7">
        <v>6</v>
      </c>
      <c r="E42" s="7">
        <v>4</v>
      </c>
    </row>
    <row r="43" spans="1:5" s="23" customFormat="1" ht="18.75">
      <c r="A43" s="27">
        <v>41760</v>
      </c>
      <c r="B43" s="27" t="s">
        <v>702</v>
      </c>
      <c r="C43" s="7">
        <v>3</v>
      </c>
      <c r="D43" s="7">
        <v>3</v>
      </c>
      <c r="E43" s="7">
        <v>0</v>
      </c>
    </row>
    <row r="44" spans="1:5" s="23" customFormat="1" ht="18.75">
      <c r="A44" s="27">
        <v>42125</v>
      </c>
      <c r="B44" s="27" t="s">
        <v>702</v>
      </c>
      <c r="C44" s="7">
        <v>5</v>
      </c>
      <c r="D44" s="7">
        <v>3</v>
      </c>
      <c r="E44" s="7">
        <v>2</v>
      </c>
    </row>
    <row r="45" spans="1:5" s="23" customFormat="1" ht="18.75">
      <c r="A45" s="27">
        <v>42491</v>
      </c>
      <c r="B45" s="27" t="s">
        <v>702</v>
      </c>
      <c r="C45" s="7">
        <v>2</v>
      </c>
      <c r="D45" s="7">
        <v>2</v>
      </c>
      <c r="E45" s="7">
        <v>0</v>
      </c>
    </row>
    <row r="46" spans="1:5" s="23" customFormat="1" ht="18.75">
      <c r="A46" s="28">
        <v>42856</v>
      </c>
      <c r="B46" s="27" t="s">
        <v>702</v>
      </c>
      <c r="C46" s="7">
        <v>2</v>
      </c>
      <c r="D46" s="7">
        <v>1</v>
      </c>
      <c r="E46" s="7">
        <v>1</v>
      </c>
    </row>
    <row r="47" spans="1:5" s="23" customFormat="1" ht="18.75">
      <c r="A47" s="28">
        <v>43221</v>
      </c>
      <c r="B47" s="27" t="s">
        <v>702</v>
      </c>
      <c r="C47" s="7">
        <v>2</v>
      </c>
      <c r="D47" s="7">
        <v>0</v>
      </c>
      <c r="E47" s="7">
        <v>2</v>
      </c>
    </row>
    <row r="48" spans="1:5" s="23" customFormat="1" ht="18.75">
      <c r="A48" s="68" t="s">
        <v>148</v>
      </c>
      <c r="B48" s="27" t="s">
        <v>702</v>
      </c>
      <c r="C48" s="7">
        <v>6</v>
      </c>
      <c r="D48" s="7">
        <v>6</v>
      </c>
      <c r="E48" s="7">
        <v>0</v>
      </c>
    </row>
    <row r="49" spans="1:5" s="23" customFormat="1" ht="18.75">
      <c r="A49" s="28">
        <v>43952</v>
      </c>
      <c r="B49" s="27" t="s">
        <v>702</v>
      </c>
      <c r="C49" s="7">
        <v>0</v>
      </c>
      <c r="D49" s="7">
        <v>0</v>
      </c>
      <c r="E49" s="7">
        <v>0</v>
      </c>
    </row>
    <row r="50" spans="1:5" s="23" customFormat="1" ht="18.75">
      <c r="A50" s="28">
        <v>44317</v>
      </c>
      <c r="B50" s="27" t="s">
        <v>702</v>
      </c>
      <c r="C50" s="7">
        <v>2</v>
      </c>
      <c r="D50" s="7">
        <v>2</v>
      </c>
      <c r="E50" s="7">
        <v>0</v>
      </c>
    </row>
    <row r="51" spans="1:5" s="23" customFormat="1" ht="18.75">
      <c r="A51" s="28">
        <v>44682</v>
      </c>
      <c r="B51" s="27" t="s">
        <v>702</v>
      </c>
      <c r="C51" s="7">
        <v>0</v>
      </c>
      <c r="D51" s="7">
        <v>0</v>
      </c>
      <c r="E51" s="7">
        <v>0</v>
      </c>
    </row>
    <row r="52" spans="1:5" s="23" customFormat="1" ht="18.75">
      <c r="A52" s="28">
        <v>45047</v>
      </c>
      <c r="B52" s="27" t="s">
        <v>702</v>
      </c>
      <c r="C52" s="7">
        <v>0</v>
      </c>
      <c r="D52" s="7">
        <v>0</v>
      </c>
      <c r="E52" s="7">
        <v>0</v>
      </c>
    </row>
    <row r="53" spans="1:5" s="23" customFormat="1" ht="18.75">
      <c r="A53" s="28">
        <v>45413</v>
      </c>
      <c r="B53" s="27" t="s">
        <v>702</v>
      </c>
      <c r="C53" s="7">
        <v>0</v>
      </c>
      <c r="D53" s="7">
        <v>0</v>
      </c>
      <c r="E53" s="7">
        <v>0</v>
      </c>
    </row>
    <row r="54" spans="1:5" s="23" customFormat="1" ht="18.75">
      <c r="A54" s="27">
        <v>39934</v>
      </c>
      <c r="B54" s="27" t="s">
        <v>1449</v>
      </c>
      <c r="C54" s="7">
        <v>1</v>
      </c>
      <c r="D54" s="7">
        <v>1</v>
      </c>
      <c r="E54" s="7">
        <v>0</v>
      </c>
    </row>
    <row r="55" spans="1:5" s="23" customFormat="1" ht="18.75">
      <c r="A55" s="27">
        <v>40299</v>
      </c>
      <c r="B55" s="27" t="s">
        <v>1449</v>
      </c>
      <c r="C55" s="7">
        <v>0</v>
      </c>
      <c r="D55" s="7">
        <v>0</v>
      </c>
      <c r="E55" s="7">
        <v>0</v>
      </c>
    </row>
    <row r="56" spans="1:5" s="23" customFormat="1" ht="18.75">
      <c r="A56" s="27">
        <v>40664</v>
      </c>
      <c r="B56" s="27" t="s">
        <v>1449</v>
      </c>
      <c r="C56" s="7">
        <v>1</v>
      </c>
      <c r="D56" s="7">
        <v>1</v>
      </c>
      <c r="E56" s="7">
        <v>0</v>
      </c>
    </row>
    <row r="57" spans="1:5" s="23" customFormat="1" ht="18.75">
      <c r="A57" s="27">
        <v>41030</v>
      </c>
      <c r="B57" s="27" t="s">
        <v>1449</v>
      </c>
      <c r="C57" s="7">
        <v>2</v>
      </c>
      <c r="D57" s="7">
        <v>2</v>
      </c>
      <c r="E57" s="7">
        <v>0</v>
      </c>
    </row>
    <row r="58" spans="1:5" s="23" customFormat="1" ht="18.75">
      <c r="A58" s="27">
        <v>41395</v>
      </c>
      <c r="B58" s="27" t="s">
        <v>1449</v>
      </c>
      <c r="C58" s="7">
        <v>6</v>
      </c>
      <c r="D58" s="7">
        <v>5</v>
      </c>
      <c r="E58" s="7">
        <v>1</v>
      </c>
    </row>
    <row r="59" spans="1:5" s="23" customFormat="1" ht="18.75">
      <c r="A59" s="27">
        <v>41760</v>
      </c>
      <c r="B59" s="27" t="s">
        <v>1449</v>
      </c>
      <c r="C59" s="7">
        <v>0</v>
      </c>
      <c r="D59" s="7">
        <v>0</v>
      </c>
      <c r="E59" s="7">
        <v>0</v>
      </c>
    </row>
    <row r="60" spans="1:5" s="23" customFormat="1" ht="18.75">
      <c r="A60" s="27">
        <v>42125</v>
      </c>
      <c r="B60" s="27" t="s">
        <v>1449</v>
      </c>
      <c r="C60" s="7">
        <v>2</v>
      </c>
      <c r="D60" s="7">
        <v>2</v>
      </c>
      <c r="E60" s="7">
        <v>0</v>
      </c>
    </row>
    <row r="61" spans="1:5" s="23" customFormat="1" ht="18.75">
      <c r="A61" s="27">
        <v>42491</v>
      </c>
      <c r="B61" s="27" t="s">
        <v>1449</v>
      </c>
      <c r="C61" s="7">
        <v>1</v>
      </c>
      <c r="D61" s="7">
        <v>1</v>
      </c>
      <c r="E61" s="7">
        <v>0</v>
      </c>
    </row>
    <row r="62" spans="1:5" s="23" customFormat="1" ht="18.75">
      <c r="A62" s="28">
        <v>42856</v>
      </c>
      <c r="B62" s="27" t="s">
        <v>1449</v>
      </c>
      <c r="C62" s="7">
        <v>3</v>
      </c>
      <c r="D62" s="7">
        <v>3</v>
      </c>
      <c r="E62" s="7">
        <v>0</v>
      </c>
    </row>
    <row r="63" spans="1:5" s="23" customFormat="1" ht="18.75">
      <c r="A63" s="28">
        <v>43221</v>
      </c>
      <c r="B63" s="27" t="s">
        <v>1449</v>
      </c>
      <c r="C63" s="7">
        <v>1</v>
      </c>
      <c r="D63" s="7">
        <v>1</v>
      </c>
      <c r="E63" s="7">
        <v>0</v>
      </c>
    </row>
    <row r="64" spans="1:5" s="23" customFormat="1" ht="18.75">
      <c r="A64" s="68" t="s">
        <v>148</v>
      </c>
      <c r="B64" s="27" t="s">
        <v>1449</v>
      </c>
      <c r="C64" s="7">
        <v>0</v>
      </c>
      <c r="D64" s="7">
        <v>0</v>
      </c>
      <c r="E64" s="7">
        <v>0</v>
      </c>
    </row>
    <row r="65" spans="1:5" s="23" customFormat="1" ht="18.75">
      <c r="A65" s="28">
        <v>43952</v>
      </c>
      <c r="B65" s="27" t="s">
        <v>1449</v>
      </c>
      <c r="C65" s="7">
        <v>1</v>
      </c>
      <c r="D65" s="7">
        <v>0</v>
      </c>
      <c r="E65" s="7">
        <v>1</v>
      </c>
    </row>
    <row r="66" spans="1:5" s="23" customFormat="1" ht="18.75">
      <c r="A66" s="28">
        <v>44317</v>
      </c>
      <c r="B66" s="27" t="s">
        <v>1449</v>
      </c>
      <c r="C66" s="7">
        <v>0</v>
      </c>
      <c r="D66" s="7">
        <v>0</v>
      </c>
      <c r="E66" s="7">
        <v>0</v>
      </c>
    </row>
    <row r="67" spans="1:5" s="23" customFormat="1" ht="18.75">
      <c r="A67" s="28">
        <v>44682</v>
      </c>
      <c r="B67" s="27" t="s">
        <v>1449</v>
      </c>
      <c r="C67" s="7">
        <v>2</v>
      </c>
      <c r="D67" s="7">
        <v>2</v>
      </c>
      <c r="E67" s="7">
        <v>0</v>
      </c>
    </row>
    <row r="68" spans="1:5" s="23" customFormat="1" ht="18.75">
      <c r="A68" s="28">
        <v>45047</v>
      </c>
      <c r="B68" s="27" t="s">
        <v>1449</v>
      </c>
      <c r="C68" s="7">
        <v>1</v>
      </c>
      <c r="D68" s="7">
        <v>1</v>
      </c>
      <c r="E68" s="7">
        <v>0</v>
      </c>
    </row>
    <row r="69" spans="1:5" s="23" customFormat="1" ht="18.75">
      <c r="A69" s="28">
        <v>45413</v>
      </c>
      <c r="B69" s="27" t="s">
        <v>1449</v>
      </c>
      <c r="C69" s="7">
        <v>1</v>
      </c>
      <c r="D69" s="7">
        <v>1</v>
      </c>
      <c r="E69" s="7">
        <v>0</v>
      </c>
    </row>
    <row r="70" spans="1:5" s="23" customFormat="1" ht="18.75">
      <c r="A70" s="27">
        <v>39934</v>
      </c>
      <c r="B70" s="27" t="s">
        <v>347</v>
      </c>
      <c r="C70" s="7">
        <v>4</v>
      </c>
      <c r="D70" s="7">
        <v>1</v>
      </c>
      <c r="E70" s="7">
        <v>3</v>
      </c>
    </row>
    <row r="71" spans="1:5" s="23" customFormat="1" ht="18.75">
      <c r="A71" s="27">
        <v>40299</v>
      </c>
      <c r="B71" s="27" t="s">
        <v>347</v>
      </c>
      <c r="C71" s="7">
        <v>12</v>
      </c>
      <c r="D71" s="7">
        <v>6</v>
      </c>
      <c r="E71" s="7">
        <v>6</v>
      </c>
    </row>
    <row r="72" spans="1:5" s="23" customFormat="1" ht="18.75">
      <c r="A72" s="27">
        <v>40664</v>
      </c>
      <c r="B72" s="27" t="s">
        <v>347</v>
      </c>
      <c r="C72" s="7">
        <v>9</v>
      </c>
      <c r="D72" s="7">
        <v>4</v>
      </c>
      <c r="E72" s="7">
        <v>5</v>
      </c>
    </row>
    <row r="73" spans="1:5" s="23" customFormat="1" ht="18.75">
      <c r="A73" s="27">
        <v>41030</v>
      </c>
      <c r="B73" s="27" t="s">
        <v>347</v>
      </c>
      <c r="C73" s="7">
        <v>8</v>
      </c>
      <c r="D73" s="7">
        <v>1</v>
      </c>
      <c r="E73" s="7">
        <v>7</v>
      </c>
    </row>
    <row r="74" spans="1:5" s="23" customFormat="1" ht="18.75">
      <c r="A74" s="27">
        <v>41395</v>
      </c>
      <c r="B74" s="27" t="s">
        <v>347</v>
      </c>
      <c r="C74" s="7">
        <v>4</v>
      </c>
      <c r="D74" s="7">
        <v>1</v>
      </c>
      <c r="E74" s="7">
        <v>3</v>
      </c>
    </row>
    <row r="75" spans="1:5" s="23" customFormat="1" ht="18.75">
      <c r="A75" s="27">
        <v>41760</v>
      </c>
      <c r="B75" s="27" t="s">
        <v>347</v>
      </c>
      <c r="C75" s="7">
        <v>5</v>
      </c>
      <c r="D75" s="7">
        <v>4</v>
      </c>
      <c r="E75" s="7">
        <v>1</v>
      </c>
    </row>
    <row r="76" spans="1:5" s="23" customFormat="1" ht="18.75">
      <c r="A76" s="27">
        <v>42125</v>
      </c>
      <c r="B76" s="27" t="s">
        <v>347</v>
      </c>
      <c r="C76" s="7">
        <v>6</v>
      </c>
      <c r="D76" s="7">
        <v>1</v>
      </c>
      <c r="E76" s="7">
        <v>5</v>
      </c>
    </row>
    <row r="77" spans="1:5" s="23" customFormat="1" ht="18.75">
      <c r="A77" s="27">
        <v>42491</v>
      </c>
      <c r="B77" s="27" t="s">
        <v>347</v>
      </c>
      <c r="C77" s="7">
        <v>4</v>
      </c>
      <c r="D77" s="7">
        <v>2</v>
      </c>
      <c r="E77" s="7">
        <v>2</v>
      </c>
    </row>
    <row r="78" spans="1:5" s="23" customFormat="1" ht="18.75">
      <c r="A78" s="28">
        <v>42856</v>
      </c>
      <c r="B78" s="27" t="s">
        <v>347</v>
      </c>
      <c r="C78" s="7">
        <v>1</v>
      </c>
      <c r="D78" s="7">
        <v>0</v>
      </c>
      <c r="E78" s="7">
        <v>1</v>
      </c>
    </row>
    <row r="79" spans="1:5" s="23" customFormat="1" ht="18.75">
      <c r="A79" s="28">
        <v>43221</v>
      </c>
      <c r="B79" s="27" t="s">
        <v>347</v>
      </c>
      <c r="C79" s="7">
        <v>8</v>
      </c>
      <c r="D79" s="7">
        <v>2</v>
      </c>
      <c r="E79" s="7">
        <v>6</v>
      </c>
    </row>
    <row r="80" spans="1:5" s="23" customFormat="1" ht="18.75">
      <c r="A80" s="68" t="s">
        <v>148</v>
      </c>
      <c r="B80" s="27" t="s">
        <v>347</v>
      </c>
      <c r="C80" s="7">
        <v>2</v>
      </c>
      <c r="D80" s="7">
        <v>0</v>
      </c>
      <c r="E80" s="7">
        <v>2</v>
      </c>
    </row>
    <row r="81" spans="1:5" s="23" customFormat="1" ht="18.75">
      <c r="A81" s="28">
        <v>43952</v>
      </c>
      <c r="B81" s="27" t="s">
        <v>347</v>
      </c>
      <c r="C81" s="7">
        <v>6</v>
      </c>
      <c r="D81" s="7">
        <v>4</v>
      </c>
      <c r="E81" s="7">
        <v>2</v>
      </c>
    </row>
    <row r="82" spans="1:5" s="23" customFormat="1" ht="18.75">
      <c r="A82" s="28">
        <v>44317</v>
      </c>
      <c r="B82" s="27" t="s">
        <v>347</v>
      </c>
      <c r="C82" s="7">
        <v>4</v>
      </c>
      <c r="D82" s="7">
        <v>3</v>
      </c>
      <c r="E82" s="7">
        <v>1</v>
      </c>
    </row>
    <row r="83" spans="1:5" s="23" customFormat="1" ht="18.75">
      <c r="A83" s="28">
        <v>44682</v>
      </c>
      <c r="B83" s="27" t="s">
        <v>347</v>
      </c>
      <c r="C83" s="7">
        <v>2</v>
      </c>
      <c r="D83" s="7">
        <v>1</v>
      </c>
      <c r="E83" s="7">
        <v>1</v>
      </c>
    </row>
    <row r="84" spans="1:5" s="23" customFormat="1" ht="18.75">
      <c r="A84" s="28">
        <v>45047</v>
      </c>
      <c r="B84" s="27" t="s">
        <v>347</v>
      </c>
      <c r="C84" s="7">
        <v>3</v>
      </c>
      <c r="D84" s="7">
        <v>1</v>
      </c>
      <c r="E84" s="7">
        <v>2</v>
      </c>
    </row>
    <row r="85" spans="1:5" s="23" customFormat="1" ht="18.75">
      <c r="A85" s="28">
        <v>45413</v>
      </c>
      <c r="B85" s="27" t="s">
        <v>347</v>
      </c>
      <c r="C85" s="7">
        <v>7</v>
      </c>
      <c r="D85" s="7">
        <v>5</v>
      </c>
      <c r="E85" s="7">
        <v>2</v>
      </c>
    </row>
    <row r="86" spans="1:5" s="23" customFormat="1" ht="18.75">
      <c r="A86" s="27">
        <v>39934</v>
      </c>
      <c r="B86" s="27" t="s">
        <v>2290</v>
      </c>
      <c r="C86" s="7">
        <v>0</v>
      </c>
      <c r="D86" s="7">
        <v>0</v>
      </c>
      <c r="E86" s="7">
        <v>0</v>
      </c>
    </row>
    <row r="87" spans="1:5" s="23" customFormat="1" ht="18.75">
      <c r="A87" s="27">
        <v>40299</v>
      </c>
      <c r="B87" s="27" t="s">
        <v>2290</v>
      </c>
      <c r="C87" s="7">
        <v>0</v>
      </c>
      <c r="D87" s="7">
        <v>0</v>
      </c>
      <c r="E87" s="7">
        <v>0</v>
      </c>
    </row>
    <row r="88" spans="1:5" s="23" customFormat="1" ht="18.75">
      <c r="A88" s="27">
        <v>40664</v>
      </c>
      <c r="B88" s="27" t="s">
        <v>2290</v>
      </c>
      <c r="C88" s="7">
        <v>0</v>
      </c>
      <c r="D88" s="7">
        <v>0</v>
      </c>
      <c r="E88" s="7">
        <v>0</v>
      </c>
    </row>
    <row r="89" spans="1:5" s="23" customFormat="1" ht="18.75">
      <c r="A89" s="27">
        <v>41030</v>
      </c>
      <c r="B89" s="27" t="s">
        <v>2290</v>
      </c>
      <c r="C89" s="7">
        <v>0</v>
      </c>
      <c r="D89" s="7">
        <v>0</v>
      </c>
      <c r="E89" s="7">
        <v>0</v>
      </c>
    </row>
    <row r="90" spans="1:5" s="23" customFormat="1" ht="18.75">
      <c r="A90" s="27">
        <v>41395</v>
      </c>
      <c r="B90" s="27" t="s">
        <v>2290</v>
      </c>
      <c r="C90" s="7">
        <v>0</v>
      </c>
      <c r="D90" s="7">
        <v>0</v>
      </c>
      <c r="E90" s="7">
        <v>0</v>
      </c>
    </row>
    <row r="91" spans="1:5" s="23" customFormat="1" ht="18.75">
      <c r="A91" s="27">
        <v>41760</v>
      </c>
      <c r="B91" s="27" t="s">
        <v>2290</v>
      </c>
      <c r="C91" s="7">
        <v>0</v>
      </c>
      <c r="D91" s="7">
        <v>0</v>
      </c>
      <c r="E91" s="7">
        <v>0</v>
      </c>
    </row>
    <row r="92" spans="1:5" s="23" customFormat="1" ht="18.75">
      <c r="A92" s="27">
        <v>42125</v>
      </c>
      <c r="B92" s="27" t="s">
        <v>2290</v>
      </c>
      <c r="C92" s="7">
        <v>0</v>
      </c>
      <c r="D92" s="7">
        <v>0</v>
      </c>
      <c r="E92" s="7">
        <v>0</v>
      </c>
    </row>
    <row r="93" spans="1:5" s="23" customFormat="1" ht="18.75">
      <c r="A93" s="27">
        <v>42491</v>
      </c>
      <c r="B93" s="27" t="s">
        <v>2290</v>
      </c>
      <c r="C93" s="7">
        <v>0</v>
      </c>
      <c r="D93" s="7">
        <v>0</v>
      </c>
      <c r="E93" s="7">
        <v>0</v>
      </c>
    </row>
    <row r="94" spans="1:5" s="23" customFormat="1" ht="18.75">
      <c r="A94" s="27">
        <v>42856</v>
      </c>
      <c r="B94" s="27" t="s">
        <v>2290</v>
      </c>
      <c r="C94" s="7">
        <v>0</v>
      </c>
      <c r="D94" s="7">
        <v>0</v>
      </c>
      <c r="E94" s="7">
        <v>0</v>
      </c>
    </row>
    <row r="95" spans="1:5" s="23" customFormat="1" ht="18.75">
      <c r="A95" s="27">
        <v>43221</v>
      </c>
      <c r="B95" s="27" t="s">
        <v>2290</v>
      </c>
      <c r="C95" s="7">
        <v>0</v>
      </c>
      <c r="D95" s="7">
        <v>0</v>
      </c>
      <c r="E95" s="7">
        <v>0</v>
      </c>
    </row>
    <row r="96" spans="1:5" s="23" customFormat="1" ht="18.75">
      <c r="A96" s="68" t="s">
        <v>148</v>
      </c>
      <c r="B96" s="27" t="s">
        <v>2290</v>
      </c>
      <c r="C96" s="7">
        <v>0</v>
      </c>
      <c r="D96" s="7">
        <v>0</v>
      </c>
      <c r="E96" s="7">
        <v>0</v>
      </c>
    </row>
    <row r="97" spans="1:5" s="23" customFormat="1" ht="18.75">
      <c r="A97" s="28">
        <v>43952</v>
      </c>
      <c r="B97" s="27" t="s">
        <v>2290</v>
      </c>
      <c r="C97" s="7">
        <v>0</v>
      </c>
      <c r="D97" s="7">
        <v>0</v>
      </c>
      <c r="E97" s="7">
        <v>0</v>
      </c>
    </row>
    <row r="98" spans="1:5" s="23" customFormat="1" ht="18.75">
      <c r="A98" s="28">
        <v>44317</v>
      </c>
      <c r="B98" s="27" t="s">
        <v>2290</v>
      </c>
      <c r="C98" s="7">
        <v>0</v>
      </c>
      <c r="D98" s="7">
        <v>0</v>
      </c>
      <c r="E98" s="7">
        <v>0</v>
      </c>
    </row>
    <row r="99" spans="1:5" s="23" customFormat="1" ht="18.75">
      <c r="A99" s="28">
        <v>44682</v>
      </c>
      <c r="B99" s="27" t="s">
        <v>2290</v>
      </c>
      <c r="C99" s="7">
        <v>1</v>
      </c>
      <c r="D99" s="7">
        <v>1</v>
      </c>
      <c r="E99" s="7">
        <v>0</v>
      </c>
    </row>
    <row r="100" spans="1:5" s="23" customFormat="1" ht="18.75">
      <c r="A100" s="28">
        <v>45047</v>
      </c>
      <c r="B100" s="27" t="s">
        <v>2290</v>
      </c>
      <c r="C100" s="7">
        <v>0</v>
      </c>
      <c r="D100" s="7">
        <v>0</v>
      </c>
      <c r="E100" s="7">
        <v>0</v>
      </c>
    </row>
    <row r="101" spans="1:5" s="23" customFormat="1" ht="18.75">
      <c r="A101" s="28">
        <v>45413</v>
      </c>
      <c r="B101" s="27" t="s">
        <v>2290</v>
      </c>
      <c r="C101" s="7">
        <v>0</v>
      </c>
      <c r="D101" s="7">
        <v>0</v>
      </c>
      <c r="E101" s="7">
        <v>0</v>
      </c>
    </row>
  </sheetData>
  <autoFilter ref="A5:E100" xr:uid="{00000000-0009-0000-0000-000078000000}"/>
  <phoneticPr fontId="5"/>
  <hyperlinks>
    <hyperlink ref="D1" location="目次!C56" display="目次" xr:uid="{00000000-0004-0000-7800-000000000000}"/>
  </hyperlinks>
  <pageMargins left="0.7" right="0.7" top="0.75" bottom="0.75" header="0.3" footer="0.3"/>
  <pageSetup paperSize="9"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D7"/>
  <sheetViews>
    <sheetView workbookViewId="0">
      <selection activeCell="H18" sqref="H18"/>
    </sheetView>
  </sheetViews>
  <sheetFormatPr defaultColWidth="8.75" defaultRowHeight="14.25"/>
  <cols>
    <col min="1" max="1" width="16.5" style="1" bestFit="1" customWidth="1"/>
    <col min="2" max="2" width="10.5" style="1" bestFit="1" customWidth="1"/>
    <col min="3" max="3" width="5.125" style="1" bestFit="1" customWidth="1"/>
    <col min="4" max="9" width="11.25" style="1" bestFit="1" customWidth="1"/>
    <col min="10" max="10" width="7.25" style="1" bestFit="1" customWidth="1"/>
    <col min="11" max="16384" width="8.75" style="1"/>
  </cols>
  <sheetData>
    <row r="1" spans="1:4" ht="18.75">
      <c r="A1" s="19" t="s">
        <v>3119</v>
      </c>
      <c r="B1" s="19" t="s">
        <v>674</v>
      </c>
      <c r="C1" s="21"/>
      <c r="D1" s="9" t="s">
        <v>652</v>
      </c>
    </row>
    <row r="2" spans="1:4" ht="18.75">
      <c r="A2" s="19" t="s">
        <v>3109</v>
      </c>
      <c r="B2" s="39">
        <v>45413</v>
      </c>
      <c r="C2" s="39" t="s">
        <v>756</v>
      </c>
    </row>
    <row r="3" spans="1:4" ht="18.75">
      <c r="A3" s="20" t="s">
        <v>2287</v>
      </c>
      <c r="B3" s="22">
        <v>405</v>
      </c>
      <c r="C3" s="22">
        <v>405</v>
      </c>
    </row>
    <row r="4" spans="1:4" ht="18.75">
      <c r="A4" s="20" t="s">
        <v>702</v>
      </c>
      <c r="B4" s="22">
        <v>0</v>
      </c>
      <c r="C4" s="22">
        <v>0</v>
      </c>
    </row>
    <row r="5" spans="1:4" ht="18.75">
      <c r="A5" s="20" t="s">
        <v>1449</v>
      </c>
      <c r="B5" s="22">
        <v>1</v>
      </c>
      <c r="C5" s="22">
        <v>1</v>
      </c>
    </row>
    <row r="6" spans="1:4" ht="18.75">
      <c r="A6" s="20" t="s">
        <v>347</v>
      </c>
      <c r="B6" s="22">
        <v>7</v>
      </c>
      <c r="C6" s="22">
        <v>7</v>
      </c>
    </row>
    <row r="7" spans="1:4" ht="18.75">
      <c r="A7" s="20" t="s">
        <v>756</v>
      </c>
      <c r="B7" s="22">
        <v>413</v>
      </c>
      <c r="C7" s="22">
        <v>413</v>
      </c>
    </row>
  </sheetData>
  <phoneticPr fontId="5"/>
  <hyperlinks>
    <hyperlink ref="D1" location="目次!C56" display="目次" xr:uid="{00000000-0004-0000-7900-000000000000}"/>
  </hyperlinks>
  <pageMargins left="0.7" right="0.7" top="0.75" bottom="0.75" header="0.3" footer="0.3"/>
  <pageSetup paperSize="9" orientation="portrait"/>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Q30"/>
  <sheetViews>
    <sheetView workbookViewId="0">
      <pane xSplit="1" ySplit="8" topLeftCell="B21" activePane="bottomRight" state="frozen"/>
      <selection pane="topRight"/>
      <selection pane="bottomLeft"/>
      <selection pane="bottomRight" activeCell="B30" sqref="B30"/>
    </sheetView>
  </sheetViews>
  <sheetFormatPr defaultColWidth="8.75" defaultRowHeight="14.25"/>
  <cols>
    <col min="1" max="1" width="10.5" style="1" customWidth="1"/>
    <col min="2" max="16384" width="8.75" style="1"/>
  </cols>
  <sheetData>
    <row r="1" spans="1:17">
      <c r="A1" s="5" t="s">
        <v>2292</v>
      </c>
      <c r="D1" s="9" t="s">
        <v>652</v>
      </c>
    </row>
    <row r="2" spans="1:17">
      <c r="A2" s="1" t="s">
        <v>225</v>
      </c>
    </row>
    <row r="3" spans="1:17">
      <c r="A3" s="1" t="s">
        <v>2293</v>
      </c>
    </row>
    <row r="4" spans="1:17">
      <c r="A4" s="1" t="s">
        <v>1460</v>
      </c>
    </row>
    <row r="5" spans="1:17">
      <c r="A5" s="227" t="s">
        <v>1114</v>
      </c>
      <c r="B5" s="227" t="s">
        <v>2295</v>
      </c>
      <c r="C5" s="227"/>
      <c r="D5" s="227"/>
      <c r="E5" s="227" t="s">
        <v>427</v>
      </c>
      <c r="F5" s="227"/>
      <c r="G5" s="227"/>
      <c r="H5" s="227" t="s">
        <v>1365</v>
      </c>
      <c r="I5" s="227"/>
      <c r="J5" s="227"/>
      <c r="K5" s="227"/>
      <c r="L5" s="227"/>
      <c r="M5" s="227"/>
      <c r="N5" s="227"/>
      <c r="O5" s="227"/>
      <c r="P5" s="227"/>
      <c r="Q5" s="227"/>
    </row>
    <row r="6" spans="1:17">
      <c r="A6" s="227"/>
      <c r="B6" s="227"/>
      <c r="C6" s="227"/>
      <c r="D6" s="227"/>
      <c r="E6" s="227"/>
      <c r="F6" s="227"/>
      <c r="G6" s="227"/>
      <c r="H6" s="227" t="s">
        <v>1151</v>
      </c>
      <c r="I6" s="227"/>
      <c r="J6" s="227"/>
      <c r="K6" s="227" t="s">
        <v>2296</v>
      </c>
      <c r="L6" s="227"/>
      <c r="M6" s="227" t="s">
        <v>2261</v>
      </c>
      <c r="N6" s="227"/>
      <c r="O6" s="227" t="s">
        <v>2083</v>
      </c>
      <c r="P6" s="227"/>
      <c r="Q6" s="227" t="s">
        <v>35</v>
      </c>
    </row>
    <row r="7" spans="1:17">
      <c r="A7" s="227"/>
      <c r="B7" s="25" t="s">
        <v>1151</v>
      </c>
      <c r="C7" s="25" t="s">
        <v>1157</v>
      </c>
      <c r="D7" s="25" t="s">
        <v>1160</v>
      </c>
      <c r="E7" s="25" t="s">
        <v>1151</v>
      </c>
      <c r="F7" s="25" t="s">
        <v>1157</v>
      </c>
      <c r="G7" s="25" t="s">
        <v>1160</v>
      </c>
      <c r="H7" s="25" t="s">
        <v>1151</v>
      </c>
      <c r="I7" s="25" t="s">
        <v>1157</v>
      </c>
      <c r="J7" s="25" t="s">
        <v>1160</v>
      </c>
      <c r="K7" s="25" t="s">
        <v>1157</v>
      </c>
      <c r="L7" s="25" t="s">
        <v>1160</v>
      </c>
      <c r="M7" s="25" t="s">
        <v>1157</v>
      </c>
      <c r="N7" s="25" t="s">
        <v>1160</v>
      </c>
      <c r="O7" s="25" t="s">
        <v>1157</v>
      </c>
      <c r="P7" s="25" t="s">
        <v>1160</v>
      </c>
      <c r="Q7" s="227"/>
    </row>
    <row r="8" spans="1:17" ht="7.5" customHeight="1">
      <c r="A8" s="26" t="str">
        <f>A5</f>
        <v>年別</v>
      </c>
      <c r="B8" s="26" t="str">
        <f>B7&amp;"("&amp;$B$5&amp;")"</f>
        <v>総数(教員数(本務者))</v>
      </c>
      <c r="C8" s="26" t="str">
        <f>C7&amp;"("&amp;$B$5&amp;")"</f>
        <v>男(教員数(本務者))</v>
      </c>
      <c r="D8" s="26" t="str">
        <f>D7&amp;"("&amp;$B$5&amp;")"</f>
        <v>女(教員数(本務者))</v>
      </c>
      <c r="E8" s="26" t="str">
        <f>E7&amp;"("&amp;$E$5&amp;")"</f>
        <v>総数(職員数(本務者))</v>
      </c>
      <c r="F8" s="26" t="str">
        <f>F7&amp;"("&amp;$E$5&amp;")"</f>
        <v>男(職員数(本務者))</v>
      </c>
      <c r="G8" s="26" t="str">
        <f>G7&amp;"("&amp;$E$5&amp;")"</f>
        <v>女(職員数(本務者))</v>
      </c>
      <c r="H8" s="26" t="str">
        <f>H7&amp;"("&amp;$H$6&amp;")"</f>
        <v>総数(総数)</v>
      </c>
      <c r="I8" s="26" t="str">
        <f>I7&amp;"("&amp;$H$6&amp;")"</f>
        <v>男(総数)</v>
      </c>
      <c r="J8" s="26" t="str">
        <f>J7&amp;"("&amp;$H$6&amp;")"</f>
        <v>女(総数)</v>
      </c>
      <c r="K8" s="26" t="str">
        <f>K7&amp;"("&amp;$K$6&amp;")"</f>
        <v>男(3歳児)</v>
      </c>
      <c r="L8" s="26" t="str">
        <f>L7&amp;"("&amp;$K$6&amp;")"</f>
        <v>女(3歳児)</v>
      </c>
      <c r="M8" s="26" t="str">
        <f>M7&amp;"("&amp;$M$6&amp;")"</f>
        <v>男(4歳児)</v>
      </c>
      <c r="N8" s="26" t="str">
        <f>N7&amp;"("&amp;$M$6&amp;")"</f>
        <v>女(4歳児)</v>
      </c>
      <c r="O8" s="26" t="str">
        <f>O7&amp;"("&amp;$O$6&amp;")"</f>
        <v>男(5歳児)</v>
      </c>
      <c r="P8" s="26" t="str">
        <f>P7&amp;"("&amp;$O$6&amp;")"</f>
        <v>女(5歳児)</v>
      </c>
      <c r="Q8" s="26" t="str">
        <f>Q6</f>
        <v>修了者数</v>
      </c>
    </row>
    <row r="9" spans="1:17">
      <c r="A9" s="27">
        <v>31168</v>
      </c>
      <c r="B9" s="25" t="s">
        <v>99</v>
      </c>
      <c r="C9" s="25" t="s">
        <v>99</v>
      </c>
      <c r="D9" s="25" t="s">
        <v>99</v>
      </c>
      <c r="E9" s="25" t="s">
        <v>99</v>
      </c>
      <c r="F9" s="25" t="s">
        <v>99</v>
      </c>
      <c r="G9" s="25" t="s">
        <v>99</v>
      </c>
      <c r="H9" s="25">
        <f t="shared" ref="H9:H22" si="0">SUM(I9:J9)</f>
        <v>836</v>
      </c>
      <c r="I9" s="25">
        <f t="shared" ref="I9:J22" si="1">K9+M9+O9</f>
        <v>440</v>
      </c>
      <c r="J9" s="25">
        <f t="shared" si="1"/>
        <v>396</v>
      </c>
      <c r="K9" s="25">
        <v>28</v>
      </c>
      <c r="L9" s="25">
        <v>25</v>
      </c>
      <c r="M9" s="25">
        <v>196</v>
      </c>
      <c r="N9" s="25">
        <v>179</v>
      </c>
      <c r="O9" s="25">
        <v>216</v>
      </c>
      <c r="P9" s="25">
        <v>192</v>
      </c>
      <c r="Q9" s="25">
        <v>406</v>
      </c>
    </row>
    <row r="10" spans="1:17">
      <c r="A10" s="27">
        <v>31533</v>
      </c>
      <c r="B10" s="25" t="s">
        <v>99</v>
      </c>
      <c r="C10" s="25" t="s">
        <v>99</v>
      </c>
      <c r="D10" s="25" t="s">
        <v>99</v>
      </c>
      <c r="E10" s="25" t="s">
        <v>99</v>
      </c>
      <c r="F10" s="25" t="s">
        <v>99</v>
      </c>
      <c r="G10" s="25" t="s">
        <v>99</v>
      </c>
      <c r="H10" s="25">
        <f t="shared" si="0"/>
        <v>833</v>
      </c>
      <c r="I10" s="25">
        <f t="shared" si="1"/>
        <v>434</v>
      </c>
      <c r="J10" s="25">
        <f t="shared" si="1"/>
        <v>399</v>
      </c>
      <c r="K10" s="25">
        <v>33</v>
      </c>
      <c r="L10" s="25">
        <v>31</v>
      </c>
      <c r="M10" s="25">
        <v>189</v>
      </c>
      <c r="N10" s="25">
        <v>179</v>
      </c>
      <c r="O10" s="25">
        <v>212</v>
      </c>
      <c r="P10" s="25">
        <v>189</v>
      </c>
      <c r="Q10" s="25">
        <v>409</v>
      </c>
    </row>
    <row r="11" spans="1:17">
      <c r="A11" s="27">
        <v>31898</v>
      </c>
      <c r="B11" s="25" t="s">
        <v>99</v>
      </c>
      <c r="C11" s="25" t="s">
        <v>99</v>
      </c>
      <c r="D11" s="25" t="s">
        <v>99</v>
      </c>
      <c r="E11" s="25" t="s">
        <v>99</v>
      </c>
      <c r="F11" s="25" t="s">
        <v>99</v>
      </c>
      <c r="G11" s="25" t="s">
        <v>99</v>
      </c>
      <c r="H11" s="25">
        <f t="shared" si="0"/>
        <v>777</v>
      </c>
      <c r="I11" s="25">
        <f t="shared" si="1"/>
        <v>396</v>
      </c>
      <c r="J11" s="25">
        <f t="shared" si="1"/>
        <v>381</v>
      </c>
      <c r="K11" s="25">
        <v>30</v>
      </c>
      <c r="L11" s="25">
        <v>19</v>
      </c>
      <c r="M11" s="25">
        <v>171</v>
      </c>
      <c r="N11" s="25">
        <v>182</v>
      </c>
      <c r="O11" s="25">
        <v>195</v>
      </c>
      <c r="P11" s="25">
        <v>180</v>
      </c>
      <c r="Q11" s="25">
        <v>402</v>
      </c>
    </row>
    <row r="12" spans="1:17">
      <c r="A12" s="27">
        <v>32264</v>
      </c>
      <c r="B12" s="25" t="s">
        <v>99</v>
      </c>
      <c r="C12" s="25" t="s">
        <v>99</v>
      </c>
      <c r="D12" s="25" t="s">
        <v>99</v>
      </c>
      <c r="E12" s="25" t="s">
        <v>99</v>
      </c>
      <c r="F12" s="25" t="s">
        <v>99</v>
      </c>
      <c r="G12" s="25" t="s">
        <v>99</v>
      </c>
      <c r="H12" s="25">
        <f t="shared" si="0"/>
        <v>717</v>
      </c>
      <c r="I12" s="25">
        <f t="shared" si="1"/>
        <v>361</v>
      </c>
      <c r="J12" s="25">
        <f t="shared" si="1"/>
        <v>356</v>
      </c>
      <c r="K12" s="25">
        <v>23</v>
      </c>
      <c r="L12" s="25">
        <v>23</v>
      </c>
      <c r="M12" s="25">
        <v>161</v>
      </c>
      <c r="N12" s="25">
        <v>154</v>
      </c>
      <c r="O12" s="25">
        <v>177</v>
      </c>
      <c r="P12" s="25">
        <v>179</v>
      </c>
      <c r="Q12" s="25">
        <v>372</v>
      </c>
    </row>
    <row r="13" spans="1:17">
      <c r="A13" s="27">
        <v>32629</v>
      </c>
      <c r="B13" s="25" t="s">
        <v>99</v>
      </c>
      <c r="C13" s="25" t="s">
        <v>99</v>
      </c>
      <c r="D13" s="25" t="s">
        <v>99</v>
      </c>
      <c r="E13" s="25" t="s">
        <v>99</v>
      </c>
      <c r="F13" s="25" t="s">
        <v>99</v>
      </c>
      <c r="G13" s="25" t="s">
        <v>99</v>
      </c>
      <c r="H13" s="25">
        <f t="shared" si="0"/>
        <v>691</v>
      </c>
      <c r="I13" s="25">
        <f t="shared" si="1"/>
        <v>343</v>
      </c>
      <c r="J13" s="25">
        <f t="shared" si="1"/>
        <v>348</v>
      </c>
      <c r="K13" s="25">
        <v>19</v>
      </c>
      <c r="L13" s="25">
        <v>32</v>
      </c>
      <c r="M13" s="25">
        <v>160</v>
      </c>
      <c r="N13" s="25">
        <v>160</v>
      </c>
      <c r="O13" s="25">
        <v>164</v>
      </c>
      <c r="P13" s="25">
        <v>156</v>
      </c>
      <c r="Q13" s="25">
        <v>354</v>
      </c>
    </row>
    <row r="14" spans="1:17">
      <c r="A14" s="27">
        <v>38108</v>
      </c>
      <c r="B14" s="25" t="s">
        <v>99</v>
      </c>
      <c r="C14" s="25" t="s">
        <v>99</v>
      </c>
      <c r="D14" s="25" t="s">
        <v>99</v>
      </c>
      <c r="E14" s="25" t="s">
        <v>99</v>
      </c>
      <c r="F14" s="25" t="s">
        <v>99</v>
      </c>
      <c r="G14" s="25" t="s">
        <v>99</v>
      </c>
      <c r="H14" s="25">
        <f t="shared" si="0"/>
        <v>548</v>
      </c>
      <c r="I14" s="25">
        <f t="shared" si="1"/>
        <v>277</v>
      </c>
      <c r="J14" s="25">
        <f t="shared" si="1"/>
        <v>271</v>
      </c>
      <c r="K14" s="25">
        <v>43</v>
      </c>
      <c r="L14" s="25">
        <v>52</v>
      </c>
      <c r="M14" s="25">
        <v>115</v>
      </c>
      <c r="N14" s="25">
        <v>102</v>
      </c>
      <c r="O14" s="25">
        <v>119</v>
      </c>
      <c r="P14" s="25">
        <v>117</v>
      </c>
      <c r="Q14" s="25">
        <v>233</v>
      </c>
    </row>
    <row r="15" spans="1:17">
      <c r="A15" s="27">
        <v>39934</v>
      </c>
      <c r="B15" s="7">
        <v>30</v>
      </c>
      <c r="C15" s="7">
        <v>3</v>
      </c>
      <c r="D15" s="7">
        <v>27</v>
      </c>
      <c r="E15" s="7">
        <v>6</v>
      </c>
      <c r="F15" s="7">
        <v>3</v>
      </c>
      <c r="G15" s="7">
        <v>3</v>
      </c>
      <c r="H15" s="25">
        <f t="shared" si="0"/>
        <v>606</v>
      </c>
      <c r="I15" s="25">
        <f t="shared" si="1"/>
        <v>318</v>
      </c>
      <c r="J15" s="25">
        <f t="shared" si="1"/>
        <v>288</v>
      </c>
      <c r="K15" s="7">
        <v>58</v>
      </c>
      <c r="L15" s="7">
        <v>53</v>
      </c>
      <c r="M15" s="7">
        <v>123</v>
      </c>
      <c r="N15" s="7">
        <v>125</v>
      </c>
      <c r="O15" s="7">
        <v>137</v>
      </c>
      <c r="P15" s="7">
        <v>110</v>
      </c>
      <c r="Q15" s="7">
        <v>244</v>
      </c>
    </row>
    <row r="16" spans="1:17">
      <c r="A16" s="27">
        <v>40299</v>
      </c>
      <c r="B16" s="7">
        <v>32</v>
      </c>
      <c r="C16" s="7">
        <v>2</v>
      </c>
      <c r="D16" s="7">
        <v>30</v>
      </c>
      <c r="E16" s="7">
        <v>8</v>
      </c>
      <c r="F16" s="7">
        <v>4</v>
      </c>
      <c r="G16" s="7">
        <v>4</v>
      </c>
      <c r="H16" s="25">
        <f t="shared" si="0"/>
        <v>595</v>
      </c>
      <c r="I16" s="25">
        <f t="shared" si="1"/>
        <v>309</v>
      </c>
      <c r="J16" s="25">
        <f t="shared" si="1"/>
        <v>286</v>
      </c>
      <c r="K16" s="7">
        <v>70</v>
      </c>
      <c r="L16" s="7">
        <v>51</v>
      </c>
      <c r="M16" s="7">
        <v>112</v>
      </c>
      <c r="N16" s="7">
        <v>108</v>
      </c>
      <c r="O16" s="7">
        <v>127</v>
      </c>
      <c r="P16" s="7">
        <v>127</v>
      </c>
      <c r="Q16" s="7">
        <v>251</v>
      </c>
    </row>
    <row r="17" spans="1:17">
      <c r="A17" s="27">
        <v>40664</v>
      </c>
      <c r="B17" s="7">
        <v>32</v>
      </c>
      <c r="C17" s="7">
        <v>2</v>
      </c>
      <c r="D17" s="7">
        <v>30</v>
      </c>
      <c r="E17" s="7">
        <v>7</v>
      </c>
      <c r="F17" s="7">
        <v>4</v>
      </c>
      <c r="G17" s="7">
        <v>3</v>
      </c>
      <c r="H17" s="25">
        <f t="shared" si="0"/>
        <v>574</v>
      </c>
      <c r="I17" s="25">
        <f t="shared" si="1"/>
        <v>291</v>
      </c>
      <c r="J17" s="25">
        <f t="shared" si="1"/>
        <v>283</v>
      </c>
      <c r="K17" s="7">
        <v>63</v>
      </c>
      <c r="L17" s="7">
        <v>61</v>
      </c>
      <c r="M17" s="7">
        <v>118</v>
      </c>
      <c r="N17" s="7">
        <v>113</v>
      </c>
      <c r="O17" s="7">
        <v>110</v>
      </c>
      <c r="P17" s="7">
        <v>109</v>
      </c>
      <c r="Q17" s="7">
        <v>252</v>
      </c>
    </row>
    <row r="18" spans="1:17">
      <c r="A18" s="27">
        <v>41030</v>
      </c>
      <c r="B18" s="7">
        <v>35</v>
      </c>
      <c r="C18" s="7">
        <v>2</v>
      </c>
      <c r="D18" s="7">
        <v>33</v>
      </c>
      <c r="E18" s="7">
        <v>8</v>
      </c>
      <c r="F18" s="7">
        <v>3</v>
      </c>
      <c r="G18" s="7">
        <v>5</v>
      </c>
      <c r="H18" s="25">
        <f t="shared" si="0"/>
        <v>627</v>
      </c>
      <c r="I18" s="25">
        <f t="shared" si="1"/>
        <v>320</v>
      </c>
      <c r="J18" s="25">
        <f t="shared" si="1"/>
        <v>307</v>
      </c>
      <c r="K18" s="7">
        <v>77</v>
      </c>
      <c r="L18" s="7">
        <v>72</v>
      </c>
      <c r="M18" s="7">
        <v>126</v>
      </c>
      <c r="N18" s="7">
        <v>122</v>
      </c>
      <c r="O18" s="7">
        <v>117</v>
      </c>
      <c r="P18" s="7">
        <v>113</v>
      </c>
      <c r="Q18" s="7">
        <v>218</v>
      </c>
    </row>
    <row r="19" spans="1:17">
      <c r="A19" s="27">
        <v>41395</v>
      </c>
      <c r="B19" s="7">
        <v>39</v>
      </c>
      <c r="C19" s="7">
        <v>3</v>
      </c>
      <c r="D19" s="7">
        <v>36</v>
      </c>
      <c r="E19" s="7">
        <v>6</v>
      </c>
      <c r="F19" s="7">
        <v>2</v>
      </c>
      <c r="G19" s="7">
        <v>4</v>
      </c>
      <c r="H19" s="25">
        <f t="shared" si="0"/>
        <v>711</v>
      </c>
      <c r="I19" s="25">
        <f t="shared" si="1"/>
        <v>368</v>
      </c>
      <c r="J19" s="25">
        <f t="shared" si="1"/>
        <v>343</v>
      </c>
      <c r="K19" s="7">
        <v>102</v>
      </c>
      <c r="L19" s="7">
        <v>86</v>
      </c>
      <c r="M19" s="7">
        <v>142</v>
      </c>
      <c r="N19" s="7">
        <v>131</v>
      </c>
      <c r="O19" s="7">
        <v>124</v>
      </c>
      <c r="P19" s="7">
        <v>126</v>
      </c>
      <c r="Q19" s="7">
        <v>228</v>
      </c>
    </row>
    <row r="20" spans="1:17">
      <c r="A20" s="27">
        <v>41760</v>
      </c>
      <c r="B20" s="7">
        <v>45</v>
      </c>
      <c r="C20" s="7">
        <v>3</v>
      </c>
      <c r="D20" s="7">
        <v>42</v>
      </c>
      <c r="E20" s="7">
        <v>6</v>
      </c>
      <c r="F20" s="7">
        <v>2</v>
      </c>
      <c r="G20" s="7">
        <v>4</v>
      </c>
      <c r="H20" s="25">
        <f t="shared" si="0"/>
        <v>775</v>
      </c>
      <c r="I20" s="25">
        <f t="shared" si="1"/>
        <v>417</v>
      </c>
      <c r="J20" s="25">
        <f t="shared" si="1"/>
        <v>358</v>
      </c>
      <c r="K20" s="7">
        <v>127</v>
      </c>
      <c r="L20" s="7">
        <v>96</v>
      </c>
      <c r="M20" s="7">
        <v>145</v>
      </c>
      <c r="N20" s="7">
        <v>128</v>
      </c>
      <c r="O20" s="7">
        <v>145</v>
      </c>
      <c r="P20" s="7">
        <v>134</v>
      </c>
      <c r="Q20" s="7">
        <v>250</v>
      </c>
    </row>
    <row r="21" spans="1:17">
      <c r="A21" s="28" t="s">
        <v>1184</v>
      </c>
      <c r="B21" s="7">
        <v>44</v>
      </c>
      <c r="C21" s="7">
        <v>4</v>
      </c>
      <c r="D21" s="7">
        <v>40</v>
      </c>
      <c r="E21" s="7">
        <v>6</v>
      </c>
      <c r="F21" s="7">
        <v>2</v>
      </c>
      <c r="G21" s="7">
        <v>4</v>
      </c>
      <c r="H21" s="25">
        <f t="shared" si="0"/>
        <v>789</v>
      </c>
      <c r="I21" s="25">
        <f t="shared" si="1"/>
        <v>414</v>
      </c>
      <c r="J21" s="25">
        <f t="shared" si="1"/>
        <v>375</v>
      </c>
      <c r="K21" s="7">
        <v>110</v>
      </c>
      <c r="L21" s="7">
        <v>122</v>
      </c>
      <c r="M21" s="7">
        <v>160</v>
      </c>
      <c r="N21" s="7">
        <v>126</v>
      </c>
      <c r="O21" s="7">
        <v>144</v>
      </c>
      <c r="P21" s="7">
        <v>127</v>
      </c>
      <c r="Q21" s="7">
        <v>277</v>
      </c>
    </row>
    <row r="22" spans="1:17">
      <c r="A22" s="28" t="s">
        <v>898</v>
      </c>
      <c r="B22" s="7">
        <v>46</v>
      </c>
      <c r="C22" s="7">
        <v>4</v>
      </c>
      <c r="D22" s="7">
        <v>42</v>
      </c>
      <c r="E22" s="7">
        <v>6</v>
      </c>
      <c r="F22" s="7">
        <v>2</v>
      </c>
      <c r="G22" s="7">
        <v>4</v>
      </c>
      <c r="H22" s="25">
        <f t="shared" si="0"/>
        <v>826</v>
      </c>
      <c r="I22" s="25">
        <f t="shared" si="1"/>
        <v>435</v>
      </c>
      <c r="J22" s="25">
        <f t="shared" si="1"/>
        <v>391</v>
      </c>
      <c r="K22" s="7">
        <v>141</v>
      </c>
      <c r="L22" s="7">
        <v>113</v>
      </c>
      <c r="M22" s="7">
        <v>138</v>
      </c>
      <c r="N22" s="7">
        <v>151</v>
      </c>
      <c r="O22" s="7">
        <v>156</v>
      </c>
      <c r="P22" s="7">
        <v>127</v>
      </c>
      <c r="Q22" s="7">
        <v>272</v>
      </c>
    </row>
    <row r="23" spans="1:17">
      <c r="A23" s="28" t="s">
        <v>516</v>
      </c>
      <c r="B23" s="7">
        <v>48</v>
      </c>
      <c r="C23" s="7">
        <v>3</v>
      </c>
      <c r="D23" s="7">
        <v>45</v>
      </c>
      <c r="E23" s="7">
        <v>6</v>
      </c>
      <c r="F23" s="7">
        <v>3</v>
      </c>
      <c r="G23" s="7">
        <v>3</v>
      </c>
      <c r="H23" s="7">
        <v>835</v>
      </c>
      <c r="I23" s="7">
        <v>445</v>
      </c>
      <c r="J23" s="7">
        <v>390</v>
      </c>
      <c r="K23" s="7">
        <v>141</v>
      </c>
      <c r="L23" s="7">
        <v>114</v>
      </c>
      <c r="M23" s="7">
        <v>167</v>
      </c>
      <c r="N23" s="7">
        <v>130</v>
      </c>
      <c r="O23" s="7">
        <v>137</v>
      </c>
      <c r="P23" s="7">
        <v>146</v>
      </c>
      <c r="Q23" s="7">
        <v>283</v>
      </c>
    </row>
    <row r="24" spans="1:17">
      <c r="A24" s="28" t="s">
        <v>1185</v>
      </c>
      <c r="B24" s="7">
        <v>46</v>
      </c>
      <c r="C24" s="7">
        <v>3</v>
      </c>
      <c r="D24" s="7">
        <v>43</v>
      </c>
      <c r="E24" s="7">
        <v>6</v>
      </c>
      <c r="F24" s="7">
        <v>3</v>
      </c>
      <c r="G24" s="7">
        <v>3</v>
      </c>
      <c r="H24" s="7">
        <v>807</v>
      </c>
      <c r="I24" s="7">
        <v>438</v>
      </c>
      <c r="J24" s="7">
        <v>369</v>
      </c>
      <c r="K24" s="7">
        <v>118</v>
      </c>
      <c r="L24" s="7">
        <v>113</v>
      </c>
      <c r="M24" s="7">
        <v>154</v>
      </c>
      <c r="N24" s="7">
        <v>124</v>
      </c>
      <c r="O24" s="7">
        <v>166</v>
      </c>
      <c r="P24" s="7">
        <v>132</v>
      </c>
      <c r="Q24" s="7">
        <v>284</v>
      </c>
    </row>
    <row r="25" spans="1:17">
      <c r="A25" s="68" t="s">
        <v>148</v>
      </c>
      <c r="B25" s="7">
        <v>52</v>
      </c>
      <c r="C25" s="7">
        <v>3</v>
      </c>
      <c r="D25" s="7">
        <v>49</v>
      </c>
      <c r="E25" s="7">
        <v>6</v>
      </c>
      <c r="F25" s="7">
        <v>3</v>
      </c>
      <c r="G25" s="7">
        <v>3</v>
      </c>
      <c r="H25" s="7">
        <v>811</v>
      </c>
      <c r="I25" s="7">
        <v>411</v>
      </c>
      <c r="J25" s="7">
        <v>401</v>
      </c>
      <c r="K25" s="7">
        <v>115</v>
      </c>
      <c r="L25" s="7">
        <v>140</v>
      </c>
      <c r="M25" s="7">
        <v>138</v>
      </c>
      <c r="N25" s="7">
        <v>136</v>
      </c>
      <c r="O25" s="7">
        <v>157</v>
      </c>
      <c r="P25" s="7">
        <v>125</v>
      </c>
      <c r="Q25" s="7">
        <v>295</v>
      </c>
    </row>
    <row r="26" spans="1:17">
      <c r="A26" s="28" t="s">
        <v>884</v>
      </c>
      <c r="B26" s="7">
        <v>55</v>
      </c>
      <c r="C26" s="7">
        <v>4</v>
      </c>
      <c r="D26" s="7">
        <v>51</v>
      </c>
      <c r="E26" s="7">
        <v>8</v>
      </c>
      <c r="F26" s="7">
        <v>2</v>
      </c>
      <c r="G26" s="7">
        <v>6</v>
      </c>
      <c r="H26" s="7">
        <v>775</v>
      </c>
      <c r="I26" s="7">
        <v>368</v>
      </c>
      <c r="J26" s="7">
        <v>407</v>
      </c>
      <c r="K26" s="7">
        <v>112</v>
      </c>
      <c r="L26" s="7">
        <v>116</v>
      </c>
      <c r="M26" s="7">
        <v>119</v>
      </c>
      <c r="N26" s="7">
        <v>152</v>
      </c>
      <c r="O26" s="7">
        <v>137</v>
      </c>
      <c r="P26" s="7">
        <v>139</v>
      </c>
      <c r="Q26" s="7">
        <v>283</v>
      </c>
    </row>
    <row r="27" spans="1:17">
      <c r="A27" s="28" t="s">
        <v>1188</v>
      </c>
      <c r="B27" s="7">
        <v>52</v>
      </c>
      <c r="C27" s="7">
        <v>4</v>
      </c>
      <c r="D27" s="7">
        <v>48</v>
      </c>
      <c r="E27" s="7">
        <v>8</v>
      </c>
      <c r="F27" s="7">
        <v>1</v>
      </c>
      <c r="G27" s="7">
        <v>7</v>
      </c>
      <c r="H27" s="7">
        <v>734</v>
      </c>
      <c r="I27" s="7">
        <v>351</v>
      </c>
      <c r="J27" s="7">
        <v>383</v>
      </c>
      <c r="K27" s="7">
        <v>109</v>
      </c>
      <c r="L27" s="7">
        <v>102</v>
      </c>
      <c r="M27" s="7">
        <v>121</v>
      </c>
      <c r="N27" s="7">
        <v>129</v>
      </c>
      <c r="O27" s="7">
        <v>121</v>
      </c>
      <c r="P27" s="7">
        <v>152</v>
      </c>
      <c r="Q27" s="7">
        <v>276</v>
      </c>
    </row>
    <row r="28" spans="1:17">
      <c r="A28" s="28" t="s">
        <v>1193</v>
      </c>
      <c r="B28" s="7">
        <v>32</v>
      </c>
      <c r="C28" s="7">
        <v>2</v>
      </c>
      <c r="D28" s="7">
        <v>30</v>
      </c>
      <c r="E28" s="7">
        <v>4</v>
      </c>
      <c r="F28" s="7">
        <v>1</v>
      </c>
      <c r="G28" s="7">
        <v>3</v>
      </c>
      <c r="H28" s="7">
        <v>463</v>
      </c>
      <c r="I28" s="7">
        <v>223</v>
      </c>
      <c r="J28" s="7">
        <v>240</v>
      </c>
      <c r="K28" s="7">
        <v>49</v>
      </c>
      <c r="L28" s="7">
        <v>76</v>
      </c>
      <c r="M28" s="7">
        <v>88</v>
      </c>
      <c r="N28" s="7">
        <v>68</v>
      </c>
      <c r="O28" s="7">
        <v>86</v>
      </c>
      <c r="P28" s="7">
        <v>96</v>
      </c>
      <c r="Q28" s="7">
        <v>274</v>
      </c>
    </row>
    <row r="29" spans="1:17">
      <c r="A29" s="28" t="s">
        <v>1194</v>
      </c>
      <c r="B29" s="7">
        <v>31</v>
      </c>
      <c r="C29" s="7">
        <v>2</v>
      </c>
      <c r="D29" s="7">
        <v>29</v>
      </c>
      <c r="E29" s="7">
        <v>3</v>
      </c>
      <c r="F29" s="7">
        <v>1</v>
      </c>
      <c r="G29" s="7">
        <v>2</v>
      </c>
      <c r="H29" s="7">
        <v>422</v>
      </c>
      <c r="I29" s="7">
        <v>214</v>
      </c>
      <c r="J29" s="7">
        <v>208</v>
      </c>
      <c r="K29" s="7">
        <v>68</v>
      </c>
      <c r="L29" s="7">
        <v>51</v>
      </c>
      <c r="M29" s="7">
        <v>56</v>
      </c>
      <c r="N29" s="7">
        <v>90</v>
      </c>
      <c r="O29" s="7">
        <v>90</v>
      </c>
      <c r="P29" s="7">
        <v>67</v>
      </c>
      <c r="Q29" s="7">
        <v>182</v>
      </c>
    </row>
    <row r="30" spans="1:17" s="23" customFormat="1" ht="18.75">
      <c r="A30" s="28" t="s">
        <v>243</v>
      </c>
      <c r="B30" s="7">
        <v>26</v>
      </c>
      <c r="C30" s="7">
        <v>1</v>
      </c>
      <c r="D30" s="7">
        <v>25</v>
      </c>
      <c r="E30" s="7">
        <v>5</v>
      </c>
      <c r="F30" s="7">
        <v>2</v>
      </c>
      <c r="G30" s="7">
        <v>3</v>
      </c>
      <c r="H30" s="7">
        <v>370</v>
      </c>
      <c r="I30" s="7">
        <v>182</v>
      </c>
      <c r="J30" s="7">
        <v>188</v>
      </c>
      <c r="K30" s="7">
        <v>59</v>
      </c>
      <c r="L30" s="7">
        <v>44</v>
      </c>
      <c r="M30" s="7">
        <v>68</v>
      </c>
      <c r="N30" s="7">
        <v>53</v>
      </c>
      <c r="O30" s="7">
        <v>55</v>
      </c>
      <c r="P30" s="7">
        <v>91</v>
      </c>
      <c r="Q30" s="7">
        <v>160</v>
      </c>
    </row>
  </sheetData>
  <autoFilter ref="A8:Q23" xr:uid="{00000000-0009-0000-0000-00007A000000}"/>
  <mergeCells count="9">
    <mergeCell ref="A5:A7"/>
    <mergeCell ref="B5:D6"/>
    <mergeCell ref="E5:G6"/>
    <mergeCell ref="Q6:Q7"/>
    <mergeCell ref="H5:Q5"/>
    <mergeCell ref="H6:J6"/>
    <mergeCell ref="K6:L6"/>
    <mergeCell ref="M6:N6"/>
    <mergeCell ref="O6:P6"/>
  </mergeCells>
  <phoneticPr fontId="5"/>
  <hyperlinks>
    <hyperlink ref="D1" location="目次!C56" display="目次" xr:uid="{00000000-0004-0000-7A00-000000000000}"/>
  </hyperlinks>
  <pageMargins left="0.7" right="0.7" top="0.75" bottom="0.75" header="0.3" footer="0.3"/>
  <pageSetup paperSize="9" orientation="portrai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D10"/>
  <sheetViews>
    <sheetView workbookViewId="0">
      <selection activeCell="B19" sqref="B19"/>
    </sheetView>
  </sheetViews>
  <sheetFormatPr defaultColWidth="8.75" defaultRowHeight="14.25"/>
  <cols>
    <col min="1" max="1" width="10.5" style="1" bestFit="1" customWidth="1"/>
    <col min="2" max="2" width="14.125" style="1" bestFit="1" customWidth="1"/>
    <col min="3" max="16384" width="8.75" style="1"/>
  </cols>
  <sheetData>
    <row r="1" spans="1:4" ht="18.75">
      <c r="A1" s="19" t="s">
        <v>3109</v>
      </c>
      <c r="B1" s="21" t="s">
        <v>918</v>
      </c>
      <c r="D1" s="9" t="s">
        <v>652</v>
      </c>
    </row>
    <row r="2" spans="1:4" ht="18.75">
      <c r="A2" s="40" t="s">
        <v>1198</v>
      </c>
      <c r="B2" s="22">
        <v>835</v>
      </c>
    </row>
    <row r="3" spans="1:4" ht="18.75">
      <c r="A3" s="40" t="s">
        <v>1199</v>
      </c>
      <c r="B3" s="22">
        <v>807</v>
      </c>
    </row>
    <row r="4" spans="1:4" ht="18.75">
      <c r="A4" s="40" t="s">
        <v>1168</v>
      </c>
      <c r="B4" s="22">
        <v>811</v>
      </c>
    </row>
    <row r="5" spans="1:4" ht="18.75">
      <c r="A5" s="40" t="s">
        <v>1201</v>
      </c>
      <c r="B5" s="22">
        <v>775</v>
      </c>
    </row>
    <row r="6" spans="1:4" ht="18.75">
      <c r="A6" s="40" t="s">
        <v>1204</v>
      </c>
      <c r="B6" s="22">
        <v>734</v>
      </c>
    </row>
    <row r="7" spans="1:4" ht="18.75">
      <c r="A7" s="40" t="s">
        <v>1205</v>
      </c>
      <c r="B7" s="22">
        <v>463</v>
      </c>
    </row>
    <row r="8" spans="1:4" ht="18.75">
      <c r="A8" s="40" t="s">
        <v>2941</v>
      </c>
      <c r="B8" s="22">
        <v>422</v>
      </c>
    </row>
    <row r="9" spans="1:4" ht="18.75">
      <c r="A9" s="40" t="s">
        <v>3000</v>
      </c>
      <c r="B9" s="22">
        <v>370</v>
      </c>
    </row>
    <row r="10" spans="1:4" ht="18.75">
      <c r="A10" s="40" t="s">
        <v>756</v>
      </c>
      <c r="B10" s="22">
        <v>5217</v>
      </c>
    </row>
  </sheetData>
  <phoneticPr fontId="5"/>
  <hyperlinks>
    <hyperlink ref="D1" location="目次!C56" display="目次" xr:uid="{00000000-0004-0000-7B00-000000000000}"/>
  </hyperlinks>
  <pageMargins left="0.7" right="0.7" top="0.75" bottom="0.75" header="0.3" footer="0.3"/>
  <pageSetup paperSize="9" orientation="portrait"/>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AC18"/>
  <sheetViews>
    <sheetView workbookViewId="0">
      <pane xSplit="1" ySplit="8" topLeftCell="B9" activePane="bottomRight" state="frozen"/>
      <selection pane="topRight"/>
      <selection pane="bottomLeft"/>
      <selection pane="bottomRight" activeCell="B18" sqref="B18"/>
    </sheetView>
  </sheetViews>
  <sheetFormatPr defaultColWidth="10.375" defaultRowHeight="14.25"/>
  <cols>
    <col min="1" max="1" width="14.75" style="1" bestFit="1" customWidth="1"/>
    <col min="2" max="16384" width="10.375" style="1"/>
  </cols>
  <sheetData>
    <row r="1" spans="1:29">
      <c r="A1" s="5" t="s">
        <v>2297</v>
      </c>
      <c r="D1" s="9" t="s">
        <v>652</v>
      </c>
    </row>
    <row r="2" spans="1:29">
      <c r="A2" s="1" t="s">
        <v>225</v>
      </c>
    </row>
    <row r="3" spans="1:29">
      <c r="A3" s="1" t="s">
        <v>2293</v>
      </c>
    </row>
    <row r="4" spans="1:29">
      <c r="A4" s="1" t="s">
        <v>1460</v>
      </c>
    </row>
    <row r="5" spans="1:29">
      <c r="A5" s="227" t="s">
        <v>1114</v>
      </c>
      <c r="B5" s="227" t="s">
        <v>2300</v>
      </c>
      <c r="C5" s="227"/>
      <c r="D5" s="227"/>
      <c r="E5" s="227" t="s">
        <v>730</v>
      </c>
      <c r="F5" s="227"/>
      <c r="G5" s="227"/>
      <c r="H5" s="227" t="s">
        <v>1365</v>
      </c>
      <c r="I5" s="227"/>
      <c r="J5" s="227"/>
      <c r="K5" s="227"/>
      <c r="L5" s="227"/>
      <c r="M5" s="227"/>
      <c r="N5" s="227"/>
      <c r="O5" s="227"/>
      <c r="P5" s="227"/>
      <c r="Q5" s="227"/>
      <c r="R5" s="227"/>
      <c r="S5" s="227"/>
      <c r="T5" s="227"/>
      <c r="U5" s="227"/>
      <c r="V5" s="227"/>
      <c r="W5" s="227"/>
      <c r="X5" s="227"/>
      <c r="Y5" s="227"/>
      <c r="Z5" s="227"/>
      <c r="AA5" s="227"/>
      <c r="AB5" s="227"/>
      <c r="AC5" s="226" t="s">
        <v>300</v>
      </c>
    </row>
    <row r="6" spans="1:29">
      <c r="A6" s="227"/>
      <c r="B6" s="227"/>
      <c r="C6" s="227"/>
      <c r="D6" s="227"/>
      <c r="E6" s="227"/>
      <c r="F6" s="227"/>
      <c r="G6" s="227"/>
      <c r="H6" s="227" t="s">
        <v>1151</v>
      </c>
      <c r="I6" s="227"/>
      <c r="J6" s="227"/>
      <c r="K6" s="250" t="s">
        <v>900</v>
      </c>
      <c r="L6" s="251"/>
      <c r="M6" s="252"/>
      <c r="N6" s="250" t="s">
        <v>1393</v>
      </c>
      <c r="O6" s="251"/>
      <c r="P6" s="252"/>
      <c r="Q6" s="250" t="s">
        <v>2140</v>
      </c>
      <c r="R6" s="251"/>
      <c r="S6" s="252"/>
      <c r="T6" s="227" t="s">
        <v>2296</v>
      </c>
      <c r="U6" s="227"/>
      <c r="V6" s="227"/>
      <c r="W6" s="227" t="s">
        <v>2261</v>
      </c>
      <c r="X6" s="227"/>
      <c r="Y6" s="227"/>
      <c r="Z6" s="227" t="s">
        <v>2083</v>
      </c>
      <c r="AA6" s="227"/>
      <c r="AB6" s="227"/>
      <c r="AC6" s="226"/>
    </row>
    <row r="7" spans="1:29">
      <c r="A7" s="227"/>
      <c r="B7" s="25" t="s">
        <v>1151</v>
      </c>
      <c r="C7" s="25" t="s">
        <v>1157</v>
      </c>
      <c r="D7" s="25" t="s">
        <v>1160</v>
      </c>
      <c r="E7" s="25" t="s">
        <v>1151</v>
      </c>
      <c r="F7" s="25" t="s">
        <v>1157</v>
      </c>
      <c r="G7" s="25" t="s">
        <v>1160</v>
      </c>
      <c r="H7" s="25" t="s">
        <v>1151</v>
      </c>
      <c r="I7" s="25" t="s">
        <v>1157</v>
      </c>
      <c r="J7" s="25" t="s">
        <v>1160</v>
      </c>
      <c r="K7" s="25" t="s">
        <v>1151</v>
      </c>
      <c r="L7" s="25" t="s">
        <v>1157</v>
      </c>
      <c r="M7" s="25" t="s">
        <v>1160</v>
      </c>
      <c r="N7" s="25" t="s">
        <v>1151</v>
      </c>
      <c r="O7" s="25" t="s">
        <v>1157</v>
      </c>
      <c r="P7" s="25" t="s">
        <v>1160</v>
      </c>
      <c r="Q7" s="25" t="s">
        <v>1151</v>
      </c>
      <c r="R7" s="25" t="s">
        <v>1157</v>
      </c>
      <c r="S7" s="25" t="s">
        <v>1160</v>
      </c>
      <c r="T7" s="25" t="s">
        <v>1151</v>
      </c>
      <c r="U7" s="25" t="s">
        <v>1157</v>
      </c>
      <c r="V7" s="25" t="s">
        <v>1160</v>
      </c>
      <c r="W7" s="25" t="s">
        <v>1151</v>
      </c>
      <c r="X7" s="25" t="s">
        <v>1157</v>
      </c>
      <c r="Y7" s="25" t="s">
        <v>1160</v>
      </c>
      <c r="Z7" s="25" t="s">
        <v>1151</v>
      </c>
      <c r="AA7" s="25" t="s">
        <v>1157</v>
      </c>
      <c r="AB7" s="25" t="s">
        <v>1160</v>
      </c>
      <c r="AC7" s="226"/>
    </row>
    <row r="8" spans="1:29" ht="7.5" customHeight="1">
      <c r="A8" s="26" t="str">
        <f>A5</f>
        <v>年別</v>
      </c>
      <c r="B8" s="26" t="str">
        <f>B7&amp;"("&amp;$B$5&amp;")"</f>
        <v>総数(教育・保育職員数(本務者))</v>
      </c>
      <c r="C8" s="26" t="str">
        <f>C7&amp;"("&amp;$B$5&amp;")"</f>
        <v>男(教育・保育職員数(本務者))</v>
      </c>
      <c r="D8" s="26" t="str">
        <f>D7&amp;"("&amp;$B$5&amp;")"</f>
        <v>女(教育・保育職員数(本務者))</v>
      </c>
      <c r="E8" s="26" t="str">
        <f>E7&amp;"("&amp;$E$5&amp;")"</f>
        <v>総数(その他の職員数(本務者))</v>
      </c>
      <c r="F8" s="26" t="str">
        <f>F7&amp;"("&amp;$E$5&amp;")"</f>
        <v>男(その他の職員数(本務者))</v>
      </c>
      <c r="G8" s="26" t="str">
        <f>G7&amp;"("&amp;$E$5&amp;")"</f>
        <v>女(その他の職員数(本務者))</v>
      </c>
      <c r="H8" s="26" t="str">
        <f>H7&amp;"("&amp;$H$6&amp;")"</f>
        <v>総数(総数)</v>
      </c>
      <c r="I8" s="26" t="str">
        <f>I7&amp;"("&amp;$H$6&amp;")"</f>
        <v>男(総数)</v>
      </c>
      <c r="J8" s="26" t="str">
        <f>J7&amp;"("&amp;$H$6&amp;")"</f>
        <v>女(総数)</v>
      </c>
      <c r="K8" s="26" t="str">
        <f>K7&amp;"("&amp;$K$6&amp;")"</f>
        <v>総数(0歳児)</v>
      </c>
      <c r="L8" s="26" t="str">
        <f>L7&amp;"("&amp;$K$6&amp;")"</f>
        <v>男(0歳児)</v>
      </c>
      <c r="M8" s="26" t="str">
        <f>M7&amp;"("&amp;$K$6&amp;")"</f>
        <v>女(0歳児)</v>
      </c>
      <c r="N8" s="26" t="str">
        <f>N7&amp;"("&amp;$N$6&amp;")"</f>
        <v>総数(1歳児)</v>
      </c>
      <c r="O8" s="26" t="str">
        <f>O7&amp;"("&amp;$N$6&amp;")"</f>
        <v>男(1歳児)</v>
      </c>
      <c r="P8" s="26" t="str">
        <f>P7&amp;"("&amp;$N$6&amp;")"</f>
        <v>女(1歳児)</v>
      </c>
      <c r="Q8" s="26" t="str">
        <f>Q7&amp;"("&amp;$Q$6&amp;")"</f>
        <v>総数(2歳児)</v>
      </c>
      <c r="R8" s="26" t="str">
        <f>R7&amp;"("&amp;$Q$6&amp;")"</f>
        <v>男(2歳児)</v>
      </c>
      <c r="S8" s="26" t="str">
        <f>S7&amp;"("&amp;$Q$6&amp;")"</f>
        <v>女(2歳児)</v>
      </c>
      <c r="T8" s="26" t="str">
        <f>T7&amp;"("&amp;$T$6&amp;")"</f>
        <v>総数(3歳児)</v>
      </c>
      <c r="U8" s="26" t="str">
        <f>U7&amp;"("&amp;$T$6&amp;")"</f>
        <v>男(3歳児)</v>
      </c>
      <c r="V8" s="26" t="str">
        <f>V7&amp;"("&amp;$T$6&amp;")"</f>
        <v>女(3歳児)</v>
      </c>
      <c r="W8" s="26" t="str">
        <f>W7&amp;"("&amp;$W$6&amp;")"</f>
        <v>総数(4歳児)</v>
      </c>
      <c r="X8" s="26" t="str">
        <f>X7&amp;"("&amp;$W$6&amp;")"</f>
        <v>男(4歳児)</v>
      </c>
      <c r="Y8" s="26" t="str">
        <f>Y7&amp;"("&amp;$W$6&amp;")"</f>
        <v>女(4歳児)</v>
      </c>
      <c r="Z8" s="26" t="str">
        <f>Z7&amp;"("&amp;$Z$6&amp;")"</f>
        <v>総数(5歳児)</v>
      </c>
      <c r="AA8" s="26" t="str">
        <f>AA7&amp;"("&amp;$Z$6&amp;")"</f>
        <v>男(5歳児)</v>
      </c>
      <c r="AB8" s="26" t="str">
        <f>AB7&amp;"("&amp;$Z$6&amp;")"</f>
        <v>女(5歳児)</v>
      </c>
      <c r="AC8" s="26" t="str">
        <f>AC5</f>
        <v>修了者数</v>
      </c>
    </row>
    <row r="9" spans="1:29">
      <c r="A9" s="28">
        <v>42125</v>
      </c>
      <c r="B9" s="7">
        <v>0</v>
      </c>
      <c r="C9" s="7">
        <v>0</v>
      </c>
      <c r="D9" s="7">
        <v>0</v>
      </c>
      <c r="E9" s="7">
        <v>0</v>
      </c>
      <c r="F9" s="7">
        <v>0</v>
      </c>
      <c r="G9" s="7">
        <v>0</v>
      </c>
      <c r="H9" s="7">
        <v>0</v>
      </c>
      <c r="I9" s="7">
        <v>0</v>
      </c>
      <c r="J9" s="7">
        <v>0</v>
      </c>
      <c r="K9" s="7">
        <v>0</v>
      </c>
      <c r="L9" s="7">
        <v>0</v>
      </c>
      <c r="M9" s="7">
        <v>0</v>
      </c>
      <c r="N9" s="7">
        <v>0</v>
      </c>
      <c r="O9" s="7">
        <v>0</v>
      </c>
      <c r="P9" s="7">
        <v>0</v>
      </c>
      <c r="Q9" s="7">
        <v>0</v>
      </c>
      <c r="R9" s="7">
        <v>0</v>
      </c>
      <c r="S9" s="7">
        <v>0</v>
      </c>
      <c r="T9" s="7">
        <v>0</v>
      </c>
      <c r="U9" s="7">
        <v>0</v>
      </c>
      <c r="V9" s="7">
        <v>0</v>
      </c>
      <c r="W9" s="7">
        <v>0</v>
      </c>
      <c r="X9" s="7">
        <v>0</v>
      </c>
      <c r="Y9" s="7">
        <v>0</v>
      </c>
      <c r="Z9" s="7">
        <v>0</v>
      </c>
      <c r="AA9" s="7">
        <v>0</v>
      </c>
      <c r="AB9" s="7">
        <v>0</v>
      </c>
      <c r="AC9" s="7">
        <v>0</v>
      </c>
    </row>
    <row r="10" spans="1:29">
      <c r="A10" s="28">
        <v>42491</v>
      </c>
      <c r="B10" s="7">
        <v>0</v>
      </c>
      <c r="C10" s="7">
        <v>0</v>
      </c>
      <c r="D10" s="7">
        <v>0</v>
      </c>
      <c r="E10" s="7">
        <v>0</v>
      </c>
      <c r="F10" s="7">
        <v>0</v>
      </c>
      <c r="G10" s="7">
        <v>0</v>
      </c>
      <c r="H10" s="7">
        <v>0</v>
      </c>
      <c r="I10" s="7">
        <v>0</v>
      </c>
      <c r="J10" s="7">
        <v>0</v>
      </c>
      <c r="K10" s="7">
        <v>0</v>
      </c>
      <c r="L10" s="7">
        <v>0</v>
      </c>
      <c r="M10" s="7">
        <v>0</v>
      </c>
      <c r="N10" s="7">
        <v>0</v>
      </c>
      <c r="O10" s="7">
        <v>0</v>
      </c>
      <c r="P10" s="7">
        <v>0</v>
      </c>
      <c r="Q10" s="7">
        <v>0</v>
      </c>
      <c r="R10" s="7">
        <v>0</v>
      </c>
      <c r="S10" s="7">
        <v>0</v>
      </c>
      <c r="T10" s="7">
        <v>0</v>
      </c>
      <c r="U10" s="7">
        <v>0</v>
      </c>
      <c r="V10" s="7">
        <v>0</v>
      </c>
      <c r="W10" s="7">
        <v>0</v>
      </c>
      <c r="X10" s="7">
        <v>0</v>
      </c>
      <c r="Y10" s="7">
        <v>0</v>
      </c>
      <c r="Z10" s="7">
        <v>0</v>
      </c>
      <c r="AA10" s="7">
        <v>0</v>
      </c>
      <c r="AB10" s="7">
        <v>0</v>
      </c>
      <c r="AC10" s="7">
        <v>0</v>
      </c>
    </row>
    <row r="11" spans="1:29">
      <c r="A11" s="28">
        <v>42856</v>
      </c>
      <c r="B11" s="7">
        <v>0</v>
      </c>
      <c r="C11" s="7">
        <v>0</v>
      </c>
      <c r="D11" s="7">
        <v>0</v>
      </c>
      <c r="E11" s="7">
        <v>0</v>
      </c>
      <c r="F11" s="7">
        <v>0</v>
      </c>
      <c r="G11" s="7">
        <v>0</v>
      </c>
      <c r="H11" s="7">
        <v>0</v>
      </c>
      <c r="I11" s="7">
        <v>0</v>
      </c>
      <c r="J11" s="7">
        <v>0</v>
      </c>
      <c r="K11" s="7">
        <v>0</v>
      </c>
      <c r="L11" s="7">
        <v>0</v>
      </c>
      <c r="M11" s="7">
        <v>0</v>
      </c>
      <c r="N11" s="7">
        <v>0</v>
      </c>
      <c r="O11" s="7">
        <v>0</v>
      </c>
      <c r="P11" s="7">
        <v>0</v>
      </c>
      <c r="Q11" s="7">
        <v>0</v>
      </c>
      <c r="R11" s="7">
        <v>0</v>
      </c>
      <c r="S11" s="7">
        <v>0</v>
      </c>
      <c r="T11" s="7">
        <v>0</v>
      </c>
      <c r="U11" s="7">
        <v>0</v>
      </c>
      <c r="V11" s="7">
        <v>0</v>
      </c>
      <c r="W11" s="7">
        <v>0</v>
      </c>
      <c r="X11" s="7">
        <v>0</v>
      </c>
      <c r="Y11" s="7">
        <v>0</v>
      </c>
      <c r="Z11" s="7">
        <v>0</v>
      </c>
      <c r="AA11" s="7">
        <v>0</v>
      </c>
      <c r="AB11" s="7">
        <v>0</v>
      </c>
      <c r="AC11" s="7">
        <v>0</v>
      </c>
    </row>
    <row r="12" spans="1:29">
      <c r="A12" s="28" t="s">
        <v>1185</v>
      </c>
      <c r="B12" s="7">
        <v>17</v>
      </c>
      <c r="C12" s="7">
        <v>6</v>
      </c>
      <c r="D12" s="7">
        <v>11</v>
      </c>
      <c r="E12" s="7">
        <v>8</v>
      </c>
      <c r="F12" s="7">
        <v>3</v>
      </c>
      <c r="G12" s="7">
        <v>5</v>
      </c>
      <c r="H12" s="7">
        <v>174</v>
      </c>
      <c r="I12" s="7">
        <v>99</v>
      </c>
      <c r="J12" s="7">
        <v>75</v>
      </c>
      <c r="K12" s="7">
        <v>2</v>
      </c>
      <c r="L12" s="7">
        <v>2</v>
      </c>
      <c r="M12" s="7">
        <v>0</v>
      </c>
      <c r="N12" s="7">
        <v>6</v>
      </c>
      <c r="O12" s="7">
        <v>6</v>
      </c>
      <c r="P12" s="7">
        <v>0</v>
      </c>
      <c r="Q12" s="7">
        <v>8</v>
      </c>
      <c r="R12" s="7">
        <v>6</v>
      </c>
      <c r="S12" s="7">
        <v>2</v>
      </c>
      <c r="T12" s="7">
        <v>61</v>
      </c>
      <c r="U12" s="7">
        <v>33</v>
      </c>
      <c r="V12" s="7">
        <v>28</v>
      </c>
      <c r="W12" s="7">
        <v>54</v>
      </c>
      <c r="X12" s="7">
        <v>32</v>
      </c>
      <c r="Y12" s="7">
        <v>22</v>
      </c>
      <c r="Z12" s="7">
        <v>43</v>
      </c>
      <c r="AA12" s="7">
        <v>20</v>
      </c>
      <c r="AB12" s="7">
        <v>23</v>
      </c>
      <c r="AC12" s="7">
        <v>0</v>
      </c>
    </row>
    <row r="13" spans="1:29">
      <c r="A13" s="68" t="s">
        <v>148</v>
      </c>
      <c r="B13" s="7">
        <v>12</v>
      </c>
      <c r="C13" s="7">
        <v>3</v>
      </c>
      <c r="D13" s="7">
        <v>9</v>
      </c>
      <c r="E13" s="7">
        <v>10</v>
      </c>
      <c r="F13" s="7">
        <v>3</v>
      </c>
      <c r="G13" s="7">
        <v>7</v>
      </c>
      <c r="H13" s="7">
        <v>193</v>
      </c>
      <c r="I13" s="7">
        <v>113</v>
      </c>
      <c r="J13" s="7">
        <v>80</v>
      </c>
      <c r="K13" s="7">
        <v>2</v>
      </c>
      <c r="L13" s="7">
        <v>2</v>
      </c>
      <c r="M13" s="7">
        <v>0</v>
      </c>
      <c r="N13" s="7">
        <v>9</v>
      </c>
      <c r="O13" s="7">
        <v>4</v>
      </c>
      <c r="P13" s="7">
        <v>5</v>
      </c>
      <c r="Q13" s="7">
        <v>10</v>
      </c>
      <c r="R13" s="7">
        <v>9</v>
      </c>
      <c r="S13" s="7">
        <v>1</v>
      </c>
      <c r="T13" s="7">
        <v>54</v>
      </c>
      <c r="U13" s="7">
        <v>32</v>
      </c>
      <c r="V13" s="7">
        <v>22</v>
      </c>
      <c r="W13" s="7">
        <v>61</v>
      </c>
      <c r="X13" s="7">
        <v>33</v>
      </c>
      <c r="Y13" s="7">
        <v>28</v>
      </c>
      <c r="Z13" s="7">
        <v>57</v>
      </c>
      <c r="AA13" s="7">
        <v>33</v>
      </c>
      <c r="AB13" s="7">
        <v>24</v>
      </c>
      <c r="AC13" s="7">
        <v>43</v>
      </c>
    </row>
    <row r="14" spans="1:29">
      <c r="A14" s="28" t="s">
        <v>884</v>
      </c>
      <c r="B14" s="7">
        <v>12</v>
      </c>
      <c r="C14" s="7">
        <v>3</v>
      </c>
      <c r="D14" s="7">
        <v>9</v>
      </c>
      <c r="E14" s="7">
        <v>10</v>
      </c>
      <c r="F14" s="7">
        <v>3</v>
      </c>
      <c r="G14" s="7">
        <v>7</v>
      </c>
      <c r="H14" s="7">
        <v>190</v>
      </c>
      <c r="I14" s="7">
        <v>111</v>
      </c>
      <c r="J14" s="7">
        <v>79</v>
      </c>
      <c r="K14" s="7">
        <v>2</v>
      </c>
      <c r="L14" s="7">
        <v>2</v>
      </c>
      <c r="M14" s="7">
        <v>0</v>
      </c>
      <c r="N14" s="7">
        <v>9</v>
      </c>
      <c r="O14" s="7">
        <v>4</v>
      </c>
      <c r="P14" s="7">
        <v>5</v>
      </c>
      <c r="Q14" s="7">
        <v>10</v>
      </c>
      <c r="R14" s="7">
        <v>9</v>
      </c>
      <c r="S14" s="7">
        <v>1</v>
      </c>
      <c r="T14" s="7">
        <v>54</v>
      </c>
      <c r="U14" s="7">
        <v>33</v>
      </c>
      <c r="V14" s="7">
        <v>21</v>
      </c>
      <c r="W14" s="7">
        <v>54</v>
      </c>
      <c r="X14" s="7">
        <v>29</v>
      </c>
      <c r="Y14" s="7">
        <v>25</v>
      </c>
      <c r="Z14" s="7">
        <v>61</v>
      </c>
      <c r="AA14" s="7">
        <v>34</v>
      </c>
      <c r="AB14" s="7">
        <v>27</v>
      </c>
      <c r="AC14" s="7">
        <v>43</v>
      </c>
    </row>
    <row r="15" spans="1:29">
      <c r="A15" s="28" t="s">
        <v>1188</v>
      </c>
      <c r="B15" s="7">
        <v>12</v>
      </c>
      <c r="C15" s="7">
        <v>2</v>
      </c>
      <c r="D15" s="7">
        <v>10</v>
      </c>
      <c r="E15" s="7">
        <v>10</v>
      </c>
      <c r="F15" s="7">
        <v>3</v>
      </c>
      <c r="G15" s="7">
        <v>7</v>
      </c>
      <c r="H15" s="7">
        <v>190</v>
      </c>
      <c r="I15" s="7">
        <v>112</v>
      </c>
      <c r="J15" s="7">
        <v>78</v>
      </c>
      <c r="K15" s="7">
        <v>4</v>
      </c>
      <c r="L15" s="7">
        <v>4</v>
      </c>
      <c r="M15" s="7">
        <v>0</v>
      </c>
      <c r="N15" s="7">
        <v>8</v>
      </c>
      <c r="O15" s="7">
        <v>4</v>
      </c>
      <c r="P15" s="7">
        <v>4</v>
      </c>
      <c r="Q15" s="7">
        <v>7</v>
      </c>
      <c r="R15" s="7">
        <v>3</v>
      </c>
      <c r="S15" s="7">
        <v>4</v>
      </c>
      <c r="T15" s="7">
        <v>56</v>
      </c>
      <c r="U15" s="7">
        <v>30</v>
      </c>
      <c r="V15" s="7">
        <v>26</v>
      </c>
      <c r="W15" s="7">
        <v>59</v>
      </c>
      <c r="X15" s="7">
        <v>38</v>
      </c>
      <c r="Y15" s="7">
        <v>21</v>
      </c>
      <c r="Z15" s="7">
        <v>56</v>
      </c>
      <c r="AA15" s="7">
        <v>33</v>
      </c>
      <c r="AB15" s="7">
        <v>23</v>
      </c>
      <c r="AC15" s="7">
        <v>58</v>
      </c>
    </row>
    <row r="16" spans="1:29">
      <c r="A16" s="28" t="s">
        <v>1193</v>
      </c>
      <c r="B16" s="16">
        <v>38</v>
      </c>
      <c r="C16" s="16">
        <v>6</v>
      </c>
      <c r="D16" s="16">
        <v>32</v>
      </c>
      <c r="E16" s="7">
        <v>13</v>
      </c>
      <c r="F16" s="7">
        <v>5</v>
      </c>
      <c r="G16" s="7">
        <v>8</v>
      </c>
      <c r="H16" s="7">
        <v>423</v>
      </c>
      <c r="I16" s="7">
        <v>218</v>
      </c>
      <c r="J16" s="7">
        <v>205</v>
      </c>
      <c r="K16" s="7">
        <v>0</v>
      </c>
      <c r="L16" s="7">
        <v>0</v>
      </c>
      <c r="M16" s="7">
        <v>0</v>
      </c>
      <c r="N16" s="7">
        <v>15</v>
      </c>
      <c r="O16" s="7">
        <v>9</v>
      </c>
      <c r="P16" s="7">
        <v>6</v>
      </c>
      <c r="Q16" s="7">
        <v>22</v>
      </c>
      <c r="R16" s="7">
        <v>14</v>
      </c>
      <c r="S16" s="7">
        <v>8</v>
      </c>
      <c r="T16" s="7">
        <v>133</v>
      </c>
      <c r="U16" s="7">
        <v>61</v>
      </c>
      <c r="V16" s="7">
        <v>72</v>
      </c>
      <c r="W16" s="7">
        <v>128</v>
      </c>
      <c r="X16" s="7">
        <v>62</v>
      </c>
      <c r="Y16" s="7">
        <v>66</v>
      </c>
      <c r="Z16" s="7">
        <v>125</v>
      </c>
      <c r="AA16" s="7">
        <v>72</v>
      </c>
      <c r="AB16" s="7">
        <v>53</v>
      </c>
      <c r="AC16" s="7">
        <v>56</v>
      </c>
    </row>
    <row r="17" spans="1:29">
      <c r="A17" s="28" t="s">
        <v>1194</v>
      </c>
      <c r="B17" s="7">
        <v>41</v>
      </c>
      <c r="C17" s="7">
        <v>5</v>
      </c>
      <c r="D17" s="7">
        <v>36</v>
      </c>
      <c r="E17" s="7">
        <v>12</v>
      </c>
      <c r="F17" s="7">
        <v>5</v>
      </c>
      <c r="G17" s="7">
        <v>7</v>
      </c>
      <c r="H17" s="7">
        <v>435</v>
      </c>
      <c r="I17" s="7">
        <v>218</v>
      </c>
      <c r="J17" s="7">
        <v>217</v>
      </c>
      <c r="K17" s="7">
        <v>6</v>
      </c>
      <c r="L17" s="7">
        <v>2</v>
      </c>
      <c r="M17" s="7">
        <v>4</v>
      </c>
      <c r="N17" s="7">
        <v>21</v>
      </c>
      <c r="O17" s="7">
        <v>14</v>
      </c>
      <c r="P17" s="7">
        <v>7</v>
      </c>
      <c r="Q17" s="7">
        <v>20</v>
      </c>
      <c r="R17" s="7">
        <v>12</v>
      </c>
      <c r="S17" s="7">
        <v>8</v>
      </c>
      <c r="T17" s="7">
        <v>127</v>
      </c>
      <c r="U17" s="7">
        <v>64</v>
      </c>
      <c r="V17" s="7">
        <v>63</v>
      </c>
      <c r="W17" s="7">
        <v>136</v>
      </c>
      <c r="X17" s="7">
        <v>65</v>
      </c>
      <c r="Y17" s="7">
        <v>71</v>
      </c>
      <c r="Z17" s="7">
        <v>125</v>
      </c>
      <c r="AA17" s="7">
        <v>61</v>
      </c>
      <c r="AB17" s="7">
        <v>64</v>
      </c>
      <c r="AC17" s="7">
        <v>125</v>
      </c>
    </row>
    <row r="18" spans="1:29" s="23" customFormat="1" ht="18.75">
      <c r="A18" s="28" t="s">
        <v>243</v>
      </c>
      <c r="B18" s="7">
        <v>39</v>
      </c>
      <c r="C18" s="7">
        <v>4</v>
      </c>
      <c r="D18" s="7">
        <v>35</v>
      </c>
      <c r="E18" s="7">
        <v>9</v>
      </c>
      <c r="F18" s="7">
        <v>3</v>
      </c>
      <c r="G18" s="7">
        <v>6</v>
      </c>
      <c r="H18" s="7">
        <v>413</v>
      </c>
      <c r="I18" s="7">
        <v>206</v>
      </c>
      <c r="J18" s="7">
        <v>207</v>
      </c>
      <c r="K18" s="7">
        <v>3</v>
      </c>
      <c r="L18" s="7">
        <v>0</v>
      </c>
      <c r="M18" s="7">
        <v>3</v>
      </c>
      <c r="N18" s="7">
        <v>22</v>
      </c>
      <c r="O18" s="7">
        <v>7</v>
      </c>
      <c r="P18" s="7">
        <v>15</v>
      </c>
      <c r="Q18" s="7">
        <v>23</v>
      </c>
      <c r="R18" s="7">
        <v>16</v>
      </c>
      <c r="S18" s="7">
        <v>7</v>
      </c>
      <c r="T18" s="7">
        <v>98</v>
      </c>
      <c r="U18" s="7">
        <v>51</v>
      </c>
      <c r="V18" s="7">
        <v>47</v>
      </c>
      <c r="W18" s="7">
        <v>131</v>
      </c>
      <c r="X18" s="7">
        <v>68</v>
      </c>
      <c r="Y18" s="7">
        <v>63</v>
      </c>
      <c r="Z18" s="7">
        <v>136</v>
      </c>
      <c r="AA18" s="7">
        <v>64</v>
      </c>
      <c r="AB18" s="7">
        <v>72</v>
      </c>
      <c r="AC18" s="7">
        <v>125</v>
      </c>
    </row>
  </sheetData>
  <autoFilter ref="A8:AC8" xr:uid="{00000000-0009-0000-0000-00007C000000}"/>
  <mergeCells count="12">
    <mergeCell ref="A5:A7"/>
    <mergeCell ref="B5:D6"/>
    <mergeCell ref="E5:G6"/>
    <mergeCell ref="AC5:AC7"/>
    <mergeCell ref="H5:AB5"/>
    <mergeCell ref="H6:J6"/>
    <mergeCell ref="K6:M6"/>
    <mergeCell ref="N6:P6"/>
    <mergeCell ref="Q6:S6"/>
    <mergeCell ref="T6:V6"/>
    <mergeCell ref="W6:Y6"/>
    <mergeCell ref="Z6:AB6"/>
  </mergeCells>
  <phoneticPr fontId="5"/>
  <hyperlinks>
    <hyperlink ref="D1" location="目次!C56" display="目次" xr:uid="{00000000-0004-0000-7C00-000000000000}"/>
  </hyperlinks>
  <pageMargins left="0.7" right="0.7" top="0.75" bottom="0.75" header="0.3" footer="0.3"/>
  <pageSetup paperSize="9"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D11"/>
  <sheetViews>
    <sheetView workbookViewId="0">
      <selection activeCell="B21" sqref="B21"/>
    </sheetView>
  </sheetViews>
  <sheetFormatPr defaultColWidth="8.75" defaultRowHeight="14.25"/>
  <cols>
    <col min="1" max="1" width="10.5" style="1" bestFit="1" customWidth="1"/>
    <col min="2" max="2" width="12.5" style="1" bestFit="1" customWidth="1"/>
    <col min="3" max="3" width="10" style="1" customWidth="1"/>
    <col min="4" max="6" width="9.25" style="1" customWidth="1"/>
    <col min="7" max="7" width="6.25" style="1" customWidth="1"/>
    <col min="8" max="16384" width="8.75" style="1"/>
  </cols>
  <sheetData>
    <row r="1" spans="1:4">
      <c r="D1" s="9" t="s">
        <v>652</v>
      </c>
    </row>
    <row r="3" spans="1:4" ht="18.75">
      <c r="A3" s="19" t="s">
        <v>3109</v>
      </c>
      <c r="B3" s="21" t="s">
        <v>1690</v>
      </c>
    </row>
    <row r="4" spans="1:4" ht="18.75">
      <c r="A4" s="40">
        <v>42856</v>
      </c>
      <c r="B4" s="22">
        <v>0</v>
      </c>
    </row>
    <row r="5" spans="1:4" ht="18.75">
      <c r="A5" s="40" t="s">
        <v>1199</v>
      </c>
      <c r="B5" s="22">
        <v>174</v>
      </c>
    </row>
    <row r="6" spans="1:4" ht="18.75">
      <c r="A6" s="40" t="s">
        <v>1168</v>
      </c>
      <c r="B6" s="22">
        <v>193</v>
      </c>
    </row>
    <row r="7" spans="1:4" ht="18.75">
      <c r="A7" s="40" t="s">
        <v>1201</v>
      </c>
      <c r="B7" s="22">
        <v>190</v>
      </c>
    </row>
    <row r="8" spans="1:4" ht="18.75">
      <c r="A8" s="40" t="s">
        <v>1204</v>
      </c>
      <c r="B8" s="22">
        <v>190</v>
      </c>
    </row>
    <row r="9" spans="1:4" ht="18.75">
      <c r="A9" s="40" t="s">
        <v>1205</v>
      </c>
      <c r="B9" s="22">
        <v>423</v>
      </c>
    </row>
    <row r="10" spans="1:4" ht="18.75">
      <c r="A10" s="40" t="s">
        <v>2941</v>
      </c>
      <c r="B10" s="22">
        <v>435</v>
      </c>
    </row>
    <row r="11" spans="1:4" ht="18.75">
      <c r="A11" s="40" t="s">
        <v>3000</v>
      </c>
      <c r="B11" s="22">
        <v>413</v>
      </c>
    </row>
  </sheetData>
  <phoneticPr fontId="5"/>
  <hyperlinks>
    <hyperlink ref="D1" location="目次!C56" display="目次" xr:uid="{00000000-0004-0000-7D00-000000000000}"/>
  </hyperlinks>
  <pageMargins left="0.7" right="0.7" top="0.75" bottom="0.75" header="0.3" footer="0.3"/>
  <pageSetup paperSize="9" orientation="portrait"/>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P26"/>
  <sheetViews>
    <sheetView workbookViewId="0">
      <selection activeCell="B26" sqref="B26"/>
    </sheetView>
  </sheetViews>
  <sheetFormatPr defaultColWidth="8.75" defaultRowHeight="14.25"/>
  <cols>
    <col min="1" max="1" width="11.5" style="1" bestFit="1" customWidth="1"/>
    <col min="2" max="16384" width="8.75" style="1"/>
  </cols>
  <sheetData>
    <row r="1" spans="1:16">
      <c r="A1" s="5" t="s">
        <v>2301</v>
      </c>
      <c r="D1" s="9" t="s">
        <v>652</v>
      </c>
    </row>
    <row r="2" spans="1:16">
      <c r="A2" s="1" t="s">
        <v>225</v>
      </c>
    </row>
    <row r="3" spans="1:16">
      <c r="A3" s="1" t="s">
        <v>609</v>
      </c>
    </row>
    <row r="4" spans="1:16">
      <c r="A4" s="91" t="s">
        <v>2521</v>
      </c>
    </row>
    <row r="5" spans="1:16">
      <c r="A5" s="1" t="s">
        <v>2302</v>
      </c>
    </row>
    <row r="6" spans="1:16">
      <c r="A6" s="227" t="s">
        <v>1114</v>
      </c>
      <c r="B6" s="227" t="s">
        <v>2295</v>
      </c>
      <c r="C6" s="227"/>
      <c r="D6" s="227"/>
      <c r="E6" s="227" t="s">
        <v>427</v>
      </c>
      <c r="F6" s="227"/>
      <c r="G6" s="227"/>
      <c r="H6" s="227" t="s">
        <v>2227</v>
      </c>
      <c r="I6" s="227"/>
      <c r="J6" s="227"/>
      <c r="K6" s="227"/>
      <c r="L6" s="227"/>
      <c r="M6" s="227"/>
      <c r="N6" s="227"/>
      <c r="O6" s="227"/>
      <c r="P6" s="227"/>
    </row>
    <row r="7" spans="1:16">
      <c r="A7" s="227"/>
      <c r="B7" s="227"/>
      <c r="C7" s="227"/>
      <c r="D7" s="227"/>
      <c r="E7" s="227"/>
      <c r="F7" s="227"/>
      <c r="G7" s="227"/>
      <c r="H7" s="227" t="s">
        <v>1151</v>
      </c>
      <c r="I7" s="227"/>
      <c r="J7" s="227"/>
      <c r="K7" s="227" t="s">
        <v>2277</v>
      </c>
      <c r="L7" s="227"/>
      <c r="M7" s="227" t="s">
        <v>2278</v>
      </c>
      <c r="N7" s="227"/>
      <c r="O7" s="227" t="s">
        <v>1232</v>
      </c>
      <c r="P7" s="227"/>
    </row>
    <row r="8" spans="1:16">
      <c r="A8" s="227"/>
      <c r="B8" s="25" t="s">
        <v>1151</v>
      </c>
      <c r="C8" s="25" t="s">
        <v>1157</v>
      </c>
      <c r="D8" s="25" t="s">
        <v>373</v>
      </c>
      <c r="E8" s="25" t="s">
        <v>1151</v>
      </c>
      <c r="F8" s="25" t="s">
        <v>1157</v>
      </c>
      <c r="G8" s="25" t="s">
        <v>373</v>
      </c>
      <c r="H8" s="25" t="s">
        <v>1151</v>
      </c>
      <c r="I8" s="25" t="s">
        <v>1157</v>
      </c>
      <c r="J8" s="25" t="s">
        <v>373</v>
      </c>
      <c r="K8" s="25" t="s">
        <v>1157</v>
      </c>
      <c r="L8" s="25" t="s">
        <v>373</v>
      </c>
      <c r="M8" s="25" t="s">
        <v>1157</v>
      </c>
      <c r="N8" s="25" t="s">
        <v>373</v>
      </c>
      <c r="O8" s="25" t="s">
        <v>1157</v>
      </c>
      <c r="P8" s="25" t="s">
        <v>373</v>
      </c>
    </row>
    <row r="9" spans="1:16" ht="7.5" customHeight="1">
      <c r="A9" s="26" t="str">
        <f>A6</f>
        <v>年別</v>
      </c>
      <c r="B9" s="26" t="str">
        <f>B8&amp;"("&amp;$B$6&amp;")"</f>
        <v>総数(教員数(本務者))</v>
      </c>
      <c r="C9" s="26" t="str">
        <f>C8&amp;"("&amp;$B$6&amp;")"</f>
        <v>男(教員数(本務者))</v>
      </c>
      <c r="D9" s="26" t="str">
        <f>D8&amp;"("&amp;$B$6&amp;")"</f>
        <v>女(教員数(本務者))</v>
      </c>
      <c r="E9" s="26" t="str">
        <f>E8&amp;"("&amp;$E$6&amp;")"</f>
        <v>総数(職員数(本務者))</v>
      </c>
      <c r="F9" s="26" t="str">
        <f>F8&amp;"("&amp;$E$6&amp;")"</f>
        <v>男(職員数(本務者))</v>
      </c>
      <c r="G9" s="26" t="str">
        <f>G8&amp;"("&amp;$E$6&amp;")"</f>
        <v>女(職員数(本務者))</v>
      </c>
      <c r="H9" s="26" t="str">
        <f>H8&amp;"("&amp;$H$7&amp;")"</f>
        <v>総数(総数)</v>
      </c>
      <c r="I9" s="26" t="str">
        <f>I8&amp;"("&amp;$H$7&amp;")"</f>
        <v>男(総数)</v>
      </c>
      <c r="J9" s="26" t="str">
        <f>J8&amp;"("&amp;$H$7&amp;")"</f>
        <v>女(総数)</v>
      </c>
      <c r="K9" s="26" t="str">
        <f>K8&amp;"("&amp;$K$7&amp;")"</f>
        <v>男(1学年)</v>
      </c>
      <c r="L9" s="26" t="str">
        <f>L8&amp;"("&amp;$K$7&amp;")"</f>
        <v>女(1学年)</v>
      </c>
      <c r="M9" s="26" t="str">
        <f>M8&amp;"("&amp;$M$7&amp;")"</f>
        <v>男(2学年)</v>
      </c>
      <c r="N9" s="26" t="str">
        <f>N8&amp;"("&amp;$M$7&amp;")"</f>
        <v>女(2学年)</v>
      </c>
      <c r="O9" s="26" t="str">
        <f>O8&amp;"("&amp;$O$7&amp;")"</f>
        <v>男(3学年)</v>
      </c>
      <c r="P9" s="26" t="str">
        <f>P8&amp;"("&amp;$O$7&amp;")"</f>
        <v>女(3学年)</v>
      </c>
    </row>
    <row r="10" spans="1:16" ht="14.25" customHeight="1">
      <c r="A10" s="27">
        <v>38108</v>
      </c>
      <c r="B10" s="25" t="s">
        <v>99</v>
      </c>
      <c r="C10" s="25" t="s">
        <v>99</v>
      </c>
      <c r="D10" s="25" t="s">
        <v>99</v>
      </c>
      <c r="E10" s="25" t="s">
        <v>99</v>
      </c>
      <c r="F10" s="25" t="s">
        <v>99</v>
      </c>
      <c r="G10" s="25" t="s">
        <v>99</v>
      </c>
      <c r="H10" s="7">
        <f t="shared" ref="H10:H18" si="0">SUM(I10:J10)</f>
        <v>789</v>
      </c>
      <c r="I10" s="7">
        <f t="shared" ref="I10:J19" si="1">K10+M10+O10</f>
        <v>409</v>
      </c>
      <c r="J10" s="7">
        <f t="shared" si="1"/>
        <v>380</v>
      </c>
      <c r="K10" s="25">
        <v>150</v>
      </c>
      <c r="L10" s="25">
        <v>125</v>
      </c>
      <c r="M10" s="25">
        <v>129</v>
      </c>
      <c r="N10" s="25">
        <v>134</v>
      </c>
      <c r="O10" s="25">
        <v>130</v>
      </c>
      <c r="P10" s="25">
        <v>121</v>
      </c>
    </row>
    <row r="11" spans="1:16">
      <c r="A11" s="27">
        <v>39934</v>
      </c>
      <c r="B11" s="7">
        <v>58</v>
      </c>
      <c r="C11" s="7">
        <v>39</v>
      </c>
      <c r="D11" s="7">
        <v>19</v>
      </c>
      <c r="E11" s="7">
        <v>6</v>
      </c>
      <c r="F11" s="7">
        <v>3</v>
      </c>
      <c r="G11" s="7">
        <v>3</v>
      </c>
      <c r="H11" s="7">
        <f t="shared" si="0"/>
        <v>912</v>
      </c>
      <c r="I11" s="7">
        <f t="shared" si="1"/>
        <v>437</v>
      </c>
      <c r="J11" s="7">
        <f t="shared" si="1"/>
        <v>475</v>
      </c>
      <c r="K11" s="7">
        <v>164</v>
      </c>
      <c r="L11" s="7">
        <v>162</v>
      </c>
      <c r="M11" s="7">
        <v>130</v>
      </c>
      <c r="N11" s="7">
        <v>158</v>
      </c>
      <c r="O11" s="7">
        <v>143</v>
      </c>
      <c r="P11" s="7">
        <v>155</v>
      </c>
    </row>
    <row r="12" spans="1:16">
      <c r="A12" s="27">
        <v>40299</v>
      </c>
      <c r="B12" s="7">
        <v>59</v>
      </c>
      <c r="C12" s="7">
        <v>42</v>
      </c>
      <c r="D12" s="7">
        <v>17</v>
      </c>
      <c r="E12" s="7">
        <v>6</v>
      </c>
      <c r="F12" s="7">
        <v>3</v>
      </c>
      <c r="G12" s="7">
        <v>3</v>
      </c>
      <c r="H12" s="7">
        <f t="shared" si="0"/>
        <v>946</v>
      </c>
      <c r="I12" s="7">
        <f t="shared" si="1"/>
        <v>426</v>
      </c>
      <c r="J12" s="7">
        <f t="shared" si="1"/>
        <v>520</v>
      </c>
      <c r="K12" s="7">
        <v>153</v>
      </c>
      <c r="L12" s="7">
        <v>212</v>
      </c>
      <c r="M12" s="7">
        <v>147</v>
      </c>
      <c r="N12" s="7">
        <v>156</v>
      </c>
      <c r="O12" s="7">
        <v>126</v>
      </c>
      <c r="P12" s="7">
        <v>152</v>
      </c>
    </row>
    <row r="13" spans="1:16">
      <c r="A13" s="27">
        <v>40664</v>
      </c>
      <c r="B13" s="7">
        <v>60</v>
      </c>
      <c r="C13" s="7">
        <v>40</v>
      </c>
      <c r="D13" s="7">
        <v>20</v>
      </c>
      <c r="E13" s="7">
        <v>6</v>
      </c>
      <c r="F13" s="7">
        <v>3</v>
      </c>
      <c r="G13" s="7">
        <v>3</v>
      </c>
      <c r="H13" s="7">
        <f t="shared" si="0"/>
        <v>950</v>
      </c>
      <c r="I13" s="7">
        <f t="shared" si="1"/>
        <v>445</v>
      </c>
      <c r="J13" s="7">
        <f t="shared" si="1"/>
        <v>505</v>
      </c>
      <c r="K13" s="7">
        <v>165</v>
      </c>
      <c r="L13" s="7">
        <v>157</v>
      </c>
      <c r="M13" s="7">
        <v>141</v>
      </c>
      <c r="N13" s="7">
        <v>206</v>
      </c>
      <c r="O13" s="7">
        <v>139</v>
      </c>
      <c r="P13" s="7">
        <v>142</v>
      </c>
    </row>
    <row r="14" spans="1:16">
      <c r="A14" s="27">
        <v>41030</v>
      </c>
      <c r="B14" s="7">
        <v>58</v>
      </c>
      <c r="C14" s="7">
        <v>41</v>
      </c>
      <c r="D14" s="7">
        <v>17</v>
      </c>
      <c r="E14" s="7">
        <v>6</v>
      </c>
      <c r="F14" s="7">
        <v>3</v>
      </c>
      <c r="G14" s="7">
        <v>3</v>
      </c>
      <c r="H14" s="7">
        <f t="shared" si="0"/>
        <v>978</v>
      </c>
      <c r="I14" s="7">
        <f t="shared" si="1"/>
        <v>462</v>
      </c>
      <c r="J14" s="7">
        <f t="shared" si="1"/>
        <v>516</v>
      </c>
      <c r="K14" s="7">
        <v>182</v>
      </c>
      <c r="L14" s="7">
        <v>178</v>
      </c>
      <c r="M14" s="7">
        <v>151</v>
      </c>
      <c r="N14" s="7">
        <v>149</v>
      </c>
      <c r="O14" s="7">
        <v>129</v>
      </c>
      <c r="P14" s="7">
        <v>189</v>
      </c>
    </row>
    <row r="15" spans="1:16">
      <c r="A15" s="27">
        <v>41395</v>
      </c>
      <c r="B15" s="7">
        <v>57</v>
      </c>
      <c r="C15" s="7">
        <v>41</v>
      </c>
      <c r="D15" s="7">
        <v>16</v>
      </c>
      <c r="E15" s="7">
        <v>6</v>
      </c>
      <c r="F15" s="7">
        <v>3</v>
      </c>
      <c r="G15" s="7">
        <v>3</v>
      </c>
      <c r="H15" s="7">
        <f t="shared" si="0"/>
        <v>965</v>
      </c>
      <c r="I15" s="7">
        <f t="shared" si="1"/>
        <v>489</v>
      </c>
      <c r="J15" s="7">
        <f t="shared" si="1"/>
        <v>476</v>
      </c>
      <c r="K15" s="7">
        <v>183</v>
      </c>
      <c r="L15" s="7">
        <v>183</v>
      </c>
      <c r="M15" s="7">
        <v>161</v>
      </c>
      <c r="N15" s="7">
        <v>152</v>
      </c>
      <c r="O15" s="7">
        <v>145</v>
      </c>
      <c r="P15" s="7">
        <v>141</v>
      </c>
    </row>
    <row r="16" spans="1:16">
      <c r="A16" s="27">
        <v>41760</v>
      </c>
      <c r="B16" s="7">
        <v>59</v>
      </c>
      <c r="C16" s="7">
        <v>43</v>
      </c>
      <c r="D16" s="7">
        <v>16</v>
      </c>
      <c r="E16" s="7">
        <v>6</v>
      </c>
      <c r="F16" s="7">
        <v>3</v>
      </c>
      <c r="G16" s="7">
        <v>3</v>
      </c>
      <c r="H16" s="7">
        <f t="shared" si="0"/>
        <v>1005</v>
      </c>
      <c r="I16" s="7">
        <f t="shared" si="1"/>
        <v>505</v>
      </c>
      <c r="J16" s="7">
        <f t="shared" si="1"/>
        <v>500</v>
      </c>
      <c r="K16" s="7">
        <v>176</v>
      </c>
      <c r="L16" s="7">
        <v>187</v>
      </c>
      <c r="M16" s="7">
        <v>170</v>
      </c>
      <c r="N16" s="7">
        <v>165</v>
      </c>
      <c r="O16" s="7">
        <v>159</v>
      </c>
      <c r="P16" s="7">
        <v>148</v>
      </c>
    </row>
    <row r="17" spans="1:16">
      <c r="A17" s="27">
        <v>42125</v>
      </c>
      <c r="B17" s="7">
        <v>60</v>
      </c>
      <c r="C17" s="7">
        <v>43</v>
      </c>
      <c r="D17" s="7">
        <v>17</v>
      </c>
      <c r="E17" s="7">
        <v>6</v>
      </c>
      <c r="F17" s="7">
        <v>2</v>
      </c>
      <c r="G17" s="7">
        <v>4</v>
      </c>
      <c r="H17" s="7">
        <f t="shared" si="0"/>
        <v>1023</v>
      </c>
      <c r="I17" s="7">
        <f t="shared" si="1"/>
        <v>500</v>
      </c>
      <c r="J17" s="7">
        <f t="shared" si="1"/>
        <v>523</v>
      </c>
      <c r="K17" s="7">
        <v>170</v>
      </c>
      <c r="L17" s="7">
        <v>190</v>
      </c>
      <c r="M17" s="7">
        <v>172</v>
      </c>
      <c r="N17" s="7">
        <v>177</v>
      </c>
      <c r="O17" s="7">
        <v>158</v>
      </c>
      <c r="P17" s="7">
        <v>156</v>
      </c>
    </row>
    <row r="18" spans="1:16">
      <c r="A18" s="27">
        <v>42491</v>
      </c>
      <c r="B18" s="7">
        <v>62</v>
      </c>
      <c r="C18" s="7">
        <v>46</v>
      </c>
      <c r="D18" s="7">
        <v>16</v>
      </c>
      <c r="E18" s="7">
        <v>6</v>
      </c>
      <c r="F18" s="7">
        <v>2</v>
      </c>
      <c r="G18" s="7">
        <v>4</v>
      </c>
      <c r="H18" s="7">
        <f t="shared" si="0"/>
        <v>1016</v>
      </c>
      <c r="I18" s="7">
        <f t="shared" si="1"/>
        <v>497</v>
      </c>
      <c r="J18" s="7">
        <f t="shared" si="1"/>
        <v>519</v>
      </c>
      <c r="K18" s="7">
        <v>185</v>
      </c>
      <c r="L18" s="7">
        <v>176</v>
      </c>
      <c r="M18" s="7">
        <v>149</v>
      </c>
      <c r="N18" s="7">
        <v>174</v>
      </c>
      <c r="O18" s="7">
        <v>163</v>
      </c>
      <c r="P18" s="7">
        <v>169</v>
      </c>
    </row>
    <row r="19" spans="1:16">
      <c r="A19" s="27">
        <v>42856</v>
      </c>
      <c r="B19" s="7">
        <v>62</v>
      </c>
      <c r="C19" s="7">
        <v>47</v>
      </c>
      <c r="D19" s="7">
        <v>15</v>
      </c>
      <c r="E19" s="7">
        <v>6</v>
      </c>
      <c r="F19" s="7">
        <v>2</v>
      </c>
      <c r="G19" s="7">
        <v>4</v>
      </c>
      <c r="H19" s="7">
        <v>958</v>
      </c>
      <c r="I19" s="7">
        <f t="shared" si="1"/>
        <v>472</v>
      </c>
      <c r="J19" s="7">
        <f t="shared" si="1"/>
        <v>486</v>
      </c>
      <c r="K19" s="7">
        <v>185</v>
      </c>
      <c r="L19" s="7">
        <v>174</v>
      </c>
      <c r="M19" s="7">
        <v>150</v>
      </c>
      <c r="N19" s="7">
        <v>153</v>
      </c>
      <c r="O19" s="7">
        <v>137</v>
      </c>
      <c r="P19" s="7">
        <v>159</v>
      </c>
    </row>
    <row r="20" spans="1:16">
      <c r="A20" s="27">
        <v>43221</v>
      </c>
      <c r="B20" s="7">
        <v>63</v>
      </c>
      <c r="C20" s="7">
        <v>51</v>
      </c>
      <c r="D20" s="7">
        <v>12</v>
      </c>
      <c r="E20" s="7">
        <v>6</v>
      </c>
      <c r="F20" s="7">
        <v>2</v>
      </c>
      <c r="G20" s="7">
        <v>4</v>
      </c>
      <c r="H20" s="7">
        <v>955</v>
      </c>
      <c r="I20" s="7">
        <v>509</v>
      </c>
      <c r="J20" s="7">
        <v>446</v>
      </c>
      <c r="K20" s="7">
        <v>207</v>
      </c>
      <c r="L20" s="7">
        <v>153</v>
      </c>
      <c r="M20" s="7">
        <v>157</v>
      </c>
      <c r="N20" s="7">
        <v>147</v>
      </c>
      <c r="O20" s="7">
        <v>145</v>
      </c>
      <c r="P20" s="7">
        <v>146</v>
      </c>
    </row>
    <row r="21" spans="1:16">
      <c r="A21" s="59">
        <v>43586</v>
      </c>
      <c r="B21" s="7">
        <v>64</v>
      </c>
      <c r="C21" s="7">
        <v>49</v>
      </c>
      <c r="D21" s="7">
        <v>15</v>
      </c>
      <c r="E21" s="7">
        <v>9</v>
      </c>
      <c r="F21" s="7">
        <v>6</v>
      </c>
      <c r="G21" s="7">
        <v>3</v>
      </c>
      <c r="H21" s="7">
        <v>904</v>
      </c>
      <c r="I21" s="7">
        <v>502</v>
      </c>
      <c r="J21" s="7">
        <v>402</v>
      </c>
      <c r="K21" s="7">
        <v>178</v>
      </c>
      <c r="L21" s="7">
        <v>142</v>
      </c>
      <c r="M21" s="7">
        <v>181</v>
      </c>
      <c r="N21" s="7">
        <v>130</v>
      </c>
      <c r="O21" s="7">
        <v>143</v>
      </c>
      <c r="P21" s="7">
        <v>130</v>
      </c>
    </row>
    <row r="22" spans="1:16">
      <c r="A22" s="27">
        <v>43952</v>
      </c>
      <c r="B22" s="7">
        <v>63</v>
      </c>
      <c r="C22" s="7">
        <v>49</v>
      </c>
      <c r="D22" s="7">
        <v>14</v>
      </c>
      <c r="E22" s="7">
        <v>6</v>
      </c>
      <c r="F22" s="7">
        <v>4</v>
      </c>
      <c r="G22" s="7">
        <v>2</v>
      </c>
      <c r="H22" s="7">
        <v>857</v>
      </c>
      <c r="I22" s="7">
        <v>480</v>
      </c>
      <c r="J22" s="7">
        <v>377</v>
      </c>
      <c r="K22" s="7">
        <v>151</v>
      </c>
      <c r="L22" s="7">
        <v>128</v>
      </c>
      <c r="M22" s="7">
        <v>157</v>
      </c>
      <c r="N22" s="7">
        <v>129</v>
      </c>
      <c r="O22" s="7">
        <v>172</v>
      </c>
      <c r="P22" s="7">
        <v>120</v>
      </c>
    </row>
    <row r="23" spans="1:16">
      <c r="A23" s="27">
        <v>44317</v>
      </c>
      <c r="B23" s="7">
        <v>61</v>
      </c>
      <c r="C23" s="7">
        <v>46</v>
      </c>
      <c r="D23" s="7">
        <v>15</v>
      </c>
      <c r="E23" s="7">
        <v>6</v>
      </c>
      <c r="F23" s="7">
        <v>4</v>
      </c>
      <c r="G23" s="7">
        <v>2</v>
      </c>
      <c r="H23" s="7">
        <v>787</v>
      </c>
      <c r="I23" s="7">
        <v>440</v>
      </c>
      <c r="J23" s="7">
        <v>347</v>
      </c>
      <c r="K23" s="7">
        <v>151</v>
      </c>
      <c r="L23" s="7">
        <v>102</v>
      </c>
      <c r="M23" s="7">
        <v>139</v>
      </c>
      <c r="N23" s="7">
        <v>121</v>
      </c>
      <c r="O23" s="7">
        <v>150</v>
      </c>
      <c r="P23" s="7">
        <v>124</v>
      </c>
    </row>
    <row r="24" spans="1:16">
      <c r="A24" s="27">
        <v>44682</v>
      </c>
      <c r="B24" s="7">
        <v>56</v>
      </c>
      <c r="C24" s="7">
        <v>40</v>
      </c>
      <c r="D24" s="7">
        <v>16</v>
      </c>
      <c r="E24" s="7">
        <v>6</v>
      </c>
      <c r="F24" s="7">
        <v>4</v>
      </c>
      <c r="G24" s="7">
        <v>2</v>
      </c>
      <c r="H24" s="7">
        <v>688</v>
      </c>
      <c r="I24" s="7">
        <v>380</v>
      </c>
      <c r="J24" s="7">
        <v>308</v>
      </c>
      <c r="K24" s="7">
        <v>129</v>
      </c>
      <c r="L24" s="7">
        <v>111</v>
      </c>
      <c r="M24" s="7">
        <v>127</v>
      </c>
      <c r="N24" s="7">
        <v>91</v>
      </c>
      <c r="O24" s="7">
        <v>124</v>
      </c>
      <c r="P24" s="7">
        <v>106</v>
      </c>
    </row>
    <row r="25" spans="1:16">
      <c r="A25" s="27">
        <v>45047</v>
      </c>
      <c r="B25" s="7">
        <v>55</v>
      </c>
      <c r="C25" s="7">
        <v>41</v>
      </c>
      <c r="D25" s="7">
        <v>14</v>
      </c>
      <c r="E25" s="7">
        <v>7</v>
      </c>
      <c r="F25" s="7">
        <v>5</v>
      </c>
      <c r="G25" s="7">
        <v>2</v>
      </c>
      <c r="H25" s="7">
        <v>649</v>
      </c>
      <c r="I25" s="7">
        <v>341</v>
      </c>
      <c r="J25" s="7">
        <v>308</v>
      </c>
      <c r="K25" s="7">
        <v>105</v>
      </c>
      <c r="L25" s="7">
        <v>120</v>
      </c>
      <c r="M25" s="7">
        <v>115</v>
      </c>
      <c r="N25" s="7">
        <v>102</v>
      </c>
      <c r="O25" s="7">
        <v>121</v>
      </c>
      <c r="P25" s="7">
        <v>86</v>
      </c>
    </row>
    <row r="26" spans="1:16" s="23" customFormat="1" ht="18.75">
      <c r="A26" s="27">
        <v>45413</v>
      </c>
      <c r="B26" s="7">
        <v>54</v>
      </c>
      <c r="C26" s="7">
        <v>39</v>
      </c>
      <c r="D26" s="7">
        <v>15</v>
      </c>
      <c r="E26" s="7">
        <v>7</v>
      </c>
      <c r="F26" s="7">
        <v>4</v>
      </c>
      <c r="G26" s="7">
        <v>3</v>
      </c>
      <c r="H26" s="7">
        <v>582</v>
      </c>
      <c r="I26" s="7">
        <v>287</v>
      </c>
      <c r="J26" s="7">
        <v>295</v>
      </c>
      <c r="K26" s="7">
        <v>97</v>
      </c>
      <c r="L26" s="7">
        <v>101</v>
      </c>
      <c r="M26" s="7">
        <v>88</v>
      </c>
      <c r="N26" s="7">
        <v>102</v>
      </c>
      <c r="O26" s="7">
        <v>102</v>
      </c>
      <c r="P26" s="7">
        <v>92</v>
      </c>
    </row>
  </sheetData>
  <autoFilter ref="A9:P19" xr:uid="{00000000-0009-0000-0000-00007E000000}"/>
  <mergeCells count="8">
    <mergeCell ref="A6:A8"/>
    <mergeCell ref="B6:D7"/>
    <mergeCell ref="E6:G7"/>
    <mergeCell ref="H6:P6"/>
    <mergeCell ref="H7:J7"/>
    <mergeCell ref="K7:L7"/>
    <mergeCell ref="M7:N7"/>
    <mergeCell ref="O7:P7"/>
  </mergeCells>
  <phoneticPr fontId="5"/>
  <hyperlinks>
    <hyperlink ref="D1" location="目次!C56" display="目次" xr:uid="{00000000-0004-0000-7E00-000000000000}"/>
    <hyperlink ref="A4" r:id="rId1" xr:uid="{00000000-0004-0000-7E00-000001000000}"/>
  </hyperlinks>
  <pageMargins left="0.7" right="0.7" top="0.75" bottom="0.75" header="0.3" footer="0.3"/>
  <pageSetup paperSize="9" orientation="portrai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D9"/>
  <sheetViews>
    <sheetView workbookViewId="0">
      <selection activeCell="G16" sqref="G16"/>
    </sheetView>
  </sheetViews>
  <sheetFormatPr defaultColWidth="8.75" defaultRowHeight="14.25"/>
  <cols>
    <col min="1" max="1" width="10.5" style="1" bestFit="1" customWidth="1"/>
    <col min="2" max="2" width="16.125" style="1" bestFit="1" customWidth="1"/>
    <col min="3" max="16384" width="8.75" style="1"/>
  </cols>
  <sheetData>
    <row r="1" spans="1:4" ht="18.75">
      <c r="A1" s="19" t="s">
        <v>3109</v>
      </c>
      <c r="B1" s="21" t="s">
        <v>233</v>
      </c>
      <c r="D1" s="9" t="s">
        <v>652</v>
      </c>
    </row>
    <row r="2" spans="1:4" ht="18.75">
      <c r="A2" s="40">
        <v>42856</v>
      </c>
      <c r="B2" s="22">
        <v>958</v>
      </c>
    </row>
    <row r="3" spans="1:4" ht="18.75">
      <c r="A3" s="40">
        <v>43221</v>
      </c>
      <c r="B3" s="22">
        <v>955</v>
      </c>
    </row>
    <row r="4" spans="1:4" ht="18.75">
      <c r="A4" s="40" t="s">
        <v>1168</v>
      </c>
      <c r="B4" s="22">
        <v>904</v>
      </c>
    </row>
    <row r="5" spans="1:4" ht="18.75">
      <c r="A5" s="40">
        <v>43952</v>
      </c>
      <c r="B5" s="22">
        <v>857</v>
      </c>
    </row>
    <row r="6" spans="1:4" ht="18.75">
      <c r="A6" s="40">
        <v>44317</v>
      </c>
      <c r="B6" s="22">
        <v>787</v>
      </c>
    </row>
    <row r="7" spans="1:4" ht="18.75">
      <c r="A7" s="40">
        <v>44682</v>
      </c>
      <c r="B7" s="22">
        <v>688</v>
      </c>
    </row>
    <row r="8" spans="1:4" ht="18.75">
      <c r="A8" s="40">
        <v>45047</v>
      </c>
      <c r="B8" s="22">
        <v>649</v>
      </c>
    </row>
    <row r="9" spans="1:4" ht="18.75">
      <c r="A9" s="40">
        <v>45413</v>
      </c>
      <c r="B9" s="22">
        <v>582</v>
      </c>
    </row>
  </sheetData>
  <phoneticPr fontId="5"/>
  <hyperlinks>
    <hyperlink ref="D1" location="目次!C56" display="目次" xr:uid="{00000000-0004-0000-7F00-000000000000}"/>
  </hyperlinks>
  <pageMargins left="0.7" right="0.7" top="0.75" bottom="0.75" header="0.3" footer="0.3"/>
  <pageSetup paperSize="9" orientation="portrait"/>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D21"/>
  <sheetViews>
    <sheetView workbookViewId="0">
      <selection activeCell="B21" sqref="B21"/>
    </sheetView>
  </sheetViews>
  <sheetFormatPr defaultColWidth="8.75" defaultRowHeight="14.25"/>
  <cols>
    <col min="1" max="1" width="22" style="1" bestFit="1" customWidth="1"/>
    <col min="2" max="2" width="17.125" style="1" bestFit="1" customWidth="1"/>
    <col min="3" max="3" width="14.75" style="1" bestFit="1" customWidth="1"/>
    <col min="4" max="16384" width="8.75" style="1"/>
  </cols>
  <sheetData>
    <row r="1" spans="1:4">
      <c r="A1" s="1" t="s">
        <v>1452</v>
      </c>
      <c r="D1" s="9" t="s">
        <v>652</v>
      </c>
    </row>
    <row r="2" spans="1:4">
      <c r="A2" s="1" t="s">
        <v>1130</v>
      </c>
    </row>
    <row r="3" spans="1:4">
      <c r="A3" s="1" t="s">
        <v>2303</v>
      </c>
    </row>
    <row r="4" spans="1:4">
      <c r="A4" s="7" t="s">
        <v>1754</v>
      </c>
      <c r="B4" s="7" t="s">
        <v>2304</v>
      </c>
      <c r="C4" s="7" t="s">
        <v>2307</v>
      </c>
    </row>
    <row r="5" spans="1:4">
      <c r="A5" s="7" t="s">
        <v>1166</v>
      </c>
      <c r="B5" s="7">
        <v>4694</v>
      </c>
      <c r="C5" s="7">
        <v>208564</v>
      </c>
    </row>
    <row r="6" spans="1:4">
      <c r="A6" s="7" t="s">
        <v>361</v>
      </c>
      <c r="B6" s="7">
        <v>5043</v>
      </c>
      <c r="C6" s="7">
        <v>226645</v>
      </c>
    </row>
    <row r="7" spans="1:4">
      <c r="A7" s="7" t="s">
        <v>1937</v>
      </c>
      <c r="B7" s="7">
        <v>5345</v>
      </c>
      <c r="C7" s="7">
        <v>211189</v>
      </c>
    </row>
    <row r="8" spans="1:4">
      <c r="A8" s="7" t="s">
        <v>1427</v>
      </c>
      <c r="B8" s="7">
        <v>5155</v>
      </c>
      <c r="C8" s="7">
        <v>213305</v>
      </c>
    </row>
    <row r="9" spans="1:4">
      <c r="A9" s="7" t="s">
        <v>1152</v>
      </c>
      <c r="B9" s="7">
        <v>5324</v>
      </c>
      <c r="C9" s="7">
        <v>212011</v>
      </c>
    </row>
    <row r="10" spans="1:4">
      <c r="A10" s="7" t="s">
        <v>1939</v>
      </c>
      <c r="B10" s="7">
        <v>5253</v>
      </c>
      <c r="C10" s="7">
        <v>216932</v>
      </c>
    </row>
    <row r="11" spans="1:4">
      <c r="A11" s="7" t="s">
        <v>1738</v>
      </c>
      <c r="B11" s="7">
        <v>5403</v>
      </c>
      <c r="C11" s="7">
        <v>224822</v>
      </c>
    </row>
    <row r="12" spans="1:4">
      <c r="A12" s="7" t="s">
        <v>1749</v>
      </c>
      <c r="B12" s="16">
        <v>6777</v>
      </c>
      <c r="C12" s="16">
        <v>243352</v>
      </c>
    </row>
    <row r="13" spans="1:4">
      <c r="A13" s="7" t="s">
        <v>1941</v>
      </c>
      <c r="B13" s="16">
        <v>7093</v>
      </c>
      <c r="C13" s="7">
        <v>247585</v>
      </c>
    </row>
    <row r="14" spans="1:4">
      <c r="A14" s="7" t="s">
        <v>1895</v>
      </c>
      <c r="B14" s="7">
        <v>8093</v>
      </c>
      <c r="C14" s="7">
        <v>251119</v>
      </c>
    </row>
    <row r="15" spans="1:4">
      <c r="A15" s="7" t="s">
        <v>1942</v>
      </c>
      <c r="B15" s="7">
        <v>8051</v>
      </c>
      <c r="C15" s="7">
        <v>265902</v>
      </c>
    </row>
    <row r="16" spans="1:4">
      <c r="A16" s="7" t="s">
        <v>1267</v>
      </c>
      <c r="B16" s="7">
        <v>7805</v>
      </c>
      <c r="C16" s="7">
        <v>250208</v>
      </c>
    </row>
    <row r="17" spans="1:3">
      <c r="A17" s="7" t="s">
        <v>933</v>
      </c>
      <c r="B17" s="7">
        <v>6762</v>
      </c>
      <c r="C17" s="7">
        <v>92909</v>
      </c>
    </row>
    <row r="18" spans="1:3">
      <c r="A18" s="7" t="s">
        <v>1945</v>
      </c>
      <c r="B18" s="7">
        <v>7717</v>
      </c>
      <c r="C18" s="7">
        <v>139339</v>
      </c>
    </row>
    <row r="19" spans="1:3">
      <c r="A19" s="7" t="s">
        <v>1946</v>
      </c>
      <c r="B19" s="7">
        <v>7535</v>
      </c>
      <c r="C19" s="7">
        <v>174166</v>
      </c>
    </row>
    <row r="20" spans="1:3">
      <c r="A20" s="7" t="s">
        <v>1382</v>
      </c>
      <c r="B20" s="151">
        <v>7995</v>
      </c>
      <c r="C20" s="151">
        <v>182479</v>
      </c>
    </row>
    <row r="21" spans="1:3" s="23" customFormat="1" ht="18.75">
      <c r="A21" s="7" t="s">
        <v>3009</v>
      </c>
      <c r="B21" s="7">
        <v>8256</v>
      </c>
      <c r="C21" s="90">
        <v>218207</v>
      </c>
    </row>
  </sheetData>
  <autoFilter ref="A4:C13" xr:uid="{00000000-0009-0000-0000-000080000000}"/>
  <phoneticPr fontId="5"/>
  <hyperlinks>
    <hyperlink ref="D1" location="目次!C56" display="目次" xr:uid="{00000000-0004-0000-8000-000000000000}"/>
  </hyperlinks>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16"/>
  <sheetViews>
    <sheetView topLeftCell="A13" workbookViewId="0">
      <selection activeCell="F6" sqref="F6"/>
    </sheetView>
  </sheetViews>
  <sheetFormatPr defaultColWidth="8.75" defaultRowHeight="14.25"/>
  <cols>
    <col min="1" max="1" width="11.875" style="1" bestFit="1" customWidth="1"/>
    <col min="2" max="2" width="16.5" style="1" bestFit="1" customWidth="1"/>
    <col min="3" max="3" width="22.375" style="1" bestFit="1" customWidth="1"/>
    <col min="4" max="16384" width="8.75" style="1"/>
  </cols>
  <sheetData>
    <row r="1" spans="1:4">
      <c r="D1" s="9" t="s">
        <v>652</v>
      </c>
    </row>
    <row r="3" spans="1:4" ht="18.75">
      <c r="A3" s="19" t="s">
        <v>3109</v>
      </c>
      <c r="B3" s="21" t="s">
        <v>3112</v>
      </c>
      <c r="C3" s="21" t="s">
        <v>3113</v>
      </c>
    </row>
    <row r="4" spans="1:4" ht="18.75">
      <c r="A4" s="56">
        <v>45292</v>
      </c>
      <c r="B4" s="22">
        <v>7.1</v>
      </c>
      <c r="C4" s="22">
        <v>38</v>
      </c>
    </row>
    <row r="5" spans="1:4" ht="18.75">
      <c r="A5" s="56">
        <v>45323</v>
      </c>
      <c r="B5" s="22">
        <v>8</v>
      </c>
      <c r="C5" s="22">
        <v>66.5</v>
      </c>
    </row>
    <row r="6" spans="1:4" ht="18.75">
      <c r="A6" s="56">
        <v>45352</v>
      </c>
      <c r="B6" s="22">
        <v>9.6</v>
      </c>
      <c r="C6" s="22">
        <v>182</v>
      </c>
    </row>
    <row r="7" spans="1:4" ht="18.75">
      <c r="A7" s="56">
        <v>45383</v>
      </c>
      <c r="B7" s="22">
        <v>16.5</v>
      </c>
      <c r="C7" s="22">
        <v>122.5</v>
      </c>
    </row>
    <row r="8" spans="1:4" ht="18.75">
      <c r="A8" s="56">
        <v>45413</v>
      </c>
      <c r="B8" s="22">
        <v>19.3</v>
      </c>
      <c r="C8" s="22">
        <v>214</v>
      </c>
    </row>
    <row r="9" spans="1:4" ht="18.75">
      <c r="A9" s="56">
        <v>45444</v>
      </c>
      <c r="B9" s="22">
        <v>22.6</v>
      </c>
      <c r="C9" s="22">
        <v>339</v>
      </c>
    </row>
    <row r="10" spans="1:4" ht="18.75">
      <c r="A10" s="56">
        <v>45474</v>
      </c>
      <c r="B10" s="22">
        <v>28.4</v>
      </c>
      <c r="C10" s="22">
        <v>131.5</v>
      </c>
    </row>
    <row r="11" spans="1:4" ht="18.75">
      <c r="A11" s="56">
        <v>45505</v>
      </c>
      <c r="B11" s="22">
        <v>28.7</v>
      </c>
      <c r="C11" s="22">
        <v>429</v>
      </c>
    </row>
    <row r="12" spans="1:4" ht="18.75">
      <c r="A12" s="56">
        <v>45536</v>
      </c>
      <c r="B12" s="22">
        <v>26.6</v>
      </c>
      <c r="C12" s="22">
        <v>46.5</v>
      </c>
    </row>
    <row r="13" spans="1:4" ht="18.75">
      <c r="A13" s="56">
        <v>45566</v>
      </c>
      <c r="B13" s="22">
        <v>20.7</v>
      </c>
      <c r="C13" s="22">
        <v>205.5</v>
      </c>
    </row>
    <row r="14" spans="1:4" ht="18.75">
      <c r="A14" s="56">
        <v>45597</v>
      </c>
      <c r="B14" s="22">
        <v>14</v>
      </c>
      <c r="C14" s="22">
        <v>123.5</v>
      </c>
    </row>
    <row r="15" spans="1:4" ht="18.75">
      <c r="A15" s="56">
        <v>45627</v>
      </c>
      <c r="B15" s="22">
        <v>7.8</v>
      </c>
      <c r="C15" s="22">
        <v>0</v>
      </c>
    </row>
    <row r="16" spans="1:4" ht="18.75">
      <c r="A16" s="56" t="s">
        <v>756</v>
      </c>
      <c r="B16" s="22">
        <v>209.3</v>
      </c>
      <c r="C16" s="57">
        <v>1898</v>
      </c>
    </row>
  </sheetData>
  <phoneticPr fontId="5"/>
  <hyperlinks>
    <hyperlink ref="D1" location="目次!C2" display="目次" xr:uid="{00000000-0004-0000-0C00-000000000000}"/>
  </hyperlinks>
  <pageMargins left="0.7" right="0.7" top="0.75" bottom="0.75" header="0.3" footer="0.3"/>
  <pageSetup paperSize="9" orientation="portrait"/>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D10"/>
  <sheetViews>
    <sheetView workbookViewId="0">
      <selection activeCell="B17" sqref="B17"/>
    </sheetView>
  </sheetViews>
  <sheetFormatPr defaultColWidth="8.75" defaultRowHeight="14.25"/>
  <cols>
    <col min="1" max="1" width="10.75" style="1" bestFit="1" customWidth="1"/>
    <col min="2" max="2" width="22.375" style="1" bestFit="1" customWidth="1"/>
    <col min="3" max="3" width="20.375" style="1" bestFit="1" customWidth="1"/>
    <col min="4" max="16384" width="8.75" style="1"/>
  </cols>
  <sheetData>
    <row r="1" spans="1:4" ht="18.75">
      <c r="A1" s="19" t="s">
        <v>3109</v>
      </c>
      <c r="B1" s="21" t="s">
        <v>3149</v>
      </c>
      <c r="C1" s="21" t="s">
        <v>2052</v>
      </c>
      <c r="D1" s="9" t="s">
        <v>652</v>
      </c>
    </row>
    <row r="2" spans="1:4" ht="18.75">
      <c r="A2" s="20" t="s">
        <v>1666</v>
      </c>
      <c r="B2" s="22">
        <v>8093</v>
      </c>
      <c r="C2" s="22">
        <v>251119</v>
      </c>
    </row>
    <row r="3" spans="1:4" ht="18.75">
      <c r="A3" s="20" t="s">
        <v>444</v>
      </c>
      <c r="B3" s="22">
        <v>8051</v>
      </c>
      <c r="C3" s="22">
        <v>265902</v>
      </c>
    </row>
    <row r="4" spans="1:4" ht="18.75">
      <c r="A4" s="20" t="s">
        <v>1049</v>
      </c>
      <c r="B4" s="22">
        <v>7805</v>
      </c>
      <c r="C4" s="22">
        <v>250208</v>
      </c>
    </row>
    <row r="5" spans="1:4" ht="18.75">
      <c r="A5" s="20" t="s">
        <v>1528</v>
      </c>
      <c r="B5" s="22">
        <v>6762</v>
      </c>
      <c r="C5" s="22">
        <v>92909</v>
      </c>
    </row>
    <row r="6" spans="1:4" ht="18.75">
      <c r="A6" s="20" t="s">
        <v>668</v>
      </c>
      <c r="B6" s="22">
        <v>7717</v>
      </c>
      <c r="C6" s="22">
        <v>139339</v>
      </c>
    </row>
    <row r="7" spans="1:4" ht="18.75">
      <c r="A7" s="20" t="s">
        <v>489</v>
      </c>
      <c r="B7" s="22">
        <v>7535</v>
      </c>
      <c r="C7" s="22">
        <v>174166</v>
      </c>
    </row>
    <row r="8" spans="1:4" ht="18.75">
      <c r="A8" s="20" t="s">
        <v>2935</v>
      </c>
      <c r="B8" s="22">
        <v>7995</v>
      </c>
      <c r="C8" s="22">
        <v>182479</v>
      </c>
    </row>
    <row r="9" spans="1:4" ht="18.75">
      <c r="A9" s="20" t="s">
        <v>3018</v>
      </c>
      <c r="B9" s="22">
        <v>8256</v>
      </c>
      <c r="C9" s="22">
        <v>218207</v>
      </c>
    </row>
    <row r="10" spans="1:4" ht="18.75">
      <c r="A10" s="20" t="s">
        <v>756</v>
      </c>
      <c r="B10" s="22">
        <v>62214</v>
      </c>
      <c r="C10" s="22">
        <v>1574329</v>
      </c>
    </row>
  </sheetData>
  <phoneticPr fontId="5"/>
  <hyperlinks>
    <hyperlink ref="D1" location="目次!C56" display="目次" xr:uid="{00000000-0004-0000-8100-000000000000}"/>
  </hyperlinks>
  <pageMargins left="0.7" right="0.7" top="0.75" bottom="0.75" header="0.3" footer="0.3"/>
  <pageSetup paperSize="9" orientation="portrait"/>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pageSetUpPr fitToPage="1"/>
  </sheetPr>
  <dimension ref="A1:K31"/>
  <sheetViews>
    <sheetView workbookViewId="0">
      <pane xSplit="1" ySplit="14" topLeftCell="B27" activePane="bottomRight" state="frozen"/>
      <selection pane="topRight"/>
      <selection pane="bottomLeft"/>
      <selection pane="bottomRight" activeCell="B31" sqref="B31"/>
    </sheetView>
  </sheetViews>
  <sheetFormatPr defaultColWidth="8.75" defaultRowHeight="14.25"/>
  <cols>
    <col min="1" max="1" width="16.75" style="1" customWidth="1"/>
    <col min="2" max="2" width="12" style="1" customWidth="1"/>
    <col min="3" max="3" width="12.25" style="1" customWidth="1"/>
    <col min="4" max="4" width="18.5" style="1" bestFit="1" customWidth="1"/>
    <col min="5" max="5" width="16" style="1" bestFit="1" customWidth="1"/>
    <col min="6" max="6" width="18.5" style="1" bestFit="1" customWidth="1"/>
    <col min="7" max="7" width="13.25" style="1" bestFit="1" customWidth="1"/>
    <col min="8" max="8" width="27.875" style="1" bestFit="1" customWidth="1"/>
    <col min="9" max="9" width="30.125" style="1" bestFit="1" customWidth="1"/>
    <col min="10" max="11" width="13.625" style="1" customWidth="1"/>
    <col min="12" max="16384" width="8.75" style="1"/>
  </cols>
  <sheetData>
    <row r="1" spans="1:11">
      <c r="A1" s="1" t="s">
        <v>301</v>
      </c>
      <c r="D1" s="9" t="s">
        <v>652</v>
      </c>
    </row>
    <row r="2" spans="1:11">
      <c r="A2" s="1" t="s">
        <v>2303</v>
      </c>
    </row>
    <row r="3" spans="1:11">
      <c r="A3" s="1" t="s">
        <v>2309</v>
      </c>
    </row>
    <row r="4" spans="1:11">
      <c r="A4" s="5" t="s">
        <v>1823</v>
      </c>
    </row>
    <row r="5" spans="1:11">
      <c r="A5" s="5" t="s">
        <v>2311</v>
      </c>
      <c r="B5" s="142"/>
      <c r="C5" s="142"/>
      <c r="D5" s="142"/>
      <c r="E5" s="142"/>
      <c r="F5" s="142"/>
    </row>
    <row r="6" spans="1:11">
      <c r="A6" s="5" t="s">
        <v>2966</v>
      </c>
      <c r="B6" s="142"/>
      <c r="C6" s="142"/>
      <c r="D6" s="142"/>
      <c r="E6" s="142"/>
      <c r="F6" s="142"/>
    </row>
    <row r="7" spans="1:11">
      <c r="A7" s="5" t="s">
        <v>2312</v>
      </c>
      <c r="B7" s="142"/>
      <c r="C7" s="142"/>
      <c r="D7" s="142"/>
      <c r="E7" s="142"/>
      <c r="F7" s="142"/>
    </row>
    <row r="8" spans="1:11">
      <c r="A8" s="5" t="s">
        <v>2314</v>
      </c>
      <c r="B8" s="142"/>
      <c r="C8" s="142"/>
      <c r="D8" s="142"/>
      <c r="E8" s="142"/>
      <c r="F8" s="142"/>
    </row>
    <row r="9" spans="1:11">
      <c r="A9" s="5" t="s">
        <v>2072</v>
      </c>
      <c r="B9" s="142"/>
      <c r="C9" s="142"/>
      <c r="D9" s="142"/>
      <c r="E9" s="142"/>
      <c r="F9" s="142"/>
    </row>
    <row r="10" spans="1:11">
      <c r="A10" s="5" t="s">
        <v>1892</v>
      </c>
      <c r="B10" s="142"/>
      <c r="C10" s="142"/>
      <c r="D10" s="142"/>
      <c r="E10" s="142"/>
      <c r="F10" s="142"/>
    </row>
    <row r="11" spans="1:11">
      <c r="A11" s="1" t="s">
        <v>3010</v>
      </c>
    </row>
    <row r="12" spans="1:11">
      <c r="A12" s="226" t="s">
        <v>1031</v>
      </c>
      <c r="B12" s="226" t="s">
        <v>2315</v>
      </c>
      <c r="C12" s="226"/>
      <c r="D12" s="226" t="s">
        <v>2316</v>
      </c>
      <c r="E12" s="226" t="s">
        <v>2317</v>
      </c>
      <c r="F12" s="226" t="s">
        <v>254</v>
      </c>
      <c r="G12" s="226" t="s">
        <v>875</v>
      </c>
      <c r="H12" s="226" t="s">
        <v>2288</v>
      </c>
      <c r="I12" s="234" t="s">
        <v>2318</v>
      </c>
      <c r="J12" s="226" t="s">
        <v>2319</v>
      </c>
      <c r="K12" s="226"/>
    </row>
    <row r="13" spans="1:11">
      <c r="A13" s="226"/>
      <c r="B13" s="7" t="s">
        <v>2320</v>
      </c>
      <c r="C13" s="7" t="s">
        <v>2321</v>
      </c>
      <c r="D13" s="226"/>
      <c r="E13" s="226"/>
      <c r="F13" s="226"/>
      <c r="G13" s="226"/>
      <c r="H13" s="226"/>
      <c r="I13" s="226"/>
      <c r="J13" s="7" t="s">
        <v>930</v>
      </c>
      <c r="K13" s="7" t="s">
        <v>1525</v>
      </c>
    </row>
    <row r="14" spans="1:11" ht="7.5" customHeight="1">
      <c r="A14" s="26" t="str">
        <f>A12</f>
        <v>年度別</v>
      </c>
      <c r="B14" s="26" t="str">
        <f>B13&amp;"("&amp;$B$12&amp;")"</f>
        <v>野球(川とのふれあい公園)</v>
      </c>
      <c r="C14" s="26" t="str">
        <f>C13&amp;"("&amp;$B$12&amp;")"</f>
        <v>サッカー(川とのふれあい公園)</v>
      </c>
      <c r="D14" s="26" t="str">
        <f t="shared" ref="D14:I14" si="0">D12</f>
        <v>倉見スポーツ公園</v>
      </c>
      <c r="E14" s="26" t="str">
        <f t="shared" si="0"/>
        <v>プール(人)</v>
      </c>
      <c r="F14" s="26" t="str">
        <f t="shared" si="0"/>
        <v>田端スポーツ公園</v>
      </c>
      <c r="G14" s="26" t="str">
        <f t="shared" si="0"/>
        <v>テニスコート</v>
      </c>
      <c r="H14" s="26" t="str">
        <f t="shared" si="0"/>
        <v>寒川中学校グラウンド(夜間)</v>
      </c>
      <c r="I14" s="26" t="str">
        <f t="shared" si="0"/>
        <v>旭が丘中学校グラウンド(夜間)</v>
      </c>
      <c r="J14" s="26" t="str">
        <f>J13&amp;"("&amp;$J$12&amp;")"</f>
        <v>グラウンド(大蔵青少年広場(人))</v>
      </c>
      <c r="K14" s="26" t="str">
        <f>K13&amp;"("&amp;$J$12&amp;")"</f>
        <v>多目的(大蔵青少年広場(人))</v>
      </c>
    </row>
    <row r="15" spans="1:11">
      <c r="A15" s="7" t="s">
        <v>2160</v>
      </c>
      <c r="B15" s="25">
        <v>917</v>
      </c>
      <c r="C15" s="25">
        <v>998</v>
      </c>
      <c r="D15" s="25">
        <v>606</v>
      </c>
      <c r="E15" s="25">
        <v>26380</v>
      </c>
      <c r="F15" s="25">
        <v>493</v>
      </c>
      <c r="G15" s="25">
        <v>3015</v>
      </c>
      <c r="H15" s="25">
        <v>204</v>
      </c>
      <c r="I15" s="25">
        <v>147</v>
      </c>
      <c r="J15" s="25">
        <v>16491</v>
      </c>
      <c r="K15" s="25">
        <v>4633</v>
      </c>
    </row>
    <row r="16" spans="1:11">
      <c r="A16" s="7" t="s">
        <v>1196</v>
      </c>
      <c r="B16" s="25">
        <v>1034</v>
      </c>
      <c r="C16" s="25">
        <v>835</v>
      </c>
      <c r="D16" s="25">
        <v>655</v>
      </c>
      <c r="E16" s="25">
        <v>22989</v>
      </c>
      <c r="F16" s="25">
        <v>313</v>
      </c>
      <c r="G16" s="25">
        <v>2901</v>
      </c>
      <c r="H16" s="25">
        <v>223</v>
      </c>
      <c r="I16" s="25">
        <v>168</v>
      </c>
      <c r="J16" s="25">
        <v>15344</v>
      </c>
      <c r="K16" s="25">
        <v>6090</v>
      </c>
    </row>
    <row r="17" spans="1:11">
      <c r="A17" s="7" t="s">
        <v>2162</v>
      </c>
      <c r="B17" s="25">
        <v>936</v>
      </c>
      <c r="C17" s="25">
        <v>983</v>
      </c>
      <c r="D17" s="25">
        <v>906</v>
      </c>
      <c r="E17" s="25">
        <v>23569</v>
      </c>
      <c r="F17" s="25">
        <v>1586</v>
      </c>
      <c r="G17" s="25">
        <v>2709</v>
      </c>
      <c r="H17" s="25">
        <v>235</v>
      </c>
      <c r="I17" s="25">
        <v>197</v>
      </c>
      <c r="J17" s="25">
        <v>14136</v>
      </c>
      <c r="K17" s="25">
        <v>11293</v>
      </c>
    </row>
    <row r="18" spans="1:11">
      <c r="A18" s="7" t="s">
        <v>2166</v>
      </c>
      <c r="B18" s="7">
        <v>968</v>
      </c>
      <c r="C18" s="7">
        <v>924</v>
      </c>
      <c r="D18" s="7">
        <v>697</v>
      </c>
      <c r="E18" s="7">
        <v>17645</v>
      </c>
      <c r="F18" s="7">
        <v>1777</v>
      </c>
      <c r="G18" s="7">
        <v>2470</v>
      </c>
      <c r="H18" s="7">
        <v>257</v>
      </c>
      <c r="I18" s="7">
        <v>182</v>
      </c>
      <c r="J18" s="7">
        <v>14942</v>
      </c>
      <c r="K18" s="7">
        <v>11246</v>
      </c>
    </row>
    <row r="19" spans="1:11">
      <c r="A19" s="7" t="s">
        <v>2168</v>
      </c>
      <c r="B19" s="7">
        <v>788</v>
      </c>
      <c r="C19" s="7">
        <v>968</v>
      </c>
      <c r="D19" s="7">
        <v>916</v>
      </c>
      <c r="E19" s="7">
        <v>19722</v>
      </c>
      <c r="F19" s="7">
        <v>1860</v>
      </c>
      <c r="G19" s="7">
        <v>2304</v>
      </c>
      <c r="H19" s="7">
        <v>215</v>
      </c>
      <c r="I19" s="7">
        <v>174</v>
      </c>
      <c r="J19" s="7">
        <v>16927</v>
      </c>
      <c r="K19" s="7">
        <v>8417</v>
      </c>
    </row>
    <row r="20" spans="1:11">
      <c r="A20" s="7" t="s">
        <v>6</v>
      </c>
      <c r="B20" s="7">
        <v>814</v>
      </c>
      <c r="C20" s="7">
        <v>739</v>
      </c>
      <c r="D20" s="7">
        <v>908</v>
      </c>
      <c r="E20" s="7">
        <v>3386</v>
      </c>
      <c r="F20" s="7">
        <v>2190</v>
      </c>
      <c r="G20" s="7">
        <v>2096</v>
      </c>
      <c r="H20" s="7">
        <v>257</v>
      </c>
      <c r="I20" s="7">
        <v>195</v>
      </c>
      <c r="J20" s="7">
        <v>15766</v>
      </c>
      <c r="K20" s="7">
        <v>6378</v>
      </c>
    </row>
    <row r="21" spans="1:11">
      <c r="A21" s="7" t="s">
        <v>2170</v>
      </c>
      <c r="B21" s="7">
        <v>775</v>
      </c>
      <c r="C21" s="7">
        <v>805</v>
      </c>
      <c r="D21" s="7">
        <v>914</v>
      </c>
      <c r="E21" s="7">
        <v>4649</v>
      </c>
      <c r="F21" s="7">
        <v>1188</v>
      </c>
      <c r="G21" s="7">
        <v>2185</v>
      </c>
      <c r="H21" s="7">
        <v>277</v>
      </c>
      <c r="I21" s="7">
        <v>209</v>
      </c>
      <c r="J21" s="7">
        <v>15307</v>
      </c>
      <c r="K21" s="7">
        <v>9320</v>
      </c>
    </row>
    <row r="22" spans="1:11">
      <c r="A22" s="7" t="s">
        <v>2172</v>
      </c>
      <c r="B22" s="7">
        <v>656</v>
      </c>
      <c r="C22" s="7">
        <v>892</v>
      </c>
      <c r="D22" s="7">
        <v>899</v>
      </c>
      <c r="E22" s="7">
        <v>3771</v>
      </c>
      <c r="F22" s="7">
        <v>1169</v>
      </c>
      <c r="G22" s="7">
        <v>2662</v>
      </c>
      <c r="H22" s="7">
        <v>253</v>
      </c>
      <c r="I22" s="7">
        <v>136</v>
      </c>
      <c r="J22" s="7">
        <v>16745</v>
      </c>
      <c r="K22" s="7">
        <v>11959</v>
      </c>
    </row>
    <row r="23" spans="1:11">
      <c r="A23" s="7" t="s">
        <v>1941</v>
      </c>
      <c r="B23" s="7">
        <v>723</v>
      </c>
      <c r="C23" s="7">
        <v>916</v>
      </c>
      <c r="D23" s="7">
        <v>862</v>
      </c>
      <c r="E23" s="7">
        <v>3871</v>
      </c>
      <c r="F23" s="7">
        <v>1145</v>
      </c>
      <c r="G23" s="7">
        <v>2565</v>
      </c>
      <c r="H23" s="7">
        <v>248</v>
      </c>
      <c r="I23" s="7">
        <v>93</v>
      </c>
      <c r="J23" s="7">
        <v>17775</v>
      </c>
      <c r="K23" s="7">
        <v>14261</v>
      </c>
    </row>
    <row r="24" spans="1:11">
      <c r="A24" s="7" t="s">
        <v>1895</v>
      </c>
      <c r="B24" s="7">
        <v>1028</v>
      </c>
      <c r="C24" s="7">
        <v>869</v>
      </c>
      <c r="D24" s="7">
        <v>813</v>
      </c>
      <c r="E24" s="7">
        <v>3363</v>
      </c>
      <c r="F24" s="7">
        <v>1580</v>
      </c>
      <c r="G24" s="7">
        <v>2427</v>
      </c>
      <c r="H24" s="16">
        <v>238</v>
      </c>
      <c r="I24" s="16">
        <v>85</v>
      </c>
      <c r="J24" s="7">
        <v>17776</v>
      </c>
      <c r="K24" s="7">
        <v>13407</v>
      </c>
    </row>
    <row r="25" spans="1:11">
      <c r="A25" s="7" t="s">
        <v>1942</v>
      </c>
      <c r="B25" s="7">
        <v>682</v>
      </c>
      <c r="C25" s="7">
        <v>849</v>
      </c>
      <c r="D25" s="7">
        <v>760</v>
      </c>
      <c r="E25" s="7">
        <v>2341</v>
      </c>
      <c r="F25" s="7">
        <v>1549</v>
      </c>
      <c r="G25" s="7">
        <v>2158</v>
      </c>
      <c r="H25" s="7">
        <v>248</v>
      </c>
      <c r="I25" s="7">
        <v>67</v>
      </c>
      <c r="J25" s="7">
        <v>16488</v>
      </c>
      <c r="K25" s="7">
        <v>13486</v>
      </c>
    </row>
    <row r="26" spans="1:11">
      <c r="A26" s="7" t="s">
        <v>1767</v>
      </c>
      <c r="B26" s="7">
        <v>728</v>
      </c>
      <c r="C26" s="7">
        <v>842</v>
      </c>
      <c r="D26" s="7">
        <v>802</v>
      </c>
      <c r="E26" s="7">
        <v>3615</v>
      </c>
      <c r="F26" s="7">
        <v>1277</v>
      </c>
      <c r="G26" s="7">
        <v>2000</v>
      </c>
      <c r="H26" s="16">
        <v>212</v>
      </c>
      <c r="I26" s="16">
        <v>90</v>
      </c>
      <c r="J26" s="7">
        <v>16115</v>
      </c>
      <c r="K26" s="7">
        <v>11749</v>
      </c>
    </row>
    <row r="27" spans="1:11">
      <c r="A27" s="7" t="s">
        <v>933</v>
      </c>
      <c r="B27" s="7">
        <v>718</v>
      </c>
      <c r="C27" s="7">
        <v>866</v>
      </c>
      <c r="D27" s="7">
        <v>701</v>
      </c>
      <c r="E27" s="7">
        <v>0</v>
      </c>
      <c r="F27" s="7">
        <v>1235</v>
      </c>
      <c r="G27" s="7">
        <v>1893</v>
      </c>
      <c r="H27" s="7">
        <v>61</v>
      </c>
      <c r="I27" s="7">
        <v>46</v>
      </c>
      <c r="J27" s="7">
        <v>19111</v>
      </c>
      <c r="K27" s="7">
        <v>16182</v>
      </c>
    </row>
    <row r="28" spans="1:11">
      <c r="A28" s="7" t="s">
        <v>1945</v>
      </c>
      <c r="B28" s="7">
        <v>903</v>
      </c>
      <c r="C28" s="7">
        <v>982</v>
      </c>
      <c r="D28" s="7">
        <v>881</v>
      </c>
      <c r="E28" s="7">
        <v>30005</v>
      </c>
      <c r="F28" s="7">
        <v>2215</v>
      </c>
      <c r="G28" s="7">
        <v>2084</v>
      </c>
      <c r="H28" s="7">
        <v>128</v>
      </c>
      <c r="I28" s="7">
        <v>60</v>
      </c>
      <c r="J28" s="7">
        <v>15084</v>
      </c>
      <c r="K28" s="7">
        <v>12482</v>
      </c>
    </row>
    <row r="29" spans="1:11">
      <c r="A29" s="7" t="s">
        <v>1946</v>
      </c>
      <c r="B29" s="7">
        <v>1385</v>
      </c>
      <c r="C29" s="7">
        <v>0</v>
      </c>
      <c r="D29" s="7">
        <v>850</v>
      </c>
      <c r="E29" s="7">
        <v>23721</v>
      </c>
      <c r="F29" s="7">
        <v>1696</v>
      </c>
      <c r="G29" s="7">
        <v>599</v>
      </c>
      <c r="H29" s="7">
        <v>176</v>
      </c>
      <c r="I29" s="7">
        <v>45</v>
      </c>
      <c r="J29" s="7">
        <v>17033</v>
      </c>
      <c r="K29" s="7">
        <v>6778</v>
      </c>
    </row>
    <row r="30" spans="1:11">
      <c r="A30" s="7" t="s">
        <v>1382</v>
      </c>
      <c r="B30" s="151">
        <v>1161</v>
      </c>
      <c r="C30" s="151">
        <v>725</v>
      </c>
      <c r="D30" s="151">
        <v>818</v>
      </c>
      <c r="E30" s="151">
        <v>34343</v>
      </c>
      <c r="F30" s="151">
        <v>1692</v>
      </c>
      <c r="G30" s="151">
        <v>3263</v>
      </c>
      <c r="H30" s="7">
        <v>149</v>
      </c>
      <c r="I30" s="7">
        <v>101</v>
      </c>
      <c r="J30" s="7">
        <v>16940</v>
      </c>
      <c r="K30" s="7">
        <v>6021</v>
      </c>
    </row>
    <row r="31" spans="1:11" s="23" customFormat="1" ht="18.75">
      <c r="A31" s="7" t="s">
        <v>3009</v>
      </c>
      <c r="B31" s="90">
        <v>1240</v>
      </c>
      <c r="C31" s="7">
        <v>753</v>
      </c>
      <c r="D31" s="7">
        <v>808</v>
      </c>
      <c r="E31" s="90">
        <v>30878</v>
      </c>
      <c r="F31" s="90">
        <v>1663</v>
      </c>
      <c r="G31" s="90">
        <v>3257</v>
      </c>
      <c r="H31" s="7">
        <v>191</v>
      </c>
      <c r="I31" s="7">
        <v>104</v>
      </c>
      <c r="J31" s="7">
        <v>15515</v>
      </c>
      <c r="K31" s="7">
        <v>6162</v>
      </c>
    </row>
  </sheetData>
  <autoFilter ref="A14:K23" xr:uid="{00000000-0009-0000-0000-000082000000}"/>
  <mergeCells count="9">
    <mergeCell ref="B12:C12"/>
    <mergeCell ref="J12:K12"/>
    <mergeCell ref="A12:A13"/>
    <mergeCell ref="D12:D13"/>
    <mergeCell ref="E12:E13"/>
    <mergeCell ref="F12:F13"/>
    <mergeCell ref="G12:G13"/>
    <mergeCell ref="H12:H13"/>
    <mergeCell ref="I12:I13"/>
  </mergeCells>
  <phoneticPr fontId="5"/>
  <hyperlinks>
    <hyperlink ref="D1" location="目次!C56" display="目次" xr:uid="{00000000-0004-0000-8200-000000000000}"/>
  </hyperlinks>
  <printOptions horizontalCentered="1" verticalCentered="1"/>
  <pageMargins left="0" right="0" top="0" bottom="0" header="0" footer="0"/>
  <pageSetup paperSize="9" scale="66" fitToHeight="0" orientation="landscape"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E10"/>
  <sheetViews>
    <sheetView topLeftCell="A10" workbookViewId="0">
      <selection activeCell="C33" sqref="C33"/>
    </sheetView>
  </sheetViews>
  <sheetFormatPr defaultColWidth="8.75" defaultRowHeight="14.25"/>
  <cols>
    <col min="1" max="1" width="10.75" style="1" bestFit="1" customWidth="1"/>
    <col min="2" max="2" width="7.5" style="1" bestFit="1" customWidth="1"/>
    <col min="3" max="3" width="26.25" style="1" bestFit="1" customWidth="1"/>
    <col min="4" max="4" width="22.5" style="1" bestFit="1" customWidth="1"/>
    <col min="5" max="16384" width="8.75" style="1"/>
  </cols>
  <sheetData>
    <row r="1" spans="1:5" ht="18.75">
      <c r="A1" s="19" t="s">
        <v>3109</v>
      </c>
      <c r="B1" s="21" t="s">
        <v>1912</v>
      </c>
      <c r="C1" s="21" t="s">
        <v>3150</v>
      </c>
      <c r="D1" s="21" t="s">
        <v>2322</v>
      </c>
      <c r="E1" s="9" t="s">
        <v>652</v>
      </c>
    </row>
    <row r="2" spans="1:5" ht="18.75">
      <c r="A2" s="20" t="s">
        <v>1666</v>
      </c>
      <c r="B2" s="22">
        <v>3363</v>
      </c>
      <c r="C2" s="22">
        <v>17776</v>
      </c>
      <c r="D2" s="22">
        <v>13407</v>
      </c>
    </row>
    <row r="3" spans="1:5" ht="18.75">
      <c r="A3" s="20" t="s">
        <v>444</v>
      </c>
      <c r="B3" s="22">
        <v>2341</v>
      </c>
      <c r="C3" s="22">
        <v>16488</v>
      </c>
      <c r="D3" s="22">
        <v>13486</v>
      </c>
    </row>
    <row r="4" spans="1:5" ht="18.75">
      <c r="A4" s="20" t="s">
        <v>1049</v>
      </c>
      <c r="B4" s="22">
        <v>3615</v>
      </c>
      <c r="C4" s="22">
        <v>16115</v>
      </c>
      <c r="D4" s="22">
        <v>11749</v>
      </c>
    </row>
    <row r="5" spans="1:5" ht="18.75">
      <c r="A5" s="20" t="s">
        <v>1528</v>
      </c>
      <c r="B5" s="22">
        <v>0</v>
      </c>
      <c r="C5" s="22">
        <v>19111</v>
      </c>
      <c r="D5" s="22">
        <v>16182</v>
      </c>
    </row>
    <row r="6" spans="1:5" ht="18.75">
      <c r="A6" s="20" t="s">
        <v>668</v>
      </c>
      <c r="B6" s="22">
        <v>30005</v>
      </c>
      <c r="C6" s="22">
        <v>15084</v>
      </c>
      <c r="D6" s="22">
        <v>12482</v>
      </c>
    </row>
    <row r="7" spans="1:5" ht="18.75">
      <c r="A7" s="20" t="s">
        <v>489</v>
      </c>
      <c r="B7" s="22">
        <v>23721</v>
      </c>
      <c r="C7" s="22">
        <v>17033</v>
      </c>
      <c r="D7" s="22">
        <v>6778</v>
      </c>
    </row>
    <row r="8" spans="1:5" ht="18.75">
      <c r="A8" s="20" t="s">
        <v>2935</v>
      </c>
      <c r="B8" s="22">
        <v>34343</v>
      </c>
      <c r="C8" s="22">
        <v>16940</v>
      </c>
      <c r="D8" s="22">
        <v>6021</v>
      </c>
    </row>
    <row r="9" spans="1:5" ht="18.75">
      <c r="A9" s="20" t="s">
        <v>3018</v>
      </c>
      <c r="B9" s="22">
        <v>30878</v>
      </c>
      <c r="C9" s="22">
        <v>15515</v>
      </c>
      <c r="D9" s="22">
        <v>6162</v>
      </c>
    </row>
    <row r="10" spans="1:5" ht="18.75">
      <c r="A10" s="20" t="s">
        <v>756</v>
      </c>
      <c r="B10" s="22">
        <v>128266</v>
      </c>
      <c r="C10" s="22">
        <v>134062</v>
      </c>
      <c r="D10" s="22">
        <v>86267</v>
      </c>
    </row>
  </sheetData>
  <phoneticPr fontId="5"/>
  <hyperlinks>
    <hyperlink ref="E1" location="目次!C56" display="目次" xr:uid="{00000000-0004-0000-8300-000000000000}"/>
  </hyperlinks>
  <pageMargins left="0.7" right="0.7" top="0.75" bottom="0.75" header="0.3" footer="0.3"/>
  <pageSetup paperSize="9" orientation="portrait"/>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I10"/>
  <sheetViews>
    <sheetView topLeftCell="A19" workbookViewId="0">
      <selection activeCell="B35" sqref="B35"/>
    </sheetView>
  </sheetViews>
  <sheetFormatPr defaultColWidth="10.75" defaultRowHeight="14.25"/>
  <cols>
    <col min="1" max="1" width="10.75" style="1" bestFit="1"/>
    <col min="2" max="2" width="24.375" style="1" bestFit="1" customWidth="1"/>
    <col min="3" max="3" width="28.375" style="1" bestFit="1" customWidth="1"/>
    <col min="4" max="5" width="17" style="1" bestFit="1" customWidth="1"/>
    <col min="6" max="6" width="26.25" style="1" bestFit="1" customWidth="1"/>
    <col min="7" max="7" width="28.25" style="1" bestFit="1" customWidth="1"/>
    <col min="8" max="8" width="29.875" style="1" customWidth="1"/>
    <col min="9" max="16384" width="10.75" style="1"/>
  </cols>
  <sheetData>
    <row r="1" spans="1:9" ht="18.75">
      <c r="A1" s="19" t="s">
        <v>3109</v>
      </c>
      <c r="B1" s="21" t="s">
        <v>2121</v>
      </c>
      <c r="C1" s="21" t="s">
        <v>3151</v>
      </c>
      <c r="D1" s="21" t="s">
        <v>3152</v>
      </c>
      <c r="E1" s="21" t="s">
        <v>2219</v>
      </c>
      <c r="F1" s="21" t="s">
        <v>204</v>
      </c>
      <c r="G1" s="21" t="s">
        <v>1590</v>
      </c>
      <c r="H1" s="21"/>
      <c r="I1" s="9" t="s">
        <v>652</v>
      </c>
    </row>
    <row r="2" spans="1:9" ht="18.75">
      <c r="A2" s="20" t="s">
        <v>1666</v>
      </c>
      <c r="B2" s="22">
        <v>1028</v>
      </c>
      <c r="C2" s="22">
        <v>869</v>
      </c>
      <c r="D2" s="22">
        <v>813</v>
      </c>
      <c r="E2" s="22">
        <v>1580</v>
      </c>
      <c r="F2" s="22">
        <v>238</v>
      </c>
      <c r="G2" s="22">
        <v>85</v>
      </c>
      <c r="H2" s="21"/>
    </row>
    <row r="3" spans="1:9" ht="18.75">
      <c r="A3" s="20" t="s">
        <v>444</v>
      </c>
      <c r="B3" s="22">
        <v>682</v>
      </c>
      <c r="C3" s="22">
        <v>849</v>
      </c>
      <c r="D3" s="22">
        <v>760</v>
      </c>
      <c r="E3" s="22">
        <v>1549</v>
      </c>
      <c r="F3" s="22">
        <v>248</v>
      </c>
      <c r="G3" s="22">
        <v>67</v>
      </c>
      <c r="H3" s="21"/>
    </row>
    <row r="4" spans="1:9" ht="18.75">
      <c r="A4" s="20" t="s">
        <v>1049</v>
      </c>
      <c r="B4" s="22">
        <v>728</v>
      </c>
      <c r="C4" s="22">
        <v>842</v>
      </c>
      <c r="D4" s="22">
        <v>802</v>
      </c>
      <c r="E4" s="22">
        <v>1277</v>
      </c>
      <c r="F4" s="22">
        <v>212</v>
      </c>
      <c r="G4" s="22">
        <v>90</v>
      </c>
      <c r="H4" s="21"/>
    </row>
    <row r="5" spans="1:9" ht="18.75">
      <c r="A5" s="20" t="s">
        <v>1528</v>
      </c>
      <c r="B5" s="22">
        <v>718</v>
      </c>
      <c r="C5" s="22">
        <v>866</v>
      </c>
      <c r="D5" s="22">
        <v>701</v>
      </c>
      <c r="E5" s="22">
        <v>1235</v>
      </c>
      <c r="F5" s="22">
        <v>61</v>
      </c>
      <c r="G5" s="22">
        <v>46</v>
      </c>
      <c r="H5" s="21"/>
    </row>
    <row r="6" spans="1:9" ht="18.75">
      <c r="A6" s="20" t="s">
        <v>668</v>
      </c>
      <c r="B6" s="22">
        <v>903</v>
      </c>
      <c r="C6" s="22">
        <v>982</v>
      </c>
      <c r="D6" s="22">
        <v>881</v>
      </c>
      <c r="E6" s="22">
        <v>2215</v>
      </c>
      <c r="F6" s="22">
        <v>128</v>
      </c>
      <c r="G6" s="22">
        <v>60</v>
      </c>
      <c r="H6" s="21"/>
    </row>
    <row r="7" spans="1:9" ht="18.75">
      <c r="A7" s="20" t="s">
        <v>489</v>
      </c>
      <c r="B7" s="22">
        <v>1385</v>
      </c>
      <c r="C7" s="22">
        <v>0</v>
      </c>
      <c r="D7" s="22">
        <v>850</v>
      </c>
      <c r="E7" s="22">
        <v>1696</v>
      </c>
      <c r="F7" s="22">
        <v>176</v>
      </c>
      <c r="G7" s="22">
        <v>45</v>
      </c>
      <c r="H7" s="21"/>
    </row>
    <row r="8" spans="1:9" ht="18.75">
      <c r="A8" s="20" t="s">
        <v>2935</v>
      </c>
      <c r="B8" s="22">
        <v>1161</v>
      </c>
      <c r="C8" s="22">
        <v>725</v>
      </c>
      <c r="D8" s="22">
        <v>818</v>
      </c>
      <c r="E8" s="22">
        <v>1692</v>
      </c>
      <c r="F8" s="22">
        <v>149</v>
      </c>
      <c r="G8" s="22">
        <v>101</v>
      </c>
      <c r="H8" s="21"/>
    </row>
    <row r="9" spans="1:9" ht="18.75">
      <c r="A9" s="20" t="s">
        <v>3018</v>
      </c>
      <c r="B9" s="22">
        <v>1240</v>
      </c>
      <c r="C9" s="22">
        <v>753</v>
      </c>
      <c r="D9" s="22">
        <v>808</v>
      </c>
      <c r="E9" s="22">
        <v>1663</v>
      </c>
      <c r="F9" s="22">
        <v>191</v>
      </c>
      <c r="G9" s="22">
        <v>104</v>
      </c>
      <c r="H9" s="21"/>
    </row>
    <row r="10" spans="1:9" ht="18.75">
      <c r="A10" s="20" t="s">
        <v>756</v>
      </c>
      <c r="B10" s="22">
        <v>7845</v>
      </c>
      <c r="C10" s="22">
        <v>5886</v>
      </c>
      <c r="D10" s="22">
        <v>6433</v>
      </c>
      <c r="E10" s="22">
        <v>12907</v>
      </c>
      <c r="F10" s="22">
        <v>1403</v>
      </c>
      <c r="G10" s="22">
        <v>598</v>
      </c>
      <c r="H10" s="21"/>
    </row>
  </sheetData>
  <phoneticPr fontId="5"/>
  <hyperlinks>
    <hyperlink ref="I1" location="目次!C56" display="目次" xr:uid="{00000000-0004-0000-8400-000000000000}"/>
  </hyperlinks>
  <pageMargins left="0.7" right="0.7" top="0.75" bottom="0.75" header="0.3" footer="0.3"/>
  <pageSetup paperSize="9" orientation="portrait"/>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D72"/>
  <sheetViews>
    <sheetView workbookViewId="0">
      <pane ySplit="4" topLeftCell="A62" activePane="bottomLeft" state="frozen"/>
      <selection pane="bottomLeft" activeCell="C71" sqref="C71"/>
    </sheetView>
  </sheetViews>
  <sheetFormatPr defaultColWidth="8.75" defaultRowHeight="14.25"/>
  <cols>
    <col min="1" max="1" width="24.875" style="1" customWidth="1"/>
    <col min="2" max="2" width="19.625" style="1" bestFit="1" customWidth="1"/>
    <col min="3" max="3" width="14.75" style="1" bestFit="1" customWidth="1"/>
    <col min="4" max="4" width="17.125" style="1" bestFit="1" customWidth="1"/>
    <col min="5" max="16384" width="8.75" style="1"/>
  </cols>
  <sheetData>
    <row r="1" spans="1:4" s="23" customFormat="1" ht="18.75">
      <c r="A1" s="23" t="s">
        <v>304</v>
      </c>
      <c r="D1" s="9" t="s">
        <v>652</v>
      </c>
    </row>
    <row r="2" spans="1:4" s="23" customFormat="1" ht="18.75">
      <c r="A2" s="23" t="s">
        <v>3011</v>
      </c>
    </row>
    <row r="3" spans="1:4" s="23" customFormat="1" ht="18.75">
      <c r="A3" s="23" t="s">
        <v>2324</v>
      </c>
    </row>
    <row r="4" spans="1:4" s="23" customFormat="1" ht="18.75">
      <c r="A4" s="25" t="s">
        <v>805</v>
      </c>
      <c r="B4" s="25" t="s">
        <v>1983</v>
      </c>
      <c r="C4" s="25" t="s">
        <v>2304</v>
      </c>
      <c r="D4" s="25" t="s">
        <v>2307</v>
      </c>
    </row>
    <row r="5" spans="1:4" s="23" customFormat="1" ht="18.75">
      <c r="A5" s="7" t="s">
        <v>2160</v>
      </c>
      <c r="B5" s="30" t="s">
        <v>2326</v>
      </c>
      <c r="C5" s="7">
        <v>1913</v>
      </c>
      <c r="D5" s="7">
        <v>32701</v>
      </c>
    </row>
    <row r="6" spans="1:4" s="23" customFormat="1" ht="18.75">
      <c r="A6" s="7" t="s">
        <v>1196</v>
      </c>
      <c r="B6" s="30" t="s">
        <v>2326</v>
      </c>
      <c r="C6" s="7">
        <v>1943</v>
      </c>
      <c r="D6" s="7">
        <v>31369</v>
      </c>
    </row>
    <row r="7" spans="1:4" s="23" customFormat="1" ht="18.75">
      <c r="A7" s="7" t="s">
        <v>2162</v>
      </c>
      <c r="B7" s="30" t="s">
        <v>2326</v>
      </c>
      <c r="C7" s="7">
        <v>935</v>
      </c>
      <c r="D7" s="7">
        <v>10005</v>
      </c>
    </row>
    <row r="8" spans="1:4" s="23" customFormat="1" ht="18.75">
      <c r="A8" s="7" t="s">
        <v>2166</v>
      </c>
      <c r="B8" s="30" t="s">
        <v>2326</v>
      </c>
      <c r="C8" s="7">
        <v>1098</v>
      </c>
      <c r="D8" s="7">
        <v>12074</v>
      </c>
    </row>
    <row r="9" spans="1:4" s="23" customFormat="1" ht="18.75">
      <c r="A9" s="7" t="s">
        <v>2168</v>
      </c>
      <c r="B9" s="30" t="s">
        <v>2326</v>
      </c>
      <c r="C9" s="7">
        <v>986</v>
      </c>
      <c r="D9" s="7">
        <v>11529</v>
      </c>
    </row>
    <row r="10" spans="1:4" s="23" customFormat="1" ht="18.75">
      <c r="A10" s="7" t="s">
        <v>6</v>
      </c>
      <c r="B10" s="30" t="s">
        <v>1370</v>
      </c>
      <c r="C10" s="7">
        <v>1017</v>
      </c>
      <c r="D10" s="7">
        <v>12093</v>
      </c>
    </row>
    <row r="11" spans="1:4" s="23" customFormat="1" ht="18.75">
      <c r="A11" s="7" t="s">
        <v>2170</v>
      </c>
      <c r="B11" s="30" t="s">
        <v>1370</v>
      </c>
      <c r="C11" s="7">
        <v>1004</v>
      </c>
      <c r="D11" s="7">
        <v>11893</v>
      </c>
    </row>
    <row r="12" spans="1:4" s="23" customFormat="1" ht="18.75">
      <c r="A12" s="7" t="s">
        <v>2172</v>
      </c>
      <c r="B12" s="30" t="s">
        <v>1370</v>
      </c>
      <c r="C12" s="7">
        <v>962</v>
      </c>
      <c r="D12" s="7">
        <v>12380</v>
      </c>
    </row>
    <row r="13" spans="1:4" s="23" customFormat="1" ht="18.75">
      <c r="A13" s="7" t="s">
        <v>1941</v>
      </c>
      <c r="B13" s="30" t="s">
        <v>1370</v>
      </c>
      <c r="C13" s="7">
        <v>853</v>
      </c>
      <c r="D13" s="7">
        <v>11115</v>
      </c>
    </row>
    <row r="14" spans="1:4" s="23" customFormat="1" ht="18.75">
      <c r="A14" s="7" t="s">
        <v>1895</v>
      </c>
      <c r="B14" s="30" t="s">
        <v>1370</v>
      </c>
      <c r="C14" s="7">
        <v>1018</v>
      </c>
      <c r="D14" s="7">
        <v>12913</v>
      </c>
    </row>
    <row r="15" spans="1:4" s="23" customFormat="1" ht="18.75">
      <c r="A15" s="7" t="s">
        <v>1942</v>
      </c>
      <c r="B15" s="30" t="s">
        <v>1370</v>
      </c>
      <c r="C15" s="7">
        <v>1011</v>
      </c>
      <c r="D15" s="7">
        <v>12407</v>
      </c>
    </row>
    <row r="16" spans="1:4" s="23" customFormat="1" ht="18.75">
      <c r="A16" s="7" t="s">
        <v>1767</v>
      </c>
      <c r="B16" s="30" t="s">
        <v>1370</v>
      </c>
      <c r="C16" s="7">
        <v>899</v>
      </c>
      <c r="D16" s="7">
        <v>11149</v>
      </c>
    </row>
    <row r="17" spans="1:4" s="23" customFormat="1" ht="18.75">
      <c r="A17" s="7" t="s">
        <v>933</v>
      </c>
      <c r="B17" s="30" t="s">
        <v>1370</v>
      </c>
      <c r="C17" s="7">
        <v>570</v>
      </c>
      <c r="D17" s="7">
        <v>4701</v>
      </c>
    </row>
    <row r="18" spans="1:4" s="23" customFormat="1" ht="18.75">
      <c r="A18" s="7" t="s">
        <v>1945</v>
      </c>
      <c r="B18" s="30" t="s">
        <v>1370</v>
      </c>
      <c r="C18" s="7">
        <v>890</v>
      </c>
      <c r="D18" s="7">
        <v>7548</v>
      </c>
    </row>
    <row r="19" spans="1:4" s="23" customFormat="1" ht="18.75">
      <c r="A19" s="7" t="s">
        <v>1946</v>
      </c>
      <c r="B19" s="30" t="s">
        <v>1370</v>
      </c>
      <c r="C19" s="7">
        <v>944</v>
      </c>
      <c r="D19" s="7">
        <v>8681</v>
      </c>
    </row>
    <row r="20" spans="1:4" s="23" customFormat="1" ht="18.75">
      <c r="A20" s="7" t="s">
        <v>1382</v>
      </c>
      <c r="B20" s="30" t="s">
        <v>1370</v>
      </c>
      <c r="C20" s="7">
        <v>899</v>
      </c>
      <c r="D20" s="7">
        <v>9188</v>
      </c>
    </row>
    <row r="21" spans="1:4" s="23" customFormat="1" ht="18.75">
      <c r="A21" s="7" t="s">
        <v>3009</v>
      </c>
      <c r="B21" s="30" t="s">
        <v>1370</v>
      </c>
      <c r="C21" s="7">
        <v>801</v>
      </c>
      <c r="D21" s="7">
        <v>8451</v>
      </c>
    </row>
    <row r="22" spans="1:4" s="23" customFormat="1" ht="18.75">
      <c r="A22" s="7" t="s">
        <v>2160</v>
      </c>
      <c r="B22" s="30" t="s">
        <v>94</v>
      </c>
      <c r="C22" s="7">
        <v>981</v>
      </c>
      <c r="D22" s="7">
        <v>58443</v>
      </c>
    </row>
    <row r="23" spans="1:4" s="23" customFormat="1" ht="18.75">
      <c r="A23" s="7" t="s">
        <v>1196</v>
      </c>
      <c r="B23" s="30" t="s">
        <v>94</v>
      </c>
      <c r="C23" s="7">
        <v>909</v>
      </c>
      <c r="D23" s="7">
        <v>47173</v>
      </c>
    </row>
    <row r="24" spans="1:4" s="23" customFormat="1" ht="18.75">
      <c r="A24" s="7" t="s">
        <v>2162</v>
      </c>
      <c r="B24" s="30" t="s">
        <v>94</v>
      </c>
      <c r="C24" s="7">
        <v>1464</v>
      </c>
      <c r="D24" s="7">
        <v>62890</v>
      </c>
    </row>
    <row r="25" spans="1:4" s="23" customFormat="1" ht="18.75">
      <c r="A25" s="7" t="s">
        <v>2166</v>
      </c>
      <c r="B25" s="30" t="s">
        <v>94</v>
      </c>
      <c r="C25" s="7">
        <v>1454</v>
      </c>
      <c r="D25" s="7">
        <v>66687</v>
      </c>
    </row>
    <row r="26" spans="1:4" s="23" customFormat="1" ht="18.75">
      <c r="A26" s="7" t="s">
        <v>2168</v>
      </c>
      <c r="B26" s="30" t="s">
        <v>94</v>
      </c>
      <c r="C26" s="7">
        <v>4386</v>
      </c>
      <c r="D26" s="7">
        <v>69961</v>
      </c>
    </row>
    <row r="27" spans="1:4" s="23" customFormat="1" ht="18.75">
      <c r="A27" s="7" t="s">
        <v>6</v>
      </c>
      <c r="B27" s="30" t="s">
        <v>94</v>
      </c>
      <c r="C27" s="7">
        <v>4339</v>
      </c>
      <c r="D27" s="7">
        <v>64819</v>
      </c>
    </row>
    <row r="28" spans="1:4" s="23" customFormat="1" ht="18.75">
      <c r="A28" s="7" t="s">
        <v>2170</v>
      </c>
      <c r="B28" s="30" t="s">
        <v>94</v>
      </c>
      <c r="C28" s="7">
        <v>4668</v>
      </c>
      <c r="D28" s="7">
        <v>72023</v>
      </c>
    </row>
    <row r="29" spans="1:4" s="23" customFormat="1" ht="18.75">
      <c r="A29" s="7" t="s">
        <v>2172</v>
      </c>
      <c r="B29" s="30" t="s">
        <v>94</v>
      </c>
      <c r="C29" s="7">
        <v>4992</v>
      </c>
      <c r="D29" s="7">
        <v>73859</v>
      </c>
    </row>
    <row r="30" spans="1:4" s="23" customFormat="1" ht="18.75">
      <c r="A30" s="7" t="s">
        <v>1941</v>
      </c>
      <c r="B30" s="30" t="s">
        <v>94</v>
      </c>
      <c r="C30" s="7">
        <v>4743</v>
      </c>
      <c r="D30" s="7">
        <v>73396</v>
      </c>
    </row>
    <row r="31" spans="1:4" s="23" customFormat="1" ht="18.75">
      <c r="A31" s="7" t="s">
        <v>1895</v>
      </c>
      <c r="B31" s="30" t="s">
        <v>94</v>
      </c>
      <c r="C31" s="7">
        <v>5034</v>
      </c>
      <c r="D31" s="7">
        <v>84757</v>
      </c>
    </row>
    <row r="32" spans="1:4" s="23" customFormat="1" ht="18.75">
      <c r="A32" s="7" t="s">
        <v>1942</v>
      </c>
      <c r="B32" s="30" t="s">
        <v>94</v>
      </c>
      <c r="C32" s="7">
        <v>4745</v>
      </c>
      <c r="D32" s="7">
        <v>62458</v>
      </c>
    </row>
    <row r="33" spans="1:4" s="23" customFormat="1" ht="18.75">
      <c r="A33" s="7" t="s">
        <v>1767</v>
      </c>
      <c r="B33" s="30" t="s">
        <v>94</v>
      </c>
      <c r="C33" s="7">
        <v>4687</v>
      </c>
      <c r="D33" s="7">
        <v>71856</v>
      </c>
    </row>
    <row r="34" spans="1:4" s="23" customFormat="1" ht="18.75">
      <c r="A34" s="7" t="s">
        <v>933</v>
      </c>
      <c r="B34" s="30" t="s">
        <v>94</v>
      </c>
      <c r="C34" s="7">
        <v>2624</v>
      </c>
      <c r="D34" s="7">
        <v>26525</v>
      </c>
    </row>
    <row r="35" spans="1:4" s="23" customFormat="1" ht="18.75">
      <c r="A35" s="7" t="s">
        <v>1945</v>
      </c>
      <c r="B35" s="30" t="s">
        <v>94</v>
      </c>
      <c r="C35" s="7">
        <v>4003</v>
      </c>
      <c r="D35" s="7">
        <v>40597</v>
      </c>
    </row>
    <row r="36" spans="1:4" s="23" customFormat="1" ht="18.75">
      <c r="A36" s="7" t="s">
        <v>1946</v>
      </c>
      <c r="B36" s="30" t="s">
        <v>94</v>
      </c>
      <c r="C36" s="7">
        <v>5310</v>
      </c>
      <c r="D36" s="7">
        <v>59369</v>
      </c>
    </row>
    <row r="37" spans="1:4" s="23" customFormat="1" ht="18.75">
      <c r="A37" s="7" t="s">
        <v>1382</v>
      </c>
      <c r="B37" s="30" t="s">
        <v>94</v>
      </c>
      <c r="C37" s="7">
        <v>5731</v>
      </c>
      <c r="D37" s="7">
        <v>65090</v>
      </c>
    </row>
    <row r="38" spans="1:4" s="23" customFormat="1" ht="18.75">
      <c r="A38" s="7" t="s">
        <v>3009</v>
      </c>
      <c r="B38" s="30" t="s">
        <v>94</v>
      </c>
      <c r="C38" s="7">
        <v>5522</v>
      </c>
      <c r="D38" s="7">
        <v>70079</v>
      </c>
    </row>
    <row r="39" spans="1:4" s="23" customFormat="1" ht="18.75">
      <c r="A39" s="7" t="s">
        <v>2160</v>
      </c>
      <c r="B39" s="30" t="s">
        <v>2018</v>
      </c>
      <c r="C39" s="7">
        <v>3222</v>
      </c>
      <c r="D39" s="7">
        <v>39635</v>
      </c>
    </row>
    <row r="40" spans="1:4" s="23" customFormat="1" ht="18.75">
      <c r="A40" s="7" t="s">
        <v>1196</v>
      </c>
      <c r="B40" s="30" t="s">
        <v>2018</v>
      </c>
      <c r="C40" s="7">
        <v>3077</v>
      </c>
      <c r="D40" s="7">
        <v>40303</v>
      </c>
    </row>
    <row r="41" spans="1:4" s="23" customFormat="1" ht="18.75">
      <c r="A41" s="7" t="s">
        <v>2162</v>
      </c>
      <c r="B41" s="30" t="s">
        <v>2018</v>
      </c>
      <c r="C41" s="7">
        <v>3245</v>
      </c>
      <c r="D41" s="7">
        <v>39508</v>
      </c>
    </row>
    <row r="42" spans="1:4" s="23" customFormat="1" ht="18.75">
      <c r="A42" s="7" t="s">
        <v>2166</v>
      </c>
      <c r="B42" s="30" t="s">
        <v>2018</v>
      </c>
      <c r="C42" s="7">
        <v>2984</v>
      </c>
      <c r="D42" s="7">
        <v>35616</v>
      </c>
    </row>
    <row r="43" spans="1:4" s="23" customFormat="1" ht="18.75">
      <c r="A43" s="7" t="s">
        <v>2168</v>
      </c>
      <c r="B43" s="30" t="s">
        <v>2018</v>
      </c>
      <c r="C43" s="7">
        <v>2844</v>
      </c>
      <c r="D43" s="7">
        <v>33956</v>
      </c>
    </row>
    <row r="44" spans="1:4" s="23" customFormat="1" ht="18.75">
      <c r="A44" s="7" t="s">
        <v>6</v>
      </c>
      <c r="B44" s="30" t="s">
        <v>2018</v>
      </c>
      <c r="C44" s="7">
        <v>2698</v>
      </c>
      <c r="D44" s="7">
        <v>30137</v>
      </c>
    </row>
    <row r="45" spans="1:4" s="23" customFormat="1" ht="18.75">
      <c r="A45" s="7" t="s">
        <v>2170</v>
      </c>
      <c r="B45" s="30" t="s">
        <v>2018</v>
      </c>
      <c r="C45" s="7">
        <v>2406</v>
      </c>
      <c r="D45" s="7">
        <v>26198</v>
      </c>
    </row>
    <row r="46" spans="1:4" s="23" customFormat="1" ht="18.75">
      <c r="A46" s="7" t="s">
        <v>2172</v>
      </c>
      <c r="B46" s="30" t="s">
        <v>2018</v>
      </c>
      <c r="C46" s="7">
        <v>2591</v>
      </c>
      <c r="D46" s="7">
        <v>27797</v>
      </c>
    </row>
    <row r="47" spans="1:4" s="23" customFormat="1" ht="18.75">
      <c r="A47" s="7" t="s">
        <v>1941</v>
      </c>
      <c r="B47" s="30" t="s">
        <v>2018</v>
      </c>
      <c r="C47" s="7">
        <v>2272</v>
      </c>
      <c r="D47" s="7">
        <v>27072</v>
      </c>
    </row>
    <row r="48" spans="1:4" s="23" customFormat="1" ht="18.75">
      <c r="A48" s="7" t="s">
        <v>1895</v>
      </c>
      <c r="B48" s="30" t="s">
        <v>2018</v>
      </c>
      <c r="C48" s="7">
        <v>2284</v>
      </c>
      <c r="D48" s="7">
        <v>30014</v>
      </c>
    </row>
    <row r="49" spans="1:4" s="23" customFormat="1" ht="18.75">
      <c r="A49" s="7" t="s">
        <v>1942</v>
      </c>
      <c r="B49" s="30" t="s">
        <v>2018</v>
      </c>
      <c r="C49" s="7">
        <v>2271</v>
      </c>
      <c r="D49" s="7">
        <v>30124</v>
      </c>
    </row>
    <row r="50" spans="1:4" s="23" customFormat="1" ht="18.75">
      <c r="A50" s="7" t="s">
        <v>1767</v>
      </c>
      <c r="B50" s="30" t="s">
        <v>2018</v>
      </c>
      <c r="C50" s="7">
        <v>2016</v>
      </c>
      <c r="D50" s="7">
        <v>22413</v>
      </c>
    </row>
    <row r="51" spans="1:4" s="23" customFormat="1" ht="18.75">
      <c r="A51" s="7" t="s">
        <v>933</v>
      </c>
      <c r="B51" s="30" t="s">
        <v>2018</v>
      </c>
      <c r="C51" s="7">
        <v>1238</v>
      </c>
      <c r="D51" s="7">
        <v>10251</v>
      </c>
    </row>
    <row r="52" spans="1:4" s="23" customFormat="1" ht="18.75">
      <c r="A52" s="7" t="s">
        <v>1945</v>
      </c>
      <c r="B52" s="30" t="s">
        <v>2018</v>
      </c>
      <c r="C52" s="7">
        <v>1742</v>
      </c>
      <c r="D52" s="7">
        <v>13795</v>
      </c>
    </row>
    <row r="53" spans="1:4" s="23" customFormat="1" ht="18.75">
      <c r="A53" s="7" t="s">
        <v>1946</v>
      </c>
      <c r="B53" s="30" t="s">
        <v>2018</v>
      </c>
      <c r="C53" s="7">
        <v>1832</v>
      </c>
      <c r="D53" s="7">
        <v>16682</v>
      </c>
    </row>
    <row r="54" spans="1:4" s="23" customFormat="1" ht="18.75">
      <c r="A54" s="7" t="s">
        <v>1382</v>
      </c>
      <c r="B54" s="30" t="s">
        <v>2018</v>
      </c>
      <c r="C54" s="7">
        <v>1904</v>
      </c>
      <c r="D54" s="7">
        <v>18339</v>
      </c>
    </row>
    <row r="55" spans="1:4" s="23" customFormat="1" ht="18.75">
      <c r="A55" s="7" t="s">
        <v>3009</v>
      </c>
      <c r="B55" s="30" t="s">
        <v>2018</v>
      </c>
      <c r="C55" s="7">
        <v>1797</v>
      </c>
      <c r="D55" s="7">
        <v>15897</v>
      </c>
    </row>
    <row r="56" spans="1:4">
      <c r="A56" s="7" t="s">
        <v>2160</v>
      </c>
      <c r="B56" s="30" t="s">
        <v>1467</v>
      </c>
      <c r="C56" s="7">
        <v>3411</v>
      </c>
      <c r="D56" s="7">
        <v>48842</v>
      </c>
    </row>
    <row r="57" spans="1:4">
      <c r="A57" s="7" t="s">
        <v>1196</v>
      </c>
      <c r="B57" s="30" t="s">
        <v>1467</v>
      </c>
      <c r="C57" s="7">
        <v>3793</v>
      </c>
      <c r="D57" s="7">
        <v>47603</v>
      </c>
    </row>
    <row r="58" spans="1:4">
      <c r="A58" s="7" t="s">
        <v>2162</v>
      </c>
      <c r="B58" s="30" t="s">
        <v>1467</v>
      </c>
      <c r="C58" s="7">
        <v>3429</v>
      </c>
      <c r="D58" s="7">
        <v>38490</v>
      </c>
    </row>
    <row r="59" spans="1:4">
      <c r="A59" s="7" t="s">
        <v>2166</v>
      </c>
      <c r="B59" s="30" t="s">
        <v>1467</v>
      </c>
      <c r="C59" s="7">
        <v>3898</v>
      </c>
      <c r="D59" s="7">
        <v>37879</v>
      </c>
    </row>
    <row r="60" spans="1:4">
      <c r="A60" s="7" t="s">
        <v>2168</v>
      </c>
      <c r="B60" s="30" t="s">
        <v>1467</v>
      </c>
      <c r="C60" s="7">
        <v>4186</v>
      </c>
      <c r="D60" s="7">
        <v>34170</v>
      </c>
    </row>
    <row r="61" spans="1:4">
      <c r="A61" s="7" t="s">
        <v>6</v>
      </c>
      <c r="B61" s="30" t="s">
        <v>1467</v>
      </c>
      <c r="C61" s="7">
        <v>3420</v>
      </c>
      <c r="D61" s="7">
        <v>32617</v>
      </c>
    </row>
    <row r="62" spans="1:4">
      <c r="A62" s="7" t="s">
        <v>2170</v>
      </c>
      <c r="B62" s="30" t="s">
        <v>1467</v>
      </c>
      <c r="C62" s="7">
        <v>2857</v>
      </c>
      <c r="D62" s="7">
        <v>32366</v>
      </c>
    </row>
    <row r="63" spans="1:4">
      <c r="A63" s="7" t="s">
        <v>2172</v>
      </c>
      <c r="B63" s="30" t="s">
        <v>1467</v>
      </c>
      <c r="C63" s="7">
        <v>2956</v>
      </c>
      <c r="D63" s="7">
        <v>31963</v>
      </c>
    </row>
    <row r="64" spans="1:4">
      <c r="A64" s="7" t="s">
        <v>1941</v>
      </c>
      <c r="B64" s="30" t="s">
        <v>1467</v>
      </c>
      <c r="C64" s="7">
        <v>2969</v>
      </c>
      <c r="D64" s="7">
        <v>32945</v>
      </c>
    </row>
    <row r="65" spans="1:4">
      <c r="A65" s="7" t="s">
        <v>1895</v>
      </c>
      <c r="B65" s="25" t="s">
        <v>1467</v>
      </c>
      <c r="C65" s="7">
        <v>2937</v>
      </c>
      <c r="D65" s="7">
        <v>36033</v>
      </c>
    </row>
    <row r="66" spans="1:4">
      <c r="A66" s="7" t="s">
        <v>1942</v>
      </c>
      <c r="B66" s="25" t="s">
        <v>1467</v>
      </c>
      <c r="C66" s="7">
        <v>2911</v>
      </c>
      <c r="D66" s="7">
        <v>37596</v>
      </c>
    </row>
    <row r="67" spans="1:4">
      <c r="A67" s="7" t="s">
        <v>1767</v>
      </c>
      <c r="B67" s="25" t="s">
        <v>1467</v>
      </c>
      <c r="C67" s="7">
        <v>2733</v>
      </c>
      <c r="D67" s="7">
        <v>33505</v>
      </c>
    </row>
    <row r="68" spans="1:4">
      <c r="A68" s="7" t="s">
        <v>933</v>
      </c>
      <c r="B68" s="25" t="s">
        <v>1467</v>
      </c>
      <c r="C68" s="7">
        <v>1863</v>
      </c>
      <c r="D68" s="7">
        <v>17088</v>
      </c>
    </row>
    <row r="69" spans="1:4">
      <c r="A69" s="7" t="s">
        <v>1945</v>
      </c>
      <c r="B69" s="25" t="s">
        <v>1467</v>
      </c>
      <c r="C69" s="7">
        <v>2482</v>
      </c>
      <c r="D69" s="7">
        <v>22866</v>
      </c>
    </row>
    <row r="70" spans="1:4">
      <c r="A70" s="7" t="s">
        <v>1946</v>
      </c>
      <c r="B70" s="25" t="s">
        <v>1467</v>
      </c>
      <c r="C70" s="7">
        <v>2580</v>
      </c>
      <c r="D70" s="7">
        <v>24882</v>
      </c>
    </row>
    <row r="71" spans="1:4">
      <c r="A71" s="7" t="s">
        <v>1382</v>
      </c>
      <c r="B71" s="25" t="s">
        <v>1467</v>
      </c>
      <c r="C71" s="7">
        <v>2612</v>
      </c>
      <c r="D71" s="7">
        <v>28120</v>
      </c>
    </row>
    <row r="72" spans="1:4" s="23" customFormat="1" ht="18.75">
      <c r="A72" s="7" t="s">
        <v>3009</v>
      </c>
      <c r="B72" s="7" t="s">
        <v>1467</v>
      </c>
      <c r="C72" s="7">
        <v>2870</v>
      </c>
      <c r="D72" s="7">
        <v>32170</v>
      </c>
    </row>
  </sheetData>
  <autoFilter ref="A4:D71" xr:uid="{00000000-0009-0000-0000-000085000000}"/>
  <phoneticPr fontId="5"/>
  <hyperlinks>
    <hyperlink ref="D1" location="目次!C56" display="目次" xr:uid="{00000000-0004-0000-8500-000000000000}"/>
  </hyperlinks>
  <pageMargins left="0.7" right="0.7" top="0.75" bottom="0.75" header="0.3" footer="0.3"/>
  <pageSetup paperSize="9"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D10"/>
  <sheetViews>
    <sheetView topLeftCell="A4" workbookViewId="0">
      <selection activeCell="E11" sqref="E11"/>
    </sheetView>
  </sheetViews>
  <sheetFormatPr defaultColWidth="8.75" defaultRowHeight="14.25"/>
  <cols>
    <col min="1" max="1" width="10.75" style="1" bestFit="1" customWidth="1"/>
    <col min="2" max="2" width="22.375" style="1" bestFit="1" customWidth="1"/>
    <col min="3" max="3" width="20.375" style="1" bestFit="1" customWidth="1"/>
    <col min="4" max="16384" width="8.75" style="1"/>
  </cols>
  <sheetData>
    <row r="1" spans="1:4" ht="18.75">
      <c r="A1" s="19" t="s">
        <v>3109</v>
      </c>
      <c r="B1" s="21" t="s">
        <v>3149</v>
      </c>
      <c r="C1" s="21" t="s">
        <v>2052</v>
      </c>
      <c r="D1" s="9" t="s">
        <v>652</v>
      </c>
    </row>
    <row r="2" spans="1:4" ht="18.75">
      <c r="A2" s="20" t="s">
        <v>1666</v>
      </c>
      <c r="B2" s="22">
        <v>11273</v>
      </c>
      <c r="C2" s="22">
        <v>163717</v>
      </c>
    </row>
    <row r="3" spans="1:4" ht="18.75">
      <c r="A3" s="20" t="s">
        <v>444</v>
      </c>
      <c r="B3" s="22">
        <v>10938</v>
      </c>
      <c r="C3" s="22">
        <v>142585</v>
      </c>
    </row>
    <row r="4" spans="1:4" ht="18.75">
      <c r="A4" s="20" t="s">
        <v>1049</v>
      </c>
      <c r="B4" s="22">
        <v>10335</v>
      </c>
      <c r="C4" s="22">
        <v>138923</v>
      </c>
    </row>
    <row r="5" spans="1:4" ht="18.75">
      <c r="A5" s="20" t="s">
        <v>1528</v>
      </c>
      <c r="B5" s="22">
        <v>6295</v>
      </c>
      <c r="C5" s="22">
        <v>58565</v>
      </c>
    </row>
    <row r="6" spans="1:4" ht="18.75">
      <c r="A6" s="20" t="s">
        <v>668</v>
      </c>
      <c r="B6" s="22">
        <v>9117</v>
      </c>
      <c r="C6" s="22">
        <v>84806</v>
      </c>
    </row>
    <row r="7" spans="1:4" ht="18.75">
      <c r="A7" s="20" t="s">
        <v>489</v>
      </c>
      <c r="B7" s="22">
        <v>10666</v>
      </c>
      <c r="C7" s="22">
        <v>109614</v>
      </c>
    </row>
    <row r="8" spans="1:4" ht="18.75">
      <c r="A8" s="20" t="s">
        <v>2935</v>
      </c>
      <c r="B8" s="22">
        <v>11146</v>
      </c>
      <c r="C8" s="22">
        <v>120737</v>
      </c>
    </row>
    <row r="9" spans="1:4" ht="18.75">
      <c r="A9" s="20" t="s">
        <v>3018</v>
      </c>
      <c r="B9" s="22">
        <v>10990</v>
      </c>
      <c r="C9" s="22">
        <v>126597</v>
      </c>
    </row>
    <row r="10" spans="1:4" ht="18.75">
      <c r="A10" s="20" t="s">
        <v>756</v>
      </c>
      <c r="B10" s="22">
        <v>80760</v>
      </c>
      <c r="C10" s="22">
        <v>945544</v>
      </c>
    </row>
  </sheetData>
  <phoneticPr fontId="5"/>
  <hyperlinks>
    <hyperlink ref="D1" location="目次!C56" display="目次" xr:uid="{00000000-0004-0000-8600-000000000000}"/>
  </hyperlinks>
  <pageMargins left="0.7" right="0.7" top="0.75" bottom="0.75" header="0.3" footer="0.3"/>
  <pageSetup paperSize="9" orientation="portrait"/>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pageSetUpPr fitToPage="1"/>
  </sheetPr>
  <dimension ref="A1:F24"/>
  <sheetViews>
    <sheetView workbookViewId="0">
      <pane ySplit="7" topLeftCell="A8" activePane="bottomLeft" state="frozen"/>
      <selection pane="bottomLeft" activeCell="B24" sqref="B24"/>
    </sheetView>
  </sheetViews>
  <sheetFormatPr defaultColWidth="8.75" defaultRowHeight="14.25"/>
  <cols>
    <col min="1" max="6" width="22.75" style="1" customWidth="1"/>
    <col min="7" max="16384" width="8.75" style="1"/>
  </cols>
  <sheetData>
    <row r="1" spans="1:6">
      <c r="A1" s="1" t="s">
        <v>171</v>
      </c>
      <c r="D1" s="9" t="s">
        <v>652</v>
      </c>
    </row>
    <row r="2" spans="1:6">
      <c r="A2" s="1" t="s">
        <v>2258</v>
      </c>
    </row>
    <row r="3" spans="1:6">
      <c r="A3" s="1" t="s">
        <v>2328</v>
      </c>
    </row>
    <row r="4" spans="1:6">
      <c r="A4" s="1" t="s">
        <v>1812</v>
      </c>
    </row>
    <row r="5" spans="1:6">
      <c r="A5" s="1" t="s">
        <v>767</v>
      </c>
    </row>
    <row r="6" spans="1:6">
      <c r="A6" s="1" t="s">
        <v>1470</v>
      </c>
    </row>
    <row r="7" spans="1:6">
      <c r="A7" s="7" t="s">
        <v>1031</v>
      </c>
      <c r="B7" s="7" t="s">
        <v>1090</v>
      </c>
      <c r="C7" s="7" t="s">
        <v>2330</v>
      </c>
      <c r="D7" s="7" t="s">
        <v>1123</v>
      </c>
      <c r="E7" s="7" t="s">
        <v>1893</v>
      </c>
      <c r="F7" s="7" t="s">
        <v>2164</v>
      </c>
    </row>
    <row r="8" spans="1:6">
      <c r="A8" s="7" t="s">
        <v>2160</v>
      </c>
      <c r="B8" s="7">
        <v>20000</v>
      </c>
      <c r="C8" s="7">
        <v>156561</v>
      </c>
      <c r="D8" s="7">
        <v>493473</v>
      </c>
      <c r="E8" s="7">
        <v>19491</v>
      </c>
      <c r="F8" s="7">
        <v>328637</v>
      </c>
    </row>
    <row r="9" spans="1:6">
      <c r="A9" s="7" t="s">
        <v>1196</v>
      </c>
      <c r="B9" s="7">
        <v>10000</v>
      </c>
      <c r="C9" s="7">
        <v>166936</v>
      </c>
      <c r="D9" s="7">
        <v>501229</v>
      </c>
      <c r="E9" s="7">
        <v>22161</v>
      </c>
      <c r="F9" s="7">
        <v>330864</v>
      </c>
    </row>
    <row r="10" spans="1:6">
      <c r="A10" s="7" t="s">
        <v>2162</v>
      </c>
      <c r="B10" s="7">
        <v>7500</v>
      </c>
      <c r="C10" s="7">
        <v>178880</v>
      </c>
      <c r="D10" s="7">
        <v>473415</v>
      </c>
      <c r="E10" s="7">
        <v>24472</v>
      </c>
      <c r="F10" s="7">
        <v>320084</v>
      </c>
    </row>
    <row r="11" spans="1:6">
      <c r="A11" s="7" t="s">
        <v>2166</v>
      </c>
      <c r="B11" s="7">
        <v>5000</v>
      </c>
      <c r="C11" s="7">
        <v>185204</v>
      </c>
      <c r="D11" s="7">
        <v>473887</v>
      </c>
      <c r="E11" s="7">
        <v>26497</v>
      </c>
      <c r="F11" s="7">
        <v>326747</v>
      </c>
    </row>
    <row r="12" spans="1:6">
      <c r="A12" s="7" t="s">
        <v>2168</v>
      </c>
      <c r="B12" s="7">
        <v>5000</v>
      </c>
      <c r="C12" s="7">
        <v>219186</v>
      </c>
      <c r="D12" s="7">
        <v>456757</v>
      </c>
      <c r="E12" s="7">
        <v>28481</v>
      </c>
      <c r="F12" s="7">
        <v>322169</v>
      </c>
    </row>
    <row r="13" spans="1:6">
      <c r="A13" s="7" t="s">
        <v>6</v>
      </c>
      <c r="B13" s="7">
        <v>5000</v>
      </c>
      <c r="C13" s="7">
        <v>221559</v>
      </c>
      <c r="D13" s="7">
        <v>422126</v>
      </c>
      <c r="E13" s="7">
        <v>30241</v>
      </c>
      <c r="F13" s="7">
        <v>314693</v>
      </c>
    </row>
    <row r="14" spans="1:6">
      <c r="A14" s="7" t="s">
        <v>2170</v>
      </c>
      <c r="B14" s="7">
        <v>5000</v>
      </c>
      <c r="C14" s="7">
        <v>225181</v>
      </c>
      <c r="D14" s="7">
        <v>386717</v>
      </c>
      <c r="E14" s="7">
        <v>31722</v>
      </c>
      <c r="F14" s="7">
        <v>298155</v>
      </c>
    </row>
    <row r="15" spans="1:6">
      <c r="A15" s="7" t="s">
        <v>2172</v>
      </c>
      <c r="B15" s="7">
        <v>5000</v>
      </c>
      <c r="C15" s="7">
        <v>228097</v>
      </c>
      <c r="D15" s="7">
        <v>378664</v>
      </c>
      <c r="E15" s="7">
        <v>33229</v>
      </c>
      <c r="F15" s="7">
        <v>305595</v>
      </c>
    </row>
    <row r="16" spans="1:6">
      <c r="A16" s="7" t="s">
        <v>1941</v>
      </c>
      <c r="B16" s="7">
        <v>6500</v>
      </c>
      <c r="C16" s="16">
        <v>232654</v>
      </c>
      <c r="D16" s="7">
        <v>365402</v>
      </c>
      <c r="E16" s="16">
        <v>34719</v>
      </c>
      <c r="F16" s="7">
        <v>299296</v>
      </c>
    </row>
    <row r="17" spans="1:6">
      <c r="A17" s="7" t="s">
        <v>1895</v>
      </c>
      <c r="B17" s="7">
        <v>9110</v>
      </c>
      <c r="C17" s="7">
        <v>239556</v>
      </c>
      <c r="D17" s="7">
        <v>348340</v>
      </c>
      <c r="E17" s="7">
        <v>35908</v>
      </c>
      <c r="F17" s="7">
        <v>291372</v>
      </c>
    </row>
    <row r="18" spans="1:6">
      <c r="A18" s="7" t="s">
        <v>1942</v>
      </c>
      <c r="B18" s="7">
        <v>10135</v>
      </c>
      <c r="C18" s="7">
        <v>239991</v>
      </c>
      <c r="D18" s="7">
        <v>350876</v>
      </c>
      <c r="E18" s="7">
        <v>37310</v>
      </c>
      <c r="F18" s="7">
        <v>316465</v>
      </c>
    </row>
    <row r="19" spans="1:6">
      <c r="A19" s="7" t="s">
        <v>1267</v>
      </c>
      <c r="B19" s="7">
        <v>10166</v>
      </c>
      <c r="C19" s="7">
        <v>245248</v>
      </c>
      <c r="D19" s="7">
        <v>319213</v>
      </c>
      <c r="E19" s="7">
        <v>21647</v>
      </c>
      <c r="F19" s="7">
        <v>312532</v>
      </c>
    </row>
    <row r="20" spans="1:6">
      <c r="A20" s="7" t="s">
        <v>933</v>
      </c>
      <c r="B20" s="7">
        <v>10344</v>
      </c>
      <c r="C20" s="7">
        <v>250220</v>
      </c>
      <c r="D20" s="7">
        <v>246854</v>
      </c>
      <c r="E20" s="7">
        <v>20439</v>
      </c>
      <c r="F20" s="7">
        <v>197353</v>
      </c>
    </row>
    <row r="21" spans="1:6">
      <c r="A21" s="7" t="s">
        <v>1945</v>
      </c>
      <c r="B21" s="7">
        <v>10346</v>
      </c>
      <c r="C21" s="7">
        <v>254096</v>
      </c>
      <c r="D21" s="7">
        <v>324839</v>
      </c>
      <c r="E21" s="7">
        <v>19663</v>
      </c>
      <c r="F21" s="7">
        <v>239407</v>
      </c>
    </row>
    <row r="22" spans="1:6">
      <c r="A22" s="7" t="s">
        <v>1946</v>
      </c>
      <c r="B22" s="7">
        <v>11230</v>
      </c>
      <c r="C22" s="7">
        <v>257177</v>
      </c>
      <c r="D22" s="7">
        <v>288213</v>
      </c>
      <c r="E22" s="7">
        <v>18512</v>
      </c>
      <c r="F22" s="7">
        <v>229922</v>
      </c>
    </row>
    <row r="23" spans="1:6">
      <c r="A23" s="7" t="s">
        <v>1382</v>
      </c>
      <c r="B23" s="7">
        <v>10660</v>
      </c>
      <c r="C23" s="7">
        <v>259933</v>
      </c>
      <c r="D23" s="7">
        <v>271029</v>
      </c>
      <c r="E23" s="7">
        <v>17957</v>
      </c>
      <c r="F23" s="7">
        <v>203317</v>
      </c>
    </row>
    <row r="24" spans="1:6" s="23" customFormat="1" ht="18.75">
      <c r="A24" s="7" t="s">
        <v>3009</v>
      </c>
      <c r="B24" s="7">
        <v>10656</v>
      </c>
      <c r="C24" s="7">
        <v>263081</v>
      </c>
      <c r="D24" s="7">
        <v>274693</v>
      </c>
      <c r="E24" s="7">
        <v>17541</v>
      </c>
      <c r="F24" s="7">
        <v>186205</v>
      </c>
    </row>
  </sheetData>
  <autoFilter ref="A7:F16" xr:uid="{00000000-0009-0000-0000-000087000000}"/>
  <phoneticPr fontId="5"/>
  <hyperlinks>
    <hyperlink ref="D1" location="目次!C56" display="目次" xr:uid="{00000000-0004-0000-8700-000000000000}"/>
  </hyperlinks>
  <pageMargins left="0.7" right="0.7" top="0.75" bottom="0.75" header="0.3" footer="0.3"/>
  <pageSetup paperSize="9" orientation="portrait"/>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E10"/>
  <sheetViews>
    <sheetView workbookViewId="0">
      <selection activeCell="E32" sqref="E32"/>
    </sheetView>
  </sheetViews>
  <sheetFormatPr defaultColWidth="8.75" defaultRowHeight="14.25"/>
  <cols>
    <col min="1" max="1" width="10.75" style="1" bestFit="1" customWidth="1"/>
    <col min="2" max="2" width="16.5" style="1" bestFit="1" customWidth="1"/>
    <col min="3" max="3" width="14.5" style="1" bestFit="1" customWidth="1"/>
    <col min="4" max="4" width="16.5" style="1" bestFit="1" customWidth="1"/>
    <col min="5" max="16384" width="8.75" style="1"/>
  </cols>
  <sheetData>
    <row r="1" spans="1:5" ht="18.75">
      <c r="A1" s="19" t="s">
        <v>3109</v>
      </c>
      <c r="B1" s="21" t="s">
        <v>715</v>
      </c>
      <c r="C1" s="21" t="s">
        <v>1829</v>
      </c>
      <c r="D1" s="21" t="s">
        <v>2054</v>
      </c>
      <c r="E1" s="9" t="s">
        <v>652</v>
      </c>
    </row>
    <row r="2" spans="1:5" ht="18.75">
      <c r="A2" s="20" t="s">
        <v>1666</v>
      </c>
      <c r="B2" s="22">
        <v>291372</v>
      </c>
      <c r="C2" s="22">
        <v>239556</v>
      </c>
      <c r="D2" s="22">
        <v>348340</v>
      </c>
    </row>
    <row r="3" spans="1:5" ht="18.75">
      <c r="A3" s="20" t="s">
        <v>444</v>
      </c>
      <c r="B3" s="22">
        <v>316465</v>
      </c>
      <c r="C3" s="22">
        <v>239991</v>
      </c>
      <c r="D3" s="22">
        <v>350876</v>
      </c>
    </row>
    <row r="4" spans="1:5" ht="18.75">
      <c r="A4" s="20" t="s">
        <v>1049</v>
      </c>
      <c r="B4" s="22">
        <v>312532</v>
      </c>
      <c r="C4" s="22">
        <v>245248</v>
      </c>
      <c r="D4" s="22">
        <v>319213</v>
      </c>
    </row>
    <row r="5" spans="1:5" ht="18.75">
      <c r="A5" s="20" t="s">
        <v>1528</v>
      </c>
      <c r="B5" s="22">
        <v>197353</v>
      </c>
      <c r="C5" s="22">
        <v>250220</v>
      </c>
      <c r="D5" s="22">
        <v>246854</v>
      </c>
    </row>
    <row r="6" spans="1:5" ht="18.75">
      <c r="A6" s="20" t="s">
        <v>668</v>
      </c>
      <c r="B6" s="22">
        <v>239407</v>
      </c>
      <c r="C6" s="22">
        <v>254096</v>
      </c>
      <c r="D6" s="22">
        <v>324839</v>
      </c>
    </row>
    <row r="7" spans="1:5" ht="18.75">
      <c r="A7" s="20" t="s">
        <v>489</v>
      </c>
      <c r="B7" s="22">
        <v>229922</v>
      </c>
      <c r="C7" s="22">
        <v>257177</v>
      </c>
      <c r="D7" s="22">
        <v>288213</v>
      </c>
    </row>
    <row r="8" spans="1:5" ht="18.75">
      <c r="A8" s="20" t="s">
        <v>2935</v>
      </c>
      <c r="B8" s="22">
        <v>203317</v>
      </c>
      <c r="C8" s="22">
        <v>259933</v>
      </c>
      <c r="D8" s="22">
        <v>271029</v>
      </c>
    </row>
    <row r="9" spans="1:5" ht="18.75">
      <c r="A9" s="20" t="s">
        <v>3018</v>
      </c>
      <c r="B9" s="22">
        <v>186205</v>
      </c>
      <c r="C9" s="22">
        <v>263081</v>
      </c>
      <c r="D9" s="22">
        <v>274693</v>
      </c>
    </row>
    <row r="10" spans="1:5" ht="18.75">
      <c r="A10" s="20" t="s">
        <v>756</v>
      </c>
      <c r="B10" s="22">
        <v>1976573</v>
      </c>
      <c r="C10" s="22">
        <v>2009302</v>
      </c>
      <c r="D10" s="22">
        <v>2424057</v>
      </c>
    </row>
  </sheetData>
  <phoneticPr fontId="5"/>
  <hyperlinks>
    <hyperlink ref="E1" location="目次!C56" display="目次" xr:uid="{00000000-0004-0000-8800-000000000000}"/>
  </hyperlinks>
  <pageMargins left="0.7" right="0.7" top="0.75" bottom="0.75" header="0.3" footer="0.3"/>
  <pageSetup paperSize="9" orientation="portrait"/>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D23"/>
  <sheetViews>
    <sheetView workbookViewId="0">
      <pane ySplit="5" topLeftCell="A6" activePane="bottomLeft" state="frozen"/>
      <selection pane="bottomLeft" activeCell="C23" sqref="C23"/>
    </sheetView>
  </sheetViews>
  <sheetFormatPr defaultColWidth="8.75" defaultRowHeight="14.25"/>
  <cols>
    <col min="1" max="1" width="11" style="1" customWidth="1"/>
    <col min="2" max="16384" width="8.75" style="1"/>
  </cols>
  <sheetData>
    <row r="1" spans="1:4">
      <c r="A1" s="1" t="s">
        <v>2079</v>
      </c>
      <c r="D1" s="9" t="s">
        <v>652</v>
      </c>
    </row>
    <row r="2" spans="1:4">
      <c r="A2" s="1" t="s">
        <v>844</v>
      </c>
    </row>
    <row r="3" spans="1:4">
      <c r="A3" s="1" t="s">
        <v>2331</v>
      </c>
    </row>
    <row r="4" spans="1:4">
      <c r="A4" s="1" t="s">
        <v>252</v>
      </c>
    </row>
    <row r="5" spans="1:4">
      <c r="A5" s="7" t="s">
        <v>1754</v>
      </c>
      <c r="B5" s="7" t="s">
        <v>2332</v>
      </c>
    </row>
    <row r="6" spans="1:4">
      <c r="A6" s="7" t="s">
        <v>2333</v>
      </c>
      <c r="B6" s="7">
        <v>1895</v>
      </c>
    </row>
    <row r="7" spans="1:4">
      <c r="A7" s="7" t="s">
        <v>2147</v>
      </c>
      <c r="B7" s="7">
        <v>1854</v>
      </c>
    </row>
    <row r="8" spans="1:4">
      <c r="A8" s="7" t="s">
        <v>1167</v>
      </c>
      <c r="B8" s="7">
        <v>1848</v>
      </c>
    </row>
    <row r="9" spans="1:4">
      <c r="A9" s="7" t="s">
        <v>367</v>
      </c>
      <c r="B9" s="7">
        <v>1855</v>
      </c>
    </row>
    <row r="10" spans="1:4">
      <c r="A10" s="7" t="s">
        <v>1173</v>
      </c>
      <c r="B10" s="7">
        <v>1825</v>
      </c>
    </row>
    <row r="11" spans="1:4">
      <c r="A11" s="7" t="s">
        <v>627</v>
      </c>
      <c r="B11" s="7">
        <v>1864</v>
      </c>
    </row>
    <row r="12" spans="1:4">
      <c r="A12" s="7" t="s">
        <v>1176</v>
      </c>
      <c r="B12" s="7">
        <v>1868</v>
      </c>
    </row>
    <row r="13" spans="1:4">
      <c r="A13" s="7" t="s">
        <v>1177</v>
      </c>
      <c r="B13" s="7">
        <v>1870</v>
      </c>
    </row>
    <row r="14" spans="1:4">
      <c r="A14" s="7" t="s">
        <v>1184</v>
      </c>
      <c r="B14" s="7">
        <v>1897</v>
      </c>
    </row>
    <row r="15" spans="1:4">
      <c r="A15" s="7" t="s">
        <v>898</v>
      </c>
      <c r="B15" s="16">
        <v>1955</v>
      </c>
    </row>
    <row r="16" spans="1:4">
      <c r="A16" s="7" t="s">
        <v>516</v>
      </c>
      <c r="B16" s="7">
        <v>1951</v>
      </c>
    </row>
    <row r="17" spans="1:2">
      <c r="A17" s="7" t="s">
        <v>1185</v>
      </c>
      <c r="B17" s="7">
        <v>1975</v>
      </c>
    </row>
    <row r="18" spans="1:2">
      <c r="A18" s="11" t="s">
        <v>148</v>
      </c>
      <c r="B18" s="7">
        <v>2014</v>
      </c>
    </row>
    <row r="19" spans="1:2">
      <c r="A19" s="7" t="s">
        <v>884</v>
      </c>
      <c r="B19" s="16">
        <v>1898</v>
      </c>
    </row>
    <row r="20" spans="1:2">
      <c r="A20" s="7" t="s">
        <v>1188</v>
      </c>
      <c r="B20" s="7">
        <v>1684</v>
      </c>
    </row>
    <row r="21" spans="1:2">
      <c r="A21" s="7" t="s">
        <v>1193</v>
      </c>
      <c r="B21" s="7">
        <v>1895</v>
      </c>
    </row>
    <row r="22" spans="1:2">
      <c r="A22" s="7" t="s">
        <v>1194</v>
      </c>
      <c r="B22" s="7">
        <v>2164</v>
      </c>
    </row>
    <row r="23" spans="1:2">
      <c r="A23" s="7" t="s">
        <v>243</v>
      </c>
      <c r="B23" s="7">
        <v>2508</v>
      </c>
    </row>
  </sheetData>
  <autoFilter ref="A5:B16" xr:uid="{00000000-0009-0000-0000-000089000000}"/>
  <phoneticPr fontId="5"/>
  <hyperlinks>
    <hyperlink ref="D1" location="目次!C56" display="目次" xr:uid="{00000000-0004-0000-8900-000000000000}"/>
  </hyperlinks>
  <pageMargins left="0.7" right="0.7" top="0.75" bottom="0.75" header="0.3" footer="0.3"/>
  <pageSetup paperSize="9"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D10"/>
  <sheetViews>
    <sheetView workbookViewId="0">
      <selection activeCell="F9" sqref="F9"/>
    </sheetView>
  </sheetViews>
  <sheetFormatPr defaultColWidth="8.75" defaultRowHeight="14.25"/>
  <cols>
    <col min="1" max="1" width="10.5" style="1" bestFit="1" customWidth="1"/>
    <col min="2" max="2" width="14.625" style="1" bestFit="1" customWidth="1"/>
    <col min="3" max="16384" width="8.75" style="1"/>
  </cols>
  <sheetData>
    <row r="1" spans="1:4" ht="18.75">
      <c r="A1" s="19" t="s">
        <v>3109</v>
      </c>
      <c r="B1" s="21" t="s">
        <v>3154</v>
      </c>
      <c r="D1" s="9" t="s">
        <v>652</v>
      </c>
    </row>
    <row r="2" spans="1:4" ht="18.75">
      <c r="A2" s="20" t="s">
        <v>1198</v>
      </c>
      <c r="B2" s="22">
        <v>1951</v>
      </c>
    </row>
    <row r="3" spans="1:4" ht="18.75">
      <c r="A3" s="20" t="s">
        <v>1199</v>
      </c>
      <c r="B3" s="22">
        <v>1975</v>
      </c>
    </row>
    <row r="4" spans="1:4" ht="18.75">
      <c r="A4" s="20" t="s">
        <v>1168</v>
      </c>
      <c r="B4" s="22">
        <v>2014</v>
      </c>
    </row>
    <row r="5" spans="1:4" ht="18.75">
      <c r="A5" s="20" t="s">
        <v>1201</v>
      </c>
      <c r="B5" s="22">
        <v>1898</v>
      </c>
    </row>
    <row r="6" spans="1:4" ht="18.75">
      <c r="A6" s="20" t="s">
        <v>1204</v>
      </c>
      <c r="B6" s="22">
        <v>1684</v>
      </c>
    </row>
    <row r="7" spans="1:4" ht="18.75">
      <c r="A7" s="20" t="s">
        <v>1205</v>
      </c>
      <c r="B7" s="22">
        <v>1895</v>
      </c>
    </row>
    <row r="8" spans="1:4" ht="18.75">
      <c r="A8" s="20" t="s">
        <v>2941</v>
      </c>
      <c r="B8" s="22">
        <v>2164</v>
      </c>
    </row>
    <row r="9" spans="1:4" ht="18.75">
      <c r="A9" s="20" t="s">
        <v>3000</v>
      </c>
      <c r="B9" s="22">
        <v>2508</v>
      </c>
    </row>
    <row r="10" spans="1:4" ht="18.75">
      <c r="A10" s="20" t="s">
        <v>756</v>
      </c>
      <c r="B10" s="22">
        <v>16089</v>
      </c>
    </row>
  </sheetData>
  <phoneticPr fontId="5"/>
  <hyperlinks>
    <hyperlink ref="D1" location="目次!C56" display="目次" xr:uid="{00000000-0004-0000-8A00-000000000000}"/>
  </hyperlinks>
  <pageMargins left="0.7" right="0.7" top="0.75" bottom="0.75" header="0.3" footer="0.3"/>
  <pageSetup paperSize="9" orientation="portrait"/>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56"/>
  <sheetViews>
    <sheetView workbookViewId="0">
      <pane ySplit="7" topLeftCell="A44" activePane="bottomLeft" state="frozen"/>
      <selection pane="bottomLeft" activeCell="C56" sqref="C56"/>
    </sheetView>
  </sheetViews>
  <sheetFormatPr defaultColWidth="8.75" defaultRowHeight="14.25"/>
  <cols>
    <col min="1" max="1" width="12.75" style="1" bestFit="1" customWidth="1"/>
    <col min="2" max="9" width="8.75" style="1"/>
    <col min="10" max="10" width="23.125" style="1" bestFit="1" customWidth="1"/>
    <col min="11" max="16384" width="8.75" style="1"/>
  </cols>
  <sheetData>
    <row r="1" spans="1:10">
      <c r="A1" s="1" t="s">
        <v>126</v>
      </c>
      <c r="D1" s="9" t="s">
        <v>652</v>
      </c>
    </row>
    <row r="2" spans="1:10">
      <c r="A2" s="1" t="s">
        <v>370</v>
      </c>
    </row>
    <row r="3" spans="1:10">
      <c r="A3" s="1" t="s">
        <v>1137</v>
      </c>
    </row>
    <row r="4" spans="1:10">
      <c r="A4" s="1" t="s">
        <v>1139</v>
      </c>
    </row>
    <row r="5" spans="1:10" ht="26.25" customHeight="1">
      <c r="A5" s="226" t="s">
        <v>1114</v>
      </c>
      <c r="B5" s="226" t="s">
        <v>90</v>
      </c>
      <c r="C5" s="226" t="s">
        <v>190</v>
      </c>
      <c r="D5" s="226"/>
      <c r="E5" s="226"/>
      <c r="F5" s="234" t="s">
        <v>1142</v>
      </c>
      <c r="G5" s="234" t="s">
        <v>1144</v>
      </c>
      <c r="H5" s="234" t="s">
        <v>1147</v>
      </c>
      <c r="I5" s="234" t="s">
        <v>20</v>
      </c>
      <c r="J5" s="234" t="s">
        <v>1148</v>
      </c>
    </row>
    <row r="6" spans="1:10">
      <c r="A6" s="226"/>
      <c r="B6" s="226"/>
      <c r="C6" s="7" t="s">
        <v>1151</v>
      </c>
      <c r="D6" s="7" t="s">
        <v>1157</v>
      </c>
      <c r="E6" s="7" t="s">
        <v>1160</v>
      </c>
      <c r="F6" s="234"/>
      <c r="G6" s="234"/>
      <c r="H6" s="234"/>
      <c r="I6" s="234"/>
      <c r="J6" s="234"/>
    </row>
    <row r="7" spans="1:10" ht="7.5" customHeight="1">
      <c r="A7" s="26" t="s">
        <v>1114</v>
      </c>
      <c r="B7" s="26" t="s">
        <v>90</v>
      </c>
      <c r="C7" s="26" t="s">
        <v>1151</v>
      </c>
      <c r="D7" s="26" t="s">
        <v>1157</v>
      </c>
      <c r="E7" s="26" t="s">
        <v>1160</v>
      </c>
      <c r="F7" s="29" t="s">
        <v>1142</v>
      </c>
      <c r="G7" s="29" t="s">
        <v>1144</v>
      </c>
      <c r="H7" s="29" t="s">
        <v>1147</v>
      </c>
      <c r="I7" s="29" t="s">
        <v>20</v>
      </c>
      <c r="J7" s="29" t="s">
        <v>1148</v>
      </c>
    </row>
    <row r="8" spans="1:10">
      <c r="A8" s="27">
        <v>7580</v>
      </c>
      <c r="B8" s="7">
        <v>907</v>
      </c>
      <c r="C8" s="7">
        <f t="shared" ref="C8:C48" si="0">SUM(D8:E8)</f>
        <v>5364</v>
      </c>
      <c r="D8" s="7">
        <v>2711</v>
      </c>
      <c r="E8" s="7">
        <v>2653</v>
      </c>
      <c r="F8" s="65"/>
      <c r="G8" s="7">
        <f t="shared" ref="G8:G56" si="1">D8/E8*100</f>
        <v>102.18620429702223</v>
      </c>
      <c r="H8" s="7">
        <f t="shared" ref="H8:H56" si="2">C8/B8</f>
        <v>5.9140022050716645</v>
      </c>
      <c r="I8" s="7">
        <v>406</v>
      </c>
      <c r="J8" s="7" t="s">
        <v>732</v>
      </c>
    </row>
    <row r="9" spans="1:10">
      <c r="A9" s="27">
        <v>9406</v>
      </c>
      <c r="B9" s="7">
        <v>1014</v>
      </c>
      <c r="C9" s="7">
        <f t="shared" si="0"/>
        <v>6005</v>
      </c>
      <c r="D9" s="7">
        <v>3220</v>
      </c>
      <c r="E9" s="7">
        <v>2785</v>
      </c>
      <c r="F9" s="7">
        <f t="shared" ref="F9:F56" si="3">C9-C8</f>
        <v>641</v>
      </c>
      <c r="G9" s="7">
        <f t="shared" si="1"/>
        <v>115.61938958707361</v>
      </c>
      <c r="H9" s="7">
        <f t="shared" si="2"/>
        <v>5.9220907297830374</v>
      </c>
      <c r="I9" s="7">
        <v>454</v>
      </c>
      <c r="J9" s="7" t="s">
        <v>732</v>
      </c>
    </row>
    <row r="10" spans="1:10">
      <c r="A10" s="27">
        <v>11232</v>
      </c>
      <c r="B10" s="7">
        <v>1056</v>
      </c>
      <c r="C10" s="7">
        <f t="shared" si="0"/>
        <v>5948</v>
      </c>
      <c r="D10" s="7">
        <v>3036</v>
      </c>
      <c r="E10" s="7">
        <v>2912</v>
      </c>
      <c r="F10" s="7">
        <f t="shared" si="3"/>
        <v>-57</v>
      </c>
      <c r="G10" s="7">
        <f t="shared" si="1"/>
        <v>104.25824175824177</v>
      </c>
      <c r="H10" s="7">
        <f t="shared" si="2"/>
        <v>5.6325757575757578</v>
      </c>
      <c r="I10" s="7">
        <v>450</v>
      </c>
      <c r="J10" s="7" t="s">
        <v>732</v>
      </c>
    </row>
    <row r="11" spans="1:10">
      <c r="A11" s="27">
        <v>13058</v>
      </c>
      <c r="B11" s="7">
        <v>1052</v>
      </c>
      <c r="C11" s="7">
        <f t="shared" si="0"/>
        <v>6144</v>
      </c>
      <c r="D11" s="7">
        <v>3180</v>
      </c>
      <c r="E11" s="7">
        <v>2964</v>
      </c>
      <c r="F11" s="7">
        <f t="shared" si="3"/>
        <v>196</v>
      </c>
      <c r="G11" s="7">
        <f t="shared" si="1"/>
        <v>107.28744939271255</v>
      </c>
      <c r="H11" s="7">
        <f t="shared" si="2"/>
        <v>5.8403041825095059</v>
      </c>
      <c r="I11" s="7">
        <v>465</v>
      </c>
      <c r="J11" s="7" t="s">
        <v>732</v>
      </c>
    </row>
    <row r="12" spans="1:10">
      <c r="A12" s="27">
        <v>14885</v>
      </c>
      <c r="B12" s="7">
        <v>1146</v>
      </c>
      <c r="C12" s="7">
        <f t="shared" si="0"/>
        <v>6772</v>
      </c>
      <c r="D12" s="7">
        <v>3546</v>
      </c>
      <c r="E12" s="7">
        <v>3226</v>
      </c>
      <c r="F12" s="7">
        <f t="shared" si="3"/>
        <v>628</v>
      </c>
      <c r="G12" s="7">
        <f t="shared" si="1"/>
        <v>109.91940483570986</v>
      </c>
      <c r="H12" s="7">
        <f t="shared" si="2"/>
        <v>5.9092495636998255</v>
      </c>
      <c r="I12" s="7">
        <v>512</v>
      </c>
      <c r="J12" s="7" t="s">
        <v>732</v>
      </c>
    </row>
    <row r="13" spans="1:10">
      <c r="A13" s="27">
        <v>17441</v>
      </c>
      <c r="B13" s="7">
        <v>1999</v>
      </c>
      <c r="C13" s="7">
        <f t="shared" si="0"/>
        <v>10330</v>
      </c>
      <c r="D13" s="7">
        <v>5014</v>
      </c>
      <c r="E13" s="7">
        <v>5316</v>
      </c>
      <c r="F13" s="7">
        <f t="shared" si="3"/>
        <v>3558</v>
      </c>
      <c r="G13" s="7">
        <f t="shared" si="1"/>
        <v>94.319036869826931</v>
      </c>
      <c r="H13" s="7">
        <f t="shared" si="2"/>
        <v>5.1675837918959484</v>
      </c>
      <c r="I13" s="7">
        <v>781</v>
      </c>
      <c r="J13" s="7" t="s">
        <v>206</v>
      </c>
    </row>
    <row r="14" spans="1:10">
      <c r="A14" s="27">
        <v>18537</v>
      </c>
      <c r="B14" s="7">
        <v>2077</v>
      </c>
      <c r="C14" s="7">
        <f t="shared" si="0"/>
        <v>11166</v>
      </c>
      <c r="D14" s="7">
        <v>5652</v>
      </c>
      <c r="E14" s="7">
        <v>5514</v>
      </c>
      <c r="F14" s="7">
        <f t="shared" si="3"/>
        <v>836</v>
      </c>
      <c r="G14" s="7">
        <f t="shared" si="1"/>
        <v>102.50272034820458</v>
      </c>
      <c r="H14" s="7">
        <f t="shared" si="2"/>
        <v>5.3760231102551757</v>
      </c>
      <c r="I14" s="7">
        <v>845</v>
      </c>
      <c r="J14" s="7" t="s">
        <v>732</v>
      </c>
    </row>
    <row r="15" spans="1:10">
      <c r="A15" s="27">
        <v>20363</v>
      </c>
      <c r="B15" s="7">
        <v>2086</v>
      </c>
      <c r="C15" s="7">
        <f t="shared" si="0"/>
        <v>11183</v>
      </c>
      <c r="D15" s="7">
        <v>5647</v>
      </c>
      <c r="E15" s="7">
        <v>5536</v>
      </c>
      <c r="F15" s="7">
        <f t="shared" si="3"/>
        <v>17</v>
      </c>
      <c r="G15" s="7">
        <f t="shared" si="1"/>
        <v>102.0050578034682</v>
      </c>
      <c r="H15" s="7">
        <f t="shared" si="2"/>
        <v>5.3609779482262701</v>
      </c>
      <c r="I15" s="7">
        <v>846</v>
      </c>
      <c r="J15" s="7" t="s">
        <v>732</v>
      </c>
    </row>
    <row r="16" spans="1:10">
      <c r="A16" s="27">
        <v>22190</v>
      </c>
      <c r="B16" s="7">
        <v>2221</v>
      </c>
      <c r="C16" s="7">
        <f t="shared" si="0"/>
        <v>11564</v>
      </c>
      <c r="D16" s="7">
        <v>5977</v>
      </c>
      <c r="E16" s="7">
        <v>5587</v>
      </c>
      <c r="F16" s="7">
        <f t="shared" si="3"/>
        <v>381</v>
      </c>
      <c r="G16" s="7">
        <f t="shared" si="1"/>
        <v>106.98049042419903</v>
      </c>
      <c r="H16" s="7">
        <f t="shared" si="2"/>
        <v>5.2066636650157587</v>
      </c>
      <c r="I16" s="7">
        <v>875</v>
      </c>
      <c r="J16" s="7" t="s">
        <v>732</v>
      </c>
    </row>
    <row r="17" spans="1:10">
      <c r="A17" s="27">
        <v>24016</v>
      </c>
      <c r="B17" s="7">
        <v>3594</v>
      </c>
      <c r="C17" s="7">
        <f t="shared" si="0"/>
        <v>16229</v>
      </c>
      <c r="D17" s="7">
        <v>8615</v>
      </c>
      <c r="E17" s="7">
        <v>7614</v>
      </c>
      <c r="F17" s="7">
        <f t="shared" si="3"/>
        <v>4665</v>
      </c>
      <c r="G17" s="7">
        <f t="shared" si="1"/>
        <v>113.14683477804046</v>
      </c>
      <c r="H17" s="7">
        <f t="shared" si="2"/>
        <v>4.5155815247634949</v>
      </c>
      <c r="I17" s="7">
        <v>1228</v>
      </c>
      <c r="J17" s="7" t="s">
        <v>732</v>
      </c>
    </row>
    <row r="18" spans="1:10">
      <c r="A18" s="27">
        <v>25842</v>
      </c>
      <c r="B18" s="7">
        <v>5634</v>
      </c>
      <c r="C18" s="7">
        <f t="shared" si="0"/>
        <v>22946</v>
      </c>
      <c r="D18" s="7">
        <v>12197</v>
      </c>
      <c r="E18" s="7">
        <v>10749</v>
      </c>
      <c r="F18" s="7">
        <f t="shared" si="3"/>
        <v>6717</v>
      </c>
      <c r="G18" s="7">
        <f t="shared" si="1"/>
        <v>113.4710205600521</v>
      </c>
      <c r="H18" s="7">
        <f t="shared" si="2"/>
        <v>4.0727724529641467</v>
      </c>
      <c r="I18" s="7">
        <v>1736</v>
      </c>
      <c r="J18" s="7" t="s">
        <v>732</v>
      </c>
    </row>
    <row r="19" spans="1:10">
      <c r="A19" s="27">
        <v>27668</v>
      </c>
      <c r="B19" s="7">
        <v>8028</v>
      </c>
      <c r="C19" s="7">
        <f t="shared" si="0"/>
        <v>30696</v>
      </c>
      <c r="D19" s="7">
        <v>16271</v>
      </c>
      <c r="E19" s="7">
        <v>14425</v>
      </c>
      <c r="F19" s="7">
        <f t="shared" si="3"/>
        <v>7750</v>
      </c>
      <c r="G19" s="7">
        <f t="shared" si="1"/>
        <v>112.79722703639514</v>
      </c>
      <c r="H19" s="7">
        <f t="shared" si="2"/>
        <v>3.8236173393124067</v>
      </c>
      <c r="I19" s="7">
        <v>2322</v>
      </c>
      <c r="J19" s="7" t="s">
        <v>732</v>
      </c>
    </row>
    <row r="20" spans="1:10">
      <c r="A20" s="27">
        <v>29495</v>
      </c>
      <c r="B20" s="7">
        <v>11155</v>
      </c>
      <c r="C20" s="7">
        <f t="shared" si="0"/>
        <v>36417</v>
      </c>
      <c r="D20" s="7">
        <v>19124</v>
      </c>
      <c r="E20" s="7">
        <v>17293</v>
      </c>
      <c r="F20" s="7">
        <f t="shared" si="3"/>
        <v>5721</v>
      </c>
      <c r="G20" s="7">
        <f t="shared" si="1"/>
        <v>110.58809923090267</v>
      </c>
      <c r="H20" s="7">
        <f t="shared" si="2"/>
        <v>3.264634692962797</v>
      </c>
      <c r="I20" s="7">
        <v>2755</v>
      </c>
      <c r="J20" s="7" t="s">
        <v>732</v>
      </c>
    </row>
    <row r="21" spans="1:10">
      <c r="A21" s="27">
        <v>31321</v>
      </c>
      <c r="B21" s="7">
        <v>12333</v>
      </c>
      <c r="C21" s="7">
        <f t="shared" si="0"/>
        <v>40141</v>
      </c>
      <c r="D21" s="7">
        <v>20987</v>
      </c>
      <c r="E21" s="7">
        <v>19154</v>
      </c>
      <c r="F21" s="7">
        <f t="shared" si="3"/>
        <v>3724</v>
      </c>
      <c r="G21" s="7">
        <f t="shared" si="1"/>
        <v>109.56980265218755</v>
      </c>
      <c r="H21" s="7">
        <f t="shared" si="2"/>
        <v>3.2547636422606017</v>
      </c>
      <c r="I21" s="7">
        <v>3036</v>
      </c>
      <c r="J21" s="7" t="s">
        <v>732</v>
      </c>
    </row>
    <row r="22" spans="1:10">
      <c r="A22" s="27">
        <v>33147</v>
      </c>
      <c r="B22" s="7">
        <v>14308</v>
      </c>
      <c r="C22" s="7">
        <f t="shared" si="0"/>
        <v>44532</v>
      </c>
      <c r="D22" s="7">
        <v>23425</v>
      </c>
      <c r="E22" s="7">
        <v>21107</v>
      </c>
      <c r="F22" s="7">
        <f t="shared" si="3"/>
        <v>4391</v>
      </c>
      <c r="G22" s="7">
        <f t="shared" si="1"/>
        <v>110.98213862699578</v>
      </c>
      <c r="H22" s="7">
        <f t="shared" si="2"/>
        <v>3.1123846798993569</v>
      </c>
      <c r="I22" s="7">
        <v>3369</v>
      </c>
      <c r="J22" s="7" t="s">
        <v>732</v>
      </c>
    </row>
    <row r="23" spans="1:10">
      <c r="A23" s="27">
        <v>33512</v>
      </c>
      <c r="B23" s="7">
        <v>14728</v>
      </c>
      <c r="C23" s="7">
        <f t="shared" si="0"/>
        <v>45286</v>
      </c>
      <c r="D23" s="7">
        <v>23869</v>
      </c>
      <c r="E23" s="7">
        <v>21417</v>
      </c>
      <c r="F23" s="7">
        <f t="shared" si="3"/>
        <v>754</v>
      </c>
      <c r="G23" s="7">
        <f t="shared" si="1"/>
        <v>111.44884904515105</v>
      </c>
      <c r="H23" s="7">
        <f t="shared" si="2"/>
        <v>3.0748234655078761</v>
      </c>
      <c r="I23" s="7">
        <v>3375</v>
      </c>
      <c r="J23" s="7" t="s">
        <v>293</v>
      </c>
    </row>
    <row r="24" spans="1:10">
      <c r="A24" s="27">
        <v>33878</v>
      </c>
      <c r="B24" s="7">
        <v>15082</v>
      </c>
      <c r="C24" s="7">
        <f t="shared" si="0"/>
        <v>45951</v>
      </c>
      <c r="D24" s="7">
        <v>24175</v>
      </c>
      <c r="E24" s="7">
        <v>21776</v>
      </c>
      <c r="F24" s="7">
        <f t="shared" si="3"/>
        <v>665</v>
      </c>
      <c r="G24" s="7">
        <f t="shared" si="1"/>
        <v>111.01671565025717</v>
      </c>
      <c r="H24" s="7">
        <f t="shared" si="2"/>
        <v>3.046744463598992</v>
      </c>
      <c r="I24" s="7">
        <v>3424</v>
      </c>
      <c r="J24" s="7" t="s">
        <v>293</v>
      </c>
    </row>
    <row r="25" spans="1:10">
      <c r="A25" s="27">
        <v>34243</v>
      </c>
      <c r="B25" s="7">
        <v>15545</v>
      </c>
      <c r="C25" s="7">
        <f t="shared" si="0"/>
        <v>46702</v>
      </c>
      <c r="D25" s="7">
        <v>24519</v>
      </c>
      <c r="E25" s="7">
        <v>22183</v>
      </c>
      <c r="F25" s="7">
        <f t="shared" si="3"/>
        <v>751</v>
      </c>
      <c r="G25" s="7">
        <f t="shared" si="1"/>
        <v>110.53058648514629</v>
      </c>
      <c r="H25" s="7">
        <f t="shared" si="2"/>
        <v>3.0043100675458345</v>
      </c>
      <c r="I25" s="7">
        <v>3480</v>
      </c>
      <c r="J25" s="7" t="s">
        <v>293</v>
      </c>
    </row>
    <row r="26" spans="1:10">
      <c r="A26" s="27">
        <v>34608</v>
      </c>
      <c r="B26" s="7">
        <v>15688</v>
      </c>
      <c r="C26" s="7">
        <f t="shared" si="0"/>
        <v>46784</v>
      </c>
      <c r="D26" s="7">
        <v>24530</v>
      </c>
      <c r="E26" s="7">
        <v>22254</v>
      </c>
      <c r="F26" s="7">
        <f t="shared" si="3"/>
        <v>82</v>
      </c>
      <c r="G26" s="7">
        <f t="shared" si="1"/>
        <v>110.22737485395884</v>
      </c>
      <c r="H26" s="7">
        <f t="shared" si="2"/>
        <v>2.9821519632840388</v>
      </c>
      <c r="I26" s="7">
        <v>3486</v>
      </c>
      <c r="J26" s="7" t="s">
        <v>293</v>
      </c>
    </row>
    <row r="27" spans="1:10">
      <c r="A27" s="27">
        <v>34973</v>
      </c>
      <c r="B27" s="7">
        <v>15664</v>
      </c>
      <c r="C27" s="7">
        <f t="shared" si="0"/>
        <v>47438</v>
      </c>
      <c r="D27" s="7">
        <v>24626</v>
      </c>
      <c r="E27" s="7">
        <v>22812</v>
      </c>
      <c r="F27" s="7">
        <f t="shared" si="3"/>
        <v>654</v>
      </c>
      <c r="G27" s="7">
        <f t="shared" si="1"/>
        <v>107.9519551113449</v>
      </c>
      <c r="H27" s="7">
        <f t="shared" si="2"/>
        <v>3.0284729315628192</v>
      </c>
      <c r="I27" s="7">
        <v>3535</v>
      </c>
      <c r="J27" s="7" t="s">
        <v>732</v>
      </c>
    </row>
    <row r="28" spans="1:10">
      <c r="A28" s="27">
        <v>35339</v>
      </c>
      <c r="B28" s="7">
        <v>15820</v>
      </c>
      <c r="C28" s="7">
        <f t="shared" si="0"/>
        <v>47569</v>
      </c>
      <c r="D28" s="7">
        <v>24633</v>
      </c>
      <c r="E28" s="7">
        <v>22936</v>
      </c>
      <c r="F28" s="7">
        <f t="shared" si="3"/>
        <v>131</v>
      </c>
      <c r="G28" s="7">
        <f t="shared" si="1"/>
        <v>107.39884897104987</v>
      </c>
      <c r="H28" s="7">
        <f t="shared" si="2"/>
        <v>3.0068900126422249</v>
      </c>
      <c r="I28" s="7">
        <v>3545</v>
      </c>
      <c r="J28" s="7" t="s">
        <v>293</v>
      </c>
    </row>
    <row r="29" spans="1:10">
      <c r="A29" s="27">
        <v>35704</v>
      </c>
      <c r="B29" s="7">
        <v>15971</v>
      </c>
      <c r="C29" s="7">
        <f t="shared" si="0"/>
        <v>47493</v>
      </c>
      <c r="D29" s="7">
        <v>24569</v>
      </c>
      <c r="E29" s="7">
        <v>22924</v>
      </c>
      <c r="F29" s="7">
        <f t="shared" si="3"/>
        <v>-76</v>
      </c>
      <c r="G29" s="7">
        <f t="shared" si="1"/>
        <v>107.17588553481067</v>
      </c>
      <c r="H29" s="7">
        <f t="shared" si="2"/>
        <v>2.973702335483063</v>
      </c>
      <c r="I29" s="7">
        <v>3539</v>
      </c>
      <c r="J29" s="7" t="s">
        <v>293</v>
      </c>
    </row>
    <row r="30" spans="1:10">
      <c r="A30" s="27">
        <v>36069</v>
      </c>
      <c r="B30" s="7">
        <v>16103</v>
      </c>
      <c r="C30" s="7">
        <f t="shared" si="0"/>
        <v>47249</v>
      </c>
      <c r="D30" s="7">
        <v>24410</v>
      </c>
      <c r="E30" s="7">
        <v>22839</v>
      </c>
      <c r="F30" s="7">
        <f t="shared" si="3"/>
        <v>-244</v>
      </c>
      <c r="G30" s="7">
        <f t="shared" si="1"/>
        <v>106.8785848767459</v>
      </c>
      <c r="H30" s="7">
        <f t="shared" si="2"/>
        <v>2.9341737564428989</v>
      </c>
      <c r="I30" s="7">
        <v>3521</v>
      </c>
      <c r="J30" s="7" t="s">
        <v>293</v>
      </c>
    </row>
    <row r="31" spans="1:10">
      <c r="A31" s="27">
        <v>36434</v>
      </c>
      <c r="B31" s="7">
        <v>16112</v>
      </c>
      <c r="C31" s="7">
        <f t="shared" si="0"/>
        <v>46921</v>
      </c>
      <c r="D31" s="7">
        <v>24171</v>
      </c>
      <c r="E31" s="7">
        <v>22750</v>
      </c>
      <c r="F31" s="7">
        <f t="shared" si="3"/>
        <v>-328</v>
      </c>
      <c r="G31" s="7">
        <f t="shared" si="1"/>
        <v>106.24615384615386</v>
      </c>
      <c r="H31" s="7">
        <f t="shared" si="2"/>
        <v>2.9121772591857003</v>
      </c>
      <c r="I31" s="7">
        <v>3496</v>
      </c>
      <c r="J31" s="7" t="s">
        <v>293</v>
      </c>
    </row>
    <row r="32" spans="1:10">
      <c r="A32" s="27">
        <v>36800</v>
      </c>
      <c r="B32" s="7">
        <v>15982</v>
      </c>
      <c r="C32" s="7">
        <f t="shared" si="0"/>
        <v>46369</v>
      </c>
      <c r="D32" s="7">
        <v>23889</v>
      </c>
      <c r="E32" s="7">
        <v>22480</v>
      </c>
      <c r="F32" s="7">
        <f t="shared" si="3"/>
        <v>-552</v>
      </c>
      <c r="G32" s="7">
        <f t="shared" si="1"/>
        <v>106.26779359430604</v>
      </c>
      <c r="H32" s="7">
        <f t="shared" si="2"/>
        <v>2.9013264923038418</v>
      </c>
      <c r="I32" s="7">
        <v>3455</v>
      </c>
      <c r="J32" s="7" t="s">
        <v>732</v>
      </c>
    </row>
    <row r="33" spans="1:10">
      <c r="A33" s="27">
        <v>37165</v>
      </c>
      <c r="B33" s="7">
        <v>16188</v>
      </c>
      <c r="C33" s="7">
        <f t="shared" si="0"/>
        <v>46414</v>
      </c>
      <c r="D33" s="7">
        <v>23943</v>
      </c>
      <c r="E33" s="7">
        <v>22471</v>
      </c>
      <c r="F33" s="7">
        <f t="shared" si="3"/>
        <v>45</v>
      </c>
      <c r="G33" s="7">
        <f t="shared" si="1"/>
        <v>106.55066530194472</v>
      </c>
      <c r="H33" s="7">
        <f t="shared" si="2"/>
        <v>2.8671855695576971</v>
      </c>
      <c r="I33" s="7">
        <v>3458</v>
      </c>
      <c r="J33" s="7" t="s">
        <v>293</v>
      </c>
    </row>
    <row r="34" spans="1:10">
      <c r="A34" s="27">
        <v>37530</v>
      </c>
      <c r="B34" s="7">
        <v>16552</v>
      </c>
      <c r="C34" s="7">
        <f t="shared" si="0"/>
        <v>46628</v>
      </c>
      <c r="D34" s="7">
        <v>24011</v>
      </c>
      <c r="E34" s="7">
        <v>22617</v>
      </c>
      <c r="F34" s="7">
        <f t="shared" si="3"/>
        <v>214</v>
      </c>
      <c r="G34" s="7">
        <f t="shared" si="1"/>
        <v>106.16350532785073</v>
      </c>
      <c r="H34" s="7">
        <f t="shared" si="2"/>
        <v>2.8170613823102948</v>
      </c>
      <c r="I34" s="7">
        <v>3474</v>
      </c>
      <c r="J34" s="7" t="s">
        <v>293</v>
      </c>
    </row>
    <row r="35" spans="1:10">
      <c r="A35" s="27">
        <v>37895</v>
      </c>
      <c r="B35" s="7">
        <v>16824</v>
      </c>
      <c r="C35" s="7">
        <f t="shared" si="0"/>
        <v>46809</v>
      </c>
      <c r="D35" s="7">
        <v>24070</v>
      </c>
      <c r="E35" s="7">
        <v>22739</v>
      </c>
      <c r="F35" s="7">
        <f t="shared" si="3"/>
        <v>181</v>
      </c>
      <c r="G35" s="7">
        <f t="shared" si="1"/>
        <v>105.85337965609745</v>
      </c>
      <c r="H35" s="7">
        <f t="shared" si="2"/>
        <v>2.7822753209700428</v>
      </c>
      <c r="I35" s="7">
        <v>3488</v>
      </c>
      <c r="J35" s="7" t="s">
        <v>293</v>
      </c>
    </row>
    <row r="36" spans="1:10">
      <c r="A36" s="27">
        <v>38261</v>
      </c>
      <c r="B36" s="7">
        <v>17233</v>
      </c>
      <c r="C36" s="7">
        <f t="shared" si="0"/>
        <v>47166</v>
      </c>
      <c r="D36" s="7">
        <v>24225</v>
      </c>
      <c r="E36" s="7">
        <v>22941</v>
      </c>
      <c r="F36" s="7">
        <f t="shared" si="3"/>
        <v>357</v>
      </c>
      <c r="G36" s="7">
        <f t="shared" si="1"/>
        <v>105.5969661305087</v>
      </c>
      <c r="H36" s="7">
        <f t="shared" si="2"/>
        <v>2.7369581616665699</v>
      </c>
      <c r="I36" s="7">
        <v>3515</v>
      </c>
      <c r="J36" s="7" t="s">
        <v>293</v>
      </c>
    </row>
    <row r="37" spans="1:10">
      <c r="A37" s="27">
        <v>38626</v>
      </c>
      <c r="B37" s="7">
        <v>17197</v>
      </c>
      <c r="C37" s="7">
        <f t="shared" si="0"/>
        <v>47457</v>
      </c>
      <c r="D37" s="7">
        <v>24310</v>
      </c>
      <c r="E37" s="7">
        <v>23147</v>
      </c>
      <c r="F37" s="7">
        <f t="shared" si="3"/>
        <v>291</v>
      </c>
      <c r="G37" s="7">
        <f t="shared" si="1"/>
        <v>105.02440921069685</v>
      </c>
      <c r="H37" s="7">
        <f t="shared" si="2"/>
        <v>2.7596092341687504</v>
      </c>
      <c r="I37" s="7">
        <v>3536</v>
      </c>
      <c r="J37" s="7" t="s">
        <v>732</v>
      </c>
    </row>
    <row r="38" spans="1:10">
      <c r="A38" s="27">
        <v>38991</v>
      </c>
      <c r="B38" s="7">
        <v>17368</v>
      </c>
      <c r="C38" s="7">
        <f t="shared" si="0"/>
        <v>47456</v>
      </c>
      <c r="D38" s="7">
        <v>24226</v>
      </c>
      <c r="E38" s="7">
        <v>23230</v>
      </c>
      <c r="F38" s="7">
        <f t="shared" si="3"/>
        <v>-1</v>
      </c>
      <c r="G38" s="7">
        <f t="shared" si="1"/>
        <v>104.28755919070167</v>
      </c>
      <c r="H38" s="7">
        <f t="shared" si="2"/>
        <v>2.7323813910640258</v>
      </c>
      <c r="I38" s="7">
        <v>3536</v>
      </c>
      <c r="J38" s="7" t="s">
        <v>293</v>
      </c>
    </row>
    <row r="39" spans="1:10">
      <c r="A39" s="27">
        <v>39356</v>
      </c>
      <c r="B39" s="7">
        <v>17596</v>
      </c>
      <c r="C39" s="7">
        <f t="shared" si="0"/>
        <v>47587</v>
      </c>
      <c r="D39" s="7">
        <v>24234</v>
      </c>
      <c r="E39" s="7">
        <v>23353</v>
      </c>
      <c r="F39" s="7">
        <f t="shared" si="3"/>
        <v>131</v>
      </c>
      <c r="G39" s="7">
        <f t="shared" si="1"/>
        <v>103.77253457799856</v>
      </c>
      <c r="H39" s="7">
        <f t="shared" si="2"/>
        <v>2.7044214594225959</v>
      </c>
      <c r="I39" s="7">
        <v>3546</v>
      </c>
      <c r="J39" s="7" t="s">
        <v>293</v>
      </c>
    </row>
    <row r="40" spans="1:10">
      <c r="A40" s="27">
        <v>39722</v>
      </c>
      <c r="B40" s="7">
        <v>17816</v>
      </c>
      <c r="C40" s="7">
        <f t="shared" si="0"/>
        <v>47641</v>
      </c>
      <c r="D40" s="7">
        <v>24256</v>
      </c>
      <c r="E40" s="7">
        <v>23385</v>
      </c>
      <c r="F40" s="7">
        <f t="shared" si="3"/>
        <v>54</v>
      </c>
      <c r="G40" s="7">
        <f t="shared" si="1"/>
        <v>103.7246097926021</v>
      </c>
      <c r="H40" s="7">
        <f t="shared" si="2"/>
        <v>2.6740570273911093</v>
      </c>
      <c r="I40" s="7">
        <v>3550</v>
      </c>
      <c r="J40" s="7" t="s">
        <v>293</v>
      </c>
    </row>
    <row r="41" spans="1:10">
      <c r="A41" s="27">
        <v>40087</v>
      </c>
      <c r="B41" s="7">
        <v>18042</v>
      </c>
      <c r="C41" s="7">
        <f t="shared" si="0"/>
        <v>47773</v>
      </c>
      <c r="D41" s="7">
        <v>24288</v>
      </c>
      <c r="E41" s="7">
        <v>23485</v>
      </c>
      <c r="F41" s="7">
        <f t="shared" si="3"/>
        <v>132</v>
      </c>
      <c r="G41" s="7">
        <f t="shared" si="1"/>
        <v>103.4192037470726</v>
      </c>
      <c r="H41" s="7">
        <f t="shared" si="2"/>
        <v>2.647877175479437</v>
      </c>
      <c r="I41" s="7">
        <v>3560</v>
      </c>
      <c r="J41" s="7" t="s">
        <v>293</v>
      </c>
    </row>
    <row r="42" spans="1:10">
      <c r="A42" s="27">
        <v>40452</v>
      </c>
      <c r="B42" s="7">
        <v>18033</v>
      </c>
      <c r="C42" s="7">
        <f t="shared" si="0"/>
        <v>47672</v>
      </c>
      <c r="D42" s="7">
        <v>24184</v>
      </c>
      <c r="E42" s="7">
        <v>23488</v>
      </c>
      <c r="F42" s="7">
        <f t="shared" si="3"/>
        <v>-101</v>
      </c>
      <c r="G42" s="7">
        <f t="shared" si="1"/>
        <v>102.96321525885558</v>
      </c>
      <c r="H42" s="7">
        <f t="shared" si="2"/>
        <v>2.6435978483890645</v>
      </c>
      <c r="I42" s="7">
        <v>3552</v>
      </c>
      <c r="J42" s="7" t="s">
        <v>732</v>
      </c>
    </row>
    <row r="43" spans="1:10">
      <c r="A43" s="27">
        <v>40817</v>
      </c>
      <c r="B43" s="7">
        <v>18202</v>
      </c>
      <c r="C43" s="7">
        <f t="shared" si="0"/>
        <v>47549</v>
      </c>
      <c r="D43" s="7">
        <v>24086</v>
      </c>
      <c r="E43" s="7">
        <v>23463</v>
      </c>
      <c r="F43" s="7">
        <f t="shared" si="3"/>
        <v>-123</v>
      </c>
      <c r="G43" s="7">
        <f t="shared" si="1"/>
        <v>102.65524442739633</v>
      </c>
      <c r="H43" s="7">
        <f t="shared" si="2"/>
        <v>2.6122953521591032</v>
      </c>
      <c r="I43" s="7">
        <v>3543</v>
      </c>
      <c r="J43" s="7" t="s">
        <v>293</v>
      </c>
    </row>
    <row r="44" spans="1:10">
      <c r="A44" s="27">
        <v>41183</v>
      </c>
      <c r="B44" s="7">
        <v>18443</v>
      </c>
      <c r="C44" s="7">
        <f t="shared" si="0"/>
        <v>47540</v>
      </c>
      <c r="D44" s="7">
        <v>24122</v>
      </c>
      <c r="E44" s="7">
        <v>23418</v>
      </c>
      <c r="F44" s="7">
        <f t="shared" si="3"/>
        <v>-9</v>
      </c>
      <c r="G44" s="7">
        <f t="shared" si="1"/>
        <v>103.00623452045434</v>
      </c>
      <c r="H44" s="7">
        <f t="shared" si="2"/>
        <v>2.5776717453776499</v>
      </c>
      <c r="I44" s="7">
        <v>3542</v>
      </c>
      <c r="J44" s="7" t="s">
        <v>293</v>
      </c>
    </row>
    <row r="45" spans="1:10">
      <c r="A45" s="27">
        <v>41548</v>
      </c>
      <c r="B45" s="7">
        <v>18449</v>
      </c>
      <c r="C45" s="7">
        <f t="shared" si="0"/>
        <v>47470</v>
      </c>
      <c r="D45" s="7">
        <v>24086</v>
      </c>
      <c r="E45" s="7">
        <v>23384</v>
      </c>
      <c r="F45" s="7">
        <f t="shared" si="3"/>
        <v>-70</v>
      </c>
      <c r="G45" s="7">
        <f t="shared" si="1"/>
        <v>103.00205268559699</v>
      </c>
      <c r="H45" s="7">
        <f t="shared" si="2"/>
        <v>2.5730391891159412</v>
      </c>
      <c r="I45" s="7">
        <v>3535</v>
      </c>
      <c r="J45" s="7" t="s">
        <v>293</v>
      </c>
    </row>
    <row r="46" spans="1:10">
      <c r="A46" s="27">
        <v>41913</v>
      </c>
      <c r="B46" s="7">
        <v>18762</v>
      </c>
      <c r="C46" s="7">
        <f t="shared" si="0"/>
        <v>47508</v>
      </c>
      <c r="D46" s="7">
        <v>24062</v>
      </c>
      <c r="E46" s="7">
        <v>23446</v>
      </c>
      <c r="F46" s="7">
        <f t="shared" si="3"/>
        <v>38</v>
      </c>
      <c r="G46" s="7">
        <f t="shared" si="1"/>
        <v>102.62731382751855</v>
      </c>
      <c r="H46" s="7">
        <f t="shared" si="2"/>
        <v>2.5321394307643108</v>
      </c>
      <c r="I46" s="7">
        <v>3540</v>
      </c>
      <c r="J46" s="7" t="s">
        <v>293</v>
      </c>
    </row>
    <row r="47" spans="1:10">
      <c r="A47" s="27">
        <v>42278</v>
      </c>
      <c r="B47" s="7">
        <v>18744</v>
      </c>
      <c r="C47" s="7">
        <f t="shared" si="0"/>
        <v>47936</v>
      </c>
      <c r="D47" s="7">
        <v>24296</v>
      </c>
      <c r="E47" s="7">
        <v>23640</v>
      </c>
      <c r="F47" s="7">
        <f t="shared" si="3"/>
        <v>428</v>
      </c>
      <c r="G47" s="7">
        <f t="shared" si="1"/>
        <v>102.77495769881557</v>
      </c>
      <c r="H47" s="7">
        <f t="shared" si="2"/>
        <v>2.5574050362782756</v>
      </c>
      <c r="I47" s="66">
        <f t="shared" ref="I47:I56" si="4">C47/13.42</f>
        <v>3571.9821162444114</v>
      </c>
      <c r="J47" s="7" t="s">
        <v>732</v>
      </c>
    </row>
    <row r="48" spans="1:10">
      <c r="A48" s="27">
        <v>42644</v>
      </c>
      <c r="B48" s="7">
        <v>19018</v>
      </c>
      <c r="C48" s="7">
        <f t="shared" si="0"/>
        <v>48116</v>
      </c>
      <c r="D48" s="7">
        <v>24392</v>
      </c>
      <c r="E48" s="7">
        <v>23724</v>
      </c>
      <c r="F48" s="7">
        <f t="shared" si="3"/>
        <v>180</v>
      </c>
      <c r="G48" s="7">
        <f t="shared" si="1"/>
        <v>102.8157140448491</v>
      </c>
      <c r="H48" s="7">
        <f t="shared" si="2"/>
        <v>2.5300241876117364</v>
      </c>
      <c r="I48" s="66">
        <f t="shared" si="4"/>
        <v>3585.3949329359166</v>
      </c>
      <c r="J48" s="7" t="s">
        <v>293</v>
      </c>
    </row>
    <row r="49" spans="1:10">
      <c r="A49" s="27">
        <v>43009</v>
      </c>
      <c r="B49" s="7">
        <v>19258</v>
      </c>
      <c r="C49" s="7">
        <v>48121</v>
      </c>
      <c r="D49" s="7">
        <v>24394</v>
      </c>
      <c r="E49" s="7">
        <v>23727</v>
      </c>
      <c r="F49" s="7">
        <f t="shared" si="3"/>
        <v>5</v>
      </c>
      <c r="G49" s="7">
        <f t="shared" si="1"/>
        <v>102.81114342310448</v>
      </c>
      <c r="H49" s="7">
        <f t="shared" si="2"/>
        <v>2.4987537646692282</v>
      </c>
      <c r="I49" s="66">
        <f t="shared" si="4"/>
        <v>3585.7675111773474</v>
      </c>
      <c r="J49" s="7" t="s">
        <v>293</v>
      </c>
    </row>
    <row r="50" spans="1:10">
      <c r="A50" s="27">
        <v>43374</v>
      </c>
      <c r="B50" s="7">
        <v>19555</v>
      </c>
      <c r="C50" s="7">
        <v>48232</v>
      </c>
      <c r="D50" s="7">
        <v>24445</v>
      </c>
      <c r="E50" s="7">
        <v>23787</v>
      </c>
      <c r="F50" s="7">
        <f t="shared" si="3"/>
        <v>111</v>
      </c>
      <c r="G50" s="7">
        <f t="shared" si="1"/>
        <v>102.76621684113172</v>
      </c>
      <c r="H50" s="7">
        <f t="shared" si="2"/>
        <v>2.4664791613398109</v>
      </c>
      <c r="I50" s="66">
        <f t="shared" si="4"/>
        <v>3594.038748137109</v>
      </c>
      <c r="J50" s="7" t="s">
        <v>293</v>
      </c>
    </row>
    <row r="51" spans="1:10">
      <c r="A51" s="59">
        <v>43739</v>
      </c>
      <c r="B51" s="7">
        <v>19763</v>
      </c>
      <c r="C51" s="7">
        <v>48379</v>
      </c>
      <c r="D51" s="7">
        <v>24512</v>
      </c>
      <c r="E51" s="7">
        <v>23867</v>
      </c>
      <c r="F51" s="7">
        <f t="shared" si="3"/>
        <v>147</v>
      </c>
      <c r="G51" s="7">
        <f t="shared" si="1"/>
        <v>102.70247622239911</v>
      </c>
      <c r="H51" s="7">
        <f t="shared" si="2"/>
        <v>2.4479583059252139</v>
      </c>
      <c r="I51" s="66">
        <f t="shared" si="4"/>
        <v>3604.9925484351716</v>
      </c>
      <c r="J51" s="7" t="s">
        <v>293</v>
      </c>
    </row>
    <row r="52" spans="1:10">
      <c r="A52" s="60">
        <v>44105</v>
      </c>
      <c r="B52" s="7">
        <v>19862</v>
      </c>
      <c r="C52" s="7">
        <v>48348</v>
      </c>
      <c r="D52" s="7">
        <v>24466</v>
      </c>
      <c r="E52" s="7">
        <v>23882</v>
      </c>
      <c r="F52" s="7">
        <f t="shared" si="3"/>
        <v>-31</v>
      </c>
      <c r="G52" s="7">
        <f t="shared" si="1"/>
        <v>102.44535633531531</v>
      </c>
      <c r="H52" s="7">
        <f t="shared" si="2"/>
        <v>2.434195952069278</v>
      </c>
      <c r="I52" s="66">
        <f t="shared" si="4"/>
        <v>3602.682563338301</v>
      </c>
      <c r="J52" s="7" t="s">
        <v>732</v>
      </c>
    </row>
    <row r="53" spans="1:10">
      <c r="A53" s="61">
        <v>44470</v>
      </c>
      <c r="B53" s="7">
        <v>20150</v>
      </c>
      <c r="C53" s="7">
        <v>48495</v>
      </c>
      <c r="D53" s="7">
        <v>24530</v>
      </c>
      <c r="E53" s="7">
        <v>23965</v>
      </c>
      <c r="F53" s="7">
        <f t="shared" si="3"/>
        <v>147</v>
      </c>
      <c r="G53" s="7">
        <f t="shared" si="1"/>
        <v>102.35760484039224</v>
      </c>
      <c r="H53" s="7">
        <f t="shared" si="2"/>
        <v>2.406699751861042</v>
      </c>
      <c r="I53" s="66">
        <f t="shared" si="4"/>
        <v>3613.6363636363635</v>
      </c>
      <c r="J53" s="7" t="s">
        <v>293</v>
      </c>
    </row>
    <row r="54" spans="1:10" s="58" customFormat="1">
      <c r="A54" s="62">
        <v>44835</v>
      </c>
      <c r="B54" s="7">
        <v>20439</v>
      </c>
      <c r="C54" s="7">
        <v>48631</v>
      </c>
      <c r="D54" s="7">
        <v>24678</v>
      </c>
      <c r="E54" s="7">
        <v>23953</v>
      </c>
      <c r="F54" s="7">
        <f t="shared" si="3"/>
        <v>136</v>
      </c>
      <c r="G54" s="7">
        <f t="shared" si="1"/>
        <v>103.02676073978208</v>
      </c>
      <c r="H54" s="7">
        <f t="shared" si="2"/>
        <v>2.3793238416752289</v>
      </c>
      <c r="I54" s="66">
        <f t="shared" si="4"/>
        <v>3623.7704918032787</v>
      </c>
      <c r="J54" s="7" t="s">
        <v>293</v>
      </c>
    </row>
    <row r="55" spans="1:10">
      <c r="A55" s="63">
        <v>45200</v>
      </c>
      <c r="B55" s="7">
        <v>20646</v>
      </c>
      <c r="C55" s="7">
        <v>48616</v>
      </c>
      <c r="D55" s="7">
        <v>24659</v>
      </c>
      <c r="E55" s="7">
        <v>23957</v>
      </c>
      <c r="F55" s="7">
        <f t="shared" si="3"/>
        <v>-15</v>
      </c>
      <c r="G55" s="7">
        <f t="shared" si="1"/>
        <v>102.93025003130609</v>
      </c>
      <c r="H55" s="7">
        <f t="shared" si="2"/>
        <v>2.3547418386128065</v>
      </c>
      <c r="I55" s="66">
        <f t="shared" si="4"/>
        <v>3622.6527570789867</v>
      </c>
      <c r="J55" s="7" t="s">
        <v>293</v>
      </c>
    </row>
    <row r="56" spans="1:10" s="23" customFormat="1" ht="18.75">
      <c r="A56" s="64">
        <v>45566</v>
      </c>
      <c r="B56" s="7">
        <v>20785</v>
      </c>
      <c r="C56" s="7">
        <v>48520</v>
      </c>
      <c r="D56" s="7">
        <v>24595</v>
      </c>
      <c r="E56" s="7">
        <v>23925</v>
      </c>
      <c r="F56" s="7">
        <f t="shared" si="3"/>
        <v>-96</v>
      </c>
      <c r="G56" s="7">
        <f t="shared" si="1"/>
        <v>102.80041797283177</v>
      </c>
      <c r="H56" s="7">
        <f t="shared" si="2"/>
        <v>2.3343757517440462</v>
      </c>
      <c r="I56" s="66">
        <f t="shared" si="4"/>
        <v>3615.4992548435171</v>
      </c>
      <c r="J56" s="7" t="s">
        <v>293</v>
      </c>
    </row>
  </sheetData>
  <autoFilter ref="A7:J51" xr:uid="{00000000-0009-0000-0000-00000D000000}"/>
  <mergeCells count="8">
    <mergeCell ref="H5:H6"/>
    <mergeCell ref="I5:I6"/>
    <mergeCell ref="J5:J6"/>
    <mergeCell ref="C5:E5"/>
    <mergeCell ref="A5:A6"/>
    <mergeCell ref="B5:B6"/>
    <mergeCell ref="F5:F6"/>
    <mergeCell ref="G5:G6"/>
  </mergeCells>
  <phoneticPr fontId="5"/>
  <hyperlinks>
    <hyperlink ref="D1" location="目次!C9" display="目次" xr:uid="{00000000-0004-0000-0D00-000000000000}"/>
  </hyperlinks>
  <pageMargins left="0.7" right="0.7" top="0.75" bottom="0.75" header="0.3" footer="0.3"/>
  <pageSetup paperSize="9"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E21"/>
  <sheetViews>
    <sheetView workbookViewId="0">
      <pane ySplit="5" topLeftCell="A6" activePane="bottomLeft" state="frozen"/>
      <selection pane="bottomLeft" activeCell="C21" sqref="C21"/>
    </sheetView>
  </sheetViews>
  <sheetFormatPr defaultColWidth="8.75" defaultRowHeight="14.25"/>
  <cols>
    <col min="1" max="1" width="8.75" style="1"/>
    <col min="2" max="2" width="14.875" style="1" bestFit="1" customWidth="1"/>
    <col min="3" max="3" width="23.25" style="1" bestFit="1" customWidth="1"/>
    <col min="4" max="4" width="12.5" style="1" bestFit="1" customWidth="1"/>
    <col min="5" max="5" width="21.125" style="1" bestFit="1" customWidth="1"/>
    <col min="6" max="16384" width="8.75" style="1"/>
  </cols>
  <sheetData>
    <row r="1" spans="1:5">
      <c r="A1" s="1" t="s">
        <v>2335</v>
      </c>
      <c r="D1" s="9" t="s">
        <v>652</v>
      </c>
    </row>
    <row r="2" spans="1:5">
      <c r="A2" s="1" t="s">
        <v>2241</v>
      </c>
    </row>
    <row r="3" spans="1:5">
      <c r="A3" s="5" t="s">
        <v>2329</v>
      </c>
    </row>
    <row r="4" spans="1:5">
      <c r="A4" s="1" t="s">
        <v>129</v>
      </c>
    </row>
    <row r="5" spans="1:5">
      <c r="A5" s="7" t="s">
        <v>2306</v>
      </c>
      <c r="B5" s="7" t="s">
        <v>2005</v>
      </c>
      <c r="C5" s="7" t="s">
        <v>2338</v>
      </c>
      <c r="D5" s="7" t="s">
        <v>2339</v>
      </c>
      <c r="E5" s="7" t="s">
        <v>2205</v>
      </c>
    </row>
    <row r="6" spans="1:5">
      <c r="A6" s="7" t="s">
        <v>1257</v>
      </c>
      <c r="B6" s="7">
        <v>310</v>
      </c>
      <c r="C6" s="7">
        <v>1.7270000000000001</v>
      </c>
      <c r="D6" s="7">
        <v>430</v>
      </c>
      <c r="E6" s="7">
        <v>0.90100000000000002</v>
      </c>
    </row>
    <row r="7" spans="1:5">
      <c r="A7" s="7" t="s">
        <v>1482</v>
      </c>
      <c r="B7" s="7">
        <v>359</v>
      </c>
      <c r="C7" s="7">
        <v>1.988</v>
      </c>
      <c r="D7" s="7">
        <v>517</v>
      </c>
      <c r="E7" s="7">
        <v>1.0840000000000001</v>
      </c>
    </row>
    <row r="8" spans="1:5">
      <c r="A8" s="7" t="s">
        <v>1726</v>
      </c>
      <c r="B8" s="7">
        <v>406</v>
      </c>
      <c r="C8" s="7">
        <v>2.2480000000000002</v>
      </c>
      <c r="D8" s="7">
        <v>587</v>
      </c>
      <c r="E8" s="7">
        <v>1.236</v>
      </c>
    </row>
    <row r="9" spans="1:5">
      <c r="A9" s="7" t="s">
        <v>996</v>
      </c>
      <c r="B9" s="7">
        <v>440</v>
      </c>
      <c r="C9" s="7">
        <v>2.4079999999999999</v>
      </c>
      <c r="D9" s="7">
        <v>615</v>
      </c>
      <c r="E9" s="7">
        <v>1.296</v>
      </c>
    </row>
    <row r="10" spans="1:5">
      <c r="A10" s="7" t="s">
        <v>1245</v>
      </c>
      <c r="B10" s="7">
        <v>456</v>
      </c>
      <c r="C10" s="7">
        <v>2.468</v>
      </c>
      <c r="D10" s="7">
        <v>635</v>
      </c>
      <c r="E10" s="7">
        <v>1.34</v>
      </c>
    </row>
    <row r="11" spans="1:5">
      <c r="A11" s="7" t="s">
        <v>1731</v>
      </c>
      <c r="B11" s="7">
        <v>473</v>
      </c>
      <c r="C11" s="7">
        <v>2.5350000000000001</v>
      </c>
      <c r="D11" s="7">
        <v>666</v>
      </c>
      <c r="E11" s="7">
        <v>1.4059999999999999</v>
      </c>
    </row>
    <row r="12" spans="1:5">
      <c r="A12" s="7" t="s">
        <v>1414</v>
      </c>
      <c r="B12" s="7">
        <v>481</v>
      </c>
      <c r="C12" s="7">
        <v>2.5419999999999998</v>
      </c>
      <c r="D12" s="7">
        <v>671</v>
      </c>
      <c r="E12" s="7">
        <v>1.4079999999999999</v>
      </c>
    </row>
    <row r="13" spans="1:5">
      <c r="A13" s="7" t="s">
        <v>240</v>
      </c>
      <c r="B13" s="7">
        <v>488</v>
      </c>
      <c r="C13" s="7">
        <v>2.5819999999999999</v>
      </c>
      <c r="D13" s="7">
        <v>678</v>
      </c>
      <c r="E13" s="7">
        <v>1.4119999999999999</v>
      </c>
    </row>
    <row r="14" spans="1:5">
      <c r="A14" s="7" t="s">
        <v>516</v>
      </c>
      <c r="B14" s="7">
        <v>479</v>
      </c>
      <c r="C14" s="7">
        <v>2.5009999999999999</v>
      </c>
      <c r="D14" s="7">
        <v>660</v>
      </c>
      <c r="E14" s="7">
        <v>1.3720000000000001</v>
      </c>
    </row>
    <row r="15" spans="1:5">
      <c r="A15" s="7" t="s">
        <v>1185</v>
      </c>
      <c r="B15" s="7">
        <v>490</v>
      </c>
      <c r="C15" s="163">
        <v>2.5299999999999998</v>
      </c>
      <c r="D15" s="7">
        <v>664</v>
      </c>
      <c r="E15" s="7">
        <v>1.379</v>
      </c>
    </row>
    <row r="16" spans="1:5">
      <c r="A16" s="7" t="s">
        <v>1617</v>
      </c>
      <c r="B16" s="7">
        <v>486</v>
      </c>
      <c r="C16" s="7">
        <v>2.476</v>
      </c>
      <c r="D16" s="7">
        <v>650</v>
      </c>
      <c r="E16" s="7">
        <v>1.347</v>
      </c>
    </row>
    <row r="17" spans="1:5">
      <c r="A17" s="7" t="s">
        <v>884</v>
      </c>
      <c r="B17" s="7">
        <v>485</v>
      </c>
      <c r="C17" s="7">
        <v>2.431</v>
      </c>
      <c r="D17" s="7">
        <v>650</v>
      </c>
      <c r="E17" s="7">
        <v>1.3420000000000001</v>
      </c>
    </row>
    <row r="18" spans="1:5">
      <c r="A18" s="7" t="s">
        <v>1188</v>
      </c>
      <c r="B18" s="7">
        <v>512</v>
      </c>
      <c r="C18" s="7">
        <v>2.5590000000000002</v>
      </c>
      <c r="D18" s="7">
        <v>688</v>
      </c>
      <c r="E18" s="7">
        <v>1.419</v>
      </c>
    </row>
    <row r="19" spans="1:5">
      <c r="A19" s="7" t="s">
        <v>1193</v>
      </c>
      <c r="B19" s="7">
        <v>530</v>
      </c>
      <c r="C19" s="7">
        <v>2.6139999999999999</v>
      </c>
      <c r="D19" s="7">
        <v>699</v>
      </c>
      <c r="E19" s="7">
        <v>1.44</v>
      </c>
    </row>
    <row r="20" spans="1:5">
      <c r="A20" s="7" t="s">
        <v>1194</v>
      </c>
      <c r="B20" s="7">
        <v>523</v>
      </c>
      <c r="C20" s="7">
        <v>2.5470000000000002</v>
      </c>
      <c r="D20" s="7">
        <v>719</v>
      </c>
      <c r="E20" s="7">
        <v>1.4810000000000001</v>
      </c>
    </row>
    <row r="21" spans="1:5" s="23" customFormat="1" ht="18.75">
      <c r="A21" s="7" t="s">
        <v>243</v>
      </c>
      <c r="B21" s="7">
        <v>517</v>
      </c>
      <c r="C21" s="7">
        <v>2.5</v>
      </c>
      <c r="D21" s="7">
        <v>708</v>
      </c>
      <c r="E21" s="7">
        <v>1.458</v>
      </c>
    </row>
  </sheetData>
  <autoFilter ref="A5:E14" xr:uid="{00000000-0009-0000-0000-00008B000000}"/>
  <phoneticPr fontId="5"/>
  <hyperlinks>
    <hyperlink ref="D1" location="目次!C69" display="目次" xr:uid="{00000000-0004-0000-8B00-000000000000}"/>
  </hyperlinks>
  <pageMargins left="0.7" right="0.7" top="0.75" bottom="0.75" header="0.3" footer="0.3"/>
  <pageSetup paperSize="9" orientation="portrait"/>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D10"/>
  <sheetViews>
    <sheetView topLeftCell="A7" workbookViewId="0">
      <selection activeCell="F15" sqref="F15"/>
    </sheetView>
  </sheetViews>
  <sheetFormatPr defaultColWidth="8.75" defaultRowHeight="14.25"/>
  <cols>
    <col min="1" max="1" width="10.5" style="1" bestFit="1" customWidth="1"/>
    <col min="2" max="2" width="26.25" style="1" bestFit="1" customWidth="1"/>
    <col min="3" max="3" width="18.375" style="1" bestFit="1" customWidth="1"/>
    <col min="4" max="16384" width="8.75" style="1"/>
  </cols>
  <sheetData>
    <row r="1" spans="1:4" ht="18.75">
      <c r="A1" s="19" t="s">
        <v>3109</v>
      </c>
      <c r="B1" s="21" t="s">
        <v>3155</v>
      </c>
      <c r="C1" s="21" t="s">
        <v>3156</v>
      </c>
      <c r="D1" s="9" t="s">
        <v>652</v>
      </c>
    </row>
    <row r="2" spans="1:4" ht="18.75">
      <c r="A2" s="20" t="s">
        <v>1198</v>
      </c>
      <c r="B2" s="22">
        <v>1.3720000000000001</v>
      </c>
      <c r="C2" s="22">
        <v>660</v>
      </c>
    </row>
    <row r="3" spans="1:4" ht="18.75">
      <c r="A3" s="20" t="s">
        <v>1199</v>
      </c>
      <c r="B3" s="22">
        <v>1.379</v>
      </c>
      <c r="C3" s="22">
        <v>664</v>
      </c>
    </row>
    <row r="4" spans="1:4" ht="18.75">
      <c r="A4" s="20" t="s">
        <v>1440</v>
      </c>
      <c r="B4" s="22">
        <v>1.347</v>
      </c>
      <c r="C4" s="22">
        <v>650</v>
      </c>
    </row>
    <row r="5" spans="1:4" ht="18.75">
      <c r="A5" s="20" t="s">
        <v>1201</v>
      </c>
      <c r="B5" s="22">
        <v>1.3420000000000001</v>
      </c>
      <c r="C5" s="22">
        <v>650</v>
      </c>
    </row>
    <row r="6" spans="1:4" ht="18.75">
      <c r="A6" s="20" t="s">
        <v>1204</v>
      </c>
      <c r="B6" s="22">
        <v>1.419</v>
      </c>
      <c r="C6" s="22">
        <v>688</v>
      </c>
    </row>
    <row r="7" spans="1:4" ht="18.75">
      <c r="A7" s="20" t="s">
        <v>1205</v>
      </c>
      <c r="B7" s="22">
        <v>1.44</v>
      </c>
      <c r="C7" s="22">
        <v>699</v>
      </c>
    </row>
    <row r="8" spans="1:4" ht="18.75">
      <c r="A8" s="20" t="s">
        <v>2941</v>
      </c>
      <c r="B8" s="22">
        <v>1.4810000000000001</v>
      </c>
      <c r="C8" s="22">
        <v>719</v>
      </c>
    </row>
    <row r="9" spans="1:4" ht="18.75">
      <c r="A9" s="20" t="s">
        <v>3000</v>
      </c>
      <c r="B9" s="22">
        <v>1.458</v>
      </c>
      <c r="C9" s="22">
        <v>708</v>
      </c>
    </row>
    <row r="10" spans="1:4" ht="18.75">
      <c r="A10" s="20" t="s">
        <v>756</v>
      </c>
      <c r="B10" s="22">
        <v>11.238000000000001</v>
      </c>
      <c r="C10" s="22">
        <v>5438</v>
      </c>
    </row>
  </sheetData>
  <phoneticPr fontId="5"/>
  <hyperlinks>
    <hyperlink ref="D1" location="目次!C69" display="目次" xr:uid="{00000000-0004-0000-8C00-000000000000}"/>
  </hyperlinks>
  <pageMargins left="0.7" right="0.7" top="0.75" bottom="0.75" header="0.3" footer="0.3"/>
  <pageSetup paperSize="9" orientation="portrait"/>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D10"/>
  <sheetViews>
    <sheetView topLeftCell="A10" workbookViewId="0">
      <selection activeCell="D5" sqref="D5"/>
    </sheetView>
  </sheetViews>
  <sheetFormatPr defaultColWidth="10.75" defaultRowHeight="14.25"/>
  <cols>
    <col min="1" max="1" width="10.5" style="1" bestFit="1" customWidth="1"/>
    <col min="2" max="2" width="28.125" style="1" bestFit="1" customWidth="1"/>
    <col min="3" max="3" width="20.375" style="1" bestFit="1" customWidth="1"/>
    <col min="4" max="5" width="33.125" style="1" bestFit="1" customWidth="1"/>
    <col min="6" max="16384" width="10.75" style="1"/>
  </cols>
  <sheetData>
    <row r="1" spans="1:4" ht="18.75">
      <c r="A1" s="19" t="s">
        <v>3109</v>
      </c>
      <c r="B1" s="21" t="s">
        <v>3157</v>
      </c>
      <c r="C1" s="21" t="s">
        <v>3158</v>
      </c>
      <c r="D1" s="9" t="s">
        <v>652</v>
      </c>
    </row>
    <row r="2" spans="1:4" ht="18.75">
      <c r="A2" s="20" t="s">
        <v>1198</v>
      </c>
      <c r="B2" s="22">
        <v>2.5009999999999999</v>
      </c>
      <c r="C2" s="22">
        <v>479</v>
      </c>
    </row>
    <row r="3" spans="1:4" ht="18.75">
      <c r="A3" s="20" t="s">
        <v>1199</v>
      </c>
      <c r="B3" s="22">
        <v>2.5299999999999998</v>
      </c>
      <c r="C3" s="22">
        <v>490</v>
      </c>
    </row>
    <row r="4" spans="1:4" ht="18.75">
      <c r="A4" s="20" t="s">
        <v>1440</v>
      </c>
      <c r="B4" s="22">
        <v>2.476</v>
      </c>
      <c r="C4" s="22">
        <v>486</v>
      </c>
    </row>
    <row r="5" spans="1:4" ht="18.75">
      <c r="A5" s="20" t="s">
        <v>1201</v>
      </c>
      <c r="B5" s="22">
        <v>2.431</v>
      </c>
      <c r="C5" s="22">
        <v>485</v>
      </c>
    </row>
    <row r="6" spans="1:4" ht="18.75">
      <c r="A6" s="20" t="s">
        <v>1204</v>
      </c>
      <c r="B6" s="22">
        <v>2.5590000000000002</v>
      </c>
      <c r="C6" s="22">
        <v>512</v>
      </c>
    </row>
    <row r="7" spans="1:4" ht="18.75">
      <c r="A7" s="20" t="s">
        <v>1205</v>
      </c>
      <c r="B7" s="22">
        <v>2.6139999999999999</v>
      </c>
      <c r="C7" s="22">
        <v>530</v>
      </c>
    </row>
    <row r="8" spans="1:4" ht="18.75">
      <c r="A8" s="20" t="s">
        <v>2941</v>
      </c>
      <c r="B8" s="22">
        <v>2.5470000000000002</v>
      </c>
      <c r="C8" s="22">
        <v>523</v>
      </c>
    </row>
    <row r="9" spans="1:4" ht="18.75">
      <c r="A9" s="20" t="s">
        <v>3000</v>
      </c>
      <c r="B9" s="22">
        <v>2.5</v>
      </c>
      <c r="C9" s="22">
        <v>517</v>
      </c>
    </row>
    <row r="10" spans="1:4" ht="18.75">
      <c r="A10" s="20" t="s">
        <v>756</v>
      </c>
      <c r="B10" s="22">
        <v>20.158000000000001</v>
      </c>
      <c r="C10" s="22">
        <v>4022</v>
      </c>
    </row>
  </sheetData>
  <phoneticPr fontId="5"/>
  <hyperlinks>
    <hyperlink ref="D1" location="目次!C69" display="目次" xr:uid="{00000000-0004-0000-8D00-000000000000}"/>
  </hyperlinks>
  <pageMargins left="0.7" right="0.7" top="0.75" bottom="0.75" header="0.3" footer="0.3"/>
  <pageSetup paperSize="9" orientation="portrait"/>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G21"/>
  <sheetViews>
    <sheetView workbookViewId="0">
      <selection activeCell="B21" sqref="B21"/>
    </sheetView>
  </sheetViews>
  <sheetFormatPr defaultColWidth="8.75" defaultRowHeight="14.25"/>
  <cols>
    <col min="1" max="1" width="18.375" style="1" customWidth="1"/>
    <col min="2" max="2" width="10.25" style="1" bestFit="1" customWidth="1"/>
    <col min="3" max="6" width="10.375" style="1" bestFit="1" customWidth="1"/>
    <col min="7" max="7" width="14" style="1" bestFit="1" customWidth="1"/>
    <col min="8" max="16384" width="8.75" style="1"/>
  </cols>
  <sheetData>
    <row r="1" spans="1:7">
      <c r="A1" s="1" t="s">
        <v>2340</v>
      </c>
      <c r="D1" s="9" t="s">
        <v>652</v>
      </c>
    </row>
    <row r="2" spans="1:7">
      <c r="A2" s="5" t="s">
        <v>3003</v>
      </c>
    </row>
    <row r="3" spans="1:7">
      <c r="A3" s="1" t="s">
        <v>1295</v>
      </c>
    </row>
    <row r="4" spans="1:7">
      <c r="A4" s="7" t="s">
        <v>2341</v>
      </c>
      <c r="B4" s="7" t="s">
        <v>1091</v>
      </c>
      <c r="C4" s="7" t="s">
        <v>2342</v>
      </c>
      <c r="D4" s="7" t="s">
        <v>1634</v>
      </c>
      <c r="E4" s="7" t="s">
        <v>1260</v>
      </c>
      <c r="F4" s="7" t="s">
        <v>2343</v>
      </c>
      <c r="G4" s="7" t="s">
        <v>1002</v>
      </c>
    </row>
    <row r="5" spans="1:7">
      <c r="A5" s="7" t="s">
        <v>2160</v>
      </c>
      <c r="B5" s="7">
        <v>706927</v>
      </c>
      <c r="C5" s="7">
        <v>214138</v>
      </c>
      <c r="D5" s="7">
        <v>115614</v>
      </c>
      <c r="E5" s="7">
        <v>2533</v>
      </c>
      <c r="F5" s="7">
        <v>353749</v>
      </c>
      <c r="G5" s="7">
        <v>20893</v>
      </c>
    </row>
    <row r="6" spans="1:7">
      <c r="A6" s="7" t="s">
        <v>1196</v>
      </c>
      <c r="B6" s="7">
        <v>798537</v>
      </c>
      <c r="C6" s="7">
        <v>245715</v>
      </c>
      <c r="D6" s="7">
        <v>139529</v>
      </c>
      <c r="E6" s="7">
        <v>4235</v>
      </c>
      <c r="F6" s="7">
        <v>384035</v>
      </c>
      <c r="G6" s="7">
        <v>25023</v>
      </c>
    </row>
    <row r="7" spans="1:7">
      <c r="A7" s="7" t="s">
        <v>2162</v>
      </c>
      <c r="B7" s="7">
        <v>914299</v>
      </c>
      <c r="C7" s="7">
        <v>308991</v>
      </c>
      <c r="D7" s="7">
        <v>171879</v>
      </c>
      <c r="E7" s="7">
        <v>5720</v>
      </c>
      <c r="F7" s="7">
        <v>397623</v>
      </c>
      <c r="G7" s="7">
        <v>30086</v>
      </c>
    </row>
    <row r="8" spans="1:7">
      <c r="A8" s="7" t="s">
        <v>2166</v>
      </c>
      <c r="B8" s="7">
        <v>952031</v>
      </c>
      <c r="C8" s="7">
        <v>320242</v>
      </c>
      <c r="D8" s="7">
        <v>187097</v>
      </c>
      <c r="E8" s="7">
        <v>6022</v>
      </c>
      <c r="F8" s="7">
        <v>394955</v>
      </c>
      <c r="G8" s="7">
        <v>43715</v>
      </c>
    </row>
    <row r="9" spans="1:7">
      <c r="A9" s="7" t="s">
        <v>2168</v>
      </c>
      <c r="B9" s="7">
        <v>1056101</v>
      </c>
      <c r="C9" s="7">
        <v>325731</v>
      </c>
      <c r="D9" s="7">
        <v>202921</v>
      </c>
      <c r="E9" s="7">
        <v>5041</v>
      </c>
      <c r="F9" s="7">
        <v>481938</v>
      </c>
      <c r="G9" s="7">
        <v>40470</v>
      </c>
    </row>
    <row r="10" spans="1:7">
      <c r="A10" s="7" t="s">
        <v>6</v>
      </c>
      <c r="B10" s="7">
        <v>1141319</v>
      </c>
      <c r="C10" s="7">
        <v>316617</v>
      </c>
      <c r="D10" s="7">
        <v>205237</v>
      </c>
      <c r="E10" s="7">
        <v>5318</v>
      </c>
      <c r="F10" s="7">
        <v>571063</v>
      </c>
      <c r="G10" s="7">
        <v>43084</v>
      </c>
    </row>
    <row r="11" spans="1:7">
      <c r="A11" s="7" t="s">
        <v>2170</v>
      </c>
      <c r="B11" s="7">
        <v>1151918</v>
      </c>
      <c r="C11" s="7">
        <v>324405</v>
      </c>
      <c r="D11" s="7">
        <v>210673</v>
      </c>
      <c r="E11" s="7">
        <v>5983</v>
      </c>
      <c r="F11" s="7">
        <v>567280</v>
      </c>
      <c r="G11" s="7">
        <v>43577</v>
      </c>
    </row>
    <row r="12" spans="1:7">
      <c r="A12" s="7" t="s">
        <v>2172</v>
      </c>
      <c r="B12" s="7">
        <v>1101716</v>
      </c>
      <c r="C12" s="7">
        <v>319239</v>
      </c>
      <c r="D12" s="7">
        <v>211660</v>
      </c>
      <c r="E12" s="7">
        <v>6192</v>
      </c>
      <c r="F12" s="7">
        <v>542418</v>
      </c>
      <c r="G12" s="7">
        <v>22207</v>
      </c>
    </row>
    <row r="13" spans="1:7">
      <c r="A13" s="7" t="s">
        <v>1941</v>
      </c>
      <c r="B13" s="7">
        <v>1114020</v>
      </c>
      <c r="C13" s="7">
        <v>316113</v>
      </c>
      <c r="D13" s="7">
        <v>207237</v>
      </c>
      <c r="E13" s="7">
        <v>5459</v>
      </c>
      <c r="F13" s="7">
        <v>544353</v>
      </c>
      <c r="G13" s="7">
        <v>40856</v>
      </c>
    </row>
    <row r="14" spans="1:7">
      <c r="A14" s="7" t="s">
        <v>1895</v>
      </c>
      <c r="B14" s="7">
        <v>1152530</v>
      </c>
      <c r="C14" s="7">
        <v>317218</v>
      </c>
      <c r="D14" s="7">
        <v>208200</v>
      </c>
      <c r="E14" s="7">
        <v>5363</v>
      </c>
      <c r="F14" s="7">
        <v>574326</v>
      </c>
      <c r="G14" s="7">
        <v>47423</v>
      </c>
    </row>
    <row r="15" spans="1:7">
      <c r="A15" s="7" t="s">
        <v>1942</v>
      </c>
      <c r="B15" s="7">
        <v>1152485</v>
      </c>
      <c r="C15" s="7">
        <v>320679</v>
      </c>
      <c r="D15" s="7">
        <v>207769</v>
      </c>
      <c r="E15" s="7">
        <v>4549</v>
      </c>
      <c r="F15" s="7">
        <v>576766</v>
      </c>
      <c r="G15" s="7">
        <v>42722</v>
      </c>
    </row>
    <row r="16" spans="1:7">
      <c r="A16" s="7" t="s">
        <v>1767</v>
      </c>
      <c r="B16" s="7">
        <v>1161490</v>
      </c>
      <c r="C16" s="7">
        <v>313535</v>
      </c>
      <c r="D16" s="7">
        <v>206417</v>
      </c>
      <c r="E16" s="7">
        <v>3669</v>
      </c>
      <c r="F16" s="7">
        <v>590481</v>
      </c>
      <c r="G16" s="7">
        <v>47388</v>
      </c>
    </row>
    <row r="17" spans="1:7">
      <c r="A17" s="7" t="s">
        <v>933</v>
      </c>
      <c r="B17" s="7">
        <v>1145612</v>
      </c>
      <c r="C17" s="7">
        <v>319915</v>
      </c>
      <c r="D17" s="7">
        <v>214925</v>
      </c>
      <c r="E17" s="7">
        <v>3668</v>
      </c>
      <c r="F17" s="7">
        <v>553988</v>
      </c>
      <c r="G17" s="7">
        <v>53116</v>
      </c>
    </row>
    <row r="18" spans="1:7" ht="14.25" customHeight="1">
      <c r="A18" s="7" t="s">
        <v>1945</v>
      </c>
      <c r="B18" s="7">
        <v>1286785</v>
      </c>
      <c r="C18" s="7">
        <v>335288</v>
      </c>
      <c r="D18" s="7">
        <v>228177</v>
      </c>
      <c r="E18" s="7">
        <v>4014</v>
      </c>
      <c r="F18" s="164">
        <v>658419</v>
      </c>
      <c r="G18" s="164">
        <v>60887</v>
      </c>
    </row>
    <row r="19" spans="1:7" ht="14.25" customHeight="1">
      <c r="A19" s="7" t="s">
        <v>1946</v>
      </c>
      <c r="B19" s="7">
        <v>1244902</v>
      </c>
      <c r="C19" s="7">
        <v>337641</v>
      </c>
      <c r="D19" s="7">
        <v>231256</v>
      </c>
      <c r="E19" s="7">
        <v>4269</v>
      </c>
      <c r="F19" s="164">
        <v>612538</v>
      </c>
      <c r="G19" s="164">
        <v>59198</v>
      </c>
    </row>
    <row r="20" spans="1:7" ht="14.25" customHeight="1">
      <c r="A20" s="7" t="s">
        <v>1382</v>
      </c>
      <c r="B20" s="7">
        <v>1228114</v>
      </c>
      <c r="C20" s="7">
        <v>331556</v>
      </c>
      <c r="D20" s="7">
        <v>224640</v>
      </c>
      <c r="E20" s="7">
        <v>5563</v>
      </c>
      <c r="F20" s="110">
        <v>609574</v>
      </c>
      <c r="G20" s="110">
        <v>56781</v>
      </c>
    </row>
    <row r="21" spans="1:7" s="23" customFormat="1" ht="18.75">
      <c r="A21" s="7" t="s">
        <v>3009</v>
      </c>
      <c r="B21" s="7">
        <v>1223373</v>
      </c>
      <c r="C21" s="7">
        <v>318897</v>
      </c>
      <c r="D21" s="7">
        <v>215002</v>
      </c>
      <c r="E21" s="7">
        <v>4987</v>
      </c>
      <c r="F21" s="7">
        <v>625320</v>
      </c>
      <c r="G21" s="7">
        <v>59167</v>
      </c>
    </row>
  </sheetData>
  <autoFilter ref="A4:G13" xr:uid="{00000000-0009-0000-0000-00008E000000}"/>
  <phoneticPr fontId="5"/>
  <hyperlinks>
    <hyperlink ref="D1" location="目次!C69" display="目次" xr:uid="{00000000-0004-0000-8E00-000000000000}"/>
  </hyperlinks>
  <pageMargins left="0.7" right="0.7" top="0.75" bottom="0.75" header="0.3" footer="0.3"/>
  <pageSetup paperSize="9" orientation="portrait"/>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D10"/>
  <sheetViews>
    <sheetView topLeftCell="A10" workbookViewId="0">
      <selection activeCell="G33" sqref="G33"/>
    </sheetView>
  </sheetViews>
  <sheetFormatPr defaultColWidth="8.75" defaultRowHeight="14.25"/>
  <cols>
    <col min="1" max="2" width="10.75" style="1" bestFit="1" customWidth="1"/>
    <col min="3" max="16384" width="8.75" style="1"/>
  </cols>
  <sheetData>
    <row r="1" spans="1:4" ht="18.75">
      <c r="A1" s="19" t="s">
        <v>3109</v>
      </c>
      <c r="B1" s="21" t="s">
        <v>1250</v>
      </c>
      <c r="D1" s="9" t="s">
        <v>652</v>
      </c>
    </row>
    <row r="2" spans="1:4" ht="18.75">
      <c r="A2" s="20" t="s">
        <v>1666</v>
      </c>
      <c r="B2" s="22">
        <v>1152530</v>
      </c>
    </row>
    <row r="3" spans="1:4" ht="18.75">
      <c r="A3" s="20" t="s">
        <v>444</v>
      </c>
      <c r="B3" s="22">
        <v>1152485</v>
      </c>
    </row>
    <row r="4" spans="1:4" ht="18.75">
      <c r="A4" s="20" t="s">
        <v>1049</v>
      </c>
      <c r="B4" s="22">
        <v>1161490</v>
      </c>
    </row>
    <row r="5" spans="1:4" ht="18.75">
      <c r="A5" s="20" t="s">
        <v>1528</v>
      </c>
      <c r="B5" s="22">
        <v>1145612</v>
      </c>
    </row>
    <row r="6" spans="1:4" ht="18.75">
      <c r="A6" s="20" t="s">
        <v>668</v>
      </c>
      <c r="B6" s="22">
        <v>1286785</v>
      </c>
    </row>
    <row r="7" spans="1:4" ht="18.75">
      <c r="A7" s="20" t="s">
        <v>489</v>
      </c>
      <c r="B7" s="22">
        <v>1244902</v>
      </c>
    </row>
    <row r="8" spans="1:4" ht="18.75">
      <c r="A8" s="20" t="s">
        <v>2935</v>
      </c>
      <c r="B8" s="22">
        <v>1228114</v>
      </c>
    </row>
    <row r="9" spans="1:4" ht="18.75">
      <c r="A9" s="20" t="s">
        <v>3018</v>
      </c>
      <c r="B9" s="22">
        <v>1223373</v>
      </c>
    </row>
    <row r="10" spans="1:4" ht="18.75">
      <c r="A10" s="20" t="s">
        <v>756</v>
      </c>
      <c r="B10" s="22">
        <v>9595291</v>
      </c>
    </row>
  </sheetData>
  <phoneticPr fontId="5"/>
  <hyperlinks>
    <hyperlink ref="D1" location="目次!C69" display="目次" xr:uid="{00000000-0004-0000-8F00-000000000000}"/>
  </hyperlinks>
  <pageMargins left="0.7" right="0.7" top="0.75" bottom="0.75" header="0.3" footer="0.3"/>
  <pageSetup paperSize="9" orientation="portrait"/>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G69"/>
  <sheetViews>
    <sheetView workbookViewId="0">
      <pane ySplit="7" topLeftCell="A58" activePane="bottomLeft" state="frozen"/>
      <selection pane="bottomLeft" activeCell="C69" sqref="C69"/>
    </sheetView>
  </sheetViews>
  <sheetFormatPr defaultColWidth="8.75" defaultRowHeight="14.25"/>
  <cols>
    <col min="1" max="1" width="10.75" style="1" bestFit="1" customWidth="1"/>
    <col min="2" max="2" width="21.5" style="1" customWidth="1"/>
    <col min="3" max="16384" width="8.75" style="1"/>
  </cols>
  <sheetData>
    <row r="1" spans="1:7" s="23" customFormat="1" ht="18.75">
      <c r="A1" s="5" t="s">
        <v>2344</v>
      </c>
      <c r="D1" s="9" t="s">
        <v>652</v>
      </c>
    </row>
    <row r="2" spans="1:7" s="23" customFormat="1" ht="18.75">
      <c r="A2" s="23" t="s">
        <v>225</v>
      </c>
    </row>
    <row r="3" spans="1:7" s="23" customFormat="1" ht="18.75">
      <c r="A3" s="5" t="s">
        <v>2345</v>
      </c>
    </row>
    <row r="4" spans="1:7" s="23" customFormat="1" ht="18.75">
      <c r="A4" s="23" t="s">
        <v>1460</v>
      </c>
    </row>
    <row r="5" spans="1:7" s="23" customFormat="1" ht="18.75">
      <c r="A5" s="227" t="s">
        <v>303</v>
      </c>
      <c r="B5" s="227" t="s">
        <v>1846</v>
      </c>
      <c r="C5" s="227" t="s">
        <v>2070</v>
      </c>
      <c r="D5" s="227" t="s">
        <v>2103</v>
      </c>
      <c r="E5" s="227"/>
      <c r="F5" s="227"/>
      <c r="G5" s="227"/>
    </row>
    <row r="6" spans="1:7" s="23" customFormat="1" ht="18.75">
      <c r="A6" s="227"/>
      <c r="B6" s="227"/>
      <c r="C6" s="227"/>
      <c r="D6" s="25" t="s">
        <v>1151</v>
      </c>
      <c r="E6" s="25" t="s">
        <v>1274</v>
      </c>
      <c r="F6" s="25" t="s">
        <v>2</v>
      </c>
      <c r="G6" s="25" t="s">
        <v>436</v>
      </c>
    </row>
    <row r="7" spans="1:7" s="23" customFormat="1" ht="7.5" customHeight="1">
      <c r="A7" s="26" t="str">
        <f>A5</f>
        <v>年別</v>
      </c>
      <c r="B7" s="26" t="str">
        <f>B5</f>
        <v>区分</v>
      </c>
      <c r="C7" s="26" t="str">
        <f>C5</f>
        <v>定員</v>
      </c>
      <c r="D7" s="26" t="str">
        <f>D6&amp;"("&amp;$D$5&amp;")"</f>
        <v>総数(児童数)</v>
      </c>
      <c r="E7" s="26" t="str">
        <f>E6&amp;"("&amp;$D$5&amp;")"</f>
        <v>3歳未満(児童数)</v>
      </c>
      <c r="F7" s="26" t="str">
        <f>F6&amp;"("&amp;$D$5&amp;")"</f>
        <v>3歳(児童数)</v>
      </c>
      <c r="G7" s="26" t="str">
        <f>G6&amp;"("&amp;$D$5&amp;")"</f>
        <v>4歳以上(児童数)</v>
      </c>
    </row>
    <row r="8" spans="1:7" s="23" customFormat="1" ht="18.75">
      <c r="A8" s="27">
        <v>40664</v>
      </c>
      <c r="B8" s="7" t="s">
        <v>2029</v>
      </c>
      <c r="C8" s="25">
        <v>180</v>
      </c>
      <c r="D8" s="25">
        <v>190</v>
      </c>
      <c r="E8" s="25">
        <v>61</v>
      </c>
      <c r="F8" s="25">
        <v>41</v>
      </c>
      <c r="G8" s="25">
        <v>88</v>
      </c>
    </row>
    <row r="9" spans="1:7" s="23" customFormat="1" ht="18.75">
      <c r="A9" s="27">
        <v>40664</v>
      </c>
      <c r="B9" s="7" t="s">
        <v>2346</v>
      </c>
      <c r="C9" s="25">
        <v>180</v>
      </c>
      <c r="D9" s="25">
        <v>177</v>
      </c>
      <c r="E9" s="25">
        <v>49</v>
      </c>
      <c r="F9" s="25">
        <v>38</v>
      </c>
      <c r="G9" s="25">
        <v>90</v>
      </c>
    </row>
    <row r="10" spans="1:7" s="23" customFormat="1" ht="18.75">
      <c r="A10" s="27">
        <v>40664</v>
      </c>
      <c r="B10" s="7" t="s">
        <v>682</v>
      </c>
      <c r="C10" s="25">
        <v>180</v>
      </c>
      <c r="D10" s="25">
        <v>171</v>
      </c>
      <c r="E10" s="25">
        <v>58</v>
      </c>
      <c r="F10" s="25">
        <v>40</v>
      </c>
      <c r="G10" s="25">
        <v>73</v>
      </c>
    </row>
    <row r="11" spans="1:7" s="23" customFormat="1" ht="18.75">
      <c r="A11" s="27">
        <v>41030</v>
      </c>
      <c r="B11" s="7" t="s">
        <v>2029</v>
      </c>
      <c r="C11" s="25">
        <v>180</v>
      </c>
      <c r="D11" s="25">
        <v>195</v>
      </c>
      <c r="E11" s="25">
        <v>60</v>
      </c>
      <c r="F11" s="25">
        <v>42</v>
      </c>
      <c r="G11" s="25">
        <v>93</v>
      </c>
    </row>
    <row r="12" spans="1:7" s="23" customFormat="1" ht="18.75">
      <c r="A12" s="27">
        <v>41030</v>
      </c>
      <c r="B12" s="7" t="s">
        <v>2346</v>
      </c>
      <c r="C12" s="25">
        <v>180</v>
      </c>
      <c r="D12" s="25">
        <v>177</v>
      </c>
      <c r="E12" s="25">
        <v>50</v>
      </c>
      <c r="F12" s="25">
        <v>42</v>
      </c>
      <c r="G12" s="25">
        <v>85</v>
      </c>
    </row>
    <row r="13" spans="1:7" s="23" customFormat="1" ht="18.75">
      <c r="A13" s="27">
        <v>41030</v>
      </c>
      <c r="B13" s="7" t="s">
        <v>682</v>
      </c>
      <c r="C13" s="25">
        <v>180</v>
      </c>
      <c r="D13" s="25">
        <v>177</v>
      </c>
      <c r="E13" s="25">
        <v>55</v>
      </c>
      <c r="F13" s="25">
        <v>42</v>
      </c>
      <c r="G13" s="25">
        <v>80</v>
      </c>
    </row>
    <row r="14" spans="1:7" s="23" customFormat="1" ht="18.75">
      <c r="A14" s="27">
        <v>41395</v>
      </c>
      <c r="B14" s="7" t="s">
        <v>2029</v>
      </c>
      <c r="C14" s="25">
        <v>180</v>
      </c>
      <c r="D14" s="25">
        <v>202</v>
      </c>
      <c r="E14" s="25">
        <v>63</v>
      </c>
      <c r="F14" s="25">
        <v>45</v>
      </c>
      <c r="G14" s="25">
        <v>94</v>
      </c>
    </row>
    <row r="15" spans="1:7" s="23" customFormat="1" ht="18.75">
      <c r="A15" s="27">
        <v>41395</v>
      </c>
      <c r="B15" s="7" t="s">
        <v>2346</v>
      </c>
      <c r="C15" s="25">
        <v>180</v>
      </c>
      <c r="D15" s="25">
        <v>184</v>
      </c>
      <c r="E15" s="25">
        <v>59</v>
      </c>
      <c r="F15" s="25">
        <v>34</v>
      </c>
      <c r="G15" s="25">
        <v>91</v>
      </c>
    </row>
    <row r="16" spans="1:7" s="23" customFormat="1" ht="18.75">
      <c r="A16" s="27">
        <v>41395</v>
      </c>
      <c r="B16" s="7" t="s">
        <v>682</v>
      </c>
      <c r="C16" s="25">
        <v>180</v>
      </c>
      <c r="D16" s="25">
        <v>188</v>
      </c>
      <c r="E16" s="25">
        <v>62</v>
      </c>
      <c r="F16" s="25">
        <v>37</v>
      </c>
      <c r="G16" s="25">
        <v>89</v>
      </c>
    </row>
    <row r="17" spans="1:7" s="23" customFormat="1" ht="18.75">
      <c r="A17" s="27">
        <v>41760</v>
      </c>
      <c r="B17" s="7" t="s">
        <v>2029</v>
      </c>
      <c r="C17" s="25">
        <v>180</v>
      </c>
      <c r="D17" s="25">
        <v>206</v>
      </c>
      <c r="E17" s="25">
        <v>69</v>
      </c>
      <c r="F17" s="25">
        <v>45</v>
      </c>
      <c r="G17" s="25">
        <v>92</v>
      </c>
    </row>
    <row r="18" spans="1:7" s="23" customFormat="1" ht="18.75">
      <c r="A18" s="27">
        <v>41760</v>
      </c>
      <c r="B18" s="7" t="s">
        <v>2346</v>
      </c>
      <c r="C18" s="25">
        <v>180</v>
      </c>
      <c r="D18" s="25">
        <v>191</v>
      </c>
      <c r="E18" s="25">
        <v>65</v>
      </c>
      <c r="F18" s="25">
        <v>37</v>
      </c>
      <c r="G18" s="25">
        <v>89</v>
      </c>
    </row>
    <row r="19" spans="1:7" s="23" customFormat="1" ht="18.75">
      <c r="A19" s="27">
        <v>41760</v>
      </c>
      <c r="B19" s="7" t="s">
        <v>682</v>
      </c>
      <c r="C19" s="25">
        <v>180</v>
      </c>
      <c r="D19" s="25">
        <v>186</v>
      </c>
      <c r="E19" s="25">
        <v>62</v>
      </c>
      <c r="F19" s="25">
        <v>36</v>
      </c>
      <c r="G19" s="25">
        <v>88</v>
      </c>
    </row>
    <row r="20" spans="1:7" s="23" customFormat="1" ht="18.75">
      <c r="A20" s="27">
        <v>42125</v>
      </c>
      <c r="B20" s="7" t="s">
        <v>2029</v>
      </c>
      <c r="C20" s="7">
        <v>180</v>
      </c>
      <c r="D20" s="7">
        <v>206</v>
      </c>
      <c r="E20" s="7">
        <v>72</v>
      </c>
      <c r="F20" s="7">
        <v>40</v>
      </c>
      <c r="G20" s="7">
        <v>94</v>
      </c>
    </row>
    <row r="21" spans="1:7" s="23" customFormat="1" ht="18.75">
      <c r="A21" s="27">
        <v>42125</v>
      </c>
      <c r="B21" s="7" t="s">
        <v>2346</v>
      </c>
      <c r="C21" s="7">
        <v>180</v>
      </c>
      <c r="D21" s="7">
        <v>184</v>
      </c>
      <c r="E21" s="7">
        <v>62</v>
      </c>
      <c r="F21" s="7">
        <v>40</v>
      </c>
      <c r="G21" s="7">
        <v>82</v>
      </c>
    </row>
    <row r="22" spans="1:7" s="23" customFormat="1" ht="18.75">
      <c r="A22" s="27">
        <v>42125</v>
      </c>
      <c r="B22" s="7" t="s">
        <v>682</v>
      </c>
      <c r="C22" s="7">
        <v>180</v>
      </c>
      <c r="D22" s="7">
        <v>179</v>
      </c>
      <c r="E22" s="7">
        <v>62</v>
      </c>
      <c r="F22" s="7">
        <v>34</v>
      </c>
      <c r="G22" s="7">
        <v>83</v>
      </c>
    </row>
    <row r="23" spans="1:7" s="23" customFormat="1" ht="18.75">
      <c r="A23" s="27">
        <v>42125</v>
      </c>
      <c r="B23" s="7" t="s">
        <v>2294</v>
      </c>
      <c r="C23" s="7">
        <v>90</v>
      </c>
      <c r="D23" s="7">
        <v>67</v>
      </c>
      <c r="E23" s="7">
        <v>46</v>
      </c>
      <c r="F23" s="7">
        <v>16</v>
      </c>
      <c r="G23" s="7">
        <v>5</v>
      </c>
    </row>
    <row r="24" spans="1:7" s="23" customFormat="1" ht="18.75">
      <c r="A24" s="27">
        <v>42491</v>
      </c>
      <c r="B24" s="7" t="s">
        <v>2029</v>
      </c>
      <c r="C24" s="7">
        <v>180</v>
      </c>
      <c r="D24" s="7">
        <f>SUM(E24:G24)</f>
        <v>213</v>
      </c>
      <c r="E24" s="7">
        <v>75</v>
      </c>
      <c r="F24" s="7">
        <v>47</v>
      </c>
      <c r="G24" s="7">
        <v>91</v>
      </c>
    </row>
    <row r="25" spans="1:7" s="23" customFormat="1" ht="18.75">
      <c r="A25" s="27">
        <v>42491</v>
      </c>
      <c r="B25" s="7" t="s">
        <v>2346</v>
      </c>
      <c r="C25" s="7">
        <v>180</v>
      </c>
      <c r="D25" s="7">
        <f>SUM(E25:G25)</f>
        <v>196</v>
      </c>
      <c r="E25" s="7">
        <v>69</v>
      </c>
      <c r="F25" s="7">
        <v>40</v>
      </c>
      <c r="G25" s="7">
        <v>87</v>
      </c>
    </row>
    <row r="26" spans="1:7" s="23" customFormat="1" ht="18.75">
      <c r="A26" s="27">
        <v>42491</v>
      </c>
      <c r="B26" s="7" t="s">
        <v>682</v>
      </c>
      <c r="C26" s="7">
        <v>180</v>
      </c>
      <c r="D26" s="7">
        <f>SUM(E26:G26)</f>
        <v>188</v>
      </c>
      <c r="E26" s="7">
        <v>72</v>
      </c>
      <c r="F26" s="7">
        <v>37</v>
      </c>
      <c r="G26" s="7">
        <v>79</v>
      </c>
    </row>
    <row r="27" spans="1:7" s="23" customFormat="1" ht="18.75">
      <c r="A27" s="27">
        <v>42491</v>
      </c>
      <c r="B27" s="7" t="s">
        <v>2294</v>
      </c>
      <c r="C27" s="7">
        <v>90</v>
      </c>
      <c r="D27" s="7">
        <f>SUM(E27:G27)</f>
        <v>81</v>
      </c>
      <c r="E27" s="7">
        <v>43</v>
      </c>
      <c r="F27" s="7">
        <v>19</v>
      </c>
      <c r="G27" s="7">
        <v>19</v>
      </c>
    </row>
    <row r="28" spans="1:7" s="23" customFormat="1" ht="18.75">
      <c r="A28" s="27">
        <v>42856</v>
      </c>
      <c r="B28" s="7" t="s">
        <v>2029</v>
      </c>
      <c r="C28" s="7">
        <v>180</v>
      </c>
      <c r="D28" s="7">
        <v>216</v>
      </c>
      <c r="E28" s="7">
        <v>75</v>
      </c>
      <c r="F28" s="7">
        <v>42</v>
      </c>
      <c r="G28" s="7">
        <v>99</v>
      </c>
    </row>
    <row r="29" spans="1:7" s="23" customFormat="1" ht="18.75">
      <c r="A29" s="27">
        <v>42856</v>
      </c>
      <c r="B29" s="7" t="s">
        <v>2346</v>
      </c>
      <c r="C29" s="7">
        <v>180</v>
      </c>
      <c r="D29" s="7">
        <v>177</v>
      </c>
      <c r="E29" s="7">
        <v>63</v>
      </c>
      <c r="F29" s="7">
        <v>31</v>
      </c>
      <c r="G29" s="7">
        <v>83</v>
      </c>
    </row>
    <row r="30" spans="1:7" s="23" customFormat="1" ht="18.75">
      <c r="A30" s="27">
        <v>42856</v>
      </c>
      <c r="B30" s="7" t="s">
        <v>682</v>
      </c>
      <c r="C30" s="7">
        <v>180</v>
      </c>
      <c r="D30" s="7">
        <v>187</v>
      </c>
      <c r="E30" s="7">
        <v>66</v>
      </c>
      <c r="F30" s="7">
        <v>43</v>
      </c>
      <c r="G30" s="7">
        <v>78</v>
      </c>
    </row>
    <row r="31" spans="1:7" s="23" customFormat="1" ht="18.75">
      <c r="A31" s="27">
        <v>42856</v>
      </c>
      <c r="B31" s="7" t="s">
        <v>2294</v>
      </c>
      <c r="C31" s="7">
        <v>90</v>
      </c>
      <c r="D31" s="7">
        <v>84</v>
      </c>
      <c r="E31" s="7">
        <v>31</v>
      </c>
      <c r="F31" s="7">
        <v>19</v>
      </c>
      <c r="G31" s="7">
        <v>34</v>
      </c>
    </row>
    <row r="32" spans="1:7" s="23" customFormat="1" ht="18.75">
      <c r="A32" s="27">
        <v>43221</v>
      </c>
      <c r="B32" s="7" t="s">
        <v>2029</v>
      </c>
      <c r="C32" s="7">
        <v>180</v>
      </c>
      <c r="D32" s="7">
        <v>212</v>
      </c>
      <c r="E32" s="7">
        <v>73</v>
      </c>
      <c r="F32" s="7">
        <v>45</v>
      </c>
      <c r="G32" s="7">
        <v>94</v>
      </c>
    </row>
    <row r="33" spans="1:7" s="23" customFormat="1" ht="18.75">
      <c r="A33" s="27">
        <v>43221</v>
      </c>
      <c r="B33" s="7" t="s">
        <v>2346</v>
      </c>
      <c r="C33" s="7">
        <v>180</v>
      </c>
      <c r="D33" s="7">
        <v>182</v>
      </c>
      <c r="E33" s="7">
        <v>66</v>
      </c>
      <c r="F33" s="7">
        <v>35</v>
      </c>
      <c r="G33" s="7">
        <v>81</v>
      </c>
    </row>
    <row r="34" spans="1:7" s="23" customFormat="1" ht="18.75">
      <c r="A34" s="27">
        <v>43221</v>
      </c>
      <c r="B34" s="7" t="s">
        <v>682</v>
      </c>
      <c r="C34" s="7">
        <v>180</v>
      </c>
      <c r="D34" s="7">
        <v>179</v>
      </c>
      <c r="E34" s="7">
        <v>71</v>
      </c>
      <c r="F34" s="7">
        <v>29</v>
      </c>
      <c r="G34" s="7">
        <v>79</v>
      </c>
    </row>
    <row r="35" spans="1:7" s="23" customFormat="1" ht="18.75">
      <c r="A35" s="27">
        <v>43221</v>
      </c>
      <c r="B35" s="7" t="s">
        <v>2294</v>
      </c>
      <c r="C35" s="7">
        <v>90</v>
      </c>
      <c r="D35" s="7">
        <v>82</v>
      </c>
      <c r="E35" s="7">
        <v>31</v>
      </c>
      <c r="F35" s="7">
        <v>13</v>
      </c>
      <c r="G35" s="7">
        <v>38</v>
      </c>
    </row>
    <row r="36" spans="1:7" s="23" customFormat="1" ht="18.75">
      <c r="A36" s="27">
        <v>43221</v>
      </c>
      <c r="B36" s="7" t="s">
        <v>1595</v>
      </c>
      <c r="C36" s="7">
        <v>50</v>
      </c>
      <c r="D36" s="7">
        <v>21</v>
      </c>
      <c r="E36" s="7">
        <v>16</v>
      </c>
      <c r="F36" s="7">
        <v>3</v>
      </c>
      <c r="G36" s="7">
        <v>2</v>
      </c>
    </row>
    <row r="37" spans="1:7" s="23" customFormat="1" ht="18.75">
      <c r="A37" s="59">
        <v>43586</v>
      </c>
      <c r="B37" s="7" t="s">
        <v>2029</v>
      </c>
      <c r="C37" s="7">
        <v>180</v>
      </c>
      <c r="D37" s="7">
        <v>211</v>
      </c>
      <c r="E37" s="7">
        <v>73</v>
      </c>
      <c r="F37" s="7">
        <v>47</v>
      </c>
      <c r="G37" s="7">
        <v>91</v>
      </c>
    </row>
    <row r="38" spans="1:7" s="23" customFormat="1" ht="18.75">
      <c r="A38" s="59">
        <v>43586</v>
      </c>
      <c r="B38" s="7" t="s">
        <v>2346</v>
      </c>
      <c r="C38" s="7">
        <v>180</v>
      </c>
      <c r="D38" s="7">
        <v>189</v>
      </c>
      <c r="E38" s="7">
        <v>69</v>
      </c>
      <c r="F38" s="7">
        <v>40</v>
      </c>
      <c r="G38" s="7">
        <v>80</v>
      </c>
    </row>
    <row r="39" spans="1:7" s="23" customFormat="1" ht="18.75">
      <c r="A39" s="59">
        <v>43586</v>
      </c>
      <c r="B39" s="7" t="s">
        <v>682</v>
      </c>
      <c r="C39" s="7">
        <v>180</v>
      </c>
      <c r="D39" s="7">
        <v>182</v>
      </c>
      <c r="E39" s="7">
        <v>76</v>
      </c>
      <c r="F39" s="7">
        <v>34</v>
      </c>
      <c r="G39" s="7">
        <v>72</v>
      </c>
    </row>
    <row r="40" spans="1:7" s="23" customFormat="1" ht="18.75">
      <c r="A40" s="59">
        <v>43586</v>
      </c>
      <c r="B40" s="7" t="s">
        <v>2294</v>
      </c>
      <c r="C40" s="7">
        <v>90</v>
      </c>
      <c r="D40" s="7">
        <v>81</v>
      </c>
      <c r="E40" s="7">
        <v>33</v>
      </c>
      <c r="F40" s="7">
        <v>17</v>
      </c>
      <c r="G40" s="7">
        <v>31</v>
      </c>
    </row>
    <row r="41" spans="1:7" s="23" customFormat="1" ht="18.75">
      <c r="A41" s="59">
        <v>43586</v>
      </c>
      <c r="B41" s="7" t="s">
        <v>1595</v>
      </c>
      <c r="C41" s="7">
        <v>50</v>
      </c>
      <c r="D41" s="7">
        <v>39</v>
      </c>
      <c r="E41" s="7">
        <v>21</v>
      </c>
      <c r="F41" s="7">
        <v>7</v>
      </c>
      <c r="G41" s="7">
        <v>11</v>
      </c>
    </row>
    <row r="42" spans="1:7" s="23" customFormat="1" ht="18.75">
      <c r="A42" s="27">
        <v>43952</v>
      </c>
      <c r="B42" s="7" t="s">
        <v>2029</v>
      </c>
      <c r="C42" s="7">
        <v>180</v>
      </c>
      <c r="D42" s="7">
        <v>213</v>
      </c>
      <c r="E42" s="7">
        <v>75</v>
      </c>
      <c r="F42" s="7">
        <v>42</v>
      </c>
      <c r="G42" s="7">
        <v>96</v>
      </c>
    </row>
    <row r="43" spans="1:7" s="23" customFormat="1" ht="18.75">
      <c r="A43" s="27">
        <v>43952</v>
      </c>
      <c r="B43" s="7" t="s">
        <v>2346</v>
      </c>
      <c r="C43" s="7">
        <v>180</v>
      </c>
      <c r="D43" s="7">
        <v>187</v>
      </c>
      <c r="E43" s="7">
        <v>65</v>
      </c>
      <c r="F43" s="7">
        <v>38</v>
      </c>
      <c r="G43" s="7">
        <v>84</v>
      </c>
    </row>
    <row r="44" spans="1:7" s="23" customFormat="1" ht="18.75">
      <c r="A44" s="27">
        <v>43952</v>
      </c>
      <c r="B44" s="7" t="s">
        <v>682</v>
      </c>
      <c r="C44" s="7">
        <v>180</v>
      </c>
      <c r="D44" s="7">
        <v>178</v>
      </c>
      <c r="E44" s="7">
        <v>70</v>
      </c>
      <c r="F44" s="7">
        <v>44</v>
      </c>
      <c r="G44" s="7">
        <v>64</v>
      </c>
    </row>
    <row r="45" spans="1:7" s="23" customFormat="1" ht="18.75">
      <c r="A45" s="27">
        <v>43952</v>
      </c>
      <c r="B45" s="7" t="s">
        <v>2294</v>
      </c>
      <c r="C45" s="7">
        <v>90</v>
      </c>
      <c r="D45" s="7">
        <v>82</v>
      </c>
      <c r="E45" s="7">
        <v>36</v>
      </c>
      <c r="F45" s="7">
        <v>17</v>
      </c>
      <c r="G45" s="7">
        <v>29</v>
      </c>
    </row>
    <row r="46" spans="1:7" s="23" customFormat="1" ht="18.75">
      <c r="A46" s="27">
        <v>43952</v>
      </c>
      <c r="B46" s="7" t="s">
        <v>1595</v>
      </c>
      <c r="C46" s="7">
        <v>50</v>
      </c>
      <c r="D46" s="7">
        <v>51</v>
      </c>
      <c r="E46" s="7">
        <v>22</v>
      </c>
      <c r="F46" s="7">
        <v>10</v>
      </c>
      <c r="G46" s="7">
        <v>19</v>
      </c>
    </row>
    <row r="47" spans="1:7" s="23" customFormat="1" ht="18.75">
      <c r="A47" s="27">
        <v>44317</v>
      </c>
      <c r="B47" s="7" t="s">
        <v>2029</v>
      </c>
      <c r="C47" s="7">
        <v>180</v>
      </c>
      <c r="D47" s="7">
        <v>214</v>
      </c>
      <c r="E47" s="7">
        <v>75</v>
      </c>
      <c r="F47" s="7">
        <v>46</v>
      </c>
      <c r="G47" s="7">
        <v>93</v>
      </c>
    </row>
    <row r="48" spans="1:7" s="23" customFormat="1" ht="18.75">
      <c r="A48" s="27">
        <v>44317</v>
      </c>
      <c r="B48" s="7" t="s">
        <v>2346</v>
      </c>
      <c r="C48" s="7">
        <v>180</v>
      </c>
      <c r="D48" s="7">
        <v>186</v>
      </c>
      <c r="E48" s="7">
        <v>65</v>
      </c>
      <c r="F48" s="7">
        <v>36</v>
      </c>
      <c r="G48" s="7">
        <v>85</v>
      </c>
    </row>
    <row r="49" spans="1:7" s="23" customFormat="1" ht="18.75">
      <c r="A49" s="27">
        <v>44317</v>
      </c>
      <c r="B49" s="7" t="s">
        <v>682</v>
      </c>
      <c r="C49" s="7">
        <v>180</v>
      </c>
      <c r="D49" s="7">
        <v>182</v>
      </c>
      <c r="E49" s="7">
        <v>66</v>
      </c>
      <c r="F49" s="7">
        <v>41</v>
      </c>
      <c r="G49" s="7">
        <v>75</v>
      </c>
    </row>
    <row r="50" spans="1:7" s="23" customFormat="1" ht="18.75">
      <c r="A50" s="27">
        <v>44317</v>
      </c>
      <c r="B50" s="7" t="s">
        <v>2294</v>
      </c>
      <c r="C50" s="7">
        <v>90</v>
      </c>
      <c r="D50" s="7">
        <v>83</v>
      </c>
      <c r="E50" s="7">
        <v>31</v>
      </c>
      <c r="F50" s="7">
        <v>19</v>
      </c>
      <c r="G50" s="7">
        <v>33</v>
      </c>
    </row>
    <row r="51" spans="1:7" s="23" customFormat="1" ht="18.75">
      <c r="A51" s="27">
        <v>44317</v>
      </c>
      <c r="B51" s="7" t="s">
        <v>1595</v>
      </c>
      <c r="C51" s="7">
        <v>50</v>
      </c>
      <c r="D51" s="7">
        <v>50</v>
      </c>
      <c r="E51" s="7">
        <v>22</v>
      </c>
      <c r="F51" s="7">
        <v>9</v>
      </c>
      <c r="G51" s="7">
        <v>19</v>
      </c>
    </row>
    <row r="52" spans="1:7" s="23" customFormat="1" ht="18.75">
      <c r="A52" s="24">
        <v>44682</v>
      </c>
      <c r="B52" s="16" t="s">
        <v>2029</v>
      </c>
      <c r="C52" s="16">
        <v>180</v>
      </c>
      <c r="D52" s="16">
        <v>205</v>
      </c>
      <c r="E52" s="16">
        <v>74</v>
      </c>
      <c r="F52" s="16">
        <v>41</v>
      </c>
      <c r="G52" s="16">
        <v>90</v>
      </c>
    </row>
    <row r="53" spans="1:7" s="23" customFormat="1" ht="18.75">
      <c r="A53" s="24">
        <v>44682</v>
      </c>
      <c r="B53" s="16" t="s">
        <v>2346</v>
      </c>
      <c r="C53" s="16">
        <v>180</v>
      </c>
      <c r="D53" s="16">
        <v>177</v>
      </c>
      <c r="E53" s="16">
        <v>63</v>
      </c>
      <c r="F53" s="16">
        <v>38</v>
      </c>
      <c r="G53" s="16">
        <v>76</v>
      </c>
    </row>
    <row r="54" spans="1:7" s="23" customFormat="1" ht="18.75">
      <c r="A54" s="24">
        <v>44682</v>
      </c>
      <c r="B54" s="16" t="s">
        <v>682</v>
      </c>
      <c r="C54" s="16">
        <v>180</v>
      </c>
      <c r="D54" s="16">
        <v>191</v>
      </c>
      <c r="E54" s="16">
        <v>72</v>
      </c>
      <c r="F54" s="16">
        <v>33</v>
      </c>
      <c r="G54" s="16">
        <v>86</v>
      </c>
    </row>
    <row r="55" spans="1:7" s="23" customFormat="1" ht="18.75">
      <c r="A55" s="24">
        <v>44682</v>
      </c>
      <c r="B55" s="16" t="s">
        <v>2294</v>
      </c>
      <c r="C55" s="16">
        <v>90</v>
      </c>
      <c r="D55" s="16">
        <v>89</v>
      </c>
      <c r="E55" s="16">
        <v>34</v>
      </c>
      <c r="F55" s="16">
        <v>18</v>
      </c>
      <c r="G55" s="16">
        <v>37</v>
      </c>
    </row>
    <row r="56" spans="1:7" s="23" customFormat="1" ht="18.75">
      <c r="A56" s="24">
        <v>44682</v>
      </c>
      <c r="B56" s="16" t="s">
        <v>1595</v>
      </c>
      <c r="C56" s="16">
        <v>50</v>
      </c>
      <c r="D56" s="16">
        <v>47</v>
      </c>
      <c r="E56" s="16">
        <v>19</v>
      </c>
      <c r="F56" s="16">
        <v>10</v>
      </c>
      <c r="G56" s="16">
        <v>18</v>
      </c>
    </row>
    <row r="57" spans="1:7" s="23" customFormat="1" ht="18.75">
      <c r="A57" s="24">
        <v>44682</v>
      </c>
      <c r="B57" s="16" t="s">
        <v>2149</v>
      </c>
      <c r="C57" s="16">
        <v>46</v>
      </c>
      <c r="D57" s="16">
        <v>42</v>
      </c>
      <c r="E57" s="16">
        <v>18</v>
      </c>
      <c r="F57" s="16">
        <v>9</v>
      </c>
      <c r="G57" s="16">
        <v>15</v>
      </c>
    </row>
    <row r="58" spans="1:7" s="23" customFormat="1" ht="18.75">
      <c r="A58" s="24">
        <v>45047</v>
      </c>
      <c r="B58" s="16" t="s">
        <v>2029</v>
      </c>
      <c r="C58" s="16">
        <v>180</v>
      </c>
      <c r="D58" s="16">
        <v>207</v>
      </c>
      <c r="E58" s="16">
        <v>75</v>
      </c>
      <c r="F58" s="16">
        <v>46</v>
      </c>
      <c r="G58" s="16">
        <v>86</v>
      </c>
    </row>
    <row r="59" spans="1:7" s="23" customFormat="1" ht="18.75">
      <c r="A59" s="24">
        <v>45047</v>
      </c>
      <c r="B59" s="16" t="s">
        <v>2346</v>
      </c>
      <c r="C59" s="16">
        <v>180</v>
      </c>
      <c r="D59" s="16">
        <v>178</v>
      </c>
      <c r="E59" s="16">
        <v>64</v>
      </c>
      <c r="F59" s="16">
        <v>37</v>
      </c>
      <c r="G59" s="16">
        <v>77</v>
      </c>
    </row>
    <row r="60" spans="1:7" s="23" customFormat="1" ht="18.75">
      <c r="A60" s="24">
        <v>45047</v>
      </c>
      <c r="B60" s="16" t="s">
        <v>682</v>
      </c>
      <c r="C60" s="16">
        <v>180</v>
      </c>
      <c r="D60" s="16">
        <v>183</v>
      </c>
      <c r="E60" s="16">
        <v>67</v>
      </c>
      <c r="F60" s="16">
        <v>37</v>
      </c>
      <c r="G60" s="16">
        <v>79</v>
      </c>
    </row>
    <row r="61" spans="1:7" s="23" customFormat="1" ht="18.75">
      <c r="A61" s="24">
        <v>45047</v>
      </c>
      <c r="B61" s="16" t="s">
        <v>2294</v>
      </c>
      <c r="C61" s="16">
        <v>90</v>
      </c>
      <c r="D61" s="16">
        <v>83</v>
      </c>
      <c r="E61" s="16">
        <v>29</v>
      </c>
      <c r="F61" s="16">
        <v>18</v>
      </c>
      <c r="G61" s="16">
        <v>36</v>
      </c>
    </row>
    <row r="62" spans="1:7" s="23" customFormat="1" ht="18.75">
      <c r="A62" s="24">
        <v>45047</v>
      </c>
      <c r="B62" s="16" t="s">
        <v>1595</v>
      </c>
      <c r="C62" s="16">
        <v>50</v>
      </c>
      <c r="D62" s="16">
        <v>54</v>
      </c>
      <c r="E62" s="16">
        <v>25</v>
      </c>
      <c r="F62" s="16">
        <v>10</v>
      </c>
      <c r="G62" s="16">
        <v>19</v>
      </c>
    </row>
    <row r="63" spans="1:7" s="23" customFormat="1" ht="18.75">
      <c r="A63" s="24">
        <v>45047</v>
      </c>
      <c r="B63" s="16" t="s">
        <v>2149</v>
      </c>
      <c r="C63" s="16">
        <v>46</v>
      </c>
      <c r="D63" s="16">
        <v>53</v>
      </c>
      <c r="E63" s="16">
        <v>22</v>
      </c>
      <c r="F63" s="16">
        <v>14</v>
      </c>
      <c r="G63" s="16">
        <v>17</v>
      </c>
    </row>
    <row r="64" spans="1:7" s="23" customFormat="1" ht="18.75">
      <c r="A64" s="24">
        <v>45413</v>
      </c>
      <c r="B64" s="16" t="s">
        <v>2029</v>
      </c>
      <c r="C64" s="7">
        <v>180</v>
      </c>
      <c r="D64" s="7">
        <v>196</v>
      </c>
      <c r="E64" s="7">
        <v>69</v>
      </c>
      <c r="F64" s="7">
        <v>45</v>
      </c>
      <c r="G64" s="7">
        <v>82</v>
      </c>
    </row>
    <row r="65" spans="1:7" s="23" customFormat="1" ht="18.75">
      <c r="A65" s="24">
        <v>45413</v>
      </c>
      <c r="B65" s="16" t="s">
        <v>2346</v>
      </c>
      <c r="C65" s="7">
        <v>180</v>
      </c>
      <c r="D65" s="7">
        <v>182</v>
      </c>
      <c r="E65" s="7">
        <v>65</v>
      </c>
      <c r="F65" s="7">
        <v>38</v>
      </c>
      <c r="G65" s="7">
        <v>79</v>
      </c>
    </row>
    <row r="66" spans="1:7" s="23" customFormat="1" ht="18.75">
      <c r="A66" s="24">
        <v>45413</v>
      </c>
      <c r="B66" s="16" t="s">
        <v>682</v>
      </c>
      <c r="C66" s="7">
        <v>180</v>
      </c>
      <c r="D66" s="7">
        <v>178</v>
      </c>
      <c r="E66" s="7">
        <v>66</v>
      </c>
      <c r="F66" s="7">
        <v>38</v>
      </c>
      <c r="G66" s="7">
        <v>74</v>
      </c>
    </row>
    <row r="67" spans="1:7" s="23" customFormat="1" ht="18.75">
      <c r="A67" s="24">
        <v>45413</v>
      </c>
      <c r="B67" s="16" t="s">
        <v>2294</v>
      </c>
      <c r="C67" s="7">
        <v>90</v>
      </c>
      <c r="D67" s="7">
        <v>84</v>
      </c>
      <c r="E67" s="7">
        <v>32</v>
      </c>
      <c r="F67" s="7">
        <v>17</v>
      </c>
      <c r="G67" s="7">
        <v>35</v>
      </c>
    </row>
    <row r="68" spans="1:7" s="23" customFormat="1" ht="18.75">
      <c r="A68" s="24">
        <v>45413</v>
      </c>
      <c r="B68" s="16" t="s">
        <v>1595</v>
      </c>
      <c r="C68" s="7">
        <v>50</v>
      </c>
      <c r="D68" s="7">
        <v>50</v>
      </c>
      <c r="E68" s="7">
        <v>20</v>
      </c>
      <c r="F68" s="7">
        <v>10</v>
      </c>
      <c r="G68" s="7">
        <v>20</v>
      </c>
    </row>
    <row r="69" spans="1:7" s="23" customFormat="1" ht="18.75">
      <c r="A69" s="24">
        <v>45413</v>
      </c>
      <c r="B69" s="16" t="s">
        <v>2149</v>
      </c>
      <c r="C69" s="7">
        <v>46</v>
      </c>
      <c r="D69" s="7">
        <v>63</v>
      </c>
      <c r="E69" s="7">
        <v>28</v>
      </c>
      <c r="F69" s="7">
        <v>11</v>
      </c>
      <c r="G69" s="7">
        <v>24</v>
      </c>
    </row>
  </sheetData>
  <autoFilter ref="A7:G31" xr:uid="{00000000-0009-0000-0000-000090000000}"/>
  <mergeCells count="4">
    <mergeCell ref="D5:G5"/>
    <mergeCell ref="A5:A6"/>
    <mergeCell ref="B5:B6"/>
    <mergeCell ref="C5:C6"/>
  </mergeCells>
  <phoneticPr fontId="5"/>
  <hyperlinks>
    <hyperlink ref="D1" location="目次!C69" display="目次" xr:uid="{00000000-0004-0000-9000-000000000000}"/>
  </hyperlinks>
  <pageMargins left="0.7" right="0.7" top="0.75" bottom="0.75" header="0.3" footer="0.3"/>
  <pageSetup paperSize="9"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I11"/>
  <sheetViews>
    <sheetView topLeftCell="A13" workbookViewId="0">
      <selection activeCell="G28" sqref="G28"/>
    </sheetView>
  </sheetViews>
  <sheetFormatPr defaultColWidth="8.75" defaultRowHeight="14.25"/>
  <cols>
    <col min="1" max="1" width="18.125" style="1" bestFit="1" customWidth="1"/>
    <col min="2" max="2" width="14.5" style="1" bestFit="1" customWidth="1"/>
    <col min="3" max="3" width="8.75" style="1" bestFit="1"/>
    <col min="4" max="4" width="12.5" style="1" bestFit="1" customWidth="1"/>
    <col min="5" max="5" width="14.5" style="1" bestFit="1" customWidth="1"/>
    <col min="6" max="6" width="26.25" style="1" bestFit="1" customWidth="1"/>
    <col min="7" max="7" width="30.25" style="1" bestFit="1" customWidth="1"/>
    <col min="8" max="8" width="5.5" style="1" bestFit="1" customWidth="1"/>
    <col min="9" max="16384" width="8.75" style="1"/>
  </cols>
  <sheetData>
    <row r="1" spans="1:9" ht="18.75">
      <c r="A1" s="19" t="s">
        <v>3148</v>
      </c>
      <c r="B1" s="19" t="s">
        <v>674</v>
      </c>
      <c r="C1" s="21"/>
      <c r="D1" s="21"/>
      <c r="E1" s="21"/>
      <c r="F1" s="21"/>
      <c r="G1" s="21"/>
      <c r="H1" s="21"/>
      <c r="I1" s="9" t="s">
        <v>652</v>
      </c>
    </row>
    <row r="2" spans="1:9" ht="18.75">
      <c r="A2" s="19" t="s">
        <v>3109</v>
      </c>
      <c r="B2" s="22" t="s">
        <v>2029</v>
      </c>
      <c r="C2" s="22" t="s">
        <v>2346</v>
      </c>
      <c r="D2" s="22" t="s">
        <v>682</v>
      </c>
      <c r="E2" s="22" t="s">
        <v>3056</v>
      </c>
      <c r="F2" s="22" t="s">
        <v>1215</v>
      </c>
      <c r="G2" s="22" t="s">
        <v>2347</v>
      </c>
      <c r="H2" s="22" t="s">
        <v>756</v>
      </c>
    </row>
    <row r="3" spans="1:9" ht="18.75">
      <c r="A3" s="40">
        <v>42856</v>
      </c>
      <c r="B3" s="22">
        <v>216</v>
      </c>
      <c r="C3" s="22">
        <v>177</v>
      </c>
      <c r="D3" s="22">
        <v>187</v>
      </c>
      <c r="E3" s="22">
        <v>84</v>
      </c>
      <c r="F3" s="22"/>
      <c r="G3" s="22"/>
      <c r="H3" s="22">
        <v>664</v>
      </c>
    </row>
    <row r="4" spans="1:9" ht="18.75">
      <c r="A4" s="40">
        <v>43221</v>
      </c>
      <c r="B4" s="22">
        <v>212</v>
      </c>
      <c r="C4" s="22">
        <v>182</v>
      </c>
      <c r="D4" s="22">
        <v>179</v>
      </c>
      <c r="E4" s="22">
        <v>82</v>
      </c>
      <c r="F4" s="22">
        <v>21</v>
      </c>
      <c r="G4" s="22"/>
      <c r="H4" s="22">
        <v>676</v>
      </c>
    </row>
    <row r="5" spans="1:9" ht="18.75">
      <c r="A5" s="40" t="s">
        <v>1168</v>
      </c>
      <c r="B5" s="22">
        <v>211</v>
      </c>
      <c r="C5" s="22">
        <v>189</v>
      </c>
      <c r="D5" s="22">
        <v>182</v>
      </c>
      <c r="E5" s="22">
        <v>81</v>
      </c>
      <c r="F5" s="22">
        <v>39</v>
      </c>
      <c r="G5" s="22"/>
      <c r="H5" s="22">
        <v>702</v>
      </c>
    </row>
    <row r="6" spans="1:9" ht="18.75">
      <c r="A6" s="40">
        <v>43952</v>
      </c>
      <c r="B6" s="22">
        <v>213</v>
      </c>
      <c r="C6" s="22">
        <v>187</v>
      </c>
      <c r="D6" s="22">
        <v>178</v>
      </c>
      <c r="E6" s="22">
        <v>82</v>
      </c>
      <c r="F6" s="22">
        <v>51</v>
      </c>
      <c r="G6" s="22"/>
      <c r="H6" s="22">
        <v>711</v>
      </c>
    </row>
    <row r="7" spans="1:9" ht="18.75">
      <c r="A7" s="40">
        <v>44317</v>
      </c>
      <c r="B7" s="22">
        <v>214</v>
      </c>
      <c r="C7" s="22">
        <v>186</v>
      </c>
      <c r="D7" s="22">
        <v>182</v>
      </c>
      <c r="E7" s="22">
        <v>83</v>
      </c>
      <c r="F7" s="22">
        <v>50</v>
      </c>
      <c r="G7" s="22"/>
      <c r="H7" s="22">
        <v>715</v>
      </c>
    </row>
    <row r="8" spans="1:9" ht="18.75">
      <c r="A8" s="40">
        <v>44682</v>
      </c>
      <c r="B8" s="22">
        <v>205</v>
      </c>
      <c r="C8" s="22">
        <v>177</v>
      </c>
      <c r="D8" s="22">
        <v>191</v>
      </c>
      <c r="E8" s="22">
        <v>89</v>
      </c>
      <c r="F8" s="22">
        <v>47</v>
      </c>
      <c r="G8" s="22">
        <v>42</v>
      </c>
      <c r="H8" s="22">
        <v>751</v>
      </c>
    </row>
    <row r="9" spans="1:9" ht="18.75">
      <c r="A9" s="40">
        <v>45047</v>
      </c>
      <c r="B9" s="22">
        <v>207</v>
      </c>
      <c r="C9" s="22">
        <v>178</v>
      </c>
      <c r="D9" s="22">
        <v>183</v>
      </c>
      <c r="E9" s="22">
        <v>83</v>
      </c>
      <c r="F9" s="22">
        <v>54</v>
      </c>
      <c r="G9" s="22">
        <v>53</v>
      </c>
      <c r="H9" s="22">
        <v>758</v>
      </c>
    </row>
    <row r="10" spans="1:9" ht="18.75">
      <c r="A10" s="40">
        <v>45413</v>
      </c>
      <c r="B10" s="22">
        <v>196</v>
      </c>
      <c r="C10" s="22">
        <v>182</v>
      </c>
      <c r="D10" s="22">
        <v>178</v>
      </c>
      <c r="E10" s="22">
        <v>84</v>
      </c>
      <c r="F10" s="22">
        <v>50</v>
      </c>
      <c r="G10" s="22">
        <v>63</v>
      </c>
      <c r="H10" s="22">
        <v>753</v>
      </c>
    </row>
    <row r="11" spans="1:9" ht="18.75">
      <c r="A11" s="40" t="s">
        <v>756</v>
      </c>
      <c r="B11" s="22">
        <v>1674</v>
      </c>
      <c r="C11" s="22">
        <v>1458</v>
      </c>
      <c r="D11" s="22">
        <v>1460</v>
      </c>
      <c r="E11" s="22">
        <v>668</v>
      </c>
      <c r="F11" s="22">
        <v>312</v>
      </c>
      <c r="G11" s="22">
        <v>158</v>
      </c>
      <c r="H11" s="22">
        <v>5730</v>
      </c>
    </row>
  </sheetData>
  <phoneticPr fontId="5"/>
  <hyperlinks>
    <hyperlink ref="I1" location="目次!C69" display="目次" xr:uid="{00000000-0004-0000-9100-000000000000}"/>
  </hyperlinks>
  <pageMargins left="0.7" right="0.7" top="0.75" bottom="0.75" header="0.3" footer="0.3"/>
  <pageSetup paperSize="9" orientation="portrait"/>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F23"/>
  <sheetViews>
    <sheetView workbookViewId="0">
      <selection activeCell="B23" sqref="B23"/>
    </sheetView>
  </sheetViews>
  <sheetFormatPr defaultColWidth="8.75" defaultRowHeight="14.25"/>
  <cols>
    <col min="1" max="1" width="15.125" style="1" customWidth="1"/>
    <col min="2" max="2" width="14.25" style="1" bestFit="1" customWidth="1"/>
    <col min="3" max="16384" width="8.75" style="1"/>
  </cols>
  <sheetData>
    <row r="1" spans="1:6">
      <c r="A1" s="1" t="s">
        <v>2349</v>
      </c>
      <c r="D1" s="9" t="s">
        <v>652</v>
      </c>
    </row>
    <row r="2" spans="1:6">
      <c r="A2" s="1" t="s">
        <v>1361</v>
      </c>
    </row>
    <row r="3" spans="1:6">
      <c r="A3" s="1" t="s">
        <v>849</v>
      </c>
    </row>
    <row r="4" spans="1:6">
      <c r="A4" s="227" t="s">
        <v>1031</v>
      </c>
      <c r="B4" s="227" t="s">
        <v>2350</v>
      </c>
      <c r="C4" s="227" t="s">
        <v>1439</v>
      </c>
      <c r="D4" s="227"/>
      <c r="E4" s="227" t="s">
        <v>2351</v>
      </c>
      <c r="F4" s="227"/>
    </row>
    <row r="5" spans="1:6">
      <c r="A5" s="227"/>
      <c r="B5" s="227"/>
      <c r="C5" s="25" t="s">
        <v>1292</v>
      </c>
      <c r="D5" s="25" t="s">
        <v>2102</v>
      </c>
      <c r="E5" s="25" t="s">
        <v>2352</v>
      </c>
      <c r="F5" s="25" t="s">
        <v>2163</v>
      </c>
    </row>
    <row r="6" spans="1:6" ht="7.5" customHeight="1">
      <c r="A6" s="26" t="str">
        <f>A4</f>
        <v>年度別</v>
      </c>
      <c r="B6" s="26" t="str">
        <f>B4</f>
        <v>開設日数(日)</v>
      </c>
      <c r="C6" s="26" t="str">
        <f>C5&amp;"("&amp;$C$4&amp;")"</f>
        <v>親子(組)(来室)</v>
      </c>
      <c r="D6" s="26" t="str">
        <f>D5&amp;"("&amp;$C$4&amp;")"</f>
        <v>人数(人)(来室)</v>
      </c>
      <c r="E6" s="26" t="str">
        <f>E5&amp;"("&amp;$E$4&amp;")"</f>
        <v>面接相談(相談(件))</v>
      </c>
      <c r="F6" s="26" t="str">
        <f>F5&amp;"("&amp;$E$4&amp;")"</f>
        <v>電話相談(相談(件))</v>
      </c>
    </row>
    <row r="7" spans="1:6">
      <c r="A7" s="7" t="s">
        <v>2160</v>
      </c>
      <c r="B7" s="25">
        <v>244</v>
      </c>
      <c r="C7" s="25">
        <v>4894</v>
      </c>
      <c r="D7" s="25">
        <v>11461</v>
      </c>
      <c r="E7" s="25">
        <v>2373</v>
      </c>
      <c r="F7" s="25">
        <v>76</v>
      </c>
    </row>
    <row r="8" spans="1:6">
      <c r="A8" s="7" t="s">
        <v>1196</v>
      </c>
      <c r="B8" s="25">
        <v>242</v>
      </c>
      <c r="C8" s="25">
        <v>4542</v>
      </c>
      <c r="D8" s="25">
        <v>10691</v>
      </c>
      <c r="E8" s="25">
        <v>2340</v>
      </c>
      <c r="F8" s="25">
        <v>64</v>
      </c>
    </row>
    <row r="9" spans="1:6">
      <c r="A9" s="7" t="s">
        <v>2162</v>
      </c>
      <c r="B9" s="25">
        <v>233</v>
      </c>
      <c r="C9" s="25">
        <v>4755</v>
      </c>
      <c r="D9" s="25">
        <v>11034</v>
      </c>
      <c r="E9" s="25">
        <v>1875</v>
      </c>
      <c r="F9" s="25">
        <v>58</v>
      </c>
    </row>
    <row r="10" spans="1:6">
      <c r="A10" s="7" t="s">
        <v>2166</v>
      </c>
      <c r="B10" s="25">
        <v>241</v>
      </c>
      <c r="C10" s="25">
        <v>4883</v>
      </c>
      <c r="D10" s="25">
        <v>10880</v>
      </c>
      <c r="E10" s="25">
        <v>1916</v>
      </c>
      <c r="F10" s="25">
        <v>93</v>
      </c>
    </row>
    <row r="11" spans="1:6">
      <c r="A11" s="7" t="s">
        <v>2168</v>
      </c>
      <c r="B11" s="7">
        <v>245</v>
      </c>
      <c r="C11" s="7">
        <v>4713</v>
      </c>
      <c r="D11" s="7">
        <v>10895</v>
      </c>
      <c r="E11" s="7">
        <v>1863</v>
      </c>
      <c r="F11" s="7">
        <v>48</v>
      </c>
    </row>
    <row r="12" spans="1:6">
      <c r="A12" s="7" t="s">
        <v>6</v>
      </c>
      <c r="B12" s="7">
        <v>241</v>
      </c>
      <c r="C12" s="7">
        <v>4557</v>
      </c>
      <c r="D12" s="7">
        <v>10381</v>
      </c>
      <c r="E12" s="7">
        <v>1483</v>
      </c>
      <c r="F12" s="7">
        <v>55</v>
      </c>
    </row>
    <row r="13" spans="1:6">
      <c r="A13" s="7" t="s">
        <v>2170</v>
      </c>
      <c r="B13" s="7">
        <v>244</v>
      </c>
      <c r="C13" s="7">
        <v>4318</v>
      </c>
      <c r="D13" s="7">
        <v>9588</v>
      </c>
      <c r="E13" s="7">
        <v>1403</v>
      </c>
      <c r="F13" s="7">
        <v>66</v>
      </c>
    </row>
    <row r="14" spans="1:6">
      <c r="A14" s="7" t="s">
        <v>2172</v>
      </c>
      <c r="B14" s="7">
        <v>243</v>
      </c>
      <c r="C14" s="7">
        <v>3577</v>
      </c>
      <c r="D14" s="7">
        <v>8239</v>
      </c>
      <c r="E14" s="7">
        <v>1314</v>
      </c>
      <c r="F14" s="7">
        <v>45</v>
      </c>
    </row>
    <row r="15" spans="1:6">
      <c r="A15" s="7" t="s">
        <v>1941</v>
      </c>
      <c r="B15" s="7">
        <v>243</v>
      </c>
      <c r="C15" s="7">
        <v>3903</v>
      </c>
      <c r="D15" s="7">
        <v>9101</v>
      </c>
      <c r="E15" s="7">
        <v>1134</v>
      </c>
      <c r="F15" s="7">
        <v>76</v>
      </c>
    </row>
    <row r="16" spans="1:6">
      <c r="A16" s="7" t="s">
        <v>1895</v>
      </c>
      <c r="B16" s="7">
        <v>244</v>
      </c>
      <c r="C16" s="7">
        <v>4059</v>
      </c>
      <c r="D16" s="7">
        <v>9259</v>
      </c>
      <c r="E16" s="7">
        <v>1111</v>
      </c>
      <c r="F16" s="7">
        <v>28</v>
      </c>
    </row>
    <row r="17" spans="1:6">
      <c r="A17" s="7" t="s">
        <v>1942</v>
      </c>
      <c r="B17" s="7">
        <v>244</v>
      </c>
      <c r="C17" s="7">
        <v>4160</v>
      </c>
      <c r="D17" s="7">
        <v>9342</v>
      </c>
      <c r="E17" s="7">
        <v>802</v>
      </c>
      <c r="F17" s="7">
        <v>10</v>
      </c>
    </row>
    <row r="18" spans="1:6">
      <c r="A18" s="7" t="s">
        <v>1767</v>
      </c>
      <c r="B18" s="7">
        <v>241</v>
      </c>
      <c r="C18" s="7">
        <v>3887</v>
      </c>
      <c r="D18" s="7">
        <v>8521</v>
      </c>
      <c r="E18" s="7">
        <v>666</v>
      </c>
      <c r="F18" s="7">
        <v>3</v>
      </c>
    </row>
    <row r="19" spans="1:6">
      <c r="A19" s="7" t="s">
        <v>933</v>
      </c>
      <c r="B19" s="7">
        <v>242</v>
      </c>
      <c r="C19" s="7">
        <v>1226</v>
      </c>
      <c r="D19" s="7">
        <v>2722</v>
      </c>
      <c r="E19" s="7">
        <v>515</v>
      </c>
      <c r="F19" s="7">
        <v>45</v>
      </c>
    </row>
    <row r="20" spans="1:6">
      <c r="A20" s="7" t="s">
        <v>1945</v>
      </c>
      <c r="B20" s="7">
        <v>242</v>
      </c>
      <c r="C20" s="7">
        <v>1651</v>
      </c>
      <c r="D20" s="7">
        <v>3722</v>
      </c>
      <c r="E20" s="7">
        <v>697</v>
      </c>
      <c r="F20" s="7">
        <v>11</v>
      </c>
    </row>
    <row r="21" spans="1:6">
      <c r="A21" s="7" t="s">
        <v>1946</v>
      </c>
      <c r="B21" s="7">
        <v>243</v>
      </c>
      <c r="C21" s="7">
        <v>2694</v>
      </c>
      <c r="D21" s="7">
        <v>6010</v>
      </c>
      <c r="E21" s="7">
        <v>920</v>
      </c>
      <c r="F21" s="7">
        <v>10</v>
      </c>
    </row>
    <row r="22" spans="1:6">
      <c r="A22" s="7" t="s">
        <v>1382</v>
      </c>
      <c r="B22" s="7">
        <v>243</v>
      </c>
      <c r="C22" s="7">
        <v>3553</v>
      </c>
      <c r="D22" s="7">
        <v>7986</v>
      </c>
      <c r="E22" s="7">
        <v>906</v>
      </c>
      <c r="F22" s="7">
        <v>4</v>
      </c>
    </row>
    <row r="23" spans="1:6" s="23" customFormat="1" ht="18.75">
      <c r="A23" s="7" t="s">
        <v>3009</v>
      </c>
      <c r="B23" s="7">
        <v>243</v>
      </c>
      <c r="C23" s="7">
        <v>4235</v>
      </c>
      <c r="D23" s="7">
        <v>9473</v>
      </c>
      <c r="E23" s="7">
        <v>1053</v>
      </c>
      <c r="F23" s="7">
        <v>11</v>
      </c>
    </row>
  </sheetData>
  <autoFilter ref="A6:F15" xr:uid="{00000000-0009-0000-0000-000092000000}"/>
  <mergeCells count="4">
    <mergeCell ref="C4:D4"/>
    <mergeCell ref="E4:F4"/>
    <mergeCell ref="A4:A5"/>
    <mergeCell ref="B4:B5"/>
  </mergeCells>
  <phoneticPr fontId="5"/>
  <hyperlinks>
    <hyperlink ref="D1" location="目次!C69" display="目次" xr:uid="{00000000-0004-0000-9200-000000000000}"/>
  </hyperlinks>
  <pageMargins left="0.7" right="0.7" top="0.75" bottom="0.75" header="0.3" footer="0.3"/>
  <pageSetup paperSize="9"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D10"/>
  <sheetViews>
    <sheetView topLeftCell="A7" workbookViewId="0">
      <selection activeCell="G10" sqref="G10"/>
    </sheetView>
  </sheetViews>
  <sheetFormatPr defaultColWidth="8.75" defaultRowHeight="14.25"/>
  <cols>
    <col min="1" max="1" width="10.75" style="1" bestFit="1" customWidth="1"/>
    <col min="2" max="2" width="16.5" style="1" bestFit="1" customWidth="1"/>
    <col min="3" max="3" width="12.5" style="1" bestFit="1" customWidth="1"/>
    <col min="4" max="16384" width="8.75" style="1"/>
  </cols>
  <sheetData>
    <row r="1" spans="1:4" ht="18.75">
      <c r="A1" s="19" t="s">
        <v>3109</v>
      </c>
      <c r="B1" s="21" t="s">
        <v>2353</v>
      </c>
      <c r="C1" s="21" t="s">
        <v>794</v>
      </c>
      <c r="D1" s="9" t="s">
        <v>652</v>
      </c>
    </row>
    <row r="2" spans="1:4" ht="18.75">
      <c r="A2" s="20" t="s">
        <v>1666</v>
      </c>
      <c r="B2" s="22">
        <v>4059</v>
      </c>
      <c r="C2" s="22">
        <v>9259</v>
      </c>
    </row>
    <row r="3" spans="1:4" ht="18.75">
      <c r="A3" s="20" t="s">
        <v>444</v>
      </c>
      <c r="B3" s="22">
        <v>4160</v>
      </c>
      <c r="C3" s="22">
        <v>9342</v>
      </c>
    </row>
    <row r="4" spans="1:4" ht="18.75">
      <c r="A4" s="20" t="s">
        <v>1049</v>
      </c>
      <c r="B4" s="22">
        <v>3887</v>
      </c>
      <c r="C4" s="22">
        <v>8521</v>
      </c>
    </row>
    <row r="5" spans="1:4" ht="18.75">
      <c r="A5" s="20" t="s">
        <v>1528</v>
      </c>
      <c r="B5" s="22">
        <v>1226</v>
      </c>
      <c r="C5" s="22">
        <v>2722</v>
      </c>
    </row>
    <row r="6" spans="1:4" ht="18.75">
      <c r="A6" s="20" t="s">
        <v>668</v>
      </c>
      <c r="B6" s="22">
        <v>1651</v>
      </c>
      <c r="C6" s="22">
        <v>3722</v>
      </c>
    </row>
    <row r="7" spans="1:4" ht="18.75">
      <c r="A7" s="20" t="s">
        <v>489</v>
      </c>
      <c r="B7" s="22">
        <v>2694</v>
      </c>
      <c r="C7" s="22">
        <v>6010</v>
      </c>
    </row>
    <row r="8" spans="1:4" ht="18.75">
      <c r="A8" s="20" t="s">
        <v>2935</v>
      </c>
      <c r="B8" s="22">
        <v>3553</v>
      </c>
      <c r="C8" s="22">
        <v>7986</v>
      </c>
    </row>
    <row r="9" spans="1:4" ht="18.75">
      <c r="A9" s="20" t="s">
        <v>3018</v>
      </c>
      <c r="B9" s="22">
        <v>4235</v>
      </c>
      <c r="C9" s="22">
        <v>9473</v>
      </c>
    </row>
    <row r="10" spans="1:4" ht="18.75">
      <c r="A10" s="20" t="s">
        <v>756</v>
      </c>
      <c r="B10" s="22">
        <v>25465</v>
      </c>
      <c r="C10" s="22">
        <v>57035</v>
      </c>
    </row>
  </sheetData>
  <phoneticPr fontId="5"/>
  <hyperlinks>
    <hyperlink ref="D1" location="目次!C69" display="目次" xr:uid="{00000000-0004-0000-9300-000000000000}"/>
  </hyperlinks>
  <pageMargins left="0.7" right="0.7" top="0.75" bottom="0.75" header="0.3" footer="0.3"/>
  <pageSetup paperSize="9" orientation="portrait"/>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D10"/>
  <sheetViews>
    <sheetView workbookViewId="0">
      <selection activeCell="H27" sqref="H27"/>
    </sheetView>
  </sheetViews>
  <sheetFormatPr defaultColWidth="10.75" defaultRowHeight="14.25"/>
  <cols>
    <col min="1" max="1" width="10.75" style="1" bestFit="1"/>
    <col min="2" max="3" width="20.375" style="1" bestFit="1" customWidth="1"/>
    <col min="4" max="16384" width="10.75" style="1"/>
  </cols>
  <sheetData>
    <row r="1" spans="1:4" ht="18.75">
      <c r="A1" s="19" t="s">
        <v>3109</v>
      </c>
      <c r="B1" s="21" t="s">
        <v>180</v>
      </c>
      <c r="C1" s="21" t="s">
        <v>3082</v>
      </c>
      <c r="D1" s="9" t="s">
        <v>652</v>
      </c>
    </row>
    <row r="2" spans="1:4" ht="18.75">
      <c r="A2" s="20" t="s">
        <v>1666</v>
      </c>
      <c r="B2" s="22">
        <v>28</v>
      </c>
      <c r="C2" s="22">
        <v>1111</v>
      </c>
    </row>
    <row r="3" spans="1:4" ht="18.75">
      <c r="A3" s="20" t="s">
        <v>444</v>
      </c>
      <c r="B3" s="22">
        <v>10</v>
      </c>
      <c r="C3" s="22">
        <v>802</v>
      </c>
    </row>
    <row r="4" spans="1:4" ht="18.75">
      <c r="A4" s="20" t="s">
        <v>1049</v>
      </c>
      <c r="B4" s="22">
        <v>3</v>
      </c>
      <c r="C4" s="22">
        <v>666</v>
      </c>
    </row>
    <row r="5" spans="1:4" ht="18.75">
      <c r="A5" s="20" t="s">
        <v>1528</v>
      </c>
      <c r="B5" s="22">
        <v>45</v>
      </c>
      <c r="C5" s="22">
        <v>515</v>
      </c>
    </row>
    <row r="6" spans="1:4" ht="18.75">
      <c r="A6" s="20" t="s">
        <v>668</v>
      </c>
      <c r="B6" s="22">
        <v>11</v>
      </c>
      <c r="C6" s="22">
        <v>697</v>
      </c>
    </row>
    <row r="7" spans="1:4" ht="18.75">
      <c r="A7" s="20" t="s">
        <v>489</v>
      </c>
      <c r="B7" s="22">
        <v>10</v>
      </c>
      <c r="C7" s="22">
        <v>920</v>
      </c>
    </row>
    <row r="8" spans="1:4" ht="18.75">
      <c r="A8" s="20" t="s">
        <v>2935</v>
      </c>
      <c r="B8" s="22">
        <v>4</v>
      </c>
      <c r="C8" s="22">
        <v>906</v>
      </c>
    </row>
    <row r="9" spans="1:4" ht="18.75">
      <c r="A9" s="20" t="s">
        <v>3018</v>
      </c>
      <c r="B9" s="22">
        <v>11</v>
      </c>
      <c r="C9" s="22">
        <v>1053</v>
      </c>
    </row>
    <row r="10" spans="1:4" ht="18.75">
      <c r="A10" s="20" t="s">
        <v>756</v>
      </c>
      <c r="B10" s="22">
        <v>122</v>
      </c>
      <c r="C10" s="22">
        <v>6670</v>
      </c>
    </row>
  </sheetData>
  <phoneticPr fontId="5"/>
  <hyperlinks>
    <hyperlink ref="D1" location="目次!C69" display="目次" xr:uid="{00000000-0004-0000-9400-000000000000}"/>
  </hyperlinks>
  <pageMargins left="0.7" right="0.7" top="0.75" bottom="0.75" header="0.3" footer="0.3"/>
  <pageSetup paperSize="9" orientation="portrait"/>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12"/>
  <sheetViews>
    <sheetView topLeftCell="A10" workbookViewId="0">
      <selection activeCell="H11" sqref="H11"/>
    </sheetView>
  </sheetViews>
  <sheetFormatPr defaultColWidth="10.75" defaultRowHeight="14.25"/>
  <cols>
    <col min="1" max="1" width="10.5" style="1" bestFit="1" customWidth="1"/>
    <col min="2" max="3" width="12.5" style="1" bestFit="1" customWidth="1"/>
    <col min="4" max="13" width="7.25" style="1" bestFit="1" customWidth="1"/>
    <col min="14" max="40" width="8.5" style="1" bestFit="1" customWidth="1"/>
    <col min="41" max="41" width="6.375" style="1" bestFit="1" customWidth="1"/>
    <col min="42" max="16384" width="10.75" style="1"/>
  </cols>
  <sheetData>
    <row r="1" spans="1:4" ht="18.75">
      <c r="A1" s="19" t="s">
        <v>3114</v>
      </c>
      <c r="B1" s="21" t="s">
        <v>1163</v>
      </c>
      <c r="D1" s="9" t="s">
        <v>652</v>
      </c>
    </row>
    <row r="3" spans="1:4" ht="18.75">
      <c r="A3" s="19" t="s">
        <v>3109</v>
      </c>
      <c r="B3" s="21" t="s">
        <v>269</v>
      </c>
      <c r="C3" s="21" t="s">
        <v>414</v>
      </c>
    </row>
    <row r="4" spans="1:4" ht="18.75">
      <c r="A4" s="40">
        <v>43009</v>
      </c>
      <c r="B4" s="22">
        <v>19258</v>
      </c>
      <c r="C4" s="22">
        <v>48121</v>
      </c>
    </row>
    <row r="5" spans="1:4" ht="18.75">
      <c r="A5" s="40">
        <v>43374</v>
      </c>
      <c r="B5" s="22">
        <v>19555</v>
      </c>
      <c r="C5" s="22">
        <v>48232</v>
      </c>
    </row>
    <row r="6" spans="1:4" ht="18.75">
      <c r="A6" s="40" t="s">
        <v>1168</v>
      </c>
      <c r="B6" s="22">
        <v>19763</v>
      </c>
      <c r="C6" s="22">
        <v>48379</v>
      </c>
    </row>
    <row r="7" spans="1:4" ht="18.75">
      <c r="A7" s="40">
        <v>44105</v>
      </c>
      <c r="B7" s="22">
        <v>19862</v>
      </c>
      <c r="C7" s="22">
        <v>48348</v>
      </c>
    </row>
    <row r="8" spans="1:4" ht="18.75">
      <c r="A8" s="40">
        <v>44470</v>
      </c>
      <c r="B8" s="22">
        <v>20150</v>
      </c>
      <c r="C8" s="22">
        <v>48495</v>
      </c>
    </row>
    <row r="9" spans="1:4" ht="18.75">
      <c r="A9" s="40">
        <v>44835</v>
      </c>
      <c r="B9" s="22">
        <v>20439</v>
      </c>
      <c r="C9" s="22">
        <v>48631</v>
      </c>
    </row>
    <row r="10" spans="1:4" ht="18.75">
      <c r="A10" s="40">
        <v>45200</v>
      </c>
      <c r="B10" s="22">
        <v>20646</v>
      </c>
      <c r="C10" s="22">
        <v>48616</v>
      </c>
    </row>
    <row r="11" spans="1:4" ht="18.75">
      <c r="A11" s="40">
        <v>45566</v>
      </c>
      <c r="B11" s="22">
        <v>20785</v>
      </c>
      <c r="C11" s="22">
        <v>48520</v>
      </c>
    </row>
    <row r="12" spans="1:4" ht="18.75">
      <c r="A12" s="40" t="s">
        <v>756</v>
      </c>
      <c r="B12" s="22">
        <v>160458</v>
      </c>
      <c r="C12" s="22">
        <v>387342</v>
      </c>
    </row>
  </sheetData>
  <phoneticPr fontId="5"/>
  <hyperlinks>
    <hyperlink ref="D1" location="目次!C9" display="目次" xr:uid="{00000000-0004-0000-0E00-000000000000}"/>
  </hyperlinks>
  <pageMargins left="0.7" right="0.7" top="0.75" bottom="0.75" header="0.3" footer="0.3"/>
  <pageSetup paperSize="9" orientation="portrait"/>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E23"/>
  <sheetViews>
    <sheetView workbookViewId="0">
      <selection activeCell="E23" sqref="E23"/>
    </sheetView>
  </sheetViews>
  <sheetFormatPr defaultColWidth="8.75" defaultRowHeight="14.25"/>
  <cols>
    <col min="1" max="1" width="14.125" style="1" customWidth="1"/>
    <col min="2" max="2" width="14.25" style="1" bestFit="1" customWidth="1"/>
    <col min="3" max="16384" width="8.75" style="1"/>
  </cols>
  <sheetData>
    <row r="1" spans="1:5">
      <c r="A1" s="1" t="s">
        <v>344</v>
      </c>
      <c r="D1" s="9" t="s">
        <v>652</v>
      </c>
    </row>
    <row r="2" spans="1:5">
      <c r="A2" s="1" t="s">
        <v>1361</v>
      </c>
    </row>
    <row r="3" spans="1:5">
      <c r="A3" s="1" t="s">
        <v>185</v>
      </c>
    </row>
    <row r="4" spans="1:5">
      <c r="A4" s="227" t="s">
        <v>1031</v>
      </c>
      <c r="B4" s="227" t="s">
        <v>1930</v>
      </c>
      <c r="C4" s="227" t="s">
        <v>316</v>
      </c>
      <c r="D4" s="227"/>
      <c r="E4" s="227" t="s">
        <v>2351</v>
      </c>
    </row>
    <row r="5" spans="1:5">
      <c r="A5" s="227"/>
      <c r="B5" s="227"/>
      <c r="C5" s="25" t="s">
        <v>1292</v>
      </c>
      <c r="D5" s="25" t="s">
        <v>2102</v>
      </c>
      <c r="E5" s="227"/>
    </row>
    <row r="6" spans="1:5" ht="7.5" customHeight="1">
      <c r="A6" s="26" t="str">
        <f>A4</f>
        <v>年度別</v>
      </c>
      <c r="B6" s="26" t="str">
        <f>B4</f>
        <v>実施回数(回)</v>
      </c>
      <c r="C6" s="26" t="str">
        <f>C5&amp;"("&amp;$C$4&amp;")"</f>
        <v>親子(組)(参加者)</v>
      </c>
      <c r="D6" s="26" t="str">
        <f>D5&amp;"("&amp;$C$4&amp;")"</f>
        <v>人数(人)(参加者)</v>
      </c>
      <c r="E6" s="26" t="str">
        <f>E4</f>
        <v>相談(件)</v>
      </c>
    </row>
    <row r="7" spans="1:5">
      <c r="A7" s="7" t="s">
        <v>2160</v>
      </c>
      <c r="B7" s="25">
        <v>41</v>
      </c>
      <c r="C7" s="25">
        <v>220</v>
      </c>
      <c r="D7" s="25">
        <v>463</v>
      </c>
      <c r="E7" s="25">
        <v>179</v>
      </c>
    </row>
    <row r="8" spans="1:5">
      <c r="A8" s="7" t="s">
        <v>1196</v>
      </c>
      <c r="B8" s="25">
        <v>40</v>
      </c>
      <c r="C8" s="25">
        <v>339</v>
      </c>
      <c r="D8" s="25">
        <v>694</v>
      </c>
      <c r="E8" s="25">
        <v>314</v>
      </c>
    </row>
    <row r="9" spans="1:5">
      <c r="A9" s="7" t="s">
        <v>2162</v>
      </c>
      <c r="B9" s="25">
        <v>36</v>
      </c>
      <c r="C9" s="25">
        <v>305</v>
      </c>
      <c r="D9" s="25">
        <v>641</v>
      </c>
      <c r="E9" s="25">
        <v>172</v>
      </c>
    </row>
    <row r="10" spans="1:5">
      <c r="A10" s="7" t="s">
        <v>2166</v>
      </c>
      <c r="B10" s="25">
        <v>39</v>
      </c>
      <c r="C10" s="25">
        <v>260</v>
      </c>
      <c r="D10" s="25">
        <v>550</v>
      </c>
      <c r="E10" s="25">
        <v>150</v>
      </c>
    </row>
    <row r="11" spans="1:5">
      <c r="A11" s="7" t="s">
        <v>2168</v>
      </c>
      <c r="B11" s="7">
        <v>40</v>
      </c>
      <c r="C11" s="7">
        <v>236</v>
      </c>
      <c r="D11" s="7">
        <v>527</v>
      </c>
      <c r="E11" s="7">
        <v>142</v>
      </c>
    </row>
    <row r="12" spans="1:5">
      <c r="A12" s="7" t="s">
        <v>6</v>
      </c>
      <c r="B12" s="7">
        <v>41</v>
      </c>
      <c r="C12" s="7">
        <v>256</v>
      </c>
      <c r="D12" s="7">
        <v>544</v>
      </c>
      <c r="E12" s="7">
        <v>127</v>
      </c>
    </row>
    <row r="13" spans="1:5">
      <c r="A13" s="7" t="s">
        <v>2170</v>
      </c>
      <c r="B13" s="7">
        <v>41</v>
      </c>
      <c r="C13" s="7">
        <v>268</v>
      </c>
      <c r="D13" s="7">
        <v>566</v>
      </c>
      <c r="E13" s="7">
        <v>129</v>
      </c>
    </row>
    <row r="14" spans="1:5">
      <c r="A14" s="7" t="s">
        <v>2172</v>
      </c>
      <c r="B14" s="7">
        <v>41</v>
      </c>
      <c r="C14" s="7">
        <v>344</v>
      </c>
      <c r="D14" s="7">
        <v>732</v>
      </c>
      <c r="E14" s="7">
        <v>156</v>
      </c>
    </row>
    <row r="15" spans="1:5">
      <c r="A15" s="7" t="s">
        <v>1941</v>
      </c>
      <c r="B15" s="7">
        <v>42</v>
      </c>
      <c r="C15" s="7">
        <v>271</v>
      </c>
      <c r="D15" s="7">
        <v>562</v>
      </c>
      <c r="E15" s="7">
        <v>122</v>
      </c>
    </row>
    <row r="16" spans="1:5">
      <c r="A16" s="7" t="s">
        <v>1895</v>
      </c>
      <c r="B16" s="7">
        <v>40</v>
      </c>
      <c r="C16" s="7">
        <v>221</v>
      </c>
      <c r="D16" s="7">
        <v>462</v>
      </c>
      <c r="E16" s="7">
        <v>120</v>
      </c>
    </row>
    <row r="17" spans="1:5">
      <c r="A17" s="7" t="s">
        <v>1942</v>
      </c>
      <c r="B17" s="7">
        <v>43</v>
      </c>
      <c r="C17" s="7">
        <v>180</v>
      </c>
      <c r="D17" s="7">
        <v>394</v>
      </c>
      <c r="E17" s="7">
        <v>77</v>
      </c>
    </row>
    <row r="18" spans="1:5">
      <c r="A18" s="7" t="s">
        <v>1767</v>
      </c>
      <c r="B18" s="7">
        <v>37</v>
      </c>
      <c r="C18" s="7">
        <v>138</v>
      </c>
      <c r="D18" s="7">
        <v>295</v>
      </c>
      <c r="E18" s="7">
        <v>57</v>
      </c>
    </row>
    <row r="19" spans="1:5">
      <c r="A19" s="7" t="s">
        <v>933</v>
      </c>
      <c r="B19" s="7">
        <v>29</v>
      </c>
      <c r="C19" s="7">
        <v>53</v>
      </c>
      <c r="D19" s="7">
        <v>121</v>
      </c>
      <c r="E19" s="7">
        <v>31</v>
      </c>
    </row>
    <row r="20" spans="1:5">
      <c r="A20" s="7" t="s">
        <v>1945</v>
      </c>
      <c r="B20" s="7">
        <v>42</v>
      </c>
      <c r="C20" s="7">
        <v>93</v>
      </c>
      <c r="D20" s="7">
        <v>200</v>
      </c>
      <c r="E20" s="7">
        <v>56</v>
      </c>
    </row>
    <row r="21" spans="1:5">
      <c r="A21" s="7" t="s">
        <v>1946</v>
      </c>
      <c r="B21" s="7">
        <v>43</v>
      </c>
      <c r="C21" s="7">
        <v>147</v>
      </c>
      <c r="D21" s="7">
        <v>311</v>
      </c>
      <c r="E21" s="7">
        <v>82</v>
      </c>
    </row>
    <row r="22" spans="1:5">
      <c r="A22" s="7" t="s">
        <v>1382</v>
      </c>
      <c r="B22" s="7">
        <v>40</v>
      </c>
      <c r="C22" s="7">
        <v>195</v>
      </c>
      <c r="D22" s="7">
        <v>390</v>
      </c>
      <c r="E22" s="7">
        <v>69</v>
      </c>
    </row>
    <row r="23" spans="1:5" s="23" customFormat="1" ht="18.75">
      <c r="A23" s="7" t="s">
        <v>3009</v>
      </c>
      <c r="B23" s="7">
        <v>42</v>
      </c>
      <c r="C23" s="7">
        <v>193</v>
      </c>
      <c r="D23" s="7">
        <v>416</v>
      </c>
      <c r="E23" s="7">
        <v>87</v>
      </c>
    </row>
  </sheetData>
  <autoFilter ref="A6:E15" xr:uid="{00000000-0009-0000-0000-000095000000}"/>
  <mergeCells count="4">
    <mergeCell ref="C4:D4"/>
    <mergeCell ref="A4:A5"/>
    <mergeCell ref="B4:B5"/>
    <mergeCell ref="E4:E5"/>
  </mergeCells>
  <phoneticPr fontId="5"/>
  <hyperlinks>
    <hyperlink ref="D1" location="目次!C69" display="目次" xr:uid="{00000000-0004-0000-9500-000000000000}"/>
  </hyperlinks>
  <pageMargins left="0.7" right="0.7" top="0.75" bottom="0.75" header="0.3" footer="0.3"/>
  <pageSetup paperSize="9"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D10"/>
  <sheetViews>
    <sheetView topLeftCell="A16" workbookViewId="0">
      <selection activeCell="F9" sqref="F9"/>
    </sheetView>
  </sheetViews>
  <sheetFormatPr defaultColWidth="8.75" defaultRowHeight="14.25"/>
  <cols>
    <col min="1" max="1" width="10.75" style="1" bestFit="1" customWidth="1"/>
    <col min="2" max="2" width="16.5" style="1" bestFit="1" customWidth="1"/>
    <col min="3" max="3" width="12.5" style="1" bestFit="1" customWidth="1"/>
    <col min="4" max="16384" width="8.75" style="1"/>
  </cols>
  <sheetData>
    <row r="1" spans="1:4" ht="18.75">
      <c r="A1" s="19" t="s">
        <v>3109</v>
      </c>
      <c r="B1" s="21" t="s">
        <v>2353</v>
      </c>
      <c r="C1" s="21" t="s">
        <v>794</v>
      </c>
      <c r="D1" s="9" t="s">
        <v>652</v>
      </c>
    </row>
    <row r="2" spans="1:4" ht="18.75">
      <c r="A2" s="20" t="s">
        <v>1666</v>
      </c>
      <c r="B2" s="22">
        <v>221</v>
      </c>
      <c r="C2" s="22">
        <v>462</v>
      </c>
    </row>
    <row r="3" spans="1:4" ht="18.75">
      <c r="A3" s="20" t="s">
        <v>444</v>
      </c>
      <c r="B3" s="22">
        <v>180</v>
      </c>
      <c r="C3" s="22">
        <v>394</v>
      </c>
    </row>
    <row r="4" spans="1:4" ht="18.75">
      <c r="A4" s="20" t="s">
        <v>1049</v>
      </c>
      <c r="B4" s="22">
        <v>138</v>
      </c>
      <c r="C4" s="22">
        <v>295</v>
      </c>
    </row>
    <row r="5" spans="1:4" ht="18.75">
      <c r="A5" s="20" t="s">
        <v>1528</v>
      </c>
      <c r="B5" s="22">
        <v>53</v>
      </c>
      <c r="C5" s="22">
        <v>121</v>
      </c>
    </row>
    <row r="6" spans="1:4" ht="18.75">
      <c r="A6" s="20" t="s">
        <v>668</v>
      </c>
      <c r="B6" s="22">
        <v>93</v>
      </c>
      <c r="C6" s="22">
        <v>200</v>
      </c>
    </row>
    <row r="7" spans="1:4" ht="18.75">
      <c r="A7" s="20" t="s">
        <v>489</v>
      </c>
      <c r="B7" s="22">
        <v>147</v>
      </c>
      <c r="C7" s="22">
        <v>311</v>
      </c>
    </row>
    <row r="8" spans="1:4" ht="18.75">
      <c r="A8" s="20" t="s">
        <v>2935</v>
      </c>
      <c r="B8" s="22">
        <v>195</v>
      </c>
      <c r="C8" s="22">
        <v>390</v>
      </c>
    </row>
    <row r="9" spans="1:4" ht="18.75">
      <c r="A9" s="20" t="s">
        <v>3018</v>
      </c>
      <c r="B9" s="22">
        <v>193</v>
      </c>
      <c r="C9" s="22">
        <v>416</v>
      </c>
    </row>
    <row r="10" spans="1:4" ht="18.75">
      <c r="A10" s="20" t="s">
        <v>756</v>
      </c>
      <c r="B10" s="22">
        <v>1220</v>
      </c>
      <c r="C10" s="22">
        <v>2589</v>
      </c>
    </row>
  </sheetData>
  <phoneticPr fontId="5"/>
  <hyperlinks>
    <hyperlink ref="D1" location="目次!C69" display="目次" xr:uid="{00000000-0004-0000-9600-000000000000}"/>
  </hyperlinks>
  <pageMargins left="0.7" right="0.7" top="0.75" bottom="0.75" header="0.3" footer="0.3"/>
  <pageSetup paperSize="9" orientation="portrait"/>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D10"/>
  <sheetViews>
    <sheetView workbookViewId="0"/>
  </sheetViews>
  <sheetFormatPr defaultColWidth="10.75" defaultRowHeight="14.25"/>
  <cols>
    <col min="1" max="1" width="10.75" style="1" bestFit="1"/>
    <col min="2" max="3" width="16.5" style="1" bestFit="1" customWidth="1"/>
    <col min="4" max="16384" width="10.75" style="1"/>
  </cols>
  <sheetData>
    <row r="1" spans="1:4" ht="18.75">
      <c r="A1" s="19" t="s">
        <v>3109</v>
      </c>
      <c r="B1" s="21" t="s">
        <v>1839</v>
      </c>
      <c r="C1" s="21" t="s">
        <v>3159</v>
      </c>
      <c r="D1" s="9" t="s">
        <v>652</v>
      </c>
    </row>
    <row r="2" spans="1:4" ht="18.75">
      <c r="A2" s="20" t="s">
        <v>1666</v>
      </c>
      <c r="B2" s="22">
        <v>40</v>
      </c>
      <c r="C2" s="22">
        <v>120</v>
      </c>
    </row>
    <row r="3" spans="1:4" ht="18.75">
      <c r="A3" s="20" t="s">
        <v>444</v>
      </c>
      <c r="B3" s="22">
        <v>43</v>
      </c>
      <c r="C3" s="22">
        <v>77</v>
      </c>
    </row>
    <row r="4" spans="1:4" ht="18.75">
      <c r="A4" s="20" t="s">
        <v>1049</v>
      </c>
      <c r="B4" s="22">
        <v>37</v>
      </c>
      <c r="C4" s="22">
        <v>57</v>
      </c>
    </row>
    <row r="5" spans="1:4" ht="18.75">
      <c r="A5" s="20" t="s">
        <v>1528</v>
      </c>
      <c r="B5" s="22">
        <v>29</v>
      </c>
      <c r="C5" s="22">
        <v>31</v>
      </c>
    </row>
    <row r="6" spans="1:4" ht="18.75">
      <c r="A6" s="20" t="s">
        <v>668</v>
      </c>
      <c r="B6" s="22">
        <v>42</v>
      </c>
      <c r="C6" s="22">
        <v>56</v>
      </c>
    </row>
    <row r="7" spans="1:4" ht="18.75">
      <c r="A7" s="20" t="s">
        <v>489</v>
      </c>
      <c r="B7" s="22">
        <v>43</v>
      </c>
      <c r="C7" s="22">
        <v>82</v>
      </c>
    </row>
    <row r="8" spans="1:4" ht="18.75">
      <c r="A8" s="20" t="s">
        <v>2935</v>
      </c>
      <c r="B8" s="22">
        <v>40</v>
      </c>
      <c r="C8" s="22">
        <v>69</v>
      </c>
    </row>
    <row r="9" spans="1:4" ht="18.75">
      <c r="A9" s="20" t="s">
        <v>3018</v>
      </c>
      <c r="B9" s="22">
        <v>42</v>
      </c>
      <c r="C9" s="22">
        <v>87</v>
      </c>
    </row>
    <row r="10" spans="1:4" ht="18.75">
      <c r="A10" s="20" t="s">
        <v>756</v>
      </c>
      <c r="B10" s="22">
        <v>316</v>
      </c>
      <c r="C10" s="22">
        <v>579</v>
      </c>
    </row>
  </sheetData>
  <phoneticPr fontId="5"/>
  <hyperlinks>
    <hyperlink ref="D1" location="目次!C69" display="目次" xr:uid="{00000000-0004-0000-9700-000000000000}"/>
  </hyperlinks>
  <pageMargins left="0.7" right="0.7" top="0.75" bottom="0.75" header="0.3" footer="0.3"/>
  <pageSetup paperSize="9" orientation="portrait"/>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P26"/>
  <sheetViews>
    <sheetView workbookViewId="0">
      <pane xSplit="1" ySplit="7" topLeftCell="B8" activePane="bottomRight" state="frozen"/>
      <selection pane="topRight"/>
      <selection pane="bottomLeft"/>
      <selection pane="bottomRight" activeCell="B24" sqref="B24"/>
    </sheetView>
  </sheetViews>
  <sheetFormatPr defaultColWidth="8.75" defaultRowHeight="14.25"/>
  <cols>
    <col min="1" max="1" width="12.5" style="1" customWidth="1"/>
    <col min="2" max="2" width="17.25" style="1" bestFit="1" customWidth="1"/>
    <col min="3" max="3" width="18.875" style="1" bestFit="1" customWidth="1"/>
    <col min="4" max="4" width="7.125" style="1" bestFit="1" customWidth="1"/>
    <col min="5" max="5" width="6.25" style="1" bestFit="1" customWidth="1"/>
    <col min="6" max="7" width="15.125" style="1" bestFit="1" customWidth="1"/>
    <col min="8" max="8" width="6.25" style="1" bestFit="1" customWidth="1"/>
    <col min="9" max="9" width="7.875" style="1" bestFit="1" customWidth="1"/>
    <col min="10" max="10" width="7.125" style="1" bestFit="1" customWidth="1"/>
    <col min="11" max="11" width="6.25" style="1" bestFit="1" customWidth="1"/>
    <col min="12" max="13" width="15.125" style="1" bestFit="1" customWidth="1"/>
    <col min="14" max="14" width="6.25" style="1" bestFit="1" customWidth="1"/>
    <col min="15" max="15" width="17.25" style="1" bestFit="1" customWidth="1"/>
    <col min="16" max="16" width="7.875" style="1" bestFit="1" customWidth="1"/>
    <col min="17" max="16384" width="8.75" style="1"/>
  </cols>
  <sheetData>
    <row r="1" spans="1:16">
      <c r="A1" s="1" t="s">
        <v>346</v>
      </c>
      <c r="D1" s="9" t="s">
        <v>652</v>
      </c>
    </row>
    <row r="2" spans="1:16">
      <c r="A2" s="1" t="s">
        <v>2226</v>
      </c>
    </row>
    <row r="3" spans="1:16">
      <c r="A3" s="1" t="s">
        <v>2355</v>
      </c>
    </row>
    <row r="4" spans="1:16">
      <c r="A4" s="1" t="s">
        <v>453</v>
      </c>
    </row>
    <row r="5" spans="1:16">
      <c r="A5" s="227" t="s">
        <v>1114</v>
      </c>
      <c r="B5" s="227" t="s">
        <v>2357</v>
      </c>
      <c r="C5" s="227" t="s">
        <v>2283</v>
      </c>
      <c r="D5" s="227" t="s">
        <v>532</v>
      </c>
      <c r="E5" s="227"/>
      <c r="F5" s="227"/>
      <c r="G5" s="227"/>
      <c r="H5" s="227"/>
      <c r="I5" s="227"/>
      <c r="J5" s="227" t="s">
        <v>2358</v>
      </c>
      <c r="K5" s="227"/>
      <c r="L5" s="227"/>
      <c r="M5" s="227"/>
      <c r="N5" s="227"/>
      <c r="O5" s="227"/>
      <c r="P5" s="227"/>
    </row>
    <row r="6" spans="1:16">
      <c r="A6" s="227"/>
      <c r="B6" s="227"/>
      <c r="C6" s="227"/>
      <c r="D6" s="25" t="s">
        <v>1151</v>
      </c>
      <c r="E6" s="25" t="s">
        <v>818</v>
      </c>
      <c r="F6" s="25" t="s">
        <v>2360</v>
      </c>
      <c r="G6" s="25" t="s">
        <v>34</v>
      </c>
      <c r="H6" s="25" t="s">
        <v>1170</v>
      </c>
      <c r="I6" s="25" t="s">
        <v>347</v>
      </c>
      <c r="J6" s="25" t="s">
        <v>1151</v>
      </c>
      <c r="K6" s="25" t="s">
        <v>1807</v>
      </c>
      <c r="L6" s="25" t="s">
        <v>2361</v>
      </c>
      <c r="M6" s="25" t="s">
        <v>1338</v>
      </c>
      <c r="N6" s="25" t="s">
        <v>502</v>
      </c>
      <c r="O6" s="25" t="s">
        <v>2363</v>
      </c>
      <c r="P6" s="25" t="s">
        <v>347</v>
      </c>
    </row>
    <row r="7" spans="1:16" ht="7.5" customHeight="1">
      <c r="A7" s="26" t="str">
        <f>A5</f>
        <v>年別</v>
      </c>
      <c r="B7" s="26" t="str">
        <f>B5</f>
        <v>被保険者世帯数</v>
      </c>
      <c r="C7" s="26" t="str">
        <f>C5</f>
        <v>被保険者数</v>
      </c>
      <c r="D7" s="26" t="str">
        <f t="shared" ref="D7:I7" si="0">D6&amp;"("&amp;$D$5&amp;")"</f>
        <v>総数(増加)</v>
      </c>
      <c r="E7" s="26" t="str">
        <f t="shared" si="0"/>
        <v>転入(増加)</v>
      </c>
      <c r="F7" s="26" t="str">
        <f t="shared" si="0"/>
        <v>社会保険離脱(増加)</v>
      </c>
      <c r="G7" s="26" t="str">
        <f t="shared" si="0"/>
        <v>生活保護廃止(増加)</v>
      </c>
      <c r="H7" s="26" t="str">
        <f t="shared" si="0"/>
        <v>出生(増加)</v>
      </c>
      <c r="I7" s="26" t="str">
        <f t="shared" si="0"/>
        <v>その他(増加)</v>
      </c>
      <c r="J7" s="26" t="str">
        <f t="shared" ref="J7:P7" si="1">J6&amp;"("&amp;$J$5&amp;")"</f>
        <v>総数(減少)</v>
      </c>
      <c r="K7" s="26" t="str">
        <f t="shared" si="1"/>
        <v>転出(減少)</v>
      </c>
      <c r="L7" s="26" t="str">
        <f t="shared" si="1"/>
        <v>社会保険加入(減少)</v>
      </c>
      <c r="M7" s="26" t="str">
        <f t="shared" si="1"/>
        <v>生活保護開始(減少)</v>
      </c>
      <c r="N7" s="26" t="str">
        <f t="shared" si="1"/>
        <v>死亡(減少)</v>
      </c>
      <c r="O7" s="26" t="str">
        <f t="shared" si="1"/>
        <v>後期高齢者加入(減少)</v>
      </c>
      <c r="P7" s="26" t="str">
        <f t="shared" si="1"/>
        <v>その他(減少)</v>
      </c>
    </row>
    <row r="8" spans="1:16" ht="14.25" customHeight="1">
      <c r="A8" s="158" t="s">
        <v>1998</v>
      </c>
      <c r="B8" s="165">
        <v>7855</v>
      </c>
      <c r="C8" s="165">
        <v>14796</v>
      </c>
      <c r="D8" s="151">
        <v>2726</v>
      </c>
      <c r="E8" s="165">
        <v>586</v>
      </c>
      <c r="F8" s="165">
        <v>1742</v>
      </c>
      <c r="G8" s="165">
        <v>24</v>
      </c>
      <c r="H8" s="165">
        <v>94</v>
      </c>
      <c r="I8" s="165">
        <v>280</v>
      </c>
      <c r="J8" s="151">
        <v>5351</v>
      </c>
      <c r="K8" s="165">
        <v>506</v>
      </c>
      <c r="L8" s="165">
        <v>1347</v>
      </c>
      <c r="M8" s="165">
        <v>87</v>
      </c>
      <c r="N8" s="165">
        <v>81</v>
      </c>
      <c r="O8" s="165">
        <v>2969</v>
      </c>
      <c r="P8" s="165">
        <v>361</v>
      </c>
    </row>
    <row r="9" spans="1:16" ht="14.25" customHeight="1">
      <c r="A9" s="158" t="s">
        <v>2364</v>
      </c>
      <c r="B9" s="165">
        <v>7854</v>
      </c>
      <c r="C9" s="165">
        <v>14775</v>
      </c>
      <c r="D9" s="151">
        <v>2713</v>
      </c>
      <c r="E9" s="165">
        <v>619</v>
      </c>
      <c r="F9" s="165">
        <v>1786</v>
      </c>
      <c r="G9" s="165">
        <v>28</v>
      </c>
      <c r="H9" s="165">
        <v>86</v>
      </c>
      <c r="I9" s="165">
        <v>194</v>
      </c>
      <c r="J9" s="151">
        <v>2734</v>
      </c>
      <c r="K9" s="165">
        <v>566</v>
      </c>
      <c r="L9" s="165">
        <v>1249</v>
      </c>
      <c r="M9" s="165">
        <v>101</v>
      </c>
      <c r="N9" s="165">
        <v>115</v>
      </c>
      <c r="O9" s="165">
        <v>368</v>
      </c>
      <c r="P9" s="165">
        <v>335</v>
      </c>
    </row>
    <row r="10" spans="1:16" ht="14.25" customHeight="1">
      <c r="A10" s="158" t="s">
        <v>2367</v>
      </c>
      <c r="B10" s="165">
        <v>7846</v>
      </c>
      <c r="C10" s="165">
        <v>14499</v>
      </c>
      <c r="D10" s="151">
        <v>2558</v>
      </c>
      <c r="E10" s="165">
        <v>504</v>
      </c>
      <c r="F10" s="165">
        <v>1782</v>
      </c>
      <c r="G10" s="165">
        <v>34</v>
      </c>
      <c r="H10" s="165">
        <v>78</v>
      </c>
      <c r="I10" s="165">
        <v>160</v>
      </c>
      <c r="J10" s="151">
        <v>2834</v>
      </c>
      <c r="K10" s="165">
        <v>524</v>
      </c>
      <c r="L10" s="165">
        <v>1462</v>
      </c>
      <c r="M10" s="165">
        <v>123</v>
      </c>
      <c r="N10" s="165">
        <v>96</v>
      </c>
      <c r="O10" s="165">
        <v>367</v>
      </c>
      <c r="P10" s="165">
        <v>262</v>
      </c>
    </row>
    <row r="11" spans="1:16" ht="14.25" customHeight="1">
      <c r="A11" s="158" t="s">
        <v>2246</v>
      </c>
      <c r="B11" s="151">
        <v>7911</v>
      </c>
      <c r="C11" s="165">
        <v>14479</v>
      </c>
      <c r="D11" s="151">
        <v>2588</v>
      </c>
      <c r="E11" s="151">
        <v>533</v>
      </c>
      <c r="F11" s="151">
        <v>1808</v>
      </c>
      <c r="G11" s="151">
        <v>43</v>
      </c>
      <c r="H11" s="151">
        <v>68</v>
      </c>
      <c r="I11" s="151">
        <v>136</v>
      </c>
      <c r="J11" s="151">
        <v>2600</v>
      </c>
      <c r="K11" s="151">
        <v>512</v>
      </c>
      <c r="L11" s="159">
        <v>1327</v>
      </c>
      <c r="M11" s="151">
        <v>77</v>
      </c>
      <c r="N11" s="151">
        <v>97</v>
      </c>
      <c r="O11" s="151">
        <v>390</v>
      </c>
      <c r="P11" s="151">
        <v>205</v>
      </c>
    </row>
    <row r="12" spans="1:16" ht="14.25" customHeight="1">
      <c r="A12" s="158" t="s">
        <v>2017</v>
      </c>
      <c r="B12" s="151">
        <v>8013</v>
      </c>
      <c r="C12" s="165">
        <v>14498</v>
      </c>
      <c r="D12" s="151">
        <v>2670</v>
      </c>
      <c r="E12" s="151">
        <v>616</v>
      </c>
      <c r="F12" s="159">
        <v>1802</v>
      </c>
      <c r="G12" s="151">
        <v>45</v>
      </c>
      <c r="H12" s="151">
        <v>60</v>
      </c>
      <c r="I12" s="151">
        <v>155</v>
      </c>
      <c r="J12" s="151">
        <v>2659</v>
      </c>
      <c r="K12" s="151">
        <v>488</v>
      </c>
      <c r="L12" s="151">
        <v>1299</v>
      </c>
      <c r="M12" s="151">
        <v>78</v>
      </c>
      <c r="N12" s="151">
        <v>91</v>
      </c>
      <c r="O12" s="151">
        <v>418</v>
      </c>
      <c r="P12" s="151">
        <v>285</v>
      </c>
    </row>
    <row r="13" spans="1:16" ht="14.25" customHeight="1">
      <c r="A13" s="158" t="s">
        <v>2368</v>
      </c>
      <c r="B13" s="151">
        <v>7918</v>
      </c>
      <c r="C13" s="165">
        <v>14102</v>
      </c>
      <c r="D13" s="151">
        <v>2393</v>
      </c>
      <c r="E13" s="151">
        <v>511</v>
      </c>
      <c r="F13" s="151">
        <v>1593</v>
      </c>
      <c r="G13" s="151">
        <v>43</v>
      </c>
      <c r="H13" s="151">
        <v>78</v>
      </c>
      <c r="I13" s="151">
        <v>168</v>
      </c>
      <c r="J13" s="151">
        <v>2781</v>
      </c>
      <c r="K13" s="151">
        <v>501</v>
      </c>
      <c r="L13" s="151">
        <v>1487</v>
      </c>
      <c r="M13" s="151">
        <v>82</v>
      </c>
      <c r="N13" s="151">
        <v>80</v>
      </c>
      <c r="O13" s="151">
        <v>407</v>
      </c>
      <c r="P13" s="151">
        <v>224</v>
      </c>
    </row>
    <row r="14" spans="1:16" ht="14.25" customHeight="1">
      <c r="A14" s="158" t="s">
        <v>2066</v>
      </c>
      <c r="B14" s="151">
        <v>7782</v>
      </c>
      <c r="C14" s="165">
        <v>13595</v>
      </c>
      <c r="D14" s="151">
        <v>2374</v>
      </c>
      <c r="E14" s="151">
        <v>567</v>
      </c>
      <c r="F14" s="151">
        <v>1510</v>
      </c>
      <c r="G14" s="151">
        <v>63</v>
      </c>
      <c r="H14" s="151">
        <v>69</v>
      </c>
      <c r="I14" s="151">
        <v>165</v>
      </c>
      <c r="J14" s="151">
        <v>2855</v>
      </c>
      <c r="K14" s="151">
        <v>409</v>
      </c>
      <c r="L14" s="151">
        <v>1577</v>
      </c>
      <c r="M14" s="151">
        <v>93</v>
      </c>
      <c r="N14" s="151">
        <v>83</v>
      </c>
      <c r="O14" s="151">
        <v>436</v>
      </c>
      <c r="P14" s="151">
        <v>257</v>
      </c>
    </row>
    <row r="15" spans="1:16" ht="14.25" customHeight="1">
      <c r="A15" s="158" t="s">
        <v>1058</v>
      </c>
      <c r="B15" s="151">
        <v>7578</v>
      </c>
      <c r="C15" s="165">
        <v>12933</v>
      </c>
      <c r="D15" s="151">
        <v>2270</v>
      </c>
      <c r="E15" s="151">
        <v>488</v>
      </c>
      <c r="F15" s="151">
        <v>1509</v>
      </c>
      <c r="G15" s="151">
        <v>46</v>
      </c>
      <c r="H15" s="151">
        <v>54</v>
      </c>
      <c r="I15" s="151">
        <v>173</v>
      </c>
      <c r="J15" s="151">
        <v>2925</v>
      </c>
      <c r="K15" s="151">
        <v>459</v>
      </c>
      <c r="L15" s="151">
        <v>1587</v>
      </c>
      <c r="M15" s="151">
        <v>67</v>
      </c>
      <c r="N15" s="151">
        <v>101</v>
      </c>
      <c r="O15" s="151">
        <v>495</v>
      </c>
      <c r="P15" s="151">
        <v>216</v>
      </c>
    </row>
    <row r="16" spans="1:16" ht="14.25" customHeight="1">
      <c r="A16" s="158" t="s">
        <v>1637</v>
      </c>
      <c r="B16" s="158">
        <v>7142</v>
      </c>
      <c r="C16" s="158">
        <v>11911</v>
      </c>
      <c r="D16" s="158">
        <v>2139</v>
      </c>
      <c r="E16" s="158">
        <v>512</v>
      </c>
      <c r="F16" s="158">
        <v>1400</v>
      </c>
      <c r="G16" s="158">
        <v>29</v>
      </c>
      <c r="H16" s="158">
        <v>52</v>
      </c>
      <c r="I16" s="158">
        <v>146</v>
      </c>
      <c r="J16" s="158">
        <v>3158</v>
      </c>
      <c r="K16" s="158">
        <v>445</v>
      </c>
      <c r="L16" s="158">
        <v>1763</v>
      </c>
      <c r="M16" s="158">
        <v>40</v>
      </c>
      <c r="N16" s="158">
        <v>82</v>
      </c>
      <c r="O16" s="158">
        <v>570</v>
      </c>
      <c r="P16" s="158">
        <v>258</v>
      </c>
    </row>
    <row r="17" spans="1:16" ht="14.25" customHeight="1">
      <c r="A17" s="158" t="s">
        <v>2369</v>
      </c>
      <c r="B17" s="158">
        <v>6895</v>
      </c>
      <c r="C17" s="158">
        <v>11298</v>
      </c>
      <c r="D17" s="158">
        <v>2209</v>
      </c>
      <c r="E17" s="158">
        <v>513</v>
      </c>
      <c r="F17" s="158">
        <v>1458</v>
      </c>
      <c r="G17" s="158">
        <v>23</v>
      </c>
      <c r="H17" s="158">
        <v>50</v>
      </c>
      <c r="I17" s="158">
        <v>165</v>
      </c>
      <c r="J17" s="158">
        <v>2822</v>
      </c>
      <c r="K17" s="158">
        <v>369</v>
      </c>
      <c r="L17" s="158">
        <v>1501</v>
      </c>
      <c r="M17" s="158">
        <v>53</v>
      </c>
      <c r="N17" s="158">
        <v>87</v>
      </c>
      <c r="O17" s="158">
        <v>556</v>
      </c>
      <c r="P17" s="158">
        <v>256</v>
      </c>
    </row>
    <row r="18" spans="1:16" ht="14.25" customHeight="1">
      <c r="A18" s="158" t="s">
        <v>1771</v>
      </c>
      <c r="B18" s="158">
        <v>6666</v>
      </c>
      <c r="C18" s="158">
        <v>10829</v>
      </c>
      <c r="D18" s="158">
        <v>2339</v>
      </c>
      <c r="E18" s="158">
        <v>473</v>
      </c>
      <c r="F18" s="158">
        <v>1599</v>
      </c>
      <c r="G18" s="158">
        <v>22</v>
      </c>
      <c r="H18" s="158">
        <v>39</v>
      </c>
      <c r="I18" s="158">
        <v>206</v>
      </c>
      <c r="J18" s="158">
        <v>2809</v>
      </c>
      <c r="K18" s="158">
        <v>407</v>
      </c>
      <c r="L18" s="158">
        <v>1391</v>
      </c>
      <c r="M18" s="158">
        <v>44</v>
      </c>
      <c r="N18" s="158">
        <v>69</v>
      </c>
      <c r="O18" s="158">
        <v>596</v>
      </c>
      <c r="P18" s="158">
        <v>302</v>
      </c>
    </row>
    <row r="19" spans="1:16" ht="14.25" customHeight="1">
      <c r="A19" s="158" t="s">
        <v>1267</v>
      </c>
      <c r="B19" s="158">
        <v>6620</v>
      </c>
      <c r="C19" s="158">
        <v>10627</v>
      </c>
      <c r="D19" s="158">
        <v>2447</v>
      </c>
      <c r="E19" s="158">
        <v>528</v>
      </c>
      <c r="F19" s="158">
        <v>1670</v>
      </c>
      <c r="G19" s="158">
        <v>32</v>
      </c>
      <c r="H19" s="158">
        <v>38</v>
      </c>
      <c r="I19" s="158">
        <v>179</v>
      </c>
      <c r="J19" s="158">
        <v>2649</v>
      </c>
      <c r="K19" s="158">
        <v>403</v>
      </c>
      <c r="L19" s="158">
        <v>1322</v>
      </c>
      <c r="M19" s="158">
        <v>47</v>
      </c>
      <c r="N19" s="158">
        <v>71</v>
      </c>
      <c r="O19" s="158">
        <v>499</v>
      </c>
      <c r="P19" s="158">
        <v>307</v>
      </c>
    </row>
    <row r="20" spans="1:16" ht="14.25" customHeight="1">
      <c r="A20" s="7" t="s">
        <v>933</v>
      </c>
      <c r="B20" s="7">
        <v>6658</v>
      </c>
      <c r="C20" s="151">
        <v>10512</v>
      </c>
      <c r="D20" s="151">
        <v>2026</v>
      </c>
      <c r="E20" s="7">
        <v>447</v>
      </c>
      <c r="F20" s="7">
        <v>1420</v>
      </c>
      <c r="G20" s="7">
        <v>16</v>
      </c>
      <c r="H20" s="7">
        <v>39</v>
      </c>
      <c r="I20" s="7">
        <v>104</v>
      </c>
      <c r="J20" s="7">
        <v>2142</v>
      </c>
      <c r="K20" s="7">
        <v>306</v>
      </c>
      <c r="L20" s="7">
        <v>1086</v>
      </c>
      <c r="M20" s="7">
        <v>48</v>
      </c>
      <c r="N20" s="7">
        <v>82</v>
      </c>
      <c r="O20" s="7">
        <v>396</v>
      </c>
      <c r="P20" s="7">
        <v>224</v>
      </c>
    </row>
    <row r="21" spans="1:16" ht="14.25" customHeight="1">
      <c r="A21" s="7" t="s">
        <v>1945</v>
      </c>
      <c r="B21" s="158">
        <v>6522</v>
      </c>
      <c r="C21" s="158">
        <v>10112</v>
      </c>
      <c r="D21" s="158">
        <v>2087</v>
      </c>
      <c r="E21" s="158">
        <v>442</v>
      </c>
      <c r="F21" s="158">
        <v>1415</v>
      </c>
      <c r="G21" s="158">
        <v>20</v>
      </c>
      <c r="H21" s="158">
        <v>40</v>
      </c>
      <c r="I21" s="158">
        <v>170</v>
      </c>
      <c r="J21" s="158">
        <v>2488</v>
      </c>
      <c r="K21" s="158">
        <v>328</v>
      </c>
      <c r="L21" s="158">
        <v>1189</v>
      </c>
      <c r="M21" s="158">
        <v>58</v>
      </c>
      <c r="N21" s="158">
        <v>77</v>
      </c>
      <c r="O21" s="158">
        <v>542</v>
      </c>
      <c r="P21" s="158">
        <v>294</v>
      </c>
    </row>
    <row r="22" spans="1:16" ht="14.25" customHeight="1">
      <c r="A22" s="7" t="s">
        <v>1946</v>
      </c>
      <c r="B22" s="158">
        <v>6198</v>
      </c>
      <c r="C22" s="158">
        <v>9455</v>
      </c>
      <c r="D22" s="158">
        <v>2136</v>
      </c>
      <c r="E22" s="158">
        <v>447</v>
      </c>
      <c r="F22" s="158">
        <v>1502</v>
      </c>
      <c r="G22" s="158">
        <v>24</v>
      </c>
      <c r="H22" s="158">
        <v>33</v>
      </c>
      <c r="I22" s="158">
        <v>130</v>
      </c>
      <c r="J22" s="158">
        <v>2792</v>
      </c>
      <c r="K22" s="158">
        <v>340</v>
      </c>
      <c r="L22" s="158">
        <v>1429</v>
      </c>
      <c r="M22" s="158">
        <v>65</v>
      </c>
      <c r="N22" s="158">
        <v>66</v>
      </c>
      <c r="O22" s="158">
        <v>642</v>
      </c>
      <c r="P22" s="158">
        <v>250</v>
      </c>
    </row>
    <row r="23" spans="1:16" ht="14.25" customHeight="1">
      <c r="A23" s="7" t="s">
        <v>1382</v>
      </c>
      <c r="B23" s="151">
        <v>5993</v>
      </c>
      <c r="C23" s="151">
        <v>9030</v>
      </c>
      <c r="D23" s="151">
        <v>2221</v>
      </c>
      <c r="E23" s="151">
        <v>458</v>
      </c>
      <c r="F23" s="151">
        <v>1583</v>
      </c>
      <c r="G23" s="151">
        <v>45</v>
      </c>
      <c r="H23" s="151">
        <v>25</v>
      </c>
      <c r="I23" s="151">
        <v>110</v>
      </c>
      <c r="J23" s="151">
        <v>2646</v>
      </c>
      <c r="K23" s="151">
        <v>373</v>
      </c>
      <c r="L23" s="151">
        <v>1300</v>
      </c>
      <c r="M23" s="151">
        <v>42</v>
      </c>
      <c r="N23" s="151">
        <v>88</v>
      </c>
      <c r="O23" s="151">
        <v>648</v>
      </c>
      <c r="P23" s="151">
        <v>195</v>
      </c>
    </row>
    <row r="24" spans="1:16" s="23" customFormat="1" ht="18.75">
      <c r="A24" s="7" t="s">
        <v>3009</v>
      </c>
      <c r="B24" s="151">
        <v>5763</v>
      </c>
      <c r="C24" s="151">
        <v>8591</v>
      </c>
      <c r="D24" s="151">
        <v>2092</v>
      </c>
      <c r="E24" s="151">
        <v>387</v>
      </c>
      <c r="F24" s="151">
        <v>1557</v>
      </c>
      <c r="G24" s="151">
        <v>36</v>
      </c>
      <c r="H24" s="151">
        <v>25</v>
      </c>
      <c r="I24" s="151">
        <v>87</v>
      </c>
      <c r="J24" s="151">
        <v>2555</v>
      </c>
      <c r="K24" s="151">
        <v>300</v>
      </c>
      <c r="L24" s="151">
        <v>1290</v>
      </c>
      <c r="M24" s="151">
        <v>56</v>
      </c>
      <c r="N24" s="151">
        <v>75</v>
      </c>
      <c r="O24" s="151">
        <v>672</v>
      </c>
      <c r="P24" s="151">
        <v>162</v>
      </c>
    </row>
    <row r="25" spans="1:16">
      <c r="C25" s="166"/>
      <c r="D25" s="166"/>
    </row>
    <row r="26" spans="1:16">
      <c r="C26" s="166"/>
      <c r="D26" s="166"/>
    </row>
  </sheetData>
  <autoFilter ref="A7:P16" xr:uid="{00000000-0009-0000-0000-000098000000}"/>
  <mergeCells count="5">
    <mergeCell ref="D5:I5"/>
    <mergeCell ref="J5:P5"/>
    <mergeCell ref="A5:A6"/>
    <mergeCell ref="B5:B6"/>
    <mergeCell ref="C5:C6"/>
  </mergeCells>
  <phoneticPr fontId="5"/>
  <hyperlinks>
    <hyperlink ref="D1" location="目次!C69" display="目次" xr:uid="{00000000-0004-0000-9800-000000000000}"/>
  </hyperlinks>
  <pageMargins left="0.7" right="0.7" top="0.75" bottom="0.75" header="0.3" footer="0.3"/>
  <pageSetup paperSize="9" orientation="portrait"/>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D10"/>
  <sheetViews>
    <sheetView topLeftCell="A7" workbookViewId="0">
      <selection activeCell="D10" sqref="D10"/>
    </sheetView>
  </sheetViews>
  <sheetFormatPr defaultColWidth="8.75" defaultRowHeight="14.25"/>
  <cols>
    <col min="1" max="1" width="10.75" style="1" bestFit="1" customWidth="1"/>
    <col min="2" max="2" width="22.875" style="1" bestFit="1" customWidth="1"/>
    <col min="3" max="3" width="19" style="1" bestFit="1" customWidth="1"/>
    <col min="4" max="16384" width="8.75" style="1"/>
  </cols>
  <sheetData>
    <row r="1" spans="1:4" ht="18.75">
      <c r="A1" s="19" t="s">
        <v>3109</v>
      </c>
      <c r="B1" s="21" t="s">
        <v>2040</v>
      </c>
      <c r="C1" s="21" t="s">
        <v>2123</v>
      </c>
      <c r="D1" s="9" t="s">
        <v>652</v>
      </c>
    </row>
    <row r="2" spans="1:4" ht="18.75">
      <c r="A2" s="20" t="s">
        <v>1666</v>
      </c>
      <c r="B2" s="22">
        <v>6895</v>
      </c>
      <c r="C2" s="22">
        <v>11298</v>
      </c>
    </row>
    <row r="3" spans="1:4" ht="18.75">
      <c r="A3" s="20" t="s">
        <v>444</v>
      </c>
      <c r="B3" s="22">
        <v>6666</v>
      </c>
      <c r="C3" s="22">
        <v>10829</v>
      </c>
    </row>
    <row r="4" spans="1:4" ht="18.75">
      <c r="A4" s="20" t="s">
        <v>1049</v>
      </c>
      <c r="B4" s="22">
        <v>6620</v>
      </c>
      <c r="C4" s="22">
        <v>10627</v>
      </c>
    </row>
    <row r="5" spans="1:4" ht="18.75">
      <c r="A5" s="20" t="s">
        <v>1528</v>
      </c>
      <c r="B5" s="22">
        <v>6658</v>
      </c>
      <c r="C5" s="22">
        <v>10512</v>
      </c>
    </row>
    <row r="6" spans="1:4" ht="18.75">
      <c r="A6" s="20" t="s">
        <v>668</v>
      </c>
      <c r="B6" s="22">
        <v>6522</v>
      </c>
      <c r="C6" s="22">
        <v>10112</v>
      </c>
    </row>
    <row r="7" spans="1:4" ht="18.75">
      <c r="A7" s="20" t="s">
        <v>489</v>
      </c>
      <c r="B7" s="22">
        <v>6198</v>
      </c>
      <c r="C7" s="22">
        <v>9455</v>
      </c>
    </row>
    <row r="8" spans="1:4" ht="18.75">
      <c r="A8" s="20" t="s">
        <v>2935</v>
      </c>
      <c r="B8" s="22">
        <v>5993</v>
      </c>
      <c r="C8" s="22">
        <v>9030</v>
      </c>
    </row>
    <row r="9" spans="1:4" ht="18.75">
      <c r="A9" s="20" t="s">
        <v>3018</v>
      </c>
      <c r="B9" s="22">
        <v>5763</v>
      </c>
      <c r="C9" s="22">
        <v>8591</v>
      </c>
    </row>
    <row r="10" spans="1:4" ht="18.75">
      <c r="A10" s="20" t="s">
        <v>756</v>
      </c>
      <c r="B10" s="22">
        <v>51315</v>
      </c>
      <c r="C10" s="22">
        <v>80454</v>
      </c>
    </row>
  </sheetData>
  <phoneticPr fontId="5"/>
  <hyperlinks>
    <hyperlink ref="D1" location="目次!C69" display="目次" xr:uid="{00000000-0004-0000-9900-000000000000}"/>
  </hyperlinks>
  <pageMargins left="0.7" right="0.7" top="0.75" bottom="0.75" header="0.3" footer="0.3"/>
  <pageSetup paperSize="9" orientation="portrait"/>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A1:AB25"/>
  <sheetViews>
    <sheetView workbookViewId="0">
      <pane xSplit="1" ySplit="8" topLeftCell="B9" activePane="bottomRight" state="frozen"/>
      <selection pane="topRight"/>
      <selection pane="bottomLeft"/>
      <selection pane="bottomRight" activeCell="B25" sqref="B25"/>
    </sheetView>
  </sheetViews>
  <sheetFormatPr defaultColWidth="8.75" defaultRowHeight="14.25"/>
  <cols>
    <col min="1" max="1" width="16.25" style="1" customWidth="1"/>
    <col min="2" max="2" width="9.125" style="1" bestFit="1" customWidth="1"/>
    <col min="3" max="3" width="10.25" style="1" bestFit="1" customWidth="1"/>
    <col min="4" max="4" width="6.75" style="1" bestFit="1" customWidth="1"/>
    <col min="5" max="5" width="10.25" style="1" bestFit="1" customWidth="1"/>
    <col min="6" max="6" width="6.75" style="1" bestFit="1" customWidth="1"/>
    <col min="7" max="7" width="9.25" style="1" customWidth="1"/>
    <col min="8" max="8" width="9.125" style="1" bestFit="1" customWidth="1"/>
    <col min="9" max="9" width="10.25" style="1" bestFit="1" customWidth="1"/>
    <col min="10" max="10" width="7.875" style="1" bestFit="1" customWidth="1"/>
    <col min="11" max="11" width="9.125" style="1" bestFit="1" customWidth="1"/>
    <col min="12" max="12" width="7.875" style="1" bestFit="1" customWidth="1"/>
    <col min="13" max="13" width="9.125" style="1" bestFit="1" customWidth="1"/>
    <col min="14" max="14" width="6.125" style="1" bestFit="1" customWidth="1"/>
    <col min="15" max="15" width="8.25" style="1" bestFit="1" customWidth="1"/>
    <col min="16" max="16" width="6.125" style="1" bestFit="1" customWidth="1"/>
    <col min="17" max="17" width="8.25" style="1" bestFit="1" customWidth="1"/>
    <col min="18" max="18" width="24.25" style="1" bestFit="1" customWidth="1"/>
    <col min="19" max="19" width="6.75" style="1" bestFit="1" customWidth="1"/>
    <col min="20" max="20" width="8.25" style="1" bestFit="1" customWidth="1"/>
    <col min="21" max="21" width="6.125" style="1" bestFit="1" customWidth="1"/>
    <col min="22" max="22" width="8.25" style="1" bestFit="1" customWidth="1"/>
    <col min="23" max="23" width="6.125" style="1" bestFit="1" customWidth="1"/>
    <col min="24" max="24" width="7.875" style="1" bestFit="1" customWidth="1"/>
    <col min="25" max="25" width="6.125" style="1" bestFit="1" customWidth="1"/>
    <col min="26" max="26" width="7.875" style="1" bestFit="1" customWidth="1"/>
    <col min="27" max="27" width="6.125" style="1" bestFit="1" customWidth="1"/>
    <col min="28" max="28" width="6.75" style="1" bestFit="1" customWidth="1"/>
    <col min="29" max="16384" width="8.75" style="1"/>
  </cols>
  <sheetData>
    <row r="1" spans="1:28">
      <c r="A1" s="1" t="s">
        <v>349</v>
      </c>
      <c r="D1" s="9" t="s">
        <v>652</v>
      </c>
    </row>
    <row r="2" spans="1:28">
      <c r="A2" s="1" t="s">
        <v>2355</v>
      </c>
    </row>
    <row r="3" spans="1:28">
      <c r="A3" s="1" t="s">
        <v>117</v>
      </c>
    </row>
    <row r="4" spans="1:28">
      <c r="A4" s="235" t="s">
        <v>1031</v>
      </c>
      <c r="B4" s="235" t="s">
        <v>2370</v>
      </c>
      <c r="C4" s="235"/>
      <c r="D4" s="235"/>
      <c r="E4" s="235"/>
      <c r="F4" s="235"/>
      <c r="G4" s="235"/>
      <c r="H4" s="235"/>
      <c r="I4" s="235"/>
      <c r="J4" s="235"/>
      <c r="K4" s="235"/>
      <c r="L4" s="235"/>
      <c r="M4" s="235"/>
      <c r="N4" s="235"/>
      <c r="O4" s="235"/>
      <c r="P4" s="235"/>
      <c r="Q4" s="235"/>
      <c r="R4" s="235"/>
      <c r="S4" s="235"/>
      <c r="T4" s="235"/>
      <c r="U4" s="235"/>
      <c r="V4" s="235"/>
      <c r="W4" s="235" t="s">
        <v>1098</v>
      </c>
      <c r="X4" s="235"/>
      <c r="Y4" s="235"/>
      <c r="Z4" s="235"/>
      <c r="AA4" s="235"/>
      <c r="AB4" s="235"/>
    </row>
    <row r="5" spans="1:28">
      <c r="A5" s="235"/>
      <c r="B5" s="235" t="s">
        <v>1135</v>
      </c>
      <c r="C5" s="235"/>
      <c r="D5" s="235" t="s">
        <v>2371</v>
      </c>
      <c r="E5" s="235"/>
      <c r="F5" s="235"/>
      <c r="G5" s="235"/>
      <c r="H5" s="235"/>
      <c r="I5" s="235"/>
      <c r="J5" s="235"/>
      <c r="K5" s="235"/>
      <c r="L5" s="235"/>
      <c r="M5" s="235"/>
      <c r="N5" s="235"/>
      <c r="O5" s="235"/>
      <c r="P5" s="235"/>
      <c r="Q5" s="235"/>
      <c r="R5" s="235" t="s">
        <v>2285</v>
      </c>
      <c r="S5" s="235"/>
      <c r="T5" s="235"/>
      <c r="U5" s="235"/>
      <c r="V5" s="235"/>
      <c r="W5" s="235" t="s">
        <v>734</v>
      </c>
      <c r="X5" s="235"/>
      <c r="Y5" s="235" t="s">
        <v>2280</v>
      </c>
      <c r="Z5" s="235"/>
      <c r="AA5" s="235" t="s">
        <v>1672</v>
      </c>
      <c r="AB5" s="235"/>
    </row>
    <row r="6" spans="1:28">
      <c r="A6" s="235"/>
      <c r="B6" s="235"/>
      <c r="C6" s="235"/>
      <c r="D6" s="235" t="s">
        <v>783</v>
      </c>
      <c r="E6" s="235"/>
      <c r="F6" s="235" t="s">
        <v>2373</v>
      </c>
      <c r="G6" s="235"/>
      <c r="H6" s="235" t="s">
        <v>2188</v>
      </c>
      <c r="I6" s="235"/>
      <c r="J6" s="235" t="s">
        <v>1795</v>
      </c>
      <c r="K6" s="235"/>
      <c r="L6" s="235" t="s">
        <v>612</v>
      </c>
      <c r="M6" s="235"/>
      <c r="N6" s="235" t="s">
        <v>2099</v>
      </c>
      <c r="O6" s="235"/>
      <c r="P6" s="235" t="s">
        <v>1629</v>
      </c>
      <c r="Q6" s="235"/>
      <c r="R6" s="253" t="s">
        <v>5</v>
      </c>
      <c r="S6" s="235" t="s">
        <v>1237</v>
      </c>
      <c r="T6" s="235"/>
      <c r="U6" s="235" t="s">
        <v>2374</v>
      </c>
      <c r="V6" s="235"/>
      <c r="W6" s="235"/>
      <c r="X6" s="235"/>
      <c r="Y6" s="235"/>
      <c r="Z6" s="235"/>
      <c r="AA6" s="235"/>
      <c r="AB6" s="235"/>
    </row>
    <row r="7" spans="1:28">
      <c r="A7" s="235"/>
      <c r="B7" s="80" t="s">
        <v>2376</v>
      </c>
      <c r="C7" s="80" t="s">
        <v>2377</v>
      </c>
      <c r="D7" s="80" t="s">
        <v>2376</v>
      </c>
      <c r="E7" s="80" t="s">
        <v>2377</v>
      </c>
      <c r="F7" s="80" t="s">
        <v>2376</v>
      </c>
      <c r="G7" s="80" t="s">
        <v>2377</v>
      </c>
      <c r="H7" s="80" t="s">
        <v>2376</v>
      </c>
      <c r="I7" s="80" t="s">
        <v>1082</v>
      </c>
      <c r="J7" s="80" t="s">
        <v>2376</v>
      </c>
      <c r="K7" s="80" t="s">
        <v>2377</v>
      </c>
      <c r="L7" s="80" t="s">
        <v>2376</v>
      </c>
      <c r="M7" s="80" t="s">
        <v>2377</v>
      </c>
      <c r="N7" s="80" t="s">
        <v>2376</v>
      </c>
      <c r="O7" s="80" t="s">
        <v>2377</v>
      </c>
      <c r="P7" s="80" t="s">
        <v>2376</v>
      </c>
      <c r="Q7" s="80" t="s">
        <v>2377</v>
      </c>
      <c r="R7" s="254"/>
      <c r="S7" s="80" t="s">
        <v>2376</v>
      </c>
      <c r="T7" s="80" t="s">
        <v>2377</v>
      </c>
      <c r="U7" s="80" t="s">
        <v>2376</v>
      </c>
      <c r="V7" s="80" t="s">
        <v>2377</v>
      </c>
      <c r="W7" s="80" t="s">
        <v>2376</v>
      </c>
      <c r="X7" s="80" t="s">
        <v>795</v>
      </c>
      <c r="Y7" s="80" t="s">
        <v>2376</v>
      </c>
      <c r="Z7" s="80" t="s">
        <v>795</v>
      </c>
      <c r="AA7" s="80" t="s">
        <v>2376</v>
      </c>
      <c r="AB7" s="80" t="s">
        <v>795</v>
      </c>
    </row>
    <row r="8" spans="1:28" ht="7.5" customHeight="1">
      <c r="A8" s="136" t="str">
        <f>A4</f>
        <v>年度別</v>
      </c>
      <c r="B8" s="136" t="str">
        <f>B7&amp;"("&amp;$B$5&amp;")"&amp;"("&amp;$B$4&amp;")"</f>
        <v>件数(保険給付総数)(保険給付)</v>
      </c>
      <c r="C8" s="136" t="str">
        <f>C7&amp;"("&amp;$B$5&amp;")"&amp;"("&amp;$B$4&amp;")"</f>
        <v>費用額(保険給付総数)(保険給付)</v>
      </c>
      <c r="D8" s="136" t="str">
        <f>D7&amp;"("&amp;$D$6&amp;")"&amp;"("&amp;$D$5&amp;")"&amp;"("&amp;$B$4&amp;")"</f>
        <v>件数(入院)(療養の給付等)(保険給付)</v>
      </c>
      <c r="E8" s="136" t="str">
        <f>E7&amp;"("&amp;$D$6&amp;")"&amp;"("&amp;$D$5&amp;")"&amp;"("&amp;$B$4&amp;")"</f>
        <v>費用額(入院)(療養の給付等)(保険給付)</v>
      </c>
      <c r="F8" s="136" t="str">
        <f>F7&amp;"("&amp;$F$6&amp;")"&amp;"("&amp;$D$5&amp;")"&amp;"("&amp;$B$4&amp;")"</f>
        <v>件数(入院時食事療養　　)(療養の給付等)(保険給付)</v>
      </c>
      <c r="G8" s="136" t="str">
        <f>G7&amp;"("&amp;$F$6&amp;")"&amp;"("&amp;$D$5&amp;")"&amp;"("&amp;$B$4&amp;")"</f>
        <v>費用額(入院時食事療養　　)(療養の給付等)(保険給付)</v>
      </c>
      <c r="H8" s="136" t="str">
        <f>H7&amp;"("&amp;$H$6&amp;")"&amp;"("&amp;$D$5&amp;")"&amp;"("&amp;$B$4&amp;")"</f>
        <v>件数(入院外)(療養の給付等)(保険給付)</v>
      </c>
      <c r="I8" s="136" t="str">
        <f>I7&amp;"("&amp;$H$6&amp;")"&amp;"("&amp;$D$5&amp;")"&amp;"("&amp;$B$4&amp;")"</f>
        <v>費用額　(入院外)(療養の給付等)(保険給付)</v>
      </c>
      <c r="J8" s="136" t="str">
        <f>J7&amp;"("&amp;$J$6&amp;")"&amp;"("&amp;$D$5&amp;")"&amp;"("&amp;$B$4&amp;")"</f>
        <v>件数(歯科)(療養の給付等)(保険給付)</v>
      </c>
      <c r="K8" s="136" t="str">
        <f>K7&amp;"("&amp;$J$6&amp;")"&amp;"("&amp;$D$5&amp;")"&amp;"("&amp;$B$4&amp;")"</f>
        <v>費用額(歯科)(療養の給付等)(保険給付)</v>
      </c>
      <c r="L8" s="136" t="str">
        <f>L7&amp;"("&amp;$L$6&amp;")"&amp;"("&amp;$D$5&amp;")"&amp;"("&amp;$B$4&amp;")"</f>
        <v>件数(薬剤)(療養の給付等)(保険給付)</v>
      </c>
      <c r="M8" s="136" t="str">
        <f>M7&amp;"("&amp;$L$6&amp;")"&amp;"("&amp;$D$5&amp;")"&amp;"("&amp;$B$4&amp;")"</f>
        <v>費用額(薬剤)(療養の給付等)(保険給付)</v>
      </c>
      <c r="N8" s="136" t="str">
        <f>N7&amp;"("&amp;$N$6&amp;")"&amp;"("&amp;$D$5&amp;")"&amp;"("&amp;$B$4&amp;")"</f>
        <v>件数(施設療養費)(療養の給付等)(保険給付)</v>
      </c>
      <c r="O8" s="136" t="str">
        <f>O7&amp;"("&amp;$N$6&amp;")"&amp;"("&amp;$D$5&amp;")"&amp;"("&amp;$B$4&amp;")"</f>
        <v>費用額(施設療養費)(療養の給付等)(保険給付)</v>
      </c>
      <c r="P8" s="136" t="str">
        <f>P7&amp;"("&amp;$P$6&amp;")"&amp;"("&amp;$D$5&amp;")"&amp;"("&amp;$B$4&amp;")"</f>
        <v>件数(訪問看護)(療養の給付等)(保険給付)</v>
      </c>
      <c r="Q8" s="136" t="str">
        <f>Q7&amp;"("&amp;$P$6&amp;")"&amp;"("&amp;$D$5&amp;")"&amp;"("&amp;$B$4&amp;")"</f>
        <v>費用額(訪問看護)(療養の給付等)(保険給付)</v>
      </c>
      <c r="R8" s="136" t="str">
        <f>R6&amp;"("&amp;$R$5&amp;")"&amp;"("&amp;$B$4&amp;")"</f>
        <v>食事療養差額支給件数(療養費等)(保険給付)</v>
      </c>
      <c r="S8" s="136" t="str">
        <f>S7&amp;"("&amp;$S$6&amp;")"&amp;"("&amp;$R$5&amp;")"&amp;"("&amp;$B$4&amp;")"</f>
        <v>件数(療養費)(療養費等)(保険給付)</v>
      </c>
      <c r="T8" s="136" t="str">
        <f>T7&amp;"("&amp;$S$6&amp;")"&amp;"("&amp;$R$5&amp;")"&amp;"("&amp;$B$4&amp;")"</f>
        <v>費用額(療養費)(療養費等)(保険給付)</v>
      </c>
      <c r="U8" s="136" t="str">
        <f>U7&amp;"("&amp;$U$6&amp;")"&amp;"("&amp;$R$5&amp;")"&amp;"("&amp;$B$4&amp;")"</f>
        <v>件数(移送費)(療養費等)(保険給付)</v>
      </c>
      <c r="V8" s="136" t="str">
        <f>V7&amp;"("&amp;$U$6&amp;")"&amp;"("&amp;$R$5&amp;")"&amp;"("&amp;$B$4&amp;")"</f>
        <v>費用額(移送費)(療養費等)(保険給付)</v>
      </c>
      <c r="W8" s="136" t="str">
        <f>W7&amp;"("&amp;$W$5&amp;")"&amp;"("&amp;$W$4&amp;")"</f>
        <v>件数(総数)(その他の保険給付)</v>
      </c>
      <c r="X8" s="136" t="str">
        <f>X7&amp;"("&amp;$W$5&amp;")"&amp;"("&amp;$W$4&amp;")"</f>
        <v>金額(総数)(その他の保険給付)</v>
      </c>
      <c r="Y8" s="136" t="str">
        <f>Y7&amp;"("&amp;$Y$5&amp;")"&amp;"("&amp;$W$4&amp;")"</f>
        <v>件数(出産育児給付)(その他の保険給付)</v>
      </c>
      <c r="Z8" s="136" t="str">
        <f>Z7&amp;"("&amp;$Y$5&amp;")"&amp;"("&amp;$W$4&amp;")"</f>
        <v>金額(出産育児給付)(その他の保険給付)</v>
      </c>
      <c r="AA8" s="136" t="str">
        <f>AA7&amp;"("&amp;$AA$5&amp;")"&amp;"("&amp;$W$4&amp;")"</f>
        <v>件数(葬祭給付)(その他の保険給付)</v>
      </c>
      <c r="AB8" s="136" t="str">
        <f>AB7&amp;"("&amp;$AA$5&amp;")"&amp;"("&amp;$W$4&amp;")"</f>
        <v>金額(葬祭給付)(その他の保険給付)</v>
      </c>
    </row>
    <row r="9" spans="1:28">
      <c r="A9" s="7" t="s">
        <v>2160</v>
      </c>
      <c r="B9" s="7">
        <v>188560</v>
      </c>
      <c r="C9" s="7">
        <v>3603960</v>
      </c>
      <c r="D9" s="7">
        <v>2612</v>
      </c>
      <c r="E9" s="7">
        <v>1152947</v>
      </c>
      <c r="F9" s="7">
        <v>2441</v>
      </c>
      <c r="G9" s="7">
        <v>65331</v>
      </c>
      <c r="H9" s="7">
        <v>99184</v>
      </c>
      <c r="I9" s="7">
        <v>1394563</v>
      </c>
      <c r="J9" s="7">
        <v>23423</v>
      </c>
      <c r="K9" s="7">
        <v>302158</v>
      </c>
      <c r="L9" s="7">
        <v>59857</v>
      </c>
      <c r="M9" s="7">
        <v>634425</v>
      </c>
      <c r="N9" s="7">
        <v>0</v>
      </c>
      <c r="O9" s="7">
        <v>0</v>
      </c>
      <c r="P9" s="7">
        <v>118</v>
      </c>
      <c r="Q9" s="7">
        <v>6444</v>
      </c>
      <c r="R9" s="7">
        <v>0</v>
      </c>
      <c r="S9" s="7">
        <v>3366</v>
      </c>
      <c r="T9" s="7">
        <v>48092</v>
      </c>
      <c r="U9" s="7">
        <v>0</v>
      </c>
      <c r="V9" s="7">
        <v>0</v>
      </c>
      <c r="W9" s="7">
        <v>172</v>
      </c>
      <c r="X9" s="7">
        <v>37010</v>
      </c>
      <c r="Y9" s="7">
        <v>92</v>
      </c>
      <c r="Z9" s="7">
        <v>33010</v>
      </c>
      <c r="AA9" s="7">
        <v>80</v>
      </c>
      <c r="AB9" s="7">
        <v>4000</v>
      </c>
    </row>
    <row r="10" spans="1:28">
      <c r="A10" s="7" t="s">
        <v>1196</v>
      </c>
      <c r="B10" s="7">
        <v>197554</v>
      </c>
      <c r="C10" s="7">
        <v>3886893</v>
      </c>
      <c r="D10" s="7">
        <v>2688</v>
      </c>
      <c r="E10" s="7">
        <v>1275583</v>
      </c>
      <c r="F10" s="7">
        <v>2542</v>
      </c>
      <c r="G10" s="7">
        <v>69371</v>
      </c>
      <c r="H10" s="7">
        <v>104002</v>
      </c>
      <c r="I10" s="7">
        <v>1453341</v>
      </c>
      <c r="J10" s="7">
        <v>23930</v>
      </c>
      <c r="K10" s="7">
        <v>320305</v>
      </c>
      <c r="L10" s="7">
        <v>63022</v>
      </c>
      <c r="M10" s="7">
        <v>711027</v>
      </c>
      <c r="N10" s="7">
        <v>0</v>
      </c>
      <c r="O10" s="7">
        <v>0</v>
      </c>
      <c r="P10" s="7">
        <v>163</v>
      </c>
      <c r="Q10" s="7">
        <v>8238</v>
      </c>
      <c r="R10" s="7">
        <v>1</v>
      </c>
      <c r="S10" s="7">
        <v>3748</v>
      </c>
      <c r="T10" s="7">
        <v>49027</v>
      </c>
      <c r="U10" s="7">
        <v>0</v>
      </c>
      <c r="V10" s="7">
        <v>0</v>
      </c>
      <c r="W10" s="7">
        <v>198</v>
      </c>
      <c r="X10" s="7">
        <v>38000</v>
      </c>
      <c r="Y10" s="7">
        <v>82</v>
      </c>
      <c r="Z10" s="7">
        <v>32200</v>
      </c>
      <c r="AA10" s="7">
        <v>116</v>
      </c>
      <c r="AB10" s="7">
        <v>5800</v>
      </c>
    </row>
    <row r="11" spans="1:28">
      <c r="A11" s="7" t="s">
        <v>2162</v>
      </c>
      <c r="B11" s="7">
        <v>197036</v>
      </c>
      <c r="C11" s="7">
        <v>3843754</v>
      </c>
      <c r="D11" s="7">
        <v>2582</v>
      </c>
      <c r="E11" s="7">
        <v>1252974</v>
      </c>
      <c r="F11" s="7">
        <v>2407</v>
      </c>
      <c r="G11" s="7">
        <v>66062</v>
      </c>
      <c r="H11" s="7">
        <v>102090</v>
      </c>
      <c r="I11" s="7">
        <v>1430292</v>
      </c>
      <c r="J11" s="7">
        <v>24151</v>
      </c>
      <c r="K11" s="7">
        <v>309978</v>
      </c>
      <c r="L11" s="7">
        <v>64065</v>
      </c>
      <c r="M11" s="7">
        <v>722200</v>
      </c>
      <c r="N11" s="7">
        <v>0</v>
      </c>
      <c r="O11" s="7">
        <v>0</v>
      </c>
      <c r="P11" s="7">
        <v>173</v>
      </c>
      <c r="Q11" s="7">
        <v>9198</v>
      </c>
      <c r="R11" s="7">
        <v>51</v>
      </c>
      <c r="S11" s="7">
        <v>3924</v>
      </c>
      <c r="T11" s="7">
        <v>53049</v>
      </c>
      <c r="U11" s="7">
        <v>0</v>
      </c>
      <c r="V11" s="7">
        <v>0</v>
      </c>
      <c r="W11" s="7">
        <v>176</v>
      </c>
      <c r="X11" s="7">
        <v>38770</v>
      </c>
      <c r="Y11" s="7">
        <v>81</v>
      </c>
      <c r="Z11" s="7">
        <v>34020</v>
      </c>
      <c r="AA11" s="7">
        <v>95</v>
      </c>
      <c r="AB11" s="7">
        <v>4750</v>
      </c>
    </row>
    <row r="12" spans="1:28">
      <c r="A12" s="7" t="s">
        <v>2166</v>
      </c>
      <c r="B12" s="7">
        <v>195500</v>
      </c>
      <c r="C12" s="7">
        <v>3960196</v>
      </c>
      <c r="D12" s="7">
        <v>2607</v>
      </c>
      <c r="E12" s="7">
        <v>1288342</v>
      </c>
      <c r="F12" s="7">
        <v>2429</v>
      </c>
      <c r="G12" s="7">
        <v>66867</v>
      </c>
      <c r="H12" s="7">
        <v>100431</v>
      </c>
      <c r="I12" s="7">
        <v>1464196</v>
      </c>
      <c r="J12" s="7">
        <v>24804</v>
      </c>
      <c r="K12" s="7">
        <v>315505</v>
      </c>
      <c r="L12" s="7">
        <v>62943</v>
      </c>
      <c r="M12" s="7">
        <v>751767</v>
      </c>
      <c r="N12" s="7">
        <v>0</v>
      </c>
      <c r="O12" s="7">
        <v>0</v>
      </c>
      <c r="P12" s="7">
        <v>199</v>
      </c>
      <c r="Q12" s="7">
        <v>11298</v>
      </c>
      <c r="R12" s="7">
        <v>72</v>
      </c>
      <c r="S12" s="7">
        <v>4444</v>
      </c>
      <c r="T12" s="7">
        <v>62220</v>
      </c>
      <c r="U12" s="7">
        <v>0</v>
      </c>
      <c r="V12" s="7">
        <v>0</v>
      </c>
      <c r="W12" s="7">
        <v>163</v>
      </c>
      <c r="X12" s="7">
        <v>35530</v>
      </c>
      <c r="Y12" s="7">
        <v>74</v>
      </c>
      <c r="Z12" s="7">
        <v>31080</v>
      </c>
      <c r="AA12" s="7">
        <v>89</v>
      </c>
      <c r="AB12" s="7">
        <v>4450</v>
      </c>
    </row>
    <row r="13" spans="1:28">
      <c r="A13" s="7" t="s">
        <v>2168</v>
      </c>
      <c r="B13" s="7">
        <v>198586</v>
      </c>
      <c r="C13" s="7">
        <v>4038983</v>
      </c>
      <c r="D13" s="7">
        <v>2706</v>
      </c>
      <c r="E13" s="7">
        <v>1392040</v>
      </c>
      <c r="F13" s="7">
        <v>2533</v>
      </c>
      <c r="G13" s="7">
        <v>64356</v>
      </c>
      <c r="H13" s="7">
        <v>101932</v>
      </c>
      <c r="I13" s="7">
        <v>1451755</v>
      </c>
      <c r="J13" s="7">
        <v>24909</v>
      </c>
      <c r="K13" s="7">
        <v>304533</v>
      </c>
      <c r="L13" s="7">
        <v>63591</v>
      </c>
      <c r="M13" s="7">
        <v>749581</v>
      </c>
      <c r="N13" s="7">
        <v>0</v>
      </c>
      <c r="O13" s="7">
        <v>0</v>
      </c>
      <c r="P13" s="7">
        <v>193</v>
      </c>
      <c r="Q13" s="7">
        <v>11174</v>
      </c>
      <c r="R13" s="7">
        <v>102</v>
      </c>
      <c r="S13" s="7">
        <v>5153</v>
      </c>
      <c r="T13" s="7">
        <v>65544</v>
      </c>
      <c r="U13" s="7">
        <v>0</v>
      </c>
      <c r="V13" s="7">
        <v>0</v>
      </c>
      <c r="W13" s="7">
        <v>158</v>
      </c>
      <c r="X13" s="7">
        <v>33800</v>
      </c>
      <c r="Y13" s="7">
        <v>70</v>
      </c>
      <c r="Z13" s="7">
        <v>29400</v>
      </c>
      <c r="AA13" s="7">
        <v>88</v>
      </c>
      <c r="AB13" s="7">
        <v>4400</v>
      </c>
    </row>
    <row r="14" spans="1:28">
      <c r="A14" s="7" t="s">
        <v>6</v>
      </c>
      <c r="B14" s="7">
        <v>201859</v>
      </c>
      <c r="C14" s="7">
        <v>4147865</v>
      </c>
      <c r="D14" s="7">
        <v>2741</v>
      </c>
      <c r="E14" s="16">
        <v>1425206</v>
      </c>
      <c r="F14" s="7">
        <v>2547</v>
      </c>
      <c r="G14" s="7">
        <v>67465</v>
      </c>
      <c r="H14" s="7">
        <v>101912</v>
      </c>
      <c r="I14" s="7">
        <v>1459592</v>
      </c>
      <c r="J14" s="7">
        <v>25675</v>
      </c>
      <c r="K14" s="7">
        <v>309710</v>
      </c>
      <c r="L14" s="7">
        <v>66226</v>
      </c>
      <c r="M14" s="7">
        <v>817498</v>
      </c>
      <c r="N14" s="7">
        <v>0</v>
      </c>
      <c r="O14" s="7">
        <v>0</v>
      </c>
      <c r="P14" s="7">
        <v>218</v>
      </c>
      <c r="Q14" s="7">
        <v>12351</v>
      </c>
      <c r="R14" s="7">
        <v>120</v>
      </c>
      <c r="S14" s="7">
        <v>4967</v>
      </c>
      <c r="T14" s="7">
        <v>56042</v>
      </c>
      <c r="U14" s="7">
        <v>0</v>
      </c>
      <c r="V14" s="7">
        <v>0</v>
      </c>
      <c r="W14" s="7">
        <v>157</v>
      </c>
      <c r="X14" s="7">
        <v>35536</v>
      </c>
      <c r="Y14" s="7">
        <v>75</v>
      </c>
      <c r="Z14" s="7">
        <v>31436</v>
      </c>
      <c r="AA14" s="7">
        <v>82</v>
      </c>
      <c r="AB14" s="7">
        <v>4100</v>
      </c>
    </row>
    <row r="15" spans="1:28">
      <c r="A15" s="7" t="s">
        <v>2170</v>
      </c>
      <c r="B15" s="7">
        <v>202480</v>
      </c>
      <c r="C15" s="7">
        <v>4408843</v>
      </c>
      <c r="D15" s="7">
        <v>2843</v>
      </c>
      <c r="E15" s="7">
        <v>1641811</v>
      </c>
      <c r="F15" s="7">
        <v>2670</v>
      </c>
      <c r="G15" s="7">
        <v>72687</v>
      </c>
      <c r="H15" s="7">
        <v>101552</v>
      </c>
      <c r="I15" s="7">
        <v>1490214</v>
      </c>
      <c r="J15" s="7">
        <v>25540</v>
      </c>
      <c r="K15" s="7">
        <v>313019</v>
      </c>
      <c r="L15" s="7">
        <v>66644</v>
      </c>
      <c r="M15" s="7">
        <v>821392</v>
      </c>
      <c r="N15" s="7">
        <v>0</v>
      </c>
      <c r="O15" s="7">
        <v>0</v>
      </c>
      <c r="P15" s="7">
        <v>240</v>
      </c>
      <c r="Q15" s="7">
        <v>13158</v>
      </c>
      <c r="R15" s="7">
        <v>142</v>
      </c>
      <c r="S15" s="7">
        <v>5519</v>
      </c>
      <c r="T15" s="7">
        <v>56562</v>
      </c>
      <c r="U15" s="7">
        <v>0</v>
      </c>
      <c r="V15" s="7">
        <v>0</v>
      </c>
      <c r="W15" s="7">
        <v>148</v>
      </c>
      <c r="X15" s="7">
        <v>32110</v>
      </c>
      <c r="Y15" s="7">
        <v>67</v>
      </c>
      <c r="Z15" s="7">
        <v>28060</v>
      </c>
      <c r="AA15" s="7">
        <v>81</v>
      </c>
      <c r="AB15" s="7">
        <v>4050</v>
      </c>
    </row>
    <row r="16" spans="1:28">
      <c r="A16" s="7" t="s">
        <v>2172</v>
      </c>
      <c r="B16" s="7">
        <v>202668</v>
      </c>
      <c r="C16" s="7">
        <v>4468888</v>
      </c>
      <c r="D16" s="7">
        <v>2912</v>
      </c>
      <c r="E16" s="7">
        <v>1568674</v>
      </c>
      <c r="F16" s="7">
        <v>2756</v>
      </c>
      <c r="G16" s="7">
        <v>77371</v>
      </c>
      <c r="H16" s="7">
        <v>100330</v>
      </c>
      <c r="I16" s="7">
        <v>1559370</v>
      </c>
      <c r="J16" s="7">
        <v>26123</v>
      </c>
      <c r="K16" s="7">
        <v>318666</v>
      </c>
      <c r="L16" s="7">
        <v>66819</v>
      </c>
      <c r="M16" s="7">
        <v>867075</v>
      </c>
      <c r="N16" s="7">
        <v>0</v>
      </c>
      <c r="O16" s="7">
        <v>0</v>
      </c>
      <c r="P16" s="7">
        <v>261</v>
      </c>
      <c r="Q16" s="7">
        <v>13606</v>
      </c>
      <c r="R16" s="7">
        <v>94</v>
      </c>
      <c r="S16" s="7">
        <v>6128</v>
      </c>
      <c r="T16" s="7">
        <v>64111</v>
      </c>
      <c r="U16" s="7">
        <v>1</v>
      </c>
      <c r="V16" s="7">
        <v>16</v>
      </c>
      <c r="W16" s="7">
        <v>161</v>
      </c>
      <c r="X16" s="7">
        <v>28971</v>
      </c>
      <c r="Y16" s="7">
        <v>62</v>
      </c>
      <c r="Z16" s="7">
        <v>24021</v>
      </c>
      <c r="AA16" s="7">
        <v>99</v>
      </c>
      <c r="AB16" s="7">
        <v>4950</v>
      </c>
    </row>
    <row r="17" spans="1:28">
      <c r="A17" s="7" t="s">
        <v>1941</v>
      </c>
      <c r="B17" s="7">
        <v>198765</v>
      </c>
      <c r="C17" s="7">
        <v>4197220</v>
      </c>
      <c r="D17" s="7">
        <v>2810</v>
      </c>
      <c r="E17" s="7">
        <v>1450589</v>
      </c>
      <c r="F17" s="7">
        <v>2660</v>
      </c>
      <c r="G17" s="7">
        <v>73506</v>
      </c>
      <c r="H17" s="7">
        <v>98266</v>
      </c>
      <c r="I17" s="7">
        <v>1494349</v>
      </c>
      <c r="J17" s="7">
        <v>24888</v>
      </c>
      <c r="K17" s="7">
        <v>289321</v>
      </c>
      <c r="L17" s="7">
        <v>66228</v>
      </c>
      <c r="M17" s="7">
        <v>809362</v>
      </c>
      <c r="N17" s="7">
        <v>0</v>
      </c>
      <c r="O17" s="7">
        <v>0</v>
      </c>
      <c r="P17" s="7">
        <v>299</v>
      </c>
      <c r="Q17" s="7">
        <v>16963</v>
      </c>
      <c r="R17" s="7">
        <v>133</v>
      </c>
      <c r="S17" s="7">
        <v>6141</v>
      </c>
      <c r="T17" s="7">
        <v>63131</v>
      </c>
      <c r="U17" s="7">
        <v>0</v>
      </c>
      <c r="V17" s="7">
        <v>0</v>
      </c>
      <c r="W17" s="7">
        <v>130</v>
      </c>
      <c r="X17" s="7">
        <v>26110</v>
      </c>
      <c r="Y17" s="7">
        <v>53</v>
      </c>
      <c r="Z17" s="7">
        <v>22260</v>
      </c>
      <c r="AA17" s="7">
        <v>77</v>
      </c>
      <c r="AB17" s="7">
        <v>3850</v>
      </c>
    </row>
    <row r="18" spans="1:28">
      <c r="A18" s="7" t="s">
        <v>1895</v>
      </c>
      <c r="B18" s="7">
        <v>189666</v>
      </c>
      <c r="C18" s="7">
        <v>4143081</v>
      </c>
      <c r="D18" s="7">
        <v>2619</v>
      </c>
      <c r="E18" s="7">
        <v>1463341</v>
      </c>
      <c r="F18" s="7">
        <v>2450</v>
      </c>
      <c r="G18" s="7">
        <v>69401</v>
      </c>
      <c r="H18" s="7">
        <v>92884</v>
      </c>
      <c r="I18" s="7">
        <v>1445087</v>
      </c>
      <c r="J18" s="7">
        <v>24516</v>
      </c>
      <c r="K18" s="7">
        <v>293236</v>
      </c>
      <c r="L18" s="7">
        <v>63570</v>
      </c>
      <c r="M18" s="7">
        <v>784789</v>
      </c>
      <c r="N18" s="7">
        <v>0</v>
      </c>
      <c r="O18" s="7">
        <v>0</v>
      </c>
      <c r="P18" s="7">
        <v>389</v>
      </c>
      <c r="Q18" s="7">
        <v>25271</v>
      </c>
      <c r="R18" s="7">
        <v>116</v>
      </c>
      <c r="S18" s="7">
        <v>5572</v>
      </c>
      <c r="T18" s="7">
        <v>61955</v>
      </c>
      <c r="U18" s="7">
        <v>0</v>
      </c>
      <c r="V18" s="7">
        <v>0</v>
      </c>
      <c r="W18" s="7">
        <v>133</v>
      </c>
      <c r="X18" s="7">
        <v>23470</v>
      </c>
      <c r="Y18" s="7">
        <v>47</v>
      </c>
      <c r="Z18" s="7">
        <v>19320</v>
      </c>
      <c r="AA18" s="7">
        <v>86</v>
      </c>
      <c r="AB18" s="7">
        <v>4150</v>
      </c>
    </row>
    <row r="19" spans="1:28">
      <c r="A19" s="7" t="s">
        <v>1942</v>
      </c>
      <c r="B19" s="16">
        <v>184612</v>
      </c>
      <c r="C19" s="7">
        <v>3977655</v>
      </c>
      <c r="D19" s="7">
        <v>2447</v>
      </c>
      <c r="E19" s="7">
        <v>1377712</v>
      </c>
      <c r="F19" s="7">
        <v>2286</v>
      </c>
      <c r="G19" s="7">
        <v>60583</v>
      </c>
      <c r="H19" s="7">
        <v>90967</v>
      </c>
      <c r="I19" s="7">
        <v>1432327</v>
      </c>
      <c r="J19" s="7">
        <v>23311</v>
      </c>
      <c r="K19" s="7">
        <v>269888</v>
      </c>
      <c r="L19" s="7">
        <v>62832</v>
      </c>
      <c r="M19" s="7">
        <v>762368</v>
      </c>
      <c r="N19" s="7">
        <v>0</v>
      </c>
      <c r="O19" s="7">
        <v>0</v>
      </c>
      <c r="P19" s="7">
        <v>387</v>
      </c>
      <c r="Q19" s="7">
        <v>25992</v>
      </c>
      <c r="R19" s="7">
        <v>116</v>
      </c>
      <c r="S19" s="7">
        <v>4552</v>
      </c>
      <c r="T19" s="7">
        <v>48786</v>
      </c>
      <c r="U19" s="7">
        <v>0</v>
      </c>
      <c r="V19" s="7">
        <v>0</v>
      </c>
      <c r="W19" s="16">
        <v>107</v>
      </c>
      <c r="X19" s="16">
        <v>21120</v>
      </c>
      <c r="Y19" s="16">
        <v>42</v>
      </c>
      <c r="Z19" s="7">
        <v>17870</v>
      </c>
      <c r="AA19" s="7">
        <v>65</v>
      </c>
      <c r="AB19" s="7">
        <v>3250</v>
      </c>
    </row>
    <row r="20" spans="1:28">
      <c r="A20" s="7" t="s">
        <v>1767</v>
      </c>
      <c r="B20" s="7">
        <v>178382</v>
      </c>
      <c r="C20" s="7">
        <v>3852874</v>
      </c>
      <c r="D20" s="7">
        <v>2326</v>
      </c>
      <c r="E20" s="7">
        <v>1302477</v>
      </c>
      <c r="F20" s="7">
        <v>2174</v>
      </c>
      <c r="G20" s="7">
        <v>58376</v>
      </c>
      <c r="H20" s="7">
        <v>87773</v>
      </c>
      <c r="I20" s="7">
        <v>1414583</v>
      </c>
      <c r="J20" s="7">
        <v>22618</v>
      </c>
      <c r="K20" s="7">
        <v>258729</v>
      </c>
      <c r="L20" s="7">
        <v>61151</v>
      </c>
      <c r="M20" s="7">
        <v>738639</v>
      </c>
      <c r="N20" s="7">
        <v>0</v>
      </c>
      <c r="O20" s="7">
        <v>0</v>
      </c>
      <c r="P20" s="7">
        <v>452</v>
      </c>
      <c r="Q20" s="7">
        <v>29981</v>
      </c>
      <c r="R20" s="7">
        <v>116</v>
      </c>
      <c r="S20" s="7">
        <v>3946</v>
      </c>
      <c r="T20" s="7">
        <v>50089</v>
      </c>
      <c r="U20" s="7">
        <v>0</v>
      </c>
      <c r="V20" s="7">
        <v>0</v>
      </c>
      <c r="W20" s="7">
        <v>108</v>
      </c>
      <c r="X20" s="7">
        <v>20229</v>
      </c>
      <c r="Y20" s="7">
        <v>42</v>
      </c>
      <c r="Z20" s="7">
        <v>16929</v>
      </c>
      <c r="AA20" s="7">
        <v>66</v>
      </c>
      <c r="AB20" s="7">
        <v>3300</v>
      </c>
    </row>
    <row r="21" spans="1:28">
      <c r="A21" s="7" t="s">
        <v>933</v>
      </c>
      <c r="B21" s="7">
        <v>161377</v>
      </c>
      <c r="C21" s="7">
        <v>3775530</v>
      </c>
      <c r="D21" s="7">
        <v>2223</v>
      </c>
      <c r="E21" s="7">
        <v>1351954</v>
      </c>
      <c r="F21" s="7">
        <v>2019</v>
      </c>
      <c r="G21" s="7">
        <v>55539</v>
      </c>
      <c r="H21" s="7">
        <v>79301</v>
      </c>
      <c r="I21" s="7">
        <v>1322842</v>
      </c>
      <c r="J21" s="7">
        <v>19805</v>
      </c>
      <c r="K21" s="7">
        <v>252171</v>
      </c>
      <c r="L21" s="7">
        <v>56268</v>
      </c>
      <c r="M21" s="7">
        <v>723933</v>
      </c>
      <c r="N21" s="7">
        <v>0</v>
      </c>
      <c r="O21" s="7">
        <v>0</v>
      </c>
      <c r="P21" s="7">
        <v>481</v>
      </c>
      <c r="Q21" s="7">
        <v>33691</v>
      </c>
      <c r="R21" s="7">
        <v>99</v>
      </c>
      <c r="S21" s="7">
        <v>3199</v>
      </c>
      <c r="T21" s="7">
        <v>35253</v>
      </c>
      <c r="U21" s="7">
        <v>1</v>
      </c>
      <c r="V21" s="7">
        <v>147</v>
      </c>
      <c r="W21" s="7">
        <v>96</v>
      </c>
      <c r="X21" s="7">
        <v>17375</v>
      </c>
      <c r="Y21" s="7">
        <v>35</v>
      </c>
      <c r="Z21" s="7">
        <v>14325</v>
      </c>
      <c r="AA21" s="7">
        <v>61</v>
      </c>
      <c r="AB21" s="7">
        <v>3050</v>
      </c>
    </row>
    <row r="22" spans="1:28">
      <c r="A22" s="7" t="s">
        <v>1945</v>
      </c>
      <c r="B22" s="7">
        <v>169439</v>
      </c>
      <c r="C22" s="7">
        <v>3843230</v>
      </c>
      <c r="D22" s="7">
        <v>2170</v>
      </c>
      <c r="E22" s="7">
        <v>1342570</v>
      </c>
      <c r="F22" s="7">
        <v>2037</v>
      </c>
      <c r="G22" s="7">
        <v>56306</v>
      </c>
      <c r="H22" s="7">
        <v>83299</v>
      </c>
      <c r="I22" s="7">
        <v>1356545</v>
      </c>
      <c r="J22" s="7">
        <v>20867</v>
      </c>
      <c r="K22" s="7">
        <v>259740</v>
      </c>
      <c r="L22" s="7">
        <v>58920</v>
      </c>
      <c r="M22" s="7">
        <v>758255</v>
      </c>
      <c r="N22" s="7">
        <v>0</v>
      </c>
      <c r="O22" s="7">
        <v>0</v>
      </c>
      <c r="P22" s="7">
        <v>463</v>
      </c>
      <c r="Q22" s="7">
        <v>32123</v>
      </c>
      <c r="R22" s="7">
        <v>78</v>
      </c>
      <c r="S22" s="7">
        <v>3642</v>
      </c>
      <c r="T22" s="7">
        <v>37691</v>
      </c>
      <c r="U22" s="7">
        <v>0</v>
      </c>
      <c r="V22" s="7">
        <v>0</v>
      </c>
      <c r="W22" s="7">
        <v>120</v>
      </c>
      <c r="X22" s="7">
        <v>18210</v>
      </c>
      <c r="Y22" s="7">
        <v>33</v>
      </c>
      <c r="Z22" s="7">
        <v>13860</v>
      </c>
      <c r="AA22" s="7">
        <v>87</v>
      </c>
      <c r="AB22" s="7">
        <v>4350</v>
      </c>
    </row>
    <row r="23" spans="1:28">
      <c r="A23" s="7" t="s">
        <v>1946</v>
      </c>
      <c r="B23" s="7">
        <v>162192</v>
      </c>
      <c r="C23" s="7">
        <v>3626339</v>
      </c>
      <c r="D23" s="7">
        <v>1963</v>
      </c>
      <c r="E23" s="7">
        <v>1177442</v>
      </c>
      <c r="F23" s="7">
        <v>1848</v>
      </c>
      <c r="G23" s="7">
        <v>48084</v>
      </c>
      <c r="H23" s="7">
        <v>80448</v>
      </c>
      <c r="I23" s="7">
        <v>1348950</v>
      </c>
      <c r="J23" s="7">
        <v>20005</v>
      </c>
      <c r="K23" s="7">
        <v>251514</v>
      </c>
      <c r="L23" s="7">
        <v>56137</v>
      </c>
      <c r="M23" s="7">
        <v>727372</v>
      </c>
      <c r="N23" s="7">
        <v>0</v>
      </c>
      <c r="O23" s="7">
        <v>0</v>
      </c>
      <c r="P23" s="7">
        <v>497</v>
      </c>
      <c r="Q23" s="7">
        <v>41541</v>
      </c>
      <c r="R23" s="7">
        <v>36</v>
      </c>
      <c r="S23" s="7">
        <v>3106</v>
      </c>
      <c r="T23" s="7">
        <v>31437</v>
      </c>
      <c r="U23" s="7">
        <v>0</v>
      </c>
      <c r="V23" s="7">
        <v>0</v>
      </c>
      <c r="W23" s="7">
        <v>95</v>
      </c>
      <c r="X23" s="7">
        <v>15726</v>
      </c>
      <c r="Y23" s="7">
        <v>32</v>
      </c>
      <c r="Z23" s="7">
        <v>12576</v>
      </c>
      <c r="AA23" s="7">
        <v>63</v>
      </c>
      <c r="AB23" s="7">
        <v>3150</v>
      </c>
    </row>
    <row r="24" spans="1:28">
      <c r="A24" s="7" t="s">
        <v>1382</v>
      </c>
      <c r="B24" s="7">
        <v>158611</v>
      </c>
      <c r="C24" s="7">
        <v>3784871</v>
      </c>
      <c r="D24" s="7">
        <v>2186</v>
      </c>
      <c r="E24" s="7">
        <v>1393704</v>
      </c>
      <c r="F24" s="7">
        <v>2084</v>
      </c>
      <c r="G24" s="7">
        <v>56857</v>
      </c>
      <c r="H24" s="7">
        <v>78200</v>
      </c>
      <c r="I24" s="7">
        <v>1325351</v>
      </c>
      <c r="J24" s="7">
        <v>19253</v>
      </c>
      <c r="K24" s="7">
        <v>237213</v>
      </c>
      <c r="L24" s="7">
        <v>55154</v>
      </c>
      <c r="M24" s="7">
        <v>683631</v>
      </c>
      <c r="N24" s="7">
        <v>0</v>
      </c>
      <c r="O24" s="7">
        <v>0</v>
      </c>
      <c r="P24" s="7">
        <v>561</v>
      </c>
      <c r="Q24" s="7">
        <v>52665</v>
      </c>
      <c r="R24" s="7">
        <v>16</v>
      </c>
      <c r="S24" s="7">
        <v>3241</v>
      </c>
      <c r="T24" s="7">
        <v>35449</v>
      </c>
      <c r="U24" s="7">
        <v>0</v>
      </c>
      <c r="V24" s="7">
        <v>0</v>
      </c>
      <c r="W24" s="7">
        <v>104</v>
      </c>
      <c r="X24" s="7">
        <v>15255</v>
      </c>
      <c r="Y24" s="7">
        <v>23</v>
      </c>
      <c r="Z24" s="7">
        <v>11205</v>
      </c>
      <c r="AA24" s="7">
        <v>81</v>
      </c>
      <c r="AB24" s="7">
        <v>4050</v>
      </c>
    </row>
    <row r="25" spans="1:28" s="23" customFormat="1" ht="18.75">
      <c r="A25" s="7" t="s">
        <v>3009</v>
      </c>
      <c r="B25" s="7">
        <v>153102</v>
      </c>
      <c r="C25" s="7">
        <v>3651609</v>
      </c>
      <c r="D25" s="7">
        <v>2169</v>
      </c>
      <c r="E25" s="7">
        <v>1368086</v>
      </c>
      <c r="F25" s="7">
        <v>2079</v>
      </c>
      <c r="G25" s="7">
        <v>58779</v>
      </c>
      <c r="H25" s="7">
        <v>74496</v>
      </c>
      <c r="I25" s="7">
        <v>1237831</v>
      </c>
      <c r="J25" s="7">
        <v>19091</v>
      </c>
      <c r="K25" s="7">
        <v>238790</v>
      </c>
      <c r="L25" s="7">
        <v>52967</v>
      </c>
      <c r="M25" s="7">
        <v>653216</v>
      </c>
      <c r="N25" s="7">
        <v>0</v>
      </c>
      <c r="O25" s="7">
        <v>0</v>
      </c>
      <c r="P25" s="7">
        <v>786</v>
      </c>
      <c r="Q25" s="7">
        <v>59818</v>
      </c>
      <c r="R25" s="7">
        <v>57</v>
      </c>
      <c r="S25" s="7">
        <v>3536</v>
      </c>
      <c r="T25" s="7">
        <v>35089</v>
      </c>
      <c r="U25" s="7">
        <v>0</v>
      </c>
      <c r="V25" s="7">
        <v>0</v>
      </c>
      <c r="W25" s="7">
        <v>97</v>
      </c>
      <c r="X25" s="7">
        <v>18326</v>
      </c>
      <c r="Y25" s="7">
        <v>30</v>
      </c>
      <c r="Z25" s="7">
        <v>14976</v>
      </c>
      <c r="AA25" s="7">
        <v>67</v>
      </c>
      <c r="AB25" s="7">
        <v>3350</v>
      </c>
    </row>
  </sheetData>
  <autoFilter ref="A8:AB17" xr:uid="{00000000-0009-0000-0000-00009A000000}"/>
  <mergeCells count="19">
    <mergeCell ref="P6:Q6"/>
    <mergeCell ref="S6:T6"/>
    <mergeCell ref="U6:V6"/>
    <mergeCell ref="A4:A7"/>
    <mergeCell ref="B5:C6"/>
    <mergeCell ref="W5:X6"/>
    <mergeCell ref="Y5:Z6"/>
    <mergeCell ref="AA5:AB6"/>
    <mergeCell ref="R6:R7"/>
    <mergeCell ref="B4:V4"/>
    <mergeCell ref="W4:AB4"/>
    <mergeCell ref="D5:Q5"/>
    <mergeCell ref="R5:V5"/>
    <mergeCell ref="D6:E6"/>
    <mergeCell ref="F6:G6"/>
    <mergeCell ref="H6:I6"/>
    <mergeCell ref="J6:K6"/>
    <mergeCell ref="L6:M6"/>
    <mergeCell ref="N6:O6"/>
  </mergeCells>
  <phoneticPr fontId="5"/>
  <hyperlinks>
    <hyperlink ref="D1" location="目次!C69" display="目次" xr:uid="{00000000-0004-0000-9A00-000000000000}"/>
  </hyperlinks>
  <pageMargins left="0.7" right="0.7" top="0.75" bottom="0.75" header="0.3" footer="0.3"/>
  <pageSetup paperSize="9" orientation="portrait"/>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1:D10"/>
  <sheetViews>
    <sheetView workbookViewId="0">
      <selection activeCell="G10" sqref="G10"/>
    </sheetView>
  </sheetViews>
  <sheetFormatPr defaultColWidth="8.75" defaultRowHeight="14.25"/>
  <cols>
    <col min="1" max="1" width="10.75" style="1" bestFit="1" customWidth="1"/>
    <col min="2" max="3" width="12.5" style="1" bestFit="1" customWidth="1"/>
    <col min="4" max="16384" width="8.75" style="1"/>
  </cols>
  <sheetData>
    <row r="1" spans="1:4" ht="18.75">
      <c r="A1" s="19" t="s">
        <v>3109</v>
      </c>
      <c r="B1" s="21" t="s">
        <v>2378</v>
      </c>
      <c r="C1" s="21" t="s">
        <v>132</v>
      </c>
      <c r="D1" s="9" t="s">
        <v>652</v>
      </c>
    </row>
    <row r="2" spans="1:4" ht="18.75">
      <c r="A2" s="20" t="s">
        <v>1666</v>
      </c>
      <c r="B2" s="22">
        <v>189666</v>
      </c>
      <c r="C2" s="22">
        <v>4143081</v>
      </c>
    </row>
    <row r="3" spans="1:4" ht="18.75">
      <c r="A3" s="20" t="s">
        <v>444</v>
      </c>
      <c r="B3" s="22">
        <v>184612</v>
      </c>
      <c r="C3" s="22">
        <v>3977655</v>
      </c>
    </row>
    <row r="4" spans="1:4" ht="18.75">
      <c r="A4" s="20" t="s">
        <v>1049</v>
      </c>
      <c r="B4" s="22">
        <v>178382</v>
      </c>
      <c r="C4" s="22">
        <v>3852874</v>
      </c>
    </row>
    <row r="5" spans="1:4" ht="18.75">
      <c r="A5" s="20" t="s">
        <v>1528</v>
      </c>
      <c r="B5" s="22">
        <v>161377</v>
      </c>
      <c r="C5" s="22">
        <v>3775530</v>
      </c>
    </row>
    <row r="6" spans="1:4" ht="18.75">
      <c r="A6" s="20" t="s">
        <v>668</v>
      </c>
      <c r="B6" s="22">
        <v>169439</v>
      </c>
      <c r="C6" s="22">
        <v>3843230</v>
      </c>
    </row>
    <row r="7" spans="1:4" ht="18.75">
      <c r="A7" s="20" t="s">
        <v>489</v>
      </c>
      <c r="B7" s="22">
        <v>162192</v>
      </c>
      <c r="C7" s="22">
        <v>3626339</v>
      </c>
    </row>
    <row r="8" spans="1:4" ht="18.75">
      <c r="A8" s="20" t="s">
        <v>2935</v>
      </c>
      <c r="B8" s="22">
        <v>158611</v>
      </c>
      <c r="C8" s="22">
        <v>3784871</v>
      </c>
    </row>
    <row r="9" spans="1:4" ht="18.75">
      <c r="A9" s="20" t="s">
        <v>3018</v>
      </c>
      <c r="B9" s="22">
        <v>153102</v>
      </c>
      <c r="C9" s="22">
        <v>3651609</v>
      </c>
    </row>
    <row r="10" spans="1:4" ht="18.75">
      <c r="A10" s="20" t="s">
        <v>756</v>
      </c>
      <c r="B10" s="22">
        <v>1357381</v>
      </c>
      <c r="C10" s="22">
        <v>30655189</v>
      </c>
    </row>
  </sheetData>
  <phoneticPr fontId="5"/>
  <hyperlinks>
    <hyperlink ref="D1" location="目次!C69" display="目次" xr:uid="{00000000-0004-0000-9B00-000000000000}"/>
  </hyperlinks>
  <pageMargins left="0.7" right="0.7" top="0.75" bottom="0.75" header="0.3" footer="0.3"/>
  <pageSetup paperSize="9" orientation="portrait"/>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D10"/>
  <sheetViews>
    <sheetView workbookViewId="0">
      <selection activeCell="B14" sqref="B14"/>
    </sheetView>
  </sheetViews>
  <sheetFormatPr defaultColWidth="10.75" defaultRowHeight="14.25"/>
  <cols>
    <col min="1" max="1" width="10.75" style="1" bestFit="1"/>
    <col min="2" max="3" width="12.5" style="1" bestFit="1" customWidth="1"/>
    <col min="4" max="16384" width="10.75" style="1"/>
  </cols>
  <sheetData>
    <row r="1" spans="1:4" ht="18.75">
      <c r="A1" s="19" t="s">
        <v>3109</v>
      </c>
      <c r="B1" s="21" t="s">
        <v>2378</v>
      </c>
      <c r="C1" s="21" t="s">
        <v>132</v>
      </c>
      <c r="D1" s="9" t="s">
        <v>652</v>
      </c>
    </row>
    <row r="2" spans="1:4" ht="18.75">
      <c r="A2" s="20" t="s">
        <v>1666</v>
      </c>
      <c r="B2" s="22">
        <v>133</v>
      </c>
      <c r="C2" s="22">
        <v>23470</v>
      </c>
    </row>
    <row r="3" spans="1:4" ht="18.75">
      <c r="A3" s="20" t="s">
        <v>444</v>
      </c>
      <c r="B3" s="22">
        <v>107</v>
      </c>
      <c r="C3" s="22">
        <v>21120</v>
      </c>
    </row>
    <row r="4" spans="1:4" ht="18.75">
      <c r="A4" s="20" t="s">
        <v>1049</v>
      </c>
      <c r="B4" s="22">
        <v>108</v>
      </c>
      <c r="C4" s="22">
        <v>20229</v>
      </c>
    </row>
    <row r="5" spans="1:4" ht="18.75">
      <c r="A5" s="20" t="s">
        <v>1528</v>
      </c>
      <c r="B5" s="22">
        <v>96</v>
      </c>
      <c r="C5" s="22">
        <v>17375</v>
      </c>
    </row>
    <row r="6" spans="1:4" ht="18.75">
      <c r="A6" s="20" t="s">
        <v>668</v>
      </c>
      <c r="B6" s="22">
        <v>120</v>
      </c>
      <c r="C6" s="22">
        <v>18210</v>
      </c>
    </row>
    <row r="7" spans="1:4" ht="18.75">
      <c r="A7" s="20" t="s">
        <v>489</v>
      </c>
      <c r="B7" s="22">
        <v>95</v>
      </c>
      <c r="C7" s="22">
        <v>15726</v>
      </c>
    </row>
    <row r="8" spans="1:4" ht="18.75">
      <c r="A8" s="20" t="s">
        <v>2935</v>
      </c>
      <c r="B8" s="22">
        <v>104</v>
      </c>
      <c r="C8" s="22">
        <v>15255</v>
      </c>
    </row>
    <row r="9" spans="1:4" ht="18.75">
      <c r="A9" s="20" t="s">
        <v>3018</v>
      </c>
      <c r="B9" s="22">
        <v>97</v>
      </c>
      <c r="C9" s="22">
        <v>18326</v>
      </c>
    </row>
    <row r="10" spans="1:4" ht="18.75">
      <c r="A10" s="20" t="s">
        <v>756</v>
      </c>
      <c r="B10" s="22">
        <v>860</v>
      </c>
      <c r="C10" s="22">
        <v>149711</v>
      </c>
    </row>
  </sheetData>
  <phoneticPr fontId="5"/>
  <hyperlinks>
    <hyperlink ref="D1" location="目次!C69" display="目次" xr:uid="{00000000-0004-0000-9C00-000000000000}"/>
  </hyperlinks>
  <pageMargins left="0.7" right="0.7" top="0.75" bottom="0.75" header="0.3" footer="0.3"/>
  <pageSetup paperSize="9" orientation="portrait"/>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A1:G22"/>
  <sheetViews>
    <sheetView workbookViewId="0">
      <pane ySplit="5" topLeftCell="A6" activePane="bottomLeft" state="frozen"/>
      <selection pane="bottomLeft" activeCell="B22" sqref="B22"/>
    </sheetView>
  </sheetViews>
  <sheetFormatPr defaultColWidth="8.75" defaultRowHeight="14.25"/>
  <cols>
    <col min="1" max="1" width="15.25" style="1" customWidth="1"/>
    <col min="2" max="2" width="14.75" style="1" customWidth="1"/>
    <col min="3" max="3" width="14" style="1" bestFit="1" customWidth="1"/>
    <col min="4" max="4" width="11.125" style="1" bestFit="1" customWidth="1"/>
    <col min="5" max="16384" width="8.75" style="1"/>
  </cols>
  <sheetData>
    <row r="1" spans="1:7">
      <c r="A1" s="1" t="s">
        <v>351</v>
      </c>
      <c r="D1" s="9" t="s">
        <v>652</v>
      </c>
    </row>
    <row r="2" spans="1:7">
      <c r="A2" s="1" t="s">
        <v>2226</v>
      </c>
    </row>
    <row r="3" spans="1:7">
      <c r="A3" s="1" t="s">
        <v>2355</v>
      </c>
    </row>
    <row r="4" spans="1:7">
      <c r="A4" s="1" t="s">
        <v>445</v>
      </c>
    </row>
    <row r="5" spans="1:7">
      <c r="A5" s="10" t="s">
        <v>1084</v>
      </c>
      <c r="B5" s="10" t="s">
        <v>2283</v>
      </c>
      <c r="C5" s="10" t="s">
        <v>2381</v>
      </c>
      <c r="D5" s="10" t="s">
        <v>2382</v>
      </c>
      <c r="E5" s="10" t="s">
        <v>1270</v>
      </c>
      <c r="G5" s="169"/>
    </row>
    <row r="6" spans="1:7" ht="14.25" customHeight="1">
      <c r="A6" s="10" t="s">
        <v>2160</v>
      </c>
      <c r="B6" s="158">
        <v>14796</v>
      </c>
      <c r="C6" s="158">
        <v>1571089</v>
      </c>
      <c r="D6" s="158">
        <v>1419731</v>
      </c>
      <c r="E6" s="168">
        <v>90.37</v>
      </c>
      <c r="G6" s="169"/>
    </row>
    <row r="7" spans="1:7" ht="14.25" customHeight="1">
      <c r="A7" s="10" t="s">
        <v>1196</v>
      </c>
      <c r="B7" s="158">
        <v>14775</v>
      </c>
      <c r="C7" s="158">
        <v>1682765</v>
      </c>
      <c r="D7" s="158">
        <v>1505926</v>
      </c>
      <c r="E7" s="168">
        <v>89.49</v>
      </c>
      <c r="G7" s="169"/>
    </row>
    <row r="8" spans="1:7" ht="14.25" customHeight="1">
      <c r="A8" s="10" t="s">
        <v>2162</v>
      </c>
      <c r="B8" s="158">
        <v>14499</v>
      </c>
      <c r="C8" s="158">
        <v>1559699</v>
      </c>
      <c r="D8" s="158">
        <v>1413618</v>
      </c>
      <c r="E8" s="168">
        <v>90.63</v>
      </c>
      <c r="G8" s="169"/>
    </row>
    <row r="9" spans="1:7" ht="14.25" customHeight="1">
      <c r="A9" s="10" t="s">
        <v>2166</v>
      </c>
      <c r="B9" s="158">
        <v>14479</v>
      </c>
      <c r="C9" s="158">
        <v>1537186</v>
      </c>
      <c r="D9" s="158">
        <v>1417554</v>
      </c>
      <c r="E9" s="168">
        <v>92.22</v>
      </c>
      <c r="G9" s="169"/>
    </row>
    <row r="10" spans="1:7" ht="14.25" customHeight="1">
      <c r="A10" s="10" t="s">
        <v>2168</v>
      </c>
      <c r="B10" s="158">
        <v>14498</v>
      </c>
      <c r="C10" s="158">
        <v>1580556</v>
      </c>
      <c r="D10" s="158">
        <v>1463071</v>
      </c>
      <c r="E10" s="168">
        <v>92.57</v>
      </c>
      <c r="G10" s="169"/>
    </row>
    <row r="11" spans="1:7" ht="14.25" customHeight="1">
      <c r="A11" s="10" t="s">
        <v>6</v>
      </c>
      <c r="B11" s="158">
        <v>14102</v>
      </c>
      <c r="C11" s="158">
        <v>1586118</v>
      </c>
      <c r="D11" s="158">
        <v>1473010</v>
      </c>
      <c r="E11" s="168">
        <v>92.87</v>
      </c>
      <c r="G11" s="169"/>
    </row>
    <row r="12" spans="1:7" ht="14.25" customHeight="1">
      <c r="A12" s="10" t="s">
        <v>2170</v>
      </c>
      <c r="B12" s="158">
        <v>13595</v>
      </c>
      <c r="C12" s="158">
        <v>1564924</v>
      </c>
      <c r="D12" s="158">
        <v>1460639</v>
      </c>
      <c r="E12" s="168">
        <v>93.34</v>
      </c>
      <c r="G12" s="169"/>
    </row>
    <row r="13" spans="1:7" ht="14.25" customHeight="1">
      <c r="A13" s="10" t="s">
        <v>2172</v>
      </c>
      <c r="B13" s="158">
        <v>12933</v>
      </c>
      <c r="C13" s="158">
        <v>1515388</v>
      </c>
      <c r="D13" s="158">
        <v>1402993</v>
      </c>
      <c r="E13" s="168">
        <v>92.58</v>
      </c>
      <c r="G13" s="58"/>
    </row>
    <row r="14" spans="1:7" ht="14.25" customHeight="1">
      <c r="A14" s="10" t="s">
        <v>1941</v>
      </c>
      <c r="B14" s="158">
        <v>11911</v>
      </c>
      <c r="C14" s="158">
        <v>1470110</v>
      </c>
      <c r="D14" s="158">
        <v>1355941</v>
      </c>
      <c r="E14" s="168">
        <v>92.23</v>
      </c>
    </row>
    <row r="15" spans="1:7" ht="14.25" customHeight="1">
      <c r="A15" s="10" t="s">
        <v>1895</v>
      </c>
      <c r="B15" s="158">
        <v>11298</v>
      </c>
      <c r="C15" s="158">
        <v>1127905</v>
      </c>
      <c r="D15" s="158">
        <v>1042660</v>
      </c>
      <c r="E15" s="168">
        <v>92.44</v>
      </c>
    </row>
    <row r="16" spans="1:7" ht="14.25" customHeight="1">
      <c r="A16" s="10" t="s">
        <v>1942</v>
      </c>
      <c r="B16" s="158">
        <v>10829</v>
      </c>
      <c r="C16" s="158">
        <v>1032435</v>
      </c>
      <c r="D16" s="158">
        <v>957580</v>
      </c>
      <c r="E16" s="168">
        <v>92.75</v>
      </c>
    </row>
    <row r="17" spans="1:5" ht="14.25" customHeight="1">
      <c r="A17" s="10" t="s">
        <v>1767</v>
      </c>
      <c r="B17" s="158">
        <v>10627</v>
      </c>
      <c r="C17" s="158">
        <v>1046650</v>
      </c>
      <c r="D17" s="158">
        <v>963394</v>
      </c>
      <c r="E17" s="168">
        <v>92.05</v>
      </c>
    </row>
    <row r="18" spans="1:5" ht="14.25" customHeight="1">
      <c r="A18" s="10" t="s">
        <v>933</v>
      </c>
      <c r="B18" s="158">
        <v>10512</v>
      </c>
      <c r="C18" s="158">
        <v>1076323</v>
      </c>
      <c r="D18" s="158">
        <v>998496</v>
      </c>
      <c r="E18" s="168">
        <v>92.77</v>
      </c>
    </row>
    <row r="19" spans="1:5" ht="14.25" customHeight="1">
      <c r="A19" s="10" t="s">
        <v>1945</v>
      </c>
      <c r="B19" s="167">
        <v>10112</v>
      </c>
      <c r="C19" s="167">
        <v>1017134</v>
      </c>
      <c r="D19" s="167">
        <v>946529</v>
      </c>
      <c r="E19" s="168">
        <v>93.06</v>
      </c>
    </row>
    <row r="20" spans="1:5" ht="14.25" customHeight="1">
      <c r="A20" s="10" t="s">
        <v>1946</v>
      </c>
      <c r="B20" s="158">
        <v>9455</v>
      </c>
      <c r="C20" s="158">
        <v>977613</v>
      </c>
      <c r="D20" s="158">
        <v>911748</v>
      </c>
      <c r="E20" s="168">
        <v>93.26</v>
      </c>
    </row>
    <row r="21" spans="1:5" ht="14.25" customHeight="1">
      <c r="A21" s="10" t="s">
        <v>1382</v>
      </c>
      <c r="B21" s="158">
        <v>9030</v>
      </c>
      <c r="C21" s="158">
        <v>906782</v>
      </c>
      <c r="D21" s="158">
        <v>851417</v>
      </c>
      <c r="E21" s="168">
        <v>93.89</v>
      </c>
    </row>
    <row r="22" spans="1:5" s="23" customFormat="1" ht="18.75">
      <c r="A22" s="10" t="s">
        <v>3009</v>
      </c>
      <c r="B22" s="151">
        <v>8591</v>
      </c>
      <c r="C22" s="151">
        <v>922326</v>
      </c>
      <c r="D22" s="151">
        <v>864130</v>
      </c>
      <c r="E22" s="7">
        <v>93.69</v>
      </c>
    </row>
  </sheetData>
  <autoFilter ref="A5:E14" xr:uid="{00000000-0009-0000-0000-00009D000000}"/>
  <phoneticPr fontId="5"/>
  <hyperlinks>
    <hyperlink ref="D1" location="目次!C69" display="目次" xr:uid="{00000000-0004-0000-9D00-000000000000}"/>
  </hyperlinks>
  <pageMargins left="0.7" right="0.7" top="0.75" bottom="0.75" header="0.3" footer="0.3"/>
  <pageSetup paperSize="9"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A1:D10"/>
  <sheetViews>
    <sheetView topLeftCell="D10" workbookViewId="0">
      <selection activeCell="C10" sqref="C10"/>
    </sheetView>
  </sheetViews>
  <sheetFormatPr defaultColWidth="10.75" defaultRowHeight="14.25"/>
  <cols>
    <col min="1" max="1" width="10.75" style="1" bestFit="1"/>
    <col min="2" max="2" width="14.5" style="1" bestFit="1" customWidth="1"/>
    <col min="3" max="3" width="18.375" style="1" bestFit="1" customWidth="1"/>
    <col min="4" max="16384" width="10.75" style="1"/>
  </cols>
  <sheetData>
    <row r="1" spans="1:4" ht="18.75">
      <c r="A1" s="19" t="s">
        <v>3109</v>
      </c>
      <c r="B1" s="21" t="s">
        <v>3106</v>
      </c>
      <c r="C1" s="21" t="s">
        <v>2113</v>
      </c>
      <c r="D1" s="9" t="s">
        <v>652</v>
      </c>
    </row>
    <row r="2" spans="1:4" ht="18.75">
      <c r="A2" s="20" t="s">
        <v>1666</v>
      </c>
      <c r="B2" s="22">
        <v>92.44</v>
      </c>
      <c r="C2" s="22">
        <v>11298</v>
      </c>
    </row>
    <row r="3" spans="1:4" ht="18.75">
      <c r="A3" s="20" t="s">
        <v>444</v>
      </c>
      <c r="B3" s="22">
        <v>92.75</v>
      </c>
      <c r="C3" s="22">
        <v>10829</v>
      </c>
    </row>
    <row r="4" spans="1:4" ht="18.75">
      <c r="A4" s="20" t="s">
        <v>1049</v>
      </c>
      <c r="B4" s="22">
        <v>92.05</v>
      </c>
      <c r="C4" s="22">
        <v>10627</v>
      </c>
    </row>
    <row r="5" spans="1:4" ht="18.75">
      <c r="A5" s="20" t="s">
        <v>1528</v>
      </c>
      <c r="B5" s="22">
        <v>92.77</v>
      </c>
      <c r="C5" s="22">
        <v>10512</v>
      </c>
    </row>
    <row r="6" spans="1:4" ht="18.75">
      <c r="A6" s="20" t="s">
        <v>668</v>
      </c>
      <c r="B6" s="22">
        <v>93.06</v>
      </c>
      <c r="C6" s="22">
        <v>10112</v>
      </c>
    </row>
    <row r="7" spans="1:4" ht="18.75">
      <c r="A7" s="20" t="s">
        <v>489</v>
      </c>
      <c r="B7" s="22">
        <v>93.26</v>
      </c>
      <c r="C7" s="22">
        <v>9455</v>
      </c>
    </row>
    <row r="8" spans="1:4" ht="18.75">
      <c r="A8" s="20" t="s">
        <v>2935</v>
      </c>
      <c r="B8" s="22">
        <v>93.89</v>
      </c>
      <c r="C8" s="22">
        <v>9030</v>
      </c>
    </row>
    <row r="9" spans="1:4" ht="18.75">
      <c r="A9" s="20" t="s">
        <v>3018</v>
      </c>
      <c r="B9" s="22">
        <v>93.69</v>
      </c>
      <c r="C9" s="22">
        <v>8591</v>
      </c>
    </row>
    <row r="10" spans="1:4" ht="18.75">
      <c r="A10" s="20" t="s">
        <v>756</v>
      </c>
      <c r="B10" s="22">
        <v>743.91000000000008</v>
      </c>
      <c r="C10" s="22">
        <v>80454</v>
      </c>
    </row>
  </sheetData>
  <phoneticPr fontId="5"/>
  <hyperlinks>
    <hyperlink ref="D1" location="目次!C69" display="目次" xr:uid="{00000000-0004-0000-9E00-000000000000}"/>
  </hyperlinks>
  <pageMargins left="0.7" right="0.7" top="0.75" bottom="0.75" header="0.3" footer="0.3"/>
  <pageSetup paperSize="9" orientation="portrait"/>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186"/>
  <sheetViews>
    <sheetView workbookViewId="0">
      <pane ySplit="6" topLeftCell="A175" activePane="bottomLeft" state="frozen"/>
      <selection pane="bottomLeft" activeCell="C175" sqref="C175"/>
    </sheetView>
  </sheetViews>
  <sheetFormatPr defaultColWidth="8.75" defaultRowHeight="14.25"/>
  <cols>
    <col min="1" max="1" width="18.375" style="1" bestFit="1" customWidth="1"/>
    <col min="2" max="2" width="18.375" style="1" customWidth="1"/>
    <col min="3" max="16384" width="8.75" style="1"/>
  </cols>
  <sheetData>
    <row r="1" spans="1:9">
      <c r="A1" s="1" t="s">
        <v>127</v>
      </c>
      <c r="D1" s="9" t="s">
        <v>652</v>
      </c>
    </row>
    <row r="2" spans="1:9">
      <c r="A2" s="1" t="s">
        <v>874</v>
      </c>
    </row>
    <row r="3" spans="1:9">
      <c r="A3" s="1" t="s">
        <v>1043</v>
      </c>
    </row>
    <row r="4" spans="1:9">
      <c r="A4" s="227" t="s">
        <v>507</v>
      </c>
      <c r="B4" s="227" t="s">
        <v>1114</v>
      </c>
      <c r="C4" s="227" t="s">
        <v>1169</v>
      </c>
      <c r="D4" s="227" t="s">
        <v>1170</v>
      </c>
      <c r="E4" s="227"/>
      <c r="F4" s="227"/>
      <c r="G4" s="227" t="s">
        <v>502</v>
      </c>
      <c r="H4" s="227"/>
      <c r="I4" s="227"/>
    </row>
    <row r="5" spans="1:9">
      <c r="A5" s="227"/>
      <c r="B5" s="227"/>
      <c r="C5" s="227"/>
      <c r="D5" s="25" t="s">
        <v>1151</v>
      </c>
      <c r="E5" s="25" t="s">
        <v>1157</v>
      </c>
      <c r="F5" s="25" t="s">
        <v>1160</v>
      </c>
      <c r="G5" s="25" t="s">
        <v>1151</v>
      </c>
      <c r="H5" s="25" t="s">
        <v>1157</v>
      </c>
      <c r="I5" s="25" t="s">
        <v>373</v>
      </c>
    </row>
    <row r="6" spans="1:9" ht="7.5" customHeight="1">
      <c r="A6" s="26" t="str">
        <f>A4</f>
        <v>年月別</v>
      </c>
      <c r="B6" s="26" t="s">
        <v>303</v>
      </c>
      <c r="C6" s="26" t="str">
        <f>C4</f>
        <v>自然増</v>
      </c>
      <c r="D6" s="26" t="str">
        <f>$D$4&amp;"("&amp;D5&amp;")"</f>
        <v>出生(総数)</v>
      </c>
      <c r="E6" s="26" t="str">
        <f>$D$4&amp;"("&amp;E5&amp;")"</f>
        <v>出生(男)</v>
      </c>
      <c r="F6" s="26" t="str">
        <f>$D$4&amp;"("&amp;F5&amp;")"</f>
        <v>出生(女)</v>
      </c>
      <c r="G6" s="26" t="str">
        <f>$G$4&amp;"("&amp;G5&amp;")"</f>
        <v>死亡(総数)</v>
      </c>
      <c r="H6" s="26" t="str">
        <f>$G$4&amp;"("&amp;H5&amp;")"</f>
        <v>死亡(男)</v>
      </c>
      <c r="I6" s="26" t="str">
        <f>$G$4&amp;"("&amp;I5&amp;")"</f>
        <v>死亡(女)</v>
      </c>
    </row>
    <row r="7" spans="1:9">
      <c r="A7" s="67">
        <v>40179</v>
      </c>
      <c r="B7" s="67" t="s">
        <v>367</v>
      </c>
      <c r="C7" s="7">
        <v>-11</v>
      </c>
      <c r="D7" s="7">
        <v>31</v>
      </c>
      <c r="E7" s="25">
        <v>15</v>
      </c>
      <c r="F7" s="25">
        <v>16</v>
      </c>
      <c r="G7" s="7">
        <v>42</v>
      </c>
      <c r="H7" s="25">
        <v>21</v>
      </c>
      <c r="I7" s="25">
        <v>21</v>
      </c>
    </row>
    <row r="8" spans="1:9">
      <c r="A8" s="67">
        <v>40210</v>
      </c>
      <c r="B8" s="67" t="s">
        <v>367</v>
      </c>
      <c r="C8" s="7">
        <v>-4</v>
      </c>
      <c r="D8" s="7">
        <v>24</v>
      </c>
      <c r="E8" s="25">
        <v>12</v>
      </c>
      <c r="F8" s="25">
        <v>12</v>
      </c>
      <c r="G8" s="7">
        <v>28</v>
      </c>
      <c r="H8" s="25">
        <v>15</v>
      </c>
      <c r="I8" s="25">
        <v>13</v>
      </c>
    </row>
    <row r="9" spans="1:9">
      <c r="A9" s="67">
        <v>40238</v>
      </c>
      <c r="B9" s="67" t="s">
        <v>367</v>
      </c>
      <c r="C9" s="7">
        <v>4</v>
      </c>
      <c r="D9" s="7">
        <v>31</v>
      </c>
      <c r="E9" s="25">
        <v>10</v>
      </c>
      <c r="F9" s="25">
        <v>21</v>
      </c>
      <c r="G9" s="7">
        <v>27</v>
      </c>
      <c r="H9" s="25">
        <v>16</v>
      </c>
      <c r="I9" s="25">
        <v>11</v>
      </c>
    </row>
    <row r="10" spans="1:9">
      <c r="A10" s="67">
        <v>40269</v>
      </c>
      <c r="B10" s="67" t="s">
        <v>367</v>
      </c>
      <c r="C10" s="7">
        <v>-4</v>
      </c>
      <c r="D10" s="7">
        <v>33</v>
      </c>
      <c r="E10" s="25">
        <v>13</v>
      </c>
      <c r="F10" s="25">
        <v>20</v>
      </c>
      <c r="G10" s="7">
        <v>37</v>
      </c>
      <c r="H10" s="25">
        <v>28</v>
      </c>
      <c r="I10" s="25">
        <v>9</v>
      </c>
    </row>
    <row r="11" spans="1:9">
      <c r="A11" s="67">
        <v>40299</v>
      </c>
      <c r="B11" s="67" t="s">
        <v>367</v>
      </c>
      <c r="C11" s="7">
        <v>0</v>
      </c>
      <c r="D11" s="7">
        <v>26</v>
      </c>
      <c r="E11" s="25">
        <v>13</v>
      </c>
      <c r="F11" s="25">
        <v>13</v>
      </c>
      <c r="G11" s="7">
        <v>26</v>
      </c>
      <c r="H11" s="25">
        <v>13</v>
      </c>
      <c r="I11" s="25">
        <v>13</v>
      </c>
    </row>
    <row r="12" spans="1:9">
      <c r="A12" s="67">
        <v>40330</v>
      </c>
      <c r="B12" s="67" t="s">
        <v>367</v>
      </c>
      <c r="C12" s="7">
        <v>-3</v>
      </c>
      <c r="D12" s="7">
        <v>33</v>
      </c>
      <c r="E12" s="25">
        <v>16</v>
      </c>
      <c r="F12" s="25">
        <v>17</v>
      </c>
      <c r="G12" s="7">
        <v>36</v>
      </c>
      <c r="H12" s="25">
        <v>20</v>
      </c>
      <c r="I12" s="25">
        <v>16</v>
      </c>
    </row>
    <row r="13" spans="1:9">
      <c r="A13" s="67">
        <v>40360</v>
      </c>
      <c r="B13" s="67" t="s">
        <v>367</v>
      </c>
      <c r="C13" s="7">
        <v>-3</v>
      </c>
      <c r="D13" s="7">
        <v>31</v>
      </c>
      <c r="E13" s="25">
        <v>16</v>
      </c>
      <c r="F13" s="25">
        <v>15</v>
      </c>
      <c r="G13" s="7">
        <v>34</v>
      </c>
      <c r="H13" s="25">
        <v>14</v>
      </c>
      <c r="I13" s="25">
        <v>20</v>
      </c>
    </row>
    <row r="14" spans="1:9">
      <c r="A14" s="67">
        <v>40391</v>
      </c>
      <c r="B14" s="67" t="s">
        <v>367</v>
      </c>
      <c r="C14" s="7">
        <v>6</v>
      </c>
      <c r="D14" s="7">
        <v>34</v>
      </c>
      <c r="E14" s="25">
        <v>16</v>
      </c>
      <c r="F14" s="25">
        <v>18</v>
      </c>
      <c r="G14" s="7">
        <v>28</v>
      </c>
      <c r="H14" s="25">
        <v>14</v>
      </c>
      <c r="I14" s="25">
        <v>14</v>
      </c>
    </row>
    <row r="15" spans="1:9">
      <c r="A15" s="67">
        <v>40422</v>
      </c>
      <c r="B15" s="67" t="s">
        <v>367</v>
      </c>
      <c r="C15" s="7">
        <v>3</v>
      </c>
      <c r="D15" s="7">
        <v>32</v>
      </c>
      <c r="E15" s="25">
        <v>21</v>
      </c>
      <c r="F15" s="25">
        <v>11</v>
      </c>
      <c r="G15" s="7">
        <v>29</v>
      </c>
      <c r="H15" s="25">
        <v>18</v>
      </c>
      <c r="I15" s="25">
        <v>11</v>
      </c>
    </row>
    <row r="16" spans="1:9">
      <c r="A16" s="67">
        <v>40452</v>
      </c>
      <c r="B16" s="67" t="s">
        <v>367</v>
      </c>
      <c r="C16" s="7">
        <v>-9</v>
      </c>
      <c r="D16" s="7">
        <v>28</v>
      </c>
      <c r="E16" s="25">
        <v>12</v>
      </c>
      <c r="F16" s="25">
        <v>16</v>
      </c>
      <c r="G16" s="7">
        <v>37</v>
      </c>
      <c r="H16" s="25">
        <v>24</v>
      </c>
      <c r="I16" s="25">
        <v>13</v>
      </c>
    </row>
    <row r="17" spans="1:9">
      <c r="A17" s="67">
        <v>40483</v>
      </c>
      <c r="B17" s="67" t="s">
        <v>367</v>
      </c>
      <c r="C17" s="7">
        <v>6</v>
      </c>
      <c r="D17" s="7">
        <v>38</v>
      </c>
      <c r="E17" s="25">
        <v>19</v>
      </c>
      <c r="F17" s="25">
        <v>19</v>
      </c>
      <c r="G17" s="7">
        <v>32</v>
      </c>
      <c r="H17" s="25">
        <v>18</v>
      </c>
      <c r="I17" s="25">
        <v>14</v>
      </c>
    </row>
    <row r="18" spans="1:9">
      <c r="A18" s="67">
        <v>40513</v>
      </c>
      <c r="B18" s="67" t="s">
        <v>367</v>
      </c>
      <c r="C18" s="7">
        <v>13</v>
      </c>
      <c r="D18" s="7">
        <v>45</v>
      </c>
      <c r="E18" s="25">
        <v>23</v>
      </c>
      <c r="F18" s="25">
        <v>22</v>
      </c>
      <c r="G18" s="7">
        <v>32</v>
      </c>
      <c r="H18" s="25">
        <v>22</v>
      </c>
      <c r="I18" s="25">
        <v>10</v>
      </c>
    </row>
    <row r="19" spans="1:9">
      <c r="A19" s="67">
        <v>40544</v>
      </c>
      <c r="B19" s="67" t="s">
        <v>1173</v>
      </c>
      <c r="C19" s="7">
        <v>-9</v>
      </c>
      <c r="D19" s="7">
        <v>32</v>
      </c>
      <c r="E19" s="7">
        <v>20</v>
      </c>
      <c r="F19" s="7">
        <v>12</v>
      </c>
      <c r="G19" s="7">
        <v>41</v>
      </c>
      <c r="H19" s="7">
        <v>22</v>
      </c>
      <c r="I19" s="7">
        <v>19</v>
      </c>
    </row>
    <row r="20" spans="1:9">
      <c r="A20" s="67">
        <v>40575</v>
      </c>
      <c r="B20" s="67" t="s">
        <v>1173</v>
      </c>
      <c r="C20" s="7">
        <v>-4</v>
      </c>
      <c r="D20" s="7">
        <v>20</v>
      </c>
      <c r="E20" s="7">
        <v>10</v>
      </c>
      <c r="F20" s="7">
        <v>10</v>
      </c>
      <c r="G20" s="7">
        <v>24</v>
      </c>
      <c r="H20" s="7">
        <v>8</v>
      </c>
      <c r="I20" s="7">
        <v>16</v>
      </c>
    </row>
    <row r="21" spans="1:9">
      <c r="A21" s="67">
        <v>40603</v>
      </c>
      <c r="B21" s="67" t="s">
        <v>1173</v>
      </c>
      <c r="C21" s="7">
        <v>1</v>
      </c>
      <c r="D21" s="7">
        <v>31</v>
      </c>
      <c r="E21" s="7">
        <v>15</v>
      </c>
      <c r="F21" s="7">
        <v>16</v>
      </c>
      <c r="G21" s="7">
        <v>30</v>
      </c>
      <c r="H21" s="7">
        <v>18</v>
      </c>
      <c r="I21" s="7">
        <v>12</v>
      </c>
    </row>
    <row r="22" spans="1:9">
      <c r="A22" s="67">
        <v>40634</v>
      </c>
      <c r="B22" s="67" t="s">
        <v>1173</v>
      </c>
      <c r="C22" s="7">
        <v>-6</v>
      </c>
      <c r="D22" s="7">
        <v>23</v>
      </c>
      <c r="E22" s="7">
        <v>10</v>
      </c>
      <c r="F22" s="7">
        <v>13</v>
      </c>
      <c r="G22" s="7">
        <v>29</v>
      </c>
      <c r="H22" s="7">
        <v>15</v>
      </c>
      <c r="I22" s="7">
        <v>14</v>
      </c>
    </row>
    <row r="23" spans="1:9">
      <c r="A23" s="67">
        <v>40664</v>
      </c>
      <c r="B23" s="67" t="s">
        <v>1173</v>
      </c>
      <c r="C23" s="7">
        <v>1</v>
      </c>
      <c r="D23" s="7">
        <v>31</v>
      </c>
      <c r="E23" s="7">
        <v>18</v>
      </c>
      <c r="F23" s="7">
        <v>13</v>
      </c>
      <c r="G23" s="7">
        <v>30</v>
      </c>
      <c r="H23" s="7">
        <v>14</v>
      </c>
      <c r="I23" s="7">
        <v>16</v>
      </c>
    </row>
    <row r="24" spans="1:9">
      <c r="A24" s="67">
        <v>40695</v>
      </c>
      <c r="B24" s="67" t="s">
        <v>1173</v>
      </c>
      <c r="C24" s="7">
        <v>8</v>
      </c>
      <c r="D24" s="7">
        <v>32</v>
      </c>
      <c r="E24" s="7">
        <v>13</v>
      </c>
      <c r="F24" s="7">
        <v>19</v>
      </c>
      <c r="G24" s="7">
        <v>24</v>
      </c>
      <c r="H24" s="7">
        <v>14</v>
      </c>
      <c r="I24" s="7">
        <v>10</v>
      </c>
    </row>
    <row r="25" spans="1:9">
      <c r="A25" s="67">
        <v>40725</v>
      </c>
      <c r="B25" s="67" t="s">
        <v>1173</v>
      </c>
      <c r="C25" s="7">
        <v>5</v>
      </c>
      <c r="D25" s="7">
        <v>31</v>
      </c>
      <c r="E25" s="7">
        <v>16</v>
      </c>
      <c r="F25" s="7">
        <v>15</v>
      </c>
      <c r="G25" s="7">
        <v>26</v>
      </c>
      <c r="H25" s="7">
        <v>18</v>
      </c>
      <c r="I25" s="7">
        <v>8</v>
      </c>
    </row>
    <row r="26" spans="1:9">
      <c r="A26" s="67">
        <v>40756</v>
      </c>
      <c r="B26" s="67" t="s">
        <v>1173</v>
      </c>
      <c r="C26" s="7">
        <v>10</v>
      </c>
      <c r="D26" s="7">
        <v>32</v>
      </c>
      <c r="E26" s="7">
        <v>15</v>
      </c>
      <c r="F26" s="7">
        <v>17</v>
      </c>
      <c r="G26" s="7">
        <v>22</v>
      </c>
      <c r="H26" s="7">
        <v>14</v>
      </c>
      <c r="I26" s="7">
        <v>8</v>
      </c>
    </row>
    <row r="27" spans="1:9">
      <c r="A27" s="67">
        <v>40787</v>
      </c>
      <c r="B27" s="67" t="s">
        <v>1173</v>
      </c>
      <c r="C27" s="7">
        <v>2</v>
      </c>
      <c r="D27" s="7">
        <v>39</v>
      </c>
      <c r="E27" s="7">
        <v>19</v>
      </c>
      <c r="F27" s="7">
        <v>20</v>
      </c>
      <c r="G27" s="7">
        <v>37</v>
      </c>
      <c r="H27" s="7">
        <v>26</v>
      </c>
      <c r="I27" s="7">
        <v>11</v>
      </c>
    </row>
    <row r="28" spans="1:9">
      <c r="A28" s="67">
        <v>40817</v>
      </c>
      <c r="B28" s="67" t="s">
        <v>1173</v>
      </c>
      <c r="C28" s="7">
        <v>-6</v>
      </c>
      <c r="D28" s="7">
        <v>21</v>
      </c>
      <c r="E28" s="7">
        <v>12</v>
      </c>
      <c r="F28" s="7">
        <v>9</v>
      </c>
      <c r="G28" s="7">
        <v>27</v>
      </c>
      <c r="H28" s="7">
        <v>13</v>
      </c>
      <c r="I28" s="7">
        <v>14</v>
      </c>
    </row>
    <row r="29" spans="1:9">
      <c r="A29" s="67">
        <v>40848</v>
      </c>
      <c r="B29" s="67" t="s">
        <v>1173</v>
      </c>
      <c r="C29" s="7">
        <v>4</v>
      </c>
      <c r="D29" s="7">
        <v>37</v>
      </c>
      <c r="E29" s="7">
        <v>21</v>
      </c>
      <c r="F29" s="7">
        <v>16</v>
      </c>
      <c r="G29" s="7">
        <v>33</v>
      </c>
      <c r="H29" s="7">
        <v>20</v>
      </c>
      <c r="I29" s="7">
        <v>13</v>
      </c>
    </row>
    <row r="30" spans="1:9">
      <c r="A30" s="67">
        <v>40878</v>
      </c>
      <c r="B30" s="67" t="s">
        <v>1173</v>
      </c>
      <c r="C30" s="7">
        <v>8</v>
      </c>
      <c r="D30" s="7">
        <v>33</v>
      </c>
      <c r="E30" s="7">
        <v>22</v>
      </c>
      <c r="F30" s="7">
        <v>11</v>
      </c>
      <c r="G30" s="7">
        <v>25</v>
      </c>
      <c r="H30" s="7">
        <v>13</v>
      </c>
      <c r="I30" s="7">
        <v>12</v>
      </c>
    </row>
    <row r="31" spans="1:9">
      <c r="A31" s="67">
        <v>40909</v>
      </c>
      <c r="B31" s="67" t="s">
        <v>627</v>
      </c>
      <c r="C31" s="7">
        <v>0</v>
      </c>
      <c r="D31" s="7">
        <v>31</v>
      </c>
      <c r="E31" s="7">
        <v>12</v>
      </c>
      <c r="F31" s="7">
        <v>19</v>
      </c>
      <c r="G31" s="7">
        <v>31</v>
      </c>
      <c r="H31" s="7">
        <v>12</v>
      </c>
      <c r="I31" s="7">
        <v>19</v>
      </c>
    </row>
    <row r="32" spans="1:9">
      <c r="A32" s="67">
        <v>40940</v>
      </c>
      <c r="B32" s="67" t="s">
        <v>627</v>
      </c>
      <c r="C32" s="7">
        <v>18</v>
      </c>
      <c r="D32" s="7">
        <v>39</v>
      </c>
      <c r="E32" s="7">
        <v>20</v>
      </c>
      <c r="F32" s="7">
        <v>19</v>
      </c>
      <c r="G32" s="7">
        <v>21</v>
      </c>
      <c r="H32" s="7">
        <v>3</v>
      </c>
      <c r="I32" s="7">
        <v>18</v>
      </c>
    </row>
    <row r="33" spans="1:9">
      <c r="A33" s="67">
        <v>40969</v>
      </c>
      <c r="B33" s="67" t="s">
        <v>627</v>
      </c>
      <c r="C33" s="7">
        <v>24</v>
      </c>
      <c r="D33" s="7">
        <v>39</v>
      </c>
      <c r="E33" s="7">
        <v>22</v>
      </c>
      <c r="F33" s="7">
        <v>17</v>
      </c>
      <c r="G33" s="7">
        <v>15</v>
      </c>
      <c r="H33" s="7">
        <v>4</v>
      </c>
      <c r="I33" s="7">
        <v>11</v>
      </c>
    </row>
    <row r="34" spans="1:9">
      <c r="A34" s="67">
        <v>41000</v>
      </c>
      <c r="B34" s="67" t="s">
        <v>627</v>
      </c>
      <c r="C34" s="7">
        <v>8</v>
      </c>
      <c r="D34" s="7">
        <v>34</v>
      </c>
      <c r="E34" s="7">
        <v>15</v>
      </c>
      <c r="F34" s="7">
        <v>19</v>
      </c>
      <c r="G34" s="7">
        <v>26</v>
      </c>
      <c r="H34" s="7">
        <v>8</v>
      </c>
      <c r="I34" s="7">
        <v>18</v>
      </c>
    </row>
    <row r="35" spans="1:9">
      <c r="A35" s="67">
        <v>41030</v>
      </c>
      <c r="B35" s="67" t="s">
        <v>627</v>
      </c>
      <c r="C35" s="7">
        <v>15</v>
      </c>
      <c r="D35" s="7">
        <v>35</v>
      </c>
      <c r="E35" s="7">
        <v>16</v>
      </c>
      <c r="F35" s="7">
        <v>19</v>
      </c>
      <c r="G35" s="7">
        <v>20</v>
      </c>
      <c r="H35" s="7">
        <v>3</v>
      </c>
      <c r="I35" s="7">
        <v>17</v>
      </c>
    </row>
    <row r="36" spans="1:9">
      <c r="A36" s="67">
        <v>41061</v>
      </c>
      <c r="B36" s="67" t="s">
        <v>627</v>
      </c>
      <c r="C36" s="7">
        <v>5</v>
      </c>
      <c r="D36" s="7">
        <v>28</v>
      </c>
      <c r="E36" s="7">
        <v>17</v>
      </c>
      <c r="F36" s="7">
        <v>11</v>
      </c>
      <c r="G36" s="7">
        <v>23</v>
      </c>
      <c r="H36" s="7">
        <v>3</v>
      </c>
      <c r="I36" s="7">
        <v>20</v>
      </c>
    </row>
    <row r="37" spans="1:9">
      <c r="A37" s="67">
        <v>41091</v>
      </c>
      <c r="B37" s="67" t="s">
        <v>627</v>
      </c>
      <c r="C37" s="7">
        <v>22</v>
      </c>
      <c r="D37" s="7">
        <v>42</v>
      </c>
      <c r="E37" s="7">
        <v>24</v>
      </c>
      <c r="F37" s="7">
        <v>18</v>
      </c>
      <c r="G37" s="7">
        <v>20</v>
      </c>
      <c r="H37" s="7">
        <v>4</v>
      </c>
      <c r="I37" s="7">
        <v>16</v>
      </c>
    </row>
    <row r="38" spans="1:9">
      <c r="A38" s="67">
        <v>41122</v>
      </c>
      <c r="B38" s="67" t="s">
        <v>627</v>
      </c>
      <c r="C38" s="7">
        <v>14</v>
      </c>
      <c r="D38" s="7">
        <v>40</v>
      </c>
      <c r="E38" s="7">
        <v>21</v>
      </c>
      <c r="F38" s="7">
        <v>19</v>
      </c>
      <c r="G38" s="7">
        <v>26</v>
      </c>
      <c r="H38" s="7">
        <v>7</v>
      </c>
      <c r="I38" s="7">
        <v>19</v>
      </c>
    </row>
    <row r="39" spans="1:9">
      <c r="A39" s="67">
        <v>41153</v>
      </c>
      <c r="B39" s="67" t="s">
        <v>627</v>
      </c>
      <c r="C39" s="7">
        <v>15</v>
      </c>
      <c r="D39" s="7">
        <v>30</v>
      </c>
      <c r="E39" s="7">
        <v>14</v>
      </c>
      <c r="F39" s="7">
        <v>16</v>
      </c>
      <c r="G39" s="7">
        <v>15</v>
      </c>
      <c r="H39" s="7">
        <v>4</v>
      </c>
      <c r="I39" s="7">
        <v>11</v>
      </c>
    </row>
    <row r="40" spans="1:9">
      <c r="A40" s="67">
        <v>41183</v>
      </c>
      <c r="B40" s="67" t="s">
        <v>627</v>
      </c>
      <c r="C40" s="7">
        <v>8</v>
      </c>
      <c r="D40" s="7">
        <v>29</v>
      </c>
      <c r="E40" s="7">
        <v>17</v>
      </c>
      <c r="F40" s="7">
        <v>12</v>
      </c>
      <c r="G40" s="7">
        <v>21</v>
      </c>
      <c r="H40" s="7">
        <v>5</v>
      </c>
      <c r="I40" s="7">
        <v>16</v>
      </c>
    </row>
    <row r="41" spans="1:9">
      <c r="A41" s="67">
        <v>41214</v>
      </c>
      <c r="B41" s="67" t="s">
        <v>627</v>
      </c>
      <c r="C41" s="7">
        <v>10</v>
      </c>
      <c r="D41" s="7">
        <v>37</v>
      </c>
      <c r="E41" s="7">
        <v>21</v>
      </c>
      <c r="F41" s="7">
        <v>16</v>
      </c>
      <c r="G41" s="7">
        <v>27</v>
      </c>
      <c r="H41" s="7">
        <v>4</v>
      </c>
      <c r="I41" s="7">
        <v>23</v>
      </c>
    </row>
    <row r="42" spans="1:9">
      <c r="A42" s="67">
        <v>41244</v>
      </c>
      <c r="B42" s="67" t="s">
        <v>627</v>
      </c>
      <c r="C42" s="7">
        <v>-3</v>
      </c>
      <c r="D42" s="7">
        <v>29</v>
      </c>
      <c r="E42" s="7">
        <v>15</v>
      </c>
      <c r="F42" s="7">
        <v>14</v>
      </c>
      <c r="G42" s="7">
        <v>32</v>
      </c>
      <c r="H42" s="7">
        <v>7</v>
      </c>
      <c r="I42" s="7">
        <v>25</v>
      </c>
    </row>
    <row r="43" spans="1:9">
      <c r="A43" s="67">
        <v>41275</v>
      </c>
      <c r="B43" s="67" t="s">
        <v>1176</v>
      </c>
      <c r="C43" s="7">
        <v>-15</v>
      </c>
      <c r="D43" s="7">
        <v>23</v>
      </c>
      <c r="E43" s="7">
        <v>12</v>
      </c>
      <c r="F43" s="7">
        <v>11</v>
      </c>
      <c r="G43" s="7">
        <v>38</v>
      </c>
      <c r="H43" s="7">
        <v>24</v>
      </c>
      <c r="I43" s="7">
        <v>14</v>
      </c>
    </row>
    <row r="44" spans="1:9">
      <c r="A44" s="67">
        <v>41306</v>
      </c>
      <c r="B44" s="67" t="s">
        <v>1176</v>
      </c>
      <c r="C44" s="7">
        <v>15</v>
      </c>
      <c r="D44" s="7">
        <v>34</v>
      </c>
      <c r="E44" s="7">
        <v>17</v>
      </c>
      <c r="F44" s="7">
        <v>17</v>
      </c>
      <c r="G44" s="7">
        <v>19</v>
      </c>
      <c r="H44" s="7">
        <v>13</v>
      </c>
      <c r="I44" s="7">
        <v>6</v>
      </c>
    </row>
    <row r="45" spans="1:9">
      <c r="A45" s="67">
        <v>41334</v>
      </c>
      <c r="B45" s="67" t="s">
        <v>1176</v>
      </c>
      <c r="C45" s="7">
        <v>-14</v>
      </c>
      <c r="D45" s="7">
        <v>20</v>
      </c>
      <c r="E45" s="7">
        <v>13</v>
      </c>
      <c r="F45" s="7">
        <v>7</v>
      </c>
      <c r="G45" s="7">
        <v>34</v>
      </c>
      <c r="H45" s="7">
        <v>23</v>
      </c>
      <c r="I45" s="7">
        <v>11</v>
      </c>
    </row>
    <row r="46" spans="1:9">
      <c r="A46" s="67">
        <v>41365</v>
      </c>
      <c r="B46" s="67" t="s">
        <v>1176</v>
      </c>
      <c r="C46" s="7">
        <v>1</v>
      </c>
      <c r="D46" s="7">
        <v>41</v>
      </c>
      <c r="E46" s="7">
        <v>25</v>
      </c>
      <c r="F46" s="7">
        <v>16</v>
      </c>
      <c r="G46" s="7">
        <v>40</v>
      </c>
      <c r="H46" s="7">
        <v>20</v>
      </c>
      <c r="I46" s="7">
        <v>20</v>
      </c>
    </row>
    <row r="47" spans="1:9">
      <c r="A47" s="67">
        <v>41395</v>
      </c>
      <c r="B47" s="67" t="s">
        <v>1176</v>
      </c>
      <c r="C47" s="7">
        <v>9</v>
      </c>
      <c r="D47" s="7">
        <v>33</v>
      </c>
      <c r="E47" s="7">
        <v>15</v>
      </c>
      <c r="F47" s="7">
        <v>18</v>
      </c>
      <c r="G47" s="7">
        <v>24</v>
      </c>
      <c r="H47" s="7">
        <v>11</v>
      </c>
      <c r="I47" s="7">
        <v>13</v>
      </c>
    </row>
    <row r="48" spans="1:9">
      <c r="A48" s="67">
        <v>41426</v>
      </c>
      <c r="B48" s="67" t="s">
        <v>1176</v>
      </c>
      <c r="C48" s="7">
        <v>12</v>
      </c>
      <c r="D48" s="7">
        <v>31</v>
      </c>
      <c r="E48" s="7">
        <v>17</v>
      </c>
      <c r="F48" s="7">
        <v>14</v>
      </c>
      <c r="G48" s="7">
        <v>19</v>
      </c>
      <c r="H48" s="7">
        <v>10</v>
      </c>
      <c r="I48" s="7">
        <v>9</v>
      </c>
    </row>
    <row r="49" spans="1:9">
      <c r="A49" s="67">
        <v>41456</v>
      </c>
      <c r="B49" s="67" t="s">
        <v>1176</v>
      </c>
      <c r="C49" s="7">
        <v>-4</v>
      </c>
      <c r="D49" s="7">
        <v>31</v>
      </c>
      <c r="E49" s="7">
        <v>13</v>
      </c>
      <c r="F49" s="7">
        <v>18</v>
      </c>
      <c r="G49" s="7">
        <v>35</v>
      </c>
      <c r="H49" s="7">
        <v>16</v>
      </c>
      <c r="I49" s="7">
        <v>19</v>
      </c>
    </row>
    <row r="50" spans="1:9">
      <c r="A50" s="67">
        <v>41487</v>
      </c>
      <c r="B50" s="67" t="s">
        <v>1176</v>
      </c>
      <c r="C50" s="7">
        <v>2</v>
      </c>
      <c r="D50" s="7">
        <v>33</v>
      </c>
      <c r="E50" s="7">
        <v>17</v>
      </c>
      <c r="F50" s="7">
        <v>16</v>
      </c>
      <c r="G50" s="7">
        <v>31</v>
      </c>
      <c r="H50" s="7">
        <v>21</v>
      </c>
      <c r="I50" s="7">
        <v>10</v>
      </c>
    </row>
    <row r="51" spans="1:9">
      <c r="A51" s="67">
        <v>41518</v>
      </c>
      <c r="B51" s="67" t="s">
        <v>1176</v>
      </c>
      <c r="C51" s="7">
        <v>21</v>
      </c>
      <c r="D51" s="7">
        <v>43</v>
      </c>
      <c r="E51" s="7">
        <v>27</v>
      </c>
      <c r="F51" s="7">
        <v>16</v>
      </c>
      <c r="G51" s="7">
        <v>22</v>
      </c>
      <c r="H51" s="7">
        <v>11</v>
      </c>
      <c r="I51" s="7">
        <v>11</v>
      </c>
    </row>
    <row r="52" spans="1:9">
      <c r="A52" s="67">
        <v>41548</v>
      </c>
      <c r="B52" s="67" t="s">
        <v>1176</v>
      </c>
      <c r="C52" s="7">
        <v>4</v>
      </c>
      <c r="D52" s="7">
        <v>35</v>
      </c>
      <c r="E52" s="7">
        <v>15</v>
      </c>
      <c r="F52" s="7">
        <v>20</v>
      </c>
      <c r="G52" s="7">
        <v>31</v>
      </c>
      <c r="H52" s="7">
        <v>15</v>
      </c>
      <c r="I52" s="7">
        <v>16</v>
      </c>
    </row>
    <row r="53" spans="1:9">
      <c r="A53" s="67">
        <v>41579</v>
      </c>
      <c r="B53" s="67" t="s">
        <v>1176</v>
      </c>
      <c r="C53" s="7">
        <v>5</v>
      </c>
      <c r="D53" s="7">
        <v>34</v>
      </c>
      <c r="E53" s="7">
        <v>19</v>
      </c>
      <c r="F53" s="7">
        <v>15</v>
      </c>
      <c r="G53" s="7">
        <v>29</v>
      </c>
      <c r="H53" s="7">
        <v>15</v>
      </c>
      <c r="I53" s="7">
        <v>14</v>
      </c>
    </row>
    <row r="54" spans="1:9">
      <c r="A54" s="67">
        <v>41609</v>
      </c>
      <c r="B54" s="67" t="s">
        <v>1176</v>
      </c>
      <c r="C54" s="7">
        <v>-4</v>
      </c>
      <c r="D54" s="7">
        <v>29</v>
      </c>
      <c r="E54" s="7">
        <v>13</v>
      </c>
      <c r="F54" s="7">
        <v>16</v>
      </c>
      <c r="G54" s="7">
        <v>33</v>
      </c>
      <c r="H54" s="7">
        <v>15</v>
      </c>
      <c r="I54" s="7">
        <v>18</v>
      </c>
    </row>
    <row r="55" spans="1:9">
      <c r="A55" s="67">
        <v>41640</v>
      </c>
      <c r="B55" s="67" t="s">
        <v>1177</v>
      </c>
      <c r="C55" s="7">
        <v>-6</v>
      </c>
      <c r="D55" s="7">
        <v>38</v>
      </c>
      <c r="E55" s="7">
        <v>21</v>
      </c>
      <c r="F55" s="7">
        <v>17</v>
      </c>
      <c r="G55" s="7">
        <v>44</v>
      </c>
      <c r="H55" s="7">
        <v>20</v>
      </c>
      <c r="I55" s="7">
        <v>24</v>
      </c>
    </row>
    <row r="56" spans="1:9">
      <c r="A56" s="67">
        <v>41671</v>
      </c>
      <c r="B56" s="67" t="s">
        <v>1177</v>
      </c>
      <c r="C56" s="7">
        <v>-16</v>
      </c>
      <c r="D56" s="7">
        <v>23</v>
      </c>
      <c r="E56" s="7">
        <v>14</v>
      </c>
      <c r="F56" s="7">
        <v>9</v>
      </c>
      <c r="G56" s="7">
        <v>39</v>
      </c>
      <c r="H56" s="7">
        <v>26</v>
      </c>
      <c r="I56" s="7">
        <v>13</v>
      </c>
    </row>
    <row r="57" spans="1:9">
      <c r="A57" s="67">
        <v>41699</v>
      </c>
      <c r="B57" s="67" t="s">
        <v>1177</v>
      </c>
      <c r="C57" s="7">
        <v>3</v>
      </c>
      <c r="D57" s="7">
        <v>29</v>
      </c>
      <c r="E57" s="7">
        <v>16</v>
      </c>
      <c r="F57" s="7">
        <v>13</v>
      </c>
      <c r="G57" s="7">
        <v>26</v>
      </c>
      <c r="H57" s="7">
        <v>13</v>
      </c>
      <c r="I57" s="7">
        <v>13</v>
      </c>
    </row>
    <row r="58" spans="1:9">
      <c r="A58" s="67">
        <v>41730</v>
      </c>
      <c r="B58" s="67" t="s">
        <v>1177</v>
      </c>
      <c r="C58" s="7">
        <v>-5</v>
      </c>
      <c r="D58" s="7">
        <v>35</v>
      </c>
      <c r="E58" s="7">
        <v>18</v>
      </c>
      <c r="F58" s="7">
        <v>17</v>
      </c>
      <c r="G58" s="7">
        <v>40</v>
      </c>
      <c r="H58" s="7">
        <v>18</v>
      </c>
      <c r="I58" s="7">
        <v>22</v>
      </c>
    </row>
    <row r="59" spans="1:9">
      <c r="A59" s="67">
        <v>41760</v>
      </c>
      <c r="B59" s="67" t="s">
        <v>1177</v>
      </c>
      <c r="C59" s="7">
        <v>0</v>
      </c>
      <c r="D59" s="7">
        <v>30</v>
      </c>
      <c r="E59" s="7">
        <v>15</v>
      </c>
      <c r="F59" s="7">
        <v>15</v>
      </c>
      <c r="G59" s="7">
        <v>30</v>
      </c>
      <c r="H59" s="7">
        <v>19</v>
      </c>
      <c r="I59" s="7">
        <v>11</v>
      </c>
    </row>
    <row r="60" spans="1:9">
      <c r="A60" s="67">
        <v>41791</v>
      </c>
      <c r="B60" s="67" t="s">
        <v>1177</v>
      </c>
      <c r="C60" s="7">
        <v>-4</v>
      </c>
      <c r="D60" s="7">
        <v>21</v>
      </c>
      <c r="E60" s="7">
        <v>10</v>
      </c>
      <c r="F60" s="7">
        <v>11</v>
      </c>
      <c r="G60" s="7">
        <v>25</v>
      </c>
      <c r="H60" s="7">
        <v>13</v>
      </c>
      <c r="I60" s="7">
        <v>12</v>
      </c>
    </row>
    <row r="61" spans="1:9">
      <c r="A61" s="67">
        <v>41821</v>
      </c>
      <c r="B61" s="67" t="s">
        <v>1177</v>
      </c>
      <c r="C61" s="7">
        <v>-3</v>
      </c>
      <c r="D61" s="7">
        <v>38</v>
      </c>
      <c r="E61" s="7">
        <v>25</v>
      </c>
      <c r="F61" s="7">
        <v>13</v>
      </c>
      <c r="G61" s="7">
        <v>41</v>
      </c>
      <c r="H61" s="7">
        <v>27</v>
      </c>
      <c r="I61" s="7">
        <v>14</v>
      </c>
    </row>
    <row r="62" spans="1:9">
      <c r="A62" s="67">
        <v>41852</v>
      </c>
      <c r="B62" s="67" t="s">
        <v>1177</v>
      </c>
      <c r="C62" s="7">
        <v>13</v>
      </c>
      <c r="D62" s="7">
        <v>37</v>
      </c>
      <c r="E62" s="7">
        <v>19</v>
      </c>
      <c r="F62" s="7">
        <v>18</v>
      </c>
      <c r="G62" s="7">
        <v>24</v>
      </c>
      <c r="H62" s="7">
        <v>14</v>
      </c>
      <c r="I62" s="7">
        <v>10</v>
      </c>
    </row>
    <row r="63" spans="1:9">
      <c r="A63" s="67">
        <v>41883</v>
      </c>
      <c r="B63" s="67" t="s">
        <v>1177</v>
      </c>
      <c r="C63" s="7">
        <v>9</v>
      </c>
      <c r="D63" s="7">
        <v>39</v>
      </c>
      <c r="E63" s="7">
        <v>23</v>
      </c>
      <c r="F63" s="7">
        <v>16</v>
      </c>
      <c r="G63" s="7">
        <v>30</v>
      </c>
      <c r="H63" s="7">
        <v>12</v>
      </c>
      <c r="I63" s="7">
        <v>18</v>
      </c>
    </row>
    <row r="64" spans="1:9">
      <c r="A64" s="67">
        <v>41913</v>
      </c>
      <c r="B64" s="67" t="s">
        <v>1177</v>
      </c>
      <c r="C64" s="7">
        <v>-15</v>
      </c>
      <c r="D64" s="7">
        <v>32</v>
      </c>
      <c r="E64" s="7">
        <v>21</v>
      </c>
      <c r="F64" s="7">
        <v>11</v>
      </c>
      <c r="G64" s="7">
        <v>47</v>
      </c>
      <c r="H64" s="7">
        <v>30</v>
      </c>
      <c r="I64" s="7">
        <v>17</v>
      </c>
    </row>
    <row r="65" spans="1:9">
      <c r="A65" s="67">
        <v>41944</v>
      </c>
      <c r="B65" s="67" t="s">
        <v>1177</v>
      </c>
      <c r="C65" s="7">
        <v>0</v>
      </c>
      <c r="D65" s="7">
        <v>31</v>
      </c>
      <c r="E65" s="7">
        <v>11</v>
      </c>
      <c r="F65" s="7">
        <v>20</v>
      </c>
      <c r="G65" s="7">
        <v>31</v>
      </c>
      <c r="H65" s="7">
        <v>18</v>
      </c>
      <c r="I65" s="7">
        <v>13</v>
      </c>
    </row>
    <row r="66" spans="1:9">
      <c r="A66" s="67">
        <v>41974</v>
      </c>
      <c r="B66" s="67" t="s">
        <v>1177</v>
      </c>
      <c r="C66" s="7">
        <v>-4</v>
      </c>
      <c r="D66" s="7">
        <v>28</v>
      </c>
      <c r="E66" s="7">
        <v>12</v>
      </c>
      <c r="F66" s="7">
        <v>16</v>
      </c>
      <c r="G66" s="7">
        <v>32</v>
      </c>
      <c r="H66" s="7">
        <v>17</v>
      </c>
      <c r="I66" s="7">
        <v>15</v>
      </c>
    </row>
    <row r="67" spans="1:9">
      <c r="A67" s="67">
        <v>42005</v>
      </c>
      <c r="B67" s="67" t="s">
        <v>1184</v>
      </c>
      <c r="C67" s="7">
        <v>1</v>
      </c>
      <c r="D67" s="7">
        <v>34</v>
      </c>
      <c r="E67" s="7">
        <v>18</v>
      </c>
      <c r="F67" s="7">
        <v>16</v>
      </c>
      <c r="G67" s="7">
        <v>33</v>
      </c>
      <c r="H67" s="7">
        <v>16</v>
      </c>
      <c r="I67" s="7">
        <v>17</v>
      </c>
    </row>
    <row r="68" spans="1:9">
      <c r="A68" s="67">
        <v>42036</v>
      </c>
      <c r="B68" s="67" t="s">
        <v>1184</v>
      </c>
      <c r="C68" s="7">
        <v>9</v>
      </c>
      <c r="D68" s="7">
        <v>40</v>
      </c>
      <c r="E68" s="7">
        <v>14</v>
      </c>
      <c r="F68" s="7">
        <v>26</v>
      </c>
      <c r="G68" s="7">
        <v>31</v>
      </c>
      <c r="H68" s="7">
        <v>17</v>
      </c>
      <c r="I68" s="7">
        <v>14</v>
      </c>
    </row>
    <row r="69" spans="1:9">
      <c r="A69" s="67">
        <v>42064</v>
      </c>
      <c r="B69" s="67" t="s">
        <v>1184</v>
      </c>
      <c r="C69" s="7">
        <v>-5</v>
      </c>
      <c r="D69" s="7">
        <v>30</v>
      </c>
      <c r="E69" s="7">
        <v>15</v>
      </c>
      <c r="F69" s="7">
        <v>15</v>
      </c>
      <c r="G69" s="7">
        <v>35</v>
      </c>
      <c r="H69" s="7">
        <v>25</v>
      </c>
      <c r="I69" s="7">
        <v>10</v>
      </c>
    </row>
    <row r="70" spans="1:9">
      <c r="A70" s="67">
        <v>42095</v>
      </c>
      <c r="B70" s="67" t="s">
        <v>1184</v>
      </c>
      <c r="C70" s="7">
        <v>-21</v>
      </c>
      <c r="D70" s="7">
        <v>23</v>
      </c>
      <c r="E70" s="7">
        <v>15</v>
      </c>
      <c r="F70" s="7">
        <v>8</v>
      </c>
      <c r="G70" s="7">
        <v>44</v>
      </c>
      <c r="H70" s="7">
        <v>29</v>
      </c>
      <c r="I70" s="7">
        <v>15</v>
      </c>
    </row>
    <row r="71" spans="1:9">
      <c r="A71" s="67">
        <v>42125</v>
      </c>
      <c r="B71" s="67" t="s">
        <v>1184</v>
      </c>
      <c r="C71" s="7">
        <v>10</v>
      </c>
      <c r="D71" s="7">
        <v>35</v>
      </c>
      <c r="E71" s="7">
        <v>17</v>
      </c>
      <c r="F71" s="7">
        <v>18</v>
      </c>
      <c r="G71" s="7">
        <v>25</v>
      </c>
      <c r="H71" s="7">
        <v>11</v>
      </c>
      <c r="I71" s="7">
        <v>14</v>
      </c>
    </row>
    <row r="72" spans="1:9">
      <c r="A72" s="67">
        <v>42156</v>
      </c>
      <c r="B72" s="67" t="s">
        <v>1184</v>
      </c>
      <c r="C72" s="7">
        <v>7</v>
      </c>
      <c r="D72" s="7">
        <v>35</v>
      </c>
      <c r="E72" s="7">
        <v>18</v>
      </c>
      <c r="F72" s="7">
        <v>17</v>
      </c>
      <c r="G72" s="7">
        <v>28</v>
      </c>
      <c r="H72" s="7">
        <v>15</v>
      </c>
      <c r="I72" s="7">
        <v>13</v>
      </c>
    </row>
    <row r="73" spans="1:9">
      <c r="A73" s="67">
        <v>42186</v>
      </c>
      <c r="B73" s="67" t="s">
        <v>1184</v>
      </c>
      <c r="C73" s="7">
        <v>11</v>
      </c>
      <c r="D73" s="7">
        <v>47</v>
      </c>
      <c r="E73" s="7">
        <v>23</v>
      </c>
      <c r="F73" s="7">
        <v>24</v>
      </c>
      <c r="G73" s="7">
        <v>36</v>
      </c>
      <c r="H73" s="7">
        <v>18</v>
      </c>
      <c r="I73" s="7">
        <v>18</v>
      </c>
    </row>
    <row r="74" spans="1:9">
      <c r="A74" s="67">
        <v>42217</v>
      </c>
      <c r="B74" s="67" t="s">
        <v>1184</v>
      </c>
      <c r="C74" s="7">
        <v>-3</v>
      </c>
      <c r="D74" s="7">
        <v>27</v>
      </c>
      <c r="E74" s="7">
        <v>12</v>
      </c>
      <c r="F74" s="7">
        <v>15</v>
      </c>
      <c r="G74" s="7">
        <v>30</v>
      </c>
      <c r="H74" s="7">
        <v>21</v>
      </c>
      <c r="I74" s="7">
        <v>9</v>
      </c>
    </row>
    <row r="75" spans="1:9">
      <c r="A75" s="67">
        <v>42248</v>
      </c>
      <c r="B75" s="67" t="s">
        <v>1184</v>
      </c>
      <c r="C75" s="7">
        <v>0</v>
      </c>
      <c r="D75" s="7">
        <v>33</v>
      </c>
      <c r="E75" s="7">
        <v>20</v>
      </c>
      <c r="F75" s="7">
        <v>13</v>
      </c>
      <c r="G75" s="7">
        <v>33</v>
      </c>
      <c r="H75" s="7">
        <v>16</v>
      </c>
      <c r="I75" s="7">
        <v>17</v>
      </c>
    </row>
    <row r="76" spans="1:9">
      <c r="A76" s="67">
        <v>42278</v>
      </c>
      <c r="B76" s="67" t="s">
        <v>1184</v>
      </c>
      <c r="C76" s="7">
        <v>7</v>
      </c>
      <c r="D76" s="7">
        <v>37</v>
      </c>
      <c r="E76" s="7">
        <v>16</v>
      </c>
      <c r="F76" s="7">
        <v>21</v>
      </c>
      <c r="G76" s="7">
        <v>30</v>
      </c>
      <c r="H76" s="7">
        <v>18</v>
      </c>
      <c r="I76" s="7">
        <v>12</v>
      </c>
    </row>
    <row r="77" spans="1:9">
      <c r="A77" s="67">
        <v>42309</v>
      </c>
      <c r="B77" s="67" t="s">
        <v>1184</v>
      </c>
      <c r="C77" s="7">
        <v>11</v>
      </c>
      <c r="D77" s="7">
        <v>41</v>
      </c>
      <c r="E77" s="7">
        <v>17</v>
      </c>
      <c r="F77" s="7">
        <v>24</v>
      </c>
      <c r="G77" s="7">
        <v>30</v>
      </c>
      <c r="H77" s="7">
        <v>18</v>
      </c>
      <c r="I77" s="7">
        <v>12</v>
      </c>
    </row>
    <row r="78" spans="1:9">
      <c r="A78" s="67">
        <v>42339</v>
      </c>
      <c r="B78" s="67" t="s">
        <v>1184</v>
      </c>
      <c r="C78" s="7">
        <v>2</v>
      </c>
      <c r="D78" s="7">
        <v>37</v>
      </c>
      <c r="E78" s="7">
        <v>22</v>
      </c>
      <c r="F78" s="7">
        <v>15</v>
      </c>
      <c r="G78" s="7">
        <v>35</v>
      </c>
      <c r="H78" s="7">
        <v>15</v>
      </c>
      <c r="I78" s="7">
        <v>20</v>
      </c>
    </row>
    <row r="79" spans="1:9">
      <c r="A79" s="45">
        <v>42370</v>
      </c>
      <c r="B79" s="7" t="s">
        <v>898</v>
      </c>
      <c r="C79" s="7">
        <v>-21</v>
      </c>
      <c r="D79" s="7">
        <v>28</v>
      </c>
      <c r="E79" s="7">
        <v>12</v>
      </c>
      <c r="F79" s="7">
        <v>16</v>
      </c>
      <c r="G79" s="7">
        <v>49</v>
      </c>
      <c r="H79" s="7">
        <v>30</v>
      </c>
      <c r="I79" s="7">
        <v>19</v>
      </c>
    </row>
    <row r="80" spans="1:9">
      <c r="A80" s="45">
        <v>42401</v>
      </c>
      <c r="B80" s="7" t="s">
        <v>898</v>
      </c>
      <c r="C80" s="7">
        <v>-3</v>
      </c>
      <c r="D80" s="7">
        <v>22</v>
      </c>
      <c r="E80" s="7">
        <v>11</v>
      </c>
      <c r="F80" s="7">
        <v>11</v>
      </c>
      <c r="G80" s="7">
        <v>25</v>
      </c>
      <c r="H80" s="7">
        <v>16</v>
      </c>
      <c r="I80" s="7">
        <v>9</v>
      </c>
    </row>
    <row r="81" spans="1:9">
      <c r="A81" s="45">
        <v>42430</v>
      </c>
      <c r="B81" s="7" t="s">
        <v>898</v>
      </c>
      <c r="C81" s="7">
        <v>-7</v>
      </c>
      <c r="D81" s="7">
        <v>34</v>
      </c>
      <c r="E81" s="7">
        <v>14</v>
      </c>
      <c r="F81" s="7">
        <v>20</v>
      </c>
      <c r="G81" s="7">
        <v>41</v>
      </c>
      <c r="H81" s="7">
        <v>21</v>
      </c>
      <c r="I81" s="7">
        <v>20</v>
      </c>
    </row>
    <row r="82" spans="1:9">
      <c r="A82" s="45">
        <v>42461</v>
      </c>
      <c r="B82" s="7" t="s">
        <v>898</v>
      </c>
      <c r="C82" s="7">
        <v>-15</v>
      </c>
      <c r="D82" s="7">
        <v>23</v>
      </c>
      <c r="E82" s="7">
        <v>11</v>
      </c>
      <c r="F82" s="7">
        <v>12</v>
      </c>
      <c r="G82" s="7">
        <v>38</v>
      </c>
      <c r="H82" s="7">
        <v>19</v>
      </c>
      <c r="I82" s="7">
        <v>19</v>
      </c>
    </row>
    <row r="83" spans="1:9">
      <c r="A83" s="45">
        <v>42491</v>
      </c>
      <c r="B83" s="7" t="s">
        <v>898</v>
      </c>
      <c r="C83" s="7">
        <v>-15</v>
      </c>
      <c r="D83" s="7">
        <v>25</v>
      </c>
      <c r="E83" s="7">
        <v>15</v>
      </c>
      <c r="F83" s="7">
        <v>10</v>
      </c>
      <c r="G83" s="7">
        <v>40</v>
      </c>
      <c r="H83" s="7">
        <v>23</v>
      </c>
      <c r="I83" s="7">
        <v>17</v>
      </c>
    </row>
    <row r="84" spans="1:9">
      <c r="A84" s="45">
        <v>42522</v>
      </c>
      <c r="B84" s="7" t="s">
        <v>898</v>
      </c>
      <c r="C84" s="7">
        <v>8</v>
      </c>
      <c r="D84" s="7">
        <v>30</v>
      </c>
      <c r="E84" s="7">
        <v>18</v>
      </c>
      <c r="F84" s="7">
        <v>12</v>
      </c>
      <c r="G84" s="7">
        <v>22</v>
      </c>
      <c r="H84" s="7">
        <v>8</v>
      </c>
      <c r="I84" s="7">
        <v>14</v>
      </c>
    </row>
    <row r="85" spans="1:9">
      <c r="A85" s="45">
        <v>42552</v>
      </c>
      <c r="B85" s="7" t="s">
        <v>898</v>
      </c>
      <c r="C85" s="7">
        <v>2</v>
      </c>
      <c r="D85" s="7">
        <v>32</v>
      </c>
      <c r="E85" s="7">
        <v>19</v>
      </c>
      <c r="F85" s="7">
        <v>13</v>
      </c>
      <c r="G85" s="7">
        <v>30</v>
      </c>
      <c r="H85" s="7">
        <v>13</v>
      </c>
      <c r="I85" s="7">
        <v>17</v>
      </c>
    </row>
    <row r="86" spans="1:9">
      <c r="A86" s="45">
        <v>42583</v>
      </c>
      <c r="B86" s="7" t="s">
        <v>898</v>
      </c>
      <c r="C86" s="7">
        <v>18</v>
      </c>
      <c r="D86" s="7">
        <v>40</v>
      </c>
      <c r="E86" s="7">
        <v>22</v>
      </c>
      <c r="F86" s="7">
        <v>18</v>
      </c>
      <c r="G86" s="7">
        <v>22</v>
      </c>
      <c r="H86" s="7">
        <v>10</v>
      </c>
      <c r="I86" s="7">
        <v>12</v>
      </c>
    </row>
    <row r="87" spans="1:9">
      <c r="A87" s="45">
        <v>42614</v>
      </c>
      <c r="B87" s="7" t="s">
        <v>898</v>
      </c>
      <c r="C87" s="7">
        <v>-9</v>
      </c>
      <c r="D87" s="7">
        <v>27</v>
      </c>
      <c r="E87" s="7">
        <v>17</v>
      </c>
      <c r="F87" s="7">
        <v>10</v>
      </c>
      <c r="G87" s="7">
        <v>36</v>
      </c>
      <c r="H87" s="7">
        <v>18</v>
      </c>
      <c r="I87" s="7">
        <v>18</v>
      </c>
    </row>
    <row r="88" spans="1:9">
      <c r="A88" s="45">
        <v>42644</v>
      </c>
      <c r="B88" s="7" t="s">
        <v>898</v>
      </c>
      <c r="C88" s="7">
        <v>-9</v>
      </c>
      <c r="D88" s="7">
        <v>21</v>
      </c>
      <c r="E88" s="7">
        <v>13</v>
      </c>
      <c r="F88" s="7">
        <v>8</v>
      </c>
      <c r="G88" s="7">
        <v>30</v>
      </c>
      <c r="H88" s="7">
        <v>13</v>
      </c>
      <c r="I88" s="7">
        <v>17</v>
      </c>
    </row>
    <row r="89" spans="1:9">
      <c r="A89" s="45">
        <v>42675</v>
      </c>
      <c r="B89" s="7" t="s">
        <v>898</v>
      </c>
      <c r="C89" s="7">
        <v>-17</v>
      </c>
      <c r="D89" s="7">
        <v>28</v>
      </c>
      <c r="E89" s="7">
        <v>16</v>
      </c>
      <c r="F89" s="7">
        <v>12</v>
      </c>
      <c r="G89" s="7">
        <v>45</v>
      </c>
      <c r="H89" s="7">
        <v>18</v>
      </c>
      <c r="I89" s="7">
        <v>27</v>
      </c>
    </row>
    <row r="90" spans="1:9">
      <c r="A90" s="45">
        <v>42705</v>
      </c>
      <c r="B90" s="7" t="s">
        <v>898</v>
      </c>
      <c r="C90" s="7">
        <v>-27</v>
      </c>
      <c r="D90" s="7">
        <v>19</v>
      </c>
      <c r="E90" s="7">
        <v>11</v>
      </c>
      <c r="F90" s="7">
        <v>8</v>
      </c>
      <c r="G90" s="7">
        <v>46</v>
      </c>
      <c r="H90" s="7">
        <v>29</v>
      </c>
      <c r="I90" s="7">
        <v>17</v>
      </c>
    </row>
    <row r="91" spans="1:9">
      <c r="A91" s="45">
        <v>42736</v>
      </c>
      <c r="B91" s="7" t="s">
        <v>516</v>
      </c>
      <c r="C91" s="7">
        <v>0</v>
      </c>
      <c r="D91" s="7">
        <v>39</v>
      </c>
      <c r="E91" s="7">
        <v>25</v>
      </c>
      <c r="F91" s="7">
        <v>14</v>
      </c>
      <c r="G91" s="7">
        <v>39</v>
      </c>
      <c r="H91" s="7">
        <v>25</v>
      </c>
      <c r="I91" s="7">
        <v>14</v>
      </c>
    </row>
    <row r="92" spans="1:9">
      <c r="A92" s="45">
        <v>42767</v>
      </c>
      <c r="B92" s="7" t="s">
        <v>516</v>
      </c>
      <c r="C92" s="7">
        <v>-11</v>
      </c>
      <c r="D92" s="7">
        <v>26</v>
      </c>
      <c r="E92" s="7">
        <v>13</v>
      </c>
      <c r="F92" s="7">
        <v>13</v>
      </c>
      <c r="G92" s="7">
        <v>37</v>
      </c>
      <c r="H92" s="7">
        <v>21</v>
      </c>
      <c r="I92" s="7">
        <v>16</v>
      </c>
    </row>
    <row r="93" spans="1:9">
      <c r="A93" s="45">
        <v>42795</v>
      </c>
      <c r="B93" s="7" t="s">
        <v>516</v>
      </c>
      <c r="C93" s="7">
        <v>-2</v>
      </c>
      <c r="D93" s="7">
        <v>32</v>
      </c>
      <c r="E93" s="7">
        <v>17</v>
      </c>
      <c r="F93" s="7">
        <v>15</v>
      </c>
      <c r="G93" s="7">
        <v>34</v>
      </c>
      <c r="H93" s="7">
        <v>19</v>
      </c>
      <c r="I93" s="7">
        <v>15</v>
      </c>
    </row>
    <row r="94" spans="1:9">
      <c r="A94" s="45">
        <v>42826</v>
      </c>
      <c r="B94" s="7" t="s">
        <v>516</v>
      </c>
      <c r="C94" s="7">
        <v>-10</v>
      </c>
      <c r="D94" s="7">
        <v>24</v>
      </c>
      <c r="E94" s="7">
        <v>12</v>
      </c>
      <c r="F94" s="7">
        <v>12</v>
      </c>
      <c r="G94" s="7">
        <v>34</v>
      </c>
      <c r="H94" s="7">
        <v>17</v>
      </c>
      <c r="I94" s="7">
        <v>17</v>
      </c>
    </row>
    <row r="95" spans="1:9">
      <c r="A95" s="45">
        <v>42856</v>
      </c>
      <c r="B95" s="7" t="s">
        <v>516</v>
      </c>
      <c r="C95" s="7">
        <v>-10</v>
      </c>
      <c r="D95" s="7">
        <v>31</v>
      </c>
      <c r="E95" s="7">
        <v>20</v>
      </c>
      <c r="F95" s="7">
        <v>11</v>
      </c>
      <c r="G95" s="7">
        <v>41</v>
      </c>
      <c r="H95" s="7">
        <v>24</v>
      </c>
      <c r="I95" s="7">
        <v>17</v>
      </c>
    </row>
    <row r="96" spans="1:9">
      <c r="A96" s="45">
        <v>42887</v>
      </c>
      <c r="B96" s="7" t="s">
        <v>516</v>
      </c>
      <c r="C96" s="7">
        <v>-5</v>
      </c>
      <c r="D96" s="7">
        <v>25</v>
      </c>
      <c r="E96" s="7">
        <v>13</v>
      </c>
      <c r="F96" s="7">
        <v>12</v>
      </c>
      <c r="G96" s="7">
        <v>30</v>
      </c>
      <c r="H96" s="7">
        <v>15</v>
      </c>
      <c r="I96" s="7">
        <v>15</v>
      </c>
    </row>
    <row r="97" spans="1:9">
      <c r="A97" s="45">
        <v>42917</v>
      </c>
      <c r="B97" s="7" t="s">
        <v>516</v>
      </c>
      <c r="C97" s="7">
        <v>-2</v>
      </c>
      <c r="D97" s="7">
        <v>33</v>
      </c>
      <c r="E97" s="7">
        <v>14</v>
      </c>
      <c r="F97" s="7">
        <v>19</v>
      </c>
      <c r="G97" s="7">
        <v>35</v>
      </c>
      <c r="H97" s="7">
        <v>19</v>
      </c>
      <c r="I97" s="7">
        <v>16</v>
      </c>
    </row>
    <row r="98" spans="1:9">
      <c r="A98" s="45">
        <v>42948</v>
      </c>
      <c r="B98" s="7" t="s">
        <v>516</v>
      </c>
      <c r="C98" s="7">
        <v>-11</v>
      </c>
      <c r="D98" s="7">
        <v>27</v>
      </c>
      <c r="E98" s="7">
        <v>14</v>
      </c>
      <c r="F98" s="7">
        <v>13</v>
      </c>
      <c r="G98" s="7">
        <v>38</v>
      </c>
      <c r="H98" s="7">
        <v>23</v>
      </c>
      <c r="I98" s="7">
        <v>15</v>
      </c>
    </row>
    <row r="99" spans="1:9">
      <c r="A99" s="45">
        <v>42979</v>
      </c>
      <c r="B99" s="7" t="s">
        <v>516</v>
      </c>
      <c r="C99" s="7">
        <v>5</v>
      </c>
      <c r="D99" s="7">
        <v>34</v>
      </c>
      <c r="E99" s="7">
        <v>19</v>
      </c>
      <c r="F99" s="7">
        <v>15</v>
      </c>
      <c r="G99" s="7">
        <v>29</v>
      </c>
      <c r="H99" s="7">
        <v>14</v>
      </c>
      <c r="I99" s="7">
        <v>15</v>
      </c>
    </row>
    <row r="100" spans="1:9">
      <c r="A100" s="45">
        <v>43009</v>
      </c>
      <c r="B100" s="7" t="s">
        <v>516</v>
      </c>
      <c r="C100" s="7">
        <v>-3</v>
      </c>
      <c r="D100" s="7">
        <v>28</v>
      </c>
      <c r="E100" s="7">
        <v>13</v>
      </c>
      <c r="F100" s="7">
        <v>15</v>
      </c>
      <c r="G100" s="7">
        <v>31</v>
      </c>
      <c r="H100" s="7">
        <v>23</v>
      </c>
      <c r="I100" s="7">
        <v>8</v>
      </c>
    </row>
    <row r="101" spans="1:9">
      <c r="A101" s="45">
        <v>43040</v>
      </c>
      <c r="B101" s="7" t="s">
        <v>516</v>
      </c>
      <c r="C101" s="7">
        <v>13</v>
      </c>
      <c r="D101" s="7">
        <v>53</v>
      </c>
      <c r="E101" s="7">
        <v>28</v>
      </c>
      <c r="F101" s="7">
        <v>25</v>
      </c>
      <c r="G101" s="7">
        <v>40</v>
      </c>
      <c r="H101" s="7">
        <v>28</v>
      </c>
      <c r="I101" s="7">
        <v>12</v>
      </c>
    </row>
    <row r="102" spans="1:9">
      <c r="A102" s="45">
        <v>43070</v>
      </c>
      <c r="B102" s="7" t="s">
        <v>516</v>
      </c>
      <c r="C102" s="7">
        <v>-14</v>
      </c>
      <c r="D102" s="7">
        <v>30</v>
      </c>
      <c r="E102" s="7">
        <v>21</v>
      </c>
      <c r="F102" s="7">
        <v>9</v>
      </c>
      <c r="G102" s="7">
        <v>44</v>
      </c>
      <c r="H102" s="7">
        <v>20</v>
      </c>
      <c r="I102" s="7">
        <v>24</v>
      </c>
    </row>
    <row r="103" spans="1:9">
      <c r="A103" s="45">
        <v>43101</v>
      </c>
      <c r="B103" s="7" t="s">
        <v>1185</v>
      </c>
      <c r="C103" s="7">
        <v>-11</v>
      </c>
      <c r="D103" s="7">
        <v>32</v>
      </c>
      <c r="E103" s="7">
        <v>20</v>
      </c>
      <c r="F103" s="7">
        <v>12</v>
      </c>
      <c r="G103" s="7">
        <v>43</v>
      </c>
      <c r="H103" s="7">
        <v>23</v>
      </c>
      <c r="I103" s="7">
        <v>20</v>
      </c>
    </row>
    <row r="104" spans="1:9">
      <c r="A104" s="45">
        <v>43132</v>
      </c>
      <c r="B104" s="7" t="s">
        <v>1185</v>
      </c>
      <c r="C104" s="7">
        <v>-18</v>
      </c>
      <c r="D104" s="7">
        <v>25</v>
      </c>
      <c r="E104" s="7">
        <v>13</v>
      </c>
      <c r="F104" s="7">
        <v>12</v>
      </c>
      <c r="G104" s="7">
        <v>43</v>
      </c>
      <c r="H104" s="7">
        <v>26</v>
      </c>
      <c r="I104" s="7">
        <v>17</v>
      </c>
    </row>
    <row r="105" spans="1:9">
      <c r="A105" s="45">
        <v>43160</v>
      </c>
      <c r="B105" s="7" t="s">
        <v>1185</v>
      </c>
      <c r="C105" s="7">
        <v>-7</v>
      </c>
      <c r="D105" s="7">
        <v>33</v>
      </c>
      <c r="E105" s="7">
        <v>19</v>
      </c>
      <c r="F105" s="7">
        <v>14</v>
      </c>
      <c r="G105" s="7">
        <v>40</v>
      </c>
      <c r="H105" s="7">
        <v>17</v>
      </c>
      <c r="I105" s="7">
        <v>23</v>
      </c>
    </row>
    <row r="106" spans="1:9">
      <c r="A106" s="45">
        <v>43191</v>
      </c>
      <c r="B106" s="7" t="s">
        <v>1185</v>
      </c>
      <c r="C106" s="7">
        <v>-1</v>
      </c>
      <c r="D106" s="7">
        <v>25</v>
      </c>
      <c r="E106" s="7">
        <v>16</v>
      </c>
      <c r="F106" s="7">
        <v>9</v>
      </c>
      <c r="G106" s="7">
        <v>26</v>
      </c>
      <c r="H106" s="7">
        <v>17</v>
      </c>
      <c r="I106" s="7">
        <v>9</v>
      </c>
    </row>
    <row r="107" spans="1:9">
      <c r="A107" s="45">
        <v>43221</v>
      </c>
      <c r="B107" s="7" t="s">
        <v>1185</v>
      </c>
      <c r="C107" s="7">
        <v>-5</v>
      </c>
      <c r="D107" s="7">
        <v>32</v>
      </c>
      <c r="E107" s="7">
        <v>13</v>
      </c>
      <c r="F107" s="7">
        <v>19</v>
      </c>
      <c r="G107" s="7">
        <v>37</v>
      </c>
      <c r="H107" s="7">
        <v>18</v>
      </c>
      <c r="I107" s="7">
        <v>19</v>
      </c>
    </row>
    <row r="108" spans="1:9">
      <c r="A108" s="45">
        <v>43252</v>
      </c>
      <c r="B108" s="7" t="s">
        <v>1185</v>
      </c>
      <c r="C108" s="7">
        <v>0</v>
      </c>
      <c r="D108" s="7">
        <v>28</v>
      </c>
      <c r="E108" s="7">
        <v>16</v>
      </c>
      <c r="F108" s="7">
        <v>12</v>
      </c>
      <c r="G108" s="7">
        <v>28</v>
      </c>
      <c r="H108" s="7">
        <v>14</v>
      </c>
      <c r="I108" s="7">
        <v>14</v>
      </c>
    </row>
    <row r="109" spans="1:9">
      <c r="A109" s="45">
        <v>43282</v>
      </c>
      <c r="B109" s="7" t="s">
        <v>1185</v>
      </c>
      <c r="C109" s="7">
        <v>-3</v>
      </c>
      <c r="D109" s="7">
        <v>32</v>
      </c>
      <c r="E109" s="7">
        <v>21</v>
      </c>
      <c r="F109" s="7">
        <v>11</v>
      </c>
      <c r="G109" s="7">
        <v>35</v>
      </c>
      <c r="H109" s="7">
        <v>19</v>
      </c>
      <c r="I109" s="7">
        <v>16</v>
      </c>
    </row>
    <row r="110" spans="1:9">
      <c r="A110" s="45">
        <v>43313</v>
      </c>
      <c r="B110" s="7" t="s">
        <v>1185</v>
      </c>
      <c r="C110" s="7">
        <v>-4</v>
      </c>
      <c r="D110" s="7">
        <v>27</v>
      </c>
      <c r="E110" s="7">
        <v>12</v>
      </c>
      <c r="F110" s="7">
        <v>15</v>
      </c>
      <c r="G110" s="7">
        <v>31</v>
      </c>
      <c r="H110" s="7">
        <v>15</v>
      </c>
      <c r="I110" s="7">
        <v>16</v>
      </c>
    </row>
    <row r="111" spans="1:9">
      <c r="A111" s="45">
        <v>43344</v>
      </c>
      <c r="B111" s="7" t="s">
        <v>1185</v>
      </c>
      <c r="C111" s="7">
        <v>-13</v>
      </c>
      <c r="D111" s="7">
        <v>21</v>
      </c>
      <c r="E111" s="7">
        <v>12</v>
      </c>
      <c r="F111" s="7">
        <v>9</v>
      </c>
      <c r="G111" s="7">
        <v>34</v>
      </c>
      <c r="H111" s="7">
        <v>17</v>
      </c>
      <c r="I111" s="7">
        <v>17</v>
      </c>
    </row>
    <row r="112" spans="1:9">
      <c r="A112" s="45">
        <v>43374</v>
      </c>
      <c r="B112" s="7" t="s">
        <v>1185</v>
      </c>
      <c r="C112" s="7">
        <v>-23</v>
      </c>
      <c r="D112" s="7">
        <v>25</v>
      </c>
      <c r="E112" s="7">
        <v>10</v>
      </c>
      <c r="F112" s="7">
        <v>15</v>
      </c>
      <c r="G112" s="7">
        <v>48</v>
      </c>
      <c r="H112" s="7">
        <v>28</v>
      </c>
      <c r="I112" s="7">
        <v>20</v>
      </c>
    </row>
    <row r="113" spans="1:9">
      <c r="A113" s="45">
        <v>43405</v>
      </c>
      <c r="B113" s="7" t="s">
        <v>1185</v>
      </c>
      <c r="C113" s="7">
        <v>6</v>
      </c>
      <c r="D113" s="7">
        <v>31</v>
      </c>
      <c r="E113" s="7">
        <v>16</v>
      </c>
      <c r="F113" s="7">
        <v>15</v>
      </c>
      <c r="G113" s="7">
        <v>25</v>
      </c>
      <c r="H113" s="7">
        <v>18</v>
      </c>
      <c r="I113" s="7">
        <v>7</v>
      </c>
    </row>
    <row r="114" spans="1:9">
      <c r="A114" s="45">
        <v>43435</v>
      </c>
      <c r="B114" s="7" t="s">
        <v>1185</v>
      </c>
      <c r="C114" s="7">
        <v>-2</v>
      </c>
      <c r="D114" s="7">
        <v>27</v>
      </c>
      <c r="E114" s="7">
        <v>14</v>
      </c>
      <c r="F114" s="7">
        <v>13</v>
      </c>
      <c r="G114" s="7">
        <v>29</v>
      </c>
      <c r="H114" s="7">
        <v>16</v>
      </c>
      <c r="I114" s="7">
        <v>13</v>
      </c>
    </row>
    <row r="115" spans="1:9">
      <c r="A115" s="45">
        <v>43466</v>
      </c>
      <c r="B115" s="7" t="s">
        <v>1186</v>
      </c>
      <c r="C115" s="7">
        <v>-10</v>
      </c>
      <c r="D115" s="7">
        <v>25</v>
      </c>
      <c r="E115" s="7">
        <v>12</v>
      </c>
      <c r="F115" s="7">
        <v>13</v>
      </c>
      <c r="G115" s="7">
        <v>35</v>
      </c>
      <c r="H115" s="7">
        <v>18</v>
      </c>
      <c r="I115" s="7">
        <v>17</v>
      </c>
    </row>
    <row r="116" spans="1:9">
      <c r="A116" s="45">
        <v>43497</v>
      </c>
      <c r="B116" s="7" t="s">
        <v>1186</v>
      </c>
      <c r="C116" s="7">
        <v>-11</v>
      </c>
      <c r="D116" s="7">
        <v>29</v>
      </c>
      <c r="E116" s="7">
        <v>14</v>
      </c>
      <c r="F116" s="7">
        <v>15</v>
      </c>
      <c r="G116" s="7">
        <v>40</v>
      </c>
      <c r="H116" s="7">
        <v>21</v>
      </c>
      <c r="I116" s="7">
        <v>19</v>
      </c>
    </row>
    <row r="117" spans="1:9">
      <c r="A117" s="45">
        <v>43525</v>
      </c>
      <c r="B117" s="7" t="s">
        <v>1186</v>
      </c>
      <c r="C117" s="7">
        <v>-11</v>
      </c>
      <c r="D117" s="7">
        <v>26</v>
      </c>
      <c r="E117" s="7">
        <v>11</v>
      </c>
      <c r="F117" s="7">
        <v>15</v>
      </c>
      <c r="G117" s="7">
        <v>37</v>
      </c>
      <c r="H117" s="7">
        <v>22</v>
      </c>
      <c r="I117" s="7">
        <v>15</v>
      </c>
    </row>
    <row r="118" spans="1:9">
      <c r="A118" s="45">
        <v>43556</v>
      </c>
      <c r="B118" s="7" t="s">
        <v>1186</v>
      </c>
      <c r="C118" s="7">
        <v>-19</v>
      </c>
      <c r="D118" s="7">
        <v>22</v>
      </c>
      <c r="E118" s="7">
        <v>13</v>
      </c>
      <c r="F118" s="7">
        <v>9</v>
      </c>
      <c r="G118" s="7">
        <v>41</v>
      </c>
      <c r="H118" s="7">
        <v>22</v>
      </c>
      <c r="I118" s="7">
        <v>19</v>
      </c>
    </row>
    <row r="119" spans="1:9">
      <c r="A119" s="46">
        <v>43586</v>
      </c>
      <c r="B119" s="7" t="s">
        <v>1186</v>
      </c>
      <c r="C119" s="7">
        <v>4</v>
      </c>
      <c r="D119" s="7">
        <v>38</v>
      </c>
      <c r="E119" s="7">
        <v>16</v>
      </c>
      <c r="F119" s="7">
        <v>22</v>
      </c>
      <c r="G119" s="7">
        <v>34</v>
      </c>
      <c r="H119" s="7">
        <v>15</v>
      </c>
      <c r="I119" s="7">
        <v>19</v>
      </c>
    </row>
    <row r="120" spans="1:9">
      <c r="A120" s="46">
        <v>43617</v>
      </c>
      <c r="B120" s="7" t="s">
        <v>1186</v>
      </c>
      <c r="C120" s="7">
        <v>4</v>
      </c>
      <c r="D120" s="7">
        <v>30</v>
      </c>
      <c r="E120" s="7">
        <v>16</v>
      </c>
      <c r="F120" s="7">
        <v>14</v>
      </c>
      <c r="G120" s="7">
        <v>26</v>
      </c>
      <c r="H120" s="7">
        <v>13</v>
      </c>
      <c r="I120" s="7">
        <v>13</v>
      </c>
    </row>
    <row r="121" spans="1:9">
      <c r="A121" s="46">
        <v>43647</v>
      </c>
      <c r="B121" s="7" t="s">
        <v>1186</v>
      </c>
      <c r="C121" s="7">
        <v>-5</v>
      </c>
      <c r="D121" s="7">
        <v>32</v>
      </c>
      <c r="E121" s="7">
        <v>16</v>
      </c>
      <c r="F121" s="7">
        <v>16</v>
      </c>
      <c r="G121" s="7">
        <v>37</v>
      </c>
      <c r="H121" s="7">
        <v>17</v>
      </c>
      <c r="I121" s="7">
        <v>20</v>
      </c>
    </row>
    <row r="122" spans="1:9">
      <c r="A122" s="46">
        <v>43678</v>
      </c>
      <c r="B122" s="7" t="s">
        <v>1186</v>
      </c>
      <c r="C122" s="7">
        <v>-4</v>
      </c>
      <c r="D122" s="7">
        <v>36</v>
      </c>
      <c r="E122" s="7">
        <v>19</v>
      </c>
      <c r="F122" s="7">
        <v>17</v>
      </c>
      <c r="G122" s="7">
        <v>40</v>
      </c>
      <c r="H122" s="7">
        <v>18</v>
      </c>
      <c r="I122" s="7">
        <v>22</v>
      </c>
    </row>
    <row r="123" spans="1:9">
      <c r="A123" s="46">
        <v>43709</v>
      </c>
      <c r="B123" s="7" t="s">
        <v>1186</v>
      </c>
      <c r="C123" s="7">
        <v>-6</v>
      </c>
      <c r="D123" s="7">
        <v>34</v>
      </c>
      <c r="E123" s="7">
        <v>14</v>
      </c>
      <c r="F123" s="7">
        <v>20</v>
      </c>
      <c r="G123" s="7">
        <v>40</v>
      </c>
      <c r="H123" s="7">
        <v>20</v>
      </c>
      <c r="I123" s="7">
        <v>20</v>
      </c>
    </row>
    <row r="124" spans="1:9">
      <c r="A124" s="46">
        <v>43739</v>
      </c>
      <c r="B124" s="7" t="s">
        <v>1186</v>
      </c>
      <c r="C124" s="7">
        <v>-11</v>
      </c>
      <c r="D124" s="7">
        <v>30</v>
      </c>
      <c r="E124" s="7">
        <v>18</v>
      </c>
      <c r="F124" s="7">
        <v>12</v>
      </c>
      <c r="G124" s="7">
        <v>41</v>
      </c>
      <c r="H124" s="7">
        <v>26</v>
      </c>
      <c r="I124" s="7">
        <v>15</v>
      </c>
    </row>
    <row r="125" spans="1:9">
      <c r="A125" s="46">
        <v>43770</v>
      </c>
      <c r="B125" s="7" t="s">
        <v>1186</v>
      </c>
      <c r="C125" s="7">
        <v>-5</v>
      </c>
      <c r="D125" s="7">
        <v>28</v>
      </c>
      <c r="E125" s="7">
        <v>17</v>
      </c>
      <c r="F125" s="7">
        <v>11</v>
      </c>
      <c r="G125" s="7">
        <v>33</v>
      </c>
      <c r="H125" s="7">
        <v>19</v>
      </c>
      <c r="I125" s="7">
        <v>14</v>
      </c>
    </row>
    <row r="126" spans="1:9">
      <c r="A126" s="46">
        <v>43800</v>
      </c>
      <c r="B126" s="7" t="s">
        <v>1186</v>
      </c>
      <c r="C126" s="7">
        <v>-15</v>
      </c>
      <c r="D126" s="7">
        <v>33</v>
      </c>
      <c r="E126" s="7">
        <v>19</v>
      </c>
      <c r="F126" s="7">
        <v>14</v>
      </c>
      <c r="G126" s="7">
        <v>48</v>
      </c>
      <c r="H126" s="7">
        <v>21</v>
      </c>
      <c r="I126" s="7">
        <v>27</v>
      </c>
    </row>
    <row r="127" spans="1:9">
      <c r="A127" s="45">
        <v>43831</v>
      </c>
      <c r="B127" s="7" t="s">
        <v>884</v>
      </c>
      <c r="C127" s="7">
        <v>-12</v>
      </c>
      <c r="D127" s="7">
        <v>21</v>
      </c>
      <c r="E127" s="7">
        <v>12</v>
      </c>
      <c r="F127" s="7">
        <v>9</v>
      </c>
      <c r="G127" s="7">
        <v>33</v>
      </c>
      <c r="H127" s="7">
        <v>17</v>
      </c>
      <c r="I127" s="7">
        <v>16</v>
      </c>
    </row>
    <row r="128" spans="1:9">
      <c r="A128" s="45">
        <v>43862</v>
      </c>
      <c r="B128" s="7" t="s">
        <v>884</v>
      </c>
      <c r="C128" s="7">
        <v>-19</v>
      </c>
      <c r="D128" s="7">
        <v>30</v>
      </c>
      <c r="E128" s="7">
        <v>17</v>
      </c>
      <c r="F128" s="7">
        <v>13</v>
      </c>
      <c r="G128" s="7">
        <v>49</v>
      </c>
      <c r="H128" s="7">
        <v>30</v>
      </c>
      <c r="I128" s="7">
        <v>19</v>
      </c>
    </row>
    <row r="129" spans="1:9">
      <c r="A129" s="45">
        <v>43891</v>
      </c>
      <c r="B129" s="7" t="s">
        <v>884</v>
      </c>
      <c r="C129" s="7">
        <v>2</v>
      </c>
      <c r="D129" s="7">
        <v>26</v>
      </c>
      <c r="E129" s="7">
        <v>22</v>
      </c>
      <c r="F129" s="7">
        <v>4</v>
      </c>
      <c r="G129" s="7">
        <v>24</v>
      </c>
      <c r="H129" s="7">
        <v>16</v>
      </c>
      <c r="I129" s="7">
        <v>8</v>
      </c>
    </row>
    <row r="130" spans="1:9">
      <c r="A130" s="45">
        <v>43922</v>
      </c>
      <c r="B130" s="7" t="s">
        <v>884</v>
      </c>
      <c r="C130" s="7">
        <v>-1</v>
      </c>
      <c r="D130" s="7">
        <v>29</v>
      </c>
      <c r="E130" s="7">
        <v>16</v>
      </c>
      <c r="F130" s="7">
        <v>13</v>
      </c>
      <c r="G130" s="7">
        <v>30</v>
      </c>
      <c r="H130" s="7">
        <v>13</v>
      </c>
      <c r="I130" s="7">
        <v>17</v>
      </c>
    </row>
    <row r="131" spans="1:9">
      <c r="A131" s="45">
        <v>43952</v>
      </c>
      <c r="B131" s="7" t="s">
        <v>884</v>
      </c>
      <c r="C131" s="7">
        <v>-6</v>
      </c>
      <c r="D131" s="7">
        <v>28</v>
      </c>
      <c r="E131" s="7">
        <v>15</v>
      </c>
      <c r="F131" s="7">
        <v>13</v>
      </c>
      <c r="G131" s="7">
        <v>34</v>
      </c>
      <c r="H131" s="7">
        <v>26</v>
      </c>
      <c r="I131" s="7">
        <v>8</v>
      </c>
    </row>
    <row r="132" spans="1:9">
      <c r="A132" s="45">
        <v>43983</v>
      </c>
      <c r="B132" s="7" t="s">
        <v>884</v>
      </c>
      <c r="C132" s="7">
        <v>-13</v>
      </c>
      <c r="D132" s="7">
        <v>20</v>
      </c>
      <c r="E132" s="7">
        <v>13</v>
      </c>
      <c r="F132" s="7">
        <v>7</v>
      </c>
      <c r="G132" s="7">
        <v>33</v>
      </c>
      <c r="H132" s="7">
        <v>23</v>
      </c>
      <c r="I132" s="7">
        <v>10</v>
      </c>
    </row>
    <row r="133" spans="1:9">
      <c r="A133" s="45">
        <v>44013</v>
      </c>
      <c r="B133" s="7" t="s">
        <v>884</v>
      </c>
      <c r="C133" s="7">
        <v>1</v>
      </c>
      <c r="D133" s="7">
        <v>32</v>
      </c>
      <c r="E133" s="7">
        <v>16</v>
      </c>
      <c r="F133" s="7">
        <v>16</v>
      </c>
      <c r="G133" s="7">
        <v>31</v>
      </c>
      <c r="H133" s="7">
        <v>18</v>
      </c>
      <c r="I133" s="7">
        <v>13</v>
      </c>
    </row>
    <row r="134" spans="1:9">
      <c r="A134" s="45">
        <v>44044</v>
      </c>
      <c r="B134" s="7" t="s">
        <v>884</v>
      </c>
      <c r="C134" s="7">
        <v>-15</v>
      </c>
      <c r="D134" s="7">
        <v>25</v>
      </c>
      <c r="E134" s="7">
        <v>15</v>
      </c>
      <c r="F134" s="7">
        <v>10</v>
      </c>
      <c r="G134" s="7">
        <v>40</v>
      </c>
      <c r="H134" s="7">
        <v>22</v>
      </c>
      <c r="I134" s="7">
        <v>18</v>
      </c>
    </row>
    <row r="135" spans="1:9">
      <c r="A135" s="45">
        <v>44075</v>
      </c>
      <c r="B135" s="7" t="s">
        <v>884</v>
      </c>
      <c r="C135" s="7">
        <v>-9</v>
      </c>
      <c r="D135" s="7">
        <v>29</v>
      </c>
      <c r="E135" s="7">
        <v>13</v>
      </c>
      <c r="F135" s="7">
        <v>16</v>
      </c>
      <c r="G135" s="7">
        <v>38</v>
      </c>
      <c r="H135" s="7">
        <v>20</v>
      </c>
      <c r="I135" s="7">
        <v>18</v>
      </c>
    </row>
    <row r="136" spans="1:9">
      <c r="A136" s="45">
        <v>44105</v>
      </c>
      <c r="B136" s="7" t="s">
        <v>884</v>
      </c>
      <c r="C136" s="7">
        <v>-17</v>
      </c>
      <c r="D136" s="7">
        <v>30</v>
      </c>
      <c r="E136" s="7">
        <v>17</v>
      </c>
      <c r="F136" s="7">
        <v>13</v>
      </c>
      <c r="G136" s="7">
        <v>47</v>
      </c>
      <c r="H136" s="7">
        <v>32</v>
      </c>
      <c r="I136" s="7">
        <v>15</v>
      </c>
    </row>
    <row r="137" spans="1:9">
      <c r="A137" s="45">
        <v>44136</v>
      </c>
      <c r="B137" s="7" t="s">
        <v>884</v>
      </c>
      <c r="C137" s="7">
        <v>-25</v>
      </c>
      <c r="D137" s="7">
        <v>29</v>
      </c>
      <c r="E137" s="7">
        <v>14</v>
      </c>
      <c r="F137" s="7">
        <v>15</v>
      </c>
      <c r="G137" s="7">
        <v>54</v>
      </c>
      <c r="H137" s="7">
        <v>25</v>
      </c>
      <c r="I137" s="7">
        <v>29</v>
      </c>
    </row>
    <row r="138" spans="1:9">
      <c r="A138" s="45">
        <v>44166</v>
      </c>
      <c r="B138" s="7" t="s">
        <v>884</v>
      </c>
      <c r="C138" s="7">
        <v>-18</v>
      </c>
      <c r="D138" s="7">
        <v>25</v>
      </c>
      <c r="E138" s="7">
        <v>13</v>
      </c>
      <c r="F138" s="7">
        <v>12</v>
      </c>
      <c r="G138" s="7">
        <v>43</v>
      </c>
      <c r="H138" s="7">
        <v>25</v>
      </c>
      <c r="I138" s="7">
        <v>18</v>
      </c>
    </row>
    <row r="139" spans="1:9">
      <c r="A139" s="45">
        <v>44197</v>
      </c>
      <c r="B139" s="7" t="s">
        <v>1188</v>
      </c>
      <c r="C139" s="7">
        <f t="shared" ref="C139:C162" si="0">+D139-G139</f>
        <v>-33</v>
      </c>
      <c r="D139" s="7">
        <f t="shared" ref="D139:D162" si="1">+E139+F139</f>
        <v>18</v>
      </c>
      <c r="E139" s="7">
        <v>7</v>
      </c>
      <c r="F139" s="7">
        <v>11</v>
      </c>
      <c r="G139" s="7">
        <f t="shared" ref="G139:G162" si="2">+H139+I139</f>
        <v>51</v>
      </c>
      <c r="H139" s="7">
        <v>29</v>
      </c>
      <c r="I139" s="7">
        <v>22</v>
      </c>
    </row>
    <row r="140" spans="1:9">
      <c r="A140" s="45">
        <v>44228</v>
      </c>
      <c r="B140" s="7" t="s">
        <v>1188</v>
      </c>
      <c r="C140" s="7">
        <f t="shared" si="0"/>
        <v>-21</v>
      </c>
      <c r="D140" s="7">
        <f t="shared" si="1"/>
        <v>27</v>
      </c>
      <c r="E140" s="7">
        <v>18</v>
      </c>
      <c r="F140" s="7">
        <v>9</v>
      </c>
      <c r="G140" s="7">
        <f t="shared" si="2"/>
        <v>48</v>
      </c>
      <c r="H140" s="7">
        <v>26</v>
      </c>
      <c r="I140" s="7">
        <v>22</v>
      </c>
    </row>
    <row r="141" spans="1:9">
      <c r="A141" s="45">
        <v>44256</v>
      </c>
      <c r="B141" s="7" t="s">
        <v>1188</v>
      </c>
      <c r="C141" s="7">
        <f t="shared" si="0"/>
        <v>-7</v>
      </c>
      <c r="D141" s="7">
        <f t="shared" si="1"/>
        <v>31</v>
      </c>
      <c r="E141" s="7">
        <v>21</v>
      </c>
      <c r="F141" s="7">
        <v>10</v>
      </c>
      <c r="G141" s="7">
        <f t="shared" si="2"/>
        <v>38</v>
      </c>
      <c r="H141" s="7">
        <v>19</v>
      </c>
      <c r="I141" s="7">
        <v>19</v>
      </c>
    </row>
    <row r="142" spans="1:9">
      <c r="A142" s="45">
        <v>44287</v>
      </c>
      <c r="B142" s="7" t="s">
        <v>1188</v>
      </c>
      <c r="C142" s="7">
        <f t="shared" si="0"/>
        <v>-19</v>
      </c>
      <c r="D142" s="7">
        <f t="shared" si="1"/>
        <v>24</v>
      </c>
      <c r="E142" s="7">
        <v>12</v>
      </c>
      <c r="F142" s="7">
        <v>12</v>
      </c>
      <c r="G142" s="7">
        <f t="shared" si="2"/>
        <v>43</v>
      </c>
      <c r="H142" s="7">
        <v>28</v>
      </c>
      <c r="I142" s="7">
        <v>15</v>
      </c>
    </row>
    <row r="143" spans="1:9">
      <c r="A143" s="45">
        <v>44317</v>
      </c>
      <c r="B143" s="7" t="s">
        <v>1188</v>
      </c>
      <c r="C143" s="7">
        <f t="shared" si="0"/>
        <v>-27</v>
      </c>
      <c r="D143" s="7">
        <f t="shared" si="1"/>
        <v>21</v>
      </c>
      <c r="E143" s="7">
        <v>12</v>
      </c>
      <c r="F143" s="7">
        <v>9</v>
      </c>
      <c r="G143" s="7">
        <f t="shared" si="2"/>
        <v>48</v>
      </c>
      <c r="H143" s="7">
        <v>29</v>
      </c>
      <c r="I143" s="7">
        <v>19</v>
      </c>
    </row>
    <row r="144" spans="1:9">
      <c r="A144" s="45">
        <v>44348</v>
      </c>
      <c r="B144" s="7" t="s">
        <v>1188</v>
      </c>
      <c r="C144" s="7">
        <f t="shared" si="0"/>
        <v>-6</v>
      </c>
      <c r="D144" s="7">
        <f t="shared" si="1"/>
        <v>27</v>
      </c>
      <c r="E144" s="7">
        <v>12</v>
      </c>
      <c r="F144" s="7">
        <v>15</v>
      </c>
      <c r="G144" s="7">
        <f t="shared" si="2"/>
        <v>33</v>
      </c>
      <c r="H144" s="7">
        <v>18</v>
      </c>
      <c r="I144" s="7">
        <v>15</v>
      </c>
    </row>
    <row r="145" spans="1:9">
      <c r="A145" s="45">
        <v>44378</v>
      </c>
      <c r="B145" s="7" t="s">
        <v>1188</v>
      </c>
      <c r="C145" s="7">
        <f t="shared" si="0"/>
        <v>-22</v>
      </c>
      <c r="D145" s="7">
        <f t="shared" si="1"/>
        <v>18</v>
      </c>
      <c r="E145" s="7">
        <v>7</v>
      </c>
      <c r="F145" s="7">
        <v>11</v>
      </c>
      <c r="G145" s="7">
        <f t="shared" si="2"/>
        <v>40</v>
      </c>
      <c r="H145" s="7">
        <v>24</v>
      </c>
      <c r="I145" s="7">
        <v>16</v>
      </c>
    </row>
    <row r="146" spans="1:9">
      <c r="A146" s="45">
        <v>44409</v>
      </c>
      <c r="B146" s="7" t="s">
        <v>1188</v>
      </c>
      <c r="C146" s="7">
        <f t="shared" si="0"/>
        <v>-14</v>
      </c>
      <c r="D146" s="7">
        <f t="shared" si="1"/>
        <v>35</v>
      </c>
      <c r="E146" s="7">
        <v>14</v>
      </c>
      <c r="F146" s="7">
        <v>21</v>
      </c>
      <c r="G146" s="7">
        <f t="shared" si="2"/>
        <v>49</v>
      </c>
      <c r="H146" s="7">
        <v>29</v>
      </c>
      <c r="I146" s="7">
        <v>20</v>
      </c>
    </row>
    <row r="147" spans="1:9">
      <c r="A147" s="45">
        <v>44440</v>
      </c>
      <c r="B147" s="7" t="s">
        <v>1188</v>
      </c>
      <c r="C147" s="7">
        <f t="shared" si="0"/>
        <v>-20</v>
      </c>
      <c r="D147" s="7">
        <f t="shared" si="1"/>
        <v>24</v>
      </c>
      <c r="E147" s="7">
        <v>10</v>
      </c>
      <c r="F147" s="7">
        <v>14</v>
      </c>
      <c r="G147" s="7">
        <f t="shared" si="2"/>
        <v>44</v>
      </c>
      <c r="H147" s="7">
        <v>24</v>
      </c>
      <c r="I147" s="7">
        <v>20</v>
      </c>
    </row>
    <row r="148" spans="1:9">
      <c r="A148" s="45">
        <v>44470</v>
      </c>
      <c r="B148" s="7" t="s">
        <v>1188</v>
      </c>
      <c r="C148" s="7">
        <f t="shared" si="0"/>
        <v>-7</v>
      </c>
      <c r="D148" s="7">
        <f t="shared" si="1"/>
        <v>35</v>
      </c>
      <c r="E148" s="7">
        <v>19</v>
      </c>
      <c r="F148" s="7">
        <v>16</v>
      </c>
      <c r="G148" s="7">
        <f t="shared" si="2"/>
        <v>42</v>
      </c>
      <c r="H148" s="7">
        <v>16</v>
      </c>
      <c r="I148" s="7">
        <v>26</v>
      </c>
    </row>
    <row r="149" spans="1:9">
      <c r="A149" s="45">
        <v>44501</v>
      </c>
      <c r="B149" s="7" t="s">
        <v>1188</v>
      </c>
      <c r="C149" s="7">
        <f t="shared" si="0"/>
        <v>-15</v>
      </c>
      <c r="D149" s="7">
        <f t="shared" si="1"/>
        <v>23</v>
      </c>
      <c r="E149" s="7">
        <v>9</v>
      </c>
      <c r="F149" s="7">
        <v>14</v>
      </c>
      <c r="G149" s="7">
        <f t="shared" si="2"/>
        <v>38</v>
      </c>
      <c r="H149" s="7">
        <v>14</v>
      </c>
      <c r="I149" s="7">
        <v>24</v>
      </c>
    </row>
    <row r="150" spans="1:9">
      <c r="A150" s="45">
        <v>44531</v>
      </c>
      <c r="B150" s="7" t="s">
        <v>1188</v>
      </c>
      <c r="C150" s="7">
        <f t="shared" si="0"/>
        <v>-23</v>
      </c>
      <c r="D150" s="7">
        <f t="shared" si="1"/>
        <v>23</v>
      </c>
      <c r="E150" s="7">
        <v>14</v>
      </c>
      <c r="F150" s="7">
        <v>9</v>
      </c>
      <c r="G150" s="7">
        <f t="shared" si="2"/>
        <v>46</v>
      </c>
      <c r="H150" s="7">
        <v>24</v>
      </c>
      <c r="I150" s="7">
        <v>22</v>
      </c>
    </row>
    <row r="151" spans="1:9">
      <c r="A151" s="45">
        <v>44562</v>
      </c>
      <c r="B151" s="7" t="s">
        <v>1193</v>
      </c>
      <c r="C151" s="7">
        <f t="shared" si="0"/>
        <v>-13</v>
      </c>
      <c r="D151" s="7">
        <f t="shared" si="1"/>
        <v>25</v>
      </c>
      <c r="E151" s="7">
        <v>13</v>
      </c>
      <c r="F151" s="7">
        <v>12</v>
      </c>
      <c r="G151" s="7">
        <f t="shared" si="2"/>
        <v>38</v>
      </c>
      <c r="H151" s="7">
        <v>16</v>
      </c>
      <c r="I151" s="7">
        <v>22</v>
      </c>
    </row>
    <row r="152" spans="1:9">
      <c r="A152" s="45">
        <v>44593</v>
      </c>
      <c r="B152" s="7" t="s">
        <v>1193</v>
      </c>
      <c r="C152" s="7">
        <f t="shared" si="0"/>
        <v>-12</v>
      </c>
      <c r="D152" s="7">
        <f t="shared" si="1"/>
        <v>24</v>
      </c>
      <c r="E152" s="7">
        <v>15</v>
      </c>
      <c r="F152" s="7">
        <v>9</v>
      </c>
      <c r="G152" s="7">
        <f t="shared" si="2"/>
        <v>36</v>
      </c>
      <c r="H152" s="7">
        <v>19</v>
      </c>
      <c r="I152" s="7">
        <v>17</v>
      </c>
    </row>
    <row r="153" spans="1:9">
      <c r="A153" s="45">
        <v>44621</v>
      </c>
      <c r="B153" s="7" t="s">
        <v>1193</v>
      </c>
      <c r="C153" s="7">
        <f t="shared" si="0"/>
        <v>-26</v>
      </c>
      <c r="D153" s="7">
        <f t="shared" si="1"/>
        <v>21</v>
      </c>
      <c r="E153" s="7">
        <v>12</v>
      </c>
      <c r="F153" s="7">
        <v>9</v>
      </c>
      <c r="G153" s="7">
        <f t="shared" si="2"/>
        <v>47</v>
      </c>
      <c r="H153" s="7">
        <v>26</v>
      </c>
      <c r="I153" s="7">
        <v>21</v>
      </c>
    </row>
    <row r="154" spans="1:9">
      <c r="A154" s="45">
        <v>44652</v>
      </c>
      <c r="B154" s="7" t="s">
        <v>1193</v>
      </c>
      <c r="C154" s="7">
        <f t="shared" si="0"/>
        <v>-26</v>
      </c>
      <c r="D154" s="7">
        <f t="shared" si="1"/>
        <v>17</v>
      </c>
      <c r="E154" s="7">
        <v>5</v>
      </c>
      <c r="F154" s="7">
        <v>12</v>
      </c>
      <c r="G154" s="7">
        <f t="shared" si="2"/>
        <v>43</v>
      </c>
      <c r="H154" s="7">
        <v>23</v>
      </c>
      <c r="I154" s="7">
        <v>20</v>
      </c>
    </row>
    <row r="155" spans="1:9">
      <c r="A155" s="45">
        <v>44682</v>
      </c>
      <c r="B155" s="7" t="s">
        <v>1193</v>
      </c>
      <c r="C155" s="7">
        <f t="shared" si="0"/>
        <v>-23</v>
      </c>
      <c r="D155" s="7">
        <f t="shared" si="1"/>
        <v>23</v>
      </c>
      <c r="E155" s="7">
        <v>9</v>
      </c>
      <c r="F155" s="7">
        <v>14</v>
      </c>
      <c r="G155" s="7">
        <f t="shared" si="2"/>
        <v>46</v>
      </c>
      <c r="H155" s="7">
        <v>19</v>
      </c>
      <c r="I155" s="7">
        <v>27</v>
      </c>
    </row>
    <row r="156" spans="1:9">
      <c r="A156" s="45">
        <v>44713</v>
      </c>
      <c r="B156" s="7" t="s">
        <v>1193</v>
      </c>
      <c r="C156" s="7">
        <f t="shared" si="0"/>
        <v>-12</v>
      </c>
      <c r="D156" s="7">
        <f t="shared" si="1"/>
        <v>31</v>
      </c>
      <c r="E156" s="7">
        <v>18</v>
      </c>
      <c r="F156" s="7">
        <v>13</v>
      </c>
      <c r="G156" s="7">
        <f t="shared" si="2"/>
        <v>43</v>
      </c>
      <c r="H156" s="7">
        <v>23</v>
      </c>
      <c r="I156" s="7">
        <v>20</v>
      </c>
    </row>
    <row r="157" spans="1:9">
      <c r="A157" s="45">
        <v>44743</v>
      </c>
      <c r="B157" s="7" t="s">
        <v>1193</v>
      </c>
      <c r="C157" s="7">
        <f t="shared" si="0"/>
        <v>-17</v>
      </c>
      <c r="D157" s="7">
        <f t="shared" si="1"/>
        <v>25</v>
      </c>
      <c r="E157" s="7">
        <v>10</v>
      </c>
      <c r="F157" s="7">
        <v>15</v>
      </c>
      <c r="G157" s="7">
        <f t="shared" si="2"/>
        <v>42</v>
      </c>
      <c r="H157" s="7">
        <v>27</v>
      </c>
      <c r="I157" s="7">
        <v>15</v>
      </c>
    </row>
    <row r="158" spans="1:9">
      <c r="A158" s="45">
        <v>44774</v>
      </c>
      <c r="B158" s="7" t="s">
        <v>1193</v>
      </c>
      <c r="C158" s="7">
        <f t="shared" si="0"/>
        <v>-11</v>
      </c>
      <c r="D158" s="7">
        <f t="shared" si="1"/>
        <v>26</v>
      </c>
      <c r="E158" s="7">
        <v>16</v>
      </c>
      <c r="F158" s="7">
        <v>10</v>
      </c>
      <c r="G158" s="7">
        <f t="shared" si="2"/>
        <v>37</v>
      </c>
      <c r="H158" s="7">
        <v>22</v>
      </c>
      <c r="I158" s="7">
        <v>15</v>
      </c>
    </row>
    <row r="159" spans="1:9">
      <c r="A159" s="45">
        <v>44805</v>
      </c>
      <c r="B159" s="7" t="s">
        <v>1193</v>
      </c>
      <c r="C159" s="7">
        <f t="shared" si="0"/>
        <v>-9</v>
      </c>
      <c r="D159" s="7">
        <f t="shared" si="1"/>
        <v>38</v>
      </c>
      <c r="E159" s="7">
        <v>16</v>
      </c>
      <c r="F159" s="7">
        <v>22</v>
      </c>
      <c r="G159" s="7">
        <f t="shared" si="2"/>
        <v>47</v>
      </c>
      <c r="H159" s="7">
        <v>17</v>
      </c>
      <c r="I159" s="7">
        <v>30</v>
      </c>
    </row>
    <row r="160" spans="1:9">
      <c r="A160" s="45">
        <v>44835</v>
      </c>
      <c r="B160" s="7" t="s">
        <v>1193</v>
      </c>
      <c r="C160" s="7">
        <f t="shared" si="0"/>
        <v>-16</v>
      </c>
      <c r="D160" s="7">
        <f t="shared" si="1"/>
        <v>33</v>
      </c>
      <c r="E160" s="7">
        <v>22</v>
      </c>
      <c r="F160" s="7">
        <v>11</v>
      </c>
      <c r="G160" s="7">
        <f t="shared" si="2"/>
        <v>49</v>
      </c>
      <c r="H160" s="7">
        <v>29</v>
      </c>
      <c r="I160" s="7">
        <v>20</v>
      </c>
    </row>
    <row r="161" spans="1:9">
      <c r="A161" s="45">
        <v>44866</v>
      </c>
      <c r="B161" s="7" t="s">
        <v>1193</v>
      </c>
      <c r="C161" s="7">
        <f t="shared" si="0"/>
        <v>-20</v>
      </c>
      <c r="D161" s="7">
        <f t="shared" si="1"/>
        <v>22</v>
      </c>
      <c r="E161" s="7">
        <v>9</v>
      </c>
      <c r="F161" s="7">
        <v>13</v>
      </c>
      <c r="G161" s="7">
        <f t="shared" si="2"/>
        <v>42</v>
      </c>
      <c r="H161" s="7">
        <v>27</v>
      </c>
      <c r="I161" s="7">
        <v>15</v>
      </c>
    </row>
    <row r="162" spans="1:9">
      <c r="A162" s="45">
        <v>44896</v>
      </c>
      <c r="B162" s="7" t="s">
        <v>1193</v>
      </c>
      <c r="C162" s="7">
        <f t="shared" si="0"/>
        <v>-22</v>
      </c>
      <c r="D162" s="7">
        <f t="shared" si="1"/>
        <v>21</v>
      </c>
      <c r="E162" s="7">
        <v>11</v>
      </c>
      <c r="F162" s="7">
        <v>10</v>
      </c>
      <c r="G162" s="7">
        <f t="shared" si="2"/>
        <v>43</v>
      </c>
      <c r="H162" s="7">
        <v>22</v>
      </c>
      <c r="I162" s="7">
        <v>21</v>
      </c>
    </row>
    <row r="163" spans="1:9">
      <c r="A163" s="45">
        <v>44927</v>
      </c>
      <c r="B163" s="7" t="s">
        <v>1194</v>
      </c>
      <c r="C163" s="48">
        <v>-33</v>
      </c>
      <c r="D163" s="48">
        <v>20</v>
      </c>
      <c r="E163" s="7">
        <v>10</v>
      </c>
      <c r="F163" s="7">
        <v>10</v>
      </c>
      <c r="G163" s="7">
        <v>53</v>
      </c>
      <c r="H163" s="7">
        <v>31</v>
      </c>
      <c r="I163" s="7">
        <v>22</v>
      </c>
    </row>
    <row r="164" spans="1:9">
      <c r="A164" s="45">
        <v>44958</v>
      </c>
      <c r="B164" s="7" t="s">
        <v>1194</v>
      </c>
      <c r="C164" s="7">
        <v>-29</v>
      </c>
      <c r="D164" s="7">
        <v>21</v>
      </c>
      <c r="E164" s="7">
        <v>13</v>
      </c>
      <c r="F164" s="7">
        <v>8</v>
      </c>
      <c r="G164" s="7">
        <v>50</v>
      </c>
      <c r="H164" s="7">
        <v>24</v>
      </c>
      <c r="I164" s="7">
        <v>26</v>
      </c>
    </row>
    <row r="165" spans="1:9">
      <c r="A165" s="45">
        <v>44986</v>
      </c>
      <c r="B165" s="7" t="s">
        <v>1194</v>
      </c>
      <c r="C165" s="7">
        <v>-21</v>
      </c>
      <c r="D165" s="7">
        <v>27</v>
      </c>
      <c r="E165" s="7">
        <v>10</v>
      </c>
      <c r="F165" s="7">
        <v>17</v>
      </c>
      <c r="G165" s="7">
        <v>48</v>
      </c>
      <c r="H165" s="7">
        <v>23</v>
      </c>
      <c r="I165" s="7">
        <v>25</v>
      </c>
    </row>
    <row r="166" spans="1:9">
      <c r="A166" s="45">
        <v>45017</v>
      </c>
      <c r="B166" s="7" t="s">
        <v>1194</v>
      </c>
      <c r="C166" s="7">
        <v>-9</v>
      </c>
      <c r="D166" s="7">
        <v>24</v>
      </c>
      <c r="E166" s="7">
        <v>13</v>
      </c>
      <c r="F166" s="7">
        <v>11</v>
      </c>
      <c r="G166" s="7">
        <v>33</v>
      </c>
      <c r="H166" s="7">
        <v>15</v>
      </c>
      <c r="I166" s="7">
        <v>18</v>
      </c>
    </row>
    <row r="167" spans="1:9">
      <c r="A167" s="45">
        <v>45047</v>
      </c>
      <c r="B167" s="7" t="s">
        <v>1194</v>
      </c>
      <c r="C167" s="7">
        <v>-27</v>
      </c>
      <c r="D167" s="7">
        <v>20</v>
      </c>
      <c r="E167" s="7">
        <v>13</v>
      </c>
      <c r="F167" s="7">
        <v>7</v>
      </c>
      <c r="G167" s="7">
        <v>47</v>
      </c>
      <c r="H167" s="7">
        <v>28</v>
      </c>
      <c r="I167" s="7">
        <v>19</v>
      </c>
    </row>
    <row r="168" spans="1:9">
      <c r="A168" s="45">
        <v>45078</v>
      </c>
      <c r="B168" s="7" t="s">
        <v>1194</v>
      </c>
      <c r="C168" s="7">
        <v>-19</v>
      </c>
      <c r="D168" s="7">
        <v>17</v>
      </c>
      <c r="E168" s="7">
        <v>11</v>
      </c>
      <c r="F168" s="7">
        <v>6</v>
      </c>
      <c r="G168" s="7">
        <v>36</v>
      </c>
      <c r="H168" s="7">
        <v>22</v>
      </c>
      <c r="I168" s="7">
        <v>14</v>
      </c>
    </row>
    <row r="169" spans="1:9">
      <c r="A169" s="45">
        <v>45108</v>
      </c>
      <c r="B169" s="7" t="s">
        <v>1194</v>
      </c>
      <c r="C169" s="7">
        <v>-36</v>
      </c>
      <c r="D169" s="7">
        <v>21</v>
      </c>
      <c r="E169" s="7">
        <v>10</v>
      </c>
      <c r="F169" s="7">
        <v>11</v>
      </c>
      <c r="G169" s="7">
        <v>57</v>
      </c>
      <c r="H169" s="7">
        <v>31</v>
      </c>
      <c r="I169" s="7">
        <v>26</v>
      </c>
    </row>
    <row r="170" spans="1:9">
      <c r="A170" s="45">
        <v>45139</v>
      </c>
      <c r="B170" s="7" t="s">
        <v>1194</v>
      </c>
      <c r="C170" s="7">
        <v>-26</v>
      </c>
      <c r="D170" s="7">
        <v>24</v>
      </c>
      <c r="E170" s="7">
        <v>11</v>
      </c>
      <c r="F170" s="7">
        <v>13</v>
      </c>
      <c r="G170" s="7">
        <v>50</v>
      </c>
      <c r="H170" s="7">
        <v>27</v>
      </c>
      <c r="I170" s="7">
        <v>23</v>
      </c>
    </row>
    <row r="171" spans="1:9">
      <c r="A171" s="45">
        <v>45170</v>
      </c>
      <c r="B171" s="7" t="s">
        <v>1194</v>
      </c>
      <c r="C171" s="7">
        <v>-10</v>
      </c>
      <c r="D171" s="7">
        <v>30</v>
      </c>
      <c r="E171" s="7">
        <v>18</v>
      </c>
      <c r="F171" s="7">
        <v>12</v>
      </c>
      <c r="G171" s="7">
        <v>40</v>
      </c>
      <c r="H171" s="7">
        <v>27</v>
      </c>
      <c r="I171" s="7">
        <v>13</v>
      </c>
    </row>
    <row r="172" spans="1:9">
      <c r="A172" s="45">
        <v>45200</v>
      </c>
      <c r="B172" s="7" t="s">
        <v>1194</v>
      </c>
      <c r="C172" s="7">
        <v>-8</v>
      </c>
      <c r="D172" s="7">
        <v>39</v>
      </c>
      <c r="E172" s="7">
        <v>15</v>
      </c>
      <c r="F172" s="7">
        <v>24</v>
      </c>
      <c r="G172" s="7">
        <v>47</v>
      </c>
      <c r="H172" s="7">
        <v>23</v>
      </c>
      <c r="I172" s="7">
        <v>24</v>
      </c>
    </row>
    <row r="173" spans="1:9">
      <c r="A173" s="45">
        <v>45231</v>
      </c>
      <c r="B173" s="7" t="s">
        <v>1194</v>
      </c>
      <c r="C173" s="7">
        <v>-29</v>
      </c>
      <c r="D173" s="7">
        <v>22</v>
      </c>
      <c r="E173" s="7">
        <v>14</v>
      </c>
      <c r="F173" s="7">
        <v>8</v>
      </c>
      <c r="G173" s="7">
        <v>51</v>
      </c>
      <c r="H173" s="7">
        <v>27</v>
      </c>
      <c r="I173" s="7">
        <v>24</v>
      </c>
    </row>
    <row r="174" spans="1:9">
      <c r="A174" s="45">
        <v>45261</v>
      </c>
      <c r="B174" s="7" t="s">
        <v>1194</v>
      </c>
      <c r="C174" s="7">
        <v>-15</v>
      </c>
      <c r="D174" s="7">
        <v>31</v>
      </c>
      <c r="E174" s="7">
        <v>15</v>
      </c>
      <c r="F174" s="7">
        <v>16</v>
      </c>
      <c r="G174" s="7">
        <v>46</v>
      </c>
      <c r="H174" s="7">
        <v>24</v>
      </c>
      <c r="I174" s="7">
        <v>22</v>
      </c>
    </row>
    <row r="175" spans="1:9" s="23" customFormat="1" ht="18.75">
      <c r="A175" s="45">
        <v>45292</v>
      </c>
      <c r="B175" s="7" t="s">
        <v>243</v>
      </c>
      <c r="C175" s="7">
        <v>-37</v>
      </c>
      <c r="D175" s="7">
        <v>22</v>
      </c>
      <c r="E175" s="7">
        <v>12</v>
      </c>
      <c r="F175" s="7">
        <v>10</v>
      </c>
      <c r="G175" s="7">
        <v>59</v>
      </c>
      <c r="H175" s="7">
        <v>33</v>
      </c>
      <c r="I175" s="7">
        <v>26</v>
      </c>
    </row>
    <row r="176" spans="1:9" s="23" customFormat="1" ht="18.75">
      <c r="A176" s="45">
        <v>45323</v>
      </c>
      <c r="B176" s="7" t="s">
        <v>243</v>
      </c>
      <c r="C176" s="7">
        <v>-14</v>
      </c>
      <c r="D176" s="7">
        <v>27</v>
      </c>
      <c r="E176" s="7">
        <v>13</v>
      </c>
      <c r="F176" s="7">
        <v>14</v>
      </c>
      <c r="G176" s="7">
        <v>41</v>
      </c>
      <c r="H176" s="7">
        <v>24</v>
      </c>
      <c r="I176" s="7">
        <v>17</v>
      </c>
    </row>
    <row r="177" spans="1:9" s="23" customFormat="1" ht="18.75">
      <c r="A177" s="45">
        <v>45352</v>
      </c>
      <c r="B177" s="7" t="s">
        <v>243</v>
      </c>
      <c r="C177" s="7">
        <v>-27</v>
      </c>
      <c r="D177" s="7">
        <v>25</v>
      </c>
      <c r="E177" s="7">
        <v>12</v>
      </c>
      <c r="F177" s="7">
        <v>13</v>
      </c>
      <c r="G177" s="7">
        <v>52</v>
      </c>
      <c r="H177" s="7">
        <v>30</v>
      </c>
      <c r="I177" s="7">
        <v>22</v>
      </c>
    </row>
    <row r="178" spans="1:9" s="23" customFormat="1" ht="18.75">
      <c r="A178" s="45">
        <v>45383</v>
      </c>
      <c r="B178" s="7" t="s">
        <v>243</v>
      </c>
      <c r="C178" s="7">
        <v>-13</v>
      </c>
      <c r="D178" s="7">
        <v>23</v>
      </c>
      <c r="E178" s="7">
        <v>9</v>
      </c>
      <c r="F178" s="7">
        <v>14</v>
      </c>
      <c r="G178" s="7">
        <v>36</v>
      </c>
      <c r="H178" s="7">
        <v>26</v>
      </c>
      <c r="I178" s="7">
        <v>10</v>
      </c>
    </row>
    <row r="179" spans="1:9" s="23" customFormat="1" ht="18.75">
      <c r="A179" s="45">
        <v>45413</v>
      </c>
      <c r="B179" s="7" t="s">
        <v>243</v>
      </c>
      <c r="C179" s="7">
        <v>-7</v>
      </c>
      <c r="D179" s="7">
        <v>30</v>
      </c>
      <c r="E179" s="7">
        <v>21</v>
      </c>
      <c r="F179" s="7">
        <v>9</v>
      </c>
      <c r="G179" s="7">
        <v>37</v>
      </c>
      <c r="H179" s="7">
        <v>23</v>
      </c>
      <c r="I179" s="7">
        <v>14</v>
      </c>
    </row>
    <row r="180" spans="1:9" s="23" customFormat="1" ht="18.75">
      <c r="A180" s="45">
        <v>45444</v>
      </c>
      <c r="B180" s="7" t="s">
        <v>243</v>
      </c>
      <c r="C180" s="7">
        <v>-16</v>
      </c>
      <c r="D180" s="7">
        <v>21</v>
      </c>
      <c r="E180" s="7">
        <v>11</v>
      </c>
      <c r="F180" s="7">
        <v>10</v>
      </c>
      <c r="G180" s="7">
        <v>37</v>
      </c>
      <c r="H180" s="7">
        <v>21</v>
      </c>
      <c r="I180" s="7">
        <v>16</v>
      </c>
    </row>
    <row r="181" spans="1:9" s="23" customFormat="1" ht="18.75">
      <c r="A181" s="45">
        <v>45474</v>
      </c>
      <c r="B181" s="7" t="s">
        <v>243</v>
      </c>
      <c r="C181" s="7">
        <v>-4</v>
      </c>
      <c r="D181" s="7">
        <v>29</v>
      </c>
      <c r="E181" s="7">
        <v>18</v>
      </c>
      <c r="F181" s="7">
        <v>11</v>
      </c>
      <c r="G181" s="7">
        <v>33</v>
      </c>
      <c r="H181" s="7">
        <v>19</v>
      </c>
      <c r="I181" s="7">
        <v>14</v>
      </c>
    </row>
    <row r="182" spans="1:9" s="23" customFormat="1" ht="18.75">
      <c r="A182" s="45">
        <v>45505</v>
      </c>
      <c r="B182" s="7" t="s">
        <v>243</v>
      </c>
      <c r="C182" s="7">
        <v>-18</v>
      </c>
      <c r="D182" s="7">
        <v>27</v>
      </c>
      <c r="E182" s="7">
        <v>11</v>
      </c>
      <c r="F182" s="7">
        <v>16</v>
      </c>
      <c r="G182" s="7">
        <v>45</v>
      </c>
      <c r="H182" s="7">
        <v>26</v>
      </c>
      <c r="I182" s="7">
        <v>19</v>
      </c>
    </row>
    <row r="183" spans="1:9" s="23" customFormat="1" ht="18.75">
      <c r="A183" s="45">
        <v>45536</v>
      </c>
      <c r="B183" s="7" t="s">
        <v>243</v>
      </c>
      <c r="C183" s="7">
        <v>-33</v>
      </c>
      <c r="D183" s="7">
        <v>16</v>
      </c>
      <c r="E183" s="7">
        <v>9</v>
      </c>
      <c r="F183" s="7">
        <v>7</v>
      </c>
      <c r="G183" s="7">
        <v>49</v>
      </c>
      <c r="H183" s="7">
        <v>26</v>
      </c>
      <c r="I183" s="7">
        <v>23</v>
      </c>
    </row>
    <row r="184" spans="1:9" s="23" customFormat="1" ht="18.75">
      <c r="A184" s="45">
        <v>45566</v>
      </c>
      <c r="B184" s="7" t="s">
        <v>243</v>
      </c>
      <c r="C184" s="7">
        <v>-16</v>
      </c>
      <c r="D184" s="7">
        <v>30</v>
      </c>
      <c r="E184" s="7">
        <v>14</v>
      </c>
      <c r="F184" s="7">
        <v>16</v>
      </c>
      <c r="G184" s="7">
        <v>46</v>
      </c>
      <c r="H184" s="7">
        <v>22</v>
      </c>
      <c r="I184" s="7">
        <v>24</v>
      </c>
    </row>
    <row r="185" spans="1:9" s="23" customFormat="1" ht="18.75">
      <c r="A185" s="45">
        <v>45597</v>
      </c>
      <c r="B185" s="7" t="s">
        <v>243</v>
      </c>
      <c r="C185" s="7">
        <v>-36</v>
      </c>
      <c r="D185" s="7">
        <v>18</v>
      </c>
      <c r="E185" s="7">
        <v>10</v>
      </c>
      <c r="F185" s="7">
        <v>8</v>
      </c>
      <c r="G185" s="7">
        <v>54</v>
      </c>
      <c r="H185" s="7">
        <v>30</v>
      </c>
      <c r="I185" s="7">
        <v>24</v>
      </c>
    </row>
    <row r="186" spans="1:9" s="23" customFormat="1" ht="18.75">
      <c r="A186" s="45">
        <v>45627</v>
      </c>
      <c r="B186" s="7" t="s">
        <v>243</v>
      </c>
      <c r="C186" s="7">
        <v>-33</v>
      </c>
      <c r="D186" s="7">
        <v>24</v>
      </c>
      <c r="E186" s="7">
        <v>13</v>
      </c>
      <c r="F186" s="7">
        <v>11</v>
      </c>
      <c r="G186" s="7">
        <v>57</v>
      </c>
      <c r="H186" s="7">
        <v>27</v>
      </c>
      <c r="I186" s="7">
        <v>30</v>
      </c>
    </row>
  </sheetData>
  <autoFilter ref="A6:I90" xr:uid="{00000000-0009-0000-0000-00000F000000}"/>
  <mergeCells count="5">
    <mergeCell ref="D4:F4"/>
    <mergeCell ref="G4:I4"/>
    <mergeCell ref="A4:A5"/>
    <mergeCell ref="B4:B5"/>
    <mergeCell ref="C4:C5"/>
  </mergeCells>
  <phoneticPr fontId="5"/>
  <hyperlinks>
    <hyperlink ref="D1" location="目次!C9" display="目次" xr:uid="{00000000-0004-0000-0F00-000000000000}"/>
  </hyperlinks>
  <pageMargins left="0.7" right="0.7" top="0.75" bottom="0.75" header="0.3" footer="0.3"/>
  <pageSetup paperSize="9"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A1:L24"/>
  <sheetViews>
    <sheetView workbookViewId="0">
      <pane ySplit="7" topLeftCell="A8" activePane="bottomLeft" state="frozen"/>
      <selection pane="bottomLeft" activeCell="B24" sqref="B24"/>
    </sheetView>
  </sheetViews>
  <sheetFormatPr defaultColWidth="8.75" defaultRowHeight="14.25"/>
  <cols>
    <col min="1" max="1" width="10.375" style="1" customWidth="1"/>
    <col min="2" max="2" width="12.5" style="1" bestFit="1" customWidth="1"/>
    <col min="3" max="3" width="6.125" style="1" bestFit="1" customWidth="1"/>
    <col min="4" max="4" width="10.375" style="1" bestFit="1" customWidth="1"/>
    <col min="5" max="5" width="14.875" style="1" bestFit="1" customWidth="1"/>
    <col min="6" max="6" width="10.375" style="1" bestFit="1" customWidth="1"/>
    <col min="7" max="9" width="6.125" style="1" bestFit="1" customWidth="1"/>
    <col min="10" max="11" width="14.875" style="1" bestFit="1" customWidth="1"/>
    <col min="12" max="12" width="6.125" style="1" bestFit="1" customWidth="1"/>
    <col min="13" max="16384" width="8.75" style="1"/>
  </cols>
  <sheetData>
    <row r="1" spans="1:12">
      <c r="A1" s="1" t="s">
        <v>280</v>
      </c>
      <c r="D1" s="9" t="s">
        <v>652</v>
      </c>
    </row>
    <row r="2" spans="1:12">
      <c r="A2" s="1" t="s">
        <v>2226</v>
      </c>
    </row>
    <row r="3" spans="1:12">
      <c r="A3" s="1" t="s">
        <v>775</v>
      </c>
    </row>
    <row r="4" spans="1:12">
      <c r="A4" s="1" t="s">
        <v>1063</v>
      </c>
    </row>
    <row r="5" spans="1:12">
      <c r="A5" s="226" t="s">
        <v>1114</v>
      </c>
      <c r="B5" s="226" t="s">
        <v>2283</v>
      </c>
      <c r="C5" s="226" t="s">
        <v>532</v>
      </c>
      <c r="D5" s="226"/>
      <c r="E5" s="226"/>
      <c r="F5" s="226"/>
      <c r="G5" s="226"/>
      <c r="H5" s="226" t="s">
        <v>2358</v>
      </c>
      <c r="I5" s="226"/>
      <c r="J5" s="226"/>
      <c r="K5" s="226"/>
      <c r="L5" s="226"/>
    </row>
    <row r="6" spans="1:12">
      <c r="A6" s="226"/>
      <c r="B6" s="226"/>
      <c r="C6" s="10" t="s">
        <v>1151</v>
      </c>
      <c r="D6" s="10" t="s">
        <v>1411</v>
      </c>
      <c r="E6" s="10" t="s">
        <v>34</v>
      </c>
      <c r="F6" s="10" t="s">
        <v>2383</v>
      </c>
      <c r="G6" s="10" t="s">
        <v>1211</v>
      </c>
      <c r="H6" s="10" t="s">
        <v>1151</v>
      </c>
      <c r="I6" s="10" t="s">
        <v>502</v>
      </c>
      <c r="J6" s="10" t="s">
        <v>1338</v>
      </c>
      <c r="K6" s="10" t="s">
        <v>2385</v>
      </c>
      <c r="L6" s="10" t="s">
        <v>216</v>
      </c>
    </row>
    <row r="7" spans="1:12" ht="6.75" customHeight="1">
      <c r="A7" s="26" t="str">
        <f>A5</f>
        <v>年別</v>
      </c>
      <c r="B7" s="26" t="str">
        <f>B5</f>
        <v>被保険者数</v>
      </c>
      <c r="C7" s="26" t="str">
        <f>C6&amp;"("&amp;$C$5&amp;")"</f>
        <v>総数(増加)</v>
      </c>
      <c r="D7" s="26" t="str">
        <f>D6&amp;"("&amp;$C$5&amp;")"</f>
        <v>年齢到達(増加)</v>
      </c>
      <c r="E7" s="26" t="str">
        <f>E6&amp;"("&amp;$C$5&amp;")"</f>
        <v>生活保護廃止(増加)</v>
      </c>
      <c r="F7" s="26" t="str">
        <f>F6&amp;"("&amp;$C$5&amp;")"</f>
        <v>障害認定(増加)</v>
      </c>
      <c r="G7" s="26" t="str">
        <f>G6&amp;"("&amp;$C$5&amp;")"</f>
        <v>転入(増加)</v>
      </c>
      <c r="H7" s="26" t="str">
        <f>H6&amp;"("&amp;$H$5&amp;")"</f>
        <v>総数(減少)</v>
      </c>
      <c r="I7" s="26" t="str">
        <f>I6&amp;"("&amp;$H$5&amp;")"</f>
        <v>死亡(減少)</v>
      </c>
      <c r="J7" s="26" t="str">
        <f>J6&amp;"("&amp;$H$5&amp;")"</f>
        <v>生活保護開始(減少)</v>
      </c>
      <c r="K7" s="26" t="str">
        <f>K6&amp;"("&amp;$H$5&amp;")"</f>
        <v>障害認定撤回(減少)</v>
      </c>
      <c r="L7" s="26" t="str">
        <f>L6&amp;"("&amp;$H$5&amp;")"</f>
        <v>転出(減少)</v>
      </c>
    </row>
    <row r="8" spans="1:12">
      <c r="A8" s="170">
        <v>39538</v>
      </c>
      <c r="B8" s="171">
        <v>3203</v>
      </c>
      <c r="C8" s="159">
        <f t="shared" ref="C8:C22" si="0">SUM(D8:G8)</f>
        <v>388</v>
      </c>
      <c r="D8" s="171">
        <v>348</v>
      </c>
      <c r="E8" s="171">
        <v>3</v>
      </c>
      <c r="F8" s="171">
        <v>2</v>
      </c>
      <c r="G8" s="171">
        <v>35</v>
      </c>
      <c r="H8" s="159">
        <f t="shared" ref="H8:H22" si="1">SUM(I8:L8)</f>
        <v>191</v>
      </c>
      <c r="I8" s="159">
        <v>150</v>
      </c>
      <c r="J8" s="159">
        <v>6</v>
      </c>
      <c r="K8" s="159">
        <v>0</v>
      </c>
      <c r="L8" s="159">
        <v>35</v>
      </c>
    </row>
    <row r="9" spans="1:12">
      <c r="A9" s="170">
        <v>39903</v>
      </c>
      <c r="B9" s="171">
        <f t="shared" ref="B9:B19" si="2">+B8+C9-H9</f>
        <v>3418</v>
      </c>
      <c r="C9" s="159">
        <f t="shared" si="0"/>
        <v>432</v>
      </c>
      <c r="D9" s="171">
        <v>378</v>
      </c>
      <c r="E9" s="171">
        <v>2</v>
      </c>
      <c r="F9" s="171">
        <v>1</v>
      </c>
      <c r="G9" s="171">
        <v>51</v>
      </c>
      <c r="H9" s="159">
        <f t="shared" si="1"/>
        <v>217</v>
      </c>
      <c r="I9" s="159">
        <v>177</v>
      </c>
      <c r="J9" s="159">
        <v>5</v>
      </c>
      <c r="K9" s="159">
        <v>0</v>
      </c>
      <c r="L9" s="159">
        <v>35</v>
      </c>
    </row>
    <row r="10" spans="1:12">
      <c r="A10" s="170">
        <v>40268</v>
      </c>
      <c r="B10" s="171">
        <f t="shared" si="2"/>
        <v>3616</v>
      </c>
      <c r="C10" s="159">
        <f t="shared" si="0"/>
        <v>494</v>
      </c>
      <c r="D10" s="171">
        <v>426</v>
      </c>
      <c r="E10" s="171">
        <v>3</v>
      </c>
      <c r="F10" s="171">
        <v>0</v>
      </c>
      <c r="G10" s="171">
        <v>65</v>
      </c>
      <c r="H10" s="159">
        <f t="shared" si="1"/>
        <v>296</v>
      </c>
      <c r="I10" s="159">
        <v>240</v>
      </c>
      <c r="J10" s="159">
        <v>3</v>
      </c>
      <c r="K10" s="159">
        <v>0</v>
      </c>
      <c r="L10" s="159">
        <v>53</v>
      </c>
    </row>
    <row r="11" spans="1:12">
      <c r="A11" s="170">
        <v>40633</v>
      </c>
      <c r="B11" s="171">
        <f t="shared" si="2"/>
        <v>3841</v>
      </c>
      <c r="C11" s="159">
        <f t="shared" si="0"/>
        <v>490</v>
      </c>
      <c r="D11" s="159">
        <v>421</v>
      </c>
      <c r="E11" s="159">
        <v>6</v>
      </c>
      <c r="F11" s="159">
        <v>3</v>
      </c>
      <c r="G11" s="159">
        <v>60</v>
      </c>
      <c r="H11" s="159">
        <f t="shared" si="1"/>
        <v>265</v>
      </c>
      <c r="I11" s="159">
        <v>221</v>
      </c>
      <c r="J11" s="159">
        <v>4</v>
      </c>
      <c r="K11" s="159">
        <v>0</v>
      </c>
      <c r="L11" s="159">
        <v>40</v>
      </c>
    </row>
    <row r="12" spans="1:12">
      <c r="A12" s="170">
        <v>40999</v>
      </c>
      <c r="B12" s="171">
        <f t="shared" si="2"/>
        <v>4071</v>
      </c>
      <c r="C12" s="159">
        <f t="shared" si="0"/>
        <v>513</v>
      </c>
      <c r="D12" s="159">
        <v>452</v>
      </c>
      <c r="E12" s="159">
        <v>4</v>
      </c>
      <c r="F12" s="159">
        <v>2</v>
      </c>
      <c r="G12" s="159">
        <v>55</v>
      </c>
      <c r="H12" s="159">
        <f t="shared" si="1"/>
        <v>283</v>
      </c>
      <c r="I12" s="159">
        <v>239</v>
      </c>
      <c r="J12" s="159">
        <v>4</v>
      </c>
      <c r="K12" s="159">
        <v>1</v>
      </c>
      <c r="L12" s="159">
        <v>39</v>
      </c>
    </row>
    <row r="13" spans="1:12">
      <c r="A13" s="170">
        <v>41364</v>
      </c>
      <c r="B13" s="171">
        <f t="shared" si="2"/>
        <v>4284</v>
      </c>
      <c r="C13" s="159">
        <f t="shared" si="0"/>
        <v>502</v>
      </c>
      <c r="D13" s="159">
        <v>442</v>
      </c>
      <c r="E13" s="159">
        <v>5</v>
      </c>
      <c r="F13" s="159">
        <v>1</v>
      </c>
      <c r="G13" s="159">
        <v>54</v>
      </c>
      <c r="H13" s="159">
        <f t="shared" si="1"/>
        <v>289</v>
      </c>
      <c r="I13" s="159">
        <v>238</v>
      </c>
      <c r="J13" s="159">
        <v>6</v>
      </c>
      <c r="K13" s="159">
        <v>0</v>
      </c>
      <c r="L13" s="159">
        <v>45</v>
      </c>
    </row>
    <row r="14" spans="1:12">
      <c r="A14" s="170">
        <v>41729</v>
      </c>
      <c r="B14" s="171">
        <f t="shared" si="2"/>
        <v>4560</v>
      </c>
      <c r="C14" s="159">
        <f t="shared" si="0"/>
        <v>560</v>
      </c>
      <c r="D14" s="159">
        <v>483</v>
      </c>
      <c r="E14" s="159">
        <v>8</v>
      </c>
      <c r="F14" s="159">
        <v>5</v>
      </c>
      <c r="G14" s="159">
        <v>64</v>
      </c>
      <c r="H14" s="159">
        <f t="shared" si="1"/>
        <v>284</v>
      </c>
      <c r="I14" s="159">
        <v>234</v>
      </c>
      <c r="J14" s="159">
        <v>9</v>
      </c>
      <c r="K14" s="159">
        <v>1</v>
      </c>
      <c r="L14" s="159">
        <v>40</v>
      </c>
    </row>
    <row r="15" spans="1:12">
      <c r="A15" s="170">
        <v>42094</v>
      </c>
      <c r="B15" s="171">
        <f t="shared" si="2"/>
        <v>4874</v>
      </c>
      <c r="C15" s="159">
        <f t="shared" si="0"/>
        <v>611</v>
      </c>
      <c r="D15" s="159">
        <v>543</v>
      </c>
      <c r="E15" s="159">
        <v>6</v>
      </c>
      <c r="F15" s="159">
        <v>3</v>
      </c>
      <c r="G15" s="159">
        <v>59</v>
      </c>
      <c r="H15" s="159">
        <f t="shared" si="1"/>
        <v>297</v>
      </c>
      <c r="I15" s="159">
        <v>249</v>
      </c>
      <c r="J15" s="159">
        <v>3</v>
      </c>
      <c r="K15" s="159">
        <v>1</v>
      </c>
      <c r="L15" s="159">
        <v>44</v>
      </c>
    </row>
    <row r="16" spans="1:12">
      <c r="A16" s="170">
        <v>42460</v>
      </c>
      <c r="B16" s="171">
        <f t="shared" si="2"/>
        <v>5255</v>
      </c>
      <c r="C16" s="159">
        <f t="shared" si="0"/>
        <v>711</v>
      </c>
      <c r="D16" s="159">
        <v>631</v>
      </c>
      <c r="E16" s="159">
        <v>4</v>
      </c>
      <c r="F16" s="159">
        <v>3</v>
      </c>
      <c r="G16" s="159">
        <v>73</v>
      </c>
      <c r="H16" s="159">
        <f t="shared" si="1"/>
        <v>330</v>
      </c>
      <c r="I16" s="159">
        <v>283</v>
      </c>
      <c r="J16" s="159">
        <v>7</v>
      </c>
      <c r="K16" s="159">
        <v>0</v>
      </c>
      <c r="L16" s="159">
        <v>40</v>
      </c>
    </row>
    <row r="17" spans="1:12">
      <c r="A17" s="170">
        <v>42825</v>
      </c>
      <c r="B17" s="171">
        <f t="shared" si="2"/>
        <v>5586</v>
      </c>
      <c r="C17" s="159">
        <f t="shared" si="0"/>
        <v>671</v>
      </c>
      <c r="D17" s="159">
        <v>593</v>
      </c>
      <c r="E17" s="159">
        <v>2</v>
      </c>
      <c r="F17" s="159">
        <v>8</v>
      </c>
      <c r="G17" s="159">
        <v>68</v>
      </c>
      <c r="H17" s="159">
        <f t="shared" si="1"/>
        <v>340</v>
      </c>
      <c r="I17" s="159">
        <v>297</v>
      </c>
      <c r="J17" s="159">
        <v>1</v>
      </c>
      <c r="K17" s="159">
        <v>0</v>
      </c>
      <c r="L17" s="159">
        <v>42</v>
      </c>
    </row>
    <row r="18" spans="1:12">
      <c r="A18" s="170">
        <v>43190</v>
      </c>
      <c r="B18" s="171">
        <f t="shared" si="2"/>
        <v>5976</v>
      </c>
      <c r="C18" s="159">
        <f t="shared" si="0"/>
        <v>715</v>
      </c>
      <c r="D18" s="159">
        <v>647</v>
      </c>
      <c r="E18" s="159">
        <v>5</v>
      </c>
      <c r="F18" s="159">
        <v>5</v>
      </c>
      <c r="G18" s="159">
        <v>58</v>
      </c>
      <c r="H18" s="159">
        <f t="shared" si="1"/>
        <v>325</v>
      </c>
      <c r="I18" s="159">
        <v>263</v>
      </c>
      <c r="J18" s="159">
        <v>7</v>
      </c>
      <c r="K18" s="159">
        <v>0</v>
      </c>
      <c r="L18" s="159">
        <v>55</v>
      </c>
    </row>
    <row r="19" spans="1:12">
      <c r="A19" s="170">
        <v>43555</v>
      </c>
      <c r="B19" s="171">
        <f t="shared" si="2"/>
        <v>6232</v>
      </c>
      <c r="C19" s="159">
        <f t="shared" si="0"/>
        <v>634</v>
      </c>
      <c r="D19" s="159">
        <v>568</v>
      </c>
      <c r="E19" s="159">
        <v>14</v>
      </c>
      <c r="F19" s="159">
        <v>4</v>
      </c>
      <c r="G19" s="159">
        <v>48</v>
      </c>
      <c r="H19" s="159">
        <f t="shared" si="1"/>
        <v>378</v>
      </c>
      <c r="I19" s="159">
        <v>306</v>
      </c>
      <c r="J19" s="159">
        <v>13</v>
      </c>
      <c r="K19" s="159">
        <v>0</v>
      </c>
      <c r="L19" s="159">
        <v>59</v>
      </c>
    </row>
    <row r="20" spans="1:12">
      <c r="A20" s="170">
        <v>43921</v>
      </c>
      <c r="B20" s="159">
        <v>6375</v>
      </c>
      <c r="C20" s="159">
        <f t="shared" si="0"/>
        <v>529</v>
      </c>
      <c r="D20" s="16">
        <v>436</v>
      </c>
      <c r="E20" s="16">
        <v>11</v>
      </c>
      <c r="F20" s="16">
        <v>7</v>
      </c>
      <c r="G20" s="16">
        <v>75</v>
      </c>
      <c r="H20" s="159">
        <f t="shared" si="1"/>
        <v>386</v>
      </c>
      <c r="I20" s="16">
        <v>316</v>
      </c>
      <c r="J20" s="16">
        <v>16</v>
      </c>
      <c r="K20" s="16">
        <v>0</v>
      </c>
      <c r="L20" s="16">
        <v>54</v>
      </c>
    </row>
    <row r="21" spans="1:12">
      <c r="A21" s="170">
        <v>44286</v>
      </c>
      <c r="B21" s="159">
        <v>6650</v>
      </c>
      <c r="C21" s="159">
        <f t="shared" si="0"/>
        <v>707</v>
      </c>
      <c r="D21" s="16">
        <v>626</v>
      </c>
      <c r="E21" s="16">
        <v>7</v>
      </c>
      <c r="F21" s="16">
        <v>5</v>
      </c>
      <c r="G21" s="16">
        <f>49+20</f>
        <v>69</v>
      </c>
      <c r="H21" s="159">
        <f t="shared" si="1"/>
        <v>432</v>
      </c>
      <c r="I21" s="16">
        <v>353</v>
      </c>
      <c r="J21" s="16">
        <v>18</v>
      </c>
      <c r="K21" s="16">
        <v>2</v>
      </c>
      <c r="L21" s="16">
        <f>44+15</f>
        <v>59</v>
      </c>
    </row>
    <row r="22" spans="1:12">
      <c r="A22" s="170">
        <v>44651</v>
      </c>
      <c r="B22" s="159">
        <v>6970</v>
      </c>
      <c r="C22" s="159">
        <f t="shared" si="0"/>
        <v>813</v>
      </c>
      <c r="D22" s="16">
        <v>741</v>
      </c>
      <c r="E22" s="16">
        <v>10</v>
      </c>
      <c r="F22" s="16">
        <v>1</v>
      </c>
      <c r="G22" s="16">
        <f>46+15</f>
        <v>61</v>
      </c>
      <c r="H22" s="159">
        <f t="shared" si="1"/>
        <v>493</v>
      </c>
      <c r="I22" s="16">
        <v>408</v>
      </c>
      <c r="J22" s="16">
        <v>15</v>
      </c>
      <c r="K22" s="16">
        <v>1</v>
      </c>
      <c r="L22" s="16">
        <f>53+16</f>
        <v>69</v>
      </c>
    </row>
    <row r="23" spans="1:12">
      <c r="A23" s="170">
        <v>45016</v>
      </c>
      <c r="B23" s="171">
        <v>7324</v>
      </c>
      <c r="C23" s="159">
        <v>788</v>
      </c>
      <c r="D23" s="7">
        <v>712</v>
      </c>
      <c r="E23" s="7">
        <v>4</v>
      </c>
      <c r="F23" s="7">
        <v>0</v>
      </c>
      <c r="G23" s="7">
        <v>72</v>
      </c>
      <c r="H23" s="159">
        <v>434</v>
      </c>
      <c r="I23" s="7">
        <v>360</v>
      </c>
      <c r="J23" s="7">
        <v>12</v>
      </c>
      <c r="K23" s="7">
        <v>0</v>
      </c>
      <c r="L23" s="7">
        <v>62</v>
      </c>
    </row>
    <row r="24" spans="1:12" s="23" customFormat="1" ht="18.75">
      <c r="A24" s="170">
        <v>45382</v>
      </c>
      <c r="B24" s="151">
        <v>7676</v>
      </c>
      <c r="C24" s="151">
        <v>857</v>
      </c>
      <c r="D24" s="151">
        <v>767</v>
      </c>
      <c r="E24" s="151">
        <v>12</v>
      </c>
      <c r="F24" s="151">
        <v>1</v>
      </c>
      <c r="G24" s="151">
        <v>77</v>
      </c>
      <c r="H24" s="151">
        <v>505</v>
      </c>
      <c r="I24" s="151">
        <v>428</v>
      </c>
      <c r="J24" s="151">
        <v>15</v>
      </c>
      <c r="K24" s="151">
        <v>0</v>
      </c>
      <c r="L24" s="151">
        <v>62</v>
      </c>
    </row>
  </sheetData>
  <autoFilter ref="A7:L16" xr:uid="{00000000-0009-0000-0000-00009F000000}"/>
  <mergeCells count="4">
    <mergeCell ref="C5:G5"/>
    <mergeCell ref="H5:L5"/>
    <mergeCell ref="A5:A6"/>
    <mergeCell ref="B5:B6"/>
  </mergeCells>
  <phoneticPr fontId="5"/>
  <hyperlinks>
    <hyperlink ref="D1" location="目次!C69" display="目次" xr:uid="{00000000-0004-0000-9F00-000000000000}"/>
  </hyperlinks>
  <pageMargins left="0.7" right="0.7" top="0.75" bottom="0.75" header="0.3" footer="0.3"/>
  <pageSetup paperSize="9"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A1:D10"/>
  <sheetViews>
    <sheetView topLeftCell="A10" workbookViewId="0">
      <selection activeCell="D10" sqref="D10"/>
    </sheetView>
  </sheetViews>
  <sheetFormatPr defaultColWidth="8.75" defaultRowHeight="14.25"/>
  <cols>
    <col min="1" max="1" width="10.5" style="1" bestFit="1" customWidth="1"/>
    <col min="2" max="2" width="16.625" style="1" bestFit="1" customWidth="1"/>
    <col min="3" max="16384" width="8.75" style="1"/>
  </cols>
  <sheetData>
    <row r="1" spans="1:4" ht="18.75">
      <c r="A1" s="19" t="s">
        <v>3109</v>
      </c>
      <c r="B1" s="21" t="s">
        <v>3160</v>
      </c>
      <c r="D1" s="9" t="s">
        <v>652</v>
      </c>
    </row>
    <row r="2" spans="1:4" ht="18.75">
      <c r="A2" s="40">
        <v>42825</v>
      </c>
      <c r="B2" s="22">
        <v>5586</v>
      </c>
    </row>
    <row r="3" spans="1:4" ht="18.75">
      <c r="A3" s="40">
        <v>43190</v>
      </c>
      <c r="B3" s="22">
        <v>5976</v>
      </c>
    </row>
    <row r="4" spans="1:4" ht="18.75">
      <c r="A4" s="40">
        <v>43555</v>
      </c>
      <c r="B4" s="22">
        <v>6232</v>
      </c>
    </row>
    <row r="5" spans="1:4" ht="18.75">
      <c r="A5" s="40">
        <v>43921</v>
      </c>
      <c r="B5" s="22">
        <v>6375</v>
      </c>
    </row>
    <row r="6" spans="1:4" ht="18.75">
      <c r="A6" s="40">
        <v>44286</v>
      </c>
      <c r="B6" s="22">
        <v>6650</v>
      </c>
    </row>
    <row r="7" spans="1:4" ht="18.75">
      <c r="A7" s="40">
        <v>44651</v>
      </c>
      <c r="B7" s="22">
        <v>6970</v>
      </c>
    </row>
    <row r="8" spans="1:4" ht="18.75">
      <c r="A8" s="40">
        <v>45016</v>
      </c>
      <c r="B8" s="22">
        <v>7324</v>
      </c>
    </row>
    <row r="9" spans="1:4" ht="18.75">
      <c r="A9" s="40">
        <v>45382</v>
      </c>
      <c r="B9" s="22">
        <v>7676</v>
      </c>
    </row>
    <row r="10" spans="1:4" ht="18.75">
      <c r="A10" s="40" t="s">
        <v>756</v>
      </c>
      <c r="B10" s="22">
        <v>52789</v>
      </c>
    </row>
  </sheetData>
  <phoneticPr fontId="5"/>
  <hyperlinks>
    <hyperlink ref="D1" location="目次!C69" display="目次" xr:uid="{00000000-0004-0000-A000-000000000000}"/>
  </hyperlinks>
  <pageMargins left="0.7" right="0.7" top="0.75" bottom="0.75" header="0.3" footer="0.3"/>
  <pageSetup paperSize="9" orientation="portrait"/>
  <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A1:G21"/>
  <sheetViews>
    <sheetView workbookViewId="0">
      <selection activeCell="B21" sqref="B21"/>
    </sheetView>
  </sheetViews>
  <sheetFormatPr defaultColWidth="8.75" defaultRowHeight="14.25"/>
  <cols>
    <col min="1" max="1" width="14.75" style="1" customWidth="1"/>
    <col min="2" max="2" width="16.75" style="1" bestFit="1" customWidth="1"/>
    <col min="3" max="3" width="9.875" style="1" bestFit="1" customWidth="1"/>
    <col min="4" max="4" width="14.25" style="1" bestFit="1" customWidth="1"/>
    <col min="5" max="5" width="14.25" style="1" hidden="1" customWidth="1"/>
    <col min="6" max="7" width="17.25" style="1" bestFit="1" customWidth="1"/>
    <col min="8" max="16384" width="8.75" style="1"/>
  </cols>
  <sheetData>
    <row r="1" spans="1:7">
      <c r="A1" s="1" t="s">
        <v>360</v>
      </c>
      <c r="D1" s="9" t="s">
        <v>652</v>
      </c>
    </row>
    <row r="2" spans="1:7">
      <c r="A2" s="1" t="s">
        <v>2387</v>
      </c>
    </row>
    <row r="3" spans="1:7">
      <c r="A3" s="1" t="s">
        <v>926</v>
      </c>
    </row>
    <row r="4" spans="1:7">
      <c r="A4" s="10" t="s">
        <v>1754</v>
      </c>
      <c r="B4" s="10" t="s">
        <v>2078</v>
      </c>
      <c r="C4" s="10" t="s">
        <v>2388</v>
      </c>
      <c r="D4" s="10" t="s">
        <v>2389</v>
      </c>
      <c r="E4" s="10" t="s">
        <v>2216</v>
      </c>
      <c r="F4" s="10" t="s">
        <v>2390</v>
      </c>
      <c r="G4" s="10" t="s">
        <v>1540</v>
      </c>
    </row>
    <row r="5" spans="1:7" ht="15" customHeight="1">
      <c r="A5" s="10" t="s">
        <v>2160</v>
      </c>
      <c r="B5" s="159">
        <v>3109</v>
      </c>
      <c r="C5" s="159">
        <v>76208</v>
      </c>
      <c r="D5" s="159">
        <v>2181809</v>
      </c>
      <c r="E5" s="159">
        <v>2181808508</v>
      </c>
      <c r="F5" s="159">
        <v>28630</v>
      </c>
      <c r="G5" s="159">
        <v>701772</v>
      </c>
    </row>
    <row r="6" spans="1:7" ht="15" customHeight="1">
      <c r="A6" s="10" t="s">
        <v>1196</v>
      </c>
      <c r="B6" s="159">
        <v>3297</v>
      </c>
      <c r="C6" s="159">
        <v>90140</v>
      </c>
      <c r="D6" s="159">
        <v>2588023</v>
      </c>
      <c r="E6" s="159">
        <v>2588022855</v>
      </c>
      <c r="F6" s="159">
        <v>28712</v>
      </c>
      <c r="G6" s="159">
        <v>784963</v>
      </c>
    </row>
    <row r="7" spans="1:7" ht="15" customHeight="1">
      <c r="A7" s="10" t="s">
        <v>2162</v>
      </c>
      <c r="B7" s="159">
        <v>3504</v>
      </c>
      <c r="C7" s="159">
        <v>95213</v>
      </c>
      <c r="D7" s="159">
        <v>2816295</v>
      </c>
      <c r="E7" s="159">
        <v>2816294400</v>
      </c>
      <c r="F7" s="159">
        <v>29579</v>
      </c>
      <c r="G7" s="159">
        <v>803737</v>
      </c>
    </row>
    <row r="8" spans="1:7" ht="15" customHeight="1">
      <c r="A8" s="10" t="s">
        <v>2166</v>
      </c>
      <c r="B8" s="159">
        <v>3723</v>
      </c>
      <c r="C8" s="159">
        <v>101282</v>
      </c>
      <c r="D8" s="159">
        <v>3032352</v>
      </c>
      <c r="E8" s="159">
        <v>3032351222</v>
      </c>
      <c r="F8" s="159">
        <v>29940</v>
      </c>
      <c r="G8" s="159">
        <v>814492</v>
      </c>
    </row>
    <row r="9" spans="1:7" ht="15" customHeight="1">
      <c r="A9" s="10" t="s">
        <v>2168</v>
      </c>
      <c r="B9" s="159">
        <v>3951</v>
      </c>
      <c r="C9" s="159">
        <v>106996</v>
      </c>
      <c r="D9" s="159">
        <v>3299388</v>
      </c>
      <c r="E9" s="159">
        <v>3299387206</v>
      </c>
      <c r="F9" s="159">
        <v>30837</v>
      </c>
      <c r="G9" s="159">
        <v>835077</v>
      </c>
    </row>
    <row r="10" spans="1:7" ht="15" customHeight="1">
      <c r="A10" s="10" t="s">
        <v>6</v>
      </c>
      <c r="B10" s="159">
        <v>4167</v>
      </c>
      <c r="C10" s="159">
        <v>114592</v>
      </c>
      <c r="D10" s="159">
        <v>3428601</v>
      </c>
      <c r="E10" s="159">
        <v>3428600155</v>
      </c>
      <c r="F10" s="159">
        <v>29921</v>
      </c>
      <c r="G10" s="159">
        <v>822799</v>
      </c>
    </row>
    <row r="11" spans="1:7" ht="15" customHeight="1">
      <c r="A11" s="10" t="s">
        <v>2170</v>
      </c>
      <c r="B11" s="159">
        <v>4409</v>
      </c>
      <c r="C11" s="159">
        <v>121196</v>
      </c>
      <c r="D11" s="159">
        <v>3725260</v>
      </c>
      <c r="E11" s="159">
        <v>3725259158</v>
      </c>
      <c r="F11" s="159">
        <v>30738</v>
      </c>
      <c r="G11" s="159">
        <v>844922</v>
      </c>
    </row>
    <row r="12" spans="1:7" ht="15" customHeight="1">
      <c r="A12" s="10" t="s">
        <v>2172</v>
      </c>
      <c r="B12" s="159">
        <v>4703</v>
      </c>
      <c r="C12" s="159">
        <v>127967</v>
      </c>
      <c r="D12" s="159">
        <v>4115949</v>
      </c>
      <c r="E12" s="159">
        <v>4115948910</v>
      </c>
      <c r="F12" s="159">
        <v>32165</v>
      </c>
      <c r="G12" s="159">
        <v>875176</v>
      </c>
    </row>
    <row r="13" spans="1:7" ht="15" customHeight="1">
      <c r="A13" s="10" t="s">
        <v>1671</v>
      </c>
      <c r="B13" s="159">
        <v>5047</v>
      </c>
      <c r="C13" s="159">
        <v>137044</v>
      </c>
      <c r="D13" s="159">
        <v>4089585</v>
      </c>
      <c r="E13" s="159">
        <v>4089584175</v>
      </c>
      <c r="F13" s="159">
        <v>29842</v>
      </c>
      <c r="G13" s="159">
        <v>810301</v>
      </c>
    </row>
    <row r="14" spans="1:7" ht="15" customHeight="1">
      <c r="A14" s="10" t="s">
        <v>1895</v>
      </c>
      <c r="B14" s="159">
        <v>5424</v>
      </c>
      <c r="C14" s="159">
        <v>147507</v>
      </c>
      <c r="D14" s="159">
        <v>4419962</v>
      </c>
      <c r="E14" s="159">
        <v>4419961079</v>
      </c>
      <c r="F14" s="159">
        <v>29965</v>
      </c>
      <c r="G14" s="159">
        <v>814890</v>
      </c>
    </row>
    <row r="15" spans="1:7" ht="15" customHeight="1">
      <c r="A15" s="10" t="s">
        <v>1942</v>
      </c>
      <c r="B15" s="159">
        <v>5789</v>
      </c>
      <c r="C15" s="159">
        <v>157748</v>
      </c>
      <c r="D15" s="159">
        <v>4734612</v>
      </c>
      <c r="E15" s="159">
        <v>4734611817</v>
      </c>
      <c r="F15" s="159">
        <v>30014</v>
      </c>
      <c r="G15" s="159">
        <v>817864</v>
      </c>
    </row>
    <row r="16" spans="1:7" ht="15" customHeight="1">
      <c r="A16" s="10" t="s">
        <v>1267</v>
      </c>
      <c r="B16" s="159">
        <v>6110</v>
      </c>
      <c r="C16" s="159">
        <v>167826</v>
      </c>
      <c r="D16" s="159">
        <v>5166419</v>
      </c>
      <c r="E16" s="159">
        <v>5166418635</v>
      </c>
      <c r="F16" s="159">
        <v>30785</v>
      </c>
      <c r="G16" s="159">
        <v>845568</v>
      </c>
    </row>
    <row r="17" spans="1:7" ht="15" customHeight="1">
      <c r="A17" s="10" t="s">
        <v>615</v>
      </c>
      <c r="B17" s="173">
        <v>6323</v>
      </c>
      <c r="C17" s="173">
        <v>163947</v>
      </c>
      <c r="D17" s="173">
        <v>5150045</v>
      </c>
      <c r="E17" s="173"/>
      <c r="F17" s="173">
        <v>31413</v>
      </c>
      <c r="G17" s="173">
        <v>814494</v>
      </c>
    </row>
    <row r="18" spans="1:7" ht="15" customHeight="1">
      <c r="A18" s="10" t="s">
        <v>1321</v>
      </c>
      <c r="B18" s="173">
        <v>6480</v>
      </c>
      <c r="C18" s="173">
        <v>173860</v>
      </c>
      <c r="D18" s="159">
        <v>5524622</v>
      </c>
      <c r="E18" s="173">
        <v>5524621037</v>
      </c>
      <c r="F18" s="159">
        <v>31777</v>
      </c>
      <c r="G18" s="159">
        <v>852565</v>
      </c>
    </row>
    <row r="19" spans="1:7" ht="15" customHeight="1">
      <c r="A19" s="172" t="s">
        <v>2189</v>
      </c>
      <c r="B19" s="159">
        <v>6819</v>
      </c>
      <c r="C19" s="159">
        <v>182940</v>
      </c>
      <c r="D19" s="159">
        <v>5840825</v>
      </c>
      <c r="E19" s="159">
        <v>5524621038</v>
      </c>
      <c r="F19" s="159">
        <v>31928</v>
      </c>
      <c r="G19" s="159">
        <v>856552</v>
      </c>
    </row>
    <row r="20" spans="1:7" ht="15" customHeight="1">
      <c r="A20" s="172" t="s">
        <v>2190</v>
      </c>
      <c r="B20" s="151">
        <v>7138</v>
      </c>
      <c r="C20" s="151">
        <v>192427</v>
      </c>
      <c r="D20" s="159">
        <v>6344670</v>
      </c>
      <c r="E20" s="7">
        <v>6344669281</v>
      </c>
      <c r="F20" s="159">
        <v>32972</v>
      </c>
      <c r="G20" s="159">
        <v>888859</v>
      </c>
    </row>
    <row r="21" spans="1:7" s="23" customFormat="1" ht="18.75">
      <c r="A21" s="172" t="s">
        <v>2856</v>
      </c>
      <c r="B21" s="151">
        <v>7530</v>
      </c>
      <c r="C21" s="151">
        <v>206159</v>
      </c>
      <c r="D21" s="151">
        <v>6647908</v>
      </c>
      <c r="E21" s="151"/>
      <c r="F21" s="151">
        <v>32247</v>
      </c>
      <c r="G21" s="151">
        <v>882856</v>
      </c>
    </row>
  </sheetData>
  <phoneticPr fontId="5"/>
  <hyperlinks>
    <hyperlink ref="D1" location="目次!C69" display="目次" xr:uid="{00000000-0004-0000-A100-000000000000}"/>
  </hyperlinks>
  <pageMargins left="0.7" right="0.7" top="0.75" bottom="0.75" header="0.3" footer="0.3"/>
  <pageSetup paperSize="9" orientation="portrait"/>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A1:D10"/>
  <sheetViews>
    <sheetView topLeftCell="D10" workbookViewId="0">
      <selection activeCell="O26" sqref="O26"/>
    </sheetView>
  </sheetViews>
  <sheetFormatPr defaultColWidth="8.75" defaultRowHeight="14.25"/>
  <cols>
    <col min="1" max="1" width="10.75" style="1" bestFit="1" customWidth="1"/>
    <col min="2" max="2" width="16" style="1" bestFit="1" customWidth="1"/>
    <col min="3" max="3" width="12.5" style="1" bestFit="1" customWidth="1"/>
    <col min="4" max="16384" width="8.75" style="1"/>
  </cols>
  <sheetData>
    <row r="1" spans="1:4" ht="18.75">
      <c r="A1" s="19" t="s">
        <v>3109</v>
      </c>
      <c r="B1" s="21" t="s">
        <v>1938</v>
      </c>
      <c r="C1" s="21" t="s">
        <v>3161</v>
      </c>
      <c r="D1" s="9" t="s">
        <v>652</v>
      </c>
    </row>
    <row r="2" spans="1:4" ht="18.75">
      <c r="A2" s="20" t="s">
        <v>1666</v>
      </c>
      <c r="B2" s="22">
        <v>5424</v>
      </c>
      <c r="C2" s="22">
        <v>147507</v>
      </c>
    </row>
    <row r="3" spans="1:4" ht="18.75">
      <c r="A3" s="20" t="s">
        <v>444</v>
      </c>
      <c r="B3" s="22">
        <v>5789</v>
      </c>
      <c r="C3" s="22">
        <v>157748</v>
      </c>
    </row>
    <row r="4" spans="1:4" ht="18.75">
      <c r="A4" s="20" t="s">
        <v>1049</v>
      </c>
      <c r="B4" s="22">
        <v>6110</v>
      </c>
      <c r="C4" s="22">
        <v>167826</v>
      </c>
    </row>
    <row r="5" spans="1:4" ht="18.75">
      <c r="A5" s="20" t="s">
        <v>1528</v>
      </c>
      <c r="B5" s="22">
        <v>6323</v>
      </c>
      <c r="C5" s="22">
        <v>163947</v>
      </c>
    </row>
    <row r="6" spans="1:4" ht="18.75">
      <c r="A6" s="20" t="s">
        <v>668</v>
      </c>
      <c r="B6" s="22">
        <v>6480</v>
      </c>
      <c r="C6" s="22">
        <v>173860</v>
      </c>
    </row>
    <row r="7" spans="1:4" ht="18.75">
      <c r="A7" s="20" t="s">
        <v>489</v>
      </c>
      <c r="B7" s="22">
        <v>6819</v>
      </c>
      <c r="C7" s="22">
        <v>182940</v>
      </c>
    </row>
    <row r="8" spans="1:4" ht="18.75">
      <c r="A8" s="20" t="s">
        <v>2935</v>
      </c>
      <c r="B8" s="22">
        <v>7138</v>
      </c>
      <c r="C8" s="22">
        <v>192427</v>
      </c>
    </row>
    <row r="9" spans="1:4" ht="18.75">
      <c r="A9" s="20" t="s">
        <v>3018</v>
      </c>
      <c r="B9" s="22">
        <v>7530</v>
      </c>
      <c r="C9" s="22">
        <v>206159</v>
      </c>
    </row>
    <row r="10" spans="1:4" ht="18.75">
      <c r="A10" s="20" t="s">
        <v>756</v>
      </c>
      <c r="B10" s="22">
        <v>51613</v>
      </c>
      <c r="C10" s="22">
        <v>1392414</v>
      </c>
    </row>
  </sheetData>
  <phoneticPr fontId="5"/>
  <hyperlinks>
    <hyperlink ref="D1" location="目次!C69" display="目次" xr:uid="{00000000-0004-0000-A200-000000000000}"/>
  </hyperlinks>
  <pageMargins left="0.7" right="0.7" top="0.75" bottom="0.75" header="0.3" footer="0.3"/>
  <pageSetup paperSize="9" orientation="portrait"/>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A1:D10"/>
  <sheetViews>
    <sheetView workbookViewId="0">
      <selection activeCell="B17" sqref="B17"/>
    </sheetView>
  </sheetViews>
  <sheetFormatPr defaultColWidth="10.75" defaultRowHeight="14.25"/>
  <cols>
    <col min="1" max="1" width="10.75" style="1" bestFit="1"/>
    <col min="2" max="2" width="19.5" style="1" bestFit="1" customWidth="1"/>
    <col min="3" max="3" width="20.375" style="1" bestFit="1" customWidth="1"/>
    <col min="4" max="16384" width="10.75" style="1"/>
  </cols>
  <sheetData>
    <row r="1" spans="1:4" ht="18.75">
      <c r="A1" s="19" t="s">
        <v>3109</v>
      </c>
      <c r="B1" s="21" t="s">
        <v>3162</v>
      </c>
      <c r="C1" s="21" t="s">
        <v>673</v>
      </c>
      <c r="D1" s="9" t="s">
        <v>652</v>
      </c>
    </row>
    <row r="2" spans="1:4" ht="18.75">
      <c r="A2" s="20" t="s">
        <v>1666</v>
      </c>
      <c r="B2" s="22">
        <v>29965</v>
      </c>
      <c r="C2" s="22">
        <v>814890</v>
      </c>
    </row>
    <row r="3" spans="1:4" ht="18.75">
      <c r="A3" s="20" t="s">
        <v>444</v>
      </c>
      <c r="B3" s="22">
        <v>30014</v>
      </c>
      <c r="C3" s="22">
        <v>817864</v>
      </c>
    </row>
    <row r="4" spans="1:4" ht="18.75">
      <c r="A4" s="20" t="s">
        <v>1049</v>
      </c>
      <c r="B4" s="22">
        <v>30785</v>
      </c>
      <c r="C4" s="22">
        <v>845568</v>
      </c>
    </row>
    <row r="5" spans="1:4" ht="18.75">
      <c r="A5" s="20" t="s">
        <v>1528</v>
      </c>
      <c r="B5" s="22">
        <v>31413</v>
      </c>
      <c r="C5" s="22">
        <v>814494</v>
      </c>
    </row>
    <row r="6" spans="1:4" ht="18.75">
      <c r="A6" s="20" t="s">
        <v>668</v>
      </c>
      <c r="B6" s="22">
        <v>31777</v>
      </c>
      <c r="C6" s="22">
        <v>852565</v>
      </c>
    </row>
    <row r="7" spans="1:4" ht="18.75">
      <c r="A7" s="20" t="s">
        <v>489</v>
      </c>
      <c r="B7" s="22">
        <v>31928</v>
      </c>
      <c r="C7" s="22">
        <v>856552</v>
      </c>
    </row>
    <row r="8" spans="1:4" ht="18.75">
      <c r="A8" s="20" t="s">
        <v>2935</v>
      </c>
      <c r="B8" s="22">
        <v>32972</v>
      </c>
      <c r="C8" s="22">
        <v>888859</v>
      </c>
    </row>
    <row r="9" spans="1:4" ht="18.75">
      <c r="A9" s="20" t="s">
        <v>3018</v>
      </c>
      <c r="B9" s="22">
        <v>32247</v>
      </c>
      <c r="C9" s="22">
        <v>882856</v>
      </c>
    </row>
    <row r="10" spans="1:4" ht="18.75">
      <c r="A10" s="20" t="s">
        <v>756</v>
      </c>
      <c r="B10" s="22">
        <v>251101</v>
      </c>
      <c r="C10" s="22">
        <v>6773648</v>
      </c>
    </row>
  </sheetData>
  <phoneticPr fontId="5"/>
  <hyperlinks>
    <hyperlink ref="D1" location="目次!C69" display="目次" xr:uid="{00000000-0004-0000-A300-000000000000}"/>
  </hyperlinks>
  <pageMargins left="0.7" right="0.7" top="0.75" bottom="0.75" header="0.3" footer="0.3"/>
  <pageSetup paperSize="9" orientation="portrait"/>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A1:E21"/>
  <sheetViews>
    <sheetView workbookViewId="0">
      <pane xSplit="1" ySplit="4" topLeftCell="B5" activePane="bottomRight" state="frozen"/>
      <selection pane="topRight"/>
      <selection pane="bottomLeft"/>
      <selection pane="bottomRight" activeCell="B21" sqref="B21"/>
    </sheetView>
  </sheetViews>
  <sheetFormatPr defaultColWidth="8.75" defaultRowHeight="14.25"/>
  <cols>
    <col min="1" max="1" width="14.125" style="1" customWidth="1"/>
    <col min="2" max="2" width="12.5" style="1" bestFit="1" customWidth="1"/>
    <col min="3" max="4" width="13.625" style="1" bestFit="1" customWidth="1"/>
    <col min="5" max="5" width="8.25" style="1" bestFit="1" customWidth="1"/>
    <col min="6" max="16384" width="8.75" style="1"/>
  </cols>
  <sheetData>
    <row r="1" spans="1:5">
      <c r="A1" s="1" t="s">
        <v>363</v>
      </c>
      <c r="D1" s="9" t="s">
        <v>652</v>
      </c>
    </row>
    <row r="2" spans="1:5">
      <c r="A2" s="1" t="s">
        <v>2391</v>
      </c>
    </row>
    <row r="3" spans="1:5">
      <c r="A3" s="1" t="s">
        <v>2392</v>
      </c>
    </row>
    <row r="4" spans="1:5">
      <c r="A4" s="10" t="s">
        <v>1031</v>
      </c>
      <c r="B4" s="10" t="s">
        <v>2283</v>
      </c>
      <c r="C4" s="10" t="s">
        <v>2394</v>
      </c>
      <c r="D4" s="10" t="s">
        <v>1281</v>
      </c>
      <c r="E4" s="10" t="s">
        <v>1270</v>
      </c>
    </row>
    <row r="5" spans="1:5">
      <c r="A5" s="10" t="s">
        <v>2160</v>
      </c>
      <c r="B5" s="159">
        <v>3109</v>
      </c>
      <c r="C5" s="159">
        <v>258046830</v>
      </c>
      <c r="D5" s="159">
        <v>255724970</v>
      </c>
      <c r="E5" s="98">
        <f t="shared" ref="E5:E17" si="0">D5/C5*100</f>
        <v>99.100217584536892</v>
      </c>
    </row>
    <row r="6" spans="1:5">
      <c r="A6" s="10" t="s">
        <v>1196</v>
      </c>
      <c r="B6" s="159">
        <v>3297</v>
      </c>
      <c r="C6" s="159">
        <v>265198550</v>
      </c>
      <c r="D6" s="159">
        <v>263983650</v>
      </c>
      <c r="E6" s="98">
        <f t="shared" si="0"/>
        <v>99.541890406263533</v>
      </c>
    </row>
    <row r="7" spans="1:5">
      <c r="A7" s="10" t="s">
        <v>2162</v>
      </c>
      <c r="B7" s="159">
        <v>3504</v>
      </c>
      <c r="C7" s="159">
        <v>275208350</v>
      </c>
      <c r="D7" s="159">
        <v>274248060</v>
      </c>
      <c r="E7" s="98">
        <f t="shared" si="0"/>
        <v>99.651067999935321</v>
      </c>
    </row>
    <row r="8" spans="1:5">
      <c r="A8" s="10" t="s">
        <v>2166</v>
      </c>
      <c r="B8" s="159">
        <v>3723</v>
      </c>
      <c r="C8" s="159">
        <v>286749910</v>
      </c>
      <c r="D8" s="159">
        <v>285627290</v>
      </c>
      <c r="E8" s="98">
        <f t="shared" si="0"/>
        <v>99.608502056722529</v>
      </c>
    </row>
    <row r="9" spans="1:5">
      <c r="A9" s="10" t="s">
        <v>2168</v>
      </c>
      <c r="B9" s="159">
        <v>3951</v>
      </c>
      <c r="C9" s="159">
        <v>323271970</v>
      </c>
      <c r="D9" s="159">
        <v>321787820</v>
      </c>
      <c r="E9" s="98">
        <f t="shared" si="0"/>
        <v>99.540897405982946</v>
      </c>
    </row>
    <row r="10" spans="1:5">
      <c r="A10" s="10" t="s">
        <v>6</v>
      </c>
      <c r="B10" s="159">
        <v>4167</v>
      </c>
      <c r="C10" s="159">
        <v>337233160</v>
      </c>
      <c r="D10" s="159">
        <v>336160867</v>
      </c>
      <c r="E10" s="98">
        <f t="shared" si="0"/>
        <v>99.682032158403402</v>
      </c>
    </row>
    <row r="11" spans="1:5">
      <c r="A11" s="10" t="s">
        <v>2170</v>
      </c>
      <c r="B11" s="159">
        <v>4409</v>
      </c>
      <c r="C11" s="159">
        <v>368702350</v>
      </c>
      <c r="D11" s="159">
        <v>367920000</v>
      </c>
      <c r="E11" s="98">
        <f t="shared" si="0"/>
        <v>99.787809868854922</v>
      </c>
    </row>
    <row r="12" spans="1:5">
      <c r="A12" s="10" t="s">
        <v>2172</v>
      </c>
      <c r="B12" s="159">
        <v>4703</v>
      </c>
      <c r="C12" s="159">
        <v>380974460</v>
      </c>
      <c r="D12" s="159">
        <v>380112950</v>
      </c>
      <c r="E12" s="98">
        <f t="shared" si="0"/>
        <v>99.773866731118929</v>
      </c>
    </row>
    <row r="13" spans="1:5">
      <c r="A13" s="10" t="s">
        <v>1941</v>
      </c>
      <c r="B13" s="159">
        <v>5047</v>
      </c>
      <c r="C13" s="159">
        <v>418586590</v>
      </c>
      <c r="D13" s="159">
        <v>417035830</v>
      </c>
      <c r="E13" s="98">
        <f t="shared" si="0"/>
        <v>99.62952468209744</v>
      </c>
    </row>
    <row r="14" spans="1:5">
      <c r="A14" s="10" t="s">
        <v>1895</v>
      </c>
      <c r="B14" s="159">
        <v>5424</v>
      </c>
      <c r="C14" s="159">
        <f>184471650+264459710</f>
        <v>448931360</v>
      </c>
      <c r="D14" s="159">
        <f>184844550+262518100-372900-57990</f>
        <v>446931760</v>
      </c>
      <c r="E14" s="98">
        <f t="shared" si="0"/>
        <v>99.554586696727981</v>
      </c>
    </row>
    <row r="15" spans="1:5">
      <c r="A15" s="10" t="s">
        <v>1942</v>
      </c>
      <c r="B15" s="159">
        <v>5789</v>
      </c>
      <c r="C15" s="159">
        <v>458067480</v>
      </c>
      <c r="D15" s="159">
        <v>455813560</v>
      </c>
      <c r="E15" s="98">
        <f t="shared" si="0"/>
        <v>99.507950226023468</v>
      </c>
    </row>
    <row r="16" spans="1:5">
      <c r="A16" s="10" t="s">
        <v>1267</v>
      </c>
      <c r="B16" s="159">
        <v>6110</v>
      </c>
      <c r="C16" s="159">
        <v>488054940</v>
      </c>
      <c r="D16" s="159">
        <v>486004550</v>
      </c>
      <c r="E16" s="98">
        <f t="shared" si="0"/>
        <v>99.579885412080856</v>
      </c>
    </row>
    <row r="17" spans="1:5">
      <c r="A17" s="10" t="s">
        <v>933</v>
      </c>
      <c r="B17" s="159">
        <v>6323</v>
      </c>
      <c r="C17" s="159">
        <v>538413490</v>
      </c>
      <c r="D17" s="159">
        <v>536994240</v>
      </c>
      <c r="E17" s="18">
        <f t="shared" si="0"/>
        <v>99.736401478350771</v>
      </c>
    </row>
    <row r="18" spans="1:5">
      <c r="A18" s="10" t="s">
        <v>1945</v>
      </c>
      <c r="B18" s="159">
        <v>6480</v>
      </c>
      <c r="C18" s="159">
        <v>548551750</v>
      </c>
      <c r="D18" s="159">
        <v>547051160</v>
      </c>
      <c r="E18" s="18">
        <v>99.73</v>
      </c>
    </row>
    <row r="19" spans="1:5">
      <c r="A19" s="10" t="s">
        <v>1946</v>
      </c>
      <c r="B19" s="159">
        <v>6819</v>
      </c>
      <c r="C19" s="159">
        <v>594144160</v>
      </c>
      <c r="D19" s="159">
        <v>591783370</v>
      </c>
      <c r="E19" s="18">
        <v>99.6</v>
      </c>
    </row>
    <row r="20" spans="1:5">
      <c r="A20" s="10" t="s">
        <v>1382</v>
      </c>
      <c r="B20" s="159">
        <v>7138</v>
      </c>
      <c r="C20" s="159">
        <v>590851790</v>
      </c>
      <c r="D20" s="159">
        <v>589191000</v>
      </c>
      <c r="E20" s="18">
        <v>99.71</v>
      </c>
    </row>
    <row r="21" spans="1:5" s="23" customFormat="1" ht="18.75">
      <c r="A21" s="10" t="s">
        <v>3009</v>
      </c>
      <c r="B21" s="151">
        <v>7530</v>
      </c>
      <c r="C21" s="151">
        <v>700290920</v>
      </c>
      <c r="D21" s="151">
        <v>698125060</v>
      </c>
      <c r="E21" s="18">
        <v>99.69</v>
      </c>
    </row>
  </sheetData>
  <phoneticPr fontId="5"/>
  <hyperlinks>
    <hyperlink ref="D1" location="目次!C69" display="目次" xr:uid="{00000000-0004-0000-A400-000000000000}"/>
  </hyperlinks>
  <pageMargins left="0.7" right="0.7" top="0.75" bottom="0.75" header="0.3" footer="0.3"/>
  <pageSetup paperSize="9"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A1:D10"/>
  <sheetViews>
    <sheetView workbookViewId="0">
      <selection activeCell="B14" sqref="B14"/>
    </sheetView>
  </sheetViews>
  <sheetFormatPr defaultColWidth="8.75" defaultRowHeight="14.25"/>
  <cols>
    <col min="1" max="1" width="10.75" style="1" bestFit="1" customWidth="1"/>
    <col min="2" max="2" width="14.5" style="1" bestFit="1" customWidth="1"/>
    <col min="3" max="3" width="18.375" style="1" bestFit="1" customWidth="1"/>
    <col min="4" max="16384" width="8.75" style="1"/>
  </cols>
  <sheetData>
    <row r="1" spans="1:4" ht="18.75">
      <c r="A1" s="19" t="s">
        <v>3109</v>
      </c>
      <c r="B1" s="21" t="s">
        <v>3106</v>
      </c>
      <c r="C1" s="21" t="s">
        <v>2113</v>
      </c>
      <c r="D1" s="9" t="s">
        <v>652</v>
      </c>
    </row>
    <row r="2" spans="1:4" ht="18.75">
      <c r="A2" s="20" t="s">
        <v>1666</v>
      </c>
      <c r="B2" s="57">
        <v>99.554586696727981</v>
      </c>
      <c r="C2" s="22">
        <v>5424</v>
      </c>
    </row>
    <row r="3" spans="1:4" ht="18.75">
      <c r="A3" s="20" t="s">
        <v>444</v>
      </c>
      <c r="B3" s="57">
        <v>99.507950226023468</v>
      </c>
      <c r="C3" s="22">
        <v>5789</v>
      </c>
    </row>
    <row r="4" spans="1:4" ht="18.75">
      <c r="A4" s="20" t="s">
        <v>1049</v>
      </c>
      <c r="B4" s="57">
        <v>99.579885412080856</v>
      </c>
      <c r="C4" s="22">
        <v>6110</v>
      </c>
    </row>
    <row r="5" spans="1:4" ht="18.75">
      <c r="A5" s="20" t="s">
        <v>1528</v>
      </c>
      <c r="B5" s="57">
        <v>99.736401478350771</v>
      </c>
      <c r="C5" s="22">
        <v>6323</v>
      </c>
    </row>
    <row r="6" spans="1:4" ht="18.75">
      <c r="A6" s="20" t="s">
        <v>668</v>
      </c>
      <c r="B6" s="57">
        <v>99.73</v>
      </c>
      <c r="C6" s="22">
        <v>6480</v>
      </c>
    </row>
    <row r="7" spans="1:4" ht="18.75">
      <c r="A7" s="20" t="s">
        <v>489</v>
      </c>
      <c r="B7" s="22">
        <v>99.6</v>
      </c>
      <c r="C7" s="22">
        <v>6819</v>
      </c>
    </row>
    <row r="8" spans="1:4" ht="18.75">
      <c r="A8" s="20" t="s">
        <v>2935</v>
      </c>
      <c r="B8" s="57">
        <v>99.71</v>
      </c>
      <c r="C8" s="22">
        <v>7138</v>
      </c>
    </row>
    <row r="9" spans="1:4" ht="18.75">
      <c r="A9" s="20" t="s">
        <v>3018</v>
      </c>
      <c r="B9" s="57">
        <v>99.69</v>
      </c>
      <c r="C9" s="22">
        <v>7530</v>
      </c>
    </row>
    <row r="10" spans="1:4" ht="18.75">
      <c r="A10" s="20" t="s">
        <v>756</v>
      </c>
      <c r="B10" s="57">
        <v>797.10882381318311</v>
      </c>
      <c r="C10" s="22">
        <v>51613</v>
      </c>
    </row>
  </sheetData>
  <phoneticPr fontId="5"/>
  <hyperlinks>
    <hyperlink ref="D1" location="目次!C69" display="目次" xr:uid="{00000000-0004-0000-A500-000000000000}"/>
  </hyperlinks>
  <pageMargins left="0.7" right="0.7" top="0.75" bottom="0.75" header="0.3" footer="0.3"/>
  <pageSetup paperSize="9" orientation="portrait"/>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A1:D23"/>
  <sheetViews>
    <sheetView workbookViewId="0">
      <selection activeCell="D8" sqref="D8"/>
    </sheetView>
  </sheetViews>
  <sheetFormatPr defaultColWidth="8.75" defaultRowHeight="14.25"/>
  <cols>
    <col min="1" max="1" width="14.75" style="1" customWidth="1"/>
    <col min="2" max="16384" width="8.75" style="1"/>
  </cols>
  <sheetData>
    <row r="1" spans="1:4">
      <c r="A1" s="1" t="s">
        <v>366</v>
      </c>
      <c r="D1" s="9" t="s">
        <v>652</v>
      </c>
    </row>
    <row r="2" spans="1:4">
      <c r="A2" s="1" t="s">
        <v>2355</v>
      </c>
    </row>
    <row r="3" spans="1:4">
      <c r="A3" s="1" t="s">
        <v>2196</v>
      </c>
    </row>
    <row r="4" spans="1:4">
      <c r="A4" s="227" t="s">
        <v>1031</v>
      </c>
      <c r="B4" s="227" t="s">
        <v>946</v>
      </c>
      <c r="C4" s="227"/>
    </row>
    <row r="5" spans="1:4">
      <c r="A5" s="227"/>
      <c r="B5" s="25" t="s">
        <v>1761</v>
      </c>
      <c r="C5" s="25" t="s">
        <v>152</v>
      </c>
    </row>
    <row r="6" spans="1:4" ht="7.5" customHeight="1">
      <c r="A6" s="26" t="str">
        <f>A4</f>
        <v>年度別</v>
      </c>
      <c r="B6" s="26" t="str">
        <f>B5&amp;"("&amp;$B$4&amp;")"</f>
        <v>受給権者(老齢福祉年金)</v>
      </c>
      <c r="C6" s="26" t="str">
        <f>C5&amp;"("&amp;$B$4&amp;")"</f>
        <v>支給額(老齢福祉年金)</v>
      </c>
      <c r="D6" s="174"/>
    </row>
    <row r="7" spans="1:4">
      <c r="A7" s="7" t="s">
        <v>2160</v>
      </c>
      <c r="B7" s="7">
        <v>6</v>
      </c>
      <c r="C7" s="7">
        <v>2029</v>
      </c>
    </row>
    <row r="8" spans="1:4">
      <c r="A8" s="7" t="s">
        <v>1196</v>
      </c>
      <c r="B8" s="7">
        <v>6</v>
      </c>
      <c r="C8" s="7">
        <v>2029</v>
      </c>
    </row>
    <row r="9" spans="1:4">
      <c r="A9" s="7" t="s">
        <v>2162</v>
      </c>
      <c r="B9" s="7">
        <v>4</v>
      </c>
      <c r="C9" s="7">
        <v>1623</v>
      </c>
    </row>
    <row r="10" spans="1:4">
      <c r="A10" s="7" t="s">
        <v>2166</v>
      </c>
      <c r="B10" s="7">
        <v>2</v>
      </c>
      <c r="C10" s="7">
        <v>808</v>
      </c>
    </row>
    <row r="11" spans="1:4">
      <c r="A11" s="7" t="s">
        <v>2168</v>
      </c>
      <c r="B11" s="7">
        <v>2</v>
      </c>
      <c r="C11" s="7">
        <v>806</v>
      </c>
    </row>
    <row r="12" spans="1:4">
      <c r="A12" s="7" t="s">
        <v>6</v>
      </c>
      <c r="B12" s="7">
        <v>2</v>
      </c>
      <c r="C12" s="7">
        <v>798</v>
      </c>
    </row>
    <row r="13" spans="1:4">
      <c r="A13" s="7" t="s">
        <v>2170</v>
      </c>
      <c r="B13" s="7">
        <v>2</v>
      </c>
      <c r="C13" s="7">
        <v>792</v>
      </c>
    </row>
    <row r="14" spans="1:4">
      <c r="A14" s="7" t="s">
        <v>2172</v>
      </c>
      <c r="B14" s="7">
        <v>2</v>
      </c>
      <c r="C14" s="7">
        <v>799</v>
      </c>
    </row>
    <row r="15" spans="1:4">
      <c r="A15" s="7" t="s">
        <v>1941</v>
      </c>
      <c r="B15" s="7">
        <v>2</v>
      </c>
      <c r="C15" s="7">
        <v>799</v>
      </c>
    </row>
    <row r="16" spans="1:4">
      <c r="A16" s="7" t="s">
        <v>1895</v>
      </c>
      <c r="B16" s="7">
        <v>1</v>
      </c>
      <c r="C16" s="7">
        <v>0</v>
      </c>
    </row>
    <row r="17" spans="1:3">
      <c r="A17" s="7" t="s">
        <v>1942</v>
      </c>
      <c r="B17" s="7">
        <v>1</v>
      </c>
      <c r="C17" s="7">
        <v>399</v>
      </c>
    </row>
    <row r="18" spans="1:3">
      <c r="A18" s="7" t="s">
        <v>1080</v>
      </c>
      <c r="B18" s="7">
        <v>1</v>
      </c>
      <c r="C18" s="7">
        <v>0</v>
      </c>
    </row>
    <row r="19" spans="1:3">
      <c r="A19" s="7" t="s">
        <v>1463</v>
      </c>
      <c r="B19" s="7">
        <v>1</v>
      </c>
      <c r="C19" s="7">
        <v>0</v>
      </c>
    </row>
    <row r="20" spans="1:3">
      <c r="A20" s="7" t="s">
        <v>800</v>
      </c>
      <c r="B20" s="7">
        <v>1</v>
      </c>
      <c r="C20" s="7">
        <v>0</v>
      </c>
    </row>
    <row r="21" spans="1:3">
      <c r="A21" s="7" t="s">
        <v>2395</v>
      </c>
      <c r="B21" s="7">
        <v>1</v>
      </c>
      <c r="C21" s="7">
        <v>0</v>
      </c>
    </row>
    <row r="22" spans="1:3">
      <c r="A22" s="7" t="s">
        <v>1686</v>
      </c>
      <c r="B22" s="7">
        <v>0</v>
      </c>
      <c r="C22" s="7">
        <v>0</v>
      </c>
    </row>
    <row r="23" spans="1:3">
      <c r="A23" s="7" t="s">
        <v>2291</v>
      </c>
      <c r="B23" s="7">
        <v>0</v>
      </c>
      <c r="C23" s="7">
        <v>0</v>
      </c>
    </row>
  </sheetData>
  <autoFilter ref="A6:C6" xr:uid="{00000000-0009-0000-0000-0000A6000000}"/>
  <mergeCells count="2">
    <mergeCell ref="B4:C4"/>
    <mergeCell ref="A4:A5"/>
  </mergeCells>
  <phoneticPr fontId="5"/>
  <hyperlinks>
    <hyperlink ref="D1" location="目次!C69" display="目次" xr:uid="{00000000-0004-0000-A600-000000000000}"/>
  </hyperlinks>
  <pageMargins left="0.7" right="0.7" top="0.75" bottom="0.75" header="0.3" footer="0.3"/>
  <pageSetup paperSize="9" orientation="portrait"/>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A1:D10"/>
  <sheetViews>
    <sheetView topLeftCell="A7" workbookViewId="0">
      <selection activeCell="B14" sqref="B14"/>
    </sheetView>
  </sheetViews>
  <sheetFormatPr defaultColWidth="8.75" defaultRowHeight="14.25"/>
  <cols>
    <col min="1" max="1" width="10.75" style="1" bestFit="1" customWidth="1"/>
    <col min="2" max="2" width="16.5" style="1" bestFit="1" customWidth="1"/>
    <col min="3" max="3" width="14.5" style="1" bestFit="1" customWidth="1"/>
    <col min="4" max="16384" width="8.75" style="1"/>
  </cols>
  <sheetData>
    <row r="1" spans="1:4" ht="18.75">
      <c r="A1" s="19" t="s">
        <v>3109</v>
      </c>
      <c r="B1" s="21" t="s">
        <v>437</v>
      </c>
      <c r="C1" s="21" t="s">
        <v>2397</v>
      </c>
      <c r="D1" s="9" t="s">
        <v>652</v>
      </c>
    </row>
    <row r="2" spans="1:4" ht="18.75">
      <c r="A2" s="20" t="s">
        <v>1666</v>
      </c>
      <c r="B2" s="22">
        <v>1</v>
      </c>
      <c r="C2" s="22">
        <v>0</v>
      </c>
    </row>
    <row r="3" spans="1:4" ht="18.75">
      <c r="A3" s="20" t="s">
        <v>444</v>
      </c>
      <c r="B3" s="22">
        <v>1</v>
      </c>
      <c r="C3" s="22">
        <v>399</v>
      </c>
    </row>
    <row r="4" spans="1:4" ht="18.75">
      <c r="A4" s="20" t="s">
        <v>1049</v>
      </c>
      <c r="B4" s="22">
        <v>1</v>
      </c>
      <c r="C4" s="22">
        <v>0</v>
      </c>
    </row>
    <row r="5" spans="1:4" ht="18.75">
      <c r="A5" s="20" t="s">
        <v>1528</v>
      </c>
      <c r="B5" s="22">
        <v>1</v>
      </c>
      <c r="C5" s="22">
        <v>0</v>
      </c>
    </row>
    <row r="6" spans="1:4" ht="18.75">
      <c r="A6" s="20" t="s">
        <v>668</v>
      </c>
      <c r="B6" s="22">
        <v>1</v>
      </c>
      <c r="C6" s="22">
        <v>0</v>
      </c>
    </row>
    <row r="7" spans="1:4" ht="18.75">
      <c r="A7" s="20" t="s">
        <v>489</v>
      </c>
      <c r="B7" s="22">
        <v>1</v>
      </c>
      <c r="C7" s="22">
        <v>0</v>
      </c>
    </row>
    <row r="8" spans="1:4" ht="18.75">
      <c r="A8" s="20" t="s">
        <v>2935</v>
      </c>
      <c r="B8" s="22">
        <v>0</v>
      </c>
      <c r="C8" s="22">
        <v>0</v>
      </c>
    </row>
    <row r="9" spans="1:4" ht="18.75">
      <c r="A9" s="20" t="s">
        <v>3018</v>
      </c>
      <c r="B9" s="22">
        <v>0</v>
      </c>
      <c r="C9" s="22">
        <v>0</v>
      </c>
    </row>
    <row r="10" spans="1:4" ht="18.75">
      <c r="A10" s="20" t="s">
        <v>756</v>
      </c>
      <c r="B10" s="22">
        <v>6</v>
      </c>
      <c r="C10" s="22">
        <v>399</v>
      </c>
    </row>
  </sheetData>
  <phoneticPr fontId="5"/>
  <hyperlinks>
    <hyperlink ref="D1" location="目次!C69" display="目次" xr:uid="{00000000-0004-0000-A700-000000000000}"/>
  </hyperlinks>
  <pageMargins left="0.7" right="0.7" top="0.75" bottom="0.75" header="0.3" footer="0.3"/>
  <pageSetup paperSize="9" orientation="portrait"/>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A1:D238"/>
  <sheetViews>
    <sheetView workbookViewId="0">
      <pane xSplit="2" ySplit="4" topLeftCell="C233" activePane="bottomRight" state="frozen"/>
      <selection pane="topRight"/>
      <selection pane="bottomLeft"/>
      <selection pane="bottomRight" activeCell="A238" sqref="A238:XFD238"/>
    </sheetView>
  </sheetViews>
  <sheetFormatPr defaultColWidth="8.75" defaultRowHeight="14.25"/>
  <cols>
    <col min="1" max="1" width="17.875" style="1" customWidth="1"/>
    <col min="2" max="2" width="14.875" style="1" bestFit="1" customWidth="1"/>
    <col min="3" max="3" width="8.75" style="166"/>
    <col min="4" max="4" width="11.125" style="166" bestFit="1" customWidth="1"/>
    <col min="5" max="16384" width="8.75" style="1"/>
  </cols>
  <sheetData>
    <row r="1" spans="1:4">
      <c r="A1" s="1" t="s">
        <v>369</v>
      </c>
      <c r="D1" s="9" t="s">
        <v>652</v>
      </c>
    </row>
    <row r="2" spans="1:4">
      <c r="A2" s="1" t="s">
        <v>2355</v>
      </c>
    </row>
    <row r="3" spans="1:4">
      <c r="A3" s="1" t="s">
        <v>2399</v>
      </c>
    </row>
    <row r="4" spans="1:4">
      <c r="A4" s="25" t="s">
        <v>1754</v>
      </c>
      <c r="B4" s="25" t="s">
        <v>598</v>
      </c>
      <c r="C4" s="165" t="s">
        <v>2376</v>
      </c>
      <c r="D4" s="165" t="s">
        <v>795</v>
      </c>
    </row>
    <row r="5" spans="1:4">
      <c r="A5" s="7" t="s">
        <v>1730</v>
      </c>
      <c r="B5" s="7" t="s">
        <v>1151</v>
      </c>
      <c r="C5" s="151">
        <v>8055</v>
      </c>
      <c r="D5" s="151">
        <v>5244875</v>
      </c>
    </row>
    <row r="6" spans="1:4">
      <c r="A6" s="7" t="s">
        <v>2160</v>
      </c>
      <c r="B6" s="7" t="s">
        <v>1151</v>
      </c>
      <c r="C6" s="151">
        <v>8658</v>
      </c>
      <c r="D6" s="151">
        <v>5693274</v>
      </c>
    </row>
    <row r="7" spans="1:4">
      <c r="A7" s="7" t="s">
        <v>1196</v>
      </c>
      <c r="B7" s="7" t="s">
        <v>1151</v>
      </c>
      <c r="C7" s="151">
        <v>9155</v>
      </c>
      <c r="D7" s="151">
        <v>6058393</v>
      </c>
    </row>
    <row r="8" spans="1:4">
      <c r="A8" s="7" t="s">
        <v>2162</v>
      </c>
      <c r="B8" s="7" t="s">
        <v>1151</v>
      </c>
      <c r="C8" s="151">
        <v>9434</v>
      </c>
      <c r="D8" s="151">
        <v>6289516</v>
      </c>
    </row>
    <row r="9" spans="1:4">
      <c r="A9" s="7" t="s">
        <v>2166</v>
      </c>
      <c r="B9" s="7" t="s">
        <v>1151</v>
      </c>
      <c r="C9" s="151">
        <v>9832</v>
      </c>
      <c r="D9" s="151">
        <v>6570981</v>
      </c>
    </row>
    <row r="10" spans="1:4">
      <c r="A10" s="7" t="s">
        <v>2168</v>
      </c>
      <c r="B10" s="7" t="s">
        <v>1151</v>
      </c>
      <c r="C10" s="151">
        <v>10425</v>
      </c>
      <c r="D10" s="151">
        <v>6987804</v>
      </c>
    </row>
    <row r="11" spans="1:4">
      <c r="A11" s="7" t="s">
        <v>6</v>
      </c>
      <c r="B11" s="7" t="s">
        <v>1151</v>
      </c>
      <c r="C11" s="151">
        <v>10986</v>
      </c>
      <c r="D11" s="151">
        <v>7386471</v>
      </c>
    </row>
    <row r="12" spans="1:4">
      <c r="A12" s="7" t="s">
        <v>2170</v>
      </c>
      <c r="B12" s="7" t="s">
        <v>1151</v>
      </c>
      <c r="C12" s="151">
        <v>11547</v>
      </c>
      <c r="D12" s="151">
        <v>7688166</v>
      </c>
    </row>
    <row r="13" spans="1:4">
      <c r="A13" s="7" t="s">
        <v>2172</v>
      </c>
      <c r="B13" s="7" t="s">
        <v>1151</v>
      </c>
      <c r="C13" s="151">
        <v>11957</v>
      </c>
      <c r="D13" s="151">
        <v>8081438</v>
      </c>
    </row>
    <row r="14" spans="1:4">
      <c r="A14" s="7" t="s">
        <v>1941</v>
      </c>
      <c r="B14" s="7" t="s">
        <v>1151</v>
      </c>
      <c r="C14" s="151">
        <f>C32+C50+C68+C86+C104+C122+C140+C158+C176+C194+C212+C230</f>
        <v>12356</v>
      </c>
      <c r="D14" s="151">
        <f>D32+D50+D68+D86+D104+D122+D140+D158+D176+D194+D212+D230</f>
        <v>8397996</v>
      </c>
    </row>
    <row r="15" spans="1:4">
      <c r="A15" s="7" t="s">
        <v>1895</v>
      </c>
      <c r="B15" s="7" t="s">
        <v>1151</v>
      </c>
      <c r="C15" s="151">
        <v>12847</v>
      </c>
      <c r="D15" s="151">
        <v>8707825</v>
      </c>
    </row>
    <row r="16" spans="1:4">
      <c r="A16" s="7" t="s">
        <v>1942</v>
      </c>
      <c r="B16" s="7" t="s">
        <v>1151</v>
      </c>
      <c r="C16" s="151">
        <v>13100</v>
      </c>
      <c r="D16" s="151">
        <v>8892157</v>
      </c>
    </row>
    <row r="17" spans="1:4">
      <c r="A17" s="7" t="s">
        <v>1267</v>
      </c>
      <c r="B17" s="7" t="s">
        <v>1151</v>
      </c>
      <c r="C17" s="151">
        <v>13328</v>
      </c>
      <c r="D17" s="151">
        <v>9075793</v>
      </c>
    </row>
    <row r="18" spans="1:4">
      <c r="A18" s="7" t="s">
        <v>933</v>
      </c>
      <c r="B18" s="7" t="s">
        <v>1151</v>
      </c>
      <c r="C18" s="151">
        <v>13494</v>
      </c>
      <c r="D18" s="151">
        <v>9225030</v>
      </c>
    </row>
    <row r="19" spans="1:4">
      <c r="A19" s="7" t="s">
        <v>1945</v>
      </c>
      <c r="B19" s="7" t="s">
        <v>1151</v>
      </c>
      <c r="C19" s="151">
        <v>13644</v>
      </c>
      <c r="D19" s="151">
        <v>9343868</v>
      </c>
    </row>
    <row r="20" spans="1:4">
      <c r="A20" s="7" t="s">
        <v>1946</v>
      </c>
      <c r="B20" s="7" t="s">
        <v>1151</v>
      </c>
      <c r="C20" s="151">
        <v>13683</v>
      </c>
      <c r="D20" s="151">
        <v>9350727</v>
      </c>
    </row>
    <row r="21" spans="1:4">
      <c r="A21" s="7" t="s">
        <v>1382</v>
      </c>
      <c r="B21" s="7" t="s">
        <v>1151</v>
      </c>
      <c r="C21" s="151">
        <v>13796</v>
      </c>
      <c r="D21" s="151">
        <v>9636282</v>
      </c>
    </row>
    <row r="22" spans="1:4">
      <c r="A22" s="93" t="s">
        <v>3009</v>
      </c>
      <c r="B22" s="93" t="s">
        <v>1151</v>
      </c>
      <c r="C22" s="175">
        <v>13887</v>
      </c>
      <c r="D22" s="175">
        <v>9950435</v>
      </c>
    </row>
    <row r="23" spans="1:4">
      <c r="A23" s="7" t="s">
        <v>1730</v>
      </c>
      <c r="B23" s="7" t="s">
        <v>2400</v>
      </c>
      <c r="C23" s="151">
        <v>465</v>
      </c>
      <c r="D23" s="151">
        <v>212766</v>
      </c>
    </row>
    <row r="24" spans="1:4">
      <c r="A24" s="7" t="s">
        <v>2160</v>
      </c>
      <c r="B24" s="7" t="s">
        <v>2400</v>
      </c>
      <c r="C24" s="151">
        <v>434</v>
      </c>
      <c r="D24" s="151">
        <v>199727</v>
      </c>
    </row>
    <row r="25" spans="1:4">
      <c r="A25" s="7" t="s">
        <v>1196</v>
      </c>
      <c r="B25" s="7" t="s">
        <v>2400</v>
      </c>
      <c r="C25" s="151">
        <v>399</v>
      </c>
      <c r="D25" s="151">
        <v>184821</v>
      </c>
    </row>
    <row r="26" spans="1:4">
      <c r="A26" s="7" t="s">
        <v>2162</v>
      </c>
      <c r="B26" s="7" t="s">
        <v>2400</v>
      </c>
      <c r="C26" s="151">
        <v>350</v>
      </c>
      <c r="D26" s="151">
        <v>161970</v>
      </c>
    </row>
    <row r="27" spans="1:4">
      <c r="A27" s="7" t="s">
        <v>2166</v>
      </c>
      <c r="B27" s="7" t="s">
        <v>2400</v>
      </c>
      <c r="C27" s="151">
        <v>308</v>
      </c>
      <c r="D27" s="151">
        <v>139526</v>
      </c>
    </row>
    <row r="28" spans="1:4">
      <c r="A28" s="7" t="s">
        <v>2168</v>
      </c>
      <c r="B28" s="7" t="s">
        <v>2400</v>
      </c>
      <c r="C28" s="151">
        <v>263</v>
      </c>
      <c r="D28" s="151">
        <v>120110</v>
      </c>
    </row>
    <row r="29" spans="1:4">
      <c r="A29" s="7" t="s">
        <v>6</v>
      </c>
      <c r="B29" s="7" t="s">
        <v>2400</v>
      </c>
      <c r="C29" s="151">
        <v>218</v>
      </c>
      <c r="D29" s="151">
        <v>100178</v>
      </c>
    </row>
    <row r="30" spans="1:4">
      <c r="A30" s="7" t="s">
        <v>2170</v>
      </c>
      <c r="B30" s="7" t="s">
        <v>2400</v>
      </c>
      <c r="C30" s="151">
        <v>193</v>
      </c>
      <c r="D30" s="151">
        <v>87888</v>
      </c>
    </row>
    <row r="31" spans="1:4">
      <c r="A31" s="7" t="s">
        <v>2172</v>
      </c>
      <c r="B31" s="7" t="s">
        <v>2400</v>
      </c>
      <c r="C31" s="151">
        <v>171</v>
      </c>
      <c r="D31" s="151">
        <v>79978</v>
      </c>
    </row>
    <row r="32" spans="1:4">
      <c r="A32" s="7" t="s">
        <v>1941</v>
      </c>
      <c r="B32" s="7" t="s">
        <v>2400</v>
      </c>
      <c r="C32" s="151">
        <v>134</v>
      </c>
      <c r="D32" s="151">
        <v>64442</v>
      </c>
    </row>
    <row r="33" spans="1:4">
      <c r="A33" s="7" t="s">
        <v>1895</v>
      </c>
      <c r="B33" s="7" t="s">
        <v>2400</v>
      </c>
      <c r="C33" s="151">
        <v>107</v>
      </c>
      <c r="D33" s="151">
        <v>51557</v>
      </c>
    </row>
    <row r="34" spans="1:4">
      <c r="A34" s="7" t="s">
        <v>1942</v>
      </c>
      <c r="B34" s="7" t="s">
        <v>2400</v>
      </c>
      <c r="C34" s="151">
        <v>89</v>
      </c>
      <c r="D34" s="151">
        <v>43358</v>
      </c>
    </row>
    <row r="35" spans="1:4">
      <c r="A35" s="7" t="s">
        <v>1267</v>
      </c>
      <c r="B35" s="7" t="s">
        <v>2400</v>
      </c>
      <c r="C35" s="151">
        <v>73</v>
      </c>
      <c r="D35" s="151">
        <v>36608</v>
      </c>
    </row>
    <row r="36" spans="1:4">
      <c r="A36" s="7" t="s">
        <v>933</v>
      </c>
      <c r="B36" s="7" t="s">
        <v>2400</v>
      </c>
      <c r="C36" s="151">
        <v>62</v>
      </c>
      <c r="D36" s="151">
        <v>31349</v>
      </c>
    </row>
    <row r="37" spans="1:4">
      <c r="A37" s="7" t="s">
        <v>1945</v>
      </c>
      <c r="B37" s="7" t="s">
        <v>2400</v>
      </c>
      <c r="C37" s="151">
        <v>53</v>
      </c>
      <c r="D37" s="151">
        <v>27337</v>
      </c>
    </row>
    <row r="38" spans="1:4">
      <c r="A38" s="7" t="s">
        <v>1946</v>
      </c>
      <c r="B38" s="7" t="s">
        <v>2400</v>
      </c>
      <c r="C38" s="151">
        <v>43</v>
      </c>
      <c r="D38" s="151">
        <v>21163</v>
      </c>
    </row>
    <row r="39" spans="1:4">
      <c r="A39" s="7" t="s">
        <v>1382</v>
      </c>
      <c r="B39" s="7" t="s">
        <v>2400</v>
      </c>
      <c r="C39" s="151">
        <v>33</v>
      </c>
      <c r="D39" s="151">
        <v>16020</v>
      </c>
    </row>
    <row r="40" spans="1:4">
      <c r="A40" s="93" t="s">
        <v>3009</v>
      </c>
      <c r="B40" s="93" t="s">
        <v>2400</v>
      </c>
      <c r="C40" s="175">
        <v>26</v>
      </c>
      <c r="D40" s="175">
        <v>12864</v>
      </c>
    </row>
    <row r="41" spans="1:4">
      <c r="A41" s="7" t="s">
        <v>1730</v>
      </c>
      <c r="B41" s="7" t="s">
        <v>757</v>
      </c>
      <c r="C41" s="151">
        <v>6</v>
      </c>
      <c r="D41" s="151">
        <v>2457</v>
      </c>
    </row>
    <row r="42" spans="1:4">
      <c r="A42" s="7" t="s">
        <v>2160</v>
      </c>
      <c r="B42" s="7" t="s">
        <v>757</v>
      </c>
      <c r="C42" s="151">
        <v>7</v>
      </c>
      <c r="D42" s="151">
        <v>2867</v>
      </c>
    </row>
    <row r="43" spans="1:4">
      <c r="A43" s="7" t="s">
        <v>1196</v>
      </c>
      <c r="B43" s="7" t="s">
        <v>757</v>
      </c>
      <c r="C43" s="151">
        <v>7</v>
      </c>
      <c r="D43" s="151">
        <v>2867</v>
      </c>
    </row>
    <row r="44" spans="1:4">
      <c r="A44" s="7" t="s">
        <v>2162</v>
      </c>
      <c r="B44" s="7" t="s">
        <v>757</v>
      </c>
      <c r="C44" s="151">
        <v>5</v>
      </c>
      <c r="D44" s="151">
        <v>2048</v>
      </c>
    </row>
    <row r="45" spans="1:4">
      <c r="A45" s="7" t="s">
        <v>2166</v>
      </c>
      <c r="B45" s="7" t="s">
        <v>757</v>
      </c>
      <c r="C45" s="151">
        <v>4</v>
      </c>
      <c r="D45" s="151">
        <v>1632</v>
      </c>
    </row>
    <row r="46" spans="1:4">
      <c r="A46" s="7" t="s">
        <v>2168</v>
      </c>
      <c r="B46" s="7" t="s">
        <v>757</v>
      </c>
      <c r="C46" s="151">
        <v>4</v>
      </c>
      <c r="D46" s="151">
        <v>1627</v>
      </c>
    </row>
    <row r="47" spans="1:4">
      <c r="A47" s="7" t="s">
        <v>6</v>
      </c>
      <c r="B47" s="7" t="s">
        <v>757</v>
      </c>
      <c r="C47" s="151">
        <v>3</v>
      </c>
      <c r="D47" s="151">
        <v>1212</v>
      </c>
    </row>
    <row r="48" spans="1:4">
      <c r="A48" s="7" t="s">
        <v>2170</v>
      </c>
      <c r="B48" s="7" t="s">
        <v>757</v>
      </c>
      <c r="C48" s="151">
        <v>2</v>
      </c>
      <c r="D48" s="151">
        <v>799</v>
      </c>
    </row>
    <row r="49" spans="1:4">
      <c r="A49" s="7" t="s">
        <v>2172</v>
      </c>
      <c r="B49" s="7" t="s">
        <v>757</v>
      </c>
      <c r="C49" s="151">
        <v>2</v>
      </c>
      <c r="D49" s="151">
        <v>807</v>
      </c>
    </row>
    <row r="50" spans="1:4">
      <c r="A50" s="7" t="s">
        <v>1941</v>
      </c>
      <c r="B50" s="7" t="s">
        <v>757</v>
      </c>
      <c r="C50" s="151">
        <v>2</v>
      </c>
      <c r="D50" s="151">
        <v>807</v>
      </c>
    </row>
    <row r="51" spans="1:4">
      <c r="A51" s="7" t="s">
        <v>1895</v>
      </c>
      <c r="B51" s="7" t="s">
        <v>757</v>
      </c>
      <c r="C51" s="151">
        <v>2</v>
      </c>
      <c r="D51" s="151">
        <v>806</v>
      </c>
    </row>
    <row r="52" spans="1:4">
      <c r="A52" s="7" t="s">
        <v>1942</v>
      </c>
      <c r="B52" s="7" t="s">
        <v>757</v>
      </c>
      <c r="C52" s="151">
        <v>2</v>
      </c>
      <c r="D52" s="151">
        <v>806</v>
      </c>
    </row>
    <row r="53" spans="1:4">
      <c r="A53" s="7" t="s">
        <v>1267</v>
      </c>
      <c r="B53" s="7" t="s">
        <v>757</v>
      </c>
      <c r="C53" s="151">
        <v>2</v>
      </c>
      <c r="D53" s="151">
        <v>806</v>
      </c>
    </row>
    <row r="54" spans="1:4">
      <c r="A54" s="7" t="s">
        <v>933</v>
      </c>
      <c r="B54" s="7" t="s">
        <v>757</v>
      </c>
      <c r="C54" s="151">
        <v>2</v>
      </c>
      <c r="D54" s="151">
        <v>808</v>
      </c>
    </row>
    <row r="55" spans="1:4">
      <c r="A55" s="7" t="s">
        <v>1945</v>
      </c>
      <c r="B55" s="7" t="s">
        <v>757</v>
      </c>
      <c r="C55" s="151">
        <v>2</v>
      </c>
      <c r="D55" s="151">
        <v>807</v>
      </c>
    </row>
    <row r="56" spans="1:4">
      <c r="A56" s="7" t="s">
        <v>1946</v>
      </c>
      <c r="B56" s="7" t="s">
        <v>757</v>
      </c>
      <c r="C56" s="151">
        <v>2</v>
      </c>
      <c r="D56" s="151">
        <v>804</v>
      </c>
    </row>
    <row r="57" spans="1:4">
      <c r="A57" s="7" t="s">
        <v>1382</v>
      </c>
      <c r="B57" s="7" t="s">
        <v>757</v>
      </c>
      <c r="C57" s="151">
        <v>2</v>
      </c>
      <c r="D57" s="151">
        <v>819</v>
      </c>
    </row>
    <row r="58" spans="1:4">
      <c r="A58" s="93" t="s">
        <v>3009</v>
      </c>
      <c r="B58" s="93" t="s">
        <v>757</v>
      </c>
      <c r="C58" s="175">
        <v>2</v>
      </c>
      <c r="D58" s="175">
        <v>841</v>
      </c>
    </row>
    <row r="59" spans="1:4">
      <c r="A59" s="7" t="s">
        <v>1730</v>
      </c>
      <c r="B59" s="7" t="s">
        <v>1219</v>
      </c>
      <c r="C59" s="151">
        <v>261</v>
      </c>
      <c r="D59" s="151">
        <v>55757</v>
      </c>
    </row>
    <row r="60" spans="1:4">
      <c r="A60" s="7" t="s">
        <v>2160</v>
      </c>
      <c r="B60" s="7" t="s">
        <v>1219</v>
      </c>
      <c r="C60" s="151">
        <v>245</v>
      </c>
      <c r="D60" s="151">
        <v>52964</v>
      </c>
    </row>
    <row r="61" spans="1:4">
      <c r="A61" s="7" t="s">
        <v>1196</v>
      </c>
      <c r="B61" s="7" t="s">
        <v>1219</v>
      </c>
      <c r="C61" s="151">
        <v>234</v>
      </c>
      <c r="D61" s="151">
        <v>50714</v>
      </c>
    </row>
    <row r="62" spans="1:4">
      <c r="A62" s="7" t="s">
        <v>2162</v>
      </c>
      <c r="B62" s="7" t="s">
        <v>1219</v>
      </c>
      <c r="C62" s="151">
        <v>217</v>
      </c>
      <c r="D62" s="151">
        <v>47038</v>
      </c>
    </row>
    <row r="63" spans="1:4">
      <c r="A63" s="7" t="s">
        <v>2166</v>
      </c>
      <c r="B63" s="7" t="s">
        <v>1219</v>
      </c>
      <c r="C63" s="151">
        <v>195</v>
      </c>
      <c r="D63" s="151">
        <v>42703</v>
      </c>
    </row>
    <row r="64" spans="1:4">
      <c r="A64" s="7" t="s">
        <v>2168</v>
      </c>
      <c r="B64" s="7" t="s">
        <v>1219</v>
      </c>
      <c r="C64" s="151">
        <v>172</v>
      </c>
      <c r="D64" s="151">
        <v>37710</v>
      </c>
    </row>
    <row r="65" spans="1:4">
      <c r="A65" s="7" t="s">
        <v>6</v>
      </c>
      <c r="B65" s="7" t="s">
        <v>1219</v>
      </c>
      <c r="C65" s="151">
        <v>157</v>
      </c>
      <c r="D65" s="151">
        <v>34006</v>
      </c>
    </row>
    <row r="66" spans="1:4">
      <c r="A66" s="7" t="s">
        <v>2170</v>
      </c>
      <c r="B66" s="7" t="s">
        <v>1219</v>
      </c>
      <c r="C66" s="151">
        <v>138</v>
      </c>
      <c r="D66" s="151">
        <v>29551</v>
      </c>
    </row>
    <row r="67" spans="1:4">
      <c r="A67" s="7" t="s">
        <v>2172</v>
      </c>
      <c r="B67" s="7" t="s">
        <v>1219</v>
      </c>
      <c r="C67" s="151">
        <v>122</v>
      </c>
      <c r="D67" s="151">
        <v>26447</v>
      </c>
    </row>
    <row r="68" spans="1:4">
      <c r="A68" s="7" t="s">
        <v>1941</v>
      </c>
      <c r="B68" s="7" t="s">
        <v>1219</v>
      </c>
      <c r="C68" s="151">
        <v>98</v>
      </c>
      <c r="D68" s="151">
        <v>21514</v>
      </c>
    </row>
    <row r="69" spans="1:4">
      <c r="A69" s="7" t="s">
        <v>1895</v>
      </c>
      <c r="B69" s="7" t="s">
        <v>1219</v>
      </c>
      <c r="C69" s="151">
        <v>84</v>
      </c>
      <c r="D69" s="151">
        <v>18396</v>
      </c>
    </row>
    <row r="70" spans="1:4">
      <c r="A70" s="7" t="s">
        <v>1942</v>
      </c>
      <c r="B70" s="7" t="s">
        <v>1219</v>
      </c>
      <c r="C70" s="151">
        <v>70</v>
      </c>
      <c r="D70" s="151">
        <v>14240</v>
      </c>
    </row>
    <row r="71" spans="1:4">
      <c r="A71" s="7" t="s">
        <v>1267</v>
      </c>
      <c r="B71" s="7" t="s">
        <v>1219</v>
      </c>
      <c r="C71" s="151">
        <v>54</v>
      </c>
      <c r="D71" s="151">
        <v>11089</v>
      </c>
    </row>
    <row r="72" spans="1:4">
      <c r="A72" s="7" t="s">
        <v>933</v>
      </c>
      <c r="B72" s="7" t="s">
        <v>1219</v>
      </c>
      <c r="C72" s="151">
        <v>46</v>
      </c>
      <c r="D72" s="151">
        <v>9770</v>
      </c>
    </row>
    <row r="73" spans="1:4">
      <c r="A73" s="7" t="s">
        <v>1945</v>
      </c>
      <c r="B73" s="7" t="s">
        <v>1219</v>
      </c>
      <c r="C73" s="151">
        <v>39</v>
      </c>
      <c r="D73" s="151">
        <v>8401</v>
      </c>
    </row>
    <row r="74" spans="1:4">
      <c r="A74" s="7" t="s">
        <v>1946</v>
      </c>
      <c r="B74" s="7" t="s">
        <v>1219</v>
      </c>
      <c r="C74" s="151">
        <v>22</v>
      </c>
      <c r="D74" s="151">
        <v>5538</v>
      </c>
    </row>
    <row r="75" spans="1:4">
      <c r="A75" s="7" t="s">
        <v>1382</v>
      </c>
      <c r="B75" s="7" t="s">
        <v>1219</v>
      </c>
      <c r="C75" s="151">
        <v>17</v>
      </c>
      <c r="D75" s="151">
        <v>4384</v>
      </c>
    </row>
    <row r="76" spans="1:4">
      <c r="A76" s="93" t="s">
        <v>3009</v>
      </c>
      <c r="B76" s="93" t="s">
        <v>1219</v>
      </c>
      <c r="C76" s="175">
        <v>10</v>
      </c>
      <c r="D76" s="175">
        <v>2553</v>
      </c>
    </row>
    <row r="77" spans="1:4">
      <c r="A77" s="7" t="s">
        <v>1730</v>
      </c>
      <c r="B77" s="7" t="s">
        <v>1622</v>
      </c>
      <c r="C77" s="151">
        <v>16</v>
      </c>
      <c r="D77" s="151">
        <v>15049</v>
      </c>
    </row>
    <row r="78" spans="1:4">
      <c r="A78" s="7" t="s">
        <v>2160</v>
      </c>
      <c r="B78" s="7" t="s">
        <v>1622</v>
      </c>
      <c r="C78" s="151">
        <v>16</v>
      </c>
      <c r="D78" s="151">
        <v>14852</v>
      </c>
    </row>
    <row r="79" spans="1:4">
      <c r="A79" s="7" t="s">
        <v>1196</v>
      </c>
      <c r="B79" s="7" t="s">
        <v>1622</v>
      </c>
      <c r="C79" s="151">
        <v>14</v>
      </c>
      <c r="D79" s="151">
        <v>12871</v>
      </c>
    </row>
    <row r="80" spans="1:4">
      <c r="A80" s="7" t="s">
        <v>2162</v>
      </c>
      <c r="B80" s="7" t="s">
        <v>1622</v>
      </c>
      <c r="C80" s="151">
        <v>14</v>
      </c>
      <c r="D80" s="151">
        <v>12871</v>
      </c>
    </row>
    <row r="81" spans="1:4">
      <c r="A81" s="7" t="s">
        <v>2166</v>
      </c>
      <c r="B81" s="7" t="s">
        <v>1622</v>
      </c>
      <c r="C81" s="151">
        <v>15</v>
      </c>
      <c r="D81" s="151">
        <v>13608</v>
      </c>
    </row>
    <row r="82" spans="1:4">
      <c r="A82" s="7" t="s">
        <v>2168</v>
      </c>
      <c r="B82" s="7" t="s">
        <v>1622</v>
      </c>
      <c r="C82" s="151">
        <v>14</v>
      </c>
      <c r="D82" s="151">
        <v>12780</v>
      </c>
    </row>
    <row r="83" spans="1:4">
      <c r="A83" s="7" t="s">
        <v>6</v>
      </c>
      <c r="B83" s="7" t="s">
        <v>1622</v>
      </c>
      <c r="C83" s="151">
        <v>15</v>
      </c>
      <c r="D83" s="151">
        <v>13764</v>
      </c>
    </row>
    <row r="84" spans="1:4">
      <c r="A84" s="7" t="s">
        <v>2170</v>
      </c>
      <c r="B84" s="7" t="s">
        <v>1622</v>
      </c>
      <c r="C84" s="151">
        <v>15</v>
      </c>
      <c r="D84" s="151">
        <v>13524</v>
      </c>
    </row>
    <row r="85" spans="1:4">
      <c r="A85" s="7" t="s">
        <v>2172</v>
      </c>
      <c r="B85" s="7" t="s">
        <v>1622</v>
      </c>
      <c r="C85" s="151">
        <v>13</v>
      </c>
      <c r="D85" s="151">
        <v>11701</v>
      </c>
    </row>
    <row r="86" spans="1:4">
      <c r="A86" s="7" t="s">
        <v>1941</v>
      </c>
      <c r="B86" s="7" t="s">
        <v>1622</v>
      </c>
      <c r="C86" s="151">
        <v>12</v>
      </c>
      <c r="D86" s="151">
        <v>10726</v>
      </c>
    </row>
    <row r="87" spans="1:4">
      <c r="A87" s="7" t="s">
        <v>1895</v>
      </c>
      <c r="B87" s="7" t="s">
        <v>1622</v>
      </c>
      <c r="C87" s="151">
        <v>13</v>
      </c>
      <c r="D87" s="151">
        <v>11495</v>
      </c>
    </row>
    <row r="88" spans="1:4">
      <c r="A88" s="7" t="s">
        <v>1942</v>
      </c>
      <c r="B88" s="7" t="s">
        <v>1622</v>
      </c>
      <c r="C88" s="151">
        <v>11</v>
      </c>
      <c r="D88" s="151">
        <v>9741</v>
      </c>
    </row>
    <row r="89" spans="1:4">
      <c r="A89" s="7" t="s">
        <v>1267</v>
      </c>
      <c r="B89" s="7" t="s">
        <v>1622</v>
      </c>
      <c r="C89" s="151">
        <v>10</v>
      </c>
      <c r="D89" s="151">
        <v>8971</v>
      </c>
    </row>
    <row r="90" spans="1:4">
      <c r="A90" s="7" t="s">
        <v>933</v>
      </c>
      <c r="B90" s="7" t="s">
        <v>1622</v>
      </c>
      <c r="C90" s="151">
        <v>9</v>
      </c>
      <c r="D90" s="151">
        <v>8207</v>
      </c>
    </row>
    <row r="91" spans="1:4">
      <c r="A91" s="7" t="s">
        <v>1945</v>
      </c>
      <c r="B91" s="7" t="s">
        <v>1622</v>
      </c>
      <c r="C91" s="151">
        <v>8</v>
      </c>
      <c r="D91" s="151">
        <v>7223</v>
      </c>
    </row>
    <row r="92" spans="1:4">
      <c r="A92" s="7" t="s">
        <v>1946</v>
      </c>
      <c r="B92" s="7" t="s">
        <v>1622</v>
      </c>
      <c r="C92" s="151">
        <v>6</v>
      </c>
      <c r="D92" s="151">
        <v>5444</v>
      </c>
    </row>
    <row r="93" spans="1:4">
      <c r="A93" s="7" t="s">
        <v>1382</v>
      </c>
      <c r="B93" s="7" t="s">
        <v>1622</v>
      </c>
      <c r="C93" s="151">
        <v>5</v>
      </c>
      <c r="D93" s="151">
        <v>4758</v>
      </c>
    </row>
    <row r="94" spans="1:4">
      <c r="A94" s="93" t="s">
        <v>3009</v>
      </c>
      <c r="B94" s="93" t="s">
        <v>1622</v>
      </c>
      <c r="C94" s="175">
        <v>4</v>
      </c>
      <c r="D94" s="175">
        <v>3867</v>
      </c>
    </row>
    <row r="95" spans="1:4">
      <c r="A95" s="7" t="s">
        <v>1730</v>
      </c>
      <c r="B95" s="7" t="s">
        <v>334</v>
      </c>
      <c r="C95" s="151">
        <v>0</v>
      </c>
      <c r="D95" s="151">
        <v>0</v>
      </c>
    </row>
    <row r="96" spans="1:4">
      <c r="A96" s="7" t="s">
        <v>2160</v>
      </c>
      <c r="B96" s="7" t="s">
        <v>334</v>
      </c>
      <c r="C96" s="151">
        <v>0</v>
      </c>
      <c r="D96" s="151">
        <v>0</v>
      </c>
    </row>
    <row r="97" spans="1:4">
      <c r="A97" s="7" t="s">
        <v>1196</v>
      </c>
      <c r="B97" s="7" t="s">
        <v>334</v>
      </c>
      <c r="C97" s="151">
        <v>0</v>
      </c>
      <c r="D97" s="151">
        <v>0</v>
      </c>
    </row>
    <row r="98" spans="1:4">
      <c r="A98" s="7" t="s">
        <v>2162</v>
      </c>
      <c r="B98" s="7" t="s">
        <v>334</v>
      </c>
      <c r="C98" s="151">
        <v>0</v>
      </c>
      <c r="D98" s="151">
        <v>0</v>
      </c>
    </row>
    <row r="99" spans="1:4">
      <c r="A99" s="7" t="s">
        <v>2166</v>
      </c>
      <c r="B99" s="7" t="s">
        <v>334</v>
      </c>
      <c r="C99" s="151">
        <v>0</v>
      </c>
      <c r="D99" s="151">
        <v>0</v>
      </c>
    </row>
    <row r="100" spans="1:4">
      <c r="A100" s="7" t="s">
        <v>2168</v>
      </c>
      <c r="B100" s="7" t="s">
        <v>334</v>
      </c>
      <c r="C100" s="151">
        <v>0</v>
      </c>
      <c r="D100" s="151">
        <v>0</v>
      </c>
    </row>
    <row r="101" spans="1:4">
      <c r="A101" s="7" t="s">
        <v>6</v>
      </c>
      <c r="B101" s="7" t="s">
        <v>334</v>
      </c>
      <c r="C101" s="151">
        <v>0</v>
      </c>
      <c r="D101" s="151">
        <v>0</v>
      </c>
    </row>
    <row r="102" spans="1:4">
      <c r="A102" s="7" t="s">
        <v>2170</v>
      </c>
      <c r="B102" s="7" t="s">
        <v>334</v>
      </c>
      <c r="C102" s="151">
        <v>0</v>
      </c>
      <c r="D102" s="151">
        <v>0</v>
      </c>
    </row>
    <row r="103" spans="1:4">
      <c r="A103" s="7" t="s">
        <v>2172</v>
      </c>
      <c r="B103" s="7" t="s">
        <v>334</v>
      </c>
      <c r="C103" s="151">
        <v>0</v>
      </c>
      <c r="D103" s="151">
        <v>0</v>
      </c>
    </row>
    <row r="104" spans="1:4">
      <c r="A104" s="7" t="s">
        <v>1941</v>
      </c>
      <c r="B104" s="7" t="s">
        <v>334</v>
      </c>
      <c r="C104" s="151">
        <v>0</v>
      </c>
      <c r="D104" s="151">
        <v>0</v>
      </c>
    </row>
    <row r="105" spans="1:4">
      <c r="A105" s="7" t="s">
        <v>1895</v>
      </c>
      <c r="B105" s="7" t="s">
        <v>334</v>
      </c>
      <c r="C105" s="151">
        <v>0</v>
      </c>
      <c r="D105" s="151">
        <v>0</v>
      </c>
    </row>
    <row r="106" spans="1:4">
      <c r="A106" s="7" t="s">
        <v>1942</v>
      </c>
      <c r="B106" s="7" t="s">
        <v>334</v>
      </c>
      <c r="C106" s="151">
        <v>0</v>
      </c>
      <c r="D106" s="151">
        <v>0</v>
      </c>
    </row>
    <row r="107" spans="1:4">
      <c r="A107" s="7" t="s">
        <v>1267</v>
      </c>
      <c r="B107" s="7" t="s">
        <v>334</v>
      </c>
      <c r="C107" s="151">
        <v>0</v>
      </c>
      <c r="D107" s="151">
        <v>0</v>
      </c>
    </row>
    <row r="108" spans="1:4">
      <c r="A108" s="7" t="s">
        <v>933</v>
      </c>
      <c r="B108" s="7" t="s">
        <v>334</v>
      </c>
      <c r="C108" s="151">
        <v>0</v>
      </c>
      <c r="D108" s="151">
        <v>0</v>
      </c>
    </row>
    <row r="109" spans="1:4">
      <c r="A109" s="7" t="s">
        <v>1945</v>
      </c>
      <c r="B109" s="7" t="s">
        <v>334</v>
      </c>
      <c r="C109" s="151">
        <v>0</v>
      </c>
      <c r="D109" s="151">
        <v>0</v>
      </c>
    </row>
    <row r="110" spans="1:4">
      <c r="A110" s="7" t="s">
        <v>1946</v>
      </c>
      <c r="B110" s="7" t="s">
        <v>334</v>
      </c>
      <c r="C110" s="151">
        <v>0</v>
      </c>
      <c r="D110" s="151">
        <v>0</v>
      </c>
    </row>
    <row r="111" spans="1:4">
      <c r="A111" s="7" t="s">
        <v>1382</v>
      </c>
      <c r="B111" s="7" t="s">
        <v>334</v>
      </c>
      <c r="C111" s="151">
        <v>0</v>
      </c>
      <c r="D111" s="151">
        <v>0</v>
      </c>
    </row>
    <row r="112" spans="1:4">
      <c r="A112" s="93" t="s">
        <v>3009</v>
      </c>
      <c r="B112" s="93" t="s">
        <v>334</v>
      </c>
      <c r="C112" s="175">
        <v>0</v>
      </c>
      <c r="D112" s="175">
        <v>0</v>
      </c>
    </row>
    <row r="113" spans="1:4">
      <c r="A113" s="7" t="s">
        <v>1730</v>
      </c>
      <c r="B113" s="7" t="s">
        <v>449</v>
      </c>
      <c r="C113" s="151">
        <v>0</v>
      </c>
      <c r="D113" s="151">
        <v>0</v>
      </c>
    </row>
    <row r="114" spans="1:4">
      <c r="A114" s="7" t="s">
        <v>2160</v>
      </c>
      <c r="B114" s="7" t="s">
        <v>449</v>
      </c>
      <c r="C114" s="151">
        <v>0</v>
      </c>
      <c r="D114" s="151">
        <v>0</v>
      </c>
    </row>
    <row r="115" spans="1:4">
      <c r="A115" s="7" t="s">
        <v>1196</v>
      </c>
      <c r="B115" s="7" t="s">
        <v>449</v>
      </c>
      <c r="C115" s="151">
        <v>0</v>
      </c>
      <c r="D115" s="151">
        <v>0</v>
      </c>
    </row>
    <row r="116" spans="1:4">
      <c r="A116" s="7" t="s">
        <v>2162</v>
      </c>
      <c r="B116" s="7" t="s">
        <v>449</v>
      </c>
      <c r="C116" s="151">
        <v>0</v>
      </c>
      <c r="D116" s="151">
        <v>0</v>
      </c>
    </row>
    <row r="117" spans="1:4">
      <c r="A117" s="7" t="s">
        <v>2166</v>
      </c>
      <c r="B117" s="7" t="s">
        <v>449</v>
      </c>
      <c r="C117" s="151">
        <v>0</v>
      </c>
      <c r="D117" s="151">
        <v>0</v>
      </c>
    </row>
    <row r="118" spans="1:4">
      <c r="A118" s="7" t="s">
        <v>2168</v>
      </c>
      <c r="B118" s="7" t="s">
        <v>449</v>
      </c>
      <c r="C118" s="151">
        <v>0</v>
      </c>
      <c r="D118" s="151">
        <v>0</v>
      </c>
    </row>
    <row r="119" spans="1:4">
      <c r="A119" s="7" t="s">
        <v>6</v>
      </c>
      <c r="B119" s="7" t="s">
        <v>449</v>
      </c>
      <c r="C119" s="151">
        <v>0</v>
      </c>
      <c r="D119" s="151">
        <v>0</v>
      </c>
    </row>
    <row r="120" spans="1:4">
      <c r="A120" s="7" t="s">
        <v>2170</v>
      </c>
      <c r="B120" s="7" t="s">
        <v>449</v>
      </c>
      <c r="C120" s="151">
        <v>0</v>
      </c>
      <c r="D120" s="151">
        <v>0</v>
      </c>
    </row>
    <row r="121" spans="1:4">
      <c r="A121" s="7" t="s">
        <v>2172</v>
      </c>
      <c r="B121" s="7" t="s">
        <v>449</v>
      </c>
      <c r="C121" s="151">
        <v>0</v>
      </c>
      <c r="D121" s="151">
        <v>0</v>
      </c>
    </row>
    <row r="122" spans="1:4">
      <c r="A122" s="7" t="s">
        <v>1941</v>
      </c>
      <c r="B122" s="7" t="s">
        <v>449</v>
      </c>
      <c r="C122" s="151">
        <v>0</v>
      </c>
      <c r="D122" s="151">
        <v>0</v>
      </c>
    </row>
    <row r="123" spans="1:4">
      <c r="A123" s="7" t="s">
        <v>1895</v>
      </c>
      <c r="B123" s="7" t="s">
        <v>449</v>
      </c>
      <c r="C123" s="151">
        <v>0</v>
      </c>
      <c r="D123" s="151">
        <v>0</v>
      </c>
    </row>
    <row r="124" spans="1:4">
      <c r="A124" s="7" t="s">
        <v>1942</v>
      </c>
      <c r="B124" s="7" t="s">
        <v>449</v>
      </c>
      <c r="C124" s="151">
        <v>0</v>
      </c>
      <c r="D124" s="151">
        <v>0</v>
      </c>
    </row>
    <row r="125" spans="1:4">
      <c r="A125" s="7" t="s">
        <v>1267</v>
      </c>
      <c r="B125" s="7" t="s">
        <v>449</v>
      </c>
      <c r="C125" s="151">
        <v>0</v>
      </c>
      <c r="D125" s="151">
        <v>0</v>
      </c>
    </row>
    <row r="126" spans="1:4">
      <c r="A126" s="7" t="s">
        <v>933</v>
      </c>
      <c r="B126" s="7" t="s">
        <v>449</v>
      </c>
      <c r="C126" s="151">
        <v>0</v>
      </c>
      <c r="D126" s="151">
        <v>0</v>
      </c>
    </row>
    <row r="127" spans="1:4">
      <c r="A127" s="7" t="s">
        <v>1945</v>
      </c>
      <c r="B127" s="7" t="s">
        <v>449</v>
      </c>
      <c r="C127" s="151">
        <v>0</v>
      </c>
      <c r="D127" s="151">
        <v>0</v>
      </c>
    </row>
    <row r="128" spans="1:4">
      <c r="A128" s="7" t="s">
        <v>1946</v>
      </c>
      <c r="B128" s="7" t="s">
        <v>449</v>
      </c>
      <c r="C128" s="151">
        <v>0</v>
      </c>
      <c r="D128" s="151">
        <v>0</v>
      </c>
    </row>
    <row r="129" spans="1:4">
      <c r="A129" s="7" t="s">
        <v>1382</v>
      </c>
      <c r="B129" s="7" t="s">
        <v>449</v>
      </c>
      <c r="C129" s="151">
        <v>0</v>
      </c>
      <c r="D129" s="151">
        <v>0</v>
      </c>
    </row>
    <row r="130" spans="1:4">
      <c r="A130" s="93" t="s">
        <v>3009</v>
      </c>
      <c r="B130" s="93" t="s">
        <v>449</v>
      </c>
      <c r="C130" s="175">
        <v>0</v>
      </c>
      <c r="D130" s="175">
        <v>0</v>
      </c>
    </row>
    <row r="131" spans="1:4">
      <c r="A131" s="7" t="s">
        <v>1730</v>
      </c>
      <c r="B131" s="7" t="s">
        <v>2402</v>
      </c>
      <c r="C131" s="151">
        <v>6</v>
      </c>
      <c r="D131" s="151">
        <v>2683</v>
      </c>
    </row>
    <row r="132" spans="1:4">
      <c r="A132" s="7" t="s">
        <v>2160</v>
      </c>
      <c r="B132" s="7" t="s">
        <v>2402</v>
      </c>
      <c r="C132" s="151">
        <v>5</v>
      </c>
      <c r="D132" s="151">
        <v>2263</v>
      </c>
    </row>
    <row r="133" spans="1:4">
      <c r="A133" s="7" t="s">
        <v>1196</v>
      </c>
      <c r="B133" s="7" t="s">
        <v>2402</v>
      </c>
      <c r="C133" s="151">
        <v>5</v>
      </c>
      <c r="D133" s="151">
        <v>2261</v>
      </c>
    </row>
    <row r="134" spans="1:4">
      <c r="A134" s="7" t="s">
        <v>2162</v>
      </c>
      <c r="B134" s="7" t="s">
        <v>2402</v>
      </c>
      <c r="C134" s="151">
        <v>5</v>
      </c>
      <c r="D134" s="151">
        <v>2365</v>
      </c>
    </row>
    <row r="135" spans="1:4">
      <c r="A135" s="7" t="s">
        <v>2166</v>
      </c>
      <c r="B135" s="7" t="s">
        <v>2402</v>
      </c>
      <c r="C135" s="151">
        <v>4</v>
      </c>
      <c r="D135" s="151">
        <v>1787</v>
      </c>
    </row>
    <row r="136" spans="1:4">
      <c r="A136" s="7" t="s">
        <v>2168</v>
      </c>
      <c r="B136" s="7" t="s">
        <v>2402</v>
      </c>
      <c r="C136" s="151">
        <v>4</v>
      </c>
      <c r="D136" s="151">
        <v>1782</v>
      </c>
    </row>
    <row r="137" spans="1:4">
      <c r="A137" s="7" t="s">
        <v>6</v>
      </c>
      <c r="B137" s="7" t="s">
        <v>2402</v>
      </c>
      <c r="C137" s="151">
        <v>7</v>
      </c>
      <c r="D137" s="151">
        <v>3075</v>
      </c>
    </row>
    <row r="138" spans="1:4">
      <c r="A138" s="7" t="s">
        <v>2170</v>
      </c>
      <c r="B138" s="7" t="s">
        <v>2402</v>
      </c>
      <c r="C138" s="151">
        <v>6</v>
      </c>
      <c r="D138" s="151">
        <v>2475</v>
      </c>
    </row>
    <row r="139" spans="1:4">
      <c r="A139" s="7" t="s">
        <v>2172</v>
      </c>
      <c r="B139" s="7" t="s">
        <v>2402</v>
      </c>
      <c r="C139" s="151">
        <v>5</v>
      </c>
      <c r="D139" s="151">
        <v>2077</v>
      </c>
    </row>
    <row r="140" spans="1:4">
      <c r="A140" s="7" t="s">
        <v>1941</v>
      </c>
      <c r="B140" s="7" t="s">
        <v>2402</v>
      </c>
      <c r="C140" s="151">
        <v>0</v>
      </c>
      <c r="D140" s="151">
        <v>0</v>
      </c>
    </row>
    <row r="141" spans="1:4">
      <c r="A141" s="7" t="s">
        <v>1895</v>
      </c>
      <c r="B141" s="7" t="s">
        <v>2402</v>
      </c>
      <c r="C141" s="151">
        <v>0</v>
      </c>
      <c r="D141" s="151">
        <v>0</v>
      </c>
    </row>
    <row r="142" spans="1:4">
      <c r="A142" s="7" t="s">
        <v>1942</v>
      </c>
      <c r="B142" s="7" t="s">
        <v>2402</v>
      </c>
      <c r="C142" s="151">
        <v>0</v>
      </c>
      <c r="D142" s="151">
        <v>0</v>
      </c>
    </row>
    <row r="143" spans="1:4">
      <c r="A143" s="7" t="s">
        <v>1267</v>
      </c>
      <c r="B143" s="7" t="s">
        <v>2402</v>
      </c>
      <c r="C143" s="151">
        <v>0</v>
      </c>
      <c r="D143" s="151">
        <v>0</v>
      </c>
    </row>
    <row r="144" spans="1:4">
      <c r="A144" s="7" t="s">
        <v>933</v>
      </c>
      <c r="B144" s="7" t="s">
        <v>2402</v>
      </c>
      <c r="C144" s="151">
        <v>0</v>
      </c>
      <c r="D144" s="151">
        <v>0</v>
      </c>
    </row>
    <row r="145" spans="1:4">
      <c r="A145" s="7" t="s">
        <v>1945</v>
      </c>
      <c r="B145" s="7" t="s">
        <v>2402</v>
      </c>
      <c r="C145" s="151">
        <v>1</v>
      </c>
      <c r="D145" s="151">
        <v>383</v>
      </c>
    </row>
    <row r="146" spans="1:4">
      <c r="A146" s="7" t="s">
        <v>1946</v>
      </c>
      <c r="B146" s="7" t="s">
        <v>2402</v>
      </c>
      <c r="C146" s="151">
        <v>1</v>
      </c>
      <c r="D146" s="151">
        <v>381</v>
      </c>
    </row>
    <row r="147" spans="1:4">
      <c r="A147" s="7" t="s">
        <v>1382</v>
      </c>
      <c r="B147" s="7" t="s">
        <v>2402</v>
      </c>
      <c r="C147" s="151">
        <v>1</v>
      </c>
      <c r="D147" s="151">
        <v>390</v>
      </c>
    </row>
    <row r="148" spans="1:4">
      <c r="A148" s="93" t="s">
        <v>3009</v>
      </c>
      <c r="B148" s="93" t="s">
        <v>2402</v>
      </c>
      <c r="C148" s="175">
        <v>0</v>
      </c>
      <c r="D148" s="175">
        <v>0</v>
      </c>
    </row>
    <row r="149" spans="1:4">
      <c r="A149" s="7" t="s">
        <v>1730</v>
      </c>
      <c r="B149" s="7" t="s">
        <v>1248</v>
      </c>
      <c r="C149" s="151">
        <v>6732</v>
      </c>
      <c r="D149" s="151">
        <v>4474325</v>
      </c>
    </row>
    <row r="150" spans="1:4">
      <c r="A150" s="7" t="s">
        <v>2160</v>
      </c>
      <c r="B150" s="7" t="s">
        <v>1248</v>
      </c>
      <c r="C150" s="151">
        <v>7352</v>
      </c>
      <c r="D150" s="151">
        <v>4911968</v>
      </c>
    </row>
    <row r="151" spans="1:4">
      <c r="A151" s="7" t="s">
        <v>1196</v>
      </c>
      <c r="B151" s="7" t="s">
        <v>1248</v>
      </c>
      <c r="C151" s="151">
        <v>7869</v>
      </c>
      <c r="D151" s="151">
        <v>5278014</v>
      </c>
    </row>
    <row r="152" spans="1:4">
      <c r="A152" s="7" t="s">
        <v>2162</v>
      </c>
      <c r="B152" s="7" t="s">
        <v>1248</v>
      </c>
      <c r="C152" s="151">
        <v>8178</v>
      </c>
      <c r="D152" s="151">
        <v>5506183</v>
      </c>
    </row>
    <row r="153" spans="1:4">
      <c r="A153" s="7" t="s">
        <v>2166</v>
      </c>
      <c r="B153" s="7" t="s">
        <v>1248</v>
      </c>
      <c r="C153" s="151">
        <v>8650</v>
      </c>
      <c r="D153" s="151">
        <v>5811727</v>
      </c>
    </row>
    <row r="154" spans="1:4">
      <c r="A154" s="7" t="s">
        <v>2168</v>
      </c>
      <c r="B154" s="7" t="s">
        <v>1248</v>
      </c>
      <c r="C154" s="151">
        <v>9277</v>
      </c>
      <c r="D154" s="151">
        <v>6226517</v>
      </c>
    </row>
    <row r="155" spans="1:4">
      <c r="A155" s="7" t="s">
        <v>6</v>
      </c>
      <c r="B155" s="7" t="s">
        <v>1248</v>
      </c>
      <c r="C155" s="151">
        <v>9902</v>
      </c>
      <c r="D155" s="151">
        <v>6656731</v>
      </c>
    </row>
    <row r="156" spans="1:4">
      <c r="A156" s="7" t="s">
        <v>2170</v>
      </c>
      <c r="B156" s="7" t="s">
        <v>1248</v>
      </c>
      <c r="C156" s="151">
        <v>10510</v>
      </c>
      <c r="D156" s="151">
        <v>6985185</v>
      </c>
    </row>
    <row r="157" spans="1:4">
      <c r="A157" s="7" t="s">
        <v>2172</v>
      </c>
      <c r="B157" s="7" t="s">
        <v>1248</v>
      </c>
      <c r="C157" s="151">
        <v>10953</v>
      </c>
      <c r="D157" s="151">
        <v>7378252</v>
      </c>
    </row>
    <row r="158" spans="1:4">
      <c r="A158" s="7" t="s">
        <v>1941</v>
      </c>
      <c r="B158" s="7" t="s">
        <v>1248</v>
      </c>
      <c r="C158" s="151">
        <v>11393</v>
      </c>
      <c r="D158" s="151">
        <v>7697660</v>
      </c>
    </row>
    <row r="159" spans="1:4">
      <c r="A159" s="7" t="s">
        <v>1895</v>
      </c>
      <c r="B159" s="7" t="s">
        <v>1248</v>
      </c>
      <c r="C159" s="151">
        <v>11931</v>
      </c>
      <c r="D159" s="151">
        <v>8024849</v>
      </c>
    </row>
    <row r="160" spans="1:4">
      <c r="A160" s="7" t="s">
        <v>1942</v>
      </c>
      <c r="B160" s="7" t="s">
        <v>1248</v>
      </c>
      <c r="C160" s="151">
        <v>12204</v>
      </c>
      <c r="D160" s="151">
        <v>8212992</v>
      </c>
    </row>
    <row r="161" spans="1:4">
      <c r="A161" s="7" t="s">
        <v>1267</v>
      </c>
      <c r="B161" s="7" t="s">
        <v>1248</v>
      </c>
      <c r="C161" s="151">
        <v>12445</v>
      </c>
      <c r="D161" s="151">
        <v>8387849</v>
      </c>
    </row>
    <row r="162" spans="1:4">
      <c r="A162" s="7" t="s">
        <v>933</v>
      </c>
      <c r="B162" s="7" t="s">
        <v>1248</v>
      </c>
      <c r="C162" s="151">
        <v>12617</v>
      </c>
      <c r="D162" s="151">
        <v>8530896</v>
      </c>
    </row>
    <row r="163" spans="1:4">
      <c r="A163" s="7" t="s">
        <v>1945</v>
      </c>
      <c r="B163" s="7" t="s">
        <v>1248</v>
      </c>
      <c r="C163" s="151">
        <v>12763</v>
      </c>
      <c r="D163" s="151">
        <v>8640633</v>
      </c>
    </row>
    <row r="164" spans="1:4">
      <c r="A164" s="7" t="s">
        <v>1946</v>
      </c>
      <c r="B164" s="7" t="s">
        <v>1248</v>
      </c>
      <c r="C164" s="151">
        <v>12803</v>
      </c>
      <c r="D164" s="151">
        <v>8639647</v>
      </c>
    </row>
    <row r="165" spans="1:4">
      <c r="A165" s="7" t="s">
        <v>1382</v>
      </c>
      <c r="B165" s="7" t="s">
        <v>1248</v>
      </c>
      <c r="C165" s="151">
        <v>12882</v>
      </c>
      <c r="D165" s="151">
        <v>8876221</v>
      </c>
    </row>
    <row r="166" spans="1:4">
      <c r="A166" s="93" t="s">
        <v>3009</v>
      </c>
      <c r="B166" s="93" t="s">
        <v>1248</v>
      </c>
      <c r="C166" s="175">
        <v>12923</v>
      </c>
      <c r="D166" s="175">
        <v>9165568</v>
      </c>
    </row>
    <row r="167" spans="1:4">
      <c r="A167" s="7" t="s">
        <v>1730</v>
      </c>
      <c r="B167" s="7" t="s">
        <v>600</v>
      </c>
      <c r="C167" s="151">
        <v>466</v>
      </c>
      <c r="D167" s="151">
        <v>406850</v>
      </c>
    </row>
    <row r="168" spans="1:4">
      <c r="A168" s="7" t="s">
        <v>2160</v>
      </c>
      <c r="B168" s="7" t="s">
        <v>600</v>
      </c>
      <c r="C168" s="151">
        <v>490</v>
      </c>
      <c r="D168" s="151">
        <v>429588</v>
      </c>
    </row>
    <row r="169" spans="1:4">
      <c r="A169" s="7" t="s">
        <v>1196</v>
      </c>
      <c r="B169" s="7" t="s">
        <v>600</v>
      </c>
      <c r="C169" s="151">
        <v>512</v>
      </c>
      <c r="D169" s="151">
        <v>448325</v>
      </c>
    </row>
    <row r="170" spans="1:4">
      <c r="A170" s="7" t="s">
        <v>2162</v>
      </c>
      <c r="B170" s="7" t="s">
        <v>600</v>
      </c>
      <c r="C170" s="151">
        <v>539</v>
      </c>
      <c r="D170" s="151">
        <v>475644</v>
      </c>
    </row>
    <row r="171" spans="1:4">
      <c r="A171" s="7" t="s">
        <v>2166</v>
      </c>
      <c r="B171" s="7" t="s">
        <v>600</v>
      </c>
      <c r="C171" s="151">
        <v>557</v>
      </c>
      <c r="D171" s="151">
        <v>491271</v>
      </c>
    </row>
    <row r="172" spans="1:4">
      <c r="A172" s="7" t="s">
        <v>2168</v>
      </c>
      <c r="B172" s="7" t="s">
        <v>600</v>
      </c>
      <c r="C172" s="151">
        <v>591</v>
      </c>
      <c r="D172" s="151">
        <v>516533</v>
      </c>
    </row>
    <row r="173" spans="1:4">
      <c r="A173" s="7" t="s">
        <v>6</v>
      </c>
      <c r="B173" s="7" t="s">
        <v>600</v>
      </c>
      <c r="C173" s="151">
        <v>588</v>
      </c>
      <c r="D173" s="151">
        <v>512083</v>
      </c>
    </row>
    <row r="174" spans="1:4">
      <c r="A174" s="7" t="s">
        <v>2170</v>
      </c>
      <c r="B174" s="7" t="s">
        <v>600</v>
      </c>
      <c r="C174" s="151">
        <v>594</v>
      </c>
      <c r="D174" s="151">
        <v>510364</v>
      </c>
    </row>
    <row r="175" spans="1:4">
      <c r="A175" s="7" t="s">
        <v>2172</v>
      </c>
      <c r="B175" s="7" t="s">
        <v>600</v>
      </c>
      <c r="C175" s="151">
        <v>601</v>
      </c>
      <c r="D175" s="151">
        <v>520208</v>
      </c>
    </row>
    <row r="176" spans="1:4">
      <c r="A176" s="7" t="s">
        <v>1941</v>
      </c>
      <c r="B176" s="7" t="s">
        <v>600</v>
      </c>
      <c r="C176" s="151">
        <v>624</v>
      </c>
      <c r="D176" s="151">
        <v>538906</v>
      </c>
    </row>
    <row r="177" spans="1:4">
      <c r="A177" s="7" t="s">
        <v>1895</v>
      </c>
      <c r="B177" s="7" t="s">
        <v>600</v>
      </c>
      <c r="C177" s="151">
        <v>627</v>
      </c>
      <c r="D177" s="151">
        <v>539839</v>
      </c>
    </row>
    <row r="178" spans="1:4">
      <c r="A178" s="7" t="s">
        <v>1942</v>
      </c>
      <c r="B178" s="7" t="s">
        <v>600</v>
      </c>
      <c r="C178" s="151">
        <v>636</v>
      </c>
      <c r="D178" s="151">
        <v>546716</v>
      </c>
    </row>
    <row r="179" spans="1:4">
      <c r="A179" s="7" t="s">
        <v>1267</v>
      </c>
      <c r="B179" s="7" t="s">
        <v>600</v>
      </c>
      <c r="C179" s="151">
        <v>668</v>
      </c>
      <c r="D179" s="151">
        <v>573225</v>
      </c>
    </row>
    <row r="180" spans="1:4">
      <c r="A180" s="7" t="s">
        <v>933</v>
      </c>
      <c r="B180" s="7" t="s">
        <v>600</v>
      </c>
      <c r="C180" s="151">
        <v>687</v>
      </c>
      <c r="D180" s="151">
        <v>591770</v>
      </c>
    </row>
    <row r="181" spans="1:4">
      <c r="A181" s="7" t="s">
        <v>1945</v>
      </c>
      <c r="B181" s="7" t="s">
        <v>600</v>
      </c>
      <c r="C181" s="151">
        <v>693</v>
      </c>
      <c r="D181" s="151">
        <v>596258</v>
      </c>
    </row>
    <row r="182" spans="1:4">
      <c r="A182" s="7" t="s">
        <v>1946</v>
      </c>
      <c r="B182" s="7" t="s">
        <v>600</v>
      </c>
      <c r="C182" s="151">
        <v>713</v>
      </c>
      <c r="D182" s="151">
        <v>606814</v>
      </c>
    </row>
    <row r="183" spans="1:4">
      <c r="A183" s="7" t="s">
        <v>1382</v>
      </c>
      <c r="B183" s="7" t="s">
        <v>600</v>
      </c>
      <c r="C183" s="151">
        <v>760</v>
      </c>
      <c r="D183" s="151">
        <v>658473</v>
      </c>
    </row>
    <row r="184" spans="1:4">
      <c r="A184" s="93" t="s">
        <v>3009</v>
      </c>
      <c r="B184" s="93" t="s">
        <v>600</v>
      </c>
      <c r="C184" s="175">
        <v>787</v>
      </c>
      <c r="D184" s="175">
        <v>698927</v>
      </c>
    </row>
    <row r="185" spans="1:4">
      <c r="A185" s="7" t="s">
        <v>1730</v>
      </c>
      <c r="B185" s="7" t="s">
        <v>2393</v>
      </c>
      <c r="C185" s="151">
        <v>95</v>
      </c>
      <c r="D185" s="151">
        <v>74003</v>
      </c>
    </row>
    <row r="186" spans="1:4">
      <c r="A186" s="7" t="s">
        <v>2160</v>
      </c>
      <c r="B186" s="7" t="s">
        <v>2393</v>
      </c>
      <c r="C186" s="151">
        <v>99</v>
      </c>
      <c r="D186" s="151">
        <v>77520</v>
      </c>
    </row>
    <row r="187" spans="1:4">
      <c r="A187" s="7" t="s">
        <v>1196</v>
      </c>
      <c r="B187" s="7" t="s">
        <v>2393</v>
      </c>
      <c r="C187" s="151">
        <v>96</v>
      </c>
      <c r="D187" s="151">
        <v>75664</v>
      </c>
    </row>
    <row r="188" spans="1:4">
      <c r="A188" s="7" t="s">
        <v>2162</v>
      </c>
      <c r="B188" s="7" t="s">
        <v>2393</v>
      </c>
      <c r="C188" s="151">
        <v>102</v>
      </c>
      <c r="D188" s="151">
        <v>77975</v>
      </c>
    </row>
    <row r="189" spans="1:4">
      <c r="A189" s="7" t="s">
        <v>2166</v>
      </c>
      <c r="B189" s="7" t="s">
        <v>2393</v>
      </c>
      <c r="C189" s="151">
        <v>88</v>
      </c>
      <c r="D189" s="151">
        <v>67157</v>
      </c>
    </row>
    <row r="190" spans="1:4">
      <c r="A190" s="7" t="s">
        <v>2168</v>
      </c>
      <c r="B190" s="7" t="s">
        <v>2393</v>
      </c>
      <c r="C190" s="151">
        <v>87</v>
      </c>
      <c r="D190" s="151">
        <v>69344</v>
      </c>
    </row>
    <row r="191" spans="1:4">
      <c r="A191" s="7" t="s">
        <v>6</v>
      </c>
      <c r="B191" s="7" t="s">
        <v>2393</v>
      </c>
      <c r="C191" s="151">
        <v>82</v>
      </c>
      <c r="D191" s="151">
        <v>63683</v>
      </c>
    </row>
    <row r="192" spans="1:4">
      <c r="A192" s="7" t="s">
        <v>2170</v>
      </c>
      <c r="B192" s="7" t="s">
        <v>2393</v>
      </c>
      <c r="C192" s="151">
        <v>75</v>
      </c>
      <c r="D192" s="151">
        <v>56641</v>
      </c>
    </row>
    <row r="193" spans="1:4">
      <c r="A193" s="7" t="s">
        <v>2172</v>
      </c>
      <c r="B193" s="7" t="s">
        <v>2393</v>
      </c>
      <c r="C193" s="151">
        <v>81</v>
      </c>
      <c r="D193" s="151">
        <v>60788</v>
      </c>
    </row>
    <row r="194" spans="1:4">
      <c r="A194" s="7" t="s">
        <v>1941</v>
      </c>
      <c r="B194" s="7" t="s">
        <v>2393</v>
      </c>
      <c r="C194" s="151">
        <v>80</v>
      </c>
      <c r="D194" s="151">
        <v>61856</v>
      </c>
    </row>
    <row r="195" spans="1:4">
      <c r="A195" s="7" t="s">
        <v>1895</v>
      </c>
      <c r="B195" s="7" t="s">
        <v>2393</v>
      </c>
      <c r="C195" s="151">
        <v>76</v>
      </c>
      <c r="D195" s="151">
        <v>59884</v>
      </c>
    </row>
    <row r="196" spans="1:4">
      <c r="A196" s="7" t="s">
        <v>1942</v>
      </c>
      <c r="B196" s="7" t="s">
        <v>2393</v>
      </c>
      <c r="C196" s="151">
        <v>81</v>
      </c>
      <c r="D196" s="151">
        <v>63239</v>
      </c>
    </row>
    <row r="197" spans="1:4">
      <c r="A197" s="7" t="s">
        <v>1267</v>
      </c>
      <c r="B197" s="7" t="s">
        <v>2393</v>
      </c>
      <c r="C197" s="151">
        <v>71</v>
      </c>
      <c r="D197" s="151">
        <v>56570</v>
      </c>
    </row>
    <row r="198" spans="1:4">
      <c r="A198" s="7" t="s">
        <v>933</v>
      </c>
      <c r="B198" s="7" t="s">
        <v>2393</v>
      </c>
      <c r="C198" s="151">
        <v>67</v>
      </c>
      <c r="D198" s="151">
        <v>51700</v>
      </c>
    </row>
    <row r="199" spans="1:4">
      <c r="A199" s="7" t="s">
        <v>1945</v>
      </c>
      <c r="B199" s="7" t="s">
        <v>2393</v>
      </c>
      <c r="C199" s="151">
        <v>78</v>
      </c>
      <c r="D199" s="151">
        <v>61886</v>
      </c>
    </row>
    <row r="200" spans="1:4">
      <c r="A200" s="7" t="s">
        <v>1946</v>
      </c>
      <c r="B200" s="7" t="s">
        <v>2393</v>
      </c>
      <c r="C200" s="151">
        <v>89</v>
      </c>
      <c r="D200" s="151">
        <v>70356</v>
      </c>
    </row>
    <row r="201" spans="1:4">
      <c r="A201" s="7" t="s">
        <v>1382</v>
      </c>
      <c r="B201" s="7" t="s">
        <v>2393</v>
      </c>
      <c r="C201" s="151">
        <v>94</v>
      </c>
      <c r="D201" s="151">
        <v>74827</v>
      </c>
    </row>
    <row r="202" spans="1:4">
      <c r="A202" s="93" t="s">
        <v>3009</v>
      </c>
      <c r="B202" s="93" t="s">
        <v>2393</v>
      </c>
      <c r="C202" s="175">
        <v>80</v>
      </c>
      <c r="D202" s="175">
        <v>65037</v>
      </c>
    </row>
    <row r="203" spans="1:4">
      <c r="A203" s="7" t="s">
        <v>1730</v>
      </c>
      <c r="B203" s="7" t="s">
        <v>2403</v>
      </c>
      <c r="C203" s="151">
        <v>0</v>
      </c>
      <c r="D203" s="151">
        <v>0</v>
      </c>
    </row>
    <row r="204" spans="1:4">
      <c r="A204" s="7" t="s">
        <v>2160</v>
      </c>
      <c r="B204" s="7" t="s">
        <v>2403</v>
      </c>
      <c r="C204" s="151">
        <v>0</v>
      </c>
      <c r="D204" s="151">
        <v>0</v>
      </c>
    </row>
    <row r="205" spans="1:4">
      <c r="A205" s="7" t="s">
        <v>1196</v>
      </c>
      <c r="B205" s="7" t="s">
        <v>2403</v>
      </c>
      <c r="C205" s="151">
        <v>0</v>
      </c>
      <c r="D205" s="151">
        <v>0</v>
      </c>
    </row>
    <row r="206" spans="1:4">
      <c r="A206" s="7" t="s">
        <v>2162</v>
      </c>
      <c r="B206" s="7" t="s">
        <v>2403</v>
      </c>
      <c r="C206" s="151">
        <v>0</v>
      </c>
      <c r="D206" s="151">
        <v>0</v>
      </c>
    </row>
    <row r="207" spans="1:4">
      <c r="A207" s="7" t="s">
        <v>2166</v>
      </c>
      <c r="B207" s="7" t="s">
        <v>2403</v>
      </c>
      <c r="C207" s="151">
        <v>0</v>
      </c>
      <c r="D207" s="151">
        <v>0</v>
      </c>
    </row>
    <row r="208" spans="1:4">
      <c r="A208" s="7" t="s">
        <v>2168</v>
      </c>
      <c r="B208" s="7" t="s">
        <v>2403</v>
      </c>
      <c r="C208" s="151">
        <v>0</v>
      </c>
      <c r="D208" s="151">
        <v>0</v>
      </c>
    </row>
    <row r="209" spans="1:4">
      <c r="A209" s="7" t="s">
        <v>6</v>
      </c>
      <c r="B209" s="7" t="s">
        <v>2403</v>
      </c>
      <c r="C209" s="151">
        <v>0</v>
      </c>
      <c r="D209" s="151">
        <v>0</v>
      </c>
    </row>
    <row r="210" spans="1:4">
      <c r="A210" s="7" t="s">
        <v>2170</v>
      </c>
      <c r="B210" s="7" t="s">
        <v>2403</v>
      </c>
      <c r="C210" s="151">
        <v>0</v>
      </c>
      <c r="D210" s="151">
        <v>0</v>
      </c>
    </row>
    <row r="211" spans="1:4">
      <c r="A211" s="7" t="s">
        <v>2172</v>
      </c>
      <c r="B211" s="7" t="s">
        <v>2403</v>
      </c>
      <c r="C211" s="151">
        <v>0</v>
      </c>
      <c r="D211" s="151">
        <v>0</v>
      </c>
    </row>
    <row r="212" spans="1:4">
      <c r="A212" s="7" t="s">
        <v>1941</v>
      </c>
      <c r="B212" s="7" t="s">
        <v>2403</v>
      </c>
      <c r="C212" s="151">
        <v>0</v>
      </c>
      <c r="D212" s="151">
        <v>0</v>
      </c>
    </row>
    <row r="213" spans="1:4">
      <c r="A213" s="7" t="s">
        <v>1895</v>
      </c>
      <c r="B213" s="7" t="s">
        <v>2403</v>
      </c>
      <c r="C213" s="151">
        <v>0</v>
      </c>
      <c r="D213" s="151">
        <v>0</v>
      </c>
    </row>
    <row r="214" spans="1:4">
      <c r="A214" s="7" t="s">
        <v>1942</v>
      </c>
      <c r="B214" s="7" t="s">
        <v>2403</v>
      </c>
      <c r="C214" s="151">
        <v>0</v>
      </c>
      <c r="D214" s="151">
        <v>0</v>
      </c>
    </row>
    <row r="215" spans="1:4">
      <c r="A215" s="7" t="s">
        <v>1267</v>
      </c>
      <c r="B215" s="7" t="s">
        <v>2403</v>
      </c>
      <c r="C215" s="151">
        <v>0</v>
      </c>
      <c r="D215" s="151">
        <v>0</v>
      </c>
    </row>
    <row r="216" spans="1:4">
      <c r="A216" s="7" t="s">
        <v>933</v>
      </c>
      <c r="B216" s="7" t="s">
        <v>2403</v>
      </c>
      <c r="C216" s="151">
        <v>0</v>
      </c>
      <c r="D216" s="151">
        <v>0</v>
      </c>
    </row>
    <row r="217" spans="1:4">
      <c r="A217" s="7" t="s">
        <v>1945</v>
      </c>
      <c r="B217" s="7" t="s">
        <v>2403</v>
      </c>
      <c r="C217" s="151">
        <v>0</v>
      </c>
      <c r="D217" s="151">
        <v>0</v>
      </c>
    </row>
    <row r="218" spans="1:4">
      <c r="A218" s="7" t="s">
        <v>1946</v>
      </c>
      <c r="B218" s="7" t="s">
        <v>2403</v>
      </c>
      <c r="C218" s="151">
        <v>0</v>
      </c>
      <c r="D218" s="151">
        <v>0</v>
      </c>
    </row>
    <row r="219" spans="1:4">
      <c r="A219" s="7" t="s">
        <v>1382</v>
      </c>
      <c r="B219" s="7" t="s">
        <v>2403</v>
      </c>
      <c r="C219" s="176" t="s">
        <v>99</v>
      </c>
      <c r="D219" s="176" t="s">
        <v>99</v>
      </c>
    </row>
    <row r="220" spans="1:4">
      <c r="A220" s="93" t="s">
        <v>3009</v>
      </c>
      <c r="B220" s="93" t="s">
        <v>2403</v>
      </c>
      <c r="C220" s="177" t="s">
        <v>99</v>
      </c>
      <c r="D220" s="177" t="s">
        <v>99</v>
      </c>
    </row>
    <row r="221" spans="1:4">
      <c r="A221" s="7" t="s">
        <v>1730</v>
      </c>
      <c r="B221" s="7" t="s">
        <v>2405</v>
      </c>
      <c r="C221" s="151">
        <v>8</v>
      </c>
      <c r="D221" s="151">
        <v>985</v>
      </c>
    </row>
    <row r="222" spans="1:4">
      <c r="A222" s="7" t="s">
        <v>2160</v>
      </c>
      <c r="B222" s="7" t="s">
        <v>2405</v>
      </c>
      <c r="C222" s="151">
        <v>10</v>
      </c>
      <c r="D222" s="151">
        <v>1525</v>
      </c>
    </row>
    <row r="223" spans="1:4">
      <c r="A223" s="7" t="s">
        <v>1196</v>
      </c>
      <c r="B223" s="7" t="s">
        <v>2405</v>
      </c>
      <c r="C223" s="151">
        <v>19</v>
      </c>
      <c r="D223" s="151">
        <v>2856</v>
      </c>
    </row>
    <row r="224" spans="1:4">
      <c r="A224" s="7" t="s">
        <v>2162</v>
      </c>
      <c r="B224" s="7" t="s">
        <v>2405</v>
      </c>
      <c r="C224" s="151">
        <v>24</v>
      </c>
      <c r="D224" s="151">
        <v>3422</v>
      </c>
    </row>
    <row r="225" spans="1:4">
      <c r="A225" s="7" t="s">
        <v>2166</v>
      </c>
      <c r="B225" s="7" t="s">
        <v>2405</v>
      </c>
      <c r="C225" s="151">
        <v>11</v>
      </c>
      <c r="D225" s="151">
        <v>1570</v>
      </c>
    </row>
    <row r="226" spans="1:4">
      <c r="A226" s="7" t="s">
        <v>2168</v>
      </c>
      <c r="B226" s="7" t="s">
        <v>2405</v>
      </c>
      <c r="C226" s="151">
        <v>13</v>
      </c>
      <c r="D226" s="151">
        <v>1401</v>
      </c>
    </row>
    <row r="227" spans="1:4">
      <c r="A227" s="7" t="s">
        <v>6</v>
      </c>
      <c r="B227" s="7" t="s">
        <v>2405</v>
      </c>
      <c r="C227" s="151">
        <v>14</v>
      </c>
      <c r="D227" s="151">
        <v>1739</v>
      </c>
    </row>
    <row r="228" spans="1:4">
      <c r="A228" s="7" t="s">
        <v>2170</v>
      </c>
      <c r="B228" s="7" t="s">
        <v>2405</v>
      </c>
      <c r="C228" s="151">
        <v>14</v>
      </c>
      <c r="D228" s="151">
        <v>1739</v>
      </c>
    </row>
    <row r="229" spans="1:4">
      <c r="A229" s="7" t="s">
        <v>2172</v>
      </c>
      <c r="B229" s="7" t="s">
        <v>2405</v>
      </c>
      <c r="C229" s="151">
        <v>9</v>
      </c>
      <c r="D229" s="151">
        <v>1180</v>
      </c>
    </row>
    <row r="230" spans="1:4">
      <c r="A230" s="7" t="s">
        <v>1941</v>
      </c>
      <c r="B230" s="7" t="s">
        <v>2405</v>
      </c>
      <c r="C230" s="151">
        <v>13</v>
      </c>
      <c r="D230" s="151">
        <v>2085</v>
      </c>
    </row>
    <row r="231" spans="1:4">
      <c r="A231" s="7" t="s">
        <v>1895</v>
      </c>
      <c r="B231" s="7" t="s">
        <v>2405</v>
      </c>
      <c r="C231" s="151">
        <v>7</v>
      </c>
      <c r="D231" s="151">
        <v>999</v>
      </c>
    </row>
    <row r="232" spans="1:4">
      <c r="A232" s="7" t="s">
        <v>1942</v>
      </c>
      <c r="B232" s="7" t="s">
        <v>2405</v>
      </c>
      <c r="C232" s="151">
        <v>7</v>
      </c>
      <c r="D232" s="151">
        <v>1065</v>
      </c>
    </row>
    <row r="233" spans="1:4">
      <c r="A233" s="7" t="s">
        <v>1267</v>
      </c>
      <c r="B233" s="7" t="s">
        <v>2405</v>
      </c>
      <c r="C233" s="151">
        <v>5</v>
      </c>
      <c r="D233" s="151">
        <v>675</v>
      </c>
    </row>
    <row r="234" spans="1:4">
      <c r="A234" s="7" t="s">
        <v>933</v>
      </c>
      <c r="B234" s="7" t="s">
        <v>2405</v>
      </c>
      <c r="C234" s="151">
        <v>4</v>
      </c>
      <c r="D234" s="151">
        <v>530</v>
      </c>
    </row>
    <row r="235" spans="1:4">
      <c r="A235" s="7" t="s">
        <v>1945</v>
      </c>
      <c r="B235" s="7" t="s">
        <v>2405</v>
      </c>
      <c r="C235" s="151">
        <v>7</v>
      </c>
      <c r="D235" s="151">
        <v>940</v>
      </c>
    </row>
    <row r="236" spans="1:4">
      <c r="A236" s="7" t="s">
        <v>1946</v>
      </c>
      <c r="B236" s="7" t="s">
        <v>2405</v>
      </c>
      <c r="C236" s="151">
        <v>4</v>
      </c>
      <c r="D236" s="151">
        <v>580</v>
      </c>
    </row>
    <row r="237" spans="1:4">
      <c r="A237" s="7" t="s">
        <v>1382</v>
      </c>
      <c r="B237" s="7" t="s">
        <v>2405</v>
      </c>
      <c r="C237" s="151">
        <v>2</v>
      </c>
      <c r="D237" s="151">
        <v>390</v>
      </c>
    </row>
    <row r="238" spans="1:4" s="23" customFormat="1" ht="18.75">
      <c r="A238" s="7" t="s">
        <v>3009</v>
      </c>
      <c r="B238" s="7" t="s">
        <v>2405</v>
      </c>
      <c r="C238" s="151">
        <v>5</v>
      </c>
      <c r="D238" s="151">
        <v>775</v>
      </c>
    </row>
  </sheetData>
  <autoFilter ref="A4:D237" xr:uid="{00000000-0009-0000-0000-0000A8000000}"/>
  <phoneticPr fontId="5"/>
  <hyperlinks>
    <hyperlink ref="D1" location="目次!C69" display="目次" xr:uid="{00000000-0004-0000-A800-000000000000}"/>
  </hyperlinks>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40"/>
  <sheetViews>
    <sheetView topLeftCell="A37" workbookViewId="0">
      <selection activeCell="D57" sqref="D57"/>
    </sheetView>
  </sheetViews>
  <sheetFormatPr defaultColWidth="8.75" defaultRowHeight="14.25"/>
  <cols>
    <col min="1" max="1" width="10.5" style="1" bestFit="1" customWidth="1"/>
    <col min="2" max="2" width="11.125" style="1" bestFit="1" customWidth="1"/>
    <col min="3" max="3" width="6.875" style="1" bestFit="1" customWidth="1"/>
    <col min="4" max="16384" width="8.75" style="1"/>
  </cols>
  <sheetData>
    <row r="1" spans="1:4" ht="18.75">
      <c r="A1" s="19" t="s">
        <v>3109</v>
      </c>
      <c r="B1" s="21" t="s">
        <v>1195</v>
      </c>
      <c r="C1" s="21" t="s">
        <v>3115</v>
      </c>
      <c r="D1" s="9" t="s">
        <v>652</v>
      </c>
    </row>
    <row r="2" spans="1:4" ht="18.75">
      <c r="A2" s="20" t="s">
        <v>1198</v>
      </c>
      <c r="B2" s="22">
        <v>382</v>
      </c>
      <c r="C2" s="22">
        <v>432</v>
      </c>
    </row>
    <row r="3" spans="1:4" ht="18.75">
      <c r="A3" s="20" t="s">
        <v>1199</v>
      </c>
      <c r="B3" s="22">
        <v>338</v>
      </c>
      <c r="C3" s="22">
        <v>419</v>
      </c>
    </row>
    <row r="4" spans="1:4" ht="18.75">
      <c r="A4" s="20" t="s">
        <v>1168</v>
      </c>
      <c r="B4" s="22">
        <v>363</v>
      </c>
      <c r="C4" s="22">
        <v>452</v>
      </c>
    </row>
    <row r="5" spans="1:4" ht="18.75">
      <c r="A5" s="20" t="s">
        <v>1201</v>
      </c>
      <c r="B5" s="22">
        <v>324</v>
      </c>
      <c r="C5" s="22">
        <v>456</v>
      </c>
    </row>
    <row r="6" spans="1:4" ht="18.75">
      <c r="A6" s="20" t="s">
        <v>1204</v>
      </c>
      <c r="B6" s="22">
        <v>306</v>
      </c>
      <c r="C6" s="22">
        <v>520</v>
      </c>
    </row>
    <row r="7" spans="1:4" ht="18.75">
      <c r="A7" s="20" t="s">
        <v>1205</v>
      </c>
      <c r="B7" s="22">
        <v>306</v>
      </c>
      <c r="C7" s="22">
        <v>513</v>
      </c>
    </row>
    <row r="8" spans="1:4" ht="18.75">
      <c r="A8" s="20" t="s">
        <v>2941</v>
      </c>
      <c r="B8" s="22">
        <v>296</v>
      </c>
      <c r="C8" s="22">
        <v>558</v>
      </c>
    </row>
    <row r="9" spans="1:4" ht="18.75">
      <c r="A9" s="20" t="s">
        <v>3000</v>
      </c>
      <c r="B9" s="22">
        <v>292</v>
      </c>
      <c r="C9" s="22">
        <v>546</v>
      </c>
    </row>
    <row r="10" spans="1:4" ht="18.75">
      <c r="A10" s="20" t="s">
        <v>756</v>
      </c>
      <c r="B10" s="22">
        <v>2607</v>
      </c>
      <c r="C10" s="22">
        <v>3896</v>
      </c>
    </row>
    <row r="31" spans="1:2" ht="18.75">
      <c r="A31" s="19" t="s">
        <v>3109</v>
      </c>
      <c r="B31" s="21" t="s">
        <v>1085</v>
      </c>
    </row>
    <row r="32" spans="1:2" ht="18.75">
      <c r="A32" s="20" t="s">
        <v>1198</v>
      </c>
      <c r="B32" s="22">
        <v>-50</v>
      </c>
    </row>
    <row r="33" spans="1:2" ht="18.75">
      <c r="A33" s="20" t="s">
        <v>1199</v>
      </c>
      <c r="B33" s="22">
        <v>-81</v>
      </c>
    </row>
    <row r="34" spans="1:2" ht="18.75">
      <c r="A34" s="20" t="s">
        <v>1168</v>
      </c>
      <c r="B34" s="22">
        <v>-89</v>
      </c>
    </row>
    <row r="35" spans="1:2" ht="18.75">
      <c r="A35" s="20" t="s">
        <v>1201</v>
      </c>
      <c r="B35" s="22">
        <v>-132</v>
      </c>
    </row>
    <row r="36" spans="1:2" ht="18.75">
      <c r="A36" s="20" t="s">
        <v>1204</v>
      </c>
      <c r="B36" s="22">
        <v>-214</v>
      </c>
    </row>
    <row r="37" spans="1:2" ht="18.75">
      <c r="A37" s="20" t="s">
        <v>1205</v>
      </c>
      <c r="B37" s="22">
        <v>-207</v>
      </c>
    </row>
    <row r="38" spans="1:2" ht="18.75">
      <c r="A38" s="20" t="s">
        <v>2941</v>
      </c>
      <c r="B38" s="22">
        <v>-262</v>
      </c>
    </row>
    <row r="39" spans="1:2" ht="18.75">
      <c r="A39" s="20" t="s">
        <v>3000</v>
      </c>
      <c r="B39" s="22">
        <v>-254</v>
      </c>
    </row>
    <row r="40" spans="1:2" ht="18.75">
      <c r="A40" s="20" t="s">
        <v>756</v>
      </c>
      <c r="B40" s="22">
        <v>-1289</v>
      </c>
    </row>
  </sheetData>
  <phoneticPr fontId="5"/>
  <hyperlinks>
    <hyperlink ref="D1" location="目次!C9" display="目次" xr:uid="{00000000-0004-0000-1000-000000000000}"/>
  </hyperlinks>
  <pageMargins left="0.7" right="0.7" top="0.75" bottom="0.75" header="0.3" footer="0.3"/>
  <pageSetup paperSize="9" orientation="portrait"/>
  <drawing r:id="rId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A1:D12"/>
  <sheetViews>
    <sheetView topLeftCell="A7" workbookViewId="0">
      <selection activeCell="B15" sqref="B15"/>
    </sheetView>
  </sheetViews>
  <sheetFormatPr defaultColWidth="8.75" defaultRowHeight="14.25"/>
  <cols>
    <col min="1" max="1" width="10.75" style="1" bestFit="1" customWidth="1"/>
    <col min="2" max="3" width="12.5" style="1" bestFit="1" customWidth="1"/>
    <col min="4" max="16384" width="8.75" style="1"/>
  </cols>
  <sheetData>
    <row r="1" spans="1:4" ht="18.75">
      <c r="A1" s="95" t="s">
        <v>1846</v>
      </c>
      <c r="B1" s="22" t="s">
        <v>1151</v>
      </c>
      <c r="D1" s="9" t="s">
        <v>652</v>
      </c>
    </row>
    <row r="3" spans="1:4" ht="18.75">
      <c r="A3" s="19" t="s">
        <v>3109</v>
      </c>
      <c r="B3" s="21" t="s">
        <v>2378</v>
      </c>
      <c r="C3" s="21" t="s">
        <v>132</v>
      </c>
    </row>
    <row r="4" spans="1:4" ht="18.75">
      <c r="A4" s="20" t="s">
        <v>1666</v>
      </c>
      <c r="B4" s="22">
        <v>12847</v>
      </c>
      <c r="C4" s="22">
        <v>8707825</v>
      </c>
    </row>
    <row r="5" spans="1:4" ht="18.75">
      <c r="A5" s="20" t="s">
        <v>444</v>
      </c>
      <c r="B5" s="22">
        <v>13100</v>
      </c>
      <c r="C5" s="22">
        <v>8892157</v>
      </c>
    </row>
    <row r="6" spans="1:4" ht="18.75">
      <c r="A6" s="20" t="s">
        <v>1049</v>
      </c>
      <c r="B6" s="22">
        <v>13328</v>
      </c>
      <c r="C6" s="22">
        <v>9075793</v>
      </c>
    </row>
    <row r="7" spans="1:4" ht="18.75">
      <c r="A7" s="20" t="s">
        <v>1528</v>
      </c>
      <c r="B7" s="22">
        <v>13494</v>
      </c>
      <c r="C7" s="22">
        <v>9225030</v>
      </c>
    </row>
    <row r="8" spans="1:4" ht="18.75">
      <c r="A8" s="20" t="s">
        <v>668</v>
      </c>
      <c r="B8" s="22">
        <v>13644</v>
      </c>
      <c r="C8" s="22">
        <v>9343868</v>
      </c>
    </row>
    <row r="9" spans="1:4" ht="18.75">
      <c r="A9" s="20" t="s">
        <v>489</v>
      </c>
      <c r="B9" s="22">
        <v>13683</v>
      </c>
      <c r="C9" s="22">
        <v>9350727</v>
      </c>
    </row>
    <row r="10" spans="1:4" ht="18.75">
      <c r="A10" s="20" t="s">
        <v>2935</v>
      </c>
      <c r="B10" s="22">
        <v>13796</v>
      </c>
      <c r="C10" s="22">
        <v>9636282</v>
      </c>
    </row>
    <row r="11" spans="1:4" ht="18.75">
      <c r="A11" s="20" t="s">
        <v>3018</v>
      </c>
      <c r="B11" s="22">
        <v>13887</v>
      </c>
      <c r="C11" s="22">
        <v>9950435</v>
      </c>
    </row>
    <row r="12" spans="1:4" ht="18.75">
      <c r="A12" s="20" t="s">
        <v>756</v>
      </c>
      <c r="B12" s="22">
        <v>107779</v>
      </c>
      <c r="C12" s="22">
        <v>74182117</v>
      </c>
    </row>
  </sheetData>
  <phoneticPr fontId="5"/>
  <hyperlinks>
    <hyperlink ref="D1" location="目次!C69" display="目次" xr:uid="{00000000-0004-0000-A900-000000000000}"/>
  </hyperlinks>
  <pageMargins left="0.7" right="0.7" top="0.75" bottom="0.75" header="0.3" footer="0.3"/>
  <pageSetup paperSize="9" orientation="portrait"/>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A1:I23"/>
  <sheetViews>
    <sheetView workbookViewId="0">
      <pane xSplit="1" ySplit="6" topLeftCell="B7" activePane="bottomRight" state="frozen"/>
      <selection pane="topRight"/>
      <selection pane="bottomLeft"/>
      <selection pane="bottomRight" activeCell="B23" sqref="B23"/>
    </sheetView>
  </sheetViews>
  <sheetFormatPr defaultColWidth="8.75" defaultRowHeight="14.25"/>
  <cols>
    <col min="1" max="1" width="12.75" style="1" bestFit="1" customWidth="1"/>
    <col min="2" max="16384" width="8.75" style="1"/>
  </cols>
  <sheetData>
    <row r="1" spans="1:9">
      <c r="A1" s="1" t="s">
        <v>372</v>
      </c>
      <c r="D1" s="9" t="s">
        <v>652</v>
      </c>
    </row>
    <row r="2" spans="1:9">
      <c r="A2" s="1" t="s">
        <v>2407</v>
      </c>
    </row>
    <row r="3" spans="1:9">
      <c r="A3" s="1" t="s">
        <v>1986</v>
      </c>
    </row>
    <row r="4" spans="1:9">
      <c r="A4" s="227" t="s">
        <v>1114</v>
      </c>
      <c r="B4" s="227" t="s">
        <v>1842</v>
      </c>
      <c r="C4" s="227"/>
      <c r="D4" s="227"/>
      <c r="E4" s="227"/>
      <c r="F4" s="227"/>
      <c r="G4" s="227"/>
      <c r="H4" s="227"/>
      <c r="I4" s="227"/>
    </row>
    <row r="5" spans="1:9">
      <c r="A5" s="227"/>
      <c r="B5" s="25" t="s">
        <v>1151</v>
      </c>
      <c r="C5" s="25" t="s">
        <v>1647</v>
      </c>
      <c r="D5" s="25" t="s">
        <v>975</v>
      </c>
      <c r="E5" s="25" t="s">
        <v>1653</v>
      </c>
      <c r="F5" s="25" t="s">
        <v>1658</v>
      </c>
      <c r="G5" s="25" t="s">
        <v>446</v>
      </c>
      <c r="H5" s="25" t="s">
        <v>1221</v>
      </c>
      <c r="I5" s="25" t="s">
        <v>1706</v>
      </c>
    </row>
    <row r="6" spans="1:9" ht="7.5" customHeight="1">
      <c r="A6" s="26" t="str">
        <f>A4</f>
        <v>年別</v>
      </c>
      <c r="B6" s="26" t="str">
        <f t="shared" ref="B6:I6" si="0">B5&amp;"("&amp;$B$4&amp;")"</f>
        <v>総数(敬老金)</v>
      </c>
      <c r="C6" s="26" t="str">
        <f t="shared" si="0"/>
        <v>75歳(敬老金)</v>
      </c>
      <c r="D6" s="26" t="str">
        <f t="shared" si="0"/>
        <v>77歳(敬老金)</v>
      </c>
      <c r="E6" s="26" t="str">
        <f t="shared" si="0"/>
        <v>80歳(敬老金)</v>
      </c>
      <c r="F6" s="26" t="str">
        <f t="shared" si="0"/>
        <v>88歳(敬老金)</v>
      </c>
      <c r="G6" s="26" t="str">
        <f t="shared" si="0"/>
        <v>90歳(敬老金)</v>
      </c>
      <c r="H6" s="26" t="str">
        <f t="shared" si="0"/>
        <v>99歳(敬老金)</v>
      </c>
      <c r="I6" s="26" t="str">
        <f t="shared" si="0"/>
        <v>100歳(敬老金)</v>
      </c>
    </row>
    <row r="7" spans="1:9">
      <c r="A7" s="27">
        <v>39706</v>
      </c>
      <c r="B7" s="7">
        <v>396</v>
      </c>
      <c r="C7" s="7">
        <v>0</v>
      </c>
      <c r="D7" s="7">
        <v>305</v>
      </c>
      <c r="E7" s="7">
        <v>0</v>
      </c>
      <c r="F7" s="7">
        <v>78</v>
      </c>
      <c r="G7" s="7">
        <v>0</v>
      </c>
      <c r="H7" s="7">
        <v>8</v>
      </c>
      <c r="I7" s="7">
        <v>5</v>
      </c>
    </row>
    <row r="8" spans="1:9">
      <c r="A8" s="27">
        <v>40071</v>
      </c>
      <c r="B8" s="7">
        <v>394</v>
      </c>
      <c r="C8" s="7">
        <v>0</v>
      </c>
      <c r="D8" s="7">
        <v>298</v>
      </c>
      <c r="E8" s="7">
        <v>0</v>
      </c>
      <c r="F8" s="7">
        <v>81</v>
      </c>
      <c r="G8" s="7">
        <v>0</v>
      </c>
      <c r="H8" s="7">
        <v>2</v>
      </c>
      <c r="I8" s="7">
        <v>13</v>
      </c>
    </row>
    <row r="9" spans="1:9">
      <c r="A9" s="27">
        <v>40436</v>
      </c>
      <c r="B9" s="7">
        <v>86</v>
      </c>
      <c r="C9" s="7">
        <v>0</v>
      </c>
      <c r="D9" s="7">
        <v>0</v>
      </c>
      <c r="E9" s="7">
        <v>0</v>
      </c>
      <c r="F9" s="7">
        <v>81</v>
      </c>
      <c r="G9" s="7">
        <v>0</v>
      </c>
      <c r="H9" s="7">
        <v>4</v>
      </c>
      <c r="I9" s="7">
        <v>1</v>
      </c>
    </row>
    <row r="10" spans="1:9">
      <c r="A10" s="27">
        <v>40801</v>
      </c>
      <c r="B10" s="7">
        <v>104</v>
      </c>
      <c r="C10" s="7">
        <v>0</v>
      </c>
      <c r="D10" s="7">
        <v>0</v>
      </c>
      <c r="E10" s="7">
        <v>0</v>
      </c>
      <c r="F10" s="7">
        <v>90</v>
      </c>
      <c r="G10" s="7">
        <v>0</v>
      </c>
      <c r="H10" s="7">
        <v>11</v>
      </c>
      <c r="I10" s="7">
        <v>3</v>
      </c>
    </row>
    <row r="11" spans="1:9">
      <c r="A11" s="27">
        <v>41167</v>
      </c>
      <c r="B11" s="7">
        <v>108</v>
      </c>
      <c r="C11" s="7">
        <v>0</v>
      </c>
      <c r="D11" s="7">
        <v>0</v>
      </c>
      <c r="E11" s="7">
        <v>0</v>
      </c>
      <c r="F11" s="7">
        <v>93</v>
      </c>
      <c r="G11" s="7">
        <v>0</v>
      </c>
      <c r="H11" s="7">
        <v>8</v>
      </c>
      <c r="I11" s="7">
        <v>7</v>
      </c>
    </row>
    <row r="12" spans="1:9">
      <c r="A12" s="27">
        <v>41532</v>
      </c>
      <c r="B12" s="7">
        <v>136</v>
      </c>
      <c r="C12" s="7">
        <v>0</v>
      </c>
      <c r="D12" s="7">
        <v>0</v>
      </c>
      <c r="E12" s="7">
        <v>0</v>
      </c>
      <c r="F12" s="7">
        <v>124</v>
      </c>
      <c r="G12" s="7">
        <v>0</v>
      </c>
      <c r="H12" s="7">
        <v>9</v>
      </c>
      <c r="I12" s="7">
        <v>3</v>
      </c>
    </row>
    <row r="13" spans="1:9">
      <c r="A13" s="27">
        <v>41897</v>
      </c>
      <c r="B13" s="7">
        <v>110</v>
      </c>
      <c r="C13" s="7">
        <v>0</v>
      </c>
      <c r="D13" s="7">
        <v>0</v>
      </c>
      <c r="E13" s="7">
        <v>0</v>
      </c>
      <c r="F13" s="7">
        <v>98</v>
      </c>
      <c r="G13" s="7">
        <v>0</v>
      </c>
      <c r="H13" s="7">
        <v>6</v>
      </c>
      <c r="I13" s="7">
        <v>6</v>
      </c>
    </row>
    <row r="14" spans="1:9">
      <c r="A14" s="27">
        <v>42262</v>
      </c>
      <c r="B14" s="7">
        <v>131</v>
      </c>
      <c r="C14" s="7">
        <v>0</v>
      </c>
      <c r="D14" s="7">
        <v>0</v>
      </c>
      <c r="E14" s="7">
        <v>0</v>
      </c>
      <c r="F14" s="7">
        <v>119</v>
      </c>
      <c r="G14" s="7">
        <v>0</v>
      </c>
      <c r="H14" s="7">
        <v>8</v>
      </c>
      <c r="I14" s="7">
        <v>4</v>
      </c>
    </row>
    <row r="15" spans="1:9">
      <c r="A15" s="27">
        <v>42628</v>
      </c>
      <c r="B15" s="16">
        <v>145</v>
      </c>
      <c r="C15" s="16">
        <v>0</v>
      </c>
      <c r="D15" s="16">
        <v>0</v>
      </c>
      <c r="E15" s="16">
        <v>0</v>
      </c>
      <c r="F15" s="16">
        <v>128</v>
      </c>
      <c r="G15" s="16">
        <v>0</v>
      </c>
      <c r="H15" s="16">
        <v>16</v>
      </c>
      <c r="I15" s="16">
        <v>1</v>
      </c>
    </row>
    <row r="16" spans="1:9">
      <c r="A16" s="27">
        <v>42993</v>
      </c>
      <c r="B16" s="7">
        <v>162</v>
      </c>
      <c r="C16" s="7">
        <v>0</v>
      </c>
      <c r="D16" s="7">
        <v>0</v>
      </c>
      <c r="E16" s="7">
        <v>0</v>
      </c>
      <c r="F16" s="7">
        <v>139</v>
      </c>
      <c r="G16" s="7">
        <v>0</v>
      </c>
      <c r="H16" s="7">
        <v>8</v>
      </c>
      <c r="I16" s="7">
        <v>15</v>
      </c>
    </row>
    <row r="17" spans="1:9">
      <c r="A17" s="27">
        <v>43358</v>
      </c>
      <c r="B17" s="7">
        <v>181</v>
      </c>
      <c r="C17" s="7">
        <v>0</v>
      </c>
      <c r="D17" s="7">
        <v>0</v>
      </c>
      <c r="E17" s="7">
        <v>0</v>
      </c>
      <c r="F17" s="7">
        <v>165</v>
      </c>
      <c r="G17" s="7">
        <v>0</v>
      </c>
      <c r="H17" s="7">
        <v>10</v>
      </c>
      <c r="I17" s="7">
        <v>6</v>
      </c>
    </row>
    <row r="18" spans="1:9">
      <c r="A18" s="68" t="s">
        <v>148</v>
      </c>
      <c r="B18" s="7">
        <f>SUM(C18:I18)</f>
        <v>171</v>
      </c>
      <c r="C18" s="7">
        <v>0</v>
      </c>
      <c r="D18" s="7">
        <v>0</v>
      </c>
      <c r="E18" s="7">
        <v>0</v>
      </c>
      <c r="F18" s="7">
        <v>151</v>
      </c>
      <c r="G18" s="7">
        <v>0</v>
      </c>
      <c r="H18" s="7">
        <v>12</v>
      </c>
      <c r="I18" s="7">
        <v>8</v>
      </c>
    </row>
    <row r="19" spans="1:9">
      <c r="A19" s="27">
        <v>44089</v>
      </c>
      <c r="B19" s="7">
        <v>178</v>
      </c>
      <c r="C19" s="7">
        <v>0</v>
      </c>
      <c r="D19" s="7">
        <v>0</v>
      </c>
      <c r="E19" s="7">
        <v>0</v>
      </c>
      <c r="F19" s="7">
        <v>167</v>
      </c>
      <c r="G19" s="7">
        <v>0</v>
      </c>
      <c r="H19" s="7">
        <v>6</v>
      </c>
      <c r="I19" s="7">
        <v>5</v>
      </c>
    </row>
    <row r="20" spans="1:9">
      <c r="A20" s="27">
        <v>44454</v>
      </c>
      <c r="B20" s="7">
        <v>199</v>
      </c>
      <c r="C20" s="7">
        <v>0</v>
      </c>
      <c r="D20" s="7">
        <v>0</v>
      </c>
      <c r="E20" s="7">
        <v>0</v>
      </c>
      <c r="F20" s="7">
        <v>189</v>
      </c>
      <c r="G20" s="7">
        <v>0</v>
      </c>
      <c r="H20" s="7">
        <v>6</v>
      </c>
      <c r="I20" s="7">
        <v>4</v>
      </c>
    </row>
    <row r="21" spans="1:9">
      <c r="A21" s="27">
        <v>44819</v>
      </c>
      <c r="B21" s="7">
        <v>223</v>
      </c>
      <c r="C21" s="7">
        <v>0</v>
      </c>
      <c r="D21" s="7">
        <v>0</v>
      </c>
      <c r="E21" s="7">
        <v>0</v>
      </c>
      <c r="F21" s="7">
        <v>205</v>
      </c>
      <c r="G21" s="7">
        <v>0</v>
      </c>
      <c r="H21" s="7">
        <v>14</v>
      </c>
      <c r="I21" s="7">
        <v>4</v>
      </c>
    </row>
    <row r="22" spans="1:9">
      <c r="A22" s="27">
        <v>45184</v>
      </c>
      <c r="B22" s="7">
        <v>243</v>
      </c>
      <c r="C22" s="7">
        <v>0</v>
      </c>
      <c r="D22" s="7">
        <v>0</v>
      </c>
      <c r="E22" s="7">
        <v>0</v>
      </c>
      <c r="F22" s="7">
        <v>227</v>
      </c>
      <c r="G22" s="7">
        <v>0</v>
      </c>
      <c r="H22" s="7">
        <v>9</v>
      </c>
      <c r="I22" s="7">
        <v>5</v>
      </c>
    </row>
    <row r="23" spans="1:9" s="23" customFormat="1" ht="18.75">
      <c r="A23" s="27">
        <v>45550</v>
      </c>
      <c r="B23" s="7">
        <v>239</v>
      </c>
      <c r="C23" s="7">
        <v>0</v>
      </c>
      <c r="D23" s="7">
        <v>0</v>
      </c>
      <c r="E23" s="7">
        <v>0</v>
      </c>
      <c r="F23" s="7">
        <v>221</v>
      </c>
      <c r="G23" s="7">
        <v>0</v>
      </c>
      <c r="H23" s="7">
        <v>14</v>
      </c>
      <c r="I23" s="7">
        <v>4</v>
      </c>
    </row>
  </sheetData>
  <autoFilter ref="A6:I6" xr:uid="{00000000-0009-0000-0000-0000AA000000}"/>
  <mergeCells count="2">
    <mergeCell ref="B4:I4"/>
    <mergeCell ref="A4:A5"/>
  </mergeCells>
  <phoneticPr fontId="5"/>
  <hyperlinks>
    <hyperlink ref="D1" location="目次!C69" display="目次" xr:uid="{00000000-0004-0000-AA00-000000000000}"/>
  </hyperlinks>
  <pageMargins left="0.7" right="0.7" top="0.75" bottom="0.75" header="0.3" footer="0.3"/>
  <pageSetup paperSize="9"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A1:D10"/>
  <sheetViews>
    <sheetView workbookViewId="0">
      <selection activeCell="H7" sqref="H7"/>
    </sheetView>
  </sheetViews>
  <sheetFormatPr defaultColWidth="8.75" defaultRowHeight="14.25"/>
  <cols>
    <col min="1" max="1" width="10.5" style="1" bestFit="1" customWidth="1"/>
    <col min="2" max="2" width="18.125" style="1" bestFit="1" customWidth="1"/>
    <col min="3" max="16384" width="8.75" style="1"/>
  </cols>
  <sheetData>
    <row r="1" spans="1:4" ht="18.75">
      <c r="A1" s="19" t="s">
        <v>3109</v>
      </c>
      <c r="B1" s="21" t="s">
        <v>2386</v>
      </c>
      <c r="D1" s="9" t="s">
        <v>652</v>
      </c>
    </row>
    <row r="2" spans="1:4" ht="18.75">
      <c r="A2" s="40">
        <v>42993</v>
      </c>
      <c r="B2" s="22">
        <v>162</v>
      </c>
    </row>
    <row r="3" spans="1:4" ht="18.75">
      <c r="A3" s="40">
        <v>43358</v>
      </c>
      <c r="B3" s="22">
        <v>181</v>
      </c>
    </row>
    <row r="4" spans="1:4" ht="18.75">
      <c r="A4" s="40" t="s">
        <v>1168</v>
      </c>
      <c r="B4" s="22">
        <v>171</v>
      </c>
    </row>
    <row r="5" spans="1:4" ht="18.75">
      <c r="A5" s="40">
        <v>44089</v>
      </c>
      <c r="B5" s="22">
        <v>178</v>
      </c>
    </row>
    <row r="6" spans="1:4" ht="18.75">
      <c r="A6" s="40">
        <v>44454</v>
      </c>
      <c r="B6" s="22">
        <v>199</v>
      </c>
    </row>
    <row r="7" spans="1:4" ht="18.75">
      <c r="A7" s="40">
        <v>44819</v>
      </c>
      <c r="B7" s="22">
        <v>223</v>
      </c>
    </row>
    <row r="8" spans="1:4" ht="18.75">
      <c r="A8" s="40">
        <v>45184</v>
      </c>
      <c r="B8" s="22">
        <v>243</v>
      </c>
    </row>
    <row r="9" spans="1:4" ht="18.75">
      <c r="A9" s="40">
        <v>45550</v>
      </c>
      <c r="B9" s="22">
        <v>239</v>
      </c>
    </row>
    <row r="10" spans="1:4" ht="18.75">
      <c r="A10" s="40" t="s">
        <v>756</v>
      </c>
      <c r="B10" s="22">
        <v>1596</v>
      </c>
    </row>
  </sheetData>
  <phoneticPr fontId="5"/>
  <hyperlinks>
    <hyperlink ref="D1" location="目次!C69" display="目次" xr:uid="{00000000-0004-0000-AB00-000000000000}"/>
  </hyperlinks>
  <pageMargins left="0.7" right="0.7" top="0.75" bottom="0.75" header="0.3" footer="0.3"/>
  <pageSetup paperSize="9" orientation="portrait"/>
  <drawing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A1:D21"/>
  <sheetViews>
    <sheetView workbookViewId="0">
      <selection activeCell="B21" sqref="B21"/>
    </sheetView>
  </sheetViews>
  <sheetFormatPr defaultColWidth="8.75" defaultRowHeight="14.25"/>
  <cols>
    <col min="1" max="1" width="26.875" style="1" bestFit="1" customWidth="1"/>
    <col min="2" max="16384" width="8.75" style="1"/>
  </cols>
  <sheetData>
    <row r="1" spans="1:4">
      <c r="A1" s="1" t="s">
        <v>376</v>
      </c>
      <c r="D1" s="9" t="s">
        <v>652</v>
      </c>
    </row>
    <row r="2" spans="1:4">
      <c r="A2" s="1" t="s">
        <v>1986</v>
      </c>
    </row>
    <row r="3" spans="1:4">
      <c r="A3" s="1" t="s">
        <v>2408</v>
      </c>
    </row>
    <row r="4" spans="1:4">
      <c r="A4" s="7" t="s">
        <v>1031</v>
      </c>
      <c r="B4" s="7" t="s">
        <v>1151</v>
      </c>
    </row>
    <row r="5" spans="1:4">
      <c r="A5" s="7" t="s">
        <v>2160</v>
      </c>
      <c r="B5" s="7">
        <v>16401</v>
      </c>
    </row>
    <row r="6" spans="1:4">
      <c r="A6" s="7" t="s">
        <v>1196</v>
      </c>
      <c r="B6" s="7">
        <v>16466</v>
      </c>
    </row>
    <row r="7" spans="1:4">
      <c r="A7" s="7" t="s">
        <v>2162</v>
      </c>
      <c r="B7" s="7">
        <v>12297</v>
      </c>
    </row>
    <row r="8" spans="1:4">
      <c r="A8" s="7" t="s">
        <v>2166</v>
      </c>
      <c r="B8" s="7">
        <v>15455</v>
      </c>
    </row>
    <row r="9" spans="1:4">
      <c r="A9" s="7" t="s">
        <v>2168</v>
      </c>
      <c r="B9" s="7">
        <v>14815</v>
      </c>
    </row>
    <row r="10" spans="1:4">
      <c r="A10" s="7" t="s">
        <v>6</v>
      </c>
      <c r="B10" s="7">
        <v>16488</v>
      </c>
    </row>
    <row r="11" spans="1:4">
      <c r="A11" s="7" t="s">
        <v>2170</v>
      </c>
      <c r="B11" s="7">
        <v>12868</v>
      </c>
    </row>
    <row r="12" spans="1:4">
      <c r="A12" s="7" t="s">
        <v>2172</v>
      </c>
      <c r="B12" s="7">
        <v>17263</v>
      </c>
    </row>
    <row r="13" spans="1:4">
      <c r="A13" s="7" t="s">
        <v>1941</v>
      </c>
      <c r="B13" s="7">
        <v>16985</v>
      </c>
    </row>
    <row r="14" spans="1:4">
      <c r="A14" s="7" t="s">
        <v>1895</v>
      </c>
      <c r="B14" s="7">
        <v>16345</v>
      </c>
    </row>
    <row r="15" spans="1:4">
      <c r="A15" s="7" t="s">
        <v>1942</v>
      </c>
      <c r="B15" s="7">
        <v>15055</v>
      </c>
    </row>
    <row r="16" spans="1:4">
      <c r="A16" s="7" t="s">
        <v>1767</v>
      </c>
      <c r="B16" s="7">
        <v>11480</v>
      </c>
    </row>
    <row r="17" spans="1:2">
      <c r="A17" s="7" t="s">
        <v>933</v>
      </c>
      <c r="B17" s="7">
        <v>12967</v>
      </c>
    </row>
    <row r="18" spans="1:2">
      <c r="A18" s="7" t="s">
        <v>1945</v>
      </c>
      <c r="B18" s="7">
        <v>16155</v>
      </c>
    </row>
    <row r="19" spans="1:2">
      <c r="A19" s="7" t="s">
        <v>1946</v>
      </c>
      <c r="B19" s="7">
        <v>16906</v>
      </c>
    </row>
    <row r="20" spans="1:2">
      <c r="A20" s="7" t="s">
        <v>1382</v>
      </c>
      <c r="B20" s="7">
        <v>19551</v>
      </c>
    </row>
    <row r="21" spans="1:2" s="23" customFormat="1" ht="18.75">
      <c r="A21" s="7" t="s">
        <v>3009</v>
      </c>
      <c r="B21" s="7">
        <v>18688</v>
      </c>
    </row>
  </sheetData>
  <phoneticPr fontId="5"/>
  <hyperlinks>
    <hyperlink ref="D1" location="目次!C69" display="目次" xr:uid="{00000000-0004-0000-AC00-000000000000}"/>
  </hyperlinks>
  <pageMargins left="0.7" right="0.7" top="0.75" bottom="0.75" header="0.3" footer="0.3"/>
  <pageSetup paperSize="9"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A1:D10"/>
  <sheetViews>
    <sheetView workbookViewId="0">
      <selection activeCell="J11" sqref="J11"/>
    </sheetView>
  </sheetViews>
  <sheetFormatPr defaultColWidth="8.75" defaultRowHeight="14.25"/>
  <cols>
    <col min="1" max="2" width="10.75" style="1" bestFit="1" customWidth="1"/>
    <col min="3" max="16384" width="8.75" style="1"/>
  </cols>
  <sheetData>
    <row r="1" spans="1:4" ht="18.75">
      <c r="A1" s="19" t="s">
        <v>3109</v>
      </c>
      <c r="B1" s="21" t="s">
        <v>3119</v>
      </c>
      <c r="D1" s="9" t="s">
        <v>652</v>
      </c>
    </row>
    <row r="2" spans="1:4" ht="18.75">
      <c r="A2" s="20" t="s">
        <v>1666</v>
      </c>
      <c r="B2" s="22">
        <v>16345</v>
      </c>
    </row>
    <row r="3" spans="1:4" ht="18.75">
      <c r="A3" s="20" t="s">
        <v>444</v>
      </c>
      <c r="B3" s="22">
        <v>15055</v>
      </c>
    </row>
    <row r="4" spans="1:4" ht="18.75">
      <c r="A4" s="20" t="s">
        <v>1049</v>
      </c>
      <c r="B4" s="22">
        <v>11480</v>
      </c>
    </row>
    <row r="5" spans="1:4" ht="18.75">
      <c r="A5" s="20" t="s">
        <v>1528</v>
      </c>
      <c r="B5" s="22">
        <v>12967</v>
      </c>
    </row>
    <row r="6" spans="1:4" ht="18.75">
      <c r="A6" s="20" t="s">
        <v>668</v>
      </c>
      <c r="B6" s="22">
        <v>16155</v>
      </c>
    </row>
    <row r="7" spans="1:4" ht="18.75">
      <c r="A7" s="20" t="s">
        <v>489</v>
      </c>
      <c r="B7" s="22">
        <v>16906</v>
      </c>
    </row>
    <row r="8" spans="1:4" ht="18.75">
      <c r="A8" s="20" t="s">
        <v>2935</v>
      </c>
      <c r="B8" s="22">
        <v>19551</v>
      </c>
    </row>
    <row r="9" spans="1:4" ht="18.75">
      <c r="A9" s="20" t="s">
        <v>3018</v>
      </c>
      <c r="B9" s="22">
        <v>18688</v>
      </c>
    </row>
    <row r="10" spans="1:4" ht="18.75">
      <c r="A10" s="20" t="s">
        <v>756</v>
      </c>
      <c r="B10" s="22">
        <v>127147</v>
      </c>
    </row>
  </sheetData>
  <phoneticPr fontId="5"/>
  <hyperlinks>
    <hyperlink ref="D1" location="目次!C69" display="目次" xr:uid="{00000000-0004-0000-AD00-000000000000}"/>
  </hyperlinks>
  <pageMargins left="0.7" right="0.7" top="0.75" bottom="0.75" header="0.3" footer="0.3"/>
  <pageSetup paperSize="9" orientation="portrait"/>
  <drawing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A1:D21"/>
  <sheetViews>
    <sheetView workbookViewId="0">
      <selection activeCell="B21" sqref="B21"/>
    </sheetView>
  </sheetViews>
  <sheetFormatPr defaultColWidth="8.75" defaultRowHeight="14.25"/>
  <cols>
    <col min="1" max="1" width="14.125" style="1" customWidth="1"/>
    <col min="2" max="16384" width="8.75" style="1"/>
  </cols>
  <sheetData>
    <row r="1" spans="1:4">
      <c r="A1" s="1" t="s">
        <v>380</v>
      </c>
      <c r="D1" s="9" t="s">
        <v>652</v>
      </c>
    </row>
    <row r="2" spans="1:4">
      <c r="A2" s="1" t="s">
        <v>1986</v>
      </c>
    </row>
    <row r="3" spans="1:4">
      <c r="A3" s="1" t="s">
        <v>2408</v>
      </c>
    </row>
    <row r="4" spans="1:4">
      <c r="A4" s="7" t="s">
        <v>1031</v>
      </c>
      <c r="B4" s="7" t="s">
        <v>1151</v>
      </c>
      <c r="C4" s="7" t="s">
        <v>1157</v>
      </c>
      <c r="D4" s="7" t="s">
        <v>1160</v>
      </c>
    </row>
    <row r="5" spans="1:4">
      <c r="A5" s="7" t="s">
        <v>2160</v>
      </c>
      <c r="B5" s="7">
        <v>308</v>
      </c>
      <c r="C5" s="7">
        <v>236</v>
      </c>
      <c r="D5" s="7">
        <v>72</v>
      </c>
    </row>
    <row r="6" spans="1:4">
      <c r="A6" s="7" t="s">
        <v>1196</v>
      </c>
      <c r="B6" s="7">
        <v>316</v>
      </c>
      <c r="C6" s="7">
        <v>245</v>
      </c>
      <c r="D6" s="7">
        <v>71</v>
      </c>
    </row>
    <row r="7" spans="1:4">
      <c r="A7" s="7" t="s">
        <v>2162</v>
      </c>
      <c r="B7" s="7">
        <v>356</v>
      </c>
      <c r="C7" s="7">
        <v>279</v>
      </c>
      <c r="D7" s="7">
        <v>77</v>
      </c>
    </row>
    <row r="8" spans="1:4">
      <c r="A8" s="7" t="s">
        <v>2166</v>
      </c>
      <c r="B8" s="7">
        <v>341</v>
      </c>
      <c r="C8" s="7">
        <v>268</v>
      </c>
      <c r="D8" s="7">
        <v>73</v>
      </c>
    </row>
    <row r="9" spans="1:4">
      <c r="A9" s="7" t="s">
        <v>2168</v>
      </c>
      <c r="B9" s="7">
        <v>355</v>
      </c>
      <c r="C9" s="7">
        <v>271</v>
      </c>
      <c r="D9" s="7">
        <v>84</v>
      </c>
    </row>
    <row r="10" spans="1:4">
      <c r="A10" s="7" t="s">
        <v>6</v>
      </c>
      <c r="B10" s="7">
        <v>351</v>
      </c>
      <c r="C10" s="7">
        <v>271</v>
      </c>
      <c r="D10" s="7">
        <v>80</v>
      </c>
    </row>
    <row r="11" spans="1:4">
      <c r="A11" s="7" t="s">
        <v>2170</v>
      </c>
      <c r="B11" s="7">
        <v>345</v>
      </c>
      <c r="C11" s="7">
        <v>268</v>
      </c>
      <c r="D11" s="7">
        <v>77</v>
      </c>
    </row>
    <row r="12" spans="1:4">
      <c r="A12" s="7" t="s">
        <v>2172</v>
      </c>
      <c r="B12" s="7">
        <v>332</v>
      </c>
      <c r="C12" s="7">
        <v>261</v>
      </c>
      <c r="D12" s="7">
        <v>71</v>
      </c>
    </row>
    <row r="13" spans="1:4">
      <c r="A13" s="7" t="s">
        <v>1941</v>
      </c>
      <c r="B13" s="7">
        <v>311</v>
      </c>
      <c r="C13" s="7">
        <v>242</v>
      </c>
      <c r="D13" s="7">
        <v>69</v>
      </c>
    </row>
    <row r="14" spans="1:4">
      <c r="A14" s="7" t="s">
        <v>1895</v>
      </c>
      <c r="B14" s="7">
        <f>D14+C14</f>
        <v>293</v>
      </c>
      <c r="C14" s="7">
        <v>225</v>
      </c>
      <c r="D14" s="7">
        <v>68</v>
      </c>
    </row>
    <row r="15" spans="1:4">
      <c r="A15" s="7" t="s">
        <v>1942</v>
      </c>
      <c r="B15" s="7">
        <v>267</v>
      </c>
      <c r="C15" s="7">
        <v>196</v>
      </c>
      <c r="D15" s="7">
        <v>71</v>
      </c>
    </row>
    <row r="16" spans="1:4">
      <c r="A16" s="7" t="s">
        <v>1767</v>
      </c>
      <c r="B16" s="7">
        <v>278</v>
      </c>
      <c r="C16" s="7">
        <v>201</v>
      </c>
      <c r="D16" s="7">
        <v>77</v>
      </c>
    </row>
    <row r="17" spans="1:4">
      <c r="A17" s="7" t="s">
        <v>933</v>
      </c>
      <c r="B17" s="7">
        <v>260</v>
      </c>
      <c r="C17" s="7">
        <v>190</v>
      </c>
      <c r="D17" s="7">
        <v>70</v>
      </c>
    </row>
    <row r="18" spans="1:4">
      <c r="A18" s="7" t="s">
        <v>1945</v>
      </c>
      <c r="B18" s="7">
        <v>259</v>
      </c>
      <c r="C18" s="7">
        <v>187</v>
      </c>
      <c r="D18" s="7">
        <v>72</v>
      </c>
    </row>
    <row r="19" spans="1:4">
      <c r="A19" s="7" t="s">
        <v>1946</v>
      </c>
      <c r="B19" s="7">
        <v>247</v>
      </c>
      <c r="C19" s="7">
        <v>180</v>
      </c>
      <c r="D19" s="7">
        <v>67</v>
      </c>
    </row>
    <row r="20" spans="1:4">
      <c r="A20" s="7" t="s">
        <v>1382</v>
      </c>
      <c r="B20" s="7">
        <v>241</v>
      </c>
      <c r="C20" s="7">
        <v>171</v>
      </c>
      <c r="D20" s="7">
        <v>70</v>
      </c>
    </row>
    <row r="21" spans="1:4" s="23" customFormat="1" ht="18.75">
      <c r="A21" s="7" t="s">
        <v>3009</v>
      </c>
      <c r="B21" s="7">
        <v>232</v>
      </c>
      <c r="C21" s="7">
        <v>166</v>
      </c>
      <c r="D21" s="7">
        <v>66</v>
      </c>
    </row>
  </sheetData>
  <phoneticPr fontId="5"/>
  <hyperlinks>
    <hyperlink ref="D1" location="目次!C69" display="目次" xr:uid="{00000000-0004-0000-AE00-000000000000}"/>
  </hyperlinks>
  <pageMargins left="0.7" right="0.7" top="0.75" bottom="0.75" header="0.3" footer="0.3"/>
  <pageSetup paperSize="9" orientation="portrait"/>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A1:D12"/>
  <sheetViews>
    <sheetView workbookViewId="0">
      <selection activeCell="B19" sqref="B19"/>
    </sheetView>
  </sheetViews>
  <sheetFormatPr defaultColWidth="8.75" defaultRowHeight="14.25"/>
  <cols>
    <col min="1" max="1" width="10.75" style="1" bestFit="1" customWidth="1"/>
    <col min="2" max="2" width="5.5" style="1" bestFit="1" customWidth="1"/>
    <col min="3" max="3" width="4.5" style="1" bestFit="1" customWidth="1"/>
    <col min="4" max="16384" width="8.75" style="1"/>
  </cols>
  <sheetData>
    <row r="1" spans="1:4">
      <c r="D1" s="9" t="s">
        <v>652</v>
      </c>
    </row>
    <row r="3" spans="1:4" ht="18.75">
      <c r="A3" s="19" t="s">
        <v>3109</v>
      </c>
      <c r="B3" s="21" t="s">
        <v>660</v>
      </c>
      <c r="C3" s="21" t="s">
        <v>1611</v>
      </c>
    </row>
    <row r="4" spans="1:4" ht="18.75">
      <c r="A4" s="20" t="s">
        <v>1666</v>
      </c>
      <c r="B4" s="22">
        <v>225</v>
      </c>
      <c r="C4" s="22">
        <v>68</v>
      </c>
    </row>
    <row r="5" spans="1:4" ht="18.75">
      <c r="A5" s="20" t="s">
        <v>444</v>
      </c>
      <c r="B5" s="22">
        <v>196</v>
      </c>
      <c r="C5" s="22">
        <v>71</v>
      </c>
    </row>
    <row r="6" spans="1:4" ht="18.75">
      <c r="A6" s="20" t="s">
        <v>1049</v>
      </c>
      <c r="B6" s="22">
        <v>201</v>
      </c>
      <c r="C6" s="22">
        <v>77</v>
      </c>
    </row>
    <row r="7" spans="1:4" ht="18.75">
      <c r="A7" s="20" t="s">
        <v>1528</v>
      </c>
      <c r="B7" s="22">
        <v>190</v>
      </c>
      <c r="C7" s="22">
        <v>70</v>
      </c>
    </row>
    <row r="8" spans="1:4" ht="18.75">
      <c r="A8" s="20" t="s">
        <v>668</v>
      </c>
      <c r="B8" s="22">
        <v>187</v>
      </c>
      <c r="C8" s="22">
        <v>72</v>
      </c>
    </row>
    <row r="9" spans="1:4" ht="18.75">
      <c r="A9" s="20" t="s">
        <v>489</v>
      </c>
      <c r="B9" s="22">
        <v>180</v>
      </c>
      <c r="C9" s="22">
        <v>67</v>
      </c>
    </row>
    <row r="10" spans="1:4" ht="18.75">
      <c r="A10" s="20" t="s">
        <v>2935</v>
      </c>
      <c r="B10" s="22">
        <v>171</v>
      </c>
      <c r="C10" s="22">
        <v>70</v>
      </c>
    </row>
    <row r="11" spans="1:4" ht="18.75">
      <c r="A11" s="20" t="s">
        <v>3018</v>
      </c>
      <c r="B11" s="22">
        <v>166</v>
      </c>
      <c r="C11" s="22">
        <v>66</v>
      </c>
    </row>
    <row r="12" spans="1:4" ht="18.75">
      <c r="A12" s="20" t="s">
        <v>756</v>
      </c>
      <c r="B12" s="22">
        <v>1516</v>
      </c>
      <c r="C12" s="22">
        <v>561</v>
      </c>
    </row>
  </sheetData>
  <phoneticPr fontId="5"/>
  <hyperlinks>
    <hyperlink ref="D1" location="目次!C69" display="目次" xr:uid="{00000000-0004-0000-AF00-000000000000}"/>
  </hyperlinks>
  <pageMargins left="0.7" right="0.7" top="0.75" bottom="0.75" header="0.3" footer="0.3"/>
  <pageSetup paperSize="9" orientation="portrait"/>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I21"/>
  <sheetViews>
    <sheetView workbookViewId="0">
      <selection activeCell="B21" sqref="B21"/>
    </sheetView>
  </sheetViews>
  <sheetFormatPr defaultColWidth="8.75" defaultRowHeight="14.25"/>
  <cols>
    <col min="1" max="1" width="15.125" style="1" customWidth="1"/>
    <col min="2" max="16384" width="8.75" style="1"/>
  </cols>
  <sheetData>
    <row r="1" spans="1:9">
      <c r="A1" s="1" t="s">
        <v>386</v>
      </c>
      <c r="D1" s="9" t="s">
        <v>652</v>
      </c>
    </row>
    <row r="2" spans="1:9">
      <c r="A2" s="1" t="s">
        <v>1697</v>
      </c>
    </row>
    <row r="3" spans="1:9">
      <c r="A3" s="1" t="s">
        <v>1063</v>
      </c>
    </row>
    <row r="4" spans="1:9">
      <c r="A4" s="7" t="s">
        <v>1754</v>
      </c>
      <c r="B4" s="7" t="s">
        <v>734</v>
      </c>
      <c r="C4" s="7" t="s">
        <v>2409</v>
      </c>
      <c r="D4" s="7" t="s">
        <v>2233</v>
      </c>
      <c r="E4" s="7" t="s">
        <v>1105</v>
      </c>
      <c r="F4" s="7" t="s">
        <v>1884</v>
      </c>
      <c r="G4" s="7" t="s">
        <v>2068</v>
      </c>
      <c r="H4" s="7" t="s">
        <v>2366</v>
      </c>
      <c r="I4" s="7" t="s">
        <v>1582</v>
      </c>
    </row>
    <row r="5" spans="1:9">
      <c r="A5" s="7" t="s">
        <v>2160</v>
      </c>
      <c r="B5" s="7">
        <v>1109</v>
      </c>
      <c r="C5" s="7">
        <v>135</v>
      </c>
      <c r="D5" s="7">
        <v>147</v>
      </c>
      <c r="E5" s="7">
        <v>133</v>
      </c>
      <c r="F5" s="7">
        <v>191</v>
      </c>
      <c r="G5" s="7">
        <v>241</v>
      </c>
      <c r="H5" s="7">
        <v>165</v>
      </c>
      <c r="I5" s="7">
        <v>97</v>
      </c>
    </row>
    <row r="6" spans="1:9">
      <c r="A6" s="7" t="s">
        <v>1196</v>
      </c>
      <c r="B6" s="7">
        <v>1102</v>
      </c>
      <c r="C6" s="7">
        <v>123</v>
      </c>
      <c r="D6" s="7">
        <v>144</v>
      </c>
      <c r="E6" s="7">
        <v>150</v>
      </c>
      <c r="F6" s="7">
        <v>190</v>
      </c>
      <c r="G6" s="7">
        <v>179</v>
      </c>
      <c r="H6" s="7">
        <v>215</v>
      </c>
      <c r="I6" s="7">
        <v>101</v>
      </c>
    </row>
    <row r="7" spans="1:9">
      <c r="A7" s="7" t="s">
        <v>2162</v>
      </c>
      <c r="B7" s="7">
        <v>1159</v>
      </c>
      <c r="C7" s="7">
        <v>148</v>
      </c>
      <c r="D7" s="7">
        <v>146</v>
      </c>
      <c r="E7" s="7">
        <v>175</v>
      </c>
      <c r="F7" s="7">
        <v>208</v>
      </c>
      <c r="G7" s="7">
        <v>147</v>
      </c>
      <c r="H7" s="7">
        <v>229</v>
      </c>
      <c r="I7" s="7">
        <v>106</v>
      </c>
    </row>
    <row r="8" spans="1:9">
      <c r="A8" s="7" t="s">
        <v>2166</v>
      </c>
      <c r="B8" s="7">
        <v>1206</v>
      </c>
      <c r="C8" s="7">
        <v>142</v>
      </c>
      <c r="D8" s="7">
        <v>160</v>
      </c>
      <c r="E8" s="7">
        <v>181</v>
      </c>
      <c r="F8" s="7">
        <v>227</v>
      </c>
      <c r="G8" s="7">
        <v>172</v>
      </c>
      <c r="H8" s="7">
        <v>217</v>
      </c>
      <c r="I8" s="7">
        <v>107</v>
      </c>
    </row>
    <row r="9" spans="1:9">
      <c r="A9" s="7" t="s">
        <v>2168</v>
      </c>
      <c r="B9" s="7">
        <v>1276</v>
      </c>
      <c r="C9" s="7">
        <v>154</v>
      </c>
      <c r="D9" s="7">
        <v>163</v>
      </c>
      <c r="E9" s="7">
        <v>218</v>
      </c>
      <c r="F9" s="7">
        <v>250</v>
      </c>
      <c r="G9" s="7">
        <v>155</v>
      </c>
      <c r="H9" s="7">
        <v>208</v>
      </c>
      <c r="I9" s="7">
        <v>128</v>
      </c>
    </row>
    <row r="10" spans="1:9">
      <c r="A10" s="7" t="s">
        <v>6</v>
      </c>
      <c r="B10" s="7">
        <v>1358</v>
      </c>
      <c r="C10" s="7">
        <v>155</v>
      </c>
      <c r="D10" s="7">
        <v>182</v>
      </c>
      <c r="E10" s="7">
        <v>251</v>
      </c>
      <c r="F10" s="7">
        <v>243</v>
      </c>
      <c r="G10" s="7">
        <v>182</v>
      </c>
      <c r="H10" s="7">
        <v>195</v>
      </c>
      <c r="I10" s="7">
        <v>150</v>
      </c>
    </row>
    <row r="11" spans="1:9">
      <c r="A11" s="7" t="s">
        <v>2170</v>
      </c>
      <c r="B11" s="7">
        <v>1452</v>
      </c>
      <c r="C11" s="7">
        <v>135</v>
      </c>
      <c r="D11" s="7">
        <v>154</v>
      </c>
      <c r="E11" s="7">
        <v>311</v>
      </c>
      <c r="F11" s="7">
        <v>264</v>
      </c>
      <c r="G11" s="7">
        <v>215</v>
      </c>
      <c r="H11" s="7">
        <v>207</v>
      </c>
      <c r="I11" s="7">
        <v>166</v>
      </c>
    </row>
    <row r="12" spans="1:9">
      <c r="A12" s="7" t="s">
        <v>2172</v>
      </c>
      <c r="B12" s="7">
        <v>1534</v>
      </c>
      <c r="C12" s="7">
        <v>148</v>
      </c>
      <c r="D12" s="7">
        <v>158</v>
      </c>
      <c r="E12" s="7">
        <v>333</v>
      </c>
      <c r="F12" s="7">
        <v>284</v>
      </c>
      <c r="G12" s="7">
        <v>225</v>
      </c>
      <c r="H12" s="7">
        <v>216</v>
      </c>
      <c r="I12" s="7">
        <v>170</v>
      </c>
    </row>
    <row r="13" spans="1:9">
      <c r="A13" s="7" t="s">
        <v>1941</v>
      </c>
      <c r="B13" s="7">
        <v>1691</v>
      </c>
      <c r="C13" s="7">
        <v>142</v>
      </c>
      <c r="D13" s="7">
        <v>182</v>
      </c>
      <c r="E13" s="7">
        <v>413</v>
      </c>
      <c r="F13" s="7">
        <v>301</v>
      </c>
      <c r="G13" s="7">
        <v>254</v>
      </c>
      <c r="H13" s="7">
        <v>227</v>
      </c>
      <c r="I13" s="7">
        <v>172</v>
      </c>
    </row>
    <row r="14" spans="1:9">
      <c r="A14" s="7" t="s">
        <v>1895</v>
      </c>
      <c r="B14" s="7">
        <v>1795</v>
      </c>
      <c r="C14" s="7">
        <v>192</v>
      </c>
      <c r="D14" s="7">
        <v>216</v>
      </c>
      <c r="E14" s="7">
        <v>398</v>
      </c>
      <c r="F14" s="7">
        <v>297</v>
      </c>
      <c r="G14" s="7">
        <v>273</v>
      </c>
      <c r="H14" s="7">
        <v>251</v>
      </c>
      <c r="I14" s="7">
        <v>168</v>
      </c>
    </row>
    <row r="15" spans="1:9">
      <c r="A15" s="7" t="s">
        <v>1942</v>
      </c>
      <c r="B15" s="7">
        <v>1897</v>
      </c>
      <c r="C15" s="7">
        <v>242</v>
      </c>
      <c r="D15" s="7">
        <v>235</v>
      </c>
      <c r="E15" s="7">
        <v>432</v>
      </c>
      <c r="F15" s="7">
        <v>298</v>
      </c>
      <c r="G15" s="7">
        <v>249</v>
      </c>
      <c r="H15" s="7">
        <v>261</v>
      </c>
      <c r="I15" s="7">
        <v>180</v>
      </c>
    </row>
    <row r="16" spans="1:9">
      <c r="A16" s="7" t="s">
        <v>1767</v>
      </c>
      <c r="B16" s="7">
        <v>1948</v>
      </c>
      <c r="C16" s="7">
        <v>230</v>
      </c>
      <c r="D16" s="7">
        <v>238</v>
      </c>
      <c r="E16" s="7">
        <v>447</v>
      </c>
      <c r="F16" s="7">
        <v>322</v>
      </c>
      <c r="G16" s="7">
        <v>254</v>
      </c>
      <c r="H16" s="7">
        <v>277</v>
      </c>
      <c r="I16" s="7">
        <v>180</v>
      </c>
    </row>
    <row r="17" spans="1:9">
      <c r="A17" s="7" t="s">
        <v>933</v>
      </c>
      <c r="B17" s="7">
        <f>SUM(C17:I17)</f>
        <v>2034</v>
      </c>
      <c r="C17" s="7">
        <v>240</v>
      </c>
      <c r="D17" s="7">
        <v>259</v>
      </c>
      <c r="E17" s="7">
        <v>486</v>
      </c>
      <c r="F17" s="7">
        <v>308</v>
      </c>
      <c r="G17" s="7">
        <v>260</v>
      </c>
      <c r="H17" s="7">
        <v>287</v>
      </c>
      <c r="I17" s="7">
        <v>194</v>
      </c>
    </row>
    <row r="18" spans="1:9">
      <c r="A18" s="7" t="s">
        <v>1945</v>
      </c>
      <c r="B18" s="7">
        <v>2150</v>
      </c>
      <c r="C18" s="7">
        <v>267</v>
      </c>
      <c r="D18" s="7">
        <v>271</v>
      </c>
      <c r="E18" s="7">
        <v>540</v>
      </c>
      <c r="F18" s="7">
        <v>331</v>
      </c>
      <c r="G18" s="7">
        <v>246</v>
      </c>
      <c r="H18" s="7">
        <v>322</v>
      </c>
      <c r="I18" s="7">
        <v>173</v>
      </c>
    </row>
    <row r="19" spans="1:9">
      <c r="A19" s="7" t="s">
        <v>1946</v>
      </c>
      <c r="B19" s="7">
        <v>2201</v>
      </c>
      <c r="C19" s="7">
        <v>301</v>
      </c>
      <c r="D19" s="7">
        <v>320</v>
      </c>
      <c r="E19" s="7">
        <v>484</v>
      </c>
      <c r="F19" s="7">
        <v>366</v>
      </c>
      <c r="G19" s="7">
        <v>275</v>
      </c>
      <c r="H19" s="7">
        <v>291</v>
      </c>
      <c r="I19" s="7">
        <v>164</v>
      </c>
    </row>
    <row r="20" spans="1:9">
      <c r="A20" s="7" t="s">
        <v>1382</v>
      </c>
      <c r="B20" s="7">
        <v>2359</v>
      </c>
      <c r="C20" s="7">
        <v>340</v>
      </c>
      <c r="D20" s="7">
        <v>365</v>
      </c>
      <c r="E20" s="7">
        <v>530</v>
      </c>
      <c r="F20" s="7">
        <v>383</v>
      </c>
      <c r="G20" s="7">
        <v>272</v>
      </c>
      <c r="H20" s="7">
        <v>301</v>
      </c>
      <c r="I20" s="7">
        <v>168</v>
      </c>
    </row>
    <row r="21" spans="1:9" s="23" customFormat="1" ht="18.75">
      <c r="A21" s="7" t="s">
        <v>3009</v>
      </c>
      <c r="B21" s="7">
        <v>2477</v>
      </c>
      <c r="C21" s="7">
        <v>337</v>
      </c>
      <c r="D21" s="7">
        <v>435</v>
      </c>
      <c r="E21" s="7">
        <v>527</v>
      </c>
      <c r="F21" s="7">
        <v>437</v>
      </c>
      <c r="G21" s="7">
        <v>287</v>
      </c>
      <c r="H21" s="7">
        <v>306</v>
      </c>
      <c r="I21" s="7">
        <v>148</v>
      </c>
    </row>
  </sheetData>
  <phoneticPr fontId="5"/>
  <hyperlinks>
    <hyperlink ref="D1" location="目次!C69" display="目次" xr:uid="{00000000-0004-0000-B000-000000000000}"/>
  </hyperlinks>
  <pageMargins left="0.7" right="0.7" top="0.75" bottom="0.75" header="0.3" footer="0.3"/>
  <pageSetup paperSize="9" orientation="landscape"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A1:D10"/>
  <sheetViews>
    <sheetView topLeftCell="A4" workbookViewId="0">
      <selection activeCell="E6" sqref="E6"/>
    </sheetView>
  </sheetViews>
  <sheetFormatPr defaultColWidth="8.75" defaultRowHeight="14.25"/>
  <cols>
    <col min="1" max="2" width="10.75" style="1" bestFit="1" customWidth="1"/>
    <col min="3" max="16384" width="8.75" style="1"/>
  </cols>
  <sheetData>
    <row r="1" spans="1:4" ht="18.75">
      <c r="A1" s="19" t="s">
        <v>3109</v>
      </c>
      <c r="B1" s="21" t="s">
        <v>3119</v>
      </c>
      <c r="D1" s="9" t="s">
        <v>652</v>
      </c>
    </row>
    <row r="2" spans="1:4" ht="18.75">
      <c r="A2" s="20" t="s">
        <v>1666</v>
      </c>
      <c r="B2" s="22">
        <v>1795</v>
      </c>
    </row>
    <row r="3" spans="1:4" ht="18.75">
      <c r="A3" s="20" t="s">
        <v>444</v>
      </c>
      <c r="B3" s="22">
        <v>1897</v>
      </c>
    </row>
    <row r="4" spans="1:4" ht="18.75">
      <c r="A4" s="20" t="s">
        <v>1049</v>
      </c>
      <c r="B4" s="22">
        <v>1948</v>
      </c>
    </row>
    <row r="5" spans="1:4" ht="18.75">
      <c r="A5" s="20" t="s">
        <v>1528</v>
      </c>
      <c r="B5" s="22">
        <v>2034</v>
      </c>
    </row>
    <row r="6" spans="1:4" ht="18.75">
      <c r="A6" s="20" t="s">
        <v>668</v>
      </c>
      <c r="B6" s="22">
        <v>2150</v>
      </c>
    </row>
    <row r="7" spans="1:4" ht="18.75">
      <c r="A7" s="20" t="s">
        <v>489</v>
      </c>
      <c r="B7" s="22">
        <v>2201</v>
      </c>
    </row>
    <row r="8" spans="1:4" ht="18.75">
      <c r="A8" s="20" t="s">
        <v>2935</v>
      </c>
      <c r="B8" s="22">
        <v>2359</v>
      </c>
    </row>
    <row r="9" spans="1:4" ht="18.75">
      <c r="A9" s="20" t="s">
        <v>3018</v>
      </c>
      <c r="B9" s="22">
        <v>2477</v>
      </c>
    </row>
    <row r="10" spans="1:4" ht="18.75">
      <c r="A10" s="20" t="s">
        <v>756</v>
      </c>
      <c r="B10" s="22">
        <v>16861</v>
      </c>
    </row>
  </sheetData>
  <phoneticPr fontId="5"/>
  <hyperlinks>
    <hyperlink ref="D1" location="目次!C69" display="目次" xr:uid="{00000000-0004-0000-B100-000000000000}"/>
  </hyperlinks>
  <pageMargins left="0.7" right="0.7" top="0.75" bottom="0.75" header="0.3" footer="0.3"/>
  <pageSetup paperSize="9" orientation="portrait"/>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A1:Z23"/>
  <sheetViews>
    <sheetView workbookViewId="0">
      <pane xSplit="1" ySplit="6" topLeftCell="B7" activePane="bottomRight" state="frozen"/>
      <selection pane="topRight"/>
      <selection pane="bottomLeft"/>
      <selection pane="bottomRight" activeCell="B24" sqref="B24"/>
    </sheetView>
  </sheetViews>
  <sheetFormatPr defaultColWidth="8.75" defaultRowHeight="14.25"/>
  <cols>
    <col min="1" max="1" width="13.125" style="1" customWidth="1"/>
    <col min="2" max="2" width="10.25" style="1" bestFit="1" customWidth="1"/>
    <col min="3" max="3" width="10.375" style="1" bestFit="1" customWidth="1"/>
    <col min="4" max="4" width="14.875" style="1" bestFit="1" customWidth="1"/>
    <col min="5" max="5" width="10.375" style="1" bestFit="1" customWidth="1"/>
    <col min="6" max="6" width="21.75" style="1" bestFit="1" customWidth="1"/>
    <col min="7" max="7" width="19.625" style="1" bestFit="1" customWidth="1"/>
    <col min="8" max="8" width="10.375" style="1" bestFit="1" customWidth="1"/>
    <col min="9" max="9" width="21.75" style="1" bestFit="1" customWidth="1"/>
    <col min="10" max="11" width="19.625" style="1" bestFit="1" customWidth="1"/>
    <col min="12" max="12" width="23.125" style="1" bestFit="1" customWidth="1"/>
    <col min="13" max="13" width="26.75" style="1" bestFit="1" customWidth="1"/>
    <col min="14" max="16" width="14.875" style="1" bestFit="1" customWidth="1"/>
    <col min="17" max="17" width="10.375" style="1" bestFit="1" customWidth="1"/>
    <col min="18" max="19" width="19.625" style="1" bestFit="1" customWidth="1"/>
    <col min="20" max="20" width="22" style="1" bestFit="1" customWidth="1"/>
    <col min="21" max="21" width="11.75" style="1" bestFit="1" customWidth="1"/>
    <col min="22" max="22" width="17.25" style="1" bestFit="1" customWidth="1"/>
    <col min="23" max="23" width="19.875" style="1" bestFit="1" customWidth="1"/>
    <col min="24" max="24" width="30.125" style="1" bestFit="1" customWidth="1"/>
    <col min="25" max="25" width="27.75" style="1" bestFit="1" customWidth="1"/>
    <col min="26" max="16384" width="8.75" style="1"/>
  </cols>
  <sheetData>
    <row r="1" spans="1:25">
      <c r="A1" s="1" t="s">
        <v>1980</v>
      </c>
      <c r="D1" s="9" t="s">
        <v>652</v>
      </c>
    </row>
    <row r="2" spans="1:25">
      <c r="A2" s="1" t="s">
        <v>2137</v>
      </c>
    </row>
    <row r="3" spans="1:25">
      <c r="A3" s="1" t="s">
        <v>2410</v>
      </c>
    </row>
    <row r="4" spans="1:25">
      <c r="A4" s="1" t="s">
        <v>1697</v>
      </c>
    </row>
    <row r="5" spans="1:25">
      <c r="A5" s="1" t="s">
        <v>33</v>
      </c>
    </row>
    <row r="6" spans="1:25">
      <c r="A6" s="7" t="s">
        <v>1754</v>
      </c>
      <c r="B6" s="7" t="s">
        <v>734</v>
      </c>
      <c r="C6" s="7" t="s">
        <v>2411</v>
      </c>
      <c r="D6" s="7" t="s">
        <v>476</v>
      </c>
      <c r="E6" s="7" t="s">
        <v>1629</v>
      </c>
      <c r="F6" s="7" t="s">
        <v>2412</v>
      </c>
      <c r="G6" s="7" t="s">
        <v>2413</v>
      </c>
      <c r="H6" s="7" t="s">
        <v>2415</v>
      </c>
      <c r="I6" s="7" t="s">
        <v>2416</v>
      </c>
      <c r="J6" s="7" t="s">
        <v>2417</v>
      </c>
      <c r="K6" s="7" t="s">
        <v>1093</v>
      </c>
      <c r="L6" s="7" t="s">
        <v>368</v>
      </c>
      <c r="M6" s="7" t="s">
        <v>1901</v>
      </c>
      <c r="N6" s="7" t="s">
        <v>209</v>
      </c>
      <c r="O6" s="7" t="s">
        <v>2418</v>
      </c>
      <c r="P6" s="7" t="s">
        <v>2420</v>
      </c>
      <c r="Q6" s="7" t="s">
        <v>2077</v>
      </c>
      <c r="R6" s="7" t="s">
        <v>2421</v>
      </c>
      <c r="S6" s="7" t="s">
        <v>2422</v>
      </c>
      <c r="T6" s="7" t="s">
        <v>2424</v>
      </c>
      <c r="U6" s="7" t="s">
        <v>2425</v>
      </c>
      <c r="V6" s="7" t="s">
        <v>2128</v>
      </c>
      <c r="W6" s="7" t="s">
        <v>1566</v>
      </c>
      <c r="X6" s="7" t="s">
        <v>540</v>
      </c>
      <c r="Y6" s="7" t="s">
        <v>1390</v>
      </c>
    </row>
    <row r="7" spans="1:25">
      <c r="A7" s="7" t="s">
        <v>2160</v>
      </c>
      <c r="B7" s="7">
        <v>1448491</v>
      </c>
      <c r="C7" s="7">
        <v>161128</v>
      </c>
      <c r="D7" s="7">
        <v>26900</v>
      </c>
      <c r="E7" s="7">
        <v>32213</v>
      </c>
      <c r="F7" s="7">
        <v>1496</v>
      </c>
      <c r="G7" s="7">
        <v>7596</v>
      </c>
      <c r="H7" s="7">
        <v>166122</v>
      </c>
      <c r="I7" s="7">
        <v>68842</v>
      </c>
      <c r="J7" s="7">
        <v>71736</v>
      </c>
      <c r="K7" s="7">
        <v>4950</v>
      </c>
      <c r="L7" s="7">
        <v>71613</v>
      </c>
      <c r="M7" s="7">
        <v>91098</v>
      </c>
      <c r="N7" s="7">
        <v>45519</v>
      </c>
      <c r="O7" s="7">
        <v>42890</v>
      </c>
      <c r="P7" s="7">
        <v>3320</v>
      </c>
      <c r="Q7" s="7">
        <v>5004</v>
      </c>
      <c r="R7" s="7">
        <v>308706</v>
      </c>
      <c r="S7" s="7">
        <v>241029</v>
      </c>
      <c r="T7" s="7">
        <v>42186</v>
      </c>
      <c r="U7" s="7"/>
      <c r="V7" s="7">
        <v>1627</v>
      </c>
      <c r="W7" s="7">
        <v>16332</v>
      </c>
      <c r="X7" s="7">
        <v>0</v>
      </c>
      <c r="Y7" s="7">
        <v>38184</v>
      </c>
    </row>
    <row r="8" spans="1:25">
      <c r="A8" s="7" t="s">
        <v>1196</v>
      </c>
      <c r="B8" s="7">
        <v>1612260</v>
      </c>
      <c r="C8" s="7">
        <v>168481</v>
      </c>
      <c r="D8" s="7">
        <v>29878</v>
      </c>
      <c r="E8" s="7">
        <v>31232</v>
      </c>
      <c r="F8" s="7">
        <v>2406</v>
      </c>
      <c r="G8" s="7">
        <v>8526</v>
      </c>
      <c r="H8" s="7">
        <v>185039</v>
      </c>
      <c r="I8" s="7">
        <v>85250</v>
      </c>
      <c r="J8" s="7">
        <v>91996</v>
      </c>
      <c r="K8" s="7">
        <v>4235</v>
      </c>
      <c r="L8" s="7">
        <v>79308</v>
      </c>
      <c r="M8" s="7">
        <v>97324</v>
      </c>
      <c r="N8" s="7">
        <v>49588</v>
      </c>
      <c r="O8" s="7">
        <v>75395</v>
      </c>
      <c r="P8" s="7">
        <v>2216</v>
      </c>
      <c r="Q8" s="7">
        <v>5383</v>
      </c>
      <c r="R8" s="7">
        <v>320736</v>
      </c>
      <c r="S8" s="7">
        <v>268479</v>
      </c>
      <c r="T8" s="7">
        <v>42108</v>
      </c>
      <c r="U8" s="7"/>
      <c r="V8" s="7">
        <v>1724</v>
      </c>
      <c r="W8" s="7">
        <v>20215</v>
      </c>
      <c r="X8" s="7">
        <v>0</v>
      </c>
      <c r="Y8" s="7">
        <v>42741</v>
      </c>
    </row>
    <row r="9" spans="1:25">
      <c r="A9" s="7" t="s">
        <v>2162</v>
      </c>
      <c r="B9" s="7">
        <v>1658270</v>
      </c>
      <c r="C9" s="7">
        <v>142146</v>
      </c>
      <c r="D9" s="7">
        <v>29555</v>
      </c>
      <c r="E9" s="7">
        <v>33208</v>
      </c>
      <c r="F9" s="7">
        <v>5347</v>
      </c>
      <c r="G9" s="7">
        <v>10989</v>
      </c>
      <c r="H9" s="7">
        <v>190601</v>
      </c>
      <c r="I9" s="7">
        <v>90897</v>
      </c>
      <c r="J9" s="7">
        <v>97391</v>
      </c>
      <c r="K9" s="7">
        <v>2356</v>
      </c>
      <c r="L9" s="7">
        <v>94653</v>
      </c>
      <c r="M9" s="7">
        <v>113807</v>
      </c>
      <c r="N9" s="7">
        <v>50995</v>
      </c>
      <c r="O9" s="7">
        <v>78385</v>
      </c>
      <c r="P9" s="7">
        <v>2803</v>
      </c>
      <c r="Q9" s="7">
        <v>7095</v>
      </c>
      <c r="R9" s="7">
        <v>330402</v>
      </c>
      <c r="S9" s="7">
        <v>264752</v>
      </c>
      <c r="T9" s="7">
        <v>38823</v>
      </c>
      <c r="U9" s="7"/>
      <c r="V9" s="7">
        <v>1652</v>
      </c>
      <c r="W9" s="7">
        <v>22378</v>
      </c>
      <c r="X9" s="7">
        <v>5799</v>
      </c>
      <c r="Y9" s="7">
        <v>44236</v>
      </c>
    </row>
    <row r="10" spans="1:25">
      <c r="A10" s="7" t="s">
        <v>2166</v>
      </c>
      <c r="B10" s="7">
        <v>1729688</v>
      </c>
      <c r="C10" s="7">
        <v>134553</v>
      </c>
      <c r="D10" s="7">
        <v>33014</v>
      </c>
      <c r="E10" s="7">
        <v>36060</v>
      </c>
      <c r="F10" s="7">
        <v>7462</v>
      </c>
      <c r="G10" s="7">
        <v>14618</v>
      </c>
      <c r="H10" s="7">
        <v>183945</v>
      </c>
      <c r="I10" s="7">
        <v>92585</v>
      </c>
      <c r="J10" s="7">
        <v>79565</v>
      </c>
      <c r="K10" s="7">
        <v>4334</v>
      </c>
      <c r="L10" s="7">
        <v>154221</v>
      </c>
      <c r="M10" s="7">
        <v>122842</v>
      </c>
      <c r="N10" s="7">
        <v>54541</v>
      </c>
      <c r="O10" s="7">
        <v>82017</v>
      </c>
      <c r="P10" s="7">
        <v>2647</v>
      </c>
      <c r="Q10" s="7">
        <v>6597</v>
      </c>
      <c r="R10" s="7">
        <v>302280</v>
      </c>
      <c r="S10" s="7">
        <v>303329</v>
      </c>
      <c r="T10" s="7">
        <v>42406</v>
      </c>
      <c r="U10" s="7"/>
      <c r="V10" s="7">
        <v>1575</v>
      </c>
      <c r="W10" s="7">
        <v>24471</v>
      </c>
      <c r="X10" s="7">
        <v>4708</v>
      </c>
      <c r="Y10" s="7">
        <v>41918</v>
      </c>
    </row>
    <row r="11" spans="1:25">
      <c r="A11" s="7" t="s">
        <v>2168</v>
      </c>
      <c r="B11" s="7">
        <v>1823765</v>
      </c>
      <c r="C11" s="7">
        <v>159497</v>
      </c>
      <c r="D11" s="7">
        <v>30548</v>
      </c>
      <c r="E11" s="7">
        <v>38811</v>
      </c>
      <c r="F11" s="7">
        <v>10081</v>
      </c>
      <c r="G11" s="7">
        <v>15249</v>
      </c>
      <c r="H11" s="7">
        <v>200063</v>
      </c>
      <c r="I11" s="7">
        <v>104679</v>
      </c>
      <c r="J11" s="7">
        <v>75925</v>
      </c>
      <c r="K11" s="7">
        <v>3235</v>
      </c>
      <c r="L11" s="7">
        <v>151411</v>
      </c>
      <c r="M11" s="7">
        <v>129206</v>
      </c>
      <c r="N11" s="7">
        <v>56786</v>
      </c>
      <c r="O11" s="7">
        <v>87095</v>
      </c>
      <c r="P11" s="7">
        <v>2748</v>
      </c>
      <c r="Q11" s="7">
        <v>8641</v>
      </c>
      <c r="R11" s="7">
        <v>295072</v>
      </c>
      <c r="S11" s="7">
        <v>347960</v>
      </c>
      <c r="T11" s="7">
        <v>33771</v>
      </c>
      <c r="U11" s="7"/>
      <c r="V11" s="7">
        <v>1420</v>
      </c>
      <c r="W11" s="7">
        <v>25746</v>
      </c>
      <c r="X11" s="7">
        <v>3888</v>
      </c>
      <c r="Y11" s="7">
        <v>41933</v>
      </c>
    </row>
    <row r="12" spans="1:25">
      <c r="A12" s="7" t="s">
        <v>6</v>
      </c>
      <c r="B12" s="7">
        <v>1903834</v>
      </c>
      <c r="C12" s="7">
        <v>172267</v>
      </c>
      <c r="D12" s="7">
        <v>29500</v>
      </c>
      <c r="E12" s="7">
        <v>48750</v>
      </c>
      <c r="F12" s="7">
        <v>4577</v>
      </c>
      <c r="G12" s="7">
        <v>18655</v>
      </c>
      <c r="H12" s="7">
        <v>230833</v>
      </c>
      <c r="I12" s="7">
        <v>112142</v>
      </c>
      <c r="J12" s="7">
        <v>68736</v>
      </c>
      <c r="K12" s="7">
        <v>2236</v>
      </c>
      <c r="L12" s="7">
        <v>156289</v>
      </c>
      <c r="M12" s="7">
        <v>141717</v>
      </c>
      <c r="N12" s="7">
        <v>61830</v>
      </c>
      <c r="O12" s="7">
        <v>93589</v>
      </c>
      <c r="P12" s="7">
        <v>3094</v>
      </c>
      <c r="Q12" s="7">
        <v>8857</v>
      </c>
      <c r="R12" s="7">
        <v>301101</v>
      </c>
      <c r="S12" s="7">
        <v>332492</v>
      </c>
      <c r="T12" s="7">
        <v>40913</v>
      </c>
      <c r="U12" s="7"/>
      <c r="V12" s="7">
        <v>1626</v>
      </c>
      <c r="W12" s="7">
        <v>27212</v>
      </c>
      <c r="X12" s="7">
        <v>5426</v>
      </c>
      <c r="Y12" s="7">
        <v>41992</v>
      </c>
    </row>
    <row r="13" spans="1:25">
      <c r="A13" s="7" t="s">
        <v>2170</v>
      </c>
      <c r="B13" s="7">
        <v>2057363</v>
      </c>
      <c r="C13" s="7">
        <v>188149</v>
      </c>
      <c r="D13" s="7">
        <v>31589</v>
      </c>
      <c r="E13" s="7">
        <v>57551</v>
      </c>
      <c r="F13" s="7">
        <v>4288</v>
      </c>
      <c r="G13" s="7">
        <v>22326</v>
      </c>
      <c r="H13" s="7">
        <v>260577</v>
      </c>
      <c r="I13" s="7">
        <v>126525</v>
      </c>
      <c r="J13" s="7">
        <v>74265</v>
      </c>
      <c r="K13" s="7">
        <v>5015</v>
      </c>
      <c r="L13" s="7">
        <v>149992</v>
      </c>
      <c r="M13" s="7">
        <v>162569</v>
      </c>
      <c r="N13" s="7">
        <v>66063</v>
      </c>
      <c r="O13" s="7">
        <v>107114</v>
      </c>
      <c r="P13" s="7">
        <v>3261</v>
      </c>
      <c r="Q13" s="7">
        <v>10255</v>
      </c>
      <c r="R13" s="7">
        <v>317547</v>
      </c>
      <c r="S13" s="7">
        <v>325281</v>
      </c>
      <c r="T13" s="7">
        <v>51449</v>
      </c>
      <c r="U13" s="7"/>
      <c r="V13" s="7">
        <v>1452</v>
      </c>
      <c r="W13" s="7">
        <v>32473</v>
      </c>
      <c r="X13" s="7">
        <v>6014</v>
      </c>
      <c r="Y13" s="7">
        <v>53608</v>
      </c>
    </row>
    <row r="14" spans="1:25">
      <c r="A14" s="7" t="s">
        <v>2172</v>
      </c>
      <c r="B14" s="7">
        <v>2171035</v>
      </c>
      <c r="C14" s="7">
        <v>188836</v>
      </c>
      <c r="D14" s="7">
        <v>31778</v>
      </c>
      <c r="E14" s="7">
        <v>59701</v>
      </c>
      <c r="F14" s="7">
        <v>5870</v>
      </c>
      <c r="G14" s="7">
        <v>23161</v>
      </c>
      <c r="H14" s="7">
        <v>317169</v>
      </c>
      <c r="I14" s="7">
        <v>119701</v>
      </c>
      <c r="J14" s="7">
        <v>77275</v>
      </c>
      <c r="K14" s="7">
        <v>3087</v>
      </c>
      <c r="L14" s="7">
        <v>159664</v>
      </c>
      <c r="M14" s="7">
        <v>156915</v>
      </c>
      <c r="N14" s="7">
        <v>71783</v>
      </c>
      <c r="O14" s="7">
        <v>116999</v>
      </c>
      <c r="P14" s="7">
        <v>4404</v>
      </c>
      <c r="Q14" s="7">
        <v>9976</v>
      </c>
      <c r="R14" s="7">
        <v>338273</v>
      </c>
      <c r="S14" s="7">
        <v>338089</v>
      </c>
      <c r="T14" s="7">
        <v>46224</v>
      </c>
      <c r="U14" s="7"/>
      <c r="V14" s="7">
        <v>1395</v>
      </c>
      <c r="W14" s="7">
        <v>37409</v>
      </c>
      <c r="X14" s="7">
        <v>6383</v>
      </c>
      <c r="Y14" s="7">
        <v>56944</v>
      </c>
    </row>
    <row r="15" spans="1:25">
      <c r="A15" s="7" t="s">
        <v>1941</v>
      </c>
      <c r="B15" s="7">
        <v>2294448</v>
      </c>
      <c r="C15" s="7">
        <v>186318</v>
      </c>
      <c r="D15" s="7">
        <v>30756</v>
      </c>
      <c r="E15" s="7">
        <v>66077</v>
      </c>
      <c r="F15" s="7">
        <v>5318</v>
      </c>
      <c r="G15" s="7">
        <v>22904</v>
      </c>
      <c r="H15" s="7">
        <v>247948</v>
      </c>
      <c r="I15" s="7">
        <v>121435</v>
      </c>
      <c r="J15" s="7">
        <v>69520</v>
      </c>
      <c r="K15" s="7">
        <v>11690</v>
      </c>
      <c r="L15" s="7">
        <v>260505</v>
      </c>
      <c r="M15" s="7">
        <v>144964</v>
      </c>
      <c r="N15" s="7">
        <v>81554</v>
      </c>
      <c r="O15" s="7">
        <v>130794</v>
      </c>
      <c r="P15" s="7">
        <v>3978</v>
      </c>
      <c r="Q15" s="7">
        <v>11960</v>
      </c>
      <c r="R15" s="7">
        <v>395235</v>
      </c>
      <c r="S15" s="7">
        <v>353785</v>
      </c>
      <c r="T15" s="7">
        <v>42648</v>
      </c>
      <c r="U15" s="7"/>
      <c r="V15" s="7">
        <v>1669</v>
      </c>
      <c r="W15" s="7">
        <v>43454</v>
      </c>
      <c r="X15" s="7">
        <v>7094</v>
      </c>
      <c r="Y15" s="7">
        <v>54841</v>
      </c>
    </row>
    <row r="16" spans="1:25">
      <c r="A16" s="7" t="s">
        <v>1895</v>
      </c>
      <c r="B16" s="7">
        <v>2494411</v>
      </c>
      <c r="C16" s="7">
        <v>213596</v>
      </c>
      <c r="D16" s="7">
        <v>31788</v>
      </c>
      <c r="E16" s="7">
        <v>80915</v>
      </c>
      <c r="F16" s="7">
        <v>6904</v>
      </c>
      <c r="G16" s="7">
        <v>27372</v>
      </c>
      <c r="H16" s="7">
        <v>263044</v>
      </c>
      <c r="I16" s="7">
        <v>130513</v>
      </c>
      <c r="J16" s="7">
        <v>61785</v>
      </c>
      <c r="K16" s="7">
        <v>16315</v>
      </c>
      <c r="L16" s="7">
        <v>255502</v>
      </c>
      <c r="M16" s="7">
        <v>145698</v>
      </c>
      <c r="N16" s="7">
        <v>88788</v>
      </c>
      <c r="O16" s="7">
        <v>140436</v>
      </c>
      <c r="P16" s="7">
        <v>5316</v>
      </c>
      <c r="Q16" s="7">
        <v>10973</v>
      </c>
      <c r="R16" s="7">
        <v>484478</v>
      </c>
      <c r="S16" s="7">
        <v>382666</v>
      </c>
      <c r="T16" s="7">
        <v>31700</v>
      </c>
      <c r="U16" s="7"/>
      <c r="V16" s="7">
        <v>1778</v>
      </c>
      <c r="W16" s="7">
        <v>47183</v>
      </c>
      <c r="X16" s="7">
        <v>8077</v>
      </c>
      <c r="Y16" s="7">
        <v>59583</v>
      </c>
    </row>
    <row r="17" spans="1:26">
      <c r="A17" s="7" t="s">
        <v>1942</v>
      </c>
      <c r="B17" s="7">
        <v>2607414</v>
      </c>
      <c r="C17" s="7">
        <v>220030</v>
      </c>
      <c r="D17" s="7">
        <v>32456</v>
      </c>
      <c r="E17" s="7">
        <v>85231</v>
      </c>
      <c r="F17" s="7">
        <v>9737</v>
      </c>
      <c r="G17" s="7">
        <v>30581</v>
      </c>
      <c r="H17" s="7">
        <v>271029</v>
      </c>
      <c r="I17" s="7">
        <v>141855</v>
      </c>
      <c r="J17" s="7">
        <v>61552</v>
      </c>
      <c r="K17" s="7">
        <v>15815</v>
      </c>
      <c r="L17" s="7">
        <v>240356</v>
      </c>
      <c r="M17" s="7">
        <v>174137</v>
      </c>
      <c r="N17" s="7">
        <v>93467</v>
      </c>
      <c r="O17" s="7">
        <v>143396</v>
      </c>
      <c r="P17" s="7">
        <v>4681</v>
      </c>
      <c r="Q17" s="7">
        <v>10997</v>
      </c>
      <c r="R17" s="7">
        <v>520753</v>
      </c>
      <c r="S17" s="7">
        <v>398216</v>
      </c>
      <c r="T17" s="7">
        <v>29799</v>
      </c>
      <c r="U17" s="7"/>
      <c r="V17" s="7">
        <v>1814</v>
      </c>
      <c r="W17" s="7">
        <v>51543</v>
      </c>
      <c r="X17" s="7">
        <v>9130</v>
      </c>
      <c r="Y17" s="7">
        <v>60838</v>
      </c>
    </row>
    <row r="18" spans="1:26">
      <c r="A18" s="7" t="s">
        <v>1267</v>
      </c>
      <c r="B18" s="7">
        <v>2686076</v>
      </c>
      <c r="C18" s="7">
        <v>224318</v>
      </c>
      <c r="D18" s="7">
        <v>33510</v>
      </c>
      <c r="E18" s="7">
        <v>92961</v>
      </c>
      <c r="F18" s="7">
        <v>9360</v>
      </c>
      <c r="G18" s="7">
        <v>34047</v>
      </c>
      <c r="H18" s="7">
        <v>272864</v>
      </c>
      <c r="I18" s="7">
        <v>141960</v>
      </c>
      <c r="J18" s="7">
        <v>74056</v>
      </c>
      <c r="K18" s="7">
        <v>15932</v>
      </c>
      <c r="L18" s="7">
        <v>228316</v>
      </c>
      <c r="M18" s="7">
        <v>181142</v>
      </c>
      <c r="N18" s="7">
        <v>98275</v>
      </c>
      <c r="O18" s="7">
        <v>152146</v>
      </c>
      <c r="P18" s="7">
        <v>3436</v>
      </c>
      <c r="Q18" s="7">
        <v>11156</v>
      </c>
      <c r="R18" s="7">
        <v>560756</v>
      </c>
      <c r="S18" s="7">
        <v>396308</v>
      </c>
      <c r="T18" s="7">
        <v>19849</v>
      </c>
      <c r="U18" s="7">
        <v>2247</v>
      </c>
      <c r="V18" s="7">
        <v>2223</v>
      </c>
      <c r="W18" s="7">
        <v>58602</v>
      </c>
      <c r="X18" s="7">
        <v>9806</v>
      </c>
      <c r="Y18" s="7">
        <v>65054</v>
      </c>
    </row>
    <row r="19" spans="1:26">
      <c r="A19" s="7" t="s">
        <v>615</v>
      </c>
      <c r="B19" s="7">
        <f>SUM(C19:Y19)</f>
        <v>2865805</v>
      </c>
      <c r="C19" s="7">
        <v>253207</v>
      </c>
      <c r="D19" s="7">
        <v>42798</v>
      </c>
      <c r="E19" s="7">
        <v>105032</v>
      </c>
      <c r="F19" s="7">
        <v>9334</v>
      </c>
      <c r="G19" s="7">
        <v>37472</v>
      </c>
      <c r="H19" s="7">
        <v>288717</v>
      </c>
      <c r="I19" s="7">
        <v>138694</v>
      </c>
      <c r="J19" s="7">
        <v>84689</v>
      </c>
      <c r="K19" s="7">
        <v>4997</v>
      </c>
      <c r="L19" s="7">
        <v>209498</v>
      </c>
      <c r="M19" s="7">
        <v>191358</v>
      </c>
      <c r="N19" s="7">
        <v>107197</v>
      </c>
      <c r="O19" s="7">
        <v>162404</v>
      </c>
      <c r="P19" s="7">
        <v>5138</v>
      </c>
      <c r="Q19" s="7">
        <v>11744</v>
      </c>
      <c r="R19" s="7">
        <v>586783</v>
      </c>
      <c r="S19" s="7">
        <v>448149</v>
      </c>
      <c r="T19" s="7">
        <v>19775</v>
      </c>
      <c r="U19" s="7">
        <v>6536</v>
      </c>
      <c r="V19" s="7">
        <v>2314</v>
      </c>
      <c r="W19" s="7">
        <v>67918</v>
      </c>
      <c r="X19" s="7">
        <v>11022</v>
      </c>
      <c r="Y19" s="178">
        <v>71029</v>
      </c>
      <c r="Z19" s="174"/>
    </row>
    <row r="20" spans="1:26">
      <c r="A20" s="7" t="s">
        <v>1321</v>
      </c>
      <c r="B20" s="7">
        <f>SUM(C20:Y20)</f>
        <v>2916457</v>
      </c>
      <c r="C20" s="7">
        <v>271673</v>
      </c>
      <c r="D20" s="7">
        <v>45048</v>
      </c>
      <c r="E20" s="7">
        <v>124021</v>
      </c>
      <c r="F20" s="7">
        <v>11193</v>
      </c>
      <c r="G20" s="7">
        <v>41568</v>
      </c>
      <c r="H20" s="7">
        <v>277475</v>
      </c>
      <c r="I20" s="7">
        <v>136040</v>
      </c>
      <c r="J20" s="7">
        <v>65877</v>
      </c>
      <c r="K20" s="7">
        <v>9293</v>
      </c>
      <c r="L20" s="7">
        <v>192803</v>
      </c>
      <c r="M20" s="7">
        <v>198523</v>
      </c>
      <c r="N20" s="7">
        <v>112421</v>
      </c>
      <c r="O20" s="7">
        <v>168577</v>
      </c>
      <c r="P20" s="7">
        <v>4041</v>
      </c>
      <c r="Q20" s="7">
        <v>11510</v>
      </c>
      <c r="R20" s="7">
        <v>647586</v>
      </c>
      <c r="S20" s="7">
        <v>442967</v>
      </c>
      <c r="T20" s="7">
        <v>7270</v>
      </c>
      <c r="U20" s="7">
        <v>4823</v>
      </c>
      <c r="V20" s="7">
        <v>2375</v>
      </c>
      <c r="W20" s="7">
        <v>69186</v>
      </c>
      <c r="X20" s="7">
        <v>10639</v>
      </c>
      <c r="Y20" s="178">
        <v>61548</v>
      </c>
      <c r="Z20" s="174"/>
    </row>
    <row r="21" spans="1:26">
      <c r="A21" s="7" t="s">
        <v>2189</v>
      </c>
      <c r="B21" s="7">
        <f>SUM(C21:Y21)</f>
        <v>2973190</v>
      </c>
      <c r="C21" s="7">
        <v>284610</v>
      </c>
      <c r="D21" s="7">
        <v>45334</v>
      </c>
      <c r="E21" s="7">
        <v>131478</v>
      </c>
      <c r="F21" s="7">
        <v>15446</v>
      </c>
      <c r="G21" s="7">
        <v>48910</v>
      </c>
      <c r="H21" s="7">
        <v>303426</v>
      </c>
      <c r="I21" s="7">
        <v>126745</v>
      </c>
      <c r="J21" s="7">
        <v>61739</v>
      </c>
      <c r="K21" s="7">
        <v>15158</v>
      </c>
      <c r="L21" s="7">
        <v>228586</v>
      </c>
      <c r="M21" s="7">
        <v>196400</v>
      </c>
      <c r="N21" s="7">
        <v>116694</v>
      </c>
      <c r="O21" s="7">
        <v>172608</v>
      </c>
      <c r="P21" s="7">
        <v>4949</v>
      </c>
      <c r="Q21" s="7">
        <v>13216</v>
      </c>
      <c r="R21" s="7">
        <v>640439</v>
      </c>
      <c r="S21" s="7">
        <v>423449</v>
      </c>
      <c r="T21" s="7">
        <v>705</v>
      </c>
      <c r="U21" s="7">
        <v>13599</v>
      </c>
      <c r="V21" s="7">
        <v>2381</v>
      </c>
      <c r="W21" s="7">
        <v>66298</v>
      </c>
      <c r="X21" s="7">
        <v>11194</v>
      </c>
      <c r="Y21" s="178">
        <v>49826</v>
      </c>
      <c r="Z21" s="174"/>
    </row>
    <row r="22" spans="1:26">
      <c r="A22" s="7" t="s">
        <v>2190</v>
      </c>
      <c r="B22" s="7">
        <v>3138819</v>
      </c>
      <c r="C22" s="7">
        <v>316860</v>
      </c>
      <c r="D22" s="7">
        <v>46237</v>
      </c>
      <c r="E22" s="7">
        <v>155849</v>
      </c>
      <c r="F22" s="7">
        <v>15460</v>
      </c>
      <c r="G22" s="7">
        <v>57487</v>
      </c>
      <c r="H22" s="7">
        <v>334995</v>
      </c>
      <c r="I22" s="7">
        <v>131984</v>
      </c>
      <c r="J22" s="7">
        <v>80717</v>
      </c>
      <c r="K22" s="7">
        <v>22249</v>
      </c>
      <c r="L22" s="7">
        <v>241950</v>
      </c>
      <c r="M22" s="7">
        <v>200076</v>
      </c>
      <c r="N22" s="7">
        <v>129480</v>
      </c>
      <c r="O22" s="7">
        <v>186314</v>
      </c>
      <c r="P22" s="7">
        <v>4978</v>
      </c>
      <c r="Q22" s="7">
        <v>13394</v>
      </c>
      <c r="R22" s="7">
        <v>631436</v>
      </c>
      <c r="S22" s="7">
        <v>420028</v>
      </c>
      <c r="T22" s="7">
        <v>0</v>
      </c>
      <c r="U22" s="7">
        <v>15958</v>
      </c>
      <c r="V22" s="7">
        <v>2619</v>
      </c>
      <c r="W22" s="7">
        <v>73974</v>
      </c>
      <c r="X22" s="7">
        <v>9317</v>
      </c>
      <c r="Y22" s="7">
        <v>47457</v>
      </c>
    </row>
    <row r="23" spans="1:26" s="23" customFormat="1" ht="18.75">
      <c r="A23" s="7" t="s">
        <v>2856</v>
      </c>
      <c r="B23" s="7">
        <v>3289475</v>
      </c>
      <c r="C23" s="7">
        <v>350889</v>
      </c>
      <c r="D23" s="7">
        <v>40842</v>
      </c>
      <c r="E23" s="7">
        <v>173926</v>
      </c>
      <c r="F23" s="7">
        <v>13757</v>
      </c>
      <c r="G23" s="7">
        <v>62671</v>
      </c>
      <c r="H23" s="7">
        <v>362552</v>
      </c>
      <c r="I23" s="7">
        <v>116856</v>
      </c>
      <c r="J23" s="7">
        <v>94793</v>
      </c>
      <c r="K23" s="7">
        <v>17383</v>
      </c>
      <c r="L23" s="7">
        <v>254415</v>
      </c>
      <c r="M23" s="7">
        <v>197883</v>
      </c>
      <c r="N23" s="7">
        <v>141789</v>
      </c>
      <c r="O23" s="7">
        <v>187301</v>
      </c>
      <c r="P23" s="7">
        <v>5533</v>
      </c>
      <c r="Q23" s="7">
        <v>13464</v>
      </c>
      <c r="R23" s="7">
        <v>639867</v>
      </c>
      <c r="S23" s="7">
        <v>461155</v>
      </c>
      <c r="T23" s="7">
        <v>0</v>
      </c>
      <c r="U23" s="7">
        <v>10371</v>
      </c>
      <c r="V23" s="7">
        <v>2747</v>
      </c>
      <c r="W23" s="7">
        <v>81285</v>
      </c>
      <c r="X23" s="7">
        <v>11197</v>
      </c>
      <c r="Y23" s="7">
        <v>48799</v>
      </c>
    </row>
  </sheetData>
  <phoneticPr fontId="5"/>
  <hyperlinks>
    <hyperlink ref="D1" location="目次!C69" display="目次" xr:uid="{00000000-0004-0000-B200-000000000000}"/>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186"/>
  <sheetViews>
    <sheetView workbookViewId="0">
      <pane ySplit="6" topLeftCell="A163" activePane="bottomLeft" state="frozen"/>
      <selection pane="bottomLeft" activeCell="C186" sqref="C186"/>
    </sheetView>
  </sheetViews>
  <sheetFormatPr defaultColWidth="8.75" defaultRowHeight="14.25"/>
  <cols>
    <col min="1" max="1" width="18.375" style="1" bestFit="1" customWidth="1"/>
    <col min="2" max="2" width="10.75" style="1" bestFit="1" customWidth="1"/>
    <col min="3" max="16384" width="8.75" style="1"/>
  </cols>
  <sheetData>
    <row r="1" spans="1:11">
      <c r="A1" s="1" t="s">
        <v>1207</v>
      </c>
      <c r="D1" s="9" t="s">
        <v>652</v>
      </c>
    </row>
    <row r="2" spans="1:11">
      <c r="A2" s="1" t="s">
        <v>1208</v>
      </c>
    </row>
    <row r="3" spans="1:11">
      <c r="A3" s="1" t="s">
        <v>1043</v>
      </c>
    </row>
    <row r="4" spans="1:11">
      <c r="A4" s="227" t="s">
        <v>507</v>
      </c>
      <c r="B4" s="227" t="s">
        <v>1114</v>
      </c>
      <c r="C4" s="227" t="s">
        <v>1209</v>
      </c>
      <c r="D4" s="227" t="s">
        <v>675</v>
      </c>
      <c r="E4" s="227"/>
      <c r="F4" s="227"/>
      <c r="G4" s="227"/>
      <c r="H4" s="227" t="s">
        <v>1217</v>
      </c>
      <c r="I4" s="227"/>
      <c r="J4" s="227"/>
      <c r="K4" s="227"/>
    </row>
    <row r="5" spans="1:11">
      <c r="A5" s="227"/>
      <c r="B5" s="227"/>
      <c r="C5" s="227"/>
      <c r="D5" s="25" t="s">
        <v>1151</v>
      </c>
      <c r="E5" s="25" t="s">
        <v>1218</v>
      </c>
      <c r="F5" s="25" t="s">
        <v>1220</v>
      </c>
      <c r="G5" s="25" t="s">
        <v>490</v>
      </c>
      <c r="H5" s="25" t="s">
        <v>1151</v>
      </c>
      <c r="I5" s="25" t="s">
        <v>1218</v>
      </c>
      <c r="J5" s="25" t="s">
        <v>1220</v>
      </c>
      <c r="K5" s="25" t="s">
        <v>490</v>
      </c>
    </row>
    <row r="6" spans="1:11" ht="7.5" customHeight="1">
      <c r="A6" s="26" t="s">
        <v>846</v>
      </c>
      <c r="B6" s="26" t="s">
        <v>303</v>
      </c>
      <c r="C6" s="26" t="s">
        <v>949</v>
      </c>
      <c r="D6" s="26" t="str">
        <f>$D$4&amp;"("&amp;D5&amp;")"</f>
        <v>転入(総数)</v>
      </c>
      <c r="E6" s="26" t="str">
        <f>$D$4&amp;"("&amp;E5&amp;")"</f>
        <v>転入(県外)</v>
      </c>
      <c r="F6" s="26" t="str">
        <f>$D$4&amp;"("&amp;F5&amp;")"</f>
        <v>転入(県内)</v>
      </c>
      <c r="G6" s="26" t="str">
        <f>$D$4&amp;"("&amp;G5&amp;")"</f>
        <v>転入(その他)</v>
      </c>
      <c r="H6" s="26" t="str">
        <f>$H$4&amp;"("&amp;H5&amp;")"</f>
        <v>転出(総数)</v>
      </c>
      <c r="I6" s="26" t="str">
        <f>$H$4&amp;"("&amp;I5&amp;")"</f>
        <v>転出(県外)</v>
      </c>
      <c r="J6" s="26" t="str">
        <f>$H$4&amp;"("&amp;J5&amp;")"</f>
        <v>転出(県内)</v>
      </c>
      <c r="K6" s="26" t="str">
        <f>$H$4&amp;"("&amp;K5&amp;")"</f>
        <v>転出(その他)</v>
      </c>
    </row>
    <row r="7" spans="1:11">
      <c r="A7" s="67">
        <v>40179</v>
      </c>
      <c r="B7" s="67" t="s">
        <v>367</v>
      </c>
      <c r="C7" s="7">
        <v>46</v>
      </c>
      <c r="D7" s="7">
        <v>132</v>
      </c>
      <c r="E7" s="25">
        <v>38</v>
      </c>
      <c r="F7" s="25">
        <v>93</v>
      </c>
      <c r="G7" s="25">
        <v>1</v>
      </c>
      <c r="H7" s="25">
        <v>86</v>
      </c>
      <c r="I7" s="7" t="s">
        <v>99</v>
      </c>
      <c r="J7" s="7" t="s">
        <v>99</v>
      </c>
      <c r="K7" s="7" t="s">
        <v>99</v>
      </c>
    </row>
    <row r="8" spans="1:11">
      <c r="A8" s="67">
        <v>40210</v>
      </c>
      <c r="B8" s="67" t="s">
        <v>367</v>
      </c>
      <c r="C8" s="7">
        <v>3</v>
      </c>
      <c r="D8" s="7">
        <v>143</v>
      </c>
      <c r="E8" s="25">
        <v>29</v>
      </c>
      <c r="F8" s="25">
        <v>113</v>
      </c>
      <c r="G8" s="25">
        <v>1</v>
      </c>
      <c r="H8" s="25">
        <v>140</v>
      </c>
      <c r="I8" s="7" t="s">
        <v>99</v>
      </c>
      <c r="J8" s="7" t="s">
        <v>99</v>
      </c>
      <c r="K8" s="7" t="s">
        <v>99</v>
      </c>
    </row>
    <row r="9" spans="1:11">
      <c r="A9" s="67">
        <v>40238</v>
      </c>
      <c r="B9" s="67" t="s">
        <v>367</v>
      </c>
      <c r="C9" s="7">
        <v>-55</v>
      </c>
      <c r="D9" s="7">
        <v>271</v>
      </c>
      <c r="E9" s="25">
        <v>114</v>
      </c>
      <c r="F9" s="25">
        <v>153</v>
      </c>
      <c r="G9" s="25">
        <v>4</v>
      </c>
      <c r="H9" s="25">
        <v>326</v>
      </c>
      <c r="I9" s="7" t="s">
        <v>99</v>
      </c>
      <c r="J9" s="7" t="s">
        <v>99</v>
      </c>
      <c r="K9" s="7" t="s">
        <v>99</v>
      </c>
    </row>
    <row r="10" spans="1:11">
      <c r="A10" s="67">
        <v>40269</v>
      </c>
      <c r="B10" s="67" t="s">
        <v>367</v>
      </c>
      <c r="C10" s="7">
        <v>67</v>
      </c>
      <c r="D10" s="7">
        <v>232</v>
      </c>
      <c r="E10" s="25">
        <v>83</v>
      </c>
      <c r="F10" s="25">
        <v>148</v>
      </c>
      <c r="G10" s="25">
        <v>1</v>
      </c>
      <c r="H10" s="25">
        <v>165</v>
      </c>
      <c r="I10" s="7" t="s">
        <v>99</v>
      </c>
      <c r="J10" s="7" t="s">
        <v>99</v>
      </c>
      <c r="K10" s="7" t="s">
        <v>99</v>
      </c>
    </row>
    <row r="11" spans="1:11">
      <c r="A11" s="67">
        <v>40299</v>
      </c>
      <c r="B11" s="67" t="s">
        <v>367</v>
      </c>
      <c r="C11" s="7">
        <v>-10</v>
      </c>
      <c r="D11" s="7">
        <v>123</v>
      </c>
      <c r="E11" s="25">
        <v>33</v>
      </c>
      <c r="F11" s="25">
        <v>90</v>
      </c>
      <c r="G11" s="25">
        <v>0</v>
      </c>
      <c r="H11" s="25">
        <v>133</v>
      </c>
      <c r="I11" s="7" t="s">
        <v>99</v>
      </c>
      <c r="J11" s="7" t="s">
        <v>99</v>
      </c>
      <c r="K11" s="7" t="s">
        <v>99</v>
      </c>
    </row>
    <row r="12" spans="1:11">
      <c r="A12" s="67">
        <v>40330</v>
      </c>
      <c r="B12" s="67" t="s">
        <v>367</v>
      </c>
      <c r="C12" s="7">
        <v>-47</v>
      </c>
      <c r="D12" s="7">
        <v>108</v>
      </c>
      <c r="E12" s="25">
        <v>25</v>
      </c>
      <c r="F12" s="25">
        <v>82</v>
      </c>
      <c r="G12" s="25">
        <v>1</v>
      </c>
      <c r="H12" s="25">
        <v>155</v>
      </c>
      <c r="I12" s="7" t="s">
        <v>99</v>
      </c>
      <c r="J12" s="7" t="s">
        <v>99</v>
      </c>
      <c r="K12" s="7" t="s">
        <v>99</v>
      </c>
    </row>
    <row r="13" spans="1:11">
      <c r="A13" s="67">
        <v>40360</v>
      </c>
      <c r="B13" s="67" t="s">
        <v>367</v>
      </c>
      <c r="C13" s="7">
        <v>10</v>
      </c>
      <c r="D13" s="7">
        <v>143</v>
      </c>
      <c r="E13" s="25">
        <v>50</v>
      </c>
      <c r="F13" s="25">
        <v>93</v>
      </c>
      <c r="G13" s="25">
        <v>0</v>
      </c>
      <c r="H13" s="25">
        <v>133</v>
      </c>
      <c r="I13" s="7" t="s">
        <v>99</v>
      </c>
      <c r="J13" s="7" t="s">
        <v>99</v>
      </c>
      <c r="K13" s="7" t="s">
        <v>99</v>
      </c>
    </row>
    <row r="14" spans="1:11">
      <c r="A14" s="67">
        <v>40391</v>
      </c>
      <c r="B14" s="67" t="s">
        <v>367</v>
      </c>
      <c r="C14" s="7">
        <v>-18</v>
      </c>
      <c r="D14" s="7">
        <v>121</v>
      </c>
      <c r="E14" s="25">
        <v>24</v>
      </c>
      <c r="F14" s="25">
        <v>95</v>
      </c>
      <c r="G14" s="25">
        <v>2</v>
      </c>
      <c r="H14" s="25">
        <v>139</v>
      </c>
      <c r="I14" s="7" t="s">
        <v>99</v>
      </c>
      <c r="J14" s="7" t="s">
        <v>99</v>
      </c>
      <c r="K14" s="7" t="s">
        <v>99</v>
      </c>
    </row>
    <row r="15" spans="1:11">
      <c r="A15" s="67">
        <v>40422</v>
      </c>
      <c r="B15" s="67" t="s">
        <v>367</v>
      </c>
      <c r="C15" s="7">
        <v>19</v>
      </c>
      <c r="D15" s="7">
        <v>152</v>
      </c>
      <c r="E15" s="25">
        <v>17</v>
      </c>
      <c r="F15" s="25">
        <v>129</v>
      </c>
      <c r="G15" s="25">
        <v>6</v>
      </c>
      <c r="H15" s="25">
        <v>133</v>
      </c>
      <c r="I15" s="7" t="s">
        <v>99</v>
      </c>
      <c r="J15" s="7" t="s">
        <v>99</v>
      </c>
      <c r="K15" s="7" t="s">
        <v>99</v>
      </c>
    </row>
    <row r="16" spans="1:11">
      <c r="A16" s="67">
        <v>40452</v>
      </c>
      <c r="B16" s="67" t="s">
        <v>367</v>
      </c>
      <c r="C16" s="7">
        <v>-11</v>
      </c>
      <c r="D16" s="7">
        <v>111</v>
      </c>
      <c r="E16" s="25">
        <v>29</v>
      </c>
      <c r="F16" s="25">
        <v>78</v>
      </c>
      <c r="G16" s="25">
        <v>4</v>
      </c>
      <c r="H16" s="25">
        <v>122</v>
      </c>
      <c r="I16" s="7" t="s">
        <v>99</v>
      </c>
      <c r="J16" s="7" t="s">
        <v>99</v>
      </c>
      <c r="K16" s="7" t="s">
        <v>99</v>
      </c>
    </row>
    <row r="17" spans="1:11">
      <c r="A17" s="67">
        <v>40483</v>
      </c>
      <c r="B17" s="67" t="s">
        <v>367</v>
      </c>
      <c r="C17" s="7">
        <v>-11</v>
      </c>
      <c r="D17" s="7">
        <v>119</v>
      </c>
      <c r="E17" s="25">
        <v>39</v>
      </c>
      <c r="F17" s="25">
        <v>78</v>
      </c>
      <c r="G17" s="25">
        <v>2</v>
      </c>
      <c r="H17" s="25">
        <v>130</v>
      </c>
      <c r="I17" s="7" t="s">
        <v>99</v>
      </c>
      <c r="J17" s="7" t="s">
        <v>99</v>
      </c>
      <c r="K17" s="7" t="s">
        <v>99</v>
      </c>
    </row>
    <row r="18" spans="1:11">
      <c r="A18" s="67">
        <v>40513</v>
      </c>
      <c r="B18" s="67" t="s">
        <v>367</v>
      </c>
      <c r="C18" s="7">
        <v>-66</v>
      </c>
      <c r="D18" s="7">
        <v>97</v>
      </c>
      <c r="E18" s="25">
        <v>19</v>
      </c>
      <c r="F18" s="25">
        <v>77</v>
      </c>
      <c r="G18" s="25">
        <v>1</v>
      </c>
      <c r="H18" s="25">
        <v>163</v>
      </c>
      <c r="I18" s="7" t="s">
        <v>99</v>
      </c>
      <c r="J18" s="7" t="s">
        <v>99</v>
      </c>
      <c r="K18" s="7" t="s">
        <v>99</v>
      </c>
    </row>
    <row r="19" spans="1:11">
      <c r="A19" s="67">
        <v>40544</v>
      </c>
      <c r="B19" s="67" t="s">
        <v>1173</v>
      </c>
      <c r="C19" s="7">
        <v>-27</v>
      </c>
      <c r="D19" s="7">
        <v>113</v>
      </c>
      <c r="E19" s="7">
        <v>29</v>
      </c>
      <c r="F19" s="7">
        <v>83</v>
      </c>
      <c r="G19" s="7">
        <v>1</v>
      </c>
      <c r="H19" s="7">
        <v>140</v>
      </c>
      <c r="I19" s="7" t="s">
        <v>99</v>
      </c>
      <c r="J19" s="7" t="s">
        <v>99</v>
      </c>
      <c r="K19" s="7" t="s">
        <v>99</v>
      </c>
    </row>
    <row r="20" spans="1:11">
      <c r="A20" s="67">
        <v>40575</v>
      </c>
      <c r="B20" s="67" t="s">
        <v>1173</v>
      </c>
      <c r="C20" s="7">
        <v>6</v>
      </c>
      <c r="D20" s="7">
        <v>138</v>
      </c>
      <c r="E20" s="7">
        <v>50</v>
      </c>
      <c r="F20" s="7">
        <v>86</v>
      </c>
      <c r="G20" s="7">
        <v>2</v>
      </c>
      <c r="H20" s="7">
        <v>132</v>
      </c>
      <c r="I20" s="7" t="s">
        <v>99</v>
      </c>
      <c r="J20" s="7" t="s">
        <v>99</v>
      </c>
      <c r="K20" s="7" t="s">
        <v>99</v>
      </c>
    </row>
    <row r="21" spans="1:11">
      <c r="A21" s="67">
        <v>40603</v>
      </c>
      <c r="B21" s="67" t="s">
        <v>1173</v>
      </c>
      <c r="C21" s="7">
        <v>-54</v>
      </c>
      <c r="D21" s="7">
        <v>260</v>
      </c>
      <c r="E21" s="7">
        <v>89</v>
      </c>
      <c r="F21" s="7">
        <v>169</v>
      </c>
      <c r="G21" s="7">
        <v>2</v>
      </c>
      <c r="H21" s="7">
        <v>314</v>
      </c>
      <c r="I21" s="7" t="s">
        <v>99</v>
      </c>
      <c r="J21" s="7" t="s">
        <v>99</v>
      </c>
      <c r="K21" s="7" t="s">
        <v>99</v>
      </c>
    </row>
    <row r="22" spans="1:11">
      <c r="A22" s="67">
        <v>40634</v>
      </c>
      <c r="B22" s="67" t="s">
        <v>1173</v>
      </c>
      <c r="C22" s="7">
        <v>18</v>
      </c>
      <c r="D22" s="7">
        <v>187</v>
      </c>
      <c r="E22" s="7">
        <v>81</v>
      </c>
      <c r="F22" s="7">
        <v>106</v>
      </c>
      <c r="G22" s="7">
        <v>0</v>
      </c>
      <c r="H22" s="7">
        <v>169</v>
      </c>
      <c r="I22" s="7" t="s">
        <v>99</v>
      </c>
      <c r="J22" s="7" t="s">
        <v>99</v>
      </c>
      <c r="K22" s="7" t="s">
        <v>99</v>
      </c>
    </row>
    <row r="23" spans="1:11">
      <c r="A23" s="67">
        <v>40664</v>
      </c>
      <c r="B23" s="67" t="s">
        <v>1173</v>
      </c>
      <c r="C23" s="7">
        <v>13</v>
      </c>
      <c r="D23" s="7">
        <v>155</v>
      </c>
      <c r="E23" s="7">
        <v>44</v>
      </c>
      <c r="F23" s="7">
        <v>109</v>
      </c>
      <c r="G23" s="7">
        <v>2</v>
      </c>
      <c r="H23" s="7">
        <v>142</v>
      </c>
      <c r="I23" s="7" t="s">
        <v>99</v>
      </c>
      <c r="J23" s="7" t="s">
        <v>99</v>
      </c>
      <c r="K23" s="7" t="s">
        <v>99</v>
      </c>
    </row>
    <row r="24" spans="1:11">
      <c r="A24" s="67">
        <v>40695</v>
      </c>
      <c r="B24" s="67" t="s">
        <v>1173</v>
      </c>
      <c r="C24" s="7">
        <v>-3</v>
      </c>
      <c r="D24" s="7">
        <v>118</v>
      </c>
      <c r="E24" s="7">
        <v>38</v>
      </c>
      <c r="F24" s="7">
        <v>79</v>
      </c>
      <c r="G24" s="7">
        <v>1</v>
      </c>
      <c r="H24" s="7">
        <v>121</v>
      </c>
      <c r="I24" s="7" t="s">
        <v>99</v>
      </c>
      <c r="J24" s="7" t="s">
        <v>99</v>
      </c>
      <c r="K24" s="7" t="s">
        <v>99</v>
      </c>
    </row>
    <row r="25" spans="1:11">
      <c r="A25" s="67">
        <v>40725</v>
      </c>
      <c r="B25" s="67" t="s">
        <v>1173</v>
      </c>
      <c r="C25" s="7">
        <v>28</v>
      </c>
      <c r="D25" s="7">
        <v>145</v>
      </c>
      <c r="E25" s="7">
        <v>37</v>
      </c>
      <c r="F25" s="7">
        <v>107</v>
      </c>
      <c r="G25" s="7">
        <v>1</v>
      </c>
      <c r="H25" s="7">
        <v>117</v>
      </c>
      <c r="I25" s="7" t="s">
        <v>99</v>
      </c>
      <c r="J25" s="7" t="s">
        <v>99</v>
      </c>
      <c r="K25" s="7" t="s">
        <v>99</v>
      </c>
    </row>
    <row r="26" spans="1:11">
      <c r="A26" s="67">
        <v>40756</v>
      </c>
      <c r="B26" s="67" t="s">
        <v>1173</v>
      </c>
      <c r="C26" s="7">
        <v>3</v>
      </c>
      <c r="D26" s="7">
        <v>144</v>
      </c>
      <c r="E26" s="7">
        <v>39</v>
      </c>
      <c r="F26" s="7">
        <v>103</v>
      </c>
      <c r="G26" s="7">
        <v>2</v>
      </c>
      <c r="H26" s="7">
        <v>141</v>
      </c>
      <c r="I26" s="7" t="s">
        <v>99</v>
      </c>
      <c r="J26" s="7" t="s">
        <v>99</v>
      </c>
      <c r="K26" s="7" t="s">
        <v>99</v>
      </c>
    </row>
    <row r="27" spans="1:11">
      <c r="A27" s="67">
        <v>40787</v>
      </c>
      <c r="B27" s="67" t="s">
        <v>1173</v>
      </c>
      <c r="C27" s="7">
        <v>-12</v>
      </c>
      <c r="D27" s="7">
        <v>117</v>
      </c>
      <c r="E27" s="7">
        <v>22</v>
      </c>
      <c r="F27" s="7">
        <v>95</v>
      </c>
      <c r="G27" s="7">
        <v>0</v>
      </c>
      <c r="H27" s="7">
        <v>129</v>
      </c>
      <c r="I27" s="7" t="s">
        <v>99</v>
      </c>
      <c r="J27" s="7" t="s">
        <v>99</v>
      </c>
      <c r="K27" s="7" t="s">
        <v>99</v>
      </c>
    </row>
    <row r="28" spans="1:11">
      <c r="A28" s="67">
        <v>40817</v>
      </c>
      <c r="B28" s="67" t="s">
        <v>1173</v>
      </c>
      <c r="C28" s="7">
        <v>4</v>
      </c>
      <c r="D28" s="7">
        <v>155</v>
      </c>
      <c r="E28" s="7">
        <v>32</v>
      </c>
      <c r="F28" s="7">
        <v>118</v>
      </c>
      <c r="G28" s="7">
        <v>5</v>
      </c>
      <c r="H28" s="7">
        <v>151</v>
      </c>
      <c r="I28" s="7" t="s">
        <v>99</v>
      </c>
      <c r="J28" s="7" t="s">
        <v>99</v>
      </c>
      <c r="K28" s="7" t="s">
        <v>99</v>
      </c>
    </row>
    <row r="29" spans="1:11">
      <c r="A29" s="67">
        <v>40848</v>
      </c>
      <c r="B29" s="67" t="s">
        <v>1173</v>
      </c>
      <c r="C29" s="7">
        <v>-13</v>
      </c>
      <c r="D29" s="7">
        <v>124</v>
      </c>
      <c r="E29" s="7">
        <v>27</v>
      </c>
      <c r="F29" s="7">
        <v>95</v>
      </c>
      <c r="G29" s="7">
        <v>2</v>
      </c>
      <c r="H29" s="7">
        <v>137</v>
      </c>
      <c r="I29" s="7" t="s">
        <v>99</v>
      </c>
      <c r="J29" s="7" t="s">
        <v>99</v>
      </c>
      <c r="K29" s="7" t="s">
        <v>99</v>
      </c>
    </row>
    <row r="30" spans="1:11">
      <c r="A30" s="67">
        <v>40878</v>
      </c>
      <c r="B30" s="67" t="s">
        <v>1173</v>
      </c>
      <c r="C30" s="7">
        <v>-16</v>
      </c>
      <c r="D30" s="7">
        <v>114</v>
      </c>
      <c r="E30" s="7">
        <v>18</v>
      </c>
      <c r="F30" s="7">
        <v>95</v>
      </c>
      <c r="G30" s="7">
        <v>1</v>
      </c>
      <c r="H30" s="7">
        <v>130</v>
      </c>
      <c r="I30" s="7" t="s">
        <v>99</v>
      </c>
      <c r="J30" s="7" t="s">
        <v>99</v>
      </c>
      <c r="K30" s="7" t="s">
        <v>99</v>
      </c>
    </row>
    <row r="31" spans="1:11">
      <c r="A31" s="67">
        <v>40909</v>
      </c>
      <c r="B31" s="67" t="s">
        <v>627</v>
      </c>
      <c r="C31" s="7">
        <v>-54</v>
      </c>
      <c r="D31" s="7">
        <v>104</v>
      </c>
      <c r="E31" s="7">
        <v>28</v>
      </c>
      <c r="F31" s="7">
        <v>73</v>
      </c>
      <c r="G31" s="7">
        <v>3</v>
      </c>
      <c r="H31" s="7">
        <v>158</v>
      </c>
      <c r="I31" s="7" t="s">
        <v>99</v>
      </c>
      <c r="J31" s="7" t="s">
        <v>99</v>
      </c>
      <c r="K31" s="7" t="s">
        <v>99</v>
      </c>
    </row>
    <row r="32" spans="1:11">
      <c r="A32" s="67">
        <v>40940</v>
      </c>
      <c r="B32" s="67" t="s">
        <v>627</v>
      </c>
      <c r="C32" s="7">
        <v>-5</v>
      </c>
      <c r="D32" s="7">
        <v>120</v>
      </c>
      <c r="E32" s="7">
        <v>34</v>
      </c>
      <c r="F32" s="7">
        <v>86</v>
      </c>
      <c r="G32" s="7">
        <v>0</v>
      </c>
      <c r="H32" s="7">
        <v>125</v>
      </c>
      <c r="I32" s="7" t="s">
        <v>99</v>
      </c>
      <c r="J32" s="7" t="s">
        <v>99</v>
      </c>
      <c r="K32" s="7" t="s">
        <v>99</v>
      </c>
    </row>
    <row r="33" spans="1:11">
      <c r="A33" s="67">
        <v>40969</v>
      </c>
      <c r="B33" s="67" t="s">
        <v>627</v>
      </c>
      <c r="C33" s="7">
        <v>-9</v>
      </c>
      <c r="D33" s="7">
        <v>316</v>
      </c>
      <c r="E33" s="7">
        <v>148</v>
      </c>
      <c r="F33" s="7">
        <v>167</v>
      </c>
      <c r="G33" s="7">
        <v>1</v>
      </c>
      <c r="H33" s="7">
        <v>325</v>
      </c>
      <c r="I33" s="7" t="s">
        <v>99</v>
      </c>
      <c r="J33" s="7" t="s">
        <v>99</v>
      </c>
      <c r="K33" s="7" t="s">
        <v>99</v>
      </c>
    </row>
    <row r="34" spans="1:11">
      <c r="A34" s="67">
        <v>41000</v>
      </c>
      <c r="B34" s="67" t="s">
        <v>627</v>
      </c>
      <c r="C34" s="7">
        <v>25</v>
      </c>
      <c r="D34" s="7">
        <v>192</v>
      </c>
      <c r="E34" s="7">
        <v>72</v>
      </c>
      <c r="F34" s="7">
        <v>120</v>
      </c>
      <c r="G34" s="7">
        <v>0</v>
      </c>
      <c r="H34" s="7">
        <v>167</v>
      </c>
      <c r="I34" s="7" t="s">
        <v>99</v>
      </c>
      <c r="J34" s="7" t="s">
        <v>99</v>
      </c>
      <c r="K34" s="7" t="s">
        <v>99</v>
      </c>
    </row>
    <row r="35" spans="1:11">
      <c r="A35" s="67">
        <v>41030</v>
      </c>
      <c r="B35" s="67" t="s">
        <v>627</v>
      </c>
      <c r="C35" s="7">
        <v>-16</v>
      </c>
      <c r="D35" s="7">
        <v>160</v>
      </c>
      <c r="E35" s="7">
        <v>56</v>
      </c>
      <c r="F35" s="7">
        <v>103</v>
      </c>
      <c r="G35" s="7">
        <v>1</v>
      </c>
      <c r="H35" s="7">
        <v>176</v>
      </c>
      <c r="I35" s="7" t="s">
        <v>99</v>
      </c>
      <c r="J35" s="7" t="s">
        <v>99</v>
      </c>
      <c r="K35" s="7" t="s">
        <v>99</v>
      </c>
    </row>
    <row r="36" spans="1:11">
      <c r="A36" s="67">
        <v>41061</v>
      </c>
      <c r="B36" s="67" t="s">
        <v>627</v>
      </c>
      <c r="C36" s="7">
        <v>-26</v>
      </c>
      <c r="D36" s="7">
        <v>118</v>
      </c>
      <c r="E36" s="7">
        <v>33</v>
      </c>
      <c r="F36" s="7">
        <v>83</v>
      </c>
      <c r="G36" s="7">
        <v>2</v>
      </c>
      <c r="H36" s="7">
        <v>144</v>
      </c>
      <c r="I36" s="7" t="s">
        <v>99</v>
      </c>
      <c r="J36" s="7" t="s">
        <v>99</v>
      </c>
      <c r="K36" s="7" t="s">
        <v>99</v>
      </c>
    </row>
    <row r="37" spans="1:11">
      <c r="A37" s="67">
        <v>41091</v>
      </c>
      <c r="B37" s="67" t="s">
        <v>627</v>
      </c>
      <c r="C37" s="7">
        <v>11</v>
      </c>
      <c r="D37" s="7">
        <v>145</v>
      </c>
      <c r="E37" s="7">
        <v>35</v>
      </c>
      <c r="F37" s="7">
        <v>110</v>
      </c>
      <c r="G37" s="7">
        <v>0</v>
      </c>
      <c r="H37" s="7">
        <v>134</v>
      </c>
      <c r="I37" s="7" t="s">
        <v>99</v>
      </c>
      <c r="J37" s="7" t="s">
        <v>99</v>
      </c>
      <c r="K37" s="7" t="s">
        <v>99</v>
      </c>
    </row>
    <row r="38" spans="1:11">
      <c r="A38" s="67">
        <v>41122</v>
      </c>
      <c r="B38" s="67" t="s">
        <v>627</v>
      </c>
      <c r="C38" s="7">
        <v>83</v>
      </c>
      <c r="D38" s="7">
        <v>210</v>
      </c>
      <c r="E38" s="7">
        <v>67</v>
      </c>
      <c r="F38" s="7">
        <v>143</v>
      </c>
      <c r="G38" s="7">
        <v>0</v>
      </c>
      <c r="H38" s="7">
        <v>127</v>
      </c>
      <c r="I38" s="7" t="s">
        <v>99</v>
      </c>
      <c r="J38" s="7" t="s">
        <v>99</v>
      </c>
      <c r="K38" s="7" t="s">
        <v>99</v>
      </c>
    </row>
    <row r="39" spans="1:11">
      <c r="A39" s="67">
        <v>41153</v>
      </c>
      <c r="B39" s="67" t="s">
        <v>627</v>
      </c>
      <c r="C39" s="7">
        <v>-8</v>
      </c>
      <c r="D39" s="7">
        <v>139</v>
      </c>
      <c r="E39" s="7">
        <v>46</v>
      </c>
      <c r="F39" s="7">
        <v>92</v>
      </c>
      <c r="G39" s="7">
        <v>1</v>
      </c>
      <c r="H39" s="7">
        <v>147</v>
      </c>
      <c r="I39" s="7" t="s">
        <v>99</v>
      </c>
      <c r="J39" s="7" t="s">
        <v>99</v>
      </c>
      <c r="K39" s="7" t="s">
        <v>99</v>
      </c>
    </row>
    <row r="40" spans="1:11">
      <c r="A40" s="67">
        <v>41183</v>
      </c>
      <c r="B40" s="67" t="s">
        <v>627</v>
      </c>
      <c r="C40" s="7">
        <v>-5</v>
      </c>
      <c r="D40" s="7">
        <v>173</v>
      </c>
      <c r="E40" s="7">
        <v>41</v>
      </c>
      <c r="F40" s="7">
        <v>132</v>
      </c>
      <c r="G40" s="7">
        <v>0</v>
      </c>
      <c r="H40" s="7">
        <v>178</v>
      </c>
      <c r="I40" s="7" t="s">
        <v>99</v>
      </c>
      <c r="J40" s="7" t="s">
        <v>99</v>
      </c>
      <c r="K40" s="7" t="s">
        <v>99</v>
      </c>
    </row>
    <row r="41" spans="1:11">
      <c r="A41" s="67">
        <v>41214</v>
      </c>
      <c r="B41" s="67" t="s">
        <v>627</v>
      </c>
      <c r="C41" s="7">
        <v>-44</v>
      </c>
      <c r="D41" s="7">
        <v>124</v>
      </c>
      <c r="E41" s="7">
        <v>33</v>
      </c>
      <c r="F41" s="7">
        <v>91</v>
      </c>
      <c r="G41" s="7">
        <v>0</v>
      </c>
      <c r="H41" s="7">
        <v>168</v>
      </c>
      <c r="I41" s="7" t="s">
        <v>99</v>
      </c>
      <c r="J41" s="7" t="s">
        <v>99</v>
      </c>
      <c r="K41" s="7" t="s">
        <v>99</v>
      </c>
    </row>
    <row r="42" spans="1:11">
      <c r="A42" s="67">
        <v>41244</v>
      </c>
      <c r="B42" s="67" t="s">
        <v>627</v>
      </c>
      <c r="C42" s="7">
        <v>25</v>
      </c>
      <c r="D42" s="7">
        <v>151</v>
      </c>
      <c r="E42" s="7">
        <v>27</v>
      </c>
      <c r="F42" s="7">
        <v>122</v>
      </c>
      <c r="G42" s="7">
        <v>2</v>
      </c>
      <c r="H42" s="7">
        <v>126</v>
      </c>
      <c r="I42" s="7" t="s">
        <v>99</v>
      </c>
      <c r="J42" s="7" t="s">
        <v>99</v>
      </c>
      <c r="K42" s="7" t="s">
        <v>99</v>
      </c>
    </row>
    <row r="43" spans="1:11">
      <c r="A43" s="67">
        <v>41275</v>
      </c>
      <c r="B43" s="67" t="s">
        <v>1176</v>
      </c>
      <c r="C43" s="7">
        <v>-15</v>
      </c>
      <c r="D43" s="7">
        <v>128</v>
      </c>
      <c r="E43" s="7">
        <v>38</v>
      </c>
      <c r="F43" s="7">
        <v>89</v>
      </c>
      <c r="G43" s="7">
        <v>1</v>
      </c>
      <c r="H43" s="7">
        <v>143</v>
      </c>
      <c r="I43" s="7" t="s">
        <v>99</v>
      </c>
      <c r="J43" s="7" t="s">
        <v>99</v>
      </c>
      <c r="K43" s="7" t="s">
        <v>99</v>
      </c>
    </row>
    <row r="44" spans="1:11">
      <c r="A44" s="67">
        <v>41306</v>
      </c>
      <c r="B44" s="67" t="s">
        <v>1176</v>
      </c>
      <c r="C44" s="7">
        <v>9</v>
      </c>
      <c r="D44" s="7">
        <v>148</v>
      </c>
      <c r="E44" s="7">
        <v>43</v>
      </c>
      <c r="F44" s="7">
        <v>105</v>
      </c>
      <c r="G44" s="7">
        <v>0</v>
      </c>
      <c r="H44" s="7">
        <v>139</v>
      </c>
      <c r="I44" s="7" t="s">
        <v>99</v>
      </c>
      <c r="J44" s="7" t="s">
        <v>99</v>
      </c>
      <c r="K44" s="7" t="s">
        <v>99</v>
      </c>
    </row>
    <row r="45" spans="1:11">
      <c r="A45" s="67">
        <v>41334</v>
      </c>
      <c r="B45" s="67" t="s">
        <v>1176</v>
      </c>
      <c r="C45" s="7">
        <v>-67</v>
      </c>
      <c r="D45" s="7">
        <v>267</v>
      </c>
      <c r="E45" s="7">
        <v>97</v>
      </c>
      <c r="F45" s="7">
        <v>169</v>
      </c>
      <c r="G45" s="7">
        <v>1</v>
      </c>
      <c r="H45" s="7">
        <v>334</v>
      </c>
      <c r="I45" s="7" t="s">
        <v>99</v>
      </c>
      <c r="J45" s="7" t="s">
        <v>99</v>
      </c>
      <c r="K45" s="7" t="s">
        <v>99</v>
      </c>
    </row>
    <row r="46" spans="1:11">
      <c r="A46" s="67">
        <v>41365</v>
      </c>
      <c r="B46" s="67" t="s">
        <v>1176</v>
      </c>
      <c r="C46" s="7">
        <v>27</v>
      </c>
      <c r="D46" s="7">
        <v>230</v>
      </c>
      <c r="E46" s="7">
        <v>112</v>
      </c>
      <c r="F46" s="7">
        <v>116</v>
      </c>
      <c r="G46" s="7">
        <v>2</v>
      </c>
      <c r="H46" s="7">
        <v>203</v>
      </c>
      <c r="I46" s="7" t="s">
        <v>99</v>
      </c>
      <c r="J46" s="7" t="s">
        <v>99</v>
      </c>
      <c r="K46" s="7" t="s">
        <v>99</v>
      </c>
    </row>
    <row r="47" spans="1:11">
      <c r="A47" s="67">
        <v>41395</v>
      </c>
      <c r="B47" s="67" t="s">
        <v>1176</v>
      </c>
      <c r="C47" s="7">
        <v>51</v>
      </c>
      <c r="D47" s="7">
        <v>183</v>
      </c>
      <c r="E47" s="7">
        <v>62</v>
      </c>
      <c r="F47" s="7">
        <v>120</v>
      </c>
      <c r="G47" s="7">
        <v>1</v>
      </c>
      <c r="H47" s="7">
        <v>132</v>
      </c>
      <c r="I47" s="7" t="s">
        <v>99</v>
      </c>
      <c r="J47" s="7" t="s">
        <v>99</v>
      </c>
      <c r="K47" s="7" t="s">
        <v>99</v>
      </c>
    </row>
    <row r="48" spans="1:11">
      <c r="A48" s="67">
        <v>41426</v>
      </c>
      <c r="B48" s="67" t="s">
        <v>1176</v>
      </c>
      <c r="C48" s="7">
        <v>26</v>
      </c>
      <c r="D48" s="7">
        <v>156</v>
      </c>
      <c r="E48" s="7">
        <v>52</v>
      </c>
      <c r="F48" s="7">
        <v>104</v>
      </c>
      <c r="G48" s="7">
        <v>0</v>
      </c>
      <c r="H48" s="7">
        <v>130</v>
      </c>
      <c r="I48" s="7" t="s">
        <v>99</v>
      </c>
      <c r="J48" s="7" t="s">
        <v>99</v>
      </c>
      <c r="K48" s="7" t="s">
        <v>99</v>
      </c>
    </row>
    <row r="49" spans="1:11">
      <c r="A49" s="67">
        <v>41456</v>
      </c>
      <c r="B49" s="67" t="s">
        <v>1176</v>
      </c>
      <c r="C49" s="7">
        <v>22</v>
      </c>
      <c r="D49" s="7">
        <v>162</v>
      </c>
      <c r="E49" s="7">
        <v>61</v>
      </c>
      <c r="F49" s="7">
        <v>99</v>
      </c>
      <c r="G49" s="7">
        <v>2</v>
      </c>
      <c r="H49" s="7">
        <v>140</v>
      </c>
      <c r="I49" s="7" t="s">
        <v>99</v>
      </c>
      <c r="J49" s="7" t="s">
        <v>99</v>
      </c>
      <c r="K49" s="7" t="s">
        <v>99</v>
      </c>
    </row>
    <row r="50" spans="1:11">
      <c r="A50" s="67">
        <v>41487</v>
      </c>
      <c r="B50" s="67" t="s">
        <v>1176</v>
      </c>
      <c r="C50" s="7">
        <v>15</v>
      </c>
      <c r="D50" s="7">
        <v>159</v>
      </c>
      <c r="E50" s="7">
        <v>43</v>
      </c>
      <c r="F50" s="7">
        <v>116</v>
      </c>
      <c r="G50" s="7">
        <v>0</v>
      </c>
      <c r="H50" s="7">
        <v>144</v>
      </c>
      <c r="I50" s="7" t="s">
        <v>99</v>
      </c>
      <c r="J50" s="7" t="s">
        <v>99</v>
      </c>
      <c r="K50" s="7" t="s">
        <v>99</v>
      </c>
    </row>
    <row r="51" spans="1:11">
      <c r="A51" s="67">
        <v>41518</v>
      </c>
      <c r="B51" s="67" t="s">
        <v>1176</v>
      </c>
      <c r="C51" s="7">
        <v>-16</v>
      </c>
      <c r="D51" s="7">
        <v>129</v>
      </c>
      <c r="E51" s="7">
        <v>41</v>
      </c>
      <c r="F51" s="7">
        <v>86</v>
      </c>
      <c r="G51" s="7">
        <v>2</v>
      </c>
      <c r="H51" s="7">
        <v>145</v>
      </c>
      <c r="I51" s="7" t="s">
        <v>99</v>
      </c>
      <c r="J51" s="7" t="s">
        <v>99</v>
      </c>
      <c r="K51" s="7" t="s">
        <v>99</v>
      </c>
    </row>
    <row r="52" spans="1:11">
      <c r="A52" s="67">
        <v>41548</v>
      </c>
      <c r="B52" s="67" t="s">
        <v>1176</v>
      </c>
      <c r="C52" s="7">
        <v>-37</v>
      </c>
      <c r="D52" s="7">
        <v>124</v>
      </c>
      <c r="E52" s="7">
        <v>34</v>
      </c>
      <c r="F52" s="7">
        <v>88</v>
      </c>
      <c r="G52" s="7">
        <v>2</v>
      </c>
      <c r="H52" s="7">
        <v>161</v>
      </c>
      <c r="I52" s="7" t="s">
        <v>99</v>
      </c>
      <c r="J52" s="7" t="s">
        <v>99</v>
      </c>
      <c r="K52" s="7" t="s">
        <v>99</v>
      </c>
    </row>
    <row r="53" spans="1:11">
      <c r="A53" s="67">
        <v>41579</v>
      </c>
      <c r="B53" s="67" t="s">
        <v>1176</v>
      </c>
      <c r="C53" s="7">
        <v>-12</v>
      </c>
      <c r="D53" s="7">
        <v>116</v>
      </c>
      <c r="E53" s="7">
        <v>33</v>
      </c>
      <c r="F53" s="7">
        <v>83</v>
      </c>
      <c r="G53" s="7">
        <v>0</v>
      </c>
      <c r="H53" s="7">
        <v>128</v>
      </c>
      <c r="I53" s="7" t="s">
        <v>99</v>
      </c>
      <c r="J53" s="7" t="s">
        <v>99</v>
      </c>
      <c r="K53" s="7" t="s">
        <v>99</v>
      </c>
    </row>
    <row r="54" spans="1:11">
      <c r="A54" s="67">
        <v>41609</v>
      </c>
      <c r="B54" s="67" t="s">
        <v>1176</v>
      </c>
      <c r="C54" s="7">
        <v>-32</v>
      </c>
      <c r="D54" s="7">
        <v>108</v>
      </c>
      <c r="E54" s="7">
        <v>32</v>
      </c>
      <c r="F54" s="7">
        <v>75</v>
      </c>
      <c r="G54" s="7">
        <v>1</v>
      </c>
      <c r="H54" s="7">
        <v>140</v>
      </c>
      <c r="I54" s="7" t="s">
        <v>99</v>
      </c>
      <c r="J54" s="7" t="s">
        <v>99</v>
      </c>
      <c r="K54" s="7" t="s">
        <v>99</v>
      </c>
    </row>
    <row r="55" spans="1:11">
      <c r="A55" s="67">
        <v>41640</v>
      </c>
      <c r="B55" s="67" t="s">
        <v>1177</v>
      </c>
      <c r="C55" s="7">
        <v>30</v>
      </c>
      <c r="D55" s="7">
        <v>153</v>
      </c>
      <c r="E55" s="7">
        <v>51</v>
      </c>
      <c r="F55" s="7">
        <v>100</v>
      </c>
      <c r="G55" s="7">
        <v>2</v>
      </c>
      <c r="H55" s="7">
        <v>123</v>
      </c>
      <c r="I55" s="7" t="s">
        <v>99</v>
      </c>
      <c r="J55" s="7" t="s">
        <v>99</v>
      </c>
      <c r="K55" s="7" t="s">
        <v>99</v>
      </c>
    </row>
    <row r="56" spans="1:11">
      <c r="A56" s="67">
        <v>41671</v>
      </c>
      <c r="B56" s="67" t="s">
        <v>1177</v>
      </c>
      <c r="C56" s="7">
        <v>-2</v>
      </c>
      <c r="D56" s="7">
        <v>121</v>
      </c>
      <c r="E56" s="7">
        <v>38</v>
      </c>
      <c r="F56" s="7">
        <v>79</v>
      </c>
      <c r="G56" s="7">
        <v>4</v>
      </c>
      <c r="H56" s="7">
        <v>123</v>
      </c>
      <c r="I56" s="7"/>
      <c r="J56" s="7" t="s">
        <v>99</v>
      </c>
      <c r="K56" s="7" t="s">
        <v>99</v>
      </c>
    </row>
    <row r="57" spans="1:11">
      <c r="A57" s="67">
        <v>41699</v>
      </c>
      <c r="B57" s="67" t="s">
        <v>1177</v>
      </c>
      <c r="C57" s="7">
        <v>-28</v>
      </c>
      <c r="D57" s="7">
        <v>263</v>
      </c>
      <c r="E57" s="7">
        <v>107</v>
      </c>
      <c r="F57" s="7">
        <v>154</v>
      </c>
      <c r="G57" s="7">
        <v>2</v>
      </c>
      <c r="H57" s="7">
        <v>291</v>
      </c>
      <c r="I57" s="7" t="s">
        <v>99</v>
      </c>
      <c r="J57" s="7" t="s">
        <v>99</v>
      </c>
      <c r="K57" s="7" t="s">
        <v>99</v>
      </c>
    </row>
    <row r="58" spans="1:11">
      <c r="A58" s="67">
        <v>41730</v>
      </c>
      <c r="B58" s="67" t="s">
        <v>1177</v>
      </c>
      <c r="C58" s="7">
        <v>94</v>
      </c>
      <c r="D58" s="7">
        <v>232</v>
      </c>
      <c r="E58" s="7">
        <v>106</v>
      </c>
      <c r="F58" s="7">
        <v>126</v>
      </c>
      <c r="G58" s="7">
        <v>0</v>
      </c>
      <c r="H58" s="7">
        <v>138</v>
      </c>
      <c r="I58" s="7" t="s">
        <v>99</v>
      </c>
      <c r="J58" s="7" t="s">
        <v>99</v>
      </c>
      <c r="K58" s="7" t="s">
        <v>99</v>
      </c>
    </row>
    <row r="59" spans="1:11">
      <c r="A59" s="67">
        <v>41760</v>
      </c>
      <c r="B59" s="67" t="s">
        <v>1177</v>
      </c>
      <c r="C59" s="7">
        <v>17</v>
      </c>
      <c r="D59" s="7">
        <v>145</v>
      </c>
      <c r="E59" s="7">
        <v>39</v>
      </c>
      <c r="F59" s="7">
        <v>105</v>
      </c>
      <c r="G59" s="7">
        <v>1</v>
      </c>
      <c r="H59" s="7">
        <v>128</v>
      </c>
      <c r="I59" s="7" t="s">
        <v>99</v>
      </c>
      <c r="J59" s="7" t="s">
        <v>99</v>
      </c>
      <c r="K59" s="7" t="s">
        <v>99</v>
      </c>
    </row>
    <row r="60" spans="1:11">
      <c r="A60" s="67">
        <v>41791</v>
      </c>
      <c r="B60" s="67" t="s">
        <v>1177</v>
      </c>
      <c r="C60" s="7">
        <v>11</v>
      </c>
      <c r="D60" s="7">
        <v>151</v>
      </c>
      <c r="E60" s="7">
        <v>47</v>
      </c>
      <c r="F60" s="7">
        <v>103</v>
      </c>
      <c r="G60" s="7">
        <v>1</v>
      </c>
      <c r="H60" s="7">
        <v>140</v>
      </c>
      <c r="I60" s="7" t="s">
        <v>99</v>
      </c>
      <c r="J60" s="7" t="s">
        <v>99</v>
      </c>
      <c r="K60" s="7" t="s">
        <v>99</v>
      </c>
    </row>
    <row r="61" spans="1:11">
      <c r="A61" s="67">
        <v>41821</v>
      </c>
      <c r="B61" s="67" t="s">
        <v>1177</v>
      </c>
      <c r="C61" s="7">
        <v>30</v>
      </c>
      <c r="D61" s="7">
        <v>172</v>
      </c>
      <c r="E61" s="7">
        <v>64</v>
      </c>
      <c r="F61" s="7">
        <v>107</v>
      </c>
      <c r="G61" s="7">
        <v>1</v>
      </c>
      <c r="H61" s="7">
        <v>142</v>
      </c>
      <c r="I61" s="7" t="s">
        <v>99</v>
      </c>
      <c r="J61" s="7" t="s">
        <v>99</v>
      </c>
      <c r="K61" s="7" t="s">
        <v>99</v>
      </c>
    </row>
    <row r="62" spans="1:11">
      <c r="A62" s="67">
        <v>41852</v>
      </c>
      <c r="B62" s="67" t="s">
        <v>1177</v>
      </c>
      <c r="C62" s="7">
        <v>-14</v>
      </c>
      <c r="D62" s="7">
        <v>127</v>
      </c>
      <c r="E62" s="7">
        <v>35</v>
      </c>
      <c r="F62" s="7">
        <v>89</v>
      </c>
      <c r="G62" s="7">
        <v>3</v>
      </c>
      <c r="H62" s="7">
        <v>141</v>
      </c>
      <c r="I62" s="7" t="s">
        <v>99</v>
      </c>
      <c r="J62" s="7" t="s">
        <v>99</v>
      </c>
      <c r="K62" s="7" t="s">
        <v>99</v>
      </c>
    </row>
    <row r="63" spans="1:11">
      <c r="A63" s="67">
        <v>41883</v>
      </c>
      <c r="B63" s="67" t="s">
        <v>1177</v>
      </c>
      <c r="C63" s="7">
        <v>7</v>
      </c>
      <c r="D63" s="7">
        <v>178</v>
      </c>
      <c r="E63" s="7">
        <v>46</v>
      </c>
      <c r="F63" s="7">
        <v>132</v>
      </c>
      <c r="G63" s="7">
        <v>0</v>
      </c>
      <c r="H63" s="7">
        <v>171</v>
      </c>
      <c r="I63" s="7" t="s">
        <v>99</v>
      </c>
      <c r="J63" s="7" t="s">
        <v>99</v>
      </c>
      <c r="K63" s="7" t="s">
        <v>99</v>
      </c>
    </row>
    <row r="64" spans="1:11">
      <c r="A64" s="67">
        <v>41913</v>
      </c>
      <c r="B64" s="67" t="s">
        <v>1177</v>
      </c>
      <c r="C64" s="7">
        <v>51</v>
      </c>
      <c r="D64" s="7">
        <v>172</v>
      </c>
      <c r="E64" s="7">
        <v>46</v>
      </c>
      <c r="F64" s="7">
        <v>126</v>
      </c>
      <c r="G64" s="7">
        <v>0</v>
      </c>
      <c r="H64" s="7">
        <v>121</v>
      </c>
      <c r="I64" s="7" t="s">
        <v>99</v>
      </c>
      <c r="J64" s="7" t="s">
        <v>99</v>
      </c>
      <c r="K64" s="7" t="s">
        <v>99</v>
      </c>
    </row>
    <row r="65" spans="1:11">
      <c r="A65" s="67">
        <v>41944</v>
      </c>
      <c r="B65" s="67" t="s">
        <v>1177</v>
      </c>
      <c r="C65" s="7">
        <v>31</v>
      </c>
      <c r="D65" s="7">
        <v>125</v>
      </c>
      <c r="E65" s="7">
        <v>32</v>
      </c>
      <c r="F65" s="7">
        <v>92</v>
      </c>
      <c r="G65" s="7">
        <v>1</v>
      </c>
      <c r="H65" s="7">
        <v>94</v>
      </c>
      <c r="I65" s="7" t="s">
        <v>99</v>
      </c>
      <c r="J65" s="7" t="s">
        <v>99</v>
      </c>
      <c r="K65" s="7" t="s">
        <v>99</v>
      </c>
    </row>
    <row r="66" spans="1:11">
      <c r="A66" s="67">
        <v>41974</v>
      </c>
      <c r="B66" s="67" t="s">
        <v>1177</v>
      </c>
      <c r="C66" s="7">
        <v>17</v>
      </c>
      <c r="D66" s="7">
        <v>146</v>
      </c>
      <c r="E66" s="7">
        <v>34</v>
      </c>
      <c r="F66" s="7">
        <v>111</v>
      </c>
      <c r="G66" s="7">
        <v>1</v>
      </c>
      <c r="H66" s="7">
        <v>129</v>
      </c>
      <c r="I66" s="7" t="s">
        <v>99</v>
      </c>
      <c r="J66" s="7" t="s">
        <v>99</v>
      </c>
      <c r="K66" s="7" t="s">
        <v>99</v>
      </c>
    </row>
    <row r="67" spans="1:11">
      <c r="A67" s="67">
        <v>42005</v>
      </c>
      <c r="B67" s="67" t="s">
        <v>1184</v>
      </c>
      <c r="C67" s="7">
        <v>45</v>
      </c>
      <c r="D67" s="7">
        <v>162</v>
      </c>
      <c r="E67" s="7">
        <v>50</v>
      </c>
      <c r="F67" s="7">
        <v>110</v>
      </c>
      <c r="G67" s="7">
        <v>2</v>
      </c>
      <c r="H67" s="7">
        <v>117</v>
      </c>
      <c r="I67" s="7" t="s">
        <v>99</v>
      </c>
      <c r="J67" s="7" t="s">
        <v>99</v>
      </c>
      <c r="K67" s="7" t="s">
        <v>99</v>
      </c>
    </row>
    <row r="68" spans="1:11">
      <c r="A68" s="67">
        <v>42036</v>
      </c>
      <c r="B68" s="67" t="s">
        <v>1184</v>
      </c>
      <c r="C68" s="7">
        <v>0</v>
      </c>
      <c r="D68" s="7">
        <v>154</v>
      </c>
      <c r="E68" s="7">
        <v>58</v>
      </c>
      <c r="F68" s="7">
        <v>95</v>
      </c>
      <c r="G68" s="7">
        <v>1</v>
      </c>
      <c r="H68" s="7">
        <v>154</v>
      </c>
      <c r="I68" s="7" t="s">
        <v>99</v>
      </c>
      <c r="J68" s="7" t="s">
        <v>99</v>
      </c>
      <c r="K68" s="7" t="s">
        <v>99</v>
      </c>
    </row>
    <row r="69" spans="1:11">
      <c r="A69" s="67">
        <v>42064</v>
      </c>
      <c r="B69" s="67" t="s">
        <v>1184</v>
      </c>
      <c r="C69" s="7">
        <v>29</v>
      </c>
      <c r="D69" s="7">
        <v>327</v>
      </c>
      <c r="E69" s="7">
        <v>129</v>
      </c>
      <c r="F69" s="7">
        <v>198</v>
      </c>
      <c r="G69" s="7">
        <v>0</v>
      </c>
      <c r="H69" s="7">
        <v>298</v>
      </c>
      <c r="I69" s="7" t="s">
        <v>99</v>
      </c>
      <c r="J69" s="7" t="s">
        <v>99</v>
      </c>
      <c r="K69" s="7" t="s">
        <v>99</v>
      </c>
    </row>
    <row r="70" spans="1:11">
      <c r="A70" s="67">
        <v>42095</v>
      </c>
      <c r="B70" s="67" t="s">
        <v>1184</v>
      </c>
      <c r="C70" s="7">
        <v>48</v>
      </c>
      <c r="D70" s="7">
        <v>211</v>
      </c>
      <c r="E70" s="7">
        <v>86</v>
      </c>
      <c r="F70" s="7">
        <v>124</v>
      </c>
      <c r="G70" s="7">
        <v>1</v>
      </c>
      <c r="H70" s="7">
        <v>163</v>
      </c>
      <c r="I70" s="7" t="s">
        <v>99</v>
      </c>
      <c r="J70" s="7" t="s">
        <v>99</v>
      </c>
      <c r="K70" s="7" t="s">
        <v>99</v>
      </c>
    </row>
    <row r="71" spans="1:11">
      <c r="A71" s="67">
        <v>42125</v>
      </c>
      <c r="B71" s="67" t="s">
        <v>1184</v>
      </c>
      <c r="C71" s="7">
        <v>5</v>
      </c>
      <c r="D71" s="7">
        <v>127</v>
      </c>
      <c r="E71" s="7">
        <v>43</v>
      </c>
      <c r="F71" s="7">
        <v>84</v>
      </c>
      <c r="G71" s="7">
        <v>0</v>
      </c>
      <c r="H71" s="7">
        <v>122</v>
      </c>
      <c r="I71" s="7" t="s">
        <v>99</v>
      </c>
      <c r="J71" s="7" t="s">
        <v>99</v>
      </c>
      <c r="K71" s="7" t="s">
        <v>99</v>
      </c>
    </row>
    <row r="72" spans="1:11">
      <c r="A72" s="67">
        <v>42156</v>
      </c>
      <c r="B72" s="67" t="s">
        <v>1184</v>
      </c>
      <c r="C72" s="7">
        <v>20</v>
      </c>
      <c r="D72" s="7">
        <v>152</v>
      </c>
      <c r="E72" s="7">
        <v>49</v>
      </c>
      <c r="F72" s="7">
        <v>101</v>
      </c>
      <c r="G72" s="7">
        <v>2</v>
      </c>
      <c r="H72" s="7">
        <v>132</v>
      </c>
      <c r="I72" s="7" t="s">
        <v>99</v>
      </c>
      <c r="J72" s="7" t="s">
        <v>99</v>
      </c>
      <c r="K72" s="7" t="s">
        <v>99</v>
      </c>
    </row>
    <row r="73" spans="1:11">
      <c r="A73" s="67">
        <v>42186</v>
      </c>
      <c r="B73" s="67" t="s">
        <v>1184</v>
      </c>
      <c r="C73" s="7">
        <v>-20</v>
      </c>
      <c r="D73" s="7">
        <v>145</v>
      </c>
      <c r="E73" s="7">
        <v>49</v>
      </c>
      <c r="F73" s="7">
        <v>96</v>
      </c>
      <c r="G73" s="7">
        <v>0</v>
      </c>
      <c r="H73" s="7">
        <v>165</v>
      </c>
      <c r="I73" s="7" t="s">
        <v>99</v>
      </c>
      <c r="J73" s="7" t="s">
        <v>99</v>
      </c>
      <c r="K73" s="7" t="s">
        <v>99</v>
      </c>
    </row>
    <row r="74" spans="1:11">
      <c r="A74" s="67">
        <v>42217</v>
      </c>
      <c r="B74" s="67" t="s">
        <v>1184</v>
      </c>
      <c r="C74" s="7">
        <v>-8</v>
      </c>
      <c r="D74" s="7">
        <v>129</v>
      </c>
      <c r="E74" s="7">
        <v>57</v>
      </c>
      <c r="F74" s="7">
        <v>72</v>
      </c>
      <c r="G74" s="7">
        <v>0</v>
      </c>
      <c r="H74" s="7">
        <v>137</v>
      </c>
      <c r="I74" s="7" t="s">
        <v>99</v>
      </c>
      <c r="J74" s="7" t="s">
        <v>99</v>
      </c>
      <c r="K74" s="7" t="s">
        <v>99</v>
      </c>
    </row>
    <row r="75" spans="1:11">
      <c r="A75" s="67">
        <v>42248</v>
      </c>
      <c r="B75" s="67" t="s">
        <v>1184</v>
      </c>
      <c r="C75" s="7">
        <v>16</v>
      </c>
      <c r="D75" s="7">
        <v>150</v>
      </c>
      <c r="E75" s="7">
        <v>41</v>
      </c>
      <c r="F75" s="7">
        <v>107</v>
      </c>
      <c r="G75" s="7">
        <v>2</v>
      </c>
      <c r="H75" s="7">
        <v>134</v>
      </c>
      <c r="I75" s="7" t="s">
        <v>99</v>
      </c>
      <c r="J75" s="7" t="s">
        <v>99</v>
      </c>
      <c r="K75" s="7" t="s">
        <v>99</v>
      </c>
    </row>
    <row r="76" spans="1:11">
      <c r="A76" s="67">
        <v>42278</v>
      </c>
      <c r="B76" s="67" t="s">
        <v>1184</v>
      </c>
      <c r="C76" s="7">
        <v>8</v>
      </c>
      <c r="D76" s="7">
        <v>160</v>
      </c>
      <c r="E76" s="7">
        <v>48</v>
      </c>
      <c r="F76" s="7">
        <v>110</v>
      </c>
      <c r="G76" s="7">
        <v>2</v>
      </c>
      <c r="H76" s="7">
        <v>152</v>
      </c>
      <c r="I76" s="7" t="s">
        <v>99</v>
      </c>
      <c r="J76" s="7" t="s">
        <v>99</v>
      </c>
      <c r="K76" s="7" t="s">
        <v>99</v>
      </c>
    </row>
    <row r="77" spans="1:11">
      <c r="A77" s="67">
        <v>42309</v>
      </c>
      <c r="B77" s="67" t="s">
        <v>1184</v>
      </c>
      <c r="C77" s="7">
        <v>26</v>
      </c>
      <c r="D77" s="7">
        <v>134</v>
      </c>
      <c r="E77" s="7">
        <v>45</v>
      </c>
      <c r="F77" s="7">
        <v>85</v>
      </c>
      <c r="G77" s="7">
        <v>4</v>
      </c>
      <c r="H77" s="7">
        <v>108</v>
      </c>
      <c r="I77" s="7" t="s">
        <v>99</v>
      </c>
      <c r="J77" s="7" t="s">
        <v>99</v>
      </c>
      <c r="K77" s="7" t="s">
        <v>99</v>
      </c>
    </row>
    <row r="78" spans="1:11">
      <c r="A78" s="67">
        <v>42339</v>
      </c>
      <c r="B78" s="67" t="s">
        <v>1184</v>
      </c>
      <c r="C78" s="7">
        <v>42</v>
      </c>
      <c r="D78" s="7">
        <v>164</v>
      </c>
      <c r="E78" s="7">
        <v>50</v>
      </c>
      <c r="F78" s="7">
        <v>110</v>
      </c>
      <c r="G78" s="7">
        <v>4</v>
      </c>
      <c r="H78" s="7">
        <v>122</v>
      </c>
      <c r="I78" s="7" t="s">
        <v>99</v>
      </c>
      <c r="J78" s="7" t="s">
        <v>99</v>
      </c>
      <c r="K78" s="7" t="s">
        <v>99</v>
      </c>
    </row>
    <row r="79" spans="1:11">
      <c r="A79" s="45">
        <v>42370</v>
      </c>
      <c r="B79" s="7" t="s">
        <v>898</v>
      </c>
      <c r="C79" s="7">
        <v>9</v>
      </c>
      <c r="D79" s="7">
        <v>128</v>
      </c>
      <c r="E79" s="7">
        <v>33</v>
      </c>
      <c r="F79" s="7">
        <v>92</v>
      </c>
      <c r="G79" s="7">
        <v>3</v>
      </c>
      <c r="H79" s="7">
        <v>119</v>
      </c>
      <c r="I79" s="7" t="s">
        <v>99</v>
      </c>
      <c r="J79" s="7" t="s">
        <v>99</v>
      </c>
      <c r="K79" s="7" t="s">
        <v>99</v>
      </c>
    </row>
    <row r="80" spans="1:11">
      <c r="A80" s="45">
        <v>42401</v>
      </c>
      <c r="B80" s="7" t="s">
        <v>898</v>
      </c>
      <c r="C80" s="7">
        <v>5</v>
      </c>
      <c r="D80" s="7">
        <v>147</v>
      </c>
      <c r="E80" s="7">
        <v>48</v>
      </c>
      <c r="F80" s="7">
        <v>98</v>
      </c>
      <c r="G80" s="7">
        <v>1</v>
      </c>
      <c r="H80" s="7">
        <v>142</v>
      </c>
      <c r="I80" s="7" t="s">
        <v>99</v>
      </c>
      <c r="J80" s="7" t="s">
        <v>99</v>
      </c>
      <c r="K80" s="7" t="s">
        <v>99</v>
      </c>
    </row>
    <row r="81" spans="1:11">
      <c r="A81" s="45">
        <v>42430</v>
      </c>
      <c r="B81" s="7" t="s">
        <v>898</v>
      </c>
      <c r="C81" s="7">
        <v>22</v>
      </c>
      <c r="D81" s="7">
        <v>313</v>
      </c>
      <c r="E81" s="7">
        <v>163</v>
      </c>
      <c r="F81" s="7">
        <v>150</v>
      </c>
      <c r="G81" s="7"/>
      <c r="H81" s="7">
        <v>291</v>
      </c>
      <c r="I81" s="7" t="s">
        <v>99</v>
      </c>
      <c r="J81" s="7" t="s">
        <v>99</v>
      </c>
      <c r="K81" s="7" t="s">
        <v>99</v>
      </c>
    </row>
    <row r="82" spans="1:11">
      <c r="A82" s="45">
        <v>42461</v>
      </c>
      <c r="B82" s="7" t="s">
        <v>898</v>
      </c>
      <c r="C82" s="7">
        <v>57</v>
      </c>
      <c r="D82" s="7">
        <v>220</v>
      </c>
      <c r="E82" s="7">
        <v>89</v>
      </c>
      <c r="F82" s="7">
        <v>130</v>
      </c>
      <c r="G82" s="7">
        <v>1</v>
      </c>
      <c r="H82" s="7">
        <v>163</v>
      </c>
      <c r="I82" s="7" t="s">
        <v>99</v>
      </c>
      <c r="J82" s="7" t="s">
        <v>99</v>
      </c>
      <c r="K82" s="7" t="s">
        <v>99</v>
      </c>
    </row>
    <row r="83" spans="1:11">
      <c r="A83" s="45">
        <v>42491</v>
      </c>
      <c r="B83" s="7" t="s">
        <v>898</v>
      </c>
      <c r="C83" s="7">
        <v>15</v>
      </c>
      <c r="D83" s="7">
        <v>152</v>
      </c>
      <c r="E83" s="7">
        <v>54</v>
      </c>
      <c r="F83" s="7">
        <v>97</v>
      </c>
      <c r="G83" s="7">
        <v>1</v>
      </c>
      <c r="H83" s="7">
        <v>137</v>
      </c>
      <c r="I83" s="7" t="s">
        <v>99</v>
      </c>
      <c r="J83" s="7" t="s">
        <v>99</v>
      </c>
      <c r="K83" s="7" t="s">
        <v>99</v>
      </c>
    </row>
    <row r="84" spans="1:11">
      <c r="A84" s="45">
        <v>42522</v>
      </c>
      <c r="B84" s="7" t="s">
        <v>898</v>
      </c>
      <c r="C84" s="7">
        <v>40</v>
      </c>
      <c r="D84" s="7">
        <v>156</v>
      </c>
      <c r="E84" s="7">
        <v>53</v>
      </c>
      <c r="F84" s="7">
        <v>103</v>
      </c>
      <c r="G84" s="7"/>
      <c r="H84" s="7">
        <v>116</v>
      </c>
      <c r="I84" s="7" t="s">
        <v>99</v>
      </c>
      <c r="J84" s="7" t="s">
        <v>99</v>
      </c>
      <c r="K84" s="7" t="s">
        <v>99</v>
      </c>
    </row>
    <row r="85" spans="1:11">
      <c r="A85" s="45">
        <v>42552</v>
      </c>
      <c r="B85" s="7" t="s">
        <v>898</v>
      </c>
      <c r="C85" s="7">
        <v>11</v>
      </c>
      <c r="D85" s="7">
        <v>146</v>
      </c>
      <c r="E85" s="7">
        <v>45</v>
      </c>
      <c r="F85" s="7">
        <v>100</v>
      </c>
      <c r="G85" s="7">
        <v>1</v>
      </c>
      <c r="H85" s="7">
        <v>135</v>
      </c>
      <c r="I85" s="7" t="s">
        <v>99</v>
      </c>
      <c r="J85" s="7" t="s">
        <v>99</v>
      </c>
      <c r="K85" s="7" t="s">
        <v>99</v>
      </c>
    </row>
    <row r="86" spans="1:11">
      <c r="A86" s="45">
        <v>42583</v>
      </c>
      <c r="B86" s="7" t="s">
        <v>898</v>
      </c>
      <c r="C86" s="7">
        <v>31</v>
      </c>
      <c r="D86" s="7">
        <v>182</v>
      </c>
      <c r="E86" s="7">
        <v>53</v>
      </c>
      <c r="F86" s="7">
        <v>127</v>
      </c>
      <c r="G86" s="7">
        <v>2</v>
      </c>
      <c r="H86" s="7">
        <v>151</v>
      </c>
      <c r="I86" s="7" t="s">
        <v>99</v>
      </c>
      <c r="J86" s="7" t="s">
        <v>99</v>
      </c>
      <c r="K86" s="7" t="s">
        <v>99</v>
      </c>
    </row>
    <row r="87" spans="1:11">
      <c r="A87" s="45">
        <v>42614</v>
      </c>
      <c r="B87" s="7" t="s">
        <v>898</v>
      </c>
      <c r="C87" s="7">
        <v>-22</v>
      </c>
      <c r="D87" s="7">
        <v>129</v>
      </c>
      <c r="E87" s="7">
        <v>36</v>
      </c>
      <c r="F87" s="7">
        <v>92</v>
      </c>
      <c r="G87" s="7">
        <v>1</v>
      </c>
      <c r="H87" s="7">
        <v>151</v>
      </c>
      <c r="I87" s="7" t="s">
        <v>99</v>
      </c>
      <c r="J87" s="7" t="s">
        <v>99</v>
      </c>
      <c r="K87" s="7" t="s">
        <v>99</v>
      </c>
    </row>
    <row r="88" spans="1:11">
      <c r="A88" s="45">
        <v>42644</v>
      </c>
      <c r="B88" s="7" t="s">
        <v>898</v>
      </c>
      <c r="C88" s="7">
        <v>10</v>
      </c>
      <c r="D88" s="7">
        <v>164</v>
      </c>
      <c r="E88" s="7">
        <v>50</v>
      </c>
      <c r="F88" s="7">
        <v>114</v>
      </c>
      <c r="G88" s="7"/>
      <c r="H88" s="7">
        <v>154</v>
      </c>
      <c r="I88" s="7" t="s">
        <v>99</v>
      </c>
      <c r="J88" s="7" t="s">
        <v>99</v>
      </c>
      <c r="K88" s="7" t="s">
        <v>99</v>
      </c>
    </row>
    <row r="89" spans="1:11">
      <c r="A89" s="45">
        <v>42675</v>
      </c>
      <c r="B89" s="7" t="s">
        <v>898</v>
      </c>
      <c r="C89" s="7">
        <v>5</v>
      </c>
      <c r="D89" s="7">
        <v>141</v>
      </c>
      <c r="E89" s="7">
        <v>33</v>
      </c>
      <c r="F89" s="7">
        <v>106</v>
      </c>
      <c r="G89" s="7">
        <v>2</v>
      </c>
      <c r="H89" s="7">
        <v>136</v>
      </c>
      <c r="I89" s="7" t="s">
        <v>99</v>
      </c>
      <c r="J89" s="7" t="s">
        <v>99</v>
      </c>
      <c r="K89" s="7" t="s">
        <v>99</v>
      </c>
    </row>
    <row r="90" spans="1:11">
      <c r="A90" s="45">
        <v>42705</v>
      </c>
      <c r="B90" s="7" t="s">
        <v>898</v>
      </c>
      <c r="C90" s="7">
        <v>16</v>
      </c>
      <c r="D90" s="7">
        <v>147</v>
      </c>
      <c r="E90" s="7">
        <v>38</v>
      </c>
      <c r="F90" s="7">
        <v>108</v>
      </c>
      <c r="G90" s="7">
        <v>1</v>
      </c>
      <c r="H90" s="7">
        <v>131</v>
      </c>
      <c r="I90" s="7" t="s">
        <v>99</v>
      </c>
      <c r="J90" s="7" t="s">
        <v>99</v>
      </c>
      <c r="K90" s="7" t="s">
        <v>99</v>
      </c>
    </row>
    <row r="91" spans="1:11">
      <c r="A91" s="45">
        <v>42736</v>
      </c>
      <c r="B91" s="7" t="s">
        <v>516</v>
      </c>
      <c r="C91" s="7">
        <v>-3</v>
      </c>
      <c r="D91" s="7">
        <v>134</v>
      </c>
      <c r="E91" s="7">
        <v>41</v>
      </c>
      <c r="F91" s="7">
        <v>80</v>
      </c>
      <c r="G91" s="7">
        <v>13</v>
      </c>
      <c r="H91" s="7">
        <v>137</v>
      </c>
      <c r="I91" s="7">
        <v>41</v>
      </c>
      <c r="J91" s="7">
        <v>82</v>
      </c>
      <c r="K91" s="7">
        <v>14</v>
      </c>
    </row>
    <row r="92" spans="1:11">
      <c r="A92" s="45">
        <v>42767</v>
      </c>
      <c r="B92" s="7" t="s">
        <v>516</v>
      </c>
      <c r="C92" s="7">
        <v>-2</v>
      </c>
      <c r="D92" s="7">
        <v>125</v>
      </c>
      <c r="E92" s="7">
        <v>24</v>
      </c>
      <c r="F92" s="7">
        <v>97</v>
      </c>
      <c r="G92" s="7">
        <v>4</v>
      </c>
      <c r="H92" s="7">
        <v>127</v>
      </c>
      <c r="I92" s="7">
        <v>29</v>
      </c>
      <c r="J92" s="7">
        <v>93</v>
      </c>
      <c r="K92" s="7">
        <v>5</v>
      </c>
    </row>
    <row r="93" spans="1:11">
      <c r="A93" s="45">
        <v>42795</v>
      </c>
      <c r="B93" s="7" t="s">
        <v>516</v>
      </c>
      <c r="C93" s="7">
        <v>64</v>
      </c>
      <c r="D93" s="7">
        <v>331</v>
      </c>
      <c r="E93" s="7">
        <v>153</v>
      </c>
      <c r="F93" s="7">
        <v>164</v>
      </c>
      <c r="G93" s="7">
        <v>14</v>
      </c>
      <c r="H93" s="7">
        <v>267</v>
      </c>
      <c r="I93" s="7">
        <v>106</v>
      </c>
      <c r="J93" s="7">
        <v>152</v>
      </c>
      <c r="K93" s="7">
        <v>9</v>
      </c>
    </row>
    <row r="94" spans="1:11">
      <c r="A94" s="45">
        <v>42826</v>
      </c>
      <c r="B94" s="7" t="s">
        <v>516</v>
      </c>
      <c r="C94" s="7">
        <v>-30</v>
      </c>
      <c r="D94" s="7">
        <v>176</v>
      </c>
      <c r="E94" s="7">
        <v>56</v>
      </c>
      <c r="F94" s="7">
        <v>103</v>
      </c>
      <c r="G94" s="7">
        <v>17</v>
      </c>
      <c r="H94" s="7">
        <v>206</v>
      </c>
      <c r="I94" s="7">
        <v>71</v>
      </c>
      <c r="J94" s="7">
        <v>126</v>
      </c>
      <c r="K94" s="7">
        <v>9</v>
      </c>
    </row>
    <row r="95" spans="1:11">
      <c r="A95" s="45">
        <v>42856</v>
      </c>
      <c r="B95" s="7" t="s">
        <v>516</v>
      </c>
      <c r="C95" s="7">
        <v>27</v>
      </c>
      <c r="D95" s="7">
        <v>149</v>
      </c>
      <c r="E95" s="7">
        <v>45</v>
      </c>
      <c r="F95" s="7">
        <v>89</v>
      </c>
      <c r="G95" s="7">
        <v>15</v>
      </c>
      <c r="H95" s="7">
        <v>122</v>
      </c>
      <c r="I95" s="7">
        <v>39</v>
      </c>
      <c r="J95" s="7">
        <v>78</v>
      </c>
      <c r="K95" s="7">
        <v>5</v>
      </c>
    </row>
    <row r="96" spans="1:11">
      <c r="A96" s="45">
        <v>42887</v>
      </c>
      <c r="B96" s="7" t="s">
        <v>516</v>
      </c>
      <c r="C96" s="7">
        <v>41</v>
      </c>
      <c r="D96" s="7">
        <v>170</v>
      </c>
      <c r="E96" s="7">
        <v>41</v>
      </c>
      <c r="F96" s="7">
        <v>112</v>
      </c>
      <c r="G96" s="7">
        <v>17</v>
      </c>
      <c r="H96" s="7">
        <v>129</v>
      </c>
      <c r="I96" s="7">
        <v>44</v>
      </c>
      <c r="J96" s="7">
        <v>77</v>
      </c>
      <c r="K96" s="7">
        <v>8</v>
      </c>
    </row>
    <row r="97" spans="1:11">
      <c r="A97" s="45">
        <v>42917</v>
      </c>
      <c r="B97" s="7" t="s">
        <v>516</v>
      </c>
      <c r="C97" s="7">
        <v>11</v>
      </c>
      <c r="D97" s="7">
        <v>154</v>
      </c>
      <c r="E97" s="7">
        <v>33</v>
      </c>
      <c r="F97" s="7">
        <v>107</v>
      </c>
      <c r="G97" s="7">
        <v>14</v>
      </c>
      <c r="H97" s="7">
        <v>143</v>
      </c>
      <c r="I97" s="7">
        <v>28</v>
      </c>
      <c r="J97" s="7">
        <v>100</v>
      </c>
      <c r="K97" s="7">
        <v>15</v>
      </c>
    </row>
    <row r="98" spans="1:11">
      <c r="A98" s="45">
        <v>42948</v>
      </c>
      <c r="B98" s="7" t="s">
        <v>516</v>
      </c>
      <c r="C98" s="7">
        <v>17</v>
      </c>
      <c r="D98" s="7">
        <v>170</v>
      </c>
      <c r="E98" s="7">
        <v>47</v>
      </c>
      <c r="F98" s="7">
        <v>116</v>
      </c>
      <c r="G98" s="7">
        <v>7</v>
      </c>
      <c r="H98" s="7">
        <v>153</v>
      </c>
      <c r="I98" s="7">
        <v>45</v>
      </c>
      <c r="J98" s="7">
        <v>101</v>
      </c>
      <c r="K98" s="7">
        <v>7</v>
      </c>
    </row>
    <row r="99" spans="1:11">
      <c r="A99" s="45">
        <v>42979</v>
      </c>
      <c r="B99" s="7" t="s">
        <v>516</v>
      </c>
      <c r="C99" s="7">
        <v>-14</v>
      </c>
      <c r="D99" s="7">
        <v>142</v>
      </c>
      <c r="E99" s="7">
        <v>39</v>
      </c>
      <c r="F99" s="7">
        <v>98</v>
      </c>
      <c r="G99" s="7">
        <v>5</v>
      </c>
      <c r="H99" s="7">
        <v>156</v>
      </c>
      <c r="I99" s="7">
        <v>54</v>
      </c>
      <c r="J99" s="7">
        <v>100</v>
      </c>
      <c r="K99" s="7">
        <v>2</v>
      </c>
    </row>
    <row r="100" spans="1:11">
      <c r="A100" s="45">
        <v>43009</v>
      </c>
      <c r="B100" s="7" t="s">
        <v>516</v>
      </c>
      <c r="C100" s="7">
        <v>11</v>
      </c>
      <c r="D100" s="7">
        <v>172</v>
      </c>
      <c r="E100" s="7">
        <v>27</v>
      </c>
      <c r="F100" s="7">
        <v>134</v>
      </c>
      <c r="G100" s="7">
        <v>11</v>
      </c>
      <c r="H100" s="7">
        <v>161</v>
      </c>
      <c r="I100" s="7">
        <v>45</v>
      </c>
      <c r="J100" s="7">
        <v>104</v>
      </c>
      <c r="K100" s="7">
        <v>12</v>
      </c>
    </row>
    <row r="101" spans="1:11">
      <c r="A101" s="45">
        <v>43040</v>
      </c>
      <c r="B101" s="7" t="s">
        <v>516</v>
      </c>
      <c r="C101" s="7">
        <v>31</v>
      </c>
      <c r="D101" s="7">
        <v>154</v>
      </c>
      <c r="E101" s="7">
        <v>54</v>
      </c>
      <c r="F101" s="7">
        <v>98</v>
      </c>
      <c r="G101" s="7">
        <v>2</v>
      </c>
      <c r="H101" s="7">
        <v>123</v>
      </c>
      <c r="I101" s="7">
        <v>25</v>
      </c>
      <c r="J101" s="7">
        <v>93</v>
      </c>
      <c r="K101" s="7">
        <v>5</v>
      </c>
    </row>
    <row r="102" spans="1:11">
      <c r="A102" s="45">
        <v>43070</v>
      </c>
      <c r="B102" s="7" t="s">
        <v>516</v>
      </c>
      <c r="C102" s="7">
        <v>-1</v>
      </c>
      <c r="D102" s="7">
        <v>143</v>
      </c>
      <c r="E102" s="7">
        <v>41</v>
      </c>
      <c r="F102" s="7">
        <v>90</v>
      </c>
      <c r="G102" s="7">
        <v>12</v>
      </c>
      <c r="H102" s="7">
        <v>144</v>
      </c>
      <c r="I102" s="7">
        <v>28</v>
      </c>
      <c r="J102" s="7">
        <v>112</v>
      </c>
      <c r="K102" s="7">
        <v>4</v>
      </c>
    </row>
    <row r="103" spans="1:11">
      <c r="A103" s="45">
        <v>43101</v>
      </c>
      <c r="B103" s="7" t="s">
        <v>1185</v>
      </c>
      <c r="C103" s="7">
        <v>35</v>
      </c>
      <c r="D103" s="7">
        <v>155</v>
      </c>
      <c r="E103" s="7">
        <v>25</v>
      </c>
      <c r="F103" s="7">
        <v>118</v>
      </c>
      <c r="G103" s="7">
        <v>12</v>
      </c>
      <c r="H103" s="7">
        <v>120</v>
      </c>
      <c r="I103" s="7">
        <v>25</v>
      </c>
      <c r="J103" s="7">
        <v>84</v>
      </c>
      <c r="K103" s="7">
        <v>11</v>
      </c>
    </row>
    <row r="104" spans="1:11">
      <c r="A104" s="45">
        <v>43132</v>
      </c>
      <c r="B104" s="7" t="s">
        <v>1185</v>
      </c>
      <c r="C104" s="7">
        <v>12</v>
      </c>
      <c r="D104" s="7">
        <v>152</v>
      </c>
      <c r="E104" s="7">
        <v>45</v>
      </c>
      <c r="F104" s="7">
        <v>102</v>
      </c>
      <c r="G104" s="7">
        <v>5</v>
      </c>
      <c r="H104" s="7">
        <v>140</v>
      </c>
      <c r="I104" s="7">
        <v>38</v>
      </c>
      <c r="J104" s="7">
        <v>100</v>
      </c>
      <c r="K104" s="7">
        <v>2</v>
      </c>
    </row>
    <row r="105" spans="1:11">
      <c r="A105" s="45">
        <v>43160</v>
      </c>
      <c r="B105" s="7" t="s">
        <v>1185</v>
      </c>
      <c r="C105" s="7">
        <v>-2</v>
      </c>
      <c r="D105" s="7">
        <v>299</v>
      </c>
      <c r="E105" s="7">
        <v>150</v>
      </c>
      <c r="F105" s="7">
        <v>132</v>
      </c>
      <c r="G105" s="7">
        <v>17</v>
      </c>
      <c r="H105" s="7">
        <v>301</v>
      </c>
      <c r="I105" s="7">
        <v>128</v>
      </c>
      <c r="J105" s="7">
        <v>161</v>
      </c>
      <c r="K105" s="7">
        <v>12</v>
      </c>
    </row>
    <row r="106" spans="1:11">
      <c r="A106" s="45">
        <v>43191</v>
      </c>
      <c r="B106" s="7" t="s">
        <v>1185</v>
      </c>
      <c r="C106" s="7">
        <v>23</v>
      </c>
      <c r="D106" s="7">
        <v>218</v>
      </c>
      <c r="E106" s="7">
        <v>80</v>
      </c>
      <c r="F106" s="7">
        <v>130</v>
      </c>
      <c r="G106" s="7">
        <v>8</v>
      </c>
      <c r="H106" s="7">
        <v>195</v>
      </c>
      <c r="I106" s="7">
        <v>53</v>
      </c>
      <c r="J106" s="7">
        <v>134</v>
      </c>
      <c r="K106" s="7">
        <v>8</v>
      </c>
    </row>
    <row r="107" spans="1:11">
      <c r="A107" s="45">
        <v>43221</v>
      </c>
      <c r="B107" s="7" t="s">
        <v>1185</v>
      </c>
      <c r="C107" s="7">
        <v>28</v>
      </c>
      <c r="D107" s="7">
        <v>164</v>
      </c>
      <c r="E107" s="7">
        <v>49</v>
      </c>
      <c r="F107" s="7">
        <v>102</v>
      </c>
      <c r="G107" s="7">
        <v>13</v>
      </c>
      <c r="H107" s="7">
        <v>136</v>
      </c>
      <c r="I107" s="7">
        <v>38</v>
      </c>
      <c r="J107" s="7">
        <v>92</v>
      </c>
      <c r="K107" s="7">
        <v>6</v>
      </c>
    </row>
    <row r="108" spans="1:11">
      <c r="A108" s="45">
        <v>43252</v>
      </c>
      <c r="B108" s="7" t="s">
        <v>1185</v>
      </c>
      <c r="C108" s="7">
        <v>-39</v>
      </c>
      <c r="D108" s="7">
        <v>136</v>
      </c>
      <c r="E108" s="7">
        <v>32</v>
      </c>
      <c r="F108" s="7">
        <v>85</v>
      </c>
      <c r="G108" s="7">
        <v>19</v>
      </c>
      <c r="H108" s="7">
        <v>175</v>
      </c>
      <c r="I108" s="7">
        <v>45</v>
      </c>
      <c r="J108" s="7">
        <v>114</v>
      </c>
      <c r="K108" s="7">
        <v>16</v>
      </c>
    </row>
    <row r="109" spans="1:11">
      <c r="A109" s="45">
        <v>43282</v>
      </c>
      <c r="B109" s="7" t="s">
        <v>1185</v>
      </c>
      <c r="C109" s="7">
        <v>35</v>
      </c>
      <c r="D109" s="7">
        <v>188</v>
      </c>
      <c r="E109" s="7">
        <v>58</v>
      </c>
      <c r="F109" s="7">
        <v>118</v>
      </c>
      <c r="G109" s="7">
        <v>12</v>
      </c>
      <c r="H109" s="7">
        <v>153</v>
      </c>
      <c r="I109" s="7">
        <v>31</v>
      </c>
      <c r="J109" s="7">
        <v>115</v>
      </c>
      <c r="K109" s="7">
        <v>7</v>
      </c>
    </row>
    <row r="110" spans="1:11">
      <c r="A110" s="45">
        <v>43313</v>
      </c>
      <c r="B110" s="7" t="s">
        <v>1185</v>
      </c>
      <c r="C110" s="7">
        <v>17</v>
      </c>
      <c r="D110" s="7">
        <v>159</v>
      </c>
      <c r="E110" s="7">
        <v>59</v>
      </c>
      <c r="F110" s="7">
        <v>87</v>
      </c>
      <c r="G110" s="7">
        <v>13</v>
      </c>
      <c r="H110" s="7">
        <v>142</v>
      </c>
      <c r="I110" s="7">
        <v>41</v>
      </c>
      <c r="J110" s="7">
        <v>88</v>
      </c>
      <c r="K110" s="7">
        <v>13</v>
      </c>
    </row>
    <row r="111" spans="1:11">
      <c r="A111" s="45">
        <v>43344</v>
      </c>
      <c r="B111" s="7" t="s">
        <v>1185</v>
      </c>
      <c r="C111" s="7">
        <v>38</v>
      </c>
      <c r="D111" s="7">
        <v>166</v>
      </c>
      <c r="E111" s="7">
        <v>48</v>
      </c>
      <c r="F111" s="7">
        <v>111</v>
      </c>
      <c r="G111" s="7">
        <v>7</v>
      </c>
      <c r="H111" s="7">
        <v>128</v>
      </c>
      <c r="I111" s="7">
        <v>34</v>
      </c>
      <c r="J111" s="7">
        <v>88</v>
      </c>
      <c r="K111" s="7">
        <v>6</v>
      </c>
    </row>
    <row r="112" spans="1:11">
      <c r="A112" s="45">
        <v>43374</v>
      </c>
      <c r="B112" s="7" t="s">
        <v>1185</v>
      </c>
      <c r="C112" s="7">
        <v>9</v>
      </c>
      <c r="D112" s="7">
        <v>165</v>
      </c>
      <c r="E112" s="7">
        <v>40</v>
      </c>
      <c r="F112" s="7">
        <v>117</v>
      </c>
      <c r="G112" s="7">
        <v>8</v>
      </c>
      <c r="H112" s="7">
        <v>156</v>
      </c>
      <c r="I112" s="7">
        <v>39</v>
      </c>
      <c r="J112" s="7">
        <v>110</v>
      </c>
      <c r="K112" s="7">
        <v>7</v>
      </c>
    </row>
    <row r="113" spans="1:11">
      <c r="A113" s="45">
        <v>43405</v>
      </c>
      <c r="B113" s="7" t="s">
        <v>1185</v>
      </c>
      <c r="C113" s="7">
        <v>58</v>
      </c>
      <c r="D113" s="7">
        <v>187</v>
      </c>
      <c r="E113" s="7">
        <v>44</v>
      </c>
      <c r="F113" s="7">
        <v>135</v>
      </c>
      <c r="G113" s="7">
        <v>8</v>
      </c>
      <c r="H113" s="7">
        <v>129</v>
      </c>
      <c r="I113" s="7">
        <v>41</v>
      </c>
      <c r="J113" s="7">
        <v>76</v>
      </c>
      <c r="K113" s="7">
        <v>12</v>
      </c>
    </row>
    <row r="114" spans="1:11">
      <c r="A114" s="45">
        <v>43435</v>
      </c>
      <c r="B114" s="7" t="s">
        <v>1185</v>
      </c>
      <c r="C114" s="7">
        <v>14</v>
      </c>
      <c r="D114" s="7">
        <v>162</v>
      </c>
      <c r="E114" s="7">
        <v>42</v>
      </c>
      <c r="F114" s="7">
        <v>108</v>
      </c>
      <c r="G114" s="7">
        <v>12</v>
      </c>
      <c r="H114" s="7">
        <v>148</v>
      </c>
      <c r="I114" s="7">
        <v>45</v>
      </c>
      <c r="J114" s="7">
        <v>98</v>
      </c>
      <c r="K114" s="7">
        <v>5</v>
      </c>
    </row>
    <row r="115" spans="1:11">
      <c r="A115" s="45">
        <v>43466</v>
      </c>
      <c r="B115" s="7" t="s">
        <v>1223</v>
      </c>
      <c r="C115" s="7">
        <v>16</v>
      </c>
      <c r="D115" s="7">
        <v>131</v>
      </c>
      <c r="E115" s="7">
        <v>36</v>
      </c>
      <c r="F115" s="7">
        <v>83</v>
      </c>
      <c r="G115" s="7">
        <v>12</v>
      </c>
      <c r="H115" s="7">
        <v>115</v>
      </c>
      <c r="I115" s="7">
        <v>32</v>
      </c>
      <c r="J115" s="7">
        <v>69</v>
      </c>
      <c r="K115" s="7">
        <v>14</v>
      </c>
    </row>
    <row r="116" spans="1:11">
      <c r="A116" s="45">
        <v>43497</v>
      </c>
      <c r="B116" s="7" t="s">
        <v>1223</v>
      </c>
      <c r="C116" s="7">
        <v>-2</v>
      </c>
      <c r="D116" s="7">
        <v>124</v>
      </c>
      <c r="E116" s="7">
        <v>29</v>
      </c>
      <c r="F116" s="7">
        <v>84</v>
      </c>
      <c r="G116" s="7">
        <v>11</v>
      </c>
      <c r="H116" s="7">
        <v>126</v>
      </c>
      <c r="I116" s="7">
        <v>50</v>
      </c>
      <c r="J116" s="7">
        <v>72</v>
      </c>
      <c r="K116" s="7">
        <v>4</v>
      </c>
    </row>
    <row r="117" spans="1:11">
      <c r="A117" s="45">
        <v>43525</v>
      </c>
      <c r="B117" s="7" t="s">
        <v>1223</v>
      </c>
      <c r="C117" s="7">
        <v>8</v>
      </c>
      <c r="D117" s="7">
        <v>301</v>
      </c>
      <c r="E117" s="7">
        <v>119</v>
      </c>
      <c r="F117" s="7">
        <v>169</v>
      </c>
      <c r="G117" s="7">
        <v>13</v>
      </c>
      <c r="H117" s="7">
        <v>293</v>
      </c>
      <c r="I117" s="7">
        <v>124</v>
      </c>
      <c r="J117" s="7">
        <v>161</v>
      </c>
      <c r="K117" s="7">
        <v>8</v>
      </c>
    </row>
    <row r="118" spans="1:11">
      <c r="A118" s="45">
        <v>43556</v>
      </c>
      <c r="B118" s="7" t="s">
        <v>1223</v>
      </c>
      <c r="C118" s="7">
        <v>29</v>
      </c>
      <c r="D118" s="7">
        <v>214</v>
      </c>
      <c r="E118" s="7">
        <v>62</v>
      </c>
      <c r="F118" s="7">
        <v>137</v>
      </c>
      <c r="G118" s="7">
        <v>15</v>
      </c>
      <c r="H118" s="7">
        <v>185</v>
      </c>
      <c r="I118" s="7">
        <v>57</v>
      </c>
      <c r="J118" s="7">
        <v>120</v>
      </c>
      <c r="K118" s="7">
        <v>8</v>
      </c>
    </row>
    <row r="119" spans="1:11">
      <c r="A119" s="46">
        <v>43586</v>
      </c>
      <c r="B119" s="7" t="s">
        <v>1223</v>
      </c>
      <c r="C119" s="7">
        <v>44</v>
      </c>
      <c r="D119" s="7">
        <v>186</v>
      </c>
      <c r="E119" s="7">
        <v>47</v>
      </c>
      <c r="F119" s="7">
        <v>130</v>
      </c>
      <c r="G119" s="7">
        <v>9</v>
      </c>
      <c r="H119" s="7">
        <v>142</v>
      </c>
      <c r="I119" s="7">
        <v>50</v>
      </c>
      <c r="J119" s="7">
        <v>88</v>
      </c>
      <c r="K119" s="7">
        <v>4</v>
      </c>
    </row>
    <row r="120" spans="1:11">
      <c r="A120" s="46">
        <v>43617</v>
      </c>
      <c r="B120" s="7" t="s">
        <v>1223</v>
      </c>
      <c r="C120" s="7">
        <v>49</v>
      </c>
      <c r="D120" s="7">
        <v>211</v>
      </c>
      <c r="E120" s="7">
        <v>59</v>
      </c>
      <c r="F120" s="7">
        <v>137</v>
      </c>
      <c r="G120" s="7">
        <v>15</v>
      </c>
      <c r="H120" s="7">
        <v>162</v>
      </c>
      <c r="I120" s="7">
        <v>39</v>
      </c>
      <c r="J120" s="7">
        <v>103</v>
      </c>
      <c r="K120" s="7">
        <v>20</v>
      </c>
    </row>
    <row r="121" spans="1:11">
      <c r="A121" s="46">
        <v>43647</v>
      </c>
      <c r="B121" s="7" t="s">
        <v>1223</v>
      </c>
      <c r="C121" s="7">
        <v>-3</v>
      </c>
      <c r="D121" s="7">
        <v>167</v>
      </c>
      <c r="E121" s="7">
        <v>48</v>
      </c>
      <c r="F121" s="7">
        <v>98</v>
      </c>
      <c r="G121" s="7">
        <v>21</v>
      </c>
      <c r="H121" s="7">
        <v>170</v>
      </c>
      <c r="I121" s="7">
        <v>53</v>
      </c>
      <c r="J121" s="7">
        <v>99</v>
      </c>
      <c r="K121" s="7">
        <v>18</v>
      </c>
    </row>
    <row r="122" spans="1:11">
      <c r="A122" s="46">
        <v>43678</v>
      </c>
      <c r="B122" s="7" t="s">
        <v>1223</v>
      </c>
      <c r="C122" s="7">
        <v>15</v>
      </c>
      <c r="D122" s="7">
        <v>163</v>
      </c>
      <c r="E122" s="7">
        <v>49</v>
      </c>
      <c r="F122" s="7">
        <v>97</v>
      </c>
      <c r="G122" s="7">
        <v>17</v>
      </c>
      <c r="H122" s="7">
        <v>148</v>
      </c>
      <c r="I122" s="7">
        <v>35</v>
      </c>
      <c r="J122" s="7">
        <v>89</v>
      </c>
      <c r="K122" s="7">
        <v>24</v>
      </c>
    </row>
    <row r="123" spans="1:11">
      <c r="A123" s="46">
        <v>43709</v>
      </c>
      <c r="B123" s="7" t="s">
        <v>1223</v>
      </c>
      <c r="C123" s="7">
        <v>19</v>
      </c>
      <c r="D123" s="7">
        <v>149</v>
      </c>
      <c r="E123" s="7">
        <v>39</v>
      </c>
      <c r="F123" s="7">
        <v>99</v>
      </c>
      <c r="G123" s="7">
        <v>11</v>
      </c>
      <c r="H123" s="7">
        <v>130</v>
      </c>
      <c r="I123" s="7">
        <v>28</v>
      </c>
      <c r="J123" s="7">
        <v>94</v>
      </c>
      <c r="K123" s="7">
        <v>8</v>
      </c>
    </row>
    <row r="124" spans="1:11">
      <c r="A124" s="46">
        <v>43739</v>
      </c>
      <c r="B124" s="7" t="s">
        <v>1223</v>
      </c>
      <c r="C124" s="7">
        <v>11</v>
      </c>
      <c r="D124" s="7">
        <v>156</v>
      </c>
      <c r="E124" s="7">
        <v>36</v>
      </c>
      <c r="F124" s="7">
        <v>109</v>
      </c>
      <c r="G124" s="7">
        <v>11</v>
      </c>
      <c r="H124" s="7">
        <v>145</v>
      </c>
      <c r="I124" s="7">
        <v>31</v>
      </c>
      <c r="J124" s="7">
        <v>98</v>
      </c>
      <c r="K124" s="7">
        <v>16</v>
      </c>
    </row>
    <row r="125" spans="1:11">
      <c r="A125" s="46">
        <v>43770</v>
      </c>
      <c r="B125" s="7" t="s">
        <v>1223</v>
      </c>
      <c r="C125" s="7">
        <v>29</v>
      </c>
      <c r="D125" s="7">
        <v>151</v>
      </c>
      <c r="E125" s="7">
        <v>39</v>
      </c>
      <c r="F125" s="7">
        <v>103</v>
      </c>
      <c r="G125" s="7">
        <v>9</v>
      </c>
      <c r="H125" s="7">
        <v>122</v>
      </c>
      <c r="I125" s="7">
        <v>32</v>
      </c>
      <c r="J125" s="7">
        <v>84</v>
      </c>
      <c r="K125" s="7">
        <v>6</v>
      </c>
    </row>
    <row r="126" spans="1:11">
      <c r="A126" s="46">
        <v>43800</v>
      </c>
      <c r="B126" s="7" t="s">
        <v>1223</v>
      </c>
      <c r="C126" s="7">
        <v>-1</v>
      </c>
      <c r="D126" s="7">
        <v>146</v>
      </c>
      <c r="E126" s="7">
        <v>39</v>
      </c>
      <c r="F126" s="7">
        <v>98</v>
      </c>
      <c r="G126" s="7">
        <v>9</v>
      </c>
      <c r="H126" s="7">
        <v>147</v>
      </c>
      <c r="I126" s="7">
        <v>41</v>
      </c>
      <c r="J126" s="7">
        <v>103</v>
      </c>
      <c r="K126" s="7">
        <v>3</v>
      </c>
    </row>
    <row r="127" spans="1:11">
      <c r="A127" s="45">
        <v>43831</v>
      </c>
      <c r="B127" s="7" t="s">
        <v>884</v>
      </c>
      <c r="C127" s="7">
        <v>16</v>
      </c>
      <c r="D127" s="7">
        <v>155</v>
      </c>
      <c r="E127" s="7">
        <v>47</v>
      </c>
      <c r="F127" s="7">
        <v>90</v>
      </c>
      <c r="G127" s="7">
        <v>18</v>
      </c>
      <c r="H127" s="7">
        <v>139</v>
      </c>
      <c r="I127" s="7">
        <v>39</v>
      </c>
      <c r="J127" s="7">
        <v>90</v>
      </c>
      <c r="K127" s="7">
        <v>10</v>
      </c>
    </row>
    <row r="128" spans="1:11">
      <c r="A128" s="45">
        <v>43862</v>
      </c>
      <c r="B128" s="7" t="s">
        <v>884</v>
      </c>
      <c r="C128" s="7">
        <v>27</v>
      </c>
      <c r="D128" s="7">
        <v>179</v>
      </c>
      <c r="E128" s="7">
        <v>55</v>
      </c>
      <c r="F128" s="7">
        <v>104</v>
      </c>
      <c r="G128" s="7">
        <v>20</v>
      </c>
      <c r="H128" s="7">
        <v>152</v>
      </c>
      <c r="I128" s="7">
        <v>30</v>
      </c>
      <c r="J128" s="7">
        <v>118</v>
      </c>
      <c r="K128" s="7">
        <v>4</v>
      </c>
    </row>
    <row r="129" spans="1:11">
      <c r="A129" s="45">
        <v>43891</v>
      </c>
      <c r="B129" s="7" t="s">
        <v>884</v>
      </c>
      <c r="C129" s="7">
        <v>50</v>
      </c>
      <c r="D129" s="7">
        <v>324</v>
      </c>
      <c r="E129" s="7">
        <v>157</v>
      </c>
      <c r="F129" s="7">
        <v>161</v>
      </c>
      <c r="G129" s="7">
        <v>6</v>
      </c>
      <c r="H129" s="7">
        <v>274</v>
      </c>
      <c r="I129" s="7">
        <v>112</v>
      </c>
      <c r="J129" s="7">
        <v>156</v>
      </c>
      <c r="K129" s="7">
        <v>6</v>
      </c>
    </row>
    <row r="130" spans="1:11">
      <c r="A130" s="45">
        <v>43922</v>
      </c>
      <c r="B130" s="7" t="s">
        <v>884</v>
      </c>
      <c r="C130" s="7">
        <v>38</v>
      </c>
      <c r="D130" s="7">
        <v>207</v>
      </c>
      <c r="E130" s="7">
        <v>68</v>
      </c>
      <c r="F130" s="7">
        <v>121</v>
      </c>
      <c r="G130" s="7">
        <v>18</v>
      </c>
      <c r="H130" s="7">
        <v>169</v>
      </c>
      <c r="I130" s="7">
        <v>50</v>
      </c>
      <c r="J130" s="7">
        <v>118</v>
      </c>
      <c r="K130" s="7">
        <v>1</v>
      </c>
    </row>
    <row r="131" spans="1:11">
      <c r="A131" s="45">
        <v>43952</v>
      </c>
      <c r="B131" s="7" t="s">
        <v>884</v>
      </c>
      <c r="C131" s="7">
        <v>35</v>
      </c>
      <c r="D131" s="7">
        <v>144</v>
      </c>
      <c r="E131" s="7">
        <v>26</v>
      </c>
      <c r="F131" s="7">
        <v>110</v>
      </c>
      <c r="G131" s="7">
        <v>8</v>
      </c>
      <c r="H131" s="7">
        <v>109</v>
      </c>
      <c r="I131" s="7">
        <v>24</v>
      </c>
      <c r="J131" s="7">
        <v>84</v>
      </c>
      <c r="K131" s="7">
        <v>1</v>
      </c>
    </row>
    <row r="132" spans="1:11">
      <c r="A132" s="45">
        <v>43983</v>
      </c>
      <c r="B132" s="7" t="s">
        <v>884</v>
      </c>
      <c r="C132" s="7">
        <v>18</v>
      </c>
      <c r="D132" s="7">
        <v>157</v>
      </c>
      <c r="E132" s="7">
        <v>37</v>
      </c>
      <c r="F132" s="7">
        <v>110</v>
      </c>
      <c r="G132" s="7">
        <v>10</v>
      </c>
      <c r="H132" s="7">
        <v>139</v>
      </c>
      <c r="I132" s="7">
        <v>40</v>
      </c>
      <c r="J132" s="7">
        <v>98</v>
      </c>
      <c r="K132" s="7">
        <v>1</v>
      </c>
    </row>
    <row r="133" spans="1:11">
      <c r="A133" s="45">
        <v>44013</v>
      </c>
      <c r="B133" s="7" t="s">
        <v>884</v>
      </c>
      <c r="C133" s="7">
        <v>49</v>
      </c>
      <c r="D133" s="7">
        <v>159</v>
      </c>
      <c r="E133" s="7">
        <v>32</v>
      </c>
      <c r="F133" s="7">
        <v>118</v>
      </c>
      <c r="G133" s="7">
        <v>9</v>
      </c>
      <c r="H133" s="7">
        <v>110</v>
      </c>
      <c r="I133" s="7">
        <v>37</v>
      </c>
      <c r="J133" s="7">
        <v>71</v>
      </c>
      <c r="K133" s="7">
        <v>2</v>
      </c>
    </row>
    <row r="134" spans="1:11">
      <c r="A134" s="45">
        <v>44044</v>
      </c>
      <c r="B134" s="7" t="s">
        <v>884</v>
      </c>
      <c r="C134" s="7">
        <v>-2</v>
      </c>
      <c r="D134" s="7">
        <v>137</v>
      </c>
      <c r="E134" s="7">
        <v>39</v>
      </c>
      <c r="F134" s="7">
        <v>97</v>
      </c>
      <c r="G134" s="7">
        <v>1</v>
      </c>
      <c r="H134" s="7">
        <v>139</v>
      </c>
      <c r="I134" s="7">
        <v>34</v>
      </c>
      <c r="J134" s="7">
        <v>97</v>
      </c>
      <c r="K134" s="7">
        <v>8</v>
      </c>
    </row>
    <row r="135" spans="1:11">
      <c r="A135" s="45">
        <v>44075</v>
      </c>
      <c r="B135" s="7" t="s">
        <v>884</v>
      </c>
      <c r="C135" s="7">
        <v>16</v>
      </c>
      <c r="D135" s="7">
        <v>162</v>
      </c>
      <c r="E135" s="7">
        <v>47</v>
      </c>
      <c r="F135" s="7">
        <v>112</v>
      </c>
      <c r="G135" s="7">
        <v>3</v>
      </c>
      <c r="H135" s="7">
        <v>146</v>
      </c>
      <c r="I135" s="7">
        <v>37</v>
      </c>
      <c r="J135" s="7">
        <v>100</v>
      </c>
      <c r="K135" s="7">
        <v>9</v>
      </c>
    </row>
    <row r="136" spans="1:11">
      <c r="A136" s="45">
        <v>44105</v>
      </c>
      <c r="B136" s="7" t="s">
        <v>884</v>
      </c>
      <c r="C136" s="7">
        <v>62</v>
      </c>
      <c r="D136" s="7">
        <v>176</v>
      </c>
      <c r="E136" s="7">
        <v>51</v>
      </c>
      <c r="F136" s="7">
        <v>117</v>
      </c>
      <c r="G136" s="7">
        <v>8</v>
      </c>
      <c r="H136" s="7">
        <v>114</v>
      </c>
      <c r="I136" s="7">
        <v>37</v>
      </c>
      <c r="J136" s="7">
        <v>72</v>
      </c>
      <c r="K136" s="7">
        <v>5</v>
      </c>
    </row>
    <row r="137" spans="1:11">
      <c r="A137" s="45">
        <v>44136</v>
      </c>
      <c r="B137" s="7" t="s">
        <v>884</v>
      </c>
      <c r="C137" s="7">
        <v>54</v>
      </c>
      <c r="D137" s="7">
        <v>175</v>
      </c>
      <c r="E137" s="7">
        <v>41</v>
      </c>
      <c r="F137" s="7">
        <v>126</v>
      </c>
      <c r="G137" s="7">
        <v>8</v>
      </c>
      <c r="H137" s="7">
        <v>121</v>
      </c>
      <c r="I137" s="7">
        <v>23</v>
      </c>
      <c r="J137" s="7">
        <v>81</v>
      </c>
      <c r="K137" s="7">
        <v>17</v>
      </c>
    </row>
    <row r="138" spans="1:11">
      <c r="A138" s="45">
        <v>44166</v>
      </c>
      <c r="B138" s="7" t="s">
        <v>884</v>
      </c>
      <c r="C138" s="7">
        <v>36</v>
      </c>
      <c r="D138" s="7">
        <v>144</v>
      </c>
      <c r="E138" s="7">
        <v>30</v>
      </c>
      <c r="F138" s="7">
        <v>99</v>
      </c>
      <c r="G138" s="7">
        <v>15</v>
      </c>
      <c r="H138" s="7">
        <v>108</v>
      </c>
      <c r="I138" s="7">
        <v>28</v>
      </c>
      <c r="J138" s="7">
        <v>79</v>
      </c>
      <c r="K138" s="7">
        <v>1</v>
      </c>
    </row>
    <row r="139" spans="1:11">
      <c r="A139" s="45">
        <v>44197</v>
      </c>
      <c r="B139" s="7" t="s">
        <v>1188</v>
      </c>
      <c r="C139" s="7">
        <v>11</v>
      </c>
      <c r="D139" s="7">
        <v>138</v>
      </c>
      <c r="E139" s="7">
        <v>56</v>
      </c>
      <c r="F139" s="7">
        <v>81</v>
      </c>
      <c r="G139" s="7">
        <v>1</v>
      </c>
      <c r="H139" s="7">
        <v>127</v>
      </c>
      <c r="I139" s="7">
        <v>30</v>
      </c>
      <c r="J139" s="7">
        <v>92</v>
      </c>
      <c r="K139" s="7">
        <v>5</v>
      </c>
    </row>
    <row r="140" spans="1:11">
      <c r="A140" s="45">
        <v>44228</v>
      </c>
      <c r="B140" s="7" t="s">
        <v>1188</v>
      </c>
      <c r="C140" s="7">
        <v>31</v>
      </c>
      <c r="D140" s="7">
        <v>182</v>
      </c>
      <c r="E140" s="7">
        <v>66</v>
      </c>
      <c r="F140" s="7">
        <v>115</v>
      </c>
      <c r="G140" s="7">
        <v>1</v>
      </c>
      <c r="H140" s="7">
        <v>151</v>
      </c>
      <c r="I140" s="7">
        <v>39</v>
      </c>
      <c r="J140" s="7">
        <v>108</v>
      </c>
      <c r="K140" s="7">
        <v>4</v>
      </c>
    </row>
    <row r="141" spans="1:11">
      <c r="A141" s="45">
        <v>44256</v>
      </c>
      <c r="B141" s="7" t="s">
        <v>1188</v>
      </c>
      <c r="C141" s="7">
        <v>47</v>
      </c>
      <c r="D141" s="7">
        <v>319</v>
      </c>
      <c r="E141" s="7">
        <v>120</v>
      </c>
      <c r="F141" s="7">
        <v>199</v>
      </c>
      <c r="G141" s="7">
        <v>0</v>
      </c>
      <c r="H141" s="7">
        <v>272</v>
      </c>
      <c r="I141" s="7">
        <v>110</v>
      </c>
      <c r="J141" s="7">
        <v>159</v>
      </c>
      <c r="K141" s="7">
        <v>3</v>
      </c>
    </row>
    <row r="142" spans="1:11">
      <c r="A142" s="45">
        <v>44287</v>
      </c>
      <c r="B142" s="7" t="s">
        <v>1188</v>
      </c>
      <c r="C142" s="7">
        <v>66</v>
      </c>
      <c r="D142" s="7">
        <v>213</v>
      </c>
      <c r="E142" s="7">
        <v>98</v>
      </c>
      <c r="F142" s="7">
        <v>115</v>
      </c>
      <c r="G142" s="7">
        <v>0</v>
      </c>
      <c r="H142" s="7">
        <v>147</v>
      </c>
      <c r="I142" s="7">
        <v>35</v>
      </c>
      <c r="J142" s="7">
        <v>110</v>
      </c>
      <c r="K142" s="7">
        <v>2</v>
      </c>
    </row>
    <row r="143" spans="1:11">
      <c r="A143" s="45">
        <v>44317</v>
      </c>
      <c r="B143" s="7" t="s">
        <v>1188</v>
      </c>
      <c r="C143" s="7">
        <v>21</v>
      </c>
      <c r="D143" s="7">
        <v>134</v>
      </c>
      <c r="E143" s="7">
        <v>44</v>
      </c>
      <c r="F143" s="7">
        <v>90</v>
      </c>
      <c r="G143" s="7">
        <v>0</v>
      </c>
      <c r="H143" s="7">
        <v>113</v>
      </c>
      <c r="I143" s="7">
        <v>29</v>
      </c>
      <c r="J143" s="7">
        <v>79</v>
      </c>
      <c r="K143" s="7">
        <v>5</v>
      </c>
    </row>
    <row r="144" spans="1:11">
      <c r="A144" s="45">
        <v>44348</v>
      </c>
      <c r="B144" s="7" t="s">
        <v>1188</v>
      </c>
      <c r="C144" s="7">
        <v>47</v>
      </c>
      <c r="D144" s="7">
        <v>172</v>
      </c>
      <c r="E144" s="7">
        <v>53</v>
      </c>
      <c r="F144" s="7">
        <v>119</v>
      </c>
      <c r="G144" s="7">
        <v>0</v>
      </c>
      <c r="H144" s="7">
        <v>125</v>
      </c>
      <c r="I144" s="7">
        <v>38</v>
      </c>
      <c r="J144" s="7">
        <v>79</v>
      </c>
      <c r="K144" s="7">
        <v>8</v>
      </c>
    </row>
    <row r="145" spans="1:11">
      <c r="A145" s="45">
        <v>44378</v>
      </c>
      <c r="B145" s="7" t="s">
        <v>1188</v>
      </c>
      <c r="C145" s="7">
        <v>29</v>
      </c>
      <c r="D145" s="7">
        <v>150</v>
      </c>
      <c r="E145" s="7">
        <v>42</v>
      </c>
      <c r="F145" s="7">
        <v>108</v>
      </c>
      <c r="G145" s="7">
        <v>0</v>
      </c>
      <c r="H145" s="7">
        <v>121</v>
      </c>
      <c r="I145" s="7">
        <v>35</v>
      </c>
      <c r="J145" s="7">
        <v>79</v>
      </c>
      <c r="K145" s="7">
        <v>7</v>
      </c>
    </row>
    <row r="146" spans="1:11">
      <c r="A146" s="45">
        <v>44409</v>
      </c>
      <c r="B146" s="7" t="s">
        <v>1188</v>
      </c>
      <c r="C146" s="7">
        <v>12</v>
      </c>
      <c r="D146" s="7">
        <v>167</v>
      </c>
      <c r="E146" s="7">
        <v>44</v>
      </c>
      <c r="F146" s="7">
        <v>123</v>
      </c>
      <c r="G146" s="7">
        <v>0</v>
      </c>
      <c r="H146" s="7">
        <v>155</v>
      </c>
      <c r="I146" s="7">
        <v>44</v>
      </c>
      <c r="J146" s="7">
        <v>100</v>
      </c>
      <c r="K146" s="7">
        <v>11</v>
      </c>
    </row>
    <row r="147" spans="1:11">
      <c r="A147" s="45">
        <v>44440</v>
      </c>
      <c r="B147" s="7" t="s">
        <v>1188</v>
      </c>
      <c r="C147" s="7">
        <v>-13</v>
      </c>
      <c r="D147" s="7">
        <v>121</v>
      </c>
      <c r="E147" s="7">
        <v>43</v>
      </c>
      <c r="F147" s="7">
        <v>77</v>
      </c>
      <c r="G147" s="7">
        <v>1</v>
      </c>
      <c r="H147" s="7">
        <v>134</v>
      </c>
      <c r="I147" s="7">
        <v>41</v>
      </c>
      <c r="J147" s="7">
        <v>90</v>
      </c>
      <c r="K147" s="7">
        <v>3</v>
      </c>
    </row>
    <row r="148" spans="1:11">
      <c r="A148" s="45">
        <v>44470</v>
      </c>
      <c r="B148" s="7" t="s">
        <v>1188</v>
      </c>
      <c r="C148" s="7">
        <v>66</v>
      </c>
      <c r="D148" s="7">
        <v>194</v>
      </c>
      <c r="E148" s="7">
        <v>60</v>
      </c>
      <c r="F148" s="7">
        <v>134</v>
      </c>
      <c r="G148" s="7">
        <v>0</v>
      </c>
      <c r="H148" s="7">
        <v>128</v>
      </c>
      <c r="I148" s="7">
        <v>37</v>
      </c>
      <c r="J148" s="7">
        <v>84</v>
      </c>
      <c r="K148" s="7">
        <v>7</v>
      </c>
    </row>
    <row r="149" spans="1:11">
      <c r="A149" s="45">
        <v>44501</v>
      </c>
      <c r="B149" s="7" t="s">
        <v>1188</v>
      </c>
      <c r="C149" s="7">
        <v>14</v>
      </c>
      <c r="D149" s="7">
        <v>141</v>
      </c>
      <c r="E149" s="7">
        <v>34</v>
      </c>
      <c r="F149" s="7">
        <v>107</v>
      </c>
      <c r="G149" s="7">
        <v>0</v>
      </c>
      <c r="H149" s="7">
        <v>127</v>
      </c>
      <c r="I149" s="7">
        <v>35</v>
      </c>
      <c r="J149" s="7">
        <v>87</v>
      </c>
      <c r="K149" s="7">
        <v>5</v>
      </c>
    </row>
    <row r="150" spans="1:11">
      <c r="A150" s="45">
        <v>44531</v>
      </c>
      <c r="B150" s="7" t="s">
        <v>1188</v>
      </c>
      <c r="C150" s="7">
        <v>60</v>
      </c>
      <c r="D150" s="7">
        <v>180</v>
      </c>
      <c r="E150" s="7">
        <v>40</v>
      </c>
      <c r="F150" s="7">
        <v>140</v>
      </c>
      <c r="G150" s="7">
        <v>0</v>
      </c>
      <c r="H150" s="7">
        <v>120</v>
      </c>
      <c r="I150" s="7">
        <v>46</v>
      </c>
      <c r="J150" s="7">
        <v>68</v>
      </c>
      <c r="K150" s="7">
        <v>6</v>
      </c>
    </row>
    <row r="151" spans="1:11">
      <c r="A151" s="45">
        <v>44562</v>
      </c>
      <c r="B151" s="7" t="s">
        <v>1193</v>
      </c>
      <c r="C151" s="7">
        <v>23</v>
      </c>
      <c r="D151" s="7">
        <v>160</v>
      </c>
      <c r="E151" s="7">
        <v>53</v>
      </c>
      <c r="F151" s="7">
        <v>107</v>
      </c>
      <c r="G151" s="7">
        <v>0</v>
      </c>
      <c r="H151" s="7">
        <v>137</v>
      </c>
      <c r="I151" s="7">
        <v>46</v>
      </c>
      <c r="J151" s="7">
        <v>87</v>
      </c>
      <c r="K151" s="7">
        <v>4</v>
      </c>
    </row>
    <row r="152" spans="1:11">
      <c r="A152" s="45">
        <v>44593</v>
      </c>
      <c r="B152" s="7" t="s">
        <v>1193</v>
      </c>
      <c r="C152" s="7">
        <v>28</v>
      </c>
      <c r="D152" s="7">
        <v>178</v>
      </c>
      <c r="E152" s="7">
        <v>47</v>
      </c>
      <c r="F152" s="7">
        <v>130</v>
      </c>
      <c r="G152" s="7">
        <v>1</v>
      </c>
      <c r="H152" s="7">
        <v>150</v>
      </c>
      <c r="I152" s="7">
        <v>34</v>
      </c>
      <c r="J152" s="7">
        <v>112</v>
      </c>
      <c r="K152" s="7">
        <v>4</v>
      </c>
    </row>
    <row r="153" spans="1:11">
      <c r="A153" s="45">
        <v>44621</v>
      </c>
      <c r="B153" s="7" t="s">
        <v>1193</v>
      </c>
      <c r="C153" s="7">
        <v>-21</v>
      </c>
      <c r="D153" s="7">
        <v>292</v>
      </c>
      <c r="E153" s="7">
        <v>123</v>
      </c>
      <c r="F153" s="7">
        <v>169</v>
      </c>
      <c r="G153" s="7">
        <v>0</v>
      </c>
      <c r="H153" s="7">
        <v>313</v>
      </c>
      <c r="I153" s="7">
        <v>125</v>
      </c>
      <c r="J153" s="7">
        <v>174</v>
      </c>
      <c r="K153" s="7">
        <v>14</v>
      </c>
    </row>
    <row r="154" spans="1:11">
      <c r="A154" s="45">
        <v>44652</v>
      </c>
      <c r="B154" s="7" t="s">
        <v>1193</v>
      </c>
      <c r="C154" s="7">
        <v>57</v>
      </c>
      <c r="D154" s="7">
        <v>221</v>
      </c>
      <c r="E154" s="7">
        <v>124</v>
      </c>
      <c r="F154" s="7">
        <v>97</v>
      </c>
      <c r="G154" s="7">
        <v>0</v>
      </c>
      <c r="H154" s="7">
        <v>164</v>
      </c>
      <c r="I154" s="7">
        <v>41</v>
      </c>
      <c r="J154" s="7">
        <v>112</v>
      </c>
      <c r="K154" s="7">
        <v>11</v>
      </c>
    </row>
    <row r="155" spans="1:11">
      <c r="A155" s="45">
        <v>44682</v>
      </c>
      <c r="B155" s="7" t="s">
        <v>1193</v>
      </c>
      <c r="C155" s="7">
        <v>33</v>
      </c>
      <c r="D155" s="7">
        <v>198</v>
      </c>
      <c r="E155" s="7">
        <v>83</v>
      </c>
      <c r="F155" s="7">
        <v>115</v>
      </c>
      <c r="G155" s="7">
        <v>0</v>
      </c>
      <c r="H155" s="7">
        <v>165</v>
      </c>
      <c r="I155" s="7">
        <v>29</v>
      </c>
      <c r="J155" s="7">
        <v>109</v>
      </c>
      <c r="K155" s="7">
        <v>27</v>
      </c>
    </row>
    <row r="156" spans="1:11">
      <c r="A156" s="45">
        <v>44713</v>
      </c>
      <c r="B156" s="7" t="s">
        <v>1193</v>
      </c>
      <c r="C156" s="7">
        <v>15</v>
      </c>
      <c r="D156" s="7">
        <v>164</v>
      </c>
      <c r="E156" s="7">
        <v>72</v>
      </c>
      <c r="F156" s="7">
        <v>92</v>
      </c>
      <c r="G156" s="7">
        <v>0</v>
      </c>
      <c r="H156" s="7">
        <v>149</v>
      </c>
      <c r="I156" s="7">
        <v>45</v>
      </c>
      <c r="J156" s="7">
        <v>91</v>
      </c>
      <c r="K156" s="7">
        <v>13</v>
      </c>
    </row>
    <row r="157" spans="1:11">
      <c r="A157" s="45">
        <v>44743</v>
      </c>
      <c r="B157" s="7" t="s">
        <v>1193</v>
      </c>
      <c r="C157" s="7">
        <v>22</v>
      </c>
      <c r="D157" s="7">
        <v>169</v>
      </c>
      <c r="E157" s="7">
        <v>57</v>
      </c>
      <c r="F157" s="7">
        <v>112</v>
      </c>
      <c r="G157" s="7">
        <v>0</v>
      </c>
      <c r="H157" s="7">
        <v>147</v>
      </c>
      <c r="I157" s="7">
        <v>53</v>
      </c>
      <c r="J157" s="7">
        <v>77</v>
      </c>
      <c r="K157" s="7">
        <v>17</v>
      </c>
    </row>
    <row r="158" spans="1:11">
      <c r="A158" s="45">
        <v>44774</v>
      </c>
      <c r="B158" s="7" t="s">
        <v>1193</v>
      </c>
      <c r="C158" s="7">
        <v>38</v>
      </c>
      <c r="D158" s="7">
        <v>188</v>
      </c>
      <c r="E158" s="7">
        <v>71</v>
      </c>
      <c r="F158" s="7">
        <v>116</v>
      </c>
      <c r="G158" s="7">
        <v>1</v>
      </c>
      <c r="H158" s="7">
        <v>150</v>
      </c>
      <c r="I158" s="7">
        <v>49</v>
      </c>
      <c r="J158" s="7">
        <v>86</v>
      </c>
      <c r="K158" s="7">
        <v>15</v>
      </c>
    </row>
    <row r="159" spans="1:11">
      <c r="A159" s="45">
        <v>44805</v>
      </c>
      <c r="B159" s="7" t="s">
        <v>1193</v>
      </c>
      <c r="C159" s="7">
        <v>50</v>
      </c>
      <c r="D159" s="7">
        <v>183</v>
      </c>
      <c r="E159" s="7">
        <v>69</v>
      </c>
      <c r="F159" s="7">
        <v>113</v>
      </c>
      <c r="G159" s="7">
        <v>1</v>
      </c>
      <c r="H159" s="7">
        <v>133</v>
      </c>
      <c r="I159" s="7">
        <v>40</v>
      </c>
      <c r="J159" s="7">
        <v>72</v>
      </c>
      <c r="K159" s="7">
        <v>21</v>
      </c>
    </row>
    <row r="160" spans="1:11">
      <c r="A160" s="45">
        <v>44835</v>
      </c>
      <c r="B160" s="7" t="s">
        <v>1193</v>
      </c>
      <c r="C160" s="7">
        <v>15</v>
      </c>
      <c r="D160" s="7">
        <v>167</v>
      </c>
      <c r="E160" s="7">
        <v>50</v>
      </c>
      <c r="F160" s="7">
        <v>114</v>
      </c>
      <c r="G160" s="7">
        <v>3</v>
      </c>
      <c r="H160" s="7">
        <v>152</v>
      </c>
      <c r="I160" s="7">
        <v>37</v>
      </c>
      <c r="J160" s="7">
        <v>103</v>
      </c>
      <c r="K160" s="7">
        <v>12</v>
      </c>
    </row>
    <row r="161" spans="1:11">
      <c r="A161" s="45">
        <v>44866</v>
      </c>
      <c r="B161" s="7" t="s">
        <v>1193</v>
      </c>
      <c r="C161" s="7">
        <v>23</v>
      </c>
      <c r="D161" s="7">
        <v>154</v>
      </c>
      <c r="E161" s="7">
        <v>59</v>
      </c>
      <c r="F161" s="7">
        <v>91</v>
      </c>
      <c r="G161" s="7">
        <v>4</v>
      </c>
      <c r="H161" s="7">
        <v>131</v>
      </c>
      <c r="I161" s="7">
        <v>41</v>
      </c>
      <c r="J161" s="7">
        <v>82</v>
      </c>
      <c r="K161" s="7">
        <v>8</v>
      </c>
    </row>
    <row r="162" spans="1:11">
      <c r="A162" s="45">
        <v>44896</v>
      </c>
      <c r="B162" s="7" t="s">
        <v>1193</v>
      </c>
      <c r="C162" s="7">
        <v>-22</v>
      </c>
      <c r="D162" s="7">
        <v>146</v>
      </c>
      <c r="E162" s="7">
        <v>62</v>
      </c>
      <c r="F162" s="7">
        <v>82</v>
      </c>
      <c r="G162" s="7">
        <v>2</v>
      </c>
      <c r="H162" s="7">
        <v>168</v>
      </c>
      <c r="I162" s="7">
        <v>34</v>
      </c>
      <c r="J162" s="7">
        <v>109</v>
      </c>
      <c r="K162" s="7">
        <v>25</v>
      </c>
    </row>
    <row r="163" spans="1:11">
      <c r="A163" s="45">
        <v>44927</v>
      </c>
      <c r="B163" s="7" t="s">
        <v>1194</v>
      </c>
      <c r="C163" s="7">
        <v>-17</v>
      </c>
      <c r="D163" s="7">
        <v>121</v>
      </c>
      <c r="E163" s="7">
        <v>41</v>
      </c>
      <c r="F163" s="7">
        <v>67</v>
      </c>
      <c r="G163" s="7">
        <v>13</v>
      </c>
      <c r="H163" s="7">
        <v>138</v>
      </c>
      <c r="I163" s="7">
        <v>40</v>
      </c>
      <c r="J163" s="7">
        <v>66</v>
      </c>
      <c r="K163" s="7">
        <v>32</v>
      </c>
    </row>
    <row r="164" spans="1:11">
      <c r="A164" s="45">
        <v>44958</v>
      </c>
      <c r="B164" s="7" t="s">
        <v>1194</v>
      </c>
      <c r="C164" s="7">
        <v>71</v>
      </c>
      <c r="D164" s="7">
        <v>166</v>
      </c>
      <c r="E164" s="7">
        <v>40</v>
      </c>
      <c r="F164" s="7">
        <v>112</v>
      </c>
      <c r="G164" s="7">
        <v>14</v>
      </c>
      <c r="H164" s="7">
        <v>95</v>
      </c>
      <c r="I164" s="7">
        <v>34</v>
      </c>
      <c r="J164" s="7">
        <v>57</v>
      </c>
      <c r="K164" s="7">
        <v>4</v>
      </c>
    </row>
    <row r="165" spans="1:11">
      <c r="A165" s="45">
        <v>44986</v>
      </c>
      <c r="B165" s="7" t="s">
        <v>1194</v>
      </c>
      <c r="C165" s="7">
        <v>52</v>
      </c>
      <c r="D165" s="7">
        <v>318</v>
      </c>
      <c r="E165" s="7">
        <v>130</v>
      </c>
      <c r="F165" s="7">
        <v>161</v>
      </c>
      <c r="G165" s="7">
        <v>27</v>
      </c>
      <c r="H165" s="7">
        <v>266</v>
      </c>
      <c r="I165" s="7">
        <v>103</v>
      </c>
      <c r="J165" s="7">
        <v>152</v>
      </c>
      <c r="K165" s="7">
        <v>11</v>
      </c>
    </row>
    <row r="166" spans="1:11">
      <c r="A166" s="45">
        <v>45017</v>
      </c>
      <c r="B166" s="7" t="s">
        <v>1194</v>
      </c>
      <c r="C166" s="7">
        <v>17</v>
      </c>
      <c r="D166" s="7">
        <v>235</v>
      </c>
      <c r="E166" s="7">
        <v>100</v>
      </c>
      <c r="F166" s="7">
        <v>125</v>
      </c>
      <c r="G166" s="7">
        <v>10</v>
      </c>
      <c r="H166" s="7">
        <v>218</v>
      </c>
      <c r="I166" s="7">
        <v>77</v>
      </c>
      <c r="J166" s="7">
        <v>125</v>
      </c>
      <c r="K166" s="7">
        <v>16</v>
      </c>
    </row>
    <row r="167" spans="1:11">
      <c r="A167" s="45">
        <v>45047</v>
      </c>
      <c r="B167" s="7" t="s">
        <v>1194</v>
      </c>
      <c r="C167" s="7">
        <v>35</v>
      </c>
      <c r="D167" s="7">
        <v>184</v>
      </c>
      <c r="E167" s="7">
        <v>50</v>
      </c>
      <c r="F167" s="7">
        <v>111</v>
      </c>
      <c r="G167" s="7">
        <v>23</v>
      </c>
      <c r="H167" s="7">
        <v>149</v>
      </c>
      <c r="I167" s="7">
        <v>43</v>
      </c>
      <c r="J167" s="7">
        <v>97</v>
      </c>
      <c r="K167" s="7">
        <v>9</v>
      </c>
    </row>
    <row r="168" spans="1:11">
      <c r="A168" s="45">
        <v>45078</v>
      </c>
      <c r="B168" s="7" t="s">
        <v>1194</v>
      </c>
      <c r="C168" s="7">
        <v>56</v>
      </c>
      <c r="D168" s="7">
        <v>202</v>
      </c>
      <c r="E168" s="7">
        <v>44</v>
      </c>
      <c r="F168" s="7">
        <v>130</v>
      </c>
      <c r="G168" s="7">
        <v>28</v>
      </c>
      <c r="H168" s="7">
        <v>146</v>
      </c>
      <c r="I168" s="7">
        <v>55</v>
      </c>
      <c r="J168" s="7">
        <v>79</v>
      </c>
      <c r="K168" s="7">
        <v>12</v>
      </c>
    </row>
    <row r="169" spans="1:11">
      <c r="A169" s="45">
        <v>45108</v>
      </c>
      <c r="B169" s="7" t="s">
        <v>1194</v>
      </c>
      <c r="C169" s="7">
        <v>25</v>
      </c>
      <c r="D169" s="7">
        <v>166</v>
      </c>
      <c r="E169" s="7">
        <v>44</v>
      </c>
      <c r="F169" s="7">
        <v>103</v>
      </c>
      <c r="G169" s="7">
        <v>19</v>
      </c>
      <c r="H169" s="7">
        <v>141</v>
      </c>
      <c r="I169" s="7">
        <v>43</v>
      </c>
      <c r="J169" s="7">
        <v>85</v>
      </c>
      <c r="K169" s="7">
        <v>13</v>
      </c>
    </row>
    <row r="170" spans="1:11">
      <c r="A170" s="45">
        <v>45139</v>
      </c>
      <c r="B170" s="7" t="s">
        <v>1194</v>
      </c>
      <c r="C170" s="7">
        <v>25</v>
      </c>
      <c r="D170" s="7">
        <v>180</v>
      </c>
      <c r="E170" s="7">
        <v>51</v>
      </c>
      <c r="F170" s="7">
        <v>110</v>
      </c>
      <c r="G170" s="7">
        <v>19</v>
      </c>
      <c r="H170" s="7">
        <v>155</v>
      </c>
      <c r="I170" s="7">
        <v>29</v>
      </c>
      <c r="J170" s="7">
        <v>101</v>
      </c>
      <c r="K170" s="7">
        <v>25</v>
      </c>
    </row>
    <row r="171" spans="1:11">
      <c r="A171" s="45">
        <v>45170</v>
      </c>
      <c r="B171" s="7" t="s">
        <v>1194</v>
      </c>
      <c r="C171" s="7">
        <v>-2</v>
      </c>
      <c r="D171" s="7">
        <v>131</v>
      </c>
      <c r="E171" s="7">
        <v>40</v>
      </c>
      <c r="F171" s="7">
        <v>72</v>
      </c>
      <c r="G171" s="7">
        <v>19</v>
      </c>
      <c r="H171" s="7">
        <v>133</v>
      </c>
      <c r="I171" s="7">
        <v>30</v>
      </c>
      <c r="J171" s="7">
        <v>88</v>
      </c>
      <c r="K171" s="7">
        <v>15</v>
      </c>
    </row>
    <row r="172" spans="1:11">
      <c r="A172" s="45">
        <v>45200</v>
      </c>
      <c r="B172" s="7" t="s">
        <v>1194</v>
      </c>
      <c r="C172" s="7">
        <v>4</v>
      </c>
      <c r="D172" s="7">
        <v>164</v>
      </c>
      <c r="E172" s="7">
        <v>33</v>
      </c>
      <c r="F172" s="7">
        <v>109</v>
      </c>
      <c r="G172" s="7">
        <v>22</v>
      </c>
      <c r="H172" s="7">
        <v>160</v>
      </c>
      <c r="I172" s="7">
        <v>47</v>
      </c>
      <c r="J172" s="7">
        <v>106</v>
      </c>
      <c r="K172" s="7">
        <v>7</v>
      </c>
    </row>
    <row r="173" spans="1:11">
      <c r="A173" s="45">
        <v>45231</v>
      </c>
      <c r="B173" s="7" t="s">
        <v>1194</v>
      </c>
      <c r="C173" s="7">
        <v>41</v>
      </c>
      <c r="D173" s="7">
        <v>170</v>
      </c>
      <c r="E173" s="7">
        <v>28</v>
      </c>
      <c r="F173" s="7">
        <v>127</v>
      </c>
      <c r="G173" s="7">
        <v>15</v>
      </c>
      <c r="H173" s="7">
        <v>129</v>
      </c>
      <c r="I173" s="7">
        <v>41</v>
      </c>
      <c r="J173" s="7">
        <v>85</v>
      </c>
      <c r="K173" s="7">
        <v>3</v>
      </c>
    </row>
    <row r="174" spans="1:11">
      <c r="A174" s="45">
        <v>45261</v>
      </c>
      <c r="B174" s="7" t="s">
        <v>1194</v>
      </c>
      <c r="C174" s="7">
        <v>37</v>
      </c>
      <c r="D174" s="7">
        <v>158</v>
      </c>
      <c r="E174" s="7">
        <v>40</v>
      </c>
      <c r="F174" s="7">
        <v>102</v>
      </c>
      <c r="G174" s="7">
        <v>16</v>
      </c>
      <c r="H174" s="7">
        <v>121</v>
      </c>
      <c r="I174" s="7">
        <v>48</v>
      </c>
      <c r="J174" s="7">
        <v>66</v>
      </c>
      <c r="K174" s="7">
        <v>7</v>
      </c>
    </row>
    <row r="175" spans="1:11" s="23" customFormat="1" ht="18.75">
      <c r="A175" s="45">
        <v>45292</v>
      </c>
      <c r="B175" s="7" t="s">
        <v>243</v>
      </c>
      <c r="C175" s="7">
        <v>-28</v>
      </c>
      <c r="D175" s="7">
        <v>124</v>
      </c>
      <c r="E175" s="7">
        <v>43</v>
      </c>
      <c r="F175" s="7">
        <v>71</v>
      </c>
      <c r="G175" s="7">
        <v>10</v>
      </c>
      <c r="H175" s="7">
        <v>152</v>
      </c>
      <c r="I175" s="7">
        <v>40</v>
      </c>
      <c r="J175" s="7">
        <v>101</v>
      </c>
      <c r="K175" s="7">
        <v>11</v>
      </c>
    </row>
    <row r="176" spans="1:11" s="23" customFormat="1" ht="18.75">
      <c r="A176" s="45">
        <v>45323</v>
      </c>
      <c r="B176" s="7" t="s">
        <v>243</v>
      </c>
      <c r="C176" s="7">
        <v>1</v>
      </c>
      <c r="D176" s="7">
        <v>151</v>
      </c>
      <c r="E176" s="7">
        <v>50</v>
      </c>
      <c r="F176" s="7">
        <v>93</v>
      </c>
      <c r="G176" s="7">
        <v>8</v>
      </c>
      <c r="H176" s="7">
        <v>150</v>
      </c>
      <c r="I176" s="7">
        <v>37</v>
      </c>
      <c r="J176" s="7">
        <v>107</v>
      </c>
      <c r="K176" s="7">
        <v>6</v>
      </c>
    </row>
    <row r="177" spans="1:11" s="23" customFormat="1" ht="18.75">
      <c r="A177" s="45">
        <v>45352</v>
      </c>
      <c r="B177" s="7" t="s">
        <v>243</v>
      </c>
      <c r="C177" s="7">
        <v>33</v>
      </c>
      <c r="D177" s="7">
        <v>287</v>
      </c>
      <c r="E177" s="7">
        <v>91</v>
      </c>
      <c r="F177" s="7">
        <v>181</v>
      </c>
      <c r="G177" s="7">
        <v>15</v>
      </c>
      <c r="H177" s="7">
        <v>254</v>
      </c>
      <c r="I177" s="7">
        <v>103</v>
      </c>
      <c r="J177" s="7">
        <v>140</v>
      </c>
      <c r="K177" s="7">
        <v>11</v>
      </c>
    </row>
    <row r="178" spans="1:11" s="23" customFormat="1" ht="18.75">
      <c r="A178" s="45">
        <v>45383</v>
      </c>
      <c r="B178" s="7" t="s">
        <v>243</v>
      </c>
      <c r="C178" s="7">
        <v>27</v>
      </c>
      <c r="D178" s="7">
        <v>212</v>
      </c>
      <c r="E178" s="7">
        <v>81</v>
      </c>
      <c r="F178" s="7">
        <v>118</v>
      </c>
      <c r="G178" s="7">
        <v>13</v>
      </c>
      <c r="H178" s="7">
        <v>185</v>
      </c>
      <c r="I178" s="7">
        <v>68</v>
      </c>
      <c r="J178" s="7">
        <v>106</v>
      </c>
      <c r="K178" s="7">
        <v>11</v>
      </c>
    </row>
    <row r="179" spans="1:11" s="23" customFormat="1" ht="18.75">
      <c r="A179" s="45">
        <v>45413</v>
      </c>
      <c r="B179" s="7" t="s">
        <v>243</v>
      </c>
      <c r="C179" s="7">
        <v>-1</v>
      </c>
      <c r="D179" s="7">
        <v>140</v>
      </c>
      <c r="E179" s="7">
        <v>48</v>
      </c>
      <c r="F179" s="7">
        <v>82</v>
      </c>
      <c r="G179" s="7">
        <v>10</v>
      </c>
      <c r="H179" s="7">
        <v>141</v>
      </c>
      <c r="I179" s="7">
        <v>36</v>
      </c>
      <c r="J179" s="7">
        <v>101</v>
      </c>
      <c r="K179" s="7">
        <v>4</v>
      </c>
    </row>
    <row r="180" spans="1:11" s="23" customFormat="1" ht="18.75">
      <c r="A180" s="45">
        <v>45444</v>
      </c>
      <c r="B180" s="7" t="s">
        <v>243</v>
      </c>
      <c r="C180" s="7">
        <v>2</v>
      </c>
      <c r="D180" s="7">
        <v>167</v>
      </c>
      <c r="E180" s="7">
        <v>40</v>
      </c>
      <c r="F180" s="7">
        <v>110</v>
      </c>
      <c r="G180" s="7">
        <v>17</v>
      </c>
      <c r="H180" s="7">
        <v>165</v>
      </c>
      <c r="I180" s="7">
        <v>48</v>
      </c>
      <c r="J180" s="7">
        <v>105</v>
      </c>
      <c r="K180" s="7">
        <v>12</v>
      </c>
    </row>
    <row r="181" spans="1:11" s="23" customFormat="1" ht="18.75">
      <c r="A181" s="45">
        <v>45474</v>
      </c>
      <c r="B181" s="7" t="s">
        <v>243</v>
      </c>
      <c r="C181" s="7">
        <v>19</v>
      </c>
      <c r="D181" s="7">
        <v>164</v>
      </c>
      <c r="E181" s="7">
        <v>51</v>
      </c>
      <c r="F181" s="7">
        <v>96</v>
      </c>
      <c r="G181" s="7">
        <v>17</v>
      </c>
      <c r="H181" s="7">
        <v>145</v>
      </c>
      <c r="I181" s="7">
        <v>32</v>
      </c>
      <c r="J181" s="7">
        <v>97</v>
      </c>
      <c r="K181" s="7">
        <v>16</v>
      </c>
    </row>
    <row r="182" spans="1:11" s="23" customFormat="1" ht="18.75">
      <c r="A182" s="45">
        <v>45505</v>
      </c>
      <c r="B182" s="7" t="s">
        <v>243</v>
      </c>
      <c r="C182" s="7">
        <v>-6</v>
      </c>
      <c r="D182" s="7">
        <v>160</v>
      </c>
      <c r="E182" s="7">
        <v>27</v>
      </c>
      <c r="F182" s="7">
        <v>100</v>
      </c>
      <c r="G182" s="7">
        <v>33</v>
      </c>
      <c r="H182" s="7">
        <v>166</v>
      </c>
      <c r="I182" s="7">
        <v>42</v>
      </c>
      <c r="J182" s="7">
        <v>109</v>
      </c>
      <c r="K182" s="7">
        <v>15</v>
      </c>
    </row>
    <row r="183" spans="1:11" s="23" customFormat="1" ht="18.75">
      <c r="A183" s="45">
        <v>45536</v>
      </c>
      <c r="B183" s="7" t="s">
        <v>243</v>
      </c>
      <c r="C183" s="7">
        <v>18</v>
      </c>
      <c r="D183" s="7">
        <v>145</v>
      </c>
      <c r="E183" s="7">
        <v>44</v>
      </c>
      <c r="F183" s="7">
        <v>81</v>
      </c>
      <c r="G183" s="7">
        <v>20</v>
      </c>
      <c r="H183" s="7">
        <v>127</v>
      </c>
      <c r="I183" s="7">
        <v>48</v>
      </c>
      <c r="J183" s="7">
        <v>75</v>
      </c>
      <c r="K183" s="7">
        <v>4</v>
      </c>
    </row>
    <row r="184" spans="1:11" s="23" customFormat="1" ht="18.75">
      <c r="A184" s="45">
        <v>45566</v>
      </c>
      <c r="B184" s="7" t="s">
        <v>243</v>
      </c>
      <c r="C184" s="7">
        <v>39</v>
      </c>
      <c r="D184" s="7">
        <v>162</v>
      </c>
      <c r="E184" s="7">
        <v>39</v>
      </c>
      <c r="F184" s="7">
        <v>106</v>
      </c>
      <c r="G184" s="7">
        <v>17</v>
      </c>
      <c r="H184" s="7">
        <v>123</v>
      </c>
      <c r="I184" s="7">
        <v>23</v>
      </c>
      <c r="J184" s="7">
        <v>92</v>
      </c>
      <c r="K184" s="7">
        <v>8</v>
      </c>
    </row>
    <row r="185" spans="1:11" s="23" customFormat="1" ht="18.75">
      <c r="A185" s="45">
        <v>45597</v>
      </c>
      <c r="B185" s="7" t="s">
        <v>243</v>
      </c>
      <c r="C185" s="7">
        <v>-4</v>
      </c>
      <c r="D185" s="7">
        <v>124</v>
      </c>
      <c r="E185" s="7">
        <v>32</v>
      </c>
      <c r="F185" s="7">
        <v>83</v>
      </c>
      <c r="G185" s="7">
        <v>9</v>
      </c>
      <c r="H185" s="7">
        <v>128</v>
      </c>
      <c r="I185" s="7">
        <v>27</v>
      </c>
      <c r="J185" s="7">
        <v>89</v>
      </c>
      <c r="K185" s="7">
        <v>12</v>
      </c>
    </row>
    <row r="186" spans="1:11" s="23" customFormat="1" ht="18.75">
      <c r="A186" s="45">
        <v>45627</v>
      </c>
      <c r="B186" s="7" t="s">
        <v>243</v>
      </c>
      <c r="C186" s="7">
        <v>34</v>
      </c>
      <c r="D186" s="7">
        <v>161</v>
      </c>
      <c r="E186" s="7">
        <v>38</v>
      </c>
      <c r="F186" s="7">
        <v>100</v>
      </c>
      <c r="G186" s="7">
        <v>23</v>
      </c>
      <c r="H186" s="7">
        <v>127</v>
      </c>
      <c r="I186" s="7">
        <v>24</v>
      </c>
      <c r="J186" s="7">
        <v>94</v>
      </c>
      <c r="K186" s="7">
        <v>9</v>
      </c>
    </row>
  </sheetData>
  <autoFilter ref="A6:K90" xr:uid="{00000000-0009-0000-0000-000011000000}"/>
  <mergeCells count="5">
    <mergeCell ref="D4:G4"/>
    <mergeCell ref="H4:K4"/>
    <mergeCell ref="A4:A5"/>
    <mergeCell ref="B4:B5"/>
    <mergeCell ref="C4:C5"/>
  </mergeCells>
  <phoneticPr fontId="5"/>
  <hyperlinks>
    <hyperlink ref="D1" location="目次!C9" display="目次" xr:uid="{00000000-0004-0000-1100-000000000000}"/>
  </hyperlinks>
  <pageMargins left="0.7" right="0.7" top="0.75" bottom="0.75" header="0.3" footer="0.3"/>
  <pageSetup paperSize="9" orientation="landscape"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A1:D18"/>
  <sheetViews>
    <sheetView workbookViewId="0">
      <selection activeCell="H10" sqref="H10"/>
    </sheetView>
  </sheetViews>
  <sheetFormatPr defaultColWidth="8.75" defaultRowHeight="14.25"/>
  <cols>
    <col min="1" max="2" width="10.75" style="1" bestFit="1" customWidth="1"/>
    <col min="3" max="16384" width="8.75" style="1"/>
  </cols>
  <sheetData>
    <row r="1" spans="1:4" ht="18.75">
      <c r="A1" s="19" t="s">
        <v>3109</v>
      </c>
      <c r="B1" s="21" t="s">
        <v>3119</v>
      </c>
      <c r="D1" s="9" t="s">
        <v>652</v>
      </c>
    </row>
    <row r="2" spans="1:4" ht="18.75">
      <c r="A2" s="20" t="s">
        <v>1666</v>
      </c>
      <c r="B2" s="22">
        <v>2494411</v>
      </c>
    </row>
    <row r="3" spans="1:4" ht="18.75">
      <c r="A3" s="20" t="s">
        <v>444</v>
      </c>
      <c r="B3" s="22">
        <v>2607414</v>
      </c>
    </row>
    <row r="4" spans="1:4" ht="18.75">
      <c r="A4" s="20" t="s">
        <v>1049</v>
      </c>
      <c r="B4" s="22">
        <v>2686076</v>
      </c>
    </row>
    <row r="5" spans="1:4" ht="18.75">
      <c r="A5" s="20" t="s">
        <v>1528</v>
      </c>
      <c r="B5" s="22">
        <v>2865805</v>
      </c>
    </row>
    <row r="6" spans="1:4" ht="18.75">
      <c r="A6" s="20" t="s">
        <v>668</v>
      </c>
      <c r="B6" s="22">
        <v>2916457</v>
      </c>
    </row>
    <row r="7" spans="1:4" ht="18.75">
      <c r="A7" s="20" t="s">
        <v>489</v>
      </c>
      <c r="B7" s="22">
        <v>2973190</v>
      </c>
    </row>
    <row r="8" spans="1:4" ht="18.75">
      <c r="A8" s="20" t="s">
        <v>2935</v>
      </c>
      <c r="B8" s="22">
        <v>3138819</v>
      </c>
    </row>
    <row r="9" spans="1:4" ht="18.75">
      <c r="A9" s="20" t="s">
        <v>3018</v>
      </c>
      <c r="B9" s="22">
        <v>3289475</v>
      </c>
    </row>
    <row r="10" spans="1:4" ht="18.75">
      <c r="A10" s="20" t="s">
        <v>756</v>
      </c>
      <c r="B10" s="22">
        <v>22971647</v>
      </c>
    </row>
    <row r="11" spans="1:4" ht="18.75">
      <c r="A11" s="21"/>
      <c r="B11" s="21"/>
    </row>
    <row r="12" spans="1:4" ht="18.75">
      <c r="A12" s="21"/>
      <c r="B12" s="21"/>
    </row>
    <row r="13" spans="1:4" ht="18.75">
      <c r="A13" s="21"/>
      <c r="B13" s="21"/>
    </row>
    <row r="14" spans="1:4" ht="18.75">
      <c r="A14" s="21"/>
      <c r="B14" s="21"/>
    </row>
    <row r="15" spans="1:4" ht="18.75">
      <c r="A15" s="21"/>
      <c r="B15" s="21"/>
    </row>
    <row r="16" spans="1:4" ht="18.75">
      <c r="A16" s="21"/>
      <c r="B16" s="21"/>
    </row>
    <row r="17" spans="1:2" ht="18.75">
      <c r="A17" s="21"/>
      <c r="B17" s="21"/>
    </row>
    <row r="18" spans="1:2" ht="18.75">
      <c r="A18" s="21"/>
      <c r="B18" s="21"/>
    </row>
  </sheetData>
  <phoneticPr fontId="5"/>
  <hyperlinks>
    <hyperlink ref="D1" location="目次!C69" display="目次" xr:uid="{00000000-0004-0000-B300-000000000000}"/>
  </hyperlinks>
  <pageMargins left="0.7" right="0.7" top="0.75" bottom="0.75" header="0.3" footer="0.3"/>
  <pageSetup paperSize="9" orientation="portrait"/>
  <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pageSetUpPr fitToPage="1"/>
  </sheetPr>
  <dimension ref="A1:M25"/>
  <sheetViews>
    <sheetView workbookViewId="0">
      <pane xSplit="1" ySplit="8" topLeftCell="B9" activePane="bottomRight" state="frozen"/>
      <selection pane="topRight"/>
      <selection pane="bottomLeft"/>
      <selection pane="bottomRight" activeCell="C25" sqref="C25"/>
    </sheetView>
  </sheetViews>
  <sheetFormatPr defaultColWidth="8.75" defaultRowHeight="14.25"/>
  <cols>
    <col min="1" max="1" width="11.5" style="1" bestFit="1" customWidth="1"/>
    <col min="2" max="3" width="8.75" style="1"/>
    <col min="4" max="4" width="14.125" style="1" bestFit="1" customWidth="1"/>
    <col min="5" max="5" width="14.125" style="1" customWidth="1"/>
    <col min="6" max="6" width="9.75" style="1" bestFit="1" customWidth="1"/>
    <col min="7" max="7" width="14.125" style="1" bestFit="1" customWidth="1"/>
    <col min="8" max="8" width="14.125" style="1" customWidth="1"/>
    <col min="9" max="9" width="9.75" style="1" bestFit="1" customWidth="1"/>
    <col min="10" max="10" width="14.125" style="1" bestFit="1" customWidth="1"/>
    <col min="11" max="11" width="14.125" style="1" customWidth="1"/>
    <col min="12" max="12" width="9.75" style="1" bestFit="1" customWidth="1"/>
    <col min="13" max="16384" width="8.75" style="1"/>
  </cols>
  <sheetData>
    <row r="1" spans="1:13">
      <c r="A1" s="1" t="s">
        <v>392</v>
      </c>
      <c r="D1" s="9" t="s">
        <v>652</v>
      </c>
    </row>
    <row r="2" spans="1:13">
      <c r="A2" s="1" t="s">
        <v>1772</v>
      </c>
    </row>
    <row r="3" spans="1:13">
      <c r="A3" s="1" t="s">
        <v>2426</v>
      </c>
    </row>
    <row r="4" spans="1:13">
      <c r="A4" s="1" t="s">
        <v>1063</v>
      </c>
    </row>
    <row r="5" spans="1:13">
      <c r="A5" s="227" t="s">
        <v>1114</v>
      </c>
      <c r="B5" s="227" t="s">
        <v>602</v>
      </c>
      <c r="C5" s="227"/>
      <c r="D5" s="227"/>
      <c r="E5" s="231" t="s">
        <v>2428</v>
      </c>
      <c r="F5" s="232"/>
      <c r="G5" s="232"/>
      <c r="H5" s="232"/>
      <c r="I5" s="232"/>
      <c r="J5" s="232"/>
      <c r="K5" s="232"/>
      <c r="L5" s="232"/>
      <c r="M5" s="233"/>
    </row>
    <row r="6" spans="1:13">
      <c r="A6" s="227"/>
      <c r="B6" s="227"/>
      <c r="C6" s="227"/>
      <c r="D6" s="227"/>
      <c r="E6" s="231" t="s">
        <v>734</v>
      </c>
      <c r="F6" s="232"/>
      <c r="G6" s="233"/>
      <c r="H6" s="231" t="s">
        <v>1180</v>
      </c>
      <c r="I6" s="232"/>
      <c r="J6" s="233"/>
      <c r="K6" s="231" t="s">
        <v>373</v>
      </c>
      <c r="L6" s="232"/>
      <c r="M6" s="233"/>
    </row>
    <row r="7" spans="1:13">
      <c r="A7" s="227"/>
      <c r="B7" s="25" t="s">
        <v>734</v>
      </c>
      <c r="C7" s="25" t="s">
        <v>2094</v>
      </c>
      <c r="D7" s="25" t="s">
        <v>1385</v>
      </c>
      <c r="E7" s="25" t="s">
        <v>734</v>
      </c>
      <c r="F7" s="25" t="s">
        <v>1229</v>
      </c>
      <c r="G7" s="25" t="s">
        <v>2430</v>
      </c>
      <c r="H7" s="25" t="s">
        <v>734</v>
      </c>
      <c r="I7" s="25" t="s">
        <v>1229</v>
      </c>
      <c r="J7" s="25" t="s">
        <v>2430</v>
      </c>
      <c r="K7" s="25" t="s">
        <v>734</v>
      </c>
      <c r="L7" s="25" t="s">
        <v>1229</v>
      </c>
      <c r="M7" s="25" t="s">
        <v>2430</v>
      </c>
    </row>
    <row r="8" spans="1:13" ht="7.5" customHeight="1">
      <c r="A8" s="26" t="str">
        <f>A5</f>
        <v>年別</v>
      </c>
      <c r="B8" s="26" t="str">
        <f>B7&amp;"("&amp;$B$5&amp;")"</f>
        <v>総数(職員数)</v>
      </c>
      <c r="C8" s="26" t="str">
        <f>C7&amp;"("&amp;$B$5&amp;")"</f>
        <v>常勤(職員数)</v>
      </c>
      <c r="D8" s="26" t="str">
        <f>D7&amp;"("&amp;$B$5&amp;")"</f>
        <v>非常勤(職員数)</v>
      </c>
      <c r="E8" s="26" t="str">
        <f>E7&amp;"("&amp;$E$6&amp;")"&amp;"("&amp;$E$5&amp;")"</f>
        <v>総数(総数)(入所人員)</v>
      </c>
      <c r="F8" s="26" t="str">
        <f>F7&amp;"("&amp;$E$6&amp;")"&amp;"("&amp;$E$5&amp;")"</f>
        <v>寒川以外から(総数)(入所人員)</v>
      </c>
      <c r="G8" s="26" t="str">
        <f>G7&amp;"("&amp;$E$6&amp;")"&amp;"("&amp;$E$5&amp;")"</f>
        <v>寒川から(総数)(入所人員)</v>
      </c>
      <c r="H8" s="26" t="str">
        <f>H7&amp;"("&amp;$H$6&amp;")"&amp;"("&amp;$E$5&amp;")"</f>
        <v>総数(男)(入所人員)</v>
      </c>
      <c r="I8" s="26" t="str">
        <f>I7&amp;"("&amp;$H$6&amp;")"&amp;"("&amp;$E$5&amp;")"</f>
        <v>寒川以外から(男)(入所人員)</v>
      </c>
      <c r="J8" s="26" t="str">
        <f>J7&amp;"("&amp;$H$6&amp;")"&amp;"("&amp;$E$5&amp;")"</f>
        <v>寒川から(男)(入所人員)</v>
      </c>
      <c r="K8" s="26" t="str">
        <f>K7&amp;"("&amp;$K$6&amp;")"&amp;"("&amp;$E$5&amp;")"</f>
        <v>総数(女)(入所人員)</v>
      </c>
      <c r="L8" s="26" t="str">
        <f>L7&amp;"("&amp;$K$6&amp;")"&amp;"("&amp;$E$5&amp;")"</f>
        <v>寒川以外から(女)(入所人員)</v>
      </c>
      <c r="M8" s="26" t="str">
        <f>M7&amp;"("&amp;$K$6&amp;")"&amp;"("&amp;$E$5&amp;")"</f>
        <v>寒川から(女)(入所人員)</v>
      </c>
    </row>
    <row r="9" spans="1:13">
      <c r="A9" s="27">
        <v>39873</v>
      </c>
      <c r="B9" s="7">
        <v>42</v>
      </c>
      <c r="C9" s="7">
        <v>26</v>
      </c>
      <c r="D9" s="7">
        <v>16</v>
      </c>
      <c r="E9" s="7">
        <v>100</v>
      </c>
      <c r="F9" s="7">
        <v>93</v>
      </c>
      <c r="G9" s="7">
        <v>7</v>
      </c>
      <c r="H9" s="7">
        <v>36</v>
      </c>
      <c r="I9" s="7">
        <v>32</v>
      </c>
      <c r="J9" s="7">
        <v>4</v>
      </c>
      <c r="K9" s="7">
        <v>64</v>
      </c>
      <c r="L9" s="7">
        <v>61</v>
      </c>
      <c r="M9" s="7">
        <v>3</v>
      </c>
    </row>
    <row r="10" spans="1:13">
      <c r="A10" s="27">
        <v>40238</v>
      </c>
      <c r="B10" s="7">
        <v>42</v>
      </c>
      <c r="C10" s="7">
        <v>25</v>
      </c>
      <c r="D10" s="7">
        <v>17</v>
      </c>
      <c r="E10" s="7">
        <v>100</v>
      </c>
      <c r="F10" s="7">
        <v>93</v>
      </c>
      <c r="G10" s="7">
        <v>7</v>
      </c>
      <c r="H10" s="7">
        <v>37</v>
      </c>
      <c r="I10" s="7">
        <v>33</v>
      </c>
      <c r="J10" s="7">
        <v>4</v>
      </c>
      <c r="K10" s="7">
        <v>63</v>
      </c>
      <c r="L10" s="7">
        <v>60</v>
      </c>
      <c r="M10" s="7">
        <v>3</v>
      </c>
    </row>
    <row r="11" spans="1:13">
      <c r="A11" s="27">
        <v>40603</v>
      </c>
      <c r="B11" s="7">
        <v>43</v>
      </c>
      <c r="C11" s="7">
        <v>27</v>
      </c>
      <c r="D11" s="7">
        <v>16</v>
      </c>
      <c r="E11" s="7">
        <v>100</v>
      </c>
      <c r="F11" s="7">
        <v>93</v>
      </c>
      <c r="G11" s="7">
        <v>7</v>
      </c>
      <c r="H11" s="7">
        <v>37</v>
      </c>
      <c r="I11" s="7">
        <v>32</v>
      </c>
      <c r="J11" s="7">
        <v>5</v>
      </c>
      <c r="K11" s="7">
        <v>63</v>
      </c>
      <c r="L11" s="7">
        <v>61</v>
      </c>
      <c r="M11" s="7">
        <v>2</v>
      </c>
    </row>
    <row r="12" spans="1:13">
      <c r="A12" s="27">
        <v>40969</v>
      </c>
      <c r="B12" s="7">
        <v>46</v>
      </c>
      <c r="C12" s="7">
        <v>26</v>
      </c>
      <c r="D12" s="7">
        <v>20</v>
      </c>
      <c r="E12" s="7">
        <v>100</v>
      </c>
      <c r="F12" s="7">
        <v>93</v>
      </c>
      <c r="G12" s="7">
        <v>7</v>
      </c>
      <c r="H12" s="7">
        <v>34</v>
      </c>
      <c r="I12" s="7">
        <v>29</v>
      </c>
      <c r="J12" s="7">
        <v>5</v>
      </c>
      <c r="K12" s="7">
        <v>66</v>
      </c>
      <c r="L12" s="7">
        <v>64</v>
      </c>
      <c r="M12" s="7">
        <v>2</v>
      </c>
    </row>
    <row r="13" spans="1:13">
      <c r="A13" s="27">
        <v>41334</v>
      </c>
      <c r="B13" s="7">
        <v>45</v>
      </c>
      <c r="C13" s="7">
        <v>25</v>
      </c>
      <c r="D13" s="7">
        <v>20</v>
      </c>
      <c r="E13" s="7">
        <v>100</v>
      </c>
      <c r="F13" s="7">
        <v>92</v>
      </c>
      <c r="G13" s="7">
        <v>8</v>
      </c>
      <c r="H13" s="7">
        <v>37</v>
      </c>
      <c r="I13" s="7">
        <v>32</v>
      </c>
      <c r="J13" s="7">
        <v>5</v>
      </c>
      <c r="K13" s="7">
        <v>63</v>
      </c>
      <c r="L13" s="7">
        <v>60</v>
      </c>
      <c r="M13" s="7">
        <v>3</v>
      </c>
    </row>
    <row r="14" spans="1:13">
      <c r="A14" s="27">
        <v>41699</v>
      </c>
      <c r="B14" s="7">
        <v>47</v>
      </c>
      <c r="C14" s="7">
        <v>26</v>
      </c>
      <c r="D14" s="7">
        <v>21</v>
      </c>
      <c r="E14" s="7">
        <v>100</v>
      </c>
      <c r="F14" s="7">
        <v>92</v>
      </c>
      <c r="G14" s="7">
        <v>8</v>
      </c>
      <c r="H14" s="7">
        <v>37</v>
      </c>
      <c r="I14" s="7">
        <v>32</v>
      </c>
      <c r="J14" s="7">
        <v>5</v>
      </c>
      <c r="K14" s="7">
        <v>63</v>
      </c>
      <c r="L14" s="7">
        <v>60</v>
      </c>
      <c r="M14" s="7">
        <v>3</v>
      </c>
    </row>
    <row r="15" spans="1:13">
      <c r="A15" s="27">
        <v>42064</v>
      </c>
      <c r="B15" s="7">
        <v>47</v>
      </c>
      <c r="C15" s="7">
        <v>26</v>
      </c>
      <c r="D15" s="7">
        <v>21</v>
      </c>
      <c r="E15" s="7">
        <v>100</v>
      </c>
      <c r="F15" s="7">
        <v>91</v>
      </c>
      <c r="G15" s="7">
        <v>9</v>
      </c>
      <c r="H15" s="7">
        <v>38</v>
      </c>
      <c r="I15" s="7">
        <v>32</v>
      </c>
      <c r="J15" s="7">
        <v>6</v>
      </c>
      <c r="K15" s="7">
        <v>62</v>
      </c>
      <c r="L15" s="7">
        <v>59</v>
      </c>
      <c r="M15" s="7">
        <v>3</v>
      </c>
    </row>
    <row r="16" spans="1:13">
      <c r="A16" s="27">
        <v>42430</v>
      </c>
      <c r="B16" s="7">
        <v>49</v>
      </c>
      <c r="C16" s="7">
        <v>26</v>
      </c>
      <c r="D16" s="7">
        <v>23</v>
      </c>
      <c r="E16" s="7">
        <v>100</v>
      </c>
      <c r="F16" s="7">
        <v>91</v>
      </c>
      <c r="G16" s="7">
        <v>9</v>
      </c>
      <c r="H16" s="7">
        <v>38</v>
      </c>
      <c r="I16" s="7">
        <v>32</v>
      </c>
      <c r="J16" s="7">
        <v>6</v>
      </c>
      <c r="K16" s="7">
        <v>62</v>
      </c>
      <c r="L16" s="7">
        <v>59</v>
      </c>
      <c r="M16" s="7">
        <v>3</v>
      </c>
    </row>
    <row r="17" spans="1:13">
      <c r="A17" s="27">
        <v>42795</v>
      </c>
      <c r="B17" s="7">
        <v>49</v>
      </c>
      <c r="C17" s="7">
        <v>27</v>
      </c>
      <c r="D17" s="7">
        <v>22</v>
      </c>
      <c r="E17" s="7">
        <v>98</v>
      </c>
      <c r="F17" s="7">
        <v>90</v>
      </c>
      <c r="G17" s="7">
        <v>8</v>
      </c>
      <c r="H17" s="7">
        <v>39</v>
      </c>
      <c r="I17" s="7">
        <v>34</v>
      </c>
      <c r="J17" s="7">
        <v>5</v>
      </c>
      <c r="K17" s="7">
        <v>59</v>
      </c>
      <c r="L17" s="7">
        <v>56</v>
      </c>
      <c r="M17" s="7">
        <v>3</v>
      </c>
    </row>
    <row r="18" spans="1:13">
      <c r="A18" s="27">
        <v>43160</v>
      </c>
      <c r="B18" s="7">
        <v>49</v>
      </c>
      <c r="C18" s="7">
        <v>27</v>
      </c>
      <c r="D18" s="7">
        <v>22</v>
      </c>
      <c r="E18" s="7">
        <v>95</v>
      </c>
      <c r="F18" s="7">
        <v>87</v>
      </c>
      <c r="G18" s="7">
        <v>8</v>
      </c>
      <c r="H18" s="7">
        <v>41</v>
      </c>
      <c r="I18" s="7">
        <v>36</v>
      </c>
      <c r="J18" s="7">
        <v>5</v>
      </c>
      <c r="K18" s="7">
        <v>54</v>
      </c>
      <c r="L18" s="7">
        <v>51</v>
      </c>
      <c r="M18" s="7">
        <v>3</v>
      </c>
    </row>
    <row r="19" spans="1:13">
      <c r="A19" s="27">
        <v>43525</v>
      </c>
      <c r="B19" s="7">
        <v>51</v>
      </c>
      <c r="C19" s="7">
        <v>28</v>
      </c>
      <c r="D19" s="7">
        <v>23</v>
      </c>
      <c r="E19" s="7">
        <v>97</v>
      </c>
      <c r="F19" s="7">
        <v>89</v>
      </c>
      <c r="G19" s="7">
        <v>8</v>
      </c>
      <c r="H19" s="7">
        <v>40</v>
      </c>
      <c r="I19" s="7">
        <v>34</v>
      </c>
      <c r="J19" s="7">
        <v>6</v>
      </c>
      <c r="K19" s="7">
        <v>57</v>
      </c>
      <c r="L19" s="7">
        <v>55</v>
      </c>
      <c r="M19" s="7">
        <v>2</v>
      </c>
    </row>
    <row r="20" spans="1:13">
      <c r="A20" s="27">
        <v>43891</v>
      </c>
      <c r="B20" s="7">
        <v>48</v>
      </c>
      <c r="C20" s="7">
        <v>27</v>
      </c>
      <c r="D20" s="7">
        <v>21</v>
      </c>
      <c r="E20" s="7">
        <v>88</v>
      </c>
      <c r="F20" s="7">
        <v>80</v>
      </c>
      <c r="G20" s="7">
        <v>8</v>
      </c>
      <c r="H20" s="7">
        <v>36</v>
      </c>
      <c r="I20" s="7">
        <v>30</v>
      </c>
      <c r="J20" s="7">
        <v>6</v>
      </c>
      <c r="K20" s="7">
        <v>52</v>
      </c>
      <c r="L20" s="7">
        <v>50</v>
      </c>
      <c r="M20" s="7">
        <v>2</v>
      </c>
    </row>
    <row r="21" spans="1:13">
      <c r="A21" s="27">
        <v>44256</v>
      </c>
      <c r="B21" s="7">
        <v>51</v>
      </c>
      <c r="C21" s="7">
        <v>27</v>
      </c>
      <c r="D21" s="7">
        <v>24</v>
      </c>
      <c r="E21" s="7">
        <v>90</v>
      </c>
      <c r="F21" s="7">
        <v>82</v>
      </c>
      <c r="G21" s="7">
        <v>8</v>
      </c>
      <c r="H21" s="7">
        <v>37</v>
      </c>
      <c r="I21" s="7">
        <v>31</v>
      </c>
      <c r="J21" s="7">
        <v>6</v>
      </c>
      <c r="K21" s="7">
        <v>53</v>
      </c>
      <c r="L21" s="7">
        <v>51</v>
      </c>
      <c r="M21" s="7">
        <v>2</v>
      </c>
    </row>
    <row r="22" spans="1:13">
      <c r="A22" s="27">
        <v>44621</v>
      </c>
      <c r="B22" s="7">
        <v>52</v>
      </c>
      <c r="C22" s="7">
        <v>27</v>
      </c>
      <c r="D22" s="7">
        <v>25</v>
      </c>
      <c r="E22" s="7">
        <v>82</v>
      </c>
      <c r="F22" s="7">
        <v>76</v>
      </c>
      <c r="G22" s="7">
        <v>6</v>
      </c>
      <c r="H22" s="7">
        <v>32</v>
      </c>
      <c r="I22" s="7">
        <v>27</v>
      </c>
      <c r="J22" s="7">
        <v>5</v>
      </c>
      <c r="K22" s="7">
        <v>50</v>
      </c>
      <c r="L22" s="7">
        <v>49</v>
      </c>
      <c r="M22" s="7">
        <v>1</v>
      </c>
    </row>
    <row r="23" spans="1:13">
      <c r="A23" s="27">
        <v>44986</v>
      </c>
      <c r="B23" s="7">
        <v>51</v>
      </c>
      <c r="C23" s="7">
        <v>25</v>
      </c>
      <c r="D23" s="7">
        <v>26</v>
      </c>
      <c r="E23" s="7">
        <v>81</v>
      </c>
      <c r="F23" s="7">
        <v>73</v>
      </c>
      <c r="G23" s="7">
        <v>8</v>
      </c>
      <c r="H23" s="7">
        <v>33</v>
      </c>
      <c r="I23" s="7">
        <v>27</v>
      </c>
      <c r="J23" s="7">
        <v>6</v>
      </c>
      <c r="K23" s="7">
        <v>48</v>
      </c>
      <c r="L23" s="7">
        <v>46</v>
      </c>
      <c r="M23" s="7">
        <v>2</v>
      </c>
    </row>
    <row r="24" spans="1:13">
      <c r="A24" s="27">
        <v>45352</v>
      </c>
      <c r="B24" s="7">
        <v>53</v>
      </c>
      <c r="C24" s="7">
        <v>25</v>
      </c>
      <c r="D24" s="7">
        <v>28</v>
      </c>
      <c r="E24" s="7">
        <v>74</v>
      </c>
      <c r="F24" s="7">
        <v>67</v>
      </c>
      <c r="G24" s="7">
        <v>7</v>
      </c>
      <c r="H24" s="7">
        <v>32</v>
      </c>
      <c r="I24" s="7">
        <v>26</v>
      </c>
      <c r="J24" s="7">
        <v>6</v>
      </c>
      <c r="K24" s="7">
        <v>42</v>
      </c>
      <c r="L24" s="7">
        <v>41</v>
      </c>
      <c r="M24" s="7">
        <v>1</v>
      </c>
    </row>
    <row r="25" spans="1:13" s="23" customFormat="1" ht="18.75">
      <c r="A25" s="27">
        <v>45717</v>
      </c>
      <c r="B25" s="7">
        <v>53</v>
      </c>
      <c r="C25" s="7">
        <v>23</v>
      </c>
      <c r="D25" s="7">
        <v>30</v>
      </c>
      <c r="E25" s="7">
        <v>87</v>
      </c>
      <c r="F25" s="7">
        <v>78</v>
      </c>
      <c r="G25" s="7">
        <v>9</v>
      </c>
      <c r="H25" s="7">
        <v>40</v>
      </c>
      <c r="I25" s="7">
        <v>32</v>
      </c>
      <c r="J25" s="7">
        <v>8</v>
      </c>
      <c r="K25" s="7">
        <v>47</v>
      </c>
      <c r="L25" s="7">
        <v>46</v>
      </c>
      <c r="M25" s="7">
        <v>1</v>
      </c>
    </row>
  </sheetData>
  <autoFilter ref="A8:M8" xr:uid="{00000000-0009-0000-0000-0000B4000000}"/>
  <mergeCells count="6">
    <mergeCell ref="E5:M5"/>
    <mergeCell ref="E6:G6"/>
    <mergeCell ref="H6:J6"/>
    <mergeCell ref="K6:M6"/>
    <mergeCell ref="A5:A7"/>
    <mergeCell ref="B5:D6"/>
  </mergeCells>
  <phoneticPr fontId="5"/>
  <hyperlinks>
    <hyperlink ref="D1" location="目次!C69" display="目次" xr:uid="{00000000-0004-0000-B400-000000000000}"/>
  </hyperlinks>
  <pageMargins left="0.7" right="0.7" top="0.75" bottom="0.75" header="0.3" footer="0.3"/>
  <pageSetup paperSize="9" scale="75" fitToHeight="0" orientation="landscape"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A1:E10"/>
  <sheetViews>
    <sheetView topLeftCell="A4" workbookViewId="0">
      <selection activeCell="C29" sqref="C29"/>
    </sheetView>
  </sheetViews>
  <sheetFormatPr defaultColWidth="8.75" defaultRowHeight="14.25"/>
  <cols>
    <col min="1" max="1" width="10.5" style="1" bestFit="1" customWidth="1"/>
    <col min="2" max="2" width="6.875" style="1" bestFit="1" customWidth="1"/>
    <col min="3" max="3" width="20.375" style="1" bestFit="1" customWidth="1"/>
    <col min="4" max="4" width="24.25" style="1" bestFit="1" customWidth="1"/>
    <col min="5" max="16384" width="8.75" style="1"/>
  </cols>
  <sheetData>
    <row r="1" spans="1:5" ht="18.75">
      <c r="A1" s="19" t="s">
        <v>3109</v>
      </c>
      <c r="B1" s="21" t="s">
        <v>602</v>
      </c>
      <c r="C1" s="21" t="s">
        <v>3163</v>
      </c>
      <c r="D1" s="21" t="s">
        <v>3164</v>
      </c>
      <c r="E1" s="9" t="s">
        <v>652</v>
      </c>
    </row>
    <row r="2" spans="1:5" ht="18.75">
      <c r="A2" s="40">
        <v>43160</v>
      </c>
      <c r="B2" s="22">
        <v>49</v>
      </c>
      <c r="C2" s="22">
        <v>8</v>
      </c>
      <c r="D2" s="22">
        <v>87</v>
      </c>
    </row>
    <row r="3" spans="1:5" ht="18.75">
      <c r="A3" s="40">
        <v>43525</v>
      </c>
      <c r="B3" s="22">
        <v>51</v>
      </c>
      <c r="C3" s="22">
        <v>8</v>
      </c>
      <c r="D3" s="22">
        <v>89</v>
      </c>
    </row>
    <row r="4" spans="1:5" ht="18.75">
      <c r="A4" s="40">
        <v>43891</v>
      </c>
      <c r="B4" s="22">
        <v>48</v>
      </c>
      <c r="C4" s="22">
        <v>8</v>
      </c>
      <c r="D4" s="22">
        <v>80</v>
      </c>
    </row>
    <row r="5" spans="1:5" ht="18.75">
      <c r="A5" s="40">
        <v>44256</v>
      </c>
      <c r="B5" s="22">
        <v>51</v>
      </c>
      <c r="C5" s="22">
        <v>8</v>
      </c>
      <c r="D5" s="22">
        <v>82</v>
      </c>
    </row>
    <row r="6" spans="1:5" ht="18.75">
      <c r="A6" s="40">
        <v>44621</v>
      </c>
      <c r="B6" s="22">
        <v>52</v>
      </c>
      <c r="C6" s="22">
        <v>6</v>
      </c>
      <c r="D6" s="22">
        <v>76</v>
      </c>
    </row>
    <row r="7" spans="1:5" ht="18.75">
      <c r="A7" s="40">
        <v>44986</v>
      </c>
      <c r="B7" s="22">
        <v>51</v>
      </c>
      <c r="C7" s="22">
        <v>8</v>
      </c>
      <c r="D7" s="22">
        <v>73</v>
      </c>
    </row>
    <row r="8" spans="1:5" ht="18.75">
      <c r="A8" s="40">
        <v>45352</v>
      </c>
      <c r="B8" s="22">
        <v>53</v>
      </c>
      <c r="C8" s="22">
        <v>7</v>
      </c>
      <c r="D8" s="22">
        <v>67</v>
      </c>
    </row>
    <row r="9" spans="1:5" ht="18.75">
      <c r="A9" s="40">
        <v>45717</v>
      </c>
      <c r="B9" s="22">
        <v>53</v>
      </c>
      <c r="C9" s="22">
        <v>9</v>
      </c>
      <c r="D9" s="22">
        <v>78</v>
      </c>
    </row>
    <row r="10" spans="1:5" ht="18.75">
      <c r="A10" s="40" t="s">
        <v>756</v>
      </c>
      <c r="B10" s="22">
        <v>408</v>
      </c>
      <c r="C10" s="22">
        <v>62</v>
      </c>
      <c r="D10" s="22">
        <v>632</v>
      </c>
    </row>
  </sheetData>
  <phoneticPr fontId="5"/>
  <hyperlinks>
    <hyperlink ref="E1" location="目次!C69" display="目次" xr:uid="{00000000-0004-0000-B500-000000000000}"/>
  </hyperlinks>
  <pageMargins left="0.7" right="0.7" top="0.75" bottom="0.75" header="0.3" footer="0.3"/>
  <pageSetup paperSize="9" orientation="portrait"/>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A1:F24"/>
  <sheetViews>
    <sheetView workbookViewId="0">
      <selection activeCell="D24" sqref="D24"/>
    </sheetView>
  </sheetViews>
  <sheetFormatPr defaultColWidth="8.75" defaultRowHeight="14.25"/>
  <cols>
    <col min="1" max="1" width="15.25" style="1" customWidth="1"/>
    <col min="2" max="2" width="11.625" style="1" bestFit="1" customWidth="1"/>
    <col min="3" max="3" width="11.5" style="1" customWidth="1"/>
    <col min="4" max="4" width="10.75" style="1" bestFit="1" customWidth="1"/>
    <col min="5" max="5" width="14.375" style="1" bestFit="1" customWidth="1"/>
    <col min="6" max="6" width="11.5" style="1" bestFit="1" customWidth="1"/>
    <col min="7" max="16384" width="8.75" style="1"/>
  </cols>
  <sheetData>
    <row r="1" spans="1:6">
      <c r="A1" s="1" t="s">
        <v>2431</v>
      </c>
      <c r="D1" s="9" t="s">
        <v>652</v>
      </c>
    </row>
    <row r="2" spans="1:6">
      <c r="A2" s="1" t="s">
        <v>107</v>
      </c>
    </row>
    <row r="3" spans="1:6">
      <c r="A3" s="1" t="s">
        <v>1418</v>
      </c>
    </row>
    <row r="4" spans="1:6">
      <c r="A4" s="1" t="s">
        <v>91</v>
      </c>
    </row>
    <row r="5" spans="1:6">
      <c r="A5" s="227" t="s">
        <v>1031</v>
      </c>
      <c r="B5" s="227" t="s">
        <v>2009</v>
      </c>
      <c r="C5" s="231" t="s">
        <v>2432</v>
      </c>
      <c r="D5" s="232"/>
      <c r="E5" s="233"/>
      <c r="F5" s="227" t="s">
        <v>2433</v>
      </c>
    </row>
    <row r="6" spans="1:6">
      <c r="A6" s="227"/>
      <c r="B6" s="227"/>
      <c r="C6" s="25" t="s">
        <v>1091</v>
      </c>
      <c r="D6" s="25" t="s">
        <v>655</v>
      </c>
      <c r="E6" s="25" t="s">
        <v>2434</v>
      </c>
      <c r="F6" s="227"/>
    </row>
    <row r="7" spans="1:6" ht="7.5" customHeight="1">
      <c r="A7" s="26" t="str">
        <f>A5</f>
        <v>年度別</v>
      </c>
      <c r="B7" s="26" t="str">
        <f>B5</f>
        <v>総額</v>
      </c>
      <c r="C7" s="26" t="str">
        <f>C6&amp;"("&amp;$C$5&amp;")"</f>
        <v>総額(共同募金)</v>
      </c>
      <c r="D7" s="26" t="str">
        <f>D6&amp;"("&amp;$C$5&amp;")"</f>
        <v>赤い羽根(共同募金)</v>
      </c>
      <c r="E7" s="26" t="str">
        <f>E6&amp;"("&amp;$C$5&amp;")"</f>
        <v>年末助け合い(共同募金)</v>
      </c>
      <c r="F7" s="26" t="str">
        <f>F5</f>
        <v>日赤募金</v>
      </c>
    </row>
    <row r="8" spans="1:6">
      <c r="A8" s="7" t="s">
        <v>2160</v>
      </c>
      <c r="B8" s="50">
        <v>11766821</v>
      </c>
      <c r="C8" s="50">
        <v>6960964</v>
      </c>
      <c r="D8" s="50">
        <v>3457643</v>
      </c>
      <c r="E8" s="50">
        <v>3503321</v>
      </c>
      <c r="F8" s="50">
        <v>4805857</v>
      </c>
    </row>
    <row r="9" spans="1:6">
      <c r="A9" s="7" t="s">
        <v>1196</v>
      </c>
      <c r="B9" s="50">
        <v>11846516</v>
      </c>
      <c r="C9" s="50">
        <v>7044729</v>
      </c>
      <c r="D9" s="50">
        <v>3485057</v>
      </c>
      <c r="E9" s="50">
        <v>3559672</v>
      </c>
      <c r="F9" s="50">
        <v>4801787</v>
      </c>
    </row>
    <row r="10" spans="1:6">
      <c r="A10" s="7" t="s">
        <v>2162</v>
      </c>
      <c r="B10" s="50">
        <v>13807327</v>
      </c>
      <c r="C10" s="50">
        <v>6922889</v>
      </c>
      <c r="D10" s="50">
        <v>3443319</v>
      </c>
      <c r="E10" s="50">
        <v>3479570</v>
      </c>
      <c r="F10" s="50">
        <v>6884438</v>
      </c>
    </row>
    <row r="11" spans="1:6">
      <c r="A11" s="7" t="s">
        <v>2166</v>
      </c>
      <c r="B11" s="50">
        <v>32036270</v>
      </c>
      <c r="C11" s="50">
        <v>7009508</v>
      </c>
      <c r="D11" s="50">
        <v>3497563</v>
      </c>
      <c r="E11" s="50">
        <v>3511945</v>
      </c>
      <c r="F11" s="50">
        <v>25026762</v>
      </c>
    </row>
    <row r="12" spans="1:6">
      <c r="A12" s="7" t="s">
        <v>2168</v>
      </c>
      <c r="B12" s="50">
        <v>14636492</v>
      </c>
      <c r="C12" s="50">
        <v>6988844</v>
      </c>
      <c r="D12" s="50">
        <v>3561023</v>
      </c>
      <c r="E12" s="50">
        <v>3427821</v>
      </c>
      <c r="F12" s="50">
        <v>7647648</v>
      </c>
    </row>
    <row r="13" spans="1:6">
      <c r="A13" s="7" t="s">
        <v>6</v>
      </c>
      <c r="B13" s="50">
        <v>11837786</v>
      </c>
      <c r="C13" s="50">
        <v>6819027</v>
      </c>
      <c r="D13" s="50">
        <v>3466820</v>
      </c>
      <c r="E13" s="50">
        <v>3352207</v>
      </c>
      <c r="F13" s="50">
        <v>5018759</v>
      </c>
    </row>
    <row r="14" spans="1:6">
      <c r="A14" s="7" t="s">
        <v>2170</v>
      </c>
      <c r="B14" s="50">
        <v>11416545</v>
      </c>
      <c r="C14" s="50">
        <v>6684318</v>
      </c>
      <c r="D14" s="16">
        <v>3327438</v>
      </c>
      <c r="E14" s="16">
        <v>3356880</v>
      </c>
      <c r="F14" s="16">
        <v>4732227</v>
      </c>
    </row>
    <row r="15" spans="1:6">
      <c r="A15" s="7" t="s">
        <v>2172</v>
      </c>
      <c r="B15" s="16">
        <v>11604915</v>
      </c>
      <c r="C15" s="16">
        <v>6805973</v>
      </c>
      <c r="D15" s="16">
        <v>3412903</v>
      </c>
      <c r="E15" s="16">
        <v>3393070</v>
      </c>
      <c r="F15" s="16">
        <v>4798942</v>
      </c>
    </row>
    <row r="16" spans="1:6">
      <c r="A16" s="7" t="s">
        <v>1941</v>
      </c>
      <c r="B16" s="16">
        <v>12043127</v>
      </c>
      <c r="C16" s="16">
        <v>6741392</v>
      </c>
      <c r="D16" s="16">
        <v>3381212</v>
      </c>
      <c r="E16" s="16">
        <v>3360180</v>
      </c>
      <c r="F16" s="16">
        <v>5301735</v>
      </c>
    </row>
    <row r="17" spans="1:6">
      <c r="A17" s="7" t="s">
        <v>1895</v>
      </c>
      <c r="B17" s="16">
        <v>11104233</v>
      </c>
      <c r="C17" s="16">
        <v>6565861</v>
      </c>
      <c r="D17" s="16">
        <v>3312274</v>
      </c>
      <c r="E17" s="16">
        <v>3253587</v>
      </c>
      <c r="F17" s="16">
        <v>4538372</v>
      </c>
    </row>
    <row r="18" spans="1:6">
      <c r="A18" s="7" t="s">
        <v>1942</v>
      </c>
      <c r="B18" s="16">
        <v>10920073</v>
      </c>
      <c r="C18" s="16">
        <v>6562045</v>
      </c>
      <c r="D18" s="16">
        <v>3341865</v>
      </c>
      <c r="E18" s="16">
        <v>3220180</v>
      </c>
      <c r="F18" s="16">
        <v>4358028</v>
      </c>
    </row>
    <row r="19" spans="1:6">
      <c r="A19" s="7" t="s">
        <v>1767</v>
      </c>
      <c r="B19" s="16">
        <v>10409770</v>
      </c>
      <c r="C19" s="16">
        <v>6318079</v>
      </c>
      <c r="D19" s="16">
        <v>3217599</v>
      </c>
      <c r="E19" s="16">
        <v>3100480</v>
      </c>
      <c r="F19" s="16">
        <v>4091691</v>
      </c>
    </row>
    <row r="20" spans="1:6">
      <c r="A20" s="7" t="s">
        <v>933</v>
      </c>
      <c r="B20" s="16">
        <v>10056508</v>
      </c>
      <c r="C20" s="16">
        <v>5990936</v>
      </c>
      <c r="D20" s="16">
        <v>3012836</v>
      </c>
      <c r="E20" s="16">
        <v>2978100</v>
      </c>
      <c r="F20" s="16">
        <v>4065572</v>
      </c>
    </row>
    <row r="21" spans="1:6">
      <c r="A21" s="7" t="s">
        <v>1945</v>
      </c>
      <c r="B21" s="16">
        <v>10027786</v>
      </c>
      <c r="C21" s="16">
        <v>6088927</v>
      </c>
      <c r="D21" s="16">
        <v>3079627</v>
      </c>
      <c r="E21" s="16">
        <v>3009300</v>
      </c>
      <c r="F21" s="16">
        <v>3938859</v>
      </c>
    </row>
    <row r="22" spans="1:6">
      <c r="A22" s="16" t="s">
        <v>1946</v>
      </c>
      <c r="B22" s="16">
        <v>9682585</v>
      </c>
      <c r="C22" s="16">
        <v>5741065</v>
      </c>
      <c r="D22" s="16">
        <v>2911643</v>
      </c>
      <c r="E22" s="16">
        <v>2829422</v>
      </c>
      <c r="F22" s="16">
        <v>3941520</v>
      </c>
    </row>
    <row r="23" spans="1:6">
      <c r="A23" s="16" t="s">
        <v>1382</v>
      </c>
      <c r="B23" s="16">
        <v>10240192</v>
      </c>
      <c r="C23" s="16">
        <v>5656662</v>
      </c>
      <c r="D23" s="16">
        <v>2866430</v>
      </c>
      <c r="E23" s="16">
        <v>2790232</v>
      </c>
      <c r="F23" s="16">
        <v>4583530</v>
      </c>
    </row>
    <row r="24" spans="1:6" s="23" customFormat="1" ht="18.75">
      <c r="A24" s="16" t="s">
        <v>3009</v>
      </c>
      <c r="B24" s="7">
        <v>9565789</v>
      </c>
      <c r="C24" s="7">
        <v>5475278</v>
      </c>
      <c r="D24" s="7">
        <v>2829009</v>
      </c>
      <c r="E24" s="7">
        <v>2646269</v>
      </c>
      <c r="F24" s="7">
        <v>4090511</v>
      </c>
    </row>
  </sheetData>
  <autoFilter ref="A7:F16" xr:uid="{00000000-0009-0000-0000-0000B6000000}"/>
  <mergeCells count="4">
    <mergeCell ref="C5:E5"/>
    <mergeCell ref="A5:A6"/>
    <mergeCell ref="B5:B6"/>
    <mergeCell ref="F5:F6"/>
  </mergeCells>
  <phoneticPr fontId="5"/>
  <hyperlinks>
    <hyperlink ref="D1" location="目次!C69" display="目次" xr:uid="{00000000-0004-0000-B600-000000000000}"/>
  </hyperlinks>
  <pageMargins left="0.7" right="0.7" top="0.75" bottom="0.75" header="0.3" footer="0.3"/>
  <pageSetup paperSize="9"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A1:D10"/>
  <sheetViews>
    <sheetView topLeftCell="A7" workbookViewId="0">
      <selection activeCell="B14" sqref="B14"/>
    </sheetView>
  </sheetViews>
  <sheetFormatPr defaultColWidth="8.75" defaultRowHeight="14.25"/>
  <cols>
    <col min="1" max="1" width="10.75" style="1" bestFit="1" customWidth="1"/>
    <col min="2" max="3" width="9.5" style="1" bestFit="1" customWidth="1"/>
    <col min="4" max="16384" width="8.75" style="1"/>
  </cols>
  <sheetData>
    <row r="1" spans="1:4" ht="18.75">
      <c r="A1" s="19" t="s">
        <v>3109</v>
      </c>
      <c r="B1" s="21" t="s">
        <v>3165</v>
      </c>
      <c r="C1" s="21" t="s">
        <v>1311</v>
      </c>
      <c r="D1" s="9" t="s">
        <v>652</v>
      </c>
    </row>
    <row r="2" spans="1:4" ht="18.75">
      <c r="A2" s="20" t="s">
        <v>1666</v>
      </c>
      <c r="B2" s="22">
        <v>6565861</v>
      </c>
      <c r="C2" s="22">
        <v>4538372</v>
      </c>
    </row>
    <row r="3" spans="1:4" ht="18.75">
      <c r="A3" s="20" t="s">
        <v>444</v>
      </c>
      <c r="B3" s="22">
        <v>6562045</v>
      </c>
      <c r="C3" s="22">
        <v>4358028</v>
      </c>
    </row>
    <row r="4" spans="1:4" ht="18.75">
      <c r="A4" s="20" t="s">
        <v>1049</v>
      </c>
      <c r="B4" s="22">
        <v>6318079</v>
      </c>
      <c r="C4" s="22">
        <v>4091691</v>
      </c>
    </row>
    <row r="5" spans="1:4" ht="18.75">
      <c r="A5" s="20" t="s">
        <v>1528</v>
      </c>
      <c r="B5" s="22">
        <v>5990936</v>
      </c>
      <c r="C5" s="22">
        <v>4065572</v>
      </c>
    </row>
    <row r="6" spans="1:4" ht="18.75">
      <c r="A6" s="20" t="s">
        <v>668</v>
      </c>
      <c r="B6" s="22">
        <v>6088927</v>
      </c>
      <c r="C6" s="22">
        <v>3938859</v>
      </c>
    </row>
    <row r="7" spans="1:4" ht="18.75">
      <c r="A7" s="20" t="s">
        <v>489</v>
      </c>
      <c r="B7" s="22">
        <v>5741065</v>
      </c>
      <c r="C7" s="22">
        <v>3941520</v>
      </c>
    </row>
    <row r="8" spans="1:4" ht="18.75">
      <c r="A8" s="20" t="s">
        <v>2935</v>
      </c>
      <c r="B8" s="22">
        <v>5656662</v>
      </c>
      <c r="C8" s="22">
        <v>4583530</v>
      </c>
    </row>
    <row r="9" spans="1:4" ht="18.75">
      <c r="A9" s="20" t="s">
        <v>3018</v>
      </c>
      <c r="B9" s="22">
        <v>5475278</v>
      </c>
      <c r="C9" s="22">
        <v>4090511</v>
      </c>
    </row>
    <row r="10" spans="1:4" ht="18.75">
      <c r="A10" s="20" t="s">
        <v>756</v>
      </c>
      <c r="B10" s="22">
        <v>48398853</v>
      </c>
      <c r="C10" s="22">
        <v>33608083</v>
      </c>
    </row>
  </sheetData>
  <phoneticPr fontId="5"/>
  <hyperlinks>
    <hyperlink ref="D1" location="目次!C69" display="目次" xr:uid="{00000000-0004-0000-B700-000000000000}"/>
  </hyperlinks>
  <pageMargins left="0.7" right="0.7" top="0.75" bottom="0.75" header="0.3" footer="0.3"/>
  <pageSetup paperSize="9" orientation="portrait"/>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G23"/>
  <sheetViews>
    <sheetView workbookViewId="0">
      <pane xSplit="1" ySplit="6" topLeftCell="B7" activePane="bottomRight" state="frozen"/>
      <selection pane="topRight"/>
      <selection pane="bottomLeft"/>
      <selection pane="bottomRight" activeCell="F23" activeCellId="2" sqref="B23 D23 F23:G23"/>
    </sheetView>
  </sheetViews>
  <sheetFormatPr defaultColWidth="8.75" defaultRowHeight="14.25"/>
  <cols>
    <col min="1" max="1" width="11.5" style="1" bestFit="1" customWidth="1"/>
    <col min="2" max="5" width="8.25" style="1" bestFit="1" customWidth="1"/>
    <col min="6" max="6" width="12.5" style="1" bestFit="1" customWidth="1"/>
    <col min="7" max="7" width="6.125" style="1" bestFit="1" customWidth="1"/>
    <col min="8" max="16384" width="8.75" style="1"/>
  </cols>
  <sheetData>
    <row r="1" spans="1:7">
      <c r="A1" s="1" t="s">
        <v>409</v>
      </c>
      <c r="D1" s="9" t="s">
        <v>652</v>
      </c>
    </row>
    <row r="2" spans="1:7">
      <c r="A2" s="1" t="s">
        <v>2241</v>
      </c>
    </row>
    <row r="3" spans="1:7">
      <c r="A3" s="1" t="s">
        <v>2436</v>
      </c>
    </row>
    <row r="4" spans="1:7">
      <c r="A4" s="227" t="s">
        <v>1114</v>
      </c>
      <c r="B4" s="227" t="s">
        <v>2184</v>
      </c>
      <c r="C4" s="227"/>
      <c r="D4" s="227" t="s">
        <v>2437</v>
      </c>
      <c r="E4" s="227"/>
      <c r="F4" s="227" t="s">
        <v>2438</v>
      </c>
      <c r="G4" s="227" t="s">
        <v>2439</v>
      </c>
    </row>
    <row r="5" spans="1:7">
      <c r="A5" s="227"/>
      <c r="B5" s="25" t="s">
        <v>2441</v>
      </c>
      <c r="C5" s="25" t="s">
        <v>840</v>
      </c>
      <c r="D5" s="25" t="s">
        <v>2441</v>
      </c>
      <c r="E5" s="25" t="s">
        <v>840</v>
      </c>
      <c r="F5" s="227"/>
      <c r="G5" s="227"/>
    </row>
    <row r="6" spans="1:7" ht="7.5" customHeight="1">
      <c r="A6" s="26" t="str">
        <f>A4</f>
        <v>年別</v>
      </c>
      <c r="B6" s="26" t="str">
        <f>B5&amp;"("&amp;$B$4&amp;")"</f>
        <v>施設数(病院)</v>
      </c>
      <c r="C6" s="26" t="str">
        <f>C5&amp;"("&amp;$B$4&amp;")"</f>
        <v>病床数(病院)</v>
      </c>
      <c r="D6" s="26" t="str">
        <f>D5&amp;"("&amp;$D$4&amp;")"</f>
        <v>施設数(医院・診療所)</v>
      </c>
      <c r="E6" s="26" t="str">
        <f>E5&amp;"("&amp;$D$4&amp;")"</f>
        <v>病床数(医院・診療所)</v>
      </c>
      <c r="F6" s="26" t="str">
        <f>F4</f>
        <v>歯科診療所</v>
      </c>
      <c r="G6" s="26" t="str">
        <f>G4</f>
        <v>薬局</v>
      </c>
    </row>
    <row r="7" spans="1:7">
      <c r="A7" s="27">
        <v>39539</v>
      </c>
      <c r="B7" s="25">
        <v>2</v>
      </c>
      <c r="C7" s="25">
        <v>265</v>
      </c>
      <c r="D7" s="25">
        <v>19</v>
      </c>
      <c r="E7" s="25">
        <v>28</v>
      </c>
      <c r="F7" s="25">
        <v>18</v>
      </c>
      <c r="G7" s="25">
        <v>19</v>
      </c>
    </row>
    <row r="8" spans="1:7">
      <c r="A8" s="27">
        <v>39904</v>
      </c>
      <c r="B8" s="25">
        <v>2</v>
      </c>
      <c r="C8" s="25">
        <v>265</v>
      </c>
      <c r="D8" s="25">
        <v>20</v>
      </c>
      <c r="E8" s="25">
        <v>28</v>
      </c>
      <c r="F8" s="25">
        <v>18</v>
      </c>
      <c r="G8" s="25">
        <v>19</v>
      </c>
    </row>
    <row r="9" spans="1:7">
      <c r="A9" s="27">
        <v>40269</v>
      </c>
      <c r="B9" s="25">
        <v>2</v>
      </c>
      <c r="C9" s="25">
        <v>265</v>
      </c>
      <c r="D9" s="25">
        <v>20</v>
      </c>
      <c r="E9" s="25">
        <v>28</v>
      </c>
      <c r="F9" s="25">
        <v>18</v>
      </c>
      <c r="G9" s="25">
        <v>22</v>
      </c>
    </row>
    <row r="10" spans="1:7">
      <c r="A10" s="27">
        <v>40634</v>
      </c>
      <c r="B10" s="25">
        <v>2</v>
      </c>
      <c r="C10" s="25">
        <v>283</v>
      </c>
      <c r="D10" s="25">
        <v>19</v>
      </c>
      <c r="E10" s="25">
        <v>28</v>
      </c>
      <c r="F10" s="25">
        <v>17</v>
      </c>
      <c r="G10" s="25">
        <v>23</v>
      </c>
    </row>
    <row r="11" spans="1:7">
      <c r="A11" s="27">
        <v>41000</v>
      </c>
      <c r="B11" s="25">
        <v>2</v>
      </c>
      <c r="C11" s="25">
        <v>283</v>
      </c>
      <c r="D11" s="25">
        <v>19</v>
      </c>
      <c r="E11" s="25">
        <v>28</v>
      </c>
      <c r="F11" s="25">
        <v>17</v>
      </c>
      <c r="G11" s="25">
        <v>23</v>
      </c>
    </row>
    <row r="12" spans="1:7">
      <c r="A12" s="27">
        <v>41365</v>
      </c>
      <c r="B12" s="25">
        <v>2</v>
      </c>
      <c r="C12" s="25">
        <v>283</v>
      </c>
      <c r="D12" s="25">
        <v>18</v>
      </c>
      <c r="E12" s="25">
        <v>28</v>
      </c>
      <c r="F12" s="25">
        <v>17</v>
      </c>
      <c r="G12" s="25">
        <v>23</v>
      </c>
    </row>
    <row r="13" spans="1:7">
      <c r="A13" s="27">
        <v>41730</v>
      </c>
      <c r="B13" s="7">
        <v>2</v>
      </c>
      <c r="C13" s="7">
        <v>283</v>
      </c>
      <c r="D13" s="7">
        <v>18</v>
      </c>
      <c r="E13" s="7">
        <v>28</v>
      </c>
      <c r="F13" s="7">
        <v>19</v>
      </c>
      <c r="G13" s="7">
        <v>24</v>
      </c>
    </row>
    <row r="14" spans="1:7">
      <c r="A14" s="27">
        <v>42095</v>
      </c>
      <c r="B14" s="7">
        <v>2</v>
      </c>
      <c r="C14" s="7">
        <v>283</v>
      </c>
      <c r="D14" s="7">
        <v>16</v>
      </c>
      <c r="E14" s="7">
        <v>28</v>
      </c>
      <c r="F14" s="7">
        <v>19</v>
      </c>
      <c r="G14" s="7">
        <v>25</v>
      </c>
    </row>
    <row r="15" spans="1:7">
      <c r="A15" s="27">
        <v>42461</v>
      </c>
      <c r="B15" s="7">
        <v>2</v>
      </c>
      <c r="C15" s="7">
        <v>283</v>
      </c>
      <c r="D15" s="7">
        <v>16</v>
      </c>
      <c r="E15" s="7">
        <v>9</v>
      </c>
      <c r="F15" s="7">
        <v>19</v>
      </c>
      <c r="G15" s="7">
        <v>24</v>
      </c>
    </row>
    <row r="16" spans="1:7">
      <c r="A16" s="27">
        <v>42826</v>
      </c>
      <c r="B16" s="7">
        <v>2</v>
      </c>
      <c r="C16" s="7">
        <v>283</v>
      </c>
      <c r="D16" s="7">
        <v>16</v>
      </c>
      <c r="E16" s="7">
        <v>9</v>
      </c>
      <c r="F16" s="7">
        <v>19</v>
      </c>
      <c r="G16" s="16">
        <v>24</v>
      </c>
    </row>
    <row r="17" spans="1:7">
      <c r="A17" s="27">
        <v>43191</v>
      </c>
      <c r="B17" s="7">
        <v>2</v>
      </c>
      <c r="C17" s="7">
        <v>283</v>
      </c>
      <c r="D17" s="7">
        <v>16</v>
      </c>
      <c r="E17" s="7">
        <v>9</v>
      </c>
      <c r="F17" s="7">
        <v>18</v>
      </c>
      <c r="G17" s="7">
        <v>25</v>
      </c>
    </row>
    <row r="18" spans="1:7">
      <c r="A18" s="27">
        <v>43556</v>
      </c>
      <c r="B18" s="7">
        <v>2</v>
      </c>
      <c r="C18" s="7">
        <v>283</v>
      </c>
      <c r="D18" s="7">
        <v>16</v>
      </c>
      <c r="E18" s="7">
        <v>9</v>
      </c>
      <c r="F18" s="7">
        <v>18</v>
      </c>
      <c r="G18" s="7">
        <v>25</v>
      </c>
    </row>
    <row r="19" spans="1:7">
      <c r="A19" s="27">
        <v>43922</v>
      </c>
      <c r="B19" s="7">
        <v>2</v>
      </c>
      <c r="C19" s="7">
        <v>283</v>
      </c>
      <c r="D19" s="7">
        <v>17</v>
      </c>
      <c r="E19" s="7">
        <v>9</v>
      </c>
      <c r="F19" s="7">
        <v>18</v>
      </c>
      <c r="G19" s="7">
        <v>25</v>
      </c>
    </row>
    <row r="20" spans="1:7">
      <c r="A20" s="28" t="s">
        <v>1188</v>
      </c>
      <c r="B20" s="7">
        <v>2</v>
      </c>
      <c r="C20" s="7">
        <v>283</v>
      </c>
      <c r="D20" s="7">
        <v>17</v>
      </c>
      <c r="E20" s="7">
        <v>9</v>
      </c>
      <c r="F20" s="7">
        <v>18</v>
      </c>
      <c r="G20" s="7">
        <v>25</v>
      </c>
    </row>
    <row r="21" spans="1:7">
      <c r="A21" s="28" t="s">
        <v>1193</v>
      </c>
      <c r="B21" s="7">
        <v>2</v>
      </c>
      <c r="C21" s="7">
        <v>283</v>
      </c>
      <c r="D21" s="7">
        <v>16</v>
      </c>
      <c r="E21" s="7">
        <v>9</v>
      </c>
      <c r="F21" s="7">
        <v>17</v>
      </c>
      <c r="G21" s="7">
        <v>23</v>
      </c>
    </row>
    <row r="22" spans="1:7">
      <c r="A22" s="28" t="s">
        <v>1194</v>
      </c>
      <c r="B22" s="7">
        <v>2</v>
      </c>
      <c r="C22" s="7">
        <v>283</v>
      </c>
      <c r="D22" s="7">
        <v>16</v>
      </c>
      <c r="E22" s="7">
        <v>9</v>
      </c>
      <c r="F22" s="7">
        <v>17</v>
      </c>
      <c r="G22" s="7">
        <v>23</v>
      </c>
    </row>
    <row r="23" spans="1:7" s="23" customFormat="1" ht="18.75">
      <c r="A23" s="28" t="s">
        <v>243</v>
      </c>
      <c r="B23" s="7">
        <v>2</v>
      </c>
      <c r="C23" s="7">
        <v>283</v>
      </c>
      <c r="D23" s="7">
        <v>16</v>
      </c>
      <c r="E23" s="7">
        <v>0</v>
      </c>
      <c r="F23" s="7">
        <v>18</v>
      </c>
      <c r="G23" s="7">
        <v>29</v>
      </c>
    </row>
  </sheetData>
  <autoFilter ref="A6:G6" xr:uid="{00000000-0009-0000-0000-0000B8000000}"/>
  <mergeCells count="5">
    <mergeCell ref="B4:C4"/>
    <mergeCell ref="D4:E4"/>
    <mergeCell ref="A4:A5"/>
    <mergeCell ref="F4:F5"/>
    <mergeCell ref="G4:G5"/>
  </mergeCells>
  <phoneticPr fontId="5"/>
  <hyperlinks>
    <hyperlink ref="D1" location="目次!C90" display="目次" xr:uid="{00000000-0004-0000-B800-000000000000}"/>
  </hyperlinks>
  <pageMargins left="0.7" right="0.7" top="0.75" bottom="0.75" header="0.3" footer="0.3"/>
  <pageSetup paperSize="9" orientation="portrait"/>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1:D7"/>
  <sheetViews>
    <sheetView workbookViewId="0">
      <selection activeCell="C17" sqref="C17"/>
    </sheetView>
  </sheetViews>
  <sheetFormatPr defaultColWidth="8.75" defaultRowHeight="14.25"/>
  <cols>
    <col min="1" max="1" width="13.125" style="1" bestFit="1" customWidth="1"/>
    <col min="2" max="2" width="9.75" style="1" bestFit="1" customWidth="1"/>
    <col min="3" max="5" width="11.25" style="1" customWidth="1"/>
    <col min="6" max="8" width="11.25" style="1" bestFit="1" customWidth="1"/>
    <col min="9" max="9" width="6.375" style="1" customWidth="1"/>
    <col min="10" max="16384" width="8.75" style="1"/>
  </cols>
  <sheetData>
    <row r="1" spans="1:4" ht="18.75">
      <c r="A1" s="179" t="s">
        <v>1114</v>
      </c>
      <c r="B1" s="39" t="s">
        <v>3000</v>
      </c>
      <c r="D1" s="9" t="s">
        <v>652</v>
      </c>
    </row>
    <row r="3" spans="1:4" ht="18.75">
      <c r="A3" s="19" t="s">
        <v>549</v>
      </c>
      <c r="B3" s="21"/>
    </row>
    <row r="4" spans="1:4" ht="18.75">
      <c r="A4" s="20" t="s">
        <v>2443</v>
      </c>
      <c r="B4" s="22">
        <v>29</v>
      </c>
    </row>
    <row r="5" spans="1:4" ht="18.75">
      <c r="A5" s="20" t="s">
        <v>2445</v>
      </c>
      <c r="B5" s="22">
        <v>18</v>
      </c>
    </row>
    <row r="6" spans="1:4" ht="18.75">
      <c r="A6" s="20" t="s">
        <v>87</v>
      </c>
      <c r="B6" s="22">
        <v>16</v>
      </c>
    </row>
    <row r="7" spans="1:4" ht="18.75">
      <c r="A7" s="20" t="s">
        <v>3057</v>
      </c>
      <c r="B7" s="22">
        <v>2</v>
      </c>
    </row>
  </sheetData>
  <phoneticPr fontId="5"/>
  <hyperlinks>
    <hyperlink ref="D1" location="目次!C90" display="目次" xr:uid="{00000000-0004-0000-B900-000000000000}"/>
  </hyperlinks>
  <pageMargins left="0.7" right="0.7" top="0.75" bottom="0.75" header="0.3" footer="0.3"/>
  <pageSetup paperSize="9" orientation="portrait"/>
  <drawing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A1:U418"/>
  <sheetViews>
    <sheetView workbookViewId="0">
      <pane xSplit="3" ySplit="7" topLeftCell="T119" activePane="bottomRight" state="frozen"/>
      <selection pane="topRight"/>
      <selection pane="bottomLeft"/>
      <selection pane="bottomRight"/>
    </sheetView>
  </sheetViews>
  <sheetFormatPr defaultColWidth="8.75" defaultRowHeight="14.25"/>
  <cols>
    <col min="1" max="1" width="20.125" style="1" bestFit="1" customWidth="1"/>
    <col min="2" max="2" width="26" style="1" customWidth="1"/>
    <col min="3" max="3" width="8.75" style="1"/>
    <col min="4" max="17" width="10.75" style="1" customWidth="1"/>
    <col min="18" max="19" width="8.75" style="1"/>
    <col min="20" max="21" width="10.75" style="1" bestFit="1" customWidth="1"/>
    <col min="22" max="16384" width="8.75" style="1"/>
  </cols>
  <sheetData>
    <row r="1" spans="1:21">
      <c r="A1" s="1" t="s">
        <v>417</v>
      </c>
      <c r="C1" s="9" t="s">
        <v>652</v>
      </c>
    </row>
    <row r="2" spans="1:21">
      <c r="A2" s="15" t="s">
        <v>2446</v>
      </c>
    </row>
    <row r="3" spans="1:21">
      <c r="A3" s="1" t="s">
        <v>2669</v>
      </c>
    </row>
    <row r="4" spans="1:21">
      <c r="A4" s="1" t="s">
        <v>57</v>
      </c>
    </row>
    <row r="5" spans="1:21">
      <c r="A5" s="1" t="s">
        <v>2061</v>
      </c>
    </row>
    <row r="6" spans="1:21">
      <c r="A6" s="1" t="s">
        <v>1063</v>
      </c>
    </row>
    <row r="7" spans="1:21">
      <c r="A7" s="7" t="s">
        <v>2447</v>
      </c>
      <c r="B7" s="7" t="s">
        <v>2448</v>
      </c>
      <c r="C7" s="7" t="s">
        <v>735</v>
      </c>
      <c r="D7" s="7" t="s">
        <v>2134</v>
      </c>
      <c r="E7" s="7" t="s">
        <v>2449</v>
      </c>
      <c r="F7" s="7" t="s">
        <v>2333</v>
      </c>
      <c r="G7" s="7" t="s">
        <v>2147</v>
      </c>
      <c r="H7" s="7" t="s">
        <v>1167</v>
      </c>
      <c r="I7" s="7" t="s">
        <v>367</v>
      </c>
      <c r="J7" s="7" t="s">
        <v>1173</v>
      </c>
      <c r="K7" s="7" t="s">
        <v>627</v>
      </c>
      <c r="L7" s="7" t="s">
        <v>1176</v>
      </c>
      <c r="M7" s="7" t="s">
        <v>1177</v>
      </c>
      <c r="N7" s="7" t="s">
        <v>1184</v>
      </c>
      <c r="O7" s="7" t="s">
        <v>898</v>
      </c>
      <c r="P7" s="7" t="s">
        <v>516</v>
      </c>
      <c r="Q7" s="7" t="s">
        <v>1185</v>
      </c>
      <c r="R7" s="7" t="s">
        <v>148</v>
      </c>
      <c r="S7" s="10" t="s">
        <v>884</v>
      </c>
      <c r="T7" s="10" t="s">
        <v>1188</v>
      </c>
      <c r="U7" s="10" t="s">
        <v>1193</v>
      </c>
    </row>
    <row r="8" spans="1:21">
      <c r="A8" s="180">
        <v>1000</v>
      </c>
      <c r="B8" s="7" t="s">
        <v>2450</v>
      </c>
      <c r="C8" s="7" t="s">
        <v>1151</v>
      </c>
      <c r="D8" s="7">
        <v>8</v>
      </c>
      <c r="E8" s="7">
        <v>7</v>
      </c>
      <c r="F8" s="7">
        <v>6</v>
      </c>
      <c r="G8" s="7">
        <v>10</v>
      </c>
      <c r="H8" s="7">
        <v>4</v>
      </c>
      <c r="I8" s="7">
        <v>9</v>
      </c>
      <c r="J8" s="7">
        <v>11</v>
      </c>
      <c r="K8" s="7">
        <v>16</v>
      </c>
      <c r="L8" s="7">
        <v>12</v>
      </c>
      <c r="M8" s="7">
        <v>5</v>
      </c>
      <c r="N8" s="7">
        <v>12</v>
      </c>
      <c r="O8" s="7">
        <v>5</v>
      </c>
      <c r="P8" s="7">
        <v>9</v>
      </c>
      <c r="Q8" s="51">
        <v>12</v>
      </c>
      <c r="R8" s="51">
        <v>11</v>
      </c>
      <c r="S8" s="51">
        <v>7</v>
      </c>
      <c r="T8" s="51">
        <v>9</v>
      </c>
      <c r="U8" s="51">
        <v>8</v>
      </c>
    </row>
    <row r="9" spans="1:21">
      <c r="A9" s="180">
        <v>1000</v>
      </c>
      <c r="B9" s="7" t="s">
        <v>2450</v>
      </c>
      <c r="C9" s="7" t="s">
        <v>1157</v>
      </c>
      <c r="D9" s="7">
        <v>6</v>
      </c>
      <c r="E9" s="7">
        <v>5</v>
      </c>
      <c r="F9" s="7">
        <v>1</v>
      </c>
      <c r="G9" s="7">
        <v>7</v>
      </c>
      <c r="H9" s="7">
        <v>3</v>
      </c>
      <c r="I9" s="7">
        <v>6</v>
      </c>
      <c r="J9" s="7">
        <v>5</v>
      </c>
      <c r="K9" s="7">
        <v>12</v>
      </c>
      <c r="L9" s="7">
        <v>5</v>
      </c>
      <c r="M9" s="7">
        <v>3</v>
      </c>
      <c r="N9" s="7">
        <v>5</v>
      </c>
      <c r="O9" s="7">
        <v>4</v>
      </c>
      <c r="P9" s="7">
        <v>6</v>
      </c>
      <c r="Q9" s="51">
        <v>5</v>
      </c>
      <c r="R9" s="51">
        <v>6</v>
      </c>
      <c r="S9" s="51">
        <v>4</v>
      </c>
      <c r="T9" s="51">
        <v>3</v>
      </c>
      <c r="U9" s="51">
        <v>5</v>
      </c>
    </row>
    <row r="10" spans="1:21">
      <c r="A10" s="180">
        <v>1000</v>
      </c>
      <c r="B10" s="7" t="s">
        <v>2450</v>
      </c>
      <c r="C10" s="7" t="s">
        <v>1160</v>
      </c>
      <c r="D10" s="7">
        <v>2</v>
      </c>
      <c r="E10" s="7">
        <v>2</v>
      </c>
      <c r="F10" s="7">
        <v>5</v>
      </c>
      <c r="G10" s="7">
        <v>3</v>
      </c>
      <c r="H10" s="7">
        <v>1</v>
      </c>
      <c r="I10" s="7">
        <v>3</v>
      </c>
      <c r="J10" s="7">
        <v>6</v>
      </c>
      <c r="K10" s="7">
        <v>4</v>
      </c>
      <c r="L10" s="7">
        <v>7</v>
      </c>
      <c r="M10" s="7">
        <v>2</v>
      </c>
      <c r="N10" s="7">
        <v>7</v>
      </c>
      <c r="O10" s="7">
        <v>1</v>
      </c>
      <c r="P10" s="7">
        <v>3</v>
      </c>
      <c r="Q10" s="51">
        <v>7</v>
      </c>
      <c r="R10" s="51">
        <v>5</v>
      </c>
      <c r="S10" s="51">
        <v>3</v>
      </c>
      <c r="T10" s="51">
        <v>6</v>
      </c>
      <c r="U10" s="51">
        <v>3</v>
      </c>
    </row>
    <row r="11" spans="1:21">
      <c r="A11" s="180">
        <v>1100</v>
      </c>
      <c r="B11" s="7" t="s">
        <v>2451</v>
      </c>
      <c r="C11" s="7" t="s">
        <v>1151</v>
      </c>
      <c r="D11" s="7">
        <v>1</v>
      </c>
      <c r="E11" s="7">
        <v>1</v>
      </c>
      <c r="F11" s="7">
        <v>1</v>
      </c>
      <c r="G11" s="7">
        <v>0</v>
      </c>
      <c r="H11" s="7">
        <v>1</v>
      </c>
      <c r="I11" s="7">
        <v>3</v>
      </c>
      <c r="J11" s="7">
        <v>3</v>
      </c>
      <c r="K11" s="7">
        <v>3</v>
      </c>
      <c r="L11" s="7">
        <v>0</v>
      </c>
      <c r="M11" s="7">
        <v>0</v>
      </c>
      <c r="N11" s="7">
        <v>2</v>
      </c>
      <c r="O11" s="7">
        <v>0</v>
      </c>
      <c r="P11" s="7">
        <v>0</v>
      </c>
      <c r="Q11" s="51">
        <v>0</v>
      </c>
      <c r="R11" s="51">
        <v>1</v>
      </c>
      <c r="S11" s="51">
        <v>1</v>
      </c>
      <c r="T11" s="51">
        <v>1</v>
      </c>
      <c r="U11" s="51">
        <v>0</v>
      </c>
    </row>
    <row r="12" spans="1:21">
      <c r="A12" s="180">
        <v>1100</v>
      </c>
      <c r="B12" s="7" t="s">
        <v>2451</v>
      </c>
      <c r="C12" s="7" t="s">
        <v>1157</v>
      </c>
      <c r="D12" s="7">
        <v>1</v>
      </c>
      <c r="E12" s="7">
        <v>1</v>
      </c>
      <c r="F12" s="7">
        <v>0</v>
      </c>
      <c r="G12" s="7">
        <v>0</v>
      </c>
      <c r="H12" s="7">
        <v>1</v>
      </c>
      <c r="I12" s="7">
        <v>3</v>
      </c>
      <c r="J12" s="7">
        <v>1</v>
      </c>
      <c r="K12" s="7">
        <v>2</v>
      </c>
      <c r="L12" s="7">
        <v>0</v>
      </c>
      <c r="M12" s="7">
        <v>0</v>
      </c>
      <c r="N12" s="7">
        <v>1</v>
      </c>
      <c r="O12" s="7">
        <v>0</v>
      </c>
      <c r="P12" s="7">
        <v>0</v>
      </c>
      <c r="Q12" s="51">
        <v>0</v>
      </c>
      <c r="R12" s="51">
        <v>0</v>
      </c>
      <c r="S12" s="51">
        <v>0</v>
      </c>
      <c r="T12" s="51">
        <v>0</v>
      </c>
      <c r="U12" s="51">
        <v>0</v>
      </c>
    </row>
    <row r="13" spans="1:21">
      <c r="A13" s="180">
        <v>1100</v>
      </c>
      <c r="B13" s="7" t="s">
        <v>2451</v>
      </c>
      <c r="C13" s="7" t="s">
        <v>1160</v>
      </c>
      <c r="D13" s="7">
        <v>0</v>
      </c>
      <c r="E13" s="7">
        <v>0</v>
      </c>
      <c r="F13" s="7">
        <v>1</v>
      </c>
      <c r="G13" s="7">
        <v>0</v>
      </c>
      <c r="H13" s="7">
        <v>0</v>
      </c>
      <c r="I13" s="7">
        <v>0</v>
      </c>
      <c r="J13" s="7">
        <v>2</v>
      </c>
      <c r="K13" s="7">
        <v>1</v>
      </c>
      <c r="L13" s="7">
        <v>0</v>
      </c>
      <c r="M13" s="7">
        <v>0</v>
      </c>
      <c r="N13" s="7">
        <v>1</v>
      </c>
      <c r="O13" s="7">
        <v>0</v>
      </c>
      <c r="P13" s="7">
        <v>0</v>
      </c>
      <c r="Q13" s="51">
        <v>0</v>
      </c>
      <c r="R13" s="51">
        <v>1</v>
      </c>
      <c r="S13" s="51">
        <v>1</v>
      </c>
      <c r="T13" s="51">
        <v>1</v>
      </c>
      <c r="U13" s="51">
        <v>0</v>
      </c>
    </row>
    <row r="14" spans="1:21">
      <c r="A14" s="180">
        <v>1200</v>
      </c>
      <c r="B14" s="7" t="s">
        <v>2182</v>
      </c>
      <c r="C14" s="7" t="s">
        <v>1151</v>
      </c>
      <c r="D14" s="7">
        <v>0</v>
      </c>
      <c r="E14" s="7">
        <v>0</v>
      </c>
      <c r="F14" s="7">
        <v>0</v>
      </c>
      <c r="G14" s="7">
        <v>0</v>
      </c>
      <c r="H14" s="7">
        <v>0</v>
      </c>
      <c r="I14" s="7">
        <v>1</v>
      </c>
      <c r="J14" s="7">
        <v>0</v>
      </c>
      <c r="K14" s="7">
        <v>0</v>
      </c>
      <c r="L14" s="7">
        <v>0</v>
      </c>
      <c r="M14" s="7">
        <v>1</v>
      </c>
      <c r="N14" s="7">
        <v>1</v>
      </c>
      <c r="O14" s="7">
        <v>0</v>
      </c>
      <c r="P14" s="7">
        <v>0</v>
      </c>
      <c r="Q14" s="51">
        <v>0</v>
      </c>
      <c r="R14" s="51">
        <v>0</v>
      </c>
      <c r="S14" s="51">
        <v>1</v>
      </c>
      <c r="T14" s="51">
        <v>1</v>
      </c>
      <c r="U14" s="51">
        <v>1</v>
      </c>
    </row>
    <row r="15" spans="1:21">
      <c r="A15" s="180">
        <v>1200</v>
      </c>
      <c r="B15" s="7" t="s">
        <v>2182</v>
      </c>
      <c r="C15" s="7" t="s">
        <v>1157</v>
      </c>
      <c r="D15" s="7">
        <v>0</v>
      </c>
      <c r="E15" s="7">
        <v>0</v>
      </c>
      <c r="F15" s="7">
        <v>0</v>
      </c>
      <c r="G15" s="7">
        <v>0</v>
      </c>
      <c r="H15" s="7">
        <v>0</v>
      </c>
      <c r="I15" s="7">
        <v>0</v>
      </c>
      <c r="J15" s="7">
        <v>0</v>
      </c>
      <c r="K15" s="7">
        <v>0</v>
      </c>
      <c r="L15" s="7">
        <v>0</v>
      </c>
      <c r="M15" s="7">
        <v>1</v>
      </c>
      <c r="N15" s="7">
        <v>0</v>
      </c>
      <c r="O15" s="7">
        <v>0</v>
      </c>
      <c r="P15" s="7">
        <v>0</v>
      </c>
      <c r="Q15" s="51">
        <v>0</v>
      </c>
      <c r="R15" s="51">
        <v>0</v>
      </c>
      <c r="S15" s="51">
        <v>1</v>
      </c>
      <c r="T15" s="51">
        <v>1</v>
      </c>
      <c r="U15" s="51">
        <v>0</v>
      </c>
    </row>
    <row r="16" spans="1:21">
      <c r="A16" s="180">
        <v>1200</v>
      </c>
      <c r="B16" s="7" t="s">
        <v>2182</v>
      </c>
      <c r="C16" s="7" t="s">
        <v>1160</v>
      </c>
      <c r="D16" s="7">
        <v>0</v>
      </c>
      <c r="E16" s="7">
        <v>0</v>
      </c>
      <c r="F16" s="7">
        <v>0</v>
      </c>
      <c r="G16" s="7">
        <v>0</v>
      </c>
      <c r="H16" s="7">
        <v>0</v>
      </c>
      <c r="I16" s="7">
        <v>1</v>
      </c>
      <c r="J16" s="7">
        <v>0</v>
      </c>
      <c r="K16" s="7">
        <v>0</v>
      </c>
      <c r="L16" s="7">
        <v>0</v>
      </c>
      <c r="M16" s="7">
        <v>0</v>
      </c>
      <c r="N16" s="7">
        <v>1</v>
      </c>
      <c r="O16" s="7">
        <v>0</v>
      </c>
      <c r="P16" s="7">
        <v>0</v>
      </c>
      <c r="Q16" s="51">
        <v>0</v>
      </c>
      <c r="R16" s="51">
        <v>0</v>
      </c>
      <c r="S16" s="51">
        <v>0</v>
      </c>
      <c r="T16" s="51">
        <v>0</v>
      </c>
      <c r="U16" s="51">
        <v>1</v>
      </c>
    </row>
    <row r="17" spans="1:21">
      <c r="A17" s="180">
        <v>1201</v>
      </c>
      <c r="B17" s="7" t="s">
        <v>2452</v>
      </c>
      <c r="C17" s="7" t="s">
        <v>1151</v>
      </c>
      <c r="D17" s="7">
        <v>0</v>
      </c>
      <c r="E17" s="7">
        <v>0</v>
      </c>
      <c r="F17" s="7">
        <v>0</v>
      </c>
      <c r="G17" s="7">
        <v>0</v>
      </c>
      <c r="H17" s="7">
        <v>0</v>
      </c>
      <c r="I17" s="7">
        <v>1</v>
      </c>
      <c r="J17" s="7">
        <v>0</v>
      </c>
      <c r="K17" s="7">
        <v>0</v>
      </c>
      <c r="L17" s="7">
        <v>0</v>
      </c>
      <c r="M17" s="7">
        <v>1</v>
      </c>
      <c r="N17" s="7">
        <v>1</v>
      </c>
      <c r="O17" s="7">
        <v>0</v>
      </c>
      <c r="P17" s="7">
        <v>0</v>
      </c>
      <c r="Q17" s="51">
        <v>0</v>
      </c>
      <c r="R17" s="51">
        <v>0</v>
      </c>
      <c r="S17" s="51">
        <v>1</v>
      </c>
      <c r="T17" s="51">
        <v>1</v>
      </c>
      <c r="U17" s="51">
        <v>1</v>
      </c>
    </row>
    <row r="18" spans="1:21">
      <c r="A18" s="180">
        <v>1201</v>
      </c>
      <c r="B18" s="7" t="s">
        <v>2452</v>
      </c>
      <c r="C18" s="7" t="s">
        <v>1157</v>
      </c>
      <c r="D18" s="7">
        <v>0</v>
      </c>
      <c r="E18" s="7">
        <v>0</v>
      </c>
      <c r="F18" s="7">
        <v>0</v>
      </c>
      <c r="G18" s="7">
        <v>0</v>
      </c>
      <c r="H18" s="7">
        <v>0</v>
      </c>
      <c r="I18" s="7">
        <v>0</v>
      </c>
      <c r="J18" s="7">
        <v>0</v>
      </c>
      <c r="K18" s="7">
        <v>0</v>
      </c>
      <c r="L18" s="7">
        <v>0</v>
      </c>
      <c r="M18" s="7">
        <v>1</v>
      </c>
      <c r="N18" s="7">
        <v>0</v>
      </c>
      <c r="O18" s="7">
        <v>0</v>
      </c>
      <c r="P18" s="7">
        <v>0</v>
      </c>
      <c r="Q18" s="51">
        <v>0</v>
      </c>
      <c r="R18" s="51">
        <v>0</v>
      </c>
      <c r="S18" s="51">
        <v>1</v>
      </c>
      <c r="T18" s="51">
        <v>1</v>
      </c>
      <c r="U18" s="51">
        <v>0</v>
      </c>
    </row>
    <row r="19" spans="1:21">
      <c r="A19" s="180">
        <v>1201</v>
      </c>
      <c r="B19" s="7" t="s">
        <v>2452</v>
      </c>
      <c r="C19" s="7" t="s">
        <v>1160</v>
      </c>
      <c r="D19" s="7">
        <v>0</v>
      </c>
      <c r="E19" s="7">
        <v>0</v>
      </c>
      <c r="F19" s="7">
        <v>0</v>
      </c>
      <c r="G19" s="7">
        <v>0</v>
      </c>
      <c r="H19" s="7">
        <v>0</v>
      </c>
      <c r="I19" s="7">
        <v>1</v>
      </c>
      <c r="J19" s="7">
        <v>0</v>
      </c>
      <c r="K19" s="7">
        <v>0</v>
      </c>
      <c r="L19" s="7">
        <v>0</v>
      </c>
      <c r="M19" s="7">
        <v>0</v>
      </c>
      <c r="N19" s="7">
        <v>1</v>
      </c>
      <c r="O19" s="7">
        <v>0</v>
      </c>
      <c r="P19" s="7">
        <v>0</v>
      </c>
      <c r="Q19" s="51">
        <v>0</v>
      </c>
      <c r="R19" s="51">
        <v>0</v>
      </c>
      <c r="S19" s="51">
        <v>0</v>
      </c>
      <c r="T19" s="51">
        <v>0</v>
      </c>
      <c r="U19" s="51">
        <v>1</v>
      </c>
    </row>
    <row r="20" spans="1:21">
      <c r="A20" s="180">
        <v>1202</v>
      </c>
      <c r="B20" s="7" t="s">
        <v>2454</v>
      </c>
      <c r="C20" s="7" t="s">
        <v>1151</v>
      </c>
      <c r="D20" s="7">
        <v>0</v>
      </c>
      <c r="E20" s="7">
        <v>0</v>
      </c>
      <c r="F20" s="7">
        <v>0</v>
      </c>
      <c r="G20" s="7">
        <v>0</v>
      </c>
      <c r="H20" s="7">
        <v>0</v>
      </c>
      <c r="I20" s="7">
        <v>0</v>
      </c>
      <c r="J20" s="7">
        <v>0</v>
      </c>
      <c r="K20" s="7">
        <v>0</v>
      </c>
      <c r="L20" s="7">
        <v>0</v>
      </c>
      <c r="M20" s="7">
        <v>0</v>
      </c>
      <c r="N20" s="7">
        <v>0</v>
      </c>
      <c r="O20" s="7">
        <v>0</v>
      </c>
      <c r="P20" s="7">
        <v>0</v>
      </c>
      <c r="Q20" s="51">
        <v>0</v>
      </c>
      <c r="R20" s="51">
        <v>0</v>
      </c>
      <c r="S20" s="51">
        <v>0</v>
      </c>
      <c r="T20" s="51">
        <v>0</v>
      </c>
      <c r="U20" s="51">
        <v>0</v>
      </c>
    </row>
    <row r="21" spans="1:21">
      <c r="A21" s="180">
        <v>1202</v>
      </c>
      <c r="B21" s="7" t="s">
        <v>2454</v>
      </c>
      <c r="C21" s="7" t="s">
        <v>1157</v>
      </c>
      <c r="D21" s="7">
        <v>0</v>
      </c>
      <c r="E21" s="7">
        <v>0</v>
      </c>
      <c r="F21" s="7">
        <v>0</v>
      </c>
      <c r="G21" s="7">
        <v>0</v>
      </c>
      <c r="H21" s="7">
        <v>0</v>
      </c>
      <c r="I21" s="7">
        <v>0</v>
      </c>
      <c r="J21" s="7">
        <v>0</v>
      </c>
      <c r="K21" s="7">
        <v>0</v>
      </c>
      <c r="L21" s="7">
        <v>0</v>
      </c>
      <c r="M21" s="7">
        <v>0</v>
      </c>
      <c r="N21" s="7">
        <v>0</v>
      </c>
      <c r="O21" s="7">
        <v>0</v>
      </c>
      <c r="P21" s="7">
        <v>0</v>
      </c>
      <c r="Q21" s="51">
        <v>0</v>
      </c>
      <c r="R21" s="51">
        <v>0</v>
      </c>
      <c r="S21" s="51">
        <v>0</v>
      </c>
      <c r="T21" s="51">
        <v>0</v>
      </c>
      <c r="U21" s="51">
        <v>0</v>
      </c>
    </row>
    <row r="22" spans="1:21">
      <c r="A22" s="180">
        <v>1202</v>
      </c>
      <c r="B22" s="7" t="s">
        <v>2454</v>
      </c>
      <c r="C22" s="7" t="s">
        <v>1160</v>
      </c>
      <c r="D22" s="7">
        <v>0</v>
      </c>
      <c r="E22" s="7">
        <v>0</v>
      </c>
      <c r="F22" s="7">
        <v>0</v>
      </c>
      <c r="G22" s="7">
        <v>0</v>
      </c>
      <c r="H22" s="7">
        <v>0</v>
      </c>
      <c r="I22" s="7">
        <v>0</v>
      </c>
      <c r="J22" s="7">
        <v>0</v>
      </c>
      <c r="K22" s="7">
        <v>0</v>
      </c>
      <c r="L22" s="7">
        <v>0</v>
      </c>
      <c r="M22" s="7">
        <v>0</v>
      </c>
      <c r="N22" s="7">
        <v>0</v>
      </c>
      <c r="O22" s="7">
        <v>0</v>
      </c>
      <c r="P22" s="7">
        <v>0</v>
      </c>
      <c r="Q22" s="51">
        <v>0</v>
      </c>
      <c r="R22" s="51">
        <v>0</v>
      </c>
      <c r="S22" s="51">
        <v>0</v>
      </c>
      <c r="T22" s="51">
        <v>0</v>
      </c>
      <c r="U22" s="51">
        <v>0</v>
      </c>
    </row>
    <row r="23" spans="1:21">
      <c r="A23" s="180">
        <v>1300</v>
      </c>
      <c r="B23" s="7" t="s">
        <v>2455</v>
      </c>
      <c r="C23" s="7" t="s">
        <v>1151</v>
      </c>
      <c r="D23" s="7">
        <v>4</v>
      </c>
      <c r="E23" s="7">
        <v>2</v>
      </c>
      <c r="F23" s="7">
        <v>4</v>
      </c>
      <c r="G23" s="7">
        <v>6</v>
      </c>
      <c r="H23" s="7">
        <v>3</v>
      </c>
      <c r="I23" s="7">
        <v>4</v>
      </c>
      <c r="J23" s="7">
        <v>5</v>
      </c>
      <c r="K23" s="7">
        <v>9</v>
      </c>
      <c r="L23" s="7">
        <v>8</v>
      </c>
      <c r="M23" s="7">
        <v>3</v>
      </c>
      <c r="N23" s="7">
        <v>6</v>
      </c>
      <c r="O23" s="7">
        <v>5</v>
      </c>
      <c r="P23" s="7">
        <v>6</v>
      </c>
      <c r="Q23" s="51">
        <v>9</v>
      </c>
      <c r="R23" s="51">
        <v>7</v>
      </c>
      <c r="S23" s="51">
        <v>4</v>
      </c>
      <c r="T23" s="51">
        <v>3</v>
      </c>
      <c r="U23" s="51">
        <v>5</v>
      </c>
    </row>
    <row r="24" spans="1:21">
      <c r="A24" s="180">
        <v>1300</v>
      </c>
      <c r="B24" s="7" t="s">
        <v>2455</v>
      </c>
      <c r="C24" s="7" t="s">
        <v>1157</v>
      </c>
      <c r="D24" s="7">
        <v>3</v>
      </c>
      <c r="E24" s="7">
        <v>1</v>
      </c>
      <c r="F24" s="7">
        <v>1</v>
      </c>
      <c r="G24" s="7">
        <v>4</v>
      </c>
      <c r="H24" s="7">
        <v>2</v>
      </c>
      <c r="I24" s="7">
        <v>2</v>
      </c>
      <c r="J24" s="7">
        <v>2</v>
      </c>
      <c r="K24" s="7">
        <v>8</v>
      </c>
      <c r="L24" s="7">
        <v>4</v>
      </c>
      <c r="M24" s="7">
        <v>1</v>
      </c>
      <c r="N24" s="7">
        <v>4</v>
      </c>
      <c r="O24" s="7">
        <v>4</v>
      </c>
      <c r="P24" s="7">
        <v>4</v>
      </c>
      <c r="Q24" s="51">
        <v>4</v>
      </c>
      <c r="R24" s="51">
        <v>4</v>
      </c>
      <c r="S24" s="51">
        <v>2</v>
      </c>
      <c r="T24" s="51">
        <v>1</v>
      </c>
      <c r="U24" s="51">
        <v>4</v>
      </c>
    </row>
    <row r="25" spans="1:21">
      <c r="A25" s="180">
        <v>1300</v>
      </c>
      <c r="B25" s="7" t="s">
        <v>2455</v>
      </c>
      <c r="C25" s="7" t="s">
        <v>1160</v>
      </c>
      <c r="D25" s="7">
        <v>1</v>
      </c>
      <c r="E25" s="7">
        <v>1</v>
      </c>
      <c r="F25" s="7">
        <v>3</v>
      </c>
      <c r="G25" s="7">
        <v>2</v>
      </c>
      <c r="H25" s="7">
        <v>1</v>
      </c>
      <c r="I25" s="7">
        <v>2</v>
      </c>
      <c r="J25" s="7">
        <v>3</v>
      </c>
      <c r="K25" s="7">
        <v>1</v>
      </c>
      <c r="L25" s="7">
        <v>4</v>
      </c>
      <c r="M25" s="7">
        <v>2</v>
      </c>
      <c r="N25" s="7">
        <v>2</v>
      </c>
      <c r="O25" s="7">
        <v>1</v>
      </c>
      <c r="P25" s="7">
        <v>2</v>
      </c>
      <c r="Q25" s="51">
        <v>5</v>
      </c>
      <c r="R25" s="51">
        <v>3</v>
      </c>
      <c r="S25" s="51">
        <v>2</v>
      </c>
      <c r="T25" s="51">
        <v>2</v>
      </c>
      <c r="U25" s="51">
        <v>1</v>
      </c>
    </row>
    <row r="26" spans="1:21">
      <c r="A26" s="180">
        <v>1400</v>
      </c>
      <c r="B26" s="7" t="s">
        <v>2456</v>
      </c>
      <c r="C26" s="7" t="s">
        <v>1151</v>
      </c>
      <c r="D26" s="7">
        <v>0</v>
      </c>
      <c r="E26" s="7">
        <v>3</v>
      </c>
      <c r="F26" s="7">
        <v>0</v>
      </c>
      <c r="G26" s="7">
        <v>3</v>
      </c>
      <c r="H26" s="7">
        <v>0</v>
      </c>
      <c r="I26" s="7">
        <v>1</v>
      </c>
      <c r="J26" s="7">
        <v>1</v>
      </c>
      <c r="K26" s="7">
        <v>2</v>
      </c>
      <c r="L26" s="7">
        <v>2</v>
      </c>
      <c r="M26" s="7">
        <v>0</v>
      </c>
      <c r="N26" s="7">
        <v>1</v>
      </c>
      <c r="O26" s="7">
        <v>0</v>
      </c>
      <c r="P26" s="7">
        <v>2</v>
      </c>
      <c r="Q26" s="51">
        <v>0</v>
      </c>
      <c r="R26" s="51">
        <v>0</v>
      </c>
      <c r="S26" s="51">
        <v>0</v>
      </c>
      <c r="T26" s="51">
        <v>1</v>
      </c>
      <c r="U26" s="51">
        <v>0</v>
      </c>
    </row>
    <row r="27" spans="1:21">
      <c r="A27" s="180">
        <v>1400</v>
      </c>
      <c r="B27" s="7" t="s">
        <v>2456</v>
      </c>
      <c r="C27" s="7" t="s">
        <v>1157</v>
      </c>
      <c r="D27" s="7">
        <v>0</v>
      </c>
      <c r="E27" s="7">
        <v>2</v>
      </c>
      <c r="F27" s="7">
        <v>0</v>
      </c>
      <c r="G27" s="7">
        <v>2</v>
      </c>
      <c r="H27" s="7">
        <v>0</v>
      </c>
      <c r="I27" s="7">
        <v>1</v>
      </c>
      <c r="J27" s="7">
        <v>1</v>
      </c>
      <c r="K27" s="7">
        <v>1</v>
      </c>
      <c r="L27" s="7">
        <v>0</v>
      </c>
      <c r="M27" s="7">
        <v>0</v>
      </c>
      <c r="N27" s="7">
        <v>0</v>
      </c>
      <c r="O27" s="7">
        <v>0</v>
      </c>
      <c r="P27" s="7">
        <v>2</v>
      </c>
      <c r="Q27" s="51">
        <v>0</v>
      </c>
      <c r="R27" s="51">
        <v>0</v>
      </c>
      <c r="S27" s="51">
        <v>0</v>
      </c>
      <c r="T27" s="51">
        <v>0</v>
      </c>
      <c r="U27" s="51">
        <v>0</v>
      </c>
    </row>
    <row r="28" spans="1:21">
      <c r="A28" s="180">
        <v>1400</v>
      </c>
      <c r="B28" s="7" t="s">
        <v>2456</v>
      </c>
      <c r="C28" s="7" t="s">
        <v>1160</v>
      </c>
      <c r="D28" s="7">
        <v>0</v>
      </c>
      <c r="E28" s="7">
        <v>1</v>
      </c>
      <c r="F28" s="7">
        <v>0</v>
      </c>
      <c r="G28" s="7">
        <v>1</v>
      </c>
      <c r="H28" s="7">
        <v>0</v>
      </c>
      <c r="I28" s="7">
        <v>0</v>
      </c>
      <c r="J28" s="7">
        <v>0</v>
      </c>
      <c r="K28" s="7">
        <v>1</v>
      </c>
      <c r="L28" s="7">
        <v>2</v>
      </c>
      <c r="M28" s="7">
        <v>0</v>
      </c>
      <c r="N28" s="7">
        <v>1</v>
      </c>
      <c r="O28" s="7">
        <v>0</v>
      </c>
      <c r="P28" s="7">
        <v>0</v>
      </c>
      <c r="Q28" s="51">
        <v>0</v>
      </c>
      <c r="R28" s="51">
        <v>0</v>
      </c>
      <c r="S28" s="51">
        <v>0</v>
      </c>
      <c r="T28" s="51">
        <v>1</v>
      </c>
      <c r="U28" s="51">
        <v>0</v>
      </c>
    </row>
    <row r="29" spans="1:21">
      <c r="A29" s="180">
        <v>1401</v>
      </c>
      <c r="B29" s="7" t="s">
        <v>2458</v>
      </c>
      <c r="C29" s="7" t="s">
        <v>1151</v>
      </c>
      <c r="D29" s="7">
        <v>0</v>
      </c>
      <c r="E29" s="7">
        <v>0</v>
      </c>
      <c r="F29" s="7">
        <v>0</v>
      </c>
      <c r="G29" s="7">
        <v>0</v>
      </c>
      <c r="H29" s="7">
        <v>0</v>
      </c>
      <c r="I29" s="7">
        <v>0</v>
      </c>
      <c r="J29" s="7">
        <v>0</v>
      </c>
      <c r="K29" s="7">
        <v>0</v>
      </c>
      <c r="L29" s="7">
        <v>1</v>
      </c>
      <c r="M29" s="7">
        <v>0</v>
      </c>
      <c r="N29" s="7">
        <v>0</v>
      </c>
      <c r="O29" s="7">
        <v>0</v>
      </c>
      <c r="P29" s="7">
        <v>0</v>
      </c>
      <c r="Q29" s="51">
        <v>0</v>
      </c>
      <c r="R29" s="51">
        <v>0</v>
      </c>
      <c r="S29" s="51">
        <v>0</v>
      </c>
      <c r="T29" s="51">
        <v>0</v>
      </c>
      <c r="U29" s="51">
        <v>0</v>
      </c>
    </row>
    <row r="30" spans="1:21">
      <c r="A30" s="180">
        <v>1401</v>
      </c>
      <c r="B30" s="7" t="s">
        <v>2458</v>
      </c>
      <c r="C30" s="7" t="s">
        <v>1157</v>
      </c>
      <c r="D30" s="7">
        <v>0</v>
      </c>
      <c r="E30" s="7">
        <v>0</v>
      </c>
      <c r="F30" s="7">
        <v>0</v>
      </c>
      <c r="G30" s="7">
        <v>0</v>
      </c>
      <c r="H30" s="7">
        <v>0</v>
      </c>
      <c r="I30" s="7">
        <v>0</v>
      </c>
      <c r="J30" s="7">
        <v>0</v>
      </c>
      <c r="K30" s="7">
        <v>0</v>
      </c>
      <c r="L30" s="7">
        <v>0</v>
      </c>
      <c r="M30" s="7">
        <v>0</v>
      </c>
      <c r="N30" s="7">
        <v>0</v>
      </c>
      <c r="O30" s="7">
        <v>0</v>
      </c>
      <c r="P30" s="7">
        <v>0</v>
      </c>
      <c r="Q30" s="51">
        <v>0</v>
      </c>
      <c r="R30" s="51">
        <v>0</v>
      </c>
      <c r="S30" s="51">
        <v>0</v>
      </c>
      <c r="T30" s="51">
        <v>0</v>
      </c>
      <c r="U30" s="51">
        <v>0</v>
      </c>
    </row>
    <row r="31" spans="1:21">
      <c r="A31" s="180">
        <v>1401</v>
      </c>
      <c r="B31" s="7" t="s">
        <v>2458</v>
      </c>
      <c r="C31" s="7" t="s">
        <v>1160</v>
      </c>
      <c r="D31" s="7">
        <v>0</v>
      </c>
      <c r="E31" s="7">
        <v>0</v>
      </c>
      <c r="F31" s="7">
        <v>0</v>
      </c>
      <c r="G31" s="7">
        <v>0</v>
      </c>
      <c r="H31" s="7">
        <v>0</v>
      </c>
      <c r="I31" s="7">
        <v>0</v>
      </c>
      <c r="J31" s="7">
        <v>0</v>
      </c>
      <c r="K31" s="7">
        <v>0</v>
      </c>
      <c r="L31" s="7">
        <v>1</v>
      </c>
      <c r="M31" s="7">
        <v>0</v>
      </c>
      <c r="N31" s="7">
        <v>0</v>
      </c>
      <c r="O31" s="7">
        <v>0</v>
      </c>
      <c r="P31" s="7">
        <v>0</v>
      </c>
      <c r="Q31" s="51">
        <v>0</v>
      </c>
      <c r="R31" s="51">
        <v>0</v>
      </c>
      <c r="S31" s="51">
        <v>0</v>
      </c>
      <c r="T31" s="51">
        <v>0</v>
      </c>
      <c r="U31" s="51">
        <v>0</v>
      </c>
    </row>
    <row r="32" spans="1:21">
      <c r="A32" s="180">
        <v>1402</v>
      </c>
      <c r="B32" s="7" t="s">
        <v>67</v>
      </c>
      <c r="C32" s="7" t="s">
        <v>1151</v>
      </c>
      <c r="D32" s="7">
        <v>0</v>
      </c>
      <c r="E32" s="7">
        <v>3</v>
      </c>
      <c r="F32" s="7">
        <v>0</v>
      </c>
      <c r="G32" s="7">
        <v>3</v>
      </c>
      <c r="H32" s="7">
        <v>0</v>
      </c>
      <c r="I32" s="7">
        <v>1</v>
      </c>
      <c r="J32" s="7">
        <v>1</v>
      </c>
      <c r="K32" s="7">
        <v>2</v>
      </c>
      <c r="L32" s="7">
        <v>1</v>
      </c>
      <c r="M32" s="7">
        <v>0</v>
      </c>
      <c r="N32" s="7">
        <v>1</v>
      </c>
      <c r="O32" s="7">
        <v>0</v>
      </c>
      <c r="P32" s="7">
        <v>2</v>
      </c>
      <c r="Q32" s="51">
        <v>0</v>
      </c>
      <c r="R32" s="51">
        <v>0</v>
      </c>
      <c r="S32" s="51">
        <v>0</v>
      </c>
      <c r="T32" s="51">
        <v>1</v>
      </c>
      <c r="U32" s="51">
        <v>0</v>
      </c>
    </row>
    <row r="33" spans="1:21">
      <c r="A33" s="180">
        <v>1402</v>
      </c>
      <c r="B33" s="7" t="s">
        <v>67</v>
      </c>
      <c r="C33" s="7" t="s">
        <v>1157</v>
      </c>
      <c r="D33" s="7">
        <v>0</v>
      </c>
      <c r="E33" s="7">
        <v>2</v>
      </c>
      <c r="F33" s="7">
        <v>0</v>
      </c>
      <c r="G33" s="7">
        <v>2</v>
      </c>
      <c r="H33" s="7">
        <v>0</v>
      </c>
      <c r="I33" s="7">
        <v>1</v>
      </c>
      <c r="J33" s="7">
        <v>1</v>
      </c>
      <c r="K33" s="7">
        <v>1</v>
      </c>
      <c r="L33" s="7">
        <v>0</v>
      </c>
      <c r="M33" s="7">
        <v>0</v>
      </c>
      <c r="N33" s="7">
        <v>0</v>
      </c>
      <c r="O33" s="7">
        <v>0</v>
      </c>
      <c r="P33" s="7">
        <v>2</v>
      </c>
      <c r="Q33" s="51">
        <v>0</v>
      </c>
      <c r="R33" s="51">
        <v>0</v>
      </c>
      <c r="S33" s="51">
        <v>0</v>
      </c>
      <c r="T33" s="51">
        <v>0</v>
      </c>
      <c r="U33" s="51">
        <v>0</v>
      </c>
    </row>
    <row r="34" spans="1:21">
      <c r="A34" s="180">
        <v>1402</v>
      </c>
      <c r="B34" s="7" t="s">
        <v>67</v>
      </c>
      <c r="C34" s="7" t="s">
        <v>1160</v>
      </c>
      <c r="D34" s="7">
        <v>0</v>
      </c>
      <c r="E34" s="7">
        <v>1</v>
      </c>
      <c r="F34" s="7">
        <v>0</v>
      </c>
      <c r="G34" s="7">
        <v>1</v>
      </c>
      <c r="H34" s="7">
        <v>0</v>
      </c>
      <c r="I34" s="7">
        <v>0</v>
      </c>
      <c r="J34" s="7">
        <v>0</v>
      </c>
      <c r="K34" s="7">
        <v>1</v>
      </c>
      <c r="L34" s="7">
        <v>1</v>
      </c>
      <c r="M34" s="7">
        <v>0</v>
      </c>
      <c r="N34" s="7">
        <v>1</v>
      </c>
      <c r="O34" s="7">
        <v>0</v>
      </c>
      <c r="P34" s="7">
        <v>0</v>
      </c>
      <c r="Q34" s="51">
        <v>0</v>
      </c>
      <c r="R34" s="51">
        <v>0</v>
      </c>
      <c r="S34" s="51">
        <v>0</v>
      </c>
      <c r="T34" s="51">
        <v>1</v>
      </c>
      <c r="U34" s="51">
        <v>0</v>
      </c>
    </row>
    <row r="35" spans="1:21">
      <c r="A35" s="180">
        <v>1403</v>
      </c>
      <c r="B35" s="7" t="s">
        <v>2459</v>
      </c>
      <c r="C35" s="7" t="s">
        <v>1151</v>
      </c>
      <c r="D35" s="7">
        <v>0</v>
      </c>
      <c r="E35" s="7">
        <v>0</v>
      </c>
      <c r="F35" s="7">
        <v>0</v>
      </c>
      <c r="G35" s="7">
        <v>0</v>
      </c>
      <c r="H35" s="7">
        <v>0</v>
      </c>
      <c r="I35" s="7">
        <v>0</v>
      </c>
      <c r="J35" s="7">
        <v>0</v>
      </c>
      <c r="K35" s="7">
        <v>0</v>
      </c>
      <c r="L35" s="7">
        <v>0</v>
      </c>
      <c r="M35" s="7">
        <v>0</v>
      </c>
      <c r="N35" s="7">
        <v>0</v>
      </c>
      <c r="O35" s="7">
        <v>0</v>
      </c>
      <c r="P35" s="7">
        <v>0</v>
      </c>
      <c r="Q35" s="51">
        <v>0</v>
      </c>
      <c r="R35" s="51">
        <v>0</v>
      </c>
      <c r="S35" s="51">
        <v>0</v>
      </c>
      <c r="T35" s="51">
        <v>0</v>
      </c>
      <c r="U35" s="51">
        <v>0</v>
      </c>
    </row>
    <row r="36" spans="1:21">
      <c r="A36" s="180">
        <v>1403</v>
      </c>
      <c r="B36" s="7" t="s">
        <v>2459</v>
      </c>
      <c r="C36" s="7" t="s">
        <v>1157</v>
      </c>
      <c r="D36" s="7">
        <v>0</v>
      </c>
      <c r="E36" s="7">
        <v>0</v>
      </c>
      <c r="F36" s="7">
        <v>0</v>
      </c>
      <c r="G36" s="7">
        <v>0</v>
      </c>
      <c r="H36" s="7">
        <v>0</v>
      </c>
      <c r="I36" s="7">
        <v>0</v>
      </c>
      <c r="J36" s="7">
        <v>0</v>
      </c>
      <c r="K36" s="7">
        <v>0</v>
      </c>
      <c r="L36" s="7">
        <v>0</v>
      </c>
      <c r="M36" s="7">
        <v>0</v>
      </c>
      <c r="N36" s="7">
        <v>0</v>
      </c>
      <c r="O36" s="7">
        <v>0</v>
      </c>
      <c r="P36" s="7">
        <v>0</v>
      </c>
      <c r="Q36" s="51">
        <v>0</v>
      </c>
      <c r="R36" s="51">
        <v>0</v>
      </c>
      <c r="S36" s="51">
        <v>0</v>
      </c>
      <c r="T36" s="51">
        <v>0</v>
      </c>
      <c r="U36" s="51">
        <v>0</v>
      </c>
    </row>
    <row r="37" spans="1:21">
      <c r="A37" s="180">
        <v>1403</v>
      </c>
      <c r="B37" s="7" t="s">
        <v>2459</v>
      </c>
      <c r="C37" s="7" t="s">
        <v>1160</v>
      </c>
      <c r="D37" s="7">
        <v>0</v>
      </c>
      <c r="E37" s="7">
        <v>0</v>
      </c>
      <c r="F37" s="7">
        <v>0</v>
      </c>
      <c r="G37" s="7">
        <v>0</v>
      </c>
      <c r="H37" s="7">
        <v>0</v>
      </c>
      <c r="I37" s="7">
        <v>0</v>
      </c>
      <c r="J37" s="7">
        <v>0</v>
      </c>
      <c r="K37" s="7">
        <v>0</v>
      </c>
      <c r="L37" s="7">
        <v>0</v>
      </c>
      <c r="M37" s="7">
        <v>0</v>
      </c>
      <c r="N37" s="7">
        <v>0</v>
      </c>
      <c r="O37" s="7">
        <v>0</v>
      </c>
      <c r="P37" s="7">
        <v>0</v>
      </c>
      <c r="Q37" s="51">
        <v>0</v>
      </c>
      <c r="R37" s="51">
        <v>0</v>
      </c>
      <c r="S37" s="51">
        <v>0</v>
      </c>
      <c r="T37" s="51">
        <v>0</v>
      </c>
      <c r="U37" s="51">
        <v>0</v>
      </c>
    </row>
    <row r="38" spans="1:21">
      <c r="A38" s="180">
        <v>1500</v>
      </c>
      <c r="B38" s="7" t="s">
        <v>2460</v>
      </c>
      <c r="C38" s="7" t="s">
        <v>1151</v>
      </c>
      <c r="D38" s="7">
        <v>0</v>
      </c>
      <c r="E38" s="7">
        <v>0</v>
      </c>
      <c r="F38" s="7">
        <v>0</v>
      </c>
      <c r="G38" s="7">
        <v>0</v>
      </c>
      <c r="H38" s="7">
        <v>0</v>
      </c>
      <c r="I38" s="7">
        <v>0</v>
      </c>
      <c r="J38" s="7">
        <v>0</v>
      </c>
      <c r="K38" s="7">
        <v>0</v>
      </c>
      <c r="L38" s="7">
        <v>0</v>
      </c>
      <c r="M38" s="7">
        <v>0</v>
      </c>
      <c r="N38" s="7">
        <v>0</v>
      </c>
      <c r="O38" s="7">
        <v>0</v>
      </c>
      <c r="P38" s="7">
        <v>0</v>
      </c>
      <c r="Q38" s="51">
        <v>0</v>
      </c>
      <c r="R38" s="51">
        <v>0</v>
      </c>
      <c r="S38" s="51">
        <v>0</v>
      </c>
      <c r="T38" s="51">
        <v>0</v>
      </c>
      <c r="U38" s="51">
        <v>0</v>
      </c>
    </row>
    <row r="39" spans="1:21">
      <c r="A39" s="180">
        <v>1500</v>
      </c>
      <c r="B39" s="7" t="s">
        <v>2460</v>
      </c>
      <c r="C39" s="7" t="s">
        <v>1157</v>
      </c>
      <c r="D39" s="7">
        <v>0</v>
      </c>
      <c r="E39" s="7">
        <v>0</v>
      </c>
      <c r="F39" s="7">
        <v>0</v>
      </c>
      <c r="G39" s="7">
        <v>0</v>
      </c>
      <c r="H39" s="7">
        <v>0</v>
      </c>
      <c r="I39" s="7">
        <v>0</v>
      </c>
      <c r="J39" s="7">
        <v>0</v>
      </c>
      <c r="K39" s="7">
        <v>0</v>
      </c>
      <c r="L39" s="7">
        <v>0</v>
      </c>
      <c r="M39" s="7">
        <v>0</v>
      </c>
      <c r="N39" s="7">
        <v>0</v>
      </c>
      <c r="O39" s="7">
        <v>0</v>
      </c>
      <c r="P39" s="7">
        <v>0</v>
      </c>
      <c r="Q39" s="51">
        <v>0</v>
      </c>
      <c r="R39" s="51">
        <v>0</v>
      </c>
      <c r="S39" s="51">
        <v>0</v>
      </c>
      <c r="T39" s="51">
        <v>0</v>
      </c>
      <c r="U39" s="51">
        <v>0</v>
      </c>
    </row>
    <row r="40" spans="1:21">
      <c r="A40" s="180">
        <v>1500</v>
      </c>
      <c r="B40" s="7" t="s">
        <v>2460</v>
      </c>
      <c r="C40" s="7" t="s">
        <v>1160</v>
      </c>
      <c r="D40" s="7">
        <v>0</v>
      </c>
      <c r="E40" s="7">
        <v>0</v>
      </c>
      <c r="F40" s="7">
        <v>0</v>
      </c>
      <c r="G40" s="7">
        <v>0</v>
      </c>
      <c r="H40" s="7">
        <v>0</v>
      </c>
      <c r="I40" s="7">
        <v>0</v>
      </c>
      <c r="J40" s="7">
        <v>0</v>
      </c>
      <c r="K40" s="7">
        <v>0</v>
      </c>
      <c r="L40" s="7">
        <v>0</v>
      </c>
      <c r="M40" s="7">
        <v>0</v>
      </c>
      <c r="N40" s="7">
        <v>0</v>
      </c>
      <c r="O40" s="7">
        <v>0</v>
      </c>
      <c r="P40" s="7">
        <v>0</v>
      </c>
      <c r="Q40" s="51">
        <v>0</v>
      </c>
      <c r="R40" s="51">
        <v>0</v>
      </c>
      <c r="S40" s="51">
        <v>0</v>
      </c>
      <c r="T40" s="51">
        <v>0</v>
      </c>
      <c r="U40" s="51">
        <v>0</v>
      </c>
    </row>
    <row r="41" spans="1:21">
      <c r="A41" s="180">
        <v>1600</v>
      </c>
      <c r="B41" s="7" t="s">
        <v>2463</v>
      </c>
      <c r="C41" s="7" t="s">
        <v>1151</v>
      </c>
      <c r="D41" s="7">
        <v>3</v>
      </c>
      <c r="E41" s="7">
        <v>1</v>
      </c>
      <c r="F41" s="7">
        <v>1</v>
      </c>
      <c r="G41" s="7">
        <v>1</v>
      </c>
      <c r="H41" s="7">
        <v>0</v>
      </c>
      <c r="I41" s="7">
        <v>0</v>
      </c>
      <c r="J41" s="7">
        <v>2</v>
      </c>
      <c r="K41" s="7">
        <v>2</v>
      </c>
      <c r="L41" s="7">
        <v>2</v>
      </c>
      <c r="M41" s="7">
        <v>1</v>
      </c>
      <c r="N41" s="7">
        <v>2</v>
      </c>
      <c r="O41" s="7">
        <v>0</v>
      </c>
      <c r="P41" s="7">
        <v>1</v>
      </c>
      <c r="Q41" s="51">
        <v>3</v>
      </c>
      <c r="R41" s="51">
        <v>3</v>
      </c>
      <c r="S41" s="51">
        <v>1</v>
      </c>
      <c r="T41" s="51">
        <v>3</v>
      </c>
      <c r="U41" s="51">
        <v>2</v>
      </c>
    </row>
    <row r="42" spans="1:21">
      <c r="A42" s="180">
        <v>1600</v>
      </c>
      <c r="B42" s="7" t="s">
        <v>2463</v>
      </c>
      <c r="C42" s="7" t="s">
        <v>1157</v>
      </c>
      <c r="D42" s="7">
        <v>2</v>
      </c>
      <c r="E42" s="7">
        <v>1</v>
      </c>
      <c r="F42" s="7">
        <v>0</v>
      </c>
      <c r="G42" s="7">
        <v>1</v>
      </c>
      <c r="H42" s="7">
        <v>0</v>
      </c>
      <c r="I42" s="7">
        <v>0</v>
      </c>
      <c r="J42" s="7">
        <v>1</v>
      </c>
      <c r="K42" s="7">
        <v>1</v>
      </c>
      <c r="L42" s="7">
        <v>1</v>
      </c>
      <c r="M42" s="7">
        <v>1</v>
      </c>
      <c r="N42" s="7">
        <v>0</v>
      </c>
      <c r="O42" s="7">
        <v>0</v>
      </c>
      <c r="P42" s="7">
        <v>0</v>
      </c>
      <c r="Q42" s="51">
        <v>1</v>
      </c>
      <c r="R42" s="51">
        <v>2</v>
      </c>
      <c r="S42" s="51">
        <v>1</v>
      </c>
      <c r="T42" s="51">
        <v>1</v>
      </c>
      <c r="U42" s="51">
        <v>1</v>
      </c>
    </row>
    <row r="43" spans="1:21">
      <c r="A43" s="180">
        <v>1600</v>
      </c>
      <c r="B43" s="7" t="s">
        <v>2463</v>
      </c>
      <c r="C43" s="7" t="s">
        <v>1160</v>
      </c>
      <c r="D43" s="7">
        <v>1</v>
      </c>
      <c r="E43" s="7">
        <v>0</v>
      </c>
      <c r="F43" s="7">
        <v>1</v>
      </c>
      <c r="G43" s="7">
        <v>0</v>
      </c>
      <c r="H43" s="7">
        <v>0</v>
      </c>
      <c r="I43" s="7">
        <v>0</v>
      </c>
      <c r="J43" s="7">
        <v>1</v>
      </c>
      <c r="K43" s="7">
        <v>1</v>
      </c>
      <c r="L43" s="7">
        <v>1</v>
      </c>
      <c r="M43" s="7">
        <v>0</v>
      </c>
      <c r="N43" s="7">
        <v>2</v>
      </c>
      <c r="O43" s="7">
        <v>0</v>
      </c>
      <c r="P43" s="7">
        <v>1</v>
      </c>
      <c r="Q43" s="51">
        <v>2</v>
      </c>
      <c r="R43" s="51">
        <v>1</v>
      </c>
      <c r="S43" s="51">
        <v>0</v>
      </c>
      <c r="T43" s="51">
        <v>2</v>
      </c>
      <c r="U43" s="51">
        <v>1</v>
      </c>
    </row>
    <row r="44" spans="1:21">
      <c r="A44" s="180">
        <v>2000</v>
      </c>
      <c r="B44" s="7" t="s">
        <v>1494</v>
      </c>
      <c r="C44" s="7" t="s">
        <v>1151</v>
      </c>
      <c r="D44" s="7">
        <v>101</v>
      </c>
      <c r="E44" s="7">
        <v>104</v>
      </c>
      <c r="F44" s="7">
        <v>104</v>
      </c>
      <c r="G44" s="7">
        <v>103</v>
      </c>
      <c r="H44" s="7">
        <v>126</v>
      </c>
      <c r="I44" s="7">
        <v>127</v>
      </c>
      <c r="J44" s="7">
        <v>112</v>
      </c>
      <c r="K44" s="7">
        <v>131</v>
      </c>
      <c r="L44" s="7">
        <v>109</v>
      </c>
      <c r="M44" s="7">
        <v>122</v>
      </c>
      <c r="N44" s="7">
        <v>117</v>
      </c>
      <c r="O44" s="7">
        <v>133</v>
      </c>
      <c r="P44" s="7">
        <v>140</v>
      </c>
      <c r="Q44" s="51">
        <v>137</v>
      </c>
      <c r="R44" s="51">
        <v>144</v>
      </c>
      <c r="S44" s="51">
        <v>144</v>
      </c>
      <c r="T44" s="51">
        <v>159</v>
      </c>
      <c r="U44" s="51">
        <v>145</v>
      </c>
    </row>
    <row r="45" spans="1:21">
      <c r="A45" s="180">
        <v>2000</v>
      </c>
      <c r="B45" s="7" t="s">
        <v>1494</v>
      </c>
      <c r="C45" s="7" t="s">
        <v>1157</v>
      </c>
      <c r="D45" s="7">
        <v>63</v>
      </c>
      <c r="E45" s="7">
        <v>69</v>
      </c>
      <c r="F45" s="7">
        <v>57</v>
      </c>
      <c r="G45" s="7">
        <v>61</v>
      </c>
      <c r="H45" s="7">
        <v>78</v>
      </c>
      <c r="I45" s="7">
        <v>84</v>
      </c>
      <c r="J45" s="7">
        <v>66</v>
      </c>
      <c r="K45" s="7">
        <v>84</v>
      </c>
      <c r="L45" s="7">
        <v>68</v>
      </c>
      <c r="M45" s="7">
        <v>72</v>
      </c>
      <c r="N45" s="7">
        <v>79</v>
      </c>
      <c r="O45" s="7">
        <v>76</v>
      </c>
      <c r="P45" s="7">
        <v>89</v>
      </c>
      <c r="Q45" s="51">
        <v>83</v>
      </c>
      <c r="R45" s="51">
        <v>88</v>
      </c>
      <c r="S45" s="51">
        <v>96</v>
      </c>
      <c r="T45" s="51">
        <v>100</v>
      </c>
      <c r="U45" s="51">
        <v>80</v>
      </c>
    </row>
    <row r="46" spans="1:21">
      <c r="A46" s="180">
        <v>2000</v>
      </c>
      <c r="B46" s="7" t="s">
        <v>1494</v>
      </c>
      <c r="C46" s="7" t="s">
        <v>1160</v>
      </c>
      <c r="D46" s="7">
        <v>38</v>
      </c>
      <c r="E46" s="7">
        <v>35</v>
      </c>
      <c r="F46" s="7">
        <v>47</v>
      </c>
      <c r="G46" s="7">
        <v>42</v>
      </c>
      <c r="H46" s="7">
        <v>48</v>
      </c>
      <c r="I46" s="7">
        <v>43</v>
      </c>
      <c r="J46" s="7">
        <v>46</v>
      </c>
      <c r="K46" s="7">
        <v>47</v>
      </c>
      <c r="L46" s="7">
        <v>41</v>
      </c>
      <c r="M46" s="7">
        <v>50</v>
      </c>
      <c r="N46" s="7">
        <v>38</v>
      </c>
      <c r="O46" s="7">
        <v>57</v>
      </c>
      <c r="P46" s="7">
        <v>51</v>
      </c>
      <c r="Q46" s="51">
        <v>54</v>
      </c>
      <c r="R46" s="51">
        <v>56</v>
      </c>
      <c r="S46" s="51">
        <v>48</v>
      </c>
      <c r="T46" s="51">
        <v>59</v>
      </c>
      <c r="U46" s="51">
        <v>65</v>
      </c>
    </row>
    <row r="47" spans="1:21">
      <c r="A47" s="180">
        <v>2100</v>
      </c>
      <c r="B47" s="7" t="s">
        <v>2254</v>
      </c>
      <c r="C47" s="7" t="s">
        <v>1151</v>
      </c>
      <c r="D47" s="7">
        <v>97</v>
      </c>
      <c r="E47" s="7">
        <v>103</v>
      </c>
      <c r="F47" s="7">
        <v>100</v>
      </c>
      <c r="G47" s="7">
        <v>102</v>
      </c>
      <c r="H47" s="7">
        <v>121</v>
      </c>
      <c r="I47" s="7">
        <v>121</v>
      </c>
      <c r="J47" s="7">
        <v>108</v>
      </c>
      <c r="K47" s="7">
        <v>124</v>
      </c>
      <c r="L47" s="7">
        <v>104</v>
      </c>
      <c r="M47" s="7">
        <v>114</v>
      </c>
      <c r="N47" s="7">
        <v>114</v>
      </c>
      <c r="O47" s="7">
        <v>131</v>
      </c>
      <c r="P47" s="7">
        <v>137</v>
      </c>
      <c r="Q47" s="51">
        <v>131</v>
      </c>
      <c r="R47" s="51">
        <v>139</v>
      </c>
      <c r="S47" s="51">
        <v>140</v>
      </c>
      <c r="T47" s="51">
        <v>156</v>
      </c>
      <c r="U47" s="51">
        <v>133</v>
      </c>
    </row>
    <row r="48" spans="1:21">
      <c r="A48" s="180">
        <v>2100</v>
      </c>
      <c r="B48" s="7" t="s">
        <v>2254</v>
      </c>
      <c r="C48" s="7" t="s">
        <v>1157</v>
      </c>
      <c r="D48" s="7">
        <v>60</v>
      </c>
      <c r="E48" s="7">
        <v>68</v>
      </c>
      <c r="F48" s="7">
        <v>55</v>
      </c>
      <c r="G48" s="7">
        <v>61</v>
      </c>
      <c r="H48" s="7">
        <v>76</v>
      </c>
      <c r="I48" s="7">
        <v>80</v>
      </c>
      <c r="J48" s="7">
        <v>63</v>
      </c>
      <c r="K48" s="7">
        <v>80</v>
      </c>
      <c r="L48" s="7">
        <v>66</v>
      </c>
      <c r="M48" s="7">
        <v>67</v>
      </c>
      <c r="N48" s="7">
        <v>77</v>
      </c>
      <c r="O48" s="7">
        <v>76</v>
      </c>
      <c r="P48" s="7">
        <v>89</v>
      </c>
      <c r="Q48" s="51">
        <v>79</v>
      </c>
      <c r="R48" s="51">
        <v>84</v>
      </c>
      <c r="S48" s="51">
        <v>92</v>
      </c>
      <c r="T48" s="51">
        <v>98</v>
      </c>
      <c r="U48" s="51">
        <v>75</v>
      </c>
    </row>
    <row r="49" spans="1:21">
      <c r="A49" s="180">
        <v>2100</v>
      </c>
      <c r="B49" s="7" t="s">
        <v>2254</v>
      </c>
      <c r="C49" s="7" t="s">
        <v>1160</v>
      </c>
      <c r="D49" s="7">
        <v>37</v>
      </c>
      <c r="E49" s="7">
        <v>35</v>
      </c>
      <c r="F49" s="7">
        <v>45</v>
      </c>
      <c r="G49" s="7">
        <v>41</v>
      </c>
      <c r="H49" s="7">
        <v>45</v>
      </c>
      <c r="I49" s="7">
        <v>41</v>
      </c>
      <c r="J49" s="7">
        <v>45</v>
      </c>
      <c r="K49" s="7">
        <v>44</v>
      </c>
      <c r="L49" s="7">
        <v>38</v>
      </c>
      <c r="M49" s="7">
        <v>47</v>
      </c>
      <c r="N49" s="7">
        <v>37</v>
      </c>
      <c r="O49" s="7">
        <v>55</v>
      </c>
      <c r="P49" s="7">
        <v>48</v>
      </c>
      <c r="Q49" s="51">
        <v>52</v>
      </c>
      <c r="R49" s="51">
        <v>55</v>
      </c>
      <c r="S49" s="51">
        <v>48</v>
      </c>
      <c r="T49" s="51">
        <v>58</v>
      </c>
      <c r="U49" s="51">
        <v>58</v>
      </c>
    </row>
    <row r="50" spans="1:21">
      <c r="A50" s="180">
        <v>2101</v>
      </c>
      <c r="B50" s="7" t="s">
        <v>2464</v>
      </c>
      <c r="C50" s="7" t="s">
        <v>1151</v>
      </c>
      <c r="D50" s="7">
        <v>3</v>
      </c>
      <c r="E50" s="7">
        <v>2</v>
      </c>
      <c r="F50" s="7">
        <v>2</v>
      </c>
      <c r="G50" s="7">
        <v>1</v>
      </c>
      <c r="H50" s="7">
        <v>0</v>
      </c>
      <c r="I50" s="7">
        <v>1</v>
      </c>
      <c r="J50" s="7">
        <v>0</v>
      </c>
      <c r="K50" s="7">
        <v>3</v>
      </c>
      <c r="L50" s="7">
        <v>4</v>
      </c>
      <c r="M50" s="7">
        <v>1</v>
      </c>
      <c r="N50" s="7">
        <v>0</v>
      </c>
      <c r="O50" s="7">
        <v>5</v>
      </c>
      <c r="P50" s="7">
        <v>3</v>
      </c>
      <c r="Q50" s="51">
        <v>0</v>
      </c>
      <c r="R50" s="51">
        <v>2</v>
      </c>
      <c r="S50" s="51">
        <v>2</v>
      </c>
      <c r="T50" s="51">
        <v>3</v>
      </c>
      <c r="U50" s="51">
        <v>2</v>
      </c>
    </row>
    <row r="51" spans="1:21">
      <c r="A51" s="180">
        <v>2101</v>
      </c>
      <c r="B51" s="7" t="s">
        <v>2464</v>
      </c>
      <c r="C51" s="7" t="s">
        <v>1157</v>
      </c>
      <c r="D51" s="7">
        <v>2</v>
      </c>
      <c r="E51" s="7">
        <v>2</v>
      </c>
      <c r="F51" s="7">
        <v>2</v>
      </c>
      <c r="G51" s="7">
        <v>0</v>
      </c>
      <c r="H51" s="7">
        <v>0</v>
      </c>
      <c r="I51" s="7">
        <v>1</v>
      </c>
      <c r="J51" s="7">
        <v>0</v>
      </c>
      <c r="K51" s="7">
        <v>3</v>
      </c>
      <c r="L51" s="7">
        <v>4</v>
      </c>
      <c r="M51" s="7">
        <v>1</v>
      </c>
      <c r="N51" s="7">
        <v>0</v>
      </c>
      <c r="O51" s="7">
        <v>4</v>
      </c>
      <c r="P51" s="7">
        <v>2</v>
      </c>
      <c r="Q51" s="51">
        <v>0</v>
      </c>
      <c r="R51" s="51">
        <v>2</v>
      </c>
      <c r="S51" s="51">
        <v>1</v>
      </c>
      <c r="T51" s="51">
        <v>3</v>
      </c>
      <c r="U51" s="51">
        <v>2</v>
      </c>
    </row>
    <row r="52" spans="1:21">
      <c r="A52" s="180">
        <v>2101</v>
      </c>
      <c r="B52" s="7" t="s">
        <v>2464</v>
      </c>
      <c r="C52" s="7" t="s">
        <v>1160</v>
      </c>
      <c r="D52" s="7">
        <v>1</v>
      </c>
      <c r="E52" s="7">
        <v>0</v>
      </c>
      <c r="F52" s="7">
        <v>0</v>
      </c>
      <c r="G52" s="7">
        <v>1</v>
      </c>
      <c r="H52" s="7">
        <v>0</v>
      </c>
      <c r="I52" s="7">
        <v>0</v>
      </c>
      <c r="J52" s="7">
        <v>0</v>
      </c>
      <c r="K52" s="7">
        <v>0</v>
      </c>
      <c r="L52" s="7">
        <v>0</v>
      </c>
      <c r="M52" s="7">
        <v>0</v>
      </c>
      <c r="N52" s="7">
        <v>0</v>
      </c>
      <c r="O52" s="7">
        <v>1</v>
      </c>
      <c r="P52" s="7">
        <v>1</v>
      </c>
      <c r="Q52" s="51">
        <v>0</v>
      </c>
      <c r="R52" s="51">
        <v>0</v>
      </c>
      <c r="S52" s="51">
        <v>1</v>
      </c>
      <c r="T52" s="51">
        <v>0</v>
      </c>
      <c r="U52" s="51">
        <v>0</v>
      </c>
    </row>
    <row r="53" spans="1:21">
      <c r="A53" s="180">
        <v>2102</v>
      </c>
      <c r="B53" s="7" t="s">
        <v>1183</v>
      </c>
      <c r="C53" s="7" t="s">
        <v>1151</v>
      </c>
      <c r="D53" s="7">
        <v>4</v>
      </c>
      <c r="E53" s="7">
        <v>5</v>
      </c>
      <c r="F53" s="7">
        <v>1</v>
      </c>
      <c r="G53" s="7">
        <v>2</v>
      </c>
      <c r="H53" s="7">
        <v>5</v>
      </c>
      <c r="I53" s="7">
        <v>8</v>
      </c>
      <c r="J53" s="7">
        <v>3</v>
      </c>
      <c r="K53" s="7">
        <v>7</v>
      </c>
      <c r="L53" s="7">
        <v>8</v>
      </c>
      <c r="M53" s="7">
        <v>4</v>
      </c>
      <c r="N53" s="7">
        <v>7</v>
      </c>
      <c r="O53" s="7">
        <v>1</v>
      </c>
      <c r="P53" s="7">
        <v>7</v>
      </c>
      <c r="Q53" s="51">
        <v>2</v>
      </c>
      <c r="R53" s="51">
        <v>4</v>
      </c>
      <c r="S53" s="51">
        <v>6</v>
      </c>
      <c r="T53" s="51">
        <v>3</v>
      </c>
      <c r="U53" s="51">
        <v>2</v>
      </c>
    </row>
    <row r="54" spans="1:21">
      <c r="A54" s="180">
        <v>2102</v>
      </c>
      <c r="B54" s="7" t="s">
        <v>1183</v>
      </c>
      <c r="C54" s="7" t="s">
        <v>1157</v>
      </c>
      <c r="D54" s="7">
        <v>3</v>
      </c>
      <c r="E54" s="7">
        <v>5</v>
      </c>
      <c r="F54" s="7">
        <v>0</v>
      </c>
      <c r="G54" s="7">
        <v>2</v>
      </c>
      <c r="H54" s="7">
        <v>5</v>
      </c>
      <c r="I54" s="7">
        <v>6</v>
      </c>
      <c r="J54" s="7">
        <v>2</v>
      </c>
      <c r="K54" s="7">
        <v>6</v>
      </c>
      <c r="L54" s="7">
        <v>7</v>
      </c>
      <c r="M54" s="7">
        <v>3</v>
      </c>
      <c r="N54" s="7">
        <v>7</v>
      </c>
      <c r="O54" s="7">
        <v>1</v>
      </c>
      <c r="P54" s="7">
        <v>6</v>
      </c>
      <c r="Q54" s="51">
        <v>2</v>
      </c>
      <c r="R54" s="51">
        <v>4</v>
      </c>
      <c r="S54" s="51">
        <v>6</v>
      </c>
      <c r="T54" s="51">
        <v>3</v>
      </c>
      <c r="U54" s="51">
        <v>2</v>
      </c>
    </row>
    <row r="55" spans="1:21">
      <c r="A55" s="180">
        <v>2102</v>
      </c>
      <c r="B55" s="7" t="s">
        <v>1183</v>
      </c>
      <c r="C55" s="7" t="s">
        <v>1160</v>
      </c>
      <c r="D55" s="7">
        <v>1</v>
      </c>
      <c r="E55" s="7">
        <v>0</v>
      </c>
      <c r="F55" s="7">
        <v>1</v>
      </c>
      <c r="G55" s="7">
        <v>0</v>
      </c>
      <c r="H55" s="7">
        <v>0</v>
      </c>
      <c r="I55" s="7">
        <v>2</v>
      </c>
      <c r="J55" s="7">
        <v>1</v>
      </c>
      <c r="K55" s="7">
        <v>1</v>
      </c>
      <c r="L55" s="7">
        <v>1</v>
      </c>
      <c r="M55" s="7">
        <v>1</v>
      </c>
      <c r="N55" s="7">
        <v>0</v>
      </c>
      <c r="O55" s="7">
        <v>0</v>
      </c>
      <c r="P55" s="7">
        <v>1</v>
      </c>
      <c r="Q55" s="51">
        <v>0</v>
      </c>
      <c r="R55" s="51">
        <v>0</v>
      </c>
      <c r="S55" s="51">
        <v>0</v>
      </c>
      <c r="T55" s="51">
        <v>0</v>
      </c>
      <c r="U55" s="51">
        <v>0</v>
      </c>
    </row>
    <row r="56" spans="1:21">
      <c r="A56" s="180">
        <v>2103</v>
      </c>
      <c r="B56" s="7" t="s">
        <v>770</v>
      </c>
      <c r="C56" s="7" t="s">
        <v>1151</v>
      </c>
      <c r="D56" s="7">
        <v>12</v>
      </c>
      <c r="E56" s="7">
        <v>10</v>
      </c>
      <c r="F56" s="7">
        <v>14</v>
      </c>
      <c r="G56" s="7">
        <v>19</v>
      </c>
      <c r="H56" s="7">
        <v>31</v>
      </c>
      <c r="I56" s="7">
        <v>24</v>
      </c>
      <c r="J56" s="7">
        <v>21</v>
      </c>
      <c r="K56" s="7">
        <v>21</v>
      </c>
      <c r="L56" s="7">
        <v>16</v>
      </c>
      <c r="M56" s="7">
        <v>17</v>
      </c>
      <c r="N56" s="7">
        <v>18</v>
      </c>
      <c r="O56" s="7">
        <v>12</v>
      </c>
      <c r="P56" s="7">
        <v>16</v>
      </c>
      <c r="Q56" s="51">
        <v>16</v>
      </c>
      <c r="R56" s="51">
        <v>17</v>
      </c>
      <c r="S56" s="51">
        <v>20</v>
      </c>
      <c r="T56" s="51">
        <v>22</v>
      </c>
      <c r="U56" s="51">
        <v>10</v>
      </c>
    </row>
    <row r="57" spans="1:21">
      <c r="A57" s="180">
        <v>2103</v>
      </c>
      <c r="B57" s="7" t="s">
        <v>770</v>
      </c>
      <c r="C57" s="7" t="s">
        <v>1157</v>
      </c>
      <c r="D57" s="7">
        <v>7</v>
      </c>
      <c r="E57" s="7">
        <v>6</v>
      </c>
      <c r="F57" s="7">
        <v>9</v>
      </c>
      <c r="G57" s="7">
        <v>10</v>
      </c>
      <c r="H57" s="7">
        <v>22</v>
      </c>
      <c r="I57" s="7">
        <v>20</v>
      </c>
      <c r="J57" s="7">
        <v>14</v>
      </c>
      <c r="K57" s="7">
        <v>16</v>
      </c>
      <c r="L57" s="7">
        <v>10</v>
      </c>
      <c r="M57" s="7">
        <v>10</v>
      </c>
      <c r="N57" s="7">
        <v>15</v>
      </c>
      <c r="O57" s="7">
        <v>7</v>
      </c>
      <c r="P57" s="7">
        <v>9</v>
      </c>
      <c r="Q57" s="51">
        <v>12</v>
      </c>
      <c r="R57" s="51">
        <v>10</v>
      </c>
      <c r="S57" s="51">
        <v>16</v>
      </c>
      <c r="T57" s="51">
        <v>18</v>
      </c>
      <c r="U57" s="51">
        <v>8</v>
      </c>
    </row>
    <row r="58" spans="1:21">
      <c r="A58" s="180">
        <v>2103</v>
      </c>
      <c r="B58" s="7" t="s">
        <v>770</v>
      </c>
      <c r="C58" s="7" t="s">
        <v>1160</v>
      </c>
      <c r="D58" s="7">
        <v>5</v>
      </c>
      <c r="E58" s="7">
        <v>4</v>
      </c>
      <c r="F58" s="7">
        <v>5</v>
      </c>
      <c r="G58" s="7">
        <v>9</v>
      </c>
      <c r="H58" s="7">
        <v>9</v>
      </c>
      <c r="I58" s="7">
        <v>4</v>
      </c>
      <c r="J58" s="7">
        <v>7</v>
      </c>
      <c r="K58" s="7">
        <v>5</v>
      </c>
      <c r="L58" s="7">
        <v>6</v>
      </c>
      <c r="M58" s="7">
        <v>7</v>
      </c>
      <c r="N58" s="7">
        <v>3</v>
      </c>
      <c r="O58" s="7">
        <v>5</v>
      </c>
      <c r="P58" s="7">
        <v>7</v>
      </c>
      <c r="Q58" s="51">
        <v>4</v>
      </c>
      <c r="R58" s="51">
        <v>7</v>
      </c>
      <c r="S58" s="51">
        <v>4</v>
      </c>
      <c r="T58" s="51">
        <v>4</v>
      </c>
      <c r="U58" s="51">
        <v>2</v>
      </c>
    </row>
    <row r="59" spans="1:21">
      <c r="A59" s="180">
        <v>2104</v>
      </c>
      <c r="B59" s="7" t="s">
        <v>2466</v>
      </c>
      <c r="C59" s="7" t="s">
        <v>1151</v>
      </c>
      <c r="D59" s="7">
        <v>16</v>
      </c>
      <c r="E59" s="7">
        <v>11</v>
      </c>
      <c r="F59" s="7">
        <v>8</v>
      </c>
      <c r="G59" s="7">
        <v>9</v>
      </c>
      <c r="H59" s="7">
        <v>10</v>
      </c>
      <c r="I59" s="7">
        <v>9</v>
      </c>
      <c r="J59" s="7">
        <v>12</v>
      </c>
      <c r="K59" s="7">
        <v>9</v>
      </c>
      <c r="L59" s="7">
        <v>11</v>
      </c>
      <c r="M59" s="7">
        <v>11</v>
      </c>
      <c r="N59" s="7">
        <v>12</v>
      </c>
      <c r="O59" s="7">
        <v>9</v>
      </c>
      <c r="P59" s="7">
        <v>15</v>
      </c>
      <c r="Q59" s="51">
        <v>15</v>
      </c>
      <c r="R59" s="51">
        <v>9</v>
      </c>
      <c r="S59" s="51">
        <v>13</v>
      </c>
      <c r="T59" s="51">
        <v>16</v>
      </c>
      <c r="U59" s="51">
        <v>12</v>
      </c>
    </row>
    <row r="60" spans="1:21">
      <c r="A60" s="180">
        <v>2104</v>
      </c>
      <c r="B60" s="7" t="s">
        <v>2466</v>
      </c>
      <c r="C60" s="7" t="s">
        <v>1157</v>
      </c>
      <c r="D60" s="7">
        <v>7</v>
      </c>
      <c r="E60" s="7">
        <v>9</v>
      </c>
      <c r="F60" s="7">
        <v>5</v>
      </c>
      <c r="G60" s="7">
        <v>6</v>
      </c>
      <c r="H60" s="7">
        <v>7</v>
      </c>
      <c r="I60" s="7">
        <v>6</v>
      </c>
      <c r="J60" s="7">
        <v>6</v>
      </c>
      <c r="K60" s="7">
        <v>4</v>
      </c>
      <c r="L60" s="7">
        <v>5</v>
      </c>
      <c r="M60" s="7">
        <v>7</v>
      </c>
      <c r="N60" s="7">
        <v>7</v>
      </c>
      <c r="O60" s="7">
        <v>4</v>
      </c>
      <c r="P60" s="7">
        <v>9</v>
      </c>
      <c r="Q60" s="51">
        <v>7</v>
      </c>
      <c r="R60" s="51">
        <v>4</v>
      </c>
      <c r="S60" s="51">
        <v>5</v>
      </c>
      <c r="T60" s="51">
        <v>8</v>
      </c>
      <c r="U60" s="51">
        <v>6</v>
      </c>
    </row>
    <row r="61" spans="1:21">
      <c r="A61" s="180">
        <v>2104</v>
      </c>
      <c r="B61" s="7" t="s">
        <v>2466</v>
      </c>
      <c r="C61" s="7" t="s">
        <v>1160</v>
      </c>
      <c r="D61" s="7">
        <v>9</v>
      </c>
      <c r="E61" s="7">
        <v>2</v>
      </c>
      <c r="F61" s="7">
        <v>3</v>
      </c>
      <c r="G61" s="7">
        <v>3</v>
      </c>
      <c r="H61" s="7">
        <v>3</v>
      </c>
      <c r="I61" s="7">
        <v>3</v>
      </c>
      <c r="J61" s="7">
        <v>6</v>
      </c>
      <c r="K61" s="7">
        <v>5</v>
      </c>
      <c r="L61" s="7">
        <v>6</v>
      </c>
      <c r="M61" s="7">
        <v>4</v>
      </c>
      <c r="N61" s="7">
        <v>5</v>
      </c>
      <c r="O61" s="7">
        <v>5</v>
      </c>
      <c r="P61" s="7">
        <v>6</v>
      </c>
      <c r="Q61" s="51">
        <v>8</v>
      </c>
      <c r="R61" s="51">
        <v>5</v>
      </c>
      <c r="S61" s="51">
        <v>8</v>
      </c>
      <c r="T61" s="51">
        <v>8</v>
      </c>
      <c r="U61" s="51">
        <v>6</v>
      </c>
    </row>
    <row r="62" spans="1:21">
      <c r="A62" s="180">
        <v>2105</v>
      </c>
      <c r="B62" s="7" t="s">
        <v>188</v>
      </c>
      <c r="C62" s="7" t="s">
        <v>1151</v>
      </c>
      <c r="D62" s="7">
        <v>1</v>
      </c>
      <c r="E62" s="7">
        <v>4</v>
      </c>
      <c r="F62" s="7">
        <v>6</v>
      </c>
      <c r="G62" s="7">
        <v>6</v>
      </c>
      <c r="H62" s="7">
        <v>3</v>
      </c>
      <c r="I62" s="7">
        <v>4</v>
      </c>
      <c r="J62" s="7">
        <v>6</v>
      </c>
      <c r="K62" s="7">
        <v>5</v>
      </c>
      <c r="L62" s="7">
        <v>4</v>
      </c>
      <c r="M62" s="7">
        <v>6</v>
      </c>
      <c r="N62" s="7">
        <v>5</v>
      </c>
      <c r="O62" s="7">
        <v>5</v>
      </c>
      <c r="P62" s="7">
        <v>7</v>
      </c>
      <c r="Q62" s="51">
        <v>9</v>
      </c>
      <c r="R62" s="51">
        <v>6</v>
      </c>
      <c r="S62" s="51">
        <v>3</v>
      </c>
      <c r="T62" s="51">
        <v>4</v>
      </c>
      <c r="U62" s="51">
        <v>3</v>
      </c>
    </row>
    <row r="63" spans="1:21">
      <c r="A63" s="180">
        <v>2105</v>
      </c>
      <c r="B63" s="7" t="s">
        <v>188</v>
      </c>
      <c r="C63" s="7" t="s">
        <v>1157</v>
      </c>
      <c r="D63" s="7">
        <v>0</v>
      </c>
      <c r="E63" s="7">
        <v>3</v>
      </c>
      <c r="F63" s="7">
        <v>4</v>
      </c>
      <c r="G63" s="7">
        <v>2</v>
      </c>
      <c r="H63" s="7">
        <v>2</v>
      </c>
      <c r="I63" s="7">
        <v>4</v>
      </c>
      <c r="J63" s="7">
        <v>3</v>
      </c>
      <c r="K63" s="7">
        <v>3</v>
      </c>
      <c r="L63" s="7">
        <v>3</v>
      </c>
      <c r="M63" s="7">
        <v>2</v>
      </c>
      <c r="N63" s="7">
        <v>5</v>
      </c>
      <c r="O63" s="7">
        <v>4</v>
      </c>
      <c r="P63" s="7">
        <v>4</v>
      </c>
      <c r="Q63" s="51">
        <v>5</v>
      </c>
      <c r="R63" s="51">
        <v>3</v>
      </c>
      <c r="S63" s="51">
        <v>1</v>
      </c>
      <c r="T63" s="51">
        <v>2</v>
      </c>
      <c r="U63" s="51">
        <v>2</v>
      </c>
    </row>
    <row r="64" spans="1:21">
      <c r="A64" s="180">
        <v>2105</v>
      </c>
      <c r="B64" s="7" t="s">
        <v>188</v>
      </c>
      <c r="C64" s="7" t="s">
        <v>1160</v>
      </c>
      <c r="D64" s="7">
        <v>1</v>
      </c>
      <c r="E64" s="7">
        <v>1</v>
      </c>
      <c r="F64" s="7">
        <v>2</v>
      </c>
      <c r="G64" s="7">
        <v>4</v>
      </c>
      <c r="H64" s="7">
        <v>1</v>
      </c>
      <c r="I64" s="7">
        <v>0</v>
      </c>
      <c r="J64" s="7">
        <v>3</v>
      </c>
      <c r="K64" s="7">
        <v>2</v>
      </c>
      <c r="L64" s="7">
        <v>1</v>
      </c>
      <c r="M64" s="7">
        <v>4</v>
      </c>
      <c r="N64" s="7">
        <v>0</v>
      </c>
      <c r="O64" s="7">
        <v>1</v>
      </c>
      <c r="P64" s="7">
        <v>3</v>
      </c>
      <c r="Q64" s="51">
        <v>4</v>
      </c>
      <c r="R64" s="51">
        <v>3</v>
      </c>
      <c r="S64" s="51">
        <v>2</v>
      </c>
      <c r="T64" s="51">
        <v>2</v>
      </c>
      <c r="U64" s="51">
        <v>1</v>
      </c>
    </row>
    <row r="65" spans="1:21">
      <c r="A65" s="180">
        <v>2106</v>
      </c>
      <c r="B65" s="7" t="s">
        <v>2468</v>
      </c>
      <c r="C65" s="7" t="s">
        <v>1151</v>
      </c>
      <c r="D65" s="7">
        <v>11</v>
      </c>
      <c r="E65" s="7">
        <v>10</v>
      </c>
      <c r="F65" s="7">
        <v>13</v>
      </c>
      <c r="G65" s="7">
        <v>8</v>
      </c>
      <c r="H65" s="7">
        <v>8</v>
      </c>
      <c r="I65" s="7">
        <v>12</v>
      </c>
      <c r="J65" s="7">
        <v>7</v>
      </c>
      <c r="K65" s="7">
        <v>8</v>
      </c>
      <c r="L65" s="7">
        <v>5</v>
      </c>
      <c r="M65" s="7">
        <v>5</v>
      </c>
      <c r="N65" s="7">
        <v>7</v>
      </c>
      <c r="O65" s="7">
        <v>13</v>
      </c>
      <c r="P65" s="7">
        <v>11</v>
      </c>
      <c r="Q65" s="51">
        <v>5</v>
      </c>
      <c r="R65" s="51">
        <v>9</v>
      </c>
      <c r="S65" s="51">
        <v>5</v>
      </c>
      <c r="T65" s="51">
        <v>8</v>
      </c>
      <c r="U65" s="51">
        <v>6</v>
      </c>
    </row>
    <row r="66" spans="1:21">
      <c r="A66" s="180">
        <v>2106</v>
      </c>
      <c r="B66" s="7" t="s">
        <v>2468</v>
      </c>
      <c r="C66" s="7" t="s">
        <v>1157</v>
      </c>
      <c r="D66" s="7">
        <v>9</v>
      </c>
      <c r="E66" s="7">
        <v>6</v>
      </c>
      <c r="F66" s="7">
        <v>8</v>
      </c>
      <c r="G66" s="7">
        <v>7</v>
      </c>
      <c r="H66" s="7">
        <v>4</v>
      </c>
      <c r="I66" s="7">
        <v>9</v>
      </c>
      <c r="J66" s="7">
        <v>5</v>
      </c>
      <c r="K66" s="7">
        <v>4</v>
      </c>
      <c r="L66" s="7">
        <v>3</v>
      </c>
      <c r="M66" s="7">
        <v>4</v>
      </c>
      <c r="N66" s="7">
        <v>3</v>
      </c>
      <c r="O66" s="7">
        <v>9</v>
      </c>
      <c r="P66" s="7">
        <v>9</v>
      </c>
      <c r="Q66" s="51">
        <v>4</v>
      </c>
      <c r="R66" s="51">
        <v>7</v>
      </c>
      <c r="S66" s="51">
        <v>4</v>
      </c>
      <c r="T66" s="51">
        <v>5</v>
      </c>
      <c r="U66" s="51">
        <v>5</v>
      </c>
    </row>
    <row r="67" spans="1:21">
      <c r="A67" s="180">
        <v>2106</v>
      </c>
      <c r="B67" s="7" t="s">
        <v>2468</v>
      </c>
      <c r="C67" s="7" t="s">
        <v>1160</v>
      </c>
      <c r="D67" s="7">
        <v>2</v>
      </c>
      <c r="E67" s="7">
        <v>4</v>
      </c>
      <c r="F67" s="7">
        <v>5</v>
      </c>
      <c r="G67" s="7">
        <v>1</v>
      </c>
      <c r="H67" s="7">
        <v>4</v>
      </c>
      <c r="I67" s="7">
        <v>3</v>
      </c>
      <c r="J67" s="7">
        <v>2</v>
      </c>
      <c r="K67" s="7">
        <v>4</v>
      </c>
      <c r="L67" s="7">
        <v>2</v>
      </c>
      <c r="M67" s="7">
        <v>1</v>
      </c>
      <c r="N67" s="7">
        <v>4</v>
      </c>
      <c r="O67" s="7">
        <v>4</v>
      </c>
      <c r="P67" s="7">
        <v>2</v>
      </c>
      <c r="Q67" s="51">
        <v>1</v>
      </c>
      <c r="R67" s="51">
        <v>2</v>
      </c>
      <c r="S67" s="51">
        <v>1</v>
      </c>
      <c r="T67" s="51">
        <v>3</v>
      </c>
      <c r="U67" s="51">
        <v>1</v>
      </c>
    </row>
    <row r="68" spans="1:21">
      <c r="A68" s="180">
        <v>2107</v>
      </c>
      <c r="B68" s="7" t="s">
        <v>1164</v>
      </c>
      <c r="C68" s="7" t="s">
        <v>1151</v>
      </c>
      <c r="D68" s="7">
        <v>3</v>
      </c>
      <c r="E68" s="7">
        <v>3</v>
      </c>
      <c r="F68" s="7">
        <v>5</v>
      </c>
      <c r="G68" s="7">
        <v>7</v>
      </c>
      <c r="H68" s="7">
        <v>2</v>
      </c>
      <c r="I68" s="7">
        <v>9</v>
      </c>
      <c r="J68" s="7">
        <v>8</v>
      </c>
      <c r="K68" s="7">
        <v>8</v>
      </c>
      <c r="L68" s="7">
        <v>3</v>
      </c>
      <c r="M68" s="7">
        <v>9</v>
      </c>
      <c r="N68" s="7">
        <v>3</v>
      </c>
      <c r="O68" s="7">
        <v>11</v>
      </c>
      <c r="P68" s="7">
        <v>4</v>
      </c>
      <c r="Q68" s="51">
        <v>6</v>
      </c>
      <c r="R68" s="51">
        <v>4</v>
      </c>
      <c r="S68" s="51">
        <v>5</v>
      </c>
      <c r="T68" s="51">
        <v>10</v>
      </c>
      <c r="U68" s="51">
        <v>6</v>
      </c>
    </row>
    <row r="69" spans="1:21">
      <c r="A69" s="180">
        <v>2107</v>
      </c>
      <c r="B69" s="7" t="s">
        <v>1164</v>
      </c>
      <c r="C69" s="7" t="s">
        <v>1157</v>
      </c>
      <c r="D69" s="7">
        <v>2</v>
      </c>
      <c r="E69" s="7">
        <v>2</v>
      </c>
      <c r="F69" s="7">
        <v>2</v>
      </c>
      <c r="G69" s="7">
        <v>4</v>
      </c>
      <c r="H69" s="7">
        <v>1</v>
      </c>
      <c r="I69" s="7">
        <v>6</v>
      </c>
      <c r="J69" s="7">
        <v>3</v>
      </c>
      <c r="K69" s="7">
        <v>5</v>
      </c>
      <c r="L69" s="7">
        <v>2</v>
      </c>
      <c r="M69" s="7">
        <v>5</v>
      </c>
      <c r="N69" s="7">
        <v>2</v>
      </c>
      <c r="O69" s="7">
        <v>4</v>
      </c>
      <c r="P69" s="7">
        <v>2</v>
      </c>
      <c r="Q69" s="51">
        <v>1</v>
      </c>
      <c r="R69" s="51">
        <v>1</v>
      </c>
      <c r="S69" s="51">
        <v>2</v>
      </c>
      <c r="T69" s="51">
        <v>5</v>
      </c>
      <c r="U69" s="51">
        <v>3</v>
      </c>
    </row>
    <row r="70" spans="1:21">
      <c r="A70" s="180">
        <v>2107</v>
      </c>
      <c r="B70" s="7" t="s">
        <v>1164</v>
      </c>
      <c r="C70" s="7" t="s">
        <v>1160</v>
      </c>
      <c r="D70" s="7">
        <v>1</v>
      </c>
      <c r="E70" s="7">
        <v>1</v>
      </c>
      <c r="F70" s="7">
        <v>3</v>
      </c>
      <c r="G70" s="7">
        <v>3</v>
      </c>
      <c r="H70" s="7">
        <v>1</v>
      </c>
      <c r="I70" s="7">
        <v>3</v>
      </c>
      <c r="J70" s="7">
        <v>5</v>
      </c>
      <c r="K70" s="7">
        <v>3</v>
      </c>
      <c r="L70" s="7">
        <v>1</v>
      </c>
      <c r="M70" s="7">
        <v>4</v>
      </c>
      <c r="N70" s="7">
        <v>1</v>
      </c>
      <c r="O70" s="7">
        <v>7</v>
      </c>
      <c r="P70" s="7">
        <v>2</v>
      </c>
      <c r="Q70" s="51">
        <v>5</v>
      </c>
      <c r="R70" s="51">
        <v>3</v>
      </c>
      <c r="S70" s="51">
        <v>3</v>
      </c>
      <c r="T70" s="51">
        <v>5</v>
      </c>
      <c r="U70" s="51">
        <v>3</v>
      </c>
    </row>
    <row r="71" spans="1:21">
      <c r="A71" s="180">
        <v>2108</v>
      </c>
      <c r="B71" s="7" t="s">
        <v>2469</v>
      </c>
      <c r="C71" s="7" t="s">
        <v>1151</v>
      </c>
      <c r="D71" s="7">
        <v>9</v>
      </c>
      <c r="E71" s="7">
        <v>4</v>
      </c>
      <c r="F71" s="7">
        <v>5</v>
      </c>
      <c r="G71" s="7">
        <v>7</v>
      </c>
      <c r="H71" s="7">
        <v>16</v>
      </c>
      <c r="I71" s="7">
        <v>8</v>
      </c>
      <c r="J71" s="7">
        <v>7</v>
      </c>
      <c r="K71" s="7">
        <v>14</v>
      </c>
      <c r="L71" s="7">
        <v>9</v>
      </c>
      <c r="M71" s="7">
        <v>8</v>
      </c>
      <c r="N71" s="7">
        <v>3</v>
      </c>
      <c r="O71" s="7">
        <v>12</v>
      </c>
      <c r="P71" s="7">
        <v>14</v>
      </c>
      <c r="Q71" s="51">
        <v>16</v>
      </c>
      <c r="R71" s="51">
        <v>15</v>
      </c>
      <c r="S71" s="51">
        <v>16</v>
      </c>
      <c r="T71" s="51">
        <v>18</v>
      </c>
      <c r="U71" s="51">
        <v>15</v>
      </c>
    </row>
    <row r="72" spans="1:21">
      <c r="A72" s="180">
        <v>2108</v>
      </c>
      <c r="B72" s="7" t="s">
        <v>2469</v>
      </c>
      <c r="C72" s="7" t="s">
        <v>1157</v>
      </c>
      <c r="D72" s="7">
        <v>7</v>
      </c>
      <c r="E72" s="7">
        <v>2</v>
      </c>
      <c r="F72" s="7">
        <v>2</v>
      </c>
      <c r="G72" s="7">
        <v>5</v>
      </c>
      <c r="H72" s="7">
        <v>8</v>
      </c>
      <c r="I72" s="7">
        <v>4</v>
      </c>
      <c r="J72" s="7">
        <v>3</v>
      </c>
      <c r="K72" s="7">
        <v>11</v>
      </c>
      <c r="L72" s="7">
        <v>7</v>
      </c>
      <c r="M72" s="7">
        <v>6</v>
      </c>
      <c r="N72" s="7">
        <v>1</v>
      </c>
      <c r="O72" s="7">
        <v>5</v>
      </c>
      <c r="P72" s="7">
        <v>12</v>
      </c>
      <c r="Q72" s="51">
        <v>9</v>
      </c>
      <c r="R72" s="51">
        <v>9</v>
      </c>
      <c r="S72" s="51">
        <v>10</v>
      </c>
      <c r="T72" s="51">
        <v>8</v>
      </c>
      <c r="U72" s="51">
        <v>5</v>
      </c>
    </row>
    <row r="73" spans="1:21">
      <c r="A73" s="180">
        <v>2108</v>
      </c>
      <c r="B73" s="7" t="s">
        <v>2469</v>
      </c>
      <c r="C73" s="7" t="s">
        <v>1160</v>
      </c>
      <c r="D73" s="7">
        <v>2</v>
      </c>
      <c r="E73" s="7">
        <v>2</v>
      </c>
      <c r="F73" s="7">
        <v>3</v>
      </c>
      <c r="G73" s="7">
        <v>2</v>
      </c>
      <c r="H73" s="7">
        <v>8</v>
      </c>
      <c r="I73" s="7">
        <v>4</v>
      </c>
      <c r="J73" s="7">
        <v>4</v>
      </c>
      <c r="K73" s="7">
        <v>3</v>
      </c>
      <c r="L73" s="7">
        <v>2</v>
      </c>
      <c r="M73" s="7">
        <v>2</v>
      </c>
      <c r="N73" s="7">
        <v>2</v>
      </c>
      <c r="O73" s="7">
        <v>7</v>
      </c>
      <c r="P73" s="7">
        <v>2</v>
      </c>
      <c r="Q73" s="51">
        <v>7</v>
      </c>
      <c r="R73" s="51">
        <v>6</v>
      </c>
      <c r="S73" s="51">
        <v>6</v>
      </c>
      <c r="T73" s="51">
        <v>10</v>
      </c>
      <c r="U73" s="51">
        <v>10</v>
      </c>
    </row>
    <row r="74" spans="1:21">
      <c r="A74" s="180">
        <v>2109</v>
      </c>
      <c r="B74" s="7" t="s">
        <v>2470</v>
      </c>
      <c r="C74" s="7" t="s">
        <v>1151</v>
      </c>
      <c r="D74" s="7">
        <v>0</v>
      </c>
      <c r="E74" s="7">
        <v>0</v>
      </c>
      <c r="F74" s="7">
        <v>0</v>
      </c>
      <c r="G74" s="7">
        <v>0</v>
      </c>
      <c r="H74" s="7">
        <v>0</v>
      </c>
      <c r="I74" s="7">
        <v>0</v>
      </c>
      <c r="J74" s="7">
        <v>1</v>
      </c>
      <c r="K74" s="7">
        <v>0</v>
      </c>
      <c r="L74" s="7">
        <v>0</v>
      </c>
      <c r="M74" s="7">
        <v>2</v>
      </c>
      <c r="N74" s="7">
        <v>0</v>
      </c>
      <c r="O74" s="7">
        <v>0</v>
      </c>
      <c r="P74" s="7">
        <v>1</v>
      </c>
      <c r="Q74" s="51">
        <v>1</v>
      </c>
      <c r="R74" s="51">
        <v>0</v>
      </c>
      <c r="S74" s="51">
        <v>0</v>
      </c>
      <c r="T74" s="51">
        <v>1</v>
      </c>
      <c r="U74" s="51">
        <v>1</v>
      </c>
    </row>
    <row r="75" spans="1:21">
      <c r="A75" s="180">
        <v>2109</v>
      </c>
      <c r="B75" s="7" t="s">
        <v>2470</v>
      </c>
      <c r="C75" s="7" t="s">
        <v>1157</v>
      </c>
      <c r="D75" s="7">
        <v>0</v>
      </c>
      <c r="E75" s="7">
        <v>0</v>
      </c>
      <c r="F75" s="7">
        <v>0</v>
      </c>
      <c r="G75" s="7">
        <v>0</v>
      </c>
      <c r="H75" s="7">
        <v>0</v>
      </c>
      <c r="I75" s="7">
        <v>0</v>
      </c>
      <c r="J75" s="7">
        <v>1</v>
      </c>
      <c r="K75" s="7">
        <v>0</v>
      </c>
      <c r="L75" s="7">
        <v>0</v>
      </c>
      <c r="M75" s="7">
        <v>1</v>
      </c>
      <c r="N75" s="7">
        <v>0</v>
      </c>
      <c r="O75" s="7">
        <v>0</v>
      </c>
      <c r="P75" s="7">
        <v>1</v>
      </c>
      <c r="Q75" s="51">
        <v>1</v>
      </c>
      <c r="R75" s="51">
        <v>0</v>
      </c>
      <c r="S75" s="51">
        <v>0</v>
      </c>
      <c r="T75" s="51">
        <v>1</v>
      </c>
      <c r="U75" s="51">
        <v>1</v>
      </c>
    </row>
    <row r="76" spans="1:21">
      <c r="A76" s="180">
        <v>2109</v>
      </c>
      <c r="B76" s="7" t="s">
        <v>2470</v>
      </c>
      <c r="C76" s="7" t="s">
        <v>1160</v>
      </c>
      <c r="D76" s="7">
        <v>0</v>
      </c>
      <c r="E76" s="7">
        <v>0</v>
      </c>
      <c r="F76" s="7">
        <v>0</v>
      </c>
      <c r="G76" s="7">
        <v>0</v>
      </c>
      <c r="H76" s="7">
        <v>0</v>
      </c>
      <c r="I76" s="7">
        <v>0</v>
      </c>
      <c r="J76" s="7">
        <v>0</v>
      </c>
      <c r="K76" s="7">
        <v>0</v>
      </c>
      <c r="L76" s="7">
        <v>0</v>
      </c>
      <c r="M76" s="7">
        <v>1</v>
      </c>
      <c r="N76" s="7">
        <v>0</v>
      </c>
      <c r="O76" s="7">
        <v>0</v>
      </c>
      <c r="P76" s="7">
        <v>0</v>
      </c>
      <c r="Q76" s="51">
        <v>0</v>
      </c>
      <c r="R76" s="51">
        <v>0</v>
      </c>
      <c r="S76" s="51">
        <v>0</v>
      </c>
      <c r="T76" s="51">
        <v>0</v>
      </c>
      <c r="U76" s="51">
        <v>0</v>
      </c>
    </row>
    <row r="77" spans="1:21">
      <c r="A77" s="180">
        <v>2110</v>
      </c>
      <c r="B77" s="7" t="s">
        <v>1827</v>
      </c>
      <c r="C77" s="7" t="s">
        <v>1151</v>
      </c>
      <c r="D77" s="7">
        <v>17</v>
      </c>
      <c r="E77" s="7">
        <v>23</v>
      </c>
      <c r="F77" s="7">
        <v>20</v>
      </c>
      <c r="G77" s="7">
        <v>19</v>
      </c>
      <c r="H77" s="7">
        <v>21</v>
      </c>
      <c r="I77" s="7">
        <v>18</v>
      </c>
      <c r="J77" s="7">
        <v>25</v>
      </c>
      <c r="K77" s="7">
        <v>19</v>
      </c>
      <c r="L77" s="7">
        <v>16</v>
      </c>
      <c r="M77" s="7">
        <v>24</v>
      </c>
      <c r="N77" s="7">
        <v>29</v>
      </c>
      <c r="O77" s="7">
        <v>27</v>
      </c>
      <c r="P77" s="7">
        <v>22</v>
      </c>
      <c r="Q77" s="51">
        <v>20</v>
      </c>
      <c r="R77" s="51">
        <v>35</v>
      </c>
      <c r="S77" s="51">
        <v>37</v>
      </c>
      <c r="T77" s="51">
        <v>35</v>
      </c>
      <c r="U77" s="51">
        <v>31</v>
      </c>
    </row>
    <row r="78" spans="1:21">
      <c r="A78" s="180">
        <v>2110</v>
      </c>
      <c r="B78" s="7" t="s">
        <v>1827</v>
      </c>
      <c r="C78" s="7" t="s">
        <v>1157</v>
      </c>
      <c r="D78" s="7">
        <v>11</v>
      </c>
      <c r="E78" s="7">
        <v>18</v>
      </c>
      <c r="F78" s="7">
        <v>15</v>
      </c>
      <c r="G78" s="7">
        <v>12</v>
      </c>
      <c r="H78" s="7">
        <v>16</v>
      </c>
      <c r="I78" s="7">
        <v>13</v>
      </c>
      <c r="J78" s="7">
        <v>18</v>
      </c>
      <c r="K78" s="7">
        <v>15</v>
      </c>
      <c r="L78" s="7">
        <v>10</v>
      </c>
      <c r="M78" s="7">
        <v>17</v>
      </c>
      <c r="N78" s="7">
        <v>20</v>
      </c>
      <c r="O78" s="7">
        <v>18</v>
      </c>
      <c r="P78" s="7">
        <v>16</v>
      </c>
      <c r="Q78" s="51">
        <v>14</v>
      </c>
      <c r="R78" s="51">
        <v>26</v>
      </c>
      <c r="S78" s="51">
        <v>30</v>
      </c>
      <c r="T78" s="51">
        <v>24</v>
      </c>
      <c r="U78" s="51">
        <v>21</v>
      </c>
    </row>
    <row r="79" spans="1:21">
      <c r="A79" s="180">
        <v>2110</v>
      </c>
      <c r="B79" s="7" t="s">
        <v>1827</v>
      </c>
      <c r="C79" s="7" t="s">
        <v>1160</v>
      </c>
      <c r="D79" s="7">
        <v>6</v>
      </c>
      <c r="E79" s="7">
        <v>5</v>
      </c>
      <c r="F79" s="7">
        <v>5</v>
      </c>
      <c r="G79" s="7">
        <v>7</v>
      </c>
      <c r="H79" s="7">
        <v>5</v>
      </c>
      <c r="I79" s="7">
        <v>5</v>
      </c>
      <c r="J79" s="7">
        <v>7</v>
      </c>
      <c r="K79" s="7">
        <v>4</v>
      </c>
      <c r="L79" s="7">
        <v>6</v>
      </c>
      <c r="M79" s="7">
        <v>7</v>
      </c>
      <c r="N79" s="7">
        <v>9</v>
      </c>
      <c r="O79" s="7">
        <v>9</v>
      </c>
      <c r="P79" s="7">
        <v>6</v>
      </c>
      <c r="Q79" s="51">
        <v>6</v>
      </c>
      <c r="R79" s="51">
        <v>9</v>
      </c>
      <c r="S79" s="51">
        <v>7</v>
      </c>
      <c r="T79" s="51">
        <v>11</v>
      </c>
      <c r="U79" s="51">
        <v>10</v>
      </c>
    </row>
    <row r="80" spans="1:21">
      <c r="A80" s="180">
        <v>2111</v>
      </c>
      <c r="B80" s="7" t="s">
        <v>2471</v>
      </c>
      <c r="C80" s="7" t="s">
        <v>1151</v>
      </c>
      <c r="D80" s="7">
        <v>1</v>
      </c>
      <c r="E80" s="7">
        <v>2</v>
      </c>
      <c r="F80" s="7">
        <v>0</v>
      </c>
      <c r="G80" s="7">
        <v>1</v>
      </c>
      <c r="H80" s="7">
        <v>1</v>
      </c>
      <c r="I80" s="7">
        <v>1</v>
      </c>
      <c r="J80" s="7">
        <v>0</v>
      </c>
      <c r="K80" s="7">
        <v>0</v>
      </c>
      <c r="L80" s="7">
        <v>0</v>
      </c>
      <c r="M80" s="7">
        <v>1</v>
      </c>
      <c r="N80" s="7">
        <v>1</v>
      </c>
      <c r="O80" s="7">
        <v>0</v>
      </c>
      <c r="P80" s="7">
        <v>0</v>
      </c>
      <c r="Q80" s="51">
        <v>1</v>
      </c>
      <c r="R80" s="51">
        <v>0</v>
      </c>
      <c r="S80" s="51">
        <v>0</v>
      </c>
      <c r="T80" s="51">
        <v>0</v>
      </c>
      <c r="U80" s="51">
        <v>1</v>
      </c>
    </row>
    <row r="81" spans="1:21">
      <c r="A81" s="180">
        <v>2111</v>
      </c>
      <c r="B81" s="7" t="s">
        <v>2471</v>
      </c>
      <c r="C81" s="7" t="s">
        <v>1157</v>
      </c>
      <c r="D81" s="7">
        <v>1</v>
      </c>
      <c r="E81" s="7">
        <v>1</v>
      </c>
      <c r="F81" s="7">
        <v>0</v>
      </c>
      <c r="G81" s="7">
        <v>0</v>
      </c>
      <c r="H81" s="7">
        <v>1</v>
      </c>
      <c r="I81" s="7">
        <v>0</v>
      </c>
      <c r="J81" s="7">
        <v>0</v>
      </c>
      <c r="K81" s="7">
        <v>0</v>
      </c>
      <c r="L81" s="7">
        <v>0</v>
      </c>
      <c r="M81" s="7">
        <v>1</v>
      </c>
      <c r="N81" s="7">
        <v>0</v>
      </c>
      <c r="O81" s="7">
        <v>0</v>
      </c>
      <c r="P81" s="7">
        <v>0</v>
      </c>
      <c r="Q81" s="51">
        <v>1</v>
      </c>
      <c r="R81" s="51">
        <v>0</v>
      </c>
      <c r="S81" s="51">
        <v>0</v>
      </c>
      <c r="T81" s="51">
        <v>0</v>
      </c>
      <c r="U81" s="51">
        <v>1</v>
      </c>
    </row>
    <row r="82" spans="1:21">
      <c r="A82" s="180">
        <v>2111</v>
      </c>
      <c r="B82" s="7" t="s">
        <v>2471</v>
      </c>
      <c r="C82" s="7" t="s">
        <v>1160</v>
      </c>
      <c r="D82" s="7">
        <v>0</v>
      </c>
      <c r="E82" s="7">
        <v>1</v>
      </c>
      <c r="F82" s="7">
        <v>0</v>
      </c>
      <c r="G82" s="7">
        <v>1</v>
      </c>
      <c r="H82" s="7">
        <v>0</v>
      </c>
      <c r="I82" s="7">
        <v>1</v>
      </c>
      <c r="J82" s="7">
        <v>0</v>
      </c>
      <c r="K82" s="7">
        <v>0</v>
      </c>
      <c r="L82" s="7">
        <v>0</v>
      </c>
      <c r="M82" s="7">
        <v>0</v>
      </c>
      <c r="N82" s="7">
        <v>1</v>
      </c>
      <c r="O82" s="7">
        <v>0</v>
      </c>
      <c r="P82" s="7">
        <v>0</v>
      </c>
      <c r="Q82" s="51">
        <v>0</v>
      </c>
      <c r="R82" s="51">
        <v>0</v>
      </c>
      <c r="S82" s="51">
        <v>0</v>
      </c>
      <c r="T82" s="51">
        <v>0</v>
      </c>
      <c r="U82" s="51">
        <v>0</v>
      </c>
    </row>
    <row r="83" spans="1:21">
      <c r="A83" s="180">
        <v>2112</v>
      </c>
      <c r="B83" s="7" t="s">
        <v>390</v>
      </c>
      <c r="C83" s="7" t="s">
        <v>1151</v>
      </c>
      <c r="D83" s="7">
        <v>3</v>
      </c>
      <c r="E83" s="7">
        <v>4</v>
      </c>
      <c r="F83" s="7">
        <v>8</v>
      </c>
      <c r="G83" s="7">
        <v>3</v>
      </c>
      <c r="H83" s="7">
        <v>4</v>
      </c>
      <c r="I83" s="7">
        <v>3</v>
      </c>
      <c r="J83" s="7">
        <v>2</v>
      </c>
      <c r="K83" s="7">
        <v>5</v>
      </c>
      <c r="L83" s="7">
        <v>5</v>
      </c>
      <c r="M83" s="7">
        <v>6</v>
      </c>
      <c r="N83" s="7">
        <v>4</v>
      </c>
      <c r="O83" s="7">
        <v>9</v>
      </c>
      <c r="P83" s="7">
        <v>5</v>
      </c>
      <c r="Q83" s="51">
        <v>3</v>
      </c>
      <c r="R83" s="51">
        <v>5</v>
      </c>
      <c r="S83" s="51">
        <v>4</v>
      </c>
      <c r="T83" s="51">
        <v>2</v>
      </c>
      <c r="U83" s="51">
        <v>6</v>
      </c>
    </row>
    <row r="84" spans="1:21">
      <c r="A84" s="180">
        <v>2112</v>
      </c>
      <c r="B84" s="7" t="s">
        <v>390</v>
      </c>
      <c r="C84" s="7" t="s">
        <v>1157</v>
      </c>
      <c r="D84" s="7">
        <v>0</v>
      </c>
      <c r="E84" s="7">
        <v>0</v>
      </c>
      <c r="F84" s="7">
        <v>0</v>
      </c>
      <c r="G84" s="7">
        <v>0</v>
      </c>
      <c r="H84" s="7">
        <v>0</v>
      </c>
      <c r="I84" s="7">
        <v>0</v>
      </c>
      <c r="J84" s="7">
        <v>0</v>
      </c>
      <c r="K84" s="7">
        <v>0</v>
      </c>
      <c r="L84" s="7">
        <v>0</v>
      </c>
      <c r="M84" s="7">
        <v>0</v>
      </c>
      <c r="N84" s="7">
        <v>0</v>
      </c>
      <c r="O84" s="7">
        <v>0</v>
      </c>
      <c r="P84" s="7">
        <v>0</v>
      </c>
      <c r="Q84" s="51">
        <v>0</v>
      </c>
      <c r="R84" s="51">
        <v>0</v>
      </c>
      <c r="S84" s="51">
        <v>0</v>
      </c>
      <c r="T84" s="51">
        <v>0</v>
      </c>
      <c r="U84" s="51">
        <v>0</v>
      </c>
    </row>
    <row r="85" spans="1:21">
      <c r="A85" s="180">
        <v>2112</v>
      </c>
      <c r="B85" s="7" t="s">
        <v>390</v>
      </c>
      <c r="C85" s="7" t="s">
        <v>1160</v>
      </c>
      <c r="D85" s="7">
        <v>3</v>
      </c>
      <c r="E85" s="7">
        <v>4</v>
      </c>
      <c r="F85" s="7">
        <v>8</v>
      </c>
      <c r="G85" s="7">
        <v>3</v>
      </c>
      <c r="H85" s="7">
        <v>4</v>
      </c>
      <c r="I85" s="7">
        <v>3</v>
      </c>
      <c r="J85" s="7">
        <v>2</v>
      </c>
      <c r="K85" s="7">
        <v>5</v>
      </c>
      <c r="L85" s="7">
        <v>5</v>
      </c>
      <c r="M85" s="7">
        <v>6</v>
      </c>
      <c r="N85" s="7">
        <v>4</v>
      </c>
      <c r="O85" s="7">
        <v>9</v>
      </c>
      <c r="P85" s="7">
        <v>5</v>
      </c>
      <c r="Q85" s="51">
        <v>3</v>
      </c>
      <c r="R85" s="51">
        <v>5</v>
      </c>
      <c r="S85" s="51">
        <v>4</v>
      </c>
      <c r="T85" s="51">
        <v>2</v>
      </c>
      <c r="U85" s="51">
        <v>6</v>
      </c>
    </row>
    <row r="86" spans="1:21">
      <c r="A86" s="180">
        <v>2113</v>
      </c>
      <c r="B86" s="7" t="s">
        <v>2472</v>
      </c>
      <c r="C86" s="7" t="s">
        <v>1151</v>
      </c>
      <c r="D86" s="7">
        <v>0</v>
      </c>
      <c r="E86" s="7">
        <v>1</v>
      </c>
      <c r="F86" s="7">
        <v>3</v>
      </c>
      <c r="G86" s="7">
        <v>2</v>
      </c>
      <c r="H86" s="7">
        <v>1</v>
      </c>
      <c r="I86" s="7">
        <v>1</v>
      </c>
      <c r="J86" s="7">
        <v>2</v>
      </c>
      <c r="K86" s="7">
        <v>0</v>
      </c>
      <c r="L86" s="7">
        <v>1</v>
      </c>
      <c r="M86" s="7">
        <v>1</v>
      </c>
      <c r="N86" s="7">
        <v>4</v>
      </c>
      <c r="O86" s="7">
        <v>2</v>
      </c>
      <c r="P86" s="7">
        <v>4</v>
      </c>
      <c r="Q86" s="51">
        <v>2</v>
      </c>
      <c r="R86" s="51">
        <v>2</v>
      </c>
      <c r="S86" s="51">
        <v>3</v>
      </c>
      <c r="T86" s="51">
        <v>3</v>
      </c>
      <c r="U86" s="51">
        <v>5</v>
      </c>
    </row>
    <row r="87" spans="1:21">
      <c r="A87" s="180">
        <v>2113</v>
      </c>
      <c r="B87" s="7" t="s">
        <v>2472</v>
      </c>
      <c r="C87" s="7" t="s">
        <v>1157</v>
      </c>
      <c r="D87" s="7" t="s">
        <v>1192</v>
      </c>
      <c r="E87" s="7" t="s">
        <v>2474</v>
      </c>
      <c r="F87" s="7" t="s">
        <v>2474</v>
      </c>
      <c r="G87" s="7" t="s">
        <v>2474</v>
      </c>
      <c r="H87" s="7" t="s">
        <v>2474</v>
      </c>
      <c r="I87" s="7" t="s">
        <v>2475</v>
      </c>
      <c r="J87" s="7">
        <v>0</v>
      </c>
      <c r="K87" s="7">
        <v>0</v>
      </c>
      <c r="L87" s="7">
        <v>0</v>
      </c>
      <c r="M87" s="7">
        <v>0</v>
      </c>
      <c r="N87" s="7">
        <v>0</v>
      </c>
      <c r="O87" s="7">
        <v>0</v>
      </c>
      <c r="P87" s="7">
        <v>0</v>
      </c>
      <c r="Q87" s="51">
        <v>0</v>
      </c>
      <c r="R87" s="51">
        <v>0</v>
      </c>
      <c r="S87" s="51">
        <v>0</v>
      </c>
      <c r="T87" s="51">
        <v>0</v>
      </c>
      <c r="U87" s="51">
        <v>0</v>
      </c>
    </row>
    <row r="88" spans="1:21">
      <c r="A88" s="180">
        <v>2113</v>
      </c>
      <c r="B88" s="7" t="s">
        <v>2472</v>
      </c>
      <c r="C88" s="7" t="s">
        <v>1160</v>
      </c>
      <c r="D88" s="7">
        <v>0</v>
      </c>
      <c r="E88" s="7">
        <v>1</v>
      </c>
      <c r="F88" s="7">
        <v>3</v>
      </c>
      <c r="G88" s="7">
        <v>2</v>
      </c>
      <c r="H88" s="7">
        <v>1</v>
      </c>
      <c r="I88" s="7">
        <v>1</v>
      </c>
      <c r="J88" s="7">
        <v>2</v>
      </c>
      <c r="K88" s="7">
        <v>0</v>
      </c>
      <c r="L88" s="7">
        <v>1</v>
      </c>
      <c r="M88" s="7">
        <v>1</v>
      </c>
      <c r="N88" s="7">
        <v>4</v>
      </c>
      <c r="O88" s="7">
        <v>2</v>
      </c>
      <c r="P88" s="7">
        <v>4</v>
      </c>
      <c r="Q88" s="51">
        <v>2</v>
      </c>
      <c r="R88" s="51">
        <v>2</v>
      </c>
      <c r="S88" s="51">
        <v>3</v>
      </c>
      <c r="T88" s="51">
        <v>3</v>
      </c>
      <c r="U88" s="51">
        <v>5</v>
      </c>
    </row>
    <row r="89" spans="1:21">
      <c r="A89" s="180">
        <v>2114</v>
      </c>
      <c r="B89" s="7" t="s">
        <v>1519</v>
      </c>
      <c r="C89" s="7" t="s">
        <v>1151</v>
      </c>
      <c r="D89" s="7">
        <v>2</v>
      </c>
      <c r="E89" s="7">
        <v>0</v>
      </c>
      <c r="F89" s="7">
        <v>2</v>
      </c>
      <c r="G89" s="7">
        <v>1</v>
      </c>
      <c r="H89" s="7">
        <v>3</v>
      </c>
      <c r="I89" s="7">
        <v>1</v>
      </c>
      <c r="J89" s="7">
        <v>0</v>
      </c>
      <c r="K89" s="7">
        <v>3</v>
      </c>
      <c r="L89" s="7">
        <v>0</v>
      </c>
      <c r="M89" s="7">
        <v>1</v>
      </c>
      <c r="N89" s="7">
        <v>0</v>
      </c>
      <c r="O89" s="7">
        <v>0</v>
      </c>
      <c r="P89" s="7">
        <v>2</v>
      </c>
      <c r="Q89" s="51">
        <v>3</v>
      </c>
      <c r="R89" s="51">
        <v>1</v>
      </c>
      <c r="S89" s="51">
        <v>0</v>
      </c>
      <c r="T89" s="51">
        <v>4</v>
      </c>
      <c r="U89" s="51">
        <v>3</v>
      </c>
    </row>
    <row r="90" spans="1:21">
      <c r="A90" s="180">
        <v>2114</v>
      </c>
      <c r="B90" s="7" t="s">
        <v>1519</v>
      </c>
      <c r="C90" s="7" t="s">
        <v>1157</v>
      </c>
      <c r="D90" s="7" t="s">
        <v>1192</v>
      </c>
      <c r="E90" s="7" t="s">
        <v>2474</v>
      </c>
      <c r="F90" s="7" t="s">
        <v>2474</v>
      </c>
      <c r="G90" s="7" t="s">
        <v>2474</v>
      </c>
      <c r="H90" s="7" t="s">
        <v>2474</v>
      </c>
      <c r="I90" s="7" t="s">
        <v>2475</v>
      </c>
      <c r="J90" s="7">
        <v>0</v>
      </c>
      <c r="K90" s="7">
        <v>0</v>
      </c>
      <c r="L90" s="7">
        <v>0</v>
      </c>
      <c r="M90" s="7">
        <v>0</v>
      </c>
      <c r="N90" s="7">
        <v>0</v>
      </c>
      <c r="O90" s="7">
        <v>0</v>
      </c>
      <c r="P90" s="7">
        <v>0</v>
      </c>
      <c r="Q90" s="51">
        <v>0</v>
      </c>
      <c r="R90" s="51">
        <v>0</v>
      </c>
      <c r="S90" s="51">
        <v>0</v>
      </c>
      <c r="T90" s="51">
        <v>0</v>
      </c>
      <c r="U90" s="51">
        <v>0</v>
      </c>
    </row>
    <row r="91" spans="1:21">
      <c r="A91" s="180">
        <v>2114</v>
      </c>
      <c r="B91" s="7" t="s">
        <v>1519</v>
      </c>
      <c r="C91" s="7" t="s">
        <v>1160</v>
      </c>
      <c r="D91" s="7">
        <v>2</v>
      </c>
      <c r="E91" s="7">
        <v>0</v>
      </c>
      <c r="F91" s="7">
        <v>2</v>
      </c>
      <c r="G91" s="7">
        <v>1</v>
      </c>
      <c r="H91" s="7">
        <v>3</v>
      </c>
      <c r="I91" s="7">
        <v>1</v>
      </c>
      <c r="J91" s="7">
        <v>0</v>
      </c>
      <c r="K91" s="7">
        <v>3</v>
      </c>
      <c r="L91" s="7">
        <v>0</v>
      </c>
      <c r="M91" s="7">
        <v>1</v>
      </c>
      <c r="N91" s="7">
        <v>0</v>
      </c>
      <c r="O91" s="7">
        <v>0</v>
      </c>
      <c r="P91" s="7">
        <v>2</v>
      </c>
      <c r="Q91" s="51">
        <v>3</v>
      </c>
      <c r="R91" s="51">
        <v>1</v>
      </c>
      <c r="S91" s="51">
        <v>0</v>
      </c>
      <c r="T91" s="51">
        <v>4</v>
      </c>
      <c r="U91" s="51">
        <v>3</v>
      </c>
    </row>
    <row r="92" spans="1:21">
      <c r="A92" s="180">
        <v>2115</v>
      </c>
      <c r="B92" s="7" t="s">
        <v>2476</v>
      </c>
      <c r="C92" s="7" t="s">
        <v>1151</v>
      </c>
      <c r="D92" s="7">
        <v>2</v>
      </c>
      <c r="E92" s="7">
        <v>2</v>
      </c>
      <c r="F92" s="7">
        <v>1</v>
      </c>
      <c r="G92" s="7">
        <v>3</v>
      </c>
      <c r="H92" s="7">
        <v>1</v>
      </c>
      <c r="I92" s="7">
        <v>2</v>
      </c>
      <c r="J92" s="7">
        <v>1</v>
      </c>
      <c r="K92" s="7">
        <v>2</v>
      </c>
      <c r="L92" s="7">
        <v>3</v>
      </c>
      <c r="M92" s="7">
        <v>1</v>
      </c>
      <c r="N92" s="7">
        <v>4</v>
      </c>
      <c r="O92" s="7">
        <v>3</v>
      </c>
      <c r="P92" s="7">
        <v>3</v>
      </c>
      <c r="Q92" s="51">
        <v>6</v>
      </c>
      <c r="R92" s="51">
        <v>8</v>
      </c>
      <c r="S92" s="51">
        <v>3</v>
      </c>
      <c r="T92" s="51">
        <v>6</v>
      </c>
      <c r="U92" s="51">
        <v>3</v>
      </c>
    </row>
    <row r="93" spans="1:21">
      <c r="A93" s="180">
        <v>2115</v>
      </c>
      <c r="B93" s="7" t="s">
        <v>2476</v>
      </c>
      <c r="C93" s="7" t="s">
        <v>1157</v>
      </c>
      <c r="D93" s="7">
        <v>2</v>
      </c>
      <c r="E93" s="7">
        <v>2</v>
      </c>
      <c r="F93" s="7">
        <v>1</v>
      </c>
      <c r="G93" s="7">
        <v>3</v>
      </c>
      <c r="H93" s="7">
        <v>1</v>
      </c>
      <c r="I93" s="7">
        <v>2</v>
      </c>
      <c r="J93" s="7">
        <v>1</v>
      </c>
      <c r="K93" s="7">
        <v>2</v>
      </c>
      <c r="L93" s="7">
        <v>3</v>
      </c>
      <c r="M93" s="7">
        <v>1</v>
      </c>
      <c r="N93" s="7">
        <v>4</v>
      </c>
      <c r="O93" s="7">
        <v>3</v>
      </c>
      <c r="P93" s="7">
        <v>3</v>
      </c>
      <c r="Q93" s="51">
        <v>6</v>
      </c>
      <c r="R93" s="51">
        <v>8</v>
      </c>
      <c r="S93" s="51">
        <v>3</v>
      </c>
      <c r="T93" s="51">
        <v>6</v>
      </c>
      <c r="U93" s="51">
        <v>3</v>
      </c>
    </row>
    <row r="94" spans="1:21">
      <c r="A94" s="180">
        <v>2115</v>
      </c>
      <c r="B94" s="7" t="s">
        <v>2476</v>
      </c>
      <c r="C94" s="7" t="s">
        <v>1160</v>
      </c>
      <c r="D94" s="7" t="s">
        <v>1192</v>
      </c>
      <c r="E94" s="7" t="s">
        <v>2474</v>
      </c>
      <c r="F94" s="7" t="s">
        <v>2474</v>
      </c>
      <c r="G94" s="7" t="s">
        <v>2474</v>
      </c>
      <c r="H94" s="7" t="s">
        <v>2474</v>
      </c>
      <c r="I94" s="7" t="s">
        <v>2475</v>
      </c>
      <c r="J94" s="7">
        <v>0</v>
      </c>
      <c r="K94" s="7">
        <v>0</v>
      </c>
      <c r="L94" s="7">
        <v>0</v>
      </c>
      <c r="M94" s="7">
        <v>0</v>
      </c>
      <c r="N94" s="7">
        <v>0</v>
      </c>
      <c r="O94" s="7">
        <v>0</v>
      </c>
      <c r="P94" s="7">
        <v>0</v>
      </c>
      <c r="Q94" s="51">
        <v>0</v>
      </c>
      <c r="R94" s="51">
        <v>0</v>
      </c>
      <c r="S94" s="51">
        <v>0</v>
      </c>
      <c r="T94" s="51">
        <v>0</v>
      </c>
      <c r="U94" s="51">
        <v>0</v>
      </c>
    </row>
    <row r="95" spans="1:21">
      <c r="A95" s="180">
        <v>2116</v>
      </c>
      <c r="B95" s="7" t="s">
        <v>2478</v>
      </c>
      <c r="C95" s="7" t="s">
        <v>1151</v>
      </c>
      <c r="D95" s="7">
        <v>3</v>
      </c>
      <c r="E95" s="7">
        <v>3</v>
      </c>
      <c r="F95" s="7">
        <v>1</v>
      </c>
      <c r="G95" s="7">
        <v>2</v>
      </c>
      <c r="H95" s="7">
        <v>0</v>
      </c>
      <c r="I95" s="7">
        <v>4</v>
      </c>
      <c r="J95" s="7">
        <v>2</v>
      </c>
      <c r="K95" s="7">
        <v>1</v>
      </c>
      <c r="L95" s="7">
        <v>1</v>
      </c>
      <c r="M95" s="7">
        <v>2</v>
      </c>
      <c r="N95" s="7">
        <v>5</v>
      </c>
      <c r="O95" s="7">
        <v>2</v>
      </c>
      <c r="P95" s="7">
        <v>3</v>
      </c>
      <c r="Q95" s="51">
        <v>3</v>
      </c>
      <c r="R95" s="51">
        <v>1</v>
      </c>
      <c r="S95" s="51">
        <v>4</v>
      </c>
      <c r="T95" s="51">
        <v>7</v>
      </c>
      <c r="U95" s="51">
        <v>5</v>
      </c>
    </row>
    <row r="96" spans="1:21">
      <c r="A96" s="180">
        <v>2116</v>
      </c>
      <c r="B96" s="7" t="s">
        <v>2478</v>
      </c>
      <c r="C96" s="7" t="s">
        <v>1157</v>
      </c>
      <c r="D96" s="7">
        <v>3</v>
      </c>
      <c r="E96" s="7">
        <v>2</v>
      </c>
      <c r="F96" s="7">
        <v>0</v>
      </c>
      <c r="G96" s="7">
        <v>2</v>
      </c>
      <c r="H96" s="7">
        <v>0</v>
      </c>
      <c r="I96" s="7">
        <v>3</v>
      </c>
      <c r="J96" s="7">
        <v>0</v>
      </c>
      <c r="K96" s="7">
        <v>0</v>
      </c>
      <c r="L96" s="7">
        <v>0</v>
      </c>
      <c r="M96" s="7">
        <v>2</v>
      </c>
      <c r="N96" s="7">
        <v>5</v>
      </c>
      <c r="O96" s="7">
        <v>2</v>
      </c>
      <c r="P96" s="7">
        <v>3</v>
      </c>
      <c r="Q96" s="51">
        <v>3</v>
      </c>
      <c r="R96" s="51">
        <v>0</v>
      </c>
      <c r="S96" s="51">
        <v>1</v>
      </c>
      <c r="T96" s="51">
        <v>6</v>
      </c>
      <c r="U96" s="51">
        <v>3</v>
      </c>
    </row>
    <row r="97" spans="1:21">
      <c r="A97" s="180">
        <v>2116</v>
      </c>
      <c r="B97" s="7" t="s">
        <v>2478</v>
      </c>
      <c r="C97" s="7" t="s">
        <v>1160</v>
      </c>
      <c r="D97" s="7">
        <v>0</v>
      </c>
      <c r="E97" s="7">
        <v>1</v>
      </c>
      <c r="F97" s="7">
        <v>1</v>
      </c>
      <c r="G97" s="7">
        <v>0</v>
      </c>
      <c r="H97" s="7">
        <v>0</v>
      </c>
      <c r="I97" s="7">
        <v>1</v>
      </c>
      <c r="J97" s="7">
        <v>2</v>
      </c>
      <c r="K97" s="7">
        <v>1</v>
      </c>
      <c r="L97" s="7">
        <v>1</v>
      </c>
      <c r="M97" s="7">
        <v>0</v>
      </c>
      <c r="N97" s="7">
        <v>0</v>
      </c>
      <c r="O97" s="7">
        <v>0</v>
      </c>
      <c r="P97" s="7">
        <v>0</v>
      </c>
      <c r="Q97" s="51">
        <v>0</v>
      </c>
      <c r="R97" s="51">
        <v>1</v>
      </c>
      <c r="S97" s="51">
        <v>3</v>
      </c>
      <c r="T97" s="51">
        <v>1</v>
      </c>
      <c r="U97" s="51">
        <v>2</v>
      </c>
    </row>
    <row r="98" spans="1:21">
      <c r="A98" s="180">
        <v>2117</v>
      </c>
      <c r="B98" s="7" t="s">
        <v>181</v>
      </c>
      <c r="C98" s="7" t="s">
        <v>1151</v>
      </c>
      <c r="D98" s="7">
        <v>2</v>
      </c>
      <c r="E98" s="7">
        <v>0</v>
      </c>
      <c r="F98" s="7">
        <v>0</v>
      </c>
      <c r="G98" s="7">
        <v>1</v>
      </c>
      <c r="H98" s="7">
        <v>0</v>
      </c>
      <c r="I98" s="7">
        <v>0</v>
      </c>
      <c r="J98" s="7">
        <v>0</v>
      </c>
      <c r="K98" s="7">
        <v>0</v>
      </c>
      <c r="L98" s="7">
        <v>0</v>
      </c>
      <c r="M98" s="7">
        <v>1</v>
      </c>
      <c r="N98" s="7">
        <v>1</v>
      </c>
      <c r="O98" s="7">
        <v>2</v>
      </c>
      <c r="P98" s="7">
        <v>1</v>
      </c>
      <c r="Q98" s="51">
        <v>0</v>
      </c>
      <c r="R98" s="51">
        <v>1</v>
      </c>
      <c r="S98" s="51">
        <v>2</v>
      </c>
      <c r="T98" s="51">
        <v>0</v>
      </c>
      <c r="U98" s="51">
        <v>0</v>
      </c>
    </row>
    <row r="99" spans="1:21">
      <c r="A99" s="180">
        <v>2117</v>
      </c>
      <c r="B99" s="7" t="s">
        <v>181</v>
      </c>
      <c r="C99" s="7" t="s">
        <v>1157</v>
      </c>
      <c r="D99" s="7">
        <v>1</v>
      </c>
      <c r="E99" s="7">
        <v>0</v>
      </c>
      <c r="F99" s="7">
        <v>0</v>
      </c>
      <c r="G99" s="7">
        <v>1</v>
      </c>
      <c r="H99" s="7">
        <v>0</v>
      </c>
      <c r="I99" s="7">
        <v>0</v>
      </c>
      <c r="J99" s="7">
        <v>0</v>
      </c>
      <c r="K99" s="7">
        <v>0</v>
      </c>
      <c r="L99" s="7">
        <v>0</v>
      </c>
      <c r="M99" s="7">
        <v>1</v>
      </c>
      <c r="N99" s="7">
        <v>1</v>
      </c>
      <c r="O99" s="7">
        <v>2</v>
      </c>
      <c r="P99" s="7">
        <v>1</v>
      </c>
      <c r="Q99" s="51">
        <v>0</v>
      </c>
      <c r="R99" s="51">
        <v>1</v>
      </c>
      <c r="S99" s="51">
        <v>1</v>
      </c>
      <c r="T99" s="51">
        <v>0</v>
      </c>
      <c r="U99" s="51">
        <v>0</v>
      </c>
    </row>
    <row r="100" spans="1:21">
      <c r="A100" s="180">
        <v>2117</v>
      </c>
      <c r="B100" s="7" t="s">
        <v>181</v>
      </c>
      <c r="C100" s="7" t="s">
        <v>1160</v>
      </c>
      <c r="D100" s="7">
        <v>1</v>
      </c>
      <c r="E100" s="7">
        <v>0</v>
      </c>
      <c r="F100" s="7">
        <v>0</v>
      </c>
      <c r="G100" s="7">
        <v>0</v>
      </c>
      <c r="H100" s="7">
        <v>0</v>
      </c>
      <c r="I100" s="7">
        <v>0</v>
      </c>
      <c r="J100" s="7">
        <v>0</v>
      </c>
      <c r="K100" s="7">
        <v>0</v>
      </c>
      <c r="L100" s="7">
        <v>0</v>
      </c>
      <c r="M100" s="7">
        <v>0</v>
      </c>
      <c r="N100" s="7">
        <v>0</v>
      </c>
      <c r="O100" s="7">
        <v>0</v>
      </c>
      <c r="P100" s="7">
        <v>0</v>
      </c>
      <c r="Q100" s="51">
        <v>0</v>
      </c>
      <c r="R100" s="51">
        <v>0</v>
      </c>
      <c r="S100" s="51">
        <v>1</v>
      </c>
      <c r="T100" s="51">
        <v>0</v>
      </c>
      <c r="U100" s="51">
        <v>0</v>
      </c>
    </row>
    <row r="101" spans="1:21">
      <c r="A101" s="180">
        <v>2118</v>
      </c>
      <c r="B101" s="7" t="s">
        <v>432</v>
      </c>
      <c r="C101" s="7" t="s">
        <v>1151</v>
      </c>
      <c r="D101" s="7">
        <v>0</v>
      </c>
      <c r="E101" s="7">
        <v>5</v>
      </c>
      <c r="F101" s="7">
        <v>4</v>
      </c>
      <c r="G101" s="7">
        <v>2</v>
      </c>
      <c r="H101" s="7">
        <v>5</v>
      </c>
      <c r="I101" s="7">
        <v>4</v>
      </c>
      <c r="J101" s="7">
        <v>6</v>
      </c>
      <c r="K101" s="7">
        <v>5</v>
      </c>
      <c r="L101" s="7">
        <v>7</v>
      </c>
      <c r="M101" s="7">
        <v>1</v>
      </c>
      <c r="N101" s="7">
        <v>4</v>
      </c>
      <c r="O101" s="7">
        <v>7</v>
      </c>
      <c r="P101" s="7">
        <v>3</v>
      </c>
      <c r="Q101" s="51">
        <v>4</v>
      </c>
      <c r="R101" s="51">
        <v>5</v>
      </c>
      <c r="S101" s="51">
        <v>4</v>
      </c>
      <c r="T101" s="51">
        <v>5</v>
      </c>
      <c r="U101" s="51">
        <v>5</v>
      </c>
    </row>
    <row r="102" spans="1:21">
      <c r="A102" s="180">
        <v>2118</v>
      </c>
      <c r="B102" s="7" t="s">
        <v>432</v>
      </c>
      <c r="C102" s="7" t="s">
        <v>1157</v>
      </c>
      <c r="D102" s="7">
        <v>0</v>
      </c>
      <c r="E102" s="7">
        <v>3</v>
      </c>
      <c r="F102" s="7">
        <v>3</v>
      </c>
      <c r="G102" s="7">
        <v>2</v>
      </c>
      <c r="H102" s="7">
        <v>4</v>
      </c>
      <c r="I102" s="7">
        <v>1</v>
      </c>
      <c r="J102" s="7">
        <v>3</v>
      </c>
      <c r="K102" s="7">
        <v>3</v>
      </c>
      <c r="L102" s="7">
        <v>3</v>
      </c>
      <c r="M102" s="7">
        <v>0</v>
      </c>
      <c r="N102" s="7">
        <v>2</v>
      </c>
      <c r="O102" s="7">
        <v>6</v>
      </c>
      <c r="P102" s="7">
        <v>1</v>
      </c>
      <c r="Q102" s="51">
        <v>3</v>
      </c>
      <c r="R102" s="51">
        <v>1</v>
      </c>
      <c r="S102" s="51">
        <v>3</v>
      </c>
      <c r="T102" s="51">
        <v>4</v>
      </c>
      <c r="U102" s="51">
        <v>2</v>
      </c>
    </row>
    <row r="103" spans="1:21">
      <c r="A103" s="180">
        <v>2118</v>
      </c>
      <c r="B103" s="7" t="s">
        <v>432</v>
      </c>
      <c r="C103" s="7" t="s">
        <v>1160</v>
      </c>
      <c r="D103" s="7">
        <v>0</v>
      </c>
      <c r="E103" s="7">
        <v>2</v>
      </c>
      <c r="F103" s="7">
        <v>1</v>
      </c>
      <c r="G103" s="7">
        <v>0</v>
      </c>
      <c r="H103" s="7">
        <v>1</v>
      </c>
      <c r="I103" s="7">
        <v>3</v>
      </c>
      <c r="J103" s="7">
        <v>3</v>
      </c>
      <c r="K103" s="7">
        <v>2</v>
      </c>
      <c r="L103" s="7">
        <v>4</v>
      </c>
      <c r="M103" s="7">
        <v>1</v>
      </c>
      <c r="N103" s="7">
        <v>2</v>
      </c>
      <c r="O103" s="7">
        <v>1</v>
      </c>
      <c r="P103" s="7">
        <v>2</v>
      </c>
      <c r="Q103" s="51">
        <v>1</v>
      </c>
      <c r="R103" s="51">
        <v>4</v>
      </c>
      <c r="S103" s="51">
        <v>1</v>
      </c>
      <c r="T103" s="51">
        <v>1</v>
      </c>
      <c r="U103" s="51">
        <v>3</v>
      </c>
    </row>
    <row r="104" spans="1:21">
      <c r="A104" s="180">
        <v>2119</v>
      </c>
      <c r="B104" s="7" t="s">
        <v>2479</v>
      </c>
      <c r="C104" s="7" t="s">
        <v>1151</v>
      </c>
      <c r="D104" s="7">
        <v>1</v>
      </c>
      <c r="E104" s="7">
        <v>2</v>
      </c>
      <c r="F104" s="7">
        <v>1</v>
      </c>
      <c r="G104" s="7">
        <v>2</v>
      </c>
      <c r="H104" s="7">
        <v>1</v>
      </c>
      <c r="I104" s="7">
        <v>4</v>
      </c>
      <c r="J104" s="7">
        <v>0</v>
      </c>
      <c r="K104" s="7">
        <v>2</v>
      </c>
      <c r="L104" s="7">
        <v>1</v>
      </c>
      <c r="M104" s="7">
        <v>4</v>
      </c>
      <c r="N104" s="7">
        <v>1</v>
      </c>
      <c r="O104" s="7">
        <v>1</v>
      </c>
      <c r="P104" s="7">
        <v>6</v>
      </c>
      <c r="Q104" s="51">
        <v>8</v>
      </c>
      <c r="R104" s="51">
        <v>4</v>
      </c>
      <c r="S104" s="51">
        <v>3</v>
      </c>
      <c r="T104" s="51">
        <v>2</v>
      </c>
      <c r="U104" s="51">
        <v>7</v>
      </c>
    </row>
    <row r="105" spans="1:21">
      <c r="A105" s="180">
        <v>2119</v>
      </c>
      <c r="B105" s="7" t="s">
        <v>2479</v>
      </c>
      <c r="C105" s="7" t="s">
        <v>1157</v>
      </c>
      <c r="D105" s="7">
        <v>1</v>
      </c>
      <c r="E105" s="7">
        <v>1</v>
      </c>
      <c r="F105" s="7">
        <v>0</v>
      </c>
      <c r="G105" s="7">
        <v>1</v>
      </c>
      <c r="H105" s="7">
        <v>0</v>
      </c>
      <c r="I105" s="7">
        <v>0</v>
      </c>
      <c r="J105" s="7">
        <v>0</v>
      </c>
      <c r="K105" s="7">
        <v>1</v>
      </c>
      <c r="L105" s="7">
        <v>1</v>
      </c>
      <c r="M105" s="7">
        <v>1</v>
      </c>
      <c r="N105" s="7">
        <v>1</v>
      </c>
      <c r="O105" s="7">
        <v>0</v>
      </c>
      <c r="P105" s="7">
        <v>5</v>
      </c>
      <c r="Q105" s="51">
        <v>5</v>
      </c>
      <c r="R105" s="51">
        <v>3</v>
      </c>
      <c r="S105" s="51">
        <v>2</v>
      </c>
      <c r="T105" s="51">
        <v>1</v>
      </c>
      <c r="U105" s="51">
        <v>5</v>
      </c>
    </row>
    <row r="106" spans="1:21">
      <c r="A106" s="180">
        <v>2119</v>
      </c>
      <c r="B106" s="7" t="s">
        <v>2479</v>
      </c>
      <c r="C106" s="7" t="s">
        <v>1160</v>
      </c>
      <c r="D106" s="7">
        <v>0</v>
      </c>
      <c r="E106" s="7">
        <v>1</v>
      </c>
      <c r="F106" s="7">
        <v>1</v>
      </c>
      <c r="G106" s="7">
        <v>1</v>
      </c>
      <c r="H106" s="7">
        <v>1</v>
      </c>
      <c r="I106" s="7">
        <v>4</v>
      </c>
      <c r="J106" s="7">
        <v>0</v>
      </c>
      <c r="K106" s="7">
        <v>1</v>
      </c>
      <c r="L106" s="7">
        <v>0</v>
      </c>
      <c r="M106" s="7">
        <v>3</v>
      </c>
      <c r="N106" s="7">
        <v>0</v>
      </c>
      <c r="O106" s="7">
        <v>1</v>
      </c>
      <c r="P106" s="7">
        <v>1</v>
      </c>
      <c r="Q106" s="51">
        <v>3</v>
      </c>
      <c r="R106" s="51">
        <v>1</v>
      </c>
      <c r="S106" s="51">
        <v>1</v>
      </c>
      <c r="T106" s="51">
        <v>1</v>
      </c>
      <c r="U106" s="51">
        <v>2</v>
      </c>
    </row>
    <row r="107" spans="1:21">
      <c r="A107" s="180">
        <v>2120</v>
      </c>
      <c r="B107" s="7" t="s">
        <v>781</v>
      </c>
      <c r="C107" s="7" t="s">
        <v>1151</v>
      </c>
      <c r="D107" s="7">
        <v>0</v>
      </c>
      <c r="E107" s="7">
        <v>2</v>
      </c>
      <c r="F107" s="7">
        <v>2</v>
      </c>
      <c r="G107" s="7">
        <v>4</v>
      </c>
      <c r="H107" s="7">
        <v>2</v>
      </c>
      <c r="I107" s="7">
        <v>2</v>
      </c>
      <c r="J107" s="7">
        <v>1</v>
      </c>
      <c r="K107" s="7">
        <v>2</v>
      </c>
      <c r="L107" s="7">
        <v>1</v>
      </c>
      <c r="M107" s="7">
        <v>2</v>
      </c>
      <c r="N107" s="7">
        <v>1</v>
      </c>
      <c r="O107" s="7">
        <v>0</v>
      </c>
      <c r="P107" s="7">
        <v>0</v>
      </c>
      <c r="Q107" s="51">
        <v>3</v>
      </c>
      <c r="R107" s="51">
        <v>3</v>
      </c>
      <c r="S107" s="51">
        <v>0</v>
      </c>
      <c r="T107" s="51">
        <v>0</v>
      </c>
      <c r="U107" s="51">
        <v>0</v>
      </c>
    </row>
    <row r="108" spans="1:21">
      <c r="A108" s="180">
        <v>2120</v>
      </c>
      <c r="B108" s="7" t="s">
        <v>781</v>
      </c>
      <c r="C108" s="7" t="s">
        <v>1157</v>
      </c>
      <c r="D108" s="7">
        <v>0</v>
      </c>
      <c r="E108" s="7">
        <v>1</v>
      </c>
      <c r="F108" s="7">
        <v>2</v>
      </c>
      <c r="G108" s="7">
        <v>3</v>
      </c>
      <c r="H108" s="7">
        <v>2</v>
      </c>
      <c r="I108" s="7">
        <v>1</v>
      </c>
      <c r="J108" s="7">
        <v>1</v>
      </c>
      <c r="K108" s="7">
        <v>1</v>
      </c>
      <c r="L108" s="7">
        <v>0</v>
      </c>
      <c r="M108" s="7">
        <v>0</v>
      </c>
      <c r="N108" s="7">
        <v>1</v>
      </c>
      <c r="O108" s="7">
        <v>0</v>
      </c>
      <c r="P108" s="7">
        <v>0</v>
      </c>
      <c r="Q108" s="51">
        <v>0</v>
      </c>
      <c r="R108" s="51">
        <v>1</v>
      </c>
      <c r="S108" s="51">
        <v>0</v>
      </c>
      <c r="T108" s="51">
        <v>0</v>
      </c>
      <c r="U108" s="51">
        <v>0</v>
      </c>
    </row>
    <row r="109" spans="1:21">
      <c r="A109" s="180">
        <v>2120</v>
      </c>
      <c r="B109" s="7" t="s">
        <v>781</v>
      </c>
      <c r="C109" s="7" t="s">
        <v>1160</v>
      </c>
      <c r="D109" s="7">
        <v>0</v>
      </c>
      <c r="E109" s="7">
        <v>1</v>
      </c>
      <c r="F109" s="7">
        <v>0</v>
      </c>
      <c r="G109" s="7">
        <v>1</v>
      </c>
      <c r="H109" s="7">
        <v>0</v>
      </c>
      <c r="I109" s="7">
        <v>1</v>
      </c>
      <c r="J109" s="7">
        <v>0</v>
      </c>
      <c r="K109" s="7">
        <v>1</v>
      </c>
      <c r="L109" s="7">
        <v>1</v>
      </c>
      <c r="M109" s="7">
        <v>2</v>
      </c>
      <c r="N109" s="7">
        <v>0</v>
      </c>
      <c r="O109" s="7">
        <v>0</v>
      </c>
      <c r="P109" s="7">
        <v>0</v>
      </c>
      <c r="Q109" s="51">
        <v>3</v>
      </c>
      <c r="R109" s="51">
        <v>2</v>
      </c>
      <c r="S109" s="51">
        <v>0</v>
      </c>
      <c r="T109" s="51">
        <v>0</v>
      </c>
      <c r="U109" s="51">
        <v>0</v>
      </c>
    </row>
    <row r="110" spans="1:21">
      <c r="A110" s="180">
        <v>2121</v>
      </c>
      <c r="B110" s="7" t="s">
        <v>1914</v>
      </c>
      <c r="C110" s="7" t="s">
        <v>1151</v>
      </c>
      <c r="D110" s="7">
        <v>7</v>
      </c>
      <c r="E110" s="7">
        <v>10</v>
      </c>
      <c r="F110" s="7">
        <v>4</v>
      </c>
      <c r="G110" s="7">
        <v>3</v>
      </c>
      <c r="H110" s="7">
        <v>7</v>
      </c>
      <c r="I110" s="7">
        <v>6</v>
      </c>
      <c r="J110" s="7">
        <v>4</v>
      </c>
      <c r="K110" s="7">
        <v>10</v>
      </c>
      <c r="L110" s="7">
        <v>9</v>
      </c>
      <c r="M110" s="7">
        <v>7</v>
      </c>
      <c r="N110" s="7">
        <v>5</v>
      </c>
      <c r="O110" s="7">
        <v>10</v>
      </c>
      <c r="P110" s="7">
        <v>10</v>
      </c>
      <c r="Q110" s="51">
        <v>8</v>
      </c>
      <c r="R110" s="51">
        <v>8</v>
      </c>
      <c r="S110" s="51">
        <v>10</v>
      </c>
      <c r="T110" s="51">
        <v>7</v>
      </c>
      <c r="U110" s="51">
        <v>10</v>
      </c>
    </row>
    <row r="111" spans="1:21">
      <c r="A111" s="180">
        <v>2121</v>
      </c>
      <c r="B111" s="7" t="s">
        <v>1914</v>
      </c>
      <c r="C111" s="7" t="s">
        <v>1157</v>
      </c>
      <c r="D111" s="7">
        <v>4</v>
      </c>
      <c r="E111" s="7">
        <v>5</v>
      </c>
      <c r="F111" s="7">
        <v>2</v>
      </c>
      <c r="G111" s="7">
        <v>1</v>
      </c>
      <c r="H111" s="7">
        <v>3</v>
      </c>
      <c r="I111" s="7">
        <v>4</v>
      </c>
      <c r="J111" s="7">
        <v>3</v>
      </c>
      <c r="K111" s="7">
        <v>6</v>
      </c>
      <c r="L111" s="7">
        <v>8</v>
      </c>
      <c r="M111" s="7">
        <v>5</v>
      </c>
      <c r="N111" s="7">
        <v>3</v>
      </c>
      <c r="O111" s="7">
        <v>7</v>
      </c>
      <c r="P111" s="7">
        <v>6</v>
      </c>
      <c r="Q111" s="51">
        <v>6</v>
      </c>
      <c r="R111" s="51">
        <v>4</v>
      </c>
      <c r="S111" s="51">
        <v>7</v>
      </c>
      <c r="T111" s="51">
        <v>4</v>
      </c>
      <c r="U111" s="51">
        <v>6</v>
      </c>
    </row>
    <row r="112" spans="1:21">
      <c r="A112" s="180">
        <v>2121</v>
      </c>
      <c r="B112" s="7" t="s">
        <v>1914</v>
      </c>
      <c r="C112" s="7" t="s">
        <v>1160</v>
      </c>
      <c r="D112" s="7">
        <v>3</v>
      </c>
      <c r="E112" s="7">
        <v>5</v>
      </c>
      <c r="F112" s="7">
        <v>2</v>
      </c>
      <c r="G112" s="7">
        <v>2</v>
      </c>
      <c r="H112" s="7">
        <v>4</v>
      </c>
      <c r="I112" s="7">
        <v>2</v>
      </c>
      <c r="J112" s="7">
        <v>1</v>
      </c>
      <c r="K112" s="7">
        <v>4</v>
      </c>
      <c r="L112" s="7">
        <v>1</v>
      </c>
      <c r="M112" s="7">
        <v>2</v>
      </c>
      <c r="N112" s="7">
        <v>2</v>
      </c>
      <c r="O112" s="7">
        <v>3</v>
      </c>
      <c r="P112" s="7">
        <v>4</v>
      </c>
      <c r="Q112" s="51">
        <v>2</v>
      </c>
      <c r="R112" s="51">
        <v>4</v>
      </c>
      <c r="S112" s="51">
        <v>3</v>
      </c>
      <c r="T112" s="51">
        <v>3</v>
      </c>
      <c r="U112" s="51">
        <v>4</v>
      </c>
    </row>
    <row r="113" spans="1:21">
      <c r="A113" s="180">
        <v>2200</v>
      </c>
      <c r="B113" s="7" t="s">
        <v>2480</v>
      </c>
      <c r="C113" s="7" t="s">
        <v>1151</v>
      </c>
      <c r="D113" s="7">
        <v>4</v>
      </c>
      <c r="E113" s="7">
        <v>1</v>
      </c>
      <c r="F113" s="7">
        <v>4</v>
      </c>
      <c r="G113" s="7">
        <v>1</v>
      </c>
      <c r="H113" s="7">
        <v>5</v>
      </c>
      <c r="I113" s="7">
        <v>6</v>
      </c>
      <c r="J113" s="7">
        <v>4</v>
      </c>
      <c r="K113" s="7">
        <v>7</v>
      </c>
      <c r="L113" s="7">
        <v>5</v>
      </c>
      <c r="M113" s="7">
        <v>8</v>
      </c>
      <c r="N113" s="7">
        <v>3</v>
      </c>
      <c r="O113" s="7">
        <v>2</v>
      </c>
      <c r="P113" s="7">
        <v>3</v>
      </c>
      <c r="Q113" s="51">
        <v>6</v>
      </c>
      <c r="R113" s="51">
        <v>5</v>
      </c>
      <c r="S113" s="51">
        <v>4</v>
      </c>
      <c r="T113" s="51">
        <v>3</v>
      </c>
      <c r="U113" s="51">
        <v>12</v>
      </c>
    </row>
    <row r="114" spans="1:21">
      <c r="A114" s="180">
        <v>2200</v>
      </c>
      <c r="B114" s="7" t="s">
        <v>2480</v>
      </c>
      <c r="C114" s="7" t="s">
        <v>1157</v>
      </c>
      <c r="D114" s="7">
        <v>3</v>
      </c>
      <c r="E114" s="7">
        <v>1</v>
      </c>
      <c r="F114" s="7">
        <v>2</v>
      </c>
      <c r="G114" s="7">
        <v>0</v>
      </c>
      <c r="H114" s="7">
        <v>2</v>
      </c>
      <c r="I114" s="7">
        <v>4</v>
      </c>
      <c r="J114" s="7">
        <v>3</v>
      </c>
      <c r="K114" s="7">
        <v>4</v>
      </c>
      <c r="L114" s="7">
        <v>2</v>
      </c>
      <c r="M114" s="7">
        <v>5</v>
      </c>
      <c r="N114" s="7">
        <v>2</v>
      </c>
      <c r="O114" s="7">
        <v>0</v>
      </c>
      <c r="P114" s="7">
        <v>0</v>
      </c>
      <c r="Q114" s="51">
        <v>4</v>
      </c>
      <c r="R114" s="51">
        <v>4</v>
      </c>
      <c r="S114" s="51">
        <v>4</v>
      </c>
      <c r="T114" s="51">
        <v>2</v>
      </c>
      <c r="U114" s="51">
        <v>5</v>
      </c>
    </row>
    <row r="115" spans="1:21">
      <c r="A115" s="180">
        <v>2200</v>
      </c>
      <c r="B115" s="7" t="s">
        <v>2480</v>
      </c>
      <c r="C115" s="7" t="s">
        <v>1160</v>
      </c>
      <c r="D115" s="7">
        <v>1</v>
      </c>
      <c r="E115" s="7">
        <v>0</v>
      </c>
      <c r="F115" s="7">
        <v>2</v>
      </c>
      <c r="G115" s="7">
        <v>1</v>
      </c>
      <c r="H115" s="7">
        <v>3</v>
      </c>
      <c r="I115" s="7">
        <v>2</v>
      </c>
      <c r="J115" s="7">
        <v>1</v>
      </c>
      <c r="K115" s="7">
        <v>3</v>
      </c>
      <c r="L115" s="7">
        <v>3</v>
      </c>
      <c r="M115" s="7">
        <v>3</v>
      </c>
      <c r="N115" s="7">
        <v>1</v>
      </c>
      <c r="O115" s="7">
        <v>2</v>
      </c>
      <c r="P115" s="7">
        <v>3</v>
      </c>
      <c r="Q115" s="51">
        <v>2</v>
      </c>
      <c r="R115" s="51">
        <v>1</v>
      </c>
      <c r="S115" s="51">
        <v>0</v>
      </c>
      <c r="T115" s="51">
        <v>1</v>
      </c>
      <c r="U115" s="51">
        <v>7</v>
      </c>
    </row>
    <row r="116" spans="1:21">
      <c r="A116" s="180">
        <v>2201</v>
      </c>
      <c r="B116" s="7" t="s">
        <v>438</v>
      </c>
      <c r="C116" s="7" t="s">
        <v>1151</v>
      </c>
      <c r="D116" s="7">
        <v>1</v>
      </c>
      <c r="E116" s="7">
        <v>0</v>
      </c>
      <c r="F116" s="7">
        <v>0</v>
      </c>
      <c r="G116" s="7">
        <v>0</v>
      </c>
      <c r="H116" s="7">
        <v>0</v>
      </c>
      <c r="I116" s="7">
        <v>1</v>
      </c>
      <c r="J116" s="7">
        <v>2</v>
      </c>
      <c r="K116" s="7">
        <v>2</v>
      </c>
      <c r="L116" s="7">
        <v>0</v>
      </c>
      <c r="M116" s="7">
        <v>1</v>
      </c>
      <c r="N116" s="7">
        <v>2</v>
      </c>
      <c r="O116" s="7">
        <v>0</v>
      </c>
      <c r="P116" s="7">
        <v>1</v>
      </c>
      <c r="Q116" s="51">
        <v>0</v>
      </c>
      <c r="R116" s="51">
        <v>0</v>
      </c>
      <c r="S116" s="51">
        <v>0</v>
      </c>
      <c r="T116" s="51">
        <v>1</v>
      </c>
      <c r="U116" s="51">
        <v>3</v>
      </c>
    </row>
    <row r="117" spans="1:21">
      <c r="A117" s="180">
        <v>2201</v>
      </c>
      <c r="B117" s="7" t="s">
        <v>438</v>
      </c>
      <c r="C117" s="7" t="s">
        <v>1157</v>
      </c>
      <c r="D117" s="7">
        <v>0</v>
      </c>
      <c r="E117" s="7">
        <v>0</v>
      </c>
      <c r="F117" s="7">
        <v>0</v>
      </c>
      <c r="G117" s="7">
        <v>0</v>
      </c>
      <c r="H117" s="7">
        <v>0</v>
      </c>
      <c r="I117" s="7">
        <v>1</v>
      </c>
      <c r="J117" s="7">
        <v>1</v>
      </c>
      <c r="K117" s="7">
        <v>1</v>
      </c>
      <c r="L117" s="7">
        <v>0</v>
      </c>
      <c r="M117" s="7">
        <v>1</v>
      </c>
      <c r="N117" s="7">
        <v>1</v>
      </c>
      <c r="O117" s="7">
        <v>0</v>
      </c>
      <c r="P117" s="7">
        <v>0</v>
      </c>
      <c r="Q117" s="51">
        <v>0</v>
      </c>
      <c r="R117" s="51">
        <v>0</v>
      </c>
      <c r="S117" s="51">
        <v>0</v>
      </c>
      <c r="T117" s="51">
        <v>0</v>
      </c>
      <c r="U117" s="51">
        <v>3</v>
      </c>
    </row>
    <row r="118" spans="1:21">
      <c r="A118" s="180">
        <v>2201</v>
      </c>
      <c r="B118" s="7" t="s">
        <v>438</v>
      </c>
      <c r="C118" s="7" t="s">
        <v>1160</v>
      </c>
      <c r="D118" s="7">
        <v>1</v>
      </c>
      <c r="E118" s="7">
        <v>0</v>
      </c>
      <c r="F118" s="7">
        <v>0</v>
      </c>
      <c r="G118" s="7">
        <v>0</v>
      </c>
      <c r="H118" s="7">
        <v>0</v>
      </c>
      <c r="I118" s="7">
        <v>0</v>
      </c>
      <c r="J118" s="7">
        <v>1</v>
      </c>
      <c r="K118" s="7">
        <v>1</v>
      </c>
      <c r="L118" s="7">
        <v>0</v>
      </c>
      <c r="M118" s="7">
        <v>0</v>
      </c>
      <c r="N118" s="7">
        <v>1</v>
      </c>
      <c r="O118" s="7">
        <v>0</v>
      </c>
      <c r="P118" s="7">
        <v>1</v>
      </c>
      <c r="Q118" s="51">
        <v>0</v>
      </c>
      <c r="R118" s="51">
        <v>0</v>
      </c>
      <c r="S118" s="51">
        <v>0</v>
      </c>
      <c r="T118" s="51">
        <v>1</v>
      </c>
      <c r="U118" s="51">
        <v>0</v>
      </c>
    </row>
    <row r="119" spans="1:21">
      <c r="A119" s="180">
        <v>2202</v>
      </c>
      <c r="B119" s="7" t="s">
        <v>2481</v>
      </c>
      <c r="C119" s="7" t="s">
        <v>1151</v>
      </c>
      <c r="D119" s="7">
        <v>3</v>
      </c>
      <c r="E119" s="7">
        <v>1</v>
      </c>
      <c r="F119" s="7">
        <v>4</v>
      </c>
      <c r="G119" s="7">
        <v>1</v>
      </c>
      <c r="H119" s="7">
        <v>5</v>
      </c>
      <c r="I119" s="7">
        <v>5</v>
      </c>
      <c r="J119" s="7">
        <v>2</v>
      </c>
      <c r="K119" s="7">
        <v>5</v>
      </c>
      <c r="L119" s="7">
        <v>5</v>
      </c>
      <c r="M119" s="7">
        <v>7</v>
      </c>
      <c r="N119" s="7">
        <v>1</v>
      </c>
      <c r="O119" s="7">
        <v>2</v>
      </c>
      <c r="P119" s="7">
        <v>2</v>
      </c>
      <c r="Q119" s="51">
        <v>6</v>
      </c>
      <c r="R119" s="51">
        <v>5</v>
      </c>
      <c r="S119" s="51">
        <v>4</v>
      </c>
      <c r="T119" s="51">
        <v>2</v>
      </c>
      <c r="U119" s="51">
        <v>9</v>
      </c>
    </row>
    <row r="120" spans="1:21">
      <c r="A120" s="180">
        <v>2202</v>
      </c>
      <c r="B120" s="7" t="s">
        <v>2481</v>
      </c>
      <c r="C120" s="7" t="s">
        <v>1157</v>
      </c>
      <c r="D120" s="7">
        <v>3</v>
      </c>
      <c r="E120" s="7">
        <v>1</v>
      </c>
      <c r="F120" s="7">
        <v>2</v>
      </c>
      <c r="G120" s="7">
        <v>0</v>
      </c>
      <c r="H120" s="7">
        <v>2</v>
      </c>
      <c r="I120" s="7">
        <v>3</v>
      </c>
      <c r="J120" s="7">
        <v>2</v>
      </c>
      <c r="K120" s="7">
        <v>3</v>
      </c>
      <c r="L120" s="7">
        <v>2</v>
      </c>
      <c r="M120" s="7">
        <v>4</v>
      </c>
      <c r="N120" s="7">
        <v>1</v>
      </c>
      <c r="O120" s="7">
        <v>0</v>
      </c>
      <c r="P120" s="7">
        <v>0</v>
      </c>
      <c r="Q120" s="51">
        <v>4</v>
      </c>
      <c r="R120" s="51">
        <v>4</v>
      </c>
      <c r="S120" s="51">
        <v>4</v>
      </c>
      <c r="T120" s="51">
        <v>2</v>
      </c>
      <c r="U120" s="51">
        <v>2</v>
      </c>
    </row>
    <row r="121" spans="1:21">
      <c r="A121" s="180">
        <v>2202</v>
      </c>
      <c r="B121" s="7" t="s">
        <v>2481</v>
      </c>
      <c r="C121" s="7" t="s">
        <v>1160</v>
      </c>
      <c r="D121" s="7">
        <v>0</v>
      </c>
      <c r="E121" s="7">
        <v>0</v>
      </c>
      <c r="F121" s="7">
        <v>2</v>
      </c>
      <c r="G121" s="7">
        <v>1</v>
      </c>
      <c r="H121" s="7">
        <v>3</v>
      </c>
      <c r="I121" s="7">
        <v>2</v>
      </c>
      <c r="J121" s="7">
        <v>0</v>
      </c>
      <c r="K121" s="7">
        <v>2</v>
      </c>
      <c r="L121" s="7">
        <v>3</v>
      </c>
      <c r="M121" s="7">
        <v>3</v>
      </c>
      <c r="N121" s="7">
        <v>0</v>
      </c>
      <c r="O121" s="7">
        <v>2</v>
      </c>
      <c r="P121" s="7">
        <v>2</v>
      </c>
      <c r="Q121" s="51">
        <v>2</v>
      </c>
      <c r="R121" s="51">
        <v>1</v>
      </c>
      <c r="S121" s="51">
        <v>0</v>
      </c>
      <c r="T121" s="51">
        <v>0</v>
      </c>
      <c r="U121" s="51">
        <v>7</v>
      </c>
    </row>
    <row r="122" spans="1:21">
      <c r="A122" s="180">
        <v>3000</v>
      </c>
      <c r="B122" s="7" t="s">
        <v>2482</v>
      </c>
      <c r="C122" s="7" t="s">
        <v>1151</v>
      </c>
      <c r="D122" s="7">
        <v>4</v>
      </c>
      <c r="E122" s="7">
        <v>0</v>
      </c>
      <c r="F122" s="7">
        <v>1</v>
      </c>
      <c r="G122" s="7">
        <v>2</v>
      </c>
      <c r="H122" s="7">
        <v>1</v>
      </c>
      <c r="I122" s="7">
        <v>3</v>
      </c>
      <c r="J122" s="7">
        <v>0</v>
      </c>
      <c r="K122" s="7">
        <v>1</v>
      </c>
      <c r="L122" s="7">
        <v>1</v>
      </c>
      <c r="M122" s="7">
        <v>2</v>
      </c>
      <c r="N122" s="7">
        <v>3</v>
      </c>
      <c r="O122" s="7">
        <v>1</v>
      </c>
      <c r="P122" s="7">
        <v>2</v>
      </c>
      <c r="Q122" s="51">
        <v>3</v>
      </c>
      <c r="R122" s="51">
        <v>0</v>
      </c>
      <c r="S122" s="51">
        <v>0</v>
      </c>
      <c r="T122" s="51">
        <v>2</v>
      </c>
      <c r="U122" s="51">
        <v>0</v>
      </c>
    </row>
    <row r="123" spans="1:21">
      <c r="A123" s="180">
        <v>3000</v>
      </c>
      <c r="B123" s="7" t="s">
        <v>2482</v>
      </c>
      <c r="C123" s="7" t="s">
        <v>1157</v>
      </c>
      <c r="D123" s="7">
        <v>0</v>
      </c>
      <c r="E123" s="7">
        <v>0</v>
      </c>
      <c r="F123" s="7">
        <v>1</v>
      </c>
      <c r="G123" s="7">
        <v>2</v>
      </c>
      <c r="H123" s="7">
        <v>0</v>
      </c>
      <c r="I123" s="7">
        <v>1</v>
      </c>
      <c r="J123" s="7">
        <v>0</v>
      </c>
      <c r="K123" s="7">
        <v>1</v>
      </c>
      <c r="L123" s="7">
        <v>0</v>
      </c>
      <c r="M123" s="7">
        <v>1</v>
      </c>
      <c r="N123" s="7">
        <v>1</v>
      </c>
      <c r="O123" s="7">
        <v>1</v>
      </c>
      <c r="P123" s="7">
        <v>2</v>
      </c>
      <c r="Q123" s="51">
        <v>1</v>
      </c>
      <c r="R123" s="51">
        <v>0</v>
      </c>
      <c r="S123" s="51">
        <v>0</v>
      </c>
      <c r="T123" s="51">
        <v>1</v>
      </c>
      <c r="U123" s="51">
        <v>0</v>
      </c>
    </row>
    <row r="124" spans="1:21">
      <c r="A124" s="180">
        <v>3000</v>
      </c>
      <c r="B124" s="7" t="s">
        <v>2482</v>
      </c>
      <c r="C124" s="7" t="s">
        <v>1160</v>
      </c>
      <c r="D124" s="7">
        <v>4</v>
      </c>
      <c r="E124" s="7">
        <v>0</v>
      </c>
      <c r="F124" s="7">
        <v>0</v>
      </c>
      <c r="G124" s="7">
        <v>0</v>
      </c>
      <c r="H124" s="7">
        <v>1</v>
      </c>
      <c r="I124" s="7">
        <v>2</v>
      </c>
      <c r="J124" s="7">
        <v>0</v>
      </c>
      <c r="K124" s="7">
        <v>0</v>
      </c>
      <c r="L124" s="7">
        <v>1</v>
      </c>
      <c r="M124" s="7">
        <v>1</v>
      </c>
      <c r="N124" s="7">
        <v>2</v>
      </c>
      <c r="O124" s="7">
        <v>0</v>
      </c>
      <c r="P124" s="7">
        <v>0</v>
      </c>
      <c r="Q124" s="51">
        <v>2</v>
      </c>
      <c r="R124" s="51">
        <v>0</v>
      </c>
      <c r="S124" s="51">
        <v>0</v>
      </c>
      <c r="T124" s="51">
        <v>1</v>
      </c>
      <c r="U124" s="51">
        <v>0</v>
      </c>
    </row>
    <row r="125" spans="1:21">
      <c r="A125" s="180">
        <v>3100</v>
      </c>
      <c r="B125" s="7" t="s">
        <v>725</v>
      </c>
      <c r="C125" s="7" t="s">
        <v>1151</v>
      </c>
      <c r="D125" s="7">
        <v>3</v>
      </c>
      <c r="E125" s="7">
        <v>0</v>
      </c>
      <c r="F125" s="7">
        <v>1</v>
      </c>
      <c r="G125" s="7">
        <v>1</v>
      </c>
      <c r="H125" s="7">
        <v>1</v>
      </c>
      <c r="I125" s="7">
        <v>2</v>
      </c>
      <c r="J125" s="7">
        <v>0</v>
      </c>
      <c r="K125" s="7">
        <v>1</v>
      </c>
      <c r="L125" s="7">
        <v>0</v>
      </c>
      <c r="M125" s="7">
        <v>1</v>
      </c>
      <c r="N125" s="7">
        <v>2</v>
      </c>
      <c r="O125" s="7">
        <v>1</v>
      </c>
      <c r="P125" s="7">
        <v>0</v>
      </c>
      <c r="Q125" s="51">
        <v>1</v>
      </c>
      <c r="R125" s="51">
        <v>0</v>
      </c>
      <c r="S125" s="51">
        <v>0</v>
      </c>
      <c r="T125" s="51">
        <v>1</v>
      </c>
      <c r="U125" s="51">
        <v>0</v>
      </c>
    </row>
    <row r="126" spans="1:21">
      <c r="A126" s="180">
        <v>3100</v>
      </c>
      <c r="B126" s="7" t="s">
        <v>725</v>
      </c>
      <c r="C126" s="7" t="s">
        <v>1157</v>
      </c>
      <c r="D126" s="7">
        <v>0</v>
      </c>
      <c r="E126" s="7">
        <v>0</v>
      </c>
      <c r="F126" s="7">
        <v>1</v>
      </c>
      <c r="G126" s="7">
        <v>1</v>
      </c>
      <c r="H126" s="7">
        <v>0</v>
      </c>
      <c r="I126" s="7">
        <v>1</v>
      </c>
      <c r="J126" s="7">
        <v>0</v>
      </c>
      <c r="K126" s="7">
        <v>1</v>
      </c>
      <c r="L126" s="7">
        <v>0</v>
      </c>
      <c r="M126" s="7">
        <v>0</v>
      </c>
      <c r="N126" s="7">
        <v>0</v>
      </c>
      <c r="O126" s="7">
        <v>1</v>
      </c>
      <c r="P126" s="7">
        <v>0</v>
      </c>
      <c r="Q126" s="51">
        <v>0</v>
      </c>
      <c r="R126" s="51">
        <v>0</v>
      </c>
      <c r="S126" s="51">
        <v>0</v>
      </c>
      <c r="T126" s="51">
        <v>0</v>
      </c>
      <c r="U126" s="51">
        <v>0</v>
      </c>
    </row>
    <row r="127" spans="1:21">
      <c r="A127" s="180">
        <v>3100</v>
      </c>
      <c r="B127" s="7" t="s">
        <v>725</v>
      </c>
      <c r="C127" s="7" t="s">
        <v>1160</v>
      </c>
      <c r="D127" s="7">
        <v>3</v>
      </c>
      <c r="E127" s="7">
        <v>0</v>
      </c>
      <c r="F127" s="7">
        <v>0</v>
      </c>
      <c r="G127" s="7">
        <v>0</v>
      </c>
      <c r="H127" s="7">
        <v>1</v>
      </c>
      <c r="I127" s="7">
        <v>1</v>
      </c>
      <c r="J127" s="7">
        <v>0</v>
      </c>
      <c r="K127" s="7">
        <v>0</v>
      </c>
      <c r="L127" s="7">
        <v>0</v>
      </c>
      <c r="M127" s="7">
        <v>1</v>
      </c>
      <c r="N127" s="7">
        <v>2</v>
      </c>
      <c r="O127" s="7">
        <v>0</v>
      </c>
      <c r="P127" s="7">
        <v>0</v>
      </c>
      <c r="Q127" s="51">
        <v>1</v>
      </c>
      <c r="R127" s="51">
        <v>0</v>
      </c>
      <c r="S127" s="51">
        <v>0</v>
      </c>
      <c r="T127" s="51">
        <v>1</v>
      </c>
      <c r="U127" s="51">
        <v>0</v>
      </c>
    </row>
    <row r="128" spans="1:21">
      <c r="A128" s="180">
        <v>3200</v>
      </c>
      <c r="B128" s="7" t="s">
        <v>2483</v>
      </c>
      <c r="C128" s="7" t="s">
        <v>1151</v>
      </c>
      <c r="D128" s="7">
        <v>1</v>
      </c>
      <c r="E128" s="7">
        <v>0</v>
      </c>
      <c r="F128" s="7">
        <v>0</v>
      </c>
      <c r="G128" s="7">
        <v>1</v>
      </c>
      <c r="H128" s="7">
        <v>0</v>
      </c>
      <c r="I128" s="7">
        <v>1</v>
      </c>
      <c r="J128" s="7">
        <v>0</v>
      </c>
      <c r="K128" s="7">
        <v>0</v>
      </c>
      <c r="L128" s="7">
        <v>1</v>
      </c>
      <c r="M128" s="7">
        <v>1</v>
      </c>
      <c r="N128" s="7">
        <v>1</v>
      </c>
      <c r="O128" s="7">
        <v>0</v>
      </c>
      <c r="P128" s="7">
        <v>2</v>
      </c>
      <c r="Q128" s="51">
        <v>2</v>
      </c>
      <c r="R128" s="51">
        <v>0</v>
      </c>
      <c r="S128" s="51">
        <v>0</v>
      </c>
      <c r="T128" s="51">
        <v>1</v>
      </c>
      <c r="U128" s="51">
        <v>0</v>
      </c>
    </row>
    <row r="129" spans="1:21">
      <c r="A129" s="180">
        <v>3200</v>
      </c>
      <c r="B129" s="7" t="s">
        <v>2483</v>
      </c>
      <c r="C129" s="7" t="s">
        <v>1157</v>
      </c>
      <c r="D129" s="7">
        <v>0</v>
      </c>
      <c r="E129" s="7">
        <v>0</v>
      </c>
      <c r="F129" s="7">
        <v>0</v>
      </c>
      <c r="G129" s="7">
        <v>1</v>
      </c>
      <c r="H129" s="7">
        <v>0</v>
      </c>
      <c r="I129" s="7">
        <v>0</v>
      </c>
      <c r="J129" s="7">
        <v>0</v>
      </c>
      <c r="K129" s="7">
        <v>0</v>
      </c>
      <c r="L129" s="7">
        <v>0</v>
      </c>
      <c r="M129" s="7">
        <v>1</v>
      </c>
      <c r="N129" s="7">
        <v>1</v>
      </c>
      <c r="O129" s="7">
        <v>0</v>
      </c>
      <c r="P129" s="7">
        <v>2</v>
      </c>
      <c r="Q129" s="51">
        <v>1</v>
      </c>
      <c r="R129" s="51">
        <v>0</v>
      </c>
      <c r="S129" s="51">
        <v>0</v>
      </c>
      <c r="T129" s="51">
        <v>1</v>
      </c>
      <c r="U129" s="51">
        <v>0</v>
      </c>
    </row>
    <row r="130" spans="1:21">
      <c r="A130" s="180">
        <v>3200</v>
      </c>
      <c r="B130" s="7" t="s">
        <v>2483</v>
      </c>
      <c r="C130" s="7" t="s">
        <v>1160</v>
      </c>
      <c r="D130" s="7">
        <v>1</v>
      </c>
      <c r="E130" s="7">
        <v>0</v>
      </c>
      <c r="F130" s="7">
        <v>0</v>
      </c>
      <c r="G130" s="7">
        <v>0</v>
      </c>
      <c r="H130" s="7">
        <v>0</v>
      </c>
      <c r="I130" s="7">
        <v>1</v>
      </c>
      <c r="J130" s="7">
        <v>0</v>
      </c>
      <c r="K130" s="7">
        <v>0</v>
      </c>
      <c r="L130" s="7">
        <v>1</v>
      </c>
      <c r="M130" s="7">
        <v>0</v>
      </c>
      <c r="N130" s="7">
        <v>0</v>
      </c>
      <c r="O130" s="7">
        <v>0</v>
      </c>
      <c r="P130" s="7">
        <v>0</v>
      </c>
      <c r="Q130" s="51">
        <v>1</v>
      </c>
      <c r="R130" s="51">
        <v>0</v>
      </c>
      <c r="S130" s="51">
        <v>0</v>
      </c>
      <c r="T130" s="51">
        <v>0</v>
      </c>
      <c r="U130" s="51">
        <v>0</v>
      </c>
    </row>
    <row r="131" spans="1:21">
      <c r="A131" s="180">
        <v>4000</v>
      </c>
      <c r="B131" s="7" t="s">
        <v>2485</v>
      </c>
      <c r="C131" s="7" t="s">
        <v>1151</v>
      </c>
      <c r="D131" s="7">
        <v>6</v>
      </c>
      <c r="E131" s="7">
        <v>2</v>
      </c>
      <c r="F131" s="7">
        <v>7</v>
      </c>
      <c r="G131" s="7">
        <v>7</v>
      </c>
      <c r="H131" s="7">
        <v>3</v>
      </c>
      <c r="I131" s="7">
        <v>1</v>
      </c>
      <c r="J131" s="7">
        <v>5</v>
      </c>
      <c r="K131" s="7">
        <v>8</v>
      </c>
      <c r="L131" s="7">
        <v>10</v>
      </c>
      <c r="M131" s="7">
        <v>5</v>
      </c>
      <c r="N131" s="7">
        <v>2</v>
      </c>
      <c r="O131" s="7">
        <v>4</v>
      </c>
      <c r="P131" s="7">
        <v>7</v>
      </c>
      <c r="Q131" s="51">
        <v>4</v>
      </c>
      <c r="R131" s="51">
        <v>9</v>
      </c>
      <c r="S131" s="51">
        <v>14</v>
      </c>
      <c r="T131" s="51">
        <v>7</v>
      </c>
      <c r="U131" s="51">
        <v>11</v>
      </c>
    </row>
    <row r="132" spans="1:21">
      <c r="A132" s="180">
        <v>4000</v>
      </c>
      <c r="B132" s="7" t="s">
        <v>2485</v>
      </c>
      <c r="C132" s="7" t="s">
        <v>1157</v>
      </c>
      <c r="D132" s="7">
        <v>2</v>
      </c>
      <c r="E132" s="7">
        <v>0</v>
      </c>
      <c r="F132" s="7">
        <v>0</v>
      </c>
      <c r="G132" s="7">
        <v>5</v>
      </c>
      <c r="H132" s="7">
        <v>2</v>
      </c>
      <c r="I132" s="7">
        <v>1</v>
      </c>
      <c r="J132" s="7">
        <v>3</v>
      </c>
      <c r="K132" s="7">
        <v>5</v>
      </c>
      <c r="L132" s="7">
        <v>2</v>
      </c>
      <c r="M132" s="7">
        <v>2</v>
      </c>
      <c r="N132" s="7">
        <v>0</v>
      </c>
      <c r="O132" s="7">
        <v>3</v>
      </c>
      <c r="P132" s="7">
        <v>2</v>
      </c>
      <c r="Q132" s="51">
        <v>2</v>
      </c>
      <c r="R132" s="51">
        <v>4</v>
      </c>
      <c r="S132" s="51">
        <v>11</v>
      </c>
      <c r="T132" s="51">
        <v>4</v>
      </c>
      <c r="U132" s="51">
        <v>8</v>
      </c>
    </row>
    <row r="133" spans="1:21">
      <c r="A133" s="180">
        <v>4000</v>
      </c>
      <c r="B133" s="7" t="s">
        <v>2485</v>
      </c>
      <c r="C133" s="7" t="s">
        <v>1160</v>
      </c>
      <c r="D133" s="7">
        <v>4</v>
      </c>
      <c r="E133" s="7">
        <v>2</v>
      </c>
      <c r="F133" s="7">
        <v>7</v>
      </c>
      <c r="G133" s="7">
        <v>2</v>
      </c>
      <c r="H133" s="7">
        <v>1</v>
      </c>
      <c r="I133" s="7">
        <v>0</v>
      </c>
      <c r="J133" s="7">
        <v>2</v>
      </c>
      <c r="K133" s="7">
        <v>3</v>
      </c>
      <c r="L133" s="7">
        <v>8</v>
      </c>
      <c r="M133" s="7">
        <v>3</v>
      </c>
      <c r="N133" s="7">
        <v>2</v>
      </c>
      <c r="O133" s="7">
        <v>1</v>
      </c>
      <c r="P133" s="7">
        <v>5</v>
      </c>
      <c r="Q133" s="51">
        <v>2</v>
      </c>
      <c r="R133" s="51">
        <v>5</v>
      </c>
      <c r="S133" s="51">
        <v>3</v>
      </c>
      <c r="T133" s="51">
        <v>3</v>
      </c>
      <c r="U133" s="51">
        <v>3</v>
      </c>
    </row>
    <row r="134" spans="1:21">
      <c r="A134" s="180">
        <v>4100</v>
      </c>
      <c r="B134" s="7" t="s">
        <v>1531</v>
      </c>
      <c r="C134" s="7" t="s">
        <v>1151</v>
      </c>
      <c r="D134" s="7">
        <v>4</v>
      </c>
      <c r="E134" s="7">
        <v>1</v>
      </c>
      <c r="F134" s="7">
        <v>7</v>
      </c>
      <c r="G134" s="7">
        <v>7</v>
      </c>
      <c r="H134" s="7">
        <v>1</v>
      </c>
      <c r="I134" s="7">
        <v>1</v>
      </c>
      <c r="J134" s="7">
        <v>4</v>
      </c>
      <c r="K134" s="7">
        <v>6</v>
      </c>
      <c r="L134" s="7">
        <v>5</v>
      </c>
      <c r="M134" s="7">
        <v>0</v>
      </c>
      <c r="N134" s="7">
        <v>2</v>
      </c>
      <c r="O134" s="7">
        <v>4</v>
      </c>
      <c r="P134" s="7">
        <v>4</v>
      </c>
      <c r="Q134" s="51">
        <v>1</v>
      </c>
      <c r="R134" s="51">
        <v>5</v>
      </c>
      <c r="S134" s="51">
        <v>6</v>
      </c>
      <c r="T134" s="51">
        <v>5</v>
      </c>
      <c r="U134" s="51">
        <v>7</v>
      </c>
    </row>
    <row r="135" spans="1:21">
      <c r="A135" s="180">
        <v>4100</v>
      </c>
      <c r="B135" s="7" t="s">
        <v>1531</v>
      </c>
      <c r="C135" s="7" t="s">
        <v>1157</v>
      </c>
      <c r="D135" s="7">
        <v>1</v>
      </c>
      <c r="E135" s="7">
        <v>0</v>
      </c>
      <c r="F135" s="7">
        <v>0</v>
      </c>
      <c r="G135" s="7">
        <v>5</v>
      </c>
      <c r="H135" s="7">
        <v>1</v>
      </c>
      <c r="I135" s="7">
        <v>1</v>
      </c>
      <c r="J135" s="7">
        <v>2</v>
      </c>
      <c r="K135" s="7">
        <v>4</v>
      </c>
      <c r="L135" s="7">
        <v>0</v>
      </c>
      <c r="M135" s="7">
        <v>0</v>
      </c>
      <c r="N135" s="7">
        <v>0</v>
      </c>
      <c r="O135" s="7">
        <v>3</v>
      </c>
      <c r="P135" s="7">
        <v>1</v>
      </c>
      <c r="Q135" s="51">
        <v>1</v>
      </c>
      <c r="R135" s="51">
        <v>2</v>
      </c>
      <c r="S135" s="51">
        <v>5</v>
      </c>
      <c r="T135" s="51">
        <v>3</v>
      </c>
      <c r="U135" s="51">
        <v>4</v>
      </c>
    </row>
    <row r="136" spans="1:21">
      <c r="A136" s="180">
        <v>4100</v>
      </c>
      <c r="B136" s="7" t="s">
        <v>1531</v>
      </c>
      <c r="C136" s="7" t="s">
        <v>1160</v>
      </c>
      <c r="D136" s="7">
        <v>3</v>
      </c>
      <c r="E136" s="7">
        <v>1</v>
      </c>
      <c r="F136" s="7">
        <v>7</v>
      </c>
      <c r="G136" s="7">
        <v>2</v>
      </c>
      <c r="H136" s="7">
        <v>0</v>
      </c>
      <c r="I136" s="7">
        <v>0</v>
      </c>
      <c r="J136" s="7">
        <v>2</v>
      </c>
      <c r="K136" s="7">
        <v>2</v>
      </c>
      <c r="L136" s="7">
        <v>5</v>
      </c>
      <c r="M136" s="7">
        <v>0</v>
      </c>
      <c r="N136" s="7">
        <v>2</v>
      </c>
      <c r="O136" s="7">
        <v>1</v>
      </c>
      <c r="P136" s="7">
        <v>3</v>
      </c>
      <c r="Q136" s="51">
        <v>0</v>
      </c>
      <c r="R136" s="51">
        <v>3</v>
      </c>
      <c r="S136" s="51">
        <v>1</v>
      </c>
      <c r="T136" s="51">
        <v>2</v>
      </c>
      <c r="U136" s="51">
        <v>3</v>
      </c>
    </row>
    <row r="137" spans="1:21">
      <c r="A137" s="180">
        <v>4200</v>
      </c>
      <c r="B137" s="7" t="s">
        <v>1230</v>
      </c>
      <c r="C137" s="7" t="s">
        <v>1151</v>
      </c>
      <c r="D137" s="7">
        <v>2</v>
      </c>
      <c r="E137" s="7">
        <v>1</v>
      </c>
      <c r="F137" s="7">
        <v>0</v>
      </c>
      <c r="G137" s="7">
        <v>0</v>
      </c>
      <c r="H137" s="7">
        <v>2</v>
      </c>
      <c r="I137" s="7">
        <v>0</v>
      </c>
      <c r="J137" s="7">
        <v>1</v>
      </c>
      <c r="K137" s="7">
        <v>2</v>
      </c>
      <c r="L137" s="7">
        <v>5</v>
      </c>
      <c r="M137" s="7">
        <v>5</v>
      </c>
      <c r="N137" s="7">
        <v>0</v>
      </c>
      <c r="O137" s="7">
        <v>0</v>
      </c>
      <c r="P137" s="7">
        <v>3</v>
      </c>
      <c r="Q137" s="51">
        <v>3</v>
      </c>
      <c r="R137" s="51">
        <v>4</v>
      </c>
      <c r="S137" s="51">
        <v>8</v>
      </c>
      <c r="T137" s="51">
        <v>2</v>
      </c>
      <c r="U137" s="51">
        <v>4</v>
      </c>
    </row>
    <row r="138" spans="1:21">
      <c r="A138" s="180">
        <v>4200</v>
      </c>
      <c r="B138" s="7" t="s">
        <v>1230</v>
      </c>
      <c r="C138" s="7" t="s">
        <v>1157</v>
      </c>
      <c r="D138" s="7">
        <v>1</v>
      </c>
      <c r="E138" s="7">
        <v>0</v>
      </c>
      <c r="F138" s="7">
        <v>0</v>
      </c>
      <c r="G138" s="7">
        <v>0</v>
      </c>
      <c r="H138" s="7">
        <v>1</v>
      </c>
      <c r="I138" s="7">
        <v>0</v>
      </c>
      <c r="J138" s="7">
        <v>1</v>
      </c>
      <c r="K138" s="7">
        <v>1</v>
      </c>
      <c r="L138" s="7">
        <v>2</v>
      </c>
      <c r="M138" s="7">
        <v>2</v>
      </c>
      <c r="N138" s="7">
        <v>0</v>
      </c>
      <c r="O138" s="7">
        <v>0</v>
      </c>
      <c r="P138" s="7">
        <v>1</v>
      </c>
      <c r="Q138" s="51">
        <v>1</v>
      </c>
      <c r="R138" s="51">
        <v>2</v>
      </c>
      <c r="S138" s="51">
        <v>6</v>
      </c>
      <c r="T138" s="51">
        <v>1</v>
      </c>
      <c r="U138" s="51">
        <v>4</v>
      </c>
    </row>
    <row r="139" spans="1:21">
      <c r="A139" s="180">
        <v>4200</v>
      </c>
      <c r="B139" s="7" t="s">
        <v>1230</v>
      </c>
      <c r="C139" s="7" t="s">
        <v>1160</v>
      </c>
      <c r="D139" s="7">
        <v>1</v>
      </c>
      <c r="E139" s="7">
        <v>1</v>
      </c>
      <c r="F139" s="7">
        <v>0</v>
      </c>
      <c r="G139" s="7">
        <v>0</v>
      </c>
      <c r="H139" s="7">
        <v>1</v>
      </c>
      <c r="I139" s="7">
        <v>0</v>
      </c>
      <c r="J139" s="7">
        <v>0</v>
      </c>
      <c r="K139" s="7">
        <v>1</v>
      </c>
      <c r="L139" s="7">
        <v>3</v>
      </c>
      <c r="M139" s="7">
        <v>3</v>
      </c>
      <c r="N139" s="7">
        <v>0</v>
      </c>
      <c r="O139" s="7">
        <v>0</v>
      </c>
      <c r="P139" s="7">
        <v>2</v>
      </c>
      <c r="Q139" s="51">
        <v>2</v>
      </c>
      <c r="R139" s="51">
        <v>2</v>
      </c>
      <c r="S139" s="51">
        <v>2</v>
      </c>
      <c r="T139" s="51">
        <v>1</v>
      </c>
      <c r="U139" s="51">
        <v>0</v>
      </c>
    </row>
    <row r="140" spans="1:21">
      <c r="A140" s="180">
        <v>5000</v>
      </c>
      <c r="B140" s="7" t="s">
        <v>1673</v>
      </c>
      <c r="C140" s="7" t="s">
        <v>1151</v>
      </c>
      <c r="D140" s="7">
        <v>1</v>
      </c>
      <c r="E140" s="7">
        <v>3</v>
      </c>
      <c r="F140" s="7">
        <v>1</v>
      </c>
      <c r="G140" s="7">
        <v>2</v>
      </c>
      <c r="H140" s="7">
        <v>1</v>
      </c>
      <c r="I140" s="7">
        <v>2</v>
      </c>
      <c r="J140" s="7">
        <v>5</v>
      </c>
      <c r="K140" s="7">
        <v>1</v>
      </c>
      <c r="L140" s="7">
        <v>3</v>
      </c>
      <c r="M140" s="7">
        <v>1</v>
      </c>
      <c r="N140" s="7">
        <v>0</v>
      </c>
      <c r="O140" s="7">
        <v>1</v>
      </c>
      <c r="P140" s="7">
        <v>4</v>
      </c>
      <c r="Q140" s="51">
        <v>8</v>
      </c>
      <c r="R140" s="51">
        <v>10</v>
      </c>
      <c r="S140" s="51">
        <v>6</v>
      </c>
      <c r="T140" s="51">
        <v>9</v>
      </c>
      <c r="U140" s="51">
        <v>10</v>
      </c>
    </row>
    <row r="141" spans="1:21">
      <c r="A141" s="180">
        <v>5000</v>
      </c>
      <c r="B141" s="7" t="s">
        <v>1673</v>
      </c>
      <c r="C141" s="7" t="s">
        <v>1157</v>
      </c>
      <c r="D141" s="7">
        <v>1</v>
      </c>
      <c r="E141" s="7">
        <v>1</v>
      </c>
      <c r="F141" s="7">
        <v>1</v>
      </c>
      <c r="G141" s="7">
        <v>0</v>
      </c>
      <c r="H141" s="7">
        <v>1</v>
      </c>
      <c r="I141" s="7">
        <v>2</v>
      </c>
      <c r="J141" s="7">
        <v>1</v>
      </c>
      <c r="K141" s="7">
        <v>1</v>
      </c>
      <c r="L141" s="7">
        <v>1</v>
      </c>
      <c r="M141" s="7">
        <v>0</v>
      </c>
      <c r="N141" s="7">
        <v>0</v>
      </c>
      <c r="O141" s="7">
        <v>1</v>
      </c>
      <c r="P141" s="7">
        <v>2</v>
      </c>
      <c r="Q141" s="51">
        <v>2</v>
      </c>
      <c r="R141" s="51">
        <v>3</v>
      </c>
      <c r="S141" s="51">
        <v>1</v>
      </c>
      <c r="T141" s="51">
        <v>2</v>
      </c>
      <c r="U141" s="51">
        <v>5</v>
      </c>
    </row>
    <row r="142" spans="1:21">
      <c r="A142" s="180">
        <v>5000</v>
      </c>
      <c r="B142" s="7" t="s">
        <v>1673</v>
      </c>
      <c r="C142" s="7" t="s">
        <v>1160</v>
      </c>
      <c r="D142" s="7">
        <v>0</v>
      </c>
      <c r="E142" s="7">
        <v>2</v>
      </c>
      <c r="F142" s="7">
        <v>0</v>
      </c>
      <c r="G142" s="7">
        <v>2</v>
      </c>
      <c r="H142" s="7">
        <v>0</v>
      </c>
      <c r="I142" s="7">
        <v>0</v>
      </c>
      <c r="J142" s="7">
        <v>4</v>
      </c>
      <c r="K142" s="7">
        <v>0</v>
      </c>
      <c r="L142" s="7">
        <v>2</v>
      </c>
      <c r="M142" s="7">
        <v>1</v>
      </c>
      <c r="N142" s="7">
        <v>0</v>
      </c>
      <c r="O142" s="7">
        <v>0</v>
      </c>
      <c r="P142" s="7">
        <v>2</v>
      </c>
      <c r="Q142" s="51">
        <v>6</v>
      </c>
      <c r="R142" s="51">
        <v>7</v>
      </c>
      <c r="S142" s="51">
        <v>5</v>
      </c>
      <c r="T142" s="51">
        <v>7</v>
      </c>
      <c r="U142" s="51">
        <v>5</v>
      </c>
    </row>
    <row r="143" spans="1:21">
      <c r="A143" s="180">
        <v>5100</v>
      </c>
      <c r="B143" s="7" t="s">
        <v>2487</v>
      </c>
      <c r="C143" s="7" t="s">
        <v>1151</v>
      </c>
      <c r="D143" s="7">
        <v>1</v>
      </c>
      <c r="E143" s="7">
        <v>2</v>
      </c>
      <c r="F143" s="7">
        <v>0</v>
      </c>
      <c r="G143" s="7">
        <v>2</v>
      </c>
      <c r="H143" s="7">
        <v>1</v>
      </c>
      <c r="I143" s="7">
        <v>2</v>
      </c>
      <c r="J143" s="7">
        <v>5</v>
      </c>
      <c r="K143" s="7">
        <v>1</v>
      </c>
      <c r="L143" s="7">
        <v>3</v>
      </c>
      <c r="M143" s="7">
        <v>1</v>
      </c>
      <c r="N143" s="7">
        <v>0</v>
      </c>
      <c r="O143" s="7">
        <v>1</v>
      </c>
      <c r="P143" s="7">
        <v>4</v>
      </c>
      <c r="Q143" s="51">
        <v>7</v>
      </c>
      <c r="R143" s="51">
        <v>10</v>
      </c>
      <c r="S143" s="51">
        <v>6</v>
      </c>
      <c r="T143" s="51">
        <v>9</v>
      </c>
      <c r="U143" s="51">
        <v>9</v>
      </c>
    </row>
    <row r="144" spans="1:21">
      <c r="A144" s="180">
        <v>5100</v>
      </c>
      <c r="B144" s="7" t="s">
        <v>2487</v>
      </c>
      <c r="C144" s="7" t="s">
        <v>1157</v>
      </c>
      <c r="D144" s="7">
        <v>1</v>
      </c>
      <c r="E144" s="7">
        <v>1</v>
      </c>
      <c r="F144" s="7">
        <v>0</v>
      </c>
      <c r="G144" s="7">
        <v>0</v>
      </c>
      <c r="H144" s="7">
        <v>1</v>
      </c>
      <c r="I144" s="7">
        <v>2</v>
      </c>
      <c r="J144" s="7">
        <v>1</v>
      </c>
      <c r="K144" s="7">
        <v>1</v>
      </c>
      <c r="L144" s="7">
        <v>1</v>
      </c>
      <c r="M144" s="7">
        <v>0</v>
      </c>
      <c r="N144" s="7">
        <v>0</v>
      </c>
      <c r="O144" s="7">
        <v>1</v>
      </c>
      <c r="P144" s="7">
        <v>2</v>
      </c>
      <c r="Q144" s="51">
        <v>2</v>
      </c>
      <c r="R144" s="51">
        <v>3</v>
      </c>
      <c r="S144" s="51">
        <v>1</v>
      </c>
      <c r="T144" s="51">
        <v>2</v>
      </c>
      <c r="U144" s="51">
        <v>5</v>
      </c>
    </row>
    <row r="145" spans="1:21">
      <c r="A145" s="180">
        <v>5100</v>
      </c>
      <c r="B145" s="7" t="s">
        <v>2487</v>
      </c>
      <c r="C145" s="7" t="s">
        <v>1160</v>
      </c>
      <c r="D145" s="7">
        <v>0</v>
      </c>
      <c r="E145" s="7">
        <v>1</v>
      </c>
      <c r="F145" s="7">
        <v>0</v>
      </c>
      <c r="G145" s="7">
        <v>2</v>
      </c>
      <c r="H145" s="7">
        <v>0</v>
      </c>
      <c r="I145" s="7">
        <v>0</v>
      </c>
      <c r="J145" s="7">
        <v>4</v>
      </c>
      <c r="K145" s="7">
        <v>0</v>
      </c>
      <c r="L145" s="7">
        <v>2</v>
      </c>
      <c r="M145" s="7">
        <v>1</v>
      </c>
      <c r="N145" s="7">
        <v>0</v>
      </c>
      <c r="O145" s="7">
        <v>0</v>
      </c>
      <c r="P145" s="7">
        <v>2</v>
      </c>
      <c r="Q145" s="51">
        <v>5</v>
      </c>
      <c r="R145" s="51">
        <v>7</v>
      </c>
      <c r="S145" s="51">
        <v>5</v>
      </c>
      <c r="T145" s="51">
        <v>7</v>
      </c>
      <c r="U145" s="51">
        <v>4</v>
      </c>
    </row>
    <row r="146" spans="1:21">
      <c r="A146" s="180">
        <v>5200</v>
      </c>
      <c r="B146" s="7" t="s">
        <v>2488</v>
      </c>
      <c r="C146" s="7" t="s">
        <v>1151</v>
      </c>
      <c r="D146" s="7">
        <v>0</v>
      </c>
      <c r="E146" s="7">
        <v>1</v>
      </c>
      <c r="F146" s="7">
        <v>1</v>
      </c>
      <c r="G146" s="7">
        <v>0</v>
      </c>
      <c r="H146" s="7">
        <v>0</v>
      </c>
      <c r="I146" s="7">
        <v>0</v>
      </c>
      <c r="J146" s="7">
        <v>0</v>
      </c>
      <c r="K146" s="7">
        <v>0</v>
      </c>
      <c r="L146" s="7">
        <v>0</v>
      </c>
      <c r="M146" s="7">
        <v>0</v>
      </c>
      <c r="N146" s="7">
        <v>0</v>
      </c>
      <c r="O146" s="7">
        <v>0</v>
      </c>
      <c r="P146" s="7">
        <v>0</v>
      </c>
      <c r="Q146" s="51">
        <v>1</v>
      </c>
      <c r="R146" s="51">
        <v>0</v>
      </c>
      <c r="S146" s="51">
        <v>0</v>
      </c>
      <c r="T146" s="51">
        <v>0</v>
      </c>
      <c r="U146" s="51">
        <v>1</v>
      </c>
    </row>
    <row r="147" spans="1:21">
      <c r="A147" s="180">
        <v>5200</v>
      </c>
      <c r="B147" s="7" t="s">
        <v>2488</v>
      </c>
      <c r="C147" s="7" t="s">
        <v>1157</v>
      </c>
      <c r="D147" s="7">
        <v>0</v>
      </c>
      <c r="E147" s="7">
        <v>0</v>
      </c>
      <c r="F147" s="7">
        <v>1</v>
      </c>
      <c r="G147" s="7">
        <v>0</v>
      </c>
      <c r="H147" s="7">
        <v>0</v>
      </c>
      <c r="I147" s="7">
        <v>0</v>
      </c>
      <c r="J147" s="7">
        <v>0</v>
      </c>
      <c r="K147" s="7">
        <v>0</v>
      </c>
      <c r="L147" s="7">
        <v>0</v>
      </c>
      <c r="M147" s="7">
        <v>0</v>
      </c>
      <c r="N147" s="7">
        <v>0</v>
      </c>
      <c r="O147" s="7">
        <v>0</v>
      </c>
      <c r="P147" s="7">
        <v>0</v>
      </c>
      <c r="Q147" s="51">
        <v>0</v>
      </c>
      <c r="R147" s="51">
        <v>0</v>
      </c>
      <c r="S147" s="51">
        <v>0</v>
      </c>
      <c r="T147" s="51">
        <v>0</v>
      </c>
      <c r="U147" s="51">
        <v>0</v>
      </c>
    </row>
    <row r="148" spans="1:21">
      <c r="A148" s="180">
        <v>5200</v>
      </c>
      <c r="B148" s="7" t="s">
        <v>2488</v>
      </c>
      <c r="C148" s="7" t="s">
        <v>1160</v>
      </c>
      <c r="D148" s="7">
        <v>0</v>
      </c>
      <c r="E148" s="7">
        <v>1</v>
      </c>
      <c r="F148" s="7">
        <v>0</v>
      </c>
      <c r="G148" s="7">
        <v>0</v>
      </c>
      <c r="H148" s="7">
        <v>0</v>
      </c>
      <c r="I148" s="7">
        <v>0</v>
      </c>
      <c r="J148" s="7">
        <v>0</v>
      </c>
      <c r="K148" s="7">
        <v>0</v>
      </c>
      <c r="L148" s="7">
        <v>0</v>
      </c>
      <c r="M148" s="7">
        <v>0</v>
      </c>
      <c r="N148" s="7">
        <v>0</v>
      </c>
      <c r="O148" s="7">
        <v>0</v>
      </c>
      <c r="P148" s="7">
        <v>0</v>
      </c>
      <c r="Q148" s="51">
        <v>1</v>
      </c>
      <c r="R148" s="51">
        <v>0</v>
      </c>
      <c r="S148" s="51">
        <v>0</v>
      </c>
      <c r="T148" s="51">
        <v>0</v>
      </c>
      <c r="U148" s="51">
        <v>1</v>
      </c>
    </row>
    <row r="149" spans="1:21">
      <c r="A149" s="180">
        <v>6000</v>
      </c>
      <c r="B149" s="7" t="s">
        <v>2209</v>
      </c>
      <c r="C149" s="7" t="s">
        <v>1151</v>
      </c>
      <c r="D149" s="7">
        <v>5</v>
      </c>
      <c r="E149" s="7">
        <v>5</v>
      </c>
      <c r="F149" s="7">
        <v>7</v>
      </c>
      <c r="G149" s="7">
        <v>4</v>
      </c>
      <c r="H149" s="7">
        <v>7</v>
      </c>
      <c r="I149" s="7">
        <v>5</v>
      </c>
      <c r="J149" s="7">
        <v>5</v>
      </c>
      <c r="K149" s="7">
        <v>10</v>
      </c>
      <c r="L149" s="7">
        <v>7</v>
      </c>
      <c r="M149" s="7">
        <v>7</v>
      </c>
      <c r="N149" s="7">
        <v>5</v>
      </c>
      <c r="O149" s="7">
        <v>10</v>
      </c>
      <c r="P149" s="7">
        <v>16</v>
      </c>
      <c r="Q149" s="51">
        <v>8</v>
      </c>
      <c r="R149" s="51">
        <v>18</v>
      </c>
      <c r="S149" s="51">
        <v>20</v>
      </c>
      <c r="T149" s="51">
        <v>25</v>
      </c>
      <c r="U149" s="51">
        <v>14</v>
      </c>
    </row>
    <row r="150" spans="1:21">
      <c r="A150" s="180">
        <v>6000</v>
      </c>
      <c r="B150" s="7" t="s">
        <v>2209</v>
      </c>
      <c r="C150" s="7" t="s">
        <v>1157</v>
      </c>
      <c r="D150" s="7">
        <v>2</v>
      </c>
      <c r="E150" s="7">
        <v>0</v>
      </c>
      <c r="F150" s="7">
        <v>2</v>
      </c>
      <c r="G150" s="7">
        <v>3</v>
      </c>
      <c r="H150" s="7">
        <v>6</v>
      </c>
      <c r="I150" s="7">
        <v>1</v>
      </c>
      <c r="J150" s="7">
        <v>2</v>
      </c>
      <c r="K150" s="7">
        <v>6</v>
      </c>
      <c r="L150" s="7">
        <v>4</v>
      </c>
      <c r="M150" s="7">
        <v>3</v>
      </c>
      <c r="N150" s="7">
        <v>2</v>
      </c>
      <c r="O150" s="7">
        <v>4</v>
      </c>
      <c r="P150" s="7">
        <v>9</v>
      </c>
      <c r="Q150" s="51">
        <v>5</v>
      </c>
      <c r="R150" s="51">
        <v>5</v>
      </c>
      <c r="S150" s="51">
        <v>14</v>
      </c>
      <c r="T150" s="51">
        <v>15</v>
      </c>
      <c r="U150" s="51">
        <v>8</v>
      </c>
    </row>
    <row r="151" spans="1:21">
      <c r="A151" s="180">
        <v>6000</v>
      </c>
      <c r="B151" s="7" t="s">
        <v>2209</v>
      </c>
      <c r="C151" s="7" t="s">
        <v>1160</v>
      </c>
      <c r="D151" s="7">
        <v>3</v>
      </c>
      <c r="E151" s="7">
        <v>5</v>
      </c>
      <c r="F151" s="7">
        <v>5</v>
      </c>
      <c r="G151" s="7">
        <v>1</v>
      </c>
      <c r="H151" s="7">
        <v>1</v>
      </c>
      <c r="I151" s="7">
        <v>4</v>
      </c>
      <c r="J151" s="7">
        <v>3</v>
      </c>
      <c r="K151" s="7">
        <v>4</v>
      </c>
      <c r="L151" s="7">
        <v>3</v>
      </c>
      <c r="M151" s="7">
        <v>4</v>
      </c>
      <c r="N151" s="7">
        <v>3</v>
      </c>
      <c r="O151" s="7">
        <v>6</v>
      </c>
      <c r="P151" s="7">
        <v>7</v>
      </c>
      <c r="Q151" s="51">
        <v>3</v>
      </c>
      <c r="R151" s="51">
        <v>13</v>
      </c>
      <c r="S151" s="51">
        <v>6</v>
      </c>
      <c r="T151" s="51">
        <v>10</v>
      </c>
      <c r="U151" s="51">
        <v>6</v>
      </c>
    </row>
    <row r="152" spans="1:21">
      <c r="A152" s="180">
        <v>6100</v>
      </c>
      <c r="B152" s="7" t="s">
        <v>1131</v>
      </c>
      <c r="C152" s="7" t="s">
        <v>1151</v>
      </c>
      <c r="D152" s="7">
        <v>1</v>
      </c>
      <c r="E152" s="7">
        <v>0</v>
      </c>
      <c r="F152" s="7">
        <v>0</v>
      </c>
      <c r="G152" s="7">
        <v>0</v>
      </c>
      <c r="H152" s="7">
        <v>0</v>
      </c>
      <c r="I152" s="7">
        <v>0</v>
      </c>
      <c r="J152" s="7">
        <v>0</v>
      </c>
      <c r="K152" s="7">
        <v>1</v>
      </c>
      <c r="L152" s="7">
        <v>0</v>
      </c>
      <c r="M152" s="7">
        <v>0</v>
      </c>
      <c r="N152" s="7">
        <v>0</v>
      </c>
      <c r="O152" s="7">
        <v>1</v>
      </c>
      <c r="P152" s="7">
        <v>0</v>
      </c>
      <c r="Q152" s="51">
        <v>0</v>
      </c>
      <c r="R152" s="51">
        <v>0</v>
      </c>
      <c r="S152" s="51">
        <v>1</v>
      </c>
      <c r="T152" s="51">
        <v>0</v>
      </c>
      <c r="U152" s="51">
        <v>0</v>
      </c>
    </row>
    <row r="153" spans="1:21">
      <c r="A153" s="180">
        <v>6100</v>
      </c>
      <c r="B153" s="7" t="s">
        <v>1131</v>
      </c>
      <c r="C153" s="7" t="s">
        <v>1157</v>
      </c>
      <c r="D153" s="7">
        <v>0</v>
      </c>
      <c r="E153" s="7">
        <v>0</v>
      </c>
      <c r="F153" s="7">
        <v>0</v>
      </c>
      <c r="G153" s="7">
        <v>0</v>
      </c>
      <c r="H153" s="7">
        <v>0</v>
      </c>
      <c r="I153" s="7">
        <v>0</v>
      </c>
      <c r="J153" s="7">
        <v>0</v>
      </c>
      <c r="K153" s="7">
        <v>0</v>
      </c>
      <c r="L153" s="7">
        <v>0</v>
      </c>
      <c r="M153" s="7">
        <v>0</v>
      </c>
      <c r="N153" s="7">
        <v>0</v>
      </c>
      <c r="O153" s="7">
        <v>1</v>
      </c>
      <c r="P153" s="7">
        <v>0</v>
      </c>
      <c r="Q153" s="51">
        <v>0</v>
      </c>
      <c r="R153" s="51">
        <v>0</v>
      </c>
      <c r="S153" s="51">
        <v>1</v>
      </c>
      <c r="T153" s="51">
        <v>0</v>
      </c>
      <c r="U153" s="51">
        <v>0</v>
      </c>
    </row>
    <row r="154" spans="1:21">
      <c r="A154" s="180">
        <v>6100</v>
      </c>
      <c r="B154" s="7" t="s">
        <v>1131</v>
      </c>
      <c r="C154" s="7" t="s">
        <v>1160</v>
      </c>
      <c r="D154" s="7">
        <v>1</v>
      </c>
      <c r="E154" s="7">
        <v>0</v>
      </c>
      <c r="F154" s="7">
        <v>0</v>
      </c>
      <c r="G154" s="7">
        <v>0</v>
      </c>
      <c r="H154" s="7">
        <v>0</v>
      </c>
      <c r="I154" s="7">
        <v>0</v>
      </c>
      <c r="J154" s="7">
        <v>0</v>
      </c>
      <c r="K154" s="7">
        <v>1</v>
      </c>
      <c r="L154" s="7">
        <v>0</v>
      </c>
      <c r="M154" s="7">
        <v>0</v>
      </c>
      <c r="N154" s="7">
        <v>0</v>
      </c>
      <c r="O154" s="7">
        <v>0</v>
      </c>
      <c r="P154" s="7">
        <v>0</v>
      </c>
      <c r="Q154" s="51">
        <v>0</v>
      </c>
      <c r="R154" s="51">
        <v>0</v>
      </c>
      <c r="S154" s="51">
        <v>0</v>
      </c>
      <c r="T154" s="51">
        <v>0</v>
      </c>
      <c r="U154" s="51">
        <v>0</v>
      </c>
    </row>
    <row r="155" spans="1:21">
      <c r="A155" s="180">
        <v>6200</v>
      </c>
      <c r="B155" s="7" t="s">
        <v>1579</v>
      </c>
      <c r="C155" s="7" t="s">
        <v>1151</v>
      </c>
      <c r="D155" s="7">
        <v>1</v>
      </c>
      <c r="E155" s="7">
        <v>1</v>
      </c>
      <c r="F155" s="7">
        <v>2</v>
      </c>
      <c r="G155" s="7">
        <v>1</v>
      </c>
      <c r="H155" s="7">
        <v>2</v>
      </c>
      <c r="I155" s="7">
        <v>1</v>
      </c>
      <c r="J155" s="7">
        <v>1</v>
      </c>
      <c r="K155" s="7">
        <v>0</v>
      </c>
      <c r="L155" s="7">
        <v>1</v>
      </c>
      <c r="M155" s="7">
        <v>1</v>
      </c>
      <c r="N155" s="7">
        <v>0</v>
      </c>
      <c r="O155" s="7">
        <v>2</v>
      </c>
      <c r="P155" s="7">
        <v>0</v>
      </c>
      <c r="Q155" s="51">
        <v>0</v>
      </c>
      <c r="R155" s="51">
        <v>2</v>
      </c>
      <c r="S155" s="51">
        <v>0</v>
      </c>
      <c r="T155" s="51">
        <v>1</v>
      </c>
      <c r="U155" s="51">
        <v>0</v>
      </c>
    </row>
    <row r="156" spans="1:21">
      <c r="A156" s="180">
        <v>6200</v>
      </c>
      <c r="B156" s="7" t="s">
        <v>1579</v>
      </c>
      <c r="C156" s="7" t="s">
        <v>1157</v>
      </c>
      <c r="D156" s="7">
        <v>1</v>
      </c>
      <c r="E156" s="7">
        <v>0</v>
      </c>
      <c r="F156" s="7">
        <v>1</v>
      </c>
      <c r="G156" s="7">
        <v>1</v>
      </c>
      <c r="H156" s="7">
        <v>1</v>
      </c>
      <c r="I156" s="7">
        <v>0</v>
      </c>
      <c r="J156" s="7">
        <v>1</v>
      </c>
      <c r="K156" s="7">
        <v>0</v>
      </c>
      <c r="L156" s="7">
        <v>1</v>
      </c>
      <c r="M156" s="7">
        <v>1</v>
      </c>
      <c r="N156" s="7">
        <v>0</v>
      </c>
      <c r="O156" s="7">
        <v>1</v>
      </c>
      <c r="P156" s="7">
        <v>0</v>
      </c>
      <c r="Q156" s="51">
        <v>0</v>
      </c>
      <c r="R156" s="51">
        <v>0</v>
      </c>
      <c r="S156" s="51">
        <v>0</v>
      </c>
      <c r="T156" s="51">
        <v>1</v>
      </c>
      <c r="U156" s="51">
        <v>0</v>
      </c>
    </row>
    <row r="157" spans="1:21">
      <c r="A157" s="180">
        <v>6200</v>
      </c>
      <c r="B157" s="7" t="s">
        <v>1579</v>
      </c>
      <c r="C157" s="7" t="s">
        <v>1160</v>
      </c>
      <c r="D157" s="7">
        <v>0</v>
      </c>
      <c r="E157" s="7">
        <v>1</v>
      </c>
      <c r="F157" s="7">
        <v>1</v>
      </c>
      <c r="G157" s="7">
        <v>0</v>
      </c>
      <c r="H157" s="7">
        <v>1</v>
      </c>
      <c r="I157" s="7">
        <v>1</v>
      </c>
      <c r="J157" s="7">
        <v>0</v>
      </c>
      <c r="K157" s="7">
        <v>0</v>
      </c>
      <c r="L157" s="7">
        <v>0</v>
      </c>
      <c r="M157" s="7">
        <v>0</v>
      </c>
      <c r="N157" s="7">
        <v>0</v>
      </c>
      <c r="O157" s="7">
        <v>1</v>
      </c>
      <c r="P157" s="7">
        <v>0</v>
      </c>
      <c r="Q157" s="51">
        <v>0</v>
      </c>
      <c r="R157" s="51">
        <v>2</v>
      </c>
      <c r="S157" s="51">
        <v>0</v>
      </c>
      <c r="T157" s="51">
        <v>0</v>
      </c>
      <c r="U157" s="51">
        <v>0</v>
      </c>
    </row>
    <row r="158" spans="1:21">
      <c r="A158" s="180">
        <v>6300</v>
      </c>
      <c r="B158" s="7" t="s">
        <v>331</v>
      </c>
      <c r="C158" s="7" t="s">
        <v>1151</v>
      </c>
      <c r="D158" s="7">
        <v>1</v>
      </c>
      <c r="E158" s="7">
        <v>3</v>
      </c>
      <c r="F158" s="7">
        <v>4</v>
      </c>
      <c r="G158" s="7">
        <v>0</v>
      </c>
      <c r="H158" s="7">
        <v>4</v>
      </c>
      <c r="I158" s="7">
        <v>0</v>
      </c>
      <c r="J158" s="7">
        <v>4</v>
      </c>
      <c r="K158" s="7">
        <v>3</v>
      </c>
      <c r="L158" s="7">
        <v>1</v>
      </c>
      <c r="M158" s="7">
        <v>3</v>
      </c>
      <c r="N158" s="7">
        <v>1</v>
      </c>
      <c r="O158" s="7">
        <v>2</v>
      </c>
      <c r="P158" s="7">
        <v>7</v>
      </c>
      <c r="Q158" s="51">
        <v>3</v>
      </c>
      <c r="R158" s="51">
        <v>5</v>
      </c>
      <c r="S158" s="51">
        <v>11</v>
      </c>
      <c r="T158" s="51">
        <v>11</v>
      </c>
      <c r="U158" s="51">
        <v>2</v>
      </c>
    </row>
    <row r="159" spans="1:21">
      <c r="A159" s="180">
        <v>6300</v>
      </c>
      <c r="B159" s="7" t="s">
        <v>331</v>
      </c>
      <c r="C159" s="7" t="s">
        <v>1157</v>
      </c>
      <c r="D159" s="7">
        <v>0</v>
      </c>
      <c r="E159" s="7">
        <v>0</v>
      </c>
      <c r="F159" s="7">
        <v>0</v>
      </c>
      <c r="G159" s="7">
        <v>0</v>
      </c>
      <c r="H159" s="7">
        <v>4</v>
      </c>
      <c r="I159" s="7">
        <v>0</v>
      </c>
      <c r="J159" s="7">
        <v>1</v>
      </c>
      <c r="K159" s="7">
        <v>3</v>
      </c>
      <c r="L159" s="7">
        <v>1</v>
      </c>
      <c r="M159" s="7">
        <v>2</v>
      </c>
      <c r="N159" s="7">
        <v>1</v>
      </c>
      <c r="O159" s="7">
        <v>1</v>
      </c>
      <c r="P159" s="7">
        <v>5</v>
      </c>
      <c r="Q159" s="51">
        <v>3</v>
      </c>
      <c r="R159" s="51">
        <v>2</v>
      </c>
      <c r="S159" s="51">
        <v>7</v>
      </c>
      <c r="T159" s="51">
        <v>4</v>
      </c>
      <c r="U159" s="51">
        <v>2</v>
      </c>
    </row>
    <row r="160" spans="1:21">
      <c r="A160" s="180">
        <v>6300</v>
      </c>
      <c r="B160" s="7" t="s">
        <v>331</v>
      </c>
      <c r="C160" s="7" t="s">
        <v>1160</v>
      </c>
      <c r="D160" s="7">
        <v>1</v>
      </c>
      <c r="E160" s="7">
        <v>3</v>
      </c>
      <c r="F160" s="7">
        <v>4</v>
      </c>
      <c r="G160" s="7">
        <v>0</v>
      </c>
      <c r="H160" s="7">
        <v>0</v>
      </c>
      <c r="I160" s="7">
        <v>0</v>
      </c>
      <c r="J160" s="7">
        <v>3</v>
      </c>
      <c r="K160" s="7">
        <v>0</v>
      </c>
      <c r="L160" s="7">
        <v>0</v>
      </c>
      <c r="M160" s="7">
        <v>1</v>
      </c>
      <c r="N160" s="7">
        <v>0</v>
      </c>
      <c r="O160" s="7">
        <v>1</v>
      </c>
      <c r="P160" s="7">
        <v>2</v>
      </c>
      <c r="Q160" s="51">
        <v>0</v>
      </c>
      <c r="R160" s="51">
        <v>3</v>
      </c>
      <c r="S160" s="51">
        <v>4</v>
      </c>
      <c r="T160" s="51">
        <v>7</v>
      </c>
      <c r="U160" s="51">
        <v>0</v>
      </c>
    </row>
    <row r="161" spans="1:21">
      <c r="A161" s="180">
        <v>6400</v>
      </c>
      <c r="B161" s="7" t="s">
        <v>54</v>
      </c>
      <c r="C161" s="7" t="s">
        <v>1151</v>
      </c>
      <c r="D161" s="7">
        <v>0</v>
      </c>
      <c r="E161" s="7">
        <v>0</v>
      </c>
      <c r="F161" s="7">
        <v>0</v>
      </c>
      <c r="G161" s="7">
        <v>1</v>
      </c>
      <c r="H161" s="7">
        <v>0</v>
      </c>
      <c r="I161" s="7">
        <v>0</v>
      </c>
      <c r="J161" s="7">
        <v>0</v>
      </c>
      <c r="K161" s="7">
        <v>2</v>
      </c>
      <c r="L161" s="7">
        <v>1</v>
      </c>
      <c r="M161" s="7">
        <v>2</v>
      </c>
      <c r="N161" s="7">
        <v>2</v>
      </c>
      <c r="O161" s="7">
        <v>2</v>
      </c>
      <c r="P161" s="7">
        <v>3</v>
      </c>
      <c r="Q161" s="51">
        <v>3</v>
      </c>
      <c r="R161" s="51">
        <v>3</v>
      </c>
      <c r="S161" s="51">
        <v>1</v>
      </c>
      <c r="T161" s="51">
        <v>4</v>
      </c>
      <c r="U161" s="51">
        <v>5</v>
      </c>
    </row>
    <row r="162" spans="1:21">
      <c r="A162" s="180">
        <v>6400</v>
      </c>
      <c r="B162" s="7" t="s">
        <v>54</v>
      </c>
      <c r="C162" s="7" t="s">
        <v>1157</v>
      </c>
      <c r="D162" s="7">
        <v>0</v>
      </c>
      <c r="E162" s="7">
        <v>0</v>
      </c>
      <c r="F162" s="7">
        <v>0</v>
      </c>
      <c r="G162" s="7">
        <v>1</v>
      </c>
      <c r="H162" s="7">
        <v>0</v>
      </c>
      <c r="I162" s="7">
        <v>0</v>
      </c>
      <c r="J162" s="7">
        <v>0</v>
      </c>
      <c r="K162" s="7">
        <v>1</v>
      </c>
      <c r="L162" s="7">
        <v>0</v>
      </c>
      <c r="M162" s="7">
        <v>0</v>
      </c>
      <c r="N162" s="7">
        <v>0</v>
      </c>
      <c r="O162" s="7">
        <v>0</v>
      </c>
      <c r="P162" s="7">
        <v>0</v>
      </c>
      <c r="Q162" s="51">
        <v>2</v>
      </c>
      <c r="R162" s="51">
        <v>2</v>
      </c>
      <c r="S162" s="51">
        <v>1</v>
      </c>
      <c r="T162" s="51">
        <v>1</v>
      </c>
      <c r="U162" s="51">
        <v>4</v>
      </c>
    </row>
    <row r="163" spans="1:21">
      <c r="A163" s="180">
        <v>6400</v>
      </c>
      <c r="B163" s="7" t="s">
        <v>54</v>
      </c>
      <c r="C163" s="7" t="s">
        <v>1160</v>
      </c>
      <c r="D163" s="7">
        <v>0</v>
      </c>
      <c r="E163" s="7">
        <v>0</v>
      </c>
      <c r="F163" s="7">
        <v>0</v>
      </c>
      <c r="G163" s="7">
        <v>0</v>
      </c>
      <c r="H163" s="7">
        <v>0</v>
      </c>
      <c r="I163" s="7">
        <v>0</v>
      </c>
      <c r="J163" s="7">
        <v>0</v>
      </c>
      <c r="K163" s="7">
        <v>1</v>
      </c>
      <c r="L163" s="7">
        <v>1</v>
      </c>
      <c r="M163" s="7">
        <v>2</v>
      </c>
      <c r="N163" s="7">
        <v>2</v>
      </c>
      <c r="O163" s="7">
        <v>1</v>
      </c>
      <c r="P163" s="7">
        <v>3</v>
      </c>
      <c r="Q163" s="51">
        <v>1</v>
      </c>
      <c r="R163" s="51">
        <v>1</v>
      </c>
      <c r="S163" s="51">
        <v>0</v>
      </c>
      <c r="T163" s="51">
        <v>3</v>
      </c>
      <c r="U163" s="51">
        <v>1</v>
      </c>
    </row>
    <row r="164" spans="1:21">
      <c r="A164" s="180">
        <v>6500</v>
      </c>
      <c r="B164" s="7" t="s">
        <v>789</v>
      </c>
      <c r="C164" s="7" t="s">
        <v>1151</v>
      </c>
      <c r="D164" s="7">
        <v>2</v>
      </c>
      <c r="E164" s="7">
        <v>1</v>
      </c>
      <c r="F164" s="7">
        <v>1</v>
      </c>
      <c r="G164" s="7">
        <v>2</v>
      </c>
      <c r="H164" s="7">
        <v>1</v>
      </c>
      <c r="I164" s="7">
        <v>4</v>
      </c>
      <c r="J164" s="7">
        <v>0</v>
      </c>
      <c r="K164" s="7">
        <v>4</v>
      </c>
      <c r="L164" s="7">
        <v>4</v>
      </c>
      <c r="M164" s="7">
        <v>1</v>
      </c>
      <c r="N164" s="7">
        <v>2</v>
      </c>
      <c r="O164" s="7">
        <v>3</v>
      </c>
      <c r="P164" s="7">
        <v>6</v>
      </c>
      <c r="Q164" s="51">
        <v>2</v>
      </c>
      <c r="R164" s="51">
        <v>8</v>
      </c>
      <c r="S164" s="51">
        <v>7</v>
      </c>
      <c r="T164" s="51">
        <v>9</v>
      </c>
      <c r="U164" s="51">
        <v>7</v>
      </c>
    </row>
    <row r="165" spans="1:21">
      <c r="A165" s="180">
        <v>6500</v>
      </c>
      <c r="B165" s="7" t="s">
        <v>789</v>
      </c>
      <c r="C165" s="7" t="s">
        <v>1157</v>
      </c>
      <c r="D165" s="7">
        <v>1</v>
      </c>
      <c r="E165" s="7">
        <v>0</v>
      </c>
      <c r="F165" s="7">
        <v>1</v>
      </c>
      <c r="G165" s="7">
        <v>1</v>
      </c>
      <c r="H165" s="7">
        <v>1</v>
      </c>
      <c r="I165" s="7">
        <v>1</v>
      </c>
      <c r="J165" s="7">
        <v>0</v>
      </c>
      <c r="K165" s="7">
        <v>2</v>
      </c>
      <c r="L165" s="7">
        <v>2</v>
      </c>
      <c r="M165" s="7">
        <v>0</v>
      </c>
      <c r="N165" s="7">
        <v>1</v>
      </c>
      <c r="O165" s="7">
        <v>1</v>
      </c>
      <c r="P165" s="7">
        <v>4</v>
      </c>
      <c r="Q165" s="51">
        <v>0</v>
      </c>
      <c r="R165" s="51">
        <v>1</v>
      </c>
      <c r="S165" s="51">
        <v>5</v>
      </c>
      <c r="T165" s="51">
        <v>9</v>
      </c>
      <c r="U165" s="51">
        <v>2</v>
      </c>
    </row>
    <row r="166" spans="1:21">
      <c r="A166" s="180">
        <v>6500</v>
      </c>
      <c r="B166" s="7" t="s">
        <v>789</v>
      </c>
      <c r="C166" s="7" t="s">
        <v>1160</v>
      </c>
      <c r="D166" s="7">
        <v>1</v>
      </c>
      <c r="E166" s="7">
        <v>1</v>
      </c>
      <c r="F166" s="7">
        <v>0</v>
      </c>
      <c r="G166" s="7">
        <v>1</v>
      </c>
      <c r="H166" s="7">
        <v>0</v>
      </c>
      <c r="I166" s="7">
        <v>3</v>
      </c>
      <c r="J166" s="7">
        <v>0</v>
      </c>
      <c r="K166" s="7">
        <v>2</v>
      </c>
      <c r="L166" s="7">
        <v>2</v>
      </c>
      <c r="M166" s="7">
        <v>1</v>
      </c>
      <c r="N166" s="7">
        <v>1</v>
      </c>
      <c r="O166" s="7">
        <v>2</v>
      </c>
      <c r="P166" s="7">
        <v>2</v>
      </c>
      <c r="Q166" s="51">
        <v>2</v>
      </c>
      <c r="R166" s="51">
        <v>7</v>
      </c>
      <c r="S166" s="51">
        <v>2</v>
      </c>
      <c r="T166" s="51">
        <v>0</v>
      </c>
      <c r="U166" s="51">
        <v>5</v>
      </c>
    </row>
    <row r="167" spans="1:21">
      <c r="A167" s="180">
        <v>7000</v>
      </c>
      <c r="B167" s="7" t="s">
        <v>2489</v>
      </c>
      <c r="C167" s="7" t="s">
        <v>1151</v>
      </c>
      <c r="D167" s="7">
        <v>0</v>
      </c>
      <c r="E167" s="7">
        <v>0</v>
      </c>
      <c r="F167" s="7">
        <v>0</v>
      </c>
      <c r="G167" s="7">
        <v>0</v>
      </c>
      <c r="H167" s="7">
        <v>0</v>
      </c>
      <c r="I167" s="7">
        <v>0</v>
      </c>
      <c r="J167" s="7">
        <v>0</v>
      </c>
      <c r="K167" s="7">
        <v>0</v>
      </c>
      <c r="L167" s="7">
        <v>0</v>
      </c>
      <c r="M167" s="7">
        <v>0</v>
      </c>
      <c r="N167" s="7">
        <v>0</v>
      </c>
      <c r="O167" s="7">
        <v>0</v>
      </c>
      <c r="P167" s="7">
        <v>0</v>
      </c>
      <c r="Q167" s="51">
        <v>0</v>
      </c>
      <c r="R167" s="51">
        <v>0</v>
      </c>
      <c r="S167" s="51">
        <v>0</v>
      </c>
      <c r="T167" s="51">
        <v>0</v>
      </c>
      <c r="U167" s="51">
        <v>0</v>
      </c>
    </row>
    <row r="168" spans="1:21">
      <c r="A168" s="180">
        <v>7000</v>
      </c>
      <c r="B168" s="7" t="s">
        <v>2489</v>
      </c>
      <c r="C168" s="7" t="s">
        <v>1157</v>
      </c>
      <c r="D168" s="7">
        <v>0</v>
      </c>
      <c r="E168" s="7">
        <v>0</v>
      </c>
      <c r="F168" s="7">
        <v>0</v>
      </c>
      <c r="G168" s="7">
        <v>0</v>
      </c>
      <c r="H168" s="7">
        <v>0</v>
      </c>
      <c r="I168" s="7">
        <v>0</v>
      </c>
      <c r="J168" s="7">
        <v>0</v>
      </c>
      <c r="K168" s="7">
        <v>0</v>
      </c>
      <c r="L168" s="7">
        <v>0</v>
      </c>
      <c r="M168" s="7">
        <v>0</v>
      </c>
      <c r="N168" s="7">
        <v>0</v>
      </c>
      <c r="O168" s="7">
        <v>0</v>
      </c>
      <c r="P168" s="7">
        <v>0</v>
      </c>
      <c r="Q168" s="51">
        <v>0</v>
      </c>
      <c r="R168" s="51">
        <v>0</v>
      </c>
      <c r="S168" s="51">
        <v>0</v>
      </c>
      <c r="T168" s="51">
        <v>0</v>
      </c>
      <c r="U168" s="51">
        <v>0</v>
      </c>
    </row>
    <row r="169" spans="1:21">
      <c r="A169" s="180">
        <v>7000</v>
      </c>
      <c r="B169" s="7" t="s">
        <v>2489</v>
      </c>
      <c r="C169" s="7" t="s">
        <v>1160</v>
      </c>
      <c r="D169" s="7">
        <v>0</v>
      </c>
      <c r="E169" s="7">
        <v>0</v>
      </c>
      <c r="F169" s="7">
        <v>0</v>
      </c>
      <c r="G169" s="7">
        <v>0</v>
      </c>
      <c r="H169" s="7">
        <v>0</v>
      </c>
      <c r="I169" s="7">
        <v>0</v>
      </c>
      <c r="J169" s="7">
        <v>0</v>
      </c>
      <c r="K169" s="7">
        <v>0</v>
      </c>
      <c r="L169" s="7">
        <v>0</v>
      </c>
      <c r="M169" s="7">
        <v>0</v>
      </c>
      <c r="N169" s="7">
        <v>0</v>
      </c>
      <c r="O169" s="7">
        <v>0</v>
      </c>
      <c r="P169" s="7">
        <v>0</v>
      </c>
      <c r="Q169" s="51">
        <v>0</v>
      </c>
      <c r="R169" s="51">
        <v>0</v>
      </c>
      <c r="S169" s="51">
        <v>0</v>
      </c>
      <c r="T169" s="51">
        <v>0</v>
      </c>
      <c r="U169" s="51">
        <v>0</v>
      </c>
    </row>
    <row r="170" spans="1:21">
      <c r="A170" s="180">
        <v>8000</v>
      </c>
      <c r="B170" s="7" t="s">
        <v>49</v>
      </c>
      <c r="C170" s="7" t="s">
        <v>1151</v>
      </c>
      <c r="D170" s="7">
        <v>0</v>
      </c>
      <c r="E170" s="7">
        <v>0</v>
      </c>
      <c r="F170" s="7">
        <v>0</v>
      </c>
      <c r="G170" s="7">
        <v>0</v>
      </c>
      <c r="H170" s="7">
        <v>0</v>
      </c>
      <c r="I170" s="7">
        <v>0</v>
      </c>
      <c r="J170" s="7">
        <v>0</v>
      </c>
      <c r="K170" s="7">
        <v>0</v>
      </c>
      <c r="L170" s="7">
        <v>0</v>
      </c>
      <c r="M170" s="7">
        <v>0</v>
      </c>
      <c r="N170" s="7">
        <v>0</v>
      </c>
      <c r="O170" s="7">
        <v>0</v>
      </c>
      <c r="P170" s="7">
        <v>0</v>
      </c>
      <c r="Q170" s="51">
        <v>0</v>
      </c>
      <c r="R170" s="51">
        <v>0</v>
      </c>
      <c r="S170" s="51">
        <v>1</v>
      </c>
      <c r="T170" s="51">
        <v>0</v>
      </c>
      <c r="U170" s="51">
        <v>0</v>
      </c>
    </row>
    <row r="171" spans="1:21">
      <c r="A171" s="180">
        <v>8000</v>
      </c>
      <c r="B171" s="7" t="s">
        <v>49</v>
      </c>
      <c r="C171" s="7" t="s">
        <v>1157</v>
      </c>
      <c r="D171" s="7">
        <v>0</v>
      </c>
      <c r="E171" s="7">
        <v>0</v>
      </c>
      <c r="F171" s="7">
        <v>0</v>
      </c>
      <c r="G171" s="7">
        <v>0</v>
      </c>
      <c r="H171" s="7">
        <v>0</v>
      </c>
      <c r="I171" s="7">
        <v>0</v>
      </c>
      <c r="J171" s="7">
        <v>0</v>
      </c>
      <c r="K171" s="7">
        <v>0</v>
      </c>
      <c r="L171" s="7">
        <v>0</v>
      </c>
      <c r="M171" s="7">
        <v>0</v>
      </c>
      <c r="N171" s="7">
        <v>0</v>
      </c>
      <c r="O171" s="7">
        <v>0</v>
      </c>
      <c r="P171" s="7">
        <v>0</v>
      </c>
      <c r="Q171" s="51">
        <v>0</v>
      </c>
      <c r="R171" s="51">
        <v>0</v>
      </c>
      <c r="S171" s="51">
        <v>0</v>
      </c>
      <c r="T171" s="51">
        <v>0</v>
      </c>
      <c r="U171" s="51">
        <v>0</v>
      </c>
    </row>
    <row r="172" spans="1:21">
      <c r="A172" s="180">
        <v>8000</v>
      </c>
      <c r="B172" s="7" t="s">
        <v>49</v>
      </c>
      <c r="C172" s="7" t="s">
        <v>1160</v>
      </c>
      <c r="D172" s="7">
        <v>0</v>
      </c>
      <c r="E172" s="7">
        <v>0</v>
      </c>
      <c r="F172" s="7">
        <v>0</v>
      </c>
      <c r="G172" s="7">
        <v>0</v>
      </c>
      <c r="H172" s="7">
        <v>0</v>
      </c>
      <c r="I172" s="7">
        <v>0</v>
      </c>
      <c r="J172" s="7">
        <v>0</v>
      </c>
      <c r="K172" s="7">
        <v>0</v>
      </c>
      <c r="L172" s="7">
        <v>0</v>
      </c>
      <c r="M172" s="7">
        <v>0</v>
      </c>
      <c r="N172" s="7">
        <v>0</v>
      </c>
      <c r="O172" s="7">
        <v>0</v>
      </c>
      <c r="P172" s="7">
        <v>0</v>
      </c>
      <c r="Q172" s="51">
        <v>0</v>
      </c>
      <c r="R172" s="51">
        <v>0</v>
      </c>
      <c r="S172" s="51">
        <v>1</v>
      </c>
      <c r="T172" s="51">
        <v>0</v>
      </c>
      <c r="U172" s="51">
        <v>0</v>
      </c>
    </row>
    <row r="173" spans="1:21">
      <c r="A173" s="180">
        <v>9000</v>
      </c>
      <c r="B173" s="7" t="s">
        <v>1602</v>
      </c>
      <c r="C173" s="7" t="s">
        <v>1151</v>
      </c>
      <c r="D173" s="7">
        <v>91</v>
      </c>
      <c r="E173" s="7">
        <v>80</v>
      </c>
      <c r="F173" s="7">
        <v>86</v>
      </c>
      <c r="G173" s="7">
        <v>84</v>
      </c>
      <c r="H173" s="7">
        <v>107</v>
      </c>
      <c r="I173" s="7">
        <v>110</v>
      </c>
      <c r="J173" s="7">
        <v>93</v>
      </c>
      <c r="K173" s="7">
        <v>102</v>
      </c>
      <c r="L173" s="7">
        <v>101</v>
      </c>
      <c r="M173" s="7">
        <v>106</v>
      </c>
      <c r="N173" s="7">
        <v>97</v>
      </c>
      <c r="O173" s="7">
        <v>108</v>
      </c>
      <c r="P173" s="7">
        <v>107</v>
      </c>
      <c r="Q173" s="51">
        <v>102</v>
      </c>
      <c r="R173" s="51">
        <v>92</v>
      </c>
      <c r="S173" s="181">
        <v>119</v>
      </c>
      <c r="T173" s="51">
        <v>141</v>
      </c>
      <c r="U173" s="51">
        <v>117</v>
      </c>
    </row>
    <row r="174" spans="1:21">
      <c r="A174" s="180">
        <v>9000</v>
      </c>
      <c r="B174" s="7" t="s">
        <v>1602</v>
      </c>
      <c r="C174" s="7" t="s">
        <v>1157</v>
      </c>
      <c r="D174" s="7">
        <v>46</v>
      </c>
      <c r="E174" s="7">
        <v>31</v>
      </c>
      <c r="F174" s="7">
        <v>42</v>
      </c>
      <c r="G174" s="7">
        <v>39</v>
      </c>
      <c r="H174" s="7">
        <v>54</v>
      </c>
      <c r="I174" s="7">
        <v>65</v>
      </c>
      <c r="J174" s="7">
        <v>50</v>
      </c>
      <c r="K174" s="7">
        <v>44</v>
      </c>
      <c r="L174" s="7">
        <v>49</v>
      </c>
      <c r="M174" s="7">
        <v>57</v>
      </c>
      <c r="N174" s="7">
        <v>49</v>
      </c>
      <c r="O174" s="7">
        <v>49</v>
      </c>
      <c r="P174" s="7">
        <v>59</v>
      </c>
      <c r="Q174" s="51">
        <v>56</v>
      </c>
      <c r="R174" s="51">
        <v>47</v>
      </c>
      <c r="S174" s="51">
        <v>62</v>
      </c>
      <c r="T174" s="51">
        <v>65</v>
      </c>
      <c r="U174" s="51">
        <v>54</v>
      </c>
    </row>
    <row r="175" spans="1:21">
      <c r="A175" s="180">
        <v>9000</v>
      </c>
      <c r="B175" s="7" t="s">
        <v>1602</v>
      </c>
      <c r="C175" s="7" t="s">
        <v>1160</v>
      </c>
      <c r="D175" s="7">
        <v>45</v>
      </c>
      <c r="E175" s="7">
        <v>49</v>
      </c>
      <c r="F175" s="7">
        <v>44</v>
      </c>
      <c r="G175" s="7">
        <v>45</v>
      </c>
      <c r="H175" s="7">
        <v>53</v>
      </c>
      <c r="I175" s="7">
        <v>45</v>
      </c>
      <c r="J175" s="7">
        <v>43</v>
      </c>
      <c r="K175" s="7">
        <v>58</v>
      </c>
      <c r="L175" s="7">
        <v>52</v>
      </c>
      <c r="M175" s="7">
        <v>49</v>
      </c>
      <c r="N175" s="7">
        <v>48</v>
      </c>
      <c r="O175" s="7">
        <v>59</v>
      </c>
      <c r="P175" s="7">
        <v>48</v>
      </c>
      <c r="Q175" s="51">
        <v>46</v>
      </c>
      <c r="R175" s="51">
        <v>45</v>
      </c>
      <c r="S175" s="51">
        <v>57</v>
      </c>
      <c r="T175" s="51">
        <v>76</v>
      </c>
      <c r="U175" s="51">
        <v>63</v>
      </c>
    </row>
    <row r="176" spans="1:21">
      <c r="A176" s="180">
        <v>9100</v>
      </c>
      <c r="B176" s="7" t="s">
        <v>1606</v>
      </c>
      <c r="C176" s="7" t="s">
        <v>1151</v>
      </c>
      <c r="D176" s="7">
        <v>1</v>
      </c>
      <c r="E176" s="7">
        <v>1</v>
      </c>
      <c r="F176" s="7">
        <v>2</v>
      </c>
      <c r="G176" s="7">
        <v>0</v>
      </c>
      <c r="H176" s="7">
        <v>0</v>
      </c>
      <c r="I176" s="7">
        <v>0</v>
      </c>
      <c r="J176" s="7">
        <v>3</v>
      </c>
      <c r="K176" s="7">
        <v>0</v>
      </c>
      <c r="L176" s="7">
        <v>2</v>
      </c>
      <c r="M176" s="7">
        <v>0</v>
      </c>
      <c r="N176" s="7">
        <v>0</v>
      </c>
      <c r="O176" s="7">
        <v>4</v>
      </c>
      <c r="P176" s="7">
        <v>2</v>
      </c>
      <c r="Q176" s="51">
        <v>1</v>
      </c>
      <c r="R176" s="51">
        <v>2</v>
      </c>
      <c r="S176" s="51">
        <v>2</v>
      </c>
      <c r="T176" s="51">
        <v>0</v>
      </c>
      <c r="U176" s="51">
        <v>3</v>
      </c>
    </row>
    <row r="177" spans="1:21">
      <c r="A177" s="180">
        <v>9100</v>
      </c>
      <c r="B177" s="7" t="s">
        <v>1606</v>
      </c>
      <c r="C177" s="7" t="s">
        <v>1157</v>
      </c>
      <c r="D177" s="7">
        <v>0</v>
      </c>
      <c r="E177" s="7">
        <v>1</v>
      </c>
      <c r="F177" s="7">
        <v>1</v>
      </c>
      <c r="G177" s="7">
        <v>0</v>
      </c>
      <c r="H177" s="7">
        <v>0</v>
      </c>
      <c r="I177" s="7">
        <v>0</v>
      </c>
      <c r="J177" s="7">
        <v>2</v>
      </c>
      <c r="K177" s="7">
        <v>0</v>
      </c>
      <c r="L177" s="7">
        <v>1</v>
      </c>
      <c r="M177" s="7">
        <v>0</v>
      </c>
      <c r="N177" s="7">
        <v>0</v>
      </c>
      <c r="O177" s="7">
        <v>0</v>
      </c>
      <c r="P177" s="7">
        <v>2</v>
      </c>
      <c r="Q177" s="51">
        <v>0</v>
      </c>
      <c r="R177" s="51">
        <v>1</v>
      </c>
      <c r="S177" s="51">
        <v>1</v>
      </c>
      <c r="T177" s="51">
        <v>0</v>
      </c>
      <c r="U177" s="51">
        <v>2</v>
      </c>
    </row>
    <row r="178" spans="1:21">
      <c r="A178" s="180">
        <v>9100</v>
      </c>
      <c r="B178" s="7" t="s">
        <v>1606</v>
      </c>
      <c r="C178" s="7" t="s">
        <v>1160</v>
      </c>
      <c r="D178" s="7">
        <v>1</v>
      </c>
      <c r="E178" s="7">
        <v>0</v>
      </c>
      <c r="F178" s="7">
        <v>1</v>
      </c>
      <c r="G178" s="7">
        <v>0</v>
      </c>
      <c r="H178" s="7">
        <v>0</v>
      </c>
      <c r="I178" s="7">
        <v>0</v>
      </c>
      <c r="J178" s="7">
        <v>1</v>
      </c>
      <c r="K178" s="7">
        <v>0</v>
      </c>
      <c r="L178" s="7">
        <v>1</v>
      </c>
      <c r="M178" s="7">
        <v>0</v>
      </c>
      <c r="N178" s="7">
        <v>0</v>
      </c>
      <c r="O178" s="7">
        <v>4</v>
      </c>
      <c r="P178" s="7">
        <v>0</v>
      </c>
      <c r="Q178" s="51">
        <v>1</v>
      </c>
      <c r="R178" s="51">
        <v>1</v>
      </c>
      <c r="S178" s="51">
        <v>1</v>
      </c>
      <c r="T178" s="51">
        <v>0</v>
      </c>
      <c r="U178" s="51">
        <v>1</v>
      </c>
    </row>
    <row r="179" spans="1:21">
      <c r="A179" s="180">
        <v>9101</v>
      </c>
      <c r="B179" s="7" t="s">
        <v>899</v>
      </c>
      <c r="C179" s="7" t="s">
        <v>1151</v>
      </c>
      <c r="D179" s="7">
        <v>1</v>
      </c>
      <c r="E179" s="7">
        <v>0</v>
      </c>
      <c r="F179" s="7">
        <v>1</v>
      </c>
      <c r="G179" s="7">
        <v>0</v>
      </c>
      <c r="H179" s="7">
        <v>0</v>
      </c>
      <c r="I179" s="7">
        <v>0</v>
      </c>
      <c r="J179" s="7">
        <v>1</v>
      </c>
      <c r="K179" s="7">
        <v>0</v>
      </c>
      <c r="L179" s="7">
        <v>1</v>
      </c>
      <c r="M179" s="7">
        <v>0</v>
      </c>
      <c r="N179" s="7">
        <v>0</v>
      </c>
      <c r="O179" s="7">
        <v>0</v>
      </c>
      <c r="P179" s="7">
        <v>1</v>
      </c>
      <c r="Q179" s="51">
        <v>1</v>
      </c>
      <c r="R179" s="51">
        <v>1</v>
      </c>
      <c r="S179" s="51">
        <v>0</v>
      </c>
      <c r="T179" s="51">
        <v>0</v>
      </c>
      <c r="U179" s="51">
        <v>2</v>
      </c>
    </row>
    <row r="180" spans="1:21">
      <c r="A180" s="180">
        <v>9101</v>
      </c>
      <c r="B180" s="7" t="s">
        <v>899</v>
      </c>
      <c r="C180" s="7" t="s">
        <v>1157</v>
      </c>
      <c r="D180" s="7">
        <v>0</v>
      </c>
      <c r="E180" s="7">
        <v>0</v>
      </c>
      <c r="F180" s="7">
        <v>0</v>
      </c>
      <c r="G180" s="7">
        <v>0</v>
      </c>
      <c r="H180" s="7">
        <v>0</v>
      </c>
      <c r="I180" s="7">
        <v>0</v>
      </c>
      <c r="J180" s="7">
        <v>1</v>
      </c>
      <c r="K180" s="7">
        <v>0</v>
      </c>
      <c r="L180" s="7">
        <v>1</v>
      </c>
      <c r="M180" s="7">
        <v>0</v>
      </c>
      <c r="N180" s="7">
        <v>0</v>
      </c>
      <c r="O180" s="7">
        <v>0</v>
      </c>
      <c r="P180" s="7">
        <v>1</v>
      </c>
      <c r="Q180" s="51">
        <v>0</v>
      </c>
      <c r="R180" s="51">
        <v>0</v>
      </c>
      <c r="S180" s="51">
        <v>0</v>
      </c>
      <c r="T180" s="51">
        <v>0</v>
      </c>
      <c r="U180" s="51">
        <v>2</v>
      </c>
    </row>
    <row r="181" spans="1:21">
      <c r="A181" s="180">
        <v>9101</v>
      </c>
      <c r="B181" s="7" t="s">
        <v>899</v>
      </c>
      <c r="C181" s="7" t="s">
        <v>1160</v>
      </c>
      <c r="D181" s="7">
        <v>1</v>
      </c>
      <c r="E181" s="7">
        <v>0</v>
      </c>
      <c r="F181" s="7">
        <v>1</v>
      </c>
      <c r="G181" s="7">
        <v>0</v>
      </c>
      <c r="H181" s="7">
        <v>0</v>
      </c>
      <c r="I181" s="7">
        <v>0</v>
      </c>
      <c r="J181" s="7">
        <v>0</v>
      </c>
      <c r="K181" s="7">
        <v>0</v>
      </c>
      <c r="L181" s="7">
        <v>0</v>
      </c>
      <c r="M181" s="7">
        <v>0</v>
      </c>
      <c r="N181" s="7">
        <v>0</v>
      </c>
      <c r="O181" s="7">
        <v>0</v>
      </c>
      <c r="P181" s="7">
        <v>0</v>
      </c>
      <c r="Q181" s="51">
        <v>1</v>
      </c>
      <c r="R181" s="51">
        <v>1</v>
      </c>
      <c r="S181" s="51">
        <v>0</v>
      </c>
      <c r="T181" s="51">
        <v>0</v>
      </c>
      <c r="U181" s="51">
        <v>0</v>
      </c>
    </row>
    <row r="182" spans="1:21">
      <c r="A182" s="180">
        <v>9102</v>
      </c>
      <c r="B182" s="7" t="s">
        <v>867</v>
      </c>
      <c r="C182" s="7" t="s">
        <v>1151</v>
      </c>
      <c r="D182" s="7">
        <v>0</v>
      </c>
      <c r="E182" s="7">
        <v>1</v>
      </c>
      <c r="F182" s="7">
        <v>1</v>
      </c>
      <c r="G182" s="7">
        <v>0</v>
      </c>
      <c r="H182" s="7">
        <v>0</v>
      </c>
      <c r="I182" s="7">
        <v>0</v>
      </c>
      <c r="J182" s="7">
        <v>2</v>
      </c>
      <c r="K182" s="7">
        <v>0</v>
      </c>
      <c r="L182" s="7">
        <v>1</v>
      </c>
      <c r="M182" s="7">
        <v>0</v>
      </c>
      <c r="N182" s="7">
        <v>0</v>
      </c>
      <c r="O182" s="7">
        <v>4</v>
      </c>
      <c r="P182" s="7">
        <v>1</v>
      </c>
      <c r="Q182" s="51">
        <v>0</v>
      </c>
      <c r="R182" s="51">
        <v>1</v>
      </c>
      <c r="S182" s="51">
        <v>2</v>
      </c>
      <c r="T182" s="51">
        <v>0</v>
      </c>
      <c r="U182" s="51">
        <v>1</v>
      </c>
    </row>
    <row r="183" spans="1:21">
      <c r="A183" s="180">
        <v>9102</v>
      </c>
      <c r="B183" s="7" t="s">
        <v>867</v>
      </c>
      <c r="C183" s="7" t="s">
        <v>1157</v>
      </c>
      <c r="D183" s="7">
        <v>0</v>
      </c>
      <c r="E183" s="7">
        <v>1</v>
      </c>
      <c r="F183" s="7">
        <v>1</v>
      </c>
      <c r="G183" s="7">
        <v>0</v>
      </c>
      <c r="H183" s="7">
        <v>0</v>
      </c>
      <c r="I183" s="7">
        <v>0</v>
      </c>
      <c r="J183" s="7">
        <v>1</v>
      </c>
      <c r="K183" s="7">
        <v>0</v>
      </c>
      <c r="L183" s="7">
        <v>0</v>
      </c>
      <c r="M183" s="7">
        <v>0</v>
      </c>
      <c r="N183" s="7">
        <v>0</v>
      </c>
      <c r="O183" s="7">
        <v>0</v>
      </c>
      <c r="P183" s="7">
        <v>1</v>
      </c>
      <c r="Q183" s="51">
        <v>0</v>
      </c>
      <c r="R183" s="51">
        <v>1</v>
      </c>
      <c r="S183" s="51">
        <v>1</v>
      </c>
      <c r="T183" s="51">
        <v>0</v>
      </c>
      <c r="U183" s="51">
        <v>0</v>
      </c>
    </row>
    <row r="184" spans="1:21">
      <c r="A184" s="180">
        <v>9102</v>
      </c>
      <c r="B184" s="7" t="s">
        <v>867</v>
      </c>
      <c r="C184" s="7" t="s">
        <v>1160</v>
      </c>
      <c r="D184" s="7">
        <v>0</v>
      </c>
      <c r="E184" s="7">
        <v>0</v>
      </c>
      <c r="F184" s="7">
        <v>0</v>
      </c>
      <c r="G184" s="7">
        <v>0</v>
      </c>
      <c r="H184" s="7">
        <v>0</v>
      </c>
      <c r="I184" s="7">
        <v>0</v>
      </c>
      <c r="J184" s="7">
        <v>1</v>
      </c>
      <c r="K184" s="7">
        <v>0</v>
      </c>
      <c r="L184" s="7">
        <v>1</v>
      </c>
      <c r="M184" s="7">
        <v>0</v>
      </c>
      <c r="N184" s="7">
        <v>0</v>
      </c>
      <c r="O184" s="7">
        <v>4</v>
      </c>
      <c r="P184" s="7">
        <v>0</v>
      </c>
      <c r="Q184" s="51">
        <v>0</v>
      </c>
      <c r="R184" s="51">
        <v>0</v>
      </c>
      <c r="S184" s="51">
        <v>1</v>
      </c>
      <c r="T184" s="51">
        <v>0</v>
      </c>
      <c r="U184" s="51">
        <v>1</v>
      </c>
    </row>
    <row r="185" spans="1:21">
      <c r="A185" s="180">
        <v>9200</v>
      </c>
      <c r="B185" s="7" t="s">
        <v>2490</v>
      </c>
      <c r="C185" s="7" t="s">
        <v>1151</v>
      </c>
      <c r="D185" s="7">
        <v>46</v>
      </c>
      <c r="E185" s="7">
        <v>30</v>
      </c>
      <c r="F185" s="7">
        <v>53</v>
      </c>
      <c r="G185" s="7">
        <v>41</v>
      </c>
      <c r="H185" s="7">
        <v>58</v>
      </c>
      <c r="I185" s="7">
        <v>58</v>
      </c>
      <c r="J185" s="7">
        <v>53</v>
      </c>
      <c r="K185" s="7">
        <v>55</v>
      </c>
      <c r="L185" s="7">
        <v>65</v>
      </c>
      <c r="M185" s="7">
        <v>62</v>
      </c>
      <c r="N185" s="7">
        <v>67</v>
      </c>
      <c r="O185" s="7">
        <v>58</v>
      </c>
      <c r="P185" s="7">
        <v>61</v>
      </c>
      <c r="Q185" s="51">
        <v>62</v>
      </c>
      <c r="R185" s="51">
        <v>62</v>
      </c>
      <c r="S185" s="51">
        <v>83</v>
      </c>
      <c r="T185" s="51">
        <v>92</v>
      </c>
      <c r="U185" s="51">
        <v>78</v>
      </c>
    </row>
    <row r="186" spans="1:21">
      <c r="A186" s="180">
        <v>9200</v>
      </c>
      <c r="B186" s="7" t="s">
        <v>2490</v>
      </c>
      <c r="C186" s="7" t="s">
        <v>1157</v>
      </c>
      <c r="D186" s="7">
        <v>24</v>
      </c>
      <c r="E186" s="7">
        <v>9</v>
      </c>
      <c r="F186" s="7">
        <v>23</v>
      </c>
      <c r="G186" s="7">
        <v>19</v>
      </c>
      <c r="H186" s="7">
        <v>31</v>
      </c>
      <c r="I186" s="7">
        <v>36</v>
      </c>
      <c r="J186" s="7">
        <v>27</v>
      </c>
      <c r="K186" s="7">
        <v>17</v>
      </c>
      <c r="L186" s="7">
        <v>36</v>
      </c>
      <c r="M186" s="7">
        <v>34</v>
      </c>
      <c r="N186" s="7">
        <v>35</v>
      </c>
      <c r="O186" s="7">
        <v>27</v>
      </c>
      <c r="P186" s="7">
        <v>37</v>
      </c>
      <c r="Q186" s="51">
        <v>34</v>
      </c>
      <c r="R186" s="51">
        <v>27</v>
      </c>
      <c r="S186" s="51">
        <v>41</v>
      </c>
      <c r="T186" s="51">
        <v>45</v>
      </c>
      <c r="U186" s="51">
        <v>39</v>
      </c>
    </row>
    <row r="187" spans="1:21">
      <c r="A187" s="180">
        <v>9200</v>
      </c>
      <c r="B187" s="7" t="s">
        <v>2490</v>
      </c>
      <c r="C187" s="7" t="s">
        <v>1160</v>
      </c>
      <c r="D187" s="7">
        <v>22</v>
      </c>
      <c r="E187" s="7">
        <v>21</v>
      </c>
      <c r="F187" s="7">
        <v>30</v>
      </c>
      <c r="G187" s="7">
        <v>22</v>
      </c>
      <c r="H187" s="7">
        <v>27</v>
      </c>
      <c r="I187" s="7">
        <v>22</v>
      </c>
      <c r="J187" s="7">
        <v>26</v>
      </c>
      <c r="K187" s="7">
        <v>38</v>
      </c>
      <c r="L187" s="7">
        <v>29</v>
      </c>
      <c r="M187" s="7">
        <v>28</v>
      </c>
      <c r="N187" s="7">
        <v>32</v>
      </c>
      <c r="O187" s="7">
        <v>31</v>
      </c>
      <c r="P187" s="7">
        <v>24</v>
      </c>
      <c r="Q187" s="51">
        <v>28</v>
      </c>
      <c r="R187" s="51">
        <v>35</v>
      </c>
      <c r="S187" s="51">
        <v>42</v>
      </c>
      <c r="T187" s="51">
        <v>47</v>
      </c>
      <c r="U187" s="51">
        <v>39</v>
      </c>
    </row>
    <row r="188" spans="1:21">
      <c r="A188" s="180">
        <v>9201</v>
      </c>
      <c r="B188" s="7" t="s">
        <v>736</v>
      </c>
      <c r="C188" s="7" t="s">
        <v>1151</v>
      </c>
      <c r="D188" s="7">
        <v>2</v>
      </c>
      <c r="E188" s="7">
        <v>1</v>
      </c>
      <c r="F188" s="7">
        <v>0</v>
      </c>
      <c r="G188" s="7">
        <v>0</v>
      </c>
      <c r="H188" s="7">
        <v>0</v>
      </c>
      <c r="I188" s="7">
        <v>1</v>
      </c>
      <c r="J188" s="7">
        <v>0</v>
      </c>
      <c r="K188" s="7">
        <v>1</v>
      </c>
      <c r="L188" s="7">
        <v>1</v>
      </c>
      <c r="M188" s="7">
        <v>1</v>
      </c>
      <c r="N188" s="7">
        <v>0</v>
      </c>
      <c r="O188" s="7">
        <v>0</v>
      </c>
      <c r="P188" s="7">
        <v>0</v>
      </c>
      <c r="Q188" s="51">
        <v>0</v>
      </c>
      <c r="R188" s="51">
        <v>0</v>
      </c>
      <c r="S188" s="51">
        <v>0</v>
      </c>
      <c r="T188" s="51">
        <v>2</v>
      </c>
      <c r="U188" s="51">
        <v>0</v>
      </c>
    </row>
    <row r="189" spans="1:21">
      <c r="A189" s="180">
        <v>9201</v>
      </c>
      <c r="B189" s="7" t="s">
        <v>736</v>
      </c>
      <c r="C189" s="7" t="s">
        <v>1157</v>
      </c>
      <c r="D189" s="7">
        <v>1</v>
      </c>
      <c r="E189" s="7">
        <v>0</v>
      </c>
      <c r="F189" s="7">
        <v>0</v>
      </c>
      <c r="G189" s="7">
        <v>0</v>
      </c>
      <c r="H189" s="7">
        <v>0</v>
      </c>
      <c r="I189" s="7">
        <v>0</v>
      </c>
      <c r="J189" s="7">
        <v>0</v>
      </c>
      <c r="K189" s="7">
        <v>0</v>
      </c>
      <c r="L189" s="7">
        <v>0</v>
      </c>
      <c r="M189" s="7">
        <v>0</v>
      </c>
      <c r="N189" s="7">
        <v>0</v>
      </c>
      <c r="O189" s="7">
        <v>0</v>
      </c>
      <c r="P189" s="7">
        <v>0</v>
      </c>
      <c r="Q189" s="51">
        <v>0</v>
      </c>
      <c r="R189" s="51">
        <v>0</v>
      </c>
      <c r="S189" s="51">
        <v>0</v>
      </c>
      <c r="T189" s="51">
        <v>1</v>
      </c>
      <c r="U189" s="51">
        <v>0</v>
      </c>
    </row>
    <row r="190" spans="1:21">
      <c r="A190" s="180">
        <v>9201</v>
      </c>
      <c r="B190" s="7" t="s">
        <v>736</v>
      </c>
      <c r="C190" s="7" t="s">
        <v>1160</v>
      </c>
      <c r="D190" s="7">
        <v>1</v>
      </c>
      <c r="E190" s="7">
        <v>1</v>
      </c>
      <c r="F190" s="7">
        <v>0</v>
      </c>
      <c r="G190" s="7">
        <v>0</v>
      </c>
      <c r="H190" s="7">
        <v>0</v>
      </c>
      <c r="I190" s="7">
        <v>1</v>
      </c>
      <c r="J190" s="7">
        <v>0</v>
      </c>
      <c r="K190" s="7">
        <v>1</v>
      </c>
      <c r="L190" s="7">
        <v>1</v>
      </c>
      <c r="M190" s="7">
        <v>1</v>
      </c>
      <c r="N190" s="7">
        <v>0</v>
      </c>
      <c r="O190" s="7">
        <v>0</v>
      </c>
      <c r="P190" s="7">
        <v>0</v>
      </c>
      <c r="Q190" s="51">
        <v>0</v>
      </c>
      <c r="R190" s="51">
        <v>0</v>
      </c>
      <c r="S190" s="51">
        <v>0</v>
      </c>
      <c r="T190" s="51">
        <v>1</v>
      </c>
      <c r="U190" s="51">
        <v>0</v>
      </c>
    </row>
    <row r="191" spans="1:21">
      <c r="A191" s="180">
        <v>9202</v>
      </c>
      <c r="B191" s="7" t="s">
        <v>2491</v>
      </c>
      <c r="C191" s="7" t="s">
        <v>1151</v>
      </c>
      <c r="D191" s="7">
        <v>18</v>
      </c>
      <c r="E191" s="7">
        <v>7</v>
      </c>
      <c r="F191" s="7">
        <v>15</v>
      </c>
      <c r="G191" s="7">
        <v>3</v>
      </c>
      <c r="H191" s="7">
        <v>13</v>
      </c>
      <c r="I191" s="7">
        <v>12</v>
      </c>
      <c r="J191" s="7">
        <v>13</v>
      </c>
      <c r="K191" s="7">
        <v>9</v>
      </c>
      <c r="L191" s="7">
        <v>10</v>
      </c>
      <c r="M191" s="7">
        <v>15</v>
      </c>
      <c r="N191" s="7">
        <v>8</v>
      </c>
      <c r="O191" s="7">
        <v>14</v>
      </c>
      <c r="P191" s="7">
        <v>11</v>
      </c>
      <c r="Q191" s="51">
        <v>10</v>
      </c>
      <c r="R191" s="51">
        <v>9</v>
      </c>
      <c r="S191" s="51">
        <v>7</v>
      </c>
      <c r="T191" s="51">
        <v>14</v>
      </c>
      <c r="U191" s="51">
        <v>16</v>
      </c>
    </row>
    <row r="192" spans="1:21">
      <c r="A192" s="180">
        <v>9202</v>
      </c>
      <c r="B192" s="7" t="s">
        <v>2491</v>
      </c>
      <c r="C192" s="7" t="s">
        <v>1157</v>
      </c>
      <c r="D192" s="7">
        <v>10</v>
      </c>
      <c r="E192" s="7">
        <v>4</v>
      </c>
      <c r="F192" s="7">
        <v>9</v>
      </c>
      <c r="G192" s="7">
        <v>0</v>
      </c>
      <c r="H192" s="7">
        <v>10</v>
      </c>
      <c r="I192" s="7">
        <v>10</v>
      </c>
      <c r="J192" s="7">
        <v>7</v>
      </c>
      <c r="K192" s="7">
        <v>7</v>
      </c>
      <c r="L192" s="7">
        <v>9</v>
      </c>
      <c r="M192" s="7">
        <v>11</v>
      </c>
      <c r="N192" s="7">
        <v>6</v>
      </c>
      <c r="O192" s="7">
        <v>10</v>
      </c>
      <c r="P192" s="7">
        <v>7</v>
      </c>
      <c r="Q192" s="51">
        <v>5</v>
      </c>
      <c r="R192" s="51">
        <v>4</v>
      </c>
      <c r="S192" s="51">
        <v>7</v>
      </c>
      <c r="T192" s="51">
        <v>10</v>
      </c>
      <c r="U192" s="51">
        <v>9</v>
      </c>
    </row>
    <row r="193" spans="1:21">
      <c r="A193" s="180">
        <v>9202</v>
      </c>
      <c r="B193" s="7" t="s">
        <v>2491</v>
      </c>
      <c r="C193" s="7" t="s">
        <v>1160</v>
      </c>
      <c r="D193" s="7">
        <v>8</v>
      </c>
      <c r="E193" s="7">
        <v>3</v>
      </c>
      <c r="F193" s="7">
        <v>6</v>
      </c>
      <c r="G193" s="7">
        <v>3</v>
      </c>
      <c r="H193" s="7">
        <v>3</v>
      </c>
      <c r="I193" s="7">
        <v>2</v>
      </c>
      <c r="J193" s="7">
        <v>6</v>
      </c>
      <c r="K193" s="7">
        <v>2</v>
      </c>
      <c r="L193" s="7">
        <v>1</v>
      </c>
      <c r="M193" s="7">
        <v>4</v>
      </c>
      <c r="N193" s="7">
        <v>2</v>
      </c>
      <c r="O193" s="7">
        <v>4</v>
      </c>
      <c r="P193" s="7">
        <v>4</v>
      </c>
      <c r="Q193" s="51">
        <v>5</v>
      </c>
      <c r="R193" s="51">
        <v>5</v>
      </c>
      <c r="S193" s="51">
        <v>0</v>
      </c>
      <c r="T193" s="51">
        <v>4</v>
      </c>
      <c r="U193" s="51">
        <v>7</v>
      </c>
    </row>
    <row r="194" spans="1:21">
      <c r="A194" s="180">
        <v>9203</v>
      </c>
      <c r="B194" s="7" t="s">
        <v>2492</v>
      </c>
      <c r="C194" s="7" t="s">
        <v>1151</v>
      </c>
      <c r="D194" s="7">
        <v>7</v>
      </c>
      <c r="E194" s="7">
        <v>3</v>
      </c>
      <c r="F194" s="7">
        <v>4</v>
      </c>
      <c r="G194" s="7">
        <v>10</v>
      </c>
      <c r="H194" s="7">
        <v>7</v>
      </c>
      <c r="I194" s="7">
        <v>7</v>
      </c>
      <c r="J194" s="7">
        <v>6</v>
      </c>
      <c r="K194" s="7">
        <v>5</v>
      </c>
      <c r="L194" s="7">
        <v>4</v>
      </c>
      <c r="M194" s="7">
        <v>7</v>
      </c>
      <c r="N194" s="7">
        <v>5</v>
      </c>
      <c r="O194" s="7">
        <v>5</v>
      </c>
      <c r="P194" s="7">
        <v>6</v>
      </c>
      <c r="Q194" s="51">
        <v>8</v>
      </c>
      <c r="R194" s="51">
        <v>9</v>
      </c>
      <c r="S194" s="51">
        <v>11</v>
      </c>
      <c r="T194" s="51">
        <v>1</v>
      </c>
      <c r="U194" s="51">
        <v>6</v>
      </c>
    </row>
    <row r="195" spans="1:21">
      <c r="A195" s="180">
        <v>9203</v>
      </c>
      <c r="B195" s="7" t="s">
        <v>2492</v>
      </c>
      <c r="C195" s="7" t="s">
        <v>1157</v>
      </c>
      <c r="D195" s="7">
        <v>5</v>
      </c>
      <c r="E195" s="7">
        <v>1</v>
      </c>
      <c r="F195" s="7">
        <v>2</v>
      </c>
      <c r="G195" s="7">
        <v>4</v>
      </c>
      <c r="H195" s="7">
        <v>3</v>
      </c>
      <c r="I195" s="7">
        <v>3</v>
      </c>
      <c r="J195" s="7">
        <v>5</v>
      </c>
      <c r="K195" s="7">
        <v>1</v>
      </c>
      <c r="L195" s="7">
        <v>3</v>
      </c>
      <c r="M195" s="7">
        <v>5</v>
      </c>
      <c r="N195" s="7">
        <v>3</v>
      </c>
      <c r="O195" s="7">
        <v>1</v>
      </c>
      <c r="P195" s="7">
        <v>4</v>
      </c>
      <c r="Q195" s="51">
        <v>7</v>
      </c>
      <c r="R195" s="51">
        <v>5</v>
      </c>
      <c r="S195" s="51">
        <v>7</v>
      </c>
      <c r="T195" s="51">
        <v>0</v>
      </c>
      <c r="U195" s="51">
        <v>4</v>
      </c>
    </row>
    <row r="196" spans="1:21">
      <c r="A196" s="180">
        <v>9203</v>
      </c>
      <c r="B196" s="7" t="s">
        <v>2492</v>
      </c>
      <c r="C196" s="7" t="s">
        <v>1160</v>
      </c>
      <c r="D196" s="7">
        <v>2</v>
      </c>
      <c r="E196" s="7">
        <v>2</v>
      </c>
      <c r="F196" s="7">
        <v>2</v>
      </c>
      <c r="G196" s="7">
        <v>6</v>
      </c>
      <c r="H196" s="7">
        <v>4</v>
      </c>
      <c r="I196" s="7">
        <v>4</v>
      </c>
      <c r="J196" s="7">
        <v>1</v>
      </c>
      <c r="K196" s="7">
        <v>4</v>
      </c>
      <c r="L196" s="7">
        <v>1</v>
      </c>
      <c r="M196" s="7">
        <v>2</v>
      </c>
      <c r="N196" s="7">
        <v>2</v>
      </c>
      <c r="O196" s="7">
        <v>4</v>
      </c>
      <c r="P196" s="7">
        <v>2</v>
      </c>
      <c r="Q196" s="51">
        <v>1</v>
      </c>
      <c r="R196" s="51">
        <v>4</v>
      </c>
      <c r="S196" s="51">
        <v>4</v>
      </c>
      <c r="T196" s="51">
        <v>1</v>
      </c>
      <c r="U196" s="51">
        <v>2</v>
      </c>
    </row>
    <row r="197" spans="1:21">
      <c r="A197" s="180">
        <v>9204</v>
      </c>
      <c r="B197" s="7" t="s">
        <v>1920</v>
      </c>
      <c r="C197" s="7" t="s">
        <v>1151</v>
      </c>
      <c r="D197" s="7">
        <v>4</v>
      </c>
      <c r="E197" s="7">
        <v>1</v>
      </c>
      <c r="F197" s="7">
        <v>2</v>
      </c>
      <c r="G197" s="7">
        <v>0</v>
      </c>
      <c r="H197" s="7">
        <v>2</v>
      </c>
      <c r="I197" s="7">
        <v>5</v>
      </c>
      <c r="J197" s="7">
        <v>3</v>
      </c>
      <c r="K197" s="7">
        <v>6</v>
      </c>
      <c r="L197" s="7">
        <v>9</v>
      </c>
      <c r="M197" s="7">
        <v>2</v>
      </c>
      <c r="N197" s="7">
        <v>2</v>
      </c>
      <c r="O197" s="7">
        <v>1</v>
      </c>
      <c r="P197" s="7">
        <v>4</v>
      </c>
      <c r="Q197" s="51">
        <v>2</v>
      </c>
      <c r="R197" s="51">
        <v>3</v>
      </c>
      <c r="S197" s="51">
        <v>4</v>
      </c>
      <c r="T197" s="51">
        <v>3</v>
      </c>
      <c r="U197" s="51">
        <v>1</v>
      </c>
    </row>
    <row r="198" spans="1:21">
      <c r="A198" s="180">
        <v>9204</v>
      </c>
      <c r="B198" s="7" t="s">
        <v>1920</v>
      </c>
      <c r="C198" s="7" t="s">
        <v>1157</v>
      </c>
      <c r="D198" s="7">
        <v>2</v>
      </c>
      <c r="E198" s="7">
        <v>1</v>
      </c>
      <c r="F198" s="7">
        <v>0</v>
      </c>
      <c r="G198" s="7">
        <v>0</v>
      </c>
      <c r="H198" s="7">
        <v>1</v>
      </c>
      <c r="I198" s="7">
        <v>3</v>
      </c>
      <c r="J198" s="7">
        <v>0</v>
      </c>
      <c r="K198" s="7">
        <v>1</v>
      </c>
      <c r="L198" s="7">
        <v>3</v>
      </c>
      <c r="M198" s="7">
        <v>1</v>
      </c>
      <c r="N198" s="7">
        <v>0</v>
      </c>
      <c r="O198" s="7">
        <v>1</v>
      </c>
      <c r="P198" s="7">
        <v>2</v>
      </c>
      <c r="Q198" s="51">
        <v>1</v>
      </c>
      <c r="R198" s="51">
        <v>1</v>
      </c>
      <c r="S198" s="51">
        <v>3</v>
      </c>
      <c r="T198" s="51">
        <v>2</v>
      </c>
      <c r="U198" s="51">
        <v>0</v>
      </c>
    </row>
    <row r="199" spans="1:21">
      <c r="A199" s="180">
        <v>9204</v>
      </c>
      <c r="B199" s="7" t="s">
        <v>1920</v>
      </c>
      <c r="C199" s="7" t="s">
        <v>1160</v>
      </c>
      <c r="D199" s="7">
        <v>2</v>
      </c>
      <c r="E199" s="7">
        <v>0</v>
      </c>
      <c r="F199" s="7">
        <v>2</v>
      </c>
      <c r="G199" s="7">
        <v>0</v>
      </c>
      <c r="H199" s="7">
        <v>1</v>
      </c>
      <c r="I199" s="7">
        <v>2</v>
      </c>
      <c r="J199" s="7">
        <v>3</v>
      </c>
      <c r="K199" s="7">
        <v>5</v>
      </c>
      <c r="L199" s="7">
        <v>6</v>
      </c>
      <c r="M199" s="7">
        <v>1</v>
      </c>
      <c r="N199" s="7">
        <v>2</v>
      </c>
      <c r="O199" s="7">
        <v>0</v>
      </c>
      <c r="P199" s="7">
        <v>2</v>
      </c>
      <c r="Q199" s="51">
        <v>1</v>
      </c>
      <c r="R199" s="51">
        <v>2</v>
      </c>
      <c r="S199" s="51">
        <v>1</v>
      </c>
      <c r="T199" s="51">
        <v>1</v>
      </c>
      <c r="U199" s="51">
        <v>1</v>
      </c>
    </row>
    <row r="200" spans="1:21">
      <c r="A200" s="180">
        <v>9205</v>
      </c>
      <c r="B200" s="7" t="s">
        <v>1133</v>
      </c>
      <c r="C200" s="7" t="s">
        <v>1151</v>
      </c>
      <c r="D200" s="7">
        <v>0</v>
      </c>
      <c r="E200" s="7">
        <v>1</v>
      </c>
      <c r="F200" s="7">
        <v>0</v>
      </c>
      <c r="G200" s="7">
        <v>2</v>
      </c>
      <c r="H200" s="7">
        <v>0</v>
      </c>
      <c r="I200" s="7">
        <v>0</v>
      </c>
      <c r="J200" s="7">
        <v>0</v>
      </c>
      <c r="K200" s="7">
        <v>1</v>
      </c>
      <c r="L200" s="7">
        <v>1</v>
      </c>
      <c r="M200" s="7">
        <v>0</v>
      </c>
      <c r="N200" s="7">
        <v>0</v>
      </c>
      <c r="O200" s="7">
        <v>0</v>
      </c>
      <c r="P200" s="7">
        <v>0</v>
      </c>
      <c r="Q200" s="51">
        <v>3</v>
      </c>
      <c r="R200" s="51">
        <v>0</v>
      </c>
      <c r="S200" s="51">
        <v>0</v>
      </c>
      <c r="T200" s="51">
        <v>1</v>
      </c>
      <c r="U200" s="51">
        <v>0</v>
      </c>
    </row>
    <row r="201" spans="1:21">
      <c r="A201" s="180">
        <v>9205</v>
      </c>
      <c r="B201" s="7" t="s">
        <v>1133</v>
      </c>
      <c r="C201" s="7" t="s">
        <v>1157</v>
      </c>
      <c r="D201" s="7">
        <v>0</v>
      </c>
      <c r="E201" s="7">
        <v>0</v>
      </c>
      <c r="F201" s="7">
        <v>0</v>
      </c>
      <c r="G201" s="7">
        <v>1</v>
      </c>
      <c r="H201" s="7">
        <v>0</v>
      </c>
      <c r="I201" s="7">
        <v>0</v>
      </c>
      <c r="J201" s="7">
        <v>0</v>
      </c>
      <c r="K201" s="7">
        <v>0</v>
      </c>
      <c r="L201" s="7">
        <v>1</v>
      </c>
      <c r="M201" s="7">
        <v>0</v>
      </c>
      <c r="N201" s="7">
        <v>0</v>
      </c>
      <c r="O201" s="7">
        <v>0</v>
      </c>
      <c r="P201" s="7">
        <v>0</v>
      </c>
      <c r="Q201" s="51">
        <v>2</v>
      </c>
      <c r="R201" s="51">
        <v>0</v>
      </c>
      <c r="S201" s="51">
        <v>0</v>
      </c>
      <c r="T201" s="51">
        <v>1</v>
      </c>
      <c r="U201" s="51">
        <v>0</v>
      </c>
    </row>
    <row r="202" spans="1:21">
      <c r="A202" s="180">
        <v>9205</v>
      </c>
      <c r="B202" s="7" t="s">
        <v>1133</v>
      </c>
      <c r="C202" s="7" t="s">
        <v>1160</v>
      </c>
      <c r="D202" s="7">
        <v>0</v>
      </c>
      <c r="E202" s="7">
        <v>1</v>
      </c>
      <c r="F202" s="7">
        <v>0</v>
      </c>
      <c r="G202" s="7">
        <v>1</v>
      </c>
      <c r="H202" s="7">
        <v>0</v>
      </c>
      <c r="I202" s="7">
        <v>0</v>
      </c>
      <c r="J202" s="7">
        <v>0</v>
      </c>
      <c r="K202" s="7">
        <v>1</v>
      </c>
      <c r="L202" s="7">
        <v>0</v>
      </c>
      <c r="M202" s="7">
        <v>0</v>
      </c>
      <c r="N202" s="7">
        <v>0</v>
      </c>
      <c r="O202" s="7">
        <v>0</v>
      </c>
      <c r="P202" s="7">
        <v>0</v>
      </c>
      <c r="Q202" s="51">
        <v>1</v>
      </c>
      <c r="R202" s="51">
        <v>0</v>
      </c>
      <c r="S202" s="51">
        <v>0</v>
      </c>
      <c r="T202" s="51">
        <v>0</v>
      </c>
      <c r="U202" s="51">
        <v>0</v>
      </c>
    </row>
    <row r="203" spans="1:21">
      <c r="A203" s="180">
        <v>9206</v>
      </c>
      <c r="B203" s="7" t="s">
        <v>1059</v>
      </c>
      <c r="C203" s="7" t="s">
        <v>1151</v>
      </c>
      <c r="D203" s="7">
        <v>2</v>
      </c>
      <c r="E203" s="7">
        <v>2</v>
      </c>
      <c r="F203" s="7">
        <v>3</v>
      </c>
      <c r="G203" s="7">
        <v>5</v>
      </c>
      <c r="H203" s="7">
        <v>6</v>
      </c>
      <c r="I203" s="7">
        <v>6</v>
      </c>
      <c r="J203" s="7">
        <v>5</v>
      </c>
      <c r="K203" s="7">
        <v>8</v>
      </c>
      <c r="L203" s="7">
        <v>7</v>
      </c>
      <c r="M203" s="7">
        <v>5</v>
      </c>
      <c r="N203" s="7">
        <v>2</v>
      </c>
      <c r="O203" s="7">
        <v>4</v>
      </c>
      <c r="P203" s="7">
        <v>3</v>
      </c>
      <c r="Q203" s="51">
        <v>5</v>
      </c>
      <c r="R203" s="51">
        <v>7</v>
      </c>
      <c r="S203" s="51">
        <v>9</v>
      </c>
      <c r="T203" s="51">
        <v>6</v>
      </c>
      <c r="U203" s="51">
        <v>6</v>
      </c>
    </row>
    <row r="204" spans="1:21">
      <c r="A204" s="180">
        <v>9206</v>
      </c>
      <c r="B204" s="7" t="s">
        <v>1059</v>
      </c>
      <c r="C204" s="7" t="s">
        <v>1157</v>
      </c>
      <c r="D204" s="7">
        <v>0</v>
      </c>
      <c r="E204" s="7">
        <v>0</v>
      </c>
      <c r="F204" s="7">
        <v>0</v>
      </c>
      <c r="G204" s="7">
        <v>3</v>
      </c>
      <c r="H204" s="7">
        <v>3</v>
      </c>
      <c r="I204" s="7">
        <v>5</v>
      </c>
      <c r="J204" s="7">
        <v>0</v>
      </c>
      <c r="K204" s="7">
        <v>1</v>
      </c>
      <c r="L204" s="7">
        <v>1</v>
      </c>
      <c r="M204" s="7">
        <v>3</v>
      </c>
      <c r="N204" s="7">
        <v>1</v>
      </c>
      <c r="O204" s="7">
        <v>1</v>
      </c>
      <c r="P204" s="7">
        <v>1</v>
      </c>
      <c r="Q204" s="51">
        <v>2</v>
      </c>
      <c r="R204" s="51">
        <v>2</v>
      </c>
      <c r="S204" s="51">
        <v>2</v>
      </c>
      <c r="T204" s="51">
        <v>2</v>
      </c>
      <c r="U204" s="51">
        <v>4</v>
      </c>
    </row>
    <row r="205" spans="1:21">
      <c r="A205" s="180">
        <v>9206</v>
      </c>
      <c r="B205" s="7" t="s">
        <v>1059</v>
      </c>
      <c r="C205" s="7" t="s">
        <v>1160</v>
      </c>
      <c r="D205" s="7">
        <v>2</v>
      </c>
      <c r="E205" s="7">
        <v>2</v>
      </c>
      <c r="F205" s="7">
        <v>3</v>
      </c>
      <c r="G205" s="7">
        <v>2</v>
      </c>
      <c r="H205" s="7">
        <v>3</v>
      </c>
      <c r="I205" s="7">
        <v>1</v>
      </c>
      <c r="J205" s="7">
        <v>5</v>
      </c>
      <c r="K205" s="7">
        <v>7</v>
      </c>
      <c r="L205" s="7">
        <v>6</v>
      </c>
      <c r="M205" s="7">
        <v>2</v>
      </c>
      <c r="N205" s="7">
        <v>1</v>
      </c>
      <c r="O205" s="7">
        <v>3</v>
      </c>
      <c r="P205" s="7">
        <v>2</v>
      </c>
      <c r="Q205" s="51">
        <v>3</v>
      </c>
      <c r="R205" s="51">
        <v>5</v>
      </c>
      <c r="S205" s="51">
        <v>7</v>
      </c>
      <c r="T205" s="51">
        <v>4</v>
      </c>
      <c r="U205" s="51">
        <v>2</v>
      </c>
    </row>
    <row r="206" spans="1:21">
      <c r="A206" s="180">
        <v>9207</v>
      </c>
      <c r="B206" s="7" t="s">
        <v>2493</v>
      </c>
      <c r="C206" s="7" t="s">
        <v>1151</v>
      </c>
      <c r="D206" s="7">
        <v>12</v>
      </c>
      <c r="E206" s="7">
        <v>14</v>
      </c>
      <c r="F206" s="7">
        <v>29</v>
      </c>
      <c r="G206" s="7">
        <v>19</v>
      </c>
      <c r="H206" s="7">
        <v>28</v>
      </c>
      <c r="I206" s="7">
        <v>24</v>
      </c>
      <c r="J206" s="7">
        <v>24</v>
      </c>
      <c r="K206" s="7">
        <v>25</v>
      </c>
      <c r="L206" s="7">
        <v>33</v>
      </c>
      <c r="M206" s="7">
        <v>32</v>
      </c>
      <c r="N206" s="7">
        <v>47</v>
      </c>
      <c r="O206" s="7">
        <v>33</v>
      </c>
      <c r="P206" s="7">
        <v>37</v>
      </c>
      <c r="Q206" s="51">
        <v>33</v>
      </c>
      <c r="R206" s="51">
        <v>34</v>
      </c>
      <c r="S206" s="51">
        <v>51</v>
      </c>
      <c r="T206" s="51">
        <v>64</v>
      </c>
      <c r="U206" s="51">
        <v>47</v>
      </c>
    </row>
    <row r="207" spans="1:21">
      <c r="A207" s="180">
        <v>9207</v>
      </c>
      <c r="B207" s="7" t="s">
        <v>2493</v>
      </c>
      <c r="C207" s="7" t="s">
        <v>1157</v>
      </c>
      <c r="D207" s="7">
        <v>6</v>
      </c>
      <c r="E207" s="7">
        <v>2</v>
      </c>
      <c r="F207" s="7">
        <v>12</v>
      </c>
      <c r="G207" s="7">
        <v>10</v>
      </c>
      <c r="H207" s="7">
        <v>12</v>
      </c>
      <c r="I207" s="7">
        <v>13</v>
      </c>
      <c r="J207" s="7">
        <v>13</v>
      </c>
      <c r="K207" s="7">
        <v>7</v>
      </c>
      <c r="L207" s="7">
        <v>19</v>
      </c>
      <c r="M207" s="7">
        <v>14</v>
      </c>
      <c r="N207" s="7">
        <v>23</v>
      </c>
      <c r="O207" s="7">
        <v>13</v>
      </c>
      <c r="P207" s="7">
        <v>23</v>
      </c>
      <c r="Q207" s="51">
        <v>16</v>
      </c>
      <c r="R207" s="51">
        <v>15</v>
      </c>
      <c r="S207" s="51">
        <v>21</v>
      </c>
      <c r="T207" s="51">
        <v>28</v>
      </c>
      <c r="U207" s="51">
        <v>21</v>
      </c>
    </row>
    <row r="208" spans="1:21">
      <c r="A208" s="180">
        <v>9207</v>
      </c>
      <c r="B208" s="7" t="s">
        <v>2493</v>
      </c>
      <c r="C208" s="7" t="s">
        <v>1160</v>
      </c>
      <c r="D208" s="7">
        <v>6</v>
      </c>
      <c r="E208" s="7">
        <v>12</v>
      </c>
      <c r="F208" s="7">
        <v>17</v>
      </c>
      <c r="G208" s="7">
        <v>9</v>
      </c>
      <c r="H208" s="7">
        <v>16</v>
      </c>
      <c r="I208" s="7">
        <v>11</v>
      </c>
      <c r="J208" s="7">
        <v>11</v>
      </c>
      <c r="K208" s="7">
        <v>18</v>
      </c>
      <c r="L208" s="7">
        <v>14</v>
      </c>
      <c r="M208" s="7">
        <v>18</v>
      </c>
      <c r="N208" s="7">
        <v>24</v>
      </c>
      <c r="O208" s="7">
        <v>20</v>
      </c>
      <c r="P208" s="7">
        <v>14</v>
      </c>
      <c r="Q208" s="51">
        <v>17</v>
      </c>
      <c r="R208" s="51">
        <v>19</v>
      </c>
      <c r="S208" s="51">
        <v>30</v>
      </c>
      <c r="T208" s="51">
        <v>36</v>
      </c>
      <c r="U208" s="51">
        <v>26</v>
      </c>
    </row>
    <row r="209" spans="1:21">
      <c r="A209" s="180">
        <v>9208</v>
      </c>
      <c r="B209" s="7" t="s">
        <v>1869</v>
      </c>
      <c r="C209" s="7" t="s">
        <v>1151</v>
      </c>
      <c r="D209" s="7">
        <v>1</v>
      </c>
      <c r="E209" s="7">
        <v>1</v>
      </c>
      <c r="F209" s="7">
        <v>0</v>
      </c>
      <c r="G209" s="7">
        <v>2</v>
      </c>
      <c r="H209" s="7">
        <v>2</v>
      </c>
      <c r="I209" s="7">
        <v>3</v>
      </c>
      <c r="J209" s="7">
        <v>2</v>
      </c>
      <c r="K209" s="7">
        <v>0</v>
      </c>
      <c r="L209" s="7">
        <v>0</v>
      </c>
      <c r="M209" s="7">
        <v>0</v>
      </c>
      <c r="N209" s="7">
        <v>3</v>
      </c>
      <c r="O209" s="7">
        <v>1</v>
      </c>
      <c r="P209" s="7">
        <v>0</v>
      </c>
      <c r="Q209" s="51">
        <v>1</v>
      </c>
      <c r="R209" s="51">
        <v>0</v>
      </c>
      <c r="S209" s="51">
        <v>1</v>
      </c>
      <c r="T209" s="51">
        <v>1</v>
      </c>
      <c r="U209" s="51">
        <v>2</v>
      </c>
    </row>
    <row r="210" spans="1:21">
      <c r="A210" s="180">
        <v>9208</v>
      </c>
      <c r="B210" s="7" t="s">
        <v>1869</v>
      </c>
      <c r="C210" s="7" t="s">
        <v>1157</v>
      </c>
      <c r="D210" s="7">
        <v>0</v>
      </c>
      <c r="E210" s="7">
        <v>1</v>
      </c>
      <c r="F210" s="7">
        <v>0</v>
      </c>
      <c r="G210" s="7">
        <v>1</v>
      </c>
      <c r="H210" s="7">
        <v>2</v>
      </c>
      <c r="I210" s="7">
        <v>2</v>
      </c>
      <c r="J210" s="7">
        <v>2</v>
      </c>
      <c r="K210" s="7">
        <v>0</v>
      </c>
      <c r="L210" s="7">
        <v>0</v>
      </c>
      <c r="M210" s="7">
        <v>0</v>
      </c>
      <c r="N210" s="7">
        <v>2</v>
      </c>
      <c r="O210" s="7">
        <v>1</v>
      </c>
      <c r="P210" s="7">
        <v>0</v>
      </c>
      <c r="Q210" s="51">
        <v>1</v>
      </c>
      <c r="R210" s="51">
        <v>0</v>
      </c>
      <c r="S210" s="51">
        <v>1</v>
      </c>
      <c r="T210" s="51">
        <v>1</v>
      </c>
      <c r="U210" s="51">
        <v>1</v>
      </c>
    </row>
    <row r="211" spans="1:21">
      <c r="A211" s="180">
        <v>9208</v>
      </c>
      <c r="B211" s="7" t="s">
        <v>1869</v>
      </c>
      <c r="C211" s="7" t="s">
        <v>1160</v>
      </c>
      <c r="D211" s="7">
        <v>1</v>
      </c>
      <c r="E211" s="7">
        <v>0</v>
      </c>
      <c r="F211" s="7">
        <v>0</v>
      </c>
      <c r="G211" s="7">
        <v>1</v>
      </c>
      <c r="H211" s="7">
        <v>0</v>
      </c>
      <c r="I211" s="7">
        <v>1</v>
      </c>
      <c r="J211" s="7">
        <v>0</v>
      </c>
      <c r="K211" s="7">
        <v>0</v>
      </c>
      <c r="L211" s="7">
        <v>0</v>
      </c>
      <c r="M211" s="7">
        <v>0</v>
      </c>
      <c r="N211" s="7">
        <v>1</v>
      </c>
      <c r="O211" s="7">
        <v>0</v>
      </c>
      <c r="P211" s="7">
        <v>0</v>
      </c>
      <c r="Q211" s="51">
        <v>0</v>
      </c>
      <c r="R211" s="51">
        <v>0</v>
      </c>
      <c r="S211" s="51">
        <v>0</v>
      </c>
      <c r="T211" s="51">
        <v>0</v>
      </c>
      <c r="U211" s="51">
        <v>1</v>
      </c>
    </row>
    <row r="212" spans="1:21">
      <c r="A212" s="180">
        <v>9300</v>
      </c>
      <c r="B212" s="7" t="s">
        <v>2494</v>
      </c>
      <c r="C212" s="7" t="s">
        <v>1151</v>
      </c>
      <c r="D212" s="7">
        <v>39</v>
      </c>
      <c r="E212" s="7">
        <v>43</v>
      </c>
      <c r="F212" s="7">
        <v>30</v>
      </c>
      <c r="G212" s="7">
        <v>36</v>
      </c>
      <c r="H212" s="7">
        <v>41</v>
      </c>
      <c r="I212" s="7">
        <v>44</v>
      </c>
      <c r="J212" s="7">
        <v>34</v>
      </c>
      <c r="K212" s="7">
        <v>42</v>
      </c>
      <c r="L212" s="7">
        <v>28</v>
      </c>
      <c r="M212" s="7">
        <v>36</v>
      </c>
      <c r="N212" s="7">
        <v>23</v>
      </c>
      <c r="O212" s="7">
        <v>39</v>
      </c>
      <c r="P212" s="7">
        <v>36</v>
      </c>
      <c r="Q212" s="51">
        <v>32</v>
      </c>
      <c r="R212" s="51">
        <v>23</v>
      </c>
      <c r="S212" s="51">
        <v>25</v>
      </c>
      <c r="T212" s="51">
        <v>43</v>
      </c>
      <c r="U212" s="51">
        <v>33</v>
      </c>
    </row>
    <row r="213" spans="1:21">
      <c r="A213" s="180">
        <v>9300</v>
      </c>
      <c r="B213" s="7" t="s">
        <v>2494</v>
      </c>
      <c r="C213" s="7" t="s">
        <v>1157</v>
      </c>
      <c r="D213" s="7">
        <v>17</v>
      </c>
      <c r="E213" s="7">
        <v>19</v>
      </c>
      <c r="F213" s="7">
        <v>18</v>
      </c>
      <c r="G213" s="7">
        <v>17</v>
      </c>
      <c r="H213" s="7">
        <v>17</v>
      </c>
      <c r="I213" s="7">
        <v>23</v>
      </c>
      <c r="J213" s="7">
        <v>18</v>
      </c>
      <c r="K213" s="7">
        <v>23</v>
      </c>
      <c r="L213" s="7">
        <v>7</v>
      </c>
      <c r="M213" s="7">
        <v>18</v>
      </c>
      <c r="N213" s="7">
        <v>12</v>
      </c>
      <c r="O213" s="7">
        <v>17</v>
      </c>
      <c r="P213" s="7">
        <v>15</v>
      </c>
      <c r="Q213" s="51">
        <v>18</v>
      </c>
      <c r="R213" s="51">
        <v>17</v>
      </c>
      <c r="S213" s="51">
        <v>16</v>
      </c>
      <c r="T213" s="51">
        <v>17</v>
      </c>
      <c r="U213" s="51">
        <v>10</v>
      </c>
    </row>
    <row r="214" spans="1:21">
      <c r="A214" s="180">
        <v>9300</v>
      </c>
      <c r="B214" s="7" t="s">
        <v>2494</v>
      </c>
      <c r="C214" s="7" t="s">
        <v>1160</v>
      </c>
      <c r="D214" s="7">
        <v>22</v>
      </c>
      <c r="E214" s="7">
        <v>24</v>
      </c>
      <c r="F214" s="7">
        <v>12</v>
      </c>
      <c r="G214" s="7">
        <v>19</v>
      </c>
      <c r="H214" s="7">
        <v>24</v>
      </c>
      <c r="I214" s="7">
        <v>21</v>
      </c>
      <c r="J214" s="7">
        <v>16</v>
      </c>
      <c r="K214" s="7">
        <v>19</v>
      </c>
      <c r="L214" s="7">
        <v>21</v>
      </c>
      <c r="M214" s="7">
        <v>18</v>
      </c>
      <c r="N214" s="7">
        <v>11</v>
      </c>
      <c r="O214" s="7">
        <v>22</v>
      </c>
      <c r="P214" s="7">
        <v>21</v>
      </c>
      <c r="Q214" s="51">
        <v>14</v>
      </c>
      <c r="R214" s="51">
        <v>6</v>
      </c>
      <c r="S214" s="51">
        <v>9</v>
      </c>
      <c r="T214" s="51">
        <v>26</v>
      </c>
      <c r="U214" s="51">
        <v>23</v>
      </c>
    </row>
    <row r="215" spans="1:21">
      <c r="A215" s="180">
        <v>9301</v>
      </c>
      <c r="B215" s="7" t="s">
        <v>2495</v>
      </c>
      <c r="C215" s="7" t="s">
        <v>1151</v>
      </c>
      <c r="D215" s="7">
        <v>5</v>
      </c>
      <c r="E215" s="7">
        <v>10</v>
      </c>
      <c r="F215" s="7">
        <v>3</v>
      </c>
      <c r="G215" s="7">
        <v>5</v>
      </c>
      <c r="H215" s="7">
        <v>3</v>
      </c>
      <c r="I215" s="7">
        <v>3</v>
      </c>
      <c r="J215" s="7">
        <v>5</v>
      </c>
      <c r="K215" s="7">
        <v>4</v>
      </c>
      <c r="L215" s="7">
        <v>2</v>
      </c>
      <c r="M215" s="7">
        <v>4</v>
      </c>
      <c r="N215" s="7">
        <v>6</v>
      </c>
      <c r="O215" s="7">
        <v>10</v>
      </c>
      <c r="P215" s="7">
        <v>5</v>
      </c>
      <c r="Q215" s="51">
        <v>3</v>
      </c>
      <c r="R215" s="51">
        <v>0</v>
      </c>
      <c r="S215" s="51">
        <v>1</v>
      </c>
      <c r="T215" s="51">
        <v>5</v>
      </c>
      <c r="U215" s="51">
        <v>4</v>
      </c>
    </row>
    <row r="216" spans="1:21">
      <c r="A216" s="180">
        <v>9301</v>
      </c>
      <c r="B216" s="7" t="s">
        <v>2495</v>
      </c>
      <c r="C216" s="7" t="s">
        <v>1157</v>
      </c>
      <c r="D216" s="7">
        <v>3</v>
      </c>
      <c r="E216" s="7">
        <v>6</v>
      </c>
      <c r="F216" s="7">
        <v>3</v>
      </c>
      <c r="G216" s="7">
        <v>1</v>
      </c>
      <c r="H216" s="7">
        <v>2</v>
      </c>
      <c r="I216" s="7">
        <v>2</v>
      </c>
      <c r="J216" s="7">
        <v>2</v>
      </c>
      <c r="K216" s="7">
        <v>0</v>
      </c>
      <c r="L216" s="7">
        <v>0</v>
      </c>
      <c r="M216" s="7">
        <v>1</v>
      </c>
      <c r="N216" s="7">
        <v>1</v>
      </c>
      <c r="O216" s="7">
        <v>3</v>
      </c>
      <c r="P216" s="7">
        <v>0</v>
      </c>
      <c r="Q216" s="51">
        <v>2</v>
      </c>
      <c r="R216" s="51">
        <v>0</v>
      </c>
      <c r="S216" s="51">
        <v>0</v>
      </c>
      <c r="T216" s="51">
        <v>0</v>
      </c>
      <c r="U216" s="51">
        <v>0</v>
      </c>
    </row>
    <row r="217" spans="1:21">
      <c r="A217" s="180">
        <v>9301</v>
      </c>
      <c r="B217" s="7" t="s">
        <v>2495</v>
      </c>
      <c r="C217" s="7" t="s">
        <v>1160</v>
      </c>
      <c r="D217" s="7">
        <v>2</v>
      </c>
      <c r="E217" s="7">
        <v>4</v>
      </c>
      <c r="F217" s="7">
        <v>0</v>
      </c>
      <c r="G217" s="7">
        <v>4</v>
      </c>
      <c r="H217" s="7">
        <v>1</v>
      </c>
      <c r="I217" s="7">
        <v>1</v>
      </c>
      <c r="J217" s="7">
        <v>3</v>
      </c>
      <c r="K217" s="7">
        <v>4</v>
      </c>
      <c r="L217" s="7">
        <v>2</v>
      </c>
      <c r="M217" s="7">
        <v>3</v>
      </c>
      <c r="N217" s="7">
        <v>5</v>
      </c>
      <c r="O217" s="7">
        <v>7</v>
      </c>
      <c r="P217" s="7">
        <v>5</v>
      </c>
      <c r="Q217" s="51">
        <v>1</v>
      </c>
      <c r="R217" s="51">
        <v>0</v>
      </c>
      <c r="S217" s="51">
        <v>1</v>
      </c>
      <c r="T217" s="51">
        <v>5</v>
      </c>
      <c r="U217" s="51">
        <v>4</v>
      </c>
    </row>
    <row r="218" spans="1:21">
      <c r="A218" s="180">
        <v>9302</v>
      </c>
      <c r="B218" s="7" t="s">
        <v>2496</v>
      </c>
      <c r="C218" s="7" t="s">
        <v>1151</v>
      </c>
      <c r="D218" s="7">
        <v>12</v>
      </c>
      <c r="E218" s="7">
        <v>8</v>
      </c>
      <c r="F218" s="7">
        <v>9</v>
      </c>
      <c r="G218" s="7">
        <v>10</v>
      </c>
      <c r="H218" s="7">
        <v>10</v>
      </c>
      <c r="I218" s="7">
        <v>12</v>
      </c>
      <c r="J218" s="7">
        <v>8</v>
      </c>
      <c r="K218" s="7">
        <v>15</v>
      </c>
      <c r="L218" s="7">
        <v>9</v>
      </c>
      <c r="M218" s="7">
        <v>10</v>
      </c>
      <c r="N218" s="7">
        <v>6</v>
      </c>
      <c r="O218" s="7">
        <v>11</v>
      </c>
      <c r="P218" s="7">
        <v>16</v>
      </c>
      <c r="Q218" s="51">
        <v>14</v>
      </c>
      <c r="R218" s="51">
        <v>13</v>
      </c>
      <c r="S218" s="51">
        <v>7</v>
      </c>
      <c r="T218" s="51">
        <v>9</v>
      </c>
      <c r="U218" s="51">
        <v>9</v>
      </c>
    </row>
    <row r="219" spans="1:21">
      <c r="A219" s="180">
        <v>9302</v>
      </c>
      <c r="B219" s="7" t="s">
        <v>2496</v>
      </c>
      <c r="C219" s="7" t="s">
        <v>1157</v>
      </c>
      <c r="D219" s="7">
        <v>4</v>
      </c>
      <c r="E219" s="7">
        <v>6</v>
      </c>
      <c r="F219" s="7">
        <v>4</v>
      </c>
      <c r="G219" s="7">
        <v>6</v>
      </c>
      <c r="H219" s="7">
        <v>5</v>
      </c>
      <c r="I219" s="7">
        <v>6</v>
      </c>
      <c r="J219" s="7">
        <v>7</v>
      </c>
      <c r="K219" s="7">
        <v>11</v>
      </c>
      <c r="L219" s="7">
        <v>4</v>
      </c>
      <c r="M219" s="7">
        <v>3</v>
      </c>
      <c r="N219" s="7">
        <v>4</v>
      </c>
      <c r="O219" s="7">
        <v>6</v>
      </c>
      <c r="P219" s="7">
        <v>7</v>
      </c>
      <c r="Q219" s="51">
        <v>5</v>
      </c>
      <c r="R219" s="51">
        <v>9</v>
      </c>
      <c r="S219" s="51">
        <v>5</v>
      </c>
      <c r="T219" s="51">
        <v>5</v>
      </c>
      <c r="U219" s="51">
        <v>3</v>
      </c>
    </row>
    <row r="220" spans="1:21">
      <c r="A220" s="180">
        <v>9302</v>
      </c>
      <c r="B220" s="7" t="s">
        <v>2496</v>
      </c>
      <c r="C220" s="7" t="s">
        <v>1160</v>
      </c>
      <c r="D220" s="7">
        <v>8</v>
      </c>
      <c r="E220" s="7">
        <v>2</v>
      </c>
      <c r="F220" s="7">
        <v>5</v>
      </c>
      <c r="G220" s="7">
        <v>4</v>
      </c>
      <c r="H220" s="7">
        <v>5</v>
      </c>
      <c r="I220" s="7">
        <v>6</v>
      </c>
      <c r="J220" s="7">
        <v>1</v>
      </c>
      <c r="K220" s="7">
        <v>4</v>
      </c>
      <c r="L220" s="7">
        <v>5</v>
      </c>
      <c r="M220" s="7">
        <v>7</v>
      </c>
      <c r="N220" s="7">
        <v>2</v>
      </c>
      <c r="O220" s="7">
        <v>5</v>
      </c>
      <c r="P220" s="7">
        <v>9</v>
      </c>
      <c r="Q220" s="51">
        <v>9</v>
      </c>
      <c r="R220" s="51">
        <v>4</v>
      </c>
      <c r="S220" s="51">
        <v>2</v>
      </c>
      <c r="T220" s="51">
        <v>4</v>
      </c>
      <c r="U220" s="51">
        <v>6</v>
      </c>
    </row>
    <row r="221" spans="1:21">
      <c r="A221" s="180">
        <v>9303</v>
      </c>
      <c r="B221" s="7" t="s">
        <v>776</v>
      </c>
      <c r="C221" s="7" t="s">
        <v>1151</v>
      </c>
      <c r="D221" s="7">
        <v>20</v>
      </c>
      <c r="E221" s="7">
        <v>25</v>
      </c>
      <c r="F221" s="7">
        <v>17</v>
      </c>
      <c r="G221" s="7">
        <v>20</v>
      </c>
      <c r="H221" s="7">
        <v>27</v>
      </c>
      <c r="I221" s="7">
        <v>27</v>
      </c>
      <c r="J221" s="7">
        <v>21</v>
      </c>
      <c r="K221" s="7">
        <v>21</v>
      </c>
      <c r="L221" s="7">
        <v>17</v>
      </c>
      <c r="M221" s="7">
        <v>22</v>
      </c>
      <c r="N221" s="7">
        <v>10</v>
      </c>
      <c r="O221" s="7">
        <v>18</v>
      </c>
      <c r="P221" s="7">
        <v>15</v>
      </c>
      <c r="Q221" s="51">
        <v>14</v>
      </c>
      <c r="R221" s="51">
        <v>10</v>
      </c>
      <c r="S221" s="51">
        <v>17</v>
      </c>
      <c r="T221" s="51">
        <v>29</v>
      </c>
      <c r="U221" s="51">
        <v>20</v>
      </c>
    </row>
    <row r="222" spans="1:21">
      <c r="A222" s="180">
        <v>9303</v>
      </c>
      <c r="B222" s="7" t="s">
        <v>776</v>
      </c>
      <c r="C222" s="7" t="s">
        <v>1157</v>
      </c>
      <c r="D222" s="7">
        <v>8</v>
      </c>
      <c r="E222" s="7">
        <v>7</v>
      </c>
      <c r="F222" s="7">
        <v>11</v>
      </c>
      <c r="G222" s="7">
        <v>10</v>
      </c>
      <c r="H222" s="7">
        <v>9</v>
      </c>
      <c r="I222" s="7">
        <v>15</v>
      </c>
      <c r="J222" s="7">
        <v>9</v>
      </c>
      <c r="K222" s="7">
        <v>11</v>
      </c>
      <c r="L222" s="7">
        <v>3</v>
      </c>
      <c r="M222" s="7">
        <v>14</v>
      </c>
      <c r="N222" s="7">
        <v>6</v>
      </c>
      <c r="O222" s="7">
        <v>8</v>
      </c>
      <c r="P222" s="7">
        <v>8</v>
      </c>
      <c r="Q222" s="51">
        <v>10</v>
      </c>
      <c r="R222" s="51">
        <v>8</v>
      </c>
      <c r="S222" s="51">
        <v>11</v>
      </c>
      <c r="T222" s="51">
        <v>12</v>
      </c>
      <c r="U222" s="51">
        <v>7</v>
      </c>
    </row>
    <row r="223" spans="1:21">
      <c r="A223" s="180">
        <v>9303</v>
      </c>
      <c r="B223" s="7" t="s">
        <v>776</v>
      </c>
      <c r="C223" s="7" t="s">
        <v>1160</v>
      </c>
      <c r="D223" s="7">
        <v>12</v>
      </c>
      <c r="E223" s="7">
        <v>18</v>
      </c>
      <c r="F223" s="7">
        <v>6</v>
      </c>
      <c r="G223" s="7">
        <v>10</v>
      </c>
      <c r="H223" s="7">
        <v>18</v>
      </c>
      <c r="I223" s="7">
        <v>12</v>
      </c>
      <c r="J223" s="7">
        <v>12</v>
      </c>
      <c r="K223" s="7">
        <v>10</v>
      </c>
      <c r="L223" s="7">
        <v>14</v>
      </c>
      <c r="M223" s="7">
        <v>8</v>
      </c>
      <c r="N223" s="7">
        <v>4</v>
      </c>
      <c r="O223" s="7">
        <v>10</v>
      </c>
      <c r="P223" s="7">
        <v>7</v>
      </c>
      <c r="Q223" s="51">
        <v>4</v>
      </c>
      <c r="R223" s="51">
        <v>2</v>
      </c>
      <c r="S223" s="51">
        <v>6</v>
      </c>
      <c r="T223" s="51">
        <v>17</v>
      </c>
      <c r="U223" s="51">
        <v>13</v>
      </c>
    </row>
    <row r="224" spans="1:21">
      <c r="A224" s="180">
        <v>9304</v>
      </c>
      <c r="B224" s="7" t="s">
        <v>2065</v>
      </c>
      <c r="C224" s="7" t="s">
        <v>1151</v>
      </c>
      <c r="D224" s="7">
        <v>2</v>
      </c>
      <c r="E224" s="7">
        <v>0</v>
      </c>
      <c r="F224" s="7">
        <v>1</v>
      </c>
      <c r="G224" s="7">
        <v>1</v>
      </c>
      <c r="H224" s="7">
        <v>1</v>
      </c>
      <c r="I224" s="7">
        <v>2</v>
      </c>
      <c r="J224" s="7">
        <v>0</v>
      </c>
      <c r="K224" s="7">
        <v>2</v>
      </c>
      <c r="L224" s="7">
        <v>0</v>
      </c>
      <c r="M224" s="7">
        <v>0</v>
      </c>
      <c r="N224" s="7">
        <v>1</v>
      </c>
      <c r="O224" s="7">
        <v>0</v>
      </c>
      <c r="P224" s="7">
        <v>0</v>
      </c>
      <c r="Q224" s="51">
        <v>1</v>
      </c>
      <c r="R224" s="51">
        <v>0</v>
      </c>
      <c r="S224" s="51">
        <v>0</v>
      </c>
      <c r="T224" s="51">
        <v>0</v>
      </c>
      <c r="U224" s="51">
        <v>0</v>
      </c>
    </row>
    <row r="225" spans="1:21">
      <c r="A225" s="180">
        <v>9304</v>
      </c>
      <c r="B225" s="7" t="s">
        <v>2065</v>
      </c>
      <c r="C225" s="7" t="s">
        <v>1157</v>
      </c>
      <c r="D225" s="7">
        <v>2</v>
      </c>
      <c r="E225" s="7">
        <v>0</v>
      </c>
      <c r="F225" s="7">
        <v>0</v>
      </c>
      <c r="G225" s="7">
        <v>0</v>
      </c>
      <c r="H225" s="7">
        <v>1</v>
      </c>
      <c r="I225" s="7">
        <v>0</v>
      </c>
      <c r="J225" s="7">
        <v>0</v>
      </c>
      <c r="K225" s="7">
        <v>1</v>
      </c>
      <c r="L225" s="7">
        <v>0</v>
      </c>
      <c r="M225" s="7">
        <v>0</v>
      </c>
      <c r="N225" s="7">
        <v>1</v>
      </c>
      <c r="O225" s="7">
        <v>0</v>
      </c>
      <c r="P225" s="7">
        <v>0</v>
      </c>
      <c r="Q225" s="51">
        <v>1</v>
      </c>
      <c r="R225" s="51">
        <v>0</v>
      </c>
      <c r="S225" s="51">
        <v>0</v>
      </c>
      <c r="T225" s="51">
        <v>0</v>
      </c>
      <c r="U225" s="51">
        <v>0</v>
      </c>
    </row>
    <row r="226" spans="1:21">
      <c r="A226" s="180">
        <v>9304</v>
      </c>
      <c r="B226" s="7" t="s">
        <v>2065</v>
      </c>
      <c r="C226" s="7" t="s">
        <v>1160</v>
      </c>
      <c r="D226" s="7">
        <v>0</v>
      </c>
      <c r="E226" s="7">
        <v>0</v>
      </c>
      <c r="F226" s="7">
        <v>1</v>
      </c>
      <c r="G226" s="7">
        <v>1</v>
      </c>
      <c r="H226" s="7">
        <v>0</v>
      </c>
      <c r="I226" s="7">
        <v>2</v>
      </c>
      <c r="J226" s="7">
        <v>0</v>
      </c>
      <c r="K226" s="7">
        <v>1</v>
      </c>
      <c r="L226" s="7">
        <v>0</v>
      </c>
      <c r="M226" s="7">
        <v>0</v>
      </c>
      <c r="N226" s="7">
        <v>0</v>
      </c>
      <c r="O226" s="7">
        <v>0</v>
      </c>
      <c r="P226" s="7">
        <v>0</v>
      </c>
      <c r="Q226" s="51">
        <v>0</v>
      </c>
      <c r="R226" s="51">
        <v>0</v>
      </c>
      <c r="S226" s="51">
        <v>0</v>
      </c>
      <c r="T226" s="51">
        <v>0</v>
      </c>
      <c r="U226" s="51">
        <v>0</v>
      </c>
    </row>
    <row r="227" spans="1:21">
      <c r="A227" s="180">
        <v>9400</v>
      </c>
      <c r="B227" s="7" t="s">
        <v>2497</v>
      </c>
      <c r="C227" s="7" t="s">
        <v>1151</v>
      </c>
      <c r="D227" s="7">
        <v>3</v>
      </c>
      <c r="E227" s="7">
        <v>3</v>
      </c>
      <c r="F227" s="7">
        <v>1</v>
      </c>
      <c r="G227" s="7">
        <v>4</v>
      </c>
      <c r="H227" s="7">
        <v>6</v>
      </c>
      <c r="I227" s="7">
        <v>6</v>
      </c>
      <c r="J227" s="7">
        <v>1</v>
      </c>
      <c r="K227" s="7">
        <v>4</v>
      </c>
      <c r="L227" s="7">
        <v>4</v>
      </c>
      <c r="M227" s="7">
        <v>7</v>
      </c>
      <c r="N227" s="7">
        <v>5</v>
      </c>
      <c r="O227" s="7">
        <v>7</v>
      </c>
      <c r="P227" s="7">
        <v>6</v>
      </c>
      <c r="Q227" s="51">
        <v>4</v>
      </c>
      <c r="R227" s="51">
        <v>3</v>
      </c>
      <c r="S227" s="51">
        <v>8</v>
      </c>
      <c r="T227" s="51">
        <v>6</v>
      </c>
      <c r="U227" s="51">
        <v>3</v>
      </c>
    </row>
    <row r="228" spans="1:21">
      <c r="A228" s="180">
        <v>9400</v>
      </c>
      <c r="B228" s="7" t="s">
        <v>2497</v>
      </c>
      <c r="C228" s="7" t="s">
        <v>1157</v>
      </c>
      <c r="D228" s="7">
        <v>3</v>
      </c>
      <c r="E228" s="7">
        <v>1</v>
      </c>
      <c r="F228" s="7">
        <v>0</v>
      </c>
      <c r="G228" s="7">
        <v>3</v>
      </c>
      <c r="H228" s="7">
        <v>4</v>
      </c>
      <c r="I228" s="7">
        <v>5</v>
      </c>
      <c r="J228" s="7">
        <v>1</v>
      </c>
      <c r="K228" s="7">
        <v>3</v>
      </c>
      <c r="L228" s="7">
        <v>4</v>
      </c>
      <c r="M228" s="7">
        <v>5</v>
      </c>
      <c r="N228" s="7">
        <v>2</v>
      </c>
      <c r="O228" s="7">
        <v>5</v>
      </c>
      <c r="P228" s="7">
        <v>4</v>
      </c>
      <c r="Q228" s="51">
        <v>4</v>
      </c>
      <c r="R228" s="51">
        <v>2</v>
      </c>
      <c r="S228" s="51">
        <v>4</v>
      </c>
      <c r="T228" s="51">
        <v>3</v>
      </c>
      <c r="U228" s="51">
        <v>3</v>
      </c>
    </row>
    <row r="229" spans="1:21">
      <c r="A229" s="180">
        <v>9400</v>
      </c>
      <c r="B229" s="7" t="s">
        <v>2497</v>
      </c>
      <c r="C229" s="7" t="s">
        <v>1160</v>
      </c>
      <c r="D229" s="7">
        <v>0</v>
      </c>
      <c r="E229" s="7">
        <v>2</v>
      </c>
      <c r="F229" s="7">
        <v>1</v>
      </c>
      <c r="G229" s="7">
        <v>1</v>
      </c>
      <c r="H229" s="7">
        <v>2</v>
      </c>
      <c r="I229" s="7">
        <v>1</v>
      </c>
      <c r="J229" s="7">
        <v>0</v>
      </c>
      <c r="K229" s="7">
        <v>1</v>
      </c>
      <c r="L229" s="7">
        <v>0</v>
      </c>
      <c r="M229" s="7">
        <v>2</v>
      </c>
      <c r="N229" s="7">
        <v>3</v>
      </c>
      <c r="O229" s="7">
        <v>2</v>
      </c>
      <c r="P229" s="7">
        <v>2</v>
      </c>
      <c r="Q229" s="51">
        <v>0</v>
      </c>
      <c r="R229" s="51">
        <v>1</v>
      </c>
      <c r="S229" s="51">
        <v>4</v>
      </c>
      <c r="T229" s="51">
        <v>3</v>
      </c>
      <c r="U229" s="51">
        <v>0</v>
      </c>
    </row>
    <row r="230" spans="1:21">
      <c r="A230" s="180">
        <v>9500</v>
      </c>
      <c r="B230" s="7" t="s">
        <v>2498</v>
      </c>
      <c r="C230" s="7" t="s">
        <v>1151</v>
      </c>
      <c r="D230" s="7">
        <v>2</v>
      </c>
      <c r="E230" s="7">
        <v>3</v>
      </c>
      <c r="F230" s="7">
        <v>0</v>
      </c>
      <c r="G230" s="7">
        <v>3</v>
      </c>
      <c r="H230" s="7">
        <v>2</v>
      </c>
      <c r="I230" s="7">
        <v>2</v>
      </c>
      <c r="J230" s="7">
        <v>2</v>
      </c>
      <c r="K230" s="7">
        <v>1</v>
      </c>
      <c r="L230" s="7">
        <v>2</v>
      </c>
      <c r="M230" s="7">
        <v>1</v>
      </c>
      <c r="N230" s="7">
        <v>2</v>
      </c>
      <c r="O230" s="7">
        <v>0</v>
      </c>
      <c r="P230" s="7">
        <v>2</v>
      </c>
      <c r="Q230" s="51">
        <v>3</v>
      </c>
      <c r="R230" s="51">
        <v>2</v>
      </c>
      <c r="S230" s="51">
        <v>1</v>
      </c>
      <c r="T230" s="51">
        <v>0</v>
      </c>
      <c r="U230" s="51">
        <v>0</v>
      </c>
    </row>
    <row r="231" spans="1:21">
      <c r="A231" s="180">
        <v>9500</v>
      </c>
      <c r="B231" s="7" t="s">
        <v>2498</v>
      </c>
      <c r="C231" s="7" t="s">
        <v>1157</v>
      </c>
      <c r="D231" s="7">
        <v>2</v>
      </c>
      <c r="E231" s="7">
        <v>1</v>
      </c>
      <c r="F231" s="7">
        <v>0</v>
      </c>
      <c r="G231" s="7">
        <v>0</v>
      </c>
      <c r="H231" s="7">
        <v>2</v>
      </c>
      <c r="I231" s="7">
        <v>1</v>
      </c>
      <c r="J231" s="7">
        <v>2</v>
      </c>
      <c r="K231" s="7">
        <v>1</v>
      </c>
      <c r="L231" s="7">
        <v>1</v>
      </c>
      <c r="M231" s="7">
        <v>0</v>
      </c>
      <c r="N231" s="7">
        <v>0</v>
      </c>
      <c r="O231" s="7">
        <v>0</v>
      </c>
      <c r="P231" s="7">
        <v>1</v>
      </c>
      <c r="Q231" s="51">
        <v>0</v>
      </c>
      <c r="R231" s="51">
        <v>0</v>
      </c>
      <c r="S231" s="51">
        <v>0</v>
      </c>
      <c r="T231" s="51">
        <v>0</v>
      </c>
      <c r="U231" s="51">
        <v>0</v>
      </c>
    </row>
    <row r="232" spans="1:21">
      <c r="A232" s="180">
        <v>9500</v>
      </c>
      <c r="B232" s="7" t="s">
        <v>2498</v>
      </c>
      <c r="C232" s="7" t="s">
        <v>1160</v>
      </c>
      <c r="D232" s="7">
        <v>0</v>
      </c>
      <c r="E232" s="7">
        <v>2</v>
      </c>
      <c r="F232" s="7">
        <v>0</v>
      </c>
      <c r="G232" s="7">
        <v>3</v>
      </c>
      <c r="H232" s="7">
        <v>0</v>
      </c>
      <c r="I232" s="7">
        <v>1</v>
      </c>
      <c r="J232" s="7">
        <v>0</v>
      </c>
      <c r="K232" s="7">
        <v>0</v>
      </c>
      <c r="L232" s="7">
        <v>1</v>
      </c>
      <c r="M232" s="7">
        <v>1</v>
      </c>
      <c r="N232" s="7">
        <v>2</v>
      </c>
      <c r="O232" s="7">
        <v>0</v>
      </c>
      <c r="P232" s="7">
        <v>1</v>
      </c>
      <c r="Q232" s="51">
        <v>3</v>
      </c>
      <c r="R232" s="51">
        <v>2</v>
      </c>
      <c r="S232" s="51">
        <v>1</v>
      </c>
      <c r="T232" s="51">
        <v>0</v>
      </c>
      <c r="U232" s="51">
        <v>0</v>
      </c>
    </row>
    <row r="233" spans="1:21">
      <c r="A233" s="180">
        <v>10000</v>
      </c>
      <c r="B233" s="7" t="s">
        <v>2499</v>
      </c>
      <c r="C233" s="7" t="s">
        <v>1151</v>
      </c>
      <c r="D233" s="7">
        <v>32</v>
      </c>
      <c r="E233" s="7">
        <v>49</v>
      </c>
      <c r="F233" s="7">
        <v>30</v>
      </c>
      <c r="G233" s="7">
        <v>38</v>
      </c>
      <c r="H233" s="7">
        <v>43</v>
      </c>
      <c r="I233" s="7">
        <v>60</v>
      </c>
      <c r="J233" s="7">
        <v>57</v>
      </c>
      <c r="K233" s="7">
        <v>61</v>
      </c>
      <c r="L233" s="7">
        <v>48</v>
      </c>
      <c r="M233" s="7">
        <v>77</v>
      </c>
      <c r="N233" s="7">
        <v>67</v>
      </c>
      <c r="O233" s="7">
        <v>70</v>
      </c>
      <c r="P233" s="7">
        <v>46</v>
      </c>
      <c r="Q233" s="51">
        <v>69</v>
      </c>
      <c r="R233" s="51">
        <v>53</v>
      </c>
      <c r="S233" s="181">
        <v>57</v>
      </c>
      <c r="T233" s="51">
        <v>56</v>
      </c>
      <c r="U233" s="51">
        <v>58</v>
      </c>
    </row>
    <row r="234" spans="1:21">
      <c r="A234" s="180">
        <v>10000</v>
      </c>
      <c r="B234" s="7" t="s">
        <v>2499</v>
      </c>
      <c r="C234" s="7" t="s">
        <v>1157</v>
      </c>
      <c r="D234" s="7">
        <v>17</v>
      </c>
      <c r="E234" s="7">
        <v>33</v>
      </c>
      <c r="F234" s="7">
        <v>18</v>
      </c>
      <c r="G234" s="7">
        <v>24</v>
      </c>
      <c r="H234" s="7">
        <v>26</v>
      </c>
      <c r="I234" s="7">
        <v>34</v>
      </c>
      <c r="J234" s="7">
        <v>35</v>
      </c>
      <c r="K234" s="7">
        <v>39</v>
      </c>
      <c r="L234" s="7">
        <v>30</v>
      </c>
      <c r="M234" s="7">
        <v>42</v>
      </c>
      <c r="N234" s="7">
        <v>34</v>
      </c>
      <c r="O234" s="7">
        <v>36</v>
      </c>
      <c r="P234" s="7">
        <v>29</v>
      </c>
      <c r="Q234" s="51">
        <v>37</v>
      </c>
      <c r="R234" s="51">
        <v>35</v>
      </c>
      <c r="S234" s="51">
        <v>39</v>
      </c>
      <c r="T234" s="51">
        <v>38</v>
      </c>
      <c r="U234" s="51">
        <v>42</v>
      </c>
    </row>
    <row r="235" spans="1:21">
      <c r="A235" s="180">
        <v>10000</v>
      </c>
      <c r="B235" s="7" t="s">
        <v>2499</v>
      </c>
      <c r="C235" s="7" t="s">
        <v>1160</v>
      </c>
      <c r="D235" s="7">
        <v>15</v>
      </c>
      <c r="E235" s="7">
        <v>16</v>
      </c>
      <c r="F235" s="7">
        <v>12</v>
      </c>
      <c r="G235" s="7">
        <v>14</v>
      </c>
      <c r="H235" s="7">
        <v>17</v>
      </c>
      <c r="I235" s="7">
        <v>26</v>
      </c>
      <c r="J235" s="7">
        <v>22</v>
      </c>
      <c r="K235" s="7">
        <v>22</v>
      </c>
      <c r="L235" s="7">
        <v>18</v>
      </c>
      <c r="M235" s="7">
        <v>35</v>
      </c>
      <c r="N235" s="7">
        <v>33</v>
      </c>
      <c r="O235" s="7">
        <v>34</v>
      </c>
      <c r="P235" s="7">
        <v>17</v>
      </c>
      <c r="Q235" s="51">
        <v>32</v>
      </c>
      <c r="R235" s="51">
        <v>18</v>
      </c>
      <c r="S235" s="51">
        <v>18</v>
      </c>
      <c r="T235" s="51">
        <v>18</v>
      </c>
      <c r="U235" s="51">
        <v>16</v>
      </c>
    </row>
    <row r="236" spans="1:21">
      <c r="A236" s="180">
        <v>10100</v>
      </c>
      <c r="B236" s="7" t="s">
        <v>2500</v>
      </c>
      <c r="C236" s="7" t="s">
        <v>1151</v>
      </c>
      <c r="D236" s="7">
        <v>1</v>
      </c>
      <c r="E236" s="7">
        <v>0</v>
      </c>
      <c r="F236" s="7">
        <v>0</v>
      </c>
      <c r="G236" s="7">
        <v>0</v>
      </c>
      <c r="H236" s="7">
        <v>1</v>
      </c>
      <c r="I236" s="7">
        <v>0</v>
      </c>
      <c r="J236" s="7">
        <v>0</v>
      </c>
      <c r="K236" s="7">
        <v>1</v>
      </c>
      <c r="L236" s="7">
        <v>0</v>
      </c>
      <c r="M236" s="7">
        <v>1</v>
      </c>
      <c r="N236" s="7">
        <v>0</v>
      </c>
      <c r="O236" s="7">
        <v>0</v>
      </c>
      <c r="P236" s="7">
        <v>0</v>
      </c>
      <c r="Q236" s="51">
        <v>1</v>
      </c>
      <c r="R236" s="51">
        <v>1</v>
      </c>
      <c r="S236" s="51">
        <v>2</v>
      </c>
      <c r="T236" s="51">
        <v>0</v>
      </c>
      <c r="U236" s="51">
        <v>0</v>
      </c>
    </row>
    <row r="237" spans="1:21">
      <c r="A237" s="180">
        <v>10100</v>
      </c>
      <c r="B237" s="7" t="s">
        <v>2500</v>
      </c>
      <c r="C237" s="7" t="s">
        <v>1157</v>
      </c>
      <c r="D237" s="7">
        <v>0</v>
      </c>
      <c r="E237" s="7">
        <v>0</v>
      </c>
      <c r="F237" s="7">
        <v>0</v>
      </c>
      <c r="G237" s="7">
        <v>0</v>
      </c>
      <c r="H237" s="7">
        <v>0</v>
      </c>
      <c r="I237" s="7">
        <v>0</v>
      </c>
      <c r="J237" s="7">
        <v>0</v>
      </c>
      <c r="K237" s="7">
        <v>1</v>
      </c>
      <c r="L237" s="7">
        <v>0</v>
      </c>
      <c r="M237" s="7">
        <v>1</v>
      </c>
      <c r="N237" s="7">
        <v>0</v>
      </c>
      <c r="O237" s="7">
        <v>0</v>
      </c>
      <c r="P237" s="7">
        <v>0</v>
      </c>
      <c r="Q237" s="51">
        <v>0</v>
      </c>
      <c r="R237" s="51">
        <v>0</v>
      </c>
      <c r="S237" s="51">
        <v>1</v>
      </c>
      <c r="T237" s="51">
        <v>0</v>
      </c>
      <c r="U237" s="51">
        <v>0</v>
      </c>
    </row>
    <row r="238" spans="1:21">
      <c r="A238" s="180">
        <v>10100</v>
      </c>
      <c r="B238" s="7" t="s">
        <v>2500</v>
      </c>
      <c r="C238" s="7" t="s">
        <v>1160</v>
      </c>
      <c r="D238" s="7">
        <v>1</v>
      </c>
      <c r="E238" s="7">
        <v>0</v>
      </c>
      <c r="F238" s="7">
        <v>0</v>
      </c>
      <c r="G238" s="7">
        <v>0</v>
      </c>
      <c r="H238" s="7">
        <v>1</v>
      </c>
      <c r="I238" s="7">
        <v>0</v>
      </c>
      <c r="J238" s="7">
        <v>0</v>
      </c>
      <c r="K238" s="7">
        <v>0</v>
      </c>
      <c r="L238" s="7">
        <v>0</v>
      </c>
      <c r="M238" s="7">
        <v>0</v>
      </c>
      <c r="N238" s="7">
        <v>0</v>
      </c>
      <c r="O238" s="7">
        <v>0</v>
      </c>
      <c r="P238" s="7">
        <v>0</v>
      </c>
      <c r="Q238" s="51">
        <v>1</v>
      </c>
      <c r="R238" s="51">
        <v>1</v>
      </c>
      <c r="S238" s="51">
        <v>1</v>
      </c>
      <c r="T238" s="51">
        <v>0</v>
      </c>
      <c r="U238" s="51">
        <v>0</v>
      </c>
    </row>
    <row r="239" spans="1:21">
      <c r="A239" s="180">
        <v>10200</v>
      </c>
      <c r="B239" s="7" t="s">
        <v>2502</v>
      </c>
      <c r="C239" s="7" t="s">
        <v>1151</v>
      </c>
      <c r="D239" s="7">
        <v>22</v>
      </c>
      <c r="E239" s="7">
        <v>33</v>
      </c>
      <c r="F239" s="7">
        <v>23</v>
      </c>
      <c r="G239" s="7">
        <v>28</v>
      </c>
      <c r="H239" s="7">
        <v>29</v>
      </c>
      <c r="I239" s="7">
        <v>31</v>
      </c>
      <c r="J239" s="7">
        <v>27</v>
      </c>
      <c r="K239" s="7">
        <v>39</v>
      </c>
      <c r="L239" s="7">
        <v>29</v>
      </c>
      <c r="M239" s="7">
        <v>35</v>
      </c>
      <c r="N239" s="7">
        <v>34</v>
      </c>
      <c r="O239" s="7">
        <v>48</v>
      </c>
      <c r="P239" s="7">
        <v>26</v>
      </c>
      <c r="Q239" s="51">
        <v>39</v>
      </c>
      <c r="R239" s="51">
        <v>24</v>
      </c>
      <c r="S239" s="51">
        <v>30</v>
      </c>
      <c r="T239" s="51">
        <v>25</v>
      </c>
      <c r="U239" s="51">
        <v>26</v>
      </c>
    </row>
    <row r="240" spans="1:21">
      <c r="A240" s="180">
        <v>10200</v>
      </c>
      <c r="B240" s="7" t="s">
        <v>2502</v>
      </c>
      <c r="C240" s="7" t="s">
        <v>1157</v>
      </c>
      <c r="D240" s="7">
        <v>11</v>
      </c>
      <c r="E240" s="7">
        <v>20</v>
      </c>
      <c r="F240" s="7">
        <v>12</v>
      </c>
      <c r="G240" s="7">
        <v>19</v>
      </c>
      <c r="H240" s="7">
        <v>20</v>
      </c>
      <c r="I240" s="7">
        <v>20</v>
      </c>
      <c r="J240" s="7">
        <v>16</v>
      </c>
      <c r="K240" s="7">
        <v>24</v>
      </c>
      <c r="L240" s="7">
        <v>17</v>
      </c>
      <c r="M240" s="7">
        <v>16</v>
      </c>
      <c r="N240" s="7">
        <v>19</v>
      </c>
      <c r="O240" s="7">
        <v>20</v>
      </c>
      <c r="P240" s="7">
        <v>15</v>
      </c>
      <c r="Q240" s="51">
        <v>20</v>
      </c>
      <c r="R240" s="51">
        <v>13</v>
      </c>
      <c r="S240" s="51">
        <v>21</v>
      </c>
      <c r="T240" s="51">
        <v>20</v>
      </c>
      <c r="U240" s="51">
        <v>18</v>
      </c>
    </row>
    <row r="241" spans="1:21">
      <c r="A241" s="180">
        <v>10200</v>
      </c>
      <c r="B241" s="7" t="s">
        <v>2502</v>
      </c>
      <c r="C241" s="7" t="s">
        <v>1160</v>
      </c>
      <c r="D241" s="7">
        <v>11</v>
      </c>
      <c r="E241" s="7">
        <v>13</v>
      </c>
      <c r="F241" s="7">
        <v>11</v>
      </c>
      <c r="G241" s="7">
        <v>9</v>
      </c>
      <c r="H241" s="7">
        <v>9</v>
      </c>
      <c r="I241" s="7">
        <v>11</v>
      </c>
      <c r="J241" s="7">
        <v>11</v>
      </c>
      <c r="K241" s="7">
        <v>15</v>
      </c>
      <c r="L241" s="7">
        <v>12</v>
      </c>
      <c r="M241" s="7">
        <v>19</v>
      </c>
      <c r="N241" s="7">
        <v>15</v>
      </c>
      <c r="O241" s="7">
        <v>28</v>
      </c>
      <c r="P241" s="7">
        <v>11</v>
      </c>
      <c r="Q241" s="51">
        <v>19</v>
      </c>
      <c r="R241" s="51">
        <v>11</v>
      </c>
      <c r="S241" s="51">
        <v>9</v>
      </c>
      <c r="T241" s="51">
        <v>5</v>
      </c>
      <c r="U241" s="51">
        <v>8</v>
      </c>
    </row>
    <row r="242" spans="1:21">
      <c r="A242" s="180">
        <v>10300</v>
      </c>
      <c r="B242" s="7" t="s">
        <v>2503</v>
      </c>
      <c r="C242" s="7" t="s">
        <v>1151</v>
      </c>
      <c r="D242" s="7">
        <v>1</v>
      </c>
      <c r="E242" s="7">
        <v>0</v>
      </c>
      <c r="F242" s="7">
        <v>0</v>
      </c>
      <c r="G242" s="7">
        <v>0</v>
      </c>
      <c r="H242" s="7">
        <v>0</v>
      </c>
      <c r="I242" s="7">
        <v>0</v>
      </c>
      <c r="J242" s="7">
        <v>0</v>
      </c>
      <c r="K242" s="7">
        <v>0</v>
      </c>
      <c r="L242" s="7">
        <v>0</v>
      </c>
      <c r="M242" s="7">
        <v>0</v>
      </c>
      <c r="N242" s="7">
        <v>0</v>
      </c>
      <c r="O242" s="7">
        <v>0</v>
      </c>
      <c r="P242" s="7">
        <v>0</v>
      </c>
      <c r="Q242" s="51">
        <v>0</v>
      </c>
      <c r="R242" s="51">
        <v>0</v>
      </c>
      <c r="S242" s="51">
        <v>0</v>
      </c>
      <c r="T242" s="51">
        <v>0</v>
      </c>
      <c r="U242" s="51">
        <v>0</v>
      </c>
    </row>
    <row r="243" spans="1:21">
      <c r="A243" s="180">
        <v>10300</v>
      </c>
      <c r="B243" s="7" t="s">
        <v>2503</v>
      </c>
      <c r="C243" s="7" t="s">
        <v>1157</v>
      </c>
      <c r="D243" s="7">
        <v>0</v>
      </c>
      <c r="E243" s="7">
        <v>0</v>
      </c>
      <c r="F243" s="7">
        <v>0</v>
      </c>
      <c r="G243" s="7">
        <v>0</v>
      </c>
      <c r="H243" s="7">
        <v>0</v>
      </c>
      <c r="I243" s="7">
        <v>0</v>
      </c>
      <c r="J243" s="7">
        <v>0</v>
      </c>
      <c r="K243" s="7">
        <v>0</v>
      </c>
      <c r="L243" s="7">
        <v>0</v>
      </c>
      <c r="M243" s="7">
        <v>0</v>
      </c>
      <c r="N243" s="7">
        <v>0</v>
      </c>
      <c r="O243" s="7">
        <v>0</v>
      </c>
      <c r="P243" s="7">
        <v>0</v>
      </c>
      <c r="Q243" s="51">
        <v>0</v>
      </c>
      <c r="R243" s="51">
        <v>0</v>
      </c>
      <c r="S243" s="51">
        <v>0</v>
      </c>
      <c r="T243" s="51">
        <v>0</v>
      </c>
      <c r="U243" s="51">
        <v>0</v>
      </c>
    </row>
    <row r="244" spans="1:21">
      <c r="A244" s="180">
        <v>10300</v>
      </c>
      <c r="B244" s="7" t="s">
        <v>2503</v>
      </c>
      <c r="C244" s="7" t="s">
        <v>1160</v>
      </c>
      <c r="D244" s="7">
        <v>1</v>
      </c>
      <c r="E244" s="7">
        <v>0</v>
      </c>
      <c r="F244" s="7">
        <v>0</v>
      </c>
      <c r="G244" s="7">
        <v>0</v>
      </c>
      <c r="H244" s="7">
        <v>0</v>
      </c>
      <c r="I244" s="7">
        <v>0</v>
      </c>
      <c r="J244" s="7">
        <v>0</v>
      </c>
      <c r="K244" s="7">
        <v>0</v>
      </c>
      <c r="L244" s="7">
        <v>0</v>
      </c>
      <c r="M244" s="7">
        <v>0</v>
      </c>
      <c r="N244" s="7">
        <v>0</v>
      </c>
      <c r="O244" s="7">
        <v>0</v>
      </c>
      <c r="P244" s="7">
        <v>0</v>
      </c>
      <c r="Q244" s="51">
        <v>0</v>
      </c>
      <c r="R244" s="51">
        <v>0</v>
      </c>
      <c r="S244" s="51">
        <v>0</v>
      </c>
      <c r="T244" s="51">
        <v>0</v>
      </c>
      <c r="U244" s="51">
        <v>0</v>
      </c>
    </row>
    <row r="245" spans="1:21">
      <c r="A245" s="180">
        <v>10400</v>
      </c>
      <c r="B245" s="7" t="s">
        <v>2504</v>
      </c>
      <c r="C245" s="7" t="s">
        <v>1151</v>
      </c>
      <c r="D245" s="7">
        <v>3</v>
      </c>
      <c r="E245" s="7">
        <v>4</v>
      </c>
      <c r="F245" s="7">
        <v>3</v>
      </c>
      <c r="G245" s="7">
        <v>1</v>
      </c>
      <c r="H245" s="7">
        <v>5</v>
      </c>
      <c r="I245" s="7">
        <v>11</v>
      </c>
      <c r="J245" s="7">
        <v>6</v>
      </c>
      <c r="K245" s="7">
        <v>5</v>
      </c>
      <c r="L245" s="7">
        <v>5</v>
      </c>
      <c r="M245" s="7">
        <v>11</v>
      </c>
      <c r="N245" s="7">
        <v>3</v>
      </c>
      <c r="O245" s="7">
        <v>8</v>
      </c>
      <c r="P245" s="7">
        <v>5</v>
      </c>
      <c r="Q245" s="51">
        <v>3</v>
      </c>
      <c r="R245" s="51">
        <v>5</v>
      </c>
      <c r="S245" s="51">
        <v>2</v>
      </c>
      <c r="T245" s="51">
        <v>3</v>
      </c>
      <c r="U245" s="51">
        <v>2</v>
      </c>
    </row>
    <row r="246" spans="1:21">
      <c r="A246" s="180">
        <v>10400</v>
      </c>
      <c r="B246" s="7" t="s">
        <v>2504</v>
      </c>
      <c r="C246" s="7" t="s">
        <v>1157</v>
      </c>
      <c r="D246" s="7">
        <v>3</v>
      </c>
      <c r="E246" s="7">
        <v>4</v>
      </c>
      <c r="F246" s="7">
        <v>3</v>
      </c>
      <c r="G246" s="7">
        <v>1</v>
      </c>
      <c r="H246" s="7">
        <v>3</v>
      </c>
      <c r="I246" s="7">
        <v>10</v>
      </c>
      <c r="J246" s="7">
        <v>5</v>
      </c>
      <c r="K246" s="7">
        <v>2</v>
      </c>
      <c r="L246" s="7">
        <v>3</v>
      </c>
      <c r="M246" s="7">
        <v>6</v>
      </c>
      <c r="N246" s="7">
        <v>2</v>
      </c>
      <c r="O246" s="7">
        <v>5</v>
      </c>
      <c r="P246" s="7">
        <v>4</v>
      </c>
      <c r="Q246" s="51">
        <v>3</v>
      </c>
      <c r="R246" s="51">
        <v>3</v>
      </c>
      <c r="S246" s="51">
        <v>2</v>
      </c>
      <c r="T246" s="51">
        <v>3</v>
      </c>
      <c r="U246" s="51">
        <v>2</v>
      </c>
    </row>
    <row r="247" spans="1:21">
      <c r="A247" s="180">
        <v>10400</v>
      </c>
      <c r="B247" s="7" t="s">
        <v>2504</v>
      </c>
      <c r="C247" s="7" t="s">
        <v>1160</v>
      </c>
      <c r="D247" s="7">
        <v>0</v>
      </c>
      <c r="E247" s="7">
        <v>0</v>
      </c>
      <c r="F247" s="7">
        <v>0</v>
      </c>
      <c r="G247" s="7">
        <v>0</v>
      </c>
      <c r="H247" s="7">
        <v>2</v>
      </c>
      <c r="I247" s="7">
        <v>1</v>
      </c>
      <c r="J247" s="7">
        <v>1</v>
      </c>
      <c r="K247" s="7">
        <v>3</v>
      </c>
      <c r="L247" s="7">
        <v>2</v>
      </c>
      <c r="M247" s="7">
        <v>5</v>
      </c>
      <c r="N247" s="7">
        <v>1</v>
      </c>
      <c r="O247" s="7">
        <v>3</v>
      </c>
      <c r="P247" s="7">
        <v>1</v>
      </c>
      <c r="Q247" s="51">
        <v>0</v>
      </c>
      <c r="R247" s="51">
        <v>2</v>
      </c>
      <c r="S247" s="51">
        <v>0</v>
      </c>
      <c r="T247" s="51">
        <v>0</v>
      </c>
      <c r="U247" s="51">
        <v>0</v>
      </c>
    </row>
    <row r="248" spans="1:21">
      <c r="A248" s="180">
        <v>10500</v>
      </c>
      <c r="B248" s="7" t="s">
        <v>2505</v>
      </c>
      <c r="C248" s="7" t="s">
        <v>1151</v>
      </c>
      <c r="D248" s="7">
        <v>0</v>
      </c>
      <c r="E248" s="7">
        <v>0</v>
      </c>
      <c r="F248" s="7">
        <v>0</v>
      </c>
      <c r="G248" s="7">
        <v>0</v>
      </c>
      <c r="H248" s="7">
        <v>1</v>
      </c>
      <c r="I248" s="7">
        <v>0</v>
      </c>
      <c r="J248" s="7">
        <v>0</v>
      </c>
      <c r="K248" s="7">
        <v>0</v>
      </c>
      <c r="L248" s="7">
        <v>0</v>
      </c>
      <c r="M248" s="7">
        <v>1</v>
      </c>
      <c r="N248" s="7">
        <v>0</v>
      </c>
      <c r="O248" s="7">
        <v>0</v>
      </c>
      <c r="P248" s="7">
        <v>0</v>
      </c>
      <c r="Q248" s="51">
        <v>1</v>
      </c>
      <c r="R248" s="51">
        <v>0</v>
      </c>
      <c r="S248" s="51">
        <v>0</v>
      </c>
      <c r="T248" s="51">
        <v>0</v>
      </c>
      <c r="U248" s="51">
        <v>0</v>
      </c>
    </row>
    <row r="249" spans="1:21">
      <c r="A249" s="180">
        <v>10500</v>
      </c>
      <c r="B249" s="7" t="s">
        <v>2505</v>
      </c>
      <c r="C249" s="7" t="s">
        <v>1157</v>
      </c>
      <c r="D249" s="7">
        <v>0</v>
      </c>
      <c r="E249" s="7">
        <v>0</v>
      </c>
      <c r="F249" s="7">
        <v>0</v>
      </c>
      <c r="G249" s="7">
        <v>0</v>
      </c>
      <c r="H249" s="7">
        <v>0</v>
      </c>
      <c r="I249" s="7">
        <v>0</v>
      </c>
      <c r="J249" s="7">
        <v>0</v>
      </c>
      <c r="K249" s="7">
        <v>0</v>
      </c>
      <c r="L249" s="7">
        <v>0</v>
      </c>
      <c r="M249" s="7">
        <v>0</v>
      </c>
      <c r="N249" s="7">
        <v>0</v>
      </c>
      <c r="O249" s="7">
        <v>0</v>
      </c>
      <c r="P249" s="7">
        <v>0</v>
      </c>
      <c r="Q249" s="51">
        <v>0</v>
      </c>
      <c r="R249" s="51">
        <v>0</v>
      </c>
      <c r="S249" s="51">
        <v>0</v>
      </c>
      <c r="T249" s="51">
        <v>0</v>
      </c>
      <c r="U249" s="51">
        <v>0</v>
      </c>
    </row>
    <row r="250" spans="1:21">
      <c r="A250" s="180">
        <v>10500</v>
      </c>
      <c r="B250" s="7" t="s">
        <v>2505</v>
      </c>
      <c r="C250" s="7" t="s">
        <v>1160</v>
      </c>
      <c r="D250" s="7">
        <v>0</v>
      </c>
      <c r="E250" s="7">
        <v>0</v>
      </c>
      <c r="F250" s="7">
        <v>0</v>
      </c>
      <c r="G250" s="7">
        <v>0</v>
      </c>
      <c r="H250" s="7">
        <v>1</v>
      </c>
      <c r="I250" s="7">
        <v>0</v>
      </c>
      <c r="J250" s="7">
        <v>0</v>
      </c>
      <c r="K250" s="7">
        <v>0</v>
      </c>
      <c r="L250" s="7">
        <v>0</v>
      </c>
      <c r="M250" s="7">
        <v>1</v>
      </c>
      <c r="N250" s="7">
        <v>0</v>
      </c>
      <c r="O250" s="7">
        <v>0</v>
      </c>
      <c r="P250" s="7">
        <v>0</v>
      </c>
      <c r="Q250" s="51">
        <v>1</v>
      </c>
      <c r="R250" s="51">
        <v>0</v>
      </c>
      <c r="S250" s="51">
        <v>0</v>
      </c>
      <c r="T250" s="51">
        <v>0</v>
      </c>
      <c r="U250" s="51">
        <v>0</v>
      </c>
    </row>
    <row r="251" spans="1:21">
      <c r="A251" s="180">
        <v>10600</v>
      </c>
      <c r="B251" s="7" t="s">
        <v>2507</v>
      </c>
      <c r="C251" s="7" t="s">
        <v>1151</v>
      </c>
      <c r="D251" s="7">
        <v>5</v>
      </c>
      <c r="E251" s="7">
        <v>12</v>
      </c>
      <c r="F251" s="7">
        <v>4</v>
      </c>
      <c r="G251" s="7">
        <v>9</v>
      </c>
      <c r="H251" s="7">
        <v>7</v>
      </c>
      <c r="I251" s="7">
        <v>18</v>
      </c>
      <c r="J251" s="7">
        <v>24</v>
      </c>
      <c r="K251" s="7">
        <v>16</v>
      </c>
      <c r="L251" s="7">
        <v>14</v>
      </c>
      <c r="M251" s="7">
        <v>29</v>
      </c>
      <c r="N251" s="7">
        <v>30</v>
      </c>
      <c r="O251" s="7">
        <v>14</v>
      </c>
      <c r="P251" s="7">
        <v>15</v>
      </c>
      <c r="Q251" s="51">
        <v>25</v>
      </c>
      <c r="R251" s="51">
        <v>23</v>
      </c>
      <c r="S251" s="51">
        <v>23</v>
      </c>
      <c r="T251" s="51">
        <v>28</v>
      </c>
      <c r="U251" s="51">
        <v>30</v>
      </c>
    </row>
    <row r="252" spans="1:21">
      <c r="A252" s="180">
        <v>10600</v>
      </c>
      <c r="B252" s="7" t="s">
        <v>2507</v>
      </c>
      <c r="C252" s="7" t="s">
        <v>1157</v>
      </c>
      <c r="D252" s="7">
        <v>3</v>
      </c>
      <c r="E252" s="7">
        <v>9</v>
      </c>
      <c r="F252" s="7">
        <v>3</v>
      </c>
      <c r="G252" s="7">
        <v>4</v>
      </c>
      <c r="H252" s="7">
        <v>3</v>
      </c>
      <c r="I252" s="7">
        <v>4</v>
      </c>
      <c r="J252" s="7">
        <v>14</v>
      </c>
      <c r="K252" s="7">
        <v>12</v>
      </c>
      <c r="L252" s="7">
        <v>10</v>
      </c>
      <c r="M252" s="7">
        <v>19</v>
      </c>
      <c r="N252" s="7">
        <v>13</v>
      </c>
      <c r="O252" s="7">
        <v>11</v>
      </c>
      <c r="P252" s="7">
        <v>10</v>
      </c>
      <c r="Q252" s="51">
        <v>14</v>
      </c>
      <c r="R252" s="51">
        <v>19</v>
      </c>
      <c r="S252" s="51">
        <v>15</v>
      </c>
      <c r="T252" s="51">
        <v>15</v>
      </c>
      <c r="U252" s="51">
        <v>22</v>
      </c>
    </row>
    <row r="253" spans="1:21">
      <c r="A253" s="180">
        <v>10600</v>
      </c>
      <c r="B253" s="7" t="s">
        <v>2507</v>
      </c>
      <c r="C253" s="7" t="s">
        <v>1160</v>
      </c>
      <c r="D253" s="7">
        <v>2</v>
      </c>
      <c r="E253" s="7">
        <v>3</v>
      </c>
      <c r="F253" s="7">
        <v>1</v>
      </c>
      <c r="G253" s="7">
        <v>5</v>
      </c>
      <c r="H253" s="7">
        <v>4</v>
      </c>
      <c r="I253" s="7">
        <v>14</v>
      </c>
      <c r="J253" s="7">
        <v>10</v>
      </c>
      <c r="K253" s="7">
        <v>4</v>
      </c>
      <c r="L253" s="7">
        <v>4</v>
      </c>
      <c r="M253" s="7">
        <v>10</v>
      </c>
      <c r="N253" s="7">
        <v>17</v>
      </c>
      <c r="O253" s="7">
        <v>3</v>
      </c>
      <c r="P253" s="7">
        <v>5</v>
      </c>
      <c r="Q253" s="51">
        <v>11</v>
      </c>
      <c r="R253" s="51">
        <v>4</v>
      </c>
      <c r="S253" s="51">
        <v>8</v>
      </c>
      <c r="T253" s="51">
        <v>13</v>
      </c>
      <c r="U253" s="51">
        <v>8</v>
      </c>
    </row>
    <row r="254" spans="1:21">
      <c r="A254" s="180">
        <v>10601</v>
      </c>
      <c r="B254" s="7" t="s">
        <v>2202</v>
      </c>
      <c r="C254" s="7" t="s">
        <v>1151</v>
      </c>
      <c r="D254" s="7" t="s">
        <v>99</v>
      </c>
      <c r="E254" s="7" t="s">
        <v>99</v>
      </c>
      <c r="F254" s="7" t="s">
        <v>99</v>
      </c>
      <c r="G254" s="7" t="s">
        <v>99</v>
      </c>
      <c r="H254" s="7" t="s">
        <v>99</v>
      </c>
      <c r="I254" s="7" t="s">
        <v>99</v>
      </c>
      <c r="J254" s="7" t="s">
        <v>99</v>
      </c>
      <c r="K254" s="7" t="s">
        <v>99</v>
      </c>
      <c r="L254" s="7" t="s">
        <v>99</v>
      </c>
      <c r="M254" s="7" t="s">
        <v>99</v>
      </c>
      <c r="N254" s="7" t="s">
        <v>99</v>
      </c>
      <c r="O254" s="7" t="s">
        <v>99</v>
      </c>
      <c r="P254" s="7">
        <v>5</v>
      </c>
      <c r="Q254" s="51">
        <v>12</v>
      </c>
      <c r="R254" s="51">
        <v>9</v>
      </c>
      <c r="S254" s="51">
        <v>8</v>
      </c>
      <c r="T254" s="51">
        <v>14</v>
      </c>
      <c r="U254" s="51">
        <v>18</v>
      </c>
    </row>
    <row r="255" spans="1:21">
      <c r="A255" s="180">
        <v>10601</v>
      </c>
      <c r="B255" s="7" t="s">
        <v>2202</v>
      </c>
      <c r="C255" s="7" t="s">
        <v>1157</v>
      </c>
      <c r="D255" s="7" t="s">
        <v>99</v>
      </c>
      <c r="E255" s="7" t="s">
        <v>99</v>
      </c>
      <c r="F255" s="7" t="s">
        <v>99</v>
      </c>
      <c r="G255" s="7" t="s">
        <v>99</v>
      </c>
      <c r="H255" s="7" t="s">
        <v>99</v>
      </c>
      <c r="I255" s="7" t="s">
        <v>99</v>
      </c>
      <c r="J255" s="7" t="s">
        <v>99</v>
      </c>
      <c r="K255" s="7" t="s">
        <v>99</v>
      </c>
      <c r="L255" s="7" t="s">
        <v>99</v>
      </c>
      <c r="M255" s="7" t="s">
        <v>99</v>
      </c>
      <c r="N255" s="7" t="s">
        <v>99</v>
      </c>
      <c r="O255" s="7" t="s">
        <v>99</v>
      </c>
      <c r="P255" s="7">
        <v>2</v>
      </c>
      <c r="Q255" s="51">
        <v>8</v>
      </c>
      <c r="R255" s="51">
        <v>7</v>
      </c>
      <c r="S255" s="51">
        <v>8</v>
      </c>
      <c r="T255" s="51">
        <v>8</v>
      </c>
      <c r="U255" s="51">
        <v>12</v>
      </c>
    </row>
    <row r="256" spans="1:21">
      <c r="A256" s="180">
        <v>10601</v>
      </c>
      <c r="B256" s="7" t="s">
        <v>2202</v>
      </c>
      <c r="C256" s="7" t="s">
        <v>1160</v>
      </c>
      <c r="D256" s="7" t="s">
        <v>99</v>
      </c>
      <c r="E256" s="7" t="s">
        <v>99</v>
      </c>
      <c r="F256" s="7" t="s">
        <v>99</v>
      </c>
      <c r="G256" s="7" t="s">
        <v>99</v>
      </c>
      <c r="H256" s="7" t="s">
        <v>99</v>
      </c>
      <c r="I256" s="7" t="s">
        <v>99</v>
      </c>
      <c r="J256" s="7" t="s">
        <v>99</v>
      </c>
      <c r="K256" s="7" t="s">
        <v>99</v>
      </c>
      <c r="L256" s="7" t="s">
        <v>99</v>
      </c>
      <c r="M256" s="7" t="s">
        <v>99</v>
      </c>
      <c r="N256" s="7" t="s">
        <v>99</v>
      </c>
      <c r="O256" s="7" t="s">
        <v>99</v>
      </c>
      <c r="P256" s="7">
        <v>3</v>
      </c>
      <c r="Q256" s="51">
        <v>4</v>
      </c>
      <c r="R256" s="51">
        <v>2</v>
      </c>
      <c r="S256" s="51">
        <v>0</v>
      </c>
      <c r="T256" s="51">
        <v>6</v>
      </c>
      <c r="U256" s="51">
        <v>6</v>
      </c>
    </row>
    <row r="257" spans="1:21">
      <c r="A257" s="180">
        <v>10602</v>
      </c>
      <c r="B257" s="7" t="s">
        <v>1793</v>
      </c>
      <c r="C257" s="7" t="s">
        <v>1151</v>
      </c>
      <c r="D257" s="7" t="s">
        <v>99</v>
      </c>
      <c r="E257" s="7" t="s">
        <v>99</v>
      </c>
      <c r="F257" s="7" t="s">
        <v>99</v>
      </c>
      <c r="G257" s="7" t="s">
        <v>99</v>
      </c>
      <c r="H257" s="7" t="s">
        <v>99</v>
      </c>
      <c r="I257" s="7" t="s">
        <v>99</v>
      </c>
      <c r="J257" s="7" t="s">
        <v>99</v>
      </c>
      <c r="K257" s="7" t="s">
        <v>99</v>
      </c>
      <c r="L257" s="7" t="s">
        <v>99</v>
      </c>
      <c r="M257" s="7" t="s">
        <v>99</v>
      </c>
      <c r="N257" s="7" t="s">
        <v>99</v>
      </c>
      <c r="O257" s="7" t="s">
        <v>99</v>
      </c>
      <c r="P257" s="7">
        <v>4</v>
      </c>
      <c r="Q257" s="51">
        <v>11</v>
      </c>
      <c r="R257" s="51">
        <v>8</v>
      </c>
      <c r="S257" s="51">
        <v>12</v>
      </c>
      <c r="T257" s="51">
        <v>9</v>
      </c>
      <c r="U257" s="51">
        <v>5</v>
      </c>
    </row>
    <row r="258" spans="1:21">
      <c r="A258" s="180">
        <v>10602</v>
      </c>
      <c r="B258" s="7" t="s">
        <v>1793</v>
      </c>
      <c r="C258" s="7" t="s">
        <v>1157</v>
      </c>
      <c r="D258" s="7" t="s">
        <v>99</v>
      </c>
      <c r="E258" s="7" t="s">
        <v>99</v>
      </c>
      <c r="F258" s="7" t="s">
        <v>99</v>
      </c>
      <c r="G258" s="7" t="s">
        <v>99</v>
      </c>
      <c r="H258" s="7" t="s">
        <v>99</v>
      </c>
      <c r="I258" s="7" t="s">
        <v>99</v>
      </c>
      <c r="J258" s="7" t="s">
        <v>99</v>
      </c>
      <c r="K258" s="7" t="s">
        <v>99</v>
      </c>
      <c r="L258" s="7" t="s">
        <v>99</v>
      </c>
      <c r="M258" s="7" t="s">
        <v>99</v>
      </c>
      <c r="N258" s="7" t="s">
        <v>99</v>
      </c>
      <c r="O258" s="7" t="s">
        <v>99</v>
      </c>
      <c r="P258" s="7">
        <v>3</v>
      </c>
      <c r="Q258" s="51">
        <v>5</v>
      </c>
      <c r="R258" s="51">
        <v>8</v>
      </c>
      <c r="S258" s="51">
        <v>6</v>
      </c>
      <c r="T258" s="51">
        <v>5</v>
      </c>
      <c r="U258" s="51">
        <v>4</v>
      </c>
    </row>
    <row r="259" spans="1:21">
      <c r="A259" s="180">
        <v>10602</v>
      </c>
      <c r="B259" s="7" t="s">
        <v>1793</v>
      </c>
      <c r="C259" s="7" t="s">
        <v>1160</v>
      </c>
      <c r="D259" s="7" t="s">
        <v>99</v>
      </c>
      <c r="E259" s="7" t="s">
        <v>99</v>
      </c>
      <c r="F259" s="7" t="s">
        <v>99</v>
      </c>
      <c r="G259" s="7" t="s">
        <v>99</v>
      </c>
      <c r="H259" s="7" t="s">
        <v>99</v>
      </c>
      <c r="I259" s="7" t="s">
        <v>99</v>
      </c>
      <c r="J259" s="7" t="s">
        <v>99</v>
      </c>
      <c r="K259" s="7" t="s">
        <v>99</v>
      </c>
      <c r="L259" s="7" t="s">
        <v>99</v>
      </c>
      <c r="M259" s="7" t="s">
        <v>99</v>
      </c>
      <c r="N259" s="7" t="s">
        <v>99</v>
      </c>
      <c r="O259" s="7" t="s">
        <v>99</v>
      </c>
      <c r="P259" s="7">
        <v>1</v>
      </c>
      <c r="Q259" s="51">
        <v>6</v>
      </c>
      <c r="R259" s="51">
        <v>0</v>
      </c>
      <c r="S259" s="51">
        <v>6</v>
      </c>
      <c r="T259" s="51">
        <v>4</v>
      </c>
      <c r="U259" s="51">
        <v>1</v>
      </c>
    </row>
    <row r="260" spans="1:21">
      <c r="A260" s="180">
        <v>10603</v>
      </c>
      <c r="B260" s="7" t="s">
        <v>2354</v>
      </c>
      <c r="C260" s="7" t="s">
        <v>1151</v>
      </c>
      <c r="D260" s="7" t="s">
        <v>99</v>
      </c>
      <c r="E260" s="7" t="s">
        <v>99</v>
      </c>
      <c r="F260" s="7" t="s">
        <v>99</v>
      </c>
      <c r="G260" s="7" t="s">
        <v>99</v>
      </c>
      <c r="H260" s="7" t="s">
        <v>99</v>
      </c>
      <c r="I260" s="7" t="s">
        <v>99</v>
      </c>
      <c r="J260" s="7" t="s">
        <v>99</v>
      </c>
      <c r="K260" s="7" t="s">
        <v>99</v>
      </c>
      <c r="L260" s="7" t="s">
        <v>99</v>
      </c>
      <c r="M260" s="7" t="s">
        <v>99</v>
      </c>
      <c r="N260" s="7" t="s">
        <v>99</v>
      </c>
      <c r="O260" s="7" t="s">
        <v>99</v>
      </c>
      <c r="P260" s="7">
        <v>6</v>
      </c>
      <c r="Q260" s="51">
        <v>2</v>
      </c>
      <c r="R260" s="51">
        <v>6</v>
      </c>
      <c r="S260" s="51">
        <v>3</v>
      </c>
      <c r="T260" s="51">
        <v>5</v>
      </c>
      <c r="U260" s="51">
        <v>7</v>
      </c>
    </row>
    <row r="261" spans="1:21">
      <c r="A261" s="180">
        <v>10603</v>
      </c>
      <c r="B261" s="7" t="s">
        <v>2354</v>
      </c>
      <c r="C261" s="7" t="s">
        <v>1157</v>
      </c>
      <c r="D261" s="7" t="s">
        <v>99</v>
      </c>
      <c r="E261" s="7" t="s">
        <v>99</v>
      </c>
      <c r="F261" s="7" t="s">
        <v>99</v>
      </c>
      <c r="G261" s="7" t="s">
        <v>99</v>
      </c>
      <c r="H261" s="7" t="s">
        <v>99</v>
      </c>
      <c r="I261" s="7" t="s">
        <v>99</v>
      </c>
      <c r="J261" s="7" t="s">
        <v>99</v>
      </c>
      <c r="K261" s="7" t="s">
        <v>99</v>
      </c>
      <c r="L261" s="7" t="s">
        <v>99</v>
      </c>
      <c r="M261" s="7" t="s">
        <v>99</v>
      </c>
      <c r="N261" s="7" t="s">
        <v>99</v>
      </c>
      <c r="O261" s="7" t="s">
        <v>99</v>
      </c>
      <c r="P261" s="7">
        <v>5</v>
      </c>
      <c r="Q261" s="51">
        <v>1</v>
      </c>
      <c r="R261" s="51">
        <v>4</v>
      </c>
      <c r="S261" s="51">
        <v>1</v>
      </c>
      <c r="T261" s="51">
        <v>2</v>
      </c>
      <c r="U261" s="51">
        <v>6</v>
      </c>
    </row>
    <row r="262" spans="1:21">
      <c r="A262" s="180">
        <v>10603</v>
      </c>
      <c r="B262" s="7" t="s">
        <v>2354</v>
      </c>
      <c r="C262" s="7" t="s">
        <v>1160</v>
      </c>
      <c r="D262" s="7" t="s">
        <v>99</v>
      </c>
      <c r="E262" s="7" t="s">
        <v>99</v>
      </c>
      <c r="F262" s="7" t="s">
        <v>99</v>
      </c>
      <c r="G262" s="7" t="s">
        <v>99</v>
      </c>
      <c r="H262" s="7" t="s">
        <v>99</v>
      </c>
      <c r="I262" s="7" t="s">
        <v>99</v>
      </c>
      <c r="J262" s="7" t="s">
        <v>99</v>
      </c>
      <c r="K262" s="7" t="s">
        <v>99</v>
      </c>
      <c r="L262" s="7" t="s">
        <v>99</v>
      </c>
      <c r="M262" s="7" t="s">
        <v>99</v>
      </c>
      <c r="N262" s="7" t="s">
        <v>99</v>
      </c>
      <c r="O262" s="7" t="s">
        <v>99</v>
      </c>
      <c r="P262" s="7">
        <v>1</v>
      </c>
      <c r="Q262" s="51">
        <v>1</v>
      </c>
      <c r="R262" s="51">
        <v>2</v>
      </c>
      <c r="S262" s="51">
        <v>2</v>
      </c>
      <c r="T262" s="51">
        <v>3</v>
      </c>
      <c r="U262" s="51">
        <v>1</v>
      </c>
    </row>
    <row r="263" spans="1:21">
      <c r="A263" s="180">
        <v>11000</v>
      </c>
      <c r="B263" s="7" t="s">
        <v>574</v>
      </c>
      <c r="C263" s="7" t="s">
        <v>1151</v>
      </c>
      <c r="D263" s="7">
        <v>10</v>
      </c>
      <c r="E263" s="7">
        <v>16</v>
      </c>
      <c r="F263" s="7">
        <v>16</v>
      </c>
      <c r="G263" s="7">
        <v>16</v>
      </c>
      <c r="H263" s="7">
        <v>21</v>
      </c>
      <c r="I263" s="7">
        <v>15</v>
      </c>
      <c r="J263" s="7">
        <v>10</v>
      </c>
      <c r="K263" s="7">
        <v>21</v>
      </c>
      <c r="L263" s="7">
        <v>12</v>
      </c>
      <c r="M263" s="7">
        <v>16</v>
      </c>
      <c r="N263" s="7">
        <v>24</v>
      </c>
      <c r="O263" s="7">
        <v>17</v>
      </c>
      <c r="P263" s="7">
        <v>24</v>
      </c>
      <c r="Q263" s="51">
        <v>21</v>
      </c>
      <c r="R263" s="51">
        <v>18</v>
      </c>
      <c r="S263" s="51">
        <v>15</v>
      </c>
      <c r="T263" s="51">
        <v>19</v>
      </c>
      <c r="U263" s="51">
        <v>20</v>
      </c>
    </row>
    <row r="264" spans="1:21">
      <c r="A264" s="180">
        <v>11000</v>
      </c>
      <c r="B264" s="7" t="s">
        <v>574</v>
      </c>
      <c r="C264" s="7" t="s">
        <v>1157</v>
      </c>
      <c r="D264" s="7">
        <v>6</v>
      </c>
      <c r="E264" s="7">
        <v>12</v>
      </c>
      <c r="F264" s="7">
        <v>10</v>
      </c>
      <c r="G264" s="7">
        <v>6</v>
      </c>
      <c r="H264" s="7">
        <v>13</v>
      </c>
      <c r="I264" s="7">
        <v>7</v>
      </c>
      <c r="J264" s="7">
        <v>5</v>
      </c>
      <c r="K264" s="7">
        <v>14</v>
      </c>
      <c r="L264" s="7">
        <v>5</v>
      </c>
      <c r="M264" s="7">
        <v>8</v>
      </c>
      <c r="N264" s="7">
        <v>15</v>
      </c>
      <c r="O264" s="7">
        <v>12</v>
      </c>
      <c r="P264" s="7">
        <v>15</v>
      </c>
      <c r="Q264" s="51">
        <v>13</v>
      </c>
      <c r="R264" s="51">
        <v>8</v>
      </c>
      <c r="S264" s="51">
        <v>5</v>
      </c>
      <c r="T264" s="51">
        <v>12</v>
      </c>
      <c r="U264" s="51">
        <v>9</v>
      </c>
    </row>
    <row r="265" spans="1:21">
      <c r="A265" s="180">
        <v>11000</v>
      </c>
      <c r="B265" s="7" t="s">
        <v>574</v>
      </c>
      <c r="C265" s="7" t="s">
        <v>1160</v>
      </c>
      <c r="D265" s="7">
        <v>4</v>
      </c>
      <c r="E265" s="7">
        <v>4</v>
      </c>
      <c r="F265" s="7">
        <v>6</v>
      </c>
      <c r="G265" s="7">
        <v>10</v>
      </c>
      <c r="H265" s="7">
        <v>8</v>
      </c>
      <c r="I265" s="7">
        <v>8</v>
      </c>
      <c r="J265" s="7">
        <v>5</v>
      </c>
      <c r="K265" s="7">
        <v>7</v>
      </c>
      <c r="L265" s="7">
        <v>7</v>
      </c>
      <c r="M265" s="7">
        <v>8</v>
      </c>
      <c r="N265" s="7">
        <v>9</v>
      </c>
      <c r="O265" s="7">
        <v>5</v>
      </c>
      <c r="P265" s="7">
        <v>9</v>
      </c>
      <c r="Q265" s="51">
        <v>8</v>
      </c>
      <c r="R265" s="51">
        <v>10</v>
      </c>
      <c r="S265" s="51">
        <v>10</v>
      </c>
      <c r="T265" s="51">
        <v>7</v>
      </c>
      <c r="U265" s="51">
        <v>11</v>
      </c>
    </row>
    <row r="266" spans="1:21">
      <c r="A266" s="180">
        <v>11100</v>
      </c>
      <c r="B266" s="7" t="s">
        <v>635</v>
      </c>
      <c r="C266" s="7" t="s">
        <v>1151</v>
      </c>
      <c r="D266" s="7">
        <v>1</v>
      </c>
      <c r="E266" s="7">
        <v>0</v>
      </c>
      <c r="F266" s="7">
        <v>1</v>
      </c>
      <c r="G266" s="7">
        <v>1</v>
      </c>
      <c r="H266" s="7">
        <v>1</v>
      </c>
      <c r="I266" s="7">
        <v>1</v>
      </c>
      <c r="J266" s="7">
        <v>0</v>
      </c>
      <c r="K266" s="7">
        <v>1</v>
      </c>
      <c r="L266" s="7">
        <v>0</v>
      </c>
      <c r="M266" s="7">
        <v>2</v>
      </c>
      <c r="N266" s="7">
        <v>2</v>
      </c>
      <c r="O266" s="7">
        <v>0</v>
      </c>
      <c r="P266" s="7">
        <v>2</v>
      </c>
      <c r="Q266" s="51">
        <v>2</v>
      </c>
      <c r="R266" s="51">
        <v>0</v>
      </c>
      <c r="S266" s="51">
        <v>1</v>
      </c>
      <c r="T266" s="51">
        <v>0</v>
      </c>
      <c r="U266" s="51">
        <v>0</v>
      </c>
    </row>
    <row r="267" spans="1:21">
      <c r="A267" s="180">
        <v>11100</v>
      </c>
      <c r="B267" s="7" t="s">
        <v>635</v>
      </c>
      <c r="C267" s="7" t="s">
        <v>1157</v>
      </c>
      <c r="D267" s="7">
        <v>0</v>
      </c>
      <c r="E267" s="7">
        <v>0</v>
      </c>
      <c r="F267" s="7">
        <v>1</v>
      </c>
      <c r="G267" s="7">
        <v>0</v>
      </c>
      <c r="H267" s="7">
        <v>0</v>
      </c>
      <c r="I267" s="7">
        <v>1</v>
      </c>
      <c r="J267" s="7">
        <v>0</v>
      </c>
      <c r="K267" s="7">
        <v>1</v>
      </c>
      <c r="L267" s="7">
        <v>0</v>
      </c>
      <c r="M267" s="7">
        <v>1</v>
      </c>
      <c r="N267" s="7">
        <v>2</v>
      </c>
      <c r="O267" s="7">
        <v>0</v>
      </c>
      <c r="P267" s="7">
        <v>2</v>
      </c>
      <c r="Q267" s="51">
        <v>1</v>
      </c>
      <c r="R267" s="51">
        <v>0</v>
      </c>
      <c r="S267" s="51">
        <v>0</v>
      </c>
      <c r="T267" s="51">
        <v>0</v>
      </c>
      <c r="U267" s="51">
        <v>0</v>
      </c>
    </row>
    <row r="268" spans="1:21">
      <c r="A268" s="180">
        <v>11100</v>
      </c>
      <c r="B268" s="7" t="s">
        <v>635</v>
      </c>
      <c r="C268" s="7" t="s">
        <v>1160</v>
      </c>
      <c r="D268" s="7">
        <v>1</v>
      </c>
      <c r="E268" s="7">
        <v>0</v>
      </c>
      <c r="F268" s="7">
        <v>0</v>
      </c>
      <c r="G268" s="7">
        <v>1</v>
      </c>
      <c r="H268" s="7">
        <v>1</v>
      </c>
      <c r="I268" s="7">
        <v>0</v>
      </c>
      <c r="J268" s="7">
        <v>0</v>
      </c>
      <c r="K268" s="7">
        <v>0</v>
      </c>
      <c r="L268" s="7">
        <v>0</v>
      </c>
      <c r="M268" s="7">
        <v>1</v>
      </c>
      <c r="N268" s="7">
        <v>0</v>
      </c>
      <c r="O268" s="7">
        <v>0</v>
      </c>
      <c r="P268" s="7">
        <v>0</v>
      </c>
      <c r="Q268" s="51">
        <v>1</v>
      </c>
      <c r="R268" s="51">
        <v>0</v>
      </c>
      <c r="S268" s="51">
        <v>1</v>
      </c>
      <c r="T268" s="51">
        <v>0</v>
      </c>
      <c r="U268" s="51">
        <v>0</v>
      </c>
    </row>
    <row r="269" spans="1:21">
      <c r="A269" s="180">
        <v>11200</v>
      </c>
      <c r="B269" s="7" t="s">
        <v>1889</v>
      </c>
      <c r="C269" s="7" t="s">
        <v>1151</v>
      </c>
      <c r="D269" s="7">
        <v>1</v>
      </c>
      <c r="E269" s="7">
        <v>1</v>
      </c>
      <c r="F269" s="7">
        <v>3</v>
      </c>
      <c r="G269" s="7">
        <v>5</v>
      </c>
      <c r="H269" s="7">
        <v>3</v>
      </c>
      <c r="I269" s="7">
        <v>3</v>
      </c>
      <c r="J269" s="7">
        <v>1</v>
      </c>
      <c r="K269" s="7">
        <v>2</v>
      </c>
      <c r="L269" s="7">
        <v>1</v>
      </c>
      <c r="M269" s="7">
        <v>3</v>
      </c>
      <c r="N269" s="7">
        <v>2</v>
      </c>
      <c r="O269" s="7">
        <v>1</v>
      </c>
      <c r="P269" s="7">
        <v>2</v>
      </c>
      <c r="Q269" s="51">
        <v>2</v>
      </c>
      <c r="R269" s="51">
        <v>2</v>
      </c>
      <c r="S269" s="51">
        <v>2</v>
      </c>
      <c r="T269" s="51">
        <v>3</v>
      </c>
      <c r="U269" s="51">
        <v>0</v>
      </c>
    </row>
    <row r="270" spans="1:21">
      <c r="A270" s="180">
        <v>11200</v>
      </c>
      <c r="B270" s="7" t="s">
        <v>1889</v>
      </c>
      <c r="C270" s="7" t="s">
        <v>1157</v>
      </c>
      <c r="D270" s="7">
        <v>0</v>
      </c>
      <c r="E270" s="7">
        <v>0</v>
      </c>
      <c r="F270" s="7">
        <v>1</v>
      </c>
      <c r="G270" s="7">
        <v>0</v>
      </c>
      <c r="H270" s="7">
        <v>2</v>
      </c>
      <c r="I270" s="7">
        <v>2</v>
      </c>
      <c r="J270" s="7">
        <v>0</v>
      </c>
      <c r="K270" s="7">
        <v>2</v>
      </c>
      <c r="L270" s="7">
        <v>0</v>
      </c>
      <c r="M270" s="7">
        <v>2</v>
      </c>
      <c r="N270" s="7">
        <v>0</v>
      </c>
      <c r="O270" s="7">
        <v>0</v>
      </c>
      <c r="P270" s="7">
        <v>1</v>
      </c>
      <c r="Q270" s="51">
        <v>0</v>
      </c>
      <c r="R270" s="51">
        <v>0</v>
      </c>
      <c r="S270" s="51">
        <v>1</v>
      </c>
      <c r="T270" s="51">
        <v>3</v>
      </c>
      <c r="U270" s="51">
        <v>0</v>
      </c>
    </row>
    <row r="271" spans="1:21">
      <c r="A271" s="180">
        <v>11200</v>
      </c>
      <c r="B271" s="7" t="s">
        <v>1889</v>
      </c>
      <c r="C271" s="7" t="s">
        <v>1160</v>
      </c>
      <c r="D271" s="7">
        <v>1</v>
      </c>
      <c r="E271" s="7">
        <v>1</v>
      </c>
      <c r="F271" s="7">
        <v>2</v>
      </c>
      <c r="G271" s="7">
        <v>5</v>
      </c>
      <c r="H271" s="7">
        <v>1</v>
      </c>
      <c r="I271" s="7">
        <v>1</v>
      </c>
      <c r="J271" s="7">
        <v>1</v>
      </c>
      <c r="K271" s="7">
        <v>0</v>
      </c>
      <c r="L271" s="7">
        <v>1</v>
      </c>
      <c r="M271" s="7">
        <v>1</v>
      </c>
      <c r="N271" s="7">
        <v>2</v>
      </c>
      <c r="O271" s="7">
        <v>1</v>
      </c>
      <c r="P271" s="7">
        <v>1</v>
      </c>
      <c r="Q271" s="51">
        <v>2</v>
      </c>
      <c r="R271" s="51">
        <v>2</v>
      </c>
      <c r="S271" s="51">
        <v>1</v>
      </c>
      <c r="T271" s="51">
        <v>0</v>
      </c>
      <c r="U271" s="51">
        <v>0</v>
      </c>
    </row>
    <row r="272" spans="1:21">
      <c r="A272" s="180">
        <v>11300</v>
      </c>
      <c r="B272" s="7" t="s">
        <v>2508</v>
      </c>
      <c r="C272" s="7" t="s">
        <v>1151</v>
      </c>
      <c r="D272" s="7">
        <v>5</v>
      </c>
      <c r="E272" s="7">
        <v>11</v>
      </c>
      <c r="F272" s="7">
        <v>10</v>
      </c>
      <c r="G272" s="7">
        <v>4</v>
      </c>
      <c r="H272" s="7">
        <v>10</v>
      </c>
      <c r="I272" s="7">
        <v>4</v>
      </c>
      <c r="J272" s="7">
        <v>4</v>
      </c>
      <c r="K272" s="7">
        <v>8</v>
      </c>
      <c r="L272" s="7">
        <v>7</v>
      </c>
      <c r="M272" s="7">
        <v>4</v>
      </c>
      <c r="N272" s="7">
        <v>8</v>
      </c>
      <c r="O272" s="7">
        <v>10</v>
      </c>
      <c r="P272" s="7">
        <v>9</v>
      </c>
      <c r="Q272" s="51">
        <v>6</v>
      </c>
      <c r="R272" s="51">
        <v>9</v>
      </c>
      <c r="S272" s="51">
        <v>5</v>
      </c>
      <c r="T272" s="51">
        <v>11</v>
      </c>
      <c r="U272" s="51">
        <v>9</v>
      </c>
    </row>
    <row r="273" spans="1:21">
      <c r="A273" s="180">
        <v>11300</v>
      </c>
      <c r="B273" s="7" t="s">
        <v>2508</v>
      </c>
      <c r="C273" s="7" t="s">
        <v>1157</v>
      </c>
      <c r="D273" s="7">
        <v>5</v>
      </c>
      <c r="E273" s="7">
        <v>8</v>
      </c>
      <c r="F273" s="7">
        <v>7</v>
      </c>
      <c r="G273" s="7">
        <v>3</v>
      </c>
      <c r="H273" s="7">
        <v>8</v>
      </c>
      <c r="I273" s="7">
        <v>1</v>
      </c>
      <c r="J273" s="7">
        <v>4</v>
      </c>
      <c r="K273" s="7">
        <v>7</v>
      </c>
      <c r="L273" s="7">
        <v>2</v>
      </c>
      <c r="M273" s="7">
        <v>2</v>
      </c>
      <c r="N273" s="7">
        <v>6</v>
      </c>
      <c r="O273" s="7">
        <v>7</v>
      </c>
      <c r="P273" s="7">
        <v>7</v>
      </c>
      <c r="Q273" s="51">
        <v>6</v>
      </c>
      <c r="R273" s="51">
        <v>6</v>
      </c>
      <c r="S273" s="51">
        <v>2</v>
      </c>
      <c r="T273" s="51">
        <v>6</v>
      </c>
      <c r="U273" s="51">
        <v>5</v>
      </c>
    </row>
    <row r="274" spans="1:21">
      <c r="A274" s="180">
        <v>11300</v>
      </c>
      <c r="B274" s="7" t="s">
        <v>2508</v>
      </c>
      <c r="C274" s="7" t="s">
        <v>1160</v>
      </c>
      <c r="D274" s="7">
        <v>0</v>
      </c>
      <c r="E274" s="7">
        <v>3</v>
      </c>
      <c r="F274" s="7">
        <v>3</v>
      </c>
      <c r="G274" s="7">
        <v>1</v>
      </c>
      <c r="H274" s="7">
        <v>2</v>
      </c>
      <c r="I274" s="7">
        <v>3</v>
      </c>
      <c r="J274" s="7">
        <v>0</v>
      </c>
      <c r="K274" s="7">
        <v>1</v>
      </c>
      <c r="L274" s="7">
        <v>5</v>
      </c>
      <c r="M274" s="7">
        <v>2</v>
      </c>
      <c r="N274" s="7">
        <v>2</v>
      </c>
      <c r="O274" s="7">
        <v>3</v>
      </c>
      <c r="P274" s="7">
        <v>2</v>
      </c>
      <c r="Q274" s="51">
        <v>0</v>
      </c>
      <c r="R274" s="51">
        <v>3</v>
      </c>
      <c r="S274" s="51">
        <v>3</v>
      </c>
      <c r="T274" s="51">
        <v>5</v>
      </c>
      <c r="U274" s="51">
        <v>4</v>
      </c>
    </row>
    <row r="275" spans="1:21">
      <c r="A275" s="180">
        <v>11301</v>
      </c>
      <c r="B275" s="7" t="s">
        <v>2509</v>
      </c>
      <c r="C275" s="7" t="s">
        <v>1151</v>
      </c>
      <c r="D275" s="7">
        <v>2</v>
      </c>
      <c r="E275" s="7">
        <v>5</v>
      </c>
      <c r="F275" s="7">
        <v>7</v>
      </c>
      <c r="G275" s="7">
        <v>1</v>
      </c>
      <c r="H275" s="7">
        <v>6</v>
      </c>
      <c r="I275" s="7">
        <v>2</v>
      </c>
      <c r="J275" s="7">
        <v>2</v>
      </c>
      <c r="K275" s="7">
        <v>4</v>
      </c>
      <c r="L275" s="7">
        <v>2</v>
      </c>
      <c r="M275" s="7">
        <v>3</v>
      </c>
      <c r="N275" s="7">
        <v>5</v>
      </c>
      <c r="O275" s="7">
        <v>5</v>
      </c>
      <c r="P275" s="7">
        <v>7</v>
      </c>
      <c r="Q275" s="51">
        <v>4</v>
      </c>
      <c r="R275" s="51">
        <v>2</v>
      </c>
      <c r="S275" s="51">
        <v>4</v>
      </c>
      <c r="T275" s="51">
        <v>6</v>
      </c>
      <c r="U275" s="51">
        <v>5</v>
      </c>
    </row>
    <row r="276" spans="1:21">
      <c r="A276" s="180">
        <v>11301</v>
      </c>
      <c r="B276" s="7" t="s">
        <v>464</v>
      </c>
      <c r="C276" s="7" t="s">
        <v>1157</v>
      </c>
      <c r="D276" s="7">
        <v>2</v>
      </c>
      <c r="E276" s="7">
        <v>3</v>
      </c>
      <c r="F276" s="7">
        <v>4</v>
      </c>
      <c r="G276" s="7">
        <v>0</v>
      </c>
      <c r="H276" s="7">
        <v>4</v>
      </c>
      <c r="I276" s="7">
        <v>0</v>
      </c>
      <c r="J276" s="7">
        <v>2</v>
      </c>
      <c r="K276" s="7">
        <v>3</v>
      </c>
      <c r="L276" s="7">
        <v>0</v>
      </c>
      <c r="M276" s="7">
        <v>2</v>
      </c>
      <c r="N276" s="7">
        <v>4</v>
      </c>
      <c r="O276" s="7">
        <v>3</v>
      </c>
      <c r="P276" s="7">
        <v>5</v>
      </c>
      <c r="Q276" s="51">
        <v>4</v>
      </c>
      <c r="R276" s="51">
        <v>2</v>
      </c>
      <c r="S276" s="51">
        <v>2</v>
      </c>
      <c r="T276" s="51">
        <v>3</v>
      </c>
      <c r="U276" s="51">
        <v>3</v>
      </c>
    </row>
    <row r="277" spans="1:21">
      <c r="A277" s="180">
        <v>11301</v>
      </c>
      <c r="B277" s="7" t="s">
        <v>464</v>
      </c>
      <c r="C277" s="7" t="s">
        <v>1160</v>
      </c>
      <c r="D277" s="7">
        <v>0</v>
      </c>
      <c r="E277" s="7">
        <v>2</v>
      </c>
      <c r="F277" s="7">
        <v>3</v>
      </c>
      <c r="G277" s="7">
        <v>1</v>
      </c>
      <c r="H277" s="7">
        <v>2</v>
      </c>
      <c r="I277" s="7">
        <v>2</v>
      </c>
      <c r="J277" s="7">
        <v>0</v>
      </c>
      <c r="K277" s="7">
        <v>1</v>
      </c>
      <c r="L277" s="7">
        <v>2</v>
      </c>
      <c r="M277" s="7">
        <v>1</v>
      </c>
      <c r="N277" s="7">
        <v>1</v>
      </c>
      <c r="O277" s="7">
        <v>2</v>
      </c>
      <c r="P277" s="7">
        <v>2</v>
      </c>
      <c r="Q277" s="51">
        <v>0</v>
      </c>
      <c r="R277" s="51">
        <v>0</v>
      </c>
      <c r="S277" s="51">
        <v>2</v>
      </c>
      <c r="T277" s="51">
        <v>3</v>
      </c>
      <c r="U277" s="51">
        <v>2</v>
      </c>
    </row>
    <row r="278" spans="1:21">
      <c r="A278" s="180">
        <v>11302</v>
      </c>
      <c r="B278" s="7" t="s">
        <v>2510</v>
      </c>
      <c r="C278" s="7" t="s">
        <v>1151</v>
      </c>
      <c r="D278" s="7">
        <v>3</v>
      </c>
      <c r="E278" s="7">
        <v>6</v>
      </c>
      <c r="F278" s="7">
        <v>3</v>
      </c>
      <c r="G278" s="7">
        <v>3</v>
      </c>
      <c r="H278" s="7">
        <v>4</v>
      </c>
      <c r="I278" s="7">
        <v>2</v>
      </c>
      <c r="J278" s="7">
        <v>2</v>
      </c>
      <c r="K278" s="7">
        <v>4</v>
      </c>
      <c r="L278" s="7">
        <v>5</v>
      </c>
      <c r="M278" s="7">
        <v>1</v>
      </c>
      <c r="N278" s="7">
        <v>3</v>
      </c>
      <c r="O278" s="7">
        <v>5</v>
      </c>
      <c r="P278" s="7">
        <v>2</v>
      </c>
      <c r="Q278" s="51">
        <v>2</v>
      </c>
      <c r="R278" s="51">
        <v>7</v>
      </c>
      <c r="S278" s="51">
        <v>1</v>
      </c>
      <c r="T278" s="51">
        <v>5</v>
      </c>
      <c r="U278" s="51">
        <v>4</v>
      </c>
    </row>
    <row r="279" spans="1:21">
      <c r="A279" s="180">
        <v>11302</v>
      </c>
      <c r="B279" s="7" t="s">
        <v>2512</v>
      </c>
      <c r="C279" s="7" t="s">
        <v>1157</v>
      </c>
      <c r="D279" s="7">
        <v>3</v>
      </c>
      <c r="E279" s="7">
        <v>5</v>
      </c>
      <c r="F279" s="7">
        <v>3</v>
      </c>
      <c r="G279" s="7">
        <v>3</v>
      </c>
      <c r="H279" s="7">
        <v>4</v>
      </c>
      <c r="I279" s="7">
        <v>1</v>
      </c>
      <c r="J279" s="7">
        <v>2</v>
      </c>
      <c r="K279" s="7">
        <v>4</v>
      </c>
      <c r="L279" s="7">
        <v>2</v>
      </c>
      <c r="M279" s="7">
        <v>0</v>
      </c>
      <c r="N279" s="7">
        <v>2</v>
      </c>
      <c r="O279" s="7">
        <v>4</v>
      </c>
      <c r="P279" s="7">
        <v>2</v>
      </c>
      <c r="Q279" s="51">
        <v>2</v>
      </c>
      <c r="R279" s="51">
        <v>4</v>
      </c>
      <c r="S279" s="51">
        <v>0</v>
      </c>
      <c r="T279" s="51">
        <v>3</v>
      </c>
      <c r="U279" s="51">
        <v>2</v>
      </c>
    </row>
    <row r="280" spans="1:21">
      <c r="A280" s="180">
        <v>11302</v>
      </c>
      <c r="B280" s="7" t="s">
        <v>2512</v>
      </c>
      <c r="C280" s="7" t="s">
        <v>1160</v>
      </c>
      <c r="D280" s="7">
        <v>0</v>
      </c>
      <c r="E280" s="7">
        <v>1</v>
      </c>
      <c r="F280" s="7">
        <v>0</v>
      </c>
      <c r="G280" s="7">
        <v>0</v>
      </c>
      <c r="H280" s="7">
        <v>0</v>
      </c>
      <c r="I280" s="7">
        <v>1</v>
      </c>
      <c r="J280" s="7">
        <v>0</v>
      </c>
      <c r="K280" s="7">
        <v>0</v>
      </c>
      <c r="L280" s="7">
        <v>3</v>
      </c>
      <c r="M280" s="7">
        <v>1</v>
      </c>
      <c r="N280" s="7">
        <v>1</v>
      </c>
      <c r="O280" s="7">
        <v>1</v>
      </c>
      <c r="P280" s="7">
        <v>0</v>
      </c>
      <c r="Q280" s="51">
        <v>0</v>
      </c>
      <c r="R280" s="51">
        <v>3</v>
      </c>
      <c r="S280" s="51">
        <v>1</v>
      </c>
      <c r="T280" s="51">
        <v>2</v>
      </c>
      <c r="U280" s="51">
        <v>2</v>
      </c>
    </row>
    <row r="281" spans="1:21">
      <c r="A281" s="180">
        <v>11400</v>
      </c>
      <c r="B281" s="7" t="s">
        <v>2513</v>
      </c>
      <c r="C281" s="7" t="s">
        <v>1151</v>
      </c>
      <c r="D281" s="7">
        <v>3</v>
      </c>
      <c r="E281" s="7">
        <v>4</v>
      </c>
      <c r="F281" s="7">
        <v>2</v>
      </c>
      <c r="G281" s="7">
        <v>6</v>
      </c>
      <c r="H281" s="7">
        <v>7</v>
      </c>
      <c r="I281" s="7">
        <v>7</v>
      </c>
      <c r="J281" s="7">
        <v>5</v>
      </c>
      <c r="K281" s="7">
        <v>10</v>
      </c>
      <c r="L281" s="7">
        <v>4</v>
      </c>
      <c r="M281" s="7">
        <v>7</v>
      </c>
      <c r="N281" s="7">
        <v>12</v>
      </c>
      <c r="O281" s="7">
        <v>6</v>
      </c>
      <c r="P281" s="7">
        <v>11</v>
      </c>
      <c r="Q281" s="51">
        <v>11</v>
      </c>
      <c r="R281" s="51">
        <v>7</v>
      </c>
      <c r="S281" s="51">
        <v>7</v>
      </c>
      <c r="T281" s="51">
        <v>5</v>
      </c>
      <c r="U281" s="51">
        <v>11</v>
      </c>
    </row>
    <row r="282" spans="1:21">
      <c r="A282" s="180">
        <v>11400</v>
      </c>
      <c r="B282" s="7" t="s">
        <v>2513</v>
      </c>
      <c r="C282" s="7" t="s">
        <v>1157</v>
      </c>
      <c r="D282" s="7">
        <v>1</v>
      </c>
      <c r="E282" s="7">
        <v>4</v>
      </c>
      <c r="F282" s="7">
        <v>1</v>
      </c>
      <c r="G282" s="7">
        <v>3</v>
      </c>
      <c r="H282" s="7">
        <v>3</v>
      </c>
      <c r="I282" s="7">
        <v>3</v>
      </c>
      <c r="J282" s="7">
        <v>1</v>
      </c>
      <c r="K282" s="7">
        <v>4</v>
      </c>
      <c r="L282" s="7">
        <v>3</v>
      </c>
      <c r="M282" s="7">
        <v>3</v>
      </c>
      <c r="N282" s="7">
        <v>7</v>
      </c>
      <c r="O282" s="7">
        <v>5</v>
      </c>
      <c r="P282" s="7">
        <v>5</v>
      </c>
      <c r="Q282" s="51">
        <v>6</v>
      </c>
      <c r="R282" s="51">
        <v>2</v>
      </c>
      <c r="S282" s="51">
        <v>2</v>
      </c>
      <c r="T282" s="51">
        <v>3</v>
      </c>
      <c r="U282" s="51">
        <v>4</v>
      </c>
    </row>
    <row r="283" spans="1:21">
      <c r="A283" s="180">
        <v>11400</v>
      </c>
      <c r="B283" s="7" t="s">
        <v>2513</v>
      </c>
      <c r="C283" s="7" t="s">
        <v>1160</v>
      </c>
      <c r="D283" s="7">
        <v>2</v>
      </c>
      <c r="E283" s="7">
        <v>0</v>
      </c>
      <c r="F283" s="7">
        <v>1</v>
      </c>
      <c r="G283" s="7">
        <v>3</v>
      </c>
      <c r="H283" s="7">
        <v>4</v>
      </c>
      <c r="I283" s="7">
        <v>4</v>
      </c>
      <c r="J283" s="7">
        <v>4</v>
      </c>
      <c r="K283" s="7">
        <v>6</v>
      </c>
      <c r="L283" s="7">
        <v>1</v>
      </c>
      <c r="M283" s="7">
        <v>4</v>
      </c>
      <c r="N283" s="7">
        <v>5</v>
      </c>
      <c r="O283" s="7">
        <v>1</v>
      </c>
      <c r="P283" s="7">
        <v>6</v>
      </c>
      <c r="Q283" s="51">
        <v>5</v>
      </c>
      <c r="R283" s="51">
        <v>5</v>
      </c>
      <c r="S283" s="51">
        <v>5</v>
      </c>
      <c r="T283" s="51">
        <v>2</v>
      </c>
      <c r="U283" s="51">
        <v>7</v>
      </c>
    </row>
    <row r="284" spans="1:21">
      <c r="A284" s="180">
        <v>12000</v>
      </c>
      <c r="B284" s="7" t="s">
        <v>1413</v>
      </c>
      <c r="C284" s="7" t="s">
        <v>1151</v>
      </c>
      <c r="D284" s="7">
        <v>0</v>
      </c>
      <c r="E284" s="7">
        <v>0</v>
      </c>
      <c r="F284" s="7">
        <v>0</v>
      </c>
      <c r="G284" s="7">
        <v>1</v>
      </c>
      <c r="H284" s="7">
        <v>1</v>
      </c>
      <c r="I284" s="7">
        <v>1</v>
      </c>
      <c r="J284" s="7">
        <v>0</v>
      </c>
      <c r="K284" s="7">
        <v>0</v>
      </c>
      <c r="L284" s="7">
        <v>0</v>
      </c>
      <c r="M284" s="7">
        <v>1</v>
      </c>
      <c r="N284" s="7">
        <v>0</v>
      </c>
      <c r="O284" s="7">
        <v>2</v>
      </c>
      <c r="P284" s="7">
        <v>1</v>
      </c>
      <c r="Q284" s="51">
        <v>2</v>
      </c>
      <c r="R284" s="51">
        <v>1</v>
      </c>
      <c r="S284" s="51">
        <v>1</v>
      </c>
      <c r="T284" s="51">
        <v>0</v>
      </c>
      <c r="U284" s="51">
        <v>1</v>
      </c>
    </row>
    <row r="285" spans="1:21">
      <c r="A285" s="180">
        <v>12000</v>
      </c>
      <c r="B285" s="7" t="s">
        <v>1413</v>
      </c>
      <c r="C285" s="7" t="s">
        <v>1157</v>
      </c>
      <c r="D285" s="7">
        <v>0</v>
      </c>
      <c r="E285" s="7">
        <v>0</v>
      </c>
      <c r="F285" s="7">
        <v>0</v>
      </c>
      <c r="G285" s="7">
        <v>0</v>
      </c>
      <c r="H285" s="7">
        <v>1</v>
      </c>
      <c r="I285" s="7">
        <v>0</v>
      </c>
      <c r="J285" s="7">
        <v>0</v>
      </c>
      <c r="K285" s="7">
        <v>0</v>
      </c>
      <c r="L285" s="7">
        <v>0</v>
      </c>
      <c r="M285" s="7">
        <v>1</v>
      </c>
      <c r="N285" s="7">
        <v>0</v>
      </c>
      <c r="O285" s="7">
        <v>0</v>
      </c>
      <c r="P285" s="7">
        <v>0</v>
      </c>
      <c r="Q285" s="51">
        <v>0</v>
      </c>
      <c r="R285" s="51">
        <v>0</v>
      </c>
      <c r="S285" s="51">
        <v>0</v>
      </c>
      <c r="T285" s="51">
        <v>0</v>
      </c>
      <c r="U285" s="51">
        <v>0</v>
      </c>
    </row>
    <row r="286" spans="1:21">
      <c r="A286" s="180">
        <v>12000</v>
      </c>
      <c r="B286" s="7" t="s">
        <v>1413</v>
      </c>
      <c r="C286" s="7" t="s">
        <v>1160</v>
      </c>
      <c r="D286" s="7">
        <v>0</v>
      </c>
      <c r="E286" s="7">
        <v>0</v>
      </c>
      <c r="F286" s="7">
        <v>0</v>
      </c>
      <c r="G286" s="7">
        <v>1</v>
      </c>
      <c r="H286" s="7">
        <v>0</v>
      </c>
      <c r="I286" s="7">
        <v>1</v>
      </c>
      <c r="J286" s="7">
        <v>0</v>
      </c>
      <c r="K286" s="7">
        <v>0</v>
      </c>
      <c r="L286" s="7">
        <v>0</v>
      </c>
      <c r="M286" s="7">
        <v>0</v>
      </c>
      <c r="N286" s="7">
        <v>0</v>
      </c>
      <c r="O286" s="7">
        <v>2</v>
      </c>
      <c r="P286" s="7">
        <v>1</v>
      </c>
      <c r="Q286" s="51">
        <v>2</v>
      </c>
      <c r="R286" s="51">
        <v>1</v>
      </c>
      <c r="S286" s="51">
        <v>1</v>
      </c>
      <c r="T286" s="51">
        <v>0</v>
      </c>
      <c r="U286" s="51">
        <v>1</v>
      </c>
    </row>
    <row r="287" spans="1:21">
      <c r="A287" s="180">
        <v>13000</v>
      </c>
      <c r="B287" s="7" t="s">
        <v>2514</v>
      </c>
      <c r="C287" s="7" t="s">
        <v>1151</v>
      </c>
      <c r="D287" s="7">
        <v>0</v>
      </c>
      <c r="E287" s="7">
        <v>1</v>
      </c>
      <c r="F287" s="7">
        <v>0</v>
      </c>
      <c r="G287" s="7">
        <v>0</v>
      </c>
      <c r="H287" s="7">
        <v>0</v>
      </c>
      <c r="I287" s="7">
        <v>1</v>
      </c>
      <c r="J287" s="7">
        <v>2</v>
      </c>
      <c r="K287" s="7">
        <v>1</v>
      </c>
      <c r="L287" s="7">
        <v>3</v>
      </c>
      <c r="M287" s="7">
        <v>0</v>
      </c>
      <c r="N287" s="7">
        <v>4</v>
      </c>
      <c r="O287" s="7">
        <v>3</v>
      </c>
      <c r="P287" s="7">
        <v>1</v>
      </c>
      <c r="Q287" s="51">
        <v>2</v>
      </c>
      <c r="R287" s="51">
        <v>1</v>
      </c>
      <c r="S287" s="51">
        <v>1</v>
      </c>
      <c r="T287" s="51">
        <v>1</v>
      </c>
      <c r="U287" s="51">
        <v>6</v>
      </c>
    </row>
    <row r="288" spans="1:21">
      <c r="A288" s="180">
        <v>13000</v>
      </c>
      <c r="B288" s="7" t="s">
        <v>2516</v>
      </c>
      <c r="C288" s="7" t="s">
        <v>1157</v>
      </c>
      <c r="D288" s="7">
        <v>0</v>
      </c>
      <c r="E288" s="7">
        <v>0</v>
      </c>
      <c r="F288" s="7">
        <v>0</v>
      </c>
      <c r="G288" s="7">
        <v>0</v>
      </c>
      <c r="H288" s="7">
        <v>0</v>
      </c>
      <c r="I288" s="7">
        <v>0</v>
      </c>
      <c r="J288" s="7">
        <v>1</v>
      </c>
      <c r="K288" s="7">
        <v>0</v>
      </c>
      <c r="L288" s="7">
        <v>1</v>
      </c>
      <c r="M288" s="7">
        <v>0</v>
      </c>
      <c r="N288" s="7">
        <v>2</v>
      </c>
      <c r="O288" s="7">
        <v>2</v>
      </c>
      <c r="P288" s="7">
        <v>0</v>
      </c>
      <c r="Q288" s="51">
        <v>1</v>
      </c>
      <c r="R288" s="51">
        <v>0</v>
      </c>
      <c r="S288" s="51">
        <v>1</v>
      </c>
      <c r="T288" s="51">
        <v>1</v>
      </c>
      <c r="U288" s="51">
        <v>4</v>
      </c>
    </row>
    <row r="289" spans="1:21">
      <c r="A289" s="180">
        <v>13000</v>
      </c>
      <c r="B289" s="7" t="s">
        <v>2516</v>
      </c>
      <c r="C289" s="7" t="s">
        <v>1160</v>
      </c>
      <c r="D289" s="7">
        <v>0</v>
      </c>
      <c r="E289" s="7">
        <v>1</v>
      </c>
      <c r="F289" s="7">
        <v>0</v>
      </c>
      <c r="G289" s="7">
        <v>0</v>
      </c>
      <c r="H289" s="7">
        <v>0</v>
      </c>
      <c r="I289" s="7">
        <v>1</v>
      </c>
      <c r="J289" s="7">
        <v>1</v>
      </c>
      <c r="K289" s="7">
        <v>1</v>
      </c>
      <c r="L289" s="7">
        <v>2</v>
      </c>
      <c r="M289" s="7">
        <v>0</v>
      </c>
      <c r="N289" s="7">
        <v>2</v>
      </c>
      <c r="O289" s="7">
        <v>1</v>
      </c>
      <c r="P289" s="7">
        <v>1</v>
      </c>
      <c r="Q289" s="51">
        <v>1</v>
      </c>
      <c r="R289" s="51">
        <v>1</v>
      </c>
      <c r="S289" s="51">
        <v>0</v>
      </c>
      <c r="T289" s="51">
        <v>0</v>
      </c>
      <c r="U289" s="51">
        <v>2</v>
      </c>
    </row>
    <row r="290" spans="1:21">
      <c r="A290" s="180">
        <v>14000</v>
      </c>
      <c r="B290" s="7" t="s">
        <v>340</v>
      </c>
      <c r="C290" s="7" t="s">
        <v>1151</v>
      </c>
      <c r="D290" s="7">
        <v>9</v>
      </c>
      <c r="E290" s="7">
        <v>9</v>
      </c>
      <c r="F290" s="7">
        <v>11</v>
      </c>
      <c r="G290" s="7">
        <v>9</v>
      </c>
      <c r="H290" s="7">
        <v>4</v>
      </c>
      <c r="I290" s="7">
        <v>13</v>
      </c>
      <c r="J290" s="7">
        <v>12</v>
      </c>
      <c r="K290" s="7">
        <v>14</v>
      </c>
      <c r="L290" s="7">
        <v>9</v>
      </c>
      <c r="M290" s="7">
        <v>15</v>
      </c>
      <c r="N290" s="7">
        <v>5</v>
      </c>
      <c r="O290" s="7">
        <v>16</v>
      </c>
      <c r="P290" s="7">
        <v>17</v>
      </c>
      <c r="Q290" s="51">
        <v>10</v>
      </c>
      <c r="R290" s="51">
        <v>16</v>
      </c>
      <c r="S290" s="51">
        <v>16</v>
      </c>
      <c r="T290" s="51">
        <v>15</v>
      </c>
      <c r="U290" s="51">
        <v>17</v>
      </c>
    </row>
    <row r="291" spans="1:21">
      <c r="A291" s="180">
        <v>14000</v>
      </c>
      <c r="B291" s="7" t="s">
        <v>340</v>
      </c>
      <c r="C291" s="7" t="s">
        <v>1157</v>
      </c>
      <c r="D291" s="7">
        <v>3</v>
      </c>
      <c r="E291" s="7">
        <v>3</v>
      </c>
      <c r="F291" s="7">
        <v>5</v>
      </c>
      <c r="G291" s="7">
        <v>5</v>
      </c>
      <c r="H291" s="7">
        <v>2</v>
      </c>
      <c r="I291" s="7">
        <v>4</v>
      </c>
      <c r="J291" s="7">
        <v>6</v>
      </c>
      <c r="K291" s="7">
        <v>6</v>
      </c>
      <c r="L291" s="7">
        <v>8</v>
      </c>
      <c r="M291" s="7">
        <v>5</v>
      </c>
      <c r="N291" s="7">
        <v>4</v>
      </c>
      <c r="O291" s="7">
        <v>9</v>
      </c>
      <c r="P291" s="7">
        <v>9</v>
      </c>
      <c r="Q291" s="51">
        <v>6</v>
      </c>
      <c r="R291" s="51">
        <v>7</v>
      </c>
      <c r="S291" s="51">
        <v>13</v>
      </c>
      <c r="T291" s="51">
        <v>8</v>
      </c>
      <c r="U291" s="51">
        <v>11</v>
      </c>
    </row>
    <row r="292" spans="1:21">
      <c r="A292" s="180">
        <v>14000</v>
      </c>
      <c r="B292" s="7" t="s">
        <v>340</v>
      </c>
      <c r="C292" s="7" t="s">
        <v>1160</v>
      </c>
      <c r="D292" s="7">
        <v>6</v>
      </c>
      <c r="E292" s="7">
        <v>6</v>
      </c>
      <c r="F292" s="7">
        <v>6</v>
      </c>
      <c r="G292" s="7">
        <v>4</v>
      </c>
      <c r="H292" s="7">
        <v>2</v>
      </c>
      <c r="I292" s="7">
        <v>9</v>
      </c>
      <c r="J292" s="7">
        <v>6</v>
      </c>
      <c r="K292" s="7">
        <v>8</v>
      </c>
      <c r="L292" s="7">
        <v>1</v>
      </c>
      <c r="M292" s="7">
        <v>10</v>
      </c>
      <c r="N292" s="7">
        <v>1</v>
      </c>
      <c r="O292" s="7">
        <v>7</v>
      </c>
      <c r="P292" s="7">
        <v>8</v>
      </c>
      <c r="Q292" s="51">
        <v>4</v>
      </c>
      <c r="R292" s="51">
        <v>9</v>
      </c>
      <c r="S292" s="51">
        <v>3</v>
      </c>
      <c r="T292" s="51">
        <v>7</v>
      </c>
      <c r="U292" s="51">
        <v>6</v>
      </c>
    </row>
    <row r="293" spans="1:21">
      <c r="A293" s="180">
        <v>14100</v>
      </c>
      <c r="B293" s="7" t="s">
        <v>743</v>
      </c>
      <c r="C293" s="7" t="s">
        <v>1151</v>
      </c>
      <c r="D293" s="7">
        <v>0</v>
      </c>
      <c r="E293" s="7">
        <v>2</v>
      </c>
      <c r="F293" s="7">
        <v>1</v>
      </c>
      <c r="G293" s="7">
        <v>1</v>
      </c>
      <c r="H293" s="7">
        <v>0</v>
      </c>
      <c r="I293" s="7">
        <v>3</v>
      </c>
      <c r="J293" s="7">
        <v>1</v>
      </c>
      <c r="K293" s="7">
        <v>1</v>
      </c>
      <c r="L293" s="7">
        <v>2</v>
      </c>
      <c r="M293" s="7">
        <v>2</v>
      </c>
      <c r="N293" s="7">
        <v>0</v>
      </c>
      <c r="O293" s="7">
        <v>4</v>
      </c>
      <c r="P293" s="7">
        <v>2</v>
      </c>
      <c r="Q293" s="51">
        <v>0</v>
      </c>
      <c r="R293" s="51">
        <v>0</v>
      </c>
      <c r="S293" s="51">
        <v>2</v>
      </c>
      <c r="T293" s="51">
        <v>1</v>
      </c>
      <c r="U293" s="51">
        <v>0</v>
      </c>
    </row>
    <row r="294" spans="1:21">
      <c r="A294" s="180">
        <v>14100</v>
      </c>
      <c r="B294" s="7" t="s">
        <v>743</v>
      </c>
      <c r="C294" s="7" t="s">
        <v>1157</v>
      </c>
      <c r="D294" s="7">
        <v>0</v>
      </c>
      <c r="E294" s="7">
        <v>0</v>
      </c>
      <c r="F294" s="7">
        <v>0</v>
      </c>
      <c r="G294" s="7">
        <v>1</v>
      </c>
      <c r="H294" s="7">
        <v>0</v>
      </c>
      <c r="I294" s="7">
        <v>1</v>
      </c>
      <c r="J294" s="7">
        <v>0</v>
      </c>
      <c r="K294" s="7">
        <v>0</v>
      </c>
      <c r="L294" s="7">
        <v>2</v>
      </c>
      <c r="M294" s="7">
        <v>1</v>
      </c>
      <c r="N294" s="7">
        <v>0</v>
      </c>
      <c r="O294" s="7">
        <v>1</v>
      </c>
      <c r="P294" s="7">
        <v>1</v>
      </c>
      <c r="Q294" s="51">
        <v>0</v>
      </c>
      <c r="R294" s="51">
        <v>0</v>
      </c>
      <c r="S294" s="51">
        <v>2</v>
      </c>
      <c r="T294" s="51">
        <v>1</v>
      </c>
      <c r="U294" s="51">
        <v>0</v>
      </c>
    </row>
    <row r="295" spans="1:21">
      <c r="A295" s="180">
        <v>14100</v>
      </c>
      <c r="B295" s="7" t="s">
        <v>743</v>
      </c>
      <c r="C295" s="7" t="s">
        <v>1160</v>
      </c>
      <c r="D295" s="7">
        <v>0</v>
      </c>
      <c r="E295" s="7">
        <v>2</v>
      </c>
      <c r="F295" s="7">
        <v>1</v>
      </c>
      <c r="G295" s="7">
        <v>0</v>
      </c>
      <c r="H295" s="7">
        <v>0</v>
      </c>
      <c r="I295" s="7">
        <v>2</v>
      </c>
      <c r="J295" s="7">
        <v>1</v>
      </c>
      <c r="K295" s="7">
        <v>1</v>
      </c>
      <c r="L295" s="7">
        <v>0</v>
      </c>
      <c r="M295" s="7">
        <v>1</v>
      </c>
      <c r="N295" s="7">
        <v>0</v>
      </c>
      <c r="O295" s="7">
        <v>3</v>
      </c>
      <c r="P295" s="7">
        <v>1</v>
      </c>
      <c r="Q295" s="51">
        <v>0</v>
      </c>
      <c r="R295" s="51">
        <v>0</v>
      </c>
      <c r="S295" s="51">
        <v>0</v>
      </c>
      <c r="T295" s="51">
        <v>0</v>
      </c>
      <c r="U295" s="51">
        <v>0</v>
      </c>
    </row>
    <row r="296" spans="1:21">
      <c r="A296" s="180">
        <v>14200</v>
      </c>
      <c r="B296" s="7" t="s">
        <v>210</v>
      </c>
      <c r="C296" s="7" t="s">
        <v>1151</v>
      </c>
      <c r="D296" s="7">
        <v>5</v>
      </c>
      <c r="E296" s="7">
        <v>4</v>
      </c>
      <c r="F296" s="7">
        <v>9</v>
      </c>
      <c r="G296" s="7">
        <v>7</v>
      </c>
      <c r="H296" s="7">
        <v>4</v>
      </c>
      <c r="I296" s="7">
        <v>7</v>
      </c>
      <c r="J296" s="7">
        <v>6</v>
      </c>
      <c r="K296" s="7">
        <v>10</v>
      </c>
      <c r="L296" s="7">
        <v>3</v>
      </c>
      <c r="M296" s="7">
        <v>9</v>
      </c>
      <c r="N296" s="7">
        <v>4</v>
      </c>
      <c r="O296" s="7">
        <v>9</v>
      </c>
      <c r="P296" s="7">
        <v>12</v>
      </c>
      <c r="Q296" s="51">
        <v>7</v>
      </c>
      <c r="R296" s="51">
        <v>9</v>
      </c>
      <c r="S296" s="51">
        <v>12</v>
      </c>
      <c r="T296" s="51">
        <v>11</v>
      </c>
      <c r="U296" s="51">
        <v>10</v>
      </c>
    </row>
    <row r="297" spans="1:21">
      <c r="A297" s="180">
        <v>14200</v>
      </c>
      <c r="B297" s="7" t="s">
        <v>210</v>
      </c>
      <c r="C297" s="7" t="s">
        <v>1157</v>
      </c>
      <c r="D297" s="7">
        <v>1</v>
      </c>
      <c r="E297" s="7">
        <v>3</v>
      </c>
      <c r="F297" s="7">
        <v>5</v>
      </c>
      <c r="G297" s="7">
        <v>4</v>
      </c>
      <c r="H297" s="7">
        <v>2</v>
      </c>
      <c r="I297" s="7">
        <v>3</v>
      </c>
      <c r="J297" s="7">
        <v>4</v>
      </c>
      <c r="K297" s="7">
        <v>6</v>
      </c>
      <c r="L297" s="7">
        <v>3</v>
      </c>
      <c r="M297" s="7">
        <v>4</v>
      </c>
      <c r="N297" s="7">
        <v>4</v>
      </c>
      <c r="O297" s="7">
        <v>6</v>
      </c>
      <c r="P297" s="7">
        <v>7</v>
      </c>
      <c r="Q297" s="51">
        <v>5</v>
      </c>
      <c r="R297" s="51">
        <v>5</v>
      </c>
      <c r="S297" s="51">
        <v>10</v>
      </c>
      <c r="T297" s="51">
        <v>6</v>
      </c>
      <c r="U297" s="51">
        <v>6</v>
      </c>
    </row>
    <row r="298" spans="1:21">
      <c r="A298" s="180">
        <v>14200</v>
      </c>
      <c r="B298" s="7" t="s">
        <v>210</v>
      </c>
      <c r="C298" s="7" t="s">
        <v>1160</v>
      </c>
      <c r="D298" s="7">
        <v>4</v>
      </c>
      <c r="E298" s="7">
        <v>1</v>
      </c>
      <c r="F298" s="7">
        <v>4</v>
      </c>
      <c r="G298" s="7">
        <v>3</v>
      </c>
      <c r="H298" s="7">
        <v>2</v>
      </c>
      <c r="I298" s="7">
        <v>4</v>
      </c>
      <c r="J298" s="7">
        <v>2</v>
      </c>
      <c r="K298" s="7">
        <v>4</v>
      </c>
      <c r="L298" s="7">
        <v>0</v>
      </c>
      <c r="M298" s="7">
        <v>5</v>
      </c>
      <c r="N298" s="7">
        <v>0</v>
      </c>
      <c r="O298" s="7">
        <v>3</v>
      </c>
      <c r="P298" s="7">
        <v>5</v>
      </c>
      <c r="Q298" s="51">
        <v>2</v>
      </c>
      <c r="R298" s="51">
        <v>4</v>
      </c>
      <c r="S298" s="51">
        <v>2</v>
      </c>
      <c r="T298" s="51">
        <v>5</v>
      </c>
      <c r="U298" s="51">
        <v>4</v>
      </c>
    </row>
    <row r="299" spans="1:21">
      <c r="A299" s="180">
        <v>14201</v>
      </c>
      <c r="B299" s="7" t="s">
        <v>1624</v>
      </c>
      <c r="C299" s="7" t="s">
        <v>1151</v>
      </c>
      <c r="D299" s="7">
        <v>0</v>
      </c>
      <c r="E299" s="7">
        <v>1</v>
      </c>
      <c r="F299" s="7">
        <v>2</v>
      </c>
      <c r="G299" s="7">
        <v>0</v>
      </c>
      <c r="H299" s="7">
        <v>1</v>
      </c>
      <c r="I299" s="7">
        <v>2</v>
      </c>
      <c r="J299" s="7">
        <v>0</v>
      </c>
      <c r="K299" s="7">
        <v>1</v>
      </c>
      <c r="L299" s="7">
        <v>0</v>
      </c>
      <c r="M299" s="7">
        <v>2</v>
      </c>
      <c r="N299" s="7">
        <v>0</v>
      </c>
      <c r="O299" s="7">
        <v>2</v>
      </c>
      <c r="P299" s="7">
        <v>1</v>
      </c>
      <c r="Q299" s="51">
        <v>0</v>
      </c>
      <c r="R299" s="51">
        <v>3</v>
      </c>
      <c r="S299" s="51">
        <v>1</v>
      </c>
      <c r="T299" s="51">
        <v>0</v>
      </c>
      <c r="U299" s="51">
        <v>1</v>
      </c>
    </row>
    <row r="300" spans="1:21">
      <c r="A300" s="180">
        <v>14201</v>
      </c>
      <c r="B300" s="7" t="s">
        <v>1624</v>
      </c>
      <c r="C300" s="7" t="s">
        <v>1157</v>
      </c>
      <c r="D300" s="7">
        <v>0</v>
      </c>
      <c r="E300" s="7">
        <v>1</v>
      </c>
      <c r="F300" s="7">
        <v>2</v>
      </c>
      <c r="G300" s="7">
        <v>0</v>
      </c>
      <c r="H300" s="7">
        <v>0</v>
      </c>
      <c r="I300" s="7">
        <v>1</v>
      </c>
      <c r="J300" s="7">
        <v>0</v>
      </c>
      <c r="K300" s="7">
        <v>1</v>
      </c>
      <c r="L300" s="7">
        <v>0</v>
      </c>
      <c r="M300" s="7">
        <v>0</v>
      </c>
      <c r="N300" s="7">
        <v>0</v>
      </c>
      <c r="O300" s="7">
        <v>2</v>
      </c>
      <c r="P300" s="7">
        <v>0</v>
      </c>
      <c r="Q300" s="51">
        <v>0</v>
      </c>
      <c r="R300" s="51">
        <v>2</v>
      </c>
      <c r="S300" s="51">
        <v>1</v>
      </c>
      <c r="T300" s="51">
        <v>0</v>
      </c>
      <c r="U300" s="51">
        <v>0</v>
      </c>
    </row>
    <row r="301" spans="1:21">
      <c r="A301" s="180">
        <v>14201</v>
      </c>
      <c r="B301" s="7" t="s">
        <v>1624</v>
      </c>
      <c r="C301" s="7" t="s">
        <v>1160</v>
      </c>
      <c r="D301" s="7">
        <v>0</v>
      </c>
      <c r="E301" s="7">
        <v>0</v>
      </c>
      <c r="F301" s="7">
        <v>0</v>
      </c>
      <c r="G301" s="7">
        <v>0</v>
      </c>
      <c r="H301" s="7">
        <v>1</v>
      </c>
      <c r="I301" s="7">
        <v>1</v>
      </c>
      <c r="J301" s="7">
        <v>0</v>
      </c>
      <c r="K301" s="7">
        <v>0</v>
      </c>
      <c r="L301" s="7">
        <v>0</v>
      </c>
      <c r="M301" s="7">
        <v>2</v>
      </c>
      <c r="N301" s="7">
        <v>0</v>
      </c>
      <c r="O301" s="7">
        <v>0</v>
      </c>
      <c r="P301" s="7">
        <v>1</v>
      </c>
      <c r="Q301" s="51">
        <v>0</v>
      </c>
      <c r="R301" s="51">
        <v>1</v>
      </c>
      <c r="S301" s="51">
        <v>0</v>
      </c>
      <c r="T301" s="51">
        <v>0</v>
      </c>
      <c r="U301" s="51">
        <v>1</v>
      </c>
    </row>
    <row r="302" spans="1:21">
      <c r="A302" s="180">
        <v>14202</v>
      </c>
      <c r="B302" s="7" t="s">
        <v>2517</v>
      </c>
      <c r="C302" s="7" t="s">
        <v>1151</v>
      </c>
      <c r="D302" s="7">
        <v>4</v>
      </c>
      <c r="E302" s="7">
        <v>2</v>
      </c>
      <c r="F302" s="7">
        <v>5</v>
      </c>
      <c r="G302" s="7">
        <v>4</v>
      </c>
      <c r="H302" s="7">
        <v>0</v>
      </c>
      <c r="I302" s="7">
        <v>3</v>
      </c>
      <c r="J302" s="7">
        <v>4</v>
      </c>
      <c r="K302" s="7">
        <v>6</v>
      </c>
      <c r="L302" s="7">
        <v>2</v>
      </c>
      <c r="M302" s="7">
        <v>5</v>
      </c>
      <c r="N302" s="7">
        <v>1</v>
      </c>
      <c r="O302" s="7">
        <v>5</v>
      </c>
      <c r="P302" s="7">
        <v>9</v>
      </c>
      <c r="Q302" s="51">
        <v>5</v>
      </c>
      <c r="R302" s="51">
        <v>3</v>
      </c>
      <c r="S302" s="51">
        <v>7</v>
      </c>
      <c r="T302" s="51">
        <v>10</v>
      </c>
      <c r="U302" s="51">
        <v>7</v>
      </c>
    </row>
    <row r="303" spans="1:21">
      <c r="A303" s="180">
        <v>14202</v>
      </c>
      <c r="B303" s="7" t="s">
        <v>2334</v>
      </c>
      <c r="C303" s="7" t="s">
        <v>1157</v>
      </c>
      <c r="D303" s="7">
        <v>1</v>
      </c>
      <c r="E303" s="7">
        <v>1</v>
      </c>
      <c r="F303" s="7">
        <v>3</v>
      </c>
      <c r="G303" s="7">
        <v>3</v>
      </c>
      <c r="H303" s="7">
        <v>0</v>
      </c>
      <c r="I303" s="7">
        <v>1</v>
      </c>
      <c r="J303" s="7">
        <v>2</v>
      </c>
      <c r="K303" s="7">
        <v>3</v>
      </c>
      <c r="L303" s="7">
        <v>2</v>
      </c>
      <c r="M303" s="7">
        <v>2</v>
      </c>
      <c r="N303" s="7">
        <v>1</v>
      </c>
      <c r="O303" s="7">
        <v>2</v>
      </c>
      <c r="P303" s="7">
        <v>7</v>
      </c>
      <c r="Q303" s="51">
        <v>4</v>
      </c>
      <c r="R303" s="51">
        <v>0</v>
      </c>
      <c r="S303" s="51">
        <v>5</v>
      </c>
      <c r="T303" s="51">
        <v>5</v>
      </c>
      <c r="U303" s="51">
        <v>5</v>
      </c>
    </row>
    <row r="304" spans="1:21">
      <c r="A304" s="180">
        <v>14202</v>
      </c>
      <c r="B304" s="7" t="s">
        <v>2334</v>
      </c>
      <c r="C304" s="7" t="s">
        <v>1160</v>
      </c>
      <c r="D304" s="7">
        <v>3</v>
      </c>
      <c r="E304" s="7">
        <v>1</v>
      </c>
      <c r="F304" s="7">
        <v>2</v>
      </c>
      <c r="G304" s="7">
        <v>1</v>
      </c>
      <c r="H304" s="7">
        <v>0</v>
      </c>
      <c r="I304" s="7">
        <v>2</v>
      </c>
      <c r="J304" s="7">
        <v>2</v>
      </c>
      <c r="K304" s="7">
        <v>3</v>
      </c>
      <c r="L304" s="7">
        <v>0</v>
      </c>
      <c r="M304" s="7">
        <v>3</v>
      </c>
      <c r="N304" s="7">
        <v>0</v>
      </c>
      <c r="O304" s="7">
        <v>3</v>
      </c>
      <c r="P304" s="7">
        <v>2</v>
      </c>
      <c r="Q304" s="51">
        <v>1</v>
      </c>
      <c r="R304" s="51">
        <v>3</v>
      </c>
      <c r="S304" s="51">
        <v>2</v>
      </c>
      <c r="T304" s="51">
        <v>5</v>
      </c>
      <c r="U304" s="51">
        <v>2</v>
      </c>
    </row>
    <row r="305" spans="1:21">
      <c r="A305" s="180">
        <v>14203</v>
      </c>
      <c r="B305" s="7" t="s">
        <v>2518</v>
      </c>
      <c r="C305" s="7" t="s">
        <v>1151</v>
      </c>
      <c r="D305" s="7">
        <v>1</v>
      </c>
      <c r="E305" s="7">
        <v>1</v>
      </c>
      <c r="F305" s="7">
        <v>2</v>
      </c>
      <c r="G305" s="7">
        <v>3</v>
      </c>
      <c r="H305" s="7">
        <v>3</v>
      </c>
      <c r="I305" s="7">
        <v>2</v>
      </c>
      <c r="J305" s="7">
        <v>2</v>
      </c>
      <c r="K305" s="7">
        <v>3</v>
      </c>
      <c r="L305" s="7">
        <v>1</v>
      </c>
      <c r="M305" s="7">
        <v>2</v>
      </c>
      <c r="N305" s="7">
        <v>3</v>
      </c>
      <c r="O305" s="7">
        <v>2</v>
      </c>
      <c r="P305" s="7">
        <v>2</v>
      </c>
      <c r="Q305" s="51">
        <v>2</v>
      </c>
      <c r="R305" s="51">
        <v>3</v>
      </c>
      <c r="S305" s="51">
        <v>4</v>
      </c>
      <c r="T305" s="51">
        <v>1</v>
      </c>
      <c r="U305" s="51">
        <v>2</v>
      </c>
    </row>
    <row r="306" spans="1:21">
      <c r="A306" s="180">
        <v>14203</v>
      </c>
      <c r="B306" s="7" t="s">
        <v>2518</v>
      </c>
      <c r="C306" s="7" t="s">
        <v>1157</v>
      </c>
      <c r="D306" s="7">
        <v>0</v>
      </c>
      <c r="E306" s="7">
        <v>1</v>
      </c>
      <c r="F306" s="7">
        <v>0</v>
      </c>
      <c r="G306" s="7">
        <v>1</v>
      </c>
      <c r="H306" s="7">
        <v>2</v>
      </c>
      <c r="I306" s="7">
        <v>1</v>
      </c>
      <c r="J306" s="7">
        <v>2</v>
      </c>
      <c r="K306" s="7">
        <v>2</v>
      </c>
      <c r="L306" s="7">
        <v>1</v>
      </c>
      <c r="M306" s="7">
        <v>2</v>
      </c>
      <c r="N306" s="7">
        <v>3</v>
      </c>
      <c r="O306" s="7">
        <v>2</v>
      </c>
      <c r="P306" s="7">
        <v>0</v>
      </c>
      <c r="Q306" s="51">
        <v>1</v>
      </c>
      <c r="R306" s="51">
        <v>3</v>
      </c>
      <c r="S306" s="51">
        <v>4</v>
      </c>
      <c r="T306" s="51">
        <v>1</v>
      </c>
      <c r="U306" s="51">
        <v>1</v>
      </c>
    </row>
    <row r="307" spans="1:21">
      <c r="A307" s="180">
        <v>14203</v>
      </c>
      <c r="B307" s="7" t="s">
        <v>2518</v>
      </c>
      <c r="C307" s="7" t="s">
        <v>1160</v>
      </c>
      <c r="D307" s="7">
        <v>1</v>
      </c>
      <c r="E307" s="7">
        <v>0</v>
      </c>
      <c r="F307" s="7">
        <v>2</v>
      </c>
      <c r="G307" s="7">
        <v>2</v>
      </c>
      <c r="H307" s="7">
        <v>1</v>
      </c>
      <c r="I307" s="7">
        <v>1</v>
      </c>
      <c r="J307" s="7">
        <v>0</v>
      </c>
      <c r="K307" s="7">
        <v>1</v>
      </c>
      <c r="L307" s="7">
        <v>0</v>
      </c>
      <c r="M307" s="7">
        <v>0</v>
      </c>
      <c r="N307" s="7">
        <v>0</v>
      </c>
      <c r="O307" s="7">
        <v>0</v>
      </c>
      <c r="P307" s="7">
        <v>2</v>
      </c>
      <c r="Q307" s="51">
        <v>1</v>
      </c>
      <c r="R307" s="51">
        <v>0</v>
      </c>
      <c r="S307" s="51">
        <v>0</v>
      </c>
      <c r="T307" s="51">
        <v>0</v>
      </c>
      <c r="U307" s="51">
        <v>1</v>
      </c>
    </row>
    <row r="308" spans="1:21">
      <c r="A308" s="180">
        <v>14300</v>
      </c>
      <c r="B308" s="7" t="s">
        <v>2519</v>
      </c>
      <c r="C308" s="7" t="s">
        <v>1151</v>
      </c>
      <c r="D308" s="7">
        <v>4</v>
      </c>
      <c r="E308" s="7">
        <v>3</v>
      </c>
      <c r="F308" s="7">
        <v>1</v>
      </c>
      <c r="G308" s="7">
        <v>1</v>
      </c>
      <c r="H308" s="7">
        <v>0</v>
      </c>
      <c r="I308" s="7">
        <v>3</v>
      </c>
      <c r="J308" s="7">
        <v>5</v>
      </c>
      <c r="K308" s="7">
        <v>3</v>
      </c>
      <c r="L308" s="7">
        <v>4</v>
      </c>
      <c r="M308" s="7">
        <v>4</v>
      </c>
      <c r="N308" s="7">
        <v>1</v>
      </c>
      <c r="O308" s="7">
        <v>3</v>
      </c>
      <c r="P308" s="7">
        <v>3</v>
      </c>
      <c r="Q308" s="51">
        <v>3</v>
      </c>
      <c r="R308" s="51">
        <v>7</v>
      </c>
      <c r="S308" s="51">
        <v>2</v>
      </c>
      <c r="T308" s="51">
        <v>3</v>
      </c>
      <c r="U308" s="51">
        <v>7</v>
      </c>
    </row>
    <row r="309" spans="1:21">
      <c r="A309" s="180">
        <v>14300</v>
      </c>
      <c r="B309" s="7" t="s">
        <v>2519</v>
      </c>
      <c r="C309" s="7" t="s">
        <v>1157</v>
      </c>
      <c r="D309" s="7">
        <v>2</v>
      </c>
      <c r="E309" s="7">
        <v>0</v>
      </c>
      <c r="F309" s="7">
        <v>0</v>
      </c>
      <c r="G309" s="7">
        <v>0</v>
      </c>
      <c r="H309" s="7">
        <v>0</v>
      </c>
      <c r="I309" s="7">
        <v>0</v>
      </c>
      <c r="J309" s="7">
        <v>2</v>
      </c>
      <c r="K309" s="7">
        <v>0</v>
      </c>
      <c r="L309" s="7">
        <v>3</v>
      </c>
      <c r="M309" s="7">
        <v>0</v>
      </c>
      <c r="N309" s="7">
        <v>0</v>
      </c>
      <c r="O309" s="7">
        <v>2</v>
      </c>
      <c r="P309" s="7">
        <v>1</v>
      </c>
      <c r="Q309" s="51">
        <v>1</v>
      </c>
      <c r="R309" s="51">
        <v>2</v>
      </c>
      <c r="S309" s="51">
        <v>1</v>
      </c>
      <c r="T309" s="51">
        <v>1</v>
      </c>
      <c r="U309" s="51">
        <v>5</v>
      </c>
    </row>
    <row r="310" spans="1:21">
      <c r="A310" s="180">
        <v>14300</v>
      </c>
      <c r="B310" s="7" t="s">
        <v>2519</v>
      </c>
      <c r="C310" s="7" t="s">
        <v>1160</v>
      </c>
      <c r="D310" s="7">
        <v>2</v>
      </c>
      <c r="E310" s="7">
        <v>3</v>
      </c>
      <c r="F310" s="7">
        <v>1</v>
      </c>
      <c r="G310" s="7">
        <v>1</v>
      </c>
      <c r="H310" s="7">
        <v>0</v>
      </c>
      <c r="I310" s="7">
        <v>3</v>
      </c>
      <c r="J310" s="7">
        <v>3</v>
      </c>
      <c r="K310" s="7">
        <v>3</v>
      </c>
      <c r="L310" s="7">
        <v>1</v>
      </c>
      <c r="M310" s="7">
        <v>4</v>
      </c>
      <c r="N310" s="7">
        <v>1</v>
      </c>
      <c r="O310" s="7">
        <v>1</v>
      </c>
      <c r="P310" s="7">
        <v>2</v>
      </c>
      <c r="Q310" s="51">
        <v>2</v>
      </c>
      <c r="R310" s="51">
        <v>5</v>
      </c>
      <c r="S310" s="51">
        <v>1</v>
      </c>
      <c r="T310" s="51">
        <v>2</v>
      </c>
      <c r="U310" s="51">
        <v>2</v>
      </c>
    </row>
    <row r="311" spans="1:21">
      <c r="A311" s="180">
        <v>15000</v>
      </c>
      <c r="B311" s="7" t="s">
        <v>2522</v>
      </c>
      <c r="C311" s="7" t="s">
        <v>1151</v>
      </c>
      <c r="D311" s="7">
        <v>0</v>
      </c>
      <c r="E311" s="7">
        <v>0</v>
      </c>
      <c r="F311" s="7">
        <v>0</v>
      </c>
      <c r="G311" s="7">
        <v>0</v>
      </c>
      <c r="H311" s="7">
        <v>0</v>
      </c>
      <c r="I311" s="7">
        <v>0</v>
      </c>
      <c r="J311" s="7">
        <v>0</v>
      </c>
      <c r="K311" s="7">
        <v>0</v>
      </c>
      <c r="L311" s="7">
        <v>0</v>
      </c>
      <c r="M311" s="7">
        <v>0</v>
      </c>
      <c r="N311" s="7">
        <v>0</v>
      </c>
      <c r="O311" s="7">
        <v>0</v>
      </c>
      <c r="P311" s="7">
        <v>0</v>
      </c>
      <c r="Q311" s="51">
        <v>0</v>
      </c>
      <c r="R311" s="51">
        <v>0</v>
      </c>
      <c r="S311" s="51">
        <v>1</v>
      </c>
      <c r="T311" s="51">
        <v>0</v>
      </c>
      <c r="U311" s="51">
        <v>0</v>
      </c>
    </row>
    <row r="312" spans="1:21">
      <c r="A312" s="180">
        <v>15000</v>
      </c>
      <c r="B312" s="7" t="s">
        <v>2522</v>
      </c>
      <c r="C312" s="7" t="s">
        <v>1157</v>
      </c>
      <c r="D312" s="7">
        <v>0</v>
      </c>
      <c r="E312" s="7">
        <v>0</v>
      </c>
      <c r="F312" s="7">
        <v>0</v>
      </c>
      <c r="G312" s="7">
        <v>0</v>
      </c>
      <c r="H312" s="7">
        <v>0</v>
      </c>
      <c r="I312" s="7">
        <v>0</v>
      </c>
      <c r="J312" s="7">
        <v>0</v>
      </c>
      <c r="K312" s="7">
        <v>0</v>
      </c>
      <c r="L312" s="7">
        <v>0</v>
      </c>
      <c r="M312" s="7">
        <v>0</v>
      </c>
      <c r="N312" s="7">
        <v>0</v>
      </c>
      <c r="O312" s="7">
        <v>0</v>
      </c>
      <c r="P312" s="7">
        <v>0</v>
      </c>
      <c r="Q312" s="51">
        <v>0</v>
      </c>
      <c r="R312" s="51">
        <v>0</v>
      </c>
      <c r="S312" s="51">
        <v>0</v>
      </c>
      <c r="T312" s="51">
        <v>0</v>
      </c>
      <c r="U312" s="51">
        <v>0</v>
      </c>
    </row>
    <row r="313" spans="1:21">
      <c r="A313" s="180">
        <v>15000</v>
      </c>
      <c r="B313" s="7" t="s">
        <v>2522</v>
      </c>
      <c r="C313" s="7" t="s">
        <v>1160</v>
      </c>
      <c r="D313" s="7">
        <v>0</v>
      </c>
      <c r="E313" s="7">
        <v>0</v>
      </c>
      <c r="F313" s="7">
        <v>0</v>
      </c>
      <c r="G313" s="7">
        <v>0</v>
      </c>
      <c r="H313" s="7">
        <v>0</v>
      </c>
      <c r="I313" s="7">
        <v>0</v>
      </c>
      <c r="J313" s="7">
        <v>0</v>
      </c>
      <c r="K313" s="7">
        <v>0</v>
      </c>
      <c r="L313" s="7">
        <v>0</v>
      </c>
      <c r="M313" s="7">
        <v>0</v>
      </c>
      <c r="N313" s="7">
        <v>0</v>
      </c>
      <c r="O313" s="7">
        <v>0</v>
      </c>
      <c r="P313" s="7">
        <v>0</v>
      </c>
      <c r="Q313" s="51">
        <v>0</v>
      </c>
      <c r="R313" s="51">
        <v>0</v>
      </c>
      <c r="S313" s="51">
        <v>1</v>
      </c>
      <c r="T313" s="51">
        <v>0</v>
      </c>
      <c r="U313" s="51">
        <v>0</v>
      </c>
    </row>
    <row r="314" spans="1:21">
      <c r="A314" s="180">
        <v>16000</v>
      </c>
      <c r="B314" s="7" t="s">
        <v>2372</v>
      </c>
      <c r="C314" s="7" t="s">
        <v>1151</v>
      </c>
      <c r="D314" s="7">
        <v>0</v>
      </c>
      <c r="E314" s="7">
        <v>1</v>
      </c>
      <c r="F314" s="7">
        <v>0</v>
      </c>
      <c r="G314" s="7">
        <v>1</v>
      </c>
      <c r="H314" s="7">
        <v>0</v>
      </c>
      <c r="I314" s="7">
        <v>0</v>
      </c>
      <c r="J314" s="7">
        <v>0</v>
      </c>
      <c r="K314" s="7">
        <v>0</v>
      </c>
      <c r="L314" s="7">
        <v>0</v>
      </c>
      <c r="M314" s="7">
        <v>1</v>
      </c>
      <c r="N314" s="7">
        <v>0</v>
      </c>
      <c r="O314" s="7">
        <v>0</v>
      </c>
      <c r="P314" s="7">
        <v>0</v>
      </c>
      <c r="Q314" s="51">
        <v>0</v>
      </c>
      <c r="R314" s="51">
        <v>1</v>
      </c>
      <c r="S314" s="51">
        <v>0</v>
      </c>
      <c r="T314" s="51">
        <v>0</v>
      </c>
      <c r="U314" s="51">
        <v>0</v>
      </c>
    </row>
    <row r="315" spans="1:21">
      <c r="A315" s="180">
        <v>16000</v>
      </c>
      <c r="B315" s="7" t="s">
        <v>2372</v>
      </c>
      <c r="C315" s="7" t="s">
        <v>1157</v>
      </c>
      <c r="D315" s="7">
        <v>0</v>
      </c>
      <c r="E315" s="7">
        <v>0</v>
      </c>
      <c r="F315" s="7">
        <v>0</v>
      </c>
      <c r="G315" s="7">
        <v>0</v>
      </c>
      <c r="H315" s="7">
        <v>0</v>
      </c>
      <c r="I315" s="7">
        <v>0</v>
      </c>
      <c r="J315" s="7">
        <v>0</v>
      </c>
      <c r="K315" s="7">
        <v>0</v>
      </c>
      <c r="L315" s="7">
        <v>0</v>
      </c>
      <c r="M315" s="7">
        <v>1</v>
      </c>
      <c r="N315" s="7">
        <v>0</v>
      </c>
      <c r="O315" s="7">
        <v>0</v>
      </c>
      <c r="P315" s="7">
        <v>0</v>
      </c>
      <c r="Q315" s="51">
        <v>0</v>
      </c>
      <c r="R315" s="51">
        <v>1</v>
      </c>
      <c r="S315" s="51">
        <v>0</v>
      </c>
      <c r="T315" s="51">
        <v>0</v>
      </c>
      <c r="U315" s="51">
        <v>0</v>
      </c>
    </row>
    <row r="316" spans="1:21">
      <c r="A316" s="180">
        <v>16000</v>
      </c>
      <c r="B316" s="7" t="s">
        <v>2372</v>
      </c>
      <c r="C316" s="7" t="s">
        <v>1160</v>
      </c>
      <c r="D316" s="7">
        <v>0</v>
      </c>
      <c r="E316" s="7">
        <v>1</v>
      </c>
      <c r="F316" s="7">
        <v>0</v>
      </c>
      <c r="G316" s="7">
        <v>1</v>
      </c>
      <c r="H316" s="7">
        <v>0</v>
      </c>
      <c r="I316" s="7">
        <v>0</v>
      </c>
      <c r="J316" s="7">
        <v>0</v>
      </c>
      <c r="K316" s="7">
        <v>0</v>
      </c>
      <c r="L316" s="7">
        <v>0</v>
      </c>
      <c r="M316" s="7">
        <v>0</v>
      </c>
      <c r="N316" s="7">
        <v>0</v>
      </c>
      <c r="O316" s="7">
        <v>0</v>
      </c>
      <c r="P316" s="7">
        <v>0</v>
      </c>
      <c r="Q316" s="51">
        <v>0</v>
      </c>
      <c r="R316" s="51">
        <v>0</v>
      </c>
      <c r="S316" s="51">
        <v>0</v>
      </c>
      <c r="T316" s="51">
        <v>0</v>
      </c>
      <c r="U316" s="51">
        <v>0</v>
      </c>
    </row>
    <row r="317" spans="1:21">
      <c r="A317" s="180">
        <v>16100</v>
      </c>
      <c r="B317" s="7" t="s">
        <v>1356</v>
      </c>
      <c r="C317" s="7" t="s">
        <v>1151</v>
      </c>
      <c r="D317" s="7">
        <v>0</v>
      </c>
      <c r="E317" s="7">
        <v>0</v>
      </c>
      <c r="F317" s="7">
        <v>0</v>
      </c>
      <c r="G317" s="7">
        <v>0</v>
      </c>
      <c r="H317" s="7">
        <v>0</v>
      </c>
      <c r="I317" s="7">
        <v>0</v>
      </c>
      <c r="J317" s="7">
        <v>0</v>
      </c>
      <c r="K317" s="7">
        <v>0</v>
      </c>
      <c r="L317" s="7">
        <v>0</v>
      </c>
      <c r="M317" s="7">
        <v>0</v>
      </c>
      <c r="N317" s="7">
        <v>0</v>
      </c>
      <c r="O317" s="7">
        <v>0</v>
      </c>
      <c r="P317" s="7">
        <v>0</v>
      </c>
      <c r="Q317" s="51">
        <v>0</v>
      </c>
      <c r="R317" s="51">
        <v>0</v>
      </c>
      <c r="S317" s="51">
        <v>0</v>
      </c>
      <c r="T317" s="51">
        <v>0</v>
      </c>
      <c r="U317" s="51">
        <v>0</v>
      </c>
    </row>
    <row r="318" spans="1:21">
      <c r="A318" s="180">
        <v>16100</v>
      </c>
      <c r="B318" s="7" t="s">
        <v>1356</v>
      </c>
      <c r="C318" s="7" t="s">
        <v>1157</v>
      </c>
      <c r="D318" s="7">
        <v>0</v>
      </c>
      <c r="E318" s="7">
        <v>0</v>
      </c>
      <c r="F318" s="7">
        <v>0</v>
      </c>
      <c r="G318" s="7">
        <v>0</v>
      </c>
      <c r="H318" s="7">
        <v>0</v>
      </c>
      <c r="I318" s="7">
        <v>0</v>
      </c>
      <c r="J318" s="7">
        <v>0</v>
      </c>
      <c r="K318" s="7">
        <v>0</v>
      </c>
      <c r="L318" s="7">
        <v>0</v>
      </c>
      <c r="M318" s="7">
        <v>0</v>
      </c>
      <c r="N318" s="7">
        <v>0</v>
      </c>
      <c r="O318" s="7">
        <v>0</v>
      </c>
      <c r="P318" s="7">
        <v>0</v>
      </c>
      <c r="Q318" s="51">
        <v>0</v>
      </c>
      <c r="R318" s="51">
        <v>0</v>
      </c>
      <c r="S318" s="51">
        <v>0</v>
      </c>
      <c r="T318" s="51">
        <v>0</v>
      </c>
      <c r="U318" s="51">
        <v>0</v>
      </c>
    </row>
    <row r="319" spans="1:21">
      <c r="A319" s="180">
        <v>16100</v>
      </c>
      <c r="B319" s="7" t="s">
        <v>1356</v>
      </c>
      <c r="C319" s="7" t="s">
        <v>1160</v>
      </c>
      <c r="D319" s="7">
        <v>0</v>
      </c>
      <c r="E319" s="7">
        <v>0</v>
      </c>
      <c r="F319" s="7">
        <v>0</v>
      </c>
      <c r="G319" s="7">
        <v>0</v>
      </c>
      <c r="H319" s="7">
        <v>0</v>
      </c>
      <c r="I319" s="7">
        <v>0</v>
      </c>
      <c r="J319" s="7">
        <v>0</v>
      </c>
      <c r="K319" s="7">
        <v>0</v>
      </c>
      <c r="L319" s="7">
        <v>0</v>
      </c>
      <c r="M319" s="7">
        <v>0</v>
      </c>
      <c r="N319" s="7">
        <v>0</v>
      </c>
      <c r="O319" s="7">
        <v>0</v>
      </c>
      <c r="P319" s="7">
        <v>0</v>
      </c>
      <c r="Q319" s="51">
        <v>0</v>
      </c>
      <c r="R319" s="51">
        <v>0</v>
      </c>
      <c r="S319" s="51">
        <v>0</v>
      </c>
      <c r="T319" s="51">
        <v>0</v>
      </c>
      <c r="U319" s="51">
        <v>0</v>
      </c>
    </row>
    <row r="320" spans="1:21">
      <c r="A320" s="180">
        <v>16200</v>
      </c>
      <c r="B320" s="7" t="s">
        <v>2523</v>
      </c>
      <c r="C320" s="7" t="s">
        <v>1151</v>
      </c>
      <c r="D320" s="7">
        <v>0</v>
      </c>
      <c r="E320" s="7">
        <v>0</v>
      </c>
      <c r="F320" s="7">
        <v>0</v>
      </c>
      <c r="G320" s="7">
        <v>0</v>
      </c>
      <c r="H320" s="7">
        <v>0</v>
      </c>
      <c r="I320" s="7">
        <v>0</v>
      </c>
      <c r="J320" s="7">
        <v>0</v>
      </c>
      <c r="K320" s="7">
        <v>0</v>
      </c>
      <c r="L320" s="7">
        <v>0</v>
      </c>
      <c r="M320" s="7">
        <v>0</v>
      </c>
      <c r="N320" s="7">
        <v>0</v>
      </c>
      <c r="O320" s="7">
        <v>0</v>
      </c>
      <c r="P320" s="7">
        <v>0</v>
      </c>
      <c r="Q320" s="51">
        <v>0</v>
      </c>
      <c r="R320" s="51">
        <v>0</v>
      </c>
      <c r="S320" s="51">
        <v>0</v>
      </c>
      <c r="T320" s="51">
        <v>0</v>
      </c>
      <c r="U320" s="51">
        <v>0</v>
      </c>
    </row>
    <row r="321" spans="1:21">
      <c r="A321" s="180">
        <v>16200</v>
      </c>
      <c r="B321" s="7" t="s">
        <v>2523</v>
      </c>
      <c r="C321" s="7" t="s">
        <v>1157</v>
      </c>
      <c r="D321" s="7">
        <v>0</v>
      </c>
      <c r="E321" s="7">
        <v>0</v>
      </c>
      <c r="F321" s="7">
        <v>0</v>
      </c>
      <c r="G321" s="7">
        <v>0</v>
      </c>
      <c r="H321" s="7">
        <v>0</v>
      </c>
      <c r="I321" s="7">
        <v>0</v>
      </c>
      <c r="J321" s="7">
        <v>0</v>
      </c>
      <c r="K321" s="7">
        <v>0</v>
      </c>
      <c r="L321" s="7">
        <v>0</v>
      </c>
      <c r="M321" s="7">
        <v>0</v>
      </c>
      <c r="N321" s="7">
        <v>0</v>
      </c>
      <c r="O321" s="7">
        <v>0</v>
      </c>
      <c r="P321" s="7">
        <v>0</v>
      </c>
      <c r="Q321" s="51">
        <v>0</v>
      </c>
      <c r="R321" s="51">
        <v>0</v>
      </c>
      <c r="S321" s="51">
        <v>0</v>
      </c>
      <c r="T321" s="51">
        <v>0</v>
      </c>
      <c r="U321" s="51">
        <v>0</v>
      </c>
    </row>
    <row r="322" spans="1:21">
      <c r="A322" s="180">
        <v>16200</v>
      </c>
      <c r="B322" s="7" t="s">
        <v>2523</v>
      </c>
      <c r="C322" s="7" t="s">
        <v>1160</v>
      </c>
      <c r="D322" s="7">
        <v>0</v>
      </c>
      <c r="E322" s="7">
        <v>0</v>
      </c>
      <c r="F322" s="7">
        <v>0</v>
      </c>
      <c r="G322" s="7">
        <v>0</v>
      </c>
      <c r="H322" s="7">
        <v>0</v>
      </c>
      <c r="I322" s="7">
        <v>0</v>
      </c>
      <c r="J322" s="7">
        <v>0</v>
      </c>
      <c r="K322" s="7">
        <v>0</v>
      </c>
      <c r="L322" s="7">
        <v>0</v>
      </c>
      <c r="M322" s="7">
        <v>0</v>
      </c>
      <c r="N322" s="7">
        <v>0</v>
      </c>
      <c r="O322" s="7">
        <v>0</v>
      </c>
      <c r="P322" s="7">
        <v>0</v>
      </c>
      <c r="Q322" s="51">
        <v>0</v>
      </c>
      <c r="R322" s="51">
        <v>0</v>
      </c>
      <c r="S322" s="51">
        <v>0</v>
      </c>
      <c r="T322" s="51">
        <v>0</v>
      </c>
      <c r="U322" s="51">
        <v>0</v>
      </c>
    </row>
    <row r="323" spans="1:21">
      <c r="A323" s="180">
        <v>16300</v>
      </c>
      <c r="B323" s="7" t="s">
        <v>2524</v>
      </c>
      <c r="C323" s="7" t="s">
        <v>1151</v>
      </c>
      <c r="D323" s="7">
        <v>0</v>
      </c>
      <c r="E323" s="7">
        <v>0</v>
      </c>
      <c r="F323" s="7">
        <v>0</v>
      </c>
      <c r="G323" s="7">
        <v>0</v>
      </c>
      <c r="H323" s="7">
        <v>0</v>
      </c>
      <c r="I323" s="7">
        <v>0</v>
      </c>
      <c r="J323" s="7">
        <v>0</v>
      </c>
      <c r="K323" s="7">
        <v>0</v>
      </c>
      <c r="L323" s="7">
        <v>0</v>
      </c>
      <c r="M323" s="7">
        <v>0</v>
      </c>
      <c r="N323" s="7">
        <v>0</v>
      </c>
      <c r="O323" s="7">
        <v>0</v>
      </c>
      <c r="P323" s="7">
        <v>0</v>
      </c>
      <c r="Q323" s="51">
        <v>0</v>
      </c>
      <c r="R323" s="51">
        <v>1</v>
      </c>
      <c r="S323" s="51">
        <v>0</v>
      </c>
      <c r="T323" s="51">
        <v>0</v>
      </c>
      <c r="U323" s="51">
        <v>0</v>
      </c>
    </row>
    <row r="324" spans="1:21">
      <c r="A324" s="180">
        <v>16300</v>
      </c>
      <c r="B324" s="7" t="s">
        <v>2524</v>
      </c>
      <c r="C324" s="7" t="s">
        <v>1157</v>
      </c>
      <c r="D324" s="7">
        <v>0</v>
      </c>
      <c r="E324" s="7">
        <v>0</v>
      </c>
      <c r="F324" s="7">
        <v>0</v>
      </c>
      <c r="G324" s="7">
        <v>0</v>
      </c>
      <c r="H324" s="7">
        <v>0</v>
      </c>
      <c r="I324" s="7">
        <v>0</v>
      </c>
      <c r="J324" s="7">
        <v>0</v>
      </c>
      <c r="K324" s="7">
        <v>0</v>
      </c>
      <c r="L324" s="7">
        <v>0</v>
      </c>
      <c r="M324" s="7">
        <v>0</v>
      </c>
      <c r="N324" s="7">
        <v>0</v>
      </c>
      <c r="O324" s="7">
        <v>0</v>
      </c>
      <c r="P324" s="7">
        <v>0</v>
      </c>
      <c r="Q324" s="51">
        <v>0</v>
      </c>
      <c r="R324" s="51">
        <v>1</v>
      </c>
      <c r="S324" s="51">
        <v>0</v>
      </c>
      <c r="T324" s="51">
        <v>0</v>
      </c>
      <c r="U324" s="51">
        <v>0</v>
      </c>
    </row>
    <row r="325" spans="1:21">
      <c r="A325" s="180">
        <v>16300</v>
      </c>
      <c r="B325" s="7" t="s">
        <v>2524</v>
      </c>
      <c r="C325" s="7" t="s">
        <v>1160</v>
      </c>
      <c r="D325" s="7">
        <v>0</v>
      </c>
      <c r="E325" s="7">
        <v>0</v>
      </c>
      <c r="F325" s="7">
        <v>0</v>
      </c>
      <c r="G325" s="7">
        <v>0</v>
      </c>
      <c r="H325" s="7">
        <v>0</v>
      </c>
      <c r="I325" s="7">
        <v>0</v>
      </c>
      <c r="J325" s="7">
        <v>0</v>
      </c>
      <c r="K325" s="7">
        <v>0</v>
      </c>
      <c r="L325" s="7">
        <v>0</v>
      </c>
      <c r="M325" s="7">
        <v>0</v>
      </c>
      <c r="N325" s="7">
        <v>0</v>
      </c>
      <c r="O325" s="7">
        <v>0</v>
      </c>
      <c r="P325" s="7">
        <v>0</v>
      </c>
      <c r="Q325" s="51">
        <v>0</v>
      </c>
      <c r="R325" s="51">
        <v>0</v>
      </c>
      <c r="S325" s="51">
        <v>0</v>
      </c>
      <c r="T325" s="51">
        <v>0</v>
      </c>
      <c r="U325" s="51">
        <v>0</v>
      </c>
    </row>
    <row r="326" spans="1:21">
      <c r="A326" s="180">
        <v>16400</v>
      </c>
      <c r="B326" s="7" t="s">
        <v>2365</v>
      </c>
      <c r="C326" s="7" t="s">
        <v>1151</v>
      </c>
      <c r="D326" s="7">
        <v>0</v>
      </c>
      <c r="E326" s="7">
        <v>0</v>
      </c>
      <c r="F326" s="7">
        <v>0</v>
      </c>
      <c r="G326" s="7">
        <v>1</v>
      </c>
      <c r="H326" s="7">
        <v>0</v>
      </c>
      <c r="I326" s="7">
        <v>0</v>
      </c>
      <c r="J326" s="7">
        <v>0</v>
      </c>
      <c r="K326" s="7">
        <v>0</v>
      </c>
      <c r="L326" s="7">
        <v>0</v>
      </c>
      <c r="M326" s="7">
        <v>0</v>
      </c>
      <c r="N326" s="7">
        <v>0</v>
      </c>
      <c r="O326" s="7">
        <v>0</v>
      </c>
      <c r="P326" s="7">
        <v>0</v>
      </c>
      <c r="Q326" s="51">
        <v>0</v>
      </c>
      <c r="R326" s="51">
        <v>0</v>
      </c>
      <c r="S326" s="51">
        <v>0</v>
      </c>
      <c r="T326" s="51">
        <v>0</v>
      </c>
      <c r="U326" s="51">
        <v>0</v>
      </c>
    </row>
    <row r="327" spans="1:21">
      <c r="A327" s="180">
        <v>16400</v>
      </c>
      <c r="B327" s="7" t="s">
        <v>2365</v>
      </c>
      <c r="C327" s="7" t="s">
        <v>1157</v>
      </c>
      <c r="D327" s="7">
        <v>0</v>
      </c>
      <c r="E327" s="7">
        <v>0</v>
      </c>
      <c r="F327" s="7">
        <v>0</v>
      </c>
      <c r="G327" s="7">
        <v>0</v>
      </c>
      <c r="H327" s="7">
        <v>0</v>
      </c>
      <c r="I327" s="7">
        <v>0</v>
      </c>
      <c r="J327" s="7">
        <v>0</v>
      </c>
      <c r="K327" s="7">
        <v>0</v>
      </c>
      <c r="L327" s="7">
        <v>0</v>
      </c>
      <c r="M327" s="7">
        <v>0</v>
      </c>
      <c r="N327" s="7">
        <v>0</v>
      </c>
      <c r="O327" s="7">
        <v>0</v>
      </c>
      <c r="P327" s="7">
        <v>0</v>
      </c>
      <c r="Q327" s="51">
        <v>0</v>
      </c>
      <c r="R327" s="51">
        <v>0</v>
      </c>
      <c r="S327" s="51">
        <v>0</v>
      </c>
      <c r="T327" s="51">
        <v>0</v>
      </c>
      <c r="U327" s="51">
        <v>0</v>
      </c>
    </row>
    <row r="328" spans="1:21">
      <c r="A328" s="180">
        <v>16400</v>
      </c>
      <c r="B328" s="7" t="s">
        <v>2365</v>
      </c>
      <c r="C328" s="7" t="s">
        <v>1160</v>
      </c>
      <c r="D328" s="7">
        <v>0</v>
      </c>
      <c r="E328" s="7">
        <v>0</v>
      </c>
      <c r="F328" s="7">
        <v>0</v>
      </c>
      <c r="G328" s="7">
        <v>1</v>
      </c>
      <c r="H328" s="7">
        <v>0</v>
      </c>
      <c r="I328" s="7">
        <v>0</v>
      </c>
      <c r="J328" s="7">
        <v>0</v>
      </c>
      <c r="K328" s="7">
        <v>0</v>
      </c>
      <c r="L328" s="7">
        <v>0</v>
      </c>
      <c r="M328" s="7">
        <v>0</v>
      </c>
      <c r="N328" s="7">
        <v>0</v>
      </c>
      <c r="O328" s="7">
        <v>0</v>
      </c>
      <c r="P328" s="7">
        <v>0</v>
      </c>
      <c r="Q328" s="51">
        <v>0</v>
      </c>
      <c r="R328" s="51">
        <v>0</v>
      </c>
      <c r="S328" s="51">
        <v>0</v>
      </c>
      <c r="T328" s="51">
        <v>0</v>
      </c>
      <c r="U328" s="51">
        <v>0</v>
      </c>
    </row>
    <row r="329" spans="1:21">
      <c r="A329" s="180">
        <v>16500</v>
      </c>
      <c r="B329" s="7" t="s">
        <v>1555</v>
      </c>
      <c r="C329" s="7" t="s">
        <v>1151</v>
      </c>
      <c r="D329" s="7">
        <v>0</v>
      </c>
      <c r="E329" s="7">
        <v>1</v>
      </c>
      <c r="F329" s="7">
        <v>0</v>
      </c>
      <c r="G329" s="7">
        <v>0</v>
      </c>
      <c r="H329" s="7">
        <v>0</v>
      </c>
      <c r="I329" s="7">
        <v>0</v>
      </c>
      <c r="J329" s="7">
        <v>0</v>
      </c>
      <c r="K329" s="7">
        <v>0</v>
      </c>
      <c r="L329" s="7">
        <v>0</v>
      </c>
      <c r="M329" s="7">
        <v>0</v>
      </c>
      <c r="N329" s="7">
        <v>0</v>
      </c>
      <c r="O329" s="7">
        <v>0</v>
      </c>
      <c r="P329" s="7">
        <v>0</v>
      </c>
      <c r="Q329" s="51">
        <v>0</v>
      </c>
      <c r="R329" s="51">
        <v>0</v>
      </c>
      <c r="S329" s="51">
        <v>0</v>
      </c>
      <c r="T329" s="51">
        <v>0</v>
      </c>
      <c r="U329" s="51">
        <v>0</v>
      </c>
    </row>
    <row r="330" spans="1:21">
      <c r="A330" s="180">
        <v>16500</v>
      </c>
      <c r="B330" s="7" t="s">
        <v>1555</v>
      </c>
      <c r="C330" s="7" t="s">
        <v>1157</v>
      </c>
      <c r="D330" s="7">
        <v>0</v>
      </c>
      <c r="E330" s="7">
        <v>0</v>
      </c>
      <c r="F330" s="7">
        <v>0</v>
      </c>
      <c r="G330" s="7">
        <v>0</v>
      </c>
      <c r="H330" s="7">
        <v>0</v>
      </c>
      <c r="I330" s="7">
        <v>0</v>
      </c>
      <c r="J330" s="7">
        <v>0</v>
      </c>
      <c r="K330" s="7">
        <v>0</v>
      </c>
      <c r="L330" s="7">
        <v>0</v>
      </c>
      <c r="M330" s="7">
        <v>0</v>
      </c>
      <c r="N330" s="7">
        <v>0</v>
      </c>
      <c r="O330" s="7">
        <v>0</v>
      </c>
      <c r="P330" s="7">
        <v>0</v>
      </c>
      <c r="Q330" s="51">
        <v>0</v>
      </c>
      <c r="R330" s="51">
        <v>0</v>
      </c>
      <c r="S330" s="51">
        <v>0</v>
      </c>
      <c r="T330" s="51">
        <v>0</v>
      </c>
      <c r="U330" s="51">
        <v>0</v>
      </c>
    </row>
    <row r="331" spans="1:21">
      <c r="A331" s="180">
        <v>16500</v>
      </c>
      <c r="B331" s="7" t="s">
        <v>1555</v>
      </c>
      <c r="C331" s="7" t="s">
        <v>1160</v>
      </c>
      <c r="D331" s="7">
        <v>0</v>
      </c>
      <c r="E331" s="7">
        <v>1</v>
      </c>
      <c r="F331" s="7">
        <v>0</v>
      </c>
      <c r="G331" s="7">
        <v>0</v>
      </c>
      <c r="H331" s="7">
        <v>0</v>
      </c>
      <c r="I331" s="7">
        <v>0</v>
      </c>
      <c r="J331" s="7">
        <v>0</v>
      </c>
      <c r="K331" s="7">
        <v>0</v>
      </c>
      <c r="L331" s="7">
        <v>0</v>
      </c>
      <c r="M331" s="7">
        <v>0</v>
      </c>
      <c r="N331" s="7">
        <v>0</v>
      </c>
      <c r="O331" s="7">
        <v>0</v>
      </c>
      <c r="P331" s="7">
        <v>0</v>
      </c>
      <c r="Q331" s="51">
        <v>0</v>
      </c>
      <c r="R331" s="51">
        <v>0</v>
      </c>
      <c r="S331" s="51">
        <v>0</v>
      </c>
      <c r="T331" s="51">
        <v>0</v>
      </c>
      <c r="U331" s="51">
        <v>0</v>
      </c>
    </row>
    <row r="332" spans="1:21">
      <c r="A332" s="180">
        <v>16600</v>
      </c>
      <c r="B332" s="7" t="s">
        <v>1368</v>
      </c>
      <c r="C332" s="7" t="s">
        <v>1151</v>
      </c>
      <c r="D332" s="7">
        <v>0</v>
      </c>
      <c r="E332" s="7">
        <v>0</v>
      </c>
      <c r="F332" s="7">
        <v>0</v>
      </c>
      <c r="G332" s="7">
        <v>0</v>
      </c>
      <c r="H332" s="7">
        <v>0</v>
      </c>
      <c r="I332" s="7">
        <v>0</v>
      </c>
      <c r="J332" s="7">
        <v>0</v>
      </c>
      <c r="K332" s="7">
        <v>0</v>
      </c>
      <c r="L332" s="7">
        <v>0</v>
      </c>
      <c r="M332" s="7">
        <v>1</v>
      </c>
      <c r="N332" s="7">
        <v>0</v>
      </c>
      <c r="O332" s="7">
        <v>0</v>
      </c>
      <c r="P332" s="7">
        <v>0</v>
      </c>
      <c r="Q332" s="51">
        <v>0</v>
      </c>
      <c r="R332" s="51">
        <v>0</v>
      </c>
      <c r="S332" s="51">
        <v>0</v>
      </c>
      <c r="T332" s="51">
        <v>0</v>
      </c>
      <c r="U332" s="51">
        <v>0</v>
      </c>
    </row>
    <row r="333" spans="1:21">
      <c r="A333" s="180">
        <v>16600</v>
      </c>
      <c r="B333" s="7" t="s">
        <v>1368</v>
      </c>
      <c r="C333" s="7" t="s">
        <v>1157</v>
      </c>
      <c r="D333" s="7">
        <v>0</v>
      </c>
      <c r="E333" s="7">
        <v>0</v>
      </c>
      <c r="F333" s="7">
        <v>0</v>
      </c>
      <c r="G333" s="7">
        <v>0</v>
      </c>
      <c r="H333" s="7">
        <v>0</v>
      </c>
      <c r="I333" s="7">
        <v>0</v>
      </c>
      <c r="J333" s="7">
        <v>0</v>
      </c>
      <c r="K333" s="7">
        <v>0</v>
      </c>
      <c r="L333" s="7">
        <v>0</v>
      </c>
      <c r="M333" s="7">
        <v>1</v>
      </c>
      <c r="N333" s="7">
        <v>0</v>
      </c>
      <c r="O333" s="7">
        <v>0</v>
      </c>
      <c r="P333" s="7">
        <v>0</v>
      </c>
      <c r="Q333" s="51">
        <v>0</v>
      </c>
      <c r="R333" s="51">
        <v>0</v>
      </c>
      <c r="S333" s="51">
        <v>0</v>
      </c>
      <c r="T333" s="51">
        <v>0</v>
      </c>
      <c r="U333" s="51">
        <v>0</v>
      </c>
    </row>
    <row r="334" spans="1:21">
      <c r="A334" s="180">
        <v>16600</v>
      </c>
      <c r="B334" s="7" t="s">
        <v>1368</v>
      </c>
      <c r="C334" s="7" t="s">
        <v>1160</v>
      </c>
      <c r="D334" s="7">
        <v>0</v>
      </c>
      <c r="E334" s="7">
        <v>0</v>
      </c>
      <c r="F334" s="7">
        <v>0</v>
      </c>
      <c r="G334" s="7">
        <v>0</v>
      </c>
      <c r="H334" s="7">
        <v>0</v>
      </c>
      <c r="I334" s="7">
        <v>0</v>
      </c>
      <c r="J334" s="7">
        <v>0</v>
      </c>
      <c r="K334" s="7">
        <v>0</v>
      </c>
      <c r="L334" s="7">
        <v>0</v>
      </c>
      <c r="M334" s="7">
        <v>0</v>
      </c>
      <c r="N334" s="7">
        <v>0</v>
      </c>
      <c r="O334" s="7">
        <v>0</v>
      </c>
      <c r="P334" s="7">
        <v>0</v>
      </c>
      <c r="Q334" s="51">
        <v>0</v>
      </c>
      <c r="R334" s="51">
        <v>0</v>
      </c>
      <c r="S334" s="51">
        <v>0</v>
      </c>
      <c r="T334" s="51">
        <v>0</v>
      </c>
      <c r="U334" s="51">
        <v>0</v>
      </c>
    </row>
    <row r="335" spans="1:21">
      <c r="A335" s="180">
        <v>17000</v>
      </c>
      <c r="B335" s="7" t="s">
        <v>2525</v>
      </c>
      <c r="C335" s="7" t="s">
        <v>1151</v>
      </c>
      <c r="D335" s="7">
        <v>2</v>
      </c>
      <c r="E335" s="7">
        <v>1</v>
      </c>
      <c r="F335" s="7">
        <v>0</v>
      </c>
      <c r="G335" s="7">
        <v>4</v>
      </c>
      <c r="H335" s="7">
        <v>1</v>
      </c>
      <c r="I335" s="7">
        <v>1</v>
      </c>
      <c r="J335" s="7">
        <v>2</v>
      </c>
      <c r="K335" s="7">
        <v>0</v>
      </c>
      <c r="L335" s="7">
        <v>2</v>
      </c>
      <c r="M335" s="7">
        <v>2</v>
      </c>
      <c r="N335" s="7">
        <v>0</v>
      </c>
      <c r="O335" s="7">
        <v>1</v>
      </c>
      <c r="P335" s="7">
        <v>2</v>
      </c>
      <c r="Q335" s="51">
        <v>1</v>
      </c>
      <c r="R335" s="51">
        <v>2</v>
      </c>
      <c r="S335" s="51">
        <v>2</v>
      </c>
      <c r="T335" s="51">
        <v>0</v>
      </c>
      <c r="U335" s="51">
        <v>0</v>
      </c>
    </row>
    <row r="336" spans="1:21">
      <c r="A336" s="180">
        <v>17000</v>
      </c>
      <c r="B336" s="7" t="s">
        <v>2525</v>
      </c>
      <c r="C336" s="7" t="s">
        <v>1157</v>
      </c>
      <c r="D336" s="7">
        <v>0</v>
      </c>
      <c r="E336" s="7">
        <v>1</v>
      </c>
      <c r="F336" s="7">
        <v>0</v>
      </c>
      <c r="G336" s="7">
        <v>2</v>
      </c>
      <c r="H336" s="7">
        <v>0</v>
      </c>
      <c r="I336" s="7">
        <v>1</v>
      </c>
      <c r="J336" s="7">
        <v>0</v>
      </c>
      <c r="K336" s="7">
        <v>0</v>
      </c>
      <c r="L336" s="7">
        <v>2</v>
      </c>
      <c r="M336" s="7">
        <v>1</v>
      </c>
      <c r="N336" s="7">
        <v>0</v>
      </c>
      <c r="O336" s="7">
        <v>1</v>
      </c>
      <c r="P336" s="7">
        <v>1</v>
      </c>
      <c r="Q336" s="51">
        <v>1</v>
      </c>
      <c r="R336" s="51">
        <v>1</v>
      </c>
      <c r="S336" s="51">
        <v>1</v>
      </c>
      <c r="T336" s="51">
        <v>0</v>
      </c>
      <c r="U336" s="51">
        <v>0</v>
      </c>
    </row>
    <row r="337" spans="1:21">
      <c r="A337" s="180">
        <v>17000</v>
      </c>
      <c r="B337" s="7" t="s">
        <v>2525</v>
      </c>
      <c r="C337" s="7" t="s">
        <v>1160</v>
      </c>
      <c r="D337" s="7">
        <v>2</v>
      </c>
      <c r="E337" s="7">
        <v>0</v>
      </c>
      <c r="F337" s="7">
        <v>0</v>
      </c>
      <c r="G337" s="7">
        <v>2</v>
      </c>
      <c r="H337" s="7">
        <v>1</v>
      </c>
      <c r="I337" s="7">
        <v>0</v>
      </c>
      <c r="J337" s="7">
        <v>2</v>
      </c>
      <c r="K337" s="7">
        <v>0</v>
      </c>
      <c r="L337" s="7">
        <v>0</v>
      </c>
      <c r="M337" s="7">
        <v>1</v>
      </c>
      <c r="N337" s="7">
        <v>0</v>
      </c>
      <c r="O337" s="7">
        <v>0</v>
      </c>
      <c r="P337" s="7">
        <v>1</v>
      </c>
      <c r="Q337" s="51">
        <v>0</v>
      </c>
      <c r="R337" s="51">
        <v>1</v>
      </c>
      <c r="S337" s="51">
        <v>1</v>
      </c>
      <c r="T337" s="51">
        <v>0</v>
      </c>
      <c r="U337" s="51">
        <v>0</v>
      </c>
    </row>
    <row r="338" spans="1:21">
      <c r="A338" s="180">
        <v>17100</v>
      </c>
      <c r="B338" s="7" t="s">
        <v>1709</v>
      </c>
      <c r="C338" s="7" t="s">
        <v>1151</v>
      </c>
      <c r="D338" s="7">
        <v>1</v>
      </c>
      <c r="E338" s="7">
        <v>0</v>
      </c>
      <c r="F338" s="7">
        <v>0</v>
      </c>
      <c r="G338" s="7">
        <v>0</v>
      </c>
      <c r="H338" s="7">
        <v>0</v>
      </c>
      <c r="I338" s="7">
        <v>0</v>
      </c>
      <c r="J338" s="7">
        <v>0</v>
      </c>
      <c r="K338" s="7">
        <v>0</v>
      </c>
      <c r="L338" s="7">
        <v>0</v>
      </c>
      <c r="M338" s="7">
        <v>0</v>
      </c>
      <c r="N338" s="7">
        <v>0</v>
      </c>
      <c r="O338" s="7">
        <v>0</v>
      </c>
      <c r="P338" s="7">
        <v>0</v>
      </c>
      <c r="Q338" s="51">
        <v>0</v>
      </c>
      <c r="R338" s="51">
        <v>0</v>
      </c>
      <c r="S338" s="51">
        <v>0</v>
      </c>
      <c r="T338" s="51">
        <v>0</v>
      </c>
      <c r="U338" s="51">
        <v>0</v>
      </c>
    </row>
    <row r="339" spans="1:21">
      <c r="A339" s="180">
        <v>17100</v>
      </c>
      <c r="B339" s="7" t="s">
        <v>1709</v>
      </c>
      <c r="C339" s="7" t="s">
        <v>1157</v>
      </c>
      <c r="D339" s="7">
        <v>0</v>
      </c>
      <c r="E339" s="7">
        <v>0</v>
      </c>
      <c r="F339" s="7">
        <v>0</v>
      </c>
      <c r="G339" s="7">
        <v>0</v>
      </c>
      <c r="H339" s="7">
        <v>0</v>
      </c>
      <c r="I339" s="7">
        <v>0</v>
      </c>
      <c r="J339" s="7">
        <v>0</v>
      </c>
      <c r="K339" s="7">
        <v>0</v>
      </c>
      <c r="L339" s="7">
        <v>0</v>
      </c>
      <c r="M339" s="7">
        <v>0</v>
      </c>
      <c r="N339" s="7">
        <v>0</v>
      </c>
      <c r="O339" s="7">
        <v>0</v>
      </c>
      <c r="P339" s="7">
        <v>0</v>
      </c>
      <c r="Q339" s="51">
        <v>0</v>
      </c>
      <c r="R339" s="51">
        <v>0</v>
      </c>
      <c r="S339" s="51">
        <v>0</v>
      </c>
      <c r="T339" s="51">
        <v>0</v>
      </c>
      <c r="U339" s="51">
        <v>0</v>
      </c>
    </row>
    <row r="340" spans="1:21">
      <c r="A340" s="180">
        <v>17100</v>
      </c>
      <c r="B340" s="7" t="s">
        <v>1709</v>
      </c>
      <c r="C340" s="7" t="s">
        <v>1160</v>
      </c>
      <c r="D340" s="7">
        <v>1</v>
      </c>
      <c r="E340" s="7">
        <v>0</v>
      </c>
      <c r="F340" s="7">
        <v>0</v>
      </c>
      <c r="G340" s="7">
        <v>0</v>
      </c>
      <c r="H340" s="7">
        <v>0</v>
      </c>
      <c r="I340" s="7">
        <v>0</v>
      </c>
      <c r="J340" s="7">
        <v>0</v>
      </c>
      <c r="K340" s="7">
        <v>0</v>
      </c>
      <c r="L340" s="7">
        <v>0</v>
      </c>
      <c r="M340" s="7">
        <v>0</v>
      </c>
      <c r="N340" s="7">
        <v>0</v>
      </c>
      <c r="O340" s="7">
        <v>0</v>
      </c>
      <c r="P340" s="7">
        <v>0</v>
      </c>
      <c r="Q340" s="51">
        <v>0</v>
      </c>
      <c r="R340" s="51">
        <v>0</v>
      </c>
      <c r="S340" s="51">
        <v>0</v>
      </c>
      <c r="T340" s="51">
        <v>0</v>
      </c>
      <c r="U340" s="51">
        <v>0</v>
      </c>
    </row>
    <row r="341" spans="1:21">
      <c r="A341" s="180">
        <v>17200</v>
      </c>
      <c r="B341" s="7" t="s">
        <v>2526</v>
      </c>
      <c r="C341" s="7" t="s">
        <v>1151</v>
      </c>
      <c r="D341" s="7">
        <v>1</v>
      </c>
      <c r="E341" s="7">
        <v>0</v>
      </c>
      <c r="F341" s="7">
        <v>0</v>
      </c>
      <c r="G341" s="7">
        <v>3</v>
      </c>
      <c r="H341" s="7">
        <v>0</v>
      </c>
      <c r="I341" s="7">
        <v>1</v>
      </c>
      <c r="J341" s="7">
        <v>1</v>
      </c>
      <c r="K341" s="7">
        <v>0</v>
      </c>
      <c r="L341" s="7">
        <v>1</v>
      </c>
      <c r="M341" s="7">
        <v>2</v>
      </c>
      <c r="N341" s="7">
        <v>0</v>
      </c>
      <c r="O341" s="7">
        <v>1</v>
      </c>
      <c r="P341" s="7">
        <v>0</v>
      </c>
      <c r="Q341" s="51">
        <v>1</v>
      </c>
      <c r="R341" s="51">
        <v>0</v>
      </c>
      <c r="S341" s="51">
        <v>1</v>
      </c>
      <c r="T341" s="51">
        <v>0</v>
      </c>
      <c r="U341" s="51">
        <v>0</v>
      </c>
    </row>
    <row r="342" spans="1:21">
      <c r="A342" s="180">
        <v>17200</v>
      </c>
      <c r="B342" s="7" t="s">
        <v>2526</v>
      </c>
      <c r="C342" s="7" t="s">
        <v>1157</v>
      </c>
      <c r="D342" s="7">
        <v>0</v>
      </c>
      <c r="E342" s="7">
        <v>0</v>
      </c>
      <c r="F342" s="7">
        <v>0</v>
      </c>
      <c r="G342" s="7">
        <v>2</v>
      </c>
      <c r="H342" s="7">
        <v>0</v>
      </c>
      <c r="I342" s="7">
        <v>1</v>
      </c>
      <c r="J342" s="7">
        <v>0</v>
      </c>
      <c r="K342" s="7">
        <v>0</v>
      </c>
      <c r="L342" s="7">
        <v>1</v>
      </c>
      <c r="M342" s="7">
        <v>1</v>
      </c>
      <c r="N342" s="7">
        <v>0</v>
      </c>
      <c r="O342" s="7">
        <v>1</v>
      </c>
      <c r="P342" s="7">
        <v>0</v>
      </c>
      <c r="Q342" s="51">
        <v>1</v>
      </c>
      <c r="R342" s="51">
        <v>0</v>
      </c>
      <c r="S342" s="51">
        <v>1</v>
      </c>
      <c r="T342" s="51">
        <v>0</v>
      </c>
      <c r="U342" s="51">
        <v>0</v>
      </c>
    </row>
    <row r="343" spans="1:21">
      <c r="A343" s="180">
        <v>17200</v>
      </c>
      <c r="B343" s="7" t="s">
        <v>2526</v>
      </c>
      <c r="C343" s="7" t="s">
        <v>1160</v>
      </c>
      <c r="D343" s="7">
        <v>1</v>
      </c>
      <c r="E343" s="7">
        <v>0</v>
      </c>
      <c r="F343" s="7">
        <v>0</v>
      </c>
      <c r="G343" s="7">
        <v>1</v>
      </c>
      <c r="H343" s="7">
        <v>0</v>
      </c>
      <c r="I343" s="7">
        <v>0</v>
      </c>
      <c r="J343" s="7">
        <v>1</v>
      </c>
      <c r="K343" s="7">
        <v>0</v>
      </c>
      <c r="L343" s="7">
        <v>0</v>
      </c>
      <c r="M343" s="7">
        <v>1</v>
      </c>
      <c r="N343" s="7">
        <v>0</v>
      </c>
      <c r="O343" s="7">
        <v>0</v>
      </c>
      <c r="P343" s="7">
        <v>0</v>
      </c>
      <c r="Q343" s="51">
        <v>0</v>
      </c>
      <c r="R343" s="51">
        <v>0</v>
      </c>
      <c r="S343" s="51">
        <v>0</v>
      </c>
      <c r="T343" s="51">
        <v>0</v>
      </c>
      <c r="U343" s="51">
        <v>0</v>
      </c>
    </row>
    <row r="344" spans="1:21">
      <c r="A344" s="180">
        <v>17201</v>
      </c>
      <c r="B344" s="7" t="s">
        <v>2527</v>
      </c>
      <c r="C344" s="7" t="s">
        <v>1151</v>
      </c>
      <c r="D344" s="7">
        <v>0</v>
      </c>
      <c r="E344" s="7">
        <v>0</v>
      </c>
      <c r="F344" s="7">
        <v>0</v>
      </c>
      <c r="G344" s="7">
        <v>3</v>
      </c>
      <c r="H344" s="7">
        <v>0</v>
      </c>
      <c r="I344" s="7">
        <v>1</v>
      </c>
      <c r="J344" s="7">
        <v>0</v>
      </c>
      <c r="K344" s="7">
        <v>0</v>
      </c>
      <c r="L344" s="7">
        <v>1</v>
      </c>
      <c r="M344" s="7">
        <v>2</v>
      </c>
      <c r="N344" s="7">
        <v>0</v>
      </c>
      <c r="O344" s="7">
        <v>0</v>
      </c>
      <c r="P344" s="7">
        <v>0</v>
      </c>
      <c r="Q344" s="51">
        <v>0</v>
      </c>
      <c r="R344" s="51">
        <v>0</v>
      </c>
      <c r="S344" s="51">
        <v>1</v>
      </c>
      <c r="T344" s="51">
        <v>0</v>
      </c>
      <c r="U344" s="51">
        <v>0</v>
      </c>
    </row>
    <row r="345" spans="1:21">
      <c r="A345" s="180">
        <v>17201</v>
      </c>
      <c r="B345" s="7" t="s">
        <v>2528</v>
      </c>
      <c r="C345" s="7" t="s">
        <v>1157</v>
      </c>
      <c r="D345" s="7">
        <v>0</v>
      </c>
      <c r="E345" s="7">
        <v>0</v>
      </c>
      <c r="F345" s="7">
        <v>0</v>
      </c>
      <c r="G345" s="7">
        <v>2</v>
      </c>
      <c r="H345" s="7">
        <v>0</v>
      </c>
      <c r="I345" s="7">
        <v>1</v>
      </c>
      <c r="J345" s="7">
        <v>0</v>
      </c>
      <c r="K345" s="7">
        <v>0</v>
      </c>
      <c r="L345" s="7">
        <v>1</v>
      </c>
      <c r="M345" s="7">
        <v>1</v>
      </c>
      <c r="N345" s="7">
        <v>0</v>
      </c>
      <c r="O345" s="7">
        <v>0</v>
      </c>
      <c r="P345" s="7">
        <v>0</v>
      </c>
      <c r="Q345" s="51">
        <v>0</v>
      </c>
      <c r="R345" s="51">
        <v>0</v>
      </c>
      <c r="S345" s="51">
        <v>1</v>
      </c>
      <c r="T345" s="51">
        <v>0</v>
      </c>
      <c r="U345" s="51">
        <v>0</v>
      </c>
    </row>
    <row r="346" spans="1:21">
      <c r="A346" s="180">
        <v>17201</v>
      </c>
      <c r="B346" s="7" t="s">
        <v>2528</v>
      </c>
      <c r="C346" s="7" t="s">
        <v>1160</v>
      </c>
      <c r="D346" s="7">
        <v>0</v>
      </c>
      <c r="E346" s="7">
        <v>0</v>
      </c>
      <c r="F346" s="7">
        <v>0</v>
      </c>
      <c r="G346" s="7">
        <v>1</v>
      </c>
      <c r="H346" s="7">
        <v>0</v>
      </c>
      <c r="I346" s="7">
        <v>0</v>
      </c>
      <c r="J346" s="7">
        <v>0</v>
      </c>
      <c r="K346" s="7">
        <v>0</v>
      </c>
      <c r="L346" s="7">
        <v>0</v>
      </c>
      <c r="M346" s="7">
        <v>1</v>
      </c>
      <c r="N346" s="7">
        <v>0</v>
      </c>
      <c r="O346" s="7">
        <v>0</v>
      </c>
      <c r="P346" s="7">
        <v>0</v>
      </c>
      <c r="Q346" s="51">
        <v>0</v>
      </c>
      <c r="R346" s="51">
        <v>0</v>
      </c>
      <c r="S346" s="51">
        <v>0</v>
      </c>
      <c r="T346" s="51">
        <v>0</v>
      </c>
      <c r="U346" s="51">
        <v>0</v>
      </c>
    </row>
    <row r="347" spans="1:21">
      <c r="A347" s="180">
        <v>17202</v>
      </c>
      <c r="B347" s="7" t="s">
        <v>1736</v>
      </c>
      <c r="C347" s="7" t="s">
        <v>1151</v>
      </c>
      <c r="D347" s="7">
        <v>1</v>
      </c>
      <c r="E347" s="7">
        <v>0</v>
      </c>
      <c r="F347" s="7">
        <v>0</v>
      </c>
      <c r="G347" s="7">
        <v>0</v>
      </c>
      <c r="H347" s="7">
        <v>0</v>
      </c>
      <c r="I347" s="7">
        <v>0</v>
      </c>
      <c r="J347" s="7">
        <v>1</v>
      </c>
      <c r="K347" s="7">
        <v>0</v>
      </c>
      <c r="L347" s="7">
        <v>0</v>
      </c>
      <c r="M347" s="7">
        <v>0</v>
      </c>
      <c r="N347" s="7">
        <v>0</v>
      </c>
      <c r="O347" s="7">
        <v>1</v>
      </c>
      <c r="P347" s="7">
        <v>0</v>
      </c>
      <c r="Q347" s="51">
        <v>1</v>
      </c>
      <c r="R347" s="51">
        <v>0</v>
      </c>
      <c r="S347" s="51">
        <v>0</v>
      </c>
      <c r="T347" s="51">
        <v>0</v>
      </c>
      <c r="U347" s="51">
        <v>0</v>
      </c>
    </row>
    <row r="348" spans="1:21">
      <c r="A348" s="180">
        <v>17202</v>
      </c>
      <c r="B348" s="7" t="s">
        <v>1736</v>
      </c>
      <c r="C348" s="7" t="s">
        <v>1157</v>
      </c>
      <c r="D348" s="7">
        <v>0</v>
      </c>
      <c r="E348" s="7">
        <v>0</v>
      </c>
      <c r="F348" s="7">
        <v>0</v>
      </c>
      <c r="G348" s="7">
        <v>0</v>
      </c>
      <c r="H348" s="7">
        <v>0</v>
      </c>
      <c r="I348" s="7">
        <v>0</v>
      </c>
      <c r="J348" s="7">
        <v>0</v>
      </c>
      <c r="K348" s="7">
        <v>0</v>
      </c>
      <c r="L348" s="7">
        <v>0</v>
      </c>
      <c r="M348" s="7">
        <v>0</v>
      </c>
      <c r="N348" s="7">
        <v>0</v>
      </c>
      <c r="O348" s="7">
        <v>1</v>
      </c>
      <c r="P348" s="7">
        <v>0</v>
      </c>
      <c r="Q348" s="51">
        <v>1</v>
      </c>
      <c r="R348" s="51">
        <v>0</v>
      </c>
      <c r="S348" s="51">
        <v>0</v>
      </c>
      <c r="T348" s="51">
        <v>0</v>
      </c>
      <c r="U348" s="51">
        <v>0</v>
      </c>
    </row>
    <row r="349" spans="1:21">
      <c r="A349" s="180">
        <v>17202</v>
      </c>
      <c r="B349" s="7" t="s">
        <v>1736</v>
      </c>
      <c r="C349" s="7" t="s">
        <v>1160</v>
      </c>
      <c r="D349" s="7">
        <v>1</v>
      </c>
      <c r="E349" s="7">
        <v>0</v>
      </c>
      <c r="F349" s="7">
        <v>0</v>
      </c>
      <c r="G349" s="7">
        <v>0</v>
      </c>
      <c r="H349" s="7">
        <v>0</v>
      </c>
      <c r="I349" s="7">
        <v>0</v>
      </c>
      <c r="J349" s="7">
        <v>1</v>
      </c>
      <c r="K349" s="7">
        <v>0</v>
      </c>
      <c r="L349" s="7">
        <v>0</v>
      </c>
      <c r="M349" s="7">
        <v>0</v>
      </c>
      <c r="N349" s="7">
        <v>0</v>
      </c>
      <c r="O349" s="7">
        <v>0</v>
      </c>
      <c r="P349" s="7">
        <v>0</v>
      </c>
      <c r="Q349" s="51">
        <v>0</v>
      </c>
      <c r="R349" s="51">
        <v>0</v>
      </c>
      <c r="S349" s="51">
        <v>0</v>
      </c>
      <c r="T349" s="51">
        <v>0</v>
      </c>
      <c r="U349" s="51">
        <v>0</v>
      </c>
    </row>
    <row r="350" spans="1:21">
      <c r="A350" s="180">
        <v>17300</v>
      </c>
      <c r="B350" s="7" t="s">
        <v>2530</v>
      </c>
      <c r="C350" s="7" t="s">
        <v>1151</v>
      </c>
      <c r="D350" s="7">
        <v>0</v>
      </c>
      <c r="E350" s="7">
        <v>0</v>
      </c>
      <c r="F350" s="7">
        <v>0</v>
      </c>
      <c r="G350" s="7">
        <v>0</v>
      </c>
      <c r="H350" s="7">
        <v>0</v>
      </c>
      <c r="I350" s="7">
        <v>0</v>
      </c>
      <c r="J350" s="7">
        <v>0</v>
      </c>
      <c r="K350" s="7">
        <v>0</v>
      </c>
      <c r="L350" s="7">
        <v>1</v>
      </c>
      <c r="M350" s="7">
        <v>0</v>
      </c>
      <c r="N350" s="7">
        <v>0</v>
      </c>
      <c r="O350" s="7">
        <v>0</v>
      </c>
      <c r="P350" s="7">
        <v>0</v>
      </c>
      <c r="Q350" s="51">
        <v>0</v>
      </c>
      <c r="R350" s="51">
        <v>0</v>
      </c>
      <c r="S350" s="51">
        <v>0</v>
      </c>
      <c r="T350" s="51">
        <v>0</v>
      </c>
      <c r="U350" s="51">
        <v>0</v>
      </c>
    </row>
    <row r="351" spans="1:21">
      <c r="A351" s="180">
        <v>17300</v>
      </c>
      <c r="B351" s="7" t="s">
        <v>2530</v>
      </c>
      <c r="C351" s="7" t="s">
        <v>1157</v>
      </c>
      <c r="D351" s="7">
        <v>0</v>
      </c>
      <c r="E351" s="7">
        <v>0</v>
      </c>
      <c r="F351" s="7">
        <v>0</v>
      </c>
      <c r="G351" s="7">
        <v>0</v>
      </c>
      <c r="H351" s="7">
        <v>0</v>
      </c>
      <c r="I351" s="7">
        <v>0</v>
      </c>
      <c r="J351" s="7">
        <v>0</v>
      </c>
      <c r="K351" s="7">
        <v>0</v>
      </c>
      <c r="L351" s="7">
        <v>1</v>
      </c>
      <c r="M351" s="7">
        <v>0</v>
      </c>
      <c r="N351" s="7">
        <v>0</v>
      </c>
      <c r="O351" s="7">
        <v>0</v>
      </c>
      <c r="P351" s="7">
        <v>0</v>
      </c>
      <c r="Q351" s="51">
        <v>0</v>
      </c>
      <c r="R351" s="51">
        <v>0</v>
      </c>
      <c r="S351" s="51">
        <v>0</v>
      </c>
      <c r="T351" s="51">
        <v>0</v>
      </c>
      <c r="U351" s="51">
        <v>0</v>
      </c>
    </row>
    <row r="352" spans="1:21">
      <c r="A352" s="180">
        <v>17300</v>
      </c>
      <c r="B352" s="7" t="s">
        <v>2530</v>
      </c>
      <c r="C352" s="7" t="s">
        <v>1160</v>
      </c>
      <c r="D352" s="7">
        <v>0</v>
      </c>
      <c r="E352" s="7">
        <v>0</v>
      </c>
      <c r="F352" s="7">
        <v>0</v>
      </c>
      <c r="G352" s="7">
        <v>0</v>
      </c>
      <c r="H352" s="7">
        <v>0</v>
      </c>
      <c r="I352" s="7">
        <v>0</v>
      </c>
      <c r="J352" s="7">
        <v>0</v>
      </c>
      <c r="K352" s="7">
        <v>0</v>
      </c>
      <c r="L352" s="7">
        <v>0</v>
      </c>
      <c r="M352" s="7">
        <v>0</v>
      </c>
      <c r="N352" s="7">
        <v>0</v>
      </c>
      <c r="O352" s="7">
        <v>0</v>
      </c>
      <c r="P352" s="7">
        <v>0</v>
      </c>
      <c r="Q352" s="51">
        <v>0</v>
      </c>
      <c r="R352" s="51">
        <v>0</v>
      </c>
      <c r="S352" s="51">
        <v>0</v>
      </c>
      <c r="T352" s="51">
        <v>0</v>
      </c>
      <c r="U352" s="51">
        <v>0</v>
      </c>
    </row>
    <row r="353" spans="1:21">
      <c r="A353" s="180">
        <v>17400</v>
      </c>
      <c r="B353" s="7" t="s">
        <v>2531</v>
      </c>
      <c r="C353" s="7" t="s">
        <v>1151</v>
      </c>
      <c r="D353" s="7">
        <v>0</v>
      </c>
      <c r="E353" s="7">
        <v>0</v>
      </c>
      <c r="F353" s="7">
        <v>0</v>
      </c>
      <c r="G353" s="7">
        <v>0</v>
      </c>
      <c r="H353" s="7">
        <v>1</v>
      </c>
      <c r="I353" s="7">
        <v>0</v>
      </c>
      <c r="J353" s="7">
        <v>1</v>
      </c>
      <c r="K353" s="7">
        <v>0</v>
      </c>
      <c r="L353" s="7">
        <v>0</v>
      </c>
      <c r="M353" s="7">
        <v>0</v>
      </c>
      <c r="N353" s="7">
        <v>0</v>
      </c>
      <c r="O353" s="7">
        <v>0</v>
      </c>
      <c r="P353" s="7">
        <v>2</v>
      </c>
      <c r="Q353" s="51">
        <v>0</v>
      </c>
      <c r="R353" s="51">
        <v>0</v>
      </c>
      <c r="S353" s="51">
        <v>1</v>
      </c>
      <c r="T353" s="51">
        <v>0</v>
      </c>
      <c r="U353" s="51">
        <v>0</v>
      </c>
    </row>
    <row r="354" spans="1:21">
      <c r="A354" s="180">
        <v>17400</v>
      </c>
      <c r="B354" s="7" t="s">
        <v>2532</v>
      </c>
      <c r="C354" s="7" t="s">
        <v>1157</v>
      </c>
      <c r="D354" s="7">
        <v>0</v>
      </c>
      <c r="E354" s="7">
        <v>0</v>
      </c>
      <c r="F354" s="7">
        <v>0</v>
      </c>
      <c r="G354" s="7">
        <v>0</v>
      </c>
      <c r="H354" s="7">
        <v>0</v>
      </c>
      <c r="I354" s="7">
        <v>0</v>
      </c>
      <c r="J354" s="7">
        <v>0</v>
      </c>
      <c r="K354" s="7">
        <v>0</v>
      </c>
      <c r="L354" s="7">
        <v>0</v>
      </c>
      <c r="M354" s="7">
        <v>0</v>
      </c>
      <c r="N354" s="7">
        <v>0</v>
      </c>
      <c r="O354" s="7">
        <v>0</v>
      </c>
      <c r="P354" s="7">
        <v>1</v>
      </c>
      <c r="Q354" s="51">
        <v>0</v>
      </c>
      <c r="R354" s="51">
        <v>0</v>
      </c>
      <c r="S354" s="51">
        <v>0</v>
      </c>
      <c r="T354" s="51">
        <v>0</v>
      </c>
      <c r="U354" s="51">
        <v>0</v>
      </c>
    </row>
    <row r="355" spans="1:21">
      <c r="A355" s="180">
        <v>17400</v>
      </c>
      <c r="B355" s="7" t="s">
        <v>2532</v>
      </c>
      <c r="C355" s="7" t="s">
        <v>1160</v>
      </c>
      <c r="D355" s="7">
        <v>0</v>
      </c>
      <c r="E355" s="7">
        <v>0</v>
      </c>
      <c r="F355" s="7">
        <v>0</v>
      </c>
      <c r="G355" s="7">
        <v>0</v>
      </c>
      <c r="H355" s="7">
        <v>1</v>
      </c>
      <c r="I355" s="7">
        <v>0</v>
      </c>
      <c r="J355" s="7">
        <v>1</v>
      </c>
      <c r="K355" s="7">
        <v>0</v>
      </c>
      <c r="L355" s="7">
        <v>0</v>
      </c>
      <c r="M355" s="7">
        <v>0</v>
      </c>
      <c r="N355" s="7">
        <v>0</v>
      </c>
      <c r="O355" s="7">
        <v>0</v>
      </c>
      <c r="P355" s="7">
        <v>1</v>
      </c>
      <c r="Q355" s="51">
        <v>0</v>
      </c>
      <c r="R355" s="51">
        <v>0</v>
      </c>
      <c r="S355" s="51">
        <v>1</v>
      </c>
      <c r="T355" s="51">
        <v>0</v>
      </c>
      <c r="U355" s="51">
        <v>0</v>
      </c>
    </row>
    <row r="356" spans="1:21">
      <c r="A356" s="180">
        <v>17500</v>
      </c>
      <c r="B356" s="7" t="s">
        <v>2533</v>
      </c>
      <c r="C356" s="7" t="s">
        <v>1151</v>
      </c>
      <c r="D356" s="7">
        <v>0</v>
      </c>
      <c r="E356" s="7">
        <v>1</v>
      </c>
      <c r="F356" s="7">
        <v>0</v>
      </c>
      <c r="G356" s="7">
        <v>1</v>
      </c>
      <c r="H356" s="7">
        <v>0</v>
      </c>
      <c r="I356" s="7">
        <v>0</v>
      </c>
      <c r="J356" s="7">
        <v>0</v>
      </c>
      <c r="K356" s="7">
        <v>0</v>
      </c>
      <c r="L356" s="7">
        <v>0</v>
      </c>
      <c r="M356" s="7">
        <v>0</v>
      </c>
      <c r="N356" s="7">
        <v>0</v>
      </c>
      <c r="O356" s="7">
        <v>0</v>
      </c>
      <c r="P356" s="7">
        <v>0</v>
      </c>
      <c r="Q356" s="51">
        <v>0</v>
      </c>
      <c r="R356" s="51">
        <v>2</v>
      </c>
      <c r="S356" s="51">
        <v>0</v>
      </c>
      <c r="T356" s="51">
        <v>0</v>
      </c>
      <c r="U356" s="51">
        <v>0</v>
      </c>
    </row>
    <row r="357" spans="1:21">
      <c r="A357" s="180">
        <v>17500</v>
      </c>
      <c r="B357" s="7" t="s">
        <v>2534</v>
      </c>
      <c r="C357" s="7" t="s">
        <v>1157</v>
      </c>
      <c r="D357" s="7">
        <v>0</v>
      </c>
      <c r="E357" s="7">
        <v>1</v>
      </c>
      <c r="F357" s="7">
        <v>0</v>
      </c>
      <c r="G357" s="7">
        <v>0</v>
      </c>
      <c r="H357" s="7">
        <v>0</v>
      </c>
      <c r="I357" s="7">
        <v>0</v>
      </c>
      <c r="J357" s="7">
        <v>0</v>
      </c>
      <c r="K357" s="7">
        <v>0</v>
      </c>
      <c r="L357" s="7">
        <v>0</v>
      </c>
      <c r="M357" s="7">
        <v>0</v>
      </c>
      <c r="N357" s="7">
        <v>0</v>
      </c>
      <c r="O357" s="7">
        <v>0</v>
      </c>
      <c r="P357" s="7">
        <v>0</v>
      </c>
      <c r="Q357" s="51">
        <v>0</v>
      </c>
      <c r="R357" s="51">
        <v>1</v>
      </c>
      <c r="S357" s="51">
        <v>0</v>
      </c>
      <c r="T357" s="51">
        <v>0</v>
      </c>
      <c r="U357" s="51">
        <v>0</v>
      </c>
    </row>
    <row r="358" spans="1:21">
      <c r="A358" s="180">
        <v>17500</v>
      </c>
      <c r="B358" s="7" t="s">
        <v>2534</v>
      </c>
      <c r="C358" s="7" t="s">
        <v>1160</v>
      </c>
      <c r="D358" s="7">
        <v>0</v>
      </c>
      <c r="E358" s="7">
        <v>0</v>
      </c>
      <c r="F358" s="7">
        <v>0</v>
      </c>
      <c r="G358" s="7">
        <v>1</v>
      </c>
      <c r="H358" s="7">
        <v>0</v>
      </c>
      <c r="I358" s="7">
        <v>0</v>
      </c>
      <c r="J358" s="7">
        <v>0</v>
      </c>
      <c r="K358" s="7">
        <v>0</v>
      </c>
      <c r="L358" s="7">
        <v>0</v>
      </c>
      <c r="M358" s="7">
        <v>0</v>
      </c>
      <c r="N358" s="7">
        <v>0</v>
      </c>
      <c r="O358" s="7">
        <v>0</v>
      </c>
      <c r="P358" s="7">
        <v>0</v>
      </c>
      <c r="Q358" s="51">
        <v>0</v>
      </c>
      <c r="R358" s="51">
        <v>1</v>
      </c>
      <c r="S358" s="51">
        <v>0</v>
      </c>
      <c r="T358" s="51">
        <v>0</v>
      </c>
      <c r="U358" s="51">
        <v>0</v>
      </c>
    </row>
    <row r="359" spans="1:21">
      <c r="A359" s="180">
        <v>18000</v>
      </c>
      <c r="B359" s="7" t="s">
        <v>2535</v>
      </c>
      <c r="C359" s="7" t="s">
        <v>1151</v>
      </c>
      <c r="D359" s="7">
        <v>6</v>
      </c>
      <c r="E359" s="7">
        <v>8</v>
      </c>
      <c r="F359" s="7">
        <v>9</v>
      </c>
      <c r="G359" s="7">
        <v>8</v>
      </c>
      <c r="H359" s="7">
        <v>8</v>
      </c>
      <c r="I359" s="7">
        <v>18</v>
      </c>
      <c r="J359" s="7">
        <v>15</v>
      </c>
      <c r="K359" s="7">
        <v>14</v>
      </c>
      <c r="L359" s="7">
        <v>17</v>
      </c>
      <c r="M359" s="7">
        <v>14</v>
      </c>
      <c r="N359" s="7">
        <v>19</v>
      </c>
      <c r="O359" s="7">
        <v>29</v>
      </c>
      <c r="P359" s="7">
        <v>23</v>
      </c>
      <c r="Q359" s="51">
        <v>25</v>
      </c>
      <c r="R359" s="51">
        <v>42</v>
      </c>
      <c r="S359" s="51">
        <v>32</v>
      </c>
      <c r="T359" s="51">
        <v>55</v>
      </c>
      <c r="U359" s="51">
        <v>47</v>
      </c>
    </row>
    <row r="360" spans="1:21">
      <c r="A360" s="180">
        <v>18000</v>
      </c>
      <c r="B360" s="7" t="s">
        <v>2535</v>
      </c>
      <c r="C360" s="7" t="s">
        <v>1157</v>
      </c>
      <c r="D360" s="7">
        <v>3</v>
      </c>
      <c r="E360" s="7">
        <v>3</v>
      </c>
      <c r="F360" s="7">
        <v>3</v>
      </c>
      <c r="G360" s="7">
        <v>2</v>
      </c>
      <c r="H360" s="7">
        <v>2</v>
      </c>
      <c r="I360" s="7">
        <v>7</v>
      </c>
      <c r="J360" s="7">
        <v>5</v>
      </c>
      <c r="K360" s="7">
        <v>3</v>
      </c>
      <c r="L360" s="7">
        <v>3</v>
      </c>
      <c r="M360" s="7">
        <v>4</v>
      </c>
      <c r="N360" s="7">
        <v>9</v>
      </c>
      <c r="O360" s="7">
        <v>5</v>
      </c>
      <c r="P360" s="7">
        <v>7</v>
      </c>
      <c r="Q360" s="51">
        <v>7</v>
      </c>
      <c r="R360" s="51">
        <v>10</v>
      </c>
      <c r="S360" s="51">
        <v>11</v>
      </c>
      <c r="T360" s="51">
        <v>15</v>
      </c>
      <c r="U360" s="51">
        <v>12</v>
      </c>
    </row>
    <row r="361" spans="1:21">
      <c r="A361" s="180">
        <v>18000</v>
      </c>
      <c r="B361" s="7" t="s">
        <v>2535</v>
      </c>
      <c r="C361" s="7" t="s">
        <v>1160</v>
      </c>
      <c r="D361" s="7">
        <v>3</v>
      </c>
      <c r="E361" s="7">
        <v>5</v>
      </c>
      <c r="F361" s="7">
        <v>6</v>
      </c>
      <c r="G361" s="7">
        <v>6</v>
      </c>
      <c r="H361" s="7">
        <v>6</v>
      </c>
      <c r="I361" s="7">
        <v>11</v>
      </c>
      <c r="J361" s="7">
        <v>10</v>
      </c>
      <c r="K361" s="7">
        <v>11</v>
      </c>
      <c r="L361" s="7">
        <v>14</v>
      </c>
      <c r="M361" s="7">
        <v>10</v>
      </c>
      <c r="N361" s="7">
        <v>10</v>
      </c>
      <c r="O361" s="7">
        <v>24</v>
      </c>
      <c r="P361" s="7">
        <v>16</v>
      </c>
      <c r="Q361" s="51">
        <v>18</v>
      </c>
      <c r="R361" s="51">
        <v>32</v>
      </c>
      <c r="S361" s="51">
        <v>21</v>
      </c>
      <c r="T361" s="51">
        <v>40</v>
      </c>
      <c r="U361" s="51">
        <v>35</v>
      </c>
    </row>
    <row r="362" spans="1:21">
      <c r="A362" s="180">
        <v>18100</v>
      </c>
      <c r="B362" s="7" t="s">
        <v>2536</v>
      </c>
      <c r="C362" s="7" t="s">
        <v>1151</v>
      </c>
      <c r="D362" s="7">
        <v>6</v>
      </c>
      <c r="E362" s="7">
        <v>5</v>
      </c>
      <c r="F362" s="7">
        <v>6</v>
      </c>
      <c r="G362" s="7">
        <v>8</v>
      </c>
      <c r="H362" s="7">
        <v>6</v>
      </c>
      <c r="I362" s="7">
        <v>16</v>
      </c>
      <c r="J362" s="7">
        <v>11</v>
      </c>
      <c r="K362" s="7">
        <v>12</v>
      </c>
      <c r="L362" s="7">
        <v>15</v>
      </c>
      <c r="M362" s="7">
        <v>13</v>
      </c>
      <c r="N362" s="7">
        <v>16</v>
      </c>
      <c r="O362" s="7">
        <v>28</v>
      </c>
      <c r="P362" s="7">
        <v>20</v>
      </c>
      <c r="Q362" s="51">
        <v>22</v>
      </c>
      <c r="R362" s="51">
        <v>35</v>
      </c>
      <c r="S362" s="51">
        <v>31</v>
      </c>
      <c r="T362" s="51">
        <v>51</v>
      </c>
      <c r="U362" s="51">
        <v>45</v>
      </c>
    </row>
    <row r="363" spans="1:21">
      <c r="A363" s="180">
        <v>18100</v>
      </c>
      <c r="B363" s="7" t="s">
        <v>2536</v>
      </c>
      <c r="C363" s="7" t="s">
        <v>1157</v>
      </c>
      <c r="D363" s="7">
        <v>3</v>
      </c>
      <c r="E363" s="7">
        <v>2</v>
      </c>
      <c r="F363" s="7">
        <v>2</v>
      </c>
      <c r="G363" s="7">
        <v>2</v>
      </c>
      <c r="H363" s="7">
        <v>2</v>
      </c>
      <c r="I363" s="7">
        <v>6</v>
      </c>
      <c r="J363" s="7">
        <v>3</v>
      </c>
      <c r="K363" s="7">
        <v>2</v>
      </c>
      <c r="L363" s="7">
        <v>3</v>
      </c>
      <c r="M363" s="7">
        <v>4</v>
      </c>
      <c r="N363" s="7">
        <v>7</v>
      </c>
      <c r="O363" s="7">
        <v>4</v>
      </c>
      <c r="P363" s="7">
        <v>5</v>
      </c>
      <c r="Q363" s="51">
        <v>5</v>
      </c>
      <c r="R363" s="51">
        <v>9</v>
      </c>
      <c r="S363" s="51">
        <v>10</v>
      </c>
      <c r="T363" s="51">
        <v>12</v>
      </c>
      <c r="U363" s="51">
        <v>11</v>
      </c>
    </row>
    <row r="364" spans="1:21">
      <c r="A364" s="180">
        <v>18100</v>
      </c>
      <c r="B364" s="7" t="s">
        <v>2536</v>
      </c>
      <c r="C364" s="7" t="s">
        <v>1160</v>
      </c>
      <c r="D364" s="7">
        <v>3</v>
      </c>
      <c r="E364" s="7">
        <v>3</v>
      </c>
      <c r="F364" s="7">
        <v>4</v>
      </c>
      <c r="G364" s="7">
        <v>6</v>
      </c>
      <c r="H364" s="7">
        <v>4</v>
      </c>
      <c r="I364" s="7">
        <v>10</v>
      </c>
      <c r="J364" s="7">
        <v>8</v>
      </c>
      <c r="K364" s="7">
        <v>10</v>
      </c>
      <c r="L364" s="7">
        <v>12</v>
      </c>
      <c r="M364" s="7">
        <v>9</v>
      </c>
      <c r="N364" s="7">
        <v>9</v>
      </c>
      <c r="O364" s="7">
        <v>24</v>
      </c>
      <c r="P364" s="7">
        <v>15</v>
      </c>
      <c r="Q364" s="51">
        <v>17</v>
      </c>
      <c r="R364" s="51">
        <v>26</v>
      </c>
      <c r="S364" s="51">
        <v>21</v>
      </c>
      <c r="T364" s="51">
        <v>39</v>
      </c>
      <c r="U364" s="51">
        <v>34</v>
      </c>
    </row>
    <row r="365" spans="1:21">
      <c r="A365" s="180">
        <v>18200</v>
      </c>
      <c r="B365" s="7" t="s">
        <v>2538</v>
      </c>
      <c r="C365" s="7" t="s">
        <v>1151</v>
      </c>
      <c r="D365" s="7">
        <v>0</v>
      </c>
      <c r="E365" s="7">
        <v>0</v>
      </c>
      <c r="F365" s="7">
        <v>0</v>
      </c>
      <c r="G365" s="7">
        <v>0</v>
      </c>
      <c r="H365" s="7">
        <v>1</v>
      </c>
      <c r="I365" s="7">
        <v>0</v>
      </c>
      <c r="J365" s="7">
        <v>0</v>
      </c>
      <c r="K365" s="7">
        <v>0</v>
      </c>
      <c r="L365" s="7">
        <v>0</v>
      </c>
      <c r="M365" s="7">
        <v>0</v>
      </c>
      <c r="N365" s="7">
        <v>0</v>
      </c>
      <c r="O365" s="7">
        <v>0</v>
      </c>
      <c r="P365" s="7">
        <v>0</v>
      </c>
      <c r="Q365" s="51">
        <v>0</v>
      </c>
      <c r="R365" s="51">
        <v>1</v>
      </c>
      <c r="S365" s="51">
        <v>0</v>
      </c>
      <c r="T365" s="51">
        <v>0</v>
      </c>
      <c r="U365" s="51">
        <v>0</v>
      </c>
    </row>
    <row r="366" spans="1:21">
      <c r="A366" s="180">
        <v>18200</v>
      </c>
      <c r="B366" s="7" t="s">
        <v>2539</v>
      </c>
      <c r="C366" s="7" t="s">
        <v>1157</v>
      </c>
      <c r="D366" s="7">
        <v>0</v>
      </c>
      <c r="E366" s="7">
        <v>0</v>
      </c>
      <c r="F366" s="7">
        <v>0</v>
      </c>
      <c r="G366" s="7">
        <v>0</v>
      </c>
      <c r="H366" s="7">
        <v>0</v>
      </c>
      <c r="I366" s="7">
        <v>0</v>
      </c>
      <c r="J366" s="7">
        <v>0</v>
      </c>
      <c r="K366" s="7">
        <v>0</v>
      </c>
      <c r="L366" s="7">
        <v>0</v>
      </c>
      <c r="M366" s="7">
        <v>0</v>
      </c>
      <c r="N366" s="7">
        <v>0</v>
      </c>
      <c r="O366" s="7">
        <v>0</v>
      </c>
      <c r="P366" s="7">
        <v>0</v>
      </c>
      <c r="Q366" s="51">
        <v>0</v>
      </c>
      <c r="R366" s="51">
        <v>0</v>
      </c>
      <c r="S366" s="51">
        <v>0</v>
      </c>
      <c r="T366" s="51">
        <v>0</v>
      </c>
      <c r="U366" s="51">
        <v>0</v>
      </c>
    </row>
    <row r="367" spans="1:21">
      <c r="A367" s="180">
        <v>18200</v>
      </c>
      <c r="B367" s="7" t="s">
        <v>2539</v>
      </c>
      <c r="C367" s="7" t="s">
        <v>1160</v>
      </c>
      <c r="D367" s="7">
        <v>0</v>
      </c>
      <c r="E367" s="7">
        <v>0</v>
      </c>
      <c r="F367" s="7">
        <v>0</v>
      </c>
      <c r="G367" s="7">
        <v>0</v>
      </c>
      <c r="H367" s="7">
        <v>1</v>
      </c>
      <c r="I367" s="7">
        <v>0</v>
      </c>
      <c r="J367" s="7">
        <v>0</v>
      </c>
      <c r="K367" s="7">
        <v>0</v>
      </c>
      <c r="L367" s="7">
        <v>0</v>
      </c>
      <c r="M367" s="7">
        <v>0</v>
      </c>
      <c r="N367" s="7">
        <v>0</v>
      </c>
      <c r="O367" s="7">
        <v>0</v>
      </c>
      <c r="P367" s="7">
        <v>0</v>
      </c>
      <c r="Q367" s="51">
        <v>0</v>
      </c>
      <c r="R367" s="51">
        <v>1</v>
      </c>
      <c r="S367" s="51">
        <v>0</v>
      </c>
      <c r="T367" s="51">
        <v>0</v>
      </c>
      <c r="U367" s="51">
        <v>0</v>
      </c>
    </row>
    <row r="368" spans="1:21">
      <c r="A368" s="180">
        <v>18300</v>
      </c>
      <c r="B368" s="7" t="s">
        <v>2541</v>
      </c>
      <c r="C368" s="7" t="s">
        <v>1151</v>
      </c>
      <c r="D368" s="7">
        <v>0</v>
      </c>
      <c r="E368" s="7">
        <v>3</v>
      </c>
      <c r="F368" s="7">
        <v>3</v>
      </c>
      <c r="G368" s="7">
        <v>0</v>
      </c>
      <c r="H368" s="7">
        <v>1</v>
      </c>
      <c r="I368" s="7">
        <v>2</v>
      </c>
      <c r="J368" s="7">
        <v>4</v>
      </c>
      <c r="K368" s="7">
        <v>2</v>
      </c>
      <c r="L368" s="7">
        <v>2</v>
      </c>
      <c r="M368" s="7">
        <v>1</v>
      </c>
      <c r="N368" s="7">
        <v>3</v>
      </c>
      <c r="O368" s="7">
        <v>1</v>
      </c>
      <c r="P368" s="7">
        <v>3</v>
      </c>
      <c r="Q368" s="51">
        <v>3</v>
      </c>
      <c r="R368" s="51">
        <v>6</v>
      </c>
      <c r="S368" s="51">
        <v>1</v>
      </c>
      <c r="T368" s="51">
        <v>4</v>
      </c>
      <c r="U368" s="51">
        <v>2</v>
      </c>
    </row>
    <row r="369" spans="1:21">
      <c r="A369" s="180">
        <v>18300</v>
      </c>
      <c r="B369" s="7" t="s">
        <v>2541</v>
      </c>
      <c r="C369" s="7" t="s">
        <v>1157</v>
      </c>
      <c r="D369" s="7">
        <v>0</v>
      </c>
      <c r="E369" s="7">
        <v>1</v>
      </c>
      <c r="F369" s="7">
        <v>1</v>
      </c>
      <c r="G369" s="7">
        <v>0</v>
      </c>
      <c r="H369" s="7">
        <v>0</v>
      </c>
      <c r="I369" s="7">
        <v>1</v>
      </c>
      <c r="J369" s="7">
        <v>2</v>
      </c>
      <c r="K369" s="7">
        <v>1</v>
      </c>
      <c r="L369" s="7">
        <v>0</v>
      </c>
      <c r="M369" s="7">
        <v>0</v>
      </c>
      <c r="N369" s="7">
        <v>2</v>
      </c>
      <c r="O369" s="7">
        <v>1</v>
      </c>
      <c r="P369" s="7">
        <v>2</v>
      </c>
      <c r="Q369" s="51">
        <v>2</v>
      </c>
      <c r="R369" s="51">
        <v>1</v>
      </c>
      <c r="S369" s="51">
        <v>1</v>
      </c>
      <c r="T369" s="51">
        <v>3</v>
      </c>
      <c r="U369" s="51">
        <v>1</v>
      </c>
    </row>
    <row r="370" spans="1:21">
      <c r="A370" s="180">
        <v>18300</v>
      </c>
      <c r="B370" s="7" t="s">
        <v>2541</v>
      </c>
      <c r="C370" s="7" t="s">
        <v>1160</v>
      </c>
      <c r="D370" s="7">
        <v>0</v>
      </c>
      <c r="E370" s="7">
        <v>2</v>
      </c>
      <c r="F370" s="7">
        <v>2</v>
      </c>
      <c r="G370" s="7">
        <v>0</v>
      </c>
      <c r="H370" s="7">
        <v>1</v>
      </c>
      <c r="I370" s="7">
        <v>1</v>
      </c>
      <c r="J370" s="7">
        <v>2</v>
      </c>
      <c r="K370" s="7">
        <v>1</v>
      </c>
      <c r="L370" s="7">
        <v>2</v>
      </c>
      <c r="M370" s="7">
        <v>1</v>
      </c>
      <c r="N370" s="7">
        <v>1</v>
      </c>
      <c r="O370" s="7">
        <v>0</v>
      </c>
      <c r="P370" s="7">
        <v>1</v>
      </c>
      <c r="Q370" s="51">
        <v>1</v>
      </c>
      <c r="R370" s="51">
        <v>5</v>
      </c>
      <c r="S370" s="51">
        <v>0</v>
      </c>
      <c r="T370" s="51">
        <v>1</v>
      </c>
      <c r="U370" s="51">
        <v>1</v>
      </c>
    </row>
    <row r="371" spans="1:21">
      <c r="A371" s="180">
        <v>20000</v>
      </c>
      <c r="B371" s="7" t="s">
        <v>2542</v>
      </c>
      <c r="C371" s="7" t="s">
        <v>1151</v>
      </c>
      <c r="D371" s="7">
        <v>26</v>
      </c>
      <c r="E371" s="7">
        <v>20</v>
      </c>
      <c r="F371" s="7">
        <v>21</v>
      </c>
      <c r="G371" s="7">
        <v>9</v>
      </c>
      <c r="H371" s="7">
        <v>25</v>
      </c>
      <c r="I371" s="7">
        <v>26</v>
      </c>
      <c r="J371" s="7">
        <v>26</v>
      </c>
      <c r="K371" s="7">
        <v>23</v>
      </c>
      <c r="L371" s="7">
        <v>20</v>
      </c>
      <c r="M371" s="7">
        <v>26</v>
      </c>
      <c r="N371" s="7">
        <v>34</v>
      </c>
      <c r="O371" s="7">
        <v>19</v>
      </c>
      <c r="P371" s="7">
        <v>33</v>
      </c>
      <c r="Q371" s="51">
        <v>17</v>
      </c>
      <c r="R371" s="51">
        <v>25</v>
      </c>
      <c r="S371" s="51">
        <v>23</v>
      </c>
      <c r="T371" s="51">
        <v>15</v>
      </c>
      <c r="U371" s="51">
        <v>30</v>
      </c>
    </row>
    <row r="372" spans="1:21">
      <c r="A372" s="180">
        <v>20000</v>
      </c>
      <c r="B372" s="7" t="s">
        <v>2542</v>
      </c>
      <c r="C372" s="7" t="s">
        <v>1157</v>
      </c>
      <c r="D372" s="7">
        <v>21</v>
      </c>
      <c r="E372" s="7">
        <v>14</v>
      </c>
      <c r="F372" s="7">
        <v>13</v>
      </c>
      <c r="G372" s="7">
        <v>6</v>
      </c>
      <c r="H372" s="7">
        <v>16</v>
      </c>
      <c r="I372" s="7">
        <v>13</v>
      </c>
      <c r="J372" s="7">
        <v>16</v>
      </c>
      <c r="K372" s="7">
        <v>14</v>
      </c>
      <c r="L372" s="7">
        <v>15</v>
      </c>
      <c r="M372" s="7">
        <v>18</v>
      </c>
      <c r="N372" s="7">
        <v>19</v>
      </c>
      <c r="O372" s="7">
        <v>14</v>
      </c>
      <c r="P372" s="7">
        <v>19</v>
      </c>
      <c r="Q372" s="51">
        <v>9</v>
      </c>
      <c r="R372" s="51">
        <v>14</v>
      </c>
      <c r="S372" s="51">
        <v>12</v>
      </c>
      <c r="T372" s="51">
        <v>9</v>
      </c>
      <c r="U372" s="51">
        <v>21</v>
      </c>
    </row>
    <row r="373" spans="1:21">
      <c r="A373" s="180">
        <v>20000</v>
      </c>
      <c r="B373" s="7" t="s">
        <v>2542</v>
      </c>
      <c r="C373" s="7" t="s">
        <v>1160</v>
      </c>
      <c r="D373" s="7">
        <v>5</v>
      </c>
      <c r="E373" s="7">
        <v>6</v>
      </c>
      <c r="F373" s="7">
        <v>8</v>
      </c>
      <c r="G373" s="7">
        <v>3</v>
      </c>
      <c r="H373" s="7">
        <v>9</v>
      </c>
      <c r="I373" s="7">
        <v>13</v>
      </c>
      <c r="J373" s="7">
        <v>10</v>
      </c>
      <c r="K373" s="7">
        <v>9</v>
      </c>
      <c r="L373" s="7">
        <v>5</v>
      </c>
      <c r="M373" s="7">
        <v>8</v>
      </c>
      <c r="N373" s="7">
        <v>15</v>
      </c>
      <c r="O373" s="7">
        <v>5</v>
      </c>
      <c r="P373" s="7">
        <v>14</v>
      </c>
      <c r="Q373" s="51">
        <v>8</v>
      </c>
      <c r="R373" s="51">
        <v>11</v>
      </c>
      <c r="S373" s="51">
        <v>11</v>
      </c>
      <c r="T373" s="51">
        <v>6</v>
      </c>
      <c r="U373" s="51">
        <v>9</v>
      </c>
    </row>
    <row r="374" spans="1:21">
      <c r="A374" s="180">
        <v>20100</v>
      </c>
      <c r="B374" s="7" t="s">
        <v>2545</v>
      </c>
      <c r="C374" s="7" t="s">
        <v>1151</v>
      </c>
      <c r="D374" s="7">
        <v>11</v>
      </c>
      <c r="E374" s="7">
        <v>12</v>
      </c>
      <c r="F374" s="7">
        <v>4</v>
      </c>
      <c r="G374" s="7">
        <v>8</v>
      </c>
      <c r="H374" s="7">
        <v>13</v>
      </c>
      <c r="I374" s="7">
        <v>12</v>
      </c>
      <c r="J374" s="7">
        <v>15</v>
      </c>
      <c r="K374" s="7">
        <v>14</v>
      </c>
      <c r="L374" s="7">
        <v>9</v>
      </c>
      <c r="M374" s="7">
        <v>13</v>
      </c>
      <c r="N374" s="7">
        <v>19</v>
      </c>
      <c r="O374" s="7">
        <v>10</v>
      </c>
      <c r="P374" s="7">
        <v>15</v>
      </c>
      <c r="Q374" s="51">
        <v>7</v>
      </c>
      <c r="R374" s="51">
        <v>12</v>
      </c>
      <c r="S374" s="51">
        <v>16</v>
      </c>
      <c r="T374" s="51">
        <v>9</v>
      </c>
      <c r="U374" s="51">
        <v>18</v>
      </c>
    </row>
    <row r="375" spans="1:21">
      <c r="A375" s="180">
        <v>20100</v>
      </c>
      <c r="B375" s="7" t="s">
        <v>2545</v>
      </c>
      <c r="C375" s="7" t="s">
        <v>1157</v>
      </c>
      <c r="D375" s="7">
        <v>7</v>
      </c>
      <c r="E375" s="7">
        <v>9</v>
      </c>
      <c r="F375" s="7">
        <v>1</v>
      </c>
      <c r="G375" s="7">
        <v>5</v>
      </c>
      <c r="H375" s="7">
        <v>9</v>
      </c>
      <c r="I375" s="7">
        <v>3</v>
      </c>
      <c r="J375" s="7">
        <v>10</v>
      </c>
      <c r="K375" s="7">
        <v>6</v>
      </c>
      <c r="L375" s="7">
        <v>6</v>
      </c>
      <c r="M375" s="7">
        <v>9</v>
      </c>
      <c r="N375" s="7">
        <v>6</v>
      </c>
      <c r="O375" s="7">
        <v>7</v>
      </c>
      <c r="P375" s="7">
        <v>7</v>
      </c>
      <c r="Q375" s="51">
        <v>3</v>
      </c>
      <c r="R375" s="51">
        <v>6</v>
      </c>
      <c r="S375" s="51">
        <v>10</v>
      </c>
      <c r="T375" s="51">
        <v>6</v>
      </c>
      <c r="U375" s="51">
        <v>11</v>
      </c>
    </row>
    <row r="376" spans="1:21">
      <c r="A376" s="180">
        <v>20100</v>
      </c>
      <c r="B376" s="7" t="s">
        <v>2545</v>
      </c>
      <c r="C376" s="7" t="s">
        <v>1160</v>
      </c>
      <c r="D376" s="7">
        <v>4</v>
      </c>
      <c r="E376" s="7">
        <v>3</v>
      </c>
      <c r="F376" s="7">
        <v>3</v>
      </c>
      <c r="G376" s="7">
        <v>3</v>
      </c>
      <c r="H376" s="7">
        <v>4</v>
      </c>
      <c r="I376" s="7">
        <v>9</v>
      </c>
      <c r="J376" s="7">
        <v>5</v>
      </c>
      <c r="K376" s="7">
        <v>8</v>
      </c>
      <c r="L376" s="7">
        <v>3</v>
      </c>
      <c r="M376" s="7">
        <v>4</v>
      </c>
      <c r="N376" s="7">
        <v>13</v>
      </c>
      <c r="O376" s="7">
        <v>3</v>
      </c>
      <c r="P376" s="7">
        <v>8</v>
      </c>
      <c r="Q376" s="51">
        <v>4</v>
      </c>
      <c r="R376" s="51">
        <v>6</v>
      </c>
      <c r="S376" s="51">
        <v>6</v>
      </c>
      <c r="T376" s="51">
        <v>3</v>
      </c>
      <c r="U376" s="51">
        <v>7</v>
      </c>
    </row>
    <row r="377" spans="1:21">
      <c r="A377" s="180">
        <v>20101</v>
      </c>
      <c r="B377" s="7" t="s">
        <v>555</v>
      </c>
      <c r="C377" s="7" t="s">
        <v>1151</v>
      </c>
      <c r="D377" s="7">
        <v>2</v>
      </c>
      <c r="E377" s="7">
        <v>5</v>
      </c>
      <c r="F377" s="7">
        <v>2</v>
      </c>
      <c r="G377" s="7">
        <v>1</v>
      </c>
      <c r="H377" s="7">
        <v>4</v>
      </c>
      <c r="I377" s="7">
        <v>2</v>
      </c>
      <c r="J377" s="7">
        <v>3</v>
      </c>
      <c r="K377" s="7">
        <v>1</v>
      </c>
      <c r="L377" s="7">
        <v>0</v>
      </c>
      <c r="M377" s="7">
        <v>3</v>
      </c>
      <c r="N377" s="7">
        <v>1</v>
      </c>
      <c r="O377" s="7">
        <v>0</v>
      </c>
      <c r="P377" s="7">
        <v>2</v>
      </c>
      <c r="Q377" s="51">
        <v>0</v>
      </c>
      <c r="R377" s="51">
        <v>1</v>
      </c>
      <c r="S377" s="51">
        <v>0</v>
      </c>
      <c r="T377" s="51">
        <v>0</v>
      </c>
      <c r="U377" s="51">
        <v>3</v>
      </c>
    </row>
    <row r="378" spans="1:21">
      <c r="A378" s="180">
        <v>20101</v>
      </c>
      <c r="B378" s="7" t="s">
        <v>555</v>
      </c>
      <c r="C378" s="7" t="s">
        <v>1157</v>
      </c>
      <c r="D378" s="7">
        <v>2</v>
      </c>
      <c r="E378" s="7">
        <v>3</v>
      </c>
      <c r="F378" s="7">
        <v>1</v>
      </c>
      <c r="G378" s="7">
        <v>1</v>
      </c>
      <c r="H378" s="7">
        <v>3</v>
      </c>
      <c r="I378" s="7">
        <v>1</v>
      </c>
      <c r="J378" s="7">
        <v>3</v>
      </c>
      <c r="K378" s="7">
        <v>1</v>
      </c>
      <c r="L378" s="7">
        <v>0</v>
      </c>
      <c r="M378" s="7">
        <v>3</v>
      </c>
      <c r="N378" s="7">
        <v>0</v>
      </c>
      <c r="O378" s="7">
        <v>0</v>
      </c>
      <c r="P378" s="7">
        <v>0</v>
      </c>
      <c r="Q378" s="51">
        <v>0</v>
      </c>
      <c r="R378" s="51">
        <v>0</v>
      </c>
      <c r="S378" s="51">
        <v>0</v>
      </c>
      <c r="T378" s="51">
        <v>0</v>
      </c>
      <c r="U378" s="51">
        <v>2</v>
      </c>
    </row>
    <row r="379" spans="1:21">
      <c r="A379" s="180">
        <v>20101</v>
      </c>
      <c r="B379" s="7" t="s">
        <v>555</v>
      </c>
      <c r="C379" s="7" t="s">
        <v>1160</v>
      </c>
      <c r="D379" s="7">
        <v>0</v>
      </c>
      <c r="E379" s="7">
        <v>2</v>
      </c>
      <c r="F379" s="7">
        <v>1</v>
      </c>
      <c r="G379" s="7">
        <v>0</v>
      </c>
      <c r="H379" s="7">
        <v>1</v>
      </c>
      <c r="I379" s="7">
        <v>1</v>
      </c>
      <c r="J379" s="7">
        <v>0</v>
      </c>
      <c r="K379" s="7">
        <v>0</v>
      </c>
      <c r="L379" s="7">
        <v>0</v>
      </c>
      <c r="M379" s="7">
        <v>0</v>
      </c>
      <c r="N379" s="7">
        <v>1</v>
      </c>
      <c r="O379" s="7">
        <v>0</v>
      </c>
      <c r="P379" s="7">
        <v>2</v>
      </c>
      <c r="Q379" s="51">
        <v>0</v>
      </c>
      <c r="R379" s="51">
        <v>1</v>
      </c>
      <c r="S379" s="51">
        <v>0</v>
      </c>
      <c r="T379" s="51">
        <v>0</v>
      </c>
      <c r="U379" s="51">
        <v>1</v>
      </c>
    </row>
    <row r="380" spans="1:21">
      <c r="A380" s="180">
        <v>20102</v>
      </c>
      <c r="B380" s="7" t="s">
        <v>2546</v>
      </c>
      <c r="C380" s="7" t="s">
        <v>1151</v>
      </c>
      <c r="D380" s="7">
        <v>3</v>
      </c>
      <c r="E380" s="7">
        <v>2</v>
      </c>
      <c r="F380" s="7">
        <v>1</v>
      </c>
      <c r="G380" s="7">
        <v>1</v>
      </c>
      <c r="H380" s="7">
        <v>1</v>
      </c>
      <c r="I380" s="7">
        <v>3</v>
      </c>
      <c r="J380" s="7">
        <v>1</v>
      </c>
      <c r="K380" s="7">
        <v>2</v>
      </c>
      <c r="L380" s="7">
        <v>3</v>
      </c>
      <c r="M380" s="7">
        <v>1</v>
      </c>
      <c r="N380" s="7">
        <v>1</v>
      </c>
      <c r="O380" s="7">
        <v>2</v>
      </c>
      <c r="P380" s="7">
        <v>4</v>
      </c>
      <c r="Q380" s="51">
        <v>1</v>
      </c>
      <c r="R380" s="51">
        <v>1</v>
      </c>
      <c r="S380" s="51">
        <v>5</v>
      </c>
      <c r="T380" s="51">
        <v>4</v>
      </c>
      <c r="U380" s="51">
        <v>3</v>
      </c>
    </row>
    <row r="381" spans="1:21">
      <c r="A381" s="180">
        <v>20102</v>
      </c>
      <c r="B381" s="7" t="s">
        <v>2548</v>
      </c>
      <c r="C381" s="7" t="s">
        <v>1157</v>
      </c>
      <c r="D381" s="7">
        <v>1</v>
      </c>
      <c r="E381" s="7">
        <v>2</v>
      </c>
      <c r="F381" s="7">
        <v>0</v>
      </c>
      <c r="G381" s="7">
        <v>0</v>
      </c>
      <c r="H381" s="7">
        <v>0</v>
      </c>
      <c r="I381" s="7">
        <v>0</v>
      </c>
      <c r="J381" s="7">
        <v>0</v>
      </c>
      <c r="K381" s="7">
        <v>1</v>
      </c>
      <c r="L381" s="7">
        <v>2</v>
      </c>
      <c r="M381" s="7">
        <v>1</v>
      </c>
      <c r="N381" s="7">
        <v>1</v>
      </c>
      <c r="O381" s="7">
        <v>1</v>
      </c>
      <c r="P381" s="7">
        <v>4</v>
      </c>
      <c r="Q381" s="51">
        <v>0</v>
      </c>
      <c r="R381" s="51">
        <v>0</v>
      </c>
      <c r="S381" s="51">
        <v>3</v>
      </c>
      <c r="T381" s="51">
        <v>2</v>
      </c>
      <c r="U381" s="51">
        <v>0</v>
      </c>
    </row>
    <row r="382" spans="1:21">
      <c r="A382" s="180">
        <v>20102</v>
      </c>
      <c r="B382" s="7" t="s">
        <v>2548</v>
      </c>
      <c r="C382" s="7" t="s">
        <v>1160</v>
      </c>
      <c r="D382" s="7">
        <v>2</v>
      </c>
      <c r="E382" s="7">
        <v>0</v>
      </c>
      <c r="F382" s="7">
        <v>1</v>
      </c>
      <c r="G382" s="7">
        <v>1</v>
      </c>
      <c r="H382" s="7">
        <v>1</v>
      </c>
      <c r="I382" s="7">
        <v>3</v>
      </c>
      <c r="J382" s="7">
        <v>1</v>
      </c>
      <c r="K382" s="7">
        <v>1</v>
      </c>
      <c r="L382" s="7">
        <v>1</v>
      </c>
      <c r="M382" s="7">
        <v>0</v>
      </c>
      <c r="N382" s="7">
        <v>0</v>
      </c>
      <c r="O382" s="7">
        <v>1</v>
      </c>
      <c r="P382" s="7">
        <v>0</v>
      </c>
      <c r="Q382" s="51">
        <v>1</v>
      </c>
      <c r="R382" s="51">
        <v>1</v>
      </c>
      <c r="S382" s="51">
        <v>2</v>
      </c>
      <c r="T382" s="51">
        <v>2</v>
      </c>
      <c r="U382" s="51">
        <v>3</v>
      </c>
    </row>
    <row r="383" spans="1:21">
      <c r="A383" s="180">
        <v>20103</v>
      </c>
      <c r="B383" s="7" t="s">
        <v>2549</v>
      </c>
      <c r="C383" s="7" t="s">
        <v>1151</v>
      </c>
      <c r="D383" s="7">
        <v>2</v>
      </c>
      <c r="E383" s="7">
        <v>2</v>
      </c>
      <c r="F383" s="7">
        <v>1</v>
      </c>
      <c r="G383" s="7">
        <v>0</v>
      </c>
      <c r="H383" s="7">
        <v>4</v>
      </c>
      <c r="I383" s="7">
        <v>5</v>
      </c>
      <c r="J383" s="7">
        <v>6</v>
      </c>
      <c r="K383" s="7">
        <v>6</v>
      </c>
      <c r="L383" s="7">
        <v>3</v>
      </c>
      <c r="M383" s="7">
        <v>6</v>
      </c>
      <c r="N383" s="7">
        <v>9</v>
      </c>
      <c r="O383" s="7">
        <v>5</v>
      </c>
      <c r="P383" s="7">
        <v>5</v>
      </c>
      <c r="Q383" s="51">
        <v>2</v>
      </c>
      <c r="R383" s="51">
        <v>4</v>
      </c>
      <c r="S383" s="51">
        <v>7</v>
      </c>
      <c r="T383" s="51">
        <v>3</v>
      </c>
      <c r="U383" s="51">
        <v>6</v>
      </c>
    </row>
    <row r="384" spans="1:21">
      <c r="A384" s="180">
        <v>20103</v>
      </c>
      <c r="B384" s="7" t="s">
        <v>2550</v>
      </c>
      <c r="C384" s="7" t="s">
        <v>1157</v>
      </c>
      <c r="D384" s="7">
        <v>1</v>
      </c>
      <c r="E384" s="7">
        <v>2</v>
      </c>
      <c r="F384" s="7">
        <v>0</v>
      </c>
      <c r="G384" s="7">
        <v>0</v>
      </c>
      <c r="H384" s="7">
        <v>3</v>
      </c>
      <c r="I384" s="7">
        <v>2</v>
      </c>
      <c r="J384" s="7">
        <v>4</v>
      </c>
      <c r="K384" s="7">
        <v>2</v>
      </c>
      <c r="L384" s="7">
        <v>2</v>
      </c>
      <c r="M384" s="7">
        <v>2</v>
      </c>
      <c r="N384" s="7">
        <v>1</v>
      </c>
      <c r="O384" s="7">
        <v>4</v>
      </c>
      <c r="P384" s="7">
        <v>2</v>
      </c>
      <c r="Q384" s="51">
        <v>1</v>
      </c>
      <c r="R384" s="51">
        <v>3</v>
      </c>
      <c r="S384" s="51">
        <v>5</v>
      </c>
      <c r="T384" s="51">
        <v>3</v>
      </c>
      <c r="U384" s="51">
        <v>4</v>
      </c>
    </row>
    <row r="385" spans="1:21">
      <c r="A385" s="180">
        <v>20103</v>
      </c>
      <c r="B385" s="7" t="s">
        <v>2550</v>
      </c>
      <c r="C385" s="7" t="s">
        <v>1160</v>
      </c>
      <c r="D385" s="7">
        <v>1</v>
      </c>
      <c r="E385" s="7">
        <v>0</v>
      </c>
      <c r="F385" s="7">
        <v>1</v>
      </c>
      <c r="G385" s="7">
        <v>0</v>
      </c>
      <c r="H385" s="7">
        <v>1</v>
      </c>
      <c r="I385" s="7">
        <v>3</v>
      </c>
      <c r="J385" s="7">
        <v>2</v>
      </c>
      <c r="K385" s="7">
        <v>4</v>
      </c>
      <c r="L385" s="7">
        <v>1</v>
      </c>
      <c r="M385" s="7">
        <v>4</v>
      </c>
      <c r="N385" s="7">
        <v>8</v>
      </c>
      <c r="O385" s="7">
        <v>1</v>
      </c>
      <c r="P385" s="7">
        <v>3</v>
      </c>
      <c r="Q385" s="51">
        <v>1</v>
      </c>
      <c r="R385" s="51">
        <v>1</v>
      </c>
      <c r="S385" s="51">
        <v>2</v>
      </c>
      <c r="T385" s="51">
        <v>0</v>
      </c>
      <c r="U385" s="51">
        <v>2</v>
      </c>
    </row>
    <row r="386" spans="1:21">
      <c r="A386" s="180">
        <v>20104</v>
      </c>
      <c r="B386" s="7" t="s">
        <v>2552</v>
      </c>
      <c r="C386" s="7" t="s">
        <v>1151</v>
      </c>
      <c r="D386" s="7">
        <v>4</v>
      </c>
      <c r="E386" s="7">
        <v>1</v>
      </c>
      <c r="F386" s="7">
        <v>0</v>
      </c>
      <c r="G386" s="7">
        <v>1</v>
      </c>
      <c r="H386" s="7">
        <v>1</v>
      </c>
      <c r="I386" s="7">
        <v>1</v>
      </c>
      <c r="J386" s="7">
        <v>2</v>
      </c>
      <c r="K386" s="7">
        <v>3</v>
      </c>
      <c r="L386" s="7">
        <v>0</v>
      </c>
      <c r="M386" s="7">
        <v>2</v>
      </c>
      <c r="N386" s="7">
        <v>4</v>
      </c>
      <c r="O386" s="7">
        <v>2</v>
      </c>
      <c r="P386" s="7">
        <v>3</v>
      </c>
      <c r="Q386" s="51">
        <v>3</v>
      </c>
      <c r="R386" s="51">
        <v>4</v>
      </c>
      <c r="S386" s="51">
        <v>4</v>
      </c>
      <c r="T386" s="51">
        <v>1</v>
      </c>
      <c r="U386" s="51">
        <v>1</v>
      </c>
    </row>
    <row r="387" spans="1:21">
      <c r="A387" s="180">
        <v>20104</v>
      </c>
      <c r="B387" s="7" t="s">
        <v>2552</v>
      </c>
      <c r="C387" s="7" t="s">
        <v>1157</v>
      </c>
      <c r="D387" s="7">
        <v>3</v>
      </c>
      <c r="E387" s="7">
        <v>0</v>
      </c>
      <c r="F387" s="7">
        <v>0</v>
      </c>
      <c r="G387" s="7">
        <v>0</v>
      </c>
      <c r="H387" s="7">
        <v>1</v>
      </c>
      <c r="I387" s="7">
        <v>0</v>
      </c>
      <c r="J387" s="7">
        <v>2</v>
      </c>
      <c r="K387" s="7">
        <v>0</v>
      </c>
      <c r="L387" s="7">
        <v>0</v>
      </c>
      <c r="M387" s="7">
        <v>2</v>
      </c>
      <c r="N387" s="7">
        <v>1</v>
      </c>
      <c r="O387" s="7">
        <v>1</v>
      </c>
      <c r="P387" s="7">
        <v>0</v>
      </c>
      <c r="Q387" s="51">
        <v>2</v>
      </c>
      <c r="R387" s="51">
        <v>1</v>
      </c>
      <c r="S387" s="51">
        <v>2</v>
      </c>
      <c r="T387" s="51">
        <v>0</v>
      </c>
      <c r="U387" s="51">
        <v>0</v>
      </c>
    </row>
    <row r="388" spans="1:21">
      <c r="A388" s="180">
        <v>20104</v>
      </c>
      <c r="B388" s="7" t="s">
        <v>2552</v>
      </c>
      <c r="C388" s="7" t="s">
        <v>1160</v>
      </c>
      <c r="D388" s="7">
        <v>1</v>
      </c>
      <c r="E388" s="7">
        <v>1</v>
      </c>
      <c r="F388" s="7">
        <v>0</v>
      </c>
      <c r="G388" s="7">
        <v>1</v>
      </c>
      <c r="H388" s="7">
        <v>0</v>
      </c>
      <c r="I388" s="7">
        <v>1</v>
      </c>
      <c r="J388" s="7">
        <v>0</v>
      </c>
      <c r="K388" s="7">
        <v>3</v>
      </c>
      <c r="L388" s="7">
        <v>0</v>
      </c>
      <c r="M388" s="7">
        <v>0</v>
      </c>
      <c r="N388" s="7">
        <v>3</v>
      </c>
      <c r="O388" s="7">
        <v>1</v>
      </c>
      <c r="P388" s="7">
        <v>3</v>
      </c>
      <c r="Q388" s="51">
        <v>1</v>
      </c>
      <c r="R388" s="51">
        <v>3</v>
      </c>
      <c r="S388" s="51">
        <v>2</v>
      </c>
      <c r="T388" s="51">
        <v>1</v>
      </c>
      <c r="U388" s="51">
        <v>1</v>
      </c>
    </row>
    <row r="389" spans="1:21">
      <c r="A389" s="180">
        <v>20105</v>
      </c>
      <c r="B389" s="7" t="s">
        <v>1191</v>
      </c>
      <c r="C389" s="7" t="s">
        <v>1151</v>
      </c>
      <c r="D389" s="7">
        <v>0</v>
      </c>
      <c r="E389" s="7">
        <v>0</v>
      </c>
      <c r="F389" s="7">
        <v>0</v>
      </c>
      <c r="G389" s="7">
        <v>1</v>
      </c>
      <c r="H389" s="7">
        <v>1</v>
      </c>
      <c r="I389" s="7">
        <v>0</v>
      </c>
      <c r="J389" s="7">
        <v>0</v>
      </c>
      <c r="K389" s="7">
        <v>1</v>
      </c>
      <c r="L389" s="7">
        <v>2</v>
      </c>
      <c r="M389" s="7">
        <v>0</v>
      </c>
      <c r="N389" s="7">
        <v>0</v>
      </c>
      <c r="O389" s="7">
        <v>0</v>
      </c>
      <c r="P389" s="7">
        <v>0</v>
      </c>
      <c r="Q389" s="51">
        <v>0</v>
      </c>
      <c r="R389" s="51">
        <v>1</v>
      </c>
      <c r="S389" s="51">
        <v>0</v>
      </c>
      <c r="T389" s="51">
        <v>0</v>
      </c>
      <c r="U389" s="51">
        <v>0</v>
      </c>
    </row>
    <row r="390" spans="1:21">
      <c r="A390" s="180">
        <v>20105</v>
      </c>
      <c r="B390" s="7" t="s">
        <v>1191</v>
      </c>
      <c r="C390" s="7" t="s">
        <v>1157</v>
      </c>
      <c r="D390" s="7">
        <v>0</v>
      </c>
      <c r="E390" s="7">
        <v>0</v>
      </c>
      <c r="F390" s="7">
        <v>0</v>
      </c>
      <c r="G390" s="7">
        <v>1</v>
      </c>
      <c r="H390" s="7">
        <v>1</v>
      </c>
      <c r="I390" s="7">
        <v>0</v>
      </c>
      <c r="J390" s="7">
        <v>0</v>
      </c>
      <c r="K390" s="7">
        <v>1</v>
      </c>
      <c r="L390" s="7">
        <v>2</v>
      </c>
      <c r="M390" s="7">
        <v>0</v>
      </c>
      <c r="N390" s="7">
        <v>0</v>
      </c>
      <c r="O390" s="7">
        <v>0</v>
      </c>
      <c r="P390" s="7">
        <v>0</v>
      </c>
      <c r="Q390" s="51">
        <v>0</v>
      </c>
      <c r="R390" s="51">
        <v>1</v>
      </c>
      <c r="S390" s="51">
        <v>0</v>
      </c>
      <c r="T390" s="51">
        <v>0</v>
      </c>
      <c r="U390" s="51">
        <v>0</v>
      </c>
    </row>
    <row r="391" spans="1:21">
      <c r="A391" s="180">
        <v>20105</v>
      </c>
      <c r="B391" s="7" t="s">
        <v>1191</v>
      </c>
      <c r="C391" s="7" t="s">
        <v>1160</v>
      </c>
      <c r="D391" s="7">
        <v>0</v>
      </c>
      <c r="E391" s="7">
        <v>0</v>
      </c>
      <c r="F391" s="7">
        <v>0</v>
      </c>
      <c r="G391" s="7">
        <v>0</v>
      </c>
      <c r="H391" s="7">
        <v>0</v>
      </c>
      <c r="I391" s="7">
        <v>0</v>
      </c>
      <c r="J391" s="7">
        <v>0</v>
      </c>
      <c r="K391" s="7">
        <v>0</v>
      </c>
      <c r="L391" s="7">
        <v>0</v>
      </c>
      <c r="M391" s="7">
        <v>0</v>
      </c>
      <c r="N391" s="7">
        <v>0</v>
      </c>
      <c r="O391" s="7">
        <v>0</v>
      </c>
      <c r="P391" s="7">
        <v>0</v>
      </c>
      <c r="Q391" s="51">
        <v>0</v>
      </c>
      <c r="R391" s="51">
        <v>0</v>
      </c>
      <c r="S391" s="51">
        <v>0</v>
      </c>
      <c r="T391" s="51">
        <v>0</v>
      </c>
      <c r="U391" s="51">
        <v>0</v>
      </c>
    </row>
    <row r="392" spans="1:21">
      <c r="A392" s="180">
        <v>20106</v>
      </c>
      <c r="B392" s="7" t="s">
        <v>214</v>
      </c>
      <c r="C392" s="7" t="s">
        <v>1151</v>
      </c>
      <c r="D392" s="7">
        <v>0</v>
      </c>
      <c r="E392" s="7">
        <v>0</v>
      </c>
      <c r="F392" s="7">
        <v>0</v>
      </c>
      <c r="G392" s="7">
        <v>0</v>
      </c>
      <c r="H392" s="7">
        <v>0</v>
      </c>
      <c r="I392" s="7">
        <v>0</v>
      </c>
      <c r="J392" s="7">
        <v>0</v>
      </c>
      <c r="K392" s="7">
        <v>0</v>
      </c>
      <c r="L392" s="7">
        <v>1</v>
      </c>
      <c r="M392" s="7">
        <v>0</v>
      </c>
      <c r="N392" s="7">
        <v>0</v>
      </c>
      <c r="O392" s="7">
        <v>0</v>
      </c>
      <c r="P392" s="7">
        <v>0</v>
      </c>
      <c r="Q392" s="51">
        <v>0</v>
      </c>
      <c r="R392" s="51">
        <v>0</v>
      </c>
      <c r="S392" s="51">
        <v>0</v>
      </c>
      <c r="T392" s="51">
        <v>0</v>
      </c>
      <c r="U392" s="51">
        <v>0</v>
      </c>
    </row>
    <row r="393" spans="1:21">
      <c r="A393" s="180">
        <v>20106</v>
      </c>
      <c r="B393" s="7" t="s">
        <v>1565</v>
      </c>
      <c r="C393" s="7" t="s">
        <v>1157</v>
      </c>
      <c r="D393" s="7">
        <v>0</v>
      </c>
      <c r="E393" s="7">
        <v>0</v>
      </c>
      <c r="F393" s="7">
        <v>0</v>
      </c>
      <c r="G393" s="7">
        <v>0</v>
      </c>
      <c r="H393" s="7">
        <v>0</v>
      </c>
      <c r="I393" s="7">
        <v>0</v>
      </c>
      <c r="J393" s="7">
        <v>0</v>
      </c>
      <c r="K393" s="7">
        <v>0</v>
      </c>
      <c r="L393" s="7">
        <v>0</v>
      </c>
      <c r="M393" s="7">
        <v>0</v>
      </c>
      <c r="N393" s="7">
        <v>0</v>
      </c>
      <c r="O393" s="7">
        <v>0</v>
      </c>
      <c r="P393" s="7">
        <v>0</v>
      </c>
      <c r="Q393" s="51">
        <v>0</v>
      </c>
      <c r="R393" s="51">
        <v>0</v>
      </c>
      <c r="S393" s="51">
        <v>0</v>
      </c>
      <c r="T393" s="51">
        <v>0</v>
      </c>
      <c r="U393" s="51">
        <v>0</v>
      </c>
    </row>
    <row r="394" spans="1:21">
      <c r="A394" s="180">
        <v>20106</v>
      </c>
      <c r="B394" s="7" t="s">
        <v>1565</v>
      </c>
      <c r="C394" s="7" t="s">
        <v>1160</v>
      </c>
      <c r="D394" s="7">
        <v>0</v>
      </c>
      <c r="E394" s="7">
        <v>0</v>
      </c>
      <c r="F394" s="7">
        <v>0</v>
      </c>
      <c r="G394" s="7">
        <v>0</v>
      </c>
      <c r="H394" s="7">
        <v>0</v>
      </c>
      <c r="I394" s="7">
        <v>0</v>
      </c>
      <c r="J394" s="7">
        <v>0</v>
      </c>
      <c r="K394" s="7">
        <v>0</v>
      </c>
      <c r="L394" s="7">
        <v>1</v>
      </c>
      <c r="M394" s="7">
        <v>0</v>
      </c>
      <c r="N394" s="7">
        <v>0</v>
      </c>
      <c r="O394" s="7">
        <v>0</v>
      </c>
      <c r="P394" s="7">
        <v>0</v>
      </c>
      <c r="Q394" s="51">
        <v>0</v>
      </c>
      <c r="R394" s="51">
        <v>0</v>
      </c>
      <c r="S394" s="51">
        <v>0</v>
      </c>
      <c r="T394" s="51">
        <v>0</v>
      </c>
      <c r="U394" s="51">
        <v>0</v>
      </c>
    </row>
    <row r="395" spans="1:21">
      <c r="A395" s="180">
        <v>20107</v>
      </c>
      <c r="B395" s="7" t="s">
        <v>2554</v>
      </c>
      <c r="C395" s="7" t="s">
        <v>1151</v>
      </c>
      <c r="D395" s="7">
        <v>0</v>
      </c>
      <c r="E395" s="7">
        <v>2</v>
      </c>
      <c r="F395" s="7">
        <v>0</v>
      </c>
      <c r="G395" s="7">
        <v>4</v>
      </c>
      <c r="H395" s="7">
        <v>2</v>
      </c>
      <c r="I395" s="7">
        <v>1</v>
      </c>
      <c r="J395" s="7">
        <v>3</v>
      </c>
      <c r="K395" s="7">
        <v>1</v>
      </c>
      <c r="L395" s="7">
        <v>0</v>
      </c>
      <c r="M395" s="7">
        <v>1</v>
      </c>
      <c r="N395" s="7">
        <v>4</v>
      </c>
      <c r="O395" s="7">
        <v>1</v>
      </c>
      <c r="P395" s="7">
        <v>1</v>
      </c>
      <c r="Q395" s="51">
        <v>1</v>
      </c>
      <c r="R395" s="51">
        <v>1</v>
      </c>
      <c r="S395" s="51">
        <v>0</v>
      </c>
      <c r="T395" s="51">
        <v>1</v>
      </c>
      <c r="U395" s="51">
        <v>5</v>
      </c>
    </row>
    <row r="396" spans="1:21">
      <c r="A396" s="180">
        <v>20107</v>
      </c>
      <c r="B396" s="7" t="s">
        <v>2554</v>
      </c>
      <c r="C396" s="7" t="s">
        <v>1157</v>
      </c>
      <c r="D396" s="7">
        <v>0</v>
      </c>
      <c r="E396" s="7">
        <v>2</v>
      </c>
      <c r="F396" s="7">
        <v>0</v>
      </c>
      <c r="G396" s="7">
        <v>3</v>
      </c>
      <c r="H396" s="7">
        <v>1</v>
      </c>
      <c r="I396" s="7">
        <v>0</v>
      </c>
      <c r="J396" s="7">
        <v>1</v>
      </c>
      <c r="K396" s="7">
        <v>1</v>
      </c>
      <c r="L396" s="7">
        <v>0</v>
      </c>
      <c r="M396" s="7">
        <v>1</v>
      </c>
      <c r="N396" s="7">
        <v>3</v>
      </c>
      <c r="O396" s="7">
        <v>1</v>
      </c>
      <c r="P396" s="7">
        <v>1</v>
      </c>
      <c r="Q396" s="51">
        <v>0</v>
      </c>
      <c r="R396" s="51">
        <v>1</v>
      </c>
      <c r="S396" s="51">
        <v>0</v>
      </c>
      <c r="T396" s="51">
        <v>1</v>
      </c>
      <c r="U396" s="51">
        <v>5</v>
      </c>
    </row>
    <row r="397" spans="1:21">
      <c r="A397" s="180">
        <v>20107</v>
      </c>
      <c r="B397" s="7" t="s">
        <v>2554</v>
      </c>
      <c r="C397" s="7" t="s">
        <v>1160</v>
      </c>
      <c r="D397" s="7">
        <v>0</v>
      </c>
      <c r="E397" s="7">
        <v>0</v>
      </c>
      <c r="F397" s="7">
        <v>0</v>
      </c>
      <c r="G397" s="7">
        <v>1</v>
      </c>
      <c r="H397" s="7">
        <v>1</v>
      </c>
      <c r="I397" s="7">
        <v>1</v>
      </c>
      <c r="J397" s="7">
        <v>2</v>
      </c>
      <c r="K397" s="7">
        <v>0</v>
      </c>
      <c r="L397" s="7">
        <v>0</v>
      </c>
      <c r="M397" s="7">
        <v>0</v>
      </c>
      <c r="N397" s="7">
        <v>1</v>
      </c>
      <c r="O397" s="7">
        <v>0</v>
      </c>
      <c r="P397" s="7">
        <v>0</v>
      </c>
      <c r="Q397" s="51">
        <v>1</v>
      </c>
      <c r="R397" s="51">
        <v>0</v>
      </c>
      <c r="S397" s="51">
        <v>0</v>
      </c>
      <c r="T397" s="51">
        <v>0</v>
      </c>
      <c r="U397" s="51">
        <v>0</v>
      </c>
    </row>
    <row r="398" spans="1:21">
      <c r="A398" s="180">
        <v>20200</v>
      </c>
      <c r="B398" s="7" t="s">
        <v>2555</v>
      </c>
      <c r="C398" s="7" t="s">
        <v>1151</v>
      </c>
      <c r="D398" s="7">
        <v>15</v>
      </c>
      <c r="E398" s="7">
        <v>7</v>
      </c>
      <c r="F398" s="7">
        <v>12</v>
      </c>
      <c r="G398" s="7">
        <v>1</v>
      </c>
      <c r="H398" s="7">
        <v>9</v>
      </c>
      <c r="I398" s="7">
        <v>8</v>
      </c>
      <c r="J398" s="7">
        <v>9</v>
      </c>
      <c r="K398" s="7">
        <v>7</v>
      </c>
      <c r="L398" s="7">
        <v>10</v>
      </c>
      <c r="M398" s="7">
        <v>8</v>
      </c>
      <c r="N398" s="7">
        <v>11</v>
      </c>
      <c r="O398" s="7">
        <v>6</v>
      </c>
      <c r="P398" s="7">
        <v>11</v>
      </c>
      <c r="Q398" s="51">
        <v>5</v>
      </c>
      <c r="R398" s="51">
        <v>8</v>
      </c>
      <c r="S398" s="51">
        <v>4</v>
      </c>
      <c r="T398" s="51">
        <v>5</v>
      </c>
      <c r="U398" s="51">
        <v>7</v>
      </c>
    </row>
    <row r="399" spans="1:21">
      <c r="A399" s="180">
        <v>20200</v>
      </c>
      <c r="B399" s="7" t="s">
        <v>2555</v>
      </c>
      <c r="C399" s="7" t="s">
        <v>1157</v>
      </c>
      <c r="D399" s="7">
        <v>14</v>
      </c>
      <c r="E399" s="7">
        <v>5</v>
      </c>
      <c r="F399" s="7">
        <v>8</v>
      </c>
      <c r="G399" s="7">
        <v>1</v>
      </c>
      <c r="H399" s="7">
        <v>5</v>
      </c>
      <c r="I399" s="7">
        <v>7</v>
      </c>
      <c r="J399" s="7">
        <v>6</v>
      </c>
      <c r="K399" s="7">
        <v>7</v>
      </c>
      <c r="L399" s="7">
        <v>8</v>
      </c>
      <c r="M399" s="7">
        <v>7</v>
      </c>
      <c r="N399" s="7">
        <v>10</v>
      </c>
      <c r="O399" s="7">
        <v>4</v>
      </c>
      <c r="P399" s="7">
        <v>8</v>
      </c>
      <c r="Q399" s="51">
        <v>4</v>
      </c>
      <c r="R399" s="51">
        <v>5</v>
      </c>
      <c r="S399" s="51">
        <v>1</v>
      </c>
      <c r="T399" s="51">
        <v>3</v>
      </c>
      <c r="U399" s="51">
        <v>5</v>
      </c>
    </row>
    <row r="400" spans="1:21">
      <c r="A400" s="180">
        <v>20200</v>
      </c>
      <c r="B400" s="7" t="s">
        <v>2555</v>
      </c>
      <c r="C400" s="7" t="s">
        <v>1160</v>
      </c>
      <c r="D400" s="7">
        <v>1</v>
      </c>
      <c r="E400" s="7">
        <v>2</v>
      </c>
      <c r="F400" s="7">
        <v>4</v>
      </c>
      <c r="G400" s="7">
        <v>0</v>
      </c>
      <c r="H400" s="7">
        <v>4</v>
      </c>
      <c r="I400" s="7">
        <v>1</v>
      </c>
      <c r="J400" s="7">
        <v>3</v>
      </c>
      <c r="K400" s="7">
        <v>0</v>
      </c>
      <c r="L400" s="7">
        <v>2</v>
      </c>
      <c r="M400" s="7">
        <v>1</v>
      </c>
      <c r="N400" s="7">
        <v>1</v>
      </c>
      <c r="O400" s="7">
        <v>2</v>
      </c>
      <c r="P400" s="7">
        <v>3</v>
      </c>
      <c r="Q400" s="51">
        <v>1</v>
      </c>
      <c r="R400" s="51">
        <v>3</v>
      </c>
      <c r="S400" s="51">
        <v>3</v>
      </c>
      <c r="T400" s="51">
        <v>2</v>
      </c>
      <c r="U400" s="51">
        <v>2</v>
      </c>
    </row>
    <row r="401" spans="1:21">
      <c r="A401" s="180">
        <v>20300</v>
      </c>
      <c r="B401" s="7" t="s">
        <v>1055</v>
      </c>
      <c r="C401" s="7" t="s">
        <v>1151</v>
      </c>
      <c r="D401" s="7">
        <v>0</v>
      </c>
      <c r="E401" s="7">
        <v>0</v>
      </c>
      <c r="F401" s="7">
        <v>0</v>
      </c>
      <c r="G401" s="7">
        <v>0</v>
      </c>
      <c r="H401" s="7">
        <v>1</v>
      </c>
      <c r="I401" s="7">
        <v>1</v>
      </c>
      <c r="J401" s="7">
        <v>0</v>
      </c>
      <c r="K401" s="7">
        <v>0</v>
      </c>
      <c r="L401" s="7">
        <v>0</v>
      </c>
      <c r="M401" s="7">
        <v>0</v>
      </c>
      <c r="N401" s="7">
        <v>0</v>
      </c>
      <c r="O401" s="7">
        <v>0</v>
      </c>
      <c r="P401" s="7">
        <v>0</v>
      </c>
      <c r="Q401" s="51">
        <v>0</v>
      </c>
      <c r="R401" s="51">
        <v>0</v>
      </c>
      <c r="S401" s="51">
        <v>1</v>
      </c>
      <c r="T401" s="51">
        <v>0</v>
      </c>
      <c r="U401" s="51">
        <v>0</v>
      </c>
    </row>
    <row r="402" spans="1:21">
      <c r="A402" s="180">
        <v>20300</v>
      </c>
      <c r="B402" s="7" t="s">
        <v>1055</v>
      </c>
      <c r="C402" s="7" t="s">
        <v>1157</v>
      </c>
      <c r="D402" s="7">
        <v>0</v>
      </c>
      <c r="E402" s="7">
        <v>0</v>
      </c>
      <c r="F402" s="7">
        <v>0</v>
      </c>
      <c r="G402" s="7">
        <v>0</v>
      </c>
      <c r="H402" s="7">
        <v>1</v>
      </c>
      <c r="I402" s="7">
        <v>0</v>
      </c>
      <c r="J402" s="7">
        <v>0</v>
      </c>
      <c r="K402" s="7">
        <v>0</v>
      </c>
      <c r="L402" s="7">
        <v>0</v>
      </c>
      <c r="M402" s="7">
        <v>0</v>
      </c>
      <c r="N402" s="7">
        <v>0</v>
      </c>
      <c r="O402" s="7">
        <v>0</v>
      </c>
      <c r="P402" s="7">
        <v>0</v>
      </c>
      <c r="Q402" s="51">
        <v>0</v>
      </c>
      <c r="R402" s="51">
        <v>0</v>
      </c>
      <c r="S402" s="51">
        <v>1</v>
      </c>
      <c r="T402" s="51">
        <v>0</v>
      </c>
      <c r="U402" s="51">
        <v>0</v>
      </c>
    </row>
    <row r="403" spans="1:21">
      <c r="A403" s="180">
        <v>20300</v>
      </c>
      <c r="B403" s="7" t="s">
        <v>1055</v>
      </c>
      <c r="C403" s="7" t="s">
        <v>1160</v>
      </c>
      <c r="D403" s="7">
        <v>0</v>
      </c>
      <c r="E403" s="7">
        <v>0</v>
      </c>
      <c r="F403" s="7">
        <v>0</v>
      </c>
      <c r="G403" s="7">
        <v>0</v>
      </c>
      <c r="H403" s="7">
        <v>0</v>
      </c>
      <c r="I403" s="7">
        <v>1</v>
      </c>
      <c r="J403" s="7">
        <v>0</v>
      </c>
      <c r="K403" s="7">
        <v>0</v>
      </c>
      <c r="L403" s="7">
        <v>0</v>
      </c>
      <c r="M403" s="7">
        <v>0</v>
      </c>
      <c r="N403" s="7">
        <v>0</v>
      </c>
      <c r="O403" s="7">
        <v>0</v>
      </c>
      <c r="P403" s="7">
        <v>0</v>
      </c>
      <c r="Q403" s="51">
        <v>0</v>
      </c>
      <c r="R403" s="51">
        <v>0</v>
      </c>
      <c r="S403" s="51">
        <v>0</v>
      </c>
      <c r="T403" s="51">
        <v>0</v>
      </c>
      <c r="U403" s="51">
        <v>0</v>
      </c>
    </row>
    <row r="404" spans="1:21">
      <c r="A404" s="180">
        <v>20400</v>
      </c>
      <c r="B404" s="7" t="s">
        <v>1691</v>
      </c>
      <c r="C404" s="7" t="s">
        <v>1151</v>
      </c>
      <c r="D404" s="7">
        <v>0</v>
      </c>
      <c r="E404" s="7">
        <v>1</v>
      </c>
      <c r="F404" s="7">
        <v>5</v>
      </c>
      <c r="G404" s="7">
        <v>0</v>
      </c>
      <c r="H404" s="7">
        <v>2</v>
      </c>
      <c r="I404" s="7">
        <v>5</v>
      </c>
      <c r="J404" s="7">
        <v>2</v>
      </c>
      <c r="K404" s="7">
        <v>2</v>
      </c>
      <c r="L404" s="7">
        <v>1</v>
      </c>
      <c r="M404" s="7">
        <v>5</v>
      </c>
      <c r="N404" s="7">
        <v>4</v>
      </c>
      <c r="O404" s="7">
        <v>3</v>
      </c>
      <c r="P404" s="7">
        <v>7</v>
      </c>
      <c r="Q404" s="51">
        <v>5</v>
      </c>
      <c r="R404" s="51">
        <v>5</v>
      </c>
      <c r="S404" s="51">
        <v>2</v>
      </c>
      <c r="T404" s="51">
        <v>1</v>
      </c>
      <c r="U404" s="51">
        <v>5</v>
      </c>
    </row>
    <row r="405" spans="1:21">
      <c r="A405" s="180">
        <v>20400</v>
      </c>
      <c r="B405" s="7" t="s">
        <v>1691</v>
      </c>
      <c r="C405" s="7" t="s">
        <v>1157</v>
      </c>
      <c r="D405" s="7">
        <v>0</v>
      </c>
      <c r="E405" s="7">
        <v>0</v>
      </c>
      <c r="F405" s="7">
        <v>4</v>
      </c>
      <c r="G405" s="7">
        <v>0</v>
      </c>
      <c r="H405" s="7">
        <v>1</v>
      </c>
      <c r="I405" s="7">
        <v>3</v>
      </c>
      <c r="J405" s="7">
        <v>0</v>
      </c>
      <c r="K405" s="7">
        <v>1</v>
      </c>
      <c r="L405" s="7">
        <v>1</v>
      </c>
      <c r="M405" s="7">
        <v>2</v>
      </c>
      <c r="N405" s="7">
        <v>3</v>
      </c>
      <c r="O405" s="7">
        <v>3</v>
      </c>
      <c r="P405" s="7">
        <v>4</v>
      </c>
      <c r="Q405" s="51">
        <v>2</v>
      </c>
      <c r="R405" s="51">
        <v>3</v>
      </c>
      <c r="S405" s="51">
        <v>0</v>
      </c>
      <c r="T405" s="51">
        <v>0</v>
      </c>
      <c r="U405" s="51">
        <v>5</v>
      </c>
    </row>
    <row r="406" spans="1:21">
      <c r="A406" s="180">
        <v>20400</v>
      </c>
      <c r="B406" s="7" t="s">
        <v>1691</v>
      </c>
      <c r="C406" s="7" t="s">
        <v>1160</v>
      </c>
      <c r="D406" s="7">
        <v>0</v>
      </c>
      <c r="E406" s="7">
        <v>1</v>
      </c>
      <c r="F406" s="7">
        <v>1</v>
      </c>
      <c r="G406" s="7">
        <v>0</v>
      </c>
      <c r="H406" s="7">
        <v>1</v>
      </c>
      <c r="I406" s="7">
        <v>2</v>
      </c>
      <c r="J406" s="7">
        <v>2</v>
      </c>
      <c r="K406" s="7">
        <v>1</v>
      </c>
      <c r="L406" s="7">
        <v>0</v>
      </c>
      <c r="M406" s="7">
        <v>3</v>
      </c>
      <c r="N406" s="7">
        <v>1</v>
      </c>
      <c r="O406" s="7">
        <v>0</v>
      </c>
      <c r="P406" s="7">
        <v>3</v>
      </c>
      <c r="Q406" s="51">
        <v>3</v>
      </c>
      <c r="R406" s="51">
        <v>2</v>
      </c>
      <c r="S406" s="51">
        <v>2</v>
      </c>
      <c r="T406" s="51">
        <v>1</v>
      </c>
      <c r="U406" s="51">
        <v>0</v>
      </c>
    </row>
    <row r="407" spans="1:21">
      <c r="A407" s="180">
        <v>22000</v>
      </c>
      <c r="B407" s="7" t="s">
        <v>2218</v>
      </c>
      <c r="C407" s="7" t="s">
        <v>1151</v>
      </c>
      <c r="D407" s="7" t="s">
        <v>99</v>
      </c>
      <c r="E407" s="7">
        <v>0</v>
      </c>
      <c r="F407" s="7">
        <v>0</v>
      </c>
      <c r="G407" s="7">
        <v>0</v>
      </c>
      <c r="H407" s="7">
        <v>0</v>
      </c>
      <c r="I407" s="7">
        <v>0</v>
      </c>
      <c r="J407" s="7">
        <v>0</v>
      </c>
      <c r="K407" s="7">
        <v>0</v>
      </c>
      <c r="L407" s="7">
        <v>0</v>
      </c>
      <c r="M407" s="7">
        <v>0</v>
      </c>
      <c r="N407" s="7">
        <v>0</v>
      </c>
      <c r="O407" s="7">
        <v>0</v>
      </c>
      <c r="P407" s="7">
        <v>0</v>
      </c>
      <c r="Q407" s="51">
        <v>0</v>
      </c>
      <c r="R407" s="51">
        <v>0</v>
      </c>
      <c r="S407" s="51">
        <v>1</v>
      </c>
      <c r="T407" s="51">
        <v>5</v>
      </c>
      <c r="U407" s="51">
        <v>26</v>
      </c>
    </row>
    <row r="408" spans="1:21">
      <c r="A408" s="180">
        <v>22000</v>
      </c>
      <c r="B408" s="7" t="s">
        <v>2218</v>
      </c>
      <c r="C408" s="7" t="s">
        <v>1157</v>
      </c>
      <c r="D408" s="7" t="s">
        <v>99</v>
      </c>
      <c r="E408" s="7">
        <v>0</v>
      </c>
      <c r="F408" s="7">
        <v>0</v>
      </c>
      <c r="G408" s="7">
        <v>0</v>
      </c>
      <c r="H408" s="7">
        <v>0</v>
      </c>
      <c r="I408" s="7">
        <v>0</v>
      </c>
      <c r="J408" s="7">
        <v>0</v>
      </c>
      <c r="K408" s="7">
        <v>0</v>
      </c>
      <c r="L408" s="7">
        <v>0</v>
      </c>
      <c r="M408" s="7">
        <v>0</v>
      </c>
      <c r="N408" s="7">
        <v>0</v>
      </c>
      <c r="O408" s="7">
        <v>0</v>
      </c>
      <c r="P408" s="7">
        <v>0</v>
      </c>
      <c r="Q408" s="51">
        <v>0</v>
      </c>
      <c r="R408" s="51">
        <v>0</v>
      </c>
      <c r="S408" s="51">
        <v>1</v>
      </c>
      <c r="T408" s="51">
        <v>4</v>
      </c>
      <c r="U408" s="51">
        <v>11</v>
      </c>
    </row>
    <row r="409" spans="1:21">
      <c r="A409" s="180">
        <v>22000</v>
      </c>
      <c r="B409" s="7" t="s">
        <v>2218</v>
      </c>
      <c r="C409" s="7" t="s">
        <v>1160</v>
      </c>
      <c r="D409" s="7" t="s">
        <v>99</v>
      </c>
      <c r="E409" s="7">
        <v>0</v>
      </c>
      <c r="F409" s="7">
        <v>0</v>
      </c>
      <c r="G409" s="7">
        <v>0</v>
      </c>
      <c r="H409" s="7">
        <v>0</v>
      </c>
      <c r="I409" s="7">
        <v>0</v>
      </c>
      <c r="J409" s="7">
        <v>0</v>
      </c>
      <c r="K409" s="7">
        <v>0</v>
      </c>
      <c r="L409" s="7">
        <v>0</v>
      </c>
      <c r="M409" s="7">
        <v>0</v>
      </c>
      <c r="N409" s="7">
        <v>0</v>
      </c>
      <c r="O409" s="7">
        <v>0</v>
      </c>
      <c r="P409" s="7">
        <v>0</v>
      </c>
      <c r="Q409" s="51">
        <v>0</v>
      </c>
      <c r="R409" s="51">
        <v>0</v>
      </c>
      <c r="S409" s="51">
        <v>0</v>
      </c>
      <c r="T409" s="51">
        <v>1</v>
      </c>
      <c r="U409" s="51">
        <v>15</v>
      </c>
    </row>
    <row r="410" spans="1:21">
      <c r="A410" s="180">
        <v>22100</v>
      </c>
      <c r="B410" s="7" t="s">
        <v>1739</v>
      </c>
      <c r="C410" s="7" t="s">
        <v>1151</v>
      </c>
      <c r="D410" s="7" t="s">
        <v>99</v>
      </c>
      <c r="E410" s="7">
        <v>0</v>
      </c>
      <c r="F410" s="7">
        <v>0</v>
      </c>
      <c r="G410" s="7">
        <v>0</v>
      </c>
      <c r="H410" s="7">
        <v>0</v>
      </c>
      <c r="I410" s="7">
        <v>0</v>
      </c>
      <c r="J410" s="7">
        <v>0</v>
      </c>
      <c r="K410" s="7">
        <v>0</v>
      </c>
      <c r="L410" s="7">
        <v>0</v>
      </c>
      <c r="M410" s="7">
        <v>0</v>
      </c>
      <c r="N410" s="7">
        <v>0</v>
      </c>
      <c r="O410" s="7">
        <v>0</v>
      </c>
      <c r="P410" s="7">
        <v>0</v>
      </c>
      <c r="Q410" s="51">
        <v>0</v>
      </c>
      <c r="R410" s="51">
        <v>0</v>
      </c>
      <c r="S410" s="51">
        <v>0</v>
      </c>
      <c r="T410" s="51">
        <v>0</v>
      </c>
      <c r="U410" s="51">
        <v>0</v>
      </c>
    </row>
    <row r="411" spans="1:21">
      <c r="A411" s="180">
        <v>22100</v>
      </c>
      <c r="B411" s="7" t="s">
        <v>1739</v>
      </c>
      <c r="C411" s="7" t="s">
        <v>1157</v>
      </c>
      <c r="D411" s="7" t="s">
        <v>99</v>
      </c>
      <c r="E411" s="7">
        <v>0</v>
      </c>
      <c r="F411" s="7">
        <v>0</v>
      </c>
      <c r="G411" s="7">
        <v>0</v>
      </c>
      <c r="H411" s="7">
        <v>0</v>
      </c>
      <c r="I411" s="7">
        <v>0</v>
      </c>
      <c r="J411" s="7">
        <v>0</v>
      </c>
      <c r="K411" s="7">
        <v>0</v>
      </c>
      <c r="L411" s="7">
        <v>0</v>
      </c>
      <c r="M411" s="7">
        <v>0</v>
      </c>
      <c r="N411" s="7">
        <v>0</v>
      </c>
      <c r="O411" s="7">
        <v>0</v>
      </c>
      <c r="P411" s="7">
        <v>0</v>
      </c>
      <c r="Q411" s="51">
        <v>0</v>
      </c>
      <c r="R411" s="51">
        <v>0</v>
      </c>
      <c r="S411" s="51">
        <v>0</v>
      </c>
      <c r="T411" s="51">
        <v>0</v>
      </c>
      <c r="U411" s="51">
        <v>0</v>
      </c>
    </row>
    <row r="412" spans="1:21">
      <c r="A412" s="180">
        <v>22100</v>
      </c>
      <c r="B412" s="7" t="s">
        <v>1739</v>
      </c>
      <c r="C412" s="7" t="s">
        <v>1160</v>
      </c>
      <c r="D412" s="7" t="s">
        <v>99</v>
      </c>
      <c r="E412" s="7">
        <v>0</v>
      </c>
      <c r="F412" s="7">
        <v>0</v>
      </c>
      <c r="G412" s="7">
        <v>0</v>
      </c>
      <c r="H412" s="7">
        <v>0</v>
      </c>
      <c r="I412" s="7">
        <v>0</v>
      </c>
      <c r="J412" s="7">
        <v>0</v>
      </c>
      <c r="K412" s="7">
        <v>0</v>
      </c>
      <c r="L412" s="7">
        <v>0</v>
      </c>
      <c r="M412" s="7">
        <v>0</v>
      </c>
      <c r="N412" s="7">
        <v>0</v>
      </c>
      <c r="O412" s="7">
        <v>0</v>
      </c>
      <c r="P412" s="7">
        <v>0</v>
      </c>
      <c r="Q412" s="51">
        <v>0</v>
      </c>
      <c r="R412" s="51">
        <v>0</v>
      </c>
      <c r="S412" s="51">
        <v>0</v>
      </c>
      <c r="T412" s="51">
        <v>0</v>
      </c>
      <c r="U412" s="51">
        <v>0</v>
      </c>
    </row>
    <row r="413" spans="1:21">
      <c r="A413" s="180">
        <v>22200</v>
      </c>
      <c r="B413" s="7" t="s">
        <v>2544</v>
      </c>
      <c r="C413" s="7" t="s">
        <v>1151</v>
      </c>
      <c r="D413" s="7"/>
      <c r="E413" s="7"/>
      <c r="F413" s="7"/>
      <c r="G413" s="7"/>
      <c r="H413" s="7"/>
      <c r="I413" s="7"/>
      <c r="J413" s="7"/>
      <c r="K413" s="7"/>
      <c r="L413" s="7"/>
      <c r="M413" s="7"/>
      <c r="N413" s="7"/>
      <c r="O413" s="7"/>
      <c r="P413" s="7"/>
      <c r="Q413" s="51"/>
      <c r="R413" s="51"/>
      <c r="S413" s="51"/>
      <c r="T413" s="51">
        <v>5</v>
      </c>
      <c r="U413" s="51">
        <v>26</v>
      </c>
    </row>
    <row r="414" spans="1:21">
      <c r="A414" s="180">
        <v>22200</v>
      </c>
      <c r="B414" s="7" t="s">
        <v>2544</v>
      </c>
      <c r="C414" s="7" t="s">
        <v>1157</v>
      </c>
      <c r="D414" s="7"/>
      <c r="E414" s="7"/>
      <c r="F414" s="7"/>
      <c r="G414" s="7"/>
      <c r="H414" s="7"/>
      <c r="I414" s="7"/>
      <c r="J414" s="7"/>
      <c r="K414" s="7"/>
      <c r="L414" s="7"/>
      <c r="M414" s="7"/>
      <c r="N414" s="7"/>
      <c r="O414" s="7"/>
      <c r="P414" s="7"/>
      <c r="Q414" s="51"/>
      <c r="R414" s="51"/>
      <c r="S414" s="51"/>
      <c r="T414" s="51">
        <v>4</v>
      </c>
      <c r="U414" s="51">
        <v>11</v>
      </c>
    </row>
    <row r="415" spans="1:21">
      <c r="A415" s="180">
        <v>22200</v>
      </c>
      <c r="B415" s="7" t="s">
        <v>2544</v>
      </c>
      <c r="C415" s="7" t="s">
        <v>1160</v>
      </c>
      <c r="D415" s="7"/>
      <c r="E415" s="7"/>
      <c r="F415" s="7"/>
      <c r="G415" s="7"/>
      <c r="H415" s="7"/>
      <c r="I415" s="7"/>
      <c r="J415" s="7"/>
      <c r="K415" s="7"/>
      <c r="L415" s="7"/>
      <c r="M415" s="7"/>
      <c r="N415" s="7"/>
      <c r="O415" s="7"/>
      <c r="P415" s="7"/>
      <c r="Q415" s="51"/>
      <c r="R415" s="51"/>
      <c r="S415" s="51"/>
      <c r="T415" s="51">
        <v>1</v>
      </c>
      <c r="U415" s="51">
        <v>15</v>
      </c>
    </row>
    <row r="416" spans="1:21">
      <c r="A416" s="7" t="s">
        <v>734</v>
      </c>
      <c r="B416" s="7" t="s">
        <v>1151</v>
      </c>
      <c r="C416" s="7" t="s">
        <v>1151</v>
      </c>
      <c r="D416" s="7">
        <v>301</v>
      </c>
      <c r="E416" s="7">
        <v>306</v>
      </c>
      <c r="F416" s="7">
        <v>299</v>
      </c>
      <c r="G416" s="7">
        <v>298</v>
      </c>
      <c r="H416" s="7">
        <v>352</v>
      </c>
      <c r="I416" s="7">
        <v>392</v>
      </c>
      <c r="J416" s="7">
        <v>355</v>
      </c>
      <c r="K416" s="7">
        <v>403</v>
      </c>
      <c r="L416" s="7">
        <v>354</v>
      </c>
      <c r="M416" s="7">
        <v>400</v>
      </c>
      <c r="N416" s="7">
        <v>389</v>
      </c>
      <c r="O416" s="7">
        <v>419</v>
      </c>
      <c r="P416" s="7">
        <v>432</v>
      </c>
      <c r="Q416" s="51">
        <v>421</v>
      </c>
      <c r="R416" s="51">
        <v>443</v>
      </c>
      <c r="S416" s="51">
        <v>460</v>
      </c>
      <c r="T416" s="51">
        <v>518</v>
      </c>
      <c r="U416" s="51">
        <v>510</v>
      </c>
    </row>
    <row r="417" spans="1:21">
      <c r="A417" s="7" t="s">
        <v>2556</v>
      </c>
      <c r="B417" s="7" t="s">
        <v>2379</v>
      </c>
      <c r="C417" s="7" t="s">
        <v>1157</v>
      </c>
      <c r="D417" s="7">
        <v>170</v>
      </c>
      <c r="E417" s="7">
        <v>172</v>
      </c>
      <c r="F417" s="7">
        <v>153</v>
      </c>
      <c r="G417" s="7">
        <v>162</v>
      </c>
      <c r="H417" s="7">
        <v>204</v>
      </c>
      <c r="I417" s="7">
        <v>226</v>
      </c>
      <c r="J417" s="7">
        <v>195</v>
      </c>
      <c r="K417" s="7">
        <v>229</v>
      </c>
      <c r="L417" s="7">
        <v>193</v>
      </c>
      <c r="M417" s="7">
        <v>218</v>
      </c>
      <c r="N417" s="7">
        <v>219</v>
      </c>
      <c r="O417" s="7">
        <v>217</v>
      </c>
      <c r="P417" s="7">
        <v>249</v>
      </c>
      <c r="Q417" s="51">
        <v>228</v>
      </c>
      <c r="R417" s="51">
        <v>229</v>
      </c>
      <c r="S417" s="51">
        <v>271</v>
      </c>
      <c r="T417" s="51">
        <v>277</v>
      </c>
      <c r="U417" s="51">
        <v>270</v>
      </c>
    </row>
    <row r="418" spans="1:21">
      <c r="A418" s="7" t="s">
        <v>2375</v>
      </c>
      <c r="B418" s="7" t="s">
        <v>2557</v>
      </c>
      <c r="C418" s="7" t="s">
        <v>1160</v>
      </c>
      <c r="D418" s="7">
        <v>131</v>
      </c>
      <c r="E418" s="7">
        <v>134</v>
      </c>
      <c r="F418" s="7">
        <v>146</v>
      </c>
      <c r="G418" s="7">
        <v>136</v>
      </c>
      <c r="H418" s="7">
        <v>148</v>
      </c>
      <c r="I418" s="7">
        <v>166</v>
      </c>
      <c r="J418" s="7">
        <v>160</v>
      </c>
      <c r="K418" s="7">
        <v>174</v>
      </c>
      <c r="L418" s="7">
        <v>161</v>
      </c>
      <c r="M418" s="7">
        <v>182</v>
      </c>
      <c r="N418" s="7">
        <v>170</v>
      </c>
      <c r="O418" s="7">
        <v>202</v>
      </c>
      <c r="P418" s="7">
        <v>183</v>
      </c>
      <c r="Q418" s="51">
        <v>193</v>
      </c>
      <c r="R418" s="51">
        <v>214</v>
      </c>
      <c r="S418" s="51">
        <v>189</v>
      </c>
      <c r="T418" s="51">
        <v>241</v>
      </c>
      <c r="U418" s="51">
        <v>240</v>
      </c>
    </row>
  </sheetData>
  <autoFilter ref="A7:N418" xr:uid="{00000000-0009-0000-0000-0000BA000000}">
    <sortState xmlns:xlrd2="http://schemas.microsoft.com/office/spreadsheetml/2017/richdata2" ref="A6:N404">
      <sortCondition ref="A5:A404"/>
    </sortState>
  </autoFilter>
  <phoneticPr fontId="5"/>
  <hyperlinks>
    <hyperlink ref="C1" location="目次!C90" display="目次" xr:uid="{00000000-0004-0000-BA00-000000000000}"/>
  </hyperlinks>
  <pageMargins left="0.7" right="0.7" top="0.75" bottom="0.75" header="0.3" footer="0.3"/>
  <pageSetup paperSize="9"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D14"/>
  <sheetViews>
    <sheetView topLeftCell="A13" workbookViewId="0">
      <selection activeCell="B16" sqref="B16"/>
    </sheetView>
  </sheetViews>
  <sheetFormatPr defaultColWidth="10.375" defaultRowHeight="14.25"/>
  <cols>
    <col min="1" max="1" width="18.375" style="1" bestFit="1" customWidth="1"/>
    <col min="2" max="2" width="17.75" style="1" bestFit="1" customWidth="1"/>
    <col min="3" max="4" width="14.5" style="1" bestFit="1" customWidth="1"/>
    <col min="5" max="5" width="17.25" style="1" bestFit="1" customWidth="1"/>
    <col min="6" max="6" width="31.375" style="1" bestFit="1" customWidth="1"/>
    <col min="7" max="7" width="20.75" style="1" bestFit="1" customWidth="1"/>
    <col min="8" max="8" width="23.25" style="1" bestFit="1" customWidth="1"/>
    <col min="9" max="9" width="14.25" style="1" bestFit="1" customWidth="1"/>
    <col min="10" max="10" width="7.875" style="1" bestFit="1" customWidth="1"/>
    <col min="11" max="11" width="66.25" style="1" bestFit="1" customWidth="1"/>
    <col min="12" max="12" width="16.375" style="1" bestFit="1" customWidth="1"/>
    <col min="13" max="13" width="20.75" style="1" bestFit="1" customWidth="1"/>
    <col min="14" max="14" width="16.375" style="1" bestFit="1" customWidth="1"/>
    <col min="15" max="15" width="22.25" style="1" bestFit="1" customWidth="1"/>
    <col min="16" max="16" width="23" style="1" bestFit="1" customWidth="1"/>
    <col min="17" max="17" width="16.375" style="1" bestFit="1" customWidth="1"/>
    <col min="18" max="18" width="44.75" style="1" bestFit="1" customWidth="1"/>
    <col min="19" max="19" width="29.75" style="1" bestFit="1" customWidth="1"/>
    <col min="20" max="20" width="20.75" style="1" bestFit="1" customWidth="1"/>
    <col min="21" max="21" width="20.875" style="1" bestFit="1" customWidth="1"/>
    <col min="22" max="16384" width="10.375" style="1"/>
  </cols>
  <sheetData>
    <row r="1" spans="1:4" ht="18.75">
      <c r="A1" s="21"/>
      <c r="B1" s="21"/>
      <c r="D1" s="9" t="s">
        <v>652</v>
      </c>
    </row>
    <row r="2" spans="1:4" ht="18.75">
      <c r="A2" s="19" t="s">
        <v>3138</v>
      </c>
      <c r="B2" s="21" t="s">
        <v>3166</v>
      </c>
    </row>
    <row r="4" spans="1:4" ht="18.75">
      <c r="A4" s="21"/>
      <c r="B4" s="19" t="s">
        <v>674</v>
      </c>
      <c r="C4" s="21"/>
      <c r="D4" s="21"/>
    </row>
    <row r="5" spans="1:4" ht="18.75">
      <c r="A5" s="19" t="s">
        <v>549</v>
      </c>
      <c r="B5" s="22" t="s">
        <v>1494</v>
      </c>
      <c r="C5" s="22" t="s">
        <v>1602</v>
      </c>
      <c r="D5" s="22" t="s">
        <v>2499</v>
      </c>
    </row>
    <row r="6" spans="1:4" ht="18.75">
      <c r="A6" s="20" t="s">
        <v>576</v>
      </c>
      <c r="B6" s="22">
        <v>117</v>
      </c>
      <c r="C6" s="22">
        <v>97</v>
      </c>
      <c r="D6" s="22">
        <v>67</v>
      </c>
    </row>
    <row r="7" spans="1:4" ht="18.75">
      <c r="A7" s="20" t="s">
        <v>1873</v>
      </c>
      <c r="B7" s="22">
        <v>133</v>
      </c>
      <c r="C7" s="22">
        <v>108</v>
      </c>
      <c r="D7" s="22">
        <v>70</v>
      </c>
    </row>
    <row r="8" spans="1:4" ht="18.75">
      <c r="A8" s="20" t="s">
        <v>1875</v>
      </c>
      <c r="B8" s="22">
        <v>140</v>
      </c>
      <c r="C8" s="22">
        <v>107</v>
      </c>
      <c r="D8" s="22">
        <v>46</v>
      </c>
    </row>
    <row r="9" spans="1:4" ht="18.75">
      <c r="A9" s="20" t="s">
        <v>1877</v>
      </c>
      <c r="B9" s="22">
        <v>137</v>
      </c>
      <c r="C9" s="22">
        <v>102</v>
      </c>
      <c r="D9" s="22">
        <v>69</v>
      </c>
    </row>
    <row r="10" spans="1:4" ht="18.75">
      <c r="A10" s="20" t="s">
        <v>1879</v>
      </c>
      <c r="B10" s="22">
        <v>144</v>
      </c>
      <c r="C10" s="22">
        <v>92</v>
      </c>
      <c r="D10" s="22">
        <v>53</v>
      </c>
    </row>
    <row r="11" spans="1:4" ht="18.75">
      <c r="A11" s="20" t="s">
        <v>496</v>
      </c>
      <c r="B11" s="22">
        <v>144</v>
      </c>
      <c r="C11" s="22">
        <v>119</v>
      </c>
      <c r="D11" s="22">
        <v>57</v>
      </c>
    </row>
    <row r="12" spans="1:4" ht="18.75">
      <c r="A12" s="20" t="s">
        <v>1880</v>
      </c>
      <c r="B12" s="22">
        <v>159</v>
      </c>
      <c r="C12" s="22">
        <v>141</v>
      </c>
      <c r="D12" s="22">
        <v>56</v>
      </c>
    </row>
    <row r="13" spans="1:4" ht="18.75">
      <c r="A13" s="20" t="s">
        <v>1100</v>
      </c>
      <c r="B13" s="22">
        <v>145</v>
      </c>
      <c r="C13" s="22">
        <v>117</v>
      </c>
      <c r="D13" s="22">
        <v>58</v>
      </c>
    </row>
    <row r="14" spans="1:4" ht="18.75">
      <c r="A14" s="21"/>
      <c r="B14" s="21"/>
      <c r="C14" s="21"/>
      <c r="D14" s="21"/>
    </row>
  </sheetData>
  <phoneticPr fontId="5"/>
  <hyperlinks>
    <hyperlink ref="D1" location="目次!C90" display="目次" xr:uid="{00000000-0004-0000-BB00-000000000000}"/>
  </hyperlinks>
  <pageMargins left="0.7" right="0.7" top="0.75" bottom="0.75" header="0.3" footer="0.3"/>
  <pageSetup paperSize="9" orientation="portrait"/>
  <drawing r:id="rId2"/>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I25"/>
  <sheetViews>
    <sheetView workbookViewId="0">
      <pane xSplit="1" ySplit="8" topLeftCell="B18" activePane="bottomRight" state="frozen"/>
      <selection pane="topRight"/>
      <selection pane="bottomLeft"/>
      <selection pane="bottomRight" activeCell="E29" sqref="E29"/>
    </sheetView>
  </sheetViews>
  <sheetFormatPr defaultColWidth="8.75" defaultRowHeight="14.25"/>
  <cols>
    <col min="1" max="1" width="13.875" style="1" customWidth="1"/>
    <col min="2" max="3" width="8.75" style="1"/>
    <col min="4" max="4" width="14.25" style="1" bestFit="1" customWidth="1"/>
    <col min="5" max="5" width="14.875" style="1" bestFit="1" customWidth="1"/>
    <col min="6" max="6" width="6.125" style="1" bestFit="1" customWidth="1"/>
    <col min="7" max="7" width="12.125" style="1" bestFit="1" customWidth="1"/>
    <col min="8" max="9" width="8.25" style="1" bestFit="1" customWidth="1"/>
    <col min="10" max="16384" width="8.75" style="1"/>
  </cols>
  <sheetData>
    <row r="1" spans="1:9">
      <c r="A1" s="1" t="s">
        <v>418</v>
      </c>
      <c r="D1" s="9" t="s">
        <v>652</v>
      </c>
    </row>
    <row r="2" spans="1:9">
      <c r="A2" s="1" t="s">
        <v>2558</v>
      </c>
    </row>
    <row r="3" spans="1:9">
      <c r="A3" s="1" t="s">
        <v>2559</v>
      </c>
    </row>
    <row r="4" spans="1:9">
      <c r="A4" s="1" t="s">
        <v>2436</v>
      </c>
    </row>
    <row r="5" spans="1:9">
      <c r="A5" s="1" t="s">
        <v>2408</v>
      </c>
    </row>
    <row r="6" spans="1:9">
      <c r="A6" s="227" t="s">
        <v>1031</v>
      </c>
      <c r="B6" s="227" t="s">
        <v>1182</v>
      </c>
      <c r="C6" s="227" t="s">
        <v>2560</v>
      </c>
      <c r="D6" s="227" t="s">
        <v>1397</v>
      </c>
      <c r="E6" s="227" t="s">
        <v>2561</v>
      </c>
      <c r="F6" s="227" t="s">
        <v>2562</v>
      </c>
      <c r="G6" s="227"/>
      <c r="H6" s="227"/>
      <c r="I6" s="227"/>
    </row>
    <row r="7" spans="1:9">
      <c r="A7" s="227"/>
      <c r="B7" s="227"/>
      <c r="C7" s="227"/>
      <c r="D7" s="227"/>
      <c r="E7" s="227"/>
      <c r="F7" s="25" t="s">
        <v>955</v>
      </c>
      <c r="G7" s="25" t="s">
        <v>2423</v>
      </c>
      <c r="H7" s="25" t="s">
        <v>2563</v>
      </c>
      <c r="I7" s="25" t="s">
        <v>2564</v>
      </c>
    </row>
    <row r="8" spans="1:9" ht="7.5" customHeight="1">
      <c r="A8" s="26" t="str">
        <f>A6</f>
        <v>年度別</v>
      </c>
      <c r="B8" s="26" t="str">
        <f>B6</f>
        <v>対象者数</v>
      </c>
      <c r="C8" s="26" t="str">
        <f>C6</f>
        <v>受診者数</v>
      </c>
      <c r="D8" s="26" t="str">
        <f>D6</f>
        <v>受診率</v>
      </c>
      <c r="E8" s="26" t="str">
        <f>E6</f>
        <v>訪問健康診査</v>
      </c>
      <c r="F8" s="26" t="str">
        <f>F7&amp;"("&amp;$F$6&amp;")"</f>
        <v>小計(指導区分別実人員)</v>
      </c>
      <c r="G8" s="26" t="str">
        <f>G7&amp;"("&amp;$F$6&amp;")"</f>
        <v>異常
認めず(指導区分別実人員)</v>
      </c>
      <c r="H8" s="26" t="str">
        <f>H7&amp;"("&amp;$F$6&amp;")"</f>
        <v>要指導(指導区分別実人員)</v>
      </c>
      <c r="I8" s="26" t="str">
        <f>I7&amp;"("&amp;$F$6&amp;")"</f>
        <v>要医療(指導区分別実人員)</v>
      </c>
    </row>
    <row r="9" spans="1:9">
      <c r="A9" s="7" t="s">
        <v>2160</v>
      </c>
      <c r="B9" s="25">
        <v>239</v>
      </c>
      <c r="C9" s="25">
        <v>31</v>
      </c>
      <c r="D9" s="182">
        <v>12.97071129707113</v>
      </c>
      <c r="E9" s="25">
        <v>0</v>
      </c>
      <c r="F9" s="7">
        <v>30</v>
      </c>
      <c r="G9" s="7">
        <v>1</v>
      </c>
      <c r="H9" s="7">
        <v>12</v>
      </c>
      <c r="I9" s="7">
        <v>17</v>
      </c>
    </row>
    <row r="10" spans="1:9">
      <c r="A10" s="7" t="s">
        <v>1196</v>
      </c>
      <c r="B10" s="25">
        <v>293</v>
      </c>
      <c r="C10" s="25">
        <v>35</v>
      </c>
      <c r="D10" s="182">
        <v>11.945392491467576</v>
      </c>
      <c r="E10" s="25">
        <v>0</v>
      </c>
      <c r="F10" s="7">
        <v>35</v>
      </c>
      <c r="G10" s="7">
        <v>3</v>
      </c>
      <c r="H10" s="7">
        <v>6</v>
      </c>
      <c r="I10" s="7">
        <v>26</v>
      </c>
    </row>
    <row r="11" spans="1:9">
      <c r="A11" s="7" t="s">
        <v>2162</v>
      </c>
      <c r="B11" s="25">
        <v>335</v>
      </c>
      <c r="C11" s="25">
        <v>40</v>
      </c>
      <c r="D11" s="182">
        <v>11.940298507462686</v>
      </c>
      <c r="E11" s="25">
        <v>0</v>
      </c>
      <c r="F11" s="7">
        <v>40</v>
      </c>
      <c r="G11" s="7">
        <v>4</v>
      </c>
      <c r="H11" s="7">
        <v>10</v>
      </c>
      <c r="I11" s="7">
        <v>26</v>
      </c>
    </row>
    <row r="12" spans="1:9">
      <c r="A12" s="7" t="s">
        <v>2166</v>
      </c>
      <c r="B12" s="25">
        <v>310</v>
      </c>
      <c r="C12" s="25">
        <v>41</v>
      </c>
      <c r="D12" s="182">
        <v>13.225806451612904</v>
      </c>
      <c r="E12" s="25">
        <v>0</v>
      </c>
      <c r="F12" s="7">
        <v>41</v>
      </c>
      <c r="G12" s="7">
        <v>3</v>
      </c>
      <c r="H12" s="7">
        <v>11</v>
      </c>
      <c r="I12" s="7">
        <v>27</v>
      </c>
    </row>
    <row r="13" spans="1:9">
      <c r="A13" s="7" t="s">
        <v>2168</v>
      </c>
      <c r="B13" s="7">
        <v>313</v>
      </c>
      <c r="C13" s="7">
        <v>48</v>
      </c>
      <c r="D13" s="182">
        <v>15.335463258785943</v>
      </c>
      <c r="E13" s="7">
        <v>0</v>
      </c>
      <c r="F13" s="7">
        <v>48</v>
      </c>
      <c r="G13" s="7">
        <v>3</v>
      </c>
      <c r="H13" s="7">
        <v>9</v>
      </c>
      <c r="I13" s="7">
        <v>36</v>
      </c>
    </row>
    <row r="14" spans="1:9">
      <c r="A14" s="7" t="s">
        <v>6</v>
      </c>
      <c r="B14" s="7">
        <v>364</v>
      </c>
      <c r="C14" s="7">
        <v>52</v>
      </c>
      <c r="D14" s="182">
        <v>14.285714285714285</v>
      </c>
      <c r="E14" s="7">
        <v>0</v>
      </c>
      <c r="F14" s="7">
        <v>52</v>
      </c>
      <c r="G14" s="7">
        <v>6</v>
      </c>
      <c r="H14" s="7">
        <v>19</v>
      </c>
      <c r="I14" s="7">
        <v>27</v>
      </c>
    </row>
    <row r="15" spans="1:9">
      <c r="A15" s="7" t="s">
        <v>2170</v>
      </c>
      <c r="B15" s="7">
        <v>364</v>
      </c>
      <c r="C15" s="7">
        <v>38</v>
      </c>
      <c r="D15" s="182">
        <v>10.43956043956044</v>
      </c>
      <c r="E15" s="7">
        <v>0</v>
      </c>
      <c r="F15" s="7">
        <v>38</v>
      </c>
      <c r="G15" s="7">
        <v>2</v>
      </c>
      <c r="H15" s="7">
        <v>5</v>
      </c>
      <c r="I15" s="7">
        <v>31</v>
      </c>
    </row>
    <row r="16" spans="1:9">
      <c r="A16" s="7" t="s">
        <v>2172</v>
      </c>
      <c r="B16" s="7">
        <v>425</v>
      </c>
      <c r="C16" s="7">
        <v>37</v>
      </c>
      <c r="D16" s="18">
        <f t="shared" ref="D16:D23" si="0">C16/B16*100</f>
        <v>8.7058823529411757</v>
      </c>
      <c r="E16" s="7">
        <v>0</v>
      </c>
      <c r="F16" s="7">
        <v>37</v>
      </c>
      <c r="G16" s="7">
        <v>14</v>
      </c>
      <c r="H16" s="7">
        <v>1</v>
      </c>
      <c r="I16" s="7">
        <v>13</v>
      </c>
    </row>
    <row r="17" spans="1:9">
      <c r="A17" s="7" t="s">
        <v>1941</v>
      </c>
      <c r="B17" s="7">
        <v>425</v>
      </c>
      <c r="C17" s="7">
        <v>35</v>
      </c>
      <c r="D17" s="18">
        <f t="shared" si="0"/>
        <v>8.235294117647058</v>
      </c>
      <c r="E17" s="7">
        <v>0</v>
      </c>
      <c r="F17" s="7">
        <v>35</v>
      </c>
      <c r="G17" s="7">
        <v>9</v>
      </c>
      <c r="H17" s="7">
        <v>1</v>
      </c>
      <c r="I17" s="7">
        <v>25</v>
      </c>
    </row>
    <row r="18" spans="1:9">
      <c r="A18" s="7" t="s">
        <v>1895</v>
      </c>
      <c r="B18" s="7">
        <v>441</v>
      </c>
      <c r="C18" s="7">
        <v>36</v>
      </c>
      <c r="D18" s="18">
        <f t="shared" si="0"/>
        <v>8.1632653061224492</v>
      </c>
      <c r="E18" s="7">
        <v>0</v>
      </c>
      <c r="F18" s="7">
        <f>SUM(G18:I18)</f>
        <v>36</v>
      </c>
      <c r="G18" s="7">
        <v>11</v>
      </c>
      <c r="H18" s="7">
        <v>8</v>
      </c>
      <c r="I18" s="7">
        <v>17</v>
      </c>
    </row>
    <row r="19" spans="1:9">
      <c r="A19" s="7" t="s">
        <v>1942</v>
      </c>
      <c r="B19" s="7">
        <v>438</v>
      </c>
      <c r="C19" s="7">
        <v>41</v>
      </c>
      <c r="D19" s="18">
        <f t="shared" si="0"/>
        <v>9.3607305936073057</v>
      </c>
      <c r="E19" s="7">
        <v>0</v>
      </c>
      <c r="F19" s="7">
        <f>SUM(G19:I19)</f>
        <v>41</v>
      </c>
      <c r="G19" s="7">
        <v>7</v>
      </c>
      <c r="H19" s="7">
        <v>12</v>
      </c>
      <c r="I19" s="7">
        <v>22</v>
      </c>
    </row>
    <row r="20" spans="1:9">
      <c r="A20" s="7" t="s">
        <v>1267</v>
      </c>
      <c r="B20" s="7">
        <v>438</v>
      </c>
      <c r="C20" s="7">
        <v>49</v>
      </c>
      <c r="D20" s="18">
        <f t="shared" si="0"/>
        <v>11.187214611872145</v>
      </c>
      <c r="E20" s="7">
        <v>0</v>
      </c>
      <c r="F20" s="7">
        <f>SUM(G20:I20)</f>
        <v>49</v>
      </c>
      <c r="G20" s="7">
        <v>8</v>
      </c>
      <c r="H20" s="7">
        <v>8</v>
      </c>
      <c r="I20" s="7">
        <v>33</v>
      </c>
    </row>
    <row r="21" spans="1:9">
      <c r="A21" s="7" t="s">
        <v>933</v>
      </c>
      <c r="B21" s="7">
        <v>399</v>
      </c>
      <c r="C21" s="7">
        <v>51</v>
      </c>
      <c r="D21" s="18">
        <f t="shared" si="0"/>
        <v>12.781954887218044</v>
      </c>
      <c r="E21" s="7">
        <v>0</v>
      </c>
      <c r="F21" s="7">
        <v>51</v>
      </c>
      <c r="G21" s="7">
        <v>4</v>
      </c>
      <c r="H21" s="7">
        <v>7</v>
      </c>
      <c r="I21" s="7">
        <v>40</v>
      </c>
    </row>
    <row r="22" spans="1:9">
      <c r="A22" s="7" t="s">
        <v>1945</v>
      </c>
      <c r="B22" s="7">
        <v>416</v>
      </c>
      <c r="C22" s="7">
        <v>33</v>
      </c>
      <c r="D22" s="18">
        <f t="shared" si="0"/>
        <v>7.9326923076923075</v>
      </c>
      <c r="E22" s="7">
        <v>0</v>
      </c>
      <c r="F22" s="7">
        <v>33</v>
      </c>
      <c r="G22" s="7">
        <v>5</v>
      </c>
      <c r="H22" s="7">
        <v>9</v>
      </c>
      <c r="I22" s="7">
        <v>19</v>
      </c>
    </row>
    <row r="23" spans="1:9">
      <c r="A23" s="7" t="s">
        <v>1946</v>
      </c>
      <c r="B23" s="7">
        <v>403</v>
      </c>
      <c r="C23" s="7">
        <v>47</v>
      </c>
      <c r="D23" s="18">
        <f t="shared" si="0"/>
        <v>11.662531017369728</v>
      </c>
      <c r="E23" s="7">
        <v>0</v>
      </c>
      <c r="F23" s="7">
        <v>47</v>
      </c>
      <c r="G23" s="7">
        <v>5</v>
      </c>
      <c r="H23" s="7">
        <v>14</v>
      </c>
      <c r="I23" s="7">
        <v>28</v>
      </c>
    </row>
    <row r="24" spans="1:9">
      <c r="A24" s="7" t="s">
        <v>1382</v>
      </c>
      <c r="B24" s="7">
        <v>406</v>
      </c>
      <c r="C24" s="7">
        <v>38</v>
      </c>
      <c r="D24" s="18">
        <v>9.3596059113300498</v>
      </c>
      <c r="E24" s="7">
        <v>0</v>
      </c>
      <c r="F24" s="7">
        <v>38</v>
      </c>
      <c r="G24" s="7">
        <v>3</v>
      </c>
      <c r="H24" s="7">
        <v>14</v>
      </c>
      <c r="I24" s="7">
        <v>21</v>
      </c>
    </row>
    <row r="25" spans="1:9" s="23" customFormat="1" ht="18.75">
      <c r="A25" s="7" t="s">
        <v>3009</v>
      </c>
      <c r="B25" s="7">
        <v>403</v>
      </c>
      <c r="C25" s="7">
        <v>31</v>
      </c>
      <c r="D25" s="183">
        <f>C25/B25*100</f>
        <v>7.6923076923076925</v>
      </c>
      <c r="E25" s="7">
        <v>0</v>
      </c>
      <c r="F25" s="7">
        <v>31</v>
      </c>
      <c r="G25" s="7">
        <v>3</v>
      </c>
      <c r="H25" s="7">
        <v>9</v>
      </c>
      <c r="I25" s="7">
        <v>19</v>
      </c>
    </row>
  </sheetData>
  <autoFilter ref="A8:I8" xr:uid="{00000000-0009-0000-0000-0000BC000000}"/>
  <mergeCells count="6">
    <mergeCell ref="F6:I6"/>
    <mergeCell ref="A6:A7"/>
    <mergeCell ref="B6:B7"/>
    <mergeCell ref="C6:C7"/>
    <mergeCell ref="D6:D7"/>
    <mergeCell ref="E6:E7"/>
  </mergeCells>
  <phoneticPr fontId="5"/>
  <hyperlinks>
    <hyperlink ref="D1" location="目次!C90" display="目次" xr:uid="{00000000-0004-0000-BC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276"/>
  <sheetViews>
    <sheetView topLeftCell="C28" workbookViewId="0">
      <selection activeCell="E6" sqref="E6"/>
    </sheetView>
  </sheetViews>
  <sheetFormatPr defaultColWidth="8.75" defaultRowHeight="14.25"/>
  <cols>
    <col min="1" max="1" width="10.5" style="1" bestFit="1" customWidth="1"/>
    <col min="2" max="2" width="9.25" style="1" bestFit="1" customWidth="1"/>
    <col min="3" max="3" width="6.875" style="1" bestFit="1" customWidth="1"/>
    <col min="4" max="4" width="17.5" style="1" customWidth="1"/>
    <col min="5" max="16384" width="8.75" style="1"/>
  </cols>
  <sheetData>
    <row r="1" spans="1:4" ht="18.75">
      <c r="A1" s="19" t="s">
        <v>3109</v>
      </c>
      <c r="B1" s="21" t="s">
        <v>3116</v>
      </c>
      <c r="C1" s="21" t="s">
        <v>382</v>
      </c>
      <c r="D1" s="9" t="s">
        <v>652</v>
      </c>
    </row>
    <row r="2" spans="1:4" ht="18.75">
      <c r="A2" s="20" t="s">
        <v>1198</v>
      </c>
      <c r="B2" s="22">
        <v>2020</v>
      </c>
      <c r="C2" s="22">
        <v>1868</v>
      </c>
    </row>
    <row r="3" spans="1:4" ht="18.75">
      <c r="A3" s="20" t="s">
        <v>1199</v>
      </c>
      <c r="B3" s="22">
        <v>2151</v>
      </c>
      <c r="C3" s="22">
        <v>1923</v>
      </c>
    </row>
    <row r="4" spans="1:4" ht="18.75">
      <c r="A4" s="20" t="s">
        <v>1168</v>
      </c>
      <c r="B4" s="22">
        <v>2099</v>
      </c>
      <c r="C4" s="22">
        <v>1885</v>
      </c>
    </row>
    <row r="5" spans="1:4" ht="18.75">
      <c r="A5" s="20" t="s">
        <v>1201</v>
      </c>
      <c r="B5" s="22">
        <v>2119</v>
      </c>
      <c r="C5" s="22">
        <v>1720</v>
      </c>
    </row>
    <row r="6" spans="1:4" ht="18.75">
      <c r="A6" s="20" t="s">
        <v>1204</v>
      </c>
      <c r="B6" s="22">
        <v>2111</v>
      </c>
      <c r="C6" s="22">
        <v>1720</v>
      </c>
    </row>
    <row r="7" spans="1:4" ht="18.75">
      <c r="A7" s="20" t="s">
        <v>1205</v>
      </c>
      <c r="B7" s="22">
        <v>2220</v>
      </c>
      <c r="C7" s="22">
        <v>1959</v>
      </c>
    </row>
    <row r="8" spans="1:4" ht="18.75">
      <c r="A8" s="20" t="s">
        <v>2941</v>
      </c>
      <c r="B8" s="22">
        <v>2195</v>
      </c>
      <c r="C8" s="22">
        <v>1851</v>
      </c>
    </row>
    <row r="9" spans="1:4" ht="18.75">
      <c r="A9" s="20" t="s">
        <v>3000</v>
      </c>
      <c r="B9" s="22">
        <v>1997</v>
      </c>
      <c r="C9" s="22">
        <v>1863</v>
      </c>
    </row>
    <row r="10" spans="1:4" ht="18.75">
      <c r="A10" s="20" t="s">
        <v>756</v>
      </c>
      <c r="B10" s="22">
        <v>16912</v>
      </c>
      <c r="C10" s="22">
        <v>14789</v>
      </c>
    </row>
    <row r="37" spans="1:3" ht="18.75">
      <c r="A37" s="19" t="s">
        <v>3109</v>
      </c>
      <c r="B37" s="21" t="s">
        <v>3117</v>
      </c>
      <c r="C37" s="21"/>
    </row>
    <row r="38" spans="1:3" ht="18.75">
      <c r="A38" s="20" t="s">
        <v>1198</v>
      </c>
      <c r="B38" s="22">
        <v>152</v>
      </c>
      <c r="C38" s="21"/>
    </row>
    <row r="39" spans="1:3" ht="18.75">
      <c r="A39" s="20" t="s">
        <v>1199</v>
      </c>
      <c r="B39" s="22">
        <v>228</v>
      </c>
      <c r="C39" s="21"/>
    </row>
    <row r="40" spans="1:3" ht="18.75">
      <c r="A40" s="20" t="s">
        <v>1168</v>
      </c>
      <c r="B40" s="22">
        <v>214</v>
      </c>
      <c r="C40" s="21"/>
    </row>
    <row r="41" spans="1:3" ht="18.75">
      <c r="A41" s="20" t="s">
        <v>1201</v>
      </c>
      <c r="B41" s="22">
        <v>399</v>
      </c>
      <c r="C41" s="21"/>
    </row>
    <row r="42" spans="1:3" ht="18.75">
      <c r="A42" s="20" t="s">
        <v>1204</v>
      </c>
      <c r="B42" s="22">
        <v>391</v>
      </c>
      <c r="C42" s="21"/>
    </row>
    <row r="43" spans="1:3" ht="18.75">
      <c r="A43" s="20" t="s">
        <v>1205</v>
      </c>
      <c r="B43" s="22">
        <v>261</v>
      </c>
      <c r="C43" s="21"/>
    </row>
    <row r="44" spans="1:3" ht="18.75">
      <c r="A44" s="20" t="s">
        <v>2941</v>
      </c>
      <c r="B44" s="22">
        <v>344</v>
      </c>
      <c r="C44" s="21"/>
    </row>
    <row r="45" spans="1:3" ht="18.75">
      <c r="A45" s="20" t="s">
        <v>3000</v>
      </c>
      <c r="B45" s="22">
        <v>134</v>
      </c>
      <c r="C45" s="21"/>
    </row>
    <row r="46" spans="1:3" ht="18.75">
      <c r="A46" s="20" t="s">
        <v>756</v>
      </c>
      <c r="B46" s="22">
        <v>2123</v>
      </c>
      <c r="C46" s="21"/>
    </row>
    <row r="47" spans="1:3" ht="18.75">
      <c r="A47" s="21"/>
      <c r="B47" s="21"/>
      <c r="C47" s="21"/>
    </row>
    <row r="48" spans="1:3" ht="18.75">
      <c r="A48" s="21"/>
      <c r="B48" s="21"/>
      <c r="C48" s="21"/>
    </row>
    <row r="49" spans="1:3" ht="18.75">
      <c r="A49" s="21"/>
      <c r="B49" s="21"/>
      <c r="C49" s="21"/>
    </row>
    <row r="50" spans="1:3" ht="18.75">
      <c r="A50" s="21"/>
      <c r="B50" s="21"/>
      <c r="C50" s="21"/>
    </row>
    <row r="51" spans="1:3" ht="18.75">
      <c r="A51" s="21"/>
      <c r="B51" s="21"/>
      <c r="C51" s="21"/>
    </row>
    <row r="52" spans="1:3" ht="18.75">
      <c r="A52" s="21"/>
      <c r="B52" s="21"/>
      <c r="C52" s="21"/>
    </row>
    <row r="53" spans="1:3" ht="18.75">
      <c r="A53" s="21"/>
      <c r="B53" s="21"/>
      <c r="C53" s="21"/>
    </row>
    <row r="54" spans="1:3" ht="18.75">
      <c r="A54" s="21"/>
      <c r="B54" s="21"/>
      <c r="C54" s="21"/>
    </row>
    <row r="55" spans="1:3" ht="18.75">
      <c r="A55" s="21"/>
      <c r="B55" s="21"/>
    </row>
    <row r="56" spans="1:3" ht="18.75">
      <c r="A56" s="21"/>
      <c r="B56" s="21"/>
    </row>
    <row r="57" spans="1:3" ht="18.75">
      <c r="A57" s="21"/>
      <c r="B57" s="21"/>
    </row>
    <row r="58" spans="1:3" ht="18.75">
      <c r="A58" s="21"/>
      <c r="B58" s="21"/>
    </row>
    <row r="59" spans="1:3" ht="18.75">
      <c r="A59" s="21"/>
      <c r="B59" s="21"/>
    </row>
    <row r="60" spans="1:3" ht="18.75">
      <c r="A60" s="21"/>
      <c r="B60" s="21"/>
    </row>
    <row r="61" spans="1:3" ht="18.75">
      <c r="A61" s="21"/>
      <c r="B61" s="21"/>
    </row>
    <row r="62" spans="1:3" ht="18.75">
      <c r="A62" s="21"/>
      <c r="B62" s="21"/>
    </row>
    <row r="63" spans="1:3" ht="18.75">
      <c r="A63" s="21"/>
      <c r="B63" s="21"/>
    </row>
    <row r="64" spans="1:3" ht="18.75">
      <c r="A64" s="21"/>
      <c r="B64" s="21"/>
    </row>
    <row r="65" spans="1:2" ht="18.75">
      <c r="A65" s="21"/>
      <c r="B65" s="21"/>
    </row>
    <row r="66" spans="1:2" ht="18.75">
      <c r="A66" s="21"/>
      <c r="B66" s="21"/>
    </row>
    <row r="67" spans="1:2" ht="18.75">
      <c r="A67" s="21"/>
      <c r="B67" s="21"/>
    </row>
    <row r="68" spans="1:2" ht="18.75">
      <c r="A68" s="21"/>
      <c r="B68" s="21"/>
    </row>
    <row r="69" spans="1:2" ht="18.75">
      <c r="A69" s="21"/>
      <c r="B69" s="21"/>
    </row>
    <row r="70" spans="1:2" ht="18.75">
      <c r="A70" s="21"/>
      <c r="B70" s="21"/>
    </row>
    <row r="71" spans="1:2" ht="18.75">
      <c r="A71" s="21"/>
      <c r="B71" s="21"/>
    </row>
    <row r="72" spans="1:2" ht="18.75">
      <c r="A72" s="21"/>
      <c r="B72" s="21"/>
    </row>
    <row r="73" spans="1:2" ht="18.75">
      <c r="A73" s="21"/>
      <c r="B73" s="21"/>
    </row>
    <row r="74" spans="1:2" ht="18.75">
      <c r="A74" s="21"/>
      <c r="B74" s="21"/>
    </row>
    <row r="75" spans="1:2" ht="18.75">
      <c r="A75" s="21"/>
      <c r="B75" s="21"/>
    </row>
    <row r="76" spans="1:2" ht="18.75">
      <c r="A76" s="21"/>
      <c r="B76" s="21"/>
    </row>
    <row r="77" spans="1:2" ht="18.75">
      <c r="A77" s="21"/>
      <c r="B77" s="21"/>
    </row>
    <row r="78" spans="1:2" ht="18.75">
      <c r="A78" s="21"/>
      <c r="B78" s="21"/>
    </row>
    <row r="79" spans="1:2" ht="18.75">
      <c r="A79" s="21"/>
      <c r="B79" s="21"/>
    </row>
    <row r="80" spans="1:2" ht="18.75">
      <c r="A80" s="21"/>
      <c r="B80" s="21"/>
    </row>
    <row r="81" spans="1:2" ht="18.75">
      <c r="A81" s="21"/>
      <c r="B81" s="21"/>
    </row>
    <row r="82" spans="1:2" ht="18.75">
      <c r="A82" s="21"/>
      <c r="B82" s="21"/>
    </row>
    <row r="83" spans="1:2" ht="18.75">
      <c r="A83" s="21"/>
      <c r="B83" s="21"/>
    </row>
    <row r="84" spans="1:2" ht="18.75">
      <c r="A84" s="21"/>
      <c r="B84" s="21"/>
    </row>
    <row r="85" spans="1:2" ht="18.75">
      <c r="A85" s="21"/>
      <c r="B85" s="21"/>
    </row>
    <row r="86" spans="1:2" ht="18.75">
      <c r="A86" s="21"/>
      <c r="B86" s="21"/>
    </row>
    <row r="87" spans="1:2" ht="18.75">
      <c r="A87" s="21"/>
      <c r="B87" s="21"/>
    </row>
    <row r="88" spans="1:2" ht="18.75">
      <c r="A88" s="21"/>
      <c r="B88" s="21"/>
    </row>
    <row r="89" spans="1:2" ht="18.75">
      <c r="A89" s="21"/>
      <c r="B89" s="21"/>
    </row>
    <row r="90" spans="1:2" ht="18.75">
      <c r="A90" s="21"/>
      <c r="B90" s="21"/>
    </row>
    <row r="91" spans="1:2" ht="18.75">
      <c r="A91" s="21"/>
      <c r="B91" s="21"/>
    </row>
    <row r="92" spans="1:2" ht="18.75">
      <c r="A92" s="21"/>
      <c r="B92" s="21"/>
    </row>
    <row r="93" spans="1:2" ht="18.75">
      <c r="A93" s="21"/>
      <c r="B93" s="21"/>
    </row>
    <row r="94" spans="1:2" ht="18.75">
      <c r="A94" s="21"/>
      <c r="B94" s="21"/>
    </row>
    <row r="95" spans="1:2" ht="18.75">
      <c r="A95" s="21"/>
      <c r="B95" s="21"/>
    </row>
    <row r="96" spans="1:2" ht="18.75">
      <c r="A96" s="21"/>
      <c r="B96" s="21"/>
    </row>
    <row r="97" spans="1:2" ht="18.75">
      <c r="A97" s="21"/>
      <c r="B97" s="21"/>
    </row>
    <row r="98" spans="1:2" ht="18.75">
      <c r="A98" s="21"/>
      <c r="B98" s="21"/>
    </row>
    <row r="99" spans="1:2" ht="18.75">
      <c r="A99" s="21"/>
      <c r="B99" s="21"/>
    </row>
    <row r="100" spans="1:2" ht="18.75">
      <c r="A100" s="21"/>
      <c r="B100" s="21"/>
    </row>
    <row r="101" spans="1:2" ht="18.75">
      <c r="A101" s="21"/>
      <c r="B101" s="21"/>
    </row>
    <row r="102" spans="1:2" ht="18.75">
      <c r="A102" s="21"/>
      <c r="B102" s="21"/>
    </row>
    <row r="103" spans="1:2" ht="18.75">
      <c r="A103" s="21"/>
      <c r="B103" s="21"/>
    </row>
    <row r="104" spans="1:2" ht="18.75">
      <c r="A104" s="21"/>
      <c r="B104" s="21"/>
    </row>
    <row r="105" spans="1:2" ht="18.75">
      <c r="A105" s="21"/>
      <c r="B105" s="21"/>
    </row>
    <row r="106" spans="1:2" ht="18.75">
      <c r="A106" s="21"/>
      <c r="B106" s="21"/>
    </row>
    <row r="107" spans="1:2" ht="18.75">
      <c r="A107" s="21"/>
      <c r="B107" s="21"/>
    </row>
    <row r="108" spans="1:2" ht="18.75">
      <c r="A108" s="21"/>
      <c r="B108" s="21"/>
    </row>
    <row r="109" spans="1:2" ht="18.75">
      <c r="A109" s="21"/>
      <c r="B109" s="21"/>
    </row>
    <row r="110" spans="1:2" ht="18.75">
      <c r="A110" s="21"/>
      <c r="B110" s="21"/>
    </row>
    <row r="111" spans="1:2" ht="18.75">
      <c r="A111" s="21"/>
      <c r="B111" s="21"/>
    </row>
    <row r="112" spans="1:2" ht="18.75">
      <c r="A112" s="21"/>
      <c r="B112" s="21"/>
    </row>
    <row r="113" spans="1:2" ht="18.75">
      <c r="A113" s="21"/>
      <c r="B113" s="21"/>
    </row>
    <row r="114" spans="1:2" ht="18.75">
      <c r="A114" s="21"/>
      <c r="B114" s="21"/>
    </row>
    <row r="115" spans="1:2" ht="18.75">
      <c r="A115" s="21"/>
      <c r="B115" s="21"/>
    </row>
    <row r="116" spans="1:2" ht="18.75">
      <c r="A116" s="21"/>
      <c r="B116" s="21"/>
    </row>
    <row r="117" spans="1:2" ht="18.75">
      <c r="A117" s="21"/>
      <c r="B117" s="21"/>
    </row>
    <row r="118" spans="1:2" ht="18.75">
      <c r="A118" s="21"/>
      <c r="B118" s="21"/>
    </row>
    <row r="119" spans="1:2" ht="18.75">
      <c r="A119" s="21"/>
      <c r="B119" s="21"/>
    </row>
    <row r="120" spans="1:2" ht="18.75">
      <c r="A120" s="21"/>
      <c r="B120" s="21"/>
    </row>
    <row r="121" spans="1:2" ht="18.75">
      <c r="A121" s="21"/>
      <c r="B121" s="21"/>
    </row>
    <row r="122" spans="1:2" ht="18.75">
      <c r="A122" s="21"/>
      <c r="B122" s="21"/>
    </row>
    <row r="123" spans="1:2" ht="18.75">
      <c r="A123" s="21"/>
      <c r="B123" s="21"/>
    </row>
    <row r="124" spans="1:2" ht="18.75">
      <c r="A124" s="21"/>
      <c r="B124" s="21"/>
    </row>
    <row r="125" spans="1:2" ht="18.75">
      <c r="A125" s="21"/>
      <c r="B125" s="21"/>
    </row>
    <row r="126" spans="1:2" ht="18.75">
      <c r="A126" s="21"/>
      <c r="B126" s="21"/>
    </row>
    <row r="127" spans="1:2" ht="18.75">
      <c r="A127" s="21"/>
      <c r="B127" s="21"/>
    </row>
    <row r="128" spans="1:2" ht="18.75">
      <c r="A128" s="21"/>
      <c r="B128" s="21"/>
    </row>
    <row r="129" spans="1:2" ht="18.75">
      <c r="A129" s="21"/>
      <c r="B129" s="21"/>
    </row>
    <row r="130" spans="1:2" ht="18.75">
      <c r="A130" s="21"/>
      <c r="B130" s="21"/>
    </row>
    <row r="131" spans="1:2" ht="18.75">
      <c r="A131" s="21"/>
      <c r="B131" s="21"/>
    </row>
    <row r="132" spans="1:2" ht="18.75">
      <c r="A132" s="21"/>
      <c r="B132" s="21"/>
    </row>
    <row r="133" spans="1:2" ht="18.75">
      <c r="A133" s="21"/>
      <c r="B133" s="21"/>
    </row>
    <row r="134" spans="1:2" ht="18.75">
      <c r="A134" s="21"/>
      <c r="B134" s="21"/>
    </row>
    <row r="135" spans="1:2" ht="18.75">
      <c r="A135" s="21"/>
      <c r="B135" s="21"/>
    </row>
    <row r="136" spans="1:2" ht="18.75">
      <c r="A136" s="21"/>
      <c r="B136" s="21"/>
    </row>
    <row r="137" spans="1:2" ht="18.75">
      <c r="A137" s="21"/>
      <c r="B137" s="21"/>
    </row>
    <row r="138" spans="1:2" ht="18.75">
      <c r="A138" s="21"/>
      <c r="B138" s="21"/>
    </row>
    <row r="139" spans="1:2" ht="18.75">
      <c r="A139" s="21"/>
      <c r="B139" s="21"/>
    </row>
    <row r="140" spans="1:2" ht="18.75">
      <c r="A140" s="21"/>
      <c r="B140" s="21"/>
    </row>
    <row r="141" spans="1:2" ht="18.75">
      <c r="A141" s="21"/>
      <c r="B141" s="21"/>
    </row>
    <row r="142" spans="1:2" ht="18.75">
      <c r="A142" s="21"/>
      <c r="B142" s="21"/>
    </row>
    <row r="143" spans="1:2" ht="18.75">
      <c r="A143" s="21"/>
      <c r="B143" s="21"/>
    </row>
    <row r="144" spans="1:2" ht="18.75">
      <c r="A144" s="21"/>
      <c r="B144" s="21"/>
    </row>
    <row r="145" spans="1:2" ht="18.75">
      <c r="A145" s="21"/>
      <c r="B145" s="21"/>
    </row>
    <row r="146" spans="1:2" ht="18.75">
      <c r="A146" s="21"/>
      <c r="B146" s="21"/>
    </row>
    <row r="147" spans="1:2" ht="18.75">
      <c r="A147" s="21"/>
      <c r="B147" s="21"/>
    </row>
    <row r="148" spans="1:2" ht="18.75">
      <c r="A148" s="21"/>
      <c r="B148" s="21"/>
    </row>
    <row r="149" spans="1:2" ht="18.75">
      <c r="A149" s="21"/>
      <c r="B149" s="21"/>
    </row>
    <row r="150" spans="1:2" ht="18.75">
      <c r="A150" s="21"/>
      <c r="B150" s="21"/>
    </row>
    <row r="151" spans="1:2" ht="18.75">
      <c r="A151" s="21"/>
      <c r="B151" s="21"/>
    </row>
    <row r="152" spans="1:2" ht="18.75">
      <c r="A152" s="21"/>
      <c r="B152" s="21"/>
    </row>
    <row r="153" spans="1:2" ht="18.75">
      <c r="A153" s="21"/>
      <c r="B153" s="21"/>
    </row>
    <row r="154" spans="1:2" ht="18.75">
      <c r="A154" s="21"/>
      <c r="B154" s="21"/>
    </row>
    <row r="155" spans="1:2" ht="18.75">
      <c r="A155" s="21"/>
      <c r="B155" s="21"/>
    </row>
    <row r="156" spans="1:2" ht="18.75">
      <c r="A156" s="21"/>
      <c r="B156" s="21"/>
    </row>
    <row r="157" spans="1:2" ht="18.75">
      <c r="A157" s="21"/>
      <c r="B157" s="21"/>
    </row>
    <row r="158" spans="1:2" ht="18.75">
      <c r="A158" s="21"/>
      <c r="B158" s="21"/>
    </row>
    <row r="159" spans="1:2" ht="18.75">
      <c r="A159" s="21"/>
      <c r="B159" s="21"/>
    </row>
    <row r="160" spans="1:2" ht="18.75">
      <c r="A160" s="21"/>
      <c r="B160" s="21"/>
    </row>
    <row r="161" spans="1:2" ht="18.75">
      <c r="A161" s="21"/>
      <c r="B161" s="21"/>
    </row>
    <row r="162" spans="1:2" ht="18.75">
      <c r="A162" s="21"/>
      <c r="B162" s="21"/>
    </row>
    <row r="163" spans="1:2" ht="18.75">
      <c r="A163" s="21"/>
      <c r="B163" s="21"/>
    </row>
    <row r="164" spans="1:2" ht="18.75">
      <c r="A164" s="21"/>
      <c r="B164" s="21"/>
    </row>
    <row r="165" spans="1:2" ht="18.75">
      <c r="A165" s="21"/>
      <c r="B165" s="21"/>
    </row>
    <row r="166" spans="1:2" ht="18.75">
      <c r="A166" s="21"/>
      <c r="B166" s="21"/>
    </row>
    <row r="167" spans="1:2" ht="18.75">
      <c r="A167" s="21"/>
      <c r="B167" s="21"/>
    </row>
    <row r="168" spans="1:2" ht="18.75">
      <c r="A168" s="21"/>
      <c r="B168" s="21"/>
    </row>
    <row r="169" spans="1:2" ht="18.75">
      <c r="A169" s="21"/>
      <c r="B169" s="21"/>
    </row>
    <row r="170" spans="1:2" ht="18.75">
      <c r="A170" s="21"/>
      <c r="B170" s="21"/>
    </row>
    <row r="171" spans="1:2" ht="18.75">
      <c r="A171" s="21"/>
      <c r="B171" s="21"/>
    </row>
    <row r="172" spans="1:2" ht="18.75">
      <c r="A172" s="21"/>
      <c r="B172" s="21"/>
    </row>
    <row r="173" spans="1:2" ht="18.75">
      <c r="A173" s="21"/>
      <c r="B173" s="21"/>
    </row>
    <row r="174" spans="1:2" ht="18.75">
      <c r="A174" s="21"/>
      <c r="B174" s="21"/>
    </row>
    <row r="175" spans="1:2" ht="18.75">
      <c r="A175" s="21"/>
      <c r="B175" s="21"/>
    </row>
    <row r="176" spans="1:2" ht="18.75">
      <c r="A176" s="21"/>
      <c r="B176" s="21"/>
    </row>
    <row r="177" spans="1:2" ht="18.75">
      <c r="A177" s="21"/>
      <c r="B177" s="21"/>
    </row>
    <row r="178" spans="1:2" ht="18.75">
      <c r="A178" s="21"/>
      <c r="B178" s="21"/>
    </row>
    <row r="179" spans="1:2" ht="18.75">
      <c r="A179" s="21"/>
      <c r="B179" s="21"/>
    </row>
    <row r="180" spans="1:2" ht="18.75">
      <c r="A180" s="21"/>
      <c r="B180" s="21"/>
    </row>
    <row r="181" spans="1:2" ht="18.75">
      <c r="A181" s="21"/>
      <c r="B181" s="21"/>
    </row>
    <row r="182" spans="1:2" ht="18.75">
      <c r="A182" s="21"/>
      <c r="B182" s="21"/>
    </row>
    <row r="183" spans="1:2" ht="18.75">
      <c r="A183" s="21"/>
      <c r="B183" s="21"/>
    </row>
    <row r="184" spans="1:2" ht="18.75">
      <c r="A184" s="21"/>
      <c r="B184" s="21"/>
    </row>
    <row r="185" spans="1:2" ht="18.75">
      <c r="A185" s="21"/>
      <c r="B185" s="21"/>
    </row>
    <row r="186" spans="1:2" ht="18.75">
      <c r="A186" s="21"/>
      <c r="B186" s="21"/>
    </row>
    <row r="187" spans="1:2" ht="18.75">
      <c r="A187" s="21"/>
      <c r="B187" s="21"/>
    </row>
    <row r="188" spans="1:2" ht="18.75">
      <c r="A188" s="21"/>
      <c r="B188" s="21"/>
    </row>
    <row r="189" spans="1:2" ht="18.75">
      <c r="A189" s="21"/>
      <c r="B189" s="21"/>
    </row>
    <row r="190" spans="1:2" ht="18.75">
      <c r="A190" s="21"/>
      <c r="B190" s="21"/>
    </row>
    <row r="191" spans="1:2" ht="18.75">
      <c r="A191" s="21"/>
      <c r="B191" s="21"/>
    </row>
    <row r="192" spans="1:2" ht="18.75">
      <c r="A192" s="21"/>
      <c r="B192" s="21"/>
    </row>
    <row r="193" spans="1:2" ht="18.75">
      <c r="A193" s="21"/>
      <c r="B193" s="21"/>
    </row>
    <row r="194" spans="1:2" ht="18.75">
      <c r="A194" s="21"/>
      <c r="B194" s="21"/>
    </row>
    <row r="195" spans="1:2" ht="18.75">
      <c r="A195" s="21"/>
      <c r="B195" s="21"/>
    </row>
    <row r="196" spans="1:2" ht="18.75">
      <c r="A196" s="21"/>
      <c r="B196" s="21"/>
    </row>
    <row r="197" spans="1:2" ht="18.75">
      <c r="A197" s="21"/>
      <c r="B197" s="21"/>
    </row>
    <row r="198" spans="1:2" ht="18.75">
      <c r="A198" s="21"/>
      <c r="B198" s="21"/>
    </row>
    <row r="199" spans="1:2" ht="18.75">
      <c r="A199" s="21"/>
      <c r="B199" s="21"/>
    </row>
    <row r="200" spans="1:2" ht="18.75">
      <c r="A200" s="21"/>
      <c r="B200" s="21"/>
    </row>
    <row r="201" spans="1:2" ht="18.75">
      <c r="A201" s="21"/>
      <c r="B201" s="21"/>
    </row>
    <row r="202" spans="1:2" ht="18.75">
      <c r="A202" s="21"/>
      <c r="B202" s="21"/>
    </row>
    <row r="203" spans="1:2" ht="18.75">
      <c r="A203" s="21"/>
      <c r="B203" s="21"/>
    </row>
    <row r="204" spans="1:2" ht="18.75">
      <c r="A204" s="21"/>
      <c r="B204" s="21"/>
    </row>
    <row r="205" spans="1:2" ht="18.75">
      <c r="A205" s="21"/>
      <c r="B205" s="21"/>
    </row>
    <row r="206" spans="1:2" ht="18.75">
      <c r="A206" s="21"/>
      <c r="B206" s="21"/>
    </row>
    <row r="207" spans="1:2" ht="18.75">
      <c r="A207" s="21"/>
      <c r="B207" s="21"/>
    </row>
    <row r="208" spans="1:2" ht="18.75">
      <c r="A208" s="21"/>
      <c r="B208" s="21"/>
    </row>
    <row r="209" spans="1:2" ht="18.75">
      <c r="A209" s="21"/>
      <c r="B209" s="21"/>
    </row>
    <row r="210" spans="1:2" ht="18.75">
      <c r="A210" s="21"/>
      <c r="B210" s="21"/>
    </row>
    <row r="211" spans="1:2" ht="18.75">
      <c r="A211" s="21"/>
      <c r="B211" s="21"/>
    </row>
    <row r="212" spans="1:2" ht="18.75">
      <c r="A212" s="21"/>
      <c r="B212" s="21"/>
    </row>
    <row r="213" spans="1:2" ht="18.75">
      <c r="A213" s="21"/>
      <c r="B213" s="21"/>
    </row>
    <row r="214" spans="1:2" ht="18.75">
      <c r="A214" s="21"/>
      <c r="B214" s="21"/>
    </row>
    <row r="215" spans="1:2" ht="18.75">
      <c r="A215" s="21"/>
      <c r="B215" s="21"/>
    </row>
    <row r="216" spans="1:2" ht="18.75">
      <c r="A216" s="21"/>
      <c r="B216" s="21"/>
    </row>
    <row r="217" spans="1:2" ht="18.75">
      <c r="A217" s="21"/>
      <c r="B217" s="21"/>
    </row>
    <row r="218" spans="1:2" ht="18.75">
      <c r="A218" s="21"/>
      <c r="B218" s="21"/>
    </row>
    <row r="219" spans="1:2" ht="18.75">
      <c r="A219" s="21"/>
      <c r="B219" s="21"/>
    </row>
    <row r="220" spans="1:2" ht="18.75">
      <c r="A220" s="21"/>
      <c r="B220" s="21"/>
    </row>
    <row r="221" spans="1:2" ht="18.75">
      <c r="A221" s="21"/>
      <c r="B221" s="21"/>
    </row>
    <row r="222" spans="1:2" ht="18.75">
      <c r="A222" s="21"/>
      <c r="B222" s="21"/>
    </row>
    <row r="223" spans="1:2" ht="18.75">
      <c r="A223" s="21"/>
      <c r="B223" s="21"/>
    </row>
    <row r="224" spans="1:2" ht="18.75">
      <c r="A224" s="21"/>
      <c r="B224" s="21"/>
    </row>
    <row r="225" spans="1:2" ht="18.75">
      <c r="A225" s="21"/>
      <c r="B225" s="21"/>
    </row>
    <row r="226" spans="1:2" ht="18.75">
      <c r="A226" s="21"/>
      <c r="B226" s="21"/>
    </row>
    <row r="227" spans="1:2" ht="18.75">
      <c r="A227" s="21"/>
      <c r="B227" s="21"/>
    </row>
    <row r="228" spans="1:2" ht="18.75">
      <c r="A228" s="21"/>
      <c r="B228" s="21"/>
    </row>
    <row r="229" spans="1:2" ht="18.75">
      <c r="A229" s="21"/>
      <c r="B229" s="21"/>
    </row>
    <row r="230" spans="1:2" ht="18.75">
      <c r="A230" s="21"/>
      <c r="B230" s="21"/>
    </row>
    <row r="231" spans="1:2" ht="18.75">
      <c r="A231" s="21"/>
      <c r="B231" s="21"/>
    </row>
    <row r="232" spans="1:2" ht="18.75">
      <c r="A232" s="21"/>
      <c r="B232" s="21"/>
    </row>
    <row r="233" spans="1:2" ht="18.75">
      <c r="A233" s="21"/>
      <c r="B233" s="21"/>
    </row>
    <row r="234" spans="1:2" ht="18.75">
      <c r="A234" s="21"/>
      <c r="B234" s="21"/>
    </row>
    <row r="235" spans="1:2" ht="18.75">
      <c r="A235" s="21"/>
      <c r="B235" s="21"/>
    </row>
    <row r="236" spans="1:2" ht="18.75">
      <c r="A236" s="21"/>
      <c r="B236" s="21"/>
    </row>
    <row r="237" spans="1:2" ht="18.75">
      <c r="A237" s="21"/>
      <c r="B237" s="21"/>
    </row>
    <row r="238" spans="1:2" ht="18.75">
      <c r="A238" s="21"/>
      <c r="B238" s="21"/>
    </row>
    <row r="239" spans="1:2" ht="18.75">
      <c r="A239" s="21"/>
      <c r="B239" s="21"/>
    </row>
    <row r="240" spans="1:2" ht="18.75">
      <c r="A240" s="21"/>
      <c r="B240" s="21"/>
    </row>
    <row r="241" spans="1:2" ht="18.75">
      <c r="A241" s="21"/>
      <c r="B241" s="21"/>
    </row>
    <row r="242" spans="1:2" ht="18.75">
      <c r="A242" s="21"/>
      <c r="B242" s="21"/>
    </row>
    <row r="243" spans="1:2" ht="18.75">
      <c r="A243" s="21"/>
      <c r="B243" s="21"/>
    </row>
    <row r="244" spans="1:2" ht="18.75">
      <c r="A244" s="21"/>
      <c r="B244" s="21"/>
    </row>
    <row r="245" spans="1:2" ht="18.75">
      <c r="A245" s="21"/>
      <c r="B245" s="21"/>
    </row>
    <row r="246" spans="1:2" ht="18.75">
      <c r="A246" s="21"/>
      <c r="B246" s="21"/>
    </row>
    <row r="247" spans="1:2" ht="18.75">
      <c r="A247" s="21"/>
      <c r="B247" s="21"/>
    </row>
    <row r="248" spans="1:2" ht="18.75">
      <c r="A248" s="21"/>
      <c r="B248" s="21"/>
    </row>
    <row r="249" spans="1:2" ht="18.75">
      <c r="A249" s="21"/>
      <c r="B249" s="21"/>
    </row>
    <row r="250" spans="1:2" ht="18.75">
      <c r="A250" s="21"/>
      <c r="B250" s="21"/>
    </row>
    <row r="251" spans="1:2" ht="18.75">
      <c r="A251" s="21"/>
      <c r="B251" s="21"/>
    </row>
    <row r="252" spans="1:2" ht="18.75">
      <c r="A252" s="21"/>
      <c r="B252" s="21"/>
    </row>
    <row r="253" spans="1:2" ht="18.75">
      <c r="A253" s="21"/>
      <c r="B253" s="21"/>
    </row>
    <row r="254" spans="1:2" ht="18.75">
      <c r="A254" s="21"/>
      <c r="B254" s="21"/>
    </row>
    <row r="255" spans="1:2" ht="18.75">
      <c r="A255" s="21"/>
      <c r="B255" s="21"/>
    </row>
    <row r="256" spans="1:2" ht="18.75">
      <c r="A256" s="21"/>
      <c r="B256" s="21"/>
    </row>
    <row r="257" spans="1:2" ht="18.75">
      <c r="A257" s="21"/>
      <c r="B257" s="21"/>
    </row>
    <row r="258" spans="1:2" ht="18.75">
      <c r="A258" s="21"/>
      <c r="B258" s="21"/>
    </row>
    <row r="259" spans="1:2" ht="18.75">
      <c r="A259" s="21"/>
      <c r="B259" s="21"/>
    </row>
    <row r="260" spans="1:2" ht="18.75">
      <c r="A260" s="21"/>
      <c r="B260" s="21"/>
    </row>
    <row r="261" spans="1:2" ht="18.75">
      <c r="A261" s="21"/>
      <c r="B261" s="21"/>
    </row>
    <row r="262" spans="1:2" ht="18.75">
      <c r="A262" s="21"/>
      <c r="B262" s="21"/>
    </row>
    <row r="263" spans="1:2" ht="18.75">
      <c r="A263" s="21"/>
      <c r="B263" s="21"/>
    </row>
    <row r="264" spans="1:2" ht="18.75">
      <c r="A264" s="21"/>
      <c r="B264" s="21"/>
    </row>
    <row r="265" spans="1:2" ht="18.75">
      <c r="A265" s="21"/>
      <c r="B265" s="21"/>
    </row>
    <row r="266" spans="1:2" ht="18.75">
      <c r="A266" s="21"/>
      <c r="B266" s="21"/>
    </row>
    <row r="267" spans="1:2" ht="18.75">
      <c r="A267" s="21"/>
      <c r="B267" s="21"/>
    </row>
    <row r="268" spans="1:2" ht="18.75">
      <c r="A268" s="21"/>
      <c r="B268" s="21"/>
    </row>
    <row r="269" spans="1:2" ht="18.75">
      <c r="A269" s="21"/>
      <c r="B269" s="21"/>
    </row>
    <row r="270" spans="1:2" ht="18.75">
      <c r="A270" s="21"/>
      <c r="B270" s="21"/>
    </row>
    <row r="271" spans="1:2" ht="18.75">
      <c r="A271" s="21"/>
      <c r="B271" s="21"/>
    </row>
    <row r="272" spans="1:2" ht="18.75">
      <c r="A272" s="21"/>
      <c r="B272" s="21"/>
    </row>
    <row r="273" spans="1:2" ht="18.75">
      <c r="A273" s="21"/>
      <c r="B273" s="21"/>
    </row>
    <row r="274" spans="1:2" ht="18.75">
      <c r="A274" s="21"/>
      <c r="B274" s="21"/>
    </row>
    <row r="275" spans="1:2" ht="18.75">
      <c r="A275" s="21"/>
      <c r="B275" s="21"/>
    </row>
    <row r="276" spans="1:2" ht="18.75">
      <c r="A276" s="21"/>
      <c r="B276" s="21"/>
    </row>
  </sheetData>
  <phoneticPr fontId="5"/>
  <hyperlinks>
    <hyperlink ref="D1" location="目次!C9" display="目次" xr:uid="{00000000-0004-0000-1200-000000000000}"/>
  </hyperlinks>
  <pageMargins left="0.7" right="0.7" top="0.75" bottom="0.75" header="0.3" footer="0.3"/>
  <pageSetup paperSize="9" orientation="portrait" r:id="rId3"/>
  <drawing r:id="rId4"/>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A1:D10"/>
  <sheetViews>
    <sheetView topLeftCell="A7" workbookViewId="0">
      <selection activeCell="E13" sqref="E13"/>
    </sheetView>
  </sheetViews>
  <sheetFormatPr defaultColWidth="8.75" defaultRowHeight="14.25"/>
  <cols>
    <col min="1" max="1" width="10.75" style="1" bestFit="1" customWidth="1"/>
    <col min="2" max="2" width="14.5" style="1" bestFit="1" customWidth="1"/>
    <col min="3" max="3" width="16.5" style="1" bestFit="1" customWidth="1"/>
    <col min="4" max="16384" width="8.75" style="1"/>
  </cols>
  <sheetData>
    <row r="1" spans="1:4" ht="18.75">
      <c r="A1" s="19" t="s">
        <v>3109</v>
      </c>
      <c r="B1" s="21" t="s">
        <v>146</v>
      </c>
      <c r="C1" s="21" t="s">
        <v>2117</v>
      </c>
      <c r="D1" s="9" t="s">
        <v>652</v>
      </c>
    </row>
    <row r="2" spans="1:4" ht="18.75">
      <c r="A2" s="20" t="s">
        <v>1666</v>
      </c>
      <c r="B2" s="22">
        <v>8.1632653061224492</v>
      </c>
      <c r="C2" s="22">
        <v>441</v>
      </c>
    </row>
    <row r="3" spans="1:4" ht="18.75">
      <c r="A3" s="20" t="s">
        <v>444</v>
      </c>
      <c r="B3" s="22">
        <v>9.3607305936073057</v>
      </c>
      <c r="C3" s="22">
        <v>438</v>
      </c>
    </row>
    <row r="4" spans="1:4" ht="18.75">
      <c r="A4" s="20" t="s">
        <v>1049</v>
      </c>
      <c r="B4" s="22">
        <v>11.187214611872145</v>
      </c>
      <c r="C4" s="22">
        <v>438</v>
      </c>
    </row>
    <row r="5" spans="1:4" ht="18.75">
      <c r="A5" s="20" t="s">
        <v>1528</v>
      </c>
      <c r="B5" s="22">
        <v>12.781954887218044</v>
      </c>
      <c r="C5" s="22">
        <v>399</v>
      </c>
    </row>
    <row r="6" spans="1:4" ht="18.75">
      <c r="A6" s="20" t="s">
        <v>668</v>
      </c>
      <c r="B6" s="22">
        <v>7.9326923076923075</v>
      </c>
      <c r="C6" s="22">
        <v>416</v>
      </c>
    </row>
    <row r="7" spans="1:4" ht="18.75">
      <c r="A7" s="20" t="s">
        <v>489</v>
      </c>
      <c r="B7" s="22">
        <v>11.662531017369728</v>
      </c>
      <c r="C7" s="22">
        <v>403</v>
      </c>
    </row>
    <row r="8" spans="1:4" ht="18.75">
      <c r="A8" s="20" t="s">
        <v>2935</v>
      </c>
      <c r="B8" s="22">
        <v>9.3596059113300498</v>
      </c>
      <c r="C8" s="22">
        <v>406</v>
      </c>
    </row>
    <row r="9" spans="1:4" ht="18.75">
      <c r="A9" s="20" t="s">
        <v>3018</v>
      </c>
      <c r="B9" s="184">
        <v>7.6923076923076925</v>
      </c>
      <c r="C9" s="22">
        <v>403</v>
      </c>
    </row>
    <row r="10" spans="1:4" ht="18.75">
      <c r="A10" s="20" t="s">
        <v>756</v>
      </c>
      <c r="B10" s="22">
        <v>78.14030232751972</v>
      </c>
      <c r="C10" s="22">
        <v>3344</v>
      </c>
    </row>
  </sheetData>
  <phoneticPr fontId="5"/>
  <hyperlinks>
    <hyperlink ref="D1" location="目次!C90" display="目次" xr:uid="{00000000-0004-0000-BD00-000000000000}"/>
  </hyperlinks>
  <pageMargins left="0.7" right="0.7" top="0.75" bottom="0.75" header="0.3" footer="0.3"/>
  <pageSetup paperSize="9" orientation="portrait"/>
  <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A1:K27"/>
  <sheetViews>
    <sheetView workbookViewId="0">
      <pane xSplit="1" ySplit="10" topLeftCell="B11" activePane="bottomRight" state="frozen"/>
      <selection pane="topRight"/>
      <selection pane="bottomLeft"/>
      <selection pane="bottomRight" activeCell="B27" sqref="B27"/>
    </sheetView>
  </sheetViews>
  <sheetFormatPr defaultColWidth="8.75" defaultRowHeight="14.25"/>
  <cols>
    <col min="1" max="1" width="16.375" style="1" customWidth="1"/>
    <col min="2" max="3" width="10.375" style="1" bestFit="1" customWidth="1"/>
    <col min="4" max="4" width="9.125" style="1" bestFit="1" customWidth="1"/>
    <col min="5" max="5" width="9.75" style="1" bestFit="1" customWidth="1"/>
    <col min="6" max="6" width="12.5" style="1" bestFit="1" customWidth="1"/>
    <col min="7" max="8" width="10.375" style="1" bestFit="1" customWidth="1"/>
    <col min="9" max="9" width="9.125" style="1" bestFit="1" customWidth="1"/>
    <col min="10" max="10" width="9.75" style="1" bestFit="1" customWidth="1"/>
    <col min="11" max="11" width="12.5" style="1" bestFit="1" customWidth="1"/>
    <col min="12" max="16384" width="8.75" style="1"/>
  </cols>
  <sheetData>
    <row r="1" spans="1:11">
      <c r="A1" s="1" t="s">
        <v>352</v>
      </c>
      <c r="E1" s="9" t="s">
        <v>652</v>
      </c>
    </row>
    <row r="2" spans="1:11">
      <c r="A2" s="1" t="s">
        <v>2559</v>
      </c>
    </row>
    <row r="3" spans="1:11">
      <c r="A3" s="5" t="s">
        <v>2567</v>
      </c>
    </row>
    <row r="4" spans="1:11">
      <c r="A4" s="5" t="s">
        <v>2569</v>
      </c>
    </row>
    <row r="5" spans="1:11">
      <c r="A5" s="1" t="s">
        <v>2436</v>
      </c>
    </row>
    <row r="6" spans="1:11">
      <c r="A6" s="1" t="s">
        <v>2570</v>
      </c>
    </row>
    <row r="7" spans="1:11">
      <c r="A7" s="227" t="s">
        <v>1031</v>
      </c>
      <c r="B7" s="227" t="s">
        <v>1944</v>
      </c>
      <c r="C7" s="227"/>
      <c r="D7" s="227"/>
      <c r="E7" s="227"/>
      <c r="F7" s="227"/>
      <c r="G7" s="227" t="s">
        <v>1701</v>
      </c>
      <c r="H7" s="227"/>
      <c r="I7" s="227"/>
      <c r="J7" s="227"/>
      <c r="K7" s="227"/>
    </row>
    <row r="8" spans="1:11">
      <c r="A8" s="227"/>
      <c r="B8" s="227" t="s">
        <v>2571</v>
      </c>
      <c r="C8" s="227" t="s">
        <v>2572</v>
      </c>
      <c r="D8" s="227" t="s">
        <v>2574</v>
      </c>
      <c r="E8" s="228" t="s">
        <v>2575</v>
      </c>
      <c r="F8" s="228"/>
      <c r="G8" s="227" t="s">
        <v>2571</v>
      </c>
      <c r="H8" s="227" t="s">
        <v>2572</v>
      </c>
      <c r="I8" s="227" t="s">
        <v>2574</v>
      </c>
      <c r="J8" s="228" t="s">
        <v>2575</v>
      </c>
      <c r="K8" s="228"/>
    </row>
    <row r="9" spans="1:11">
      <c r="A9" s="227"/>
      <c r="B9" s="227"/>
      <c r="C9" s="227"/>
      <c r="D9" s="227"/>
      <c r="E9" s="11" t="s">
        <v>656</v>
      </c>
      <c r="F9" s="25" t="s">
        <v>2577</v>
      </c>
      <c r="G9" s="227"/>
      <c r="H9" s="227"/>
      <c r="I9" s="227"/>
      <c r="J9" s="11" t="s">
        <v>656</v>
      </c>
      <c r="K9" s="25" t="s">
        <v>2577</v>
      </c>
    </row>
    <row r="10" spans="1:11" ht="7.5" customHeight="1">
      <c r="A10" s="26" t="str">
        <f>A7</f>
        <v>年度別</v>
      </c>
      <c r="B10" s="26" t="str">
        <f>B8&amp;"("&amp;$B$7&amp;")"</f>
        <v>対象者数(胃がん)</v>
      </c>
      <c r="C10" s="26" t="str">
        <f>C8&amp;"("&amp;$B$7&amp;")"</f>
        <v>受診者数(胃がん)</v>
      </c>
      <c r="D10" s="26" t="str">
        <f>D8&amp;"("&amp;$B$7&amp;")"</f>
        <v>受診率(胃がん)</v>
      </c>
      <c r="E10" s="26" t="str">
        <f>E9&amp;"("&amp;$E$8&amp;")"&amp;"("&amp;$B$7&amp;")"</f>
        <v>異常無し(検診結果)(胃がん)</v>
      </c>
      <c r="F10" s="26" t="str">
        <f>F9&amp;"("&amp;$E$8&amp;")"&amp;"("&amp;$B$7&amp;")"</f>
        <v>要精密検査(検診結果)(胃がん)</v>
      </c>
      <c r="G10" s="26" t="str">
        <f>G8&amp;"("&amp;$G$7&amp;")"</f>
        <v>対象者数(大腸がん)</v>
      </c>
      <c r="H10" s="26" t="str">
        <f>H8&amp;"("&amp;$G$7&amp;")"</f>
        <v>受診者数(大腸がん)</v>
      </c>
      <c r="I10" s="26" t="str">
        <f>I8&amp;"("&amp;$G$7&amp;")"</f>
        <v>受診率(大腸がん)</v>
      </c>
      <c r="J10" s="26" t="str">
        <f>J9&amp;"("&amp;$J$8&amp;")"&amp;"("&amp;$G$7&amp;")"</f>
        <v>異常無し(検診結果)(大腸がん)</v>
      </c>
      <c r="K10" s="26" t="str">
        <f>K9&amp;"("&amp;$J$8&amp;")"&amp;"("&amp;$G$7&amp;")"</f>
        <v>要精密検査(検診結果)(大腸がん)</v>
      </c>
    </row>
    <row r="11" spans="1:11">
      <c r="A11" s="7" t="s">
        <v>2160</v>
      </c>
      <c r="B11" s="25">
        <v>12283</v>
      </c>
      <c r="C11" s="25">
        <v>755</v>
      </c>
      <c r="D11" s="18">
        <v>6.1467068305788493</v>
      </c>
      <c r="E11" s="11">
        <v>689</v>
      </c>
      <c r="F11" s="25">
        <v>66</v>
      </c>
      <c r="G11" s="25">
        <v>12283</v>
      </c>
      <c r="H11" s="25">
        <v>3020</v>
      </c>
      <c r="I11" s="18">
        <v>24.586827322315397</v>
      </c>
      <c r="J11" s="11">
        <v>2845</v>
      </c>
      <c r="K11" s="25">
        <v>175</v>
      </c>
    </row>
    <row r="12" spans="1:11">
      <c r="A12" s="7" t="s">
        <v>1196</v>
      </c>
      <c r="B12" s="25">
        <v>12999</v>
      </c>
      <c r="C12" s="25">
        <v>822</v>
      </c>
      <c r="D12" s="18">
        <v>6.3235633510270022</v>
      </c>
      <c r="E12" s="11">
        <v>758</v>
      </c>
      <c r="F12" s="25">
        <v>64</v>
      </c>
      <c r="G12" s="25">
        <v>12999</v>
      </c>
      <c r="H12" s="25">
        <v>3882</v>
      </c>
      <c r="I12" s="18">
        <v>29.863835679667666</v>
      </c>
      <c r="J12" s="11">
        <v>3605</v>
      </c>
      <c r="K12" s="25">
        <v>277</v>
      </c>
    </row>
    <row r="13" spans="1:11">
      <c r="A13" s="7" t="s">
        <v>2162</v>
      </c>
      <c r="B13" s="25">
        <v>11395</v>
      </c>
      <c r="C13" s="25">
        <v>773</v>
      </c>
      <c r="D13" s="18">
        <v>6.783677051338306</v>
      </c>
      <c r="E13" s="11">
        <v>741</v>
      </c>
      <c r="F13" s="25">
        <v>32</v>
      </c>
      <c r="G13" s="25">
        <v>11395</v>
      </c>
      <c r="H13" s="25">
        <v>3822</v>
      </c>
      <c r="I13" s="18">
        <v>33.541026766125491</v>
      </c>
      <c r="J13" s="11">
        <v>3568</v>
      </c>
      <c r="K13" s="25">
        <v>254</v>
      </c>
    </row>
    <row r="14" spans="1:11">
      <c r="A14" s="7" t="s">
        <v>2166</v>
      </c>
      <c r="B14" s="7">
        <v>13552</v>
      </c>
      <c r="C14" s="7">
        <v>720</v>
      </c>
      <c r="D14" s="18">
        <v>5.3128689492325858</v>
      </c>
      <c r="E14" s="7">
        <v>681</v>
      </c>
      <c r="F14" s="7">
        <v>39</v>
      </c>
      <c r="G14" s="7">
        <v>13552</v>
      </c>
      <c r="H14" s="7">
        <v>3994</v>
      </c>
      <c r="I14" s="18">
        <v>29.471664698937428</v>
      </c>
      <c r="J14" s="7">
        <v>3709</v>
      </c>
      <c r="K14" s="7">
        <v>285</v>
      </c>
    </row>
    <row r="15" spans="1:11">
      <c r="A15" s="7" t="s">
        <v>2168</v>
      </c>
      <c r="B15" s="7">
        <v>13923</v>
      </c>
      <c r="C15" s="7">
        <v>687</v>
      </c>
      <c r="D15" s="18">
        <v>4.9342814048696404</v>
      </c>
      <c r="E15" s="7">
        <v>666</v>
      </c>
      <c r="F15" s="7">
        <v>21</v>
      </c>
      <c r="G15" s="7">
        <v>13923</v>
      </c>
      <c r="H15" s="7">
        <v>4116</v>
      </c>
      <c r="I15" s="18">
        <v>29.562594268476623</v>
      </c>
      <c r="J15" s="7">
        <v>3812</v>
      </c>
      <c r="K15" s="7">
        <v>304</v>
      </c>
    </row>
    <row r="16" spans="1:11">
      <c r="A16" s="7" t="s">
        <v>6</v>
      </c>
      <c r="B16" s="7">
        <v>14253</v>
      </c>
      <c r="C16" s="7">
        <v>624</v>
      </c>
      <c r="D16" s="18">
        <v>4.3780256788044616</v>
      </c>
      <c r="E16" s="7">
        <v>599</v>
      </c>
      <c r="F16" s="7">
        <v>25</v>
      </c>
      <c r="G16" s="7">
        <v>14253</v>
      </c>
      <c r="H16" s="7">
        <v>4136</v>
      </c>
      <c r="I16" s="18">
        <v>29.018452255665473</v>
      </c>
      <c r="J16" s="7">
        <v>3830</v>
      </c>
      <c r="K16" s="7">
        <v>306</v>
      </c>
    </row>
    <row r="17" spans="1:11">
      <c r="A17" s="7" t="s">
        <v>2170</v>
      </c>
      <c r="B17" s="7">
        <v>14442</v>
      </c>
      <c r="C17" s="7">
        <v>649</v>
      </c>
      <c r="D17" s="18">
        <v>4.4938374186400774</v>
      </c>
      <c r="E17" s="7">
        <v>636</v>
      </c>
      <c r="F17" s="7">
        <v>13</v>
      </c>
      <c r="G17" s="7">
        <v>14442</v>
      </c>
      <c r="H17" s="7">
        <v>4246</v>
      </c>
      <c r="I17" s="18">
        <v>29.400360060933391</v>
      </c>
      <c r="J17" s="7">
        <v>3882</v>
      </c>
      <c r="K17" s="7">
        <v>364</v>
      </c>
    </row>
    <row r="18" spans="1:11">
      <c r="A18" s="7" t="s">
        <v>2172</v>
      </c>
      <c r="B18" s="7">
        <v>14612</v>
      </c>
      <c r="C18" s="7">
        <v>661</v>
      </c>
      <c r="D18" s="18">
        <f t="shared" ref="D18:D25" si="0">C18/B18*100</f>
        <v>4.5236791678072823</v>
      </c>
      <c r="E18" s="7">
        <v>638</v>
      </c>
      <c r="F18" s="7">
        <v>23</v>
      </c>
      <c r="G18" s="7">
        <v>14612</v>
      </c>
      <c r="H18" s="7">
        <v>4329</v>
      </c>
      <c r="I18" s="18">
        <f>H18/G18*100</f>
        <v>29.626334519572957</v>
      </c>
      <c r="J18" s="7">
        <v>3971</v>
      </c>
      <c r="K18" s="7">
        <v>358</v>
      </c>
    </row>
    <row r="19" spans="1:11">
      <c r="A19" s="7" t="s">
        <v>1941</v>
      </c>
      <c r="B19" s="7">
        <v>28235</v>
      </c>
      <c r="C19" s="7">
        <v>687</v>
      </c>
      <c r="D19" s="18">
        <f t="shared" si="0"/>
        <v>2.433150345316097</v>
      </c>
      <c r="E19" s="7">
        <v>663</v>
      </c>
      <c r="F19" s="7">
        <v>24</v>
      </c>
      <c r="G19" s="7">
        <v>28235</v>
      </c>
      <c r="H19" s="7">
        <v>4331</v>
      </c>
      <c r="I19" s="18">
        <f>H19/G19*100</f>
        <v>15.339118115813708</v>
      </c>
      <c r="J19" s="7">
        <v>3938</v>
      </c>
      <c r="K19" s="7">
        <v>393</v>
      </c>
    </row>
    <row r="20" spans="1:11">
      <c r="A20" s="7" t="s">
        <v>1895</v>
      </c>
      <c r="B20" s="7">
        <v>29385</v>
      </c>
      <c r="C20" s="7">
        <v>1257</v>
      </c>
      <c r="D20" s="18">
        <f t="shared" si="0"/>
        <v>4.2776927003573251</v>
      </c>
      <c r="E20" s="7">
        <v>1183</v>
      </c>
      <c r="F20" s="7">
        <v>74</v>
      </c>
      <c r="G20" s="7">
        <f>B20</f>
        <v>29385</v>
      </c>
      <c r="H20" s="7">
        <v>4142</v>
      </c>
      <c r="I20" s="18">
        <f>H20/G20*100</f>
        <v>14.095627020588736</v>
      </c>
      <c r="J20" s="7">
        <v>3794</v>
      </c>
      <c r="K20" s="7">
        <v>348</v>
      </c>
    </row>
    <row r="21" spans="1:11">
      <c r="A21" s="7" t="s">
        <v>1942</v>
      </c>
      <c r="B21" s="7">
        <v>29739</v>
      </c>
      <c r="C21" s="7">
        <v>1290</v>
      </c>
      <c r="D21" s="18">
        <f t="shared" si="0"/>
        <v>4.3377383234136992</v>
      </c>
      <c r="E21" s="7">
        <v>1145</v>
      </c>
      <c r="F21" s="7">
        <v>145</v>
      </c>
      <c r="G21" s="7">
        <v>29739</v>
      </c>
      <c r="H21" s="7">
        <v>3846</v>
      </c>
      <c r="I21" s="18">
        <f>H21/G21*100</f>
        <v>12.932512861898518</v>
      </c>
      <c r="J21" s="7">
        <v>3521</v>
      </c>
      <c r="K21" s="7">
        <v>325</v>
      </c>
    </row>
    <row r="22" spans="1:11">
      <c r="A22" s="7" t="s">
        <v>1767</v>
      </c>
      <c r="B22" s="7">
        <v>29424</v>
      </c>
      <c r="C22" s="7">
        <f>E22+F22</f>
        <v>1389</v>
      </c>
      <c r="D22" s="18">
        <f t="shared" si="0"/>
        <v>4.7206362153344203</v>
      </c>
      <c r="E22" s="7">
        <f>915+336</f>
        <v>1251</v>
      </c>
      <c r="F22" s="7">
        <f>39+99</f>
        <v>138</v>
      </c>
      <c r="G22" s="7">
        <v>29424</v>
      </c>
      <c r="H22" s="7">
        <f>J22+K22</f>
        <v>3882</v>
      </c>
      <c r="I22" s="18">
        <f>H22/G22*100</f>
        <v>13.193311582381728</v>
      </c>
      <c r="J22" s="7">
        <v>3546</v>
      </c>
      <c r="K22" s="7">
        <v>336</v>
      </c>
    </row>
    <row r="23" spans="1:11">
      <c r="A23" s="7" t="s">
        <v>933</v>
      </c>
      <c r="B23" s="7">
        <v>30384</v>
      </c>
      <c r="C23" s="7">
        <v>1140</v>
      </c>
      <c r="D23" s="18">
        <f t="shared" si="0"/>
        <v>3.7519747235387051</v>
      </c>
      <c r="E23" s="7">
        <v>1005</v>
      </c>
      <c r="F23" s="7">
        <v>135</v>
      </c>
      <c r="G23" s="7">
        <v>30384</v>
      </c>
      <c r="H23" s="7">
        <v>3710</v>
      </c>
      <c r="I23" s="7">
        <v>12.210373880989994</v>
      </c>
      <c r="J23" s="7">
        <v>3371</v>
      </c>
      <c r="K23" s="7">
        <v>339</v>
      </c>
    </row>
    <row r="24" spans="1:11">
      <c r="A24" s="7" t="s">
        <v>1945</v>
      </c>
      <c r="B24" s="7">
        <v>30333</v>
      </c>
      <c r="C24" s="7">
        <f>886+388</f>
        <v>1274</v>
      </c>
      <c r="D24" s="18">
        <f t="shared" si="0"/>
        <v>4.2000461543533447</v>
      </c>
      <c r="E24" s="7">
        <v>1138</v>
      </c>
      <c r="F24" s="7">
        <v>136</v>
      </c>
      <c r="G24" s="7">
        <v>30333</v>
      </c>
      <c r="H24" s="7">
        <v>3698</v>
      </c>
      <c r="I24" s="18">
        <f>H24/G24*100</f>
        <v>12.191342762008373</v>
      </c>
      <c r="J24" s="7">
        <v>3361</v>
      </c>
      <c r="K24" s="7">
        <v>337</v>
      </c>
    </row>
    <row r="25" spans="1:11">
      <c r="A25" s="7" t="s">
        <v>1946</v>
      </c>
      <c r="B25" s="7">
        <v>30436</v>
      </c>
      <c r="C25" s="7">
        <v>1334</v>
      </c>
      <c r="D25" s="18">
        <f t="shared" si="0"/>
        <v>4.3829675384413198</v>
      </c>
      <c r="E25" s="7">
        <v>1203</v>
      </c>
      <c r="F25" s="7">
        <v>131</v>
      </c>
      <c r="G25" s="7">
        <v>30436</v>
      </c>
      <c r="H25" s="7">
        <v>3798</v>
      </c>
      <c r="I25" s="18">
        <f>H25/G25*100</f>
        <v>12.478643711394401</v>
      </c>
      <c r="J25" s="7">
        <v>3490</v>
      </c>
      <c r="K25" s="7">
        <v>308</v>
      </c>
    </row>
    <row r="26" spans="1:11">
      <c r="A26" s="7" t="s">
        <v>1382</v>
      </c>
      <c r="B26" s="7">
        <v>31084</v>
      </c>
      <c r="C26" s="7">
        <v>1561</v>
      </c>
      <c r="D26" s="18">
        <v>5.0218762064084421</v>
      </c>
      <c r="E26" s="7">
        <v>1389</v>
      </c>
      <c r="F26" s="7">
        <v>172</v>
      </c>
      <c r="G26" s="7">
        <v>31084</v>
      </c>
      <c r="H26" s="7">
        <v>4027</v>
      </c>
      <c r="I26" s="18">
        <v>12.955218118646251</v>
      </c>
      <c r="J26" s="7">
        <v>3757</v>
      </c>
      <c r="K26" s="7">
        <v>270</v>
      </c>
    </row>
    <row r="27" spans="1:11" s="23" customFormat="1" ht="18.75">
      <c r="A27" s="7" t="s">
        <v>3009</v>
      </c>
      <c r="B27" s="7">
        <v>31111</v>
      </c>
      <c r="C27" s="7">
        <v>1562</v>
      </c>
      <c r="D27" s="7">
        <v>5.0199999999999996</v>
      </c>
      <c r="E27" s="7">
        <v>1434</v>
      </c>
      <c r="F27" s="7">
        <v>128</v>
      </c>
      <c r="G27" s="7">
        <v>31111</v>
      </c>
      <c r="H27" s="7">
        <v>4023</v>
      </c>
      <c r="I27" s="7">
        <v>12.93</v>
      </c>
      <c r="J27" s="7">
        <v>3703</v>
      </c>
      <c r="K27" s="7">
        <v>320</v>
      </c>
    </row>
  </sheetData>
  <autoFilter ref="A10:K10" xr:uid="{00000000-0009-0000-0000-0000BE000000}"/>
  <mergeCells count="11">
    <mergeCell ref="B7:F7"/>
    <mergeCell ref="G7:K7"/>
    <mergeCell ref="E8:F8"/>
    <mergeCell ref="J8:K8"/>
    <mergeCell ref="A7:A9"/>
    <mergeCell ref="B8:B9"/>
    <mergeCell ref="C8:C9"/>
    <mergeCell ref="D8:D9"/>
    <mergeCell ref="G8:G9"/>
    <mergeCell ref="H8:H9"/>
    <mergeCell ref="I8:I9"/>
  </mergeCells>
  <phoneticPr fontId="5"/>
  <hyperlinks>
    <hyperlink ref="E1" location="目次!C90" display="目次" xr:uid="{00000000-0004-0000-BE00-000000000000}"/>
  </hyperlinks>
  <pageMargins left="0.7" right="0.7" top="0.75" bottom="0.75" header="0.3" footer="0.3"/>
  <pageSetup paperSize="9"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A1:E10"/>
  <sheetViews>
    <sheetView topLeftCell="E10" workbookViewId="0">
      <selection activeCell="E13" sqref="E13"/>
    </sheetView>
  </sheetViews>
  <sheetFormatPr defaultColWidth="8.75" defaultRowHeight="14.25"/>
  <cols>
    <col min="1" max="1" width="10.75" style="1" bestFit="1" customWidth="1"/>
    <col min="2" max="2" width="17" style="1" bestFit="1" customWidth="1"/>
    <col min="3" max="3" width="20.375" style="1" bestFit="1" customWidth="1"/>
    <col min="4" max="4" width="22.375" style="1" bestFit="1" customWidth="1"/>
    <col min="5" max="5" width="25.5" style="1" bestFit="1" customWidth="1"/>
    <col min="6" max="16384" width="8.75" style="1"/>
  </cols>
  <sheetData>
    <row r="1" spans="1:5" ht="18.75">
      <c r="A1" s="19" t="s">
        <v>3109</v>
      </c>
      <c r="B1" s="21" t="s">
        <v>3105</v>
      </c>
      <c r="C1" s="21" t="s">
        <v>2578</v>
      </c>
      <c r="D1" s="21" t="s">
        <v>3167</v>
      </c>
      <c r="E1" s="9" t="s">
        <v>652</v>
      </c>
    </row>
    <row r="2" spans="1:5" ht="18.75">
      <c r="A2" s="20" t="s">
        <v>1666</v>
      </c>
      <c r="B2" s="22">
        <v>29385</v>
      </c>
      <c r="C2" s="96">
        <v>4.2776927003573251</v>
      </c>
      <c r="D2" s="96">
        <v>14.095627020588736</v>
      </c>
    </row>
    <row r="3" spans="1:5" ht="18.75">
      <c r="A3" s="20" t="s">
        <v>444</v>
      </c>
      <c r="B3" s="22">
        <v>29739</v>
      </c>
      <c r="C3" s="96">
        <v>4.3377383234136992</v>
      </c>
      <c r="D3" s="96">
        <v>12.932512861898518</v>
      </c>
    </row>
    <row r="4" spans="1:5" ht="18.75">
      <c r="A4" s="20" t="s">
        <v>1049</v>
      </c>
      <c r="B4" s="22">
        <v>29424</v>
      </c>
      <c r="C4" s="96">
        <v>4.7206362153344203</v>
      </c>
      <c r="D4" s="96">
        <v>13.193311582381728</v>
      </c>
    </row>
    <row r="5" spans="1:5" ht="18.75">
      <c r="A5" s="20" t="s">
        <v>1528</v>
      </c>
      <c r="B5" s="22">
        <v>30384</v>
      </c>
      <c r="C5" s="96">
        <v>3.7519747235387051</v>
      </c>
      <c r="D5" s="96">
        <v>12.210373880989994</v>
      </c>
    </row>
    <row r="6" spans="1:5" ht="18.75">
      <c r="A6" s="20" t="s">
        <v>668</v>
      </c>
      <c r="B6" s="22">
        <v>30333</v>
      </c>
      <c r="C6" s="96">
        <v>4.2000461543533447</v>
      </c>
      <c r="D6" s="96">
        <v>12.191342762008373</v>
      </c>
    </row>
    <row r="7" spans="1:5" ht="18.75">
      <c r="A7" s="20" t="s">
        <v>489</v>
      </c>
      <c r="B7" s="22">
        <v>30436</v>
      </c>
      <c r="C7" s="96">
        <v>4.3829675384413198</v>
      </c>
      <c r="D7" s="96">
        <v>12.478643711394401</v>
      </c>
    </row>
    <row r="8" spans="1:5" ht="18.75">
      <c r="A8" s="20" t="s">
        <v>2935</v>
      </c>
      <c r="B8" s="22">
        <v>31084</v>
      </c>
      <c r="C8" s="96">
        <v>5.0218762064084421</v>
      </c>
      <c r="D8" s="96">
        <v>12.955218118646251</v>
      </c>
    </row>
    <row r="9" spans="1:5" ht="18.75">
      <c r="A9" s="20" t="s">
        <v>3018</v>
      </c>
      <c r="B9" s="22">
        <v>31111</v>
      </c>
      <c r="C9" s="96">
        <v>5.0199999999999996</v>
      </c>
      <c r="D9" s="96">
        <v>12.93</v>
      </c>
    </row>
    <row r="10" spans="1:5" ht="18.75">
      <c r="A10" s="20" t="s">
        <v>756</v>
      </c>
      <c r="B10" s="22">
        <v>241896</v>
      </c>
      <c r="C10" s="22">
        <v>35.712931861847252</v>
      </c>
      <c r="D10" s="22">
        <v>102.98702993790801</v>
      </c>
    </row>
  </sheetData>
  <phoneticPr fontId="5"/>
  <hyperlinks>
    <hyperlink ref="E1" location="目次!C90" display="目次" xr:uid="{00000000-0004-0000-BF00-000000000000}"/>
  </hyperlinks>
  <pageMargins left="0.7" right="0.7" top="0.75" bottom="0.75" header="0.3" footer="0.3"/>
  <pageSetup paperSize="9" orientation="portrait"/>
  <drawing r:id="rId2"/>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A1:K27"/>
  <sheetViews>
    <sheetView workbookViewId="0">
      <pane xSplit="1" ySplit="10" topLeftCell="B17" activePane="bottomRight" state="frozen"/>
      <selection pane="topRight"/>
      <selection pane="bottomLeft"/>
      <selection pane="bottomRight" activeCell="B27" sqref="B27"/>
    </sheetView>
  </sheetViews>
  <sheetFormatPr defaultColWidth="8.75" defaultRowHeight="14.25"/>
  <cols>
    <col min="1" max="1" width="14.75" style="1" customWidth="1"/>
    <col min="2" max="3" width="10.375" style="1" bestFit="1" customWidth="1"/>
    <col min="4" max="4" width="9.125" style="1" bestFit="1" customWidth="1"/>
    <col min="5" max="5" width="9.75" style="1" bestFit="1" customWidth="1"/>
    <col min="6" max="6" width="12.5" style="1" bestFit="1" customWidth="1"/>
    <col min="7" max="8" width="10.375" style="1" bestFit="1" customWidth="1"/>
    <col min="9" max="9" width="9.125" style="1" bestFit="1" customWidth="1"/>
    <col min="10" max="10" width="9.75" style="1" bestFit="1" customWidth="1"/>
    <col min="11" max="11" width="12.5" style="1" bestFit="1" customWidth="1"/>
    <col min="12" max="16384" width="8.75" style="1"/>
  </cols>
  <sheetData>
    <row r="1" spans="1:11">
      <c r="A1" s="1" t="s">
        <v>423</v>
      </c>
      <c r="D1" s="9" t="s">
        <v>652</v>
      </c>
    </row>
    <row r="2" spans="1:11">
      <c r="A2" s="1" t="s">
        <v>2559</v>
      </c>
    </row>
    <row r="3" spans="1:11">
      <c r="A3" s="5" t="s">
        <v>2567</v>
      </c>
    </row>
    <row r="4" spans="1:11" s="5" customFormat="1">
      <c r="A4" s="5" t="s">
        <v>2569</v>
      </c>
    </row>
    <row r="5" spans="1:11">
      <c r="A5" s="1" t="s">
        <v>2436</v>
      </c>
    </row>
    <row r="6" spans="1:11">
      <c r="A6" s="1" t="s">
        <v>2570</v>
      </c>
    </row>
    <row r="7" spans="1:11">
      <c r="A7" s="227" t="s">
        <v>1031</v>
      </c>
      <c r="B7" s="255" t="s">
        <v>2199</v>
      </c>
      <c r="C7" s="255"/>
      <c r="D7" s="255"/>
      <c r="E7" s="255"/>
      <c r="F7" s="255"/>
      <c r="G7" s="227" t="s">
        <v>2013</v>
      </c>
      <c r="H7" s="227"/>
      <c r="I7" s="227"/>
      <c r="J7" s="227"/>
      <c r="K7" s="227"/>
    </row>
    <row r="8" spans="1:11">
      <c r="A8" s="227"/>
      <c r="B8" s="227" t="s">
        <v>2571</v>
      </c>
      <c r="C8" s="227" t="s">
        <v>2572</v>
      </c>
      <c r="D8" s="227" t="s">
        <v>2574</v>
      </c>
      <c r="E8" s="228" t="s">
        <v>2575</v>
      </c>
      <c r="F8" s="228"/>
      <c r="G8" s="227" t="s">
        <v>2571</v>
      </c>
      <c r="H8" s="227" t="s">
        <v>2572</v>
      </c>
      <c r="I8" s="227" t="s">
        <v>2574</v>
      </c>
      <c r="J8" s="228" t="s">
        <v>2575</v>
      </c>
      <c r="K8" s="228"/>
    </row>
    <row r="9" spans="1:11">
      <c r="A9" s="227"/>
      <c r="B9" s="227"/>
      <c r="C9" s="227"/>
      <c r="D9" s="227"/>
      <c r="E9" s="11" t="s">
        <v>2580</v>
      </c>
      <c r="F9" s="25" t="s">
        <v>2577</v>
      </c>
      <c r="G9" s="227"/>
      <c r="H9" s="227"/>
      <c r="I9" s="227"/>
      <c r="J9" s="11" t="s">
        <v>2580</v>
      </c>
      <c r="K9" s="25" t="s">
        <v>2577</v>
      </c>
    </row>
    <row r="10" spans="1:11" ht="7.5" customHeight="1">
      <c r="A10" s="26" t="str">
        <f>A7</f>
        <v>年度別</v>
      </c>
      <c r="B10" s="26" t="str">
        <f>B8&amp;"("&amp;$B$7&amp;")"</f>
        <v>対象者数(Ｘ線撮影のみ)</v>
      </c>
      <c r="C10" s="26" t="str">
        <f>C8&amp;"("&amp;$B$7&amp;")"</f>
        <v>受診者数(Ｘ線撮影のみ)</v>
      </c>
      <c r="D10" s="26" t="str">
        <f>D8&amp;"("&amp;$B$7&amp;")"</f>
        <v>受診率(Ｘ線撮影のみ)</v>
      </c>
      <c r="E10" s="26" t="str">
        <f>E9&amp;"("&amp;$E$8&amp;")"&amp;"("&amp;$B$7&amp;")"</f>
        <v>異常無し　(検診結果)(Ｘ線撮影のみ)</v>
      </c>
      <c r="F10" s="26" t="str">
        <f>F9&amp;"("&amp;$E$8&amp;")"&amp;"("&amp;$B$7&amp;")"</f>
        <v>要精密検査(検診結果)(Ｘ線撮影のみ)</v>
      </c>
      <c r="G10" s="26" t="str">
        <f>G8&amp;"("&amp;$G$7&amp;")"</f>
        <v>対象者数(喀痰検査)</v>
      </c>
      <c r="H10" s="26" t="str">
        <f>H8&amp;"("&amp;$G$7&amp;")"</f>
        <v>受診者数(喀痰検査)</v>
      </c>
      <c r="I10" s="26" t="str">
        <f>I8&amp;"("&amp;$G$7&amp;")"</f>
        <v>受診率(喀痰検査)</v>
      </c>
      <c r="J10" s="26" t="str">
        <f>J9&amp;"("&amp;$J$8&amp;")"&amp;"("&amp;$G$7&amp;")"</f>
        <v>異常無し　(検診結果)(喀痰検査)</v>
      </c>
      <c r="K10" s="26" t="str">
        <f>K9&amp;"("&amp;$J$8&amp;")"&amp;"("&amp;$G$7&amp;")"</f>
        <v>要精密検査(検診結果)(喀痰検査)</v>
      </c>
    </row>
    <row r="11" spans="1:11">
      <c r="A11" s="7" t="s">
        <v>2160</v>
      </c>
      <c r="B11" s="25">
        <v>12283</v>
      </c>
      <c r="C11" s="25">
        <v>2608</v>
      </c>
      <c r="D11" s="18">
        <v>21.232597899535943</v>
      </c>
      <c r="E11" s="11">
        <v>2568</v>
      </c>
      <c r="F11" s="25">
        <v>40</v>
      </c>
      <c r="G11" s="25">
        <v>12283</v>
      </c>
      <c r="H11" s="25">
        <v>160</v>
      </c>
      <c r="I11" s="18">
        <v>1.3026133680696899</v>
      </c>
      <c r="J11" s="11">
        <v>159</v>
      </c>
      <c r="K11" s="25">
        <v>1</v>
      </c>
    </row>
    <row r="12" spans="1:11">
      <c r="A12" s="7" t="s">
        <v>1196</v>
      </c>
      <c r="B12" s="25">
        <v>12999</v>
      </c>
      <c r="C12" s="25">
        <v>3360</v>
      </c>
      <c r="D12" s="18">
        <v>25.848142164781905</v>
      </c>
      <c r="E12" s="11">
        <v>3571</v>
      </c>
      <c r="F12" s="25">
        <v>64</v>
      </c>
      <c r="G12" s="25">
        <v>12999</v>
      </c>
      <c r="H12" s="25">
        <v>212</v>
      </c>
      <c r="I12" s="18">
        <v>1.6308946842064773</v>
      </c>
      <c r="J12" s="11">
        <v>210</v>
      </c>
      <c r="K12" s="25">
        <v>2</v>
      </c>
    </row>
    <row r="13" spans="1:11">
      <c r="A13" s="7" t="s">
        <v>2162</v>
      </c>
      <c r="B13" s="25">
        <v>11395</v>
      </c>
      <c r="C13" s="25">
        <v>3921</v>
      </c>
      <c r="D13" s="18">
        <v>34.409828872312417</v>
      </c>
      <c r="E13" s="11">
        <v>3886</v>
      </c>
      <c r="F13" s="25">
        <v>35</v>
      </c>
      <c r="G13" s="25">
        <v>11395</v>
      </c>
      <c r="H13" s="25">
        <v>128</v>
      </c>
      <c r="I13" s="18">
        <v>1.1232996928477403</v>
      </c>
      <c r="J13" s="11">
        <v>128</v>
      </c>
      <c r="K13" s="25">
        <v>0</v>
      </c>
    </row>
    <row r="14" spans="1:11">
      <c r="A14" s="7" t="s">
        <v>2166</v>
      </c>
      <c r="B14" s="7">
        <v>13552</v>
      </c>
      <c r="C14" s="7">
        <v>3865</v>
      </c>
      <c r="D14" s="18">
        <v>28.519775678866587</v>
      </c>
      <c r="E14" s="7">
        <v>3849</v>
      </c>
      <c r="F14" s="7">
        <v>16</v>
      </c>
      <c r="G14" s="7">
        <v>13552</v>
      </c>
      <c r="H14" s="7">
        <v>113</v>
      </c>
      <c r="I14" s="18">
        <v>0.8338252656434475</v>
      </c>
      <c r="J14" s="7">
        <v>113</v>
      </c>
      <c r="K14" s="7">
        <v>0</v>
      </c>
    </row>
    <row r="15" spans="1:11">
      <c r="A15" s="7" t="s">
        <v>2168</v>
      </c>
      <c r="B15" s="7">
        <v>13923</v>
      </c>
      <c r="C15" s="7">
        <v>4201</v>
      </c>
      <c r="D15" s="18">
        <v>30.173094878977231</v>
      </c>
      <c r="E15" s="7">
        <v>4085</v>
      </c>
      <c r="F15" s="7">
        <v>116</v>
      </c>
      <c r="G15" s="7">
        <v>13923</v>
      </c>
      <c r="H15" s="7">
        <v>137</v>
      </c>
      <c r="I15" s="18">
        <v>0.98398333692451334</v>
      </c>
      <c r="J15" s="7">
        <v>137</v>
      </c>
      <c r="K15" s="7">
        <v>0</v>
      </c>
    </row>
    <row r="16" spans="1:11">
      <c r="A16" s="7" t="s">
        <v>6</v>
      </c>
      <c r="B16" s="7">
        <v>14253</v>
      </c>
      <c r="C16" s="7">
        <v>4270</v>
      </c>
      <c r="D16" s="18">
        <v>29.958605205921561</v>
      </c>
      <c r="E16" s="7">
        <v>4185</v>
      </c>
      <c r="F16" s="7">
        <v>85</v>
      </c>
      <c r="G16" s="7">
        <v>14253</v>
      </c>
      <c r="H16" s="7">
        <v>101</v>
      </c>
      <c r="I16" s="18">
        <v>0.70862274608854281</v>
      </c>
      <c r="J16" s="7">
        <v>100</v>
      </c>
      <c r="K16" s="7">
        <v>1</v>
      </c>
    </row>
    <row r="17" spans="1:11">
      <c r="A17" s="7" t="s">
        <v>2170</v>
      </c>
      <c r="B17" s="7">
        <v>14442</v>
      </c>
      <c r="C17" s="7">
        <v>4434</v>
      </c>
      <c r="D17" s="18">
        <v>30.702118820108019</v>
      </c>
      <c r="E17" s="7">
        <v>4347</v>
      </c>
      <c r="F17" s="7">
        <v>87</v>
      </c>
      <c r="G17" s="7">
        <v>14442</v>
      </c>
      <c r="H17" s="7">
        <v>87</v>
      </c>
      <c r="I17" s="18">
        <v>0.60240963855421692</v>
      </c>
      <c r="J17" s="7">
        <v>86</v>
      </c>
      <c r="K17" s="7">
        <v>1</v>
      </c>
    </row>
    <row r="18" spans="1:11">
      <c r="A18" s="7" t="s">
        <v>2172</v>
      </c>
      <c r="B18" s="7">
        <v>14612</v>
      </c>
      <c r="C18" s="7">
        <v>4460</v>
      </c>
      <c r="D18" s="7">
        <v>30.52</v>
      </c>
      <c r="E18" s="7">
        <v>4369</v>
      </c>
      <c r="F18" s="7">
        <v>91</v>
      </c>
      <c r="G18" s="7">
        <v>14612</v>
      </c>
      <c r="H18" s="7">
        <v>136</v>
      </c>
      <c r="I18" s="7">
        <v>0.93</v>
      </c>
      <c r="J18" s="7">
        <v>136</v>
      </c>
      <c r="K18" s="7">
        <v>0</v>
      </c>
    </row>
    <row r="19" spans="1:11">
      <c r="A19" s="7" t="s">
        <v>1941</v>
      </c>
      <c r="B19" s="7">
        <v>28235</v>
      </c>
      <c r="C19" s="7">
        <v>4773</v>
      </c>
      <c r="D19" s="18">
        <v>16.899999999999999</v>
      </c>
      <c r="E19" s="7">
        <v>4644</v>
      </c>
      <c r="F19" s="7">
        <v>129</v>
      </c>
      <c r="G19" s="7">
        <v>28235</v>
      </c>
      <c r="H19" s="7">
        <v>126</v>
      </c>
      <c r="I19" s="7">
        <v>0.45</v>
      </c>
      <c r="J19" s="7">
        <v>121</v>
      </c>
      <c r="K19" s="7">
        <v>5</v>
      </c>
    </row>
    <row r="20" spans="1:11">
      <c r="A20" s="7" t="s">
        <v>1895</v>
      </c>
      <c r="B20" s="7">
        <v>29385</v>
      </c>
      <c r="C20" s="7">
        <v>4655</v>
      </c>
      <c r="D20" s="18">
        <f t="shared" ref="D20:D25" si="0">C20/B20*100</f>
        <v>15.841415688276332</v>
      </c>
      <c r="E20" s="7">
        <v>4566</v>
      </c>
      <c r="F20" s="7">
        <v>89</v>
      </c>
      <c r="G20" s="7">
        <f>B20</f>
        <v>29385</v>
      </c>
      <c r="H20" s="7">
        <v>113</v>
      </c>
      <c r="I20" s="18">
        <f t="shared" ref="I20:I25" si="1">H20/G20*100</f>
        <v>0.3845499404458057</v>
      </c>
      <c r="J20" s="7">
        <v>107</v>
      </c>
      <c r="K20" s="7">
        <v>6</v>
      </c>
    </row>
    <row r="21" spans="1:11">
      <c r="A21" s="7" t="s">
        <v>1942</v>
      </c>
      <c r="B21" s="7">
        <v>29739</v>
      </c>
      <c r="C21" s="7">
        <v>4619</v>
      </c>
      <c r="D21" s="18">
        <f t="shared" si="0"/>
        <v>15.531793268099129</v>
      </c>
      <c r="E21" s="7">
        <v>4500</v>
      </c>
      <c r="F21" s="7">
        <v>119</v>
      </c>
      <c r="G21" s="7">
        <v>29739</v>
      </c>
      <c r="H21" s="7">
        <v>89</v>
      </c>
      <c r="I21" s="18">
        <f t="shared" si="1"/>
        <v>0.29927031843706919</v>
      </c>
      <c r="J21" s="7">
        <v>82</v>
      </c>
      <c r="K21" s="7">
        <v>7</v>
      </c>
    </row>
    <row r="22" spans="1:11">
      <c r="A22" s="7" t="s">
        <v>1267</v>
      </c>
      <c r="B22" s="7">
        <v>29424</v>
      </c>
      <c r="C22" s="7">
        <f>E22+F22</f>
        <v>4557</v>
      </c>
      <c r="D22" s="18">
        <f t="shared" si="0"/>
        <v>15.487357259380097</v>
      </c>
      <c r="E22" s="7">
        <v>4397</v>
      </c>
      <c r="F22" s="7">
        <v>160</v>
      </c>
      <c r="G22" s="7">
        <v>29424</v>
      </c>
      <c r="H22" s="7">
        <f>J22+K22</f>
        <v>101</v>
      </c>
      <c r="I22" s="18">
        <f t="shared" si="1"/>
        <v>0.34325720500271883</v>
      </c>
      <c r="J22" s="7">
        <v>98</v>
      </c>
      <c r="K22" s="7">
        <v>3</v>
      </c>
    </row>
    <row r="23" spans="1:11">
      <c r="A23" s="7" t="s">
        <v>933</v>
      </c>
      <c r="B23" s="7">
        <v>30384</v>
      </c>
      <c r="C23" s="7">
        <f>E23+F23</f>
        <v>4699</v>
      </c>
      <c r="D23" s="18">
        <f t="shared" si="0"/>
        <v>15.465376513954713</v>
      </c>
      <c r="E23" s="7">
        <v>4584</v>
      </c>
      <c r="F23" s="7">
        <v>115</v>
      </c>
      <c r="G23" s="7">
        <v>30384</v>
      </c>
      <c r="H23" s="7">
        <f>J23+K23</f>
        <v>54</v>
      </c>
      <c r="I23" s="18">
        <f t="shared" si="1"/>
        <v>0.17772511848341233</v>
      </c>
      <c r="J23" s="7">
        <v>54</v>
      </c>
      <c r="K23" s="7">
        <v>0</v>
      </c>
    </row>
    <row r="24" spans="1:11">
      <c r="A24" s="7" t="s">
        <v>1945</v>
      </c>
      <c r="B24" s="7">
        <v>30333</v>
      </c>
      <c r="C24" s="7">
        <v>4492</v>
      </c>
      <c r="D24" s="18">
        <f t="shared" si="0"/>
        <v>14.808953944548842</v>
      </c>
      <c r="E24" s="7">
        <v>4413</v>
      </c>
      <c r="F24" s="7">
        <v>79</v>
      </c>
      <c r="G24" s="7">
        <v>30333</v>
      </c>
      <c r="H24" s="7">
        <v>45</v>
      </c>
      <c r="I24" s="18">
        <f t="shared" si="1"/>
        <v>0.14835327860745723</v>
      </c>
      <c r="J24" s="7">
        <v>43</v>
      </c>
      <c r="K24" s="7">
        <v>2</v>
      </c>
    </row>
    <row r="25" spans="1:11">
      <c r="A25" s="7" t="s">
        <v>1946</v>
      </c>
      <c r="B25" s="7">
        <v>30436</v>
      </c>
      <c r="C25" s="7">
        <v>4698</v>
      </c>
      <c r="D25" s="18">
        <f t="shared" si="0"/>
        <v>15.435668287554213</v>
      </c>
      <c r="E25" s="7">
        <v>4590</v>
      </c>
      <c r="F25" s="7">
        <v>108</v>
      </c>
      <c r="G25" s="7">
        <v>30436</v>
      </c>
      <c r="H25" s="7">
        <v>53</v>
      </c>
      <c r="I25" s="18">
        <f t="shared" si="1"/>
        <v>0.17413589170718885</v>
      </c>
      <c r="J25" s="7">
        <v>53</v>
      </c>
      <c r="K25" s="7">
        <v>0</v>
      </c>
    </row>
    <row r="26" spans="1:11">
      <c r="A26" s="7" t="s">
        <v>1382</v>
      </c>
      <c r="B26" s="7">
        <v>31084</v>
      </c>
      <c r="C26" s="7">
        <v>4893</v>
      </c>
      <c r="D26" s="18">
        <v>15.741217346544847</v>
      </c>
      <c r="E26" s="7">
        <v>4814</v>
      </c>
      <c r="F26" s="7">
        <v>79</v>
      </c>
      <c r="G26" s="7">
        <v>31084</v>
      </c>
      <c r="H26" s="7">
        <v>65</v>
      </c>
      <c r="I26" s="18">
        <v>0.2091107965512804</v>
      </c>
      <c r="J26" s="7">
        <v>65</v>
      </c>
      <c r="K26" s="7">
        <v>0</v>
      </c>
    </row>
    <row r="27" spans="1:11" s="23" customFormat="1" ht="18.75">
      <c r="A27" s="7" t="s">
        <v>3009</v>
      </c>
      <c r="B27" s="7">
        <v>31111</v>
      </c>
      <c r="C27" s="7">
        <v>4861</v>
      </c>
      <c r="D27" s="7">
        <v>15.62</v>
      </c>
      <c r="E27" s="7">
        <v>4749</v>
      </c>
      <c r="F27" s="7">
        <v>112</v>
      </c>
      <c r="G27" s="7">
        <v>31111</v>
      </c>
      <c r="H27" s="7">
        <v>103</v>
      </c>
      <c r="I27" s="7">
        <v>0.33</v>
      </c>
      <c r="J27" s="7">
        <v>103</v>
      </c>
      <c r="K27" s="7">
        <v>0</v>
      </c>
    </row>
  </sheetData>
  <autoFilter ref="A10:K10" xr:uid="{00000000-0009-0000-0000-0000C0000000}"/>
  <mergeCells count="11">
    <mergeCell ref="B7:F7"/>
    <mergeCell ref="G7:K7"/>
    <mergeCell ref="E8:F8"/>
    <mergeCell ref="J8:K8"/>
    <mergeCell ref="A7:A9"/>
    <mergeCell ref="B8:B9"/>
    <mergeCell ref="C8:C9"/>
    <mergeCell ref="D8:D9"/>
    <mergeCell ref="G8:G9"/>
    <mergeCell ref="H8:H9"/>
    <mergeCell ref="I8:I9"/>
  </mergeCells>
  <phoneticPr fontId="5"/>
  <hyperlinks>
    <hyperlink ref="D1" location="目次!C90" display="目次" xr:uid="{00000000-0004-0000-C000-000000000000}"/>
  </hyperlinks>
  <pageMargins left="0.7" right="0.7" top="0.75" bottom="0.75" header="0.3" footer="0.3"/>
  <pageSetup paperSize="9" orientation="portrait"/>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A1:E10"/>
  <sheetViews>
    <sheetView topLeftCell="G10" workbookViewId="0">
      <selection activeCell="C17" sqref="C17"/>
    </sheetView>
  </sheetViews>
  <sheetFormatPr defaultColWidth="8.75" defaultRowHeight="14.25"/>
  <cols>
    <col min="1" max="1" width="10.75" style="1" bestFit="1" customWidth="1"/>
    <col min="2" max="2" width="16.5" style="1" bestFit="1" customWidth="1"/>
    <col min="3" max="3" width="26.25" style="1" bestFit="1" customWidth="1"/>
    <col min="4" max="4" width="22.375" style="1" bestFit="1" customWidth="1"/>
    <col min="5" max="5" width="19.25" style="1" bestFit="1" customWidth="1"/>
    <col min="6" max="16384" width="8.75" style="1"/>
  </cols>
  <sheetData>
    <row r="1" spans="1:5" ht="18.75">
      <c r="A1" s="19" t="s">
        <v>3109</v>
      </c>
      <c r="B1" s="21" t="s">
        <v>2117</v>
      </c>
      <c r="C1" s="21" t="s">
        <v>3168</v>
      </c>
      <c r="D1" s="21" t="s">
        <v>2566</v>
      </c>
      <c r="E1" s="9" t="s">
        <v>652</v>
      </c>
    </row>
    <row r="2" spans="1:5" ht="18.75">
      <c r="A2" s="20" t="s">
        <v>1666</v>
      </c>
      <c r="B2" s="22">
        <v>29385</v>
      </c>
      <c r="C2" s="96">
        <v>15.841415688276332</v>
      </c>
      <c r="D2" s="96">
        <v>0.3845499404458057</v>
      </c>
    </row>
    <row r="3" spans="1:5" ht="18.75">
      <c r="A3" s="20" t="s">
        <v>444</v>
      </c>
      <c r="B3" s="22">
        <v>29739</v>
      </c>
      <c r="C3" s="96">
        <v>15.531793268099129</v>
      </c>
      <c r="D3" s="96">
        <v>0.29927031843706919</v>
      </c>
    </row>
    <row r="4" spans="1:5" ht="18.75">
      <c r="A4" s="20" t="s">
        <v>1049</v>
      </c>
      <c r="B4" s="22">
        <v>29424</v>
      </c>
      <c r="C4" s="96">
        <v>15.487357259380097</v>
      </c>
      <c r="D4" s="96">
        <v>0.34325720500271883</v>
      </c>
    </row>
    <row r="5" spans="1:5" ht="18.75">
      <c r="A5" s="20" t="s">
        <v>1528</v>
      </c>
      <c r="B5" s="22">
        <v>30384</v>
      </c>
      <c r="C5" s="96">
        <v>15.465376513954713</v>
      </c>
      <c r="D5" s="96">
        <v>0.17772511848341233</v>
      </c>
    </row>
    <row r="6" spans="1:5" ht="18.75">
      <c r="A6" s="20" t="s">
        <v>668</v>
      </c>
      <c r="B6" s="22">
        <v>30333</v>
      </c>
      <c r="C6" s="96">
        <v>14.808953944548842</v>
      </c>
      <c r="D6" s="96">
        <v>0.14835327860745723</v>
      </c>
    </row>
    <row r="7" spans="1:5" ht="18.75">
      <c r="A7" s="20" t="s">
        <v>489</v>
      </c>
      <c r="B7" s="22">
        <v>30436</v>
      </c>
      <c r="C7" s="96">
        <v>15.435668287554213</v>
      </c>
      <c r="D7" s="96">
        <v>0.17413589170718885</v>
      </c>
    </row>
    <row r="8" spans="1:5" ht="18.75">
      <c r="A8" s="20" t="s">
        <v>2935</v>
      </c>
      <c r="B8" s="22">
        <v>31084</v>
      </c>
      <c r="C8" s="96">
        <v>15.741217346544847</v>
      </c>
      <c r="D8" s="96">
        <v>0.2091107965512804</v>
      </c>
    </row>
    <row r="9" spans="1:5" ht="18.75">
      <c r="A9" s="20" t="s">
        <v>3018</v>
      </c>
      <c r="B9" s="22">
        <v>31111</v>
      </c>
      <c r="C9" s="96">
        <v>15.62</v>
      </c>
      <c r="D9" s="96">
        <v>0.33</v>
      </c>
    </row>
    <row r="10" spans="1:5" ht="18.75">
      <c r="A10" s="20" t="s">
        <v>756</v>
      </c>
      <c r="B10" s="22">
        <v>241896</v>
      </c>
      <c r="C10" s="22">
        <v>123.93178230835817</v>
      </c>
      <c r="D10" s="22">
        <v>2.0664025492349327</v>
      </c>
    </row>
  </sheetData>
  <phoneticPr fontId="5"/>
  <hyperlinks>
    <hyperlink ref="E1" location="目次!C90" display="目次" xr:uid="{00000000-0004-0000-C100-000000000000}"/>
  </hyperlinks>
  <pageMargins left="0.7" right="0.7" top="0.75" bottom="0.75" header="0.3" footer="0.3"/>
  <pageSetup paperSize="9" orientation="portrait"/>
  <drawing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A1:F26"/>
  <sheetViews>
    <sheetView workbookViewId="0">
      <pane xSplit="1" ySplit="9" topLeftCell="B10" activePane="bottomRight" state="frozen"/>
      <selection pane="topRight"/>
      <selection pane="bottomLeft"/>
      <selection pane="bottomRight" activeCell="B26" sqref="B26"/>
    </sheetView>
  </sheetViews>
  <sheetFormatPr defaultColWidth="8.75" defaultRowHeight="14.25"/>
  <cols>
    <col min="1" max="1" width="14.125" style="1" customWidth="1"/>
    <col min="2" max="3" width="10.375" style="1" bestFit="1" customWidth="1"/>
    <col min="4" max="4" width="9.125" style="1" bestFit="1" customWidth="1"/>
    <col min="5" max="5" width="9.75" style="1" bestFit="1" customWidth="1"/>
    <col min="6" max="6" width="12.5" style="1" bestFit="1" customWidth="1"/>
    <col min="7" max="16384" width="8.75" style="1"/>
  </cols>
  <sheetData>
    <row r="1" spans="1:6">
      <c r="A1" s="1" t="s">
        <v>131</v>
      </c>
      <c r="D1" s="9" t="s">
        <v>652</v>
      </c>
    </row>
    <row r="2" spans="1:6">
      <c r="A2" s="1" t="s">
        <v>2559</v>
      </c>
    </row>
    <row r="3" spans="1:6">
      <c r="A3" s="5" t="s">
        <v>2567</v>
      </c>
    </row>
    <row r="4" spans="1:6">
      <c r="A4" s="5" t="s">
        <v>2569</v>
      </c>
    </row>
    <row r="5" spans="1:6">
      <c r="A5" s="1" t="s">
        <v>2436</v>
      </c>
    </row>
    <row r="6" spans="1:6">
      <c r="A6" s="1" t="s">
        <v>2570</v>
      </c>
    </row>
    <row r="7" spans="1:6">
      <c r="A7" s="227" t="s">
        <v>303</v>
      </c>
      <c r="B7" s="227" t="s">
        <v>2571</v>
      </c>
      <c r="C7" s="227" t="s">
        <v>2572</v>
      </c>
      <c r="D7" s="227" t="s">
        <v>2574</v>
      </c>
      <c r="E7" s="228" t="s">
        <v>2575</v>
      </c>
      <c r="F7" s="228"/>
    </row>
    <row r="8" spans="1:6">
      <c r="A8" s="227"/>
      <c r="B8" s="227"/>
      <c r="C8" s="227"/>
      <c r="D8" s="227"/>
      <c r="E8" s="11" t="s">
        <v>656</v>
      </c>
      <c r="F8" s="25" t="s">
        <v>2577</v>
      </c>
    </row>
    <row r="9" spans="1:6" ht="7.5" customHeight="1">
      <c r="A9" s="26" t="str">
        <f>A7</f>
        <v>年別</v>
      </c>
      <c r="B9" s="26" t="str">
        <f>B7</f>
        <v>対象者数</v>
      </c>
      <c r="C9" s="26" t="str">
        <f>C7</f>
        <v>受診者数</v>
      </c>
      <c r="D9" s="26" t="str">
        <f>D7</f>
        <v>受診率</v>
      </c>
      <c r="E9" s="29" t="str">
        <f>E8&amp;"("&amp;$E$7&amp;")"</f>
        <v>異常無し(検診結果)</v>
      </c>
      <c r="F9" s="29" t="str">
        <f>F8&amp;"("&amp;$E$7&amp;")"</f>
        <v>要精密検査(検診結果)</v>
      </c>
    </row>
    <row r="10" spans="1:6">
      <c r="A10" s="7" t="s">
        <v>2160</v>
      </c>
      <c r="B10" s="25">
        <v>7949</v>
      </c>
      <c r="C10" s="25">
        <v>959</v>
      </c>
      <c r="D10" s="18">
        <v>12.064410617687759</v>
      </c>
      <c r="E10" s="11">
        <v>947</v>
      </c>
      <c r="F10" s="25">
        <v>12</v>
      </c>
    </row>
    <row r="11" spans="1:6">
      <c r="A11" s="7" t="s">
        <v>1196</v>
      </c>
      <c r="B11" s="25">
        <v>8371</v>
      </c>
      <c r="C11" s="25">
        <v>1277</v>
      </c>
      <c r="D11" s="18">
        <v>15.255047186716045</v>
      </c>
      <c r="E11" s="11">
        <v>1270</v>
      </c>
      <c r="F11" s="25">
        <v>7</v>
      </c>
    </row>
    <row r="12" spans="1:6">
      <c r="A12" s="7" t="s">
        <v>2162</v>
      </c>
      <c r="B12" s="25">
        <v>3546</v>
      </c>
      <c r="C12" s="25">
        <v>800</v>
      </c>
      <c r="D12" s="18">
        <v>22.560631697687537</v>
      </c>
      <c r="E12" s="11">
        <v>793</v>
      </c>
      <c r="F12" s="25">
        <v>7</v>
      </c>
    </row>
    <row r="13" spans="1:6">
      <c r="A13" s="7" t="s">
        <v>2166</v>
      </c>
      <c r="B13" s="7">
        <v>4257</v>
      </c>
      <c r="C13" s="7">
        <v>737</v>
      </c>
      <c r="D13" s="18">
        <v>17.31266149870801</v>
      </c>
      <c r="E13" s="7">
        <v>731</v>
      </c>
      <c r="F13" s="7">
        <v>6</v>
      </c>
    </row>
    <row r="14" spans="1:6">
      <c r="A14" s="7" t="s">
        <v>2168</v>
      </c>
      <c r="B14" s="7">
        <v>4354</v>
      </c>
      <c r="C14" s="7">
        <v>672</v>
      </c>
      <c r="D14" s="18">
        <v>15.434083601286176</v>
      </c>
      <c r="E14" s="7">
        <v>660</v>
      </c>
      <c r="F14" s="7">
        <v>12</v>
      </c>
    </row>
    <row r="15" spans="1:6">
      <c r="A15" s="7" t="s">
        <v>6</v>
      </c>
      <c r="B15" s="7">
        <v>4503</v>
      </c>
      <c r="C15" s="7">
        <v>525</v>
      </c>
      <c r="D15" s="18">
        <v>11.658894070619587</v>
      </c>
      <c r="E15" s="7">
        <v>519</v>
      </c>
      <c r="F15" s="7">
        <v>6</v>
      </c>
    </row>
    <row r="16" spans="1:6">
      <c r="A16" s="7" t="s">
        <v>2170</v>
      </c>
      <c r="B16" s="7">
        <v>4452</v>
      </c>
      <c r="C16" s="7">
        <v>287</v>
      </c>
      <c r="D16" s="18">
        <v>6.4465408805031448</v>
      </c>
      <c r="E16" s="7">
        <v>284</v>
      </c>
      <c r="F16" s="7">
        <v>3</v>
      </c>
    </row>
    <row r="17" spans="1:6">
      <c r="A17" s="7" t="s">
        <v>2172</v>
      </c>
      <c r="B17" s="7">
        <v>4443</v>
      </c>
      <c r="C17" s="7">
        <v>419</v>
      </c>
      <c r="D17" s="7">
        <v>9.43</v>
      </c>
      <c r="E17" s="7">
        <v>404</v>
      </c>
      <c r="F17" s="7">
        <v>15</v>
      </c>
    </row>
    <row r="18" spans="1:6">
      <c r="A18" s="7" t="s">
        <v>1941</v>
      </c>
      <c r="B18" s="7">
        <v>9934</v>
      </c>
      <c r="C18" s="7">
        <v>431</v>
      </c>
      <c r="D18" s="7">
        <v>4.34</v>
      </c>
      <c r="E18" s="7">
        <v>428</v>
      </c>
      <c r="F18" s="7">
        <v>3</v>
      </c>
    </row>
    <row r="19" spans="1:6">
      <c r="A19" s="7" t="s">
        <v>1895</v>
      </c>
      <c r="B19" s="7">
        <v>10107</v>
      </c>
      <c r="C19" s="7">
        <v>439</v>
      </c>
      <c r="D19" s="18">
        <f t="shared" ref="D19:D24" si="0">C19/B19*100</f>
        <v>4.3435242900959725</v>
      </c>
      <c r="E19" s="7">
        <v>432</v>
      </c>
      <c r="F19" s="7">
        <v>7</v>
      </c>
    </row>
    <row r="20" spans="1:6">
      <c r="A20" s="7" t="s">
        <v>1942</v>
      </c>
      <c r="B20" s="7">
        <v>10561</v>
      </c>
      <c r="C20" s="7">
        <v>483</v>
      </c>
      <c r="D20" s="18">
        <f t="shared" si="0"/>
        <v>4.573430546349778</v>
      </c>
      <c r="E20" s="7">
        <v>480</v>
      </c>
      <c r="F20" s="7">
        <v>3</v>
      </c>
    </row>
    <row r="21" spans="1:6">
      <c r="A21" s="7" t="s">
        <v>1267</v>
      </c>
      <c r="B21" s="7">
        <v>10216</v>
      </c>
      <c r="C21" s="7">
        <f>E21+F21</f>
        <v>468</v>
      </c>
      <c r="D21" s="18">
        <f t="shared" si="0"/>
        <v>4.5810493343774468</v>
      </c>
      <c r="E21" s="7">
        <f>372+90</f>
        <v>462</v>
      </c>
      <c r="F21" s="7">
        <f>4+2</f>
        <v>6</v>
      </c>
    </row>
    <row r="22" spans="1:6">
      <c r="A22" s="7" t="s">
        <v>933</v>
      </c>
      <c r="B22" s="7">
        <v>10307</v>
      </c>
      <c r="C22" s="7">
        <f>E22+F22</f>
        <v>394</v>
      </c>
      <c r="D22" s="18">
        <f t="shared" si="0"/>
        <v>3.8226448045017949</v>
      </c>
      <c r="E22" s="7">
        <v>387</v>
      </c>
      <c r="F22" s="7">
        <v>7</v>
      </c>
    </row>
    <row r="23" spans="1:6">
      <c r="A23" s="7" t="s">
        <v>1945</v>
      </c>
      <c r="B23" s="7">
        <v>10316</v>
      </c>
      <c r="C23" s="7">
        <v>475</v>
      </c>
      <c r="D23" s="18">
        <f t="shared" si="0"/>
        <v>4.6044978673904611</v>
      </c>
      <c r="E23" s="7">
        <v>469</v>
      </c>
      <c r="F23" s="7">
        <v>6</v>
      </c>
    </row>
    <row r="24" spans="1:6">
      <c r="A24" s="7" t="s">
        <v>1946</v>
      </c>
      <c r="B24" s="7">
        <v>10453</v>
      </c>
      <c r="C24" s="7">
        <v>534</v>
      </c>
      <c r="D24" s="18">
        <f t="shared" si="0"/>
        <v>5.1085812685353487</v>
      </c>
      <c r="E24" s="7">
        <v>530</v>
      </c>
      <c r="F24" s="7">
        <v>4</v>
      </c>
    </row>
    <row r="25" spans="1:6">
      <c r="A25" s="7" t="s">
        <v>1382</v>
      </c>
      <c r="B25" s="7">
        <v>10354</v>
      </c>
      <c r="C25" s="7">
        <v>735</v>
      </c>
      <c r="D25" s="18">
        <v>7.0987058141780954</v>
      </c>
      <c r="E25" s="7">
        <v>726</v>
      </c>
      <c r="F25" s="7">
        <v>9</v>
      </c>
    </row>
    <row r="26" spans="1:6" s="23" customFormat="1" ht="18.75">
      <c r="A26" s="7" t="s">
        <v>3009</v>
      </c>
      <c r="B26" s="7">
        <v>10541</v>
      </c>
      <c r="C26" s="7">
        <v>764</v>
      </c>
      <c r="D26" s="7">
        <v>7.24</v>
      </c>
      <c r="E26" s="7">
        <v>744</v>
      </c>
      <c r="F26" s="7">
        <v>20</v>
      </c>
    </row>
  </sheetData>
  <autoFilter ref="A9:F9" xr:uid="{00000000-0009-0000-0000-0000C2000000}"/>
  <mergeCells count="5">
    <mergeCell ref="E7:F7"/>
    <mergeCell ref="A7:A8"/>
    <mergeCell ref="B7:B8"/>
    <mergeCell ref="C7:C8"/>
    <mergeCell ref="D7:D8"/>
  </mergeCells>
  <phoneticPr fontId="5"/>
  <hyperlinks>
    <hyperlink ref="D1" location="目次!C90" display="目次" xr:uid="{00000000-0004-0000-C200-000000000000}"/>
  </hyperlinks>
  <pageMargins left="0.7" right="0.7" top="0.75" bottom="0.75" header="0.3" footer="0.3"/>
  <pageSetup paperSize="9" orientation="portrait"/>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A1:D10"/>
  <sheetViews>
    <sheetView workbookViewId="0">
      <selection activeCell="B14" sqref="B14"/>
    </sheetView>
  </sheetViews>
  <sheetFormatPr defaultColWidth="8.75" defaultRowHeight="14.25"/>
  <cols>
    <col min="1" max="1" width="10.75" style="1" bestFit="1" customWidth="1"/>
    <col min="2" max="2" width="14.5" style="1" bestFit="1" customWidth="1"/>
    <col min="3" max="3" width="16.5" style="1" bestFit="1" customWidth="1"/>
    <col min="4" max="16384" width="8.75" style="1"/>
  </cols>
  <sheetData>
    <row r="1" spans="1:4" ht="18.75">
      <c r="A1" s="19" t="s">
        <v>3109</v>
      </c>
      <c r="B1" s="21" t="s">
        <v>146</v>
      </c>
      <c r="C1" s="21" t="s">
        <v>2117</v>
      </c>
      <c r="D1" s="9" t="s">
        <v>652</v>
      </c>
    </row>
    <row r="2" spans="1:4" ht="18.75">
      <c r="A2" s="20" t="s">
        <v>1666</v>
      </c>
      <c r="B2" s="96">
        <v>4.3435242900959725</v>
      </c>
      <c r="C2" s="22">
        <v>10107</v>
      </c>
    </row>
    <row r="3" spans="1:4" ht="18.75">
      <c r="A3" s="20" t="s">
        <v>444</v>
      </c>
      <c r="B3" s="96">
        <v>4.573430546349778</v>
      </c>
      <c r="C3" s="22">
        <v>10561</v>
      </c>
    </row>
    <row r="4" spans="1:4" ht="18.75">
      <c r="A4" s="20" t="s">
        <v>1049</v>
      </c>
      <c r="B4" s="96">
        <v>4.5810493343774468</v>
      </c>
      <c r="C4" s="22">
        <v>10216</v>
      </c>
    </row>
    <row r="5" spans="1:4" ht="18.75">
      <c r="A5" s="20" t="s">
        <v>1528</v>
      </c>
      <c r="B5" s="96">
        <v>3.8226448045017949</v>
      </c>
      <c r="C5" s="22">
        <v>10307</v>
      </c>
    </row>
    <row r="6" spans="1:4" ht="18.75">
      <c r="A6" s="20" t="s">
        <v>668</v>
      </c>
      <c r="B6" s="96">
        <v>4.6044978673904611</v>
      </c>
      <c r="C6" s="22">
        <v>10316</v>
      </c>
    </row>
    <row r="7" spans="1:4" ht="18.75">
      <c r="A7" s="20" t="s">
        <v>489</v>
      </c>
      <c r="B7" s="96">
        <v>5.1085812685353487</v>
      </c>
      <c r="C7" s="22">
        <v>10453</v>
      </c>
    </row>
    <row r="8" spans="1:4" ht="18.75">
      <c r="A8" s="20" t="s">
        <v>2935</v>
      </c>
      <c r="B8" s="96">
        <v>7.0987058141780954</v>
      </c>
      <c r="C8" s="22">
        <v>10354</v>
      </c>
    </row>
    <row r="9" spans="1:4" ht="18.75">
      <c r="A9" s="20" t="s">
        <v>3018</v>
      </c>
      <c r="B9" s="96">
        <v>7.24</v>
      </c>
      <c r="C9" s="22">
        <v>10541</v>
      </c>
    </row>
    <row r="10" spans="1:4" ht="18.75">
      <c r="A10" s="20" t="s">
        <v>756</v>
      </c>
      <c r="B10" s="22">
        <v>41.372433925428901</v>
      </c>
      <c r="C10" s="22">
        <v>82855</v>
      </c>
    </row>
  </sheetData>
  <phoneticPr fontId="5"/>
  <hyperlinks>
    <hyperlink ref="D1" location="目次!C90" display="目次" xr:uid="{00000000-0004-0000-C300-000000000000}"/>
  </hyperlinks>
  <pageMargins left="0.7" right="0.7" top="0.75" bottom="0.75" header="0.3" footer="0.3"/>
  <pageSetup paperSize="9" orientation="portrait"/>
  <drawing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A1:F26"/>
  <sheetViews>
    <sheetView workbookViewId="0">
      <pane xSplit="1" ySplit="9" topLeftCell="B10" activePane="bottomRight" state="frozen"/>
      <selection pane="topRight"/>
      <selection pane="bottomLeft"/>
      <selection pane="bottomRight" activeCell="B27" sqref="B27"/>
    </sheetView>
  </sheetViews>
  <sheetFormatPr defaultColWidth="8.75" defaultRowHeight="14.25"/>
  <cols>
    <col min="1" max="1" width="15.125" style="1" customWidth="1"/>
    <col min="2" max="3" width="10.375" style="1" bestFit="1" customWidth="1"/>
    <col min="4" max="4" width="9.5" style="1" bestFit="1" customWidth="1"/>
    <col min="5" max="5" width="9.75" style="1" bestFit="1" customWidth="1"/>
    <col min="6" max="6" width="12.5" style="1" bestFit="1" customWidth="1"/>
    <col min="7" max="16384" width="8.75" style="1"/>
  </cols>
  <sheetData>
    <row r="1" spans="1:6">
      <c r="A1" s="1" t="s">
        <v>426</v>
      </c>
      <c r="D1" s="9" t="s">
        <v>652</v>
      </c>
    </row>
    <row r="2" spans="1:6">
      <c r="A2" s="1" t="s">
        <v>2559</v>
      </c>
    </row>
    <row r="3" spans="1:6">
      <c r="A3" s="5" t="s">
        <v>2567</v>
      </c>
    </row>
    <row r="4" spans="1:6">
      <c r="A4" s="5" t="s">
        <v>2569</v>
      </c>
    </row>
    <row r="5" spans="1:6">
      <c r="A5" s="1" t="s">
        <v>2436</v>
      </c>
    </row>
    <row r="6" spans="1:6">
      <c r="A6" s="1" t="s">
        <v>2570</v>
      </c>
    </row>
    <row r="7" spans="1:6">
      <c r="A7" s="227" t="s">
        <v>303</v>
      </c>
      <c r="B7" s="227" t="s">
        <v>2571</v>
      </c>
      <c r="C7" s="227" t="s">
        <v>2572</v>
      </c>
      <c r="D7" s="227" t="s">
        <v>2574</v>
      </c>
      <c r="E7" s="228" t="s">
        <v>2575</v>
      </c>
      <c r="F7" s="228"/>
    </row>
    <row r="8" spans="1:6">
      <c r="A8" s="227"/>
      <c r="B8" s="227"/>
      <c r="C8" s="227"/>
      <c r="D8" s="227"/>
      <c r="E8" s="11" t="s">
        <v>656</v>
      </c>
      <c r="F8" s="25" t="s">
        <v>2577</v>
      </c>
    </row>
    <row r="9" spans="1:6" ht="7.5" customHeight="1">
      <c r="A9" s="26" t="s">
        <v>1114</v>
      </c>
      <c r="B9" s="26" t="s">
        <v>2571</v>
      </c>
      <c r="C9" s="26" t="s">
        <v>2572</v>
      </c>
      <c r="D9" s="26" t="s">
        <v>2574</v>
      </c>
      <c r="E9" s="29" t="s">
        <v>2581</v>
      </c>
      <c r="F9" s="26" t="s">
        <v>2582</v>
      </c>
    </row>
    <row r="10" spans="1:6">
      <c r="A10" s="7" t="s">
        <v>2160</v>
      </c>
      <c r="B10" s="25">
        <v>7285</v>
      </c>
      <c r="C10" s="25">
        <v>945</v>
      </c>
      <c r="D10" s="182">
        <v>12.971859986273165</v>
      </c>
      <c r="E10" s="11">
        <v>938</v>
      </c>
      <c r="F10" s="25">
        <v>7</v>
      </c>
    </row>
    <row r="11" spans="1:6">
      <c r="A11" s="7" t="s">
        <v>1196</v>
      </c>
      <c r="B11" s="25">
        <v>7752</v>
      </c>
      <c r="C11" s="25">
        <v>1292</v>
      </c>
      <c r="D11" s="182">
        <v>16.666666666666664</v>
      </c>
      <c r="E11" s="11">
        <v>1276</v>
      </c>
      <c r="F11" s="25">
        <v>16</v>
      </c>
    </row>
    <row r="12" spans="1:6">
      <c r="A12" s="7" t="s">
        <v>2162</v>
      </c>
      <c r="B12" s="25">
        <v>7896</v>
      </c>
      <c r="C12" s="25">
        <v>916</v>
      </c>
      <c r="D12" s="182">
        <v>11.600810536980751</v>
      </c>
      <c r="E12" s="11">
        <v>863</v>
      </c>
      <c r="F12" s="25">
        <v>53</v>
      </c>
    </row>
    <row r="13" spans="1:6">
      <c r="A13" s="7" t="s">
        <v>2166</v>
      </c>
      <c r="B13" s="7">
        <v>8015</v>
      </c>
      <c r="C13" s="7">
        <v>882</v>
      </c>
      <c r="D13" s="182">
        <v>11.004366812227074</v>
      </c>
      <c r="E13" s="7">
        <v>843</v>
      </c>
      <c r="F13" s="7">
        <v>39</v>
      </c>
    </row>
    <row r="14" spans="1:6">
      <c r="A14" s="7" t="s">
        <v>2168</v>
      </c>
      <c r="B14" s="7">
        <v>8145</v>
      </c>
      <c r="C14" s="7">
        <v>804</v>
      </c>
      <c r="D14" s="182">
        <v>9.8710865561694305</v>
      </c>
      <c r="E14" s="7">
        <v>709</v>
      </c>
      <c r="F14" s="7">
        <v>95</v>
      </c>
    </row>
    <row r="15" spans="1:6">
      <c r="A15" s="7" t="s">
        <v>6</v>
      </c>
      <c r="B15" s="7">
        <v>8384</v>
      </c>
      <c r="C15" s="7">
        <v>702</v>
      </c>
      <c r="D15" s="182">
        <v>8.3730916030534353</v>
      </c>
      <c r="E15" s="7">
        <v>653</v>
      </c>
      <c r="F15" s="7">
        <v>49</v>
      </c>
    </row>
    <row r="16" spans="1:6">
      <c r="A16" s="7" t="s">
        <v>2170</v>
      </c>
      <c r="B16" s="7">
        <v>8386</v>
      </c>
      <c r="C16" s="7">
        <v>525</v>
      </c>
      <c r="D16" s="182">
        <v>6.2604340567612686</v>
      </c>
      <c r="E16" s="7">
        <v>505</v>
      </c>
      <c r="F16" s="7">
        <v>20</v>
      </c>
    </row>
    <row r="17" spans="1:6">
      <c r="A17" s="7" t="s">
        <v>2172</v>
      </c>
      <c r="B17" s="7">
        <v>8422</v>
      </c>
      <c r="C17" s="7">
        <v>648</v>
      </c>
      <c r="D17" s="98">
        <v>7.6941344098788891</v>
      </c>
      <c r="E17" s="7">
        <v>617</v>
      </c>
      <c r="F17" s="7">
        <v>32</v>
      </c>
    </row>
    <row r="18" spans="1:6">
      <c r="A18" s="7" t="s">
        <v>1941</v>
      </c>
      <c r="B18" s="7">
        <v>17194</v>
      </c>
      <c r="C18" s="7">
        <v>701</v>
      </c>
      <c r="D18" s="18">
        <f t="shared" ref="D18:D24" si="0">C18/B18*100</f>
        <v>4.077003605909038</v>
      </c>
      <c r="E18" s="7">
        <v>653</v>
      </c>
      <c r="F18" s="7">
        <v>48</v>
      </c>
    </row>
    <row r="19" spans="1:6">
      <c r="A19" s="7" t="s">
        <v>1895</v>
      </c>
      <c r="B19" s="7">
        <v>7764</v>
      </c>
      <c r="C19" s="7">
        <v>573</v>
      </c>
      <c r="D19" s="18">
        <f t="shared" si="0"/>
        <v>7.380216383307574</v>
      </c>
      <c r="E19" s="7">
        <v>533</v>
      </c>
      <c r="F19" s="7">
        <v>40</v>
      </c>
    </row>
    <row r="20" spans="1:6">
      <c r="A20" s="7" t="s">
        <v>1942</v>
      </c>
      <c r="B20" s="7">
        <v>8022</v>
      </c>
      <c r="C20" s="7">
        <v>649</v>
      </c>
      <c r="D20" s="18">
        <f t="shared" si="0"/>
        <v>8.0902518075292953</v>
      </c>
      <c r="E20" s="7">
        <v>605</v>
      </c>
      <c r="F20" s="7">
        <v>44</v>
      </c>
    </row>
    <row r="21" spans="1:6">
      <c r="A21" s="7" t="s">
        <v>1267</v>
      </c>
      <c r="B21" s="7">
        <v>7900</v>
      </c>
      <c r="C21" s="7">
        <f>E21+F21</f>
        <v>610</v>
      </c>
      <c r="D21" s="18">
        <f t="shared" si="0"/>
        <v>7.7215189873417716</v>
      </c>
      <c r="E21" s="7">
        <f>240+340</f>
        <v>580</v>
      </c>
      <c r="F21" s="7">
        <f>9+21</f>
        <v>30</v>
      </c>
    </row>
    <row r="22" spans="1:6">
      <c r="A22" s="7" t="s">
        <v>933</v>
      </c>
      <c r="B22" s="7">
        <v>8038</v>
      </c>
      <c r="C22" s="7">
        <f>E22+F22</f>
        <v>543</v>
      </c>
      <c r="D22" s="18">
        <f t="shared" si="0"/>
        <v>6.7554117939786007</v>
      </c>
      <c r="E22" s="7">
        <v>514</v>
      </c>
      <c r="F22" s="7">
        <v>29</v>
      </c>
    </row>
    <row r="23" spans="1:6">
      <c r="A23" s="7" t="s">
        <v>1945</v>
      </c>
      <c r="B23" s="7">
        <v>8047</v>
      </c>
      <c r="C23" s="7">
        <v>565</v>
      </c>
      <c r="D23" s="18">
        <f t="shared" si="0"/>
        <v>7.0212501553373929</v>
      </c>
      <c r="E23" s="7">
        <v>531</v>
      </c>
      <c r="F23" s="7">
        <v>34</v>
      </c>
    </row>
    <row r="24" spans="1:6">
      <c r="A24" s="7" t="s">
        <v>1946</v>
      </c>
      <c r="B24" s="7">
        <v>8159</v>
      </c>
      <c r="C24" s="7">
        <v>691</v>
      </c>
      <c r="D24" s="18">
        <f t="shared" si="0"/>
        <v>8.4691751440127465</v>
      </c>
      <c r="E24" s="7">
        <v>639</v>
      </c>
      <c r="F24" s="7">
        <v>52</v>
      </c>
    </row>
    <row r="25" spans="1:6">
      <c r="A25" s="7" t="s">
        <v>1382</v>
      </c>
      <c r="B25" s="7">
        <v>8139</v>
      </c>
      <c r="C25" s="7">
        <v>749</v>
      </c>
      <c r="D25" s="18">
        <v>9.2026047425973694</v>
      </c>
      <c r="E25" s="7">
        <v>691</v>
      </c>
      <c r="F25" s="7">
        <v>58</v>
      </c>
    </row>
    <row r="26" spans="1:6" s="23" customFormat="1" ht="18.75">
      <c r="A26" s="7" t="s">
        <v>3009</v>
      </c>
      <c r="B26" s="7">
        <v>8180</v>
      </c>
      <c r="C26" s="7">
        <v>797</v>
      </c>
      <c r="D26" s="7">
        <v>9.74</v>
      </c>
      <c r="E26" s="7">
        <v>730</v>
      </c>
      <c r="F26" s="7">
        <v>67</v>
      </c>
    </row>
  </sheetData>
  <autoFilter ref="A9:F9" xr:uid="{00000000-0009-0000-0000-0000C4000000}"/>
  <mergeCells count="5">
    <mergeCell ref="E7:F7"/>
    <mergeCell ref="A7:A8"/>
    <mergeCell ref="B7:B8"/>
    <mergeCell ref="C7:C8"/>
    <mergeCell ref="D7:D8"/>
  </mergeCells>
  <phoneticPr fontId="5"/>
  <hyperlinks>
    <hyperlink ref="D1" location="目次!C90" display="目次" xr:uid="{00000000-0004-0000-C400-000000000000}"/>
  </hyperlinks>
  <pageMargins left="0.7" right="0.7" top="0.75" bottom="0.75" header="0.3" footer="0.3"/>
  <pageSetup paperSize="9" orientation="portrait"/>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A1:E10"/>
  <sheetViews>
    <sheetView topLeftCell="A7" workbookViewId="0">
      <selection activeCell="B13" sqref="B13"/>
    </sheetView>
  </sheetViews>
  <sheetFormatPr defaultColWidth="8.75" defaultRowHeight="14.25"/>
  <cols>
    <col min="1" max="1" width="10.75" style="1" bestFit="1" customWidth="1"/>
    <col min="2" max="2" width="14.5" style="1" bestFit="1" customWidth="1"/>
    <col min="3" max="3" width="16.5" style="1" bestFit="1" customWidth="1"/>
    <col min="4" max="16384" width="8.75" style="1"/>
  </cols>
  <sheetData>
    <row r="1" spans="1:5" ht="18.75">
      <c r="A1" s="19" t="s">
        <v>3109</v>
      </c>
      <c r="B1" s="21" t="s">
        <v>146</v>
      </c>
      <c r="C1" s="21" t="s">
        <v>2117</v>
      </c>
      <c r="E1" s="9" t="s">
        <v>652</v>
      </c>
    </row>
    <row r="2" spans="1:5" ht="18.75">
      <c r="A2" s="20" t="s">
        <v>1666</v>
      </c>
      <c r="B2" s="96">
        <v>7.380216383307574</v>
      </c>
      <c r="C2" s="22">
        <v>7764</v>
      </c>
    </row>
    <row r="3" spans="1:5" ht="18.75">
      <c r="A3" s="20" t="s">
        <v>444</v>
      </c>
      <c r="B3" s="96">
        <v>8.0902518075292953</v>
      </c>
      <c r="C3" s="22">
        <v>8022</v>
      </c>
    </row>
    <row r="4" spans="1:5" ht="18.75">
      <c r="A4" s="20" t="s">
        <v>1049</v>
      </c>
      <c r="B4" s="96">
        <v>7.7215189873417716</v>
      </c>
      <c r="C4" s="22">
        <v>7900</v>
      </c>
    </row>
    <row r="5" spans="1:5" ht="18.75">
      <c r="A5" s="20" t="s">
        <v>1528</v>
      </c>
      <c r="B5" s="96">
        <v>6.7554117939786007</v>
      </c>
      <c r="C5" s="22">
        <v>8038</v>
      </c>
    </row>
    <row r="6" spans="1:5" ht="18.75">
      <c r="A6" s="20" t="s">
        <v>668</v>
      </c>
      <c r="B6" s="96">
        <v>7.0212501553373929</v>
      </c>
      <c r="C6" s="22">
        <v>8047</v>
      </c>
    </row>
    <row r="7" spans="1:5" ht="18.75">
      <c r="A7" s="20" t="s">
        <v>489</v>
      </c>
      <c r="B7" s="96">
        <v>8.4691751440127465</v>
      </c>
      <c r="C7" s="22">
        <v>8159</v>
      </c>
    </row>
    <row r="8" spans="1:5" ht="18.75">
      <c r="A8" s="20" t="s">
        <v>2935</v>
      </c>
      <c r="B8" s="96">
        <v>9.2026047425973694</v>
      </c>
      <c r="C8" s="22">
        <v>8139</v>
      </c>
    </row>
    <row r="9" spans="1:5" ht="18.75">
      <c r="A9" s="20" t="s">
        <v>3018</v>
      </c>
      <c r="B9" s="96">
        <v>9.74</v>
      </c>
      <c r="C9" s="22">
        <v>8180</v>
      </c>
    </row>
    <row r="10" spans="1:5" ht="18.75">
      <c r="A10" s="20" t="s">
        <v>756</v>
      </c>
      <c r="B10" s="22">
        <v>64.380429014104735</v>
      </c>
      <c r="C10" s="22">
        <v>64249</v>
      </c>
    </row>
  </sheetData>
  <phoneticPr fontId="5"/>
  <hyperlinks>
    <hyperlink ref="E1" location="目次!C90" display="目次" xr:uid="{00000000-0004-0000-C500-000000000000}"/>
  </hyperlinks>
  <pageMargins left="0.7" right="0.7" top="0.75" bottom="0.75" header="0.3" footer="0.3"/>
  <pageSetup paperSize="9" orientation="portrait"/>
  <drawing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A1:N59"/>
  <sheetViews>
    <sheetView workbookViewId="0">
      <pane ySplit="5" topLeftCell="A36" activePane="bottomLeft" state="frozen"/>
      <selection pane="bottomLeft" activeCell="C41" activeCellId="1" sqref="C59 C41"/>
    </sheetView>
  </sheetViews>
  <sheetFormatPr defaultColWidth="8.75" defaultRowHeight="14.25"/>
  <cols>
    <col min="1" max="16384" width="8.75" style="1"/>
  </cols>
  <sheetData>
    <row r="1" spans="1:14" s="23" customFormat="1" ht="18.75">
      <c r="A1" s="23" t="s">
        <v>407</v>
      </c>
      <c r="D1" s="9" t="s">
        <v>652</v>
      </c>
    </row>
    <row r="2" spans="1:14" s="23" customFormat="1" ht="18.75">
      <c r="A2" s="15" t="s">
        <v>2583</v>
      </c>
    </row>
    <row r="3" spans="1:14" s="23" customFormat="1" ht="18.75">
      <c r="A3" s="15" t="s">
        <v>2669</v>
      </c>
    </row>
    <row r="4" spans="1:14" s="23" customFormat="1" ht="18.75">
      <c r="A4" s="23" t="s">
        <v>1063</v>
      </c>
    </row>
    <row r="5" spans="1:14" s="23" customFormat="1" ht="18.75">
      <c r="A5" s="7" t="s">
        <v>303</v>
      </c>
      <c r="B5" s="7" t="s">
        <v>735</v>
      </c>
      <c r="C5" s="7" t="s">
        <v>1151</v>
      </c>
      <c r="D5" s="7" t="s">
        <v>2584</v>
      </c>
      <c r="E5" s="7" t="s">
        <v>2585</v>
      </c>
      <c r="F5" s="7" t="s">
        <v>1073</v>
      </c>
      <c r="G5" s="7" t="s">
        <v>52</v>
      </c>
      <c r="H5" s="7" t="s">
        <v>1670</v>
      </c>
      <c r="I5" s="7" t="s">
        <v>1674</v>
      </c>
      <c r="J5" s="7" t="s">
        <v>1337</v>
      </c>
      <c r="K5" s="7" t="s">
        <v>1328</v>
      </c>
      <c r="L5" s="7" t="s">
        <v>1675</v>
      </c>
      <c r="M5" s="7" t="s">
        <v>1973</v>
      </c>
      <c r="N5" s="7" t="s">
        <v>2587</v>
      </c>
    </row>
    <row r="6" spans="1:14" s="23" customFormat="1" ht="18.75">
      <c r="A6" s="7" t="s">
        <v>2134</v>
      </c>
      <c r="B6" s="7" t="s">
        <v>1151</v>
      </c>
      <c r="C6" s="7">
        <v>429</v>
      </c>
      <c r="D6" s="7">
        <v>0</v>
      </c>
      <c r="E6" s="7">
        <v>11</v>
      </c>
      <c r="F6" s="7">
        <v>59</v>
      </c>
      <c r="G6" s="7">
        <v>151</v>
      </c>
      <c r="H6" s="7">
        <v>142</v>
      </c>
      <c r="I6" s="7">
        <v>61</v>
      </c>
      <c r="J6" s="7">
        <v>5</v>
      </c>
      <c r="K6" s="7">
        <v>0</v>
      </c>
      <c r="L6" s="7">
        <v>0</v>
      </c>
      <c r="M6" s="7">
        <v>0</v>
      </c>
      <c r="N6" s="7">
        <v>0</v>
      </c>
    </row>
    <row r="7" spans="1:14" s="23" customFormat="1" ht="18.75">
      <c r="A7" s="7" t="s">
        <v>2449</v>
      </c>
      <c r="B7" s="7" t="s">
        <v>1151</v>
      </c>
      <c r="C7" s="7">
        <v>434</v>
      </c>
      <c r="D7" s="7">
        <v>0</v>
      </c>
      <c r="E7" s="7">
        <v>9</v>
      </c>
      <c r="F7" s="7">
        <v>45</v>
      </c>
      <c r="G7" s="7">
        <v>158</v>
      </c>
      <c r="H7" s="7">
        <v>162</v>
      </c>
      <c r="I7" s="7">
        <v>55</v>
      </c>
      <c r="J7" s="7">
        <v>5</v>
      </c>
      <c r="K7" s="7">
        <v>0</v>
      </c>
      <c r="L7" s="7">
        <v>0</v>
      </c>
      <c r="M7" s="7">
        <v>0</v>
      </c>
      <c r="N7" s="7">
        <v>0</v>
      </c>
    </row>
    <row r="8" spans="1:14" s="23" customFormat="1" ht="18.75">
      <c r="A8" s="7" t="s">
        <v>2333</v>
      </c>
      <c r="B8" s="7" t="s">
        <v>1151</v>
      </c>
      <c r="C8" s="7">
        <v>419</v>
      </c>
      <c r="D8" s="7">
        <v>0</v>
      </c>
      <c r="E8" s="7">
        <v>8</v>
      </c>
      <c r="F8" s="7">
        <v>55</v>
      </c>
      <c r="G8" s="7">
        <v>131</v>
      </c>
      <c r="H8" s="7">
        <v>145</v>
      </c>
      <c r="I8" s="7">
        <v>68</v>
      </c>
      <c r="J8" s="7">
        <v>12</v>
      </c>
      <c r="K8" s="7">
        <v>0</v>
      </c>
      <c r="L8" s="7">
        <v>0</v>
      </c>
      <c r="M8" s="7">
        <v>0</v>
      </c>
      <c r="N8" s="7">
        <v>0</v>
      </c>
    </row>
    <row r="9" spans="1:14" s="23" customFormat="1" ht="18.75">
      <c r="A9" s="7" t="s">
        <v>2147</v>
      </c>
      <c r="B9" s="7" t="s">
        <v>1151</v>
      </c>
      <c r="C9" s="7">
        <v>424</v>
      </c>
      <c r="D9" s="7">
        <v>0</v>
      </c>
      <c r="E9" s="7">
        <v>3</v>
      </c>
      <c r="F9" s="7">
        <v>61</v>
      </c>
      <c r="G9" s="7">
        <v>127</v>
      </c>
      <c r="H9" s="7">
        <v>155</v>
      </c>
      <c r="I9" s="7">
        <v>70</v>
      </c>
      <c r="J9" s="7">
        <v>8</v>
      </c>
      <c r="K9" s="7">
        <v>0</v>
      </c>
      <c r="L9" s="7">
        <v>0</v>
      </c>
      <c r="M9" s="7">
        <v>0</v>
      </c>
      <c r="N9" s="7">
        <v>0</v>
      </c>
    </row>
    <row r="10" spans="1:14" s="23" customFormat="1" ht="18.75">
      <c r="A10" s="7" t="s">
        <v>1167</v>
      </c>
      <c r="B10" s="7" t="s">
        <v>1151</v>
      </c>
      <c r="C10" s="7">
        <v>406</v>
      </c>
      <c r="D10" s="7">
        <v>1</v>
      </c>
      <c r="E10" s="7">
        <v>8</v>
      </c>
      <c r="F10" s="7">
        <v>43</v>
      </c>
      <c r="G10" s="7">
        <v>114</v>
      </c>
      <c r="H10" s="7">
        <v>158</v>
      </c>
      <c r="I10" s="7">
        <v>72</v>
      </c>
      <c r="J10" s="7">
        <v>10</v>
      </c>
      <c r="K10" s="7">
        <v>0</v>
      </c>
      <c r="L10" s="7">
        <v>0</v>
      </c>
      <c r="M10" s="7">
        <v>0</v>
      </c>
      <c r="N10" s="7">
        <v>0</v>
      </c>
    </row>
    <row r="11" spans="1:14" s="23" customFormat="1" ht="18.75">
      <c r="A11" s="7" t="s">
        <v>367</v>
      </c>
      <c r="B11" s="7" t="s">
        <v>1151</v>
      </c>
      <c r="C11" s="7">
        <v>389</v>
      </c>
      <c r="D11" s="7">
        <v>0</v>
      </c>
      <c r="E11" s="7">
        <v>6</v>
      </c>
      <c r="F11" s="7">
        <v>39</v>
      </c>
      <c r="G11" s="7">
        <v>122</v>
      </c>
      <c r="H11" s="7">
        <v>139</v>
      </c>
      <c r="I11" s="7">
        <v>71</v>
      </c>
      <c r="J11" s="7">
        <v>12</v>
      </c>
      <c r="K11" s="7">
        <v>0</v>
      </c>
      <c r="L11" s="7">
        <v>0</v>
      </c>
      <c r="M11" s="7">
        <v>0</v>
      </c>
      <c r="N11" s="7">
        <v>0</v>
      </c>
    </row>
    <row r="12" spans="1:14" s="23" customFormat="1" ht="18.75">
      <c r="A12" s="7" t="s">
        <v>1173</v>
      </c>
      <c r="B12" s="7" t="s">
        <v>1151</v>
      </c>
      <c r="C12" s="7">
        <v>361</v>
      </c>
      <c r="D12" s="7">
        <v>0</v>
      </c>
      <c r="E12" s="7">
        <v>7</v>
      </c>
      <c r="F12" s="7">
        <v>48</v>
      </c>
      <c r="G12" s="7">
        <v>98</v>
      </c>
      <c r="H12" s="7">
        <v>127</v>
      </c>
      <c r="I12" s="7">
        <v>68</v>
      </c>
      <c r="J12" s="7">
        <v>13</v>
      </c>
      <c r="K12" s="7">
        <v>0</v>
      </c>
      <c r="L12" s="7">
        <v>0</v>
      </c>
      <c r="M12" s="7">
        <v>0</v>
      </c>
      <c r="N12" s="7">
        <v>0</v>
      </c>
    </row>
    <row r="13" spans="1:14" s="23" customFormat="1" ht="18.75">
      <c r="A13" s="7" t="s">
        <v>627</v>
      </c>
      <c r="B13" s="7" t="s">
        <v>1151</v>
      </c>
      <c r="C13" s="7">
        <v>407</v>
      </c>
      <c r="D13" s="7">
        <v>0</v>
      </c>
      <c r="E13" s="7">
        <v>8</v>
      </c>
      <c r="F13" s="7">
        <v>38</v>
      </c>
      <c r="G13" s="7">
        <v>106</v>
      </c>
      <c r="H13" s="7">
        <v>152</v>
      </c>
      <c r="I13" s="7">
        <v>88</v>
      </c>
      <c r="J13" s="7">
        <v>14</v>
      </c>
      <c r="K13" s="7">
        <v>1</v>
      </c>
      <c r="L13" s="7">
        <v>0</v>
      </c>
      <c r="M13" s="7">
        <v>0</v>
      </c>
      <c r="N13" s="7">
        <v>0</v>
      </c>
    </row>
    <row r="14" spans="1:14" s="23" customFormat="1" ht="18.75">
      <c r="A14" s="7" t="s">
        <v>1176</v>
      </c>
      <c r="B14" s="7" t="s">
        <v>1151</v>
      </c>
      <c r="C14" s="7">
        <v>375</v>
      </c>
      <c r="D14" s="7">
        <v>0</v>
      </c>
      <c r="E14" s="7">
        <v>8</v>
      </c>
      <c r="F14" s="7">
        <v>44</v>
      </c>
      <c r="G14" s="7">
        <v>108</v>
      </c>
      <c r="H14" s="7">
        <v>123</v>
      </c>
      <c r="I14" s="7">
        <v>76</v>
      </c>
      <c r="J14" s="7">
        <v>16</v>
      </c>
      <c r="K14" s="7">
        <v>0</v>
      </c>
      <c r="L14" s="7">
        <v>0</v>
      </c>
      <c r="M14" s="7">
        <v>0</v>
      </c>
      <c r="N14" s="7">
        <v>0</v>
      </c>
    </row>
    <row r="15" spans="1:14" s="23" customFormat="1" ht="18.75">
      <c r="A15" s="7" t="s">
        <v>1177</v>
      </c>
      <c r="B15" s="7" t="s">
        <v>1151</v>
      </c>
      <c r="C15" s="7">
        <v>373</v>
      </c>
      <c r="D15" s="7">
        <v>0</v>
      </c>
      <c r="E15" s="7">
        <v>8</v>
      </c>
      <c r="F15" s="7">
        <v>43</v>
      </c>
      <c r="G15" s="7">
        <v>87</v>
      </c>
      <c r="H15" s="7">
        <v>126</v>
      </c>
      <c r="I15" s="7">
        <v>85</v>
      </c>
      <c r="J15" s="7">
        <v>24</v>
      </c>
      <c r="K15" s="7">
        <v>0</v>
      </c>
      <c r="L15" s="7">
        <v>0</v>
      </c>
      <c r="M15" s="7">
        <v>0</v>
      </c>
      <c r="N15" s="7">
        <v>0</v>
      </c>
    </row>
    <row r="16" spans="1:14" s="23" customFormat="1" ht="18.75">
      <c r="A16" s="7" t="s">
        <v>1184</v>
      </c>
      <c r="B16" s="7" t="s">
        <v>1151</v>
      </c>
      <c r="C16" s="7">
        <v>413</v>
      </c>
      <c r="D16" s="7">
        <v>0</v>
      </c>
      <c r="E16" s="7">
        <v>8</v>
      </c>
      <c r="F16" s="7">
        <v>70</v>
      </c>
      <c r="G16" s="7">
        <v>102</v>
      </c>
      <c r="H16" s="7">
        <v>130</v>
      </c>
      <c r="I16" s="7">
        <v>84</v>
      </c>
      <c r="J16" s="7">
        <v>18</v>
      </c>
      <c r="K16" s="7">
        <v>1</v>
      </c>
      <c r="L16" s="7">
        <v>0</v>
      </c>
      <c r="M16" s="7">
        <v>0</v>
      </c>
      <c r="N16" s="7">
        <v>0</v>
      </c>
    </row>
    <row r="17" spans="1:14" s="23" customFormat="1" ht="18.75">
      <c r="A17" s="7" t="s">
        <v>898</v>
      </c>
      <c r="B17" s="7" t="s">
        <v>1151</v>
      </c>
      <c r="C17" s="7">
        <v>327</v>
      </c>
      <c r="D17" s="7">
        <v>0</v>
      </c>
      <c r="E17" s="7">
        <v>6</v>
      </c>
      <c r="F17" s="7">
        <v>32</v>
      </c>
      <c r="G17" s="7">
        <v>94</v>
      </c>
      <c r="H17" s="7">
        <v>100</v>
      </c>
      <c r="I17" s="7">
        <v>71</v>
      </c>
      <c r="J17" s="7">
        <v>24</v>
      </c>
      <c r="K17" s="7">
        <v>0</v>
      </c>
      <c r="L17" s="7">
        <v>0</v>
      </c>
      <c r="M17" s="7">
        <v>0</v>
      </c>
      <c r="N17" s="7">
        <v>0</v>
      </c>
    </row>
    <row r="18" spans="1:14" s="23" customFormat="1" ht="18.75">
      <c r="A18" s="7" t="s">
        <v>516</v>
      </c>
      <c r="B18" s="7" t="s">
        <v>1151</v>
      </c>
      <c r="C18" s="7">
        <v>370</v>
      </c>
      <c r="D18" s="7">
        <v>0</v>
      </c>
      <c r="E18" s="7">
        <v>4</v>
      </c>
      <c r="F18" s="7">
        <v>42</v>
      </c>
      <c r="G18" s="7">
        <v>101</v>
      </c>
      <c r="H18" s="7">
        <v>117</v>
      </c>
      <c r="I18" s="7">
        <v>82</v>
      </c>
      <c r="J18" s="7">
        <v>24</v>
      </c>
      <c r="K18" s="7">
        <v>0</v>
      </c>
      <c r="L18" s="7">
        <v>0</v>
      </c>
      <c r="M18" s="7">
        <v>0</v>
      </c>
      <c r="N18" s="7">
        <v>0</v>
      </c>
    </row>
    <row r="19" spans="1:14" s="23" customFormat="1" ht="18.75">
      <c r="A19" s="7" t="s">
        <v>1185</v>
      </c>
      <c r="B19" s="7" t="s">
        <v>1151</v>
      </c>
      <c r="C19" s="7">
        <v>326</v>
      </c>
      <c r="D19" s="7">
        <v>0</v>
      </c>
      <c r="E19" s="7">
        <v>4</v>
      </c>
      <c r="F19" s="7">
        <v>33</v>
      </c>
      <c r="G19" s="7">
        <v>97</v>
      </c>
      <c r="H19" s="7">
        <v>114</v>
      </c>
      <c r="I19" s="7">
        <v>60</v>
      </c>
      <c r="J19" s="7">
        <v>16</v>
      </c>
      <c r="K19" s="7">
        <v>2</v>
      </c>
      <c r="L19" s="7">
        <v>0</v>
      </c>
      <c r="M19" s="7">
        <v>0</v>
      </c>
      <c r="N19" s="7">
        <v>0</v>
      </c>
    </row>
    <row r="20" spans="1:14" s="23" customFormat="1" ht="18.75">
      <c r="A20" s="7" t="s">
        <v>894</v>
      </c>
      <c r="B20" s="7" t="s">
        <v>1151</v>
      </c>
      <c r="C20" s="7">
        <v>354</v>
      </c>
      <c r="D20" s="7">
        <v>0</v>
      </c>
      <c r="E20" s="7">
        <v>5</v>
      </c>
      <c r="F20" s="7">
        <v>40</v>
      </c>
      <c r="G20" s="7">
        <v>100</v>
      </c>
      <c r="H20" s="7">
        <v>115</v>
      </c>
      <c r="I20" s="7">
        <v>69</v>
      </c>
      <c r="J20" s="7">
        <v>24</v>
      </c>
      <c r="K20" s="7">
        <v>1</v>
      </c>
      <c r="L20" s="7">
        <v>0</v>
      </c>
      <c r="M20" s="7">
        <v>0</v>
      </c>
      <c r="N20" s="7">
        <v>0</v>
      </c>
    </row>
    <row r="21" spans="1:14" s="23" customFormat="1" ht="18.75">
      <c r="A21" s="7" t="s">
        <v>884</v>
      </c>
      <c r="B21" s="7" t="s">
        <v>1151</v>
      </c>
      <c r="C21" s="7">
        <v>311</v>
      </c>
      <c r="D21" s="7">
        <v>0</v>
      </c>
      <c r="E21" s="7">
        <v>2</v>
      </c>
      <c r="F21" s="7">
        <v>35</v>
      </c>
      <c r="G21" s="7">
        <v>91</v>
      </c>
      <c r="H21" s="7">
        <v>108</v>
      </c>
      <c r="I21" s="7">
        <v>62</v>
      </c>
      <c r="J21" s="7">
        <v>13</v>
      </c>
      <c r="K21" s="7">
        <v>0</v>
      </c>
      <c r="L21" s="7">
        <v>0</v>
      </c>
      <c r="M21" s="7">
        <v>0</v>
      </c>
      <c r="N21" s="7">
        <v>0</v>
      </c>
    </row>
    <row r="22" spans="1:14" s="23" customFormat="1" ht="18.75">
      <c r="A22" s="7" t="s">
        <v>1188</v>
      </c>
      <c r="B22" s="7" t="s">
        <v>1151</v>
      </c>
      <c r="C22" s="7">
        <v>300</v>
      </c>
      <c r="D22" s="7">
        <v>0</v>
      </c>
      <c r="E22" s="7">
        <v>5</v>
      </c>
      <c r="F22" s="7">
        <v>24</v>
      </c>
      <c r="G22" s="7">
        <v>82</v>
      </c>
      <c r="H22" s="7">
        <v>96</v>
      </c>
      <c r="I22" s="7">
        <v>76</v>
      </c>
      <c r="J22" s="7">
        <v>17</v>
      </c>
      <c r="K22" s="7">
        <v>0</v>
      </c>
      <c r="L22" s="7">
        <v>0</v>
      </c>
      <c r="M22" s="7">
        <v>0</v>
      </c>
      <c r="N22" s="7">
        <v>0</v>
      </c>
    </row>
    <row r="23" spans="1:14" s="23" customFormat="1" ht="18.75">
      <c r="A23" s="7" t="s">
        <v>1193</v>
      </c>
      <c r="B23" s="7" t="s">
        <v>1151</v>
      </c>
      <c r="C23" s="7">
        <v>293</v>
      </c>
      <c r="D23" s="7">
        <v>0</v>
      </c>
      <c r="E23" s="7">
        <v>4</v>
      </c>
      <c r="F23" s="7">
        <v>20</v>
      </c>
      <c r="G23" s="7">
        <v>89</v>
      </c>
      <c r="H23" s="7">
        <v>102</v>
      </c>
      <c r="I23" s="7">
        <v>61</v>
      </c>
      <c r="J23" s="7">
        <v>17</v>
      </c>
      <c r="K23" s="7">
        <v>0</v>
      </c>
      <c r="L23" s="7">
        <v>0</v>
      </c>
      <c r="M23" s="7">
        <v>0</v>
      </c>
      <c r="N23" s="7">
        <v>0</v>
      </c>
    </row>
    <row r="24" spans="1:14" s="23" customFormat="1" ht="18.75">
      <c r="A24" s="7" t="s">
        <v>2134</v>
      </c>
      <c r="B24" s="7" t="s">
        <v>1180</v>
      </c>
      <c r="C24" s="7">
        <v>240</v>
      </c>
      <c r="D24" s="7">
        <v>0</v>
      </c>
      <c r="E24" s="7">
        <v>6</v>
      </c>
      <c r="F24" s="7">
        <v>29</v>
      </c>
      <c r="G24" s="7">
        <v>89</v>
      </c>
      <c r="H24" s="7">
        <v>81</v>
      </c>
      <c r="I24" s="7">
        <v>34</v>
      </c>
      <c r="J24" s="7">
        <v>1</v>
      </c>
      <c r="K24" s="7">
        <v>0</v>
      </c>
      <c r="L24" s="7">
        <v>0</v>
      </c>
      <c r="M24" s="7">
        <v>0</v>
      </c>
      <c r="N24" s="7">
        <v>0</v>
      </c>
    </row>
    <row r="25" spans="1:14" s="23" customFormat="1" ht="18.75">
      <c r="A25" s="7" t="s">
        <v>2449</v>
      </c>
      <c r="B25" s="7" t="s">
        <v>1180</v>
      </c>
      <c r="C25" s="7">
        <v>217</v>
      </c>
      <c r="D25" s="7">
        <v>0</v>
      </c>
      <c r="E25" s="7">
        <v>3</v>
      </c>
      <c r="F25" s="7">
        <v>24</v>
      </c>
      <c r="G25" s="7">
        <v>85</v>
      </c>
      <c r="H25" s="7">
        <v>79</v>
      </c>
      <c r="I25" s="7">
        <v>22</v>
      </c>
      <c r="J25" s="7">
        <v>4</v>
      </c>
      <c r="K25" s="7">
        <v>0</v>
      </c>
      <c r="L25" s="7">
        <v>0</v>
      </c>
      <c r="M25" s="7">
        <v>0</v>
      </c>
      <c r="N25" s="7">
        <v>0</v>
      </c>
    </row>
    <row r="26" spans="1:14" s="23" customFormat="1" ht="18.75">
      <c r="A26" s="7" t="s">
        <v>2333</v>
      </c>
      <c r="B26" s="7" t="s">
        <v>1180</v>
      </c>
      <c r="C26" s="7">
        <v>208</v>
      </c>
      <c r="D26" s="7">
        <v>0</v>
      </c>
      <c r="E26" s="7">
        <v>5</v>
      </c>
      <c r="F26" s="7">
        <v>32</v>
      </c>
      <c r="G26" s="7">
        <v>60</v>
      </c>
      <c r="H26" s="7">
        <v>72</v>
      </c>
      <c r="I26" s="7">
        <v>35</v>
      </c>
      <c r="J26" s="7">
        <v>4</v>
      </c>
      <c r="K26" s="7">
        <v>0</v>
      </c>
      <c r="L26" s="7">
        <v>0</v>
      </c>
      <c r="M26" s="7">
        <v>0</v>
      </c>
      <c r="N26" s="7">
        <v>0</v>
      </c>
    </row>
    <row r="27" spans="1:14" s="23" customFormat="1" ht="18.75">
      <c r="A27" s="7" t="s">
        <v>2147</v>
      </c>
      <c r="B27" s="7" t="s">
        <v>1180</v>
      </c>
      <c r="C27" s="7">
        <v>233</v>
      </c>
      <c r="D27" s="7">
        <v>0</v>
      </c>
      <c r="E27" s="7">
        <v>1</v>
      </c>
      <c r="F27" s="7">
        <v>34</v>
      </c>
      <c r="G27" s="7">
        <v>68</v>
      </c>
      <c r="H27" s="7">
        <v>87</v>
      </c>
      <c r="I27" s="7">
        <v>39</v>
      </c>
      <c r="J27" s="7">
        <v>4</v>
      </c>
      <c r="K27" s="7">
        <v>0</v>
      </c>
      <c r="L27" s="7">
        <v>0</v>
      </c>
      <c r="M27" s="7">
        <v>0</v>
      </c>
      <c r="N27" s="7">
        <v>0</v>
      </c>
    </row>
    <row r="28" spans="1:14" s="23" customFormat="1" ht="18.75">
      <c r="A28" s="7" t="s">
        <v>1167</v>
      </c>
      <c r="B28" s="7" t="s">
        <v>1180</v>
      </c>
      <c r="C28" s="7">
        <v>198</v>
      </c>
      <c r="D28" s="7">
        <v>1</v>
      </c>
      <c r="E28" s="7">
        <v>3</v>
      </c>
      <c r="F28" s="7">
        <v>30</v>
      </c>
      <c r="G28" s="7">
        <v>56</v>
      </c>
      <c r="H28" s="7">
        <v>72</v>
      </c>
      <c r="I28" s="7">
        <v>31</v>
      </c>
      <c r="J28" s="7">
        <v>5</v>
      </c>
      <c r="K28" s="7">
        <v>0</v>
      </c>
      <c r="L28" s="7">
        <v>0</v>
      </c>
      <c r="M28" s="7">
        <v>0</v>
      </c>
      <c r="N28" s="7">
        <v>0</v>
      </c>
    </row>
    <row r="29" spans="1:14" s="23" customFormat="1" ht="18.75">
      <c r="A29" s="7" t="s">
        <v>367</v>
      </c>
      <c r="B29" s="7" t="s">
        <v>1180</v>
      </c>
      <c r="C29" s="7">
        <v>191</v>
      </c>
      <c r="D29" s="7">
        <v>0</v>
      </c>
      <c r="E29" s="7">
        <v>2</v>
      </c>
      <c r="F29" s="7">
        <v>20</v>
      </c>
      <c r="G29" s="7">
        <v>57</v>
      </c>
      <c r="H29" s="7">
        <v>74</v>
      </c>
      <c r="I29" s="7">
        <v>34</v>
      </c>
      <c r="J29" s="7">
        <v>4</v>
      </c>
      <c r="K29" s="7">
        <v>0</v>
      </c>
      <c r="L29" s="7">
        <v>0</v>
      </c>
      <c r="M29" s="7">
        <v>0</v>
      </c>
      <c r="N29" s="7">
        <v>0</v>
      </c>
    </row>
    <row r="30" spans="1:14" s="23" customFormat="1" ht="18.75">
      <c r="A30" s="7" t="s">
        <v>1173</v>
      </c>
      <c r="B30" s="7" t="s">
        <v>1180</v>
      </c>
      <c r="C30" s="7">
        <v>188</v>
      </c>
      <c r="D30" s="7">
        <v>0</v>
      </c>
      <c r="E30" s="7">
        <v>1</v>
      </c>
      <c r="F30" s="7">
        <v>20</v>
      </c>
      <c r="G30" s="7">
        <v>59</v>
      </c>
      <c r="H30" s="7">
        <v>60</v>
      </c>
      <c r="I30" s="7">
        <v>41</v>
      </c>
      <c r="J30" s="7">
        <v>7</v>
      </c>
      <c r="K30" s="7">
        <v>0</v>
      </c>
      <c r="L30" s="7">
        <v>0</v>
      </c>
      <c r="M30" s="7">
        <v>0</v>
      </c>
      <c r="N30" s="7">
        <v>0</v>
      </c>
    </row>
    <row r="31" spans="1:14" s="23" customFormat="1" ht="18.75">
      <c r="A31" s="7" t="s">
        <v>627</v>
      </c>
      <c r="B31" s="7" t="s">
        <v>1180</v>
      </c>
      <c r="C31" s="7">
        <v>213</v>
      </c>
      <c r="D31" s="7">
        <v>0</v>
      </c>
      <c r="E31" s="7">
        <v>4</v>
      </c>
      <c r="F31" s="7">
        <v>20</v>
      </c>
      <c r="G31" s="7">
        <v>59</v>
      </c>
      <c r="H31" s="7">
        <v>76</v>
      </c>
      <c r="I31" s="7">
        <v>47</v>
      </c>
      <c r="J31" s="7">
        <v>7</v>
      </c>
      <c r="K31" s="7">
        <v>0</v>
      </c>
      <c r="L31" s="7">
        <v>0</v>
      </c>
      <c r="M31" s="7">
        <v>0</v>
      </c>
      <c r="N31" s="7">
        <v>0</v>
      </c>
    </row>
    <row r="32" spans="1:14" s="23" customFormat="1" ht="18.75">
      <c r="A32" s="7" t="s">
        <v>1176</v>
      </c>
      <c r="B32" s="7" t="s">
        <v>1180</v>
      </c>
      <c r="C32" s="7">
        <v>197</v>
      </c>
      <c r="D32" s="7">
        <v>0</v>
      </c>
      <c r="E32" s="7">
        <v>5</v>
      </c>
      <c r="F32" s="7">
        <v>22</v>
      </c>
      <c r="G32" s="7">
        <v>57</v>
      </c>
      <c r="H32" s="7">
        <v>61</v>
      </c>
      <c r="I32" s="7">
        <v>40</v>
      </c>
      <c r="J32" s="7">
        <v>12</v>
      </c>
      <c r="K32" s="7">
        <v>0</v>
      </c>
      <c r="L32" s="7">
        <v>0</v>
      </c>
      <c r="M32" s="7">
        <v>0</v>
      </c>
      <c r="N32" s="7">
        <v>0</v>
      </c>
    </row>
    <row r="33" spans="1:14" s="23" customFormat="1" ht="18.75">
      <c r="A33" s="7" t="s">
        <v>1177</v>
      </c>
      <c r="B33" s="7" t="s">
        <v>1180</v>
      </c>
      <c r="C33" s="7">
        <v>201</v>
      </c>
      <c r="D33" s="7">
        <v>0</v>
      </c>
      <c r="E33" s="7">
        <v>6</v>
      </c>
      <c r="F33" s="7">
        <v>20</v>
      </c>
      <c r="G33" s="7">
        <v>50</v>
      </c>
      <c r="H33" s="7">
        <v>67</v>
      </c>
      <c r="I33" s="7">
        <v>45</v>
      </c>
      <c r="J33" s="7">
        <v>13</v>
      </c>
      <c r="K33" s="7">
        <v>0</v>
      </c>
      <c r="L33" s="7">
        <v>0</v>
      </c>
      <c r="M33" s="7">
        <v>0</v>
      </c>
      <c r="N33" s="7">
        <v>0</v>
      </c>
    </row>
    <row r="34" spans="1:14" s="23" customFormat="1" ht="18.75">
      <c r="A34" s="7" t="s">
        <v>1184</v>
      </c>
      <c r="B34" s="7" t="s">
        <v>1180</v>
      </c>
      <c r="C34" s="7">
        <v>208</v>
      </c>
      <c r="D34" s="7">
        <v>0</v>
      </c>
      <c r="E34" s="7">
        <v>3</v>
      </c>
      <c r="F34" s="7">
        <v>43</v>
      </c>
      <c r="G34" s="7">
        <v>48</v>
      </c>
      <c r="H34" s="7">
        <v>65</v>
      </c>
      <c r="I34" s="7">
        <v>37</v>
      </c>
      <c r="J34" s="7">
        <v>11</v>
      </c>
      <c r="K34" s="7">
        <v>1</v>
      </c>
      <c r="L34" s="7">
        <v>0</v>
      </c>
      <c r="M34" s="7">
        <v>0</v>
      </c>
      <c r="N34" s="7">
        <v>0</v>
      </c>
    </row>
    <row r="35" spans="1:14" s="23" customFormat="1" ht="18.75">
      <c r="A35" s="7" t="s">
        <v>898</v>
      </c>
      <c r="B35" s="7" t="s">
        <v>1180</v>
      </c>
      <c r="C35" s="7">
        <v>178</v>
      </c>
      <c r="D35" s="7">
        <v>0</v>
      </c>
      <c r="E35" s="7">
        <v>6</v>
      </c>
      <c r="F35" s="7">
        <v>18</v>
      </c>
      <c r="G35" s="7">
        <v>44</v>
      </c>
      <c r="H35" s="7">
        <v>50</v>
      </c>
      <c r="I35" s="7">
        <v>45</v>
      </c>
      <c r="J35" s="7">
        <v>15</v>
      </c>
      <c r="K35" s="7">
        <v>0</v>
      </c>
      <c r="L35" s="7">
        <v>0</v>
      </c>
      <c r="M35" s="7">
        <v>0</v>
      </c>
      <c r="N35" s="7">
        <v>0</v>
      </c>
    </row>
    <row r="36" spans="1:14" s="23" customFormat="1" ht="18.75">
      <c r="A36" s="7" t="s">
        <v>516</v>
      </c>
      <c r="B36" s="7" t="s">
        <v>1180</v>
      </c>
      <c r="C36" s="7">
        <v>201</v>
      </c>
      <c r="D36" s="7">
        <v>0</v>
      </c>
      <c r="E36" s="7">
        <v>2</v>
      </c>
      <c r="F36" s="7">
        <v>24</v>
      </c>
      <c r="G36" s="7">
        <v>56</v>
      </c>
      <c r="H36" s="7">
        <v>59</v>
      </c>
      <c r="I36" s="7">
        <v>40</v>
      </c>
      <c r="J36" s="7">
        <v>20</v>
      </c>
      <c r="K36" s="7">
        <v>0</v>
      </c>
      <c r="L36" s="7">
        <v>0</v>
      </c>
      <c r="M36" s="7">
        <v>0</v>
      </c>
      <c r="N36" s="7">
        <v>0</v>
      </c>
    </row>
    <row r="37" spans="1:14" s="23" customFormat="1" ht="18.75">
      <c r="A37" s="7" t="s">
        <v>1185</v>
      </c>
      <c r="B37" s="7" t="s">
        <v>1180</v>
      </c>
      <c r="C37" s="7">
        <v>175</v>
      </c>
      <c r="D37" s="7">
        <v>0</v>
      </c>
      <c r="E37" s="7">
        <v>0</v>
      </c>
      <c r="F37" s="7">
        <v>18</v>
      </c>
      <c r="G37" s="7">
        <v>49</v>
      </c>
      <c r="H37" s="7">
        <v>63</v>
      </c>
      <c r="I37" s="7">
        <v>37</v>
      </c>
      <c r="J37" s="7">
        <v>7</v>
      </c>
      <c r="K37" s="7">
        <v>1</v>
      </c>
      <c r="L37" s="7">
        <v>0</v>
      </c>
      <c r="M37" s="7">
        <v>0</v>
      </c>
      <c r="N37" s="7">
        <v>0</v>
      </c>
    </row>
    <row r="38" spans="1:14" s="23" customFormat="1" ht="18.75">
      <c r="A38" s="7" t="s">
        <v>894</v>
      </c>
      <c r="B38" s="7" t="s">
        <v>1180</v>
      </c>
      <c r="C38" s="7">
        <v>178</v>
      </c>
      <c r="D38" s="7">
        <v>0</v>
      </c>
      <c r="E38" s="7">
        <v>2</v>
      </c>
      <c r="F38" s="7">
        <v>19</v>
      </c>
      <c r="G38" s="7">
        <v>51</v>
      </c>
      <c r="H38" s="7">
        <v>52</v>
      </c>
      <c r="I38" s="7">
        <v>41</v>
      </c>
      <c r="J38" s="7">
        <v>13</v>
      </c>
      <c r="K38" s="7">
        <v>0</v>
      </c>
      <c r="L38" s="7">
        <v>0</v>
      </c>
      <c r="M38" s="7">
        <v>0</v>
      </c>
      <c r="N38" s="7">
        <v>0</v>
      </c>
    </row>
    <row r="39" spans="1:14" s="23" customFormat="1" ht="18.75">
      <c r="A39" s="7" t="s">
        <v>884</v>
      </c>
      <c r="B39" s="7" t="s">
        <v>1180</v>
      </c>
      <c r="C39" s="7">
        <v>178</v>
      </c>
      <c r="D39" s="7">
        <v>0</v>
      </c>
      <c r="E39" s="7">
        <v>2</v>
      </c>
      <c r="F39" s="7">
        <v>20</v>
      </c>
      <c r="G39" s="7">
        <v>54</v>
      </c>
      <c r="H39" s="7">
        <v>62</v>
      </c>
      <c r="I39" s="7">
        <v>33</v>
      </c>
      <c r="J39" s="7">
        <v>7</v>
      </c>
      <c r="K39" s="7">
        <v>0</v>
      </c>
      <c r="L39" s="7">
        <v>0</v>
      </c>
      <c r="M39" s="7">
        <v>0</v>
      </c>
      <c r="N39" s="7">
        <v>0</v>
      </c>
    </row>
    <row r="40" spans="1:14" s="23" customFormat="1" ht="18.75">
      <c r="A40" s="7" t="s">
        <v>1188</v>
      </c>
      <c r="B40" s="7" t="s">
        <v>1180</v>
      </c>
      <c r="C40" s="7">
        <v>151</v>
      </c>
      <c r="D40" s="7">
        <v>0</v>
      </c>
      <c r="E40" s="7">
        <v>1</v>
      </c>
      <c r="F40" s="7">
        <v>11</v>
      </c>
      <c r="G40" s="7">
        <v>41</v>
      </c>
      <c r="H40" s="7">
        <v>48</v>
      </c>
      <c r="I40" s="7">
        <v>41</v>
      </c>
      <c r="J40" s="7">
        <v>9</v>
      </c>
      <c r="K40" s="7">
        <v>0</v>
      </c>
      <c r="L40" s="7">
        <v>0</v>
      </c>
      <c r="M40" s="7">
        <v>0</v>
      </c>
      <c r="N40" s="7">
        <v>0</v>
      </c>
    </row>
    <row r="41" spans="1:14" s="23" customFormat="1" ht="18.75">
      <c r="A41" s="7" t="s">
        <v>1193</v>
      </c>
      <c r="B41" s="7" t="s">
        <v>1180</v>
      </c>
      <c r="C41" s="7">
        <v>148</v>
      </c>
      <c r="D41" s="7">
        <v>0</v>
      </c>
      <c r="E41" s="7">
        <v>0</v>
      </c>
      <c r="F41" s="7">
        <v>15</v>
      </c>
      <c r="G41" s="7">
        <v>37</v>
      </c>
      <c r="H41" s="7">
        <v>59</v>
      </c>
      <c r="I41" s="7">
        <v>30</v>
      </c>
      <c r="J41" s="7">
        <v>7</v>
      </c>
      <c r="K41" s="7">
        <v>0</v>
      </c>
      <c r="L41" s="7">
        <v>0</v>
      </c>
      <c r="M41" s="7">
        <v>0</v>
      </c>
      <c r="N41" s="7">
        <v>0</v>
      </c>
    </row>
    <row r="42" spans="1:14" s="23" customFormat="1" ht="18.75">
      <c r="A42" s="7" t="s">
        <v>2134</v>
      </c>
      <c r="B42" s="7" t="s">
        <v>1160</v>
      </c>
      <c r="C42" s="7">
        <v>189</v>
      </c>
      <c r="D42" s="7">
        <v>0</v>
      </c>
      <c r="E42" s="7">
        <v>5</v>
      </c>
      <c r="F42" s="7">
        <v>30</v>
      </c>
      <c r="G42" s="7">
        <v>62</v>
      </c>
      <c r="H42" s="7">
        <v>61</v>
      </c>
      <c r="I42" s="7">
        <v>27</v>
      </c>
      <c r="J42" s="7">
        <v>4</v>
      </c>
      <c r="K42" s="7">
        <v>0</v>
      </c>
      <c r="L42" s="7">
        <v>0</v>
      </c>
      <c r="M42" s="7">
        <v>0</v>
      </c>
      <c r="N42" s="7">
        <v>0</v>
      </c>
    </row>
    <row r="43" spans="1:14" s="23" customFormat="1" ht="18.75">
      <c r="A43" s="7" t="s">
        <v>2449</v>
      </c>
      <c r="B43" s="7" t="s">
        <v>1160</v>
      </c>
      <c r="C43" s="7">
        <v>217</v>
      </c>
      <c r="D43" s="7">
        <v>0</v>
      </c>
      <c r="E43" s="7">
        <v>6</v>
      </c>
      <c r="F43" s="7">
        <v>21</v>
      </c>
      <c r="G43" s="7">
        <v>73</v>
      </c>
      <c r="H43" s="7">
        <v>83</v>
      </c>
      <c r="I43" s="7">
        <v>33</v>
      </c>
      <c r="J43" s="7">
        <v>1</v>
      </c>
      <c r="K43" s="7">
        <v>0</v>
      </c>
      <c r="L43" s="7">
        <v>0</v>
      </c>
      <c r="M43" s="7">
        <v>0</v>
      </c>
      <c r="N43" s="7">
        <v>0</v>
      </c>
    </row>
    <row r="44" spans="1:14" s="23" customFormat="1" ht="18.75">
      <c r="A44" s="7" t="s">
        <v>2333</v>
      </c>
      <c r="B44" s="7" t="s">
        <v>1160</v>
      </c>
      <c r="C44" s="7">
        <v>211</v>
      </c>
      <c r="D44" s="7">
        <v>0</v>
      </c>
      <c r="E44" s="7">
        <v>3</v>
      </c>
      <c r="F44" s="7">
        <v>23</v>
      </c>
      <c r="G44" s="7">
        <v>71</v>
      </c>
      <c r="H44" s="7">
        <v>73</v>
      </c>
      <c r="I44" s="7">
        <v>33</v>
      </c>
      <c r="J44" s="7">
        <v>8</v>
      </c>
      <c r="K44" s="7">
        <v>0</v>
      </c>
      <c r="L44" s="7">
        <v>0</v>
      </c>
      <c r="M44" s="7">
        <v>0</v>
      </c>
      <c r="N44" s="7">
        <v>0</v>
      </c>
    </row>
    <row r="45" spans="1:14" s="23" customFormat="1" ht="18.75">
      <c r="A45" s="7" t="s">
        <v>2147</v>
      </c>
      <c r="B45" s="7" t="s">
        <v>1160</v>
      </c>
      <c r="C45" s="7">
        <v>191</v>
      </c>
      <c r="D45" s="7">
        <v>0</v>
      </c>
      <c r="E45" s="7">
        <v>2</v>
      </c>
      <c r="F45" s="7">
        <v>27</v>
      </c>
      <c r="G45" s="7">
        <v>59</v>
      </c>
      <c r="H45" s="7">
        <v>68</v>
      </c>
      <c r="I45" s="7">
        <v>31</v>
      </c>
      <c r="J45" s="7">
        <v>4</v>
      </c>
      <c r="K45" s="7">
        <v>0</v>
      </c>
      <c r="L45" s="7">
        <v>0</v>
      </c>
      <c r="M45" s="7">
        <v>0</v>
      </c>
      <c r="N45" s="7">
        <v>0</v>
      </c>
    </row>
    <row r="46" spans="1:14" s="23" customFormat="1" ht="18.75">
      <c r="A46" s="7" t="s">
        <v>1167</v>
      </c>
      <c r="B46" s="7" t="s">
        <v>1160</v>
      </c>
      <c r="C46" s="7">
        <v>208</v>
      </c>
      <c r="D46" s="7">
        <v>0</v>
      </c>
      <c r="E46" s="7">
        <v>5</v>
      </c>
      <c r="F46" s="7">
        <v>13</v>
      </c>
      <c r="G46" s="7">
        <v>58</v>
      </c>
      <c r="H46" s="7">
        <v>86</v>
      </c>
      <c r="I46" s="7">
        <v>41</v>
      </c>
      <c r="J46" s="7">
        <v>5</v>
      </c>
      <c r="K46" s="7">
        <v>0</v>
      </c>
      <c r="L46" s="7">
        <v>0</v>
      </c>
      <c r="M46" s="7">
        <v>0</v>
      </c>
      <c r="N46" s="7">
        <v>0</v>
      </c>
    </row>
    <row r="47" spans="1:14" s="23" customFormat="1" ht="18.75">
      <c r="A47" s="7" t="s">
        <v>367</v>
      </c>
      <c r="B47" s="7" t="s">
        <v>1160</v>
      </c>
      <c r="C47" s="7">
        <v>198</v>
      </c>
      <c r="D47" s="7">
        <v>0</v>
      </c>
      <c r="E47" s="7">
        <v>4</v>
      </c>
      <c r="F47" s="7">
        <v>19</v>
      </c>
      <c r="G47" s="7">
        <v>65</v>
      </c>
      <c r="H47" s="7">
        <v>65</v>
      </c>
      <c r="I47" s="7">
        <v>37</v>
      </c>
      <c r="J47" s="7">
        <v>8</v>
      </c>
      <c r="K47" s="7">
        <v>0</v>
      </c>
      <c r="L47" s="7">
        <v>0</v>
      </c>
      <c r="M47" s="7">
        <v>0</v>
      </c>
      <c r="N47" s="7">
        <v>0</v>
      </c>
    </row>
    <row r="48" spans="1:14" s="23" customFormat="1" ht="18.75">
      <c r="A48" s="7" t="s">
        <v>1173</v>
      </c>
      <c r="B48" s="7" t="s">
        <v>1160</v>
      </c>
      <c r="C48" s="7">
        <v>173</v>
      </c>
      <c r="D48" s="7">
        <v>0</v>
      </c>
      <c r="E48" s="7">
        <v>6</v>
      </c>
      <c r="F48" s="7">
        <v>28</v>
      </c>
      <c r="G48" s="7">
        <v>39</v>
      </c>
      <c r="H48" s="7">
        <v>67</v>
      </c>
      <c r="I48" s="7">
        <v>27</v>
      </c>
      <c r="J48" s="7">
        <v>6</v>
      </c>
      <c r="K48" s="7">
        <v>0</v>
      </c>
      <c r="L48" s="7">
        <v>0</v>
      </c>
      <c r="M48" s="7">
        <v>0</v>
      </c>
      <c r="N48" s="7">
        <v>0</v>
      </c>
    </row>
    <row r="49" spans="1:14" s="23" customFormat="1" ht="18.75">
      <c r="A49" s="7" t="s">
        <v>627</v>
      </c>
      <c r="B49" s="7" t="s">
        <v>1160</v>
      </c>
      <c r="C49" s="7">
        <v>194</v>
      </c>
      <c r="D49" s="7">
        <v>0</v>
      </c>
      <c r="E49" s="7">
        <v>4</v>
      </c>
      <c r="F49" s="7">
        <v>18</v>
      </c>
      <c r="G49" s="7">
        <v>47</v>
      </c>
      <c r="H49" s="7">
        <v>76</v>
      </c>
      <c r="I49" s="7">
        <v>41</v>
      </c>
      <c r="J49" s="7">
        <v>7</v>
      </c>
      <c r="K49" s="7">
        <v>1</v>
      </c>
      <c r="L49" s="7">
        <v>0</v>
      </c>
      <c r="M49" s="7">
        <v>0</v>
      </c>
      <c r="N49" s="7">
        <v>0</v>
      </c>
    </row>
    <row r="50" spans="1:14" s="23" customFormat="1" ht="18.75">
      <c r="A50" s="7" t="s">
        <v>1176</v>
      </c>
      <c r="B50" s="7" t="s">
        <v>1160</v>
      </c>
      <c r="C50" s="7">
        <v>178</v>
      </c>
      <c r="D50" s="7">
        <v>0</v>
      </c>
      <c r="E50" s="7">
        <v>3</v>
      </c>
      <c r="F50" s="7">
        <v>22</v>
      </c>
      <c r="G50" s="7">
        <v>51</v>
      </c>
      <c r="H50" s="7">
        <v>62</v>
      </c>
      <c r="I50" s="7">
        <v>36</v>
      </c>
      <c r="J50" s="7">
        <v>4</v>
      </c>
      <c r="K50" s="7">
        <v>0</v>
      </c>
      <c r="L50" s="7">
        <v>0</v>
      </c>
      <c r="M50" s="7">
        <v>0</v>
      </c>
      <c r="N50" s="7">
        <v>0</v>
      </c>
    </row>
    <row r="51" spans="1:14" s="23" customFormat="1" ht="18.75">
      <c r="A51" s="7" t="s">
        <v>1177</v>
      </c>
      <c r="B51" s="7" t="s">
        <v>1160</v>
      </c>
      <c r="C51" s="7">
        <v>172</v>
      </c>
      <c r="D51" s="7">
        <v>0</v>
      </c>
      <c r="E51" s="7">
        <v>2</v>
      </c>
      <c r="F51" s="7">
        <v>23</v>
      </c>
      <c r="G51" s="7">
        <v>37</v>
      </c>
      <c r="H51" s="7">
        <v>59</v>
      </c>
      <c r="I51" s="7">
        <v>40</v>
      </c>
      <c r="J51" s="7">
        <v>11</v>
      </c>
      <c r="K51" s="7">
        <v>0</v>
      </c>
      <c r="L51" s="7">
        <v>0</v>
      </c>
      <c r="M51" s="7">
        <v>0</v>
      </c>
      <c r="N51" s="7">
        <v>0</v>
      </c>
    </row>
    <row r="52" spans="1:14" s="23" customFormat="1" ht="18.75">
      <c r="A52" s="7" t="s">
        <v>1184</v>
      </c>
      <c r="B52" s="7" t="s">
        <v>1160</v>
      </c>
      <c r="C52" s="7">
        <v>205</v>
      </c>
      <c r="D52" s="7">
        <v>0</v>
      </c>
      <c r="E52" s="7">
        <v>5</v>
      </c>
      <c r="F52" s="7">
        <v>27</v>
      </c>
      <c r="G52" s="7">
        <v>54</v>
      </c>
      <c r="H52" s="7">
        <v>65</v>
      </c>
      <c r="I52" s="7">
        <v>47</v>
      </c>
      <c r="J52" s="7">
        <v>7</v>
      </c>
      <c r="K52" s="7">
        <v>0</v>
      </c>
      <c r="L52" s="7">
        <v>0</v>
      </c>
      <c r="M52" s="7">
        <v>0</v>
      </c>
      <c r="N52" s="7">
        <v>0</v>
      </c>
    </row>
    <row r="53" spans="1:14" s="23" customFormat="1" ht="18.75">
      <c r="A53" s="7" t="s">
        <v>898</v>
      </c>
      <c r="B53" s="7" t="s">
        <v>1160</v>
      </c>
      <c r="C53" s="7">
        <v>149</v>
      </c>
      <c r="D53" s="7">
        <v>0</v>
      </c>
      <c r="E53" s="7">
        <v>0</v>
      </c>
      <c r="F53" s="7">
        <v>14</v>
      </c>
      <c r="G53" s="7">
        <v>50</v>
      </c>
      <c r="H53" s="7">
        <v>50</v>
      </c>
      <c r="I53" s="7">
        <v>26</v>
      </c>
      <c r="J53" s="7">
        <v>9</v>
      </c>
      <c r="K53" s="7">
        <v>0</v>
      </c>
      <c r="L53" s="7">
        <v>0</v>
      </c>
      <c r="M53" s="7">
        <v>0</v>
      </c>
      <c r="N53" s="7">
        <v>0</v>
      </c>
    </row>
    <row r="54" spans="1:14" s="23" customFormat="1" ht="18.75">
      <c r="A54" s="7" t="s">
        <v>516</v>
      </c>
      <c r="B54" s="7" t="s">
        <v>1160</v>
      </c>
      <c r="C54" s="7">
        <v>169</v>
      </c>
      <c r="D54" s="7">
        <v>0</v>
      </c>
      <c r="E54" s="7">
        <v>2</v>
      </c>
      <c r="F54" s="7">
        <v>18</v>
      </c>
      <c r="G54" s="7">
        <v>45</v>
      </c>
      <c r="H54" s="7">
        <v>58</v>
      </c>
      <c r="I54" s="7">
        <v>42</v>
      </c>
      <c r="J54" s="7">
        <v>4</v>
      </c>
      <c r="K54" s="7">
        <v>0</v>
      </c>
      <c r="L54" s="7">
        <v>0</v>
      </c>
      <c r="M54" s="7">
        <v>0</v>
      </c>
      <c r="N54" s="7">
        <v>0</v>
      </c>
    </row>
    <row r="55" spans="1:14" s="23" customFormat="1" ht="18.75">
      <c r="A55" s="7" t="s">
        <v>1185</v>
      </c>
      <c r="B55" s="7" t="s">
        <v>1160</v>
      </c>
      <c r="C55" s="7">
        <v>151</v>
      </c>
      <c r="D55" s="7">
        <v>0</v>
      </c>
      <c r="E55" s="7">
        <v>4</v>
      </c>
      <c r="F55" s="7">
        <v>15</v>
      </c>
      <c r="G55" s="7">
        <v>48</v>
      </c>
      <c r="H55" s="7">
        <v>51</v>
      </c>
      <c r="I55" s="7">
        <v>23</v>
      </c>
      <c r="J55" s="7">
        <v>9</v>
      </c>
      <c r="K55" s="7">
        <v>1</v>
      </c>
      <c r="L55" s="7">
        <v>0</v>
      </c>
      <c r="M55" s="7">
        <v>0</v>
      </c>
      <c r="N55" s="7">
        <v>0</v>
      </c>
    </row>
    <row r="56" spans="1:14" s="23" customFormat="1" ht="18.75">
      <c r="A56" s="7" t="s">
        <v>894</v>
      </c>
      <c r="B56" s="7" t="s">
        <v>1160</v>
      </c>
      <c r="C56" s="7">
        <v>176</v>
      </c>
      <c r="D56" s="7">
        <v>0</v>
      </c>
      <c r="E56" s="7">
        <v>3</v>
      </c>
      <c r="F56" s="7">
        <v>21</v>
      </c>
      <c r="G56" s="7">
        <v>49</v>
      </c>
      <c r="H56" s="7">
        <v>63</v>
      </c>
      <c r="I56" s="7">
        <v>28</v>
      </c>
      <c r="J56" s="7">
        <v>11</v>
      </c>
      <c r="K56" s="7">
        <v>1</v>
      </c>
      <c r="L56" s="7">
        <v>0</v>
      </c>
      <c r="M56" s="7">
        <v>0</v>
      </c>
      <c r="N56" s="7">
        <v>0</v>
      </c>
    </row>
    <row r="57" spans="1:14" s="23" customFormat="1" ht="18.75">
      <c r="A57" s="7" t="s">
        <v>884</v>
      </c>
      <c r="B57" s="7" t="s">
        <v>1160</v>
      </c>
      <c r="C57" s="7">
        <v>133</v>
      </c>
      <c r="D57" s="7">
        <v>0</v>
      </c>
      <c r="E57" s="7">
        <v>0</v>
      </c>
      <c r="F57" s="7">
        <v>15</v>
      </c>
      <c r="G57" s="7">
        <v>37</v>
      </c>
      <c r="H57" s="7">
        <v>46</v>
      </c>
      <c r="I57" s="7">
        <v>29</v>
      </c>
      <c r="J57" s="7">
        <v>6</v>
      </c>
      <c r="K57" s="7">
        <v>0</v>
      </c>
      <c r="L57" s="7">
        <v>0</v>
      </c>
      <c r="M57" s="7">
        <v>0</v>
      </c>
      <c r="N57" s="7">
        <v>0</v>
      </c>
    </row>
    <row r="58" spans="1:14" s="23" customFormat="1" ht="18.75">
      <c r="A58" s="7" t="s">
        <v>1188</v>
      </c>
      <c r="B58" s="7" t="s">
        <v>1160</v>
      </c>
      <c r="C58" s="7">
        <v>149</v>
      </c>
      <c r="D58" s="7">
        <v>0</v>
      </c>
      <c r="E58" s="7">
        <v>4</v>
      </c>
      <c r="F58" s="7">
        <v>13</v>
      </c>
      <c r="G58" s="7">
        <v>41</v>
      </c>
      <c r="H58" s="7">
        <v>48</v>
      </c>
      <c r="I58" s="7">
        <v>35</v>
      </c>
      <c r="J58" s="7">
        <v>8</v>
      </c>
      <c r="K58" s="7">
        <v>0</v>
      </c>
      <c r="L58" s="7">
        <v>0</v>
      </c>
      <c r="M58" s="7">
        <v>0</v>
      </c>
      <c r="N58" s="7">
        <v>0</v>
      </c>
    </row>
    <row r="59" spans="1:14" s="23" customFormat="1" ht="18.75">
      <c r="A59" s="7" t="s">
        <v>1193</v>
      </c>
      <c r="B59" s="7" t="s">
        <v>1160</v>
      </c>
      <c r="C59" s="7">
        <v>145</v>
      </c>
      <c r="D59" s="7">
        <v>0</v>
      </c>
      <c r="E59" s="7">
        <v>4</v>
      </c>
      <c r="F59" s="7">
        <v>5</v>
      </c>
      <c r="G59" s="7">
        <v>52</v>
      </c>
      <c r="H59" s="7">
        <v>43</v>
      </c>
      <c r="I59" s="7">
        <v>31</v>
      </c>
      <c r="J59" s="7">
        <v>10</v>
      </c>
      <c r="K59" s="7">
        <v>0</v>
      </c>
      <c r="L59" s="7">
        <v>0</v>
      </c>
      <c r="M59" s="7">
        <v>0</v>
      </c>
      <c r="N59" s="7">
        <v>0</v>
      </c>
    </row>
  </sheetData>
  <autoFilter ref="A5:N58" xr:uid="{00000000-0009-0000-0000-0000C6000000}"/>
  <phoneticPr fontId="5"/>
  <hyperlinks>
    <hyperlink ref="D1" location="目次!C90" display="目次" xr:uid="{00000000-0004-0000-C600-000000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6"/>
  <sheetViews>
    <sheetView workbookViewId="0">
      <selection activeCell="A24" sqref="A24:XFD24"/>
    </sheetView>
  </sheetViews>
  <sheetFormatPr defaultColWidth="8.75" defaultRowHeight="14.25"/>
  <cols>
    <col min="1" max="1" width="8.75" style="1"/>
    <col min="2" max="2" width="24.25" style="1" bestFit="1" customWidth="1"/>
    <col min="3" max="16384" width="8.75" style="1"/>
  </cols>
  <sheetData>
    <row r="1" spans="1:2">
      <c r="A1" s="1" t="s">
        <v>578</v>
      </c>
      <c r="B1" s="1" t="s">
        <v>581</v>
      </c>
    </row>
    <row r="2" spans="1:2">
      <c r="A2" s="1">
        <v>130</v>
      </c>
      <c r="B2" s="1" t="s">
        <v>589</v>
      </c>
    </row>
    <row r="3" spans="1:2">
      <c r="A3" s="1">
        <v>150</v>
      </c>
      <c r="B3" s="1" t="s">
        <v>3005</v>
      </c>
    </row>
    <row r="4" spans="1:2">
      <c r="A4" s="1">
        <v>210</v>
      </c>
      <c r="B4" s="1" t="s">
        <v>595</v>
      </c>
    </row>
    <row r="5" spans="1:2">
      <c r="A5" s="1">
        <v>215</v>
      </c>
      <c r="B5" s="1" t="s">
        <v>599</v>
      </c>
    </row>
    <row r="6" spans="1:2">
      <c r="A6" s="1">
        <v>240</v>
      </c>
      <c r="B6" s="1" t="s">
        <v>601</v>
      </c>
    </row>
    <row r="7" spans="1:2">
      <c r="A7" s="1">
        <v>265</v>
      </c>
      <c r="B7" s="1" t="s">
        <v>123</v>
      </c>
    </row>
    <row r="8" spans="1:2">
      <c r="A8" s="1">
        <v>270</v>
      </c>
      <c r="B8" s="1" t="s">
        <v>603</v>
      </c>
    </row>
    <row r="9" spans="1:2">
      <c r="A9" s="1">
        <v>275</v>
      </c>
      <c r="B9" s="1" t="s">
        <v>43</v>
      </c>
    </row>
    <row r="10" spans="1:2">
      <c r="A10" s="1">
        <v>280</v>
      </c>
      <c r="B10" s="1" t="s">
        <v>492</v>
      </c>
    </row>
    <row r="11" spans="1:2">
      <c r="A11" s="1">
        <v>285</v>
      </c>
      <c r="B11" s="1" t="s">
        <v>408</v>
      </c>
    </row>
    <row r="12" spans="1:2">
      <c r="A12" s="1">
        <v>310</v>
      </c>
      <c r="B12" s="1" t="s">
        <v>605</v>
      </c>
    </row>
    <row r="13" spans="1:2">
      <c r="A13" s="1">
        <v>330</v>
      </c>
      <c r="B13" s="1" t="s">
        <v>607</v>
      </c>
    </row>
    <row r="14" spans="1:2">
      <c r="A14" s="1">
        <v>340</v>
      </c>
      <c r="B14" s="1" t="s">
        <v>611</v>
      </c>
    </row>
    <row r="15" spans="1:2">
      <c r="A15" s="1">
        <v>350</v>
      </c>
      <c r="B15" s="1" t="s">
        <v>614</v>
      </c>
    </row>
    <row r="16" spans="1:2">
      <c r="A16" s="1">
        <v>430</v>
      </c>
      <c r="B16" s="1" t="s">
        <v>617</v>
      </c>
    </row>
    <row r="17" spans="1:2">
      <c r="A17" s="1">
        <v>440</v>
      </c>
      <c r="B17" s="1" t="s">
        <v>622</v>
      </c>
    </row>
    <row r="18" spans="1:2">
      <c r="A18" s="1">
        <v>510</v>
      </c>
      <c r="B18" s="1" t="s">
        <v>629</v>
      </c>
    </row>
    <row r="19" spans="1:2">
      <c r="A19" s="1">
        <v>520</v>
      </c>
      <c r="B19" s="1" t="s">
        <v>632</v>
      </c>
    </row>
    <row r="20" spans="1:2">
      <c r="A20" s="1">
        <v>530</v>
      </c>
      <c r="B20" s="1" t="s">
        <v>637</v>
      </c>
    </row>
    <row r="21" spans="1:2">
      <c r="A21" s="1">
        <v>620</v>
      </c>
      <c r="B21" s="1" t="s">
        <v>378</v>
      </c>
    </row>
    <row r="22" spans="1:2">
      <c r="A22" s="1">
        <v>630</v>
      </c>
      <c r="B22" s="1" t="s">
        <v>640</v>
      </c>
    </row>
    <row r="23" spans="1:2">
      <c r="A23" s="1">
        <v>650</v>
      </c>
      <c r="B23" s="1" t="s">
        <v>522</v>
      </c>
    </row>
    <row r="24" spans="1:2">
      <c r="A24" s="1">
        <v>720</v>
      </c>
      <c r="B24" s="1" t="s">
        <v>642</v>
      </c>
    </row>
    <row r="25" spans="1:2">
      <c r="A25" s="1">
        <v>730</v>
      </c>
      <c r="B25" s="1" t="s">
        <v>350</v>
      </c>
    </row>
    <row r="26" spans="1:2">
      <c r="A26" s="1">
        <v>740</v>
      </c>
      <c r="B26" s="1" t="s">
        <v>3006</v>
      </c>
    </row>
  </sheetData>
  <phoneticPr fontId="5"/>
  <pageMargins left="0.7" right="0.7" top="0.75" bottom="0.75" header="0.3" footer="0.3"/>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U56"/>
  <sheetViews>
    <sheetView workbookViewId="0">
      <pane xSplit="2" ySplit="6" topLeftCell="AP31" activePane="bottomRight" state="frozen"/>
      <selection pane="topRight"/>
      <selection pane="bottomLeft"/>
      <selection pane="bottomRight" activeCell="AS7" sqref="AS7"/>
    </sheetView>
  </sheetViews>
  <sheetFormatPr defaultColWidth="8.75" defaultRowHeight="14.25"/>
  <cols>
    <col min="1" max="1" width="5.5" style="1" customWidth="1"/>
    <col min="2" max="2" width="8.75" style="1"/>
    <col min="3" max="29" width="10.75" style="1" customWidth="1"/>
    <col min="30" max="43" width="8.75" style="1"/>
    <col min="44" max="44" width="9.25" style="1" customWidth="1"/>
    <col min="45" max="46" width="8.75" style="1"/>
    <col min="47" max="47" width="9.25" style="1" customWidth="1"/>
    <col min="48" max="16384" width="8.75" style="1"/>
  </cols>
  <sheetData>
    <row r="1" spans="1:47">
      <c r="B1" s="1" t="s">
        <v>130</v>
      </c>
      <c r="D1" s="9" t="s">
        <v>652</v>
      </c>
    </row>
    <row r="2" spans="1:47">
      <c r="B2" s="1" t="s">
        <v>1224</v>
      </c>
    </row>
    <row r="3" spans="1:47">
      <c r="B3" s="1" t="s">
        <v>1043</v>
      </c>
    </row>
    <row r="4" spans="1:47">
      <c r="A4" s="226" t="s">
        <v>487</v>
      </c>
      <c r="B4" s="234" t="s">
        <v>1225</v>
      </c>
      <c r="C4" s="226" t="s">
        <v>367</v>
      </c>
      <c r="D4" s="226"/>
      <c r="E4" s="226"/>
      <c r="F4" s="226" t="s">
        <v>1173</v>
      </c>
      <c r="G4" s="226"/>
      <c r="H4" s="226"/>
      <c r="I4" s="226" t="s">
        <v>627</v>
      </c>
      <c r="J4" s="226"/>
      <c r="K4" s="226"/>
      <c r="L4" s="226" t="s">
        <v>1176</v>
      </c>
      <c r="M4" s="226"/>
      <c r="N4" s="226"/>
      <c r="O4" s="226" t="s">
        <v>1177</v>
      </c>
      <c r="P4" s="226"/>
      <c r="Q4" s="226"/>
      <c r="R4" s="226" t="s">
        <v>1184</v>
      </c>
      <c r="S4" s="226"/>
      <c r="T4" s="226"/>
      <c r="U4" s="226" t="s">
        <v>898</v>
      </c>
      <c r="V4" s="226"/>
      <c r="W4" s="226"/>
      <c r="X4" s="226" t="s">
        <v>516</v>
      </c>
      <c r="Y4" s="226"/>
      <c r="Z4" s="226"/>
      <c r="AA4" s="226" t="s">
        <v>1185</v>
      </c>
      <c r="AB4" s="226"/>
      <c r="AC4" s="226"/>
      <c r="AD4" s="226" t="s">
        <v>1227</v>
      </c>
      <c r="AE4" s="226"/>
      <c r="AF4" s="226"/>
      <c r="AG4" s="226" t="s">
        <v>884</v>
      </c>
      <c r="AH4" s="226"/>
      <c r="AI4" s="226"/>
      <c r="AJ4" s="226" t="s">
        <v>1188</v>
      </c>
      <c r="AK4" s="226"/>
      <c r="AL4" s="226"/>
      <c r="AM4" s="226" t="s">
        <v>1193</v>
      </c>
      <c r="AN4" s="226"/>
      <c r="AO4" s="226"/>
      <c r="AP4" s="226" t="s">
        <v>1194</v>
      </c>
      <c r="AQ4" s="226"/>
      <c r="AR4" s="226"/>
      <c r="AS4" s="226" t="s">
        <v>243</v>
      </c>
      <c r="AT4" s="226"/>
      <c r="AU4" s="226"/>
    </row>
    <row r="5" spans="1:47">
      <c r="A5" s="226"/>
      <c r="B5" s="226"/>
      <c r="C5" s="7" t="s">
        <v>1151</v>
      </c>
      <c r="D5" s="7" t="s">
        <v>1157</v>
      </c>
      <c r="E5" s="7" t="s">
        <v>1160</v>
      </c>
      <c r="F5" s="7" t="s">
        <v>1151</v>
      </c>
      <c r="G5" s="7" t="s">
        <v>1157</v>
      </c>
      <c r="H5" s="7" t="s">
        <v>1160</v>
      </c>
      <c r="I5" s="7" t="s">
        <v>1151</v>
      </c>
      <c r="J5" s="7" t="s">
        <v>1157</v>
      </c>
      <c r="K5" s="7" t="s">
        <v>1160</v>
      </c>
      <c r="L5" s="7" t="s">
        <v>1151</v>
      </c>
      <c r="M5" s="7" t="s">
        <v>1157</v>
      </c>
      <c r="N5" s="7" t="s">
        <v>1160</v>
      </c>
      <c r="O5" s="7" t="s">
        <v>1151</v>
      </c>
      <c r="P5" s="7" t="s">
        <v>1157</v>
      </c>
      <c r="Q5" s="7" t="s">
        <v>1160</v>
      </c>
      <c r="R5" s="7" t="s">
        <v>1151</v>
      </c>
      <c r="S5" s="7" t="s">
        <v>1157</v>
      </c>
      <c r="T5" s="7" t="s">
        <v>1160</v>
      </c>
      <c r="U5" s="7" t="s">
        <v>734</v>
      </c>
      <c r="V5" s="7" t="s">
        <v>1180</v>
      </c>
      <c r="W5" s="7" t="s">
        <v>373</v>
      </c>
      <c r="X5" s="7" t="s">
        <v>734</v>
      </c>
      <c r="Y5" s="7" t="s">
        <v>1180</v>
      </c>
      <c r="Z5" s="7" t="s">
        <v>373</v>
      </c>
      <c r="AA5" s="7" t="s">
        <v>734</v>
      </c>
      <c r="AB5" s="7" t="s">
        <v>1180</v>
      </c>
      <c r="AC5" s="7" t="s">
        <v>373</v>
      </c>
      <c r="AD5" s="7" t="s">
        <v>734</v>
      </c>
      <c r="AE5" s="7" t="s">
        <v>1180</v>
      </c>
      <c r="AF5" s="7" t="s">
        <v>373</v>
      </c>
      <c r="AG5" s="7" t="s">
        <v>734</v>
      </c>
      <c r="AH5" s="7" t="s">
        <v>1180</v>
      </c>
      <c r="AI5" s="7" t="s">
        <v>373</v>
      </c>
      <c r="AJ5" s="7" t="s">
        <v>734</v>
      </c>
      <c r="AK5" s="7" t="s">
        <v>1180</v>
      </c>
      <c r="AL5" s="7" t="s">
        <v>373</v>
      </c>
      <c r="AM5" s="7" t="s">
        <v>734</v>
      </c>
      <c r="AN5" s="7" t="s">
        <v>1180</v>
      </c>
      <c r="AO5" s="7" t="s">
        <v>373</v>
      </c>
      <c r="AP5" s="7" t="s">
        <v>734</v>
      </c>
      <c r="AQ5" s="7" t="s">
        <v>1180</v>
      </c>
      <c r="AR5" s="7" t="s">
        <v>373</v>
      </c>
      <c r="AS5" s="7" t="s">
        <v>734</v>
      </c>
      <c r="AT5" s="7" t="s">
        <v>1180</v>
      </c>
      <c r="AU5" s="7" t="s">
        <v>373</v>
      </c>
    </row>
    <row r="6" spans="1:47" ht="7.5" customHeight="1">
      <c r="A6" s="47" t="str">
        <f>A4</f>
        <v>No.</v>
      </c>
      <c r="B6" s="43" t="s">
        <v>1240</v>
      </c>
      <c r="C6" s="47" t="s">
        <v>1178</v>
      </c>
      <c r="D6" s="47" t="s">
        <v>1062</v>
      </c>
      <c r="E6" s="47" t="s">
        <v>1242</v>
      </c>
      <c r="F6" s="47" t="s">
        <v>878</v>
      </c>
      <c r="G6" s="47" t="s">
        <v>1244</v>
      </c>
      <c r="H6" s="47" t="s">
        <v>1249</v>
      </c>
      <c r="I6" s="47" t="s">
        <v>758</v>
      </c>
      <c r="J6" s="47" t="s">
        <v>330</v>
      </c>
      <c r="K6" s="47" t="s">
        <v>1138</v>
      </c>
      <c r="L6" s="47" t="s">
        <v>1252</v>
      </c>
      <c r="M6" s="47" t="s">
        <v>1253</v>
      </c>
      <c r="N6" s="47" t="s">
        <v>192</v>
      </c>
      <c r="O6" s="47" t="s">
        <v>1255</v>
      </c>
      <c r="P6" s="47" t="s">
        <v>1256</v>
      </c>
      <c r="Q6" s="47" t="s">
        <v>61</v>
      </c>
      <c r="R6" s="47" t="s">
        <v>976</v>
      </c>
      <c r="S6" s="47" t="s">
        <v>113</v>
      </c>
      <c r="T6" s="47" t="s">
        <v>1258</v>
      </c>
      <c r="U6" s="47" t="s">
        <v>219</v>
      </c>
      <c r="V6" s="47" t="s">
        <v>1261</v>
      </c>
      <c r="W6" s="47" t="s">
        <v>1266</v>
      </c>
      <c r="X6" s="47" t="s">
        <v>1268</v>
      </c>
      <c r="Y6" s="47" t="s">
        <v>1272</v>
      </c>
      <c r="Z6" s="47" t="s">
        <v>1054</v>
      </c>
      <c r="AA6" s="47" t="s">
        <v>665</v>
      </c>
      <c r="AB6" s="47" t="s">
        <v>569</v>
      </c>
      <c r="AC6" s="47" t="s">
        <v>1275</v>
      </c>
      <c r="AD6" s="47" t="s">
        <v>1276</v>
      </c>
      <c r="AE6" s="47" t="s">
        <v>938</v>
      </c>
      <c r="AF6" s="47" t="s">
        <v>1246</v>
      </c>
      <c r="AG6" s="47" t="s">
        <v>1277</v>
      </c>
      <c r="AH6" s="47" t="s">
        <v>1279</v>
      </c>
      <c r="AI6" s="47" t="s">
        <v>48</v>
      </c>
      <c r="AJ6" s="47" t="s">
        <v>1280</v>
      </c>
      <c r="AK6" s="47" t="s">
        <v>1282</v>
      </c>
      <c r="AL6" s="47" t="s">
        <v>505</v>
      </c>
      <c r="AM6" s="47" t="s">
        <v>1284</v>
      </c>
      <c r="AN6" s="47" t="s">
        <v>1039</v>
      </c>
      <c r="AO6" s="47" t="s">
        <v>1285</v>
      </c>
      <c r="AP6" s="47" t="s">
        <v>1284</v>
      </c>
      <c r="AQ6" s="47" t="s">
        <v>1039</v>
      </c>
      <c r="AR6" s="47" t="s">
        <v>1285</v>
      </c>
      <c r="AS6" s="47" t="s">
        <v>1052</v>
      </c>
      <c r="AT6" s="47" t="s">
        <v>1988</v>
      </c>
      <c r="AU6" s="47" t="s">
        <v>1750</v>
      </c>
    </row>
    <row r="7" spans="1:47">
      <c r="A7" s="7">
        <v>1</v>
      </c>
      <c r="B7" s="7" t="s">
        <v>1151</v>
      </c>
      <c r="C7" s="7">
        <v>1752</v>
      </c>
      <c r="D7" s="7">
        <v>973</v>
      </c>
      <c r="E7" s="7">
        <v>779</v>
      </c>
      <c r="F7" s="7">
        <v>1770</v>
      </c>
      <c r="G7" s="7">
        <v>945</v>
      </c>
      <c r="H7" s="7">
        <v>825</v>
      </c>
      <c r="I7" s="7">
        <v>1952</v>
      </c>
      <c r="J7" s="7">
        <v>1108</v>
      </c>
      <c r="K7" s="7">
        <v>844</v>
      </c>
      <c r="L7" s="7">
        <v>1910</v>
      </c>
      <c r="M7" s="7">
        <v>1041</v>
      </c>
      <c r="N7" s="7">
        <v>869</v>
      </c>
      <c r="O7" s="7">
        <v>1985</v>
      </c>
      <c r="P7" s="7">
        <v>1060</v>
      </c>
      <c r="Q7" s="7">
        <v>925</v>
      </c>
      <c r="R7" s="7">
        <v>2015</v>
      </c>
      <c r="S7" s="7">
        <v>1093</v>
      </c>
      <c r="T7" s="7">
        <v>922</v>
      </c>
      <c r="U7" s="7">
        <v>2025</v>
      </c>
      <c r="V7" s="7">
        <v>1095</v>
      </c>
      <c r="W7" s="7">
        <v>930</v>
      </c>
      <c r="X7" s="7">
        <f t="shared" ref="X7:AI7" si="0">SUM(X8:X56)</f>
        <v>2037</v>
      </c>
      <c r="Y7" s="7">
        <f t="shared" si="0"/>
        <v>1114</v>
      </c>
      <c r="Z7" s="7">
        <f t="shared" si="0"/>
        <v>923</v>
      </c>
      <c r="AA7" s="7">
        <f t="shared" si="0"/>
        <v>2159</v>
      </c>
      <c r="AB7" s="7">
        <f t="shared" si="0"/>
        <v>1154</v>
      </c>
      <c r="AC7" s="7">
        <f t="shared" si="0"/>
        <v>1005</v>
      </c>
      <c r="AD7" s="7">
        <f t="shared" si="0"/>
        <v>2121</v>
      </c>
      <c r="AE7" s="7">
        <f t="shared" si="0"/>
        <v>1173</v>
      </c>
      <c r="AF7" s="7">
        <f t="shared" si="0"/>
        <v>948</v>
      </c>
      <c r="AG7" s="7">
        <f t="shared" si="0"/>
        <v>2138</v>
      </c>
      <c r="AH7" s="7">
        <f t="shared" si="0"/>
        <v>1149</v>
      </c>
      <c r="AI7" s="7">
        <f t="shared" si="0"/>
        <v>989</v>
      </c>
      <c r="AJ7" s="7">
        <f t="shared" ref="AJ7:AJ56" si="1">SUM(AK7+AL7)</f>
        <v>2111</v>
      </c>
      <c r="AK7" s="7">
        <f>SUM(AK8:AK56)</f>
        <v>1200</v>
      </c>
      <c r="AL7" s="7">
        <f>SUM(AL8:AL56)</f>
        <v>911</v>
      </c>
      <c r="AM7" s="7">
        <f t="shared" ref="AM7:AM56" si="2">SUM(AN7+AO7)</f>
        <v>2219</v>
      </c>
      <c r="AN7" s="7">
        <f>SUM(AN8:AN56)</f>
        <v>1229</v>
      </c>
      <c r="AO7" s="7">
        <f>SUM(AO8:AO56)</f>
        <v>990</v>
      </c>
      <c r="AP7" s="7">
        <f t="shared" ref="AP7:AP56" si="3">SUM(AQ7+AR7)</f>
        <v>2209</v>
      </c>
      <c r="AQ7" s="7">
        <f>SUM(AQ8:AQ56)</f>
        <v>1259</v>
      </c>
      <c r="AR7" s="7">
        <f>SUM(AR8:AR56)</f>
        <v>950</v>
      </c>
      <c r="AS7" s="7">
        <f t="shared" ref="AS7:AS56" si="4">SUM(AT7+AU7)</f>
        <v>1997</v>
      </c>
      <c r="AT7" s="7">
        <v>1153</v>
      </c>
      <c r="AU7" s="7">
        <v>844</v>
      </c>
    </row>
    <row r="8" spans="1:47">
      <c r="A8" s="7">
        <v>2</v>
      </c>
      <c r="B8" s="7" t="s">
        <v>1286</v>
      </c>
      <c r="C8" s="7">
        <v>16</v>
      </c>
      <c r="D8" s="7">
        <v>9</v>
      </c>
      <c r="E8" s="7">
        <v>7</v>
      </c>
      <c r="F8" s="7">
        <v>21</v>
      </c>
      <c r="G8" s="7">
        <v>12</v>
      </c>
      <c r="H8" s="7">
        <v>9</v>
      </c>
      <c r="I8" s="7">
        <v>15</v>
      </c>
      <c r="J8" s="7">
        <v>10</v>
      </c>
      <c r="K8" s="7">
        <v>5</v>
      </c>
      <c r="L8" s="7">
        <v>13</v>
      </c>
      <c r="M8" s="7">
        <v>4</v>
      </c>
      <c r="N8" s="7">
        <v>9</v>
      </c>
      <c r="O8" s="7">
        <v>6</v>
      </c>
      <c r="P8" s="7">
        <v>4</v>
      </c>
      <c r="Q8" s="7">
        <v>2</v>
      </c>
      <c r="R8" s="7">
        <v>10</v>
      </c>
      <c r="S8" s="7">
        <v>7</v>
      </c>
      <c r="T8" s="7">
        <v>3</v>
      </c>
      <c r="U8" s="7">
        <v>10</v>
      </c>
      <c r="V8" s="7">
        <v>6</v>
      </c>
      <c r="W8" s="7">
        <v>4</v>
      </c>
      <c r="X8" s="7">
        <f t="shared" ref="X8:X56" si="5">Y8+Z8</f>
        <v>5</v>
      </c>
      <c r="Y8" s="7">
        <v>5</v>
      </c>
      <c r="Z8" s="7">
        <v>0</v>
      </c>
      <c r="AA8" s="7">
        <f t="shared" ref="AA8:AA56" si="6">AB8+AC8</f>
        <v>17</v>
      </c>
      <c r="AB8" s="7">
        <v>7</v>
      </c>
      <c r="AC8" s="7">
        <v>10</v>
      </c>
      <c r="AD8" s="7">
        <f t="shared" ref="AD8:AD56" si="7">AE8+AF8</f>
        <v>6</v>
      </c>
      <c r="AE8" s="7">
        <v>4</v>
      </c>
      <c r="AF8" s="7">
        <v>2</v>
      </c>
      <c r="AG8" s="7">
        <f t="shared" ref="AG8:AG56" si="8">AH8+AI8</f>
        <v>13</v>
      </c>
      <c r="AH8" s="7">
        <v>7</v>
      </c>
      <c r="AI8" s="7">
        <v>6</v>
      </c>
      <c r="AJ8" s="7">
        <f t="shared" si="1"/>
        <v>9</v>
      </c>
      <c r="AK8" s="7">
        <v>6</v>
      </c>
      <c r="AL8" s="7">
        <v>3</v>
      </c>
      <c r="AM8" s="7">
        <f t="shared" si="2"/>
        <v>24</v>
      </c>
      <c r="AN8" s="7">
        <v>14</v>
      </c>
      <c r="AO8" s="7">
        <v>10</v>
      </c>
      <c r="AP8" s="7">
        <f t="shared" si="3"/>
        <v>12</v>
      </c>
      <c r="AQ8" s="7">
        <v>9</v>
      </c>
      <c r="AR8" s="7">
        <v>3</v>
      </c>
      <c r="AS8" s="7">
        <f t="shared" si="4"/>
        <v>18</v>
      </c>
      <c r="AT8" s="7">
        <v>9</v>
      </c>
      <c r="AU8" s="7">
        <v>9</v>
      </c>
    </row>
    <row r="9" spans="1:47">
      <c r="A9" s="7">
        <v>3</v>
      </c>
      <c r="B9" s="7" t="s">
        <v>982</v>
      </c>
      <c r="C9" s="7">
        <v>5</v>
      </c>
      <c r="D9" s="7">
        <v>4</v>
      </c>
      <c r="E9" s="7">
        <v>1</v>
      </c>
      <c r="F9" s="7">
        <v>11</v>
      </c>
      <c r="G9" s="7">
        <v>9</v>
      </c>
      <c r="H9" s="7">
        <v>2</v>
      </c>
      <c r="I9" s="7">
        <v>7</v>
      </c>
      <c r="J9" s="7">
        <v>2</v>
      </c>
      <c r="K9" s="7">
        <v>5</v>
      </c>
      <c r="L9" s="7">
        <v>5</v>
      </c>
      <c r="M9" s="7">
        <v>0</v>
      </c>
      <c r="N9" s="7">
        <v>5</v>
      </c>
      <c r="O9" s="7">
        <v>4</v>
      </c>
      <c r="P9" s="7">
        <v>1</v>
      </c>
      <c r="Q9" s="7">
        <v>3</v>
      </c>
      <c r="R9" s="7">
        <v>4</v>
      </c>
      <c r="S9" s="7">
        <v>1</v>
      </c>
      <c r="T9" s="7">
        <v>3</v>
      </c>
      <c r="U9" s="7">
        <v>4</v>
      </c>
      <c r="V9" s="7">
        <v>2</v>
      </c>
      <c r="W9" s="7">
        <v>2</v>
      </c>
      <c r="X9" s="7">
        <f t="shared" si="5"/>
        <v>6</v>
      </c>
      <c r="Y9" s="7">
        <v>0</v>
      </c>
      <c r="Z9" s="7">
        <v>6</v>
      </c>
      <c r="AA9" s="7">
        <f t="shared" si="6"/>
        <v>5</v>
      </c>
      <c r="AB9" s="7">
        <v>1</v>
      </c>
      <c r="AC9" s="7">
        <v>4</v>
      </c>
      <c r="AD9" s="7">
        <f t="shared" si="7"/>
        <v>9</v>
      </c>
      <c r="AE9" s="7">
        <v>7</v>
      </c>
      <c r="AF9" s="7">
        <v>2</v>
      </c>
      <c r="AG9" s="7">
        <f t="shared" si="8"/>
        <v>4</v>
      </c>
      <c r="AH9" s="7">
        <v>3</v>
      </c>
      <c r="AI9" s="7">
        <v>1</v>
      </c>
      <c r="AJ9" s="7">
        <f t="shared" si="1"/>
        <v>4</v>
      </c>
      <c r="AK9" s="7">
        <v>3</v>
      </c>
      <c r="AL9" s="7">
        <v>1</v>
      </c>
      <c r="AM9" s="7">
        <f t="shared" si="2"/>
        <v>9</v>
      </c>
      <c r="AN9" s="7">
        <v>5</v>
      </c>
      <c r="AO9" s="7">
        <v>4</v>
      </c>
      <c r="AP9" s="7">
        <f t="shared" si="3"/>
        <v>14</v>
      </c>
      <c r="AQ9" s="7">
        <v>7</v>
      </c>
      <c r="AR9" s="7">
        <v>7</v>
      </c>
      <c r="AS9" s="7">
        <f t="shared" si="4"/>
        <v>8</v>
      </c>
      <c r="AT9" s="7">
        <v>4</v>
      </c>
      <c r="AU9" s="7">
        <v>4</v>
      </c>
    </row>
    <row r="10" spans="1:47">
      <c r="A10" s="7">
        <v>4</v>
      </c>
      <c r="B10" s="7" t="s">
        <v>257</v>
      </c>
      <c r="C10" s="7">
        <v>13</v>
      </c>
      <c r="D10" s="7">
        <v>9</v>
      </c>
      <c r="E10" s="7">
        <v>4</v>
      </c>
      <c r="F10" s="7">
        <v>7</v>
      </c>
      <c r="G10" s="7">
        <v>6</v>
      </c>
      <c r="H10" s="7">
        <v>1</v>
      </c>
      <c r="I10" s="7">
        <v>9</v>
      </c>
      <c r="J10" s="7">
        <v>6</v>
      </c>
      <c r="K10" s="7">
        <v>3</v>
      </c>
      <c r="L10" s="7">
        <v>5</v>
      </c>
      <c r="M10" s="7">
        <v>4</v>
      </c>
      <c r="N10" s="7">
        <v>1</v>
      </c>
      <c r="O10" s="7">
        <v>21</v>
      </c>
      <c r="P10" s="7">
        <v>11</v>
      </c>
      <c r="Q10" s="7">
        <v>10</v>
      </c>
      <c r="R10" s="7">
        <v>4</v>
      </c>
      <c r="S10" s="7">
        <v>4</v>
      </c>
      <c r="T10" s="7">
        <v>0</v>
      </c>
      <c r="U10" s="7">
        <v>8</v>
      </c>
      <c r="V10" s="7">
        <v>3</v>
      </c>
      <c r="W10" s="7">
        <v>5</v>
      </c>
      <c r="X10" s="7">
        <f t="shared" si="5"/>
        <v>8</v>
      </c>
      <c r="Y10" s="7">
        <v>3</v>
      </c>
      <c r="Z10" s="7">
        <v>5</v>
      </c>
      <c r="AA10" s="7">
        <f t="shared" si="6"/>
        <v>9</v>
      </c>
      <c r="AB10" s="7">
        <v>5</v>
      </c>
      <c r="AC10" s="7">
        <v>4</v>
      </c>
      <c r="AD10" s="7">
        <f t="shared" si="7"/>
        <v>6</v>
      </c>
      <c r="AE10" s="7">
        <v>4</v>
      </c>
      <c r="AF10" s="7">
        <v>2</v>
      </c>
      <c r="AG10" s="7">
        <f t="shared" si="8"/>
        <v>7</v>
      </c>
      <c r="AH10" s="7">
        <v>6</v>
      </c>
      <c r="AI10" s="7">
        <v>1</v>
      </c>
      <c r="AJ10" s="7">
        <f t="shared" si="1"/>
        <v>3</v>
      </c>
      <c r="AK10" s="7">
        <v>1</v>
      </c>
      <c r="AL10" s="7">
        <v>2</v>
      </c>
      <c r="AM10" s="7">
        <f t="shared" si="2"/>
        <v>7</v>
      </c>
      <c r="AN10" s="7">
        <v>4</v>
      </c>
      <c r="AO10" s="7">
        <v>3</v>
      </c>
      <c r="AP10" s="7">
        <f t="shared" si="3"/>
        <v>5</v>
      </c>
      <c r="AQ10" s="7">
        <v>3</v>
      </c>
      <c r="AR10" s="7">
        <v>2</v>
      </c>
      <c r="AS10" s="7">
        <f t="shared" si="4"/>
        <v>11</v>
      </c>
      <c r="AT10" s="7">
        <v>6</v>
      </c>
      <c r="AU10" s="7">
        <v>5</v>
      </c>
    </row>
    <row r="11" spans="1:47">
      <c r="A11" s="7">
        <v>5</v>
      </c>
      <c r="B11" s="7" t="s">
        <v>785</v>
      </c>
      <c r="C11" s="7">
        <v>9</v>
      </c>
      <c r="D11" s="7">
        <v>3</v>
      </c>
      <c r="E11" s="7">
        <v>6</v>
      </c>
      <c r="F11" s="7">
        <v>11</v>
      </c>
      <c r="G11" s="7">
        <v>7</v>
      </c>
      <c r="H11" s="7">
        <v>4</v>
      </c>
      <c r="I11" s="7">
        <v>5</v>
      </c>
      <c r="J11" s="7">
        <v>4</v>
      </c>
      <c r="K11" s="7">
        <v>1</v>
      </c>
      <c r="L11" s="7">
        <v>10</v>
      </c>
      <c r="M11" s="7">
        <v>6</v>
      </c>
      <c r="N11" s="7">
        <v>4</v>
      </c>
      <c r="O11" s="7">
        <v>15</v>
      </c>
      <c r="P11" s="7">
        <v>9</v>
      </c>
      <c r="Q11" s="7">
        <v>6</v>
      </c>
      <c r="R11" s="7">
        <v>5</v>
      </c>
      <c r="S11" s="7">
        <v>4</v>
      </c>
      <c r="T11" s="7">
        <v>1</v>
      </c>
      <c r="U11" s="7">
        <v>5</v>
      </c>
      <c r="V11" s="7">
        <v>1</v>
      </c>
      <c r="W11" s="7">
        <v>4</v>
      </c>
      <c r="X11" s="7">
        <f t="shared" si="5"/>
        <v>6</v>
      </c>
      <c r="Y11" s="7">
        <v>2</v>
      </c>
      <c r="Z11" s="7">
        <v>4</v>
      </c>
      <c r="AA11" s="7">
        <f t="shared" si="6"/>
        <v>6</v>
      </c>
      <c r="AB11" s="7">
        <v>5</v>
      </c>
      <c r="AC11" s="7">
        <v>1</v>
      </c>
      <c r="AD11" s="7">
        <f t="shared" si="7"/>
        <v>2</v>
      </c>
      <c r="AE11" s="7">
        <v>2</v>
      </c>
      <c r="AF11" s="7">
        <v>0</v>
      </c>
      <c r="AG11" s="7">
        <f t="shared" si="8"/>
        <v>13</v>
      </c>
      <c r="AH11" s="7">
        <v>8</v>
      </c>
      <c r="AI11" s="7">
        <v>5</v>
      </c>
      <c r="AJ11" s="7">
        <f t="shared" si="1"/>
        <v>11</v>
      </c>
      <c r="AK11" s="7">
        <v>8</v>
      </c>
      <c r="AL11" s="7">
        <v>3</v>
      </c>
      <c r="AM11" s="7">
        <f t="shared" si="2"/>
        <v>17</v>
      </c>
      <c r="AN11" s="7">
        <v>14</v>
      </c>
      <c r="AO11" s="7">
        <v>3</v>
      </c>
      <c r="AP11" s="7">
        <f t="shared" si="3"/>
        <v>9</v>
      </c>
      <c r="AQ11" s="7">
        <v>2</v>
      </c>
      <c r="AR11" s="7">
        <v>7</v>
      </c>
      <c r="AS11" s="7">
        <f t="shared" si="4"/>
        <v>11</v>
      </c>
      <c r="AT11" s="7">
        <v>4</v>
      </c>
      <c r="AU11" s="7">
        <v>7</v>
      </c>
    </row>
    <row r="12" spans="1:47">
      <c r="A12" s="7">
        <v>6</v>
      </c>
      <c r="B12" s="7" t="s">
        <v>1155</v>
      </c>
      <c r="C12" s="7">
        <v>4</v>
      </c>
      <c r="D12" s="7">
        <v>2</v>
      </c>
      <c r="E12" s="7">
        <v>2</v>
      </c>
      <c r="F12" s="7">
        <v>4</v>
      </c>
      <c r="G12" s="7">
        <v>1</v>
      </c>
      <c r="H12" s="7">
        <v>3</v>
      </c>
      <c r="I12" s="7">
        <v>7</v>
      </c>
      <c r="J12" s="7">
        <v>3</v>
      </c>
      <c r="K12" s="7">
        <v>4</v>
      </c>
      <c r="L12" s="7">
        <v>4</v>
      </c>
      <c r="M12" s="7">
        <v>2</v>
      </c>
      <c r="N12" s="7">
        <v>2</v>
      </c>
      <c r="O12" s="7">
        <v>12</v>
      </c>
      <c r="P12" s="7">
        <v>3</v>
      </c>
      <c r="Q12" s="7">
        <v>9</v>
      </c>
      <c r="R12" s="7">
        <v>8</v>
      </c>
      <c r="S12" s="7">
        <v>3</v>
      </c>
      <c r="T12" s="7">
        <v>5</v>
      </c>
      <c r="U12" s="7">
        <v>8</v>
      </c>
      <c r="V12" s="7">
        <v>3</v>
      </c>
      <c r="W12" s="7">
        <v>5</v>
      </c>
      <c r="X12" s="7">
        <f t="shared" si="5"/>
        <v>6</v>
      </c>
      <c r="Y12" s="7">
        <v>3</v>
      </c>
      <c r="Z12" s="7">
        <v>3</v>
      </c>
      <c r="AA12" s="7">
        <f t="shared" si="6"/>
        <v>1</v>
      </c>
      <c r="AB12" s="7">
        <v>1</v>
      </c>
      <c r="AC12" s="7">
        <v>0</v>
      </c>
      <c r="AD12" s="7">
        <f t="shared" si="7"/>
        <v>3</v>
      </c>
      <c r="AE12" s="7">
        <v>2</v>
      </c>
      <c r="AF12" s="7">
        <v>1</v>
      </c>
      <c r="AG12" s="7">
        <f t="shared" si="8"/>
        <v>5</v>
      </c>
      <c r="AH12" s="7">
        <v>3</v>
      </c>
      <c r="AI12" s="7">
        <v>2</v>
      </c>
      <c r="AJ12" s="7">
        <f t="shared" si="1"/>
        <v>2</v>
      </c>
      <c r="AK12" s="7">
        <v>1</v>
      </c>
      <c r="AL12" s="7">
        <v>1</v>
      </c>
      <c r="AM12" s="7">
        <f t="shared" si="2"/>
        <v>4</v>
      </c>
      <c r="AN12" s="7">
        <v>0</v>
      </c>
      <c r="AO12" s="7">
        <v>4</v>
      </c>
      <c r="AP12" s="7">
        <f t="shared" si="3"/>
        <v>3</v>
      </c>
      <c r="AQ12" s="7">
        <v>1</v>
      </c>
      <c r="AR12" s="7">
        <v>2</v>
      </c>
      <c r="AS12" s="7">
        <f t="shared" si="4"/>
        <v>3</v>
      </c>
      <c r="AT12" s="7">
        <v>1</v>
      </c>
      <c r="AU12" s="7">
        <v>2</v>
      </c>
    </row>
    <row r="13" spans="1:47">
      <c r="A13" s="7">
        <v>7</v>
      </c>
      <c r="B13" s="7" t="s">
        <v>1287</v>
      </c>
      <c r="C13" s="7">
        <v>7</v>
      </c>
      <c r="D13" s="7">
        <v>3</v>
      </c>
      <c r="E13" s="7">
        <v>4</v>
      </c>
      <c r="F13" s="7">
        <v>8</v>
      </c>
      <c r="G13" s="7">
        <v>1</v>
      </c>
      <c r="H13" s="7">
        <v>7</v>
      </c>
      <c r="I13" s="7">
        <v>7</v>
      </c>
      <c r="J13" s="7">
        <v>4</v>
      </c>
      <c r="K13" s="7">
        <v>3</v>
      </c>
      <c r="L13" s="7">
        <v>6</v>
      </c>
      <c r="M13" s="7">
        <v>3</v>
      </c>
      <c r="N13" s="7">
        <v>3</v>
      </c>
      <c r="O13" s="7">
        <v>6</v>
      </c>
      <c r="P13" s="7">
        <v>3</v>
      </c>
      <c r="Q13" s="7">
        <v>3</v>
      </c>
      <c r="R13" s="7">
        <v>1</v>
      </c>
      <c r="S13" s="7">
        <v>1</v>
      </c>
      <c r="T13" s="7">
        <v>0</v>
      </c>
      <c r="U13" s="7">
        <v>1</v>
      </c>
      <c r="V13" s="7">
        <v>0</v>
      </c>
      <c r="W13" s="7">
        <v>1</v>
      </c>
      <c r="X13" s="7">
        <f t="shared" si="5"/>
        <v>2</v>
      </c>
      <c r="Y13" s="7">
        <v>1</v>
      </c>
      <c r="Z13" s="7">
        <v>1</v>
      </c>
      <c r="AA13" s="7">
        <f t="shared" si="6"/>
        <v>4</v>
      </c>
      <c r="AB13" s="7">
        <v>3</v>
      </c>
      <c r="AC13" s="7">
        <v>1</v>
      </c>
      <c r="AD13" s="7">
        <f t="shared" si="7"/>
        <v>3</v>
      </c>
      <c r="AE13" s="7">
        <v>2</v>
      </c>
      <c r="AF13" s="7">
        <v>1</v>
      </c>
      <c r="AG13" s="7">
        <f t="shared" si="8"/>
        <v>3</v>
      </c>
      <c r="AH13" s="7">
        <v>2</v>
      </c>
      <c r="AI13" s="7">
        <v>1</v>
      </c>
      <c r="AJ13" s="7">
        <f t="shared" si="1"/>
        <v>6</v>
      </c>
      <c r="AK13" s="7">
        <v>3</v>
      </c>
      <c r="AL13" s="7">
        <v>3</v>
      </c>
      <c r="AM13" s="7">
        <f t="shared" si="2"/>
        <v>6</v>
      </c>
      <c r="AN13" s="7">
        <v>5</v>
      </c>
      <c r="AO13" s="7">
        <v>1</v>
      </c>
      <c r="AP13" s="7">
        <f t="shared" si="3"/>
        <v>7</v>
      </c>
      <c r="AQ13" s="7">
        <v>4</v>
      </c>
      <c r="AR13" s="7">
        <v>3</v>
      </c>
      <c r="AS13" s="7">
        <f t="shared" si="4"/>
        <v>3</v>
      </c>
      <c r="AT13" s="7">
        <v>3</v>
      </c>
      <c r="AU13" s="7"/>
    </row>
    <row r="14" spans="1:47">
      <c r="A14" s="7">
        <v>8</v>
      </c>
      <c r="B14" s="7" t="s">
        <v>81</v>
      </c>
      <c r="C14" s="7">
        <v>11</v>
      </c>
      <c r="D14" s="7">
        <v>8</v>
      </c>
      <c r="E14" s="7">
        <v>3</v>
      </c>
      <c r="F14" s="7">
        <v>11</v>
      </c>
      <c r="G14" s="7">
        <v>6</v>
      </c>
      <c r="H14" s="7">
        <v>5</v>
      </c>
      <c r="I14" s="7">
        <v>12</v>
      </c>
      <c r="J14" s="7">
        <v>6</v>
      </c>
      <c r="K14" s="7">
        <v>6</v>
      </c>
      <c r="L14" s="7">
        <v>14</v>
      </c>
      <c r="M14" s="7">
        <v>11</v>
      </c>
      <c r="N14" s="7">
        <v>3</v>
      </c>
      <c r="O14" s="7">
        <v>7</v>
      </c>
      <c r="P14" s="7">
        <v>5</v>
      </c>
      <c r="Q14" s="7">
        <v>2</v>
      </c>
      <c r="R14" s="7">
        <v>19</v>
      </c>
      <c r="S14" s="7">
        <v>12</v>
      </c>
      <c r="T14" s="7">
        <v>7</v>
      </c>
      <c r="U14" s="7">
        <v>19</v>
      </c>
      <c r="V14" s="7">
        <v>12</v>
      </c>
      <c r="W14" s="7">
        <v>7</v>
      </c>
      <c r="X14" s="7">
        <f t="shared" si="5"/>
        <v>12</v>
      </c>
      <c r="Y14" s="7">
        <v>6</v>
      </c>
      <c r="Z14" s="7">
        <v>6</v>
      </c>
      <c r="AA14" s="7">
        <f t="shared" si="6"/>
        <v>22</v>
      </c>
      <c r="AB14" s="7">
        <v>15</v>
      </c>
      <c r="AC14" s="7">
        <v>7</v>
      </c>
      <c r="AD14" s="7">
        <f t="shared" si="7"/>
        <v>15</v>
      </c>
      <c r="AE14" s="7">
        <v>10</v>
      </c>
      <c r="AF14" s="7">
        <v>5</v>
      </c>
      <c r="AG14" s="7">
        <f t="shared" si="8"/>
        <v>27</v>
      </c>
      <c r="AH14" s="7">
        <v>14</v>
      </c>
      <c r="AI14" s="7">
        <v>13</v>
      </c>
      <c r="AJ14" s="7">
        <f t="shared" si="1"/>
        <v>7</v>
      </c>
      <c r="AK14" s="7">
        <v>6</v>
      </c>
      <c r="AL14" s="7">
        <v>1</v>
      </c>
      <c r="AM14" s="7">
        <f t="shared" si="2"/>
        <v>8</v>
      </c>
      <c r="AN14" s="7">
        <v>5</v>
      </c>
      <c r="AO14" s="7">
        <v>3</v>
      </c>
      <c r="AP14" s="7">
        <f t="shared" si="3"/>
        <v>11</v>
      </c>
      <c r="AQ14" s="7">
        <v>7</v>
      </c>
      <c r="AR14" s="7">
        <v>4</v>
      </c>
      <c r="AS14" s="7">
        <f t="shared" si="4"/>
        <v>10</v>
      </c>
      <c r="AT14" s="7">
        <v>7</v>
      </c>
      <c r="AU14" s="7">
        <v>3</v>
      </c>
    </row>
    <row r="15" spans="1:47">
      <c r="A15" s="7">
        <v>9</v>
      </c>
      <c r="B15" s="7" t="s">
        <v>1290</v>
      </c>
      <c r="C15" s="7">
        <v>16</v>
      </c>
      <c r="D15" s="7">
        <v>9</v>
      </c>
      <c r="E15" s="7">
        <v>7</v>
      </c>
      <c r="F15" s="7">
        <v>14</v>
      </c>
      <c r="G15" s="7">
        <v>8</v>
      </c>
      <c r="H15" s="7">
        <v>6</v>
      </c>
      <c r="I15" s="7">
        <v>35</v>
      </c>
      <c r="J15" s="7">
        <v>21</v>
      </c>
      <c r="K15" s="7">
        <v>14</v>
      </c>
      <c r="L15" s="7">
        <v>31</v>
      </c>
      <c r="M15" s="7">
        <v>21</v>
      </c>
      <c r="N15" s="7">
        <v>10</v>
      </c>
      <c r="O15" s="7">
        <v>34</v>
      </c>
      <c r="P15" s="7">
        <v>25</v>
      </c>
      <c r="Q15" s="7">
        <v>9</v>
      </c>
      <c r="R15" s="7">
        <v>21</v>
      </c>
      <c r="S15" s="7">
        <v>14</v>
      </c>
      <c r="T15" s="7">
        <v>7</v>
      </c>
      <c r="U15" s="7">
        <v>33</v>
      </c>
      <c r="V15" s="7">
        <v>23</v>
      </c>
      <c r="W15" s="7">
        <v>10</v>
      </c>
      <c r="X15" s="7">
        <f t="shared" si="5"/>
        <v>27</v>
      </c>
      <c r="Y15" s="7">
        <v>18</v>
      </c>
      <c r="Z15" s="7">
        <v>9</v>
      </c>
      <c r="AA15" s="7">
        <f t="shared" si="6"/>
        <v>29</v>
      </c>
      <c r="AB15" s="7">
        <v>18</v>
      </c>
      <c r="AC15" s="7">
        <v>11</v>
      </c>
      <c r="AD15" s="7">
        <f t="shared" si="7"/>
        <v>15</v>
      </c>
      <c r="AE15" s="7">
        <v>11</v>
      </c>
      <c r="AF15" s="7">
        <v>4</v>
      </c>
      <c r="AG15" s="7">
        <f t="shared" si="8"/>
        <v>25</v>
      </c>
      <c r="AH15" s="7">
        <v>16</v>
      </c>
      <c r="AI15" s="7">
        <v>9</v>
      </c>
      <c r="AJ15" s="7">
        <f t="shared" si="1"/>
        <v>19</v>
      </c>
      <c r="AK15" s="7">
        <v>11</v>
      </c>
      <c r="AL15" s="7">
        <v>8</v>
      </c>
      <c r="AM15" s="7">
        <f t="shared" si="2"/>
        <v>33</v>
      </c>
      <c r="AN15" s="7">
        <v>21</v>
      </c>
      <c r="AO15" s="7">
        <v>12</v>
      </c>
      <c r="AP15" s="7">
        <f t="shared" si="3"/>
        <v>42</v>
      </c>
      <c r="AQ15" s="7">
        <v>33</v>
      </c>
      <c r="AR15" s="7">
        <v>9</v>
      </c>
      <c r="AS15" s="7">
        <f t="shared" si="4"/>
        <v>21</v>
      </c>
      <c r="AT15" s="7">
        <v>11</v>
      </c>
      <c r="AU15" s="7">
        <v>10</v>
      </c>
    </row>
    <row r="16" spans="1:47">
      <c r="A16" s="7">
        <v>10</v>
      </c>
      <c r="B16" s="7" t="s">
        <v>264</v>
      </c>
      <c r="C16" s="7">
        <v>8</v>
      </c>
      <c r="D16" s="7">
        <v>6</v>
      </c>
      <c r="E16" s="7">
        <v>2</v>
      </c>
      <c r="F16" s="7">
        <v>20</v>
      </c>
      <c r="G16" s="7">
        <v>11</v>
      </c>
      <c r="H16" s="7">
        <v>9</v>
      </c>
      <c r="I16" s="7">
        <v>16</v>
      </c>
      <c r="J16" s="7">
        <v>13</v>
      </c>
      <c r="K16" s="7">
        <v>3</v>
      </c>
      <c r="L16" s="7">
        <v>11</v>
      </c>
      <c r="M16" s="7">
        <v>6</v>
      </c>
      <c r="N16" s="7">
        <v>5</v>
      </c>
      <c r="O16" s="7">
        <v>15</v>
      </c>
      <c r="P16" s="7">
        <v>10</v>
      </c>
      <c r="Q16" s="7">
        <v>5</v>
      </c>
      <c r="R16" s="7">
        <v>26</v>
      </c>
      <c r="S16" s="7">
        <v>15</v>
      </c>
      <c r="T16" s="7">
        <v>11</v>
      </c>
      <c r="U16" s="7">
        <v>25</v>
      </c>
      <c r="V16" s="7">
        <v>17</v>
      </c>
      <c r="W16" s="7">
        <v>8</v>
      </c>
      <c r="X16" s="7">
        <f t="shared" si="5"/>
        <v>19</v>
      </c>
      <c r="Y16" s="7">
        <v>13</v>
      </c>
      <c r="Z16" s="7">
        <v>6</v>
      </c>
      <c r="AA16" s="7">
        <f t="shared" si="6"/>
        <v>34</v>
      </c>
      <c r="AB16" s="7">
        <v>11</v>
      </c>
      <c r="AC16" s="7">
        <v>23</v>
      </c>
      <c r="AD16" s="7">
        <f t="shared" si="7"/>
        <v>32</v>
      </c>
      <c r="AE16" s="7">
        <v>14</v>
      </c>
      <c r="AF16" s="7">
        <v>18</v>
      </c>
      <c r="AG16" s="7">
        <f t="shared" si="8"/>
        <v>30</v>
      </c>
      <c r="AH16" s="7">
        <v>15</v>
      </c>
      <c r="AI16" s="7">
        <v>15</v>
      </c>
      <c r="AJ16" s="7">
        <f t="shared" si="1"/>
        <v>15</v>
      </c>
      <c r="AK16" s="7">
        <v>12</v>
      </c>
      <c r="AL16" s="7">
        <v>3</v>
      </c>
      <c r="AM16" s="7">
        <f t="shared" si="2"/>
        <v>23</v>
      </c>
      <c r="AN16" s="7">
        <v>17</v>
      </c>
      <c r="AO16" s="7">
        <v>6</v>
      </c>
      <c r="AP16" s="7">
        <f t="shared" si="3"/>
        <v>14</v>
      </c>
      <c r="AQ16" s="7">
        <v>7</v>
      </c>
      <c r="AR16" s="7">
        <v>7</v>
      </c>
      <c r="AS16" s="7">
        <f t="shared" si="4"/>
        <v>12</v>
      </c>
      <c r="AT16" s="7">
        <v>11</v>
      </c>
      <c r="AU16" s="7">
        <v>1</v>
      </c>
    </row>
    <row r="17" spans="1:47">
      <c r="A17" s="7">
        <v>11</v>
      </c>
      <c r="B17" s="7" t="s">
        <v>84</v>
      </c>
      <c r="C17" s="7">
        <v>11</v>
      </c>
      <c r="D17" s="7">
        <v>8</v>
      </c>
      <c r="E17" s="7">
        <v>3</v>
      </c>
      <c r="F17" s="7">
        <v>6</v>
      </c>
      <c r="G17" s="7">
        <v>4</v>
      </c>
      <c r="H17" s="7">
        <v>2</v>
      </c>
      <c r="I17" s="7">
        <v>9</v>
      </c>
      <c r="J17" s="7">
        <v>9</v>
      </c>
      <c r="K17" s="7">
        <v>0</v>
      </c>
      <c r="L17" s="7">
        <v>19</v>
      </c>
      <c r="M17" s="7">
        <v>13</v>
      </c>
      <c r="N17" s="7">
        <v>6</v>
      </c>
      <c r="O17" s="7">
        <v>10</v>
      </c>
      <c r="P17" s="7">
        <v>8</v>
      </c>
      <c r="Q17" s="7">
        <v>2</v>
      </c>
      <c r="R17" s="7">
        <v>10</v>
      </c>
      <c r="S17" s="7">
        <v>5</v>
      </c>
      <c r="T17" s="7">
        <v>5</v>
      </c>
      <c r="U17" s="7">
        <v>13</v>
      </c>
      <c r="V17" s="7">
        <v>9</v>
      </c>
      <c r="W17" s="7">
        <v>4</v>
      </c>
      <c r="X17" s="7">
        <f t="shared" si="5"/>
        <v>16</v>
      </c>
      <c r="Y17" s="7">
        <v>11</v>
      </c>
      <c r="Z17" s="7">
        <v>5</v>
      </c>
      <c r="AA17" s="7">
        <f t="shared" si="6"/>
        <v>8</v>
      </c>
      <c r="AB17" s="7">
        <v>4</v>
      </c>
      <c r="AC17" s="7">
        <v>4</v>
      </c>
      <c r="AD17" s="7">
        <f t="shared" si="7"/>
        <v>17</v>
      </c>
      <c r="AE17" s="7">
        <v>9</v>
      </c>
      <c r="AF17" s="7">
        <v>8</v>
      </c>
      <c r="AG17" s="7">
        <f t="shared" si="8"/>
        <v>13</v>
      </c>
      <c r="AH17" s="7">
        <v>9</v>
      </c>
      <c r="AI17" s="7">
        <v>4</v>
      </c>
      <c r="AJ17" s="7">
        <f t="shared" si="1"/>
        <v>11</v>
      </c>
      <c r="AK17" s="7">
        <v>9</v>
      </c>
      <c r="AL17" s="7">
        <v>2</v>
      </c>
      <c r="AM17" s="7">
        <f t="shared" si="2"/>
        <v>30</v>
      </c>
      <c r="AN17" s="7">
        <v>16</v>
      </c>
      <c r="AO17" s="7">
        <v>14</v>
      </c>
      <c r="AP17" s="7">
        <f t="shared" si="3"/>
        <v>19</v>
      </c>
      <c r="AQ17" s="7">
        <v>12</v>
      </c>
      <c r="AR17" s="7">
        <v>7</v>
      </c>
      <c r="AS17" s="7">
        <f t="shared" si="4"/>
        <v>10</v>
      </c>
      <c r="AT17" s="7">
        <v>7</v>
      </c>
      <c r="AU17" s="7">
        <v>3</v>
      </c>
    </row>
    <row r="18" spans="1:47">
      <c r="A18" s="7">
        <v>12</v>
      </c>
      <c r="B18" s="7" t="s">
        <v>1016</v>
      </c>
      <c r="C18" s="7">
        <v>47</v>
      </c>
      <c r="D18" s="7">
        <v>29</v>
      </c>
      <c r="E18" s="7">
        <v>18</v>
      </c>
      <c r="F18" s="7">
        <v>21</v>
      </c>
      <c r="G18" s="7">
        <v>12</v>
      </c>
      <c r="H18" s="7">
        <v>9</v>
      </c>
      <c r="I18" s="7">
        <v>57</v>
      </c>
      <c r="J18" s="7">
        <v>30</v>
      </c>
      <c r="K18" s="7">
        <v>27</v>
      </c>
      <c r="L18" s="7">
        <v>40</v>
      </c>
      <c r="M18" s="7">
        <v>29</v>
      </c>
      <c r="N18" s="7">
        <v>11</v>
      </c>
      <c r="O18" s="7">
        <v>46</v>
      </c>
      <c r="P18" s="7">
        <v>24</v>
      </c>
      <c r="Q18" s="7">
        <v>22</v>
      </c>
      <c r="R18" s="7">
        <v>57</v>
      </c>
      <c r="S18" s="7">
        <v>36</v>
      </c>
      <c r="T18" s="7">
        <v>21</v>
      </c>
      <c r="U18" s="7">
        <v>47</v>
      </c>
      <c r="V18" s="7">
        <v>27</v>
      </c>
      <c r="W18" s="7">
        <v>20</v>
      </c>
      <c r="X18" s="7">
        <f t="shared" si="5"/>
        <v>59</v>
      </c>
      <c r="Y18" s="7">
        <v>32</v>
      </c>
      <c r="Z18" s="7">
        <v>27</v>
      </c>
      <c r="AA18" s="7">
        <f t="shared" si="6"/>
        <v>47</v>
      </c>
      <c r="AB18" s="7">
        <v>24</v>
      </c>
      <c r="AC18" s="7">
        <v>23</v>
      </c>
      <c r="AD18" s="7">
        <f t="shared" si="7"/>
        <v>51</v>
      </c>
      <c r="AE18" s="7">
        <v>30</v>
      </c>
      <c r="AF18" s="7">
        <v>21</v>
      </c>
      <c r="AG18" s="7">
        <f t="shared" si="8"/>
        <v>44</v>
      </c>
      <c r="AH18" s="7">
        <v>27</v>
      </c>
      <c r="AI18" s="7">
        <v>17</v>
      </c>
      <c r="AJ18" s="7">
        <f t="shared" si="1"/>
        <v>58</v>
      </c>
      <c r="AK18" s="7">
        <v>35</v>
      </c>
      <c r="AL18" s="7">
        <v>23</v>
      </c>
      <c r="AM18" s="7">
        <f t="shared" si="2"/>
        <v>46</v>
      </c>
      <c r="AN18" s="7">
        <v>28</v>
      </c>
      <c r="AO18" s="7">
        <v>18</v>
      </c>
      <c r="AP18" s="7">
        <f t="shared" si="3"/>
        <v>68</v>
      </c>
      <c r="AQ18" s="7">
        <v>37</v>
      </c>
      <c r="AR18" s="7">
        <v>31</v>
      </c>
      <c r="AS18" s="7">
        <f t="shared" si="4"/>
        <v>48</v>
      </c>
      <c r="AT18" s="7">
        <v>31</v>
      </c>
      <c r="AU18" s="7">
        <v>17</v>
      </c>
    </row>
    <row r="19" spans="1:47">
      <c r="A19" s="7">
        <v>13</v>
      </c>
      <c r="B19" s="7" t="s">
        <v>298</v>
      </c>
      <c r="C19" s="7">
        <v>19</v>
      </c>
      <c r="D19" s="7">
        <v>11</v>
      </c>
      <c r="E19" s="7">
        <v>8</v>
      </c>
      <c r="F19" s="7">
        <v>39</v>
      </c>
      <c r="G19" s="7">
        <v>26</v>
      </c>
      <c r="H19" s="7">
        <v>13</v>
      </c>
      <c r="I19" s="7">
        <v>38</v>
      </c>
      <c r="J19" s="7">
        <v>22</v>
      </c>
      <c r="K19" s="7">
        <v>16</v>
      </c>
      <c r="L19" s="7">
        <v>47</v>
      </c>
      <c r="M19" s="7">
        <v>27</v>
      </c>
      <c r="N19" s="7">
        <v>20</v>
      </c>
      <c r="O19" s="7">
        <v>38</v>
      </c>
      <c r="P19" s="7">
        <v>23</v>
      </c>
      <c r="Q19" s="7">
        <v>15</v>
      </c>
      <c r="R19" s="7">
        <v>59</v>
      </c>
      <c r="S19" s="7">
        <v>33</v>
      </c>
      <c r="T19" s="7">
        <v>26</v>
      </c>
      <c r="U19" s="7">
        <v>51</v>
      </c>
      <c r="V19" s="7">
        <v>37</v>
      </c>
      <c r="W19" s="7">
        <v>14</v>
      </c>
      <c r="X19" s="7">
        <f t="shared" si="5"/>
        <v>65</v>
      </c>
      <c r="Y19" s="7">
        <v>38</v>
      </c>
      <c r="Z19" s="7">
        <v>27</v>
      </c>
      <c r="AA19" s="7">
        <f t="shared" si="6"/>
        <v>72</v>
      </c>
      <c r="AB19" s="7">
        <v>43</v>
      </c>
      <c r="AC19" s="7">
        <v>29</v>
      </c>
      <c r="AD19" s="7">
        <f t="shared" si="7"/>
        <v>61</v>
      </c>
      <c r="AE19" s="7">
        <v>45</v>
      </c>
      <c r="AF19" s="7">
        <v>16</v>
      </c>
      <c r="AG19" s="7">
        <f t="shared" si="8"/>
        <v>65</v>
      </c>
      <c r="AH19" s="7">
        <v>37</v>
      </c>
      <c r="AI19" s="7">
        <v>28</v>
      </c>
      <c r="AJ19" s="7">
        <f t="shared" si="1"/>
        <v>60</v>
      </c>
      <c r="AK19" s="7">
        <v>42</v>
      </c>
      <c r="AL19" s="7">
        <v>18</v>
      </c>
      <c r="AM19" s="7">
        <f t="shared" si="2"/>
        <v>58</v>
      </c>
      <c r="AN19" s="7">
        <v>41</v>
      </c>
      <c r="AO19" s="7">
        <v>17</v>
      </c>
      <c r="AP19" s="7">
        <f t="shared" si="3"/>
        <v>79</v>
      </c>
      <c r="AQ19" s="7">
        <v>60</v>
      </c>
      <c r="AR19" s="7">
        <v>19</v>
      </c>
      <c r="AS19" s="7">
        <f t="shared" si="4"/>
        <v>71</v>
      </c>
      <c r="AT19" s="7">
        <v>55</v>
      </c>
      <c r="AU19" s="7">
        <v>16</v>
      </c>
    </row>
    <row r="20" spans="1:47">
      <c r="A20" s="7">
        <v>14</v>
      </c>
      <c r="B20" s="7" t="s">
        <v>1293</v>
      </c>
      <c r="C20" s="7">
        <v>96</v>
      </c>
      <c r="D20" s="7">
        <v>59</v>
      </c>
      <c r="E20" s="7">
        <v>37</v>
      </c>
      <c r="F20" s="7">
        <v>92</v>
      </c>
      <c r="G20" s="7">
        <v>57</v>
      </c>
      <c r="H20" s="7">
        <v>35</v>
      </c>
      <c r="I20" s="7">
        <v>108</v>
      </c>
      <c r="J20" s="7">
        <v>70</v>
      </c>
      <c r="K20" s="7">
        <v>38</v>
      </c>
      <c r="L20" s="7">
        <v>101</v>
      </c>
      <c r="M20" s="7">
        <v>54</v>
      </c>
      <c r="N20" s="7">
        <v>47</v>
      </c>
      <c r="O20" s="7">
        <v>110</v>
      </c>
      <c r="P20" s="7">
        <v>53</v>
      </c>
      <c r="Q20" s="7">
        <v>57</v>
      </c>
      <c r="R20" s="7">
        <v>152</v>
      </c>
      <c r="S20" s="7">
        <v>83</v>
      </c>
      <c r="T20" s="7">
        <v>69</v>
      </c>
      <c r="U20" s="7">
        <v>134</v>
      </c>
      <c r="V20" s="7">
        <v>68</v>
      </c>
      <c r="W20" s="7">
        <v>66</v>
      </c>
      <c r="X20" s="7">
        <f t="shared" si="5"/>
        <v>137</v>
      </c>
      <c r="Y20" s="7">
        <v>60</v>
      </c>
      <c r="Z20" s="7">
        <v>77</v>
      </c>
      <c r="AA20" s="7">
        <f t="shared" si="6"/>
        <v>146</v>
      </c>
      <c r="AB20" s="7">
        <v>57</v>
      </c>
      <c r="AC20" s="7">
        <v>89</v>
      </c>
      <c r="AD20" s="7">
        <f t="shared" si="7"/>
        <v>131</v>
      </c>
      <c r="AE20" s="7">
        <v>65</v>
      </c>
      <c r="AF20" s="7">
        <v>66</v>
      </c>
      <c r="AG20" s="7">
        <f t="shared" si="8"/>
        <v>161</v>
      </c>
      <c r="AH20" s="7">
        <v>73</v>
      </c>
      <c r="AI20" s="7">
        <v>88</v>
      </c>
      <c r="AJ20" s="7">
        <f t="shared" si="1"/>
        <v>169</v>
      </c>
      <c r="AK20" s="7">
        <v>87</v>
      </c>
      <c r="AL20" s="7">
        <v>82</v>
      </c>
      <c r="AM20" s="7">
        <f t="shared" si="2"/>
        <v>181</v>
      </c>
      <c r="AN20" s="7">
        <v>89</v>
      </c>
      <c r="AO20" s="7">
        <v>92</v>
      </c>
      <c r="AP20" s="7">
        <f t="shared" si="3"/>
        <v>136</v>
      </c>
      <c r="AQ20" s="7">
        <v>80</v>
      </c>
      <c r="AR20" s="7">
        <v>56</v>
      </c>
      <c r="AS20" s="7">
        <f t="shared" si="4"/>
        <v>129</v>
      </c>
      <c r="AT20" s="7">
        <v>71</v>
      </c>
      <c r="AU20" s="7">
        <v>58</v>
      </c>
    </row>
    <row r="21" spans="1:47">
      <c r="A21" s="7">
        <v>15</v>
      </c>
      <c r="B21" s="7" t="s">
        <v>1294</v>
      </c>
      <c r="C21" s="7">
        <v>1229</v>
      </c>
      <c r="D21" s="7">
        <v>666</v>
      </c>
      <c r="E21" s="7">
        <v>563</v>
      </c>
      <c r="F21" s="7">
        <v>1245</v>
      </c>
      <c r="G21" s="7">
        <v>638</v>
      </c>
      <c r="H21" s="7">
        <v>607</v>
      </c>
      <c r="I21" s="7">
        <v>1322</v>
      </c>
      <c r="J21" s="7">
        <v>726</v>
      </c>
      <c r="K21" s="7">
        <v>596</v>
      </c>
      <c r="L21" s="7">
        <v>1250</v>
      </c>
      <c r="M21" s="7">
        <v>660</v>
      </c>
      <c r="N21" s="7">
        <v>590</v>
      </c>
      <c r="O21" s="7">
        <v>1324</v>
      </c>
      <c r="P21" s="7">
        <v>702</v>
      </c>
      <c r="Q21" s="7">
        <v>622</v>
      </c>
      <c r="R21" s="7">
        <v>1292</v>
      </c>
      <c r="S21" s="7">
        <v>672</v>
      </c>
      <c r="T21" s="7">
        <v>620</v>
      </c>
      <c r="U21" s="7">
        <v>1317</v>
      </c>
      <c r="V21" s="7">
        <v>684</v>
      </c>
      <c r="W21" s="7">
        <v>633</v>
      </c>
      <c r="X21" s="7">
        <f t="shared" si="5"/>
        <v>1293</v>
      </c>
      <c r="Y21" s="7">
        <v>686</v>
      </c>
      <c r="Z21" s="7">
        <v>607</v>
      </c>
      <c r="AA21" s="7">
        <f t="shared" si="6"/>
        <v>1350</v>
      </c>
      <c r="AB21" s="7">
        <v>717</v>
      </c>
      <c r="AC21" s="7">
        <v>633</v>
      </c>
      <c r="AD21" s="7">
        <f t="shared" si="7"/>
        <v>1353</v>
      </c>
      <c r="AE21" s="7">
        <v>716</v>
      </c>
      <c r="AF21" s="7">
        <v>637</v>
      </c>
      <c r="AG21" s="7">
        <f t="shared" si="8"/>
        <v>1372</v>
      </c>
      <c r="AH21" s="7">
        <v>713</v>
      </c>
      <c r="AI21" s="7">
        <v>659</v>
      </c>
      <c r="AJ21" s="7">
        <f t="shared" si="1"/>
        <v>1408</v>
      </c>
      <c r="AK21" s="7">
        <v>764</v>
      </c>
      <c r="AL21" s="7">
        <v>644</v>
      </c>
      <c r="AM21" s="7">
        <f t="shared" si="2"/>
        <v>1338</v>
      </c>
      <c r="AN21" s="7">
        <v>719</v>
      </c>
      <c r="AO21" s="7">
        <v>619</v>
      </c>
      <c r="AP21" s="7">
        <f t="shared" si="3"/>
        <v>1339</v>
      </c>
      <c r="AQ21" s="7">
        <v>689</v>
      </c>
      <c r="AR21" s="7">
        <v>650</v>
      </c>
      <c r="AS21" s="7">
        <f t="shared" si="4"/>
        <v>1221</v>
      </c>
      <c r="AT21" s="7">
        <v>669</v>
      </c>
      <c r="AU21" s="7">
        <v>552</v>
      </c>
    </row>
    <row r="22" spans="1:47">
      <c r="A22" s="7">
        <v>16</v>
      </c>
      <c r="B22" s="7" t="s">
        <v>1300</v>
      </c>
      <c r="C22" s="7">
        <v>6</v>
      </c>
      <c r="D22" s="7">
        <v>3</v>
      </c>
      <c r="E22" s="7">
        <v>3</v>
      </c>
      <c r="F22" s="7">
        <v>8</v>
      </c>
      <c r="G22" s="7">
        <v>1</v>
      </c>
      <c r="H22" s="7">
        <v>7</v>
      </c>
      <c r="I22" s="7">
        <v>6</v>
      </c>
      <c r="J22" s="7">
        <v>4</v>
      </c>
      <c r="K22" s="7">
        <v>2</v>
      </c>
      <c r="L22" s="7">
        <v>4</v>
      </c>
      <c r="M22" s="7">
        <v>4</v>
      </c>
      <c r="N22" s="7">
        <v>0</v>
      </c>
      <c r="O22" s="7">
        <v>9</v>
      </c>
      <c r="P22" s="7">
        <v>6</v>
      </c>
      <c r="Q22" s="7">
        <v>3</v>
      </c>
      <c r="R22" s="7">
        <v>10</v>
      </c>
      <c r="S22" s="7">
        <v>7</v>
      </c>
      <c r="T22" s="7">
        <v>3</v>
      </c>
      <c r="U22" s="7">
        <v>9</v>
      </c>
      <c r="V22" s="7">
        <v>6</v>
      </c>
      <c r="W22" s="7">
        <v>3</v>
      </c>
      <c r="X22" s="7">
        <f t="shared" si="5"/>
        <v>6</v>
      </c>
      <c r="Y22" s="7">
        <v>5</v>
      </c>
      <c r="Z22" s="7">
        <v>1</v>
      </c>
      <c r="AA22" s="7">
        <f t="shared" si="6"/>
        <v>15</v>
      </c>
      <c r="AB22" s="7">
        <v>8</v>
      </c>
      <c r="AC22" s="7">
        <v>7</v>
      </c>
      <c r="AD22" s="7">
        <f t="shared" si="7"/>
        <v>21</v>
      </c>
      <c r="AE22" s="7">
        <v>16</v>
      </c>
      <c r="AF22" s="7">
        <v>5</v>
      </c>
      <c r="AG22" s="7">
        <f t="shared" si="8"/>
        <v>14</v>
      </c>
      <c r="AH22" s="7">
        <v>8</v>
      </c>
      <c r="AI22" s="7">
        <v>6</v>
      </c>
      <c r="AJ22" s="7">
        <f t="shared" si="1"/>
        <v>10</v>
      </c>
      <c r="AK22" s="7">
        <v>7</v>
      </c>
      <c r="AL22" s="7">
        <v>3</v>
      </c>
      <c r="AM22" s="7">
        <f t="shared" si="2"/>
        <v>12</v>
      </c>
      <c r="AN22" s="7">
        <v>7</v>
      </c>
      <c r="AO22" s="7">
        <v>5</v>
      </c>
      <c r="AP22" s="7">
        <f t="shared" si="3"/>
        <v>13</v>
      </c>
      <c r="AQ22" s="7">
        <v>7</v>
      </c>
      <c r="AR22" s="7">
        <v>6</v>
      </c>
      <c r="AS22" s="7">
        <f t="shared" si="4"/>
        <v>14</v>
      </c>
      <c r="AT22" s="7">
        <v>9</v>
      </c>
      <c r="AU22" s="7">
        <v>5</v>
      </c>
    </row>
    <row r="23" spans="1:47">
      <c r="A23" s="7">
        <v>17</v>
      </c>
      <c r="B23" s="7" t="s">
        <v>122</v>
      </c>
      <c r="C23" s="7">
        <v>1</v>
      </c>
      <c r="D23" s="7">
        <v>1</v>
      </c>
      <c r="E23" s="7">
        <v>0</v>
      </c>
      <c r="F23" s="7">
        <v>1</v>
      </c>
      <c r="G23" s="7">
        <v>0</v>
      </c>
      <c r="H23" s="7">
        <v>1</v>
      </c>
      <c r="I23" s="7">
        <v>4</v>
      </c>
      <c r="J23" s="7">
        <v>3</v>
      </c>
      <c r="K23" s="7">
        <v>1</v>
      </c>
      <c r="L23" s="7">
        <v>5</v>
      </c>
      <c r="M23" s="7">
        <v>1</v>
      </c>
      <c r="N23" s="7">
        <v>4</v>
      </c>
      <c r="O23" s="7">
        <v>3</v>
      </c>
      <c r="P23" s="7">
        <v>2</v>
      </c>
      <c r="Q23" s="7">
        <v>1</v>
      </c>
      <c r="R23" s="7">
        <v>3</v>
      </c>
      <c r="S23" s="7">
        <v>1</v>
      </c>
      <c r="T23" s="7">
        <v>2</v>
      </c>
      <c r="U23" s="7">
        <v>1</v>
      </c>
      <c r="V23" s="7">
        <v>1</v>
      </c>
      <c r="W23" s="7">
        <v>0</v>
      </c>
      <c r="X23" s="7">
        <f t="shared" si="5"/>
        <v>6</v>
      </c>
      <c r="Y23" s="7">
        <v>4</v>
      </c>
      <c r="Z23" s="7">
        <v>2</v>
      </c>
      <c r="AA23" s="7">
        <f t="shared" si="6"/>
        <v>1</v>
      </c>
      <c r="AB23" s="7">
        <v>1</v>
      </c>
      <c r="AC23" s="7">
        <v>0</v>
      </c>
      <c r="AD23" s="7">
        <f t="shared" si="7"/>
        <v>9</v>
      </c>
      <c r="AE23" s="7">
        <v>5</v>
      </c>
      <c r="AF23" s="7">
        <v>4</v>
      </c>
      <c r="AG23" s="7">
        <f t="shared" si="8"/>
        <v>4</v>
      </c>
      <c r="AH23" s="7">
        <v>4</v>
      </c>
      <c r="AI23" s="7">
        <v>0</v>
      </c>
      <c r="AJ23" s="7">
        <f t="shared" si="1"/>
        <v>4</v>
      </c>
      <c r="AK23" s="7">
        <v>3</v>
      </c>
      <c r="AL23" s="7">
        <v>1</v>
      </c>
      <c r="AM23" s="7">
        <f t="shared" si="2"/>
        <v>5</v>
      </c>
      <c r="AN23" s="7">
        <v>2</v>
      </c>
      <c r="AO23" s="7">
        <v>3</v>
      </c>
      <c r="AP23" s="7">
        <f t="shared" si="3"/>
        <v>3</v>
      </c>
      <c r="AQ23" s="7">
        <v>1</v>
      </c>
      <c r="AR23" s="7">
        <v>2</v>
      </c>
      <c r="AS23" s="7">
        <f t="shared" si="4"/>
        <v>4</v>
      </c>
      <c r="AT23" s="7">
        <v>2</v>
      </c>
      <c r="AU23" s="7">
        <v>2</v>
      </c>
    </row>
    <row r="24" spans="1:47">
      <c r="A24" s="7">
        <v>18</v>
      </c>
      <c r="B24" s="7" t="s">
        <v>1304</v>
      </c>
      <c r="C24" s="7">
        <v>2</v>
      </c>
      <c r="D24" s="7">
        <v>0</v>
      </c>
      <c r="E24" s="7">
        <v>2</v>
      </c>
      <c r="F24" s="7">
        <v>8</v>
      </c>
      <c r="G24" s="7">
        <v>4</v>
      </c>
      <c r="H24" s="7">
        <v>4</v>
      </c>
      <c r="I24" s="7">
        <v>3</v>
      </c>
      <c r="J24" s="7">
        <v>2</v>
      </c>
      <c r="K24" s="7">
        <v>1</v>
      </c>
      <c r="L24" s="7">
        <v>2</v>
      </c>
      <c r="M24" s="7">
        <v>1</v>
      </c>
      <c r="N24" s="7">
        <v>1</v>
      </c>
      <c r="O24" s="7">
        <v>3</v>
      </c>
      <c r="P24" s="7">
        <v>1</v>
      </c>
      <c r="Q24" s="7">
        <v>2</v>
      </c>
      <c r="R24" s="7">
        <v>4</v>
      </c>
      <c r="S24" s="7">
        <v>4</v>
      </c>
      <c r="T24" s="7">
        <v>0</v>
      </c>
      <c r="U24" s="7">
        <v>7</v>
      </c>
      <c r="V24" s="7">
        <v>3</v>
      </c>
      <c r="W24" s="7">
        <v>4</v>
      </c>
      <c r="X24" s="7">
        <f t="shared" si="5"/>
        <v>1</v>
      </c>
      <c r="Y24" s="7"/>
      <c r="Z24" s="7">
        <v>1</v>
      </c>
      <c r="AA24" s="7">
        <f t="shared" si="6"/>
        <v>1</v>
      </c>
      <c r="AB24" s="7">
        <v>1</v>
      </c>
      <c r="AC24" s="7">
        <v>0</v>
      </c>
      <c r="AD24" s="7">
        <f t="shared" si="7"/>
        <v>9</v>
      </c>
      <c r="AE24" s="7">
        <v>5</v>
      </c>
      <c r="AF24" s="7">
        <v>4</v>
      </c>
      <c r="AG24" s="7">
        <f t="shared" si="8"/>
        <v>1</v>
      </c>
      <c r="AH24" s="7">
        <v>1</v>
      </c>
      <c r="AI24" s="7">
        <v>0</v>
      </c>
      <c r="AJ24" s="7">
        <f t="shared" si="1"/>
        <v>3</v>
      </c>
      <c r="AK24" s="7">
        <v>1</v>
      </c>
      <c r="AL24" s="7">
        <v>2</v>
      </c>
      <c r="AM24" s="7">
        <f t="shared" si="2"/>
        <v>1</v>
      </c>
      <c r="AN24" s="7">
        <v>0</v>
      </c>
      <c r="AO24" s="7">
        <v>1</v>
      </c>
      <c r="AP24" s="7">
        <f t="shared" si="3"/>
        <v>1</v>
      </c>
      <c r="AQ24" s="7">
        <v>0</v>
      </c>
      <c r="AR24" s="7">
        <v>1</v>
      </c>
      <c r="AS24" s="7">
        <f t="shared" si="4"/>
        <v>5</v>
      </c>
      <c r="AT24" s="7">
        <v>4</v>
      </c>
      <c r="AU24" s="7">
        <v>1</v>
      </c>
    </row>
    <row r="25" spans="1:47">
      <c r="A25" s="7">
        <v>19</v>
      </c>
      <c r="B25" s="7" t="s">
        <v>1306</v>
      </c>
      <c r="C25" s="7">
        <v>0</v>
      </c>
      <c r="D25" s="7">
        <v>0</v>
      </c>
      <c r="E25" s="7">
        <v>0</v>
      </c>
      <c r="F25" s="7">
        <v>0</v>
      </c>
      <c r="G25" s="7">
        <v>0</v>
      </c>
      <c r="H25" s="7">
        <v>0</v>
      </c>
      <c r="I25" s="7">
        <v>1</v>
      </c>
      <c r="J25" s="7">
        <v>1</v>
      </c>
      <c r="K25" s="7">
        <v>0</v>
      </c>
      <c r="L25" s="7">
        <v>0</v>
      </c>
      <c r="M25" s="7">
        <v>0</v>
      </c>
      <c r="N25" s="7">
        <v>0</v>
      </c>
      <c r="O25" s="7">
        <v>0</v>
      </c>
      <c r="P25" s="7">
        <v>0</v>
      </c>
      <c r="Q25" s="7">
        <v>0</v>
      </c>
      <c r="R25" s="7">
        <v>0</v>
      </c>
      <c r="S25" s="7">
        <v>0</v>
      </c>
      <c r="T25" s="7">
        <v>0</v>
      </c>
      <c r="U25" s="7">
        <v>1</v>
      </c>
      <c r="V25" s="7">
        <v>1</v>
      </c>
      <c r="W25" s="7">
        <v>0</v>
      </c>
      <c r="X25" s="7">
        <f t="shared" si="5"/>
        <v>1</v>
      </c>
      <c r="Y25" s="7"/>
      <c r="Z25" s="7">
        <v>1</v>
      </c>
      <c r="AA25" s="7">
        <f t="shared" si="6"/>
        <v>4</v>
      </c>
      <c r="AB25" s="7">
        <v>1</v>
      </c>
      <c r="AC25" s="7">
        <v>3</v>
      </c>
      <c r="AD25" s="7">
        <f t="shared" si="7"/>
        <v>1</v>
      </c>
      <c r="AE25" s="7">
        <v>1</v>
      </c>
      <c r="AF25" s="7">
        <v>0</v>
      </c>
      <c r="AG25" s="7">
        <f t="shared" si="8"/>
        <v>0</v>
      </c>
      <c r="AH25" s="7">
        <v>0</v>
      </c>
      <c r="AI25" s="7">
        <v>0</v>
      </c>
      <c r="AJ25" s="7">
        <f t="shared" si="1"/>
        <v>0</v>
      </c>
      <c r="AK25" s="7">
        <v>0</v>
      </c>
      <c r="AL25" s="7">
        <v>0</v>
      </c>
      <c r="AM25" s="7">
        <f t="shared" si="2"/>
        <v>1</v>
      </c>
      <c r="AN25" s="7">
        <v>1</v>
      </c>
      <c r="AO25" s="7">
        <v>0</v>
      </c>
      <c r="AP25" s="7">
        <f t="shared" si="3"/>
        <v>3</v>
      </c>
      <c r="AQ25" s="7">
        <v>2</v>
      </c>
      <c r="AR25" s="7">
        <v>1</v>
      </c>
      <c r="AS25" s="7">
        <f t="shared" si="4"/>
        <v>5</v>
      </c>
      <c r="AT25" s="7">
        <v>2</v>
      </c>
      <c r="AU25" s="7">
        <v>3</v>
      </c>
    </row>
    <row r="26" spans="1:47">
      <c r="A26" s="7">
        <v>20</v>
      </c>
      <c r="B26" s="7" t="s">
        <v>1307</v>
      </c>
      <c r="C26" s="7">
        <v>4</v>
      </c>
      <c r="D26" s="7">
        <v>3</v>
      </c>
      <c r="E26" s="7">
        <v>1</v>
      </c>
      <c r="F26" s="7">
        <v>5</v>
      </c>
      <c r="G26" s="7">
        <v>1</v>
      </c>
      <c r="H26" s="7">
        <v>4</v>
      </c>
      <c r="I26" s="7">
        <v>5</v>
      </c>
      <c r="J26" s="7">
        <v>1</v>
      </c>
      <c r="K26" s="7">
        <v>4</v>
      </c>
      <c r="L26" s="7">
        <v>12</v>
      </c>
      <c r="M26" s="7">
        <v>7</v>
      </c>
      <c r="N26" s="7">
        <v>5</v>
      </c>
      <c r="O26" s="7">
        <v>12</v>
      </c>
      <c r="P26" s="7">
        <v>5</v>
      </c>
      <c r="Q26" s="7">
        <v>7</v>
      </c>
      <c r="R26" s="7">
        <v>15</v>
      </c>
      <c r="S26" s="7">
        <v>7</v>
      </c>
      <c r="T26" s="7">
        <v>8</v>
      </c>
      <c r="U26" s="7">
        <v>11</v>
      </c>
      <c r="V26" s="7">
        <v>9</v>
      </c>
      <c r="W26" s="7">
        <v>2</v>
      </c>
      <c r="X26" s="7">
        <f t="shared" si="5"/>
        <v>13</v>
      </c>
      <c r="Y26" s="7">
        <v>7</v>
      </c>
      <c r="Z26" s="7">
        <v>6</v>
      </c>
      <c r="AA26" s="7">
        <f t="shared" si="6"/>
        <v>5</v>
      </c>
      <c r="AB26" s="7">
        <v>2</v>
      </c>
      <c r="AC26" s="7">
        <v>3</v>
      </c>
      <c r="AD26" s="7">
        <f t="shared" si="7"/>
        <v>22</v>
      </c>
      <c r="AE26" s="7">
        <v>7</v>
      </c>
      <c r="AF26" s="7">
        <v>15</v>
      </c>
      <c r="AG26" s="7">
        <f t="shared" si="8"/>
        <v>10</v>
      </c>
      <c r="AH26" s="7">
        <v>5</v>
      </c>
      <c r="AI26" s="7">
        <v>5</v>
      </c>
      <c r="AJ26" s="7">
        <f t="shared" si="1"/>
        <v>13</v>
      </c>
      <c r="AK26" s="7">
        <v>9</v>
      </c>
      <c r="AL26" s="7">
        <v>4</v>
      </c>
      <c r="AM26" s="7">
        <f t="shared" si="2"/>
        <v>10</v>
      </c>
      <c r="AN26" s="7">
        <v>4</v>
      </c>
      <c r="AO26" s="7">
        <v>6</v>
      </c>
      <c r="AP26" s="7">
        <f t="shared" si="3"/>
        <v>7</v>
      </c>
      <c r="AQ26" s="7">
        <v>7</v>
      </c>
      <c r="AR26" s="7">
        <v>0</v>
      </c>
      <c r="AS26" s="7">
        <f t="shared" si="4"/>
        <v>8</v>
      </c>
      <c r="AT26" s="7">
        <v>5</v>
      </c>
      <c r="AU26" s="7">
        <v>3</v>
      </c>
    </row>
    <row r="27" spans="1:47">
      <c r="A27" s="7">
        <v>21</v>
      </c>
      <c r="B27" s="7" t="s">
        <v>582</v>
      </c>
      <c r="C27" s="7">
        <v>7</v>
      </c>
      <c r="D27" s="7">
        <v>6</v>
      </c>
      <c r="E27" s="7">
        <v>1</v>
      </c>
      <c r="F27" s="7">
        <v>12</v>
      </c>
      <c r="G27" s="7">
        <v>7</v>
      </c>
      <c r="H27" s="7">
        <v>5</v>
      </c>
      <c r="I27" s="7">
        <v>8</v>
      </c>
      <c r="J27" s="7">
        <v>4</v>
      </c>
      <c r="K27" s="7">
        <v>4</v>
      </c>
      <c r="L27" s="7">
        <v>17</v>
      </c>
      <c r="M27" s="7">
        <v>9</v>
      </c>
      <c r="N27" s="7">
        <v>8</v>
      </c>
      <c r="O27" s="7">
        <v>10</v>
      </c>
      <c r="P27" s="7">
        <v>4</v>
      </c>
      <c r="Q27" s="7">
        <v>6</v>
      </c>
      <c r="R27" s="7">
        <v>15</v>
      </c>
      <c r="S27" s="7">
        <v>10</v>
      </c>
      <c r="T27" s="7">
        <v>5</v>
      </c>
      <c r="U27" s="7">
        <v>10</v>
      </c>
      <c r="V27" s="7">
        <v>3</v>
      </c>
      <c r="W27" s="7">
        <v>7</v>
      </c>
      <c r="X27" s="7">
        <f t="shared" si="5"/>
        <v>10</v>
      </c>
      <c r="Y27" s="7">
        <v>6</v>
      </c>
      <c r="Z27" s="7">
        <v>4</v>
      </c>
      <c r="AA27" s="7">
        <f t="shared" si="6"/>
        <v>12</v>
      </c>
      <c r="AB27" s="7">
        <v>5</v>
      </c>
      <c r="AC27" s="7">
        <v>7</v>
      </c>
      <c r="AD27" s="7">
        <f t="shared" si="7"/>
        <v>7</v>
      </c>
      <c r="AE27" s="7">
        <v>5</v>
      </c>
      <c r="AF27" s="7">
        <v>2</v>
      </c>
      <c r="AG27" s="7">
        <f t="shared" si="8"/>
        <v>13</v>
      </c>
      <c r="AH27" s="7">
        <v>5</v>
      </c>
      <c r="AI27" s="7">
        <v>8</v>
      </c>
      <c r="AJ27" s="7">
        <f t="shared" si="1"/>
        <v>9</v>
      </c>
      <c r="AK27" s="7">
        <v>5</v>
      </c>
      <c r="AL27" s="7">
        <v>4</v>
      </c>
      <c r="AM27" s="7">
        <f t="shared" si="2"/>
        <v>7</v>
      </c>
      <c r="AN27" s="7">
        <v>3</v>
      </c>
      <c r="AO27" s="7">
        <v>4</v>
      </c>
      <c r="AP27" s="7">
        <f t="shared" si="3"/>
        <v>10</v>
      </c>
      <c r="AQ27" s="7">
        <v>8</v>
      </c>
      <c r="AR27" s="7">
        <v>2</v>
      </c>
      <c r="AS27" s="7">
        <f t="shared" si="4"/>
        <v>5</v>
      </c>
      <c r="AT27" s="7">
        <v>4</v>
      </c>
      <c r="AU27" s="7">
        <v>1</v>
      </c>
    </row>
    <row r="28" spans="1:47">
      <c r="A28" s="7">
        <v>22</v>
      </c>
      <c r="B28" s="7" t="s">
        <v>650</v>
      </c>
      <c r="C28" s="7">
        <v>2</v>
      </c>
      <c r="D28" s="7">
        <v>1</v>
      </c>
      <c r="E28" s="7">
        <v>1</v>
      </c>
      <c r="F28" s="7">
        <v>5</v>
      </c>
      <c r="G28" s="7">
        <v>3</v>
      </c>
      <c r="H28" s="7">
        <v>2</v>
      </c>
      <c r="I28" s="7">
        <v>1</v>
      </c>
      <c r="J28" s="7">
        <v>0</v>
      </c>
      <c r="K28" s="7">
        <v>1</v>
      </c>
      <c r="L28" s="7">
        <v>2</v>
      </c>
      <c r="M28" s="7">
        <v>1</v>
      </c>
      <c r="N28" s="7">
        <v>1</v>
      </c>
      <c r="O28" s="7">
        <v>7</v>
      </c>
      <c r="P28" s="7">
        <v>6</v>
      </c>
      <c r="Q28" s="7">
        <v>1</v>
      </c>
      <c r="R28" s="7">
        <v>6</v>
      </c>
      <c r="S28" s="7">
        <v>4</v>
      </c>
      <c r="T28" s="7">
        <v>2</v>
      </c>
      <c r="U28" s="7">
        <v>1</v>
      </c>
      <c r="V28" s="7">
        <v>1</v>
      </c>
      <c r="W28" s="7">
        <v>0</v>
      </c>
      <c r="X28" s="7">
        <f t="shared" si="5"/>
        <v>7</v>
      </c>
      <c r="Y28" s="7">
        <v>7</v>
      </c>
      <c r="Z28" s="7"/>
      <c r="AA28" s="7">
        <f t="shared" si="6"/>
        <v>9</v>
      </c>
      <c r="AB28" s="7">
        <v>5</v>
      </c>
      <c r="AC28" s="7">
        <v>4</v>
      </c>
      <c r="AD28" s="7">
        <f t="shared" si="7"/>
        <v>7</v>
      </c>
      <c r="AE28" s="7">
        <v>4</v>
      </c>
      <c r="AF28" s="7">
        <v>3</v>
      </c>
      <c r="AG28" s="7">
        <f t="shared" si="8"/>
        <v>4</v>
      </c>
      <c r="AH28" s="7">
        <v>1</v>
      </c>
      <c r="AI28" s="7">
        <v>3</v>
      </c>
      <c r="AJ28" s="7">
        <f t="shared" si="1"/>
        <v>13</v>
      </c>
      <c r="AK28" s="7">
        <v>9</v>
      </c>
      <c r="AL28" s="7">
        <v>4</v>
      </c>
      <c r="AM28" s="7">
        <f t="shared" si="2"/>
        <v>6</v>
      </c>
      <c r="AN28" s="7">
        <v>1</v>
      </c>
      <c r="AO28" s="7">
        <v>5</v>
      </c>
      <c r="AP28" s="7">
        <f t="shared" si="3"/>
        <v>5</v>
      </c>
      <c r="AQ28" s="7">
        <v>4</v>
      </c>
      <c r="AR28" s="7">
        <v>1</v>
      </c>
      <c r="AS28" s="7">
        <f t="shared" si="4"/>
        <v>10</v>
      </c>
      <c r="AT28" s="7">
        <v>6</v>
      </c>
      <c r="AU28" s="7">
        <v>4</v>
      </c>
    </row>
    <row r="29" spans="1:47">
      <c r="A29" s="7">
        <v>23</v>
      </c>
      <c r="B29" s="7" t="s">
        <v>170</v>
      </c>
      <c r="C29" s="7">
        <v>43</v>
      </c>
      <c r="D29" s="7">
        <v>27</v>
      </c>
      <c r="E29" s="7">
        <v>16</v>
      </c>
      <c r="F29" s="7">
        <v>41</v>
      </c>
      <c r="G29" s="7">
        <v>25</v>
      </c>
      <c r="H29" s="7">
        <v>16</v>
      </c>
      <c r="I29" s="7">
        <v>25</v>
      </c>
      <c r="J29" s="7">
        <v>12</v>
      </c>
      <c r="K29" s="7">
        <v>13</v>
      </c>
      <c r="L29" s="7">
        <v>35</v>
      </c>
      <c r="M29" s="7">
        <v>19</v>
      </c>
      <c r="N29" s="7">
        <v>16</v>
      </c>
      <c r="O29" s="7">
        <v>44</v>
      </c>
      <c r="P29" s="7">
        <v>23</v>
      </c>
      <c r="Q29" s="7">
        <v>21</v>
      </c>
      <c r="R29" s="7">
        <v>40</v>
      </c>
      <c r="S29" s="7">
        <v>25</v>
      </c>
      <c r="T29" s="7">
        <v>15</v>
      </c>
      <c r="U29" s="7">
        <v>47</v>
      </c>
      <c r="V29" s="7">
        <v>29</v>
      </c>
      <c r="W29" s="7">
        <v>18</v>
      </c>
      <c r="X29" s="7">
        <f t="shared" si="5"/>
        <v>45</v>
      </c>
      <c r="Y29" s="7">
        <v>24</v>
      </c>
      <c r="Z29" s="7">
        <v>21</v>
      </c>
      <c r="AA29" s="7">
        <f t="shared" si="6"/>
        <v>75</v>
      </c>
      <c r="AB29" s="7">
        <v>55</v>
      </c>
      <c r="AC29" s="7">
        <v>20</v>
      </c>
      <c r="AD29" s="7">
        <f t="shared" si="7"/>
        <v>45</v>
      </c>
      <c r="AE29" s="7">
        <v>30</v>
      </c>
      <c r="AF29" s="7">
        <v>15</v>
      </c>
      <c r="AG29" s="7">
        <f t="shared" si="8"/>
        <v>39</v>
      </c>
      <c r="AH29" s="7">
        <v>19</v>
      </c>
      <c r="AI29" s="7">
        <v>20</v>
      </c>
      <c r="AJ29" s="7">
        <f t="shared" si="1"/>
        <v>41</v>
      </c>
      <c r="AK29" s="7">
        <v>22</v>
      </c>
      <c r="AL29" s="7">
        <v>19</v>
      </c>
      <c r="AM29" s="7">
        <f t="shared" si="2"/>
        <v>38</v>
      </c>
      <c r="AN29" s="7">
        <v>21</v>
      </c>
      <c r="AO29" s="7">
        <v>17</v>
      </c>
      <c r="AP29" s="7">
        <f t="shared" si="3"/>
        <v>30</v>
      </c>
      <c r="AQ29" s="7">
        <v>24</v>
      </c>
      <c r="AR29" s="7">
        <v>6</v>
      </c>
      <c r="AS29" s="7">
        <f t="shared" si="4"/>
        <v>39</v>
      </c>
      <c r="AT29" s="7">
        <v>23</v>
      </c>
      <c r="AU29" s="7">
        <v>16</v>
      </c>
    </row>
    <row r="30" spans="1:47">
      <c r="A30" s="7">
        <v>24</v>
      </c>
      <c r="B30" s="7" t="s">
        <v>624</v>
      </c>
      <c r="C30" s="7">
        <v>19</v>
      </c>
      <c r="D30" s="7">
        <v>10</v>
      </c>
      <c r="E30" s="7">
        <v>9</v>
      </c>
      <c r="F30" s="7">
        <v>20</v>
      </c>
      <c r="G30" s="7">
        <v>9</v>
      </c>
      <c r="H30" s="7">
        <v>11</v>
      </c>
      <c r="I30" s="7">
        <v>25</v>
      </c>
      <c r="J30" s="7">
        <v>16</v>
      </c>
      <c r="K30" s="7">
        <v>9</v>
      </c>
      <c r="L30" s="7">
        <v>23</v>
      </c>
      <c r="M30" s="7">
        <v>16</v>
      </c>
      <c r="N30" s="7">
        <v>7</v>
      </c>
      <c r="O30" s="7">
        <v>22</v>
      </c>
      <c r="P30" s="7">
        <v>11</v>
      </c>
      <c r="Q30" s="7">
        <v>11</v>
      </c>
      <c r="R30" s="7">
        <v>18</v>
      </c>
      <c r="S30" s="7">
        <v>12</v>
      </c>
      <c r="T30" s="7">
        <v>6</v>
      </c>
      <c r="U30" s="7">
        <v>35</v>
      </c>
      <c r="V30" s="7">
        <v>21</v>
      </c>
      <c r="W30" s="7">
        <v>14</v>
      </c>
      <c r="X30" s="7">
        <f t="shared" si="5"/>
        <v>28</v>
      </c>
      <c r="Y30" s="7">
        <v>18</v>
      </c>
      <c r="Z30" s="7">
        <v>10</v>
      </c>
      <c r="AA30" s="7">
        <f t="shared" si="6"/>
        <v>28</v>
      </c>
      <c r="AB30" s="7">
        <v>20</v>
      </c>
      <c r="AC30" s="7">
        <v>8</v>
      </c>
      <c r="AD30" s="7">
        <f t="shared" si="7"/>
        <v>27</v>
      </c>
      <c r="AE30" s="7">
        <v>15</v>
      </c>
      <c r="AF30" s="7">
        <v>12</v>
      </c>
      <c r="AG30" s="7">
        <f t="shared" si="8"/>
        <v>23</v>
      </c>
      <c r="AH30" s="7">
        <v>16</v>
      </c>
      <c r="AI30" s="7">
        <v>7</v>
      </c>
      <c r="AJ30" s="7">
        <f t="shared" si="1"/>
        <v>35</v>
      </c>
      <c r="AK30" s="7">
        <v>23</v>
      </c>
      <c r="AL30" s="7">
        <v>12</v>
      </c>
      <c r="AM30" s="7">
        <f t="shared" si="2"/>
        <v>35</v>
      </c>
      <c r="AN30" s="7">
        <v>27</v>
      </c>
      <c r="AO30" s="7">
        <v>8</v>
      </c>
      <c r="AP30" s="7">
        <f t="shared" si="3"/>
        <v>26</v>
      </c>
      <c r="AQ30" s="7">
        <v>16</v>
      </c>
      <c r="AR30" s="7">
        <v>10</v>
      </c>
      <c r="AS30" s="7">
        <f t="shared" si="4"/>
        <v>26</v>
      </c>
      <c r="AT30" s="7">
        <v>16</v>
      </c>
      <c r="AU30" s="7">
        <v>10</v>
      </c>
    </row>
    <row r="31" spans="1:47">
      <c r="A31" s="7">
        <v>25</v>
      </c>
      <c r="B31" s="7" t="s">
        <v>1308</v>
      </c>
      <c r="C31" s="7">
        <v>2</v>
      </c>
      <c r="D31" s="7">
        <v>1</v>
      </c>
      <c r="E31" s="7">
        <v>1</v>
      </c>
      <c r="F31" s="7">
        <v>4</v>
      </c>
      <c r="G31" s="7">
        <v>2</v>
      </c>
      <c r="H31" s="7">
        <v>2</v>
      </c>
      <c r="I31" s="7">
        <v>3</v>
      </c>
      <c r="J31" s="7">
        <v>2</v>
      </c>
      <c r="K31" s="7">
        <v>1</v>
      </c>
      <c r="L31" s="7">
        <v>5</v>
      </c>
      <c r="M31" s="7">
        <v>2</v>
      </c>
      <c r="N31" s="7">
        <v>3</v>
      </c>
      <c r="O31" s="7">
        <v>7</v>
      </c>
      <c r="P31" s="7">
        <v>3</v>
      </c>
      <c r="Q31" s="7">
        <v>4</v>
      </c>
      <c r="R31" s="7">
        <v>6</v>
      </c>
      <c r="S31" s="7">
        <v>4</v>
      </c>
      <c r="T31" s="7">
        <v>2</v>
      </c>
      <c r="U31" s="7">
        <v>5</v>
      </c>
      <c r="V31" s="7">
        <v>3</v>
      </c>
      <c r="W31" s="7">
        <v>2</v>
      </c>
      <c r="X31" s="7">
        <f t="shared" si="5"/>
        <v>8</v>
      </c>
      <c r="Y31" s="7">
        <v>5</v>
      </c>
      <c r="Z31" s="7">
        <v>3</v>
      </c>
      <c r="AA31" s="7">
        <f t="shared" si="6"/>
        <v>6</v>
      </c>
      <c r="AB31" s="7">
        <v>5</v>
      </c>
      <c r="AC31" s="7">
        <v>1</v>
      </c>
      <c r="AD31" s="7">
        <f t="shared" si="7"/>
        <v>3</v>
      </c>
      <c r="AE31" s="7">
        <v>2</v>
      </c>
      <c r="AF31" s="7">
        <v>1</v>
      </c>
      <c r="AG31" s="7">
        <f t="shared" si="8"/>
        <v>12</v>
      </c>
      <c r="AH31" s="7">
        <v>7</v>
      </c>
      <c r="AI31" s="7">
        <v>5</v>
      </c>
      <c r="AJ31" s="7">
        <f t="shared" si="1"/>
        <v>10</v>
      </c>
      <c r="AK31" s="7">
        <v>7</v>
      </c>
      <c r="AL31" s="7">
        <v>3</v>
      </c>
      <c r="AM31" s="7">
        <f t="shared" si="2"/>
        <v>12</v>
      </c>
      <c r="AN31" s="7">
        <v>9</v>
      </c>
      <c r="AO31" s="7">
        <v>3</v>
      </c>
      <c r="AP31" s="7">
        <f t="shared" si="3"/>
        <v>6</v>
      </c>
      <c r="AQ31" s="7">
        <v>4</v>
      </c>
      <c r="AR31" s="7">
        <v>2</v>
      </c>
      <c r="AS31" s="7">
        <f t="shared" si="4"/>
        <v>2</v>
      </c>
      <c r="AT31" s="7">
        <v>2</v>
      </c>
      <c r="AU31" s="7">
        <v>0</v>
      </c>
    </row>
    <row r="32" spans="1:47">
      <c r="A32" s="7">
        <v>26</v>
      </c>
      <c r="B32" s="7" t="s">
        <v>1310</v>
      </c>
      <c r="C32" s="7">
        <v>1</v>
      </c>
      <c r="D32" s="7">
        <v>1</v>
      </c>
      <c r="E32" s="7">
        <v>0</v>
      </c>
      <c r="F32" s="7">
        <v>2</v>
      </c>
      <c r="G32" s="7">
        <v>0</v>
      </c>
      <c r="H32" s="7">
        <v>2</v>
      </c>
      <c r="I32" s="7">
        <v>2</v>
      </c>
      <c r="J32" s="7">
        <v>1</v>
      </c>
      <c r="K32" s="7">
        <v>1</v>
      </c>
      <c r="L32" s="7">
        <v>1</v>
      </c>
      <c r="M32" s="7">
        <v>0</v>
      </c>
      <c r="N32" s="7">
        <v>1</v>
      </c>
      <c r="O32" s="7">
        <v>6</v>
      </c>
      <c r="P32" s="7">
        <v>3</v>
      </c>
      <c r="Q32" s="7">
        <v>3</v>
      </c>
      <c r="R32" s="7">
        <v>3</v>
      </c>
      <c r="S32" s="7">
        <v>0</v>
      </c>
      <c r="T32" s="7">
        <v>3</v>
      </c>
      <c r="U32" s="7">
        <v>1</v>
      </c>
      <c r="V32" s="7">
        <v>0</v>
      </c>
      <c r="W32" s="7">
        <v>1</v>
      </c>
      <c r="X32" s="7">
        <f t="shared" si="5"/>
        <v>1</v>
      </c>
      <c r="Y32" s="7">
        <v>1</v>
      </c>
      <c r="Z32" s="7"/>
      <c r="AA32" s="7">
        <f t="shared" si="6"/>
        <v>5</v>
      </c>
      <c r="AB32" s="7">
        <v>3</v>
      </c>
      <c r="AC32" s="7">
        <v>2</v>
      </c>
      <c r="AD32" s="7">
        <f t="shared" si="7"/>
        <v>1</v>
      </c>
      <c r="AE32" s="7">
        <v>0</v>
      </c>
      <c r="AF32" s="7">
        <v>1</v>
      </c>
      <c r="AG32" s="7">
        <f t="shared" si="8"/>
        <v>4</v>
      </c>
      <c r="AH32" s="7">
        <v>3</v>
      </c>
      <c r="AI32" s="7">
        <v>1</v>
      </c>
      <c r="AJ32" s="7">
        <f t="shared" si="1"/>
        <v>4</v>
      </c>
      <c r="AK32" s="7">
        <v>3</v>
      </c>
      <c r="AL32" s="7">
        <v>1</v>
      </c>
      <c r="AM32" s="7">
        <f t="shared" si="2"/>
        <v>4</v>
      </c>
      <c r="AN32" s="7">
        <v>3</v>
      </c>
      <c r="AO32" s="7">
        <v>1</v>
      </c>
      <c r="AP32" s="7">
        <f t="shared" si="3"/>
        <v>3</v>
      </c>
      <c r="AQ32" s="7">
        <v>3</v>
      </c>
      <c r="AR32" s="7">
        <v>0</v>
      </c>
      <c r="AS32" s="7">
        <f t="shared" si="4"/>
        <v>4</v>
      </c>
      <c r="AT32" s="7">
        <v>3</v>
      </c>
      <c r="AU32" s="7">
        <v>1</v>
      </c>
    </row>
    <row r="33" spans="1:47">
      <c r="A33" s="7">
        <v>27</v>
      </c>
      <c r="B33" s="7" t="s">
        <v>1312</v>
      </c>
      <c r="C33" s="7">
        <v>1</v>
      </c>
      <c r="D33" s="7">
        <v>1</v>
      </c>
      <c r="E33" s="7">
        <v>0</v>
      </c>
      <c r="F33" s="7">
        <v>3</v>
      </c>
      <c r="G33" s="7">
        <v>3</v>
      </c>
      <c r="H33" s="7">
        <v>0</v>
      </c>
      <c r="I33" s="7">
        <v>5</v>
      </c>
      <c r="J33" s="7">
        <v>3</v>
      </c>
      <c r="K33" s="7">
        <v>2</v>
      </c>
      <c r="L33" s="7">
        <v>6</v>
      </c>
      <c r="M33" s="7">
        <v>2</v>
      </c>
      <c r="N33" s="7">
        <v>4</v>
      </c>
      <c r="O33" s="7">
        <v>1</v>
      </c>
      <c r="P33" s="7">
        <v>0</v>
      </c>
      <c r="Q33" s="7">
        <v>1</v>
      </c>
      <c r="R33" s="7">
        <v>4</v>
      </c>
      <c r="S33" s="7">
        <v>3</v>
      </c>
      <c r="T33" s="7">
        <v>1</v>
      </c>
      <c r="U33" s="7">
        <v>5</v>
      </c>
      <c r="V33" s="7">
        <v>2</v>
      </c>
      <c r="W33" s="7">
        <v>3</v>
      </c>
      <c r="X33" s="7">
        <f t="shared" si="5"/>
        <v>4</v>
      </c>
      <c r="Y33" s="7">
        <v>1</v>
      </c>
      <c r="Z33" s="7">
        <v>3</v>
      </c>
      <c r="AA33" s="7">
        <f t="shared" si="6"/>
        <v>8</v>
      </c>
      <c r="AB33" s="7">
        <v>3</v>
      </c>
      <c r="AC33" s="7">
        <v>5</v>
      </c>
      <c r="AD33" s="7">
        <f t="shared" si="7"/>
        <v>6</v>
      </c>
      <c r="AE33" s="7">
        <v>4</v>
      </c>
      <c r="AF33" s="7">
        <v>2</v>
      </c>
      <c r="AG33" s="7">
        <f t="shared" si="8"/>
        <v>11</v>
      </c>
      <c r="AH33" s="7">
        <v>5</v>
      </c>
      <c r="AI33" s="7">
        <v>6</v>
      </c>
      <c r="AJ33" s="7">
        <f t="shared" si="1"/>
        <v>9</v>
      </c>
      <c r="AK33" s="7">
        <v>4</v>
      </c>
      <c r="AL33" s="7">
        <v>5</v>
      </c>
      <c r="AM33" s="7">
        <f t="shared" si="2"/>
        <v>4</v>
      </c>
      <c r="AN33" s="7">
        <v>0</v>
      </c>
      <c r="AO33" s="7">
        <v>4</v>
      </c>
      <c r="AP33" s="7">
        <f t="shared" si="3"/>
        <v>11</v>
      </c>
      <c r="AQ33" s="7">
        <v>6</v>
      </c>
      <c r="AR33" s="7">
        <v>5</v>
      </c>
      <c r="AS33" s="7">
        <f t="shared" si="4"/>
        <v>9</v>
      </c>
      <c r="AT33" s="7">
        <v>3</v>
      </c>
      <c r="AU33" s="7">
        <v>6</v>
      </c>
    </row>
    <row r="34" spans="1:47">
      <c r="A34" s="7">
        <v>28</v>
      </c>
      <c r="B34" s="7" t="s">
        <v>1034</v>
      </c>
      <c r="C34" s="7">
        <v>19</v>
      </c>
      <c r="D34" s="7">
        <v>10</v>
      </c>
      <c r="E34" s="7">
        <v>9</v>
      </c>
      <c r="F34" s="7">
        <v>8</v>
      </c>
      <c r="G34" s="7">
        <v>5</v>
      </c>
      <c r="H34" s="7">
        <v>3</v>
      </c>
      <c r="I34" s="7">
        <v>19</v>
      </c>
      <c r="J34" s="7">
        <v>12</v>
      </c>
      <c r="K34" s="7">
        <v>7</v>
      </c>
      <c r="L34" s="7">
        <v>20</v>
      </c>
      <c r="M34" s="7">
        <v>14</v>
      </c>
      <c r="N34" s="7">
        <v>6</v>
      </c>
      <c r="O34" s="7">
        <v>12</v>
      </c>
      <c r="P34" s="7">
        <v>7</v>
      </c>
      <c r="Q34" s="7">
        <v>5</v>
      </c>
      <c r="R34" s="7">
        <v>15</v>
      </c>
      <c r="S34" s="7">
        <v>8</v>
      </c>
      <c r="T34" s="7">
        <v>7</v>
      </c>
      <c r="U34" s="7">
        <v>17</v>
      </c>
      <c r="V34" s="7">
        <v>9</v>
      </c>
      <c r="W34" s="7">
        <v>8</v>
      </c>
      <c r="X34" s="7">
        <f t="shared" si="5"/>
        <v>18</v>
      </c>
      <c r="Y34" s="7">
        <v>13</v>
      </c>
      <c r="Z34" s="7">
        <v>5</v>
      </c>
      <c r="AA34" s="7">
        <f t="shared" si="6"/>
        <v>9</v>
      </c>
      <c r="AB34" s="7">
        <v>5</v>
      </c>
      <c r="AC34" s="7">
        <v>4</v>
      </c>
      <c r="AD34" s="7">
        <f t="shared" si="7"/>
        <v>18</v>
      </c>
      <c r="AE34" s="7">
        <v>11</v>
      </c>
      <c r="AF34" s="7">
        <v>7</v>
      </c>
      <c r="AG34" s="7">
        <f t="shared" si="8"/>
        <v>17</v>
      </c>
      <c r="AH34" s="7">
        <v>10</v>
      </c>
      <c r="AI34" s="7">
        <v>7</v>
      </c>
      <c r="AJ34" s="7">
        <f t="shared" si="1"/>
        <v>18</v>
      </c>
      <c r="AK34" s="7">
        <v>11</v>
      </c>
      <c r="AL34" s="7">
        <v>7</v>
      </c>
      <c r="AM34" s="7">
        <f t="shared" si="2"/>
        <v>15</v>
      </c>
      <c r="AN34" s="7">
        <v>9</v>
      </c>
      <c r="AO34" s="7">
        <v>6</v>
      </c>
      <c r="AP34" s="7">
        <f t="shared" si="3"/>
        <v>16</v>
      </c>
      <c r="AQ34" s="7">
        <v>11</v>
      </c>
      <c r="AR34" s="7">
        <v>5</v>
      </c>
      <c r="AS34" s="7">
        <f t="shared" si="4"/>
        <v>18</v>
      </c>
      <c r="AT34" s="7">
        <v>10</v>
      </c>
      <c r="AU34" s="7">
        <v>8</v>
      </c>
    </row>
    <row r="35" spans="1:47">
      <c r="A35" s="7">
        <v>29</v>
      </c>
      <c r="B35" s="7" t="s">
        <v>261</v>
      </c>
      <c r="C35" s="7">
        <v>13</v>
      </c>
      <c r="D35" s="7">
        <v>8</v>
      </c>
      <c r="E35" s="7">
        <v>5</v>
      </c>
      <c r="F35" s="7">
        <v>8</v>
      </c>
      <c r="G35" s="7">
        <v>2</v>
      </c>
      <c r="H35" s="7">
        <v>6</v>
      </c>
      <c r="I35" s="7">
        <v>8</v>
      </c>
      <c r="J35" s="7">
        <v>5</v>
      </c>
      <c r="K35" s="7">
        <v>3</v>
      </c>
      <c r="L35" s="7">
        <v>10</v>
      </c>
      <c r="M35" s="7">
        <v>3</v>
      </c>
      <c r="N35" s="7">
        <v>7</v>
      </c>
      <c r="O35" s="7">
        <v>8</v>
      </c>
      <c r="P35" s="7">
        <v>5</v>
      </c>
      <c r="Q35" s="7">
        <v>3</v>
      </c>
      <c r="R35" s="7">
        <v>4</v>
      </c>
      <c r="S35" s="7">
        <v>1</v>
      </c>
      <c r="T35" s="7">
        <v>3</v>
      </c>
      <c r="U35" s="7">
        <v>10</v>
      </c>
      <c r="V35" s="7">
        <v>6</v>
      </c>
      <c r="W35" s="7">
        <v>4</v>
      </c>
      <c r="X35" s="7">
        <f t="shared" si="5"/>
        <v>8</v>
      </c>
      <c r="Y35" s="7">
        <v>7</v>
      </c>
      <c r="Z35" s="7">
        <v>1</v>
      </c>
      <c r="AA35" s="7">
        <f t="shared" si="6"/>
        <v>11</v>
      </c>
      <c r="AB35" s="7">
        <v>8</v>
      </c>
      <c r="AC35" s="7">
        <v>3</v>
      </c>
      <c r="AD35" s="7">
        <f t="shared" si="7"/>
        <v>8</v>
      </c>
      <c r="AE35" s="7">
        <v>3</v>
      </c>
      <c r="AF35" s="7">
        <v>5</v>
      </c>
      <c r="AG35" s="7">
        <f t="shared" si="8"/>
        <v>5</v>
      </c>
      <c r="AH35" s="7">
        <v>4</v>
      </c>
      <c r="AI35" s="7">
        <v>1</v>
      </c>
      <c r="AJ35" s="7">
        <f t="shared" si="1"/>
        <v>10</v>
      </c>
      <c r="AK35" s="7">
        <v>6</v>
      </c>
      <c r="AL35" s="7">
        <v>4</v>
      </c>
      <c r="AM35" s="7">
        <f t="shared" si="2"/>
        <v>11</v>
      </c>
      <c r="AN35" s="7">
        <v>6</v>
      </c>
      <c r="AO35" s="7">
        <v>5</v>
      </c>
      <c r="AP35" s="7">
        <f t="shared" si="3"/>
        <v>11</v>
      </c>
      <c r="AQ35" s="7">
        <v>5</v>
      </c>
      <c r="AR35" s="7">
        <v>6</v>
      </c>
      <c r="AS35" s="7">
        <f t="shared" si="4"/>
        <v>11</v>
      </c>
      <c r="AT35" s="7">
        <v>7</v>
      </c>
      <c r="AU35" s="7">
        <v>4</v>
      </c>
    </row>
    <row r="36" spans="1:47">
      <c r="A36" s="7">
        <v>30</v>
      </c>
      <c r="B36" s="7" t="s">
        <v>1315</v>
      </c>
      <c r="C36" s="7">
        <v>3</v>
      </c>
      <c r="D36" s="7">
        <v>1</v>
      </c>
      <c r="E36" s="7">
        <v>2</v>
      </c>
      <c r="F36" s="7">
        <v>0</v>
      </c>
      <c r="G36" s="7">
        <v>0</v>
      </c>
      <c r="H36" s="7">
        <v>0</v>
      </c>
      <c r="I36" s="7">
        <v>3</v>
      </c>
      <c r="J36" s="7">
        <v>2</v>
      </c>
      <c r="K36" s="7">
        <v>1</v>
      </c>
      <c r="L36" s="7">
        <v>7</v>
      </c>
      <c r="M36" s="7">
        <v>4</v>
      </c>
      <c r="N36" s="7">
        <v>3</v>
      </c>
      <c r="O36" s="7">
        <v>3</v>
      </c>
      <c r="P36" s="7">
        <v>2</v>
      </c>
      <c r="Q36" s="7">
        <v>1</v>
      </c>
      <c r="R36" s="7">
        <v>3</v>
      </c>
      <c r="S36" s="7">
        <v>2</v>
      </c>
      <c r="T36" s="7">
        <v>1</v>
      </c>
      <c r="U36" s="7">
        <v>6</v>
      </c>
      <c r="V36" s="7">
        <v>3</v>
      </c>
      <c r="W36" s="7">
        <v>3</v>
      </c>
      <c r="X36" s="7">
        <f t="shared" si="5"/>
        <v>0</v>
      </c>
      <c r="Y36" s="7">
        <v>0</v>
      </c>
      <c r="Z36" s="7">
        <v>0</v>
      </c>
      <c r="AA36" s="7">
        <f t="shared" si="6"/>
        <v>0</v>
      </c>
      <c r="AB36" s="7">
        <v>0</v>
      </c>
      <c r="AC36" s="7">
        <v>0</v>
      </c>
      <c r="AD36" s="7">
        <f t="shared" si="7"/>
        <v>0</v>
      </c>
      <c r="AE36" s="7">
        <v>0</v>
      </c>
      <c r="AF36" s="7">
        <v>0</v>
      </c>
      <c r="AG36" s="7">
        <f t="shared" si="8"/>
        <v>3</v>
      </c>
      <c r="AH36" s="7">
        <v>1</v>
      </c>
      <c r="AI36" s="7">
        <v>2</v>
      </c>
      <c r="AJ36" s="7">
        <f t="shared" si="1"/>
        <v>3</v>
      </c>
      <c r="AK36" s="7">
        <v>3</v>
      </c>
      <c r="AL36" s="7">
        <v>0</v>
      </c>
      <c r="AM36" s="7">
        <f t="shared" si="2"/>
        <v>2</v>
      </c>
      <c r="AN36" s="7">
        <v>2</v>
      </c>
      <c r="AO36" s="7">
        <v>0</v>
      </c>
      <c r="AP36" s="7">
        <f t="shared" si="3"/>
        <v>4</v>
      </c>
      <c r="AQ36" s="7">
        <v>2</v>
      </c>
      <c r="AR36" s="7">
        <v>2</v>
      </c>
      <c r="AS36" s="7">
        <f t="shared" si="4"/>
        <v>0</v>
      </c>
      <c r="AT36" s="7">
        <v>0</v>
      </c>
      <c r="AU36" s="7">
        <v>0</v>
      </c>
    </row>
    <row r="37" spans="1:47">
      <c r="A37" s="7">
        <v>31</v>
      </c>
      <c r="B37" s="7" t="s">
        <v>230</v>
      </c>
      <c r="C37" s="7">
        <v>0</v>
      </c>
      <c r="D37" s="7">
        <v>0</v>
      </c>
      <c r="E37" s="7">
        <v>0</v>
      </c>
      <c r="F37" s="7">
        <v>0</v>
      </c>
      <c r="G37" s="7">
        <v>0</v>
      </c>
      <c r="H37" s="7">
        <v>0</v>
      </c>
      <c r="I37" s="7">
        <v>0</v>
      </c>
      <c r="J37" s="7">
        <v>0</v>
      </c>
      <c r="K37" s="7">
        <v>0</v>
      </c>
      <c r="L37" s="7">
        <v>2</v>
      </c>
      <c r="M37" s="7">
        <v>0</v>
      </c>
      <c r="N37" s="7">
        <v>2</v>
      </c>
      <c r="O37" s="7">
        <v>3</v>
      </c>
      <c r="P37" s="7">
        <v>0</v>
      </c>
      <c r="Q37" s="7">
        <v>3</v>
      </c>
      <c r="R37" s="7">
        <v>3</v>
      </c>
      <c r="S37" s="7">
        <v>1</v>
      </c>
      <c r="T37" s="7">
        <v>2</v>
      </c>
      <c r="U37" s="7">
        <v>0</v>
      </c>
      <c r="V37" s="7">
        <v>0</v>
      </c>
      <c r="W37" s="7">
        <v>0</v>
      </c>
      <c r="X37" s="7">
        <f t="shared" si="5"/>
        <v>7</v>
      </c>
      <c r="Y37" s="7">
        <v>5</v>
      </c>
      <c r="Z37" s="7">
        <v>2</v>
      </c>
      <c r="AA37" s="7">
        <f t="shared" si="6"/>
        <v>1</v>
      </c>
      <c r="AB37" s="7">
        <v>1</v>
      </c>
      <c r="AC37" s="7">
        <v>0</v>
      </c>
      <c r="AD37" s="7">
        <f t="shared" si="7"/>
        <v>1</v>
      </c>
      <c r="AE37" s="7">
        <v>1</v>
      </c>
      <c r="AF37" s="7">
        <v>0</v>
      </c>
      <c r="AG37" s="7">
        <f t="shared" si="8"/>
        <v>1</v>
      </c>
      <c r="AH37" s="7">
        <v>1</v>
      </c>
      <c r="AI37" s="7">
        <v>0</v>
      </c>
      <c r="AJ37" s="7">
        <f t="shared" si="1"/>
        <v>1</v>
      </c>
      <c r="AK37" s="7">
        <v>1</v>
      </c>
      <c r="AL37" s="7">
        <v>0</v>
      </c>
      <c r="AM37" s="7">
        <f t="shared" si="2"/>
        <v>1</v>
      </c>
      <c r="AN37" s="7">
        <v>0</v>
      </c>
      <c r="AO37" s="7">
        <v>1</v>
      </c>
      <c r="AP37" s="7">
        <f t="shared" si="3"/>
        <v>1</v>
      </c>
      <c r="AQ37" s="7">
        <v>1</v>
      </c>
      <c r="AR37" s="7">
        <v>0</v>
      </c>
      <c r="AS37" s="7">
        <f t="shared" si="4"/>
        <v>0</v>
      </c>
      <c r="AT37" s="7">
        <v>0</v>
      </c>
      <c r="AU37" s="7">
        <v>0</v>
      </c>
    </row>
    <row r="38" spans="1:47">
      <c r="A38" s="7">
        <v>32</v>
      </c>
      <c r="B38" s="7" t="s">
        <v>1316</v>
      </c>
      <c r="C38" s="7">
        <v>0</v>
      </c>
      <c r="D38" s="7">
        <v>0</v>
      </c>
      <c r="E38" s="7">
        <v>0</v>
      </c>
      <c r="F38" s="7">
        <v>0</v>
      </c>
      <c r="G38" s="7">
        <v>0</v>
      </c>
      <c r="H38" s="7">
        <v>0</v>
      </c>
      <c r="I38" s="7">
        <v>0</v>
      </c>
      <c r="J38" s="7">
        <v>0</v>
      </c>
      <c r="K38" s="7">
        <v>0</v>
      </c>
      <c r="L38" s="7">
        <v>0</v>
      </c>
      <c r="M38" s="7">
        <v>0</v>
      </c>
      <c r="N38" s="7">
        <v>0</v>
      </c>
      <c r="O38" s="7">
        <v>1</v>
      </c>
      <c r="P38" s="7">
        <v>0</v>
      </c>
      <c r="Q38" s="7">
        <v>1</v>
      </c>
      <c r="R38" s="7">
        <v>0</v>
      </c>
      <c r="S38" s="7">
        <v>0</v>
      </c>
      <c r="T38" s="7">
        <v>0</v>
      </c>
      <c r="U38" s="7">
        <v>0</v>
      </c>
      <c r="V38" s="7">
        <v>0</v>
      </c>
      <c r="W38" s="7">
        <v>0</v>
      </c>
      <c r="X38" s="7">
        <f t="shared" si="5"/>
        <v>0</v>
      </c>
      <c r="Y38" s="7">
        <v>0</v>
      </c>
      <c r="Z38" s="7">
        <v>0</v>
      </c>
      <c r="AA38" s="7">
        <f t="shared" si="6"/>
        <v>0</v>
      </c>
      <c r="AB38" s="7">
        <v>0</v>
      </c>
      <c r="AC38" s="7">
        <v>0</v>
      </c>
      <c r="AD38" s="7">
        <f t="shared" si="7"/>
        <v>1</v>
      </c>
      <c r="AE38" s="7">
        <v>0</v>
      </c>
      <c r="AF38" s="7">
        <v>1</v>
      </c>
      <c r="AG38" s="7">
        <f t="shared" si="8"/>
        <v>2</v>
      </c>
      <c r="AH38" s="7">
        <v>1</v>
      </c>
      <c r="AI38" s="7">
        <v>1</v>
      </c>
      <c r="AJ38" s="7">
        <f t="shared" si="1"/>
        <v>2</v>
      </c>
      <c r="AK38" s="7">
        <v>1</v>
      </c>
      <c r="AL38" s="7">
        <v>1</v>
      </c>
      <c r="AM38" s="7">
        <f t="shared" si="2"/>
        <v>1</v>
      </c>
      <c r="AN38" s="7">
        <v>1</v>
      </c>
      <c r="AO38" s="7">
        <v>0</v>
      </c>
      <c r="AP38" s="7">
        <f t="shared" si="3"/>
        <v>2</v>
      </c>
      <c r="AQ38" s="7">
        <v>1</v>
      </c>
      <c r="AR38" s="7">
        <v>1</v>
      </c>
      <c r="AS38" s="7">
        <f t="shared" si="4"/>
        <v>1</v>
      </c>
      <c r="AT38" s="7">
        <v>0</v>
      </c>
      <c r="AU38" s="7">
        <v>1</v>
      </c>
    </row>
    <row r="39" spans="1:47">
      <c r="A39" s="7">
        <v>33</v>
      </c>
      <c r="B39" s="7" t="s">
        <v>1320</v>
      </c>
      <c r="C39" s="7">
        <v>0</v>
      </c>
      <c r="D39" s="7">
        <v>0</v>
      </c>
      <c r="E39" s="7">
        <v>0</v>
      </c>
      <c r="F39" s="7">
        <v>0</v>
      </c>
      <c r="G39" s="7">
        <v>0</v>
      </c>
      <c r="H39" s="7">
        <v>0</v>
      </c>
      <c r="I39" s="7">
        <v>0</v>
      </c>
      <c r="J39" s="7">
        <v>0</v>
      </c>
      <c r="K39" s="7">
        <v>0</v>
      </c>
      <c r="L39" s="7">
        <v>1</v>
      </c>
      <c r="M39" s="7">
        <v>1</v>
      </c>
      <c r="N39" s="7">
        <v>0</v>
      </c>
      <c r="O39" s="7">
        <v>1</v>
      </c>
      <c r="P39" s="7">
        <v>0</v>
      </c>
      <c r="Q39" s="7">
        <v>1</v>
      </c>
      <c r="R39" s="7">
        <v>0</v>
      </c>
      <c r="S39" s="7">
        <v>0</v>
      </c>
      <c r="T39" s="7">
        <v>0</v>
      </c>
      <c r="U39" s="7">
        <v>0</v>
      </c>
      <c r="V39" s="7">
        <v>0</v>
      </c>
      <c r="W39" s="7">
        <v>0</v>
      </c>
      <c r="X39" s="7">
        <f t="shared" si="5"/>
        <v>0</v>
      </c>
      <c r="Y39" s="7">
        <v>0</v>
      </c>
      <c r="Z39" s="7">
        <v>0</v>
      </c>
      <c r="AA39" s="7">
        <f t="shared" si="6"/>
        <v>3</v>
      </c>
      <c r="AB39" s="7">
        <v>2</v>
      </c>
      <c r="AC39" s="7">
        <v>1</v>
      </c>
      <c r="AD39" s="7">
        <f t="shared" si="7"/>
        <v>2</v>
      </c>
      <c r="AE39" s="7">
        <v>1</v>
      </c>
      <c r="AF39" s="7">
        <v>1</v>
      </c>
      <c r="AG39" s="7">
        <f t="shared" si="8"/>
        <v>1</v>
      </c>
      <c r="AH39" s="7">
        <v>1</v>
      </c>
      <c r="AI39" s="7">
        <v>0</v>
      </c>
      <c r="AJ39" s="7">
        <f t="shared" si="1"/>
        <v>2</v>
      </c>
      <c r="AK39" s="7">
        <v>2</v>
      </c>
      <c r="AL39" s="7">
        <v>0</v>
      </c>
      <c r="AM39" s="7">
        <f t="shared" si="2"/>
        <v>0</v>
      </c>
      <c r="AN39" s="7">
        <v>0</v>
      </c>
      <c r="AO39" s="7">
        <v>0</v>
      </c>
      <c r="AP39" s="7">
        <f t="shared" si="3"/>
        <v>0</v>
      </c>
      <c r="AQ39" s="7">
        <v>0</v>
      </c>
      <c r="AR39" s="7">
        <v>0</v>
      </c>
      <c r="AS39" s="7">
        <f t="shared" si="4"/>
        <v>3</v>
      </c>
      <c r="AT39" s="7">
        <v>2</v>
      </c>
      <c r="AU39" s="7">
        <v>1</v>
      </c>
    </row>
    <row r="40" spans="1:47">
      <c r="A40" s="7">
        <v>34</v>
      </c>
      <c r="B40" s="7" t="s">
        <v>1326</v>
      </c>
      <c r="C40" s="7">
        <v>1</v>
      </c>
      <c r="D40" s="7">
        <v>0</v>
      </c>
      <c r="E40" s="7">
        <v>1</v>
      </c>
      <c r="F40" s="7">
        <v>8</v>
      </c>
      <c r="G40" s="7">
        <v>6</v>
      </c>
      <c r="H40" s="7">
        <v>2</v>
      </c>
      <c r="I40" s="7">
        <v>3</v>
      </c>
      <c r="J40" s="7">
        <v>2</v>
      </c>
      <c r="K40" s="7">
        <v>1</v>
      </c>
      <c r="L40" s="7">
        <v>0</v>
      </c>
      <c r="M40" s="7">
        <v>0</v>
      </c>
      <c r="N40" s="7">
        <v>0</v>
      </c>
      <c r="O40" s="7">
        <v>1</v>
      </c>
      <c r="P40" s="7">
        <v>1</v>
      </c>
      <c r="Q40" s="7">
        <v>0</v>
      </c>
      <c r="R40" s="7">
        <v>5</v>
      </c>
      <c r="S40" s="7">
        <v>3</v>
      </c>
      <c r="T40" s="7">
        <v>2</v>
      </c>
      <c r="U40" s="7">
        <v>2</v>
      </c>
      <c r="V40" s="7">
        <v>1</v>
      </c>
      <c r="W40" s="7">
        <v>1</v>
      </c>
      <c r="X40" s="7">
        <f t="shared" si="5"/>
        <v>2</v>
      </c>
      <c r="Y40" s="7">
        <v>1</v>
      </c>
      <c r="Z40" s="7">
        <v>1</v>
      </c>
      <c r="AA40" s="7">
        <f t="shared" si="6"/>
        <v>0</v>
      </c>
      <c r="AB40" s="7">
        <v>0</v>
      </c>
      <c r="AC40" s="7">
        <v>0</v>
      </c>
      <c r="AD40" s="7">
        <f t="shared" si="7"/>
        <v>8</v>
      </c>
      <c r="AE40" s="7">
        <v>7</v>
      </c>
      <c r="AF40" s="7">
        <v>1</v>
      </c>
      <c r="AG40" s="7">
        <f t="shared" si="8"/>
        <v>1</v>
      </c>
      <c r="AH40" s="7">
        <v>0</v>
      </c>
      <c r="AI40" s="7">
        <v>1</v>
      </c>
      <c r="AJ40" s="7">
        <f t="shared" si="1"/>
        <v>2</v>
      </c>
      <c r="AK40" s="7">
        <v>1</v>
      </c>
      <c r="AL40" s="7">
        <v>1</v>
      </c>
      <c r="AM40" s="7">
        <f t="shared" si="2"/>
        <v>2</v>
      </c>
      <c r="AN40" s="7">
        <v>2</v>
      </c>
      <c r="AO40" s="7">
        <v>0</v>
      </c>
      <c r="AP40" s="7">
        <f t="shared" si="3"/>
        <v>4</v>
      </c>
      <c r="AQ40" s="7">
        <v>3</v>
      </c>
      <c r="AR40" s="7">
        <v>1</v>
      </c>
      <c r="AS40" s="7">
        <f t="shared" si="4"/>
        <v>7</v>
      </c>
      <c r="AT40" s="7">
        <v>5</v>
      </c>
      <c r="AU40" s="7">
        <v>2</v>
      </c>
    </row>
    <row r="41" spans="1:47">
      <c r="A41" s="7">
        <v>35</v>
      </c>
      <c r="B41" s="7" t="s">
        <v>1329</v>
      </c>
      <c r="C41" s="7">
        <v>6</v>
      </c>
      <c r="D41" s="7">
        <v>3</v>
      </c>
      <c r="E41" s="7">
        <v>3</v>
      </c>
      <c r="F41" s="7">
        <v>7</v>
      </c>
      <c r="G41" s="7">
        <v>4</v>
      </c>
      <c r="H41" s="7">
        <v>3</v>
      </c>
      <c r="I41" s="7">
        <v>8</v>
      </c>
      <c r="J41" s="7">
        <v>6</v>
      </c>
      <c r="K41" s="7">
        <v>2</v>
      </c>
      <c r="L41" s="7">
        <v>3</v>
      </c>
      <c r="M41" s="7">
        <v>3</v>
      </c>
      <c r="N41" s="7">
        <v>0</v>
      </c>
      <c r="O41" s="7">
        <v>2</v>
      </c>
      <c r="P41" s="7">
        <v>1</v>
      </c>
      <c r="Q41" s="7">
        <v>1</v>
      </c>
      <c r="R41" s="7">
        <v>9</v>
      </c>
      <c r="S41" s="7">
        <v>6</v>
      </c>
      <c r="T41" s="7">
        <v>3</v>
      </c>
      <c r="U41" s="7">
        <v>15</v>
      </c>
      <c r="V41" s="7">
        <v>7</v>
      </c>
      <c r="W41" s="7">
        <v>8</v>
      </c>
      <c r="X41" s="7">
        <f t="shared" si="5"/>
        <v>4</v>
      </c>
      <c r="Y41" s="7">
        <v>4</v>
      </c>
      <c r="Z41" s="7">
        <v>0</v>
      </c>
      <c r="AA41" s="7">
        <f t="shared" si="6"/>
        <v>1</v>
      </c>
      <c r="AB41" s="7">
        <v>1</v>
      </c>
      <c r="AC41" s="7">
        <v>0</v>
      </c>
      <c r="AD41" s="7">
        <f t="shared" si="7"/>
        <v>3</v>
      </c>
      <c r="AE41" s="7">
        <v>2</v>
      </c>
      <c r="AF41" s="7">
        <v>1</v>
      </c>
      <c r="AG41" s="7">
        <f t="shared" si="8"/>
        <v>5</v>
      </c>
      <c r="AH41" s="7">
        <v>2</v>
      </c>
      <c r="AI41" s="7">
        <v>3</v>
      </c>
      <c r="AJ41" s="7">
        <f t="shared" si="1"/>
        <v>6</v>
      </c>
      <c r="AK41" s="7">
        <v>4</v>
      </c>
      <c r="AL41" s="7">
        <v>2</v>
      </c>
      <c r="AM41" s="7">
        <f t="shared" si="2"/>
        <v>13</v>
      </c>
      <c r="AN41" s="7">
        <v>6</v>
      </c>
      <c r="AO41" s="7">
        <v>7</v>
      </c>
      <c r="AP41" s="7">
        <f t="shared" si="3"/>
        <v>11</v>
      </c>
      <c r="AQ41" s="7">
        <v>6</v>
      </c>
      <c r="AR41" s="7">
        <v>5</v>
      </c>
      <c r="AS41" s="7">
        <f t="shared" si="4"/>
        <v>5</v>
      </c>
      <c r="AT41" s="7">
        <v>2</v>
      </c>
      <c r="AU41" s="7">
        <v>3</v>
      </c>
    </row>
    <row r="42" spans="1:47">
      <c r="A42" s="7">
        <v>36</v>
      </c>
      <c r="B42" s="7" t="s">
        <v>228</v>
      </c>
      <c r="C42" s="7">
        <v>2</v>
      </c>
      <c r="D42" s="7">
        <v>1</v>
      </c>
      <c r="E42" s="7">
        <v>1</v>
      </c>
      <c r="F42" s="7">
        <v>4</v>
      </c>
      <c r="G42" s="7">
        <v>3</v>
      </c>
      <c r="H42" s="7">
        <v>1</v>
      </c>
      <c r="I42" s="7">
        <v>5</v>
      </c>
      <c r="J42" s="7">
        <v>2</v>
      </c>
      <c r="K42" s="7">
        <v>3</v>
      </c>
      <c r="L42" s="7">
        <v>5</v>
      </c>
      <c r="M42" s="7">
        <v>4</v>
      </c>
      <c r="N42" s="7">
        <v>1</v>
      </c>
      <c r="O42" s="7">
        <v>2</v>
      </c>
      <c r="P42" s="7">
        <v>2</v>
      </c>
      <c r="Q42" s="7">
        <v>0</v>
      </c>
      <c r="R42" s="7">
        <v>1</v>
      </c>
      <c r="S42" s="7">
        <v>0</v>
      </c>
      <c r="T42" s="7">
        <v>1</v>
      </c>
      <c r="U42" s="7">
        <v>2</v>
      </c>
      <c r="V42" s="7">
        <v>0</v>
      </c>
      <c r="W42" s="7">
        <v>2</v>
      </c>
      <c r="X42" s="7">
        <f t="shared" si="5"/>
        <v>3</v>
      </c>
      <c r="Y42" s="7">
        <v>3</v>
      </c>
      <c r="Z42" s="7">
        <v>0</v>
      </c>
      <c r="AA42" s="7">
        <f t="shared" si="6"/>
        <v>2</v>
      </c>
      <c r="AB42" s="7">
        <v>1</v>
      </c>
      <c r="AC42" s="7">
        <v>1</v>
      </c>
      <c r="AD42" s="7">
        <f t="shared" si="7"/>
        <v>2</v>
      </c>
      <c r="AE42" s="7">
        <v>2</v>
      </c>
      <c r="AF42" s="7">
        <v>0</v>
      </c>
      <c r="AG42" s="7">
        <f t="shared" si="8"/>
        <v>11</v>
      </c>
      <c r="AH42" s="7">
        <v>6</v>
      </c>
      <c r="AI42" s="7">
        <v>5</v>
      </c>
      <c r="AJ42" s="7">
        <f t="shared" si="1"/>
        <v>2</v>
      </c>
      <c r="AK42" s="7">
        <v>2</v>
      </c>
      <c r="AL42" s="7">
        <v>0</v>
      </c>
      <c r="AM42" s="7">
        <f t="shared" si="2"/>
        <v>0</v>
      </c>
      <c r="AN42" s="7">
        <v>0</v>
      </c>
      <c r="AO42" s="7">
        <v>0</v>
      </c>
      <c r="AP42" s="7">
        <f t="shared" si="3"/>
        <v>1</v>
      </c>
      <c r="AQ42" s="7">
        <v>1</v>
      </c>
      <c r="AR42" s="7">
        <v>0</v>
      </c>
      <c r="AS42" s="7">
        <f t="shared" si="4"/>
        <v>1</v>
      </c>
      <c r="AT42" s="7">
        <v>1</v>
      </c>
      <c r="AU42" s="7">
        <v>0</v>
      </c>
    </row>
    <row r="43" spans="1:47">
      <c r="A43" s="7">
        <v>37</v>
      </c>
      <c r="B43" s="7" t="s">
        <v>1331</v>
      </c>
      <c r="C43" s="7">
        <v>2</v>
      </c>
      <c r="D43" s="7">
        <v>0</v>
      </c>
      <c r="E43" s="7">
        <v>2</v>
      </c>
      <c r="F43" s="7">
        <v>0</v>
      </c>
      <c r="G43" s="7">
        <v>0</v>
      </c>
      <c r="H43" s="7">
        <v>0</v>
      </c>
      <c r="I43" s="7">
        <v>2</v>
      </c>
      <c r="J43" s="7">
        <v>1</v>
      </c>
      <c r="K43" s="7">
        <v>1</v>
      </c>
      <c r="L43" s="7">
        <v>2</v>
      </c>
      <c r="M43" s="7">
        <v>1</v>
      </c>
      <c r="N43" s="7">
        <v>1</v>
      </c>
      <c r="O43" s="7">
        <v>0</v>
      </c>
      <c r="P43" s="7">
        <v>0</v>
      </c>
      <c r="Q43" s="7">
        <v>0</v>
      </c>
      <c r="R43" s="7">
        <v>1</v>
      </c>
      <c r="S43" s="7">
        <v>1</v>
      </c>
      <c r="T43" s="7">
        <v>0</v>
      </c>
      <c r="U43" s="7">
        <v>5</v>
      </c>
      <c r="V43" s="7">
        <v>2</v>
      </c>
      <c r="W43" s="7">
        <v>3</v>
      </c>
      <c r="X43" s="7">
        <f t="shared" si="5"/>
        <v>2</v>
      </c>
      <c r="Y43" s="7">
        <v>2</v>
      </c>
      <c r="Z43" s="7">
        <v>0</v>
      </c>
      <c r="AA43" s="7">
        <f t="shared" si="6"/>
        <v>0</v>
      </c>
      <c r="AB43" s="7">
        <v>0</v>
      </c>
      <c r="AC43" s="7">
        <v>0</v>
      </c>
      <c r="AD43" s="7">
        <f t="shared" si="7"/>
        <v>0</v>
      </c>
      <c r="AE43" s="7">
        <v>0</v>
      </c>
      <c r="AF43" s="7">
        <v>0</v>
      </c>
      <c r="AG43" s="7">
        <f t="shared" si="8"/>
        <v>0</v>
      </c>
      <c r="AH43" s="7">
        <v>0</v>
      </c>
      <c r="AI43" s="7">
        <v>0</v>
      </c>
      <c r="AJ43" s="7">
        <f t="shared" si="1"/>
        <v>1</v>
      </c>
      <c r="AK43" s="7">
        <v>0</v>
      </c>
      <c r="AL43" s="7">
        <v>1</v>
      </c>
      <c r="AM43" s="7">
        <f t="shared" si="2"/>
        <v>1</v>
      </c>
      <c r="AN43" s="7">
        <v>0</v>
      </c>
      <c r="AO43" s="7">
        <v>1</v>
      </c>
      <c r="AP43" s="7">
        <f t="shared" si="3"/>
        <v>0</v>
      </c>
      <c r="AQ43" s="7">
        <v>0</v>
      </c>
      <c r="AR43" s="7">
        <v>0</v>
      </c>
      <c r="AS43" s="7">
        <f t="shared" si="4"/>
        <v>1</v>
      </c>
      <c r="AT43" s="7">
        <v>1</v>
      </c>
      <c r="AU43" s="7">
        <v>0</v>
      </c>
    </row>
    <row r="44" spans="1:47">
      <c r="A44" s="7">
        <v>38</v>
      </c>
      <c r="B44" s="7" t="s">
        <v>1333</v>
      </c>
      <c r="C44" s="7">
        <v>3</v>
      </c>
      <c r="D44" s="7">
        <v>1</v>
      </c>
      <c r="E44" s="7">
        <v>2</v>
      </c>
      <c r="F44" s="7">
        <v>6</v>
      </c>
      <c r="G44" s="7">
        <v>4</v>
      </c>
      <c r="H44" s="7">
        <v>2</v>
      </c>
      <c r="I44" s="7">
        <v>0</v>
      </c>
      <c r="J44" s="7">
        <v>0</v>
      </c>
      <c r="K44" s="7">
        <v>0</v>
      </c>
      <c r="L44" s="7">
        <v>0</v>
      </c>
      <c r="M44" s="7">
        <v>0</v>
      </c>
      <c r="N44" s="7">
        <v>0</v>
      </c>
      <c r="O44" s="7">
        <v>1</v>
      </c>
      <c r="P44" s="7">
        <v>1</v>
      </c>
      <c r="Q44" s="7">
        <v>0</v>
      </c>
      <c r="R44" s="7">
        <v>0</v>
      </c>
      <c r="S44" s="7">
        <v>0</v>
      </c>
      <c r="T44" s="7">
        <v>0</v>
      </c>
      <c r="U44" s="7">
        <v>1</v>
      </c>
      <c r="V44" s="7">
        <v>0</v>
      </c>
      <c r="W44" s="7">
        <v>1</v>
      </c>
      <c r="X44" s="7">
        <f t="shared" si="5"/>
        <v>4</v>
      </c>
      <c r="Y44" s="7">
        <v>3</v>
      </c>
      <c r="Z44" s="7">
        <v>1</v>
      </c>
      <c r="AA44" s="7">
        <f t="shared" si="6"/>
        <v>3</v>
      </c>
      <c r="AB44" s="7">
        <v>1</v>
      </c>
      <c r="AC44" s="7">
        <v>2</v>
      </c>
      <c r="AD44" s="7">
        <f t="shared" si="7"/>
        <v>2</v>
      </c>
      <c r="AE44" s="7">
        <v>1</v>
      </c>
      <c r="AF44" s="7">
        <v>1</v>
      </c>
      <c r="AG44" s="7">
        <f t="shared" si="8"/>
        <v>1</v>
      </c>
      <c r="AH44" s="7">
        <v>1</v>
      </c>
      <c r="AI44" s="7">
        <v>0</v>
      </c>
      <c r="AJ44" s="7">
        <f t="shared" si="1"/>
        <v>1</v>
      </c>
      <c r="AK44" s="7">
        <v>1</v>
      </c>
      <c r="AL44" s="7">
        <v>0</v>
      </c>
      <c r="AM44" s="7">
        <f t="shared" si="2"/>
        <v>5</v>
      </c>
      <c r="AN44" s="7">
        <v>4</v>
      </c>
      <c r="AO44" s="7">
        <v>1</v>
      </c>
      <c r="AP44" s="7">
        <f t="shared" si="3"/>
        <v>2</v>
      </c>
      <c r="AQ44" s="7">
        <v>1</v>
      </c>
      <c r="AR44" s="7">
        <v>1</v>
      </c>
      <c r="AS44" s="7">
        <f t="shared" si="4"/>
        <v>3</v>
      </c>
      <c r="AT44" s="7">
        <v>3</v>
      </c>
      <c r="AU44" s="7">
        <v>0</v>
      </c>
    </row>
    <row r="45" spans="1:47">
      <c r="A45" s="7">
        <v>39</v>
      </c>
      <c r="B45" s="7" t="s">
        <v>1022</v>
      </c>
      <c r="C45" s="7">
        <v>0</v>
      </c>
      <c r="D45" s="7">
        <v>0</v>
      </c>
      <c r="E45" s="7">
        <v>0</v>
      </c>
      <c r="F45" s="7">
        <v>1</v>
      </c>
      <c r="G45" s="7">
        <v>1</v>
      </c>
      <c r="H45" s="7">
        <v>0</v>
      </c>
      <c r="I45" s="7">
        <v>2</v>
      </c>
      <c r="J45" s="7">
        <v>1</v>
      </c>
      <c r="K45" s="7">
        <v>1</v>
      </c>
      <c r="L45" s="7">
        <v>0</v>
      </c>
      <c r="M45" s="7">
        <v>0</v>
      </c>
      <c r="N45" s="7">
        <v>0</v>
      </c>
      <c r="O45" s="7">
        <v>2</v>
      </c>
      <c r="P45" s="7">
        <v>1</v>
      </c>
      <c r="Q45" s="7">
        <v>1</v>
      </c>
      <c r="R45" s="7">
        <v>0</v>
      </c>
      <c r="S45" s="7">
        <v>0</v>
      </c>
      <c r="T45" s="7">
        <v>0</v>
      </c>
      <c r="U45" s="7">
        <v>4</v>
      </c>
      <c r="V45" s="7">
        <v>2</v>
      </c>
      <c r="W45" s="7">
        <v>2</v>
      </c>
      <c r="X45" s="7">
        <f t="shared" si="5"/>
        <v>0</v>
      </c>
      <c r="Y45" s="7">
        <v>0</v>
      </c>
      <c r="Z45" s="7">
        <v>0</v>
      </c>
      <c r="AA45" s="7">
        <f t="shared" si="6"/>
        <v>3</v>
      </c>
      <c r="AB45" s="7">
        <v>1</v>
      </c>
      <c r="AC45" s="7">
        <v>2</v>
      </c>
      <c r="AD45" s="7">
        <f t="shared" si="7"/>
        <v>8</v>
      </c>
      <c r="AE45" s="7">
        <v>2</v>
      </c>
      <c r="AF45" s="7">
        <v>6</v>
      </c>
      <c r="AG45" s="7">
        <f t="shared" si="8"/>
        <v>0</v>
      </c>
      <c r="AH45" s="7">
        <v>0</v>
      </c>
      <c r="AI45" s="7">
        <v>0</v>
      </c>
      <c r="AJ45" s="7">
        <f t="shared" si="1"/>
        <v>3</v>
      </c>
      <c r="AK45" s="7">
        <v>2</v>
      </c>
      <c r="AL45" s="7">
        <v>1</v>
      </c>
      <c r="AM45" s="7">
        <f t="shared" si="2"/>
        <v>0</v>
      </c>
      <c r="AN45" s="7">
        <v>0</v>
      </c>
      <c r="AO45" s="7">
        <v>0</v>
      </c>
      <c r="AP45" s="7">
        <f t="shared" si="3"/>
        <v>2</v>
      </c>
      <c r="AQ45" s="7">
        <v>2</v>
      </c>
      <c r="AR45" s="7">
        <v>0</v>
      </c>
      <c r="AS45" s="7">
        <f t="shared" si="4"/>
        <v>0</v>
      </c>
      <c r="AT45" s="7">
        <v>0</v>
      </c>
      <c r="AU45" s="7">
        <v>0</v>
      </c>
    </row>
    <row r="46" spans="1:47">
      <c r="A46" s="7">
        <v>40</v>
      </c>
      <c r="B46" s="7" t="s">
        <v>1336</v>
      </c>
      <c r="C46" s="7">
        <v>1</v>
      </c>
      <c r="D46" s="7">
        <v>0</v>
      </c>
      <c r="E46" s="7">
        <v>1</v>
      </c>
      <c r="F46" s="7">
        <v>0</v>
      </c>
      <c r="G46" s="7">
        <v>0</v>
      </c>
      <c r="H46" s="7">
        <v>0</v>
      </c>
      <c r="I46" s="7">
        <v>0</v>
      </c>
      <c r="J46" s="7">
        <v>0</v>
      </c>
      <c r="K46" s="7">
        <v>0</v>
      </c>
      <c r="L46" s="7">
        <v>1</v>
      </c>
      <c r="M46" s="7">
        <v>0</v>
      </c>
      <c r="N46" s="7">
        <v>1</v>
      </c>
      <c r="O46" s="7">
        <v>3</v>
      </c>
      <c r="P46" s="7">
        <v>1</v>
      </c>
      <c r="Q46" s="7">
        <v>2</v>
      </c>
      <c r="R46" s="7">
        <v>1</v>
      </c>
      <c r="S46" s="7">
        <v>0</v>
      </c>
      <c r="T46" s="7">
        <v>1</v>
      </c>
      <c r="U46" s="7">
        <v>0</v>
      </c>
      <c r="V46" s="7">
        <v>0</v>
      </c>
      <c r="W46" s="7">
        <v>0</v>
      </c>
      <c r="X46" s="7">
        <f t="shared" si="5"/>
        <v>0</v>
      </c>
      <c r="Y46" s="7">
        <v>0</v>
      </c>
      <c r="Z46" s="7">
        <v>0</v>
      </c>
      <c r="AA46" s="7">
        <f t="shared" si="6"/>
        <v>1</v>
      </c>
      <c r="AB46" s="7">
        <v>1</v>
      </c>
      <c r="AC46" s="7">
        <v>0</v>
      </c>
      <c r="AD46" s="7">
        <f t="shared" si="7"/>
        <v>0</v>
      </c>
      <c r="AE46" s="7">
        <v>0</v>
      </c>
      <c r="AF46" s="7">
        <v>0</v>
      </c>
      <c r="AG46" s="7">
        <f t="shared" si="8"/>
        <v>3</v>
      </c>
      <c r="AH46" s="7">
        <v>1</v>
      </c>
      <c r="AI46" s="7">
        <v>2</v>
      </c>
      <c r="AJ46" s="7">
        <f t="shared" si="1"/>
        <v>0</v>
      </c>
      <c r="AK46" s="7">
        <v>0</v>
      </c>
      <c r="AL46" s="7">
        <v>0</v>
      </c>
      <c r="AM46" s="7">
        <f t="shared" si="2"/>
        <v>4</v>
      </c>
      <c r="AN46" s="7">
        <v>2</v>
      </c>
      <c r="AO46" s="7">
        <v>2</v>
      </c>
      <c r="AP46" s="7">
        <f t="shared" si="3"/>
        <v>5</v>
      </c>
      <c r="AQ46" s="7">
        <v>2</v>
      </c>
      <c r="AR46" s="7">
        <v>3</v>
      </c>
      <c r="AS46" s="7">
        <f t="shared" si="4"/>
        <v>0</v>
      </c>
      <c r="AT46" s="7">
        <v>0</v>
      </c>
      <c r="AU46" s="7">
        <v>0</v>
      </c>
    </row>
    <row r="47" spans="1:47">
      <c r="A47" s="7">
        <v>41</v>
      </c>
      <c r="B47" s="7" t="s">
        <v>1297</v>
      </c>
      <c r="C47" s="7">
        <v>15</v>
      </c>
      <c r="D47" s="7">
        <v>10</v>
      </c>
      <c r="E47" s="7">
        <v>5</v>
      </c>
      <c r="F47" s="7">
        <v>9</v>
      </c>
      <c r="G47" s="7">
        <v>4</v>
      </c>
      <c r="H47" s="7">
        <v>5</v>
      </c>
      <c r="I47" s="7">
        <v>26</v>
      </c>
      <c r="J47" s="7">
        <v>21</v>
      </c>
      <c r="K47" s="7">
        <v>5</v>
      </c>
      <c r="L47" s="7">
        <v>10</v>
      </c>
      <c r="M47" s="7">
        <v>7</v>
      </c>
      <c r="N47" s="7">
        <v>3</v>
      </c>
      <c r="O47" s="7">
        <v>19</v>
      </c>
      <c r="P47" s="7">
        <v>10</v>
      </c>
      <c r="Q47" s="7">
        <v>9</v>
      </c>
      <c r="R47" s="7">
        <v>22</v>
      </c>
      <c r="S47" s="7">
        <v>16</v>
      </c>
      <c r="T47" s="7">
        <v>6</v>
      </c>
      <c r="U47" s="7">
        <v>13</v>
      </c>
      <c r="V47" s="7">
        <v>9</v>
      </c>
      <c r="W47" s="7">
        <v>4</v>
      </c>
      <c r="X47" s="7">
        <f t="shared" si="5"/>
        <v>20</v>
      </c>
      <c r="Y47" s="7">
        <v>15</v>
      </c>
      <c r="Z47" s="7">
        <v>5</v>
      </c>
      <c r="AA47" s="7">
        <f t="shared" si="6"/>
        <v>10</v>
      </c>
      <c r="AB47" s="7">
        <v>8</v>
      </c>
      <c r="AC47" s="7">
        <v>2</v>
      </c>
      <c r="AD47" s="7">
        <f t="shared" si="7"/>
        <v>13</v>
      </c>
      <c r="AE47" s="7">
        <v>11</v>
      </c>
      <c r="AF47" s="7">
        <v>2</v>
      </c>
      <c r="AG47" s="7">
        <f t="shared" si="8"/>
        <v>9</v>
      </c>
      <c r="AH47" s="7">
        <v>8</v>
      </c>
      <c r="AI47" s="7">
        <v>1</v>
      </c>
      <c r="AJ47" s="7">
        <f t="shared" si="1"/>
        <v>25</v>
      </c>
      <c r="AK47" s="7">
        <v>17</v>
      </c>
      <c r="AL47" s="7">
        <v>8</v>
      </c>
      <c r="AM47" s="7">
        <f t="shared" si="2"/>
        <v>17</v>
      </c>
      <c r="AN47" s="7">
        <v>12</v>
      </c>
      <c r="AO47" s="7">
        <v>5</v>
      </c>
      <c r="AP47" s="7">
        <f t="shared" si="3"/>
        <v>12</v>
      </c>
      <c r="AQ47" s="7">
        <v>8</v>
      </c>
      <c r="AR47" s="7">
        <v>4</v>
      </c>
      <c r="AS47" s="7">
        <f t="shared" si="4"/>
        <v>18</v>
      </c>
      <c r="AT47" s="7">
        <v>9</v>
      </c>
      <c r="AU47" s="7">
        <v>9</v>
      </c>
    </row>
    <row r="48" spans="1:47">
      <c r="A48" s="7">
        <v>42</v>
      </c>
      <c r="B48" s="7" t="s">
        <v>959</v>
      </c>
      <c r="C48" s="7">
        <v>2</v>
      </c>
      <c r="D48" s="7">
        <v>1</v>
      </c>
      <c r="E48" s="7">
        <v>1</v>
      </c>
      <c r="F48" s="7">
        <v>1</v>
      </c>
      <c r="G48" s="7">
        <v>1</v>
      </c>
      <c r="H48" s="7">
        <v>0</v>
      </c>
      <c r="I48" s="7">
        <v>2</v>
      </c>
      <c r="J48" s="7">
        <v>0</v>
      </c>
      <c r="K48" s="7">
        <v>2</v>
      </c>
      <c r="L48" s="7">
        <v>7</v>
      </c>
      <c r="M48" s="7">
        <v>4</v>
      </c>
      <c r="N48" s="7">
        <v>3</v>
      </c>
      <c r="O48" s="7">
        <v>3</v>
      </c>
      <c r="P48" s="7">
        <v>1</v>
      </c>
      <c r="Q48" s="7">
        <v>2</v>
      </c>
      <c r="R48" s="7">
        <v>0</v>
      </c>
      <c r="S48" s="7">
        <v>0</v>
      </c>
      <c r="T48" s="7">
        <v>0</v>
      </c>
      <c r="U48" s="7">
        <v>4</v>
      </c>
      <c r="V48" s="7">
        <v>2</v>
      </c>
      <c r="W48" s="7">
        <v>2</v>
      </c>
      <c r="X48" s="7">
        <f t="shared" si="5"/>
        <v>2</v>
      </c>
      <c r="Y48" s="7">
        <v>1</v>
      </c>
      <c r="Z48" s="7">
        <v>1</v>
      </c>
      <c r="AA48" s="7">
        <f t="shared" si="6"/>
        <v>2</v>
      </c>
      <c r="AB48" s="7">
        <v>0</v>
      </c>
      <c r="AC48" s="7">
        <v>2</v>
      </c>
      <c r="AD48" s="7">
        <f t="shared" si="7"/>
        <v>3</v>
      </c>
      <c r="AE48" s="7">
        <v>1</v>
      </c>
      <c r="AF48" s="7">
        <v>2</v>
      </c>
      <c r="AG48" s="7">
        <f t="shared" si="8"/>
        <v>1</v>
      </c>
      <c r="AH48" s="7">
        <v>0</v>
      </c>
      <c r="AI48" s="7">
        <v>1</v>
      </c>
      <c r="AJ48" s="7">
        <f t="shared" si="1"/>
        <v>1</v>
      </c>
      <c r="AK48" s="7">
        <v>1</v>
      </c>
      <c r="AL48" s="7">
        <v>0</v>
      </c>
      <c r="AM48" s="7">
        <f t="shared" si="2"/>
        <v>3</v>
      </c>
      <c r="AN48" s="7">
        <v>2</v>
      </c>
      <c r="AO48" s="7">
        <v>1</v>
      </c>
      <c r="AP48" s="7">
        <f t="shared" si="3"/>
        <v>1</v>
      </c>
      <c r="AQ48" s="7">
        <v>0</v>
      </c>
      <c r="AR48" s="7">
        <v>1</v>
      </c>
      <c r="AS48" s="7">
        <f t="shared" si="4"/>
        <v>3</v>
      </c>
      <c r="AT48" s="7">
        <v>2</v>
      </c>
      <c r="AU48" s="7">
        <v>1</v>
      </c>
    </row>
    <row r="49" spans="1:47">
      <c r="A49" s="7">
        <v>43</v>
      </c>
      <c r="B49" s="7" t="s">
        <v>1289</v>
      </c>
      <c r="C49" s="7">
        <v>4</v>
      </c>
      <c r="D49" s="7">
        <v>1</v>
      </c>
      <c r="E49" s="7">
        <v>3</v>
      </c>
      <c r="F49" s="7">
        <v>5</v>
      </c>
      <c r="G49" s="7">
        <v>4</v>
      </c>
      <c r="H49" s="7">
        <v>1</v>
      </c>
      <c r="I49" s="7">
        <v>5</v>
      </c>
      <c r="J49" s="7">
        <v>5</v>
      </c>
      <c r="K49" s="7">
        <v>0</v>
      </c>
      <c r="L49" s="7">
        <v>4</v>
      </c>
      <c r="M49" s="7">
        <v>3</v>
      </c>
      <c r="N49" s="7">
        <v>1</v>
      </c>
      <c r="O49" s="7">
        <v>2</v>
      </c>
      <c r="P49" s="7">
        <v>1</v>
      </c>
      <c r="Q49" s="7">
        <v>1</v>
      </c>
      <c r="R49" s="7">
        <v>3</v>
      </c>
      <c r="S49" s="7">
        <v>3</v>
      </c>
      <c r="T49" s="7">
        <v>0</v>
      </c>
      <c r="U49" s="7">
        <v>5</v>
      </c>
      <c r="V49" s="7">
        <v>4</v>
      </c>
      <c r="W49" s="7">
        <v>1</v>
      </c>
      <c r="X49" s="7">
        <f t="shared" si="5"/>
        <v>10</v>
      </c>
      <c r="Y49" s="7">
        <v>8</v>
      </c>
      <c r="Z49" s="7">
        <v>2</v>
      </c>
      <c r="AA49" s="7">
        <f t="shared" si="6"/>
        <v>11</v>
      </c>
      <c r="AB49" s="7">
        <v>4</v>
      </c>
      <c r="AC49" s="7">
        <v>7</v>
      </c>
      <c r="AD49" s="7">
        <f t="shared" si="7"/>
        <v>3</v>
      </c>
      <c r="AE49" s="7">
        <v>2</v>
      </c>
      <c r="AF49" s="7">
        <v>1</v>
      </c>
      <c r="AG49" s="7">
        <f t="shared" si="8"/>
        <v>5</v>
      </c>
      <c r="AH49" s="7">
        <v>1</v>
      </c>
      <c r="AI49" s="7">
        <v>4</v>
      </c>
      <c r="AJ49" s="7">
        <f t="shared" si="1"/>
        <v>6</v>
      </c>
      <c r="AK49" s="7">
        <v>6</v>
      </c>
      <c r="AL49" s="7">
        <v>0</v>
      </c>
      <c r="AM49" s="7">
        <f t="shared" si="2"/>
        <v>5</v>
      </c>
      <c r="AN49" s="7">
        <v>4</v>
      </c>
      <c r="AO49" s="7">
        <v>1</v>
      </c>
      <c r="AP49" s="7">
        <f t="shared" si="3"/>
        <v>5</v>
      </c>
      <c r="AQ49" s="7">
        <v>3</v>
      </c>
      <c r="AR49" s="7">
        <v>2</v>
      </c>
      <c r="AS49" s="7">
        <f t="shared" si="4"/>
        <v>8</v>
      </c>
      <c r="AT49" s="7">
        <v>5</v>
      </c>
      <c r="AU49" s="7">
        <v>3</v>
      </c>
    </row>
    <row r="50" spans="1:47">
      <c r="A50" s="7">
        <v>44</v>
      </c>
      <c r="B50" s="7" t="s">
        <v>762</v>
      </c>
      <c r="C50" s="7">
        <v>8</v>
      </c>
      <c r="D50" s="7">
        <v>6</v>
      </c>
      <c r="E50" s="7">
        <v>2</v>
      </c>
      <c r="F50" s="7">
        <v>4</v>
      </c>
      <c r="G50" s="7">
        <v>4</v>
      </c>
      <c r="H50" s="7">
        <v>0</v>
      </c>
      <c r="I50" s="7">
        <v>4</v>
      </c>
      <c r="J50" s="7">
        <v>2</v>
      </c>
      <c r="K50" s="7">
        <v>2</v>
      </c>
      <c r="L50" s="7">
        <v>10</v>
      </c>
      <c r="M50" s="7">
        <v>3</v>
      </c>
      <c r="N50" s="7">
        <v>7</v>
      </c>
      <c r="O50" s="7">
        <v>1</v>
      </c>
      <c r="P50" s="7">
        <v>0</v>
      </c>
      <c r="Q50" s="7">
        <v>1</v>
      </c>
      <c r="R50" s="7">
        <v>4</v>
      </c>
      <c r="S50" s="7">
        <v>3</v>
      </c>
      <c r="T50" s="7">
        <v>1</v>
      </c>
      <c r="U50" s="7">
        <v>11</v>
      </c>
      <c r="V50" s="7">
        <v>5</v>
      </c>
      <c r="W50" s="7">
        <v>6</v>
      </c>
      <c r="X50" s="7">
        <f t="shared" si="5"/>
        <v>3</v>
      </c>
      <c r="Y50" s="7">
        <v>2</v>
      </c>
      <c r="Z50" s="7">
        <v>1</v>
      </c>
      <c r="AA50" s="7">
        <f t="shared" si="6"/>
        <v>7</v>
      </c>
      <c r="AB50" s="7">
        <v>3</v>
      </c>
      <c r="AC50" s="7">
        <v>4</v>
      </c>
      <c r="AD50" s="7">
        <f t="shared" si="7"/>
        <v>5</v>
      </c>
      <c r="AE50" s="7">
        <v>4</v>
      </c>
      <c r="AF50" s="7">
        <v>1</v>
      </c>
      <c r="AG50" s="7">
        <f t="shared" si="8"/>
        <v>5</v>
      </c>
      <c r="AH50" s="7">
        <v>3</v>
      </c>
      <c r="AI50" s="7">
        <v>2</v>
      </c>
      <c r="AJ50" s="7">
        <f t="shared" si="1"/>
        <v>0</v>
      </c>
      <c r="AK50" s="7">
        <v>0</v>
      </c>
      <c r="AL50" s="7">
        <v>0</v>
      </c>
      <c r="AM50" s="7">
        <f t="shared" si="2"/>
        <v>6</v>
      </c>
      <c r="AN50" s="7">
        <v>5</v>
      </c>
      <c r="AO50" s="7">
        <v>1</v>
      </c>
      <c r="AP50" s="7">
        <f t="shared" si="3"/>
        <v>3</v>
      </c>
      <c r="AQ50" s="7">
        <v>2</v>
      </c>
      <c r="AR50" s="7">
        <v>1</v>
      </c>
      <c r="AS50" s="7">
        <f t="shared" si="4"/>
        <v>2</v>
      </c>
      <c r="AT50" s="7">
        <v>2</v>
      </c>
      <c r="AU50" s="7">
        <v>0</v>
      </c>
    </row>
    <row r="51" spans="1:47">
      <c r="A51" s="7">
        <v>45</v>
      </c>
      <c r="B51" s="7" t="s">
        <v>760</v>
      </c>
      <c r="C51" s="7">
        <v>0</v>
      </c>
      <c r="D51" s="7">
        <v>0</v>
      </c>
      <c r="E51" s="7">
        <v>0</v>
      </c>
      <c r="F51" s="7">
        <v>5</v>
      </c>
      <c r="G51" s="7">
        <v>3</v>
      </c>
      <c r="H51" s="7">
        <v>2</v>
      </c>
      <c r="I51" s="7">
        <v>7</v>
      </c>
      <c r="J51" s="7">
        <v>5</v>
      </c>
      <c r="K51" s="7">
        <v>2</v>
      </c>
      <c r="L51" s="7">
        <v>3</v>
      </c>
      <c r="M51" s="7">
        <v>1</v>
      </c>
      <c r="N51" s="7">
        <v>2</v>
      </c>
      <c r="O51" s="7">
        <v>4</v>
      </c>
      <c r="P51" s="7">
        <v>2</v>
      </c>
      <c r="Q51" s="7">
        <v>2</v>
      </c>
      <c r="R51" s="7">
        <v>8</v>
      </c>
      <c r="S51" s="7">
        <v>5</v>
      </c>
      <c r="T51" s="7">
        <v>3</v>
      </c>
      <c r="U51" s="7">
        <v>1</v>
      </c>
      <c r="V51" s="7">
        <v>1</v>
      </c>
      <c r="W51" s="7">
        <v>0</v>
      </c>
      <c r="X51" s="7">
        <f t="shared" si="5"/>
        <v>5</v>
      </c>
      <c r="Y51" s="7">
        <v>3</v>
      </c>
      <c r="Z51" s="7">
        <v>2</v>
      </c>
      <c r="AA51" s="7">
        <f t="shared" si="6"/>
        <v>17</v>
      </c>
      <c r="AB51" s="7">
        <v>9</v>
      </c>
      <c r="AC51" s="7">
        <v>8</v>
      </c>
      <c r="AD51" s="7">
        <f t="shared" si="7"/>
        <v>4</v>
      </c>
      <c r="AE51" s="7">
        <v>4</v>
      </c>
      <c r="AF51" s="7">
        <v>0</v>
      </c>
      <c r="AG51" s="7">
        <f t="shared" si="8"/>
        <v>10</v>
      </c>
      <c r="AH51" s="7">
        <v>6</v>
      </c>
      <c r="AI51" s="7">
        <v>4</v>
      </c>
      <c r="AJ51" s="7">
        <f t="shared" si="1"/>
        <v>0</v>
      </c>
      <c r="AK51" s="7">
        <v>0</v>
      </c>
      <c r="AL51" s="7">
        <v>0</v>
      </c>
      <c r="AM51" s="7">
        <f t="shared" si="2"/>
        <v>6</v>
      </c>
      <c r="AN51" s="7">
        <v>3</v>
      </c>
      <c r="AO51" s="7">
        <v>3</v>
      </c>
      <c r="AP51" s="7">
        <f t="shared" si="3"/>
        <v>10</v>
      </c>
      <c r="AQ51" s="7">
        <v>7</v>
      </c>
      <c r="AR51" s="7">
        <v>3</v>
      </c>
      <c r="AS51" s="7">
        <f t="shared" si="4"/>
        <v>10</v>
      </c>
      <c r="AT51" s="7">
        <v>6</v>
      </c>
      <c r="AU51" s="7">
        <v>4</v>
      </c>
    </row>
    <row r="52" spans="1:47">
      <c r="A52" s="7">
        <v>46</v>
      </c>
      <c r="B52" s="7" t="s">
        <v>1335</v>
      </c>
      <c r="C52" s="7">
        <v>3</v>
      </c>
      <c r="D52" s="7">
        <v>1</v>
      </c>
      <c r="E52" s="7">
        <v>2</v>
      </c>
      <c r="F52" s="7">
        <v>5</v>
      </c>
      <c r="G52" s="7">
        <v>3</v>
      </c>
      <c r="H52" s="7">
        <v>2</v>
      </c>
      <c r="I52" s="7">
        <v>3</v>
      </c>
      <c r="J52" s="7">
        <v>1</v>
      </c>
      <c r="K52" s="7">
        <v>2</v>
      </c>
      <c r="L52" s="7">
        <v>2</v>
      </c>
      <c r="M52" s="7">
        <v>1</v>
      </c>
      <c r="N52" s="7">
        <v>1</v>
      </c>
      <c r="O52" s="7">
        <v>5</v>
      </c>
      <c r="P52" s="7">
        <v>2</v>
      </c>
      <c r="Q52" s="7">
        <v>3</v>
      </c>
      <c r="R52" s="7">
        <v>3</v>
      </c>
      <c r="S52" s="7">
        <v>0</v>
      </c>
      <c r="T52" s="7">
        <v>3</v>
      </c>
      <c r="U52" s="7">
        <v>5</v>
      </c>
      <c r="V52" s="7">
        <v>3</v>
      </c>
      <c r="W52" s="7">
        <v>2</v>
      </c>
      <c r="X52" s="7">
        <f t="shared" si="5"/>
        <v>7</v>
      </c>
      <c r="Y52" s="7">
        <v>3</v>
      </c>
      <c r="Z52" s="7">
        <v>4</v>
      </c>
      <c r="AA52" s="7">
        <f t="shared" si="6"/>
        <v>4</v>
      </c>
      <c r="AB52" s="7">
        <v>1</v>
      </c>
      <c r="AC52" s="7">
        <v>3</v>
      </c>
      <c r="AD52" s="7">
        <f t="shared" si="7"/>
        <v>3</v>
      </c>
      <c r="AE52" s="7">
        <v>2</v>
      </c>
      <c r="AF52" s="7">
        <v>1</v>
      </c>
      <c r="AG52" s="7">
        <f t="shared" si="8"/>
        <v>9</v>
      </c>
      <c r="AH52" s="7">
        <v>4</v>
      </c>
      <c r="AI52" s="7">
        <v>5</v>
      </c>
      <c r="AJ52" s="7">
        <f t="shared" si="1"/>
        <v>2</v>
      </c>
      <c r="AK52" s="7">
        <v>1</v>
      </c>
      <c r="AL52" s="7">
        <v>1</v>
      </c>
      <c r="AM52" s="7">
        <f t="shared" si="2"/>
        <v>3</v>
      </c>
      <c r="AN52" s="7">
        <v>1</v>
      </c>
      <c r="AO52" s="7">
        <v>2</v>
      </c>
      <c r="AP52" s="7">
        <f t="shared" si="3"/>
        <v>6</v>
      </c>
      <c r="AQ52" s="7">
        <v>4</v>
      </c>
      <c r="AR52" s="7">
        <v>2</v>
      </c>
      <c r="AS52" s="7">
        <f t="shared" si="4"/>
        <v>1</v>
      </c>
      <c r="AT52" s="7">
        <v>1</v>
      </c>
      <c r="AU52" s="7">
        <v>0</v>
      </c>
    </row>
    <row r="53" spans="1:47">
      <c r="A53" s="7">
        <v>47</v>
      </c>
      <c r="B53" s="7" t="s">
        <v>1251</v>
      </c>
      <c r="C53" s="7">
        <v>7</v>
      </c>
      <c r="D53" s="7">
        <v>5</v>
      </c>
      <c r="E53" s="7">
        <v>2</v>
      </c>
      <c r="F53" s="7">
        <v>7</v>
      </c>
      <c r="G53" s="7">
        <v>4</v>
      </c>
      <c r="H53" s="7">
        <v>3</v>
      </c>
      <c r="I53" s="7">
        <v>16</v>
      </c>
      <c r="J53" s="7">
        <v>5</v>
      </c>
      <c r="K53" s="7">
        <v>11</v>
      </c>
      <c r="L53" s="7">
        <v>8</v>
      </c>
      <c r="M53" s="7">
        <v>4</v>
      </c>
      <c r="N53" s="7">
        <v>4</v>
      </c>
      <c r="O53" s="7">
        <v>8</v>
      </c>
      <c r="P53" s="7">
        <v>3</v>
      </c>
      <c r="Q53" s="7">
        <v>5</v>
      </c>
      <c r="R53" s="7">
        <v>2</v>
      </c>
      <c r="S53" s="7">
        <v>0</v>
      </c>
      <c r="T53" s="7">
        <v>2</v>
      </c>
      <c r="U53" s="7">
        <v>0</v>
      </c>
      <c r="V53" s="7">
        <v>0</v>
      </c>
      <c r="W53" s="7">
        <v>0</v>
      </c>
      <c r="X53" s="7">
        <f t="shared" si="5"/>
        <v>8</v>
      </c>
      <c r="Y53" s="7">
        <v>4</v>
      </c>
      <c r="Z53" s="7">
        <v>4</v>
      </c>
      <c r="AA53" s="7">
        <f t="shared" si="6"/>
        <v>14</v>
      </c>
      <c r="AB53" s="7">
        <v>6</v>
      </c>
      <c r="AC53" s="7">
        <v>8</v>
      </c>
      <c r="AD53" s="7">
        <f t="shared" si="7"/>
        <v>6</v>
      </c>
      <c r="AE53" s="7">
        <v>2</v>
      </c>
      <c r="AF53" s="7">
        <v>4</v>
      </c>
      <c r="AG53" s="7">
        <f t="shared" si="8"/>
        <v>4</v>
      </c>
      <c r="AH53" s="7">
        <v>1</v>
      </c>
      <c r="AI53" s="7">
        <v>3</v>
      </c>
      <c r="AJ53" s="7">
        <f t="shared" si="1"/>
        <v>5</v>
      </c>
      <c r="AK53" s="7">
        <v>3</v>
      </c>
      <c r="AL53" s="7">
        <v>2</v>
      </c>
      <c r="AM53" s="7">
        <f t="shared" si="2"/>
        <v>16</v>
      </c>
      <c r="AN53" s="7">
        <v>7</v>
      </c>
      <c r="AO53" s="7">
        <v>9</v>
      </c>
      <c r="AP53" s="7">
        <f t="shared" si="3"/>
        <v>6</v>
      </c>
      <c r="AQ53" s="7">
        <v>5</v>
      </c>
      <c r="AR53" s="7">
        <v>1</v>
      </c>
      <c r="AS53" s="7">
        <f t="shared" si="4"/>
        <v>3</v>
      </c>
      <c r="AT53" s="7">
        <v>1</v>
      </c>
      <c r="AU53" s="7">
        <v>2</v>
      </c>
    </row>
    <row r="54" spans="1:47">
      <c r="A54" s="7">
        <v>48</v>
      </c>
      <c r="B54" s="7" t="s">
        <v>676</v>
      </c>
      <c r="C54" s="7">
        <v>1</v>
      </c>
      <c r="D54" s="7">
        <v>1</v>
      </c>
      <c r="E54" s="7">
        <v>0</v>
      </c>
      <c r="F54" s="7">
        <v>3</v>
      </c>
      <c r="G54" s="7">
        <v>1</v>
      </c>
      <c r="H54" s="7">
        <v>2</v>
      </c>
      <c r="I54" s="7">
        <v>8</v>
      </c>
      <c r="J54" s="7">
        <v>6</v>
      </c>
      <c r="K54" s="7">
        <v>2</v>
      </c>
      <c r="L54" s="7">
        <v>5</v>
      </c>
      <c r="M54" s="7">
        <v>4</v>
      </c>
      <c r="N54" s="7">
        <v>1</v>
      </c>
      <c r="O54" s="7">
        <v>2</v>
      </c>
      <c r="P54" s="7">
        <v>1</v>
      </c>
      <c r="Q54" s="7">
        <v>1</v>
      </c>
      <c r="R54" s="7">
        <v>4</v>
      </c>
      <c r="S54" s="7">
        <v>3</v>
      </c>
      <c r="T54" s="7">
        <v>1</v>
      </c>
      <c r="U54" s="7">
        <v>0</v>
      </c>
      <c r="V54" s="7">
        <v>0</v>
      </c>
      <c r="W54" s="7">
        <v>0</v>
      </c>
      <c r="X54" s="7">
        <f t="shared" si="5"/>
        <v>9</v>
      </c>
      <c r="Y54" s="7">
        <v>5</v>
      </c>
      <c r="Z54" s="7">
        <v>4</v>
      </c>
      <c r="AA54" s="7">
        <f t="shared" si="6"/>
        <v>6</v>
      </c>
      <c r="AB54" s="7">
        <v>5</v>
      </c>
      <c r="AC54" s="7">
        <v>1</v>
      </c>
      <c r="AD54" s="7">
        <f t="shared" si="7"/>
        <v>3</v>
      </c>
      <c r="AE54" s="7">
        <v>1</v>
      </c>
      <c r="AF54" s="7">
        <v>2</v>
      </c>
      <c r="AG54" s="7">
        <f t="shared" si="8"/>
        <v>2</v>
      </c>
      <c r="AH54" s="7">
        <v>0</v>
      </c>
      <c r="AI54" s="7">
        <v>2</v>
      </c>
      <c r="AJ54" s="7">
        <f t="shared" si="1"/>
        <v>1</v>
      </c>
      <c r="AK54" s="7">
        <v>1</v>
      </c>
      <c r="AL54" s="7">
        <v>0</v>
      </c>
      <c r="AM54" s="7">
        <f t="shared" si="2"/>
        <v>4</v>
      </c>
      <c r="AN54" s="7">
        <v>3</v>
      </c>
      <c r="AO54" s="7">
        <v>1</v>
      </c>
      <c r="AP54" s="7">
        <f t="shared" si="3"/>
        <v>4</v>
      </c>
      <c r="AQ54" s="7">
        <v>3</v>
      </c>
      <c r="AR54" s="7">
        <v>1</v>
      </c>
      <c r="AS54" s="7">
        <f t="shared" si="4"/>
        <v>3</v>
      </c>
      <c r="AT54" s="7">
        <v>2</v>
      </c>
      <c r="AU54" s="7">
        <v>1</v>
      </c>
    </row>
    <row r="55" spans="1:47">
      <c r="A55" s="7">
        <v>49</v>
      </c>
      <c r="B55" s="7" t="s">
        <v>1340</v>
      </c>
      <c r="C55" s="7">
        <v>60</v>
      </c>
      <c r="D55" s="7">
        <v>25</v>
      </c>
      <c r="E55" s="7">
        <v>35</v>
      </c>
      <c r="F55" s="7">
        <v>51</v>
      </c>
      <c r="G55" s="7">
        <v>27</v>
      </c>
      <c r="H55" s="7">
        <v>24</v>
      </c>
      <c r="I55" s="7">
        <v>86</v>
      </c>
      <c r="J55" s="7">
        <v>48</v>
      </c>
      <c r="K55" s="7">
        <v>38</v>
      </c>
      <c r="L55" s="7">
        <v>130</v>
      </c>
      <c r="M55" s="7">
        <v>71</v>
      </c>
      <c r="N55" s="7">
        <v>59</v>
      </c>
      <c r="O55" s="7">
        <v>112</v>
      </c>
      <c r="P55" s="7">
        <v>58</v>
      </c>
      <c r="Q55" s="7">
        <v>54</v>
      </c>
      <c r="R55" s="7">
        <v>117</v>
      </c>
      <c r="S55" s="7">
        <v>63</v>
      </c>
      <c r="T55" s="7">
        <v>54</v>
      </c>
      <c r="U55" s="7">
        <v>101</v>
      </c>
      <c r="V55" s="7">
        <v>56</v>
      </c>
      <c r="W55" s="7">
        <v>45</v>
      </c>
      <c r="X55" s="7">
        <f t="shared" si="5"/>
        <v>121</v>
      </c>
      <c r="Y55" s="7">
        <v>69</v>
      </c>
      <c r="Z55" s="7">
        <v>52</v>
      </c>
      <c r="AA55" s="7">
        <f t="shared" si="6"/>
        <v>124</v>
      </c>
      <c r="AB55" s="7">
        <v>69</v>
      </c>
      <c r="AC55" s="7">
        <v>55</v>
      </c>
      <c r="AD55" s="7">
        <f t="shared" si="7"/>
        <v>148</v>
      </c>
      <c r="AE55" s="7">
        <v>85</v>
      </c>
      <c r="AF55" s="7">
        <v>63</v>
      </c>
      <c r="AG55" s="7">
        <f t="shared" si="8"/>
        <v>112</v>
      </c>
      <c r="AH55" s="7">
        <v>79</v>
      </c>
      <c r="AI55" s="7">
        <v>33</v>
      </c>
      <c r="AJ55" s="7">
        <f t="shared" si="1"/>
        <v>82</v>
      </c>
      <c r="AK55" s="7">
        <v>52</v>
      </c>
      <c r="AL55" s="7">
        <v>30</v>
      </c>
      <c r="AM55" s="7">
        <f t="shared" si="2"/>
        <v>173</v>
      </c>
      <c r="AN55" s="7">
        <v>94</v>
      </c>
      <c r="AO55" s="7">
        <v>79</v>
      </c>
      <c r="AP55" s="7">
        <f t="shared" si="3"/>
        <v>222</v>
      </c>
      <c r="AQ55" s="7">
        <v>154</v>
      </c>
      <c r="AR55" s="7">
        <v>68</v>
      </c>
      <c r="AS55" s="7">
        <f t="shared" si="4"/>
        <v>181</v>
      </c>
      <c r="AT55" s="7">
        <v>120</v>
      </c>
      <c r="AU55" s="7">
        <v>61</v>
      </c>
    </row>
    <row r="56" spans="1:47">
      <c r="A56" s="7">
        <v>50</v>
      </c>
      <c r="B56" s="7" t="s">
        <v>297</v>
      </c>
      <c r="C56" s="7">
        <v>23</v>
      </c>
      <c r="D56" s="7">
        <v>19</v>
      </c>
      <c r="E56" s="7">
        <v>4</v>
      </c>
      <c r="F56" s="7">
        <v>19</v>
      </c>
      <c r="G56" s="7">
        <v>16</v>
      </c>
      <c r="H56" s="7">
        <v>3</v>
      </c>
      <c r="I56" s="7">
        <v>10</v>
      </c>
      <c r="J56" s="7">
        <v>9</v>
      </c>
      <c r="K56" s="7">
        <v>1</v>
      </c>
      <c r="L56" s="7">
        <v>12</v>
      </c>
      <c r="M56" s="7">
        <v>11</v>
      </c>
      <c r="N56" s="7">
        <v>1</v>
      </c>
      <c r="O56" s="7">
        <v>18</v>
      </c>
      <c r="P56" s="7">
        <v>16</v>
      </c>
      <c r="Q56" s="7">
        <v>2</v>
      </c>
      <c r="R56" s="7">
        <v>18</v>
      </c>
      <c r="S56" s="7">
        <v>11</v>
      </c>
      <c r="T56" s="7">
        <v>7</v>
      </c>
      <c r="U56" s="7">
        <v>15</v>
      </c>
      <c r="V56" s="7">
        <v>14</v>
      </c>
      <c r="W56" s="7">
        <v>1</v>
      </c>
      <c r="X56" s="7">
        <f t="shared" si="5"/>
        <v>13</v>
      </c>
      <c r="Y56" s="7">
        <v>10</v>
      </c>
      <c r="Z56" s="7">
        <v>3</v>
      </c>
      <c r="AA56" s="7">
        <f t="shared" si="6"/>
        <v>11</v>
      </c>
      <c r="AB56" s="7">
        <v>8</v>
      </c>
      <c r="AC56" s="7">
        <v>3</v>
      </c>
      <c r="AD56" s="7">
        <f t="shared" si="7"/>
        <v>18</v>
      </c>
      <c r="AE56" s="7">
        <v>16</v>
      </c>
      <c r="AF56" s="7">
        <v>2</v>
      </c>
      <c r="AG56" s="7">
        <f t="shared" si="8"/>
        <v>14</v>
      </c>
      <c r="AH56" s="7">
        <v>12</v>
      </c>
      <c r="AI56" s="7">
        <v>2</v>
      </c>
      <c r="AJ56" s="7">
        <f t="shared" si="1"/>
        <v>5</v>
      </c>
      <c r="AK56" s="7">
        <v>4</v>
      </c>
      <c r="AL56" s="7">
        <v>1</v>
      </c>
      <c r="AM56" s="7">
        <f t="shared" si="2"/>
        <v>12</v>
      </c>
      <c r="AN56" s="7">
        <v>10</v>
      </c>
      <c r="AO56" s="7">
        <v>2</v>
      </c>
      <c r="AP56" s="7">
        <f t="shared" si="3"/>
        <v>5</v>
      </c>
      <c r="AQ56" s="7">
        <v>5</v>
      </c>
      <c r="AR56" s="7">
        <v>0</v>
      </c>
      <c r="AS56" s="7">
        <f t="shared" si="4"/>
        <v>11</v>
      </c>
      <c r="AT56" s="7">
        <v>6</v>
      </c>
      <c r="AU56" s="7">
        <v>5</v>
      </c>
    </row>
  </sheetData>
  <autoFilter ref="A6:AU6" xr:uid="{00000000-0009-0000-0000-000013000000}"/>
  <mergeCells count="17">
    <mergeCell ref="A4:A5"/>
    <mergeCell ref="B4:B5"/>
    <mergeCell ref="AG4:AI4"/>
    <mergeCell ref="AJ4:AL4"/>
    <mergeCell ref="AM4:AO4"/>
    <mergeCell ref="C4:E4"/>
    <mergeCell ref="F4:H4"/>
    <mergeCell ref="I4:K4"/>
    <mergeCell ref="L4:N4"/>
    <mergeCell ref="O4:Q4"/>
    <mergeCell ref="AP4:AR4"/>
    <mergeCell ref="AS4:AU4"/>
    <mergeCell ref="R4:T4"/>
    <mergeCell ref="U4:W4"/>
    <mergeCell ref="X4:Z4"/>
    <mergeCell ref="AA4:AC4"/>
    <mergeCell ref="AD4:AF4"/>
  </mergeCells>
  <phoneticPr fontId="5"/>
  <hyperlinks>
    <hyperlink ref="D1" location="目次!C9" display="目次" xr:uid="{00000000-0004-0000-1300-000000000000}"/>
  </hyperlinks>
  <pageMargins left="0.7" right="0.7" top="0.75" bottom="0.75" header="0.3" footer="0.3"/>
  <pageSetup paperSize="9" scale="99"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dimension ref="A1:H12"/>
  <sheetViews>
    <sheetView workbookViewId="0">
      <selection activeCell="B16" sqref="B16"/>
    </sheetView>
  </sheetViews>
  <sheetFormatPr defaultColWidth="10.375" defaultRowHeight="14.25"/>
  <cols>
    <col min="1" max="1" width="9.625" style="1" bestFit="1" customWidth="1"/>
    <col min="2" max="2" width="10.125" style="1" bestFit="1" customWidth="1"/>
    <col min="3" max="3" width="5.75" style="1" bestFit="1" customWidth="1"/>
    <col min="4" max="10" width="19.875" style="1" bestFit="1" customWidth="1"/>
    <col min="11" max="11" width="19.5" style="1" bestFit="1" customWidth="1"/>
    <col min="12" max="12" width="19.125" style="1" bestFit="1" customWidth="1"/>
    <col min="13" max="16384" width="10.375" style="1"/>
  </cols>
  <sheetData>
    <row r="1" spans="1:8" ht="18.75">
      <c r="A1" s="19" t="s">
        <v>1151</v>
      </c>
      <c r="B1" s="21" t="s">
        <v>1163</v>
      </c>
      <c r="D1" s="9" t="s">
        <v>652</v>
      </c>
    </row>
    <row r="2" spans="1:8" ht="18.75">
      <c r="A2" s="95" t="s">
        <v>1114</v>
      </c>
      <c r="B2" s="22" t="s">
        <v>1205</v>
      </c>
    </row>
    <row r="3" spans="1:8" ht="18.75">
      <c r="A3" s="95" t="s">
        <v>2588</v>
      </c>
      <c r="B3" s="22" t="s">
        <v>1151</v>
      </c>
    </row>
    <row r="5" spans="1:8" ht="18.75">
      <c r="A5" s="19" t="s">
        <v>549</v>
      </c>
      <c r="B5" s="21"/>
    </row>
    <row r="6" spans="1:8" ht="18.75">
      <c r="A6" s="20" t="s">
        <v>932</v>
      </c>
      <c r="B6" s="22">
        <v>102</v>
      </c>
    </row>
    <row r="7" spans="1:8" ht="18.75">
      <c r="A7" s="20" t="s">
        <v>1106</v>
      </c>
      <c r="B7" s="22">
        <v>89</v>
      </c>
    </row>
    <row r="8" spans="1:8" ht="18.75">
      <c r="A8" s="20" t="s">
        <v>3058</v>
      </c>
      <c r="B8" s="22">
        <v>61</v>
      </c>
    </row>
    <row r="9" spans="1:8" ht="18.75">
      <c r="A9" s="20" t="s">
        <v>1927</v>
      </c>
      <c r="B9" s="22">
        <v>20</v>
      </c>
    </row>
    <row r="10" spans="1:8" ht="18.75">
      <c r="A10" s="20" t="s">
        <v>3059</v>
      </c>
      <c r="B10" s="22">
        <v>17</v>
      </c>
    </row>
    <row r="11" spans="1:8" ht="18.75">
      <c r="A11" s="20" t="s">
        <v>2165</v>
      </c>
      <c r="B11" s="22">
        <v>4</v>
      </c>
    </row>
    <row r="12" spans="1:8" ht="18.75">
      <c r="A12" s="20" t="s">
        <v>3060</v>
      </c>
      <c r="B12" s="22">
        <v>0</v>
      </c>
      <c r="H12" s="1" t="s">
        <v>2590</v>
      </c>
    </row>
  </sheetData>
  <phoneticPr fontId="5"/>
  <hyperlinks>
    <hyperlink ref="D1" location="目次!C90" display="目次" xr:uid="{00000000-0004-0000-C700-000000000000}"/>
  </hyperlinks>
  <pageMargins left="0.7" right="0.7" top="0.75" bottom="0.75" header="0.3" footer="0.3"/>
  <pageSetup paperSize="9" orientation="portrait"/>
  <drawing r:id="rId2"/>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A1:H59"/>
  <sheetViews>
    <sheetView workbookViewId="0">
      <pane xSplit="2" ySplit="5" topLeftCell="C6" activePane="bottomRight" state="frozen"/>
      <selection pane="topRight"/>
      <selection pane="bottomLeft"/>
      <selection pane="bottomRight" activeCell="A23" sqref="A23"/>
    </sheetView>
  </sheetViews>
  <sheetFormatPr defaultColWidth="8.75" defaultRowHeight="14.25"/>
  <cols>
    <col min="1" max="7" width="8.75" style="1"/>
    <col min="8" max="8" width="10.875" style="1" customWidth="1"/>
    <col min="9" max="16384" width="8.75" style="1"/>
  </cols>
  <sheetData>
    <row r="1" spans="1:8">
      <c r="A1" s="1" t="s">
        <v>439</v>
      </c>
      <c r="D1" s="9" t="s">
        <v>652</v>
      </c>
    </row>
    <row r="2" spans="1:8" ht="14.45" customHeight="1">
      <c r="A2" s="15" t="s">
        <v>2591</v>
      </c>
      <c r="B2" s="185"/>
      <c r="C2" s="185"/>
      <c r="D2" s="185"/>
      <c r="E2" s="185"/>
      <c r="F2" s="185"/>
      <c r="G2" s="185"/>
      <c r="H2" s="185"/>
    </row>
    <row r="3" spans="1:8" ht="14.45" customHeight="1">
      <c r="A3" s="15" t="s">
        <v>2669</v>
      </c>
      <c r="B3" s="15"/>
      <c r="C3" s="15"/>
      <c r="D3" s="15"/>
      <c r="E3" s="15"/>
      <c r="F3" s="15"/>
      <c r="G3" s="15"/>
      <c r="H3" s="15"/>
    </row>
    <row r="4" spans="1:8">
      <c r="A4" s="1" t="s">
        <v>1063</v>
      </c>
    </row>
    <row r="5" spans="1:8">
      <c r="A5" s="7" t="s">
        <v>303</v>
      </c>
      <c r="B5" s="7" t="s">
        <v>735</v>
      </c>
      <c r="C5" s="7" t="s">
        <v>1759</v>
      </c>
      <c r="D5" s="7" t="s">
        <v>2592</v>
      </c>
      <c r="E5" s="7" t="s">
        <v>2593</v>
      </c>
      <c r="F5" s="7" t="s">
        <v>385</v>
      </c>
      <c r="G5" s="7" t="s">
        <v>2081</v>
      </c>
      <c r="H5" s="7" t="s">
        <v>431</v>
      </c>
    </row>
    <row r="6" spans="1:8">
      <c r="A6" s="7" t="s">
        <v>2134</v>
      </c>
      <c r="B6" s="7" t="s">
        <v>1151</v>
      </c>
      <c r="C6" s="7">
        <v>429</v>
      </c>
      <c r="D6" s="7">
        <v>190</v>
      </c>
      <c r="E6" s="7">
        <v>186</v>
      </c>
      <c r="F6" s="7">
        <v>40</v>
      </c>
      <c r="G6" s="7">
        <v>11</v>
      </c>
      <c r="H6" s="7">
        <v>2</v>
      </c>
    </row>
    <row r="7" spans="1:8">
      <c r="A7" s="7" t="s">
        <v>2449</v>
      </c>
      <c r="B7" s="7" t="s">
        <v>1151</v>
      </c>
      <c r="C7" s="7">
        <v>434</v>
      </c>
      <c r="D7" s="7">
        <v>184</v>
      </c>
      <c r="E7" s="7">
        <v>184</v>
      </c>
      <c r="F7" s="7">
        <v>58</v>
      </c>
      <c r="G7" s="7">
        <v>6</v>
      </c>
      <c r="H7" s="7">
        <v>2</v>
      </c>
    </row>
    <row r="8" spans="1:8">
      <c r="A8" s="7" t="s">
        <v>2333</v>
      </c>
      <c r="B8" s="7" t="s">
        <v>1151</v>
      </c>
      <c r="C8" s="7">
        <v>419</v>
      </c>
      <c r="D8" s="7">
        <v>182</v>
      </c>
      <c r="E8" s="7">
        <v>161</v>
      </c>
      <c r="F8" s="7">
        <v>61</v>
      </c>
      <c r="G8" s="7">
        <v>13</v>
      </c>
      <c r="H8" s="7">
        <v>2</v>
      </c>
    </row>
    <row r="9" spans="1:8">
      <c r="A9" s="7" t="s">
        <v>2147</v>
      </c>
      <c r="B9" s="7" t="s">
        <v>1151</v>
      </c>
      <c r="C9" s="7">
        <v>424</v>
      </c>
      <c r="D9" s="7">
        <v>185</v>
      </c>
      <c r="E9" s="7">
        <v>157</v>
      </c>
      <c r="F9" s="7">
        <v>65</v>
      </c>
      <c r="G9" s="7">
        <v>14</v>
      </c>
      <c r="H9" s="7">
        <v>3</v>
      </c>
    </row>
    <row r="10" spans="1:8">
      <c r="A10" s="7" t="s">
        <v>1167</v>
      </c>
      <c r="B10" s="7" t="s">
        <v>1151</v>
      </c>
      <c r="C10" s="7">
        <v>406</v>
      </c>
      <c r="D10" s="7">
        <v>178</v>
      </c>
      <c r="E10" s="7">
        <v>158</v>
      </c>
      <c r="F10" s="7">
        <v>54</v>
      </c>
      <c r="G10" s="7">
        <v>12</v>
      </c>
      <c r="H10" s="7">
        <v>4</v>
      </c>
    </row>
    <row r="11" spans="1:8">
      <c r="A11" s="7" t="s">
        <v>367</v>
      </c>
      <c r="B11" s="7" t="s">
        <v>1151</v>
      </c>
      <c r="C11" s="7">
        <v>389</v>
      </c>
      <c r="D11" s="7">
        <v>178</v>
      </c>
      <c r="E11" s="7">
        <v>133</v>
      </c>
      <c r="F11" s="7">
        <v>66</v>
      </c>
      <c r="G11" s="7">
        <v>10</v>
      </c>
      <c r="H11" s="7">
        <v>2</v>
      </c>
    </row>
    <row r="12" spans="1:8">
      <c r="A12" s="7" t="s">
        <v>1173</v>
      </c>
      <c r="B12" s="7" t="s">
        <v>1151</v>
      </c>
      <c r="C12" s="7">
        <v>361</v>
      </c>
      <c r="D12" s="7">
        <v>162</v>
      </c>
      <c r="E12" s="7">
        <v>127</v>
      </c>
      <c r="F12" s="7">
        <v>55</v>
      </c>
      <c r="G12" s="7">
        <v>11</v>
      </c>
      <c r="H12" s="7">
        <v>6</v>
      </c>
    </row>
    <row r="13" spans="1:8">
      <c r="A13" s="7" t="s">
        <v>627</v>
      </c>
      <c r="B13" s="7" t="s">
        <v>1151</v>
      </c>
      <c r="C13" s="7">
        <v>407</v>
      </c>
      <c r="D13" s="7">
        <v>183</v>
      </c>
      <c r="E13" s="7">
        <v>151</v>
      </c>
      <c r="F13" s="7">
        <v>58</v>
      </c>
      <c r="G13" s="7">
        <v>10</v>
      </c>
      <c r="H13" s="7">
        <v>5</v>
      </c>
    </row>
    <row r="14" spans="1:8">
      <c r="A14" s="7" t="s">
        <v>1176</v>
      </c>
      <c r="B14" s="7" t="s">
        <v>1151</v>
      </c>
      <c r="C14" s="7">
        <v>375</v>
      </c>
      <c r="D14" s="7">
        <v>162</v>
      </c>
      <c r="E14" s="7">
        <v>129</v>
      </c>
      <c r="F14" s="7">
        <v>64</v>
      </c>
      <c r="G14" s="7">
        <v>17</v>
      </c>
      <c r="H14" s="7">
        <v>3</v>
      </c>
    </row>
    <row r="15" spans="1:8">
      <c r="A15" s="7" t="s">
        <v>1177</v>
      </c>
      <c r="B15" s="7" t="s">
        <v>1151</v>
      </c>
      <c r="C15" s="7">
        <v>373</v>
      </c>
      <c r="D15" s="7">
        <v>176</v>
      </c>
      <c r="E15" s="7">
        <v>131</v>
      </c>
      <c r="F15" s="7">
        <v>53</v>
      </c>
      <c r="G15" s="7">
        <v>10</v>
      </c>
      <c r="H15" s="7">
        <v>3</v>
      </c>
    </row>
    <row r="16" spans="1:8">
      <c r="A16" s="7" t="s">
        <v>1184</v>
      </c>
      <c r="B16" s="7" t="s">
        <v>1151</v>
      </c>
      <c r="C16" s="7">
        <v>413</v>
      </c>
      <c r="D16" s="7">
        <v>196</v>
      </c>
      <c r="E16" s="7">
        <v>153</v>
      </c>
      <c r="F16" s="7">
        <v>50</v>
      </c>
      <c r="G16" s="7">
        <v>13</v>
      </c>
      <c r="H16" s="7">
        <v>1</v>
      </c>
    </row>
    <row r="17" spans="1:8">
      <c r="A17" s="7" t="s">
        <v>898</v>
      </c>
      <c r="B17" s="7" t="s">
        <v>1151</v>
      </c>
      <c r="C17" s="7">
        <v>327</v>
      </c>
      <c r="D17" s="7">
        <v>144</v>
      </c>
      <c r="E17" s="7">
        <v>122</v>
      </c>
      <c r="F17" s="7">
        <v>49</v>
      </c>
      <c r="G17" s="7">
        <v>9</v>
      </c>
      <c r="H17" s="7">
        <v>3</v>
      </c>
    </row>
    <row r="18" spans="1:8">
      <c r="A18" s="7" t="s">
        <v>516</v>
      </c>
      <c r="B18" s="7" t="s">
        <v>1151</v>
      </c>
      <c r="C18" s="7">
        <v>370</v>
      </c>
      <c r="D18" s="7">
        <v>163</v>
      </c>
      <c r="E18" s="7">
        <v>138</v>
      </c>
      <c r="F18" s="7">
        <v>54</v>
      </c>
      <c r="G18" s="7">
        <v>12</v>
      </c>
      <c r="H18" s="7">
        <v>3</v>
      </c>
    </row>
    <row r="19" spans="1:8">
      <c r="A19" s="7" t="s">
        <v>1185</v>
      </c>
      <c r="B19" s="7" t="s">
        <v>1151</v>
      </c>
      <c r="C19" s="7">
        <v>326</v>
      </c>
      <c r="D19" s="7">
        <v>136</v>
      </c>
      <c r="E19" s="7">
        <v>125</v>
      </c>
      <c r="F19" s="7">
        <v>53</v>
      </c>
      <c r="G19" s="7">
        <v>10</v>
      </c>
      <c r="H19" s="7">
        <v>2</v>
      </c>
    </row>
    <row r="20" spans="1:8">
      <c r="A20" s="7" t="s">
        <v>894</v>
      </c>
      <c r="B20" s="7" t="s">
        <v>1151</v>
      </c>
      <c r="C20" s="7">
        <v>354</v>
      </c>
      <c r="D20" s="7">
        <v>151</v>
      </c>
      <c r="E20" s="7">
        <v>130</v>
      </c>
      <c r="F20" s="7">
        <v>57</v>
      </c>
      <c r="G20" s="7">
        <v>12</v>
      </c>
      <c r="H20" s="7">
        <v>4</v>
      </c>
    </row>
    <row r="21" spans="1:8">
      <c r="A21" s="7" t="s">
        <v>884</v>
      </c>
      <c r="B21" s="7" t="s">
        <v>1151</v>
      </c>
      <c r="C21" s="7">
        <v>311</v>
      </c>
      <c r="D21" s="7">
        <v>138</v>
      </c>
      <c r="E21" s="7">
        <v>108</v>
      </c>
      <c r="F21" s="7">
        <v>52</v>
      </c>
      <c r="G21" s="7">
        <v>9</v>
      </c>
      <c r="H21" s="7">
        <v>4</v>
      </c>
    </row>
    <row r="22" spans="1:8">
      <c r="A22" s="7" t="s">
        <v>1188</v>
      </c>
      <c r="B22" s="7" t="s">
        <v>1151</v>
      </c>
      <c r="C22" s="7">
        <v>300</v>
      </c>
      <c r="D22" s="7">
        <v>121</v>
      </c>
      <c r="E22" s="7">
        <v>106</v>
      </c>
      <c r="F22" s="7">
        <v>49</v>
      </c>
      <c r="G22" s="7">
        <v>18</v>
      </c>
      <c r="H22" s="7">
        <v>6</v>
      </c>
    </row>
    <row r="23" spans="1:8">
      <c r="A23" s="220" t="s">
        <v>1193</v>
      </c>
      <c r="B23" s="220" t="s">
        <v>1151</v>
      </c>
      <c r="C23" s="220">
        <v>293</v>
      </c>
      <c r="D23" s="220">
        <v>132</v>
      </c>
      <c r="E23" s="220">
        <v>104</v>
      </c>
      <c r="F23" s="220">
        <v>34</v>
      </c>
      <c r="G23" s="220">
        <v>17</v>
      </c>
      <c r="H23" s="220">
        <v>6</v>
      </c>
    </row>
    <row r="24" spans="1:8">
      <c r="A24" s="7" t="s">
        <v>2134</v>
      </c>
      <c r="B24" s="7" t="s">
        <v>1157</v>
      </c>
      <c r="C24" s="7">
        <v>240</v>
      </c>
      <c r="D24" s="7">
        <v>110</v>
      </c>
      <c r="E24" s="7">
        <v>103</v>
      </c>
      <c r="F24" s="7">
        <v>19</v>
      </c>
      <c r="G24" s="7">
        <v>8</v>
      </c>
      <c r="H24" s="7">
        <v>0</v>
      </c>
    </row>
    <row r="25" spans="1:8">
      <c r="A25" s="7" t="s">
        <v>2449</v>
      </c>
      <c r="B25" s="7" t="s">
        <v>1157</v>
      </c>
      <c r="C25" s="7">
        <v>217</v>
      </c>
      <c r="D25" s="7">
        <v>95</v>
      </c>
      <c r="E25" s="7">
        <v>91</v>
      </c>
      <c r="F25" s="7">
        <v>27</v>
      </c>
      <c r="G25" s="7">
        <v>2</v>
      </c>
      <c r="H25" s="7">
        <v>2</v>
      </c>
    </row>
    <row r="26" spans="1:8">
      <c r="A26" s="7" t="s">
        <v>2333</v>
      </c>
      <c r="B26" s="7" t="s">
        <v>1157</v>
      </c>
      <c r="C26" s="7">
        <v>208</v>
      </c>
      <c r="D26" s="7">
        <v>91</v>
      </c>
      <c r="E26" s="7">
        <v>78</v>
      </c>
      <c r="F26" s="7">
        <v>29</v>
      </c>
      <c r="G26" s="7">
        <v>9</v>
      </c>
      <c r="H26" s="7">
        <v>1</v>
      </c>
    </row>
    <row r="27" spans="1:8">
      <c r="A27" s="7" t="s">
        <v>2147</v>
      </c>
      <c r="B27" s="7" t="s">
        <v>1157</v>
      </c>
      <c r="C27" s="7">
        <v>233</v>
      </c>
      <c r="D27" s="7">
        <v>102</v>
      </c>
      <c r="E27" s="7">
        <v>91</v>
      </c>
      <c r="F27" s="7">
        <v>29</v>
      </c>
      <c r="G27" s="7">
        <v>9</v>
      </c>
      <c r="H27" s="7">
        <v>2</v>
      </c>
    </row>
    <row r="28" spans="1:8">
      <c r="A28" s="7" t="s">
        <v>1167</v>
      </c>
      <c r="B28" s="7" t="s">
        <v>1157</v>
      </c>
      <c r="C28" s="7">
        <v>198</v>
      </c>
      <c r="D28" s="7">
        <v>83</v>
      </c>
      <c r="E28" s="7">
        <v>80</v>
      </c>
      <c r="F28" s="7">
        <v>27</v>
      </c>
      <c r="G28" s="7">
        <v>7</v>
      </c>
      <c r="H28" s="7">
        <v>1</v>
      </c>
    </row>
    <row r="29" spans="1:8">
      <c r="A29" s="7" t="s">
        <v>367</v>
      </c>
      <c r="B29" s="7" t="s">
        <v>1157</v>
      </c>
      <c r="C29" s="7">
        <v>191</v>
      </c>
      <c r="D29" s="7">
        <v>88</v>
      </c>
      <c r="E29" s="7">
        <v>64</v>
      </c>
      <c r="F29" s="7">
        <v>33</v>
      </c>
      <c r="G29" s="7">
        <v>5</v>
      </c>
      <c r="H29" s="7">
        <v>1</v>
      </c>
    </row>
    <row r="30" spans="1:8">
      <c r="A30" s="7" t="s">
        <v>1173</v>
      </c>
      <c r="B30" s="7" t="s">
        <v>1157</v>
      </c>
      <c r="C30" s="7">
        <v>188</v>
      </c>
      <c r="D30" s="7">
        <v>88</v>
      </c>
      <c r="E30" s="7">
        <v>63</v>
      </c>
      <c r="F30" s="7">
        <v>27</v>
      </c>
      <c r="G30" s="7">
        <v>7</v>
      </c>
      <c r="H30" s="7">
        <v>3</v>
      </c>
    </row>
    <row r="31" spans="1:8">
      <c r="A31" s="7" t="s">
        <v>627</v>
      </c>
      <c r="B31" s="7" t="s">
        <v>1157</v>
      </c>
      <c r="C31" s="7">
        <v>213</v>
      </c>
      <c r="D31" s="7">
        <v>98</v>
      </c>
      <c r="E31" s="7">
        <v>77</v>
      </c>
      <c r="F31" s="7">
        <v>27</v>
      </c>
      <c r="G31" s="7">
        <v>8</v>
      </c>
      <c r="H31" s="7">
        <v>3</v>
      </c>
    </row>
    <row r="32" spans="1:8">
      <c r="A32" s="7" t="s">
        <v>1176</v>
      </c>
      <c r="B32" s="7" t="s">
        <v>1157</v>
      </c>
      <c r="C32" s="7">
        <v>197</v>
      </c>
      <c r="D32" s="7">
        <v>80</v>
      </c>
      <c r="E32" s="7">
        <v>76</v>
      </c>
      <c r="F32" s="7">
        <v>29</v>
      </c>
      <c r="G32" s="7">
        <v>9</v>
      </c>
      <c r="H32" s="7">
        <v>3</v>
      </c>
    </row>
    <row r="33" spans="1:8">
      <c r="A33" s="7" t="s">
        <v>1177</v>
      </c>
      <c r="B33" s="7" t="s">
        <v>1157</v>
      </c>
      <c r="C33" s="7">
        <v>201</v>
      </c>
      <c r="D33" s="7">
        <v>97</v>
      </c>
      <c r="E33" s="7">
        <v>66</v>
      </c>
      <c r="F33" s="7">
        <v>30</v>
      </c>
      <c r="G33" s="7">
        <v>6</v>
      </c>
      <c r="H33" s="7">
        <v>2</v>
      </c>
    </row>
    <row r="34" spans="1:8">
      <c r="A34" s="7" t="s">
        <v>1184</v>
      </c>
      <c r="B34" s="7" t="s">
        <v>1157</v>
      </c>
      <c r="C34" s="7">
        <v>208</v>
      </c>
      <c r="D34" s="7">
        <v>100</v>
      </c>
      <c r="E34" s="7">
        <v>80</v>
      </c>
      <c r="F34" s="7">
        <v>21</v>
      </c>
      <c r="G34" s="7">
        <v>7</v>
      </c>
      <c r="H34" s="7">
        <v>0</v>
      </c>
    </row>
    <row r="35" spans="1:8">
      <c r="A35" s="7" t="s">
        <v>898</v>
      </c>
      <c r="B35" s="7" t="s">
        <v>1157</v>
      </c>
      <c r="C35" s="7">
        <v>178</v>
      </c>
      <c r="D35" s="7">
        <v>83</v>
      </c>
      <c r="E35" s="7">
        <v>68</v>
      </c>
      <c r="F35" s="7">
        <v>19</v>
      </c>
      <c r="G35" s="7">
        <v>6</v>
      </c>
      <c r="H35" s="7">
        <v>2</v>
      </c>
    </row>
    <row r="36" spans="1:8">
      <c r="A36" s="7" t="s">
        <v>516</v>
      </c>
      <c r="B36" s="7" t="s">
        <v>1157</v>
      </c>
      <c r="C36" s="7">
        <v>201</v>
      </c>
      <c r="D36" s="7">
        <v>87</v>
      </c>
      <c r="E36" s="7">
        <v>70</v>
      </c>
      <c r="F36" s="7">
        <v>33</v>
      </c>
      <c r="G36" s="7">
        <v>8</v>
      </c>
      <c r="H36" s="7">
        <v>3</v>
      </c>
    </row>
    <row r="37" spans="1:8">
      <c r="A37" s="7" t="s">
        <v>1185</v>
      </c>
      <c r="B37" s="7" t="s">
        <v>1157</v>
      </c>
      <c r="C37" s="7">
        <v>175</v>
      </c>
      <c r="D37" s="7">
        <v>71</v>
      </c>
      <c r="E37" s="7">
        <v>66</v>
      </c>
      <c r="F37" s="7">
        <v>33</v>
      </c>
      <c r="G37" s="7">
        <v>4</v>
      </c>
      <c r="H37" s="7">
        <v>1</v>
      </c>
    </row>
    <row r="38" spans="1:8">
      <c r="A38" s="7" t="s">
        <v>894</v>
      </c>
      <c r="B38" s="7" t="s">
        <v>1157</v>
      </c>
      <c r="C38" s="7">
        <v>178</v>
      </c>
      <c r="D38" s="7">
        <v>74</v>
      </c>
      <c r="E38" s="7">
        <v>74</v>
      </c>
      <c r="F38" s="7">
        <v>22</v>
      </c>
      <c r="G38" s="7">
        <v>7</v>
      </c>
      <c r="H38" s="7">
        <v>1</v>
      </c>
    </row>
    <row r="39" spans="1:8">
      <c r="A39" s="7" t="s">
        <v>884</v>
      </c>
      <c r="B39" s="7" t="s">
        <v>1157</v>
      </c>
      <c r="C39" s="7">
        <v>178</v>
      </c>
      <c r="D39" s="7">
        <v>82</v>
      </c>
      <c r="E39" s="7">
        <v>59</v>
      </c>
      <c r="F39" s="7">
        <v>29</v>
      </c>
      <c r="G39" s="7">
        <v>5</v>
      </c>
      <c r="H39" s="7">
        <v>3</v>
      </c>
    </row>
    <row r="40" spans="1:8">
      <c r="A40" s="7" t="s">
        <v>1188</v>
      </c>
      <c r="B40" s="7" t="s">
        <v>1157</v>
      </c>
      <c r="C40" s="7">
        <v>151</v>
      </c>
      <c r="D40" s="7">
        <v>61</v>
      </c>
      <c r="E40" s="7">
        <v>54</v>
      </c>
      <c r="F40" s="7">
        <v>25</v>
      </c>
      <c r="G40" s="7">
        <v>9</v>
      </c>
      <c r="H40" s="7">
        <v>2</v>
      </c>
    </row>
    <row r="41" spans="1:8">
      <c r="A41" s="7" t="s">
        <v>1193</v>
      </c>
      <c r="B41" s="7" t="s">
        <v>1157</v>
      </c>
      <c r="C41" s="7">
        <v>148</v>
      </c>
      <c r="D41" s="7">
        <v>62</v>
      </c>
      <c r="E41" s="7">
        <v>55</v>
      </c>
      <c r="F41" s="7">
        <v>17</v>
      </c>
      <c r="G41" s="7">
        <v>12</v>
      </c>
      <c r="H41" s="7">
        <v>2</v>
      </c>
    </row>
    <row r="42" spans="1:8">
      <c r="A42" s="7" t="s">
        <v>2134</v>
      </c>
      <c r="B42" s="7" t="s">
        <v>1160</v>
      </c>
      <c r="C42" s="7">
        <v>189</v>
      </c>
      <c r="D42" s="7">
        <v>80</v>
      </c>
      <c r="E42" s="7">
        <v>83</v>
      </c>
      <c r="F42" s="7">
        <v>21</v>
      </c>
      <c r="G42" s="7">
        <v>3</v>
      </c>
      <c r="H42" s="7">
        <v>2</v>
      </c>
    </row>
    <row r="43" spans="1:8">
      <c r="A43" s="7" t="s">
        <v>2449</v>
      </c>
      <c r="B43" s="7" t="s">
        <v>1160</v>
      </c>
      <c r="C43" s="7">
        <v>217</v>
      </c>
      <c r="D43" s="7">
        <v>89</v>
      </c>
      <c r="E43" s="7">
        <v>93</v>
      </c>
      <c r="F43" s="7">
        <v>31</v>
      </c>
      <c r="G43" s="7">
        <v>4</v>
      </c>
      <c r="H43" s="7">
        <v>0</v>
      </c>
    </row>
    <row r="44" spans="1:8">
      <c r="A44" s="7" t="s">
        <v>2333</v>
      </c>
      <c r="B44" s="7" t="s">
        <v>1160</v>
      </c>
      <c r="C44" s="7">
        <v>211</v>
      </c>
      <c r="D44" s="7">
        <v>91</v>
      </c>
      <c r="E44" s="7">
        <v>83</v>
      </c>
      <c r="F44" s="7">
        <v>32</v>
      </c>
      <c r="G44" s="7">
        <v>4</v>
      </c>
      <c r="H44" s="7">
        <v>1</v>
      </c>
    </row>
    <row r="45" spans="1:8">
      <c r="A45" s="7" t="s">
        <v>2147</v>
      </c>
      <c r="B45" s="7" t="s">
        <v>1160</v>
      </c>
      <c r="C45" s="7">
        <v>191</v>
      </c>
      <c r="D45" s="7">
        <v>83</v>
      </c>
      <c r="E45" s="7">
        <v>66</v>
      </c>
      <c r="F45" s="7">
        <v>36</v>
      </c>
      <c r="G45" s="7">
        <v>5</v>
      </c>
      <c r="H45" s="7">
        <v>1</v>
      </c>
    </row>
    <row r="46" spans="1:8">
      <c r="A46" s="7" t="s">
        <v>1167</v>
      </c>
      <c r="B46" s="7" t="s">
        <v>1160</v>
      </c>
      <c r="C46" s="7">
        <v>208</v>
      </c>
      <c r="D46" s="7">
        <v>95</v>
      </c>
      <c r="E46" s="7">
        <v>78</v>
      </c>
      <c r="F46" s="7">
        <v>27</v>
      </c>
      <c r="G46" s="7">
        <v>5</v>
      </c>
      <c r="H46" s="7">
        <v>3</v>
      </c>
    </row>
    <row r="47" spans="1:8">
      <c r="A47" s="7" t="s">
        <v>367</v>
      </c>
      <c r="B47" s="7" t="s">
        <v>1160</v>
      </c>
      <c r="C47" s="7">
        <v>198</v>
      </c>
      <c r="D47" s="7">
        <v>90</v>
      </c>
      <c r="E47" s="7">
        <v>69</v>
      </c>
      <c r="F47" s="7">
        <v>33</v>
      </c>
      <c r="G47" s="7">
        <v>5</v>
      </c>
      <c r="H47" s="7">
        <v>1</v>
      </c>
    </row>
    <row r="48" spans="1:8">
      <c r="A48" s="7" t="s">
        <v>1173</v>
      </c>
      <c r="B48" s="7" t="s">
        <v>1160</v>
      </c>
      <c r="C48" s="7">
        <v>173</v>
      </c>
      <c r="D48" s="7">
        <v>74</v>
      </c>
      <c r="E48" s="7">
        <v>64</v>
      </c>
      <c r="F48" s="7">
        <v>28</v>
      </c>
      <c r="G48" s="7">
        <v>4</v>
      </c>
      <c r="H48" s="7">
        <v>3</v>
      </c>
    </row>
    <row r="49" spans="1:8">
      <c r="A49" s="7" t="s">
        <v>627</v>
      </c>
      <c r="B49" s="7" t="s">
        <v>1160</v>
      </c>
      <c r="C49" s="7">
        <v>194</v>
      </c>
      <c r="D49" s="7">
        <v>85</v>
      </c>
      <c r="E49" s="7">
        <v>74</v>
      </c>
      <c r="F49" s="7">
        <v>31</v>
      </c>
      <c r="G49" s="7">
        <v>2</v>
      </c>
      <c r="H49" s="7">
        <v>2</v>
      </c>
    </row>
    <row r="50" spans="1:8">
      <c r="A50" s="7" t="s">
        <v>1176</v>
      </c>
      <c r="B50" s="7" t="s">
        <v>1160</v>
      </c>
      <c r="C50" s="7">
        <v>178</v>
      </c>
      <c r="D50" s="7">
        <v>82</v>
      </c>
      <c r="E50" s="7">
        <v>53</v>
      </c>
      <c r="F50" s="7">
        <v>35</v>
      </c>
      <c r="G50" s="7">
        <v>8</v>
      </c>
      <c r="H50" s="7">
        <v>0</v>
      </c>
    </row>
    <row r="51" spans="1:8">
      <c r="A51" s="7" t="s">
        <v>1177</v>
      </c>
      <c r="B51" s="7" t="s">
        <v>1160</v>
      </c>
      <c r="C51" s="7">
        <v>172</v>
      </c>
      <c r="D51" s="7">
        <v>79</v>
      </c>
      <c r="E51" s="7">
        <v>65</v>
      </c>
      <c r="F51" s="7">
        <v>23</v>
      </c>
      <c r="G51" s="7">
        <v>4</v>
      </c>
      <c r="H51" s="7">
        <v>1</v>
      </c>
    </row>
    <row r="52" spans="1:8">
      <c r="A52" s="7" t="s">
        <v>1184</v>
      </c>
      <c r="B52" s="7" t="s">
        <v>1160</v>
      </c>
      <c r="C52" s="7">
        <v>205</v>
      </c>
      <c r="D52" s="7">
        <v>96</v>
      </c>
      <c r="E52" s="7">
        <v>73</v>
      </c>
      <c r="F52" s="7">
        <v>29</v>
      </c>
      <c r="G52" s="7">
        <v>6</v>
      </c>
      <c r="H52" s="7">
        <v>1</v>
      </c>
    </row>
    <row r="53" spans="1:8">
      <c r="A53" s="7" t="s">
        <v>898</v>
      </c>
      <c r="B53" s="7" t="s">
        <v>1160</v>
      </c>
      <c r="C53" s="7">
        <v>149</v>
      </c>
      <c r="D53" s="7">
        <v>61</v>
      </c>
      <c r="E53" s="7">
        <v>54</v>
      </c>
      <c r="F53" s="7">
        <v>30</v>
      </c>
      <c r="G53" s="7">
        <v>3</v>
      </c>
      <c r="H53" s="7">
        <v>1</v>
      </c>
    </row>
    <row r="54" spans="1:8">
      <c r="A54" s="7" t="s">
        <v>516</v>
      </c>
      <c r="B54" s="7" t="s">
        <v>1160</v>
      </c>
      <c r="C54" s="7">
        <v>169</v>
      </c>
      <c r="D54" s="7">
        <v>76</v>
      </c>
      <c r="E54" s="7">
        <v>68</v>
      </c>
      <c r="F54" s="7">
        <v>21</v>
      </c>
      <c r="G54" s="7">
        <v>4</v>
      </c>
      <c r="H54" s="7">
        <v>0</v>
      </c>
    </row>
    <row r="55" spans="1:8">
      <c r="A55" s="7" t="s">
        <v>1185</v>
      </c>
      <c r="B55" s="7" t="s">
        <v>1160</v>
      </c>
      <c r="C55" s="7">
        <v>151</v>
      </c>
      <c r="D55" s="7">
        <v>65</v>
      </c>
      <c r="E55" s="7">
        <v>59</v>
      </c>
      <c r="F55" s="7">
        <v>20</v>
      </c>
      <c r="G55" s="7">
        <v>6</v>
      </c>
      <c r="H55" s="7">
        <v>1</v>
      </c>
    </row>
    <row r="56" spans="1:8">
      <c r="A56" s="7" t="s">
        <v>894</v>
      </c>
      <c r="B56" s="7" t="s">
        <v>1160</v>
      </c>
      <c r="C56" s="7">
        <v>176</v>
      </c>
      <c r="D56" s="7">
        <v>77</v>
      </c>
      <c r="E56" s="7">
        <v>56</v>
      </c>
      <c r="F56" s="7">
        <v>35</v>
      </c>
      <c r="G56" s="7">
        <v>5</v>
      </c>
      <c r="H56" s="7">
        <v>3</v>
      </c>
    </row>
    <row r="57" spans="1:8">
      <c r="A57" s="7" t="s">
        <v>884</v>
      </c>
      <c r="B57" s="7" t="s">
        <v>1160</v>
      </c>
      <c r="C57" s="7">
        <v>133</v>
      </c>
      <c r="D57" s="7">
        <v>56</v>
      </c>
      <c r="E57" s="7">
        <v>49</v>
      </c>
      <c r="F57" s="7">
        <v>23</v>
      </c>
      <c r="G57" s="7">
        <v>4</v>
      </c>
      <c r="H57" s="7">
        <v>1</v>
      </c>
    </row>
    <row r="58" spans="1:8">
      <c r="A58" s="7" t="s">
        <v>1188</v>
      </c>
      <c r="B58" s="7" t="s">
        <v>1160</v>
      </c>
      <c r="C58" s="7">
        <v>149</v>
      </c>
      <c r="D58" s="7">
        <v>60</v>
      </c>
      <c r="E58" s="7">
        <v>52</v>
      </c>
      <c r="F58" s="7">
        <v>24</v>
      </c>
      <c r="G58" s="7">
        <v>9</v>
      </c>
      <c r="H58" s="7">
        <v>4</v>
      </c>
    </row>
    <row r="59" spans="1:8" s="23" customFormat="1" ht="18.75">
      <c r="A59" s="7" t="s">
        <v>1193</v>
      </c>
      <c r="B59" s="7" t="s">
        <v>1160</v>
      </c>
      <c r="C59" s="7">
        <v>145</v>
      </c>
      <c r="D59" s="7">
        <v>70</v>
      </c>
      <c r="E59" s="7">
        <v>49</v>
      </c>
      <c r="F59" s="7">
        <v>17</v>
      </c>
      <c r="G59" s="7">
        <v>5</v>
      </c>
      <c r="H59" s="7">
        <v>4</v>
      </c>
    </row>
  </sheetData>
  <autoFilter ref="A5:H58" xr:uid="{00000000-0009-0000-0000-0000C8000000}"/>
  <phoneticPr fontId="5"/>
  <hyperlinks>
    <hyperlink ref="D1" location="目次!C90" display="目次" xr:uid="{00000000-0004-0000-C800-000000000000}"/>
  </hyperlinks>
  <pageMargins left="0.7" right="0.7" top="0.75" bottom="0.75" header="0.3" footer="0.3"/>
  <pageSetup paperSize="9" orientation="portrait"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dimension ref="A1:E9"/>
  <sheetViews>
    <sheetView workbookViewId="0">
      <selection activeCell="E9" sqref="E9"/>
    </sheetView>
  </sheetViews>
  <sheetFormatPr defaultColWidth="8.75" defaultRowHeight="14.25"/>
  <cols>
    <col min="1" max="1" width="10.25" style="1" bestFit="1" customWidth="1"/>
    <col min="2" max="2" width="10.5" style="1" bestFit="1" customWidth="1"/>
    <col min="3" max="3" width="5" style="1" bestFit="1" customWidth="1"/>
    <col min="4" max="4" width="5.75" style="1" bestFit="1" customWidth="1"/>
    <col min="5" max="5" width="15.5" style="1" bestFit="1" customWidth="1"/>
    <col min="6" max="6" width="20.5" style="1" bestFit="1" customWidth="1"/>
    <col min="7" max="16384" width="8.75" style="1"/>
  </cols>
  <sheetData>
    <row r="1" spans="1:5" ht="18.75">
      <c r="A1" s="95" t="s">
        <v>2588</v>
      </c>
      <c r="B1" s="22" t="s">
        <v>1151</v>
      </c>
      <c r="D1" s="9" t="s">
        <v>652</v>
      </c>
    </row>
    <row r="3" spans="1:5" ht="18.75">
      <c r="A3" s="21"/>
      <c r="B3" s="19" t="s">
        <v>674</v>
      </c>
      <c r="C3" s="21"/>
    </row>
    <row r="4" spans="1:5" ht="18.75">
      <c r="A4" s="19" t="s">
        <v>549</v>
      </c>
      <c r="B4" s="22" t="s">
        <v>1205</v>
      </c>
      <c r="C4" s="21"/>
    </row>
    <row r="5" spans="1:5" ht="18.75">
      <c r="A5" s="20" t="s">
        <v>3061</v>
      </c>
      <c r="B5" s="22">
        <v>132</v>
      </c>
      <c r="C5" s="21"/>
      <c r="E5" s="186"/>
    </row>
    <row r="6" spans="1:5" ht="18.75">
      <c r="A6" s="20" t="s">
        <v>2127</v>
      </c>
      <c r="B6" s="22">
        <v>104</v>
      </c>
      <c r="C6" s="21"/>
      <c r="E6" s="186"/>
    </row>
    <row r="7" spans="1:5" ht="18.75">
      <c r="A7" s="20" t="s">
        <v>1323</v>
      </c>
      <c r="B7" s="22">
        <v>34</v>
      </c>
      <c r="C7" s="21"/>
      <c r="E7" s="186"/>
    </row>
    <row r="8" spans="1:5" ht="18.75">
      <c r="A8" s="20" t="s">
        <v>3062</v>
      </c>
      <c r="B8" s="22">
        <v>17</v>
      </c>
      <c r="C8" s="21"/>
      <c r="E8" s="186"/>
    </row>
    <row r="9" spans="1:5" ht="18.75">
      <c r="A9" s="20" t="s">
        <v>2594</v>
      </c>
      <c r="B9" s="22">
        <v>6</v>
      </c>
      <c r="C9" s="21"/>
      <c r="E9" s="186"/>
    </row>
  </sheetData>
  <phoneticPr fontId="5"/>
  <hyperlinks>
    <hyperlink ref="D1" location="目次!C90" display="目次" xr:uid="{00000000-0004-0000-C900-000000000000}"/>
  </hyperlinks>
  <pageMargins left="0.7" right="0.7" top="0.75" bottom="0.75" header="0.3" footer="0.3"/>
  <pageSetup paperSize="9" orientation="portrait"/>
  <drawing r:id="rId2"/>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pageSetUpPr fitToPage="1"/>
  </sheetPr>
  <dimension ref="A1:S30"/>
  <sheetViews>
    <sheetView zoomScaleNormal="100" workbookViewId="0">
      <pane xSplit="1" ySplit="9" topLeftCell="B10" activePane="bottomRight" state="frozen"/>
      <selection pane="topRight"/>
      <selection pane="bottomLeft"/>
      <selection pane="bottomRight" activeCell="A6" sqref="A6"/>
    </sheetView>
  </sheetViews>
  <sheetFormatPr defaultColWidth="8.75" defaultRowHeight="14.25"/>
  <cols>
    <col min="1" max="1" width="43.75" style="1" customWidth="1"/>
    <col min="2" max="4" width="12.5" style="1" customWidth="1"/>
    <col min="5" max="8" width="12.5" style="1" bestFit="1" customWidth="1"/>
    <col min="9" max="13" width="12.75" style="1" bestFit="1" customWidth="1"/>
    <col min="14" max="18" width="12.75" style="1" customWidth="1"/>
    <col min="19" max="16384" width="8.75" style="1"/>
  </cols>
  <sheetData>
    <row r="1" spans="1:19">
      <c r="A1" s="1" t="s">
        <v>284</v>
      </c>
      <c r="D1" s="9" t="s">
        <v>652</v>
      </c>
    </row>
    <row r="2" spans="1:19">
      <c r="A2" s="1" t="s">
        <v>641</v>
      </c>
    </row>
    <row r="3" spans="1:19">
      <c r="A3" s="1" t="s">
        <v>580</v>
      </c>
    </row>
    <row r="4" spans="1:19">
      <c r="A4" s="1" t="s">
        <v>528</v>
      </c>
    </row>
    <row r="5" spans="1:19">
      <c r="A5" s="1" t="s">
        <v>3200</v>
      </c>
    </row>
    <row r="6" spans="1:19" s="224" customFormat="1">
      <c r="A6" s="225" t="s">
        <v>3199</v>
      </c>
    </row>
    <row r="7" spans="1:19">
      <c r="A7" s="1" t="s">
        <v>2596</v>
      </c>
    </row>
    <row r="8" spans="1:19">
      <c r="A8" s="1" t="s">
        <v>2408</v>
      </c>
    </row>
    <row r="9" spans="1:19">
      <c r="A9" s="31" t="s">
        <v>1254</v>
      </c>
      <c r="B9" s="25" t="s">
        <v>1166</v>
      </c>
      <c r="C9" s="38" t="s">
        <v>361</v>
      </c>
      <c r="D9" s="38" t="s">
        <v>1937</v>
      </c>
      <c r="E9" s="38" t="s">
        <v>1427</v>
      </c>
      <c r="F9" s="38" t="s">
        <v>1152</v>
      </c>
      <c r="G9" s="38" t="s">
        <v>1939</v>
      </c>
      <c r="H9" s="38" t="s">
        <v>1738</v>
      </c>
      <c r="I9" s="25" t="s">
        <v>1749</v>
      </c>
      <c r="J9" s="25" t="s">
        <v>1941</v>
      </c>
      <c r="K9" s="25" t="s">
        <v>1895</v>
      </c>
      <c r="L9" s="25" t="s">
        <v>1942</v>
      </c>
      <c r="M9" s="25" t="s">
        <v>1267</v>
      </c>
      <c r="N9" s="7" t="s">
        <v>933</v>
      </c>
      <c r="O9" s="7" t="s">
        <v>1945</v>
      </c>
      <c r="P9" s="7" t="s">
        <v>1946</v>
      </c>
      <c r="Q9" s="7" t="s">
        <v>1382</v>
      </c>
      <c r="R9" s="7" t="s">
        <v>3009</v>
      </c>
    </row>
    <row r="10" spans="1:19">
      <c r="A10" s="7" t="s">
        <v>2597</v>
      </c>
      <c r="B10" s="7">
        <v>436</v>
      </c>
      <c r="C10" s="7">
        <v>410</v>
      </c>
      <c r="D10" s="7">
        <v>379</v>
      </c>
      <c r="E10" s="7">
        <v>348</v>
      </c>
      <c r="F10" s="7">
        <v>397</v>
      </c>
      <c r="G10" s="7">
        <v>324</v>
      </c>
      <c r="H10" s="7">
        <v>405</v>
      </c>
      <c r="I10" s="7">
        <v>385</v>
      </c>
      <c r="J10" s="7">
        <v>394</v>
      </c>
      <c r="K10" s="7">
        <v>344</v>
      </c>
      <c r="L10" s="7">
        <v>360</v>
      </c>
      <c r="M10" s="7">
        <v>335</v>
      </c>
      <c r="N10" s="7">
        <v>353</v>
      </c>
      <c r="O10" s="7">
        <v>312</v>
      </c>
      <c r="P10" s="7">
        <v>305</v>
      </c>
      <c r="Q10" s="7">
        <v>286</v>
      </c>
      <c r="R10" s="7">
        <v>306</v>
      </c>
      <c r="S10" s="174"/>
    </row>
    <row r="11" spans="1:19">
      <c r="A11" s="7" t="s">
        <v>1535</v>
      </c>
      <c r="B11" s="7">
        <v>896</v>
      </c>
      <c r="C11" s="7">
        <v>829</v>
      </c>
      <c r="D11" s="7">
        <v>787</v>
      </c>
      <c r="E11" s="7">
        <v>591</v>
      </c>
      <c r="F11" s="7">
        <v>207</v>
      </c>
      <c r="G11" s="7" t="s">
        <v>99</v>
      </c>
      <c r="H11" s="7" t="s">
        <v>99</v>
      </c>
      <c r="I11" s="7" t="s">
        <v>99</v>
      </c>
      <c r="J11" s="7" t="s">
        <v>99</v>
      </c>
      <c r="K11" s="7" t="s">
        <v>99</v>
      </c>
      <c r="L11" s="7" t="s">
        <v>99</v>
      </c>
      <c r="M11" s="7" t="s">
        <v>99</v>
      </c>
      <c r="N11" s="7" t="s">
        <v>99</v>
      </c>
      <c r="O11" s="7" t="s">
        <v>99</v>
      </c>
      <c r="P11" s="7" t="s">
        <v>99</v>
      </c>
      <c r="Q11" s="7" t="s">
        <v>99</v>
      </c>
      <c r="R11" s="7" t="s">
        <v>99</v>
      </c>
      <c r="S11" s="174"/>
    </row>
    <row r="12" spans="1:19">
      <c r="A12" s="7" t="s">
        <v>1484</v>
      </c>
      <c r="B12" s="7">
        <v>196</v>
      </c>
      <c r="C12" s="7">
        <v>223</v>
      </c>
      <c r="D12" s="7">
        <v>260</v>
      </c>
      <c r="E12" s="7">
        <v>336</v>
      </c>
      <c r="F12" s="7">
        <v>244</v>
      </c>
      <c r="G12" s="7">
        <v>223</v>
      </c>
      <c r="H12" s="7">
        <v>234</v>
      </c>
      <c r="I12" s="7">
        <v>293</v>
      </c>
      <c r="J12" s="7">
        <v>273</v>
      </c>
      <c r="K12" s="7">
        <v>282</v>
      </c>
      <c r="L12" s="7">
        <v>262</v>
      </c>
      <c r="M12" s="7">
        <v>289</v>
      </c>
      <c r="N12" s="7">
        <v>299</v>
      </c>
      <c r="O12" s="7">
        <v>271</v>
      </c>
      <c r="P12" s="7">
        <v>293</v>
      </c>
      <c r="Q12" s="7">
        <v>293</v>
      </c>
      <c r="R12" s="7">
        <v>292</v>
      </c>
      <c r="S12" s="174"/>
    </row>
    <row r="13" spans="1:19">
      <c r="A13" s="7" t="s">
        <v>2398</v>
      </c>
      <c r="B13" s="7">
        <v>69</v>
      </c>
      <c r="C13" s="7">
        <v>382</v>
      </c>
      <c r="D13" s="7">
        <v>2758</v>
      </c>
      <c r="E13" s="7">
        <v>2968</v>
      </c>
      <c r="F13" s="7">
        <v>1987</v>
      </c>
      <c r="G13" s="7">
        <v>1520</v>
      </c>
      <c r="H13" s="7">
        <v>1429</v>
      </c>
      <c r="I13" s="7">
        <v>1598</v>
      </c>
      <c r="J13" s="7">
        <v>1687</v>
      </c>
      <c r="K13" s="7">
        <v>1601</v>
      </c>
      <c r="L13" s="7">
        <v>1757</v>
      </c>
      <c r="M13" s="7">
        <v>1540</v>
      </c>
      <c r="N13" s="7">
        <v>1539</v>
      </c>
      <c r="O13" s="7">
        <v>1079</v>
      </c>
      <c r="P13" s="7">
        <v>1685</v>
      </c>
      <c r="Q13" s="7">
        <v>1407</v>
      </c>
      <c r="R13" s="7">
        <v>1336</v>
      </c>
      <c r="S13" s="174"/>
    </row>
    <row r="14" spans="1:19">
      <c r="A14" s="7" t="s">
        <v>2598</v>
      </c>
      <c r="B14" s="7">
        <v>1894</v>
      </c>
      <c r="C14" s="7">
        <v>1629</v>
      </c>
      <c r="D14" s="7">
        <v>1628</v>
      </c>
      <c r="E14" s="7">
        <v>1623</v>
      </c>
      <c r="F14" s="7">
        <v>1327</v>
      </c>
      <c r="G14" s="7">
        <v>375</v>
      </c>
      <c r="H14" s="7">
        <v>70</v>
      </c>
      <c r="I14" s="7">
        <v>16</v>
      </c>
      <c r="J14" s="7">
        <v>0</v>
      </c>
      <c r="K14" s="7">
        <v>0</v>
      </c>
      <c r="L14" s="7">
        <v>0</v>
      </c>
      <c r="M14" s="7">
        <v>0</v>
      </c>
      <c r="N14" s="7">
        <v>0</v>
      </c>
      <c r="O14" s="7">
        <v>0</v>
      </c>
      <c r="P14" s="7">
        <v>0</v>
      </c>
      <c r="Q14" s="7">
        <v>0</v>
      </c>
      <c r="R14" s="7">
        <v>0</v>
      </c>
      <c r="S14" s="174"/>
    </row>
    <row r="15" spans="1:19">
      <c r="A15" s="7" t="s">
        <v>2599</v>
      </c>
      <c r="B15" s="7" t="s">
        <v>99</v>
      </c>
      <c r="C15" s="7" t="s">
        <v>99</v>
      </c>
      <c r="D15" s="7" t="s">
        <v>99</v>
      </c>
      <c r="E15" s="7" t="s">
        <v>99</v>
      </c>
      <c r="F15" s="7">
        <v>1422</v>
      </c>
      <c r="G15" s="7">
        <v>573</v>
      </c>
      <c r="H15" s="7">
        <v>179</v>
      </c>
      <c r="I15" s="7">
        <v>57</v>
      </c>
      <c r="J15" s="7">
        <v>28</v>
      </c>
      <c r="K15" s="7">
        <v>13</v>
      </c>
      <c r="L15" s="7">
        <v>1</v>
      </c>
      <c r="M15" s="7">
        <v>1</v>
      </c>
      <c r="N15" s="7">
        <v>0</v>
      </c>
      <c r="O15" s="7">
        <v>0</v>
      </c>
      <c r="P15" s="7">
        <v>0</v>
      </c>
      <c r="Q15" s="7">
        <v>0</v>
      </c>
      <c r="R15" s="7">
        <v>0</v>
      </c>
      <c r="S15" s="174"/>
    </row>
    <row r="16" spans="1:19">
      <c r="A16" s="7" t="s">
        <v>2427</v>
      </c>
      <c r="B16" s="7" t="s">
        <v>99</v>
      </c>
      <c r="C16" s="7" t="s">
        <v>99</v>
      </c>
      <c r="D16" s="7" t="s">
        <v>99</v>
      </c>
      <c r="E16" s="7" t="s">
        <v>99</v>
      </c>
      <c r="F16" s="7">
        <v>367</v>
      </c>
      <c r="G16" s="7">
        <v>1272</v>
      </c>
      <c r="H16" s="7">
        <v>1551</v>
      </c>
      <c r="I16" s="7">
        <v>1681</v>
      </c>
      <c r="J16" s="7">
        <v>1488</v>
      </c>
      <c r="K16" s="7">
        <v>1448</v>
      </c>
      <c r="L16" s="7">
        <v>1446</v>
      </c>
      <c r="M16" s="7">
        <v>1403</v>
      </c>
      <c r="N16" s="7">
        <v>1390</v>
      </c>
      <c r="O16" s="7">
        <v>1277</v>
      </c>
      <c r="P16" s="7">
        <v>1242</v>
      </c>
      <c r="Q16" s="7">
        <v>1235</v>
      </c>
      <c r="R16" s="7">
        <v>435</v>
      </c>
      <c r="S16" s="174"/>
    </row>
    <row r="17" spans="1:19">
      <c r="A17" s="7" t="s">
        <v>1461</v>
      </c>
      <c r="B17" s="7" t="s">
        <v>99</v>
      </c>
      <c r="C17" s="7" t="s">
        <v>99</v>
      </c>
      <c r="D17" s="7" t="s">
        <v>99</v>
      </c>
      <c r="E17" s="7" t="s">
        <v>99</v>
      </c>
      <c r="F17" s="7">
        <v>367</v>
      </c>
      <c r="G17" s="7">
        <v>1272</v>
      </c>
      <c r="H17" s="16" t="s">
        <v>99</v>
      </c>
      <c r="I17" s="16" t="s">
        <v>99</v>
      </c>
      <c r="J17" s="16" t="s">
        <v>99</v>
      </c>
      <c r="K17" s="16" t="s">
        <v>99</v>
      </c>
      <c r="L17" s="16" t="s">
        <v>99</v>
      </c>
      <c r="M17" s="16" t="s">
        <v>99</v>
      </c>
      <c r="N17" s="16" t="s">
        <v>99</v>
      </c>
      <c r="O17" s="16" t="s">
        <v>99</v>
      </c>
      <c r="P17" s="16" t="s">
        <v>99</v>
      </c>
      <c r="Q17" s="16" t="s">
        <v>99</v>
      </c>
      <c r="R17" s="7">
        <v>815</v>
      </c>
      <c r="S17" s="174"/>
    </row>
    <row r="18" spans="1:19">
      <c r="A18" s="7" t="s">
        <v>2600</v>
      </c>
      <c r="B18" s="7">
        <v>0</v>
      </c>
      <c r="C18" s="7">
        <v>2</v>
      </c>
      <c r="D18" s="7">
        <v>0</v>
      </c>
      <c r="E18" s="7">
        <v>3</v>
      </c>
      <c r="F18" s="7">
        <v>0</v>
      </c>
      <c r="G18" s="16" t="s">
        <v>99</v>
      </c>
      <c r="H18" s="16" t="s">
        <v>99</v>
      </c>
      <c r="I18" s="16" t="s">
        <v>99</v>
      </c>
      <c r="J18" s="16" t="s">
        <v>99</v>
      </c>
      <c r="K18" s="16" t="s">
        <v>99</v>
      </c>
      <c r="L18" s="7" t="s">
        <v>99</v>
      </c>
      <c r="M18" s="7" t="s">
        <v>99</v>
      </c>
      <c r="N18" s="7" t="s">
        <v>99</v>
      </c>
      <c r="O18" s="7" t="s">
        <v>99</v>
      </c>
      <c r="P18" s="7" t="s">
        <v>99</v>
      </c>
      <c r="Q18" s="7" t="s">
        <v>99</v>
      </c>
      <c r="R18" s="7" t="s">
        <v>99</v>
      </c>
      <c r="S18" s="174"/>
    </row>
    <row r="19" spans="1:19" ht="14.25" customHeight="1">
      <c r="A19" s="7" t="s">
        <v>1504</v>
      </c>
      <c r="B19" s="7">
        <v>2</v>
      </c>
      <c r="C19" s="7">
        <v>0</v>
      </c>
      <c r="D19" s="7">
        <v>1</v>
      </c>
      <c r="E19" s="7">
        <v>0</v>
      </c>
      <c r="F19" s="7">
        <v>1</v>
      </c>
      <c r="G19" s="16" t="s">
        <v>99</v>
      </c>
      <c r="H19" s="16" t="s">
        <v>99</v>
      </c>
      <c r="I19" s="16" t="s">
        <v>99</v>
      </c>
      <c r="J19" s="16" t="s">
        <v>99</v>
      </c>
      <c r="K19" s="16" t="s">
        <v>99</v>
      </c>
      <c r="L19" s="7" t="s">
        <v>99</v>
      </c>
      <c r="M19" s="7" t="s">
        <v>99</v>
      </c>
      <c r="N19" s="7" t="s">
        <v>99</v>
      </c>
      <c r="O19" s="7" t="s">
        <v>99</v>
      </c>
      <c r="P19" s="7" t="s">
        <v>99</v>
      </c>
      <c r="Q19" s="7" t="s">
        <v>99</v>
      </c>
      <c r="R19" s="7" t="s">
        <v>99</v>
      </c>
      <c r="S19" s="174"/>
    </row>
    <row r="20" spans="1:19">
      <c r="A20" s="7" t="s">
        <v>2601</v>
      </c>
      <c r="B20" s="7">
        <v>1441</v>
      </c>
      <c r="C20" s="7">
        <v>1332</v>
      </c>
      <c r="D20" s="7">
        <v>1475</v>
      </c>
      <c r="E20" s="7">
        <v>1437</v>
      </c>
      <c r="F20" s="7">
        <v>1455</v>
      </c>
      <c r="G20" s="7">
        <v>789</v>
      </c>
      <c r="H20" s="7">
        <v>793</v>
      </c>
      <c r="I20" s="7">
        <v>781</v>
      </c>
      <c r="J20" s="7">
        <v>823</v>
      </c>
      <c r="K20" s="7">
        <v>749</v>
      </c>
      <c r="L20" s="7">
        <v>778</v>
      </c>
      <c r="M20" s="7">
        <v>726</v>
      </c>
      <c r="N20" s="7">
        <v>792</v>
      </c>
      <c r="O20" s="7">
        <v>734</v>
      </c>
      <c r="P20" s="7">
        <v>697</v>
      </c>
      <c r="Q20" s="7">
        <v>707</v>
      </c>
      <c r="R20" s="7">
        <v>669</v>
      </c>
      <c r="S20" s="174"/>
    </row>
    <row r="21" spans="1:19">
      <c r="A21" s="7" t="s">
        <v>2289</v>
      </c>
      <c r="B21" s="7" t="s">
        <v>99</v>
      </c>
      <c r="C21" s="7" t="s">
        <v>99</v>
      </c>
      <c r="D21" s="7" t="s">
        <v>99</v>
      </c>
      <c r="E21" s="7">
        <v>1760</v>
      </c>
      <c r="F21" s="7">
        <v>1805</v>
      </c>
      <c r="G21" s="7">
        <v>1714</v>
      </c>
      <c r="H21" s="7">
        <v>1607</v>
      </c>
      <c r="I21" s="7">
        <v>1627</v>
      </c>
      <c r="J21" s="7">
        <v>1449</v>
      </c>
      <c r="K21" s="7">
        <v>1409</v>
      </c>
      <c r="L21" s="7">
        <v>1380</v>
      </c>
      <c r="M21" s="7">
        <v>1332</v>
      </c>
      <c r="N21" s="7">
        <v>1423</v>
      </c>
      <c r="O21" s="7">
        <v>1266</v>
      </c>
      <c r="P21" s="7">
        <v>1196</v>
      </c>
      <c r="Q21" s="7">
        <v>1161</v>
      </c>
      <c r="R21" s="7">
        <v>388</v>
      </c>
      <c r="S21" s="174"/>
    </row>
    <row r="22" spans="1:19">
      <c r="A22" s="7" t="s">
        <v>2602</v>
      </c>
      <c r="B22" s="7" t="s">
        <v>99</v>
      </c>
      <c r="C22" s="7" t="s">
        <v>99</v>
      </c>
      <c r="D22" s="7" t="s">
        <v>99</v>
      </c>
      <c r="E22" s="7">
        <v>2021</v>
      </c>
      <c r="F22" s="7">
        <v>1845</v>
      </c>
      <c r="G22" s="7">
        <v>1653</v>
      </c>
      <c r="H22" s="7">
        <v>1592</v>
      </c>
      <c r="I22" s="7">
        <v>1652</v>
      </c>
      <c r="J22" s="7">
        <v>1446</v>
      </c>
      <c r="K22" s="7">
        <v>1408</v>
      </c>
      <c r="L22" s="7">
        <v>1388</v>
      </c>
      <c r="M22" s="7">
        <v>1361</v>
      </c>
      <c r="N22" s="7">
        <v>1396</v>
      </c>
      <c r="O22" s="7">
        <v>1267</v>
      </c>
      <c r="P22" s="7">
        <v>1196</v>
      </c>
      <c r="Q22" s="7">
        <v>1162</v>
      </c>
      <c r="R22" s="7">
        <v>1214</v>
      </c>
      <c r="S22" s="174"/>
    </row>
    <row r="23" spans="1:19">
      <c r="A23" s="7" t="s">
        <v>2604</v>
      </c>
      <c r="B23" s="7" t="s">
        <v>99</v>
      </c>
      <c r="C23" s="7" t="s">
        <v>99</v>
      </c>
      <c r="D23" s="7" t="s">
        <v>99</v>
      </c>
      <c r="E23" s="7">
        <v>1965</v>
      </c>
      <c r="F23" s="7">
        <v>487</v>
      </c>
      <c r="G23" s="7">
        <v>88</v>
      </c>
      <c r="H23" s="7">
        <v>3</v>
      </c>
      <c r="I23" s="7">
        <v>1</v>
      </c>
      <c r="J23" s="7">
        <v>0</v>
      </c>
      <c r="K23" s="7">
        <v>0</v>
      </c>
      <c r="L23" s="7">
        <v>0</v>
      </c>
      <c r="M23" s="7">
        <v>7</v>
      </c>
      <c r="N23" s="7">
        <v>44</v>
      </c>
      <c r="O23" s="7">
        <v>157</v>
      </c>
      <c r="P23" s="7">
        <v>277</v>
      </c>
      <c r="Q23" s="7">
        <v>430</v>
      </c>
      <c r="R23" s="7">
        <v>1419</v>
      </c>
      <c r="S23" s="174"/>
    </row>
    <row r="24" spans="1:19">
      <c r="A24" s="7" t="s">
        <v>2500</v>
      </c>
      <c r="B24" s="7">
        <v>3739</v>
      </c>
      <c r="C24" s="7">
        <v>3342</v>
      </c>
      <c r="D24" s="7">
        <v>4007</v>
      </c>
      <c r="E24" s="7">
        <v>3683</v>
      </c>
      <c r="F24" s="7">
        <v>3709</v>
      </c>
      <c r="G24" s="7">
        <v>3981</v>
      </c>
      <c r="H24" s="7">
        <v>4163</v>
      </c>
      <c r="I24" s="7">
        <v>4163</v>
      </c>
      <c r="J24" s="7">
        <v>4407</v>
      </c>
      <c r="K24" s="7">
        <v>4309</v>
      </c>
      <c r="L24" s="7">
        <v>4425</v>
      </c>
      <c r="M24" s="7">
        <v>4811</v>
      </c>
      <c r="N24" s="7">
        <v>7052</v>
      </c>
      <c r="O24" s="7">
        <v>5511</v>
      </c>
      <c r="P24" s="7">
        <v>5543</v>
      </c>
      <c r="Q24" s="7">
        <v>5142</v>
      </c>
      <c r="R24" s="7">
        <v>4702</v>
      </c>
      <c r="S24" s="174"/>
    </row>
    <row r="25" spans="1:19">
      <c r="A25" s="7" t="s">
        <v>2606</v>
      </c>
      <c r="B25" s="7" t="s">
        <v>99</v>
      </c>
      <c r="C25" s="7" t="s">
        <v>99</v>
      </c>
      <c r="D25" s="7" t="s">
        <v>99</v>
      </c>
      <c r="E25" s="7" t="s">
        <v>99</v>
      </c>
      <c r="F25" s="7" t="s">
        <v>99</v>
      </c>
      <c r="G25" s="7" t="s">
        <v>99</v>
      </c>
      <c r="H25" s="7">
        <v>935</v>
      </c>
      <c r="I25" s="7">
        <v>938</v>
      </c>
      <c r="J25" s="7">
        <v>813</v>
      </c>
      <c r="K25" s="7">
        <v>736</v>
      </c>
      <c r="L25" s="7">
        <v>729</v>
      </c>
      <c r="M25" s="7">
        <v>689</v>
      </c>
      <c r="N25" s="7">
        <v>756</v>
      </c>
      <c r="O25" s="7">
        <v>649</v>
      </c>
      <c r="P25" s="7">
        <v>625</v>
      </c>
      <c r="Q25" s="7">
        <v>596</v>
      </c>
      <c r="R25" s="7">
        <v>602</v>
      </c>
      <c r="S25" s="174"/>
    </row>
    <row r="26" spans="1:19">
      <c r="A26" s="7" t="s">
        <v>820</v>
      </c>
      <c r="B26" s="7" t="s">
        <v>99</v>
      </c>
      <c r="C26" s="7" t="s">
        <v>99</v>
      </c>
      <c r="D26" s="7" t="s">
        <v>99</v>
      </c>
      <c r="E26" s="7" t="s">
        <v>99</v>
      </c>
      <c r="F26" s="7" t="s">
        <v>99</v>
      </c>
      <c r="G26" s="7" t="s">
        <v>99</v>
      </c>
      <c r="H26" s="7">
        <v>1248</v>
      </c>
      <c r="I26" s="7">
        <v>600</v>
      </c>
      <c r="J26" s="7">
        <v>695</v>
      </c>
      <c r="K26" s="7">
        <v>699</v>
      </c>
      <c r="L26" s="7">
        <v>529</v>
      </c>
      <c r="M26" s="7">
        <v>389</v>
      </c>
      <c r="N26" s="7">
        <v>570</v>
      </c>
      <c r="O26" s="7">
        <v>494</v>
      </c>
      <c r="P26" s="7">
        <v>488</v>
      </c>
      <c r="Q26" s="7">
        <v>620</v>
      </c>
      <c r="R26" s="7">
        <v>48</v>
      </c>
      <c r="S26" s="174"/>
    </row>
    <row r="27" spans="1:19">
      <c r="A27" s="7" t="s">
        <v>1900</v>
      </c>
      <c r="B27" s="7" t="s">
        <v>99</v>
      </c>
      <c r="C27" s="7" t="s">
        <v>99</v>
      </c>
      <c r="D27" s="7" t="s">
        <v>99</v>
      </c>
      <c r="E27" s="7" t="s">
        <v>99</v>
      </c>
      <c r="F27" s="7" t="s">
        <v>99</v>
      </c>
      <c r="G27" s="7" t="s">
        <v>99</v>
      </c>
      <c r="H27" s="7" t="s">
        <v>99</v>
      </c>
      <c r="I27" s="7" t="s">
        <v>99</v>
      </c>
      <c r="J27" s="7">
        <v>542</v>
      </c>
      <c r="K27" s="7">
        <v>1083</v>
      </c>
      <c r="L27" s="7">
        <v>1035</v>
      </c>
      <c r="M27" s="7">
        <v>1033</v>
      </c>
      <c r="N27" s="7">
        <v>1023</v>
      </c>
      <c r="O27" s="7">
        <v>943</v>
      </c>
      <c r="P27" s="7">
        <v>896</v>
      </c>
      <c r="Q27" s="7">
        <v>873</v>
      </c>
      <c r="R27" s="7">
        <v>905</v>
      </c>
      <c r="S27" s="174"/>
    </row>
    <row r="28" spans="1:19">
      <c r="A28" s="16" t="s">
        <v>2607</v>
      </c>
      <c r="B28" s="72"/>
      <c r="C28" s="72"/>
      <c r="D28" s="72"/>
      <c r="E28" s="72"/>
      <c r="F28" s="72"/>
      <c r="G28" s="72"/>
      <c r="H28" s="72"/>
      <c r="I28" s="72"/>
      <c r="J28" s="72"/>
      <c r="K28" s="72"/>
      <c r="L28" s="72"/>
      <c r="M28" s="72"/>
      <c r="N28" s="16">
        <v>275</v>
      </c>
      <c r="O28" s="16">
        <v>634</v>
      </c>
      <c r="P28" s="16">
        <v>610</v>
      </c>
      <c r="Q28" s="16">
        <v>582</v>
      </c>
      <c r="R28" s="7">
        <v>593</v>
      </c>
      <c r="S28" s="174"/>
    </row>
    <row r="29" spans="1:19">
      <c r="A29" s="7" t="s">
        <v>1353</v>
      </c>
      <c r="B29" s="72"/>
      <c r="C29" s="72"/>
      <c r="D29" s="72"/>
      <c r="E29" s="72"/>
      <c r="F29" s="72"/>
      <c r="G29" s="72"/>
      <c r="H29" s="72"/>
      <c r="I29" s="72"/>
      <c r="J29" s="72"/>
      <c r="K29" s="72"/>
      <c r="L29" s="72"/>
      <c r="M29" s="72"/>
      <c r="N29" s="7">
        <v>151</v>
      </c>
      <c r="O29" s="7">
        <v>98357</v>
      </c>
      <c r="P29" s="7">
        <v>51698</v>
      </c>
      <c r="Q29" s="7">
        <v>23318</v>
      </c>
      <c r="R29" s="7">
        <v>1534</v>
      </c>
      <c r="S29" s="174"/>
    </row>
    <row r="30" spans="1:19">
      <c r="A30" s="7" t="s">
        <v>1840</v>
      </c>
      <c r="B30" s="7">
        <v>8673</v>
      </c>
      <c r="C30" s="7">
        <v>8149</v>
      </c>
      <c r="D30" s="7">
        <v>11295</v>
      </c>
      <c r="E30" s="7">
        <v>16735</v>
      </c>
      <c r="F30" s="7">
        <v>15253</v>
      </c>
      <c r="G30" s="7">
        <v>12512</v>
      </c>
      <c r="H30" s="7">
        <v>14209</v>
      </c>
      <c r="I30" s="7">
        <v>13792</v>
      </c>
      <c r="J30" s="7">
        <v>14045</v>
      </c>
      <c r="K30" s="7">
        <f>SUM(K10:K27)</f>
        <v>14081</v>
      </c>
      <c r="L30" s="7">
        <f>SUM(L10:L27)</f>
        <v>14090</v>
      </c>
      <c r="M30" s="7">
        <f>SUM(M10:M27)</f>
        <v>13916</v>
      </c>
      <c r="N30" s="7">
        <v>16912</v>
      </c>
      <c r="O30" s="7">
        <v>14595</v>
      </c>
      <c r="P30" s="7">
        <v>15053</v>
      </c>
      <c r="Q30" s="7">
        <f>SUM(Q10:Q28)</f>
        <v>14494</v>
      </c>
      <c r="R30" s="7">
        <f>SUM(R10:R29)</f>
        <v>15258</v>
      </c>
      <c r="S30" s="174"/>
    </row>
  </sheetData>
  <phoneticPr fontId="5"/>
  <hyperlinks>
    <hyperlink ref="D1" location="目次!C90" display="目次" xr:uid="{00000000-0004-0000-CA00-000000000000}"/>
  </hyperlinks>
  <pageMargins left="0.7" right="0.7" top="0.75" bottom="0.75" header="0.3" footer="0.3"/>
  <pageSetup paperSize="9" scale="65" orientation="landscape"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dimension ref="A1:D16"/>
  <sheetViews>
    <sheetView workbookViewId="0">
      <selection activeCell="B13" sqref="B13"/>
    </sheetView>
  </sheetViews>
  <sheetFormatPr defaultColWidth="8.75" defaultRowHeight="14.25"/>
  <cols>
    <col min="1" max="1" width="11.25" style="1" bestFit="1" customWidth="1"/>
    <col min="2" max="2" width="10.5" style="1" bestFit="1" customWidth="1"/>
    <col min="3" max="3" width="7.375" style="1" customWidth="1"/>
    <col min="4" max="8" width="22" style="1" customWidth="1"/>
    <col min="9" max="16384" width="8.75" style="1"/>
  </cols>
  <sheetData>
    <row r="1" spans="1:4" ht="18.75">
      <c r="A1" s="21"/>
      <c r="B1" s="19" t="s">
        <v>674</v>
      </c>
      <c r="D1" s="9" t="s">
        <v>652</v>
      </c>
    </row>
    <row r="2" spans="1:4" ht="18.75">
      <c r="A2" s="19" t="s">
        <v>549</v>
      </c>
      <c r="B2" s="22" t="s">
        <v>3065</v>
      </c>
    </row>
    <row r="3" spans="1:4" ht="18.75">
      <c r="A3" s="20" t="s">
        <v>3063</v>
      </c>
      <c r="B3" s="22">
        <v>14081</v>
      </c>
    </row>
    <row r="4" spans="1:4" ht="18.75">
      <c r="A4" s="20" t="s">
        <v>2174</v>
      </c>
      <c r="B4" s="22">
        <v>14090</v>
      </c>
    </row>
    <row r="5" spans="1:4" ht="18.75">
      <c r="A5" s="20" t="s">
        <v>213</v>
      </c>
      <c r="B5" s="22">
        <v>13916</v>
      </c>
    </row>
    <row r="6" spans="1:4" ht="18.75">
      <c r="A6" s="20" t="s">
        <v>3064</v>
      </c>
      <c r="B6" s="22">
        <v>16912</v>
      </c>
    </row>
    <row r="7" spans="1:4" ht="18.75">
      <c r="A7" s="20" t="s">
        <v>1303</v>
      </c>
      <c r="B7" s="22">
        <v>14595</v>
      </c>
    </row>
    <row r="8" spans="1:4" ht="18.75">
      <c r="A8" s="20" t="s">
        <v>184</v>
      </c>
      <c r="B8" s="22">
        <v>15053</v>
      </c>
    </row>
    <row r="9" spans="1:4" ht="18.75">
      <c r="A9" s="20" t="s">
        <v>2981</v>
      </c>
      <c r="B9" s="22">
        <v>14494</v>
      </c>
    </row>
    <row r="10" spans="1:4" ht="18.75">
      <c r="A10" s="20" t="s">
        <v>1343</v>
      </c>
      <c r="B10" s="22">
        <v>15258</v>
      </c>
    </row>
    <row r="11" spans="1:4" ht="18.75">
      <c r="A11" s="21"/>
      <c r="B11" s="21"/>
    </row>
    <row r="12" spans="1:4" ht="18.75">
      <c r="A12" s="21"/>
      <c r="B12" s="21"/>
    </row>
    <row r="13" spans="1:4" ht="18.75">
      <c r="A13" s="21"/>
      <c r="B13" s="21"/>
    </row>
    <row r="14" spans="1:4" ht="18.75">
      <c r="A14" s="21"/>
      <c r="B14" s="21"/>
    </row>
    <row r="15" spans="1:4" ht="18.75">
      <c r="A15" s="21"/>
      <c r="B15" s="21"/>
    </row>
    <row r="16" spans="1:4" ht="18.75">
      <c r="A16" s="21"/>
      <c r="B16" s="21"/>
    </row>
  </sheetData>
  <phoneticPr fontId="5"/>
  <hyperlinks>
    <hyperlink ref="D1" location="目次!C90" display="目次" xr:uid="{00000000-0004-0000-CB00-000000000000}"/>
  </hyperlinks>
  <pageMargins left="0.7" right="0.7" top="0.75" bottom="0.75" header="0.3" footer="0.3"/>
  <pageSetup paperSize="9" orientation="portrait"/>
  <drawing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dimension ref="A1:K24"/>
  <sheetViews>
    <sheetView workbookViewId="0">
      <selection activeCell="B25" sqref="B25"/>
    </sheetView>
  </sheetViews>
  <sheetFormatPr defaultColWidth="8.75" defaultRowHeight="14.25"/>
  <cols>
    <col min="1" max="1" width="15.75" style="1" customWidth="1"/>
    <col min="2" max="2" width="8.75" style="1"/>
    <col min="3" max="3" width="15.25" style="1" bestFit="1" customWidth="1"/>
    <col min="4" max="6" width="8.75" style="1"/>
    <col min="7" max="7" width="15.25" style="1" bestFit="1" customWidth="1"/>
    <col min="8" max="9" width="8.75" style="1"/>
    <col min="10" max="10" width="12.5" style="1" bestFit="1" customWidth="1"/>
    <col min="11" max="11" width="9.125" style="1" bestFit="1" customWidth="1"/>
    <col min="12" max="16384" width="8.75" style="1"/>
  </cols>
  <sheetData>
    <row r="1" spans="1:11">
      <c r="A1" s="1" t="s">
        <v>442</v>
      </c>
      <c r="D1" s="9" t="s">
        <v>652</v>
      </c>
    </row>
    <row r="2" spans="1:11">
      <c r="A2" s="1" t="s">
        <v>2436</v>
      </c>
    </row>
    <row r="3" spans="1:11">
      <c r="A3" s="1" t="s">
        <v>2570</v>
      </c>
    </row>
    <row r="4" spans="1:11">
      <c r="A4" s="227" t="s">
        <v>1031</v>
      </c>
      <c r="B4" s="227" t="s">
        <v>2608</v>
      </c>
      <c r="C4" s="227"/>
      <c r="D4" s="227"/>
      <c r="E4" s="227"/>
      <c r="F4" s="227" t="s">
        <v>1347</v>
      </c>
      <c r="G4" s="227"/>
      <c r="H4" s="227"/>
      <c r="I4" s="227"/>
      <c r="J4" s="227" t="s">
        <v>2609</v>
      </c>
      <c r="K4" s="227" t="s">
        <v>1301</v>
      </c>
    </row>
    <row r="5" spans="1:11">
      <c r="A5" s="227"/>
      <c r="B5" s="231" t="s">
        <v>1151</v>
      </c>
      <c r="C5" s="38"/>
      <c r="D5" s="227" t="s">
        <v>1157</v>
      </c>
      <c r="E5" s="227" t="s">
        <v>1160</v>
      </c>
      <c r="F5" s="231" t="s">
        <v>1151</v>
      </c>
      <c r="G5" s="38"/>
      <c r="H5" s="227" t="s">
        <v>1157</v>
      </c>
      <c r="I5" s="227" t="s">
        <v>1160</v>
      </c>
      <c r="J5" s="227"/>
      <c r="K5" s="227"/>
    </row>
    <row r="6" spans="1:11">
      <c r="A6" s="227"/>
      <c r="B6" s="227"/>
      <c r="C6" s="50" t="s">
        <v>1415</v>
      </c>
      <c r="D6" s="227"/>
      <c r="E6" s="227"/>
      <c r="F6" s="227"/>
      <c r="G6" s="50" t="s">
        <v>1415</v>
      </c>
      <c r="H6" s="227"/>
      <c r="I6" s="227"/>
      <c r="J6" s="227"/>
      <c r="K6" s="227"/>
    </row>
    <row r="7" spans="1:11" ht="7.5" customHeight="1">
      <c r="A7" s="26" t="str">
        <f>A4</f>
        <v>年度別</v>
      </c>
      <c r="B7" s="26" t="str">
        <f>B5&amp;"("&amp;$B$4&amp;")"</f>
        <v>総数(献血希望者数)</v>
      </c>
      <c r="C7" s="26" t="str">
        <f>C6&amp;"("&amp;$B$4&amp;")"</f>
        <v>うち400㎖採血(献血希望者数)</v>
      </c>
      <c r="D7" s="26" t="str">
        <f>D5&amp;"("&amp;$B$4&amp;")"</f>
        <v>男(献血希望者数)</v>
      </c>
      <c r="E7" s="26" t="str">
        <f>E5&amp;"("&amp;$B$4&amp;")"</f>
        <v>女(献血希望者数)</v>
      </c>
      <c r="F7" s="26" t="str">
        <f>F5&amp;"("&amp;$F$4&amp;")"</f>
        <v>総数(献血者数)</v>
      </c>
      <c r="G7" s="26" t="str">
        <f>G6&amp;"("&amp;$F$4&amp;")"</f>
        <v>うち400㎖採血(献血者数)</v>
      </c>
      <c r="H7" s="26" t="str">
        <f>H5&amp;"("&amp;$F$4&amp;")"</f>
        <v>男(献血者数)</v>
      </c>
      <c r="I7" s="26" t="str">
        <f>I5&amp;"("&amp;$F$4&amp;")"</f>
        <v>女(献血者数)</v>
      </c>
      <c r="J7" s="26" t="str">
        <f>J4</f>
        <v>献血
目標数</v>
      </c>
      <c r="K7" s="26" t="str">
        <f>K4</f>
        <v>達成率</v>
      </c>
    </row>
    <row r="8" spans="1:11">
      <c r="A8" s="7" t="s">
        <v>2160</v>
      </c>
      <c r="B8" s="25">
        <v>1079</v>
      </c>
      <c r="C8" s="25">
        <v>1052</v>
      </c>
      <c r="D8" s="25">
        <v>802</v>
      </c>
      <c r="E8" s="25">
        <v>277</v>
      </c>
      <c r="F8" s="25">
        <v>970</v>
      </c>
      <c r="G8" s="25">
        <v>837</v>
      </c>
      <c r="H8" s="25">
        <v>765</v>
      </c>
      <c r="I8" s="25">
        <v>205</v>
      </c>
      <c r="J8" s="25">
        <v>905</v>
      </c>
      <c r="K8" s="18">
        <v>107.18232044198895</v>
      </c>
    </row>
    <row r="9" spans="1:11">
      <c r="A9" s="7" t="s">
        <v>1196</v>
      </c>
      <c r="B9" s="25">
        <v>1103</v>
      </c>
      <c r="C9" s="25">
        <v>1093</v>
      </c>
      <c r="D9" s="25">
        <v>854</v>
      </c>
      <c r="E9" s="25">
        <v>249</v>
      </c>
      <c r="F9" s="25">
        <v>960</v>
      </c>
      <c r="G9" s="25">
        <v>955</v>
      </c>
      <c r="H9" s="25">
        <v>801</v>
      </c>
      <c r="I9" s="25">
        <v>159</v>
      </c>
      <c r="J9" s="25">
        <v>882</v>
      </c>
      <c r="K9" s="18">
        <v>108.84353741496599</v>
      </c>
    </row>
    <row r="10" spans="1:11">
      <c r="A10" s="7" t="s">
        <v>2162</v>
      </c>
      <c r="B10" s="25">
        <v>1078</v>
      </c>
      <c r="C10" s="25">
        <v>1076</v>
      </c>
      <c r="D10" s="25">
        <v>842</v>
      </c>
      <c r="E10" s="25">
        <v>236</v>
      </c>
      <c r="F10" s="25">
        <v>948</v>
      </c>
      <c r="G10" s="25">
        <v>946</v>
      </c>
      <c r="H10" s="25">
        <v>784</v>
      </c>
      <c r="I10" s="25">
        <v>164</v>
      </c>
      <c r="J10" s="25">
        <v>864</v>
      </c>
      <c r="K10" s="18">
        <v>109.72222222222223</v>
      </c>
    </row>
    <row r="11" spans="1:11">
      <c r="A11" s="7" t="s">
        <v>2166</v>
      </c>
      <c r="B11" s="7">
        <v>1030</v>
      </c>
      <c r="C11" s="7">
        <v>1029</v>
      </c>
      <c r="D11" s="7">
        <v>802</v>
      </c>
      <c r="E11" s="7">
        <v>228</v>
      </c>
      <c r="F11" s="7">
        <v>897</v>
      </c>
      <c r="G11" s="7">
        <v>894</v>
      </c>
      <c r="H11" s="7">
        <v>737</v>
      </c>
      <c r="I11" s="7">
        <v>160</v>
      </c>
      <c r="J11" s="7">
        <v>639</v>
      </c>
      <c r="K11" s="18">
        <v>140.3755868544601</v>
      </c>
    </row>
    <row r="12" spans="1:11">
      <c r="A12" s="7" t="s">
        <v>2168</v>
      </c>
      <c r="B12" s="7">
        <v>901</v>
      </c>
      <c r="C12" s="7">
        <v>893</v>
      </c>
      <c r="D12" s="7">
        <v>690</v>
      </c>
      <c r="E12" s="7">
        <v>211</v>
      </c>
      <c r="F12" s="7">
        <v>782</v>
      </c>
      <c r="G12" s="7">
        <v>777</v>
      </c>
      <c r="H12" s="7">
        <v>640</v>
      </c>
      <c r="I12" s="7">
        <v>142</v>
      </c>
      <c r="J12" s="7">
        <v>850</v>
      </c>
      <c r="K12" s="18">
        <v>92</v>
      </c>
    </row>
    <row r="13" spans="1:11">
      <c r="A13" s="7" t="s">
        <v>6</v>
      </c>
      <c r="B13" s="7">
        <v>829</v>
      </c>
      <c r="C13" s="7">
        <v>818</v>
      </c>
      <c r="D13" s="7">
        <v>624</v>
      </c>
      <c r="E13" s="7">
        <v>205</v>
      </c>
      <c r="F13" s="7">
        <v>721</v>
      </c>
      <c r="G13" s="7">
        <v>713</v>
      </c>
      <c r="H13" s="7">
        <v>566</v>
      </c>
      <c r="I13" s="7">
        <v>155</v>
      </c>
      <c r="J13" s="7">
        <v>799</v>
      </c>
      <c r="K13" s="18">
        <v>90.237797246558188</v>
      </c>
    </row>
    <row r="14" spans="1:11">
      <c r="A14" s="7" t="s">
        <v>2170</v>
      </c>
      <c r="B14" s="7">
        <v>766</v>
      </c>
      <c r="C14" s="7">
        <v>764</v>
      </c>
      <c r="D14" s="7">
        <v>597</v>
      </c>
      <c r="E14" s="7">
        <v>169</v>
      </c>
      <c r="F14" s="7">
        <v>672</v>
      </c>
      <c r="G14" s="7">
        <v>669</v>
      </c>
      <c r="H14" s="7">
        <v>557</v>
      </c>
      <c r="I14" s="7">
        <v>115</v>
      </c>
      <c r="J14" s="7">
        <v>711</v>
      </c>
      <c r="K14" s="18">
        <v>94.514767932489448</v>
      </c>
    </row>
    <row r="15" spans="1:11">
      <c r="A15" s="7" t="s">
        <v>2172</v>
      </c>
      <c r="B15" s="7">
        <v>801</v>
      </c>
      <c r="C15" s="7">
        <v>789</v>
      </c>
      <c r="D15" s="7">
        <v>586</v>
      </c>
      <c r="E15" s="7">
        <v>215</v>
      </c>
      <c r="F15" s="7">
        <v>671</v>
      </c>
      <c r="G15" s="7">
        <v>665</v>
      </c>
      <c r="H15" s="7">
        <v>537</v>
      </c>
      <c r="I15" s="7">
        <v>134</v>
      </c>
      <c r="J15" s="7">
        <v>718</v>
      </c>
      <c r="K15" s="98">
        <v>93.454038997214482</v>
      </c>
    </row>
    <row r="16" spans="1:11">
      <c r="A16" s="7" t="s">
        <v>1941</v>
      </c>
      <c r="B16" s="7">
        <v>867</v>
      </c>
      <c r="C16" s="7">
        <v>855</v>
      </c>
      <c r="D16" s="7">
        <v>626</v>
      </c>
      <c r="E16" s="7">
        <v>241</v>
      </c>
      <c r="F16" s="7">
        <v>734</v>
      </c>
      <c r="G16" s="7">
        <v>721</v>
      </c>
      <c r="H16" s="7">
        <v>581</v>
      </c>
      <c r="I16" s="7">
        <v>153</v>
      </c>
      <c r="J16" s="7">
        <v>774</v>
      </c>
      <c r="K16" s="98">
        <f>F16/J16*100</f>
        <v>94.832041343669246</v>
      </c>
    </row>
    <row r="17" spans="1:11">
      <c r="A17" s="7" t="s">
        <v>1895</v>
      </c>
      <c r="B17" s="7">
        <v>848</v>
      </c>
      <c r="C17" s="7">
        <v>824</v>
      </c>
      <c r="D17" s="7">
        <v>639</v>
      </c>
      <c r="E17" s="7">
        <v>209</v>
      </c>
      <c r="F17" s="7">
        <v>738</v>
      </c>
      <c r="G17" s="7">
        <v>714</v>
      </c>
      <c r="H17" s="7">
        <v>594</v>
      </c>
      <c r="I17" s="7">
        <v>144</v>
      </c>
      <c r="J17" s="7">
        <v>752</v>
      </c>
      <c r="K17" s="98">
        <f>F17/J17*100</f>
        <v>98.138297872340431</v>
      </c>
    </row>
    <row r="18" spans="1:11">
      <c r="A18" s="7" t="s">
        <v>1942</v>
      </c>
      <c r="B18" s="7">
        <v>983</v>
      </c>
      <c r="C18" s="7">
        <v>956</v>
      </c>
      <c r="D18" s="7">
        <v>734</v>
      </c>
      <c r="E18" s="7">
        <v>249</v>
      </c>
      <c r="F18" s="7">
        <v>852</v>
      </c>
      <c r="G18" s="7">
        <v>825</v>
      </c>
      <c r="H18" s="7">
        <v>668</v>
      </c>
      <c r="I18" s="7">
        <v>184</v>
      </c>
      <c r="J18" s="7">
        <v>773</v>
      </c>
      <c r="K18" s="7">
        <v>110.2</v>
      </c>
    </row>
    <row r="19" spans="1:11">
      <c r="A19" s="7" t="s">
        <v>1267</v>
      </c>
      <c r="B19" s="7">
        <v>894</v>
      </c>
      <c r="C19" s="16">
        <v>852</v>
      </c>
      <c r="D19" s="7">
        <v>638</v>
      </c>
      <c r="E19" s="7">
        <v>256</v>
      </c>
      <c r="F19" s="7">
        <v>805</v>
      </c>
      <c r="G19" s="16">
        <v>764</v>
      </c>
      <c r="H19" s="7">
        <v>597</v>
      </c>
      <c r="I19" s="7">
        <v>208</v>
      </c>
      <c r="J19" s="7">
        <v>880</v>
      </c>
      <c r="K19" s="7">
        <v>91.5</v>
      </c>
    </row>
    <row r="20" spans="1:11">
      <c r="A20" s="7" t="s">
        <v>933</v>
      </c>
      <c r="B20" s="7">
        <v>806</v>
      </c>
      <c r="C20" s="7">
        <v>770</v>
      </c>
      <c r="D20" s="7">
        <v>595</v>
      </c>
      <c r="E20" s="7">
        <v>211</v>
      </c>
      <c r="F20" s="7">
        <v>731</v>
      </c>
      <c r="G20" s="7">
        <v>706</v>
      </c>
      <c r="H20" s="7">
        <v>554</v>
      </c>
      <c r="I20" s="7">
        <v>177</v>
      </c>
      <c r="J20" s="7">
        <v>872</v>
      </c>
      <c r="K20" s="7">
        <v>83.8</v>
      </c>
    </row>
    <row r="21" spans="1:11">
      <c r="A21" s="7" t="s">
        <v>1945</v>
      </c>
      <c r="B21" s="7">
        <v>764</v>
      </c>
      <c r="C21" s="7">
        <v>718</v>
      </c>
      <c r="D21" s="7">
        <v>562</v>
      </c>
      <c r="E21" s="7">
        <v>202</v>
      </c>
      <c r="F21" s="7">
        <v>687</v>
      </c>
      <c r="G21" s="7">
        <v>649</v>
      </c>
      <c r="H21" s="7">
        <v>523</v>
      </c>
      <c r="I21" s="7">
        <v>164</v>
      </c>
      <c r="J21" s="7">
        <v>783</v>
      </c>
      <c r="K21" s="7">
        <v>87.7</v>
      </c>
    </row>
    <row r="22" spans="1:11">
      <c r="A22" s="7" t="s">
        <v>1946</v>
      </c>
      <c r="B22" s="7">
        <v>935</v>
      </c>
      <c r="C22" s="7">
        <v>926</v>
      </c>
      <c r="D22" s="7">
        <v>660</v>
      </c>
      <c r="E22" s="7">
        <v>275</v>
      </c>
      <c r="F22" s="7">
        <v>845</v>
      </c>
      <c r="G22" s="7">
        <v>786</v>
      </c>
      <c r="H22" s="7">
        <v>617</v>
      </c>
      <c r="I22" s="7">
        <v>228</v>
      </c>
      <c r="J22" s="7">
        <v>682</v>
      </c>
      <c r="K22" s="7">
        <v>123.9</v>
      </c>
    </row>
    <row r="23" spans="1:11">
      <c r="A23" s="7" t="s">
        <v>1382</v>
      </c>
      <c r="B23" s="7">
        <v>1022</v>
      </c>
      <c r="C23" s="7">
        <v>955</v>
      </c>
      <c r="D23" s="7">
        <v>719</v>
      </c>
      <c r="E23" s="7">
        <v>303</v>
      </c>
      <c r="F23" s="7">
        <v>927</v>
      </c>
      <c r="G23" s="7">
        <v>868</v>
      </c>
      <c r="H23" s="7">
        <v>668</v>
      </c>
      <c r="I23" s="7">
        <v>259</v>
      </c>
      <c r="J23" s="7">
        <v>831</v>
      </c>
      <c r="K23" s="99">
        <v>111.55234657039712</v>
      </c>
    </row>
    <row r="24" spans="1:11" s="23" customFormat="1" ht="18.75">
      <c r="A24" s="7" t="s">
        <v>3009</v>
      </c>
      <c r="B24" s="7">
        <v>1066</v>
      </c>
      <c r="C24" s="7">
        <v>996</v>
      </c>
      <c r="D24" s="7">
        <v>752</v>
      </c>
      <c r="E24" s="7">
        <v>314</v>
      </c>
      <c r="F24" s="7">
        <v>942</v>
      </c>
      <c r="G24" s="7">
        <v>881</v>
      </c>
      <c r="H24" s="7">
        <v>696</v>
      </c>
      <c r="I24" s="7">
        <v>246</v>
      </c>
      <c r="J24" s="7">
        <v>916</v>
      </c>
      <c r="K24" s="7">
        <v>102.8</v>
      </c>
    </row>
  </sheetData>
  <autoFilter ref="A7:K7" xr:uid="{00000000-0009-0000-0000-0000CC000000}"/>
  <mergeCells count="11">
    <mergeCell ref="B4:E4"/>
    <mergeCell ref="F4:I4"/>
    <mergeCell ref="A4:A6"/>
    <mergeCell ref="J4:J6"/>
    <mergeCell ref="K4:K6"/>
    <mergeCell ref="B5:B6"/>
    <mergeCell ref="D5:D6"/>
    <mergeCell ref="E5:E6"/>
    <mergeCell ref="F5:F6"/>
    <mergeCell ref="H5:H6"/>
    <mergeCell ref="I5:I6"/>
  </mergeCells>
  <phoneticPr fontId="5"/>
  <hyperlinks>
    <hyperlink ref="D1" location="目次!C90" display="目次" xr:uid="{00000000-0004-0000-CC00-000000000000}"/>
  </hyperlinks>
  <pageMargins left="0.7" right="0.7" top="0.75" bottom="0.75" header="0.3" footer="0.3"/>
  <pageSetup paperSize="9" orientation="portrait"/>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dimension ref="A1:D10"/>
  <sheetViews>
    <sheetView workbookViewId="0">
      <selection activeCell="A12" sqref="A12"/>
    </sheetView>
  </sheetViews>
  <sheetFormatPr defaultColWidth="8.75" defaultRowHeight="14.25"/>
  <cols>
    <col min="1" max="1" width="10.75" style="1" bestFit="1" customWidth="1"/>
    <col min="2" max="2" width="14.5" style="1" bestFit="1" customWidth="1"/>
    <col min="3" max="3" width="16.5" style="1" bestFit="1" customWidth="1"/>
    <col min="4" max="16384" width="8.75" style="1"/>
  </cols>
  <sheetData>
    <row r="1" spans="1:4" ht="18.75">
      <c r="A1" s="19" t="s">
        <v>3109</v>
      </c>
      <c r="B1" s="21" t="s">
        <v>1643</v>
      </c>
      <c r="C1" s="21" t="s">
        <v>419</v>
      </c>
      <c r="D1" s="9" t="s">
        <v>652</v>
      </c>
    </row>
    <row r="2" spans="1:4" ht="18.75">
      <c r="A2" s="20" t="s">
        <v>1666</v>
      </c>
      <c r="B2" s="96">
        <v>98.138297872340431</v>
      </c>
      <c r="C2" s="22">
        <v>738</v>
      </c>
    </row>
    <row r="3" spans="1:4" ht="18.75">
      <c r="A3" s="20" t="s">
        <v>444</v>
      </c>
      <c r="B3" s="96">
        <v>110.2</v>
      </c>
      <c r="C3" s="22">
        <v>852</v>
      </c>
    </row>
    <row r="4" spans="1:4" ht="18.75">
      <c r="A4" s="20" t="s">
        <v>1049</v>
      </c>
      <c r="B4" s="96">
        <v>91.5</v>
      </c>
      <c r="C4" s="22">
        <v>805</v>
      </c>
    </row>
    <row r="5" spans="1:4" ht="18.75">
      <c r="A5" s="20" t="s">
        <v>1528</v>
      </c>
      <c r="B5" s="96">
        <v>83.8</v>
      </c>
      <c r="C5" s="22">
        <v>731</v>
      </c>
    </row>
    <row r="6" spans="1:4" ht="18.75">
      <c r="A6" s="20" t="s">
        <v>668</v>
      </c>
      <c r="B6" s="96">
        <v>87.7</v>
      </c>
      <c r="C6" s="22">
        <v>687</v>
      </c>
    </row>
    <row r="7" spans="1:4" ht="18.75">
      <c r="A7" s="20" t="s">
        <v>489</v>
      </c>
      <c r="B7" s="96">
        <v>123.9</v>
      </c>
      <c r="C7" s="22">
        <v>845</v>
      </c>
    </row>
    <row r="8" spans="1:4" ht="18.75">
      <c r="A8" s="20" t="s">
        <v>2935</v>
      </c>
      <c r="B8" s="96">
        <v>111.55234657039712</v>
      </c>
      <c r="C8" s="22">
        <v>927</v>
      </c>
    </row>
    <row r="9" spans="1:4" ht="18.75">
      <c r="A9" s="20" t="s">
        <v>3018</v>
      </c>
      <c r="B9" s="96">
        <v>102.8</v>
      </c>
      <c r="C9" s="22">
        <v>942</v>
      </c>
    </row>
    <row r="10" spans="1:4" ht="18.75">
      <c r="A10" s="20" t="s">
        <v>756</v>
      </c>
      <c r="B10" s="96">
        <v>809.59064444273758</v>
      </c>
      <c r="C10" s="22">
        <v>6527</v>
      </c>
    </row>
  </sheetData>
  <phoneticPr fontId="5"/>
  <hyperlinks>
    <hyperlink ref="D1" location="目次!C90" display="目次" xr:uid="{00000000-0004-0000-CD00-000000000000}"/>
  </hyperlinks>
  <pageMargins left="0.7" right="0.7" top="0.75" bottom="0.75" header="0.3" footer="0.3"/>
  <pageSetup paperSize="9" orientation="portrait"/>
  <drawing r:id="rId2"/>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dimension ref="A1:M44"/>
  <sheetViews>
    <sheetView workbookViewId="0">
      <pane xSplit="1" ySplit="6" topLeftCell="B34" activePane="bottomRight" state="frozen"/>
      <selection pane="topRight"/>
      <selection pane="bottomLeft"/>
      <selection pane="bottomRight" activeCell="B45" sqref="B45"/>
    </sheetView>
  </sheetViews>
  <sheetFormatPr defaultColWidth="8.75" defaultRowHeight="14.25"/>
  <cols>
    <col min="1" max="1" width="14.75" style="1" customWidth="1"/>
    <col min="2" max="2" width="11.875" style="1" bestFit="1" customWidth="1"/>
    <col min="3" max="5" width="8.75" style="1"/>
    <col min="6" max="6" width="14.875" style="1" bestFit="1" customWidth="1"/>
    <col min="7" max="7" width="8.75" style="1"/>
    <col min="8" max="8" width="10" style="1" bestFit="1" customWidth="1"/>
    <col min="9" max="9" width="28.25" style="1" customWidth="1"/>
    <col min="10" max="10" width="10" style="1" bestFit="1" customWidth="1"/>
    <col min="11" max="11" width="8.25" style="1" bestFit="1" customWidth="1"/>
    <col min="12" max="12" width="10.375" style="1" bestFit="1" customWidth="1"/>
    <col min="13" max="16384" width="8.75" style="1"/>
  </cols>
  <sheetData>
    <row r="1" spans="1:13">
      <c r="A1" s="1" t="s">
        <v>1037</v>
      </c>
      <c r="D1" s="9" t="s">
        <v>652</v>
      </c>
    </row>
    <row r="2" spans="1:13">
      <c r="A2" s="1" t="s">
        <v>191</v>
      </c>
    </row>
    <row r="3" spans="1:13">
      <c r="A3" s="1" t="s">
        <v>2610</v>
      </c>
    </row>
    <row r="4" spans="1:13">
      <c r="A4" s="226" t="s">
        <v>1031</v>
      </c>
      <c r="B4" s="226" t="s">
        <v>2611</v>
      </c>
      <c r="C4" s="226"/>
      <c r="D4" s="226"/>
      <c r="E4" s="226"/>
      <c r="F4" s="226" t="s">
        <v>2612</v>
      </c>
      <c r="G4" s="234" t="s">
        <v>2268</v>
      </c>
      <c r="H4" s="256" t="s">
        <v>2614</v>
      </c>
      <c r="I4" s="257"/>
      <c r="J4" s="257"/>
      <c r="K4" s="257"/>
      <c r="L4" s="257"/>
      <c r="M4" s="258"/>
    </row>
    <row r="5" spans="1:13">
      <c r="A5" s="226"/>
      <c r="B5" s="7" t="s">
        <v>1151</v>
      </c>
      <c r="C5" s="7" t="s">
        <v>2356</v>
      </c>
      <c r="D5" s="7" t="s">
        <v>1667</v>
      </c>
      <c r="E5" s="7" t="s">
        <v>395</v>
      </c>
      <c r="F5" s="226"/>
      <c r="G5" s="226"/>
      <c r="H5" s="7" t="s">
        <v>2615</v>
      </c>
      <c r="I5" s="16" t="s">
        <v>1630</v>
      </c>
      <c r="J5" s="7" t="s">
        <v>2617</v>
      </c>
      <c r="K5" s="7" t="s">
        <v>2551</v>
      </c>
      <c r="L5" s="7" t="s">
        <v>2618</v>
      </c>
      <c r="M5" s="16" t="s">
        <v>2620</v>
      </c>
    </row>
    <row r="6" spans="1:13" ht="7.5" customHeight="1">
      <c r="A6" s="26" t="s">
        <v>1031</v>
      </c>
      <c r="B6" s="26" t="s">
        <v>1151</v>
      </c>
      <c r="C6" s="26" t="s">
        <v>2356</v>
      </c>
      <c r="D6" s="26" t="s">
        <v>1667</v>
      </c>
      <c r="E6" s="26" t="s">
        <v>395</v>
      </c>
      <c r="F6" s="26" t="s">
        <v>2612</v>
      </c>
      <c r="G6" s="26" t="s">
        <v>2268</v>
      </c>
      <c r="H6" s="26" t="s">
        <v>2621</v>
      </c>
      <c r="I6" s="26" t="s">
        <v>2622</v>
      </c>
      <c r="J6" s="26" t="s">
        <v>2579</v>
      </c>
      <c r="K6" s="26" t="s">
        <v>2623</v>
      </c>
      <c r="L6" s="26" t="s">
        <v>2624</v>
      </c>
      <c r="M6" s="26" t="s">
        <v>2276</v>
      </c>
    </row>
    <row r="7" spans="1:13" ht="14.25" customHeight="1">
      <c r="A7" s="25" t="s">
        <v>2626</v>
      </c>
      <c r="B7" s="25">
        <v>6778</v>
      </c>
      <c r="C7" s="25" t="s">
        <v>99</v>
      </c>
      <c r="D7" s="25" t="s">
        <v>99</v>
      </c>
      <c r="E7" s="25" t="s">
        <v>99</v>
      </c>
      <c r="F7" s="25" t="s">
        <v>99</v>
      </c>
      <c r="G7" s="25" t="s">
        <v>99</v>
      </c>
      <c r="H7" s="25" t="s">
        <v>99</v>
      </c>
      <c r="I7" s="25" t="s">
        <v>99</v>
      </c>
      <c r="J7" s="25" t="s">
        <v>99</v>
      </c>
      <c r="K7" s="25" t="s">
        <v>99</v>
      </c>
      <c r="L7" s="25" t="s">
        <v>99</v>
      </c>
      <c r="M7" s="50" t="s">
        <v>99</v>
      </c>
    </row>
    <row r="8" spans="1:13" ht="14.25" customHeight="1">
      <c r="A8" s="25" t="s">
        <v>2627</v>
      </c>
      <c r="B8" s="25">
        <v>7446</v>
      </c>
      <c r="C8" s="25" t="s">
        <v>99</v>
      </c>
      <c r="D8" s="25" t="s">
        <v>99</v>
      </c>
      <c r="E8" s="25" t="s">
        <v>99</v>
      </c>
      <c r="F8" s="25" t="s">
        <v>99</v>
      </c>
      <c r="G8" s="25" t="s">
        <v>99</v>
      </c>
      <c r="H8" s="25" t="s">
        <v>99</v>
      </c>
      <c r="I8" s="25" t="s">
        <v>99</v>
      </c>
      <c r="J8" s="25" t="s">
        <v>99</v>
      </c>
      <c r="K8" s="25" t="s">
        <v>99</v>
      </c>
      <c r="L8" s="25" t="s">
        <v>99</v>
      </c>
      <c r="M8" s="50" t="s">
        <v>99</v>
      </c>
    </row>
    <row r="9" spans="1:13" ht="14.25" customHeight="1">
      <c r="A9" s="25" t="s">
        <v>625</v>
      </c>
      <c r="B9" s="25">
        <v>8545</v>
      </c>
      <c r="C9" s="25" t="s">
        <v>99</v>
      </c>
      <c r="D9" s="25" t="s">
        <v>99</v>
      </c>
      <c r="E9" s="25" t="s">
        <v>99</v>
      </c>
      <c r="F9" s="25" t="s">
        <v>99</v>
      </c>
      <c r="G9" s="25" t="s">
        <v>99</v>
      </c>
      <c r="H9" s="25" t="s">
        <v>99</v>
      </c>
      <c r="I9" s="25" t="s">
        <v>99</v>
      </c>
      <c r="J9" s="25" t="s">
        <v>99</v>
      </c>
      <c r="K9" s="25" t="s">
        <v>99</v>
      </c>
      <c r="L9" s="25" t="s">
        <v>99</v>
      </c>
      <c r="M9" s="50" t="s">
        <v>99</v>
      </c>
    </row>
    <row r="10" spans="1:13" ht="14.25" customHeight="1">
      <c r="A10" s="25" t="s">
        <v>1421</v>
      </c>
      <c r="B10" s="25">
        <v>9279</v>
      </c>
      <c r="C10" s="25" t="s">
        <v>99</v>
      </c>
      <c r="D10" s="25" t="s">
        <v>99</v>
      </c>
      <c r="E10" s="25" t="s">
        <v>99</v>
      </c>
      <c r="F10" s="25" t="s">
        <v>99</v>
      </c>
      <c r="G10" s="25" t="s">
        <v>99</v>
      </c>
      <c r="H10" s="25" t="s">
        <v>99</v>
      </c>
      <c r="I10" s="25" t="s">
        <v>99</v>
      </c>
      <c r="J10" s="25" t="s">
        <v>99</v>
      </c>
      <c r="K10" s="25" t="s">
        <v>99</v>
      </c>
      <c r="L10" s="25" t="s">
        <v>99</v>
      </c>
      <c r="M10" s="50" t="s">
        <v>99</v>
      </c>
    </row>
    <row r="11" spans="1:13" ht="14.25" customHeight="1">
      <c r="A11" s="25" t="s">
        <v>2628</v>
      </c>
      <c r="B11" s="25">
        <v>10051</v>
      </c>
      <c r="C11" s="25" t="s">
        <v>99</v>
      </c>
      <c r="D11" s="25" t="s">
        <v>99</v>
      </c>
      <c r="E11" s="25" t="s">
        <v>99</v>
      </c>
      <c r="F11" s="25" t="s">
        <v>99</v>
      </c>
      <c r="G11" s="25" t="s">
        <v>99</v>
      </c>
      <c r="H11" s="25" t="s">
        <v>99</v>
      </c>
      <c r="I11" s="25" t="s">
        <v>99</v>
      </c>
      <c r="J11" s="25" t="s">
        <v>99</v>
      </c>
      <c r="K11" s="25" t="s">
        <v>99</v>
      </c>
      <c r="L11" s="25" t="s">
        <v>99</v>
      </c>
      <c r="M11" s="50" t="s">
        <v>99</v>
      </c>
    </row>
    <row r="12" spans="1:13" ht="14.25" customHeight="1">
      <c r="A12" s="7" t="s">
        <v>2629</v>
      </c>
      <c r="B12" s="25">
        <v>12538</v>
      </c>
      <c r="C12" s="25" t="s">
        <v>99</v>
      </c>
      <c r="D12" s="25" t="s">
        <v>99</v>
      </c>
      <c r="E12" s="25" t="s">
        <v>99</v>
      </c>
      <c r="F12" s="25" t="s">
        <v>99</v>
      </c>
      <c r="G12" s="25" t="s">
        <v>99</v>
      </c>
      <c r="H12" s="25" t="s">
        <v>99</v>
      </c>
      <c r="I12" s="25" t="s">
        <v>99</v>
      </c>
      <c r="J12" s="25" t="s">
        <v>99</v>
      </c>
      <c r="K12" s="25" t="s">
        <v>99</v>
      </c>
      <c r="L12" s="25" t="s">
        <v>99</v>
      </c>
      <c r="M12" s="50" t="s">
        <v>99</v>
      </c>
    </row>
    <row r="13" spans="1:13" ht="14.25" customHeight="1">
      <c r="A13" s="7" t="s">
        <v>529</v>
      </c>
      <c r="B13" s="25">
        <v>12789</v>
      </c>
      <c r="C13" s="25" t="s">
        <v>99</v>
      </c>
      <c r="D13" s="25" t="s">
        <v>99</v>
      </c>
      <c r="E13" s="25" t="s">
        <v>99</v>
      </c>
      <c r="F13" s="25" t="s">
        <v>99</v>
      </c>
      <c r="G13" s="25" t="s">
        <v>99</v>
      </c>
      <c r="H13" s="25" t="s">
        <v>99</v>
      </c>
      <c r="I13" s="25" t="s">
        <v>99</v>
      </c>
      <c r="J13" s="25" t="s">
        <v>99</v>
      </c>
      <c r="K13" s="25" t="s">
        <v>99</v>
      </c>
      <c r="L13" s="25" t="s">
        <v>99</v>
      </c>
      <c r="M13" s="50" t="s">
        <v>99</v>
      </c>
    </row>
    <row r="14" spans="1:13" ht="14.25" customHeight="1">
      <c r="A14" s="7" t="s">
        <v>2630</v>
      </c>
      <c r="B14" s="25">
        <v>12827</v>
      </c>
      <c r="C14" s="25" t="s">
        <v>99</v>
      </c>
      <c r="D14" s="25" t="s">
        <v>99</v>
      </c>
      <c r="E14" s="25" t="s">
        <v>99</v>
      </c>
      <c r="F14" s="25" t="s">
        <v>99</v>
      </c>
      <c r="G14" s="25" t="s">
        <v>99</v>
      </c>
      <c r="H14" s="25" t="s">
        <v>99</v>
      </c>
      <c r="I14" s="25" t="s">
        <v>99</v>
      </c>
      <c r="J14" s="25" t="s">
        <v>99</v>
      </c>
      <c r="K14" s="25" t="s">
        <v>99</v>
      </c>
      <c r="L14" s="25" t="s">
        <v>99</v>
      </c>
      <c r="M14" s="50" t="s">
        <v>99</v>
      </c>
    </row>
    <row r="15" spans="1:13" ht="14.25" customHeight="1">
      <c r="A15" s="7" t="s">
        <v>2631</v>
      </c>
      <c r="B15" s="7">
        <v>13003</v>
      </c>
      <c r="C15" s="25" t="s">
        <v>99</v>
      </c>
      <c r="D15" s="25" t="s">
        <v>99</v>
      </c>
      <c r="E15" s="25" t="s">
        <v>99</v>
      </c>
      <c r="F15" s="25" t="s">
        <v>99</v>
      </c>
      <c r="G15" s="25" t="s">
        <v>99</v>
      </c>
      <c r="H15" s="25" t="s">
        <v>99</v>
      </c>
      <c r="I15" s="25" t="s">
        <v>99</v>
      </c>
      <c r="J15" s="25" t="s">
        <v>99</v>
      </c>
      <c r="K15" s="25" t="s">
        <v>99</v>
      </c>
      <c r="L15" s="25" t="s">
        <v>99</v>
      </c>
      <c r="M15" s="50" t="s">
        <v>99</v>
      </c>
    </row>
    <row r="16" spans="1:13" ht="14.25" customHeight="1">
      <c r="A16" s="7" t="s">
        <v>2633</v>
      </c>
      <c r="B16" s="7">
        <v>12859</v>
      </c>
      <c r="C16" s="25" t="s">
        <v>99</v>
      </c>
      <c r="D16" s="25" t="s">
        <v>99</v>
      </c>
      <c r="E16" s="25" t="s">
        <v>99</v>
      </c>
      <c r="F16" s="25" t="s">
        <v>99</v>
      </c>
      <c r="G16" s="25" t="s">
        <v>99</v>
      </c>
      <c r="H16" s="25" t="s">
        <v>99</v>
      </c>
      <c r="I16" s="25" t="s">
        <v>99</v>
      </c>
      <c r="J16" s="25" t="s">
        <v>99</v>
      </c>
      <c r="K16" s="25" t="s">
        <v>99</v>
      </c>
      <c r="L16" s="25" t="s">
        <v>99</v>
      </c>
      <c r="M16" s="50" t="s">
        <v>99</v>
      </c>
    </row>
    <row r="17" spans="1:13" ht="14.25" customHeight="1">
      <c r="A17" s="7" t="s">
        <v>2310</v>
      </c>
      <c r="B17" s="7">
        <v>13228</v>
      </c>
      <c r="C17" s="25" t="s">
        <v>99</v>
      </c>
      <c r="D17" s="25" t="s">
        <v>99</v>
      </c>
      <c r="E17" s="25" t="s">
        <v>99</v>
      </c>
      <c r="F17" s="25" t="s">
        <v>99</v>
      </c>
      <c r="G17" s="25" t="s">
        <v>99</v>
      </c>
      <c r="H17" s="25" t="s">
        <v>99</v>
      </c>
      <c r="I17" s="25" t="s">
        <v>99</v>
      </c>
      <c r="J17" s="25" t="s">
        <v>99</v>
      </c>
      <c r="K17" s="25" t="s">
        <v>99</v>
      </c>
      <c r="L17" s="25" t="s">
        <v>99</v>
      </c>
      <c r="M17" s="50" t="s">
        <v>99</v>
      </c>
    </row>
    <row r="18" spans="1:13" ht="14.25" customHeight="1">
      <c r="A18" s="7" t="s">
        <v>948</v>
      </c>
      <c r="B18" s="7">
        <v>13402</v>
      </c>
      <c r="C18" s="25" t="s">
        <v>99</v>
      </c>
      <c r="D18" s="25" t="s">
        <v>99</v>
      </c>
      <c r="E18" s="25" t="s">
        <v>99</v>
      </c>
      <c r="F18" s="25" t="s">
        <v>99</v>
      </c>
      <c r="G18" s="25" t="s">
        <v>99</v>
      </c>
      <c r="H18" s="25" t="s">
        <v>99</v>
      </c>
      <c r="I18" s="25" t="s">
        <v>99</v>
      </c>
      <c r="J18" s="25" t="s">
        <v>99</v>
      </c>
      <c r="K18" s="25" t="s">
        <v>99</v>
      </c>
      <c r="L18" s="25" t="s">
        <v>99</v>
      </c>
      <c r="M18" s="50" t="s">
        <v>99</v>
      </c>
    </row>
    <row r="19" spans="1:13" ht="14.25" customHeight="1">
      <c r="A19" s="7" t="s">
        <v>159</v>
      </c>
      <c r="B19" s="7">
        <v>13922</v>
      </c>
      <c r="C19" s="25" t="s">
        <v>99</v>
      </c>
      <c r="D19" s="25" t="s">
        <v>99</v>
      </c>
      <c r="E19" s="25" t="s">
        <v>99</v>
      </c>
      <c r="F19" s="25" t="s">
        <v>99</v>
      </c>
      <c r="G19" s="25" t="s">
        <v>99</v>
      </c>
      <c r="H19" s="25" t="s">
        <v>99</v>
      </c>
      <c r="I19" s="25" t="s">
        <v>99</v>
      </c>
      <c r="J19" s="25" t="s">
        <v>99</v>
      </c>
      <c r="K19" s="25" t="s">
        <v>99</v>
      </c>
      <c r="L19" s="25" t="s">
        <v>99</v>
      </c>
      <c r="M19" s="50" t="s">
        <v>99</v>
      </c>
    </row>
    <row r="20" spans="1:13" ht="14.25" customHeight="1">
      <c r="A20" s="7" t="s">
        <v>327</v>
      </c>
      <c r="B20" s="7">
        <v>14112</v>
      </c>
      <c r="C20" s="25" t="s">
        <v>99</v>
      </c>
      <c r="D20" s="25" t="s">
        <v>99</v>
      </c>
      <c r="E20" s="25" t="s">
        <v>99</v>
      </c>
      <c r="F20" s="25" t="s">
        <v>99</v>
      </c>
      <c r="G20" s="25" t="s">
        <v>99</v>
      </c>
      <c r="H20" s="25" t="s">
        <v>99</v>
      </c>
      <c r="I20" s="25" t="s">
        <v>99</v>
      </c>
      <c r="J20" s="25" t="s">
        <v>99</v>
      </c>
      <c r="K20" s="25" t="s">
        <v>99</v>
      </c>
      <c r="L20" s="25" t="s">
        <v>99</v>
      </c>
      <c r="M20" s="50" t="s">
        <v>99</v>
      </c>
    </row>
    <row r="21" spans="1:13" ht="14.25" customHeight="1">
      <c r="A21" s="7" t="s">
        <v>2635</v>
      </c>
      <c r="B21" s="7">
        <v>14967</v>
      </c>
      <c r="C21" s="25" t="s">
        <v>99</v>
      </c>
      <c r="D21" s="25" t="s">
        <v>99</v>
      </c>
      <c r="E21" s="25" t="s">
        <v>99</v>
      </c>
      <c r="F21" s="25" t="s">
        <v>99</v>
      </c>
      <c r="G21" s="25" t="s">
        <v>99</v>
      </c>
      <c r="H21" s="25" t="s">
        <v>99</v>
      </c>
      <c r="I21" s="25" t="s">
        <v>99</v>
      </c>
      <c r="J21" s="25" t="s">
        <v>99</v>
      </c>
      <c r="K21" s="25" t="s">
        <v>99</v>
      </c>
      <c r="L21" s="25" t="s">
        <v>99</v>
      </c>
      <c r="M21" s="50" t="s">
        <v>99</v>
      </c>
    </row>
    <row r="22" spans="1:13" ht="14.25" customHeight="1">
      <c r="A22" s="7" t="s">
        <v>2260</v>
      </c>
      <c r="B22" s="7">
        <v>15542</v>
      </c>
      <c r="C22" s="25" t="s">
        <v>99</v>
      </c>
      <c r="D22" s="25" t="s">
        <v>99</v>
      </c>
      <c r="E22" s="25" t="s">
        <v>99</v>
      </c>
      <c r="F22" s="25" t="s">
        <v>99</v>
      </c>
      <c r="G22" s="25" t="s">
        <v>99</v>
      </c>
      <c r="H22" s="25" t="s">
        <v>99</v>
      </c>
      <c r="I22" s="25" t="s">
        <v>99</v>
      </c>
      <c r="J22" s="25" t="s">
        <v>99</v>
      </c>
      <c r="K22" s="25" t="s">
        <v>99</v>
      </c>
      <c r="L22" s="25" t="s">
        <v>99</v>
      </c>
      <c r="M22" s="50" t="s">
        <v>99</v>
      </c>
    </row>
    <row r="23" spans="1:13" ht="14.25" customHeight="1">
      <c r="A23" s="7" t="s">
        <v>2636</v>
      </c>
      <c r="B23" s="7">
        <v>15539</v>
      </c>
      <c r="C23" s="25" t="s">
        <v>99</v>
      </c>
      <c r="D23" s="25" t="s">
        <v>99</v>
      </c>
      <c r="E23" s="25" t="s">
        <v>99</v>
      </c>
      <c r="F23" s="25" t="s">
        <v>99</v>
      </c>
      <c r="G23" s="25" t="s">
        <v>99</v>
      </c>
      <c r="H23" s="25" t="s">
        <v>99</v>
      </c>
      <c r="I23" s="25" t="s">
        <v>99</v>
      </c>
      <c r="J23" s="25" t="s">
        <v>99</v>
      </c>
      <c r="K23" s="25" t="s">
        <v>99</v>
      </c>
      <c r="L23" s="25" t="s">
        <v>99</v>
      </c>
      <c r="M23" s="50" t="s">
        <v>99</v>
      </c>
    </row>
    <row r="24" spans="1:13" ht="14.25" customHeight="1">
      <c r="A24" s="7" t="s">
        <v>2639</v>
      </c>
      <c r="B24" s="7">
        <v>15274</v>
      </c>
      <c r="C24" s="25" t="s">
        <v>99</v>
      </c>
      <c r="D24" s="25" t="s">
        <v>99</v>
      </c>
      <c r="E24" s="25" t="s">
        <v>99</v>
      </c>
      <c r="F24" s="25" t="s">
        <v>99</v>
      </c>
      <c r="G24" s="25" t="s">
        <v>99</v>
      </c>
      <c r="H24" s="25" t="s">
        <v>99</v>
      </c>
      <c r="I24" s="25" t="s">
        <v>99</v>
      </c>
      <c r="J24" s="25" t="s">
        <v>99</v>
      </c>
      <c r="K24" s="25" t="s">
        <v>99</v>
      </c>
      <c r="L24" s="25" t="s">
        <v>99</v>
      </c>
      <c r="M24" s="50" t="s">
        <v>99</v>
      </c>
    </row>
    <row r="25" spans="1:13" ht="14.25" customHeight="1">
      <c r="A25" s="7" t="s">
        <v>1520</v>
      </c>
      <c r="B25" s="7">
        <v>15008</v>
      </c>
      <c r="C25" s="25" t="s">
        <v>99</v>
      </c>
      <c r="D25" s="25" t="s">
        <v>99</v>
      </c>
      <c r="E25" s="25" t="s">
        <v>99</v>
      </c>
      <c r="F25" s="25" t="s">
        <v>99</v>
      </c>
      <c r="G25" s="25" t="s">
        <v>99</v>
      </c>
      <c r="H25" s="25" t="s">
        <v>99</v>
      </c>
      <c r="I25" s="25" t="s">
        <v>99</v>
      </c>
      <c r="J25" s="25" t="s">
        <v>99</v>
      </c>
      <c r="K25" s="25" t="s">
        <v>99</v>
      </c>
      <c r="L25" s="25" t="s">
        <v>99</v>
      </c>
      <c r="M25" s="50" t="s">
        <v>99</v>
      </c>
    </row>
    <row r="26" spans="1:13" ht="14.25" customHeight="1">
      <c r="A26" s="7" t="s">
        <v>1446</v>
      </c>
      <c r="B26" s="7">
        <v>15969</v>
      </c>
      <c r="C26" s="25" t="s">
        <v>99</v>
      </c>
      <c r="D26" s="25" t="s">
        <v>99</v>
      </c>
      <c r="E26" s="25" t="s">
        <v>99</v>
      </c>
      <c r="F26" s="25" t="s">
        <v>99</v>
      </c>
      <c r="G26" s="25" t="s">
        <v>99</v>
      </c>
      <c r="H26" s="25" t="s">
        <v>99</v>
      </c>
      <c r="I26" s="25" t="s">
        <v>99</v>
      </c>
      <c r="J26" s="25" t="s">
        <v>99</v>
      </c>
      <c r="K26" s="25" t="s">
        <v>99</v>
      </c>
      <c r="L26" s="25" t="s">
        <v>99</v>
      </c>
      <c r="M26" s="50" t="s">
        <v>99</v>
      </c>
    </row>
    <row r="27" spans="1:13" ht="14.25" customHeight="1">
      <c r="A27" s="7" t="s">
        <v>1730</v>
      </c>
      <c r="B27" s="7">
        <v>15676</v>
      </c>
      <c r="C27" s="25" t="s">
        <v>99</v>
      </c>
      <c r="D27" s="25" t="s">
        <v>99</v>
      </c>
      <c r="E27" s="25" t="s">
        <v>99</v>
      </c>
      <c r="F27" s="25" t="s">
        <v>99</v>
      </c>
      <c r="G27" s="25" t="s">
        <v>99</v>
      </c>
      <c r="H27" s="25" t="s">
        <v>99</v>
      </c>
      <c r="I27" s="25" t="s">
        <v>99</v>
      </c>
      <c r="J27" s="25" t="s">
        <v>99</v>
      </c>
      <c r="K27" s="25" t="s">
        <v>99</v>
      </c>
      <c r="L27" s="25" t="s">
        <v>99</v>
      </c>
      <c r="M27" s="50" t="s">
        <v>99</v>
      </c>
    </row>
    <row r="28" spans="1:13">
      <c r="A28" s="7" t="s">
        <v>2160</v>
      </c>
      <c r="B28" s="7">
        <v>15565</v>
      </c>
      <c r="C28" s="25">
        <v>11564</v>
      </c>
      <c r="D28" s="25">
        <v>2588</v>
      </c>
      <c r="E28" s="25">
        <v>1413</v>
      </c>
      <c r="F28" s="25">
        <v>1594</v>
      </c>
      <c r="G28" s="25">
        <v>887</v>
      </c>
      <c r="H28" s="25">
        <v>10561</v>
      </c>
      <c r="I28" s="25">
        <v>1036</v>
      </c>
      <c r="J28" s="25">
        <v>923</v>
      </c>
      <c r="K28" s="25">
        <v>3035</v>
      </c>
      <c r="L28" s="25">
        <v>10</v>
      </c>
      <c r="M28" s="50" t="s">
        <v>99</v>
      </c>
    </row>
    <row r="29" spans="1:13">
      <c r="A29" s="7" t="s">
        <v>1196</v>
      </c>
      <c r="B29" s="7">
        <v>15147</v>
      </c>
      <c r="C29" s="25">
        <v>11717</v>
      </c>
      <c r="D29" s="25">
        <v>2888</v>
      </c>
      <c r="E29" s="25">
        <v>542</v>
      </c>
      <c r="F29" s="25">
        <v>1034</v>
      </c>
      <c r="G29" s="25">
        <v>860</v>
      </c>
      <c r="H29" s="25">
        <v>10286</v>
      </c>
      <c r="I29" s="25">
        <v>823</v>
      </c>
      <c r="J29" s="25">
        <v>876</v>
      </c>
      <c r="K29" s="25">
        <v>3152</v>
      </c>
      <c r="L29" s="25">
        <v>10</v>
      </c>
      <c r="M29" s="50" t="s">
        <v>99</v>
      </c>
    </row>
    <row r="30" spans="1:13">
      <c r="A30" s="7" t="s">
        <v>2162</v>
      </c>
      <c r="B30" s="7">
        <v>14798</v>
      </c>
      <c r="C30" s="25">
        <v>11462</v>
      </c>
      <c r="D30" s="25">
        <v>2418</v>
      </c>
      <c r="E30" s="25">
        <v>918</v>
      </c>
      <c r="F30" s="25">
        <v>1743</v>
      </c>
      <c r="G30" s="25">
        <v>841</v>
      </c>
      <c r="H30" s="25">
        <v>9998</v>
      </c>
      <c r="I30" s="25">
        <v>801</v>
      </c>
      <c r="J30" s="25">
        <v>884</v>
      </c>
      <c r="K30" s="25">
        <v>3105</v>
      </c>
      <c r="L30" s="25">
        <v>10</v>
      </c>
      <c r="M30" s="50" t="s">
        <v>99</v>
      </c>
    </row>
    <row r="31" spans="1:13">
      <c r="A31" s="7" t="s">
        <v>2166</v>
      </c>
      <c r="B31" s="7">
        <v>14666</v>
      </c>
      <c r="C31" s="7">
        <v>11738</v>
      </c>
      <c r="D31" s="7">
        <v>2336</v>
      </c>
      <c r="E31" s="7">
        <v>592</v>
      </c>
      <c r="F31" s="7">
        <v>1989</v>
      </c>
      <c r="G31" s="7">
        <v>843</v>
      </c>
      <c r="H31" s="7">
        <v>9910</v>
      </c>
      <c r="I31" s="7">
        <v>799</v>
      </c>
      <c r="J31" s="7">
        <v>893</v>
      </c>
      <c r="K31" s="7">
        <v>3055</v>
      </c>
      <c r="L31" s="7">
        <v>9</v>
      </c>
      <c r="M31" s="50" t="s">
        <v>99</v>
      </c>
    </row>
    <row r="32" spans="1:13">
      <c r="A32" s="7" t="s">
        <v>2168</v>
      </c>
      <c r="B32" s="7">
        <v>14842</v>
      </c>
      <c r="C32" s="7">
        <v>11981</v>
      </c>
      <c r="D32" s="7">
        <v>2271</v>
      </c>
      <c r="E32" s="7">
        <v>590</v>
      </c>
      <c r="F32" s="7">
        <v>1871</v>
      </c>
      <c r="G32" s="7">
        <v>855</v>
      </c>
      <c r="H32" s="7">
        <v>10090</v>
      </c>
      <c r="I32" s="7">
        <v>782</v>
      </c>
      <c r="J32" s="7">
        <v>780</v>
      </c>
      <c r="K32" s="7">
        <v>3184</v>
      </c>
      <c r="L32" s="7">
        <v>6</v>
      </c>
      <c r="M32" s="50" t="s">
        <v>99</v>
      </c>
    </row>
    <row r="33" spans="1:13">
      <c r="A33" s="7" t="s">
        <v>6</v>
      </c>
      <c r="B33" s="7">
        <v>14406</v>
      </c>
      <c r="C33" s="7">
        <v>11624</v>
      </c>
      <c r="D33" s="7">
        <v>2192</v>
      </c>
      <c r="E33" s="7">
        <v>590</v>
      </c>
      <c r="F33" s="7">
        <v>966</v>
      </c>
      <c r="G33" s="7">
        <v>831</v>
      </c>
      <c r="H33" s="7">
        <v>9836</v>
      </c>
      <c r="I33" s="7">
        <v>790</v>
      </c>
      <c r="J33" s="7">
        <v>736</v>
      </c>
      <c r="K33" s="7">
        <v>3036</v>
      </c>
      <c r="L33" s="7">
        <v>8</v>
      </c>
      <c r="M33" s="50" t="s">
        <v>99</v>
      </c>
    </row>
    <row r="34" spans="1:13">
      <c r="A34" s="7" t="s">
        <v>2170</v>
      </c>
      <c r="B34" s="7">
        <v>14296</v>
      </c>
      <c r="C34" s="7">
        <v>11429</v>
      </c>
      <c r="D34" s="7">
        <v>2363</v>
      </c>
      <c r="E34" s="7">
        <v>504</v>
      </c>
      <c r="F34" s="7">
        <v>819</v>
      </c>
      <c r="G34" s="7">
        <v>824</v>
      </c>
      <c r="H34" s="7">
        <v>9903</v>
      </c>
      <c r="I34" s="7">
        <v>823</v>
      </c>
      <c r="J34" s="7">
        <v>692</v>
      </c>
      <c r="K34" s="7">
        <v>2872</v>
      </c>
      <c r="L34" s="7">
        <v>6</v>
      </c>
      <c r="M34" s="50" t="s">
        <v>99</v>
      </c>
    </row>
    <row r="35" spans="1:13">
      <c r="A35" s="7" t="s">
        <v>2172</v>
      </c>
      <c r="B35" s="7">
        <v>13931</v>
      </c>
      <c r="C35" s="7">
        <v>10904</v>
      </c>
      <c r="D35" s="7">
        <v>2249</v>
      </c>
      <c r="E35" s="7">
        <v>778</v>
      </c>
      <c r="F35" s="7">
        <v>700</v>
      </c>
      <c r="G35" s="7">
        <v>794</v>
      </c>
      <c r="H35" s="7">
        <v>9598</v>
      </c>
      <c r="I35" s="7">
        <v>707</v>
      </c>
      <c r="J35" s="7">
        <v>864</v>
      </c>
      <c r="K35" s="7">
        <v>2757</v>
      </c>
      <c r="L35" s="7">
        <v>5</v>
      </c>
      <c r="M35" s="50" t="s">
        <v>99</v>
      </c>
    </row>
    <row r="36" spans="1:13">
      <c r="A36" s="7" t="s">
        <v>1941</v>
      </c>
      <c r="B36" s="7">
        <v>13937</v>
      </c>
      <c r="C36" s="7">
        <v>10633</v>
      </c>
      <c r="D36" s="7">
        <v>2337</v>
      </c>
      <c r="E36" s="7">
        <v>967</v>
      </c>
      <c r="F36" s="7">
        <v>421</v>
      </c>
      <c r="G36" s="7">
        <v>793</v>
      </c>
      <c r="H36" s="7">
        <v>9514</v>
      </c>
      <c r="I36" s="7">
        <v>700</v>
      </c>
      <c r="J36" s="7">
        <v>1015</v>
      </c>
      <c r="K36" s="7">
        <v>2700</v>
      </c>
      <c r="L36" s="7">
        <v>8</v>
      </c>
      <c r="M36" s="50" t="s">
        <v>99</v>
      </c>
    </row>
    <row r="37" spans="1:13">
      <c r="A37" s="7" t="s">
        <v>1895</v>
      </c>
      <c r="B37" s="7">
        <v>13828</v>
      </c>
      <c r="C37" s="7">
        <v>10534</v>
      </c>
      <c r="D37" s="7">
        <v>2329</v>
      </c>
      <c r="E37" s="7">
        <v>965</v>
      </c>
      <c r="F37" s="7">
        <v>392</v>
      </c>
      <c r="G37" s="7">
        <v>787</v>
      </c>
      <c r="H37" s="7">
        <v>9438</v>
      </c>
      <c r="I37" s="7">
        <v>687</v>
      </c>
      <c r="J37" s="7">
        <v>981</v>
      </c>
      <c r="K37" s="7">
        <v>2714</v>
      </c>
      <c r="L37" s="16">
        <v>6</v>
      </c>
      <c r="M37" s="16">
        <v>2</v>
      </c>
    </row>
    <row r="38" spans="1:13">
      <c r="A38" s="7" t="s">
        <v>1942</v>
      </c>
      <c r="B38" s="7">
        <v>13677</v>
      </c>
      <c r="C38" s="7">
        <v>10398</v>
      </c>
      <c r="D38" s="7">
        <v>2439</v>
      </c>
      <c r="E38" s="7">
        <v>840</v>
      </c>
      <c r="F38" s="7">
        <v>391</v>
      </c>
      <c r="G38" s="7">
        <v>777</v>
      </c>
      <c r="H38" s="7">
        <v>9395</v>
      </c>
      <c r="I38" s="7">
        <v>683</v>
      </c>
      <c r="J38" s="7">
        <v>956</v>
      </c>
      <c r="K38" s="7">
        <v>2634</v>
      </c>
      <c r="L38" s="7">
        <v>7</v>
      </c>
      <c r="M38" s="7">
        <v>2</v>
      </c>
    </row>
    <row r="39" spans="1:13">
      <c r="A39" s="7" t="s">
        <v>1767</v>
      </c>
      <c r="B39" s="7">
        <v>13888</v>
      </c>
      <c r="C39" s="7">
        <v>10483</v>
      </c>
      <c r="D39" s="7">
        <v>2498</v>
      </c>
      <c r="E39" s="7">
        <v>907</v>
      </c>
      <c r="F39" s="7">
        <v>390</v>
      </c>
      <c r="G39" s="7">
        <v>784</v>
      </c>
      <c r="H39" s="7">
        <v>9520</v>
      </c>
      <c r="I39" s="7">
        <v>711</v>
      </c>
      <c r="J39" s="7">
        <v>1037</v>
      </c>
      <c r="K39" s="7">
        <v>2611</v>
      </c>
      <c r="L39" s="7">
        <v>7</v>
      </c>
      <c r="M39" s="7">
        <v>2</v>
      </c>
    </row>
    <row r="40" spans="1:13">
      <c r="A40" s="7" t="s">
        <v>933</v>
      </c>
      <c r="B40" s="7">
        <v>13768</v>
      </c>
      <c r="C40" s="7">
        <v>10615</v>
      </c>
      <c r="D40" s="7">
        <v>2258</v>
      </c>
      <c r="E40" s="7">
        <v>895</v>
      </c>
      <c r="F40" s="7">
        <v>440</v>
      </c>
      <c r="G40" s="7">
        <v>780</v>
      </c>
      <c r="H40" s="7">
        <v>9300</v>
      </c>
      <c r="I40" s="7">
        <v>766</v>
      </c>
      <c r="J40" s="7">
        <v>1103</v>
      </c>
      <c r="K40" s="7">
        <v>2589</v>
      </c>
      <c r="L40" s="7">
        <v>8</v>
      </c>
      <c r="M40" s="7">
        <v>2</v>
      </c>
    </row>
    <row r="41" spans="1:13">
      <c r="A41" s="7" t="s">
        <v>1945</v>
      </c>
      <c r="B41" s="7">
        <v>13469</v>
      </c>
      <c r="C41" s="7">
        <v>10424</v>
      </c>
      <c r="D41" s="7">
        <v>2148</v>
      </c>
      <c r="E41" s="7">
        <v>897</v>
      </c>
      <c r="F41" s="7">
        <v>458</v>
      </c>
      <c r="G41" s="7">
        <v>761</v>
      </c>
      <c r="H41" s="7">
        <v>9108</v>
      </c>
      <c r="I41" s="7">
        <v>709</v>
      </c>
      <c r="J41" s="7">
        <v>1035</v>
      </c>
      <c r="K41" s="7">
        <v>2617</v>
      </c>
      <c r="L41" s="7">
        <v>6</v>
      </c>
      <c r="M41" s="7">
        <v>1</v>
      </c>
    </row>
    <row r="42" spans="1:13">
      <c r="A42" s="7" t="s">
        <v>1946</v>
      </c>
      <c r="B42" s="7">
        <v>12999</v>
      </c>
      <c r="C42" s="7">
        <v>10023</v>
      </c>
      <c r="D42" s="7">
        <v>2111</v>
      </c>
      <c r="E42" s="7">
        <v>865</v>
      </c>
      <c r="F42" s="7">
        <v>437</v>
      </c>
      <c r="G42" s="7">
        <v>739</v>
      </c>
      <c r="H42" s="7">
        <v>9129</v>
      </c>
      <c r="I42" s="7">
        <v>652</v>
      </c>
      <c r="J42" s="7">
        <v>771</v>
      </c>
      <c r="K42" s="7">
        <v>2447</v>
      </c>
      <c r="L42" s="7">
        <v>7</v>
      </c>
      <c r="M42" s="7">
        <v>2</v>
      </c>
    </row>
    <row r="43" spans="1:13">
      <c r="A43" s="7" t="s">
        <v>1382</v>
      </c>
      <c r="B43" s="7">
        <v>12661</v>
      </c>
      <c r="C43" s="7">
        <v>9536</v>
      </c>
      <c r="D43" s="7">
        <v>2191</v>
      </c>
      <c r="E43" s="7">
        <v>934</v>
      </c>
      <c r="F43" s="7">
        <v>435</v>
      </c>
      <c r="G43" s="7">
        <v>714</v>
      </c>
      <c r="H43" s="7">
        <v>8932</v>
      </c>
      <c r="I43" s="7">
        <v>642</v>
      </c>
      <c r="J43" s="7">
        <v>764</v>
      </c>
      <c r="K43" s="7">
        <v>2323</v>
      </c>
      <c r="L43" s="7">
        <v>7</v>
      </c>
      <c r="M43" s="7">
        <v>1</v>
      </c>
    </row>
    <row r="44" spans="1:13" s="23" customFormat="1" ht="18.75">
      <c r="A44" s="7" t="s">
        <v>3009</v>
      </c>
      <c r="B44" s="7">
        <v>12765</v>
      </c>
      <c r="C44" s="7">
        <v>9562</v>
      </c>
      <c r="D44" s="7">
        <v>2358</v>
      </c>
      <c r="E44" s="7">
        <v>845</v>
      </c>
      <c r="F44" s="7">
        <v>413</v>
      </c>
      <c r="G44" s="7">
        <v>721</v>
      </c>
      <c r="H44" s="7">
        <v>8622</v>
      </c>
      <c r="I44" s="7">
        <v>686</v>
      </c>
      <c r="J44" s="7">
        <v>495</v>
      </c>
      <c r="K44" s="7">
        <v>2117</v>
      </c>
      <c r="L44" s="7">
        <v>7</v>
      </c>
      <c r="M44" s="7">
        <v>1</v>
      </c>
    </row>
  </sheetData>
  <autoFilter ref="A6:L36" xr:uid="{00000000-0009-0000-0000-0000CE000000}"/>
  <mergeCells count="5">
    <mergeCell ref="B4:E4"/>
    <mergeCell ref="H4:M4"/>
    <mergeCell ref="A4:A5"/>
    <mergeCell ref="F4:F5"/>
    <mergeCell ref="G4:G5"/>
  </mergeCells>
  <phoneticPr fontId="5"/>
  <hyperlinks>
    <hyperlink ref="D1" location="目次!C90" display="目次" xr:uid="{00000000-0004-0000-CE00-000000000000}"/>
  </hyperlinks>
  <pageMargins left="0.7" right="0.7" top="0.75" bottom="0.75" header="0.3" footer="0.3"/>
  <pageSetup paperSize="9" orientation="portrait"/>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dimension ref="A1:H10"/>
  <sheetViews>
    <sheetView zoomScale="85" zoomScaleNormal="85" workbookViewId="0">
      <selection activeCell="C22" sqref="C22"/>
    </sheetView>
  </sheetViews>
  <sheetFormatPr defaultColWidth="8.75" defaultRowHeight="14.25"/>
  <cols>
    <col min="1" max="1" width="10.75" style="1" bestFit="1" customWidth="1"/>
    <col min="2" max="2" width="8.75" style="1" bestFit="1"/>
    <col min="3" max="3" width="12.5" style="1" bestFit="1" customWidth="1"/>
    <col min="4" max="4" width="8.75" style="1" bestFit="1"/>
    <col min="5" max="5" width="6.875" style="1" bestFit="1" customWidth="1"/>
    <col min="6" max="6" width="8.75" style="1" bestFit="1"/>
    <col min="7" max="7" width="6.875" style="1" bestFit="1" customWidth="1"/>
    <col min="8" max="16384" width="8.75" style="1"/>
  </cols>
  <sheetData>
    <row r="1" spans="1:8" ht="18.75">
      <c r="A1" s="19" t="s">
        <v>3109</v>
      </c>
      <c r="B1" s="21" t="s">
        <v>2615</v>
      </c>
      <c r="C1" s="21" t="s">
        <v>3169</v>
      </c>
      <c r="D1" s="21" t="s">
        <v>2617</v>
      </c>
      <c r="E1" s="21" t="s">
        <v>3170</v>
      </c>
      <c r="F1" s="21" t="s">
        <v>2618</v>
      </c>
      <c r="G1" s="21" t="s">
        <v>1558</v>
      </c>
      <c r="H1" s="9" t="s">
        <v>652</v>
      </c>
    </row>
    <row r="2" spans="1:8" ht="18.75">
      <c r="A2" s="20" t="s">
        <v>1666</v>
      </c>
      <c r="B2" s="22">
        <v>9438</v>
      </c>
      <c r="C2" s="22">
        <v>687</v>
      </c>
      <c r="D2" s="22">
        <v>981</v>
      </c>
      <c r="E2" s="22">
        <v>2714</v>
      </c>
      <c r="F2" s="22">
        <v>6</v>
      </c>
      <c r="G2" s="22">
        <v>2</v>
      </c>
    </row>
    <row r="3" spans="1:8" ht="18.75">
      <c r="A3" s="20" t="s">
        <v>444</v>
      </c>
      <c r="B3" s="22">
        <v>9395</v>
      </c>
      <c r="C3" s="22">
        <v>683</v>
      </c>
      <c r="D3" s="22">
        <v>956</v>
      </c>
      <c r="E3" s="22">
        <v>2634</v>
      </c>
      <c r="F3" s="22">
        <v>7</v>
      </c>
      <c r="G3" s="22">
        <v>2</v>
      </c>
    </row>
    <row r="4" spans="1:8" ht="18.75">
      <c r="A4" s="20" t="s">
        <v>1049</v>
      </c>
      <c r="B4" s="22">
        <v>9520</v>
      </c>
      <c r="C4" s="22">
        <v>711</v>
      </c>
      <c r="D4" s="22">
        <v>1037</v>
      </c>
      <c r="E4" s="22">
        <v>2611</v>
      </c>
      <c r="F4" s="22">
        <v>7</v>
      </c>
      <c r="G4" s="22">
        <v>2</v>
      </c>
    </row>
    <row r="5" spans="1:8" ht="18.75">
      <c r="A5" s="20" t="s">
        <v>1528</v>
      </c>
      <c r="B5" s="22">
        <v>9300</v>
      </c>
      <c r="C5" s="22">
        <v>766</v>
      </c>
      <c r="D5" s="22">
        <v>1103</v>
      </c>
      <c r="E5" s="22">
        <v>2589</v>
      </c>
      <c r="F5" s="22">
        <v>8</v>
      </c>
      <c r="G5" s="22">
        <v>2</v>
      </c>
    </row>
    <row r="6" spans="1:8" ht="18.75">
      <c r="A6" s="20" t="s">
        <v>668</v>
      </c>
      <c r="B6" s="22">
        <v>9108</v>
      </c>
      <c r="C6" s="22">
        <v>709</v>
      </c>
      <c r="D6" s="22">
        <v>1035</v>
      </c>
      <c r="E6" s="22">
        <v>2617</v>
      </c>
      <c r="F6" s="22">
        <v>6</v>
      </c>
      <c r="G6" s="22">
        <v>1</v>
      </c>
    </row>
    <row r="7" spans="1:8" ht="18.75">
      <c r="A7" s="20" t="s">
        <v>489</v>
      </c>
      <c r="B7" s="22">
        <v>9129</v>
      </c>
      <c r="C7" s="22">
        <v>652</v>
      </c>
      <c r="D7" s="22">
        <v>771</v>
      </c>
      <c r="E7" s="22">
        <v>2447</v>
      </c>
      <c r="F7" s="22">
        <v>7</v>
      </c>
      <c r="G7" s="22">
        <v>2</v>
      </c>
    </row>
    <row r="8" spans="1:8" ht="18.75">
      <c r="A8" s="20" t="s">
        <v>2935</v>
      </c>
      <c r="B8" s="22">
        <v>8932</v>
      </c>
      <c r="C8" s="22">
        <v>642</v>
      </c>
      <c r="D8" s="22">
        <v>764</v>
      </c>
      <c r="E8" s="22">
        <v>2323</v>
      </c>
      <c r="F8" s="22">
        <v>7</v>
      </c>
      <c r="G8" s="22">
        <v>1</v>
      </c>
    </row>
    <row r="9" spans="1:8" ht="18.75">
      <c r="A9" s="20" t="s">
        <v>3018</v>
      </c>
      <c r="B9" s="22">
        <v>8622</v>
      </c>
      <c r="C9" s="22">
        <v>686</v>
      </c>
      <c r="D9" s="22">
        <v>495</v>
      </c>
      <c r="E9" s="22">
        <v>2117</v>
      </c>
      <c r="F9" s="22">
        <v>7</v>
      </c>
      <c r="G9" s="22">
        <v>1</v>
      </c>
    </row>
    <row r="10" spans="1:8" ht="18.75">
      <c r="A10" s="20" t="s">
        <v>756</v>
      </c>
      <c r="B10" s="22">
        <v>73444</v>
      </c>
      <c r="C10" s="22">
        <v>5536</v>
      </c>
      <c r="D10" s="22">
        <v>7142</v>
      </c>
      <c r="E10" s="22">
        <v>20052</v>
      </c>
      <c r="F10" s="22">
        <v>55</v>
      </c>
      <c r="G10" s="22">
        <v>13</v>
      </c>
    </row>
  </sheetData>
  <phoneticPr fontId="5"/>
  <hyperlinks>
    <hyperlink ref="H1" location="目次!C90" display="目次" xr:uid="{00000000-0004-0000-CF00-000000000000}"/>
  </hyperlinks>
  <pageMargins left="0.7" right="0.7" top="0.75" bottom="0.75" header="0.3" footer="0.3"/>
  <pageSetup paperSize="9" orientation="portrait"/>
  <drawing r:id="rId2"/>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dimension ref="A1:D10"/>
  <sheetViews>
    <sheetView topLeftCell="A7" workbookViewId="0">
      <selection activeCell="D10" sqref="D10"/>
    </sheetView>
  </sheetViews>
  <sheetFormatPr defaultColWidth="10.75" defaultRowHeight="14.25"/>
  <cols>
    <col min="1" max="2" width="10.75" style="1" bestFit="1"/>
    <col min="3" max="5" width="10.875" style="1" bestFit="1" customWidth="1"/>
    <col min="6" max="6" width="10.875" style="1" customWidth="1"/>
    <col min="7" max="16384" width="10.75" style="1"/>
  </cols>
  <sheetData>
    <row r="1" spans="1:4" ht="18.75">
      <c r="A1" s="19" t="s">
        <v>3109</v>
      </c>
      <c r="B1" s="21" t="s">
        <v>3119</v>
      </c>
      <c r="D1" s="9" t="s">
        <v>652</v>
      </c>
    </row>
    <row r="2" spans="1:4" ht="18.75">
      <c r="A2" s="20" t="s">
        <v>1666</v>
      </c>
      <c r="B2" s="22">
        <v>13828</v>
      </c>
    </row>
    <row r="3" spans="1:4" ht="18.75">
      <c r="A3" s="20" t="s">
        <v>444</v>
      </c>
      <c r="B3" s="22">
        <v>13677</v>
      </c>
    </row>
    <row r="4" spans="1:4" ht="18.75">
      <c r="A4" s="20" t="s">
        <v>1049</v>
      </c>
      <c r="B4" s="22">
        <v>13888</v>
      </c>
    </row>
    <row r="5" spans="1:4" ht="18.75">
      <c r="A5" s="20" t="s">
        <v>1528</v>
      </c>
      <c r="B5" s="22">
        <v>13768</v>
      </c>
    </row>
    <row r="6" spans="1:4" ht="18.75">
      <c r="A6" s="20" t="s">
        <v>668</v>
      </c>
      <c r="B6" s="22">
        <v>13469</v>
      </c>
    </row>
    <row r="7" spans="1:4" ht="18.75">
      <c r="A7" s="20" t="s">
        <v>489</v>
      </c>
      <c r="B7" s="22">
        <v>12999</v>
      </c>
    </row>
    <row r="8" spans="1:4" ht="18.75">
      <c r="A8" s="20" t="s">
        <v>2935</v>
      </c>
      <c r="B8" s="22">
        <v>12661</v>
      </c>
    </row>
    <row r="9" spans="1:4" ht="18.75">
      <c r="A9" s="20" t="s">
        <v>3018</v>
      </c>
      <c r="B9" s="22">
        <v>12765</v>
      </c>
    </row>
    <row r="10" spans="1:4" ht="18.75">
      <c r="A10" s="20" t="s">
        <v>756</v>
      </c>
      <c r="B10" s="22">
        <v>107055</v>
      </c>
    </row>
  </sheetData>
  <phoneticPr fontId="5"/>
  <hyperlinks>
    <hyperlink ref="D1" location="目次!C90" display="目次" xr:uid="{00000000-0004-0000-D000-000000000000}"/>
  </hyperlinks>
  <pageMargins left="0.7" right="0.7" top="0.75" bottom="0.75" header="0.3" footer="0.3"/>
  <pageSetup paperSize="9" orientation="portrait"/>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E53"/>
  <sheetViews>
    <sheetView workbookViewId="0">
      <selection activeCell="C2" sqref="C2"/>
    </sheetView>
  </sheetViews>
  <sheetFormatPr defaultColWidth="8.75" defaultRowHeight="14.25"/>
  <cols>
    <col min="1" max="1" width="10.5" style="1" bestFit="1" customWidth="1"/>
    <col min="2" max="2" width="21" style="1" bestFit="1" customWidth="1"/>
    <col min="3" max="3" width="20.25" style="1" bestFit="1" customWidth="1"/>
    <col min="4" max="5" width="18.5" style="1" bestFit="1" customWidth="1"/>
    <col min="6" max="16384" width="8.75" style="1"/>
  </cols>
  <sheetData>
    <row r="1" spans="1:5">
      <c r="D1" s="9" t="s">
        <v>652</v>
      </c>
    </row>
    <row r="3" spans="1:5" ht="18.75">
      <c r="A3" s="19" t="s">
        <v>3109</v>
      </c>
      <c r="B3" s="21" t="s">
        <v>753</v>
      </c>
      <c r="C3" s="21"/>
      <c r="D3" s="21"/>
      <c r="E3" s="21"/>
    </row>
    <row r="4" spans="1:5" ht="18.75">
      <c r="A4" s="20" t="s">
        <v>1346</v>
      </c>
      <c r="B4" s="22">
        <v>0</v>
      </c>
      <c r="C4" s="21"/>
      <c r="D4" s="21"/>
      <c r="E4" s="21"/>
    </row>
    <row r="5" spans="1:5" ht="18.75">
      <c r="A5" s="20" t="s">
        <v>3032</v>
      </c>
      <c r="B5" s="22">
        <v>0</v>
      </c>
      <c r="C5" s="21"/>
      <c r="D5" s="21"/>
      <c r="E5" s="21"/>
    </row>
    <row r="6" spans="1:5" ht="18.75">
      <c r="A6" s="20" t="s">
        <v>177</v>
      </c>
      <c r="B6" s="22">
        <v>0</v>
      </c>
      <c r="C6" s="21"/>
      <c r="D6" s="21"/>
      <c r="E6" s="21"/>
    </row>
    <row r="7" spans="1:5" ht="18.75">
      <c r="A7" s="20" t="s">
        <v>1352</v>
      </c>
      <c r="B7" s="22">
        <v>0</v>
      </c>
      <c r="C7" s="21"/>
      <c r="D7" s="21"/>
      <c r="E7" s="21"/>
    </row>
    <row r="8" spans="1:5" ht="18.75">
      <c r="A8" s="20" t="s">
        <v>1359</v>
      </c>
      <c r="B8" s="22">
        <v>1</v>
      </c>
      <c r="C8" s="21"/>
      <c r="D8" s="21"/>
      <c r="E8" s="21"/>
    </row>
    <row r="9" spans="1:5" ht="18.75">
      <c r="A9" s="20" t="s">
        <v>1341</v>
      </c>
      <c r="B9" s="22">
        <v>1</v>
      </c>
      <c r="C9" s="21"/>
      <c r="D9" s="21"/>
      <c r="E9" s="21"/>
    </row>
    <row r="10" spans="1:5" ht="18.75">
      <c r="A10" s="20" t="s">
        <v>3033</v>
      </c>
      <c r="B10" s="22">
        <v>1</v>
      </c>
      <c r="C10" s="21"/>
      <c r="D10" s="21"/>
      <c r="E10" s="21"/>
    </row>
    <row r="11" spans="1:5" ht="18.75">
      <c r="A11" s="20" t="s">
        <v>1354</v>
      </c>
      <c r="B11" s="22">
        <v>1</v>
      </c>
      <c r="C11" s="21"/>
      <c r="D11" s="21"/>
      <c r="E11" s="21"/>
    </row>
    <row r="12" spans="1:5" ht="18.75">
      <c r="A12" s="20" t="s">
        <v>3034</v>
      </c>
      <c r="B12" s="22">
        <v>2</v>
      </c>
      <c r="C12" s="21"/>
      <c r="D12" s="21"/>
      <c r="E12" s="21"/>
    </row>
    <row r="13" spans="1:5" ht="18.75">
      <c r="A13" s="20" t="s">
        <v>461</v>
      </c>
      <c r="B13" s="22">
        <v>2</v>
      </c>
      <c r="C13" s="21"/>
      <c r="D13" s="21"/>
      <c r="E13" s="21"/>
    </row>
    <row r="14" spans="1:5" ht="18.75">
      <c r="A14" s="20" t="s">
        <v>1362</v>
      </c>
      <c r="B14" s="22">
        <v>3</v>
      </c>
      <c r="C14" s="21"/>
      <c r="D14" s="21"/>
      <c r="E14" s="21"/>
    </row>
    <row r="15" spans="1:5" ht="18.75">
      <c r="A15" s="20" t="s">
        <v>1041</v>
      </c>
      <c r="B15" s="22">
        <v>3</v>
      </c>
      <c r="C15" s="21"/>
      <c r="D15" s="21"/>
      <c r="E15" s="21"/>
    </row>
    <row r="16" spans="1:5" ht="18.75">
      <c r="A16" s="20" t="s">
        <v>3035</v>
      </c>
      <c r="B16" s="22">
        <v>3</v>
      </c>
      <c r="C16" s="21"/>
      <c r="D16" s="21"/>
      <c r="E16" s="21"/>
    </row>
    <row r="17" spans="1:5" ht="18.75">
      <c r="A17" s="20" t="s">
        <v>3036</v>
      </c>
      <c r="B17" s="22">
        <v>3</v>
      </c>
      <c r="C17" s="21"/>
      <c r="D17" s="21"/>
      <c r="E17" s="21"/>
    </row>
    <row r="18" spans="1:5" ht="18.75">
      <c r="A18" s="20" t="s">
        <v>1387</v>
      </c>
      <c r="B18" s="22">
        <v>3</v>
      </c>
      <c r="C18" s="21"/>
      <c r="D18" s="21"/>
      <c r="E18" s="21"/>
    </row>
    <row r="19" spans="1:5" ht="18.75">
      <c r="A19" s="20" t="s">
        <v>3037</v>
      </c>
      <c r="B19" s="22">
        <v>3</v>
      </c>
      <c r="C19" s="21"/>
      <c r="D19" s="21"/>
      <c r="E19" s="21"/>
    </row>
    <row r="20" spans="1:5" ht="18.75">
      <c r="A20" s="20" t="s">
        <v>1344</v>
      </c>
      <c r="B20" s="22">
        <v>3</v>
      </c>
      <c r="C20" s="21"/>
      <c r="D20" s="21"/>
      <c r="E20" s="21"/>
    </row>
    <row r="21" spans="1:5" ht="18.75">
      <c r="A21" s="20" t="s">
        <v>355</v>
      </c>
      <c r="B21" s="22">
        <v>4</v>
      </c>
      <c r="C21" s="21"/>
      <c r="D21" s="21"/>
      <c r="E21" s="21"/>
    </row>
    <row r="22" spans="1:5" ht="18.75">
      <c r="A22" s="20" t="s">
        <v>3038</v>
      </c>
      <c r="B22" s="22">
        <v>4</v>
      </c>
      <c r="C22" s="21"/>
      <c r="D22" s="21"/>
      <c r="E22" s="21"/>
    </row>
    <row r="23" spans="1:5" ht="18.75">
      <c r="A23" s="20" t="s">
        <v>196</v>
      </c>
      <c r="B23" s="22">
        <v>5</v>
      </c>
      <c r="C23" s="21"/>
      <c r="D23" s="21"/>
      <c r="E23" s="21"/>
    </row>
    <row r="24" spans="1:5" ht="18.75">
      <c r="A24" s="20" t="s">
        <v>1349</v>
      </c>
      <c r="B24" s="22">
        <v>5</v>
      </c>
      <c r="C24" s="21"/>
      <c r="D24" s="21"/>
      <c r="E24" s="21"/>
    </row>
    <row r="25" spans="1:5" ht="18.75">
      <c r="A25" s="20" t="s">
        <v>1373</v>
      </c>
      <c r="B25" s="22">
        <v>5</v>
      </c>
      <c r="C25" s="21"/>
      <c r="D25" s="21"/>
      <c r="E25" s="21"/>
    </row>
    <row r="26" spans="1:5" ht="18.75">
      <c r="A26" s="20" t="s">
        <v>3039</v>
      </c>
      <c r="B26" s="22">
        <v>5</v>
      </c>
      <c r="C26" s="21"/>
      <c r="D26" s="21"/>
      <c r="E26" s="21"/>
    </row>
    <row r="27" spans="1:5" ht="18.75">
      <c r="A27" s="20" t="s">
        <v>1040</v>
      </c>
      <c r="B27" s="22">
        <v>7</v>
      </c>
      <c r="C27" s="21"/>
      <c r="D27" s="21"/>
      <c r="E27" s="21"/>
    </row>
    <row r="28" spans="1:5" ht="18.75">
      <c r="A28" s="20" t="s">
        <v>1384</v>
      </c>
      <c r="B28" s="22">
        <v>8</v>
      </c>
      <c r="C28" s="21"/>
      <c r="D28" s="21"/>
      <c r="E28" s="21"/>
    </row>
    <row r="29" spans="1:5" ht="18.75">
      <c r="A29" s="20" t="s">
        <v>3040</v>
      </c>
      <c r="B29" s="22">
        <v>8</v>
      </c>
      <c r="C29" s="21"/>
      <c r="D29" s="21"/>
      <c r="E29" s="21"/>
    </row>
    <row r="30" spans="1:5" ht="18.75">
      <c r="A30" s="20" t="s">
        <v>3041</v>
      </c>
      <c r="B30" s="22">
        <v>8</v>
      </c>
      <c r="C30" s="21"/>
      <c r="D30" s="21"/>
      <c r="E30" s="21"/>
    </row>
    <row r="31" spans="1:5" ht="18.75">
      <c r="A31" s="20" t="s">
        <v>1072</v>
      </c>
      <c r="B31" s="22">
        <v>9</v>
      </c>
      <c r="C31" s="21"/>
      <c r="D31" s="21"/>
      <c r="E31" s="21"/>
    </row>
    <row r="32" spans="1:5" ht="18.75">
      <c r="A32" s="20" t="s">
        <v>860</v>
      </c>
      <c r="B32" s="22">
        <v>10</v>
      </c>
      <c r="C32" s="21"/>
      <c r="D32" s="21"/>
      <c r="E32" s="21"/>
    </row>
    <row r="33" spans="1:5" ht="18.75">
      <c r="A33" s="20" t="s">
        <v>3042</v>
      </c>
      <c r="B33" s="22">
        <v>10</v>
      </c>
      <c r="C33" s="21"/>
      <c r="D33" s="21"/>
      <c r="E33" s="21"/>
    </row>
    <row r="34" spans="1:5" ht="18.75">
      <c r="A34" s="20" t="s">
        <v>1371</v>
      </c>
      <c r="B34" s="22">
        <v>10</v>
      </c>
      <c r="C34" s="21"/>
      <c r="D34" s="21"/>
      <c r="E34" s="21"/>
    </row>
    <row r="35" spans="1:5" ht="18.75">
      <c r="A35" s="20" t="s">
        <v>3043</v>
      </c>
      <c r="B35" s="22">
        <v>10</v>
      </c>
      <c r="C35" s="21"/>
      <c r="D35" s="21"/>
      <c r="E35" s="21"/>
    </row>
    <row r="36" spans="1:5" ht="18.75">
      <c r="A36" s="20" t="s">
        <v>1377</v>
      </c>
      <c r="B36" s="22">
        <v>11</v>
      </c>
      <c r="C36" s="21"/>
      <c r="D36" s="21"/>
      <c r="E36" s="21"/>
    </row>
    <row r="37" spans="1:5" ht="18.75">
      <c r="A37" s="20" t="s">
        <v>3044</v>
      </c>
      <c r="B37" s="22">
        <v>11</v>
      </c>
      <c r="C37" s="21"/>
      <c r="D37" s="21"/>
      <c r="E37" s="21"/>
    </row>
    <row r="38" spans="1:5" ht="18.75">
      <c r="A38" s="20" t="s">
        <v>3045</v>
      </c>
      <c r="B38" s="22">
        <v>11</v>
      </c>
      <c r="C38" s="21"/>
      <c r="D38" s="21"/>
      <c r="E38" s="21"/>
    </row>
    <row r="39" spans="1:5" ht="18.75">
      <c r="A39" s="20" t="s">
        <v>531</v>
      </c>
      <c r="B39" s="22">
        <v>11</v>
      </c>
      <c r="C39" s="21"/>
      <c r="D39" s="21"/>
      <c r="E39" s="21"/>
    </row>
    <row r="40" spans="1:5" ht="18.75">
      <c r="A40" s="20" t="s">
        <v>1389</v>
      </c>
      <c r="B40" s="22">
        <v>12</v>
      </c>
      <c r="C40" s="21"/>
      <c r="D40" s="21"/>
      <c r="E40" s="21"/>
    </row>
    <row r="41" spans="1:5" ht="18.75">
      <c r="A41" s="20" t="s">
        <v>3046</v>
      </c>
      <c r="B41" s="22">
        <v>14</v>
      </c>
      <c r="C41" s="21"/>
      <c r="D41" s="21"/>
      <c r="E41" s="21"/>
    </row>
    <row r="42" spans="1:5" ht="18.75">
      <c r="A42" s="20" t="s">
        <v>3047</v>
      </c>
      <c r="B42" s="22">
        <v>18</v>
      </c>
      <c r="C42" s="21"/>
      <c r="D42" s="21"/>
      <c r="E42" s="21"/>
    </row>
    <row r="43" spans="1:5" ht="18.75">
      <c r="A43" s="20" t="s">
        <v>133</v>
      </c>
      <c r="B43" s="22">
        <v>18</v>
      </c>
      <c r="C43" s="21"/>
      <c r="D43" s="21"/>
      <c r="E43" s="21"/>
    </row>
    <row r="44" spans="1:5" ht="18.75">
      <c r="A44" s="20" t="s">
        <v>3048</v>
      </c>
      <c r="B44" s="22">
        <v>18</v>
      </c>
      <c r="C44" s="21"/>
      <c r="D44" s="21"/>
      <c r="E44" s="21"/>
    </row>
    <row r="45" spans="1:5" ht="18.75">
      <c r="A45" s="20" t="s">
        <v>3049</v>
      </c>
      <c r="B45" s="22">
        <v>21</v>
      </c>
      <c r="C45" s="21"/>
      <c r="D45" s="21"/>
      <c r="E45" s="21"/>
    </row>
    <row r="46" spans="1:5" ht="18.75">
      <c r="A46" s="20" t="s">
        <v>3050</v>
      </c>
      <c r="B46" s="22">
        <v>26</v>
      </c>
      <c r="C46" s="21"/>
      <c r="D46" s="21"/>
      <c r="E46" s="21"/>
    </row>
    <row r="47" spans="1:5" ht="18.75">
      <c r="A47" s="20" t="s">
        <v>1394</v>
      </c>
      <c r="B47" s="22">
        <v>39</v>
      </c>
      <c r="C47" s="21"/>
      <c r="D47" s="21"/>
      <c r="E47" s="21"/>
    </row>
    <row r="48" spans="1:5" ht="18.75">
      <c r="A48" s="20" t="s">
        <v>3051</v>
      </c>
      <c r="B48" s="22">
        <v>48</v>
      </c>
      <c r="C48" s="21"/>
      <c r="D48" s="21"/>
      <c r="E48" s="21"/>
    </row>
    <row r="49" spans="1:5" ht="18.75">
      <c r="A49" s="20" t="s">
        <v>375</v>
      </c>
      <c r="B49" s="22">
        <v>71</v>
      </c>
      <c r="C49" s="21"/>
      <c r="D49" s="21"/>
      <c r="E49" s="21"/>
    </row>
    <row r="50" spans="1:5" ht="18.75">
      <c r="A50" s="20" t="s">
        <v>3052</v>
      </c>
      <c r="B50" s="22">
        <v>129</v>
      </c>
      <c r="C50" s="21"/>
      <c r="D50" s="21"/>
      <c r="E50" s="21"/>
    </row>
    <row r="51" spans="1:5" ht="18.75">
      <c r="A51" s="20" t="s">
        <v>1396</v>
      </c>
      <c r="B51" s="22">
        <v>181</v>
      </c>
      <c r="C51" s="21"/>
      <c r="D51" s="21"/>
      <c r="E51" s="21"/>
    </row>
    <row r="52" spans="1:5" ht="18.75">
      <c r="A52" s="20" t="s">
        <v>17</v>
      </c>
      <c r="B52" s="22">
        <v>1221</v>
      </c>
      <c r="C52" s="21"/>
      <c r="D52" s="21"/>
      <c r="E52" s="21"/>
    </row>
    <row r="53" spans="1:5" ht="18.75">
      <c r="A53" s="20" t="s">
        <v>756</v>
      </c>
      <c r="B53" s="22">
        <v>1997</v>
      </c>
      <c r="C53" s="21"/>
      <c r="D53" s="21"/>
      <c r="E53" s="21"/>
    </row>
  </sheetData>
  <autoFilter ref="B3:B54" xr:uid="{00000000-0009-0000-0000-000014000000}"/>
  <sortState xmlns:xlrd2="http://schemas.microsoft.com/office/spreadsheetml/2017/richdata2" ref="B4:B54">
    <sortCondition ref="B4:B54"/>
  </sortState>
  <phoneticPr fontId="5"/>
  <hyperlinks>
    <hyperlink ref="D1" location="目次!C9" display="目次" xr:uid="{00000000-0004-0000-1400-000000000000}"/>
  </hyperlinks>
  <pageMargins left="0.7" right="0.7" top="0.75" bottom="0.75" header="0.3" footer="0.3"/>
  <pageSetup paperSize="9" orientation="portrait" r:id="rId2"/>
  <drawing r:id="rId3"/>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sheetPr>
    <pageSetUpPr fitToPage="1"/>
  </sheetPr>
  <dimension ref="A1:J44"/>
  <sheetViews>
    <sheetView workbookViewId="0">
      <pane xSplit="1" ySplit="6" topLeftCell="B31" activePane="bottomRight" state="frozen"/>
      <selection pane="topRight"/>
      <selection pane="bottomLeft"/>
      <selection pane="bottomRight" activeCell="G44" sqref="G44"/>
    </sheetView>
  </sheetViews>
  <sheetFormatPr defaultColWidth="8.75" defaultRowHeight="14.25"/>
  <cols>
    <col min="1" max="1" width="13.5" style="1" customWidth="1"/>
    <col min="2" max="2" width="7.875" style="1" bestFit="1" customWidth="1"/>
    <col min="3" max="3" width="7.25" style="1" bestFit="1" customWidth="1"/>
    <col min="4" max="4" width="8.25" style="1" bestFit="1" customWidth="1"/>
    <col min="5" max="5" width="6.125" style="1" bestFit="1" customWidth="1"/>
    <col min="6" max="6" width="6.75" style="1" bestFit="1" customWidth="1"/>
    <col min="7" max="7" width="6.125" style="1" bestFit="1" customWidth="1"/>
    <col min="8" max="8" width="11.5" style="1" bestFit="1" customWidth="1"/>
    <col min="9" max="9" width="24" style="1" bestFit="1" customWidth="1"/>
    <col min="10" max="10" width="10.375" style="1" bestFit="1" customWidth="1"/>
    <col min="11" max="16384" width="8.75" style="1"/>
  </cols>
  <sheetData>
    <row r="1" spans="1:10">
      <c r="A1" s="1" t="s">
        <v>2396</v>
      </c>
      <c r="D1" s="9" t="s">
        <v>652</v>
      </c>
    </row>
    <row r="2" spans="1:10">
      <c r="A2" s="1" t="s">
        <v>191</v>
      </c>
    </row>
    <row r="3" spans="1:10">
      <c r="A3" s="1" t="s">
        <v>761</v>
      </c>
    </row>
    <row r="4" spans="1:10">
      <c r="A4" s="227" t="s">
        <v>1031</v>
      </c>
      <c r="B4" s="227" t="s">
        <v>2640</v>
      </c>
      <c r="C4" s="227"/>
      <c r="D4" s="227"/>
      <c r="E4" s="227"/>
      <c r="F4" s="227"/>
      <c r="G4" s="227"/>
      <c r="H4" s="227"/>
      <c r="I4" s="227"/>
      <c r="J4" s="227" t="s">
        <v>2641</v>
      </c>
    </row>
    <row r="5" spans="1:10">
      <c r="A5" s="227"/>
      <c r="B5" s="25" t="s">
        <v>1151</v>
      </c>
      <c r="C5" s="25" t="s">
        <v>199</v>
      </c>
      <c r="D5" s="25" t="s">
        <v>2642</v>
      </c>
      <c r="E5" s="25" t="s">
        <v>1239</v>
      </c>
      <c r="F5" s="25" t="s">
        <v>1110</v>
      </c>
      <c r="G5" s="25" t="s">
        <v>2643</v>
      </c>
      <c r="H5" s="25" t="s">
        <v>29</v>
      </c>
      <c r="I5" s="25" t="s">
        <v>74</v>
      </c>
      <c r="J5" s="227"/>
    </row>
    <row r="6" spans="1:10" ht="7.5" customHeight="1">
      <c r="A6" s="26" t="str">
        <f>A4</f>
        <v>年度別</v>
      </c>
      <c r="B6" s="26" t="str">
        <f t="shared" ref="B6:I6" si="0">B5&amp;"("&amp;$B$4&amp;")"</f>
        <v>総数(処理量（資源化量）)</v>
      </c>
      <c r="C6" s="26" t="str">
        <f t="shared" si="0"/>
        <v>ガラス(処理量（資源化量）)</v>
      </c>
      <c r="D6" s="26" t="str">
        <f t="shared" si="0"/>
        <v>金属類(処理量（資源化量）)</v>
      </c>
      <c r="E6" s="26" t="str">
        <f t="shared" si="0"/>
        <v>布類(処理量（資源化量）)</v>
      </c>
      <c r="F6" s="26" t="str">
        <f t="shared" si="0"/>
        <v>紙類(処理量（資源化量）)</v>
      </c>
      <c r="G6" s="26" t="str">
        <f t="shared" si="0"/>
        <v>廃油(処理量（資源化量）)</v>
      </c>
      <c r="H6" s="26" t="str">
        <f t="shared" si="0"/>
        <v>ペット
ボトル(処理量（資源化量）)</v>
      </c>
      <c r="I6" s="26" t="str">
        <f t="shared" si="0"/>
        <v>プラスチック製容器包装(処理量（資源化量）)</v>
      </c>
      <c r="J6" s="26" t="str">
        <f>J4</f>
        <v>売上金額</v>
      </c>
    </row>
    <row r="7" spans="1:10">
      <c r="A7" s="25" t="s">
        <v>2626</v>
      </c>
      <c r="B7" s="25">
        <v>504</v>
      </c>
      <c r="C7" s="25" t="s">
        <v>99</v>
      </c>
      <c r="D7" s="25" t="s">
        <v>99</v>
      </c>
      <c r="E7" s="25" t="s">
        <v>99</v>
      </c>
      <c r="F7" s="25" t="s">
        <v>99</v>
      </c>
      <c r="G7" s="25" t="s">
        <v>99</v>
      </c>
      <c r="H7" s="25" t="s">
        <v>99</v>
      </c>
      <c r="I7" s="25" t="s">
        <v>99</v>
      </c>
      <c r="J7" s="25" t="s">
        <v>99</v>
      </c>
    </row>
    <row r="8" spans="1:10">
      <c r="A8" s="25" t="s">
        <v>2627</v>
      </c>
      <c r="B8" s="25">
        <v>574</v>
      </c>
      <c r="C8" s="25" t="s">
        <v>99</v>
      </c>
      <c r="D8" s="25" t="s">
        <v>99</v>
      </c>
      <c r="E8" s="25" t="s">
        <v>99</v>
      </c>
      <c r="F8" s="25" t="s">
        <v>99</v>
      </c>
      <c r="G8" s="25" t="s">
        <v>99</v>
      </c>
      <c r="H8" s="25" t="s">
        <v>99</v>
      </c>
      <c r="I8" s="25" t="s">
        <v>99</v>
      </c>
      <c r="J8" s="25" t="s">
        <v>99</v>
      </c>
    </row>
    <row r="9" spans="1:10">
      <c r="A9" s="25" t="s">
        <v>625</v>
      </c>
      <c r="B9" s="25">
        <v>716</v>
      </c>
      <c r="C9" s="25" t="s">
        <v>99</v>
      </c>
      <c r="D9" s="25" t="s">
        <v>99</v>
      </c>
      <c r="E9" s="25" t="s">
        <v>99</v>
      </c>
      <c r="F9" s="25" t="s">
        <v>99</v>
      </c>
      <c r="G9" s="25" t="s">
        <v>99</v>
      </c>
      <c r="H9" s="25" t="s">
        <v>99</v>
      </c>
      <c r="I9" s="25" t="s">
        <v>99</v>
      </c>
      <c r="J9" s="25" t="s">
        <v>99</v>
      </c>
    </row>
    <row r="10" spans="1:10">
      <c r="A10" s="25" t="s">
        <v>1421</v>
      </c>
      <c r="B10" s="25">
        <v>757</v>
      </c>
      <c r="C10" s="25" t="s">
        <v>99</v>
      </c>
      <c r="D10" s="25" t="s">
        <v>99</v>
      </c>
      <c r="E10" s="25" t="s">
        <v>99</v>
      </c>
      <c r="F10" s="25" t="s">
        <v>99</v>
      </c>
      <c r="G10" s="25" t="s">
        <v>99</v>
      </c>
      <c r="H10" s="25" t="s">
        <v>99</v>
      </c>
      <c r="I10" s="25" t="s">
        <v>99</v>
      </c>
      <c r="J10" s="25" t="s">
        <v>99</v>
      </c>
    </row>
    <row r="11" spans="1:10">
      <c r="A11" s="25" t="s">
        <v>2628</v>
      </c>
      <c r="B11" s="25">
        <v>807</v>
      </c>
      <c r="C11" s="25" t="s">
        <v>99</v>
      </c>
      <c r="D11" s="25" t="s">
        <v>99</v>
      </c>
      <c r="E11" s="25" t="s">
        <v>99</v>
      </c>
      <c r="F11" s="25" t="s">
        <v>99</v>
      </c>
      <c r="G11" s="25" t="s">
        <v>99</v>
      </c>
      <c r="H11" s="25" t="s">
        <v>99</v>
      </c>
      <c r="I11" s="25" t="s">
        <v>99</v>
      </c>
      <c r="J11" s="25" t="s">
        <v>99</v>
      </c>
    </row>
    <row r="12" spans="1:10">
      <c r="A12" s="7" t="s">
        <v>2629</v>
      </c>
      <c r="B12" s="25">
        <v>1555</v>
      </c>
      <c r="C12" s="25" t="s">
        <v>99</v>
      </c>
      <c r="D12" s="25" t="s">
        <v>99</v>
      </c>
      <c r="E12" s="25" t="s">
        <v>99</v>
      </c>
      <c r="F12" s="25" t="s">
        <v>99</v>
      </c>
      <c r="G12" s="25" t="s">
        <v>99</v>
      </c>
      <c r="H12" s="25" t="s">
        <v>99</v>
      </c>
      <c r="I12" s="25" t="s">
        <v>99</v>
      </c>
      <c r="J12" s="25" t="s">
        <v>99</v>
      </c>
    </row>
    <row r="13" spans="1:10">
      <c r="A13" s="7" t="s">
        <v>529</v>
      </c>
      <c r="B13" s="25">
        <v>1703</v>
      </c>
      <c r="C13" s="25" t="s">
        <v>99</v>
      </c>
      <c r="D13" s="25" t="s">
        <v>99</v>
      </c>
      <c r="E13" s="25" t="s">
        <v>99</v>
      </c>
      <c r="F13" s="25" t="s">
        <v>99</v>
      </c>
      <c r="G13" s="25" t="s">
        <v>99</v>
      </c>
      <c r="H13" s="25" t="s">
        <v>99</v>
      </c>
      <c r="I13" s="25" t="s">
        <v>99</v>
      </c>
      <c r="J13" s="25" t="s">
        <v>99</v>
      </c>
    </row>
    <row r="14" spans="1:10">
      <c r="A14" s="7" t="s">
        <v>2630</v>
      </c>
      <c r="B14" s="25">
        <v>1909</v>
      </c>
      <c r="C14" s="25" t="s">
        <v>99</v>
      </c>
      <c r="D14" s="25" t="s">
        <v>99</v>
      </c>
      <c r="E14" s="25" t="s">
        <v>99</v>
      </c>
      <c r="F14" s="25" t="s">
        <v>99</v>
      </c>
      <c r="G14" s="25" t="s">
        <v>99</v>
      </c>
      <c r="H14" s="25" t="s">
        <v>99</v>
      </c>
      <c r="I14" s="25" t="s">
        <v>99</v>
      </c>
      <c r="J14" s="25" t="s">
        <v>99</v>
      </c>
    </row>
    <row r="15" spans="1:10">
      <c r="A15" s="7" t="s">
        <v>2631</v>
      </c>
      <c r="B15" s="25">
        <v>2274</v>
      </c>
      <c r="C15" s="25" t="s">
        <v>99</v>
      </c>
      <c r="D15" s="25" t="s">
        <v>99</v>
      </c>
      <c r="E15" s="25" t="s">
        <v>99</v>
      </c>
      <c r="F15" s="25" t="s">
        <v>99</v>
      </c>
      <c r="G15" s="25" t="s">
        <v>99</v>
      </c>
      <c r="H15" s="25" t="s">
        <v>99</v>
      </c>
      <c r="I15" s="25" t="s">
        <v>99</v>
      </c>
      <c r="J15" s="25" t="s">
        <v>99</v>
      </c>
    </row>
    <row r="16" spans="1:10">
      <c r="A16" s="7" t="s">
        <v>2633</v>
      </c>
      <c r="B16" s="25">
        <v>2340</v>
      </c>
      <c r="C16" s="25" t="s">
        <v>99</v>
      </c>
      <c r="D16" s="25" t="s">
        <v>99</v>
      </c>
      <c r="E16" s="25" t="s">
        <v>99</v>
      </c>
      <c r="F16" s="25" t="s">
        <v>99</v>
      </c>
      <c r="G16" s="25" t="s">
        <v>99</v>
      </c>
      <c r="H16" s="25" t="s">
        <v>99</v>
      </c>
      <c r="I16" s="25" t="s">
        <v>99</v>
      </c>
      <c r="J16" s="25" t="s">
        <v>99</v>
      </c>
    </row>
    <row r="17" spans="1:10">
      <c r="A17" s="7" t="s">
        <v>2310</v>
      </c>
      <c r="B17" s="25">
        <v>2387</v>
      </c>
      <c r="C17" s="25" t="s">
        <v>99</v>
      </c>
      <c r="D17" s="25" t="s">
        <v>99</v>
      </c>
      <c r="E17" s="25" t="s">
        <v>99</v>
      </c>
      <c r="F17" s="25" t="s">
        <v>99</v>
      </c>
      <c r="G17" s="25" t="s">
        <v>99</v>
      </c>
      <c r="H17" s="25" t="s">
        <v>99</v>
      </c>
      <c r="I17" s="25" t="s">
        <v>99</v>
      </c>
      <c r="J17" s="25" t="s">
        <v>99</v>
      </c>
    </row>
    <row r="18" spans="1:10">
      <c r="A18" s="7" t="s">
        <v>948</v>
      </c>
      <c r="B18" s="25">
        <v>2364</v>
      </c>
      <c r="C18" s="25" t="s">
        <v>99</v>
      </c>
      <c r="D18" s="25" t="s">
        <v>99</v>
      </c>
      <c r="E18" s="25" t="s">
        <v>99</v>
      </c>
      <c r="F18" s="25" t="s">
        <v>99</v>
      </c>
      <c r="G18" s="25" t="s">
        <v>99</v>
      </c>
      <c r="H18" s="25" t="s">
        <v>99</v>
      </c>
      <c r="I18" s="25" t="s">
        <v>99</v>
      </c>
      <c r="J18" s="25" t="s">
        <v>99</v>
      </c>
    </row>
    <row r="19" spans="1:10">
      <c r="A19" s="7" t="s">
        <v>159</v>
      </c>
      <c r="B19" s="25">
        <v>2468</v>
      </c>
      <c r="C19" s="25" t="s">
        <v>99</v>
      </c>
      <c r="D19" s="25" t="s">
        <v>99</v>
      </c>
      <c r="E19" s="25" t="s">
        <v>99</v>
      </c>
      <c r="F19" s="25" t="s">
        <v>99</v>
      </c>
      <c r="G19" s="25" t="s">
        <v>99</v>
      </c>
      <c r="H19" s="25" t="s">
        <v>99</v>
      </c>
      <c r="I19" s="25" t="s">
        <v>99</v>
      </c>
      <c r="J19" s="25" t="s">
        <v>99</v>
      </c>
    </row>
    <row r="20" spans="1:10">
      <c r="A20" s="7" t="s">
        <v>327</v>
      </c>
      <c r="B20" s="25">
        <v>2462</v>
      </c>
      <c r="C20" s="25" t="s">
        <v>99</v>
      </c>
      <c r="D20" s="25" t="s">
        <v>99</v>
      </c>
      <c r="E20" s="25" t="s">
        <v>99</v>
      </c>
      <c r="F20" s="25" t="s">
        <v>99</v>
      </c>
      <c r="G20" s="25" t="s">
        <v>99</v>
      </c>
      <c r="H20" s="25" t="s">
        <v>99</v>
      </c>
      <c r="I20" s="25" t="s">
        <v>99</v>
      </c>
      <c r="J20" s="25" t="s">
        <v>99</v>
      </c>
    </row>
    <row r="21" spans="1:10">
      <c r="A21" s="7" t="s">
        <v>2635</v>
      </c>
      <c r="B21" s="25">
        <v>2483</v>
      </c>
      <c r="C21" s="25" t="s">
        <v>99</v>
      </c>
      <c r="D21" s="25" t="s">
        <v>99</v>
      </c>
      <c r="E21" s="25" t="s">
        <v>99</v>
      </c>
      <c r="F21" s="25" t="s">
        <v>99</v>
      </c>
      <c r="G21" s="25" t="s">
        <v>99</v>
      </c>
      <c r="H21" s="25" t="s">
        <v>99</v>
      </c>
      <c r="I21" s="25" t="s">
        <v>99</v>
      </c>
      <c r="J21" s="25" t="s">
        <v>99</v>
      </c>
    </row>
    <row r="22" spans="1:10">
      <c r="A22" s="7" t="s">
        <v>2260</v>
      </c>
      <c r="B22" s="25">
        <v>2509</v>
      </c>
      <c r="C22" s="25" t="s">
        <v>99</v>
      </c>
      <c r="D22" s="25" t="s">
        <v>99</v>
      </c>
      <c r="E22" s="25" t="s">
        <v>99</v>
      </c>
      <c r="F22" s="25" t="s">
        <v>99</v>
      </c>
      <c r="G22" s="25" t="s">
        <v>99</v>
      </c>
      <c r="H22" s="25" t="s">
        <v>99</v>
      </c>
      <c r="I22" s="25" t="s">
        <v>99</v>
      </c>
      <c r="J22" s="25" t="s">
        <v>99</v>
      </c>
    </row>
    <row r="23" spans="1:10">
      <c r="A23" s="7" t="s">
        <v>2636</v>
      </c>
      <c r="B23" s="25">
        <v>2480</v>
      </c>
      <c r="C23" s="25" t="s">
        <v>99</v>
      </c>
      <c r="D23" s="25" t="s">
        <v>99</v>
      </c>
      <c r="E23" s="25" t="s">
        <v>99</v>
      </c>
      <c r="F23" s="25" t="s">
        <v>99</v>
      </c>
      <c r="G23" s="25" t="s">
        <v>99</v>
      </c>
      <c r="H23" s="25" t="s">
        <v>99</v>
      </c>
      <c r="I23" s="25" t="s">
        <v>99</v>
      </c>
      <c r="J23" s="25" t="s">
        <v>99</v>
      </c>
    </row>
    <row r="24" spans="1:10">
      <c r="A24" s="7" t="s">
        <v>2639</v>
      </c>
      <c r="B24" s="25">
        <v>2220</v>
      </c>
      <c r="C24" s="25" t="s">
        <v>99</v>
      </c>
      <c r="D24" s="25" t="s">
        <v>99</v>
      </c>
      <c r="E24" s="25" t="s">
        <v>99</v>
      </c>
      <c r="F24" s="25" t="s">
        <v>99</v>
      </c>
      <c r="G24" s="25" t="s">
        <v>99</v>
      </c>
      <c r="H24" s="25" t="s">
        <v>99</v>
      </c>
      <c r="I24" s="25" t="s">
        <v>99</v>
      </c>
      <c r="J24" s="25" t="s">
        <v>99</v>
      </c>
    </row>
    <row r="25" spans="1:10">
      <c r="A25" s="7" t="s">
        <v>1520</v>
      </c>
      <c r="B25" s="25">
        <v>3126</v>
      </c>
      <c r="C25" s="25" t="s">
        <v>99</v>
      </c>
      <c r="D25" s="25" t="s">
        <v>99</v>
      </c>
      <c r="E25" s="25" t="s">
        <v>99</v>
      </c>
      <c r="F25" s="25" t="s">
        <v>99</v>
      </c>
      <c r="G25" s="25" t="s">
        <v>99</v>
      </c>
      <c r="H25" s="25" t="s">
        <v>99</v>
      </c>
      <c r="I25" s="25" t="s">
        <v>99</v>
      </c>
      <c r="J25" s="25" t="s">
        <v>99</v>
      </c>
    </row>
    <row r="26" spans="1:10">
      <c r="A26" s="7" t="s">
        <v>1446</v>
      </c>
      <c r="B26" s="25">
        <v>3291</v>
      </c>
      <c r="C26" s="25" t="s">
        <v>99</v>
      </c>
      <c r="D26" s="25" t="s">
        <v>99</v>
      </c>
      <c r="E26" s="25" t="s">
        <v>99</v>
      </c>
      <c r="F26" s="25" t="s">
        <v>99</v>
      </c>
      <c r="G26" s="25" t="s">
        <v>99</v>
      </c>
      <c r="H26" s="25" t="s">
        <v>99</v>
      </c>
      <c r="I26" s="25" t="s">
        <v>99</v>
      </c>
      <c r="J26" s="25" t="s">
        <v>99</v>
      </c>
    </row>
    <row r="27" spans="1:10">
      <c r="A27" s="7" t="s">
        <v>1730</v>
      </c>
      <c r="B27" s="25">
        <v>3137</v>
      </c>
      <c r="C27" s="25" t="s">
        <v>99</v>
      </c>
      <c r="D27" s="25" t="s">
        <v>99</v>
      </c>
      <c r="E27" s="25" t="s">
        <v>99</v>
      </c>
      <c r="F27" s="25" t="s">
        <v>99</v>
      </c>
      <c r="G27" s="25" t="s">
        <v>99</v>
      </c>
      <c r="H27" s="25" t="s">
        <v>99</v>
      </c>
      <c r="I27" s="25" t="s">
        <v>99</v>
      </c>
      <c r="J27" s="25" t="s">
        <v>99</v>
      </c>
    </row>
    <row r="28" spans="1:10">
      <c r="A28" s="7" t="s">
        <v>2160</v>
      </c>
      <c r="B28" s="25">
        <v>3031</v>
      </c>
      <c r="C28" s="25">
        <v>338</v>
      </c>
      <c r="D28" s="25">
        <v>298</v>
      </c>
      <c r="E28" s="25">
        <v>121</v>
      </c>
      <c r="F28" s="25">
        <v>1440</v>
      </c>
      <c r="G28" s="25">
        <v>14</v>
      </c>
      <c r="H28" s="25">
        <v>128</v>
      </c>
      <c r="I28" s="25">
        <v>692</v>
      </c>
      <c r="J28" s="25">
        <v>31457</v>
      </c>
    </row>
    <row r="29" spans="1:10">
      <c r="A29" s="7" t="s">
        <v>1196</v>
      </c>
      <c r="B29" s="25">
        <v>3152</v>
      </c>
      <c r="C29" s="25">
        <v>308</v>
      </c>
      <c r="D29" s="25">
        <v>303</v>
      </c>
      <c r="E29" s="25">
        <v>274</v>
      </c>
      <c r="F29" s="25">
        <v>1450</v>
      </c>
      <c r="G29" s="25">
        <v>17</v>
      </c>
      <c r="H29" s="25">
        <v>115</v>
      </c>
      <c r="I29" s="25">
        <v>685</v>
      </c>
      <c r="J29" s="25">
        <v>11095</v>
      </c>
    </row>
    <row r="30" spans="1:10">
      <c r="A30" s="7" t="s">
        <v>2162</v>
      </c>
      <c r="B30" s="25">
        <v>3105</v>
      </c>
      <c r="C30" s="25">
        <v>304</v>
      </c>
      <c r="D30" s="25">
        <v>317</v>
      </c>
      <c r="E30" s="25">
        <v>284</v>
      </c>
      <c r="F30" s="25">
        <v>1400</v>
      </c>
      <c r="G30" s="25">
        <v>13</v>
      </c>
      <c r="H30" s="25">
        <v>117</v>
      </c>
      <c r="I30" s="25">
        <v>670</v>
      </c>
      <c r="J30" s="25">
        <v>22401</v>
      </c>
    </row>
    <row r="31" spans="1:10">
      <c r="A31" s="7" t="s">
        <v>2166</v>
      </c>
      <c r="B31" s="25">
        <v>3055</v>
      </c>
      <c r="C31" s="25">
        <v>292</v>
      </c>
      <c r="D31" s="25">
        <v>281</v>
      </c>
      <c r="E31" s="25">
        <v>284</v>
      </c>
      <c r="F31" s="25">
        <v>1396</v>
      </c>
      <c r="G31" s="25">
        <v>12</v>
      </c>
      <c r="H31" s="25">
        <v>115</v>
      </c>
      <c r="I31" s="25">
        <v>675</v>
      </c>
      <c r="J31" s="25">
        <v>26438</v>
      </c>
    </row>
    <row r="32" spans="1:10">
      <c r="A32" s="7" t="s">
        <v>2168</v>
      </c>
      <c r="B32" s="25">
        <v>3184</v>
      </c>
      <c r="C32" s="25">
        <v>355</v>
      </c>
      <c r="D32" s="25">
        <v>316</v>
      </c>
      <c r="E32" s="25">
        <v>302</v>
      </c>
      <c r="F32" s="25">
        <v>1387</v>
      </c>
      <c r="G32" s="25">
        <v>18</v>
      </c>
      <c r="H32" s="25">
        <v>123</v>
      </c>
      <c r="I32" s="25">
        <v>683</v>
      </c>
      <c r="J32" s="25">
        <v>30880</v>
      </c>
    </row>
    <row r="33" spans="1:10">
      <c r="A33" s="7" t="s">
        <v>6</v>
      </c>
      <c r="B33" s="25">
        <v>3036</v>
      </c>
      <c r="C33" s="25">
        <v>296</v>
      </c>
      <c r="D33" s="25">
        <v>288</v>
      </c>
      <c r="E33" s="25">
        <v>293</v>
      </c>
      <c r="F33" s="25">
        <v>1363</v>
      </c>
      <c r="G33" s="25">
        <v>16</v>
      </c>
      <c r="H33" s="25">
        <v>117</v>
      </c>
      <c r="I33" s="25">
        <v>663</v>
      </c>
      <c r="J33" s="25">
        <v>30308</v>
      </c>
    </row>
    <row r="34" spans="1:10">
      <c r="A34" s="7" t="s">
        <v>2170</v>
      </c>
      <c r="B34" s="25">
        <v>2872</v>
      </c>
      <c r="C34" s="25">
        <v>282</v>
      </c>
      <c r="D34" s="25">
        <v>270</v>
      </c>
      <c r="E34" s="25">
        <v>279</v>
      </c>
      <c r="F34" s="25">
        <v>1287</v>
      </c>
      <c r="G34" s="25">
        <v>15</v>
      </c>
      <c r="H34" s="25">
        <v>112</v>
      </c>
      <c r="I34" s="25">
        <v>627</v>
      </c>
      <c r="J34" s="25">
        <v>37208</v>
      </c>
    </row>
    <row r="35" spans="1:10">
      <c r="A35" s="7" t="s">
        <v>2172</v>
      </c>
      <c r="B35" s="7">
        <v>2757</v>
      </c>
      <c r="C35" s="7">
        <v>279</v>
      </c>
      <c r="D35" s="7">
        <v>242</v>
      </c>
      <c r="E35" s="7">
        <v>268</v>
      </c>
      <c r="F35" s="7">
        <v>1229</v>
      </c>
      <c r="G35" s="7">
        <v>17</v>
      </c>
      <c r="H35" s="7">
        <v>112</v>
      </c>
      <c r="I35" s="7">
        <v>610</v>
      </c>
      <c r="J35" s="7">
        <v>34215</v>
      </c>
    </row>
    <row r="36" spans="1:10">
      <c r="A36" s="7" t="s">
        <v>1941</v>
      </c>
      <c r="B36" s="7">
        <v>2570</v>
      </c>
      <c r="C36" s="7">
        <v>258</v>
      </c>
      <c r="D36" s="7">
        <v>243</v>
      </c>
      <c r="E36" s="7">
        <v>258</v>
      </c>
      <c r="F36" s="7">
        <v>1202</v>
      </c>
      <c r="G36" s="7">
        <v>14</v>
      </c>
      <c r="H36" s="7">
        <v>98</v>
      </c>
      <c r="I36" s="7">
        <v>497</v>
      </c>
      <c r="J36" s="7">
        <v>26300</v>
      </c>
    </row>
    <row r="37" spans="1:10">
      <c r="A37" s="7" t="s">
        <v>1895</v>
      </c>
      <c r="B37" s="7">
        <v>2632</v>
      </c>
      <c r="C37" s="7">
        <v>261</v>
      </c>
      <c r="D37" s="7">
        <v>293</v>
      </c>
      <c r="E37" s="7">
        <v>266</v>
      </c>
      <c r="F37" s="7">
        <v>1186</v>
      </c>
      <c r="G37" s="7">
        <v>15</v>
      </c>
      <c r="H37" s="7">
        <v>100</v>
      </c>
      <c r="I37" s="7">
        <v>511</v>
      </c>
      <c r="J37" s="7">
        <v>31606</v>
      </c>
    </row>
    <row r="38" spans="1:10">
      <c r="A38" s="7" t="s">
        <v>1942</v>
      </c>
      <c r="B38" s="7">
        <v>2521</v>
      </c>
      <c r="C38" s="7">
        <v>250</v>
      </c>
      <c r="D38" s="7">
        <v>235</v>
      </c>
      <c r="E38" s="7">
        <v>262</v>
      </c>
      <c r="F38" s="7">
        <v>1144</v>
      </c>
      <c r="G38" s="7">
        <v>15</v>
      </c>
      <c r="H38" s="7">
        <v>102</v>
      </c>
      <c r="I38" s="7">
        <v>513</v>
      </c>
      <c r="J38" s="7">
        <v>28982</v>
      </c>
    </row>
    <row r="39" spans="1:10">
      <c r="A39" s="7" t="s">
        <v>1767</v>
      </c>
      <c r="B39" s="7">
        <v>2508</v>
      </c>
      <c r="C39" s="7">
        <v>239</v>
      </c>
      <c r="D39" s="7">
        <v>242</v>
      </c>
      <c r="E39" s="7">
        <v>268</v>
      </c>
      <c r="F39" s="7">
        <v>1110</v>
      </c>
      <c r="G39" s="7">
        <v>15</v>
      </c>
      <c r="H39" s="7">
        <v>106</v>
      </c>
      <c r="I39" s="7">
        <v>528</v>
      </c>
      <c r="J39" s="7">
        <v>26087</v>
      </c>
    </row>
    <row r="40" spans="1:10">
      <c r="A40" s="7" t="s">
        <v>933</v>
      </c>
      <c r="B40" s="7">
        <v>1389</v>
      </c>
      <c r="C40" s="7">
        <v>235</v>
      </c>
      <c r="D40" s="7">
        <v>198</v>
      </c>
      <c r="E40" s="7">
        <v>221</v>
      </c>
      <c r="F40" s="7">
        <v>53</v>
      </c>
      <c r="G40" s="7">
        <v>16</v>
      </c>
      <c r="H40" s="7">
        <v>103</v>
      </c>
      <c r="I40" s="7">
        <v>563</v>
      </c>
      <c r="J40" s="7">
        <v>18210</v>
      </c>
    </row>
    <row r="41" spans="1:10">
      <c r="A41" s="7" t="s">
        <v>1945</v>
      </c>
      <c r="B41" s="7">
        <v>1435</v>
      </c>
      <c r="C41" s="7">
        <v>228</v>
      </c>
      <c r="D41" s="7">
        <v>191</v>
      </c>
      <c r="E41" s="7">
        <v>275</v>
      </c>
      <c r="F41" s="7">
        <v>57</v>
      </c>
      <c r="G41" s="7">
        <v>16</v>
      </c>
      <c r="H41" s="7">
        <v>106</v>
      </c>
      <c r="I41" s="7">
        <v>562</v>
      </c>
      <c r="J41" s="7">
        <v>25165</v>
      </c>
    </row>
    <row r="42" spans="1:10">
      <c r="A42" s="7" t="s">
        <v>1946</v>
      </c>
      <c r="B42" s="7">
        <v>1334</v>
      </c>
      <c r="C42" s="7">
        <v>220</v>
      </c>
      <c r="D42" s="7">
        <v>170</v>
      </c>
      <c r="E42" s="7">
        <v>241</v>
      </c>
      <c r="F42" s="7">
        <v>56</v>
      </c>
      <c r="G42" s="7">
        <v>14</v>
      </c>
      <c r="H42" s="7">
        <v>106</v>
      </c>
      <c r="I42" s="7">
        <v>527</v>
      </c>
      <c r="J42" s="7">
        <v>40616</v>
      </c>
    </row>
    <row r="43" spans="1:10">
      <c r="A43" s="7" t="s">
        <v>1382</v>
      </c>
      <c r="B43" s="7">
        <v>1316</v>
      </c>
      <c r="C43" s="7">
        <v>221</v>
      </c>
      <c r="D43" s="7">
        <v>156</v>
      </c>
      <c r="E43" s="7">
        <v>226</v>
      </c>
      <c r="F43" s="7">
        <v>55</v>
      </c>
      <c r="G43" s="7">
        <v>13</v>
      </c>
      <c r="H43" s="7">
        <v>109</v>
      </c>
      <c r="I43" s="7">
        <v>536</v>
      </c>
      <c r="J43" s="7">
        <v>44374</v>
      </c>
    </row>
    <row r="44" spans="1:10" s="23" customFormat="1" ht="18.75">
      <c r="A44" s="7" t="s">
        <v>3009</v>
      </c>
      <c r="B44" s="7">
        <v>1296</v>
      </c>
      <c r="C44" s="7">
        <v>207</v>
      </c>
      <c r="D44" s="7">
        <v>158</v>
      </c>
      <c r="E44" s="7">
        <v>236</v>
      </c>
      <c r="F44" s="7">
        <v>49</v>
      </c>
      <c r="G44" s="7">
        <v>13</v>
      </c>
      <c r="H44" s="7">
        <v>110</v>
      </c>
      <c r="I44" s="7">
        <v>523</v>
      </c>
      <c r="J44" s="7">
        <v>43708</v>
      </c>
    </row>
  </sheetData>
  <autoFilter ref="A6:J6" xr:uid="{00000000-0009-0000-0000-0000D1000000}"/>
  <mergeCells count="3">
    <mergeCell ref="B4:I4"/>
    <mergeCell ref="A4:A5"/>
    <mergeCell ref="J4:J5"/>
  </mergeCells>
  <phoneticPr fontId="5"/>
  <hyperlinks>
    <hyperlink ref="D1" location="目次!C90" display="目次" xr:uid="{00000000-0004-0000-D100-000000000000}"/>
  </hyperlinks>
  <pageMargins left="0.7" right="0.7" top="0.75" bottom="0.75" header="0.3" footer="0.3"/>
  <pageSetup paperSize="9" scale="95" orientation="landscape"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dimension ref="A1:D10"/>
  <sheetViews>
    <sheetView topLeftCell="A4" workbookViewId="0">
      <selection activeCell="D12" sqref="D12"/>
    </sheetView>
  </sheetViews>
  <sheetFormatPr defaultColWidth="8.75" defaultRowHeight="14.25"/>
  <cols>
    <col min="1" max="1" width="10.75" style="1" bestFit="1" customWidth="1"/>
    <col min="2" max="2" width="29.875" style="1" bestFit="1" customWidth="1"/>
    <col min="3" max="16384" width="8.75" style="1"/>
  </cols>
  <sheetData>
    <row r="1" spans="1:4" ht="18.75">
      <c r="A1" s="19" t="s">
        <v>3109</v>
      </c>
      <c r="B1" s="21" t="s">
        <v>3153</v>
      </c>
      <c r="D1" s="9" t="s">
        <v>652</v>
      </c>
    </row>
    <row r="2" spans="1:4" ht="18.75">
      <c r="A2" s="20" t="s">
        <v>1666</v>
      </c>
      <c r="B2" s="22">
        <v>2632</v>
      </c>
    </row>
    <row r="3" spans="1:4" ht="18.75">
      <c r="A3" s="20" t="s">
        <v>444</v>
      </c>
      <c r="B3" s="22">
        <v>2521</v>
      </c>
    </row>
    <row r="4" spans="1:4" ht="18.75">
      <c r="A4" s="20" t="s">
        <v>1049</v>
      </c>
      <c r="B4" s="22">
        <v>2508</v>
      </c>
    </row>
    <row r="5" spans="1:4" ht="18.75">
      <c r="A5" s="20" t="s">
        <v>1528</v>
      </c>
      <c r="B5" s="22">
        <v>1389</v>
      </c>
    </row>
    <row r="6" spans="1:4" ht="18.75">
      <c r="A6" s="20" t="s">
        <v>668</v>
      </c>
      <c r="B6" s="22">
        <v>1435</v>
      </c>
    </row>
    <row r="7" spans="1:4" ht="18.75">
      <c r="A7" s="20" t="s">
        <v>489</v>
      </c>
      <c r="B7" s="22">
        <v>1334</v>
      </c>
    </row>
    <row r="8" spans="1:4" ht="18.75">
      <c r="A8" s="20" t="s">
        <v>2935</v>
      </c>
      <c r="B8" s="22">
        <v>1316</v>
      </c>
    </row>
    <row r="9" spans="1:4" ht="18.75">
      <c r="A9" s="20" t="s">
        <v>3018</v>
      </c>
      <c r="B9" s="22">
        <v>1296</v>
      </c>
    </row>
    <row r="10" spans="1:4" ht="18.75">
      <c r="A10" s="20" t="s">
        <v>756</v>
      </c>
      <c r="B10" s="22">
        <v>14431</v>
      </c>
    </row>
  </sheetData>
  <phoneticPr fontId="5"/>
  <hyperlinks>
    <hyperlink ref="D1" location="目次!C90" display="目次" xr:uid="{00000000-0004-0000-D200-000000000000}"/>
  </hyperlinks>
  <pageMargins left="0.7" right="0.7" top="0.75" bottom="0.75" header="0.3" footer="0.3"/>
  <pageSetup paperSize="9" orientation="portrait"/>
  <drawing r:id="rId2"/>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dimension ref="A1:E28"/>
  <sheetViews>
    <sheetView workbookViewId="0">
      <pane xSplit="1" ySplit="6" topLeftCell="B10" activePane="bottomRight" state="frozen"/>
      <selection pane="topRight"/>
      <selection pane="bottomLeft"/>
      <selection pane="bottomRight" activeCell="B28" sqref="B28"/>
    </sheetView>
  </sheetViews>
  <sheetFormatPr defaultColWidth="8.75" defaultRowHeight="14.25"/>
  <cols>
    <col min="1" max="1" width="15.125" style="1" customWidth="1"/>
    <col min="2" max="2" width="11.875" style="1" bestFit="1" customWidth="1"/>
    <col min="3" max="3" width="14.875" style="1" bestFit="1" customWidth="1"/>
    <col min="4" max="4" width="11.875" style="1" bestFit="1" customWidth="1"/>
    <col min="5" max="5" width="19.625" style="1" bestFit="1" customWidth="1"/>
    <col min="6" max="16384" width="8.75" style="1"/>
  </cols>
  <sheetData>
    <row r="1" spans="1:5">
      <c r="A1" s="1" t="s">
        <v>454</v>
      </c>
      <c r="D1" s="9" t="s">
        <v>652</v>
      </c>
    </row>
    <row r="2" spans="1:5">
      <c r="A2" s="1" t="s">
        <v>191</v>
      </c>
    </row>
    <row r="3" spans="1:5">
      <c r="A3" s="1" t="s">
        <v>2644</v>
      </c>
    </row>
    <row r="4" spans="1:5">
      <c r="A4" s="227" t="s">
        <v>1031</v>
      </c>
      <c r="B4" s="227" t="s">
        <v>416</v>
      </c>
      <c r="C4" s="227" t="s">
        <v>833</v>
      </c>
      <c r="D4" s="227" t="s">
        <v>2645</v>
      </c>
      <c r="E4" s="227"/>
    </row>
    <row r="5" spans="1:5">
      <c r="A5" s="227"/>
      <c r="B5" s="227"/>
      <c r="C5" s="227"/>
      <c r="D5" s="25" t="s">
        <v>2646</v>
      </c>
      <c r="E5" s="25" t="s">
        <v>2647</v>
      </c>
    </row>
    <row r="6" spans="1:5" ht="7.5" customHeight="1">
      <c r="A6" s="26" t="str">
        <f>A4</f>
        <v>年度別</v>
      </c>
      <c r="B6" s="26" t="str">
        <f>B4</f>
        <v>し尿処理量</v>
      </c>
      <c r="C6" s="26" t="str">
        <f>C4</f>
        <v>浄化槽処理量</v>
      </c>
      <c r="D6" s="26" t="str">
        <f>D5&amp;"("&amp;$D$4&amp;")"</f>
        <v>し尿排出量(1人／日(ℓ))</v>
      </c>
      <c r="E6" s="26" t="str">
        <f>E5&amp;"("&amp;$D$4&amp;")"</f>
        <v>浄化槽汚泥排水量(1人／日(ℓ))</v>
      </c>
    </row>
    <row r="7" spans="1:5">
      <c r="A7" s="25" t="s">
        <v>2626</v>
      </c>
      <c r="B7" s="25">
        <v>10018</v>
      </c>
      <c r="C7" s="25" t="s">
        <v>99</v>
      </c>
      <c r="D7" s="25" t="s">
        <v>99</v>
      </c>
      <c r="E7" s="25" t="s">
        <v>99</v>
      </c>
    </row>
    <row r="8" spans="1:5">
      <c r="A8" s="25" t="s">
        <v>2627</v>
      </c>
      <c r="B8" s="25">
        <v>10112</v>
      </c>
      <c r="C8" s="25" t="s">
        <v>99</v>
      </c>
      <c r="D8" s="25" t="s">
        <v>99</v>
      </c>
      <c r="E8" s="25" t="s">
        <v>99</v>
      </c>
    </row>
    <row r="9" spans="1:5">
      <c r="A9" s="25" t="s">
        <v>625</v>
      </c>
      <c r="B9" s="25">
        <v>8732</v>
      </c>
      <c r="C9" s="25" t="s">
        <v>99</v>
      </c>
      <c r="D9" s="25" t="s">
        <v>99</v>
      </c>
      <c r="E9" s="25" t="s">
        <v>99</v>
      </c>
    </row>
    <row r="10" spans="1:5">
      <c r="A10" s="25" t="s">
        <v>1421</v>
      </c>
      <c r="B10" s="25">
        <v>9167</v>
      </c>
      <c r="C10" s="25" t="s">
        <v>99</v>
      </c>
      <c r="D10" s="25" t="s">
        <v>99</v>
      </c>
      <c r="E10" s="25" t="s">
        <v>99</v>
      </c>
    </row>
    <row r="11" spans="1:5">
      <c r="A11" s="25" t="s">
        <v>2628</v>
      </c>
      <c r="B11" s="25">
        <v>9511</v>
      </c>
      <c r="C11" s="25" t="s">
        <v>99</v>
      </c>
      <c r="D11" s="25" t="s">
        <v>99</v>
      </c>
      <c r="E11" s="25" t="s">
        <v>99</v>
      </c>
    </row>
    <row r="12" spans="1:5">
      <c r="A12" s="7" t="s">
        <v>2160</v>
      </c>
      <c r="B12" s="25">
        <v>1000</v>
      </c>
      <c r="C12" s="25">
        <v>2259</v>
      </c>
      <c r="D12" s="25">
        <v>2.86</v>
      </c>
      <c r="E12" s="25">
        <v>0.98</v>
      </c>
    </row>
    <row r="13" spans="1:5">
      <c r="A13" s="7" t="s">
        <v>1196</v>
      </c>
      <c r="B13" s="25">
        <v>908</v>
      </c>
      <c r="C13" s="25">
        <v>2025</v>
      </c>
      <c r="D13" s="25">
        <v>3.64</v>
      </c>
      <c r="E13" s="25">
        <v>0.9</v>
      </c>
    </row>
    <row r="14" spans="1:5">
      <c r="A14" s="7" t="s">
        <v>2162</v>
      </c>
      <c r="B14" s="25">
        <v>873</v>
      </c>
      <c r="C14" s="25">
        <v>2009</v>
      </c>
      <c r="D14" s="25">
        <v>3.67</v>
      </c>
      <c r="E14" s="25">
        <v>0.95</v>
      </c>
    </row>
    <row r="15" spans="1:5">
      <c r="A15" s="7" t="s">
        <v>2166</v>
      </c>
      <c r="B15" s="25">
        <v>768</v>
      </c>
      <c r="C15" s="25">
        <v>1873</v>
      </c>
      <c r="D15" s="25">
        <v>3.53</v>
      </c>
      <c r="E15" s="25">
        <v>0.91</v>
      </c>
    </row>
    <row r="16" spans="1:5">
      <c r="A16" s="7" t="s">
        <v>2168</v>
      </c>
      <c r="B16" s="7">
        <v>686</v>
      </c>
      <c r="C16" s="7">
        <v>2008</v>
      </c>
      <c r="D16" s="7">
        <v>4.0599999999999996</v>
      </c>
      <c r="E16" s="7">
        <v>0.99</v>
      </c>
    </row>
    <row r="17" spans="1:5">
      <c r="A17" s="7" t="s">
        <v>6</v>
      </c>
      <c r="B17" s="7">
        <v>632</v>
      </c>
      <c r="C17" s="7">
        <v>1858</v>
      </c>
      <c r="D17" s="7">
        <v>3.86</v>
      </c>
      <c r="E17" s="7">
        <v>1.1299999999999999</v>
      </c>
    </row>
    <row r="18" spans="1:5">
      <c r="A18" s="7" t="s">
        <v>2170</v>
      </c>
      <c r="B18" s="7">
        <v>611</v>
      </c>
      <c r="C18" s="7">
        <v>1806</v>
      </c>
      <c r="D18" s="7">
        <v>4.24</v>
      </c>
      <c r="E18" s="7">
        <v>1</v>
      </c>
    </row>
    <row r="19" spans="1:5">
      <c r="A19" s="7" t="s">
        <v>2172</v>
      </c>
      <c r="B19" s="7">
        <v>580</v>
      </c>
      <c r="C19" s="7">
        <v>1938</v>
      </c>
      <c r="D19" s="7">
        <v>4.4400000000000004</v>
      </c>
      <c r="E19" s="7">
        <v>1.1599999999999999</v>
      </c>
    </row>
    <row r="20" spans="1:5">
      <c r="A20" s="7" t="s">
        <v>1671</v>
      </c>
      <c r="B20" s="7">
        <v>564</v>
      </c>
      <c r="C20" s="7">
        <v>1913</v>
      </c>
      <c r="D20" s="7">
        <v>4.74</v>
      </c>
      <c r="E20" s="7">
        <v>1.18</v>
      </c>
    </row>
    <row r="21" spans="1:5">
      <c r="A21" s="7" t="s">
        <v>1895</v>
      </c>
      <c r="B21" s="7">
        <v>580</v>
      </c>
      <c r="C21" s="7">
        <v>1751</v>
      </c>
      <c r="D21" s="7">
        <v>5.24</v>
      </c>
      <c r="E21" s="7">
        <v>1.21</v>
      </c>
    </row>
    <row r="22" spans="1:5">
      <c r="A22" s="7" t="s">
        <v>1942</v>
      </c>
      <c r="B22" s="7">
        <v>550</v>
      </c>
      <c r="C22" s="7">
        <v>1797</v>
      </c>
      <c r="D22" s="7">
        <v>5.42</v>
      </c>
      <c r="E22" s="7">
        <v>1.27</v>
      </c>
    </row>
    <row r="23" spans="1:5">
      <c r="A23" s="7" t="s">
        <v>1767</v>
      </c>
      <c r="B23" s="7">
        <v>571</v>
      </c>
      <c r="C23" s="7">
        <v>1883</v>
      </c>
      <c r="D23" s="7">
        <v>5.97</v>
      </c>
      <c r="E23" s="7">
        <v>1.36</v>
      </c>
    </row>
    <row r="24" spans="1:5">
      <c r="A24" s="7" t="s">
        <v>933</v>
      </c>
      <c r="B24" s="7">
        <v>512</v>
      </c>
      <c r="C24" s="7">
        <v>2007</v>
      </c>
      <c r="D24" s="7">
        <v>5.97</v>
      </c>
      <c r="E24" s="7">
        <v>1.35</v>
      </c>
    </row>
    <row r="25" spans="1:5">
      <c r="A25" s="7" t="s">
        <v>2648</v>
      </c>
      <c r="B25" s="7">
        <v>492</v>
      </c>
      <c r="C25" s="7">
        <v>1877</v>
      </c>
      <c r="D25" s="7">
        <v>6.33</v>
      </c>
      <c r="E25" s="7">
        <v>1.28</v>
      </c>
    </row>
    <row r="26" spans="1:5">
      <c r="A26" s="7" t="s">
        <v>2649</v>
      </c>
      <c r="B26" s="7">
        <v>481</v>
      </c>
      <c r="C26" s="7">
        <v>1931</v>
      </c>
      <c r="D26" s="7">
        <v>6.63</v>
      </c>
      <c r="E26" s="7">
        <v>1.34</v>
      </c>
    </row>
    <row r="27" spans="1:5">
      <c r="A27" s="7" t="s">
        <v>1342</v>
      </c>
      <c r="B27" s="7">
        <v>468</v>
      </c>
      <c r="C27" s="7">
        <v>1943</v>
      </c>
      <c r="D27" s="7">
        <v>7.25</v>
      </c>
      <c r="E27" s="7">
        <v>1.36</v>
      </c>
    </row>
    <row r="28" spans="1:5" s="23" customFormat="1" ht="18.75">
      <c r="A28" s="7" t="s">
        <v>2486</v>
      </c>
      <c r="B28" s="7">
        <v>485</v>
      </c>
      <c r="C28" s="7">
        <v>1973</v>
      </c>
      <c r="D28" s="7">
        <v>6.32</v>
      </c>
      <c r="E28" s="7">
        <v>1.36</v>
      </c>
    </row>
  </sheetData>
  <autoFilter ref="A6:E6" xr:uid="{00000000-0009-0000-0000-0000D3000000}"/>
  <mergeCells count="4">
    <mergeCell ref="D4:E4"/>
    <mergeCell ref="A4:A5"/>
    <mergeCell ref="B4:B5"/>
    <mergeCell ref="C4:C5"/>
  </mergeCells>
  <phoneticPr fontId="5"/>
  <hyperlinks>
    <hyperlink ref="D1" location="目次!C90" display="目次" xr:uid="{00000000-0004-0000-D300-000000000000}"/>
  </hyperlinks>
  <pageMargins left="0.7" right="0.7" top="0.75" bottom="0.75" header="0.3" footer="0.3"/>
  <pageSetup paperSize="9" orientation="portrait"/>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dimension ref="A1:D10"/>
  <sheetViews>
    <sheetView workbookViewId="0">
      <selection activeCell="A19" sqref="A19"/>
    </sheetView>
  </sheetViews>
  <sheetFormatPr defaultColWidth="8.75" defaultRowHeight="14.25"/>
  <cols>
    <col min="1" max="1" width="10.75" style="1" bestFit="1" customWidth="1"/>
    <col min="2" max="2" width="16.625" style="1" bestFit="1" customWidth="1"/>
    <col min="3" max="16384" width="8.75" style="1"/>
  </cols>
  <sheetData>
    <row r="1" spans="1:4" ht="18.75">
      <c r="A1" s="19" t="s">
        <v>3109</v>
      </c>
      <c r="B1" s="21" t="s">
        <v>1330</v>
      </c>
      <c r="D1" s="9" t="s">
        <v>652</v>
      </c>
    </row>
    <row r="2" spans="1:4" ht="18.75">
      <c r="A2" s="20" t="s">
        <v>1666</v>
      </c>
      <c r="B2" s="22">
        <v>580</v>
      </c>
    </row>
    <row r="3" spans="1:4" ht="18.75">
      <c r="A3" s="20" t="s">
        <v>444</v>
      </c>
      <c r="B3" s="22">
        <v>550</v>
      </c>
    </row>
    <row r="4" spans="1:4" ht="18.75">
      <c r="A4" s="20" t="s">
        <v>1049</v>
      </c>
      <c r="B4" s="22">
        <v>571</v>
      </c>
    </row>
    <row r="5" spans="1:4" ht="18.75">
      <c r="A5" s="20" t="s">
        <v>1528</v>
      </c>
      <c r="B5" s="22">
        <v>512</v>
      </c>
    </row>
    <row r="6" spans="1:4" ht="18.75">
      <c r="A6" s="20" t="s">
        <v>668</v>
      </c>
      <c r="B6" s="22">
        <v>492</v>
      </c>
    </row>
    <row r="7" spans="1:4" ht="18.75">
      <c r="A7" s="20" t="s">
        <v>489</v>
      </c>
      <c r="B7" s="22">
        <v>481</v>
      </c>
    </row>
    <row r="8" spans="1:4" ht="18.75">
      <c r="A8" s="20" t="s">
        <v>2935</v>
      </c>
      <c r="B8" s="22">
        <v>468</v>
      </c>
    </row>
    <row r="9" spans="1:4" ht="18.75">
      <c r="A9" s="20" t="s">
        <v>3018</v>
      </c>
      <c r="B9" s="22">
        <v>485</v>
      </c>
    </row>
    <row r="10" spans="1:4" ht="18.75">
      <c r="A10" s="20" t="s">
        <v>756</v>
      </c>
      <c r="B10" s="22">
        <v>4139</v>
      </c>
    </row>
  </sheetData>
  <phoneticPr fontId="5"/>
  <hyperlinks>
    <hyperlink ref="D1" location="目次!C90" display="目次" xr:uid="{00000000-0004-0000-D400-000000000000}"/>
  </hyperlinks>
  <pageMargins left="0.7" right="0.7" top="0.75" bottom="0.75" header="0.3" footer="0.3"/>
  <pageSetup paperSize="9" orientation="portrait"/>
  <drawing r:id="rId2"/>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dimension ref="A1:H21"/>
  <sheetViews>
    <sheetView workbookViewId="0">
      <pane xSplit="1" ySplit="4" topLeftCell="F5" activePane="bottomRight" state="frozen"/>
      <selection pane="topRight"/>
      <selection pane="bottomLeft"/>
      <selection pane="bottomRight" activeCell="F22" sqref="F22"/>
    </sheetView>
  </sheetViews>
  <sheetFormatPr defaultColWidth="8.75" defaultRowHeight="14.25"/>
  <cols>
    <col min="1" max="1" width="14.75" style="1" customWidth="1"/>
    <col min="2" max="2" width="10.375" style="1" bestFit="1" customWidth="1"/>
    <col min="3" max="3" width="14.875" style="1" bestFit="1" customWidth="1"/>
    <col min="4" max="4" width="19.125" style="1" bestFit="1" customWidth="1"/>
    <col min="5" max="5" width="14.875" style="1" bestFit="1" customWidth="1"/>
    <col min="6" max="6" width="10.375" style="1" bestFit="1" customWidth="1"/>
    <col min="7" max="7" width="12" style="1" bestFit="1" customWidth="1"/>
    <col min="8" max="8" width="13.75" style="1" bestFit="1" customWidth="1"/>
    <col min="9" max="16384" width="8.75" style="1"/>
  </cols>
  <sheetData>
    <row r="1" spans="1:8">
      <c r="A1" s="1" t="s">
        <v>459</v>
      </c>
      <c r="D1" s="9" t="s">
        <v>652</v>
      </c>
    </row>
    <row r="2" spans="1:8">
      <c r="A2" s="1" t="s">
        <v>2050</v>
      </c>
    </row>
    <row r="3" spans="1:8">
      <c r="A3" s="1" t="s">
        <v>2651</v>
      </c>
    </row>
    <row r="4" spans="1:8">
      <c r="A4" s="7" t="s">
        <v>1031</v>
      </c>
      <c r="B4" s="7" t="s">
        <v>2589</v>
      </c>
      <c r="C4" s="7" t="s">
        <v>1627</v>
      </c>
      <c r="D4" s="7" t="s">
        <v>2652</v>
      </c>
      <c r="E4" s="7" t="s">
        <v>2653</v>
      </c>
      <c r="F4" s="7" t="s">
        <v>2654</v>
      </c>
      <c r="G4" s="7" t="s">
        <v>2655</v>
      </c>
      <c r="H4" s="7" t="s">
        <v>2603</v>
      </c>
    </row>
    <row r="5" spans="1:8">
      <c r="A5" s="7" t="s">
        <v>1568</v>
      </c>
      <c r="B5" s="187">
        <v>756.86</v>
      </c>
      <c r="C5" s="187">
        <v>752.42</v>
      </c>
      <c r="D5" s="7">
        <v>17215</v>
      </c>
      <c r="E5" s="7">
        <v>43375</v>
      </c>
      <c r="F5" s="7">
        <v>47569</v>
      </c>
      <c r="G5" s="7">
        <v>91.2</v>
      </c>
      <c r="H5" s="7">
        <v>142131</v>
      </c>
    </row>
    <row r="6" spans="1:8">
      <c r="A6" s="7" t="s">
        <v>28</v>
      </c>
      <c r="B6" s="187">
        <v>758.45</v>
      </c>
      <c r="C6" s="187">
        <v>756.18</v>
      </c>
      <c r="D6" s="7">
        <v>17459</v>
      </c>
      <c r="E6" s="7">
        <v>43721</v>
      </c>
      <c r="F6" s="7">
        <v>47581</v>
      </c>
      <c r="G6" s="7">
        <v>91.9</v>
      </c>
      <c r="H6" s="7">
        <v>143037</v>
      </c>
    </row>
    <row r="7" spans="1:8">
      <c r="A7" s="7" t="s">
        <v>2161</v>
      </c>
      <c r="B7" s="187">
        <v>760.15</v>
      </c>
      <c r="C7" s="187">
        <v>757.77</v>
      </c>
      <c r="D7" s="7">
        <v>17618</v>
      </c>
      <c r="E7" s="7">
        <v>43604</v>
      </c>
      <c r="F7" s="7">
        <v>47429</v>
      </c>
      <c r="G7" s="7">
        <v>91.9</v>
      </c>
      <c r="H7" s="7">
        <v>144117</v>
      </c>
    </row>
    <row r="8" spans="1:8">
      <c r="A8" s="7" t="s">
        <v>1179</v>
      </c>
      <c r="B8" s="188">
        <v>761.74</v>
      </c>
      <c r="C8" s="187">
        <v>759.47</v>
      </c>
      <c r="D8" s="7">
        <v>17841</v>
      </c>
      <c r="E8" s="7">
        <v>43663</v>
      </c>
      <c r="F8" s="7">
        <v>47418</v>
      </c>
      <c r="G8" s="7">
        <v>92.1</v>
      </c>
      <c r="H8" s="7">
        <v>144538</v>
      </c>
    </row>
    <row r="9" spans="1:8">
      <c r="A9" s="7" t="s">
        <v>2167</v>
      </c>
      <c r="B9" s="187">
        <v>762.29</v>
      </c>
      <c r="C9" s="187">
        <v>761.06</v>
      </c>
      <c r="D9" s="7">
        <v>18341</v>
      </c>
      <c r="E9" s="7">
        <v>44257</v>
      </c>
      <c r="F9" s="7">
        <v>47945</v>
      </c>
      <c r="G9" s="7">
        <v>92.3</v>
      </c>
      <c r="H9" s="7">
        <v>144719</v>
      </c>
    </row>
    <row r="10" spans="1:8">
      <c r="A10" s="7" t="s">
        <v>2169</v>
      </c>
      <c r="B10" s="187">
        <v>762.52</v>
      </c>
      <c r="C10" s="187">
        <v>761.61</v>
      </c>
      <c r="D10" s="7">
        <v>18482</v>
      </c>
      <c r="E10" s="7">
        <v>44296</v>
      </c>
      <c r="F10" s="7">
        <v>47949</v>
      </c>
      <c r="G10" s="7">
        <v>92.4</v>
      </c>
      <c r="H10" s="7">
        <v>144939</v>
      </c>
    </row>
    <row r="11" spans="1:8">
      <c r="A11" s="7" t="s">
        <v>801</v>
      </c>
      <c r="B11" s="187">
        <v>763.17</v>
      </c>
      <c r="C11" s="187">
        <v>761.84</v>
      </c>
      <c r="D11" s="7">
        <v>18752</v>
      </c>
      <c r="E11" s="7">
        <v>44583</v>
      </c>
      <c r="F11" s="7">
        <v>48209</v>
      </c>
      <c r="G11" s="7">
        <v>92.5</v>
      </c>
      <c r="H11" s="7">
        <v>145152</v>
      </c>
    </row>
    <row r="12" spans="1:8">
      <c r="A12" s="7" t="s">
        <v>1024</v>
      </c>
      <c r="B12" s="187">
        <v>764.38</v>
      </c>
      <c r="C12" s="188">
        <v>762.49</v>
      </c>
      <c r="D12" s="7">
        <v>19162</v>
      </c>
      <c r="E12" s="7">
        <v>44882</v>
      </c>
      <c r="F12" s="7">
        <v>48360</v>
      </c>
      <c r="G12" s="7">
        <v>92.8</v>
      </c>
      <c r="H12" s="7">
        <v>145572</v>
      </c>
    </row>
    <row r="13" spans="1:8">
      <c r="A13" s="7" t="s">
        <v>1941</v>
      </c>
      <c r="B13" s="187">
        <v>764.79</v>
      </c>
      <c r="C13" s="187">
        <v>763.7</v>
      </c>
      <c r="D13" s="7">
        <v>19457</v>
      </c>
      <c r="E13" s="7">
        <v>45009</v>
      </c>
      <c r="F13" s="7">
        <v>48414</v>
      </c>
      <c r="G13" s="49">
        <v>93</v>
      </c>
      <c r="H13" s="7">
        <v>145743</v>
      </c>
    </row>
    <row r="14" spans="1:8">
      <c r="A14" s="7" t="s">
        <v>1895</v>
      </c>
      <c r="B14" s="187">
        <v>765.12</v>
      </c>
      <c r="C14" s="187">
        <v>764.11</v>
      </c>
      <c r="D14" s="7">
        <v>19695</v>
      </c>
      <c r="E14" s="7">
        <v>45151</v>
      </c>
      <c r="F14" s="7">
        <v>48457</v>
      </c>
      <c r="G14" s="7">
        <v>93.2</v>
      </c>
      <c r="H14" s="7">
        <v>145902</v>
      </c>
    </row>
    <row r="15" spans="1:8">
      <c r="A15" s="7" t="s">
        <v>1942</v>
      </c>
      <c r="B15" s="187">
        <v>765.73</v>
      </c>
      <c r="C15" s="187">
        <v>764.48</v>
      </c>
      <c r="D15" s="7">
        <v>19940</v>
      </c>
      <c r="E15" s="7">
        <v>45256</v>
      </c>
      <c r="F15" s="7">
        <v>48581</v>
      </c>
      <c r="G15" s="7">
        <v>93.2</v>
      </c>
      <c r="H15" s="7">
        <v>146310</v>
      </c>
    </row>
    <row r="16" spans="1:8">
      <c r="A16" s="7" t="s">
        <v>1767</v>
      </c>
      <c r="B16" s="187">
        <v>768.92</v>
      </c>
      <c r="C16" s="187">
        <v>765.05</v>
      </c>
      <c r="D16" s="7">
        <v>20257</v>
      </c>
      <c r="E16" s="7">
        <v>45425</v>
      </c>
      <c r="F16" s="7">
        <v>48743</v>
      </c>
      <c r="G16" s="7">
        <v>93.2</v>
      </c>
      <c r="H16" s="7">
        <v>146605</v>
      </c>
    </row>
    <row r="17" spans="1:8">
      <c r="A17" s="7" t="s">
        <v>933</v>
      </c>
      <c r="B17" s="187">
        <v>769.4</v>
      </c>
      <c r="C17" s="187">
        <v>768.24</v>
      </c>
      <c r="D17" s="7">
        <v>20610</v>
      </c>
      <c r="E17" s="7">
        <v>45719</v>
      </c>
      <c r="F17" s="7">
        <v>48973</v>
      </c>
      <c r="G17" s="7">
        <v>93.4</v>
      </c>
      <c r="H17" s="7">
        <v>147030</v>
      </c>
    </row>
    <row r="18" spans="1:8">
      <c r="A18" s="7" t="s">
        <v>1945</v>
      </c>
      <c r="B18" s="187">
        <v>769.68</v>
      </c>
      <c r="C18" s="187">
        <v>768.42</v>
      </c>
      <c r="D18" s="7">
        <v>20870</v>
      </c>
      <c r="E18" s="7">
        <v>45845</v>
      </c>
      <c r="F18" s="7">
        <v>49053</v>
      </c>
      <c r="G18" s="7">
        <v>93.5</v>
      </c>
      <c r="H18" s="7">
        <v>147170</v>
      </c>
    </row>
    <row r="19" spans="1:8">
      <c r="A19" s="7" t="s">
        <v>1946</v>
      </c>
      <c r="B19" s="187">
        <v>769.68</v>
      </c>
      <c r="C19" s="187">
        <v>768.7</v>
      </c>
      <c r="D19" s="7">
        <v>21116</v>
      </c>
      <c r="E19" s="7">
        <v>45865</v>
      </c>
      <c r="F19" s="7">
        <v>49077</v>
      </c>
      <c r="G19" s="7">
        <v>93.5</v>
      </c>
      <c r="H19" s="7">
        <v>147198</v>
      </c>
    </row>
    <row r="20" spans="1:8">
      <c r="A20" s="7" t="s">
        <v>1382</v>
      </c>
      <c r="B20" s="187">
        <v>769.75</v>
      </c>
      <c r="C20" s="187">
        <v>768.7</v>
      </c>
      <c r="D20" s="7">
        <v>21271</v>
      </c>
      <c r="E20" s="7">
        <v>45909</v>
      </c>
      <c r="F20" s="7">
        <v>49061</v>
      </c>
      <c r="G20" s="7">
        <v>93.6</v>
      </c>
      <c r="H20" s="7">
        <v>147250</v>
      </c>
    </row>
    <row r="21" spans="1:8" s="23" customFormat="1" ht="18.75">
      <c r="A21" s="7" t="s">
        <v>3009</v>
      </c>
      <c r="B21" s="7">
        <v>770.43</v>
      </c>
      <c r="C21" s="7">
        <v>768.77</v>
      </c>
      <c r="D21" s="7">
        <v>21437</v>
      </c>
      <c r="E21" s="7">
        <v>45756</v>
      </c>
      <c r="F21" s="7">
        <v>48889</v>
      </c>
      <c r="G21" s="7">
        <v>93.6</v>
      </c>
      <c r="H21" s="7">
        <v>147552</v>
      </c>
    </row>
  </sheetData>
  <phoneticPr fontId="5"/>
  <hyperlinks>
    <hyperlink ref="D1" location="目次!C90" display="目次" xr:uid="{00000000-0004-0000-D500-000000000000}"/>
  </hyperlinks>
  <pageMargins left="0.7" right="0.7" top="0.75" bottom="0.75" header="0.3" footer="0.3"/>
  <pageSetup paperSize="9" orientation="landscape"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dimension ref="A1:D10"/>
  <sheetViews>
    <sheetView workbookViewId="0">
      <selection activeCell="J10" sqref="J10"/>
    </sheetView>
  </sheetViews>
  <sheetFormatPr defaultColWidth="8.75" defaultRowHeight="14.25"/>
  <cols>
    <col min="1" max="1" width="10.75" style="1" bestFit="1" customWidth="1"/>
    <col min="2" max="2" width="14.5" style="1" bestFit="1" customWidth="1"/>
    <col min="3" max="3" width="16.5" style="1" bestFit="1" customWidth="1"/>
    <col min="4" max="16384" width="8.75" style="1"/>
  </cols>
  <sheetData>
    <row r="1" spans="1:4" ht="18.75">
      <c r="A1" s="19" t="s">
        <v>3109</v>
      </c>
      <c r="B1" s="21" t="s">
        <v>895</v>
      </c>
      <c r="C1" s="21" t="s">
        <v>1077</v>
      </c>
      <c r="D1" s="9" t="s">
        <v>652</v>
      </c>
    </row>
    <row r="2" spans="1:4" ht="18.75">
      <c r="A2" s="20" t="s">
        <v>1666</v>
      </c>
      <c r="B2" s="96">
        <v>93.2</v>
      </c>
      <c r="C2" s="22">
        <v>765.12</v>
      </c>
    </row>
    <row r="3" spans="1:4" ht="18.75">
      <c r="A3" s="20" t="s">
        <v>444</v>
      </c>
      <c r="B3" s="96">
        <v>93.2</v>
      </c>
      <c r="C3" s="22">
        <v>765.73</v>
      </c>
    </row>
    <row r="4" spans="1:4" ht="18.75">
      <c r="A4" s="20" t="s">
        <v>1049</v>
      </c>
      <c r="B4" s="96">
        <v>93.2</v>
      </c>
      <c r="C4" s="22">
        <v>768.92</v>
      </c>
    </row>
    <row r="5" spans="1:4" ht="18.75">
      <c r="A5" s="20" t="s">
        <v>1528</v>
      </c>
      <c r="B5" s="96">
        <v>93.4</v>
      </c>
      <c r="C5" s="22">
        <v>769.4</v>
      </c>
    </row>
    <row r="6" spans="1:4" ht="18.75">
      <c r="A6" s="20" t="s">
        <v>668</v>
      </c>
      <c r="B6" s="96">
        <v>93.5</v>
      </c>
      <c r="C6" s="22">
        <v>769.68</v>
      </c>
    </row>
    <row r="7" spans="1:4" ht="18.75">
      <c r="A7" s="20" t="s">
        <v>489</v>
      </c>
      <c r="B7" s="96">
        <v>93.5</v>
      </c>
      <c r="C7" s="22">
        <v>769.68</v>
      </c>
    </row>
    <row r="8" spans="1:4" ht="18.75">
      <c r="A8" s="20" t="s">
        <v>2935</v>
      </c>
      <c r="B8" s="96">
        <v>93.6</v>
      </c>
      <c r="C8" s="22">
        <v>769.75</v>
      </c>
    </row>
    <row r="9" spans="1:4" ht="18.75">
      <c r="A9" s="20" t="s">
        <v>3018</v>
      </c>
      <c r="B9" s="96">
        <v>93.6</v>
      </c>
      <c r="C9" s="22">
        <v>770.43</v>
      </c>
    </row>
    <row r="10" spans="1:4" ht="18.75">
      <c r="A10" s="20" t="s">
        <v>756</v>
      </c>
      <c r="B10" s="96">
        <v>747.2</v>
      </c>
      <c r="C10" s="22">
        <v>6148.71</v>
      </c>
    </row>
  </sheetData>
  <phoneticPr fontId="5"/>
  <hyperlinks>
    <hyperlink ref="D1" location="目次!C90" display="目次" xr:uid="{00000000-0004-0000-D600-000000000000}"/>
  </hyperlinks>
  <pageMargins left="0.7" right="0.7" top="0.75" bottom="0.75" header="0.3" footer="0.3"/>
  <pageSetup paperSize="9" orientation="portrait"/>
  <drawing r:id="rId2"/>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dimension ref="A1:G23"/>
  <sheetViews>
    <sheetView workbookViewId="0">
      <pane xSplit="1" ySplit="6" topLeftCell="B7" activePane="bottomRight" state="frozen"/>
      <selection pane="topRight"/>
      <selection pane="bottomLeft"/>
      <selection pane="bottomRight" activeCell="B23" sqref="B23"/>
    </sheetView>
  </sheetViews>
  <sheetFormatPr defaultColWidth="8.75" defaultRowHeight="14.25"/>
  <cols>
    <col min="1" max="1" width="17.125" style="1" customWidth="1"/>
    <col min="2" max="2" width="19.125" style="1" bestFit="1" customWidth="1"/>
    <col min="3" max="3" width="17.75" style="1" customWidth="1"/>
    <col min="4" max="4" width="16.75" style="1" bestFit="1" customWidth="1"/>
    <col min="5" max="5" width="21.25" style="1" bestFit="1" customWidth="1"/>
    <col min="6" max="16384" width="8.75" style="1"/>
  </cols>
  <sheetData>
    <row r="1" spans="1:7">
      <c r="A1" s="1" t="s">
        <v>460</v>
      </c>
      <c r="D1" s="9" t="s">
        <v>652</v>
      </c>
    </row>
    <row r="2" spans="1:7">
      <c r="A2" s="1" t="s">
        <v>1613</v>
      </c>
    </row>
    <row r="3" spans="1:7">
      <c r="A3" s="5" t="s">
        <v>1713</v>
      </c>
      <c r="B3" s="5"/>
      <c r="C3" s="5"/>
      <c r="D3" s="5"/>
      <c r="E3" s="5"/>
      <c r="F3" s="5"/>
      <c r="G3" s="5"/>
    </row>
    <row r="4" spans="1:7">
      <c r="A4" s="1" t="s">
        <v>1154</v>
      </c>
    </row>
    <row r="5" spans="1:7">
      <c r="A5" s="1" t="s">
        <v>2657</v>
      </c>
    </row>
    <row r="6" spans="1:7" ht="36.75" customHeight="1">
      <c r="A6" s="7" t="s">
        <v>1031</v>
      </c>
      <c r="B6" s="16" t="s">
        <v>2658</v>
      </c>
      <c r="C6" s="16" t="s">
        <v>420</v>
      </c>
      <c r="D6" s="190" t="s">
        <v>2659</v>
      </c>
      <c r="E6" s="190" t="s">
        <v>2660</v>
      </c>
    </row>
    <row r="7" spans="1:7">
      <c r="A7" s="7" t="s">
        <v>2160</v>
      </c>
      <c r="B7" s="16">
        <v>1.6</v>
      </c>
      <c r="C7" s="16">
        <v>5.4</v>
      </c>
      <c r="D7" s="99">
        <v>5</v>
      </c>
      <c r="E7" s="16">
        <v>2.5</v>
      </c>
    </row>
    <row r="8" spans="1:7">
      <c r="A8" s="7" t="s">
        <v>1196</v>
      </c>
      <c r="B8" s="16">
        <v>1.6</v>
      </c>
      <c r="C8" s="16">
        <v>5.3</v>
      </c>
      <c r="D8" s="16">
        <v>5.3</v>
      </c>
      <c r="E8" s="16">
        <v>2.4</v>
      </c>
    </row>
    <row r="9" spans="1:7">
      <c r="A9" s="7" t="s">
        <v>2162</v>
      </c>
      <c r="B9" s="16">
        <v>1.6</v>
      </c>
      <c r="C9" s="16">
        <v>4.9000000000000004</v>
      </c>
      <c r="D9" s="16">
        <v>5.8</v>
      </c>
      <c r="E9" s="16">
        <v>2.4</v>
      </c>
    </row>
    <row r="10" spans="1:7">
      <c r="A10" s="7" t="s">
        <v>2166</v>
      </c>
      <c r="B10" s="99">
        <v>2</v>
      </c>
      <c r="C10" s="16">
        <v>4.5999999999999996</v>
      </c>
      <c r="D10" s="16">
        <v>5.3</v>
      </c>
      <c r="E10" s="16">
        <v>2.4</v>
      </c>
    </row>
    <row r="11" spans="1:7">
      <c r="A11" s="7" t="s">
        <v>2168</v>
      </c>
      <c r="B11" s="16">
        <v>1.8</v>
      </c>
      <c r="C11" s="16">
        <v>4.9000000000000004</v>
      </c>
      <c r="D11" s="16">
        <v>5.4</v>
      </c>
      <c r="E11" s="99">
        <v>2</v>
      </c>
    </row>
    <row r="12" spans="1:7">
      <c r="A12" s="7" t="s">
        <v>6</v>
      </c>
      <c r="B12" s="16">
        <v>2.6</v>
      </c>
      <c r="C12" s="99">
        <v>5</v>
      </c>
      <c r="D12" s="16">
        <v>4.3</v>
      </c>
      <c r="E12" s="16">
        <v>2.8</v>
      </c>
    </row>
    <row r="13" spans="1:7">
      <c r="A13" s="7" t="s">
        <v>2170</v>
      </c>
      <c r="B13" s="16">
        <v>1.6</v>
      </c>
      <c r="C13" s="16">
        <v>4.5</v>
      </c>
      <c r="D13" s="16">
        <v>4.3</v>
      </c>
      <c r="E13" s="16">
        <v>1.9</v>
      </c>
    </row>
    <row r="14" spans="1:7">
      <c r="A14" s="7" t="s">
        <v>2172</v>
      </c>
      <c r="B14" s="16">
        <v>1.4</v>
      </c>
      <c r="C14" s="16">
        <v>7.1</v>
      </c>
      <c r="D14" s="16">
        <v>6.3</v>
      </c>
      <c r="E14" s="16">
        <v>1.6</v>
      </c>
    </row>
    <row r="15" spans="1:7">
      <c r="A15" s="7" t="s">
        <v>1941</v>
      </c>
      <c r="B15" s="16">
        <v>1.1000000000000001</v>
      </c>
      <c r="C15" s="99">
        <v>6</v>
      </c>
      <c r="D15" s="16">
        <v>7.5</v>
      </c>
      <c r="E15" s="16">
        <v>1.9</v>
      </c>
    </row>
    <row r="16" spans="1:7">
      <c r="A16" s="7" t="s">
        <v>1895</v>
      </c>
      <c r="B16" s="16">
        <v>1.3</v>
      </c>
      <c r="C16" s="16">
        <v>8.3000000000000007</v>
      </c>
      <c r="D16" s="99">
        <v>8</v>
      </c>
      <c r="E16" s="16">
        <v>1.9</v>
      </c>
    </row>
    <row r="17" spans="1:5">
      <c r="A17" s="7" t="s">
        <v>1942</v>
      </c>
      <c r="B17" s="16">
        <v>1.2</v>
      </c>
      <c r="C17" s="172" t="s">
        <v>99</v>
      </c>
      <c r="D17" s="99">
        <v>5</v>
      </c>
      <c r="E17" s="16">
        <v>1.9</v>
      </c>
    </row>
    <row r="18" spans="1:5">
      <c r="A18" s="7" t="s">
        <v>1267</v>
      </c>
      <c r="B18" s="16">
        <v>1.1000000000000001</v>
      </c>
      <c r="C18" s="16">
        <v>5.6</v>
      </c>
      <c r="D18" s="16">
        <v>6.5</v>
      </c>
      <c r="E18" s="16">
        <v>2.2999999999999998</v>
      </c>
    </row>
    <row r="19" spans="1:5">
      <c r="A19" s="7" t="s">
        <v>933</v>
      </c>
      <c r="B19" s="7">
        <v>1.4</v>
      </c>
      <c r="C19" s="7">
        <v>9.6</v>
      </c>
      <c r="D19" s="7">
        <v>9.4</v>
      </c>
      <c r="E19" s="7">
        <v>2.8</v>
      </c>
    </row>
    <row r="20" spans="1:5">
      <c r="A20" s="7" t="s">
        <v>1945</v>
      </c>
      <c r="B20" s="16">
        <v>1.4</v>
      </c>
      <c r="C20" s="189">
        <v>6.5</v>
      </c>
      <c r="D20" s="49">
        <v>9</v>
      </c>
      <c r="E20" s="16">
        <v>2.7</v>
      </c>
    </row>
    <row r="21" spans="1:5">
      <c r="A21" s="7" t="s">
        <v>1946</v>
      </c>
      <c r="B21" s="16">
        <v>1.9</v>
      </c>
      <c r="C21" s="189">
        <v>9.6999999999999993</v>
      </c>
      <c r="D21" s="7">
        <v>12.5</v>
      </c>
      <c r="E21" s="16">
        <v>3.3</v>
      </c>
    </row>
    <row r="22" spans="1:5">
      <c r="A22" s="7" t="s">
        <v>1382</v>
      </c>
      <c r="B22" s="7">
        <v>1.6</v>
      </c>
      <c r="C22" s="7">
        <v>8.3000000000000007</v>
      </c>
      <c r="D22" s="7">
        <v>9.5</v>
      </c>
      <c r="E22" s="7">
        <v>3.5</v>
      </c>
    </row>
    <row r="23" spans="1:5" s="23" customFormat="1" ht="18.75">
      <c r="A23" s="7" t="s">
        <v>3009</v>
      </c>
      <c r="B23" s="7">
        <v>1.5</v>
      </c>
      <c r="C23" s="49">
        <v>11</v>
      </c>
      <c r="D23" s="49">
        <v>12</v>
      </c>
      <c r="E23" s="7">
        <v>3.3</v>
      </c>
    </row>
  </sheetData>
  <phoneticPr fontId="5"/>
  <hyperlinks>
    <hyperlink ref="D1" location="目次!C90" display="目次" xr:uid="{00000000-0004-0000-D700-000000000000}"/>
  </hyperlinks>
  <pageMargins left="0.7" right="0.7" top="0.75" bottom="0.75" header="0.3" footer="0.3"/>
  <pageSetup paperSize="9" orientation="portrait"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dimension ref="A1:F10"/>
  <sheetViews>
    <sheetView topLeftCell="A13" workbookViewId="0">
      <selection activeCell="E12" sqref="E12"/>
    </sheetView>
  </sheetViews>
  <sheetFormatPr defaultColWidth="8.75" defaultRowHeight="14.25"/>
  <cols>
    <col min="1" max="1" width="10.75" style="1" bestFit="1" customWidth="1"/>
    <col min="2" max="2" width="16.625" style="1" bestFit="1" customWidth="1"/>
    <col min="3" max="3" width="10.75" style="1" bestFit="1" customWidth="1"/>
    <col min="4" max="4" width="18.5" style="1" bestFit="1" customWidth="1"/>
    <col min="5" max="5" width="34.875" style="1" bestFit="1" customWidth="1"/>
    <col min="6" max="6" width="44.75" style="1" bestFit="1" customWidth="1"/>
    <col min="7" max="16384" width="8.75" style="1"/>
  </cols>
  <sheetData>
    <row r="1" spans="1:6" ht="18.75">
      <c r="A1" s="19" t="s">
        <v>3109</v>
      </c>
      <c r="B1" s="21" t="s">
        <v>1849</v>
      </c>
      <c r="C1" s="21" t="s">
        <v>95</v>
      </c>
      <c r="D1" s="21" t="s">
        <v>3171</v>
      </c>
      <c r="E1" s="21" t="s">
        <v>3172</v>
      </c>
      <c r="F1" s="9" t="s">
        <v>652</v>
      </c>
    </row>
    <row r="2" spans="1:6" ht="18.75">
      <c r="A2" s="20" t="s">
        <v>1666</v>
      </c>
      <c r="B2" s="22">
        <v>1.3</v>
      </c>
      <c r="C2" s="22">
        <v>8.3000000000000007</v>
      </c>
      <c r="D2" s="97">
        <v>8</v>
      </c>
      <c r="E2" s="22">
        <v>1.9</v>
      </c>
    </row>
    <row r="3" spans="1:6" ht="18.75">
      <c r="A3" s="20" t="s">
        <v>444</v>
      </c>
      <c r="B3" s="22">
        <v>1.2</v>
      </c>
      <c r="C3" s="22">
        <v>0</v>
      </c>
      <c r="D3" s="97">
        <v>5</v>
      </c>
      <c r="E3" s="22">
        <v>1.9</v>
      </c>
    </row>
    <row r="4" spans="1:6" ht="18.75">
      <c r="A4" s="20" t="s">
        <v>1049</v>
      </c>
      <c r="B4" s="22">
        <v>1.1000000000000001</v>
      </c>
      <c r="C4" s="22">
        <v>5.6</v>
      </c>
      <c r="D4" s="22">
        <v>6.5</v>
      </c>
      <c r="E4" s="22">
        <v>2.2999999999999998</v>
      </c>
    </row>
    <row r="5" spans="1:6" ht="18.75">
      <c r="A5" s="20" t="s">
        <v>1528</v>
      </c>
      <c r="B5" s="22">
        <v>1.4</v>
      </c>
      <c r="C5" s="22">
        <v>9.6</v>
      </c>
      <c r="D5" s="22">
        <v>9.4</v>
      </c>
      <c r="E5" s="22">
        <v>2.8</v>
      </c>
    </row>
    <row r="6" spans="1:6" ht="18.75">
      <c r="A6" s="20" t="s">
        <v>668</v>
      </c>
      <c r="B6" s="22">
        <v>1.4</v>
      </c>
      <c r="C6" s="22">
        <v>6.5</v>
      </c>
      <c r="D6" s="96">
        <v>9</v>
      </c>
      <c r="E6" s="22">
        <v>2.7</v>
      </c>
    </row>
    <row r="7" spans="1:6" ht="18.75">
      <c r="A7" s="20" t="s">
        <v>489</v>
      </c>
      <c r="B7" s="22">
        <v>1.9</v>
      </c>
      <c r="C7" s="22">
        <v>9.6999999999999993</v>
      </c>
      <c r="D7" s="22">
        <v>12.5</v>
      </c>
      <c r="E7" s="22">
        <v>3.3</v>
      </c>
    </row>
    <row r="8" spans="1:6" ht="18.75">
      <c r="A8" s="20" t="s">
        <v>2935</v>
      </c>
      <c r="B8" s="22">
        <v>1.6</v>
      </c>
      <c r="C8" s="22">
        <v>8.3000000000000007</v>
      </c>
      <c r="D8" s="22">
        <v>9.5</v>
      </c>
      <c r="E8" s="22">
        <v>3.5</v>
      </c>
    </row>
    <row r="9" spans="1:6" ht="18.75">
      <c r="A9" s="20" t="s">
        <v>3018</v>
      </c>
      <c r="B9" s="22">
        <v>1.5</v>
      </c>
      <c r="C9" s="57">
        <v>11</v>
      </c>
      <c r="D9" s="57">
        <v>12</v>
      </c>
      <c r="E9" s="22">
        <v>3.3</v>
      </c>
    </row>
    <row r="10" spans="1:6" ht="18.75">
      <c r="A10" s="20" t="s">
        <v>756</v>
      </c>
      <c r="B10" s="22">
        <v>11.4</v>
      </c>
      <c r="C10" s="22">
        <v>59</v>
      </c>
      <c r="D10" s="22">
        <v>71.900000000000006</v>
      </c>
      <c r="E10" s="22">
        <v>21.7</v>
      </c>
    </row>
  </sheetData>
  <phoneticPr fontId="5"/>
  <hyperlinks>
    <hyperlink ref="F1" location="目次!C90" display="目次" xr:uid="{00000000-0004-0000-D800-000000000000}"/>
  </hyperlinks>
  <pageMargins left="0.7" right="0.7" top="0.75" bottom="0.75" header="0.3" footer="0.3"/>
  <pageSetup paperSize="9" orientation="portrait"/>
  <drawing r:id="rId2"/>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dimension ref="A1:J23"/>
  <sheetViews>
    <sheetView workbookViewId="0">
      <pane xSplit="1" ySplit="6" topLeftCell="B7" activePane="bottomRight" state="frozen"/>
      <selection pane="topRight"/>
      <selection pane="bottomLeft"/>
      <selection pane="bottomRight" activeCell="B23" sqref="B23"/>
    </sheetView>
  </sheetViews>
  <sheetFormatPr defaultColWidth="8.75" defaultRowHeight="14.25"/>
  <cols>
    <col min="1" max="1" width="14.25" style="1" customWidth="1"/>
    <col min="2" max="3" width="8.75" style="1"/>
    <col min="4" max="4" width="10.75" style="1" customWidth="1"/>
    <col min="5" max="16384" width="8.75" style="1"/>
  </cols>
  <sheetData>
    <row r="1" spans="1:10">
      <c r="A1" s="1" t="s">
        <v>465</v>
      </c>
      <c r="D1" s="9" t="s">
        <v>652</v>
      </c>
    </row>
    <row r="2" spans="1:10">
      <c r="A2" s="1" t="s">
        <v>191</v>
      </c>
    </row>
    <row r="3" spans="1:10">
      <c r="A3" s="1" t="s">
        <v>2152</v>
      </c>
    </row>
    <row r="4" spans="1:10">
      <c r="A4" s="227" t="s">
        <v>1031</v>
      </c>
      <c r="B4" s="227" t="s">
        <v>1151</v>
      </c>
      <c r="C4" s="227" t="s">
        <v>2465</v>
      </c>
      <c r="D4" s="231" t="s">
        <v>2595</v>
      </c>
      <c r="E4" s="227" t="s">
        <v>2661</v>
      </c>
      <c r="F4" s="227" t="s">
        <v>2662</v>
      </c>
      <c r="G4" s="227" t="s">
        <v>2477</v>
      </c>
      <c r="H4" s="227" t="s">
        <v>2663</v>
      </c>
      <c r="I4" s="227" t="s">
        <v>2664</v>
      </c>
      <c r="J4" s="227" t="s">
        <v>1088</v>
      </c>
    </row>
    <row r="5" spans="1:10">
      <c r="A5" s="227"/>
      <c r="B5" s="227"/>
      <c r="C5" s="227"/>
      <c r="D5" s="227"/>
      <c r="E5" s="227"/>
      <c r="F5" s="227"/>
      <c r="G5" s="227"/>
      <c r="H5" s="227"/>
      <c r="I5" s="227"/>
      <c r="J5" s="227"/>
    </row>
    <row r="6" spans="1:10" ht="7.5" customHeight="1">
      <c r="A6" s="26" t="str">
        <f t="shared" ref="A6:J6" si="0">A4</f>
        <v>年度別</v>
      </c>
      <c r="B6" s="26" t="str">
        <f t="shared" si="0"/>
        <v>総数</v>
      </c>
      <c r="C6" s="26" t="str">
        <f t="shared" si="0"/>
        <v>大気汚染</v>
      </c>
      <c r="D6" s="26" t="str">
        <f t="shared" si="0"/>
        <v>悪臭</v>
      </c>
      <c r="E6" s="26" t="str">
        <f t="shared" si="0"/>
        <v>水質汚濁</v>
      </c>
      <c r="F6" s="26" t="str">
        <f t="shared" si="0"/>
        <v>騒音</v>
      </c>
      <c r="G6" s="26" t="str">
        <f t="shared" si="0"/>
        <v>振動</v>
      </c>
      <c r="H6" s="26" t="str">
        <f t="shared" si="0"/>
        <v>地盤沈下</v>
      </c>
      <c r="I6" s="26" t="str">
        <f t="shared" si="0"/>
        <v>土壌汚染</v>
      </c>
      <c r="J6" s="26" t="str">
        <f t="shared" si="0"/>
        <v>その他</v>
      </c>
    </row>
    <row r="7" spans="1:10">
      <c r="A7" s="7" t="s">
        <v>2160</v>
      </c>
      <c r="B7" s="7">
        <v>101</v>
      </c>
      <c r="C7" s="25">
        <v>1</v>
      </c>
      <c r="D7" s="25">
        <v>80</v>
      </c>
      <c r="E7" s="25">
        <v>2</v>
      </c>
      <c r="F7" s="25">
        <v>17</v>
      </c>
      <c r="G7" s="25">
        <v>1</v>
      </c>
      <c r="H7" s="25">
        <v>0</v>
      </c>
      <c r="I7" s="25">
        <v>0</v>
      </c>
      <c r="J7" s="25">
        <v>0</v>
      </c>
    </row>
    <row r="8" spans="1:10">
      <c r="A8" s="7" t="s">
        <v>1196</v>
      </c>
      <c r="B8" s="7">
        <v>62</v>
      </c>
      <c r="C8" s="25">
        <v>0</v>
      </c>
      <c r="D8" s="25">
        <v>42</v>
      </c>
      <c r="E8" s="25">
        <v>0</v>
      </c>
      <c r="F8" s="25">
        <v>18</v>
      </c>
      <c r="G8" s="25">
        <v>2</v>
      </c>
      <c r="H8" s="25">
        <v>0</v>
      </c>
      <c r="I8" s="25">
        <v>0</v>
      </c>
      <c r="J8" s="25">
        <v>0</v>
      </c>
    </row>
    <row r="9" spans="1:10">
      <c r="A9" s="7" t="s">
        <v>2162</v>
      </c>
      <c r="B9" s="7">
        <v>70</v>
      </c>
      <c r="C9" s="25">
        <v>2</v>
      </c>
      <c r="D9" s="25">
        <v>47</v>
      </c>
      <c r="E9" s="25">
        <v>0</v>
      </c>
      <c r="F9" s="25">
        <v>16</v>
      </c>
      <c r="G9" s="25">
        <v>2</v>
      </c>
      <c r="H9" s="25">
        <v>0</v>
      </c>
      <c r="I9" s="25">
        <v>0</v>
      </c>
      <c r="J9" s="25">
        <v>3</v>
      </c>
    </row>
    <row r="10" spans="1:10">
      <c r="A10" s="7" t="s">
        <v>2166</v>
      </c>
      <c r="B10" s="7">
        <v>53</v>
      </c>
      <c r="C10" s="7">
        <v>0</v>
      </c>
      <c r="D10" s="7">
        <v>37</v>
      </c>
      <c r="E10" s="7">
        <v>0</v>
      </c>
      <c r="F10" s="7">
        <v>11</v>
      </c>
      <c r="G10" s="7">
        <v>4</v>
      </c>
      <c r="H10" s="7">
        <v>0</v>
      </c>
      <c r="I10" s="7">
        <v>0</v>
      </c>
      <c r="J10" s="7">
        <v>1</v>
      </c>
    </row>
    <row r="11" spans="1:10">
      <c r="A11" s="7" t="s">
        <v>2168</v>
      </c>
      <c r="B11" s="7">
        <v>51</v>
      </c>
      <c r="C11" s="7">
        <v>0</v>
      </c>
      <c r="D11" s="7">
        <v>29</v>
      </c>
      <c r="E11" s="7">
        <v>2</v>
      </c>
      <c r="F11" s="7">
        <v>18</v>
      </c>
      <c r="G11" s="7">
        <v>0</v>
      </c>
      <c r="H11" s="7">
        <v>0</v>
      </c>
      <c r="I11" s="7">
        <v>0</v>
      </c>
      <c r="J11" s="7">
        <v>2</v>
      </c>
    </row>
    <row r="12" spans="1:10">
      <c r="A12" s="7" t="s">
        <v>6</v>
      </c>
      <c r="B12" s="7">
        <v>60</v>
      </c>
      <c r="C12" s="7">
        <v>2</v>
      </c>
      <c r="D12" s="7">
        <v>38</v>
      </c>
      <c r="E12" s="7">
        <v>0</v>
      </c>
      <c r="F12" s="7">
        <v>19</v>
      </c>
      <c r="G12" s="7">
        <v>1</v>
      </c>
      <c r="H12" s="7">
        <v>0</v>
      </c>
      <c r="I12" s="7">
        <v>0</v>
      </c>
      <c r="J12" s="7">
        <v>0</v>
      </c>
    </row>
    <row r="13" spans="1:10">
      <c r="A13" s="7" t="s">
        <v>2170</v>
      </c>
      <c r="B13" s="7">
        <v>65</v>
      </c>
      <c r="C13" s="7">
        <v>1</v>
      </c>
      <c r="D13" s="7">
        <v>37</v>
      </c>
      <c r="E13" s="7">
        <v>1</v>
      </c>
      <c r="F13" s="7">
        <v>20</v>
      </c>
      <c r="G13" s="7">
        <v>1</v>
      </c>
      <c r="H13" s="7">
        <v>0</v>
      </c>
      <c r="I13" s="7">
        <v>0</v>
      </c>
      <c r="J13" s="7">
        <v>5</v>
      </c>
    </row>
    <row r="14" spans="1:10">
      <c r="A14" s="7" t="s">
        <v>2172</v>
      </c>
      <c r="B14" s="7">
        <v>86</v>
      </c>
      <c r="C14" s="7">
        <v>5</v>
      </c>
      <c r="D14" s="7">
        <v>43</v>
      </c>
      <c r="E14" s="7">
        <v>0</v>
      </c>
      <c r="F14" s="7">
        <v>32</v>
      </c>
      <c r="G14" s="7">
        <v>6</v>
      </c>
      <c r="H14" s="7">
        <v>0</v>
      </c>
      <c r="I14" s="7">
        <v>0</v>
      </c>
      <c r="J14" s="7">
        <v>0</v>
      </c>
    </row>
    <row r="15" spans="1:10">
      <c r="A15" s="7" t="s">
        <v>1941</v>
      </c>
      <c r="B15" s="7">
        <v>39</v>
      </c>
      <c r="C15" s="7">
        <v>1</v>
      </c>
      <c r="D15" s="7">
        <v>16</v>
      </c>
      <c r="E15" s="7">
        <v>0</v>
      </c>
      <c r="F15" s="7">
        <v>20</v>
      </c>
      <c r="G15" s="7">
        <v>1</v>
      </c>
      <c r="H15" s="7">
        <v>0</v>
      </c>
      <c r="I15" s="7">
        <v>0</v>
      </c>
      <c r="J15" s="7">
        <v>1</v>
      </c>
    </row>
    <row r="16" spans="1:10">
      <c r="A16" s="7" t="s">
        <v>1895</v>
      </c>
      <c r="B16" s="7">
        <v>32</v>
      </c>
      <c r="C16" s="7">
        <v>1</v>
      </c>
      <c r="D16" s="7">
        <v>19</v>
      </c>
      <c r="E16" s="7">
        <v>0</v>
      </c>
      <c r="F16" s="7">
        <v>9</v>
      </c>
      <c r="G16" s="7">
        <v>1</v>
      </c>
      <c r="H16" s="7">
        <v>0</v>
      </c>
      <c r="I16" s="7">
        <v>0</v>
      </c>
      <c r="J16" s="7">
        <v>2</v>
      </c>
    </row>
    <row r="17" spans="1:10">
      <c r="A17" s="7" t="s">
        <v>1942</v>
      </c>
      <c r="B17" s="7">
        <v>32</v>
      </c>
      <c r="C17" s="7">
        <v>8</v>
      </c>
      <c r="D17" s="7">
        <v>13</v>
      </c>
      <c r="E17" s="7">
        <v>0</v>
      </c>
      <c r="F17" s="7">
        <v>6</v>
      </c>
      <c r="G17" s="7">
        <v>5</v>
      </c>
      <c r="H17" s="7">
        <v>0</v>
      </c>
      <c r="I17" s="7">
        <v>0</v>
      </c>
      <c r="J17" s="7">
        <v>0</v>
      </c>
    </row>
    <row r="18" spans="1:10">
      <c r="A18" s="7" t="s">
        <v>1080</v>
      </c>
      <c r="B18" s="7">
        <v>38</v>
      </c>
      <c r="C18" s="7">
        <v>13</v>
      </c>
      <c r="D18" s="7">
        <v>6</v>
      </c>
      <c r="E18" s="7">
        <v>1</v>
      </c>
      <c r="F18" s="7">
        <v>17</v>
      </c>
      <c r="G18" s="7">
        <v>1</v>
      </c>
      <c r="H18" s="7">
        <v>0</v>
      </c>
      <c r="I18" s="7">
        <v>0</v>
      </c>
      <c r="J18" s="7">
        <v>0</v>
      </c>
    </row>
    <row r="19" spans="1:10">
      <c r="A19" s="7" t="s">
        <v>933</v>
      </c>
      <c r="B19" s="7">
        <v>29</v>
      </c>
      <c r="C19" s="7">
        <v>13</v>
      </c>
      <c r="D19" s="7">
        <v>4</v>
      </c>
      <c r="E19" s="7">
        <v>0</v>
      </c>
      <c r="F19" s="7">
        <v>11</v>
      </c>
      <c r="G19" s="7">
        <v>1</v>
      </c>
      <c r="H19" s="7">
        <v>0</v>
      </c>
      <c r="I19" s="7">
        <v>0</v>
      </c>
      <c r="J19" s="7">
        <v>0</v>
      </c>
    </row>
    <row r="20" spans="1:10">
      <c r="A20" s="7" t="s">
        <v>1945</v>
      </c>
      <c r="B20" s="7">
        <v>22</v>
      </c>
      <c r="C20" s="7">
        <v>5</v>
      </c>
      <c r="D20" s="7">
        <v>5</v>
      </c>
      <c r="E20" s="7">
        <v>0</v>
      </c>
      <c r="F20" s="7">
        <v>11</v>
      </c>
      <c r="G20" s="7">
        <v>1</v>
      </c>
      <c r="H20" s="7">
        <v>0</v>
      </c>
      <c r="I20" s="7">
        <v>0</v>
      </c>
      <c r="J20" s="7">
        <v>0</v>
      </c>
    </row>
    <row r="21" spans="1:10">
      <c r="A21" s="7" t="s">
        <v>1946</v>
      </c>
      <c r="B21" s="7">
        <v>18</v>
      </c>
      <c r="C21" s="7">
        <v>9</v>
      </c>
      <c r="D21" s="7">
        <v>2</v>
      </c>
      <c r="E21" s="7">
        <v>0</v>
      </c>
      <c r="F21" s="7">
        <v>6</v>
      </c>
      <c r="G21" s="7">
        <v>1</v>
      </c>
      <c r="H21" s="7">
        <v>0</v>
      </c>
      <c r="I21" s="7">
        <v>0</v>
      </c>
      <c r="J21" s="7">
        <v>0</v>
      </c>
    </row>
    <row r="22" spans="1:10">
      <c r="A22" s="7" t="s">
        <v>1382</v>
      </c>
      <c r="B22" s="7">
        <v>19</v>
      </c>
      <c r="C22" s="7">
        <v>11</v>
      </c>
      <c r="D22" s="7">
        <v>4</v>
      </c>
      <c r="E22" s="7">
        <v>0</v>
      </c>
      <c r="F22" s="7">
        <v>2</v>
      </c>
      <c r="G22" s="7">
        <v>1</v>
      </c>
      <c r="H22" s="7">
        <v>0</v>
      </c>
      <c r="I22" s="7">
        <v>0</v>
      </c>
      <c r="J22" s="7">
        <v>1</v>
      </c>
    </row>
    <row r="23" spans="1:10" s="23" customFormat="1" ht="18.75">
      <c r="A23" s="7" t="s">
        <v>3009</v>
      </c>
      <c r="B23" s="7">
        <v>16</v>
      </c>
      <c r="C23" s="7">
        <v>5</v>
      </c>
      <c r="D23" s="7">
        <v>3</v>
      </c>
      <c r="E23" s="7">
        <v>0</v>
      </c>
      <c r="F23" s="7">
        <v>8</v>
      </c>
      <c r="G23" s="7">
        <v>0</v>
      </c>
      <c r="H23" s="7">
        <v>0</v>
      </c>
      <c r="I23" s="7">
        <v>0</v>
      </c>
      <c r="J23" s="7">
        <v>0</v>
      </c>
    </row>
  </sheetData>
  <autoFilter ref="A6:J6" xr:uid="{00000000-0009-0000-0000-0000D9000000}"/>
  <mergeCells count="10">
    <mergeCell ref="F4:F5"/>
    <mergeCell ref="G4:G5"/>
    <mergeCell ref="H4:H5"/>
    <mergeCell ref="I4:I5"/>
    <mergeCell ref="J4:J5"/>
    <mergeCell ref="A4:A5"/>
    <mergeCell ref="B4:B5"/>
    <mergeCell ref="C4:C5"/>
    <mergeCell ref="D4:D5"/>
    <mergeCell ref="E4:E5"/>
  </mergeCells>
  <phoneticPr fontId="5"/>
  <hyperlinks>
    <hyperlink ref="D1" location="目次!C90" display="目次" xr:uid="{00000000-0004-0000-D900-000000000000}"/>
  </hyperlinks>
  <pageMargins left="0.7" right="0.7" top="0.75" bottom="0.75" header="0.3" footer="0.3"/>
  <pageSetup paperSize="9" orientation="portrait"/>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dimension ref="A1:D10"/>
  <sheetViews>
    <sheetView topLeftCell="A7" workbookViewId="0">
      <selection activeCell="D11" sqref="D11"/>
    </sheetView>
  </sheetViews>
  <sheetFormatPr defaultColWidth="8.75" defaultRowHeight="14.25"/>
  <cols>
    <col min="1" max="2" width="10.75" style="1" bestFit="1" customWidth="1"/>
    <col min="3" max="16384" width="8.75" style="1"/>
  </cols>
  <sheetData>
    <row r="1" spans="1:4" ht="18.75">
      <c r="A1" s="19" t="s">
        <v>3109</v>
      </c>
      <c r="B1" s="21" t="s">
        <v>3119</v>
      </c>
      <c r="D1" s="9" t="s">
        <v>652</v>
      </c>
    </row>
    <row r="2" spans="1:4" ht="18.75">
      <c r="A2" s="20" t="s">
        <v>1666</v>
      </c>
      <c r="B2" s="22">
        <v>32</v>
      </c>
    </row>
    <row r="3" spans="1:4" ht="18.75">
      <c r="A3" s="20" t="s">
        <v>444</v>
      </c>
      <c r="B3" s="22">
        <v>32</v>
      </c>
    </row>
    <row r="4" spans="1:4" ht="18.75">
      <c r="A4" s="20" t="s">
        <v>1049</v>
      </c>
      <c r="B4" s="22">
        <v>38</v>
      </c>
    </row>
    <row r="5" spans="1:4" ht="18.75">
      <c r="A5" s="20" t="s">
        <v>1528</v>
      </c>
      <c r="B5" s="22">
        <v>29</v>
      </c>
    </row>
    <row r="6" spans="1:4" ht="18.75">
      <c r="A6" s="20" t="s">
        <v>668</v>
      </c>
      <c r="B6" s="22">
        <v>22</v>
      </c>
    </row>
    <row r="7" spans="1:4" ht="18.75">
      <c r="A7" s="20" t="s">
        <v>489</v>
      </c>
      <c r="B7" s="22">
        <v>18</v>
      </c>
    </row>
    <row r="8" spans="1:4" ht="18.75">
      <c r="A8" s="20" t="s">
        <v>2935</v>
      </c>
      <c r="B8" s="22">
        <v>19</v>
      </c>
    </row>
    <row r="9" spans="1:4" ht="18.75">
      <c r="A9" s="20" t="s">
        <v>3018</v>
      </c>
      <c r="B9" s="22">
        <v>16</v>
      </c>
    </row>
    <row r="10" spans="1:4" ht="18.75">
      <c r="A10" s="20" t="s">
        <v>756</v>
      </c>
      <c r="B10" s="22">
        <v>206</v>
      </c>
    </row>
  </sheetData>
  <phoneticPr fontId="5"/>
  <hyperlinks>
    <hyperlink ref="D1" location="目次!C90" display="目次" xr:uid="{00000000-0004-0000-DA00-000000000000}"/>
  </hyperlinks>
  <pageMargins left="0.7" right="0.7" top="0.75" bottom="0.75" header="0.3" footer="0.3"/>
  <pageSetup paperSize="9" orientation="portrait"/>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23"/>
  <sheetViews>
    <sheetView workbookViewId="0">
      <selection activeCell="G12" sqref="G12"/>
    </sheetView>
  </sheetViews>
  <sheetFormatPr defaultColWidth="8.75" defaultRowHeight="14.25"/>
  <cols>
    <col min="1" max="1" width="14.125" style="1" bestFit="1" customWidth="1"/>
    <col min="2" max="16384" width="8.75" style="1"/>
  </cols>
  <sheetData>
    <row r="1" spans="1:7">
      <c r="A1" s="1" t="s">
        <v>136</v>
      </c>
      <c r="D1" s="9" t="s">
        <v>652</v>
      </c>
    </row>
    <row r="2" spans="1:7">
      <c r="A2" s="5" t="s">
        <v>1400</v>
      </c>
    </row>
    <row r="3" spans="1:7">
      <c r="A3" s="1" t="s">
        <v>688</v>
      </c>
    </row>
    <row r="4" spans="1:7">
      <c r="A4" s="227" t="s">
        <v>1165</v>
      </c>
      <c r="B4" s="227" t="s">
        <v>852</v>
      </c>
      <c r="C4" s="227"/>
      <c r="D4" s="227" t="s">
        <v>1405</v>
      </c>
      <c r="E4" s="227"/>
      <c r="F4" s="227"/>
      <c r="G4" s="227"/>
    </row>
    <row r="5" spans="1:7">
      <c r="A5" s="227"/>
      <c r="B5" s="227" t="s">
        <v>1243</v>
      </c>
      <c r="C5" s="227" t="s">
        <v>1406</v>
      </c>
      <c r="D5" s="227" t="s">
        <v>1398</v>
      </c>
      <c r="E5" s="227" t="s">
        <v>1409</v>
      </c>
      <c r="F5" s="227"/>
      <c r="G5" s="227"/>
    </row>
    <row r="6" spans="1:7">
      <c r="A6" s="227"/>
      <c r="B6" s="227"/>
      <c r="C6" s="227"/>
      <c r="D6" s="227"/>
      <c r="E6" s="25" t="s">
        <v>1151</v>
      </c>
      <c r="F6" s="25" t="s">
        <v>1157</v>
      </c>
      <c r="G6" s="25" t="s">
        <v>1160</v>
      </c>
    </row>
    <row r="7" spans="1:7" ht="7.5" customHeight="1">
      <c r="A7" s="26" t="str">
        <f>A4</f>
        <v>年別　</v>
      </c>
      <c r="B7" s="26" t="str">
        <f>B5&amp;"("&amp;$B$4&amp;")"</f>
        <v>本籍数(本籍)</v>
      </c>
      <c r="C7" s="26" t="str">
        <f>C5&amp;"("&amp;$B$4&amp;")"</f>
        <v>人口(本籍)</v>
      </c>
      <c r="D7" s="26" t="str">
        <f>D5&amp;"("&amp;$D$4&amp;")"</f>
        <v>世帯数(住民登録)</v>
      </c>
      <c r="E7" s="26" t="str">
        <f>E6&amp;"("&amp;$D$4&amp;")"</f>
        <v>総数(住民登録)</v>
      </c>
      <c r="F7" s="26" t="str">
        <f>F6&amp;"("&amp;$D$4&amp;")"</f>
        <v>男(住民登録)</v>
      </c>
      <c r="G7" s="26" t="str">
        <f>G6&amp;"("&amp;$D$4&amp;")"</f>
        <v>女(住民登録)</v>
      </c>
    </row>
    <row r="8" spans="1:7">
      <c r="A8" s="27">
        <v>39814</v>
      </c>
      <c r="B8" s="25">
        <v>14749</v>
      </c>
      <c r="C8" s="25">
        <v>39078</v>
      </c>
      <c r="D8" s="25">
        <v>18744</v>
      </c>
      <c r="E8" s="25">
        <v>47518</v>
      </c>
      <c r="F8" s="25">
        <v>24269</v>
      </c>
      <c r="G8" s="25">
        <v>23249</v>
      </c>
    </row>
    <row r="9" spans="1:7">
      <c r="A9" s="27">
        <v>40179</v>
      </c>
      <c r="B9" s="25">
        <v>14965</v>
      </c>
      <c r="C9" s="25">
        <v>39397</v>
      </c>
      <c r="D9" s="25">
        <v>18871</v>
      </c>
      <c r="E9" s="25">
        <v>47538</v>
      </c>
      <c r="F9" s="25">
        <v>24241</v>
      </c>
      <c r="G9" s="25">
        <v>23297</v>
      </c>
    </row>
    <row r="10" spans="1:7">
      <c r="A10" s="27">
        <v>40544</v>
      </c>
      <c r="B10" s="25">
        <v>15163</v>
      </c>
      <c r="C10" s="25">
        <v>39669</v>
      </c>
      <c r="D10" s="25">
        <v>19053</v>
      </c>
      <c r="E10" s="25">
        <v>47482</v>
      </c>
      <c r="F10" s="25">
        <v>24191</v>
      </c>
      <c r="G10" s="25">
        <v>23291</v>
      </c>
    </row>
    <row r="11" spans="1:7">
      <c r="A11" s="27">
        <v>40909</v>
      </c>
      <c r="B11" s="25">
        <v>15383</v>
      </c>
      <c r="C11" s="25">
        <v>39993</v>
      </c>
      <c r="D11" s="25">
        <v>19328</v>
      </c>
      <c r="E11" s="25">
        <v>47435</v>
      </c>
      <c r="F11" s="25">
        <v>24131</v>
      </c>
      <c r="G11" s="25">
        <v>23304</v>
      </c>
    </row>
    <row r="12" spans="1:7">
      <c r="A12" s="27">
        <v>41275</v>
      </c>
      <c r="B12" s="25">
        <v>15565</v>
      </c>
      <c r="C12" s="25">
        <v>40276</v>
      </c>
      <c r="D12" s="25">
        <v>19756</v>
      </c>
      <c r="E12" s="25">
        <v>48016</v>
      </c>
      <c r="F12" s="25">
        <v>24455</v>
      </c>
      <c r="G12" s="25">
        <v>23561</v>
      </c>
    </row>
    <row r="13" spans="1:7">
      <c r="A13" s="27">
        <v>41640</v>
      </c>
      <c r="B13" s="25">
        <v>15797</v>
      </c>
      <c r="C13" s="25">
        <v>40556</v>
      </c>
      <c r="D13" s="25">
        <v>19925</v>
      </c>
      <c r="E13" s="25">
        <v>47971</v>
      </c>
      <c r="F13" s="25">
        <v>24419</v>
      </c>
      <c r="G13" s="25">
        <v>23552</v>
      </c>
    </row>
    <row r="14" spans="1:7">
      <c r="A14" s="27">
        <v>42005</v>
      </c>
      <c r="B14" s="25">
        <v>15948</v>
      </c>
      <c r="C14" s="25">
        <v>40737</v>
      </c>
      <c r="D14" s="25">
        <v>20098</v>
      </c>
      <c r="E14" s="25">
        <v>48092</v>
      </c>
      <c r="F14" s="25">
        <v>24425</v>
      </c>
      <c r="G14" s="25">
        <v>23667</v>
      </c>
    </row>
    <row r="15" spans="1:7">
      <c r="A15" s="27">
        <v>42370</v>
      </c>
      <c r="B15" s="7">
        <v>16093</v>
      </c>
      <c r="C15" s="7">
        <v>40897</v>
      </c>
      <c r="D15" s="7">
        <v>20422</v>
      </c>
      <c r="E15" s="7">
        <v>48319</v>
      </c>
      <c r="F15" s="7">
        <v>24562</v>
      </c>
      <c r="G15" s="7">
        <v>23757</v>
      </c>
    </row>
    <row r="16" spans="1:7">
      <c r="A16" s="28">
        <v>42736</v>
      </c>
      <c r="B16" s="7">
        <v>16255</v>
      </c>
      <c r="C16" s="7">
        <v>41125</v>
      </c>
      <c r="D16" s="7">
        <v>20668</v>
      </c>
      <c r="E16" s="7">
        <v>48372</v>
      </c>
      <c r="F16" s="7">
        <v>24608</v>
      </c>
      <c r="G16" s="7">
        <v>23764</v>
      </c>
    </row>
    <row r="17" spans="1:7">
      <c r="A17" s="28">
        <v>43101</v>
      </c>
      <c r="B17" s="7">
        <v>16405</v>
      </c>
      <c r="C17" s="7">
        <v>41269</v>
      </c>
      <c r="D17" s="7">
        <v>20908</v>
      </c>
      <c r="E17" s="7">
        <v>48446</v>
      </c>
      <c r="F17" s="7">
        <v>24609</v>
      </c>
      <c r="G17" s="7">
        <v>23837</v>
      </c>
    </row>
    <row r="18" spans="1:7">
      <c r="A18" s="68" t="s">
        <v>894</v>
      </c>
      <c r="B18" s="7">
        <v>16632</v>
      </c>
      <c r="C18" s="7">
        <v>41490</v>
      </c>
      <c r="D18" s="7">
        <v>21457</v>
      </c>
      <c r="E18" s="7">
        <v>48695</v>
      </c>
      <c r="F18" s="7">
        <v>24746</v>
      </c>
      <c r="G18" s="7">
        <v>23949</v>
      </c>
    </row>
    <row r="19" spans="1:7">
      <c r="A19" s="28">
        <v>44196</v>
      </c>
      <c r="B19" s="7">
        <v>16751</v>
      </c>
      <c r="C19" s="7">
        <v>41603</v>
      </c>
      <c r="D19" s="7">
        <v>21831</v>
      </c>
      <c r="E19" s="7">
        <f>F19+G19</f>
        <v>48933</v>
      </c>
      <c r="F19" s="7">
        <v>24836</v>
      </c>
      <c r="G19" s="7">
        <v>24097</v>
      </c>
    </row>
    <row r="20" spans="1:7">
      <c r="A20" s="28">
        <v>44561</v>
      </c>
      <c r="B20" s="7">
        <v>16843</v>
      </c>
      <c r="C20" s="7">
        <v>41703</v>
      </c>
      <c r="D20" s="7">
        <v>22083</v>
      </c>
      <c r="E20" s="7">
        <v>49064</v>
      </c>
      <c r="F20" s="7">
        <v>24941</v>
      </c>
      <c r="G20" s="7">
        <v>24123</v>
      </c>
    </row>
    <row r="21" spans="1:7">
      <c r="A21" s="28">
        <v>44926</v>
      </c>
      <c r="B21" s="7">
        <v>16895</v>
      </c>
      <c r="C21" s="7">
        <v>41713</v>
      </c>
      <c r="D21" s="7">
        <v>22350</v>
      </c>
      <c r="E21" s="7">
        <f>+F21+G21</f>
        <v>49063</v>
      </c>
      <c r="F21" s="7">
        <v>24966</v>
      </c>
      <c r="G21" s="7">
        <v>24097</v>
      </c>
    </row>
    <row r="22" spans="1:7">
      <c r="A22" s="28">
        <v>45291</v>
      </c>
      <c r="B22" s="7">
        <v>16973</v>
      </c>
      <c r="C22" s="7">
        <v>41717</v>
      </c>
      <c r="D22" s="7">
        <v>22581</v>
      </c>
      <c r="E22" s="7">
        <v>49134</v>
      </c>
      <c r="F22" s="7">
        <v>25000</v>
      </c>
      <c r="G22" s="7">
        <v>24134</v>
      </c>
    </row>
    <row r="23" spans="1:7" s="23" customFormat="1" ht="18.75">
      <c r="A23" s="28">
        <v>45657</v>
      </c>
      <c r="B23" s="7">
        <v>17033</v>
      </c>
      <c r="C23" s="7">
        <v>41632</v>
      </c>
      <c r="D23" s="7">
        <v>22695</v>
      </c>
      <c r="E23" s="7">
        <v>48997</v>
      </c>
      <c r="F23" s="7">
        <v>24933</v>
      </c>
      <c r="G23" s="7">
        <v>24064</v>
      </c>
    </row>
  </sheetData>
  <autoFilter ref="A7:G16" xr:uid="{00000000-0009-0000-0000-000015000000}"/>
  <mergeCells count="7">
    <mergeCell ref="B4:C4"/>
    <mergeCell ref="D4:G4"/>
    <mergeCell ref="E5:G5"/>
    <mergeCell ref="A4:A6"/>
    <mergeCell ref="B5:B6"/>
    <mergeCell ref="C5:C6"/>
    <mergeCell ref="D5:D6"/>
  </mergeCells>
  <phoneticPr fontId="5"/>
  <hyperlinks>
    <hyperlink ref="D1" location="目次!C9" display="目次" xr:uid="{00000000-0004-0000-1500-000000000000}"/>
  </hyperlinks>
  <pageMargins left="0.7" right="0.7" top="0.75" bottom="0.75" header="0.3" footer="0.3"/>
  <pageSetup paperSize="9" orientation="portrait"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dimension ref="A1:E23"/>
  <sheetViews>
    <sheetView workbookViewId="0">
      <selection activeCell="F14" sqref="F14"/>
    </sheetView>
  </sheetViews>
  <sheetFormatPr defaultColWidth="8.75" defaultRowHeight="14.25"/>
  <cols>
    <col min="1" max="1" width="15.625" style="1" customWidth="1"/>
    <col min="2" max="16384" width="8.75" style="1"/>
  </cols>
  <sheetData>
    <row r="1" spans="1:5">
      <c r="A1" s="1" t="s">
        <v>467</v>
      </c>
      <c r="E1" s="9" t="s">
        <v>652</v>
      </c>
    </row>
    <row r="2" spans="1:5">
      <c r="A2" s="1" t="s">
        <v>191</v>
      </c>
    </row>
    <row r="3" spans="1:5">
      <c r="A3" s="1" t="s">
        <v>1649</v>
      </c>
    </row>
    <row r="4" spans="1:5">
      <c r="A4" s="227" t="s">
        <v>1031</v>
      </c>
      <c r="B4" s="227" t="s">
        <v>1388</v>
      </c>
      <c r="C4" s="227"/>
      <c r="D4" s="227" t="s">
        <v>2359</v>
      </c>
      <c r="E4" s="227"/>
    </row>
    <row r="5" spans="1:5">
      <c r="A5" s="227"/>
      <c r="B5" s="25" t="s">
        <v>2665</v>
      </c>
      <c r="C5" s="25" t="s">
        <v>2348</v>
      </c>
      <c r="D5" s="25" t="s">
        <v>2665</v>
      </c>
      <c r="E5" s="25" t="s">
        <v>2348</v>
      </c>
    </row>
    <row r="6" spans="1:5" ht="7.5" customHeight="1">
      <c r="A6" s="26" t="str">
        <f>A4</f>
        <v>年度別</v>
      </c>
      <c r="B6" s="26" t="str">
        <f>B5&amp;"("&amp;$B$4&amp;")"</f>
        <v>県下(発令状況)</v>
      </c>
      <c r="C6" s="26" t="str">
        <f>C5&amp;"("&amp;$B$4&amp;")"</f>
        <v>町内(発令状況)</v>
      </c>
      <c r="D6" s="26" t="str">
        <f>D5&amp;"("&amp;$D$4&amp;")"</f>
        <v>県下(被害状況)</v>
      </c>
      <c r="E6" s="26" t="str">
        <f>E5&amp;"("&amp;$D$4&amp;")"</f>
        <v>町内(被害状況)</v>
      </c>
    </row>
    <row r="7" spans="1:5">
      <c r="A7" s="7" t="s">
        <v>2160</v>
      </c>
      <c r="B7" s="7">
        <v>11</v>
      </c>
      <c r="C7" s="7">
        <v>5</v>
      </c>
      <c r="D7" s="7">
        <v>14</v>
      </c>
      <c r="E7" s="7">
        <v>0</v>
      </c>
    </row>
    <row r="8" spans="1:5">
      <c r="A8" s="7" t="s">
        <v>1196</v>
      </c>
      <c r="B8" s="7">
        <v>4</v>
      </c>
      <c r="C8" s="7">
        <v>2</v>
      </c>
      <c r="D8" s="7">
        <v>5</v>
      </c>
      <c r="E8" s="7">
        <v>0</v>
      </c>
    </row>
    <row r="9" spans="1:5">
      <c r="A9" s="7" t="s">
        <v>2162</v>
      </c>
      <c r="B9" s="7">
        <v>10</v>
      </c>
      <c r="C9" s="7">
        <v>7</v>
      </c>
      <c r="D9" s="7">
        <v>26</v>
      </c>
      <c r="E9" s="7">
        <v>0</v>
      </c>
    </row>
    <row r="10" spans="1:5">
      <c r="A10" s="7" t="s">
        <v>2166</v>
      </c>
      <c r="B10" s="7">
        <v>5</v>
      </c>
      <c r="C10" s="7">
        <v>4</v>
      </c>
      <c r="D10" s="7">
        <v>1</v>
      </c>
      <c r="E10" s="7">
        <v>0</v>
      </c>
    </row>
    <row r="11" spans="1:5">
      <c r="A11" s="7" t="s">
        <v>2168</v>
      </c>
      <c r="B11" s="7">
        <v>5</v>
      </c>
      <c r="C11" s="7">
        <v>0</v>
      </c>
      <c r="D11" s="7">
        <v>0</v>
      </c>
      <c r="E11" s="7">
        <v>0</v>
      </c>
    </row>
    <row r="12" spans="1:5">
      <c r="A12" s="7" t="s">
        <v>6</v>
      </c>
      <c r="B12" s="7">
        <v>16</v>
      </c>
      <c r="C12" s="7">
        <v>10</v>
      </c>
      <c r="D12" s="7">
        <v>75</v>
      </c>
      <c r="E12" s="7">
        <v>0</v>
      </c>
    </row>
    <row r="13" spans="1:5">
      <c r="A13" s="7" t="s">
        <v>2170</v>
      </c>
      <c r="B13" s="7">
        <v>9</v>
      </c>
      <c r="C13" s="7">
        <v>3</v>
      </c>
      <c r="D13" s="7">
        <v>0</v>
      </c>
      <c r="E13" s="7">
        <v>0</v>
      </c>
    </row>
    <row r="14" spans="1:5">
      <c r="A14" s="7" t="s">
        <v>2172</v>
      </c>
      <c r="B14" s="7">
        <v>10</v>
      </c>
      <c r="C14" s="7">
        <v>3</v>
      </c>
      <c r="D14" s="7">
        <v>0</v>
      </c>
      <c r="E14" s="7">
        <v>0</v>
      </c>
    </row>
    <row r="15" spans="1:5">
      <c r="A15" s="7" t="s">
        <v>1941</v>
      </c>
      <c r="B15" s="7">
        <v>16</v>
      </c>
      <c r="C15" s="7">
        <v>3</v>
      </c>
      <c r="D15" s="7">
        <v>0</v>
      </c>
      <c r="E15" s="7">
        <v>0</v>
      </c>
    </row>
    <row r="16" spans="1:5">
      <c r="A16" s="7" t="s">
        <v>1895</v>
      </c>
      <c r="B16" s="7">
        <v>18</v>
      </c>
      <c r="C16" s="7">
        <v>4</v>
      </c>
      <c r="D16" s="7">
        <v>0</v>
      </c>
      <c r="E16" s="7">
        <v>0</v>
      </c>
    </row>
    <row r="17" spans="1:5">
      <c r="A17" s="7" t="s">
        <v>1942</v>
      </c>
      <c r="B17" s="7">
        <v>20</v>
      </c>
      <c r="C17" s="7">
        <v>1</v>
      </c>
      <c r="D17" s="7">
        <v>13</v>
      </c>
      <c r="E17" s="7">
        <v>0</v>
      </c>
    </row>
    <row r="18" spans="1:5">
      <c r="A18" s="7" t="s">
        <v>1767</v>
      </c>
      <c r="B18" s="7">
        <v>13</v>
      </c>
      <c r="C18" s="7">
        <v>1</v>
      </c>
      <c r="D18" s="7">
        <v>0</v>
      </c>
      <c r="E18" s="7">
        <v>0</v>
      </c>
    </row>
    <row r="19" spans="1:5">
      <c r="A19" s="7" t="s">
        <v>933</v>
      </c>
      <c r="B19" s="7">
        <v>3</v>
      </c>
      <c r="C19" s="7">
        <v>0</v>
      </c>
      <c r="D19" s="7">
        <v>0</v>
      </c>
      <c r="E19" s="7">
        <v>0</v>
      </c>
    </row>
    <row r="20" spans="1:5">
      <c r="A20" s="7" t="s">
        <v>1945</v>
      </c>
      <c r="B20" s="7">
        <v>6</v>
      </c>
      <c r="C20" s="7">
        <v>2</v>
      </c>
      <c r="D20" s="7">
        <v>4</v>
      </c>
      <c r="E20" s="7">
        <v>0</v>
      </c>
    </row>
    <row r="21" spans="1:5">
      <c r="A21" s="7" t="s">
        <v>1946</v>
      </c>
      <c r="B21" s="7">
        <v>4</v>
      </c>
      <c r="C21" s="7">
        <v>0</v>
      </c>
      <c r="D21" s="7">
        <v>0</v>
      </c>
      <c r="E21" s="7">
        <v>0</v>
      </c>
    </row>
    <row r="22" spans="1:5">
      <c r="A22" s="7" t="s">
        <v>1382</v>
      </c>
      <c r="B22" s="7">
        <v>2</v>
      </c>
      <c r="C22" s="7">
        <v>1</v>
      </c>
      <c r="D22" s="7">
        <v>0</v>
      </c>
      <c r="E22" s="7">
        <v>0</v>
      </c>
    </row>
    <row r="23" spans="1:5" s="23" customFormat="1" ht="18.75">
      <c r="A23" s="7" t="s">
        <v>3009</v>
      </c>
      <c r="B23" s="7">
        <v>3</v>
      </c>
      <c r="C23" s="7">
        <v>0</v>
      </c>
      <c r="D23" s="7">
        <v>0</v>
      </c>
      <c r="E23" s="7">
        <v>0</v>
      </c>
    </row>
  </sheetData>
  <autoFilter ref="A6:E6" xr:uid="{00000000-0009-0000-0000-0000DB000000}"/>
  <mergeCells count="3">
    <mergeCell ref="B4:C4"/>
    <mergeCell ref="D4:E4"/>
    <mergeCell ref="A4:A5"/>
  </mergeCells>
  <phoneticPr fontId="5"/>
  <hyperlinks>
    <hyperlink ref="E1" location="目次!C90" display="目次" xr:uid="{00000000-0004-0000-DB00-000000000000}"/>
  </hyperlinks>
  <pageMargins left="0.7" right="0.7" top="0.75" bottom="0.75" header="0.3" footer="0.3"/>
  <pageSetup paperSize="9" orientation="portrait"/>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dimension ref="A1:D10"/>
  <sheetViews>
    <sheetView workbookViewId="0">
      <selection activeCell="C12" sqref="C12"/>
    </sheetView>
  </sheetViews>
  <sheetFormatPr defaultColWidth="8.75" defaultRowHeight="14.25"/>
  <cols>
    <col min="1" max="1" width="10.75" style="1" bestFit="1" customWidth="1"/>
    <col min="2" max="3" width="14.625" style="1" bestFit="1" customWidth="1"/>
    <col min="4" max="16384" width="8.75" style="1"/>
  </cols>
  <sheetData>
    <row r="1" spans="1:4" ht="18.75">
      <c r="A1" s="19" t="s">
        <v>3109</v>
      </c>
      <c r="B1" s="21" t="s">
        <v>1458</v>
      </c>
      <c r="C1" s="21" t="s">
        <v>3173</v>
      </c>
      <c r="D1" s="9" t="s">
        <v>652</v>
      </c>
    </row>
    <row r="2" spans="1:4" ht="18.75">
      <c r="A2" s="20" t="s">
        <v>1666</v>
      </c>
      <c r="B2" s="22">
        <v>4</v>
      </c>
      <c r="C2" s="22">
        <v>0</v>
      </c>
    </row>
    <row r="3" spans="1:4" ht="18.75">
      <c r="A3" s="20" t="s">
        <v>444</v>
      </c>
      <c r="B3" s="22">
        <v>1</v>
      </c>
      <c r="C3" s="22">
        <v>0</v>
      </c>
    </row>
    <row r="4" spans="1:4" ht="18.75">
      <c r="A4" s="20" t="s">
        <v>1049</v>
      </c>
      <c r="B4" s="22">
        <v>1</v>
      </c>
      <c r="C4" s="22">
        <v>0</v>
      </c>
    </row>
    <row r="5" spans="1:4" ht="18.75">
      <c r="A5" s="20" t="s">
        <v>1528</v>
      </c>
      <c r="B5" s="22">
        <v>0</v>
      </c>
      <c r="C5" s="22">
        <v>0</v>
      </c>
    </row>
    <row r="6" spans="1:4" ht="18.75">
      <c r="A6" s="20" t="s">
        <v>668</v>
      </c>
      <c r="B6" s="22">
        <v>2</v>
      </c>
      <c r="C6" s="22">
        <v>0</v>
      </c>
    </row>
    <row r="7" spans="1:4" ht="18.75">
      <c r="A7" s="20" t="s">
        <v>489</v>
      </c>
      <c r="B7" s="22">
        <v>0</v>
      </c>
      <c r="C7" s="22">
        <v>0</v>
      </c>
    </row>
    <row r="8" spans="1:4" ht="18.75">
      <c r="A8" s="20" t="s">
        <v>2935</v>
      </c>
      <c r="B8" s="22">
        <v>1</v>
      </c>
      <c r="C8" s="22">
        <v>0</v>
      </c>
    </row>
    <row r="9" spans="1:4" ht="18.75">
      <c r="A9" s="20" t="s">
        <v>3018</v>
      </c>
      <c r="B9" s="22">
        <v>0</v>
      </c>
      <c r="C9" s="22">
        <v>0</v>
      </c>
    </row>
    <row r="10" spans="1:4" ht="18.75">
      <c r="A10" s="20" t="s">
        <v>756</v>
      </c>
      <c r="B10" s="22">
        <v>9</v>
      </c>
      <c r="C10" s="22">
        <v>0</v>
      </c>
    </row>
  </sheetData>
  <phoneticPr fontId="5"/>
  <hyperlinks>
    <hyperlink ref="D1" location="目次!C90" display="目次" xr:uid="{00000000-0004-0000-DC00-000000000000}"/>
  </hyperlinks>
  <pageMargins left="0.7" right="0.7" top="0.75" bottom="0.75" header="0.3" footer="0.3"/>
  <pageSetup paperSize="9" orientation="portrait"/>
  <drawing r:id="rId2"/>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dimension ref="A1:E351"/>
  <sheetViews>
    <sheetView workbookViewId="0">
      <pane xSplit="2" ySplit="4" topLeftCell="C280" activePane="bottomRight" state="frozen"/>
      <selection pane="topRight"/>
      <selection pane="bottomLeft"/>
      <selection pane="bottomRight" activeCell="B352" sqref="B352"/>
    </sheetView>
  </sheetViews>
  <sheetFormatPr defaultColWidth="8.75" defaultRowHeight="14.25"/>
  <cols>
    <col min="1" max="1" width="14.875" style="1" customWidth="1"/>
    <col min="2" max="2" width="26.75" style="1" bestFit="1" customWidth="1"/>
    <col min="3" max="4" width="14.125" style="1" bestFit="1" customWidth="1"/>
    <col min="5" max="16384" width="8.75" style="1"/>
  </cols>
  <sheetData>
    <row r="1" spans="1:4">
      <c r="A1" s="1" t="s">
        <v>474</v>
      </c>
      <c r="D1" s="9" t="s">
        <v>652</v>
      </c>
    </row>
    <row r="2" spans="1:4">
      <c r="A2" s="1" t="s">
        <v>2153</v>
      </c>
    </row>
    <row r="3" spans="1:4" s="23" customFormat="1" ht="18.75">
      <c r="A3" s="23" t="s">
        <v>33</v>
      </c>
    </row>
    <row r="4" spans="1:4" s="23" customFormat="1" ht="18.75">
      <c r="A4" s="7" t="s">
        <v>303</v>
      </c>
      <c r="B4" s="10" t="s">
        <v>598</v>
      </c>
      <c r="C4" s="7" t="s">
        <v>2667</v>
      </c>
      <c r="D4" s="7" t="s">
        <v>1586</v>
      </c>
    </row>
    <row r="5" spans="1:4" s="23" customFormat="1" ht="18.75">
      <c r="A5" s="7" t="s">
        <v>361</v>
      </c>
      <c r="B5" s="7" t="s">
        <v>2009</v>
      </c>
      <c r="C5" s="7">
        <v>14141000</v>
      </c>
      <c r="D5" s="7">
        <v>15240795</v>
      </c>
    </row>
    <row r="6" spans="1:4" s="23" customFormat="1" ht="18.75">
      <c r="A6" s="7" t="s">
        <v>361</v>
      </c>
      <c r="B6" s="7" t="s">
        <v>1000</v>
      </c>
      <c r="C6" s="7">
        <v>8728529</v>
      </c>
      <c r="D6" s="7">
        <v>8641269</v>
      </c>
    </row>
    <row r="7" spans="1:4" s="23" customFormat="1" ht="18.75">
      <c r="A7" s="7" t="s">
        <v>361</v>
      </c>
      <c r="B7" s="7" t="s">
        <v>2668</v>
      </c>
      <c r="C7" s="7">
        <v>117000</v>
      </c>
      <c r="D7" s="7">
        <v>117559</v>
      </c>
    </row>
    <row r="8" spans="1:4" s="23" customFormat="1" ht="18.75">
      <c r="A8" s="7" t="s">
        <v>361</v>
      </c>
      <c r="B8" s="7" t="s">
        <v>1909</v>
      </c>
      <c r="C8" s="7">
        <v>27000</v>
      </c>
      <c r="D8" s="7">
        <v>22502</v>
      </c>
    </row>
    <row r="9" spans="1:4" s="23" customFormat="1" ht="18.75">
      <c r="A9" s="7" t="s">
        <v>361</v>
      </c>
      <c r="B9" s="7" t="s">
        <v>2670</v>
      </c>
      <c r="C9" s="7">
        <v>13500</v>
      </c>
      <c r="D9" s="7">
        <v>10120</v>
      </c>
    </row>
    <row r="10" spans="1:4" s="23" customFormat="1" ht="18.75">
      <c r="A10" s="7" t="s">
        <v>361</v>
      </c>
      <c r="B10" s="7" t="s">
        <v>2672</v>
      </c>
      <c r="C10" s="7">
        <v>15000</v>
      </c>
      <c r="D10" s="7">
        <v>5013</v>
      </c>
    </row>
    <row r="11" spans="1:4" s="23" customFormat="1" ht="18.75">
      <c r="A11" s="7" t="s">
        <v>361</v>
      </c>
      <c r="B11" s="7" t="s">
        <v>2673</v>
      </c>
      <c r="C11" s="7">
        <v>450000</v>
      </c>
      <c r="D11" s="7">
        <v>500374</v>
      </c>
    </row>
    <row r="12" spans="1:4" s="23" customFormat="1" ht="18.75">
      <c r="A12" s="7" t="s">
        <v>361</v>
      </c>
      <c r="B12" s="7" t="s">
        <v>249</v>
      </c>
      <c r="C12" s="7">
        <v>111000</v>
      </c>
      <c r="D12" s="7">
        <v>68634</v>
      </c>
    </row>
    <row r="13" spans="1:4" s="23" customFormat="1" ht="18.75">
      <c r="A13" s="7" t="s">
        <v>361</v>
      </c>
      <c r="B13" s="7" t="s">
        <v>1859</v>
      </c>
      <c r="C13" s="7">
        <v>104279</v>
      </c>
      <c r="D13" s="7">
        <v>118960</v>
      </c>
    </row>
    <row r="14" spans="1:4" s="23" customFormat="1" ht="18.75">
      <c r="A14" s="7" t="s">
        <v>361</v>
      </c>
      <c r="B14" s="7" t="s">
        <v>2674</v>
      </c>
      <c r="C14" s="7">
        <v>15000</v>
      </c>
      <c r="D14" s="7">
        <v>37923</v>
      </c>
    </row>
    <row r="15" spans="1:4" s="23" customFormat="1" ht="18.75">
      <c r="A15" s="7" t="s">
        <v>361</v>
      </c>
      <c r="B15" s="7" t="s">
        <v>1404</v>
      </c>
      <c r="C15" s="7">
        <v>9000</v>
      </c>
      <c r="D15" s="7">
        <v>10409</v>
      </c>
    </row>
    <row r="16" spans="1:4" s="23" customFormat="1" ht="18.75">
      <c r="A16" s="7" t="s">
        <v>361</v>
      </c>
      <c r="B16" s="7" t="s">
        <v>2576</v>
      </c>
      <c r="C16" s="7">
        <v>123582</v>
      </c>
      <c r="D16" s="7">
        <v>131341</v>
      </c>
    </row>
    <row r="17" spans="1:4" s="23" customFormat="1" ht="18.75">
      <c r="A17" s="7" t="s">
        <v>361</v>
      </c>
      <c r="B17" s="7" t="s">
        <v>2676</v>
      </c>
      <c r="C17" s="7">
        <v>65556</v>
      </c>
      <c r="D17" s="7">
        <v>67702</v>
      </c>
    </row>
    <row r="18" spans="1:4" s="23" customFormat="1" ht="18.75">
      <c r="A18" s="7" t="s">
        <v>361</v>
      </c>
      <c r="B18" s="7" t="s">
        <v>2677</v>
      </c>
      <c r="C18" s="7">
        <v>810613</v>
      </c>
      <c r="D18" s="7">
        <v>1652987</v>
      </c>
    </row>
    <row r="19" spans="1:4" s="23" customFormat="1" ht="18.75">
      <c r="A19" s="7" t="s">
        <v>361</v>
      </c>
      <c r="B19" s="7" t="s">
        <v>2678</v>
      </c>
      <c r="C19" s="7">
        <v>584107</v>
      </c>
      <c r="D19" s="7">
        <v>627314</v>
      </c>
    </row>
    <row r="20" spans="1:4" s="23" customFormat="1" ht="18.75">
      <c r="A20" s="7" t="s">
        <v>361</v>
      </c>
      <c r="B20" s="7" t="s">
        <v>2679</v>
      </c>
      <c r="C20" s="7">
        <v>60833</v>
      </c>
      <c r="D20" s="7">
        <v>143931</v>
      </c>
    </row>
    <row r="21" spans="1:4" s="23" customFormat="1" ht="18.75">
      <c r="A21" s="7" t="s">
        <v>361</v>
      </c>
      <c r="B21" s="7" t="s">
        <v>2680</v>
      </c>
      <c r="C21" s="7">
        <v>90</v>
      </c>
      <c r="D21" s="7">
        <v>13753</v>
      </c>
    </row>
    <row r="22" spans="1:4" s="23" customFormat="1" ht="18.75">
      <c r="A22" s="7" t="s">
        <v>361</v>
      </c>
      <c r="B22" s="7" t="s">
        <v>32</v>
      </c>
      <c r="C22" s="7">
        <v>1033000</v>
      </c>
      <c r="D22" s="7">
        <v>562629</v>
      </c>
    </row>
    <row r="23" spans="1:4" s="23" customFormat="1" ht="18.75">
      <c r="A23" s="7" t="s">
        <v>361</v>
      </c>
      <c r="B23" s="7" t="s">
        <v>2681</v>
      </c>
      <c r="C23" s="7">
        <v>280000</v>
      </c>
      <c r="D23" s="7">
        <v>1010492</v>
      </c>
    </row>
    <row r="24" spans="1:4" s="23" customFormat="1" ht="18.75">
      <c r="A24" s="7" t="s">
        <v>361</v>
      </c>
      <c r="B24" s="7" t="s">
        <v>2683</v>
      </c>
      <c r="C24" s="7">
        <v>404585</v>
      </c>
      <c r="D24" s="7">
        <v>438757</v>
      </c>
    </row>
    <row r="25" spans="1:4" s="23" customFormat="1" ht="18.75">
      <c r="A25" s="7" t="s">
        <v>361</v>
      </c>
      <c r="B25" s="7" t="s">
        <v>2684</v>
      </c>
      <c r="C25" s="7">
        <v>1188326</v>
      </c>
      <c r="D25" s="7">
        <v>1059126</v>
      </c>
    </row>
    <row r="26" spans="1:4" s="23" customFormat="1" ht="18.75">
      <c r="A26" s="7" t="s">
        <v>1937</v>
      </c>
      <c r="B26" s="7" t="s">
        <v>2009</v>
      </c>
      <c r="C26" s="7">
        <v>12943000</v>
      </c>
      <c r="D26" s="7">
        <v>13813968</v>
      </c>
    </row>
    <row r="27" spans="1:4" s="23" customFormat="1" ht="18.75">
      <c r="A27" s="7" t="s">
        <v>1937</v>
      </c>
      <c r="B27" s="7" t="s">
        <v>1000</v>
      </c>
      <c r="C27" s="7">
        <v>8038495</v>
      </c>
      <c r="D27" s="7">
        <v>8541494</v>
      </c>
    </row>
    <row r="28" spans="1:4" s="23" customFormat="1" ht="18.75">
      <c r="A28" s="7" t="s">
        <v>1937</v>
      </c>
      <c r="B28" s="7" t="s">
        <v>2668</v>
      </c>
      <c r="C28" s="7">
        <v>129000</v>
      </c>
      <c r="D28" s="7">
        <v>113754</v>
      </c>
    </row>
    <row r="29" spans="1:4" s="23" customFormat="1" ht="18.75">
      <c r="A29" s="7" t="s">
        <v>1937</v>
      </c>
      <c r="B29" s="7" t="s">
        <v>1909</v>
      </c>
      <c r="C29" s="7">
        <v>16000</v>
      </c>
      <c r="D29" s="7">
        <v>19937</v>
      </c>
    </row>
    <row r="30" spans="1:4" s="23" customFormat="1" ht="18.75">
      <c r="A30" s="7" t="s">
        <v>1937</v>
      </c>
      <c r="B30" s="7" t="s">
        <v>2670</v>
      </c>
      <c r="C30" s="7">
        <v>3000</v>
      </c>
      <c r="D30" s="7">
        <v>12997</v>
      </c>
    </row>
    <row r="31" spans="1:4" s="23" customFormat="1" ht="18.75">
      <c r="A31" s="7" t="s">
        <v>1937</v>
      </c>
      <c r="B31" s="7" t="s">
        <v>2672</v>
      </c>
      <c r="C31" s="7">
        <v>3000</v>
      </c>
      <c r="D31" s="7">
        <v>4403</v>
      </c>
    </row>
    <row r="32" spans="1:4" s="23" customFormat="1" ht="18.75">
      <c r="A32" s="7" t="s">
        <v>1937</v>
      </c>
      <c r="B32" s="7" t="s">
        <v>2673</v>
      </c>
      <c r="C32" s="7">
        <v>450000</v>
      </c>
      <c r="D32" s="7">
        <v>499516</v>
      </c>
    </row>
    <row r="33" spans="1:4" s="23" customFormat="1" ht="18.75">
      <c r="A33" s="7" t="s">
        <v>1937</v>
      </c>
      <c r="B33" s="7" t="s">
        <v>249</v>
      </c>
      <c r="C33" s="7">
        <v>67000</v>
      </c>
      <c r="D33" s="7">
        <v>54164</v>
      </c>
    </row>
    <row r="34" spans="1:4" s="23" customFormat="1" ht="18.75">
      <c r="A34" s="7" t="s">
        <v>1937</v>
      </c>
      <c r="B34" s="7" t="s">
        <v>1859</v>
      </c>
      <c r="C34" s="7">
        <v>68000</v>
      </c>
      <c r="D34" s="7">
        <v>95272</v>
      </c>
    </row>
    <row r="35" spans="1:4" s="23" customFormat="1" ht="18.75">
      <c r="A35" s="7" t="s">
        <v>1937</v>
      </c>
      <c r="B35" s="7" t="s">
        <v>2674</v>
      </c>
      <c r="C35" s="7">
        <v>1000</v>
      </c>
      <c r="D35" s="7">
        <v>84490</v>
      </c>
    </row>
    <row r="36" spans="1:4" s="23" customFormat="1" ht="18.75">
      <c r="A36" s="7" t="s">
        <v>1937</v>
      </c>
      <c r="B36" s="7" t="s">
        <v>1404</v>
      </c>
      <c r="C36" s="7">
        <v>9000</v>
      </c>
      <c r="D36" s="7">
        <v>10082</v>
      </c>
    </row>
    <row r="37" spans="1:4" s="23" customFormat="1" ht="18.75">
      <c r="A37" s="7" t="s">
        <v>1937</v>
      </c>
      <c r="B37" s="7" t="s">
        <v>2576</v>
      </c>
      <c r="C37" s="7">
        <v>125155</v>
      </c>
      <c r="D37" s="7">
        <v>123980</v>
      </c>
    </row>
    <row r="38" spans="1:4" s="23" customFormat="1" ht="18.75">
      <c r="A38" s="7" t="s">
        <v>1937</v>
      </c>
      <c r="B38" s="7" t="s">
        <v>2676</v>
      </c>
      <c r="C38" s="7">
        <v>65874</v>
      </c>
      <c r="D38" s="7">
        <v>66947</v>
      </c>
    </row>
    <row r="39" spans="1:4" s="23" customFormat="1" ht="18.75">
      <c r="A39" s="7" t="s">
        <v>1937</v>
      </c>
      <c r="B39" s="7" t="s">
        <v>2677</v>
      </c>
      <c r="C39" s="7">
        <v>1193617</v>
      </c>
      <c r="D39" s="7">
        <v>1262763</v>
      </c>
    </row>
    <row r="40" spans="1:4" s="23" customFormat="1" ht="18.75">
      <c r="A40" s="7" t="s">
        <v>1937</v>
      </c>
      <c r="B40" s="7" t="s">
        <v>2678</v>
      </c>
      <c r="C40" s="7">
        <v>684157</v>
      </c>
      <c r="D40" s="7">
        <v>718526</v>
      </c>
    </row>
    <row r="41" spans="1:4" s="23" customFormat="1" ht="18.75">
      <c r="A41" s="7" t="s">
        <v>1937</v>
      </c>
      <c r="B41" s="7" t="s">
        <v>2679</v>
      </c>
      <c r="C41" s="7">
        <v>39724</v>
      </c>
      <c r="D41" s="7">
        <v>69745</v>
      </c>
    </row>
    <row r="42" spans="1:4" s="23" customFormat="1" ht="18.75">
      <c r="A42" s="7" t="s">
        <v>1937</v>
      </c>
      <c r="B42" s="7" t="s">
        <v>2680</v>
      </c>
      <c r="C42" s="7">
        <v>6640</v>
      </c>
      <c r="D42" s="7">
        <v>15325</v>
      </c>
    </row>
    <row r="43" spans="1:4" s="23" customFormat="1" ht="18.75">
      <c r="A43" s="7" t="s">
        <v>1937</v>
      </c>
      <c r="B43" s="7" t="s">
        <v>32</v>
      </c>
      <c r="C43" s="7">
        <v>324000</v>
      </c>
      <c r="D43" s="7">
        <v>55000</v>
      </c>
    </row>
    <row r="44" spans="1:4" s="23" customFormat="1" ht="18.75">
      <c r="A44" s="7" t="s">
        <v>1937</v>
      </c>
      <c r="B44" s="7" t="s">
        <v>2681</v>
      </c>
      <c r="C44" s="7">
        <v>280000</v>
      </c>
      <c r="D44" s="7">
        <v>823815</v>
      </c>
    </row>
    <row r="45" spans="1:4" s="23" customFormat="1" ht="18.75">
      <c r="A45" s="7" t="s">
        <v>1937</v>
      </c>
      <c r="B45" s="7" t="s">
        <v>2683</v>
      </c>
      <c r="C45" s="7">
        <v>374638</v>
      </c>
      <c r="D45" s="7">
        <v>373258</v>
      </c>
    </row>
    <row r="46" spans="1:4" s="23" customFormat="1" ht="18.75">
      <c r="A46" s="7" t="s">
        <v>1937</v>
      </c>
      <c r="B46" s="7" t="s">
        <v>2684</v>
      </c>
      <c r="C46" s="7">
        <v>1064700</v>
      </c>
      <c r="D46" s="7">
        <v>868500</v>
      </c>
    </row>
    <row r="47" spans="1:4" s="23" customFormat="1" ht="18.75">
      <c r="A47" s="7" t="s">
        <v>1427</v>
      </c>
      <c r="B47" s="7" t="s">
        <v>2009</v>
      </c>
      <c r="C47" s="7">
        <v>14874000</v>
      </c>
      <c r="D47" s="7">
        <v>15210264</v>
      </c>
    </row>
    <row r="48" spans="1:4" s="23" customFormat="1" ht="18.75">
      <c r="A48" s="7" t="s">
        <v>1427</v>
      </c>
      <c r="B48" s="7" t="s">
        <v>1000</v>
      </c>
      <c r="C48" s="7">
        <v>8304838</v>
      </c>
      <c r="D48" s="7">
        <v>8501539</v>
      </c>
    </row>
    <row r="49" spans="1:4" s="23" customFormat="1" ht="18.75">
      <c r="A49" s="7" t="s">
        <v>1427</v>
      </c>
      <c r="B49" s="7" t="s">
        <v>2668</v>
      </c>
      <c r="C49" s="7">
        <v>126000</v>
      </c>
      <c r="D49" s="7">
        <v>110999</v>
      </c>
    </row>
    <row r="50" spans="1:4" s="23" customFormat="1" ht="18.75">
      <c r="A50" s="7" t="s">
        <v>1427</v>
      </c>
      <c r="B50" s="7" t="s">
        <v>1909</v>
      </c>
      <c r="C50" s="7">
        <v>12000</v>
      </c>
      <c r="D50" s="7">
        <v>15677</v>
      </c>
    </row>
    <row r="51" spans="1:4" s="23" customFormat="1" ht="18.75">
      <c r="A51" s="7" t="s">
        <v>1427</v>
      </c>
      <c r="B51" s="7" t="s">
        <v>2670</v>
      </c>
      <c r="C51" s="7">
        <v>14000</v>
      </c>
      <c r="D51" s="7">
        <v>14492</v>
      </c>
    </row>
    <row r="52" spans="1:4" s="23" customFormat="1" ht="18.75">
      <c r="A52" s="7" t="s">
        <v>1427</v>
      </c>
      <c r="B52" s="7" t="s">
        <v>2672</v>
      </c>
      <c r="C52" s="7">
        <v>6000</v>
      </c>
      <c r="D52" s="7">
        <v>3557</v>
      </c>
    </row>
    <row r="53" spans="1:4" s="23" customFormat="1" ht="18.75">
      <c r="A53" s="7" t="s">
        <v>1427</v>
      </c>
      <c r="B53" s="7" t="s">
        <v>2673</v>
      </c>
      <c r="C53" s="7">
        <v>464000</v>
      </c>
      <c r="D53" s="7">
        <v>484396</v>
      </c>
    </row>
    <row r="54" spans="1:4" s="23" customFormat="1" ht="18.75">
      <c r="A54" s="7" t="s">
        <v>1427</v>
      </c>
      <c r="B54" s="7" t="s">
        <v>249</v>
      </c>
      <c r="C54" s="7">
        <v>53000</v>
      </c>
      <c r="D54" s="7">
        <v>45927</v>
      </c>
    </row>
    <row r="55" spans="1:4" s="23" customFormat="1" ht="18.75">
      <c r="A55" s="7" t="s">
        <v>1427</v>
      </c>
      <c r="B55" s="7" t="s">
        <v>1859</v>
      </c>
      <c r="C55" s="7">
        <v>63000</v>
      </c>
      <c r="D55" s="7">
        <v>112795</v>
      </c>
    </row>
    <row r="56" spans="1:4" s="23" customFormat="1" ht="18.75">
      <c r="A56" s="7" t="s">
        <v>1427</v>
      </c>
      <c r="B56" s="7" t="s">
        <v>2674</v>
      </c>
      <c r="C56" s="7">
        <v>1000</v>
      </c>
      <c r="D56" s="7">
        <v>53656</v>
      </c>
    </row>
    <row r="57" spans="1:4" s="23" customFormat="1" ht="18.75">
      <c r="A57" s="7" t="s">
        <v>1427</v>
      </c>
      <c r="B57" s="7" t="s">
        <v>1404</v>
      </c>
      <c r="C57" s="7">
        <v>9000</v>
      </c>
      <c r="D57" s="7">
        <v>9904</v>
      </c>
    </row>
    <row r="58" spans="1:4" s="23" customFormat="1" ht="18.75">
      <c r="A58" s="7" t="s">
        <v>1427</v>
      </c>
      <c r="B58" s="7" t="s">
        <v>2576</v>
      </c>
      <c r="C58" s="7">
        <v>119727</v>
      </c>
      <c r="D58" s="7">
        <v>128619</v>
      </c>
    </row>
    <row r="59" spans="1:4" s="23" customFormat="1" ht="18.75">
      <c r="A59" s="7" t="s">
        <v>1427</v>
      </c>
      <c r="B59" s="7" t="s">
        <v>2676</v>
      </c>
      <c r="C59" s="7">
        <v>64392</v>
      </c>
      <c r="D59" s="7">
        <v>67868</v>
      </c>
    </row>
    <row r="60" spans="1:4" s="23" customFormat="1" ht="18.75">
      <c r="A60" s="7" t="s">
        <v>1427</v>
      </c>
      <c r="B60" s="7" t="s">
        <v>2677</v>
      </c>
      <c r="C60" s="7">
        <v>2108582</v>
      </c>
      <c r="D60" s="7">
        <v>1779852</v>
      </c>
    </row>
    <row r="61" spans="1:4" s="23" customFormat="1" ht="18.75">
      <c r="A61" s="7" t="s">
        <v>1427</v>
      </c>
      <c r="B61" s="7" t="s">
        <v>2678</v>
      </c>
      <c r="C61" s="7">
        <v>593529</v>
      </c>
      <c r="D61" s="7">
        <v>743148</v>
      </c>
    </row>
    <row r="62" spans="1:4" s="23" customFormat="1" ht="18.75">
      <c r="A62" s="7" t="s">
        <v>1427</v>
      </c>
      <c r="B62" s="7" t="s">
        <v>2679</v>
      </c>
      <c r="C62" s="7">
        <v>51705</v>
      </c>
      <c r="D62" s="7">
        <v>63219</v>
      </c>
    </row>
    <row r="63" spans="1:4" s="23" customFormat="1" ht="18.75">
      <c r="A63" s="7" t="s">
        <v>1427</v>
      </c>
      <c r="B63" s="7" t="s">
        <v>2680</v>
      </c>
      <c r="C63" s="7">
        <v>3</v>
      </c>
      <c r="D63" s="7">
        <v>8169</v>
      </c>
    </row>
    <row r="64" spans="1:4" s="23" customFormat="1" ht="18.75">
      <c r="A64" s="7" t="s">
        <v>1427</v>
      </c>
      <c r="B64" s="7" t="s">
        <v>32</v>
      </c>
      <c r="C64" s="7">
        <v>530880</v>
      </c>
      <c r="D64" s="7">
        <v>411290</v>
      </c>
    </row>
    <row r="65" spans="1:4" s="23" customFormat="1" ht="18.75">
      <c r="A65" s="7" t="s">
        <v>1427</v>
      </c>
      <c r="B65" s="7" t="s">
        <v>2681</v>
      </c>
      <c r="C65" s="7">
        <v>280000</v>
      </c>
      <c r="D65" s="7">
        <v>734302</v>
      </c>
    </row>
    <row r="66" spans="1:4" s="23" customFormat="1" ht="18.75">
      <c r="A66" s="7" t="s">
        <v>1427</v>
      </c>
      <c r="B66" s="7" t="s">
        <v>2683</v>
      </c>
      <c r="C66" s="7">
        <v>1146244</v>
      </c>
      <c r="D66" s="7">
        <v>1179855</v>
      </c>
    </row>
    <row r="67" spans="1:4" s="23" customFormat="1" ht="18.75">
      <c r="A67" s="7" t="s">
        <v>1427</v>
      </c>
      <c r="B67" s="7" t="s">
        <v>2684</v>
      </c>
      <c r="C67" s="7">
        <v>926100</v>
      </c>
      <c r="D67" s="7">
        <v>741000</v>
      </c>
    </row>
    <row r="68" spans="1:4" s="23" customFormat="1" ht="18.75">
      <c r="A68" s="7" t="s">
        <v>1152</v>
      </c>
      <c r="B68" s="7" t="s">
        <v>2009</v>
      </c>
      <c r="C68" s="7">
        <v>12863000</v>
      </c>
      <c r="D68" s="7">
        <v>13919634</v>
      </c>
    </row>
    <row r="69" spans="1:4" s="23" customFormat="1" ht="18.75">
      <c r="A69" s="7" t="s">
        <v>1152</v>
      </c>
      <c r="B69" s="7" t="s">
        <v>1000</v>
      </c>
      <c r="C69" s="7">
        <v>8221663</v>
      </c>
      <c r="D69" s="7">
        <v>8585233</v>
      </c>
    </row>
    <row r="70" spans="1:4" s="23" customFormat="1" ht="18.75">
      <c r="A70" s="7" t="s">
        <v>1152</v>
      </c>
      <c r="B70" s="7" t="s">
        <v>2668</v>
      </c>
      <c r="C70" s="7">
        <v>111000</v>
      </c>
      <c r="D70" s="7">
        <v>103882</v>
      </c>
    </row>
    <row r="71" spans="1:4" s="23" customFormat="1" ht="18.75">
      <c r="A71" s="7" t="s">
        <v>1152</v>
      </c>
      <c r="B71" s="7" t="s">
        <v>1909</v>
      </c>
      <c r="C71" s="7">
        <v>14000</v>
      </c>
      <c r="D71" s="7">
        <v>13914</v>
      </c>
    </row>
    <row r="72" spans="1:4" s="23" customFormat="1" ht="18.75">
      <c r="A72" s="7" t="s">
        <v>1152</v>
      </c>
      <c r="B72" s="7" t="s">
        <v>2670</v>
      </c>
      <c r="C72" s="7">
        <v>12000</v>
      </c>
      <c r="D72" s="7">
        <v>15678</v>
      </c>
    </row>
    <row r="73" spans="1:4" s="23" customFormat="1" ht="18.75">
      <c r="A73" s="7" t="s">
        <v>1152</v>
      </c>
      <c r="B73" s="7" t="s">
        <v>2672</v>
      </c>
      <c r="C73" s="7">
        <v>4000</v>
      </c>
      <c r="D73" s="7">
        <v>4327</v>
      </c>
    </row>
    <row r="74" spans="1:4" s="23" customFormat="1" ht="18.75">
      <c r="A74" s="7" t="s">
        <v>1152</v>
      </c>
      <c r="B74" s="7" t="s">
        <v>2673</v>
      </c>
      <c r="C74" s="7">
        <v>493000</v>
      </c>
      <c r="D74" s="7">
        <v>479183</v>
      </c>
    </row>
    <row r="75" spans="1:4" s="23" customFormat="1" ht="18.75">
      <c r="A75" s="7" t="s">
        <v>1152</v>
      </c>
      <c r="B75" s="7" t="s">
        <v>249</v>
      </c>
      <c r="C75" s="7">
        <v>46000</v>
      </c>
      <c r="D75" s="7">
        <v>58870</v>
      </c>
    </row>
    <row r="76" spans="1:4" s="23" customFormat="1" ht="18.75">
      <c r="A76" s="7" t="s">
        <v>1152</v>
      </c>
      <c r="B76" s="7" t="s">
        <v>1859</v>
      </c>
      <c r="C76" s="7">
        <v>50000</v>
      </c>
      <c r="D76" s="7">
        <v>51676</v>
      </c>
    </row>
    <row r="77" spans="1:4" s="23" customFormat="1" ht="18.75">
      <c r="A77" s="7" t="s">
        <v>1152</v>
      </c>
      <c r="B77" s="7" t="s">
        <v>2674</v>
      </c>
      <c r="C77" s="7">
        <v>1000</v>
      </c>
      <c r="D77" s="7">
        <v>156559</v>
      </c>
    </row>
    <row r="78" spans="1:4" s="23" customFormat="1" ht="18.75">
      <c r="A78" s="7" t="s">
        <v>1152</v>
      </c>
      <c r="B78" s="7" t="s">
        <v>1404</v>
      </c>
      <c r="C78" s="7">
        <v>9000</v>
      </c>
      <c r="D78" s="7">
        <v>9675</v>
      </c>
    </row>
    <row r="79" spans="1:4" s="23" customFormat="1" ht="18.75">
      <c r="A79" s="7" t="s">
        <v>1152</v>
      </c>
      <c r="B79" s="7" t="s">
        <v>2576</v>
      </c>
      <c r="C79" s="7">
        <v>121985</v>
      </c>
      <c r="D79" s="7">
        <v>124825</v>
      </c>
    </row>
    <row r="80" spans="1:4" s="23" customFormat="1" ht="18.75">
      <c r="A80" s="7" t="s">
        <v>1152</v>
      </c>
      <c r="B80" s="7" t="s">
        <v>2676</v>
      </c>
      <c r="C80" s="7">
        <v>64092</v>
      </c>
      <c r="D80" s="7">
        <v>65612</v>
      </c>
    </row>
    <row r="81" spans="1:4" s="23" customFormat="1" ht="18.75">
      <c r="A81" s="7" t="s">
        <v>1152</v>
      </c>
      <c r="B81" s="7" t="s">
        <v>2677</v>
      </c>
      <c r="C81" s="7">
        <v>1037168</v>
      </c>
      <c r="D81" s="7">
        <v>1085856</v>
      </c>
    </row>
    <row r="82" spans="1:4" s="23" customFormat="1" ht="18.75">
      <c r="A82" s="7" t="s">
        <v>1152</v>
      </c>
      <c r="B82" s="7" t="s">
        <v>2678</v>
      </c>
      <c r="C82" s="7">
        <v>637960</v>
      </c>
      <c r="D82" s="7">
        <v>681069</v>
      </c>
    </row>
    <row r="83" spans="1:4" s="23" customFormat="1" ht="18.75">
      <c r="A83" s="7" t="s">
        <v>1152</v>
      </c>
      <c r="B83" s="7" t="s">
        <v>2679</v>
      </c>
      <c r="C83" s="7">
        <v>51062</v>
      </c>
      <c r="D83" s="7">
        <v>129343</v>
      </c>
    </row>
    <row r="84" spans="1:4" s="23" customFormat="1" ht="18.75">
      <c r="A84" s="7" t="s">
        <v>1152</v>
      </c>
      <c r="B84" s="7" t="s">
        <v>2680</v>
      </c>
      <c r="C84" s="7">
        <v>1</v>
      </c>
      <c r="D84" s="7">
        <v>2421</v>
      </c>
    </row>
    <row r="85" spans="1:4" s="23" customFormat="1" ht="18.75">
      <c r="A85" s="7" t="s">
        <v>1152</v>
      </c>
      <c r="B85" s="7" t="s">
        <v>32</v>
      </c>
      <c r="C85" s="7">
        <v>409841</v>
      </c>
      <c r="D85" s="7">
        <v>46086</v>
      </c>
    </row>
    <row r="86" spans="1:4" s="23" customFormat="1" ht="18.75">
      <c r="A86" s="7" t="s">
        <v>1152</v>
      </c>
      <c r="B86" s="7" t="s">
        <v>2681</v>
      </c>
      <c r="C86" s="7">
        <v>280000</v>
      </c>
      <c r="D86" s="7">
        <v>768281</v>
      </c>
    </row>
    <row r="87" spans="1:4" s="23" customFormat="1" ht="18.75">
      <c r="A87" s="7" t="s">
        <v>1152</v>
      </c>
      <c r="B87" s="7" t="s">
        <v>2683</v>
      </c>
      <c r="C87" s="7">
        <v>590028</v>
      </c>
      <c r="D87" s="7">
        <v>695144</v>
      </c>
    </row>
    <row r="88" spans="1:4" s="23" customFormat="1" ht="18.75">
      <c r="A88" s="7" t="s">
        <v>1152</v>
      </c>
      <c r="B88" s="7" t="s">
        <v>2684</v>
      </c>
      <c r="C88" s="7">
        <v>709200</v>
      </c>
      <c r="D88" s="7">
        <v>842000</v>
      </c>
    </row>
    <row r="89" spans="1:4" s="23" customFormat="1" ht="18.75">
      <c r="A89" s="7" t="s">
        <v>1939</v>
      </c>
      <c r="B89" s="7" t="s">
        <v>2009</v>
      </c>
      <c r="C89" s="7">
        <v>12789000</v>
      </c>
      <c r="D89" s="7">
        <v>14214009</v>
      </c>
    </row>
    <row r="90" spans="1:4" s="23" customFormat="1" ht="18.75">
      <c r="A90" s="7" t="s">
        <v>1939</v>
      </c>
      <c r="B90" s="7" t="s">
        <v>1000</v>
      </c>
      <c r="C90" s="7">
        <v>8223159</v>
      </c>
      <c r="D90" s="7">
        <v>8558216</v>
      </c>
    </row>
    <row r="91" spans="1:4" s="23" customFormat="1" ht="18.75">
      <c r="A91" s="7" t="s">
        <v>1939</v>
      </c>
      <c r="B91" s="7" t="s">
        <v>2668</v>
      </c>
      <c r="C91" s="7">
        <v>111000</v>
      </c>
      <c r="D91" s="7">
        <v>99011</v>
      </c>
    </row>
    <row r="92" spans="1:4" s="23" customFormat="1" ht="18.75">
      <c r="A92" s="7" t="s">
        <v>1939</v>
      </c>
      <c r="B92" s="7" t="s">
        <v>1909</v>
      </c>
      <c r="C92" s="7">
        <v>14000</v>
      </c>
      <c r="D92" s="7">
        <v>12352</v>
      </c>
    </row>
    <row r="93" spans="1:4" s="23" customFormat="1" ht="18.75">
      <c r="A93" s="7" t="s">
        <v>1939</v>
      </c>
      <c r="B93" s="7" t="s">
        <v>2670</v>
      </c>
      <c r="C93" s="7">
        <v>12000</v>
      </c>
      <c r="D93" s="7">
        <v>27415</v>
      </c>
    </row>
    <row r="94" spans="1:4" s="23" customFormat="1" ht="18.75">
      <c r="A94" s="7" t="s">
        <v>1939</v>
      </c>
      <c r="B94" s="7" t="s">
        <v>2672</v>
      </c>
      <c r="C94" s="7">
        <v>4000</v>
      </c>
      <c r="D94" s="7">
        <v>48274</v>
      </c>
    </row>
    <row r="95" spans="1:4" s="23" customFormat="1" ht="18.75">
      <c r="A95" s="7" t="s">
        <v>1939</v>
      </c>
      <c r="B95" s="7" t="s">
        <v>2673</v>
      </c>
      <c r="C95" s="7">
        <v>493000</v>
      </c>
      <c r="D95" s="7">
        <v>475099</v>
      </c>
    </row>
    <row r="96" spans="1:4" s="23" customFormat="1" ht="18.75">
      <c r="A96" s="7" t="s">
        <v>1939</v>
      </c>
      <c r="B96" s="7" t="s">
        <v>249</v>
      </c>
      <c r="C96" s="7">
        <v>46000</v>
      </c>
      <c r="D96" s="7">
        <v>50569</v>
      </c>
    </row>
    <row r="97" spans="1:4" s="23" customFormat="1" ht="18.75">
      <c r="A97" s="7" t="s">
        <v>1939</v>
      </c>
      <c r="B97" s="7" t="s">
        <v>1859</v>
      </c>
      <c r="C97" s="7">
        <v>50000</v>
      </c>
      <c r="D97" s="7">
        <v>49625</v>
      </c>
    </row>
    <row r="98" spans="1:4" s="23" customFormat="1" ht="18.75">
      <c r="A98" s="7" t="s">
        <v>1939</v>
      </c>
      <c r="B98" s="7" t="s">
        <v>2674</v>
      </c>
      <c r="C98" s="7">
        <v>64000</v>
      </c>
      <c r="D98" s="7">
        <v>90755</v>
      </c>
    </row>
    <row r="99" spans="1:4" s="23" customFormat="1" ht="18.75">
      <c r="A99" s="7" t="s">
        <v>1939</v>
      </c>
      <c r="B99" s="7" t="s">
        <v>1404</v>
      </c>
      <c r="C99" s="7">
        <v>9000</v>
      </c>
      <c r="D99" s="7">
        <v>9219</v>
      </c>
    </row>
    <row r="100" spans="1:4" s="23" customFormat="1" ht="18.75">
      <c r="A100" s="7" t="s">
        <v>1939</v>
      </c>
      <c r="B100" s="7" t="s">
        <v>2576</v>
      </c>
      <c r="C100" s="7">
        <v>123034</v>
      </c>
      <c r="D100" s="7">
        <v>130235</v>
      </c>
    </row>
    <row r="101" spans="1:4" s="23" customFormat="1" ht="18.75">
      <c r="A101" s="7" t="s">
        <v>1939</v>
      </c>
      <c r="B101" s="7" t="s">
        <v>2676</v>
      </c>
      <c r="C101" s="7">
        <v>64342</v>
      </c>
      <c r="D101" s="7">
        <v>66063</v>
      </c>
    </row>
    <row r="102" spans="1:4" s="23" customFormat="1" ht="18.75">
      <c r="A102" s="7" t="s">
        <v>1939</v>
      </c>
      <c r="B102" s="7" t="s">
        <v>2677</v>
      </c>
      <c r="C102" s="7">
        <v>1028811</v>
      </c>
      <c r="D102" s="7">
        <v>1263186</v>
      </c>
    </row>
    <row r="103" spans="1:4" s="23" customFormat="1" ht="18.75">
      <c r="A103" s="7" t="s">
        <v>1939</v>
      </c>
      <c r="B103" s="7" t="s">
        <v>2678</v>
      </c>
      <c r="C103" s="7">
        <v>630043</v>
      </c>
      <c r="D103" s="7">
        <v>669170</v>
      </c>
    </row>
    <row r="104" spans="1:4" s="23" customFormat="1" ht="18.75">
      <c r="A104" s="7" t="s">
        <v>1939</v>
      </c>
      <c r="B104" s="7" t="s">
        <v>2679</v>
      </c>
      <c r="C104" s="7">
        <v>49287</v>
      </c>
      <c r="D104" s="7">
        <v>176726</v>
      </c>
    </row>
    <row r="105" spans="1:4" s="23" customFormat="1" ht="18.75">
      <c r="A105" s="7" t="s">
        <v>1939</v>
      </c>
      <c r="B105" s="7" t="s">
        <v>2680</v>
      </c>
      <c r="C105" s="7">
        <v>1761</v>
      </c>
      <c r="D105" s="7">
        <v>64492</v>
      </c>
    </row>
    <row r="106" spans="1:4" s="23" customFormat="1" ht="18.75">
      <c r="A106" s="7" t="s">
        <v>1939</v>
      </c>
      <c r="B106" s="7" t="s">
        <v>32</v>
      </c>
      <c r="C106" s="7">
        <v>337882</v>
      </c>
      <c r="D106" s="7">
        <v>384927</v>
      </c>
    </row>
    <row r="107" spans="1:4" s="23" customFormat="1" ht="18.75">
      <c r="A107" s="7" t="s">
        <v>1939</v>
      </c>
      <c r="B107" s="7" t="s">
        <v>2681</v>
      </c>
      <c r="C107" s="7">
        <v>280000</v>
      </c>
      <c r="D107" s="7">
        <v>862521</v>
      </c>
    </row>
    <row r="108" spans="1:4" s="23" customFormat="1" ht="18.75">
      <c r="A108" s="7" t="s">
        <v>1939</v>
      </c>
      <c r="B108" s="7" t="s">
        <v>2683</v>
      </c>
      <c r="C108" s="7">
        <v>535481</v>
      </c>
      <c r="D108" s="7">
        <v>568173</v>
      </c>
    </row>
    <row r="109" spans="1:4" s="23" customFormat="1" ht="18.75">
      <c r="A109" s="7" t="s">
        <v>1939</v>
      </c>
      <c r="B109" s="7" t="s">
        <v>2684</v>
      </c>
      <c r="C109" s="7">
        <v>712200</v>
      </c>
      <c r="D109" s="7">
        <v>607981</v>
      </c>
    </row>
    <row r="110" spans="1:4" s="23" customFormat="1" ht="18.75">
      <c r="A110" s="7" t="s">
        <v>1738</v>
      </c>
      <c r="B110" s="7" t="s">
        <v>2009</v>
      </c>
      <c r="C110" s="7">
        <v>13275000</v>
      </c>
      <c r="D110" s="7">
        <v>14688212</v>
      </c>
    </row>
    <row r="111" spans="1:4" s="23" customFormat="1" ht="18.75">
      <c r="A111" s="7" t="s">
        <v>1738</v>
      </c>
      <c r="B111" s="7" t="s">
        <v>1000</v>
      </c>
      <c r="C111" s="7">
        <v>8332622</v>
      </c>
      <c r="D111" s="7">
        <v>8711668</v>
      </c>
    </row>
    <row r="112" spans="1:4" s="23" customFormat="1" ht="18.75">
      <c r="A112" s="7" t="s">
        <v>1738</v>
      </c>
      <c r="B112" s="7" t="s">
        <v>2668</v>
      </c>
      <c r="C112" s="7">
        <v>97000</v>
      </c>
      <c r="D112" s="7">
        <v>93671</v>
      </c>
    </row>
    <row r="113" spans="1:4" s="23" customFormat="1" ht="18.75">
      <c r="A113" s="7" t="s">
        <v>1738</v>
      </c>
      <c r="B113" s="7" t="s">
        <v>1909</v>
      </c>
      <c r="C113" s="7">
        <v>13000</v>
      </c>
      <c r="D113" s="7">
        <v>11880</v>
      </c>
    </row>
    <row r="114" spans="1:4" s="23" customFormat="1" ht="18.75">
      <c r="A114" s="7" t="s">
        <v>1738</v>
      </c>
      <c r="B114" s="7" t="s">
        <v>2670</v>
      </c>
      <c r="C114" s="7">
        <v>30000</v>
      </c>
      <c r="D114" s="7">
        <v>51747</v>
      </c>
    </row>
    <row r="115" spans="1:4" s="23" customFormat="1" ht="18.75">
      <c r="A115" s="7" t="s">
        <v>1738</v>
      </c>
      <c r="B115" s="7" t="s">
        <v>2672</v>
      </c>
      <c r="C115" s="7">
        <v>5000</v>
      </c>
      <c r="D115" s="7">
        <v>32423</v>
      </c>
    </row>
    <row r="116" spans="1:4" s="23" customFormat="1" ht="18.75">
      <c r="A116" s="7" t="s">
        <v>1738</v>
      </c>
      <c r="B116" s="7" t="s">
        <v>2673</v>
      </c>
      <c r="C116" s="7">
        <v>550000</v>
      </c>
      <c r="D116" s="7">
        <v>565618</v>
      </c>
    </row>
    <row r="117" spans="1:4" s="23" customFormat="1" ht="18.75">
      <c r="A117" s="7" t="s">
        <v>1738</v>
      </c>
      <c r="B117" s="7" t="s">
        <v>249</v>
      </c>
      <c r="C117" s="7">
        <v>27000</v>
      </c>
      <c r="D117" s="7">
        <v>26420</v>
      </c>
    </row>
    <row r="118" spans="1:4" s="23" customFormat="1" ht="18.75">
      <c r="A118" s="7" t="s">
        <v>1738</v>
      </c>
      <c r="B118" s="7" t="s">
        <v>1859</v>
      </c>
      <c r="C118" s="7">
        <v>47000</v>
      </c>
      <c r="D118" s="7">
        <v>45166</v>
      </c>
    </row>
    <row r="119" spans="1:4" s="23" customFormat="1" ht="18.75">
      <c r="A119" s="7" t="s">
        <v>1738</v>
      </c>
      <c r="B119" s="7" t="s">
        <v>2674</v>
      </c>
      <c r="C119" s="7">
        <v>21000</v>
      </c>
      <c r="D119" s="7">
        <v>41492</v>
      </c>
    </row>
    <row r="120" spans="1:4" s="23" customFormat="1" ht="18.75">
      <c r="A120" s="7" t="s">
        <v>1738</v>
      </c>
      <c r="B120" s="7" t="s">
        <v>1404</v>
      </c>
      <c r="C120" s="7">
        <v>9000</v>
      </c>
      <c r="D120" s="7">
        <v>7694</v>
      </c>
    </row>
    <row r="121" spans="1:4" s="23" customFormat="1" ht="18.75">
      <c r="A121" s="7" t="s">
        <v>1738</v>
      </c>
      <c r="B121" s="7" t="s">
        <v>2576</v>
      </c>
      <c r="C121" s="7">
        <v>122039</v>
      </c>
      <c r="D121" s="7">
        <v>130626</v>
      </c>
    </row>
    <row r="122" spans="1:4" s="23" customFormat="1" ht="18.75">
      <c r="A122" s="7" t="s">
        <v>1738</v>
      </c>
      <c r="B122" s="7" t="s">
        <v>2676</v>
      </c>
      <c r="C122" s="7">
        <v>65988</v>
      </c>
      <c r="D122" s="7">
        <v>66725</v>
      </c>
    </row>
    <row r="123" spans="1:4" s="23" customFormat="1" ht="18.75">
      <c r="A123" s="7" t="s">
        <v>1738</v>
      </c>
      <c r="B123" s="7" t="s">
        <v>2677</v>
      </c>
      <c r="C123" s="7">
        <v>1346378</v>
      </c>
      <c r="D123" s="7">
        <v>1448608</v>
      </c>
    </row>
    <row r="124" spans="1:4" s="23" customFormat="1" ht="18.75">
      <c r="A124" s="7" t="s">
        <v>1738</v>
      </c>
      <c r="B124" s="7" t="s">
        <v>2678</v>
      </c>
      <c r="C124" s="7">
        <v>811221</v>
      </c>
      <c r="D124" s="7">
        <v>827027</v>
      </c>
    </row>
    <row r="125" spans="1:4" s="23" customFormat="1" ht="18.75">
      <c r="A125" s="7" t="s">
        <v>1738</v>
      </c>
      <c r="B125" s="7" t="s">
        <v>2679</v>
      </c>
      <c r="C125" s="7">
        <v>134546</v>
      </c>
      <c r="D125" s="7">
        <v>189320</v>
      </c>
    </row>
    <row r="126" spans="1:4" s="23" customFormat="1" ht="18.75">
      <c r="A126" s="7" t="s">
        <v>1738</v>
      </c>
      <c r="B126" s="7" t="s">
        <v>2680</v>
      </c>
      <c r="C126" s="7">
        <v>1380</v>
      </c>
      <c r="D126" s="7">
        <v>4771</v>
      </c>
    </row>
    <row r="127" spans="1:4" s="23" customFormat="1" ht="18.75">
      <c r="A127" s="7" t="s">
        <v>1738</v>
      </c>
      <c r="B127" s="7" t="s">
        <v>32</v>
      </c>
      <c r="C127" s="7">
        <v>508098</v>
      </c>
      <c r="D127" s="7">
        <v>463130</v>
      </c>
    </row>
    <row r="128" spans="1:4" s="23" customFormat="1" ht="18.75">
      <c r="A128" s="7" t="s">
        <v>1738</v>
      </c>
      <c r="B128" s="7" t="s">
        <v>2681</v>
      </c>
      <c r="C128" s="7">
        <v>280000</v>
      </c>
      <c r="D128" s="7">
        <v>960051</v>
      </c>
    </row>
    <row r="129" spans="1:4" s="23" customFormat="1" ht="18.75">
      <c r="A129" s="7" t="s">
        <v>1738</v>
      </c>
      <c r="B129" s="7" t="s">
        <v>2683</v>
      </c>
      <c r="C129" s="7">
        <v>561928</v>
      </c>
      <c r="D129" s="7">
        <v>588075</v>
      </c>
    </row>
    <row r="130" spans="1:4" s="23" customFormat="1" ht="18.75">
      <c r="A130" s="7" t="s">
        <v>1738</v>
      </c>
      <c r="B130" s="7" t="s">
        <v>2684</v>
      </c>
      <c r="C130" s="7">
        <v>311800</v>
      </c>
      <c r="D130" s="7">
        <v>422100</v>
      </c>
    </row>
    <row r="131" spans="1:4" s="23" customFormat="1" ht="18.75">
      <c r="A131" s="7" t="s">
        <v>1749</v>
      </c>
      <c r="B131" s="7" t="s">
        <v>2009</v>
      </c>
      <c r="C131" s="7">
        <v>13746000</v>
      </c>
      <c r="D131" s="7">
        <v>14949436</v>
      </c>
    </row>
    <row r="132" spans="1:4" s="23" customFormat="1" ht="18.75">
      <c r="A132" s="7" t="s">
        <v>1749</v>
      </c>
      <c r="B132" s="7" t="s">
        <v>1000</v>
      </c>
      <c r="C132" s="7">
        <v>8464000</v>
      </c>
      <c r="D132" s="7">
        <v>8573585</v>
      </c>
    </row>
    <row r="133" spans="1:4" s="23" customFormat="1" ht="18.75">
      <c r="A133" s="7" t="s">
        <v>1749</v>
      </c>
      <c r="B133" s="7" t="s">
        <v>2668</v>
      </c>
      <c r="C133" s="7">
        <v>90000</v>
      </c>
      <c r="D133" s="7">
        <v>98257</v>
      </c>
    </row>
    <row r="134" spans="1:4" s="23" customFormat="1" ht="18.75">
      <c r="A134" s="7" t="s">
        <v>1749</v>
      </c>
      <c r="B134" s="7" t="s">
        <v>1909</v>
      </c>
      <c r="C134" s="7">
        <v>10000</v>
      </c>
      <c r="D134" s="7">
        <v>10368</v>
      </c>
    </row>
    <row r="135" spans="1:4" s="23" customFormat="1" ht="18.75">
      <c r="A135" s="7" t="s">
        <v>1749</v>
      </c>
      <c r="B135" s="7" t="s">
        <v>2670</v>
      </c>
      <c r="C135" s="7">
        <v>27000</v>
      </c>
      <c r="D135" s="7">
        <v>40225</v>
      </c>
    </row>
    <row r="136" spans="1:4" s="23" customFormat="1" ht="18.75">
      <c r="A136" s="7" t="s">
        <v>1749</v>
      </c>
      <c r="B136" s="7" t="s">
        <v>2672</v>
      </c>
      <c r="C136" s="7">
        <v>50000</v>
      </c>
      <c r="D136" s="7">
        <v>43326</v>
      </c>
    </row>
    <row r="137" spans="1:4" s="23" customFormat="1" ht="18.75">
      <c r="A137" s="7" t="s">
        <v>1749</v>
      </c>
      <c r="B137" s="7" t="s">
        <v>2673</v>
      </c>
      <c r="C137" s="7">
        <v>800000</v>
      </c>
      <c r="D137" s="7">
        <v>905197</v>
      </c>
    </row>
    <row r="138" spans="1:4" s="23" customFormat="1" ht="18.75">
      <c r="A138" s="7" t="s">
        <v>1749</v>
      </c>
      <c r="B138" s="7" t="s">
        <v>249</v>
      </c>
      <c r="C138" s="7">
        <v>31000</v>
      </c>
      <c r="D138" s="7">
        <v>36265</v>
      </c>
    </row>
    <row r="139" spans="1:4" s="23" customFormat="1" ht="18.75">
      <c r="A139" s="7" t="s">
        <v>1749</v>
      </c>
      <c r="B139" s="7" t="s">
        <v>1859</v>
      </c>
      <c r="C139" s="7">
        <v>45000</v>
      </c>
      <c r="D139" s="7">
        <v>45557</v>
      </c>
    </row>
    <row r="140" spans="1:4" s="23" customFormat="1" ht="18.75">
      <c r="A140" s="7" t="s">
        <v>1749</v>
      </c>
      <c r="B140" s="7" t="s">
        <v>2674</v>
      </c>
      <c r="C140" s="7">
        <v>1000</v>
      </c>
      <c r="D140" s="7">
        <v>108</v>
      </c>
    </row>
    <row r="141" spans="1:4" s="23" customFormat="1" ht="18.75">
      <c r="A141" s="7" t="s">
        <v>1749</v>
      </c>
      <c r="B141" s="7" t="s">
        <v>1404</v>
      </c>
      <c r="C141" s="7">
        <v>9000</v>
      </c>
      <c r="D141" s="7">
        <v>7647</v>
      </c>
    </row>
    <row r="142" spans="1:4" s="23" customFormat="1" ht="18.75">
      <c r="A142" s="7" t="s">
        <v>1749</v>
      </c>
      <c r="B142" s="7" t="s">
        <v>2576</v>
      </c>
      <c r="C142" s="7">
        <v>145536</v>
      </c>
      <c r="D142" s="7">
        <v>153909</v>
      </c>
    </row>
    <row r="143" spans="1:4" s="23" customFormat="1" ht="18.75">
      <c r="A143" s="7" t="s">
        <v>1749</v>
      </c>
      <c r="B143" s="7" t="s">
        <v>2676</v>
      </c>
      <c r="C143" s="7">
        <v>65050</v>
      </c>
      <c r="D143" s="7">
        <v>64617</v>
      </c>
    </row>
    <row r="144" spans="1:4" s="23" customFormat="1" ht="18.75">
      <c r="A144" s="7" t="s">
        <v>1749</v>
      </c>
      <c r="B144" s="7" t="s">
        <v>2677</v>
      </c>
      <c r="C144" s="7">
        <v>1464436</v>
      </c>
      <c r="D144" s="7">
        <v>1582262</v>
      </c>
    </row>
    <row r="145" spans="1:4" s="23" customFormat="1" ht="18.75">
      <c r="A145" s="7" t="s">
        <v>1749</v>
      </c>
      <c r="B145" s="7" t="s">
        <v>2678</v>
      </c>
      <c r="C145" s="7">
        <v>1000099</v>
      </c>
      <c r="D145" s="7">
        <v>1045722</v>
      </c>
    </row>
    <row r="146" spans="1:4" s="23" customFormat="1" ht="18.75">
      <c r="A146" s="7" t="s">
        <v>1749</v>
      </c>
      <c r="B146" s="7" t="s">
        <v>2679</v>
      </c>
      <c r="C146" s="7">
        <v>158882</v>
      </c>
      <c r="D146" s="7">
        <v>188640</v>
      </c>
    </row>
    <row r="147" spans="1:4" s="23" customFormat="1" ht="18.75">
      <c r="A147" s="7" t="s">
        <v>1749</v>
      </c>
      <c r="B147" s="7" t="s">
        <v>2680</v>
      </c>
      <c r="C147" s="7">
        <v>950</v>
      </c>
      <c r="D147" s="7">
        <v>15291</v>
      </c>
    </row>
    <row r="148" spans="1:4" s="23" customFormat="1" ht="18.75">
      <c r="A148" s="7" t="s">
        <v>1749</v>
      </c>
      <c r="B148" s="7" t="s">
        <v>32</v>
      </c>
      <c r="C148" s="7">
        <v>100900</v>
      </c>
      <c r="D148" s="7">
        <v>122707</v>
      </c>
    </row>
    <row r="149" spans="1:4" s="23" customFormat="1" ht="18.75">
      <c r="A149" s="7" t="s">
        <v>1749</v>
      </c>
      <c r="B149" s="7" t="s">
        <v>2681</v>
      </c>
      <c r="C149" s="7">
        <v>280000</v>
      </c>
      <c r="D149" s="7">
        <v>755895</v>
      </c>
    </row>
    <row r="150" spans="1:4" s="23" customFormat="1" ht="18.75">
      <c r="A150" s="7" t="s">
        <v>1749</v>
      </c>
      <c r="B150" s="7" t="s">
        <v>2683</v>
      </c>
      <c r="C150" s="7">
        <v>632047</v>
      </c>
      <c r="D150" s="7">
        <v>661859</v>
      </c>
    </row>
    <row r="151" spans="1:4" s="23" customFormat="1" ht="18.75">
      <c r="A151" s="7" t="s">
        <v>1749</v>
      </c>
      <c r="B151" s="7" t="s">
        <v>2684</v>
      </c>
      <c r="C151" s="7">
        <v>371100</v>
      </c>
      <c r="D151" s="7">
        <v>598000</v>
      </c>
    </row>
    <row r="152" spans="1:4" s="23" customFormat="1" ht="18.75">
      <c r="A152" s="7" t="s">
        <v>1941</v>
      </c>
      <c r="B152" s="7" t="s">
        <v>2009</v>
      </c>
      <c r="C152" s="7">
        <v>13818000</v>
      </c>
      <c r="D152" s="7">
        <v>14070743</v>
      </c>
    </row>
    <row r="153" spans="1:4" s="23" customFormat="1" ht="18.75">
      <c r="A153" s="7" t="s">
        <v>1941</v>
      </c>
      <c r="B153" s="7" t="s">
        <v>1000</v>
      </c>
      <c r="C153" s="7">
        <v>8200000</v>
      </c>
      <c r="D153" s="7">
        <v>8520250</v>
      </c>
    </row>
    <row r="154" spans="1:4" s="23" customFormat="1" ht="18.75">
      <c r="A154" s="7" t="s">
        <v>1941</v>
      </c>
      <c r="B154" s="7" t="s">
        <v>2668</v>
      </c>
      <c r="C154" s="7">
        <v>97000</v>
      </c>
      <c r="D154" s="7">
        <v>97406</v>
      </c>
    </row>
    <row r="155" spans="1:4" s="23" customFormat="1" ht="18.75">
      <c r="A155" s="7" t="s">
        <v>1941</v>
      </c>
      <c r="B155" s="7" t="s">
        <v>1909</v>
      </c>
      <c r="C155" s="7">
        <v>8000</v>
      </c>
      <c r="D155" s="7">
        <v>5359</v>
      </c>
    </row>
    <row r="156" spans="1:4" s="23" customFormat="1" ht="18.75">
      <c r="A156" s="7" t="s">
        <v>1941</v>
      </c>
      <c r="B156" s="7" t="s">
        <v>2670</v>
      </c>
      <c r="C156" s="7">
        <v>52000</v>
      </c>
      <c r="D156" s="7">
        <v>27879</v>
      </c>
    </row>
    <row r="157" spans="1:4" s="23" customFormat="1" ht="18.75">
      <c r="A157" s="7" t="s">
        <v>1941</v>
      </c>
      <c r="B157" s="7" t="s">
        <v>2672</v>
      </c>
      <c r="C157" s="7">
        <v>50000</v>
      </c>
      <c r="D157" s="7">
        <v>17193</v>
      </c>
    </row>
    <row r="158" spans="1:4" s="23" customFormat="1" ht="18.75">
      <c r="A158" s="7" t="s">
        <v>1941</v>
      </c>
      <c r="B158" s="7" t="s">
        <v>2673</v>
      </c>
      <c r="C158" s="7">
        <v>850000</v>
      </c>
      <c r="D158" s="7">
        <v>801545</v>
      </c>
    </row>
    <row r="159" spans="1:4" s="23" customFormat="1" ht="18.75">
      <c r="A159" s="7" t="s">
        <v>1941</v>
      </c>
      <c r="B159" s="7" t="s">
        <v>249</v>
      </c>
      <c r="C159" s="7">
        <v>36000</v>
      </c>
      <c r="D159" s="7">
        <v>42338</v>
      </c>
    </row>
    <row r="160" spans="1:4" s="23" customFormat="1" ht="18.75">
      <c r="A160" s="7" t="s">
        <v>1941</v>
      </c>
      <c r="B160" s="7" t="s">
        <v>1859</v>
      </c>
      <c r="C160" s="7">
        <v>47000</v>
      </c>
      <c r="D160" s="7">
        <v>45101</v>
      </c>
    </row>
    <row r="161" spans="1:4" s="23" customFormat="1" ht="18.75">
      <c r="A161" s="7" t="s">
        <v>1941</v>
      </c>
      <c r="B161" s="7" t="s">
        <v>2674</v>
      </c>
      <c r="C161" s="7">
        <v>1000</v>
      </c>
      <c r="D161" s="7">
        <v>8160</v>
      </c>
    </row>
    <row r="162" spans="1:4" s="23" customFormat="1" ht="18.75">
      <c r="A162" s="7" t="s">
        <v>1941</v>
      </c>
      <c r="B162" s="7" t="s">
        <v>1404</v>
      </c>
      <c r="C162" s="7">
        <v>7000</v>
      </c>
      <c r="D162" s="7">
        <v>7159</v>
      </c>
    </row>
    <row r="163" spans="1:4" s="23" customFormat="1" ht="18.75">
      <c r="A163" s="7" t="s">
        <v>1941</v>
      </c>
      <c r="B163" s="7" t="s">
        <v>2576</v>
      </c>
      <c r="C163" s="7">
        <v>142619</v>
      </c>
      <c r="D163" s="7">
        <v>164212</v>
      </c>
    </row>
    <row r="164" spans="1:4" s="23" customFormat="1" ht="18.75">
      <c r="A164" s="7" t="s">
        <v>1941</v>
      </c>
      <c r="B164" s="7" t="s">
        <v>2676</v>
      </c>
      <c r="C164" s="7">
        <v>64932</v>
      </c>
      <c r="D164" s="7">
        <v>65814</v>
      </c>
    </row>
    <row r="165" spans="1:4" s="23" customFormat="1" ht="18.75">
      <c r="A165" s="7" t="s">
        <v>1941</v>
      </c>
      <c r="B165" s="7" t="s">
        <v>2677</v>
      </c>
      <c r="C165" s="7">
        <v>1410246</v>
      </c>
      <c r="D165" s="7">
        <v>1641074</v>
      </c>
    </row>
    <row r="166" spans="1:4" s="23" customFormat="1" ht="18.75">
      <c r="A166" s="7" t="s">
        <v>1941</v>
      </c>
      <c r="B166" s="7" t="s">
        <v>2678</v>
      </c>
      <c r="C166" s="7">
        <v>946039</v>
      </c>
      <c r="D166" s="7">
        <v>975962</v>
      </c>
    </row>
    <row r="167" spans="1:4" s="23" customFormat="1" ht="18.75">
      <c r="A167" s="7" t="s">
        <v>1941</v>
      </c>
      <c r="B167" s="7" t="s">
        <v>2679</v>
      </c>
      <c r="C167" s="7">
        <v>124701</v>
      </c>
      <c r="D167" s="7">
        <v>130108</v>
      </c>
    </row>
    <row r="168" spans="1:4" s="23" customFormat="1" ht="18.75">
      <c r="A168" s="7" t="s">
        <v>1941</v>
      </c>
      <c r="B168" s="7" t="s">
        <v>2680</v>
      </c>
      <c r="C168" s="7">
        <v>10970</v>
      </c>
      <c r="D168" s="7">
        <v>12074</v>
      </c>
    </row>
    <row r="169" spans="1:4" s="23" customFormat="1" ht="18.75">
      <c r="A169" s="7" t="s">
        <v>1941</v>
      </c>
      <c r="B169" s="7" t="s">
        <v>32</v>
      </c>
      <c r="C169" s="7">
        <v>372613</v>
      </c>
      <c r="D169" s="7">
        <v>444729</v>
      </c>
    </row>
    <row r="170" spans="1:4" s="23" customFormat="1" ht="18.75">
      <c r="A170" s="7" t="s">
        <v>1941</v>
      </c>
      <c r="B170" s="7" t="s">
        <v>2681</v>
      </c>
      <c r="C170" s="7">
        <v>280000</v>
      </c>
      <c r="D170" s="7">
        <v>693524</v>
      </c>
    </row>
    <row r="171" spans="1:4" s="23" customFormat="1" ht="18.75">
      <c r="A171" s="7" t="s">
        <v>1941</v>
      </c>
      <c r="B171" s="7" t="s">
        <v>2683</v>
      </c>
      <c r="C171" s="7">
        <v>722880</v>
      </c>
      <c r="D171" s="7">
        <v>705626</v>
      </c>
    </row>
    <row r="172" spans="1:4" s="23" customFormat="1" ht="18.75">
      <c r="A172" s="7" t="s">
        <v>1941</v>
      </c>
      <c r="B172" s="7" t="s">
        <v>2684</v>
      </c>
      <c r="C172" s="7">
        <v>395000</v>
      </c>
      <c r="D172" s="7">
        <v>410500</v>
      </c>
    </row>
    <row r="173" spans="1:4" s="23" customFormat="1" ht="18.75">
      <c r="A173" s="7" t="s">
        <v>1895</v>
      </c>
      <c r="B173" s="7" t="s">
        <v>2009</v>
      </c>
      <c r="C173" s="7">
        <v>13744000</v>
      </c>
      <c r="D173" s="7">
        <v>17122510</v>
      </c>
    </row>
    <row r="174" spans="1:4" s="23" customFormat="1" ht="18.75">
      <c r="A174" s="7" t="s">
        <v>1895</v>
      </c>
      <c r="B174" s="7" t="s">
        <v>1000</v>
      </c>
      <c r="C174" s="7">
        <v>8120000</v>
      </c>
      <c r="D174" s="7">
        <v>8674402</v>
      </c>
    </row>
    <row r="175" spans="1:4" s="23" customFormat="1" ht="18.75">
      <c r="A175" s="7" t="s">
        <v>1895</v>
      </c>
      <c r="B175" s="7" t="s">
        <v>2668</v>
      </c>
      <c r="C175" s="7">
        <v>96000</v>
      </c>
      <c r="D175" s="7">
        <v>97192</v>
      </c>
    </row>
    <row r="176" spans="1:4" s="23" customFormat="1" ht="18.75">
      <c r="A176" s="7" t="s">
        <v>1895</v>
      </c>
      <c r="B176" s="7" t="s">
        <v>1909</v>
      </c>
      <c r="C176" s="7">
        <v>1000</v>
      </c>
      <c r="D176" s="7">
        <v>8058</v>
      </c>
    </row>
    <row r="177" spans="1:4" s="23" customFormat="1" ht="18.75">
      <c r="A177" s="7" t="s">
        <v>1895</v>
      </c>
      <c r="B177" s="7" t="s">
        <v>2670</v>
      </c>
      <c r="C177" s="7">
        <v>22000</v>
      </c>
      <c r="D177" s="7">
        <v>37869</v>
      </c>
    </row>
    <row r="178" spans="1:4" s="23" customFormat="1" ht="18.75">
      <c r="A178" s="7" t="s">
        <v>1895</v>
      </c>
      <c r="B178" s="7" t="s">
        <v>2672</v>
      </c>
      <c r="C178" s="7">
        <v>27000</v>
      </c>
      <c r="D178" s="7">
        <v>40737</v>
      </c>
    </row>
    <row r="179" spans="1:4" s="23" customFormat="1" ht="18.75">
      <c r="A179" s="7" t="s">
        <v>1895</v>
      </c>
      <c r="B179" s="7" t="s">
        <v>2673</v>
      </c>
      <c r="C179" s="7">
        <v>740000</v>
      </c>
      <c r="D179" s="7">
        <v>829462</v>
      </c>
    </row>
    <row r="180" spans="1:4" s="23" customFormat="1" ht="18.75">
      <c r="A180" s="7" t="s">
        <v>1895</v>
      </c>
      <c r="B180" s="7" t="s">
        <v>249</v>
      </c>
      <c r="C180" s="7">
        <v>24000</v>
      </c>
      <c r="D180" s="7">
        <v>52503</v>
      </c>
    </row>
    <row r="181" spans="1:4" s="23" customFormat="1" ht="18.75">
      <c r="A181" s="7" t="s">
        <v>1895</v>
      </c>
      <c r="B181" s="7" t="s">
        <v>1859</v>
      </c>
      <c r="C181" s="7">
        <v>48000</v>
      </c>
      <c r="D181" s="7">
        <v>48836</v>
      </c>
    </row>
    <row r="182" spans="1:4" s="23" customFormat="1" ht="18.75">
      <c r="A182" s="7" t="s">
        <v>1895</v>
      </c>
      <c r="B182" s="7" t="s">
        <v>2674</v>
      </c>
      <c r="C182" s="7">
        <v>1000</v>
      </c>
      <c r="D182" s="7">
        <v>8144</v>
      </c>
    </row>
    <row r="183" spans="1:4" s="23" customFormat="1" ht="18.75">
      <c r="A183" s="7" t="s">
        <v>1895</v>
      </c>
      <c r="B183" s="7" t="s">
        <v>1404</v>
      </c>
      <c r="C183" s="7">
        <v>7000</v>
      </c>
      <c r="D183" s="7">
        <v>6838</v>
      </c>
    </row>
    <row r="184" spans="1:4" s="23" customFormat="1" ht="18.75">
      <c r="A184" s="7" t="s">
        <v>1895</v>
      </c>
      <c r="B184" s="7" t="s">
        <v>2576</v>
      </c>
      <c r="C184" s="7">
        <v>169069</v>
      </c>
      <c r="D184" s="7">
        <v>174474</v>
      </c>
    </row>
    <row r="185" spans="1:4" s="23" customFormat="1" ht="18.75">
      <c r="A185" s="7" t="s">
        <v>1895</v>
      </c>
      <c r="B185" s="7" t="s">
        <v>2676</v>
      </c>
      <c r="C185" s="7">
        <v>58834</v>
      </c>
      <c r="D185" s="7">
        <v>62748</v>
      </c>
    </row>
    <row r="186" spans="1:4" s="23" customFormat="1" ht="18.75">
      <c r="A186" s="7" t="s">
        <v>1895</v>
      </c>
      <c r="B186" s="7" t="s">
        <v>2677</v>
      </c>
      <c r="C186" s="7">
        <v>1443474</v>
      </c>
      <c r="D186" s="7">
        <v>1673810</v>
      </c>
    </row>
    <row r="187" spans="1:4" s="23" customFormat="1" ht="18.75">
      <c r="A187" s="7" t="s">
        <v>1895</v>
      </c>
      <c r="B187" s="7" t="s">
        <v>2678</v>
      </c>
      <c r="C187" s="7">
        <v>956657</v>
      </c>
      <c r="D187" s="7">
        <v>1092452</v>
      </c>
    </row>
    <row r="188" spans="1:4" s="23" customFormat="1" ht="18.75">
      <c r="A188" s="7" t="s">
        <v>1895</v>
      </c>
      <c r="B188" s="7" t="s">
        <v>2679</v>
      </c>
      <c r="C188" s="7">
        <v>121380</v>
      </c>
      <c r="D188" s="7">
        <v>143604</v>
      </c>
    </row>
    <row r="189" spans="1:4" s="23" customFormat="1" ht="18.75">
      <c r="A189" s="7" t="s">
        <v>1895</v>
      </c>
      <c r="B189" s="7" t="s">
        <v>2680</v>
      </c>
      <c r="C189" s="7">
        <v>10990</v>
      </c>
      <c r="D189" s="7">
        <v>1534179</v>
      </c>
    </row>
    <row r="190" spans="1:4" s="23" customFormat="1" ht="18.75">
      <c r="A190" s="7" t="s">
        <v>1895</v>
      </c>
      <c r="B190" s="7" t="s">
        <v>32</v>
      </c>
      <c r="C190" s="7">
        <v>601582</v>
      </c>
      <c r="D190" s="7">
        <v>657534</v>
      </c>
    </row>
    <row r="191" spans="1:4" s="23" customFormat="1" ht="18.75">
      <c r="A191" s="7" t="s">
        <v>1895</v>
      </c>
      <c r="B191" s="7" t="s">
        <v>2681</v>
      </c>
      <c r="C191" s="7">
        <v>280000</v>
      </c>
      <c r="D191" s="7">
        <v>745270</v>
      </c>
    </row>
    <row r="192" spans="1:4" s="23" customFormat="1" ht="18.75">
      <c r="A192" s="7" t="s">
        <v>1895</v>
      </c>
      <c r="B192" s="7" t="s">
        <v>2683</v>
      </c>
      <c r="C192" s="7">
        <v>663514</v>
      </c>
      <c r="D192" s="7">
        <v>720699</v>
      </c>
    </row>
    <row r="193" spans="1:4" s="23" customFormat="1" ht="18.75">
      <c r="A193" s="7" t="s">
        <v>1895</v>
      </c>
      <c r="B193" s="7" t="s">
        <v>2684</v>
      </c>
      <c r="C193" s="7">
        <v>361500</v>
      </c>
      <c r="D193" s="7">
        <v>513700</v>
      </c>
    </row>
    <row r="194" spans="1:4" s="23" customFormat="1" ht="18.75">
      <c r="A194" s="7" t="s">
        <v>1942</v>
      </c>
      <c r="B194" s="7" t="s">
        <v>2009</v>
      </c>
      <c r="C194" s="7">
        <v>13602000</v>
      </c>
      <c r="D194" s="7">
        <v>15747568</v>
      </c>
    </row>
    <row r="195" spans="1:4" s="23" customFormat="1" ht="18.75">
      <c r="A195" s="7" t="s">
        <v>1942</v>
      </c>
      <c r="B195" s="7" t="s">
        <v>1000</v>
      </c>
      <c r="C195" s="7">
        <v>8300000</v>
      </c>
      <c r="D195" s="7">
        <v>8706858</v>
      </c>
    </row>
    <row r="196" spans="1:4" s="23" customFormat="1" ht="18.75">
      <c r="A196" s="7" t="s">
        <v>1942</v>
      </c>
      <c r="B196" s="7" t="s">
        <v>2668</v>
      </c>
      <c r="C196" s="7">
        <v>88000</v>
      </c>
      <c r="D196" s="7">
        <v>99046</v>
      </c>
    </row>
    <row r="197" spans="1:4" s="23" customFormat="1" ht="18.75">
      <c r="A197" s="7" t="s">
        <v>1942</v>
      </c>
      <c r="B197" s="7" t="s">
        <v>1909</v>
      </c>
      <c r="C197" s="7">
        <v>10000</v>
      </c>
      <c r="D197" s="7">
        <v>7524</v>
      </c>
    </row>
    <row r="198" spans="1:4" s="23" customFormat="1" ht="18.75">
      <c r="A198" s="7" t="s">
        <v>1942</v>
      </c>
      <c r="B198" s="7" t="s">
        <v>2670</v>
      </c>
      <c r="C198" s="7">
        <v>15000</v>
      </c>
      <c r="D198" s="7">
        <v>31565</v>
      </c>
    </row>
    <row r="199" spans="1:4" s="23" customFormat="1" ht="18.75">
      <c r="A199" s="7" t="s">
        <v>1942</v>
      </c>
      <c r="B199" s="7" t="s">
        <v>2672</v>
      </c>
      <c r="C199" s="7">
        <v>15000</v>
      </c>
      <c r="D199" s="7">
        <v>27688</v>
      </c>
    </row>
    <row r="200" spans="1:4" s="23" customFormat="1" ht="18.75">
      <c r="A200" s="7" t="s">
        <v>1942</v>
      </c>
      <c r="B200" s="7" t="s">
        <v>2673</v>
      </c>
      <c r="C200" s="7">
        <v>745000</v>
      </c>
      <c r="D200" s="7">
        <v>874984</v>
      </c>
    </row>
    <row r="201" spans="1:4" s="23" customFormat="1" ht="18.75">
      <c r="A201" s="7" t="s">
        <v>1942</v>
      </c>
      <c r="B201" s="7" t="s">
        <v>249</v>
      </c>
      <c r="C201" s="7">
        <v>32000</v>
      </c>
      <c r="D201" s="7">
        <v>52555</v>
      </c>
    </row>
    <row r="202" spans="1:4" s="23" customFormat="1" ht="18.75">
      <c r="A202" s="7" t="s">
        <v>1942</v>
      </c>
      <c r="B202" s="7" t="s">
        <v>1859</v>
      </c>
      <c r="C202" s="7">
        <v>46000</v>
      </c>
      <c r="D202" s="7">
        <v>58437</v>
      </c>
    </row>
    <row r="203" spans="1:4" s="23" customFormat="1" ht="18.75">
      <c r="A203" s="7" t="s">
        <v>1942</v>
      </c>
      <c r="B203" s="7" t="s">
        <v>2674</v>
      </c>
      <c r="C203" s="7">
        <v>1000</v>
      </c>
      <c r="D203" s="7">
        <v>8150</v>
      </c>
    </row>
    <row r="204" spans="1:4" s="23" customFormat="1" ht="18.75">
      <c r="A204" s="7" t="s">
        <v>1942</v>
      </c>
      <c r="B204" s="7" t="s">
        <v>1404</v>
      </c>
      <c r="C204" s="7">
        <v>6000</v>
      </c>
      <c r="D204" s="7">
        <v>6730</v>
      </c>
    </row>
    <row r="205" spans="1:4" s="23" customFormat="1" ht="18.75">
      <c r="A205" s="7" t="s">
        <v>1942</v>
      </c>
      <c r="B205" s="7" t="s">
        <v>2576</v>
      </c>
      <c r="C205" s="7">
        <v>166259</v>
      </c>
      <c r="D205" s="7">
        <v>181250</v>
      </c>
    </row>
    <row r="206" spans="1:4" s="23" customFormat="1" ht="18.75">
      <c r="A206" s="7" t="s">
        <v>1942</v>
      </c>
      <c r="B206" s="7" t="s">
        <v>2676</v>
      </c>
      <c r="C206" s="7">
        <v>72309</v>
      </c>
      <c r="D206" s="7">
        <v>77146</v>
      </c>
    </row>
    <row r="207" spans="1:4" s="23" customFormat="1" ht="18.75">
      <c r="A207" s="7" t="s">
        <v>1942</v>
      </c>
      <c r="B207" s="7" t="s">
        <v>2677</v>
      </c>
      <c r="C207" s="7">
        <v>1534804</v>
      </c>
      <c r="D207" s="7">
        <v>1600003</v>
      </c>
    </row>
    <row r="208" spans="1:4" s="23" customFormat="1" ht="18.75">
      <c r="A208" s="7" t="s">
        <v>1942</v>
      </c>
      <c r="B208" s="7" t="s">
        <v>2678</v>
      </c>
      <c r="C208" s="7">
        <v>992420</v>
      </c>
      <c r="D208" s="7">
        <v>1014190</v>
      </c>
    </row>
    <row r="209" spans="1:4" s="23" customFormat="1" ht="18.75">
      <c r="A209" s="7" t="s">
        <v>1942</v>
      </c>
      <c r="B209" s="7" t="s">
        <v>2679</v>
      </c>
      <c r="C209" s="7">
        <v>123590</v>
      </c>
      <c r="D209" s="7">
        <v>162893</v>
      </c>
    </row>
    <row r="210" spans="1:4" s="23" customFormat="1" ht="18.75">
      <c r="A210" s="7" t="s">
        <v>1942</v>
      </c>
      <c r="B210" s="7" t="s">
        <v>2680</v>
      </c>
      <c r="C210" s="7">
        <v>15790</v>
      </c>
      <c r="D210" s="7">
        <v>56141</v>
      </c>
    </row>
    <row r="211" spans="1:4" s="23" customFormat="1" ht="18.75">
      <c r="A211" s="7" t="s">
        <v>1942</v>
      </c>
      <c r="B211" s="7" t="s">
        <v>32</v>
      </c>
      <c r="C211" s="7">
        <v>280788</v>
      </c>
      <c r="D211" s="7">
        <v>339709</v>
      </c>
    </row>
    <row r="212" spans="1:4" s="23" customFormat="1" ht="18.75">
      <c r="A212" s="7" t="s">
        <v>1942</v>
      </c>
      <c r="B212" s="7" t="s">
        <v>2681</v>
      </c>
      <c r="C212" s="7">
        <v>280000</v>
      </c>
      <c r="D212" s="7">
        <v>1234409</v>
      </c>
    </row>
    <row r="213" spans="1:4" s="23" customFormat="1" ht="18.75">
      <c r="A213" s="7" t="s">
        <v>1942</v>
      </c>
      <c r="B213" s="7" t="s">
        <v>2683</v>
      </c>
      <c r="C213" s="7">
        <v>706540</v>
      </c>
      <c r="D213" s="7">
        <v>756991</v>
      </c>
    </row>
    <row r="214" spans="1:4" s="23" customFormat="1" ht="18.75">
      <c r="A214" s="7" t="s">
        <v>1942</v>
      </c>
      <c r="B214" s="7" t="s">
        <v>2684</v>
      </c>
      <c r="C214" s="7">
        <v>171500</v>
      </c>
      <c r="D214" s="7">
        <v>451300</v>
      </c>
    </row>
    <row r="215" spans="1:4" s="23" customFormat="1" ht="18.75">
      <c r="A215" s="11" t="s">
        <v>1267</v>
      </c>
      <c r="B215" s="7" t="s">
        <v>2009</v>
      </c>
      <c r="C215" s="7">
        <v>14092000</v>
      </c>
      <c r="D215" s="7">
        <v>16130370</v>
      </c>
    </row>
    <row r="216" spans="1:4" s="23" customFormat="1" ht="18.75">
      <c r="A216" s="11" t="s">
        <v>1267</v>
      </c>
      <c r="B216" s="7" t="s">
        <v>1000</v>
      </c>
      <c r="C216" s="7">
        <v>8400000</v>
      </c>
      <c r="D216" s="7">
        <v>8923973</v>
      </c>
    </row>
    <row r="217" spans="1:4" s="23" customFormat="1" ht="18.75">
      <c r="A217" s="11" t="s">
        <v>1267</v>
      </c>
      <c r="B217" s="7" t="s">
        <v>2668</v>
      </c>
      <c r="C217" s="7">
        <v>92000</v>
      </c>
      <c r="D217" s="7">
        <v>100344</v>
      </c>
    </row>
    <row r="218" spans="1:4" s="23" customFormat="1" ht="18.75">
      <c r="A218" s="11" t="s">
        <v>1267</v>
      </c>
      <c r="B218" s="7" t="s">
        <v>1909</v>
      </c>
      <c r="C218" s="7">
        <v>7000</v>
      </c>
      <c r="D218" s="7">
        <v>3890</v>
      </c>
    </row>
    <row r="219" spans="1:4" s="23" customFormat="1" ht="18.75">
      <c r="A219" s="11" t="s">
        <v>1267</v>
      </c>
      <c r="B219" s="7" t="s">
        <v>2670</v>
      </c>
      <c r="C219" s="7">
        <v>30000</v>
      </c>
      <c r="D219" s="7">
        <v>35833</v>
      </c>
    </row>
    <row r="220" spans="1:4" s="23" customFormat="1" ht="18.75">
      <c r="A220" s="11" t="s">
        <v>1267</v>
      </c>
      <c r="B220" s="7" t="s">
        <v>2672</v>
      </c>
      <c r="C220" s="7">
        <v>30000</v>
      </c>
      <c r="D220" s="7">
        <v>21519</v>
      </c>
    </row>
    <row r="221" spans="1:4" s="23" customFormat="1" ht="18.75">
      <c r="A221" s="11" t="s">
        <v>1267</v>
      </c>
      <c r="B221" s="7" t="s">
        <v>2673</v>
      </c>
      <c r="C221" s="7">
        <v>805000</v>
      </c>
      <c r="D221" s="7">
        <v>842871</v>
      </c>
    </row>
    <row r="222" spans="1:4" s="23" customFormat="1" ht="18.75">
      <c r="A222" s="11" t="s">
        <v>1267</v>
      </c>
      <c r="B222" s="7" t="s">
        <v>249</v>
      </c>
      <c r="C222" s="7">
        <v>23000</v>
      </c>
      <c r="D222" s="7">
        <v>27995</v>
      </c>
    </row>
    <row r="223" spans="1:4" s="23" customFormat="1" ht="18.75">
      <c r="A223" s="11" t="s">
        <v>1267</v>
      </c>
      <c r="B223" s="7" t="s">
        <v>2686</v>
      </c>
      <c r="C223" s="7">
        <v>22000</v>
      </c>
      <c r="D223" s="7">
        <v>8740</v>
      </c>
    </row>
    <row r="224" spans="1:4" s="23" customFormat="1" ht="18.75">
      <c r="A224" s="11" t="s">
        <v>1267</v>
      </c>
      <c r="B224" s="7" t="s">
        <v>1859</v>
      </c>
      <c r="C224" s="7">
        <v>47000</v>
      </c>
      <c r="D224" s="7">
        <v>108305</v>
      </c>
    </row>
    <row r="225" spans="1:4" s="23" customFormat="1" ht="18.75">
      <c r="A225" s="11" t="s">
        <v>1267</v>
      </c>
      <c r="B225" s="7" t="s">
        <v>2674</v>
      </c>
      <c r="C225" s="7">
        <v>1000</v>
      </c>
      <c r="D225" s="7">
        <v>9781</v>
      </c>
    </row>
    <row r="226" spans="1:4" s="23" customFormat="1" ht="18.75">
      <c r="A226" s="11" t="s">
        <v>1267</v>
      </c>
      <c r="B226" s="7" t="s">
        <v>1404</v>
      </c>
      <c r="C226" s="7">
        <v>6000</v>
      </c>
      <c r="D226" s="7">
        <v>6602</v>
      </c>
    </row>
    <row r="227" spans="1:4" s="23" customFormat="1" ht="18.75">
      <c r="A227" s="11" t="s">
        <v>1267</v>
      </c>
      <c r="B227" s="7" t="s">
        <v>2576</v>
      </c>
      <c r="C227" s="7">
        <v>148141</v>
      </c>
      <c r="D227" s="7">
        <v>149732</v>
      </c>
    </row>
    <row r="228" spans="1:4" s="23" customFormat="1" ht="18.75">
      <c r="A228" s="11" t="s">
        <v>1267</v>
      </c>
      <c r="B228" s="7" t="s">
        <v>2676</v>
      </c>
      <c r="C228" s="7">
        <v>79228</v>
      </c>
      <c r="D228" s="7">
        <v>80218</v>
      </c>
    </row>
    <row r="229" spans="1:4" s="23" customFormat="1" ht="18.75">
      <c r="A229" s="11" t="s">
        <v>1267</v>
      </c>
      <c r="B229" s="7" t="s">
        <v>2677</v>
      </c>
      <c r="C229" s="7">
        <v>1733468</v>
      </c>
      <c r="D229" s="7">
        <v>1837379</v>
      </c>
    </row>
    <row r="230" spans="1:4" s="23" customFormat="1" ht="18.75">
      <c r="A230" s="11" t="s">
        <v>1267</v>
      </c>
      <c r="B230" s="7" t="s">
        <v>2678</v>
      </c>
      <c r="C230" s="7">
        <v>1118028</v>
      </c>
      <c r="D230" s="7">
        <v>1109574</v>
      </c>
    </row>
    <row r="231" spans="1:4" s="23" customFormat="1" ht="18.75">
      <c r="A231" s="11" t="s">
        <v>1267</v>
      </c>
      <c r="B231" s="7" t="s">
        <v>2679</v>
      </c>
      <c r="C231" s="7">
        <v>139143</v>
      </c>
      <c r="D231" s="7">
        <v>138757</v>
      </c>
    </row>
    <row r="232" spans="1:4" s="23" customFormat="1" ht="18.75">
      <c r="A232" s="11" t="s">
        <v>1267</v>
      </c>
      <c r="B232" s="7" t="s">
        <v>2680</v>
      </c>
      <c r="C232" s="7">
        <v>33790</v>
      </c>
      <c r="D232" s="7">
        <v>30792</v>
      </c>
    </row>
    <row r="233" spans="1:4" s="23" customFormat="1" ht="18.75">
      <c r="A233" s="11" t="s">
        <v>1267</v>
      </c>
      <c r="B233" s="7" t="s">
        <v>32</v>
      </c>
      <c r="C233" s="7">
        <v>277696</v>
      </c>
      <c r="D233" s="7">
        <v>408936</v>
      </c>
    </row>
    <row r="234" spans="1:4" s="23" customFormat="1" ht="18.75">
      <c r="A234" s="11" t="s">
        <v>1267</v>
      </c>
      <c r="B234" s="7" t="s">
        <v>2681</v>
      </c>
      <c r="C234" s="7">
        <v>280000</v>
      </c>
      <c r="D234" s="7">
        <v>1121858</v>
      </c>
    </row>
    <row r="235" spans="1:4" s="23" customFormat="1" ht="18.75">
      <c r="A235" s="11" t="s">
        <v>1267</v>
      </c>
      <c r="B235" s="7" t="s">
        <v>2683</v>
      </c>
      <c r="C235" s="7">
        <v>622206</v>
      </c>
      <c r="D235" s="7">
        <v>644771</v>
      </c>
    </row>
    <row r="236" spans="1:4" s="23" customFormat="1" ht="18.75">
      <c r="A236" s="11" t="s">
        <v>1267</v>
      </c>
      <c r="B236" s="7" t="s">
        <v>2684</v>
      </c>
      <c r="C236" s="7">
        <v>197300</v>
      </c>
      <c r="D236" s="7">
        <v>518500</v>
      </c>
    </row>
    <row r="237" spans="1:4" s="23" customFormat="1" ht="18.75">
      <c r="A237" s="7" t="s">
        <v>933</v>
      </c>
      <c r="B237" s="7" t="s">
        <v>2009</v>
      </c>
      <c r="C237" s="7">
        <v>15172000</v>
      </c>
      <c r="D237" s="7">
        <v>22924854</v>
      </c>
    </row>
    <row r="238" spans="1:4" s="23" customFormat="1" ht="18.75">
      <c r="A238" s="7" t="s">
        <v>933</v>
      </c>
      <c r="B238" s="7" t="s">
        <v>1000</v>
      </c>
      <c r="C238" s="7">
        <v>8600000</v>
      </c>
      <c r="D238" s="7">
        <v>8848986</v>
      </c>
    </row>
    <row r="239" spans="1:4" s="23" customFormat="1" ht="18.75">
      <c r="A239" s="7" t="s">
        <v>933</v>
      </c>
      <c r="B239" s="7" t="s">
        <v>2668</v>
      </c>
      <c r="C239" s="7">
        <v>90850</v>
      </c>
      <c r="D239" s="7">
        <v>101352</v>
      </c>
    </row>
    <row r="240" spans="1:4" s="23" customFormat="1" ht="18.75">
      <c r="A240" s="7" t="s">
        <v>933</v>
      </c>
      <c r="B240" s="7" t="s">
        <v>1909</v>
      </c>
      <c r="C240" s="7">
        <v>5000</v>
      </c>
      <c r="D240" s="7">
        <v>3878</v>
      </c>
    </row>
    <row r="241" spans="1:4" s="23" customFormat="1" ht="18.75">
      <c r="A241" s="7" t="s">
        <v>933</v>
      </c>
      <c r="B241" s="7" t="s">
        <v>2670</v>
      </c>
      <c r="C241" s="7">
        <v>25000</v>
      </c>
      <c r="D241" s="7">
        <v>32781</v>
      </c>
    </row>
    <row r="242" spans="1:4" s="23" customFormat="1" ht="18.75">
      <c r="A242" s="7" t="s">
        <v>933</v>
      </c>
      <c r="B242" s="7" t="s">
        <v>2672</v>
      </c>
      <c r="C242" s="7">
        <v>25000</v>
      </c>
      <c r="D242" s="7">
        <v>38781</v>
      </c>
    </row>
    <row r="243" spans="1:4" s="23" customFormat="1" ht="18.75">
      <c r="A243" s="7" t="s">
        <v>933</v>
      </c>
      <c r="B243" s="7" t="s">
        <v>727</v>
      </c>
      <c r="C243" s="7">
        <v>1</v>
      </c>
      <c r="D243" s="7">
        <v>61003</v>
      </c>
    </row>
    <row r="244" spans="1:4" s="23" customFormat="1" ht="18.75">
      <c r="A244" s="7" t="s">
        <v>933</v>
      </c>
      <c r="B244" s="7" t="s">
        <v>2673</v>
      </c>
      <c r="C244" s="7">
        <v>850000</v>
      </c>
      <c r="D244" s="7">
        <v>1019368</v>
      </c>
    </row>
    <row r="245" spans="1:4" s="23" customFormat="1" ht="18.75">
      <c r="A245" s="7" t="s">
        <v>933</v>
      </c>
      <c r="B245" s="7" t="s">
        <v>249</v>
      </c>
      <c r="C245" s="7">
        <v>1</v>
      </c>
      <c r="D245" s="7">
        <v>29</v>
      </c>
    </row>
    <row r="246" spans="1:4" s="23" customFormat="1" ht="18.75">
      <c r="A246" s="7" t="s">
        <v>933</v>
      </c>
      <c r="B246" s="7" t="s">
        <v>2686</v>
      </c>
      <c r="C246" s="7">
        <v>45000</v>
      </c>
      <c r="D246" s="7">
        <v>17888</v>
      </c>
    </row>
    <row r="247" spans="1:4" s="23" customFormat="1" ht="18.75">
      <c r="A247" s="7" t="s">
        <v>933</v>
      </c>
      <c r="B247" s="7" t="s">
        <v>1859</v>
      </c>
      <c r="C247" s="7">
        <v>39000</v>
      </c>
      <c r="D247" s="7">
        <v>80629</v>
      </c>
    </row>
    <row r="248" spans="1:4" s="23" customFormat="1" ht="18.75">
      <c r="A248" s="7" t="s">
        <v>933</v>
      </c>
      <c r="B248" s="7" t="s">
        <v>2674</v>
      </c>
      <c r="C248" s="7">
        <v>1000</v>
      </c>
      <c r="D248" s="7">
        <v>5906</v>
      </c>
    </row>
    <row r="249" spans="1:4" s="23" customFormat="1" ht="18.75">
      <c r="A249" s="7" t="s">
        <v>933</v>
      </c>
      <c r="B249" s="7" t="s">
        <v>1404</v>
      </c>
      <c r="C249" s="7">
        <v>6000</v>
      </c>
      <c r="D249" s="7">
        <v>7260</v>
      </c>
    </row>
    <row r="250" spans="1:4" s="23" customFormat="1" ht="18.75">
      <c r="A250" s="7" t="s">
        <v>933</v>
      </c>
      <c r="B250" s="7" t="s">
        <v>2576</v>
      </c>
      <c r="C250" s="7">
        <v>93479</v>
      </c>
      <c r="D250" s="7">
        <v>80146</v>
      </c>
    </row>
    <row r="251" spans="1:4" s="23" customFormat="1" ht="18.75">
      <c r="A251" s="7" t="s">
        <v>933</v>
      </c>
      <c r="B251" s="7" t="s">
        <v>2676</v>
      </c>
      <c r="C251" s="7">
        <v>79227</v>
      </c>
      <c r="D251" s="7">
        <v>78592</v>
      </c>
    </row>
    <row r="252" spans="1:4" s="23" customFormat="1" ht="18.75">
      <c r="A252" s="7" t="s">
        <v>933</v>
      </c>
      <c r="B252" s="7" t="s">
        <v>2677</v>
      </c>
      <c r="C252" s="7">
        <v>2108838</v>
      </c>
      <c r="D252" s="7">
        <v>7555524</v>
      </c>
    </row>
    <row r="253" spans="1:4" s="23" customFormat="1" ht="18.75">
      <c r="A253" s="7" t="s">
        <v>933</v>
      </c>
      <c r="B253" s="7" t="s">
        <v>2678</v>
      </c>
      <c r="C253" s="7">
        <v>1188783</v>
      </c>
      <c r="D253" s="7">
        <v>1248439</v>
      </c>
    </row>
    <row r="254" spans="1:4" s="23" customFormat="1" ht="18.75">
      <c r="A254" s="7" t="s">
        <v>933</v>
      </c>
      <c r="B254" s="7" t="s">
        <v>2679</v>
      </c>
      <c r="C254" s="7">
        <v>139389</v>
      </c>
      <c r="D254" s="7">
        <v>148951</v>
      </c>
    </row>
    <row r="255" spans="1:4" s="23" customFormat="1" ht="18.75">
      <c r="A255" s="7" t="s">
        <v>933</v>
      </c>
      <c r="B255" s="7" t="s">
        <v>2680</v>
      </c>
      <c r="C255" s="7">
        <v>31790</v>
      </c>
      <c r="D255" s="7">
        <v>76261</v>
      </c>
    </row>
    <row r="256" spans="1:4" s="23" customFormat="1" ht="18.75">
      <c r="A256" s="7" t="s">
        <v>933</v>
      </c>
      <c r="B256" s="7" t="s">
        <v>32</v>
      </c>
      <c r="C256" s="7">
        <v>292317</v>
      </c>
      <c r="D256" s="7">
        <v>598074</v>
      </c>
    </row>
    <row r="257" spans="1:4" s="23" customFormat="1" ht="18.75">
      <c r="A257" s="7" t="s">
        <v>933</v>
      </c>
      <c r="B257" s="7" t="s">
        <v>2681</v>
      </c>
      <c r="C257" s="7">
        <v>280000</v>
      </c>
      <c r="D257" s="7">
        <v>1268490</v>
      </c>
    </row>
    <row r="258" spans="1:4" s="23" customFormat="1" ht="18.75">
      <c r="A258" s="7" t="s">
        <v>933</v>
      </c>
      <c r="B258" s="7" t="s">
        <v>2683</v>
      </c>
      <c r="C258" s="7">
        <v>606325</v>
      </c>
      <c r="D258" s="7">
        <v>626716</v>
      </c>
    </row>
    <row r="259" spans="1:4" s="23" customFormat="1" ht="18.75">
      <c r="A259" s="7" t="s">
        <v>933</v>
      </c>
      <c r="B259" s="7" t="s">
        <v>2684</v>
      </c>
      <c r="C259" s="7">
        <v>665000</v>
      </c>
      <c r="D259" s="7">
        <v>1025800</v>
      </c>
    </row>
    <row r="260" spans="1:4" s="23" customFormat="1" ht="18.75">
      <c r="A260" s="7" t="s">
        <v>1945</v>
      </c>
      <c r="B260" s="7" t="s">
        <v>2009</v>
      </c>
      <c r="C260" s="16">
        <v>14865000</v>
      </c>
      <c r="D260" s="159">
        <v>19652888</v>
      </c>
    </row>
    <row r="261" spans="1:4" s="23" customFormat="1" ht="18.75">
      <c r="A261" s="7" t="s">
        <v>1945</v>
      </c>
      <c r="B261" s="7" t="s">
        <v>1000</v>
      </c>
      <c r="C261" s="16">
        <v>8075200</v>
      </c>
      <c r="D261" s="159">
        <v>9077055</v>
      </c>
    </row>
    <row r="262" spans="1:4" s="23" customFormat="1" ht="18.75">
      <c r="A262" s="7" t="s">
        <v>1945</v>
      </c>
      <c r="B262" s="7" t="s">
        <v>2668</v>
      </c>
      <c r="C262" s="16">
        <v>83850</v>
      </c>
      <c r="D262" s="159">
        <v>103465</v>
      </c>
    </row>
    <row r="263" spans="1:4" s="23" customFormat="1" ht="18.75">
      <c r="A263" s="7" t="s">
        <v>1945</v>
      </c>
      <c r="B263" s="7" t="s">
        <v>1909</v>
      </c>
      <c r="C263" s="16">
        <v>3000</v>
      </c>
      <c r="D263" s="159">
        <v>3232</v>
      </c>
    </row>
    <row r="264" spans="1:4" s="23" customFormat="1" ht="18.75">
      <c r="A264" s="7" t="s">
        <v>1945</v>
      </c>
      <c r="B264" s="7" t="s">
        <v>2670</v>
      </c>
      <c r="C264" s="16">
        <v>20000</v>
      </c>
      <c r="D264" s="159">
        <v>48145</v>
      </c>
    </row>
    <row r="265" spans="1:4" s="23" customFormat="1" ht="18.75">
      <c r="A265" s="7" t="s">
        <v>1945</v>
      </c>
      <c r="B265" s="7" t="s">
        <v>2672</v>
      </c>
      <c r="C265" s="16">
        <v>25000</v>
      </c>
      <c r="D265" s="159">
        <v>61246</v>
      </c>
    </row>
    <row r="266" spans="1:4" s="23" customFormat="1" ht="18.75">
      <c r="A266" s="7" t="s">
        <v>1945</v>
      </c>
      <c r="B266" s="7" t="s">
        <v>727</v>
      </c>
      <c r="C266" s="16">
        <v>30000</v>
      </c>
      <c r="D266" s="159">
        <v>104156</v>
      </c>
    </row>
    <row r="267" spans="1:4" s="23" customFormat="1" ht="18.75">
      <c r="A267" s="7" t="s">
        <v>1945</v>
      </c>
      <c r="B267" s="7" t="s">
        <v>2673</v>
      </c>
      <c r="C267" s="16">
        <v>820000</v>
      </c>
      <c r="D267" s="159">
        <v>1110853</v>
      </c>
    </row>
    <row r="268" spans="1:4" s="23" customFormat="1" ht="18.75">
      <c r="A268" s="7" t="s">
        <v>1945</v>
      </c>
      <c r="B268" s="7" t="s">
        <v>249</v>
      </c>
      <c r="C268" s="16">
        <v>0</v>
      </c>
      <c r="D268" s="159" t="s">
        <v>99</v>
      </c>
    </row>
    <row r="269" spans="1:4" s="23" customFormat="1" ht="18.75">
      <c r="A269" s="7" t="s">
        <v>1945</v>
      </c>
      <c r="B269" s="7" t="s">
        <v>2686</v>
      </c>
      <c r="C269" s="16">
        <v>20000</v>
      </c>
      <c r="D269" s="159">
        <v>19248</v>
      </c>
    </row>
    <row r="270" spans="1:4" s="23" customFormat="1" ht="18.75">
      <c r="A270" s="7" t="s">
        <v>1945</v>
      </c>
      <c r="B270" s="7" t="s">
        <v>1859</v>
      </c>
      <c r="C270" s="16">
        <v>41000</v>
      </c>
      <c r="D270" s="159">
        <v>120646</v>
      </c>
    </row>
    <row r="271" spans="1:4" s="23" customFormat="1" ht="18.75">
      <c r="A271" s="7" t="s">
        <v>1945</v>
      </c>
      <c r="B271" s="7" t="s">
        <v>2674</v>
      </c>
      <c r="C271" s="16">
        <v>1000</v>
      </c>
      <c r="D271" s="159">
        <v>7327</v>
      </c>
    </row>
    <row r="272" spans="1:4" s="23" customFormat="1" ht="18.75">
      <c r="A272" s="7" t="s">
        <v>1945</v>
      </c>
      <c r="B272" s="7" t="s">
        <v>1404</v>
      </c>
      <c r="C272" s="16">
        <v>6000</v>
      </c>
      <c r="D272" s="159">
        <v>7273</v>
      </c>
    </row>
    <row r="273" spans="1:4" s="23" customFormat="1" ht="18.75">
      <c r="A273" s="7" t="s">
        <v>1945</v>
      </c>
      <c r="B273" s="7" t="s">
        <v>2576</v>
      </c>
      <c r="C273" s="16">
        <v>92925</v>
      </c>
      <c r="D273" s="159">
        <v>77615</v>
      </c>
    </row>
    <row r="274" spans="1:4" s="23" customFormat="1" ht="18.75">
      <c r="A274" s="7" t="s">
        <v>1945</v>
      </c>
      <c r="B274" s="7" t="s">
        <v>2676</v>
      </c>
      <c r="C274" s="16">
        <v>78472</v>
      </c>
      <c r="D274" s="159">
        <v>81079</v>
      </c>
    </row>
    <row r="275" spans="1:4" s="23" customFormat="1" ht="18.75">
      <c r="A275" s="7" t="s">
        <v>1945</v>
      </c>
      <c r="B275" s="7" t="s">
        <v>2677</v>
      </c>
      <c r="C275" s="16">
        <v>2004448</v>
      </c>
      <c r="D275" s="159">
        <v>4210089</v>
      </c>
    </row>
    <row r="276" spans="1:4" s="23" customFormat="1" ht="18.75">
      <c r="A276" s="7" t="s">
        <v>1945</v>
      </c>
      <c r="B276" s="7" t="s">
        <v>2678</v>
      </c>
      <c r="C276" s="16">
        <v>1176232</v>
      </c>
      <c r="D276" s="159">
        <v>1275655</v>
      </c>
    </row>
    <row r="277" spans="1:4" s="23" customFormat="1" ht="18.75">
      <c r="A277" s="7" t="s">
        <v>1945</v>
      </c>
      <c r="B277" s="7" t="s">
        <v>2679</v>
      </c>
      <c r="C277" s="16">
        <v>213220</v>
      </c>
      <c r="D277" s="159">
        <v>221503</v>
      </c>
    </row>
    <row r="278" spans="1:4" s="23" customFormat="1" ht="18.75">
      <c r="A278" s="7" t="s">
        <v>1945</v>
      </c>
      <c r="B278" s="7" t="s">
        <v>2680</v>
      </c>
      <c r="C278" s="16">
        <v>41790</v>
      </c>
      <c r="D278" s="159">
        <v>52187</v>
      </c>
    </row>
    <row r="279" spans="1:4" s="23" customFormat="1" ht="18.75">
      <c r="A279" s="7" t="s">
        <v>1945</v>
      </c>
      <c r="B279" s="7" t="s">
        <v>32</v>
      </c>
      <c r="C279" s="16">
        <v>586387</v>
      </c>
      <c r="D279" s="159">
        <v>669728</v>
      </c>
    </row>
    <row r="280" spans="1:4" s="23" customFormat="1" ht="18.75">
      <c r="A280" s="7" t="s">
        <v>1945</v>
      </c>
      <c r="B280" s="7" t="s">
        <v>2681</v>
      </c>
      <c r="C280" s="16">
        <v>280000</v>
      </c>
      <c r="D280" s="159">
        <v>1257873</v>
      </c>
    </row>
    <row r="281" spans="1:4" s="23" customFormat="1" ht="18.75">
      <c r="A281" s="7" t="s">
        <v>1945</v>
      </c>
      <c r="B281" s="7" t="s">
        <v>2683</v>
      </c>
      <c r="C281" s="16">
        <v>612076</v>
      </c>
      <c r="D281" s="159">
        <v>611113</v>
      </c>
    </row>
    <row r="282" spans="1:4" s="23" customFormat="1" ht="18.75">
      <c r="A282" s="7" t="s">
        <v>1945</v>
      </c>
      <c r="B282" s="7" t="s">
        <v>2684</v>
      </c>
      <c r="C282" s="16">
        <v>654400</v>
      </c>
      <c r="D282" s="159">
        <v>533400</v>
      </c>
    </row>
    <row r="283" spans="1:4" s="23" customFormat="1" ht="18.75">
      <c r="A283" s="7" t="s">
        <v>1946</v>
      </c>
      <c r="B283" s="7" t="s">
        <v>2009</v>
      </c>
      <c r="C283" s="159">
        <v>14986000</v>
      </c>
      <c r="D283" s="159">
        <v>20942329</v>
      </c>
    </row>
    <row r="284" spans="1:4" s="23" customFormat="1" ht="18.75">
      <c r="A284" s="7" t="s">
        <v>1946</v>
      </c>
      <c r="B284" s="7" t="s">
        <v>1000</v>
      </c>
      <c r="C284" s="159">
        <v>8383400</v>
      </c>
      <c r="D284" s="159">
        <v>9444606</v>
      </c>
    </row>
    <row r="285" spans="1:4" s="23" customFormat="1" ht="18.75">
      <c r="A285" s="7" t="s">
        <v>1946</v>
      </c>
      <c r="B285" s="7" t="s">
        <v>2668</v>
      </c>
      <c r="C285" s="159">
        <v>98010</v>
      </c>
      <c r="D285" s="159">
        <v>103379</v>
      </c>
    </row>
    <row r="286" spans="1:4" s="23" customFormat="1" ht="18.75">
      <c r="A286" s="7" t="s">
        <v>1946</v>
      </c>
      <c r="B286" s="7" t="s">
        <v>1909</v>
      </c>
      <c r="C286" s="159">
        <v>3000</v>
      </c>
      <c r="D286" s="159">
        <v>2263</v>
      </c>
    </row>
    <row r="287" spans="1:4" s="23" customFormat="1" ht="18.75">
      <c r="A287" s="7" t="s">
        <v>1946</v>
      </c>
      <c r="B287" s="7" t="s">
        <v>2670</v>
      </c>
      <c r="C287" s="159">
        <v>30000</v>
      </c>
      <c r="D287" s="159">
        <v>45582</v>
      </c>
    </row>
    <row r="288" spans="1:4" s="23" customFormat="1" ht="18.75">
      <c r="A288" s="7" t="s">
        <v>1946</v>
      </c>
      <c r="B288" s="7" t="s">
        <v>2672</v>
      </c>
      <c r="C288" s="159">
        <v>25000</v>
      </c>
      <c r="D288" s="159">
        <v>34975</v>
      </c>
    </row>
    <row r="289" spans="1:4" s="23" customFormat="1" ht="18.75">
      <c r="A289" s="7" t="s">
        <v>1946</v>
      </c>
      <c r="B289" s="7" t="s">
        <v>727</v>
      </c>
      <c r="C289" s="159">
        <v>70000</v>
      </c>
      <c r="D289" s="159">
        <v>128817</v>
      </c>
    </row>
    <row r="290" spans="1:4" s="23" customFormat="1" ht="18.75">
      <c r="A290" s="7" t="s">
        <v>1946</v>
      </c>
      <c r="B290" s="7" t="s">
        <v>2673</v>
      </c>
      <c r="C290" s="159">
        <v>950000</v>
      </c>
      <c r="D290" s="159">
        <v>1165826</v>
      </c>
    </row>
    <row r="291" spans="1:4" s="23" customFormat="1" ht="18.75">
      <c r="A291" s="7" t="s">
        <v>1946</v>
      </c>
      <c r="B291" s="7" t="s">
        <v>249</v>
      </c>
      <c r="C291" s="159">
        <v>0</v>
      </c>
      <c r="D291" s="159">
        <v>0</v>
      </c>
    </row>
    <row r="292" spans="1:4" s="23" customFormat="1" ht="18.75">
      <c r="A292" s="7" t="s">
        <v>1946</v>
      </c>
      <c r="B292" s="7" t="s">
        <v>2686</v>
      </c>
      <c r="C292" s="159">
        <v>20000</v>
      </c>
      <c r="D292" s="159">
        <v>22984</v>
      </c>
    </row>
    <row r="293" spans="1:4" s="23" customFormat="1" ht="18.75">
      <c r="A293" s="7" t="s">
        <v>1946</v>
      </c>
      <c r="B293" s="7" t="s">
        <v>1859</v>
      </c>
      <c r="C293" s="159">
        <v>60001</v>
      </c>
      <c r="D293" s="159">
        <v>85769</v>
      </c>
    </row>
    <row r="294" spans="1:4" s="23" customFormat="1" ht="18.75">
      <c r="A294" s="7" t="s">
        <v>1946</v>
      </c>
      <c r="B294" s="7" t="s">
        <v>2674</v>
      </c>
      <c r="C294" s="159">
        <v>1000</v>
      </c>
      <c r="D294" s="159">
        <v>7236</v>
      </c>
    </row>
    <row r="295" spans="1:4" s="23" customFormat="1" ht="18.75">
      <c r="A295" s="7" t="s">
        <v>1946</v>
      </c>
      <c r="B295" s="7" t="s">
        <v>1404</v>
      </c>
      <c r="C295" s="159">
        <v>6000</v>
      </c>
      <c r="D295" s="159">
        <v>6749</v>
      </c>
    </row>
    <row r="296" spans="1:4" s="23" customFormat="1" ht="18.75">
      <c r="A296" s="7" t="s">
        <v>1946</v>
      </c>
      <c r="B296" s="7" t="s">
        <v>2576</v>
      </c>
      <c r="C296" s="159">
        <v>84542</v>
      </c>
      <c r="D296" s="159">
        <v>88403</v>
      </c>
    </row>
    <row r="297" spans="1:4" s="23" customFormat="1" ht="18.75">
      <c r="A297" s="7" t="s">
        <v>1946</v>
      </c>
      <c r="B297" s="7" t="s">
        <v>2676</v>
      </c>
      <c r="C297" s="159">
        <v>74448</v>
      </c>
      <c r="D297" s="159">
        <v>72752</v>
      </c>
    </row>
    <row r="298" spans="1:4" s="23" customFormat="1" ht="18.75">
      <c r="A298" s="7" t="s">
        <v>1946</v>
      </c>
      <c r="B298" s="7" t="s">
        <v>2677</v>
      </c>
      <c r="C298" s="159">
        <v>1889930</v>
      </c>
      <c r="D298" s="159">
        <v>3212343</v>
      </c>
    </row>
    <row r="299" spans="1:4" s="23" customFormat="1" ht="18.75">
      <c r="A299" s="7" t="s">
        <v>1946</v>
      </c>
      <c r="B299" s="7" t="s">
        <v>2678</v>
      </c>
      <c r="C299" s="159">
        <v>1172251</v>
      </c>
      <c r="D299" s="159">
        <v>1289954</v>
      </c>
    </row>
    <row r="300" spans="1:4" s="23" customFormat="1" ht="18.75">
      <c r="A300" s="7" t="s">
        <v>1946</v>
      </c>
      <c r="B300" s="7" t="s">
        <v>2679</v>
      </c>
      <c r="C300" s="159">
        <v>183614</v>
      </c>
      <c r="D300" s="159">
        <v>264080</v>
      </c>
    </row>
    <row r="301" spans="1:4" s="23" customFormat="1" ht="18.75">
      <c r="A301" s="7" t="s">
        <v>1946</v>
      </c>
      <c r="B301" s="7" t="s">
        <v>2680</v>
      </c>
      <c r="C301" s="159">
        <v>51790</v>
      </c>
      <c r="D301" s="159">
        <v>51330</v>
      </c>
    </row>
    <row r="302" spans="1:4" s="23" customFormat="1" ht="18.75">
      <c r="A302" s="7" t="s">
        <v>1946</v>
      </c>
      <c r="B302" s="7" t="s">
        <v>32</v>
      </c>
      <c r="C302" s="159">
        <v>401489</v>
      </c>
      <c r="D302" s="159">
        <v>977466</v>
      </c>
    </row>
    <row r="303" spans="1:4" s="23" customFormat="1" ht="18.75">
      <c r="A303" s="7" t="s">
        <v>1946</v>
      </c>
      <c r="B303" s="7" t="s">
        <v>2681</v>
      </c>
      <c r="C303" s="159">
        <v>280000</v>
      </c>
      <c r="D303" s="159">
        <v>2256766</v>
      </c>
    </row>
    <row r="304" spans="1:4" s="23" customFormat="1" ht="18.75">
      <c r="A304" s="7" t="s">
        <v>1946</v>
      </c>
      <c r="B304" s="7" t="s">
        <v>2683</v>
      </c>
      <c r="C304" s="159">
        <v>619025</v>
      </c>
      <c r="D304" s="159">
        <v>755349</v>
      </c>
    </row>
    <row r="305" spans="1:4" s="23" customFormat="1" ht="18.75">
      <c r="A305" s="7" t="s">
        <v>1946</v>
      </c>
      <c r="B305" s="7" t="s">
        <v>2684</v>
      </c>
      <c r="C305" s="159">
        <v>582500</v>
      </c>
      <c r="D305" s="159">
        <v>925700</v>
      </c>
    </row>
    <row r="306" spans="1:4" s="23" customFormat="1" ht="18.75">
      <c r="A306" s="7" t="s">
        <v>1382</v>
      </c>
      <c r="B306" s="7" t="s">
        <v>2009</v>
      </c>
      <c r="C306" s="159">
        <v>17325000</v>
      </c>
      <c r="D306" s="159">
        <v>22660164</v>
      </c>
    </row>
    <row r="307" spans="1:4" s="23" customFormat="1" ht="18.75">
      <c r="A307" s="7" t="s">
        <v>1382</v>
      </c>
      <c r="B307" s="7" t="s">
        <v>1000</v>
      </c>
      <c r="C307" s="159">
        <v>8733700</v>
      </c>
      <c r="D307" s="159">
        <v>9540162</v>
      </c>
    </row>
    <row r="308" spans="1:4" s="23" customFormat="1" ht="18.75">
      <c r="A308" s="7" t="s">
        <v>1382</v>
      </c>
      <c r="B308" s="7" t="s">
        <v>2668</v>
      </c>
      <c r="C308" s="159">
        <v>98010</v>
      </c>
      <c r="D308" s="159">
        <v>104470</v>
      </c>
    </row>
    <row r="309" spans="1:4" s="23" customFormat="1" ht="18.75">
      <c r="A309" s="7" t="s">
        <v>1382</v>
      </c>
      <c r="B309" s="7" t="s">
        <v>1909</v>
      </c>
      <c r="C309" s="159">
        <v>3000</v>
      </c>
      <c r="D309" s="159">
        <v>2150</v>
      </c>
    </row>
    <row r="310" spans="1:4" s="23" customFormat="1" ht="18.75">
      <c r="A310" s="7" t="s">
        <v>1382</v>
      </c>
      <c r="B310" s="7" t="s">
        <v>2670</v>
      </c>
      <c r="C310" s="159">
        <v>35000</v>
      </c>
      <c r="D310" s="159">
        <v>53172</v>
      </c>
    </row>
    <row r="311" spans="1:4" s="23" customFormat="1" ht="18.75">
      <c r="A311" s="7" t="s">
        <v>1382</v>
      </c>
      <c r="B311" s="7" t="s">
        <v>2672</v>
      </c>
      <c r="C311" s="159">
        <v>25000</v>
      </c>
      <c r="D311" s="159">
        <v>59025</v>
      </c>
    </row>
    <row r="312" spans="1:4" s="23" customFormat="1" ht="18.75">
      <c r="A312" s="7" t="s">
        <v>1382</v>
      </c>
      <c r="B312" s="7" t="s">
        <v>727</v>
      </c>
      <c r="C312" s="159">
        <v>70000</v>
      </c>
      <c r="D312" s="159">
        <v>149771</v>
      </c>
    </row>
    <row r="313" spans="1:4" s="23" customFormat="1" ht="18.75">
      <c r="A313" s="7" t="s">
        <v>1382</v>
      </c>
      <c r="B313" s="7" t="s">
        <v>2673</v>
      </c>
      <c r="C313" s="159">
        <v>980000</v>
      </c>
      <c r="D313" s="159">
        <v>1177389</v>
      </c>
    </row>
    <row r="314" spans="1:4" s="23" customFormat="1" ht="18.75">
      <c r="A314" s="7" t="s">
        <v>1382</v>
      </c>
      <c r="B314" s="7" t="s">
        <v>249</v>
      </c>
      <c r="C314" s="159">
        <v>0</v>
      </c>
      <c r="D314" s="159">
        <v>0</v>
      </c>
    </row>
    <row r="315" spans="1:4" s="23" customFormat="1" ht="18.75">
      <c r="A315" s="7" t="s">
        <v>1382</v>
      </c>
      <c r="B315" s="7" t="s">
        <v>2686</v>
      </c>
      <c r="C315" s="159">
        <v>20000</v>
      </c>
      <c r="D315" s="159">
        <v>27019</v>
      </c>
    </row>
    <row r="316" spans="1:4" s="23" customFormat="1" ht="18.75">
      <c r="A316" s="7" t="s">
        <v>1382</v>
      </c>
      <c r="B316" s="7" t="s">
        <v>1859</v>
      </c>
      <c r="C316" s="159">
        <v>50001</v>
      </c>
      <c r="D316" s="159">
        <v>85724</v>
      </c>
    </row>
    <row r="317" spans="1:4" s="23" customFormat="1" ht="18.75">
      <c r="A317" s="7" t="s">
        <v>1382</v>
      </c>
      <c r="B317" s="7" t="s">
        <v>2674</v>
      </c>
      <c r="C317" s="159">
        <v>1000</v>
      </c>
      <c r="D317" s="159">
        <v>8731</v>
      </c>
    </row>
    <row r="318" spans="1:4" s="23" customFormat="1" ht="18.75">
      <c r="A318" s="7" t="s">
        <v>1382</v>
      </c>
      <c r="B318" s="7" t="s">
        <v>1404</v>
      </c>
      <c r="C318" s="159">
        <v>6000</v>
      </c>
      <c r="D318" s="159">
        <v>6294</v>
      </c>
    </row>
    <row r="319" spans="1:4" s="23" customFormat="1" ht="18.75">
      <c r="A319" s="7" t="s">
        <v>1382</v>
      </c>
      <c r="B319" s="7" t="s">
        <v>2576</v>
      </c>
      <c r="C319" s="159">
        <v>84072</v>
      </c>
      <c r="D319" s="159">
        <v>91194</v>
      </c>
    </row>
    <row r="320" spans="1:4" s="23" customFormat="1" ht="18.75">
      <c r="A320" s="7" t="s">
        <v>1382</v>
      </c>
      <c r="B320" s="7" t="s">
        <v>2676</v>
      </c>
      <c r="C320" s="159">
        <v>70846</v>
      </c>
      <c r="D320" s="159">
        <v>71824</v>
      </c>
    </row>
    <row r="321" spans="1:4" s="23" customFormat="1" ht="18.75">
      <c r="A321" s="7" t="s">
        <v>1382</v>
      </c>
      <c r="B321" s="7" t="s">
        <v>2677</v>
      </c>
      <c r="C321" s="159">
        <v>2250460</v>
      </c>
      <c r="D321" s="159">
        <v>3452603</v>
      </c>
    </row>
    <row r="322" spans="1:4" s="23" customFormat="1" ht="18.75">
      <c r="A322" s="7" t="s">
        <v>1382</v>
      </c>
      <c r="B322" s="7" t="s">
        <v>2678</v>
      </c>
      <c r="C322" s="159">
        <v>1203311</v>
      </c>
      <c r="D322" s="159">
        <v>1346683</v>
      </c>
    </row>
    <row r="323" spans="1:4" s="23" customFormat="1" ht="18.75">
      <c r="A323" s="7" t="s">
        <v>1382</v>
      </c>
      <c r="B323" s="7" t="s">
        <v>2679</v>
      </c>
      <c r="C323" s="159">
        <v>172995</v>
      </c>
      <c r="D323" s="159">
        <v>355941</v>
      </c>
    </row>
    <row r="324" spans="1:4" s="23" customFormat="1" ht="18.75">
      <c r="A324" s="7" t="s">
        <v>1382</v>
      </c>
      <c r="B324" s="7" t="s">
        <v>2680</v>
      </c>
      <c r="C324" s="159">
        <v>51100</v>
      </c>
      <c r="D324" s="159">
        <v>61177</v>
      </c>
    </row>
    <row r="325" spans="1:4" s="23" customFormat="1" ht="18.75">
      <c r="A325" s="7" t="s">
        <v>1382</v>
      </c>
      <c r="B325" s="7" t="s">
        <v>32</v>
      </c>
      <c r="C325" s="159">
        <v>746415</v>
      </c>
      <c r="D325" s="159">
        <v>1732632</v>
      </c>
    </row>
    <row r="326" spans="1:4" s="23" customFormat="1" ht="18.75">
      <c r="A326" s="7" t="s">
        <v>1382</v>
      </c>
      <c r="B326" s="7" t="s">
        <v>2681</v>
      </c>
      <c r="C326" s="159">
        <v>280000</v>
      </c>
      <c r="D326" s="159">
        <v>2050445</v>
      </c>
    </row>
    <row r="327" spans="1:4" s="23" customFormat="1" ht="18.75">
      <c r="A327" s="7" t="s">
        <v>1382</v>
      </c>
      <c r="B327" s="7" t="s">
        <v>2683</v>
      </c>
      <c r="C327" s="159">
        <v>810490</v>
      </c>
      <c r="D327" s="159">
        <v>870858</v>
      </c>
    </row>
    <row r="328" spans="1:4" s="23" customFormat="1" ht="18.75">
      <c r="A328" s="7" t="s">
        <v>1382</v>
      </c>
      <c r="B328" s="7" t="s">
        <v>2684</v>
      </c>
      <c r="C328" s="159">
        <v>1633600</v>
      </c>
      <c r="D328" s="159">
        <v>1412900</v>
      </c>
    </row>
    <row r="329" spans="1:4" s="23" customFormat="1" ht="18.75">
      <c r="A329" s="7" t="s">
        <v>3009</v>
      </c>
      <c r="B329" s="7" t="s">
        <v>2009</v>
      </c>
      <c r="C329" s="151">
        <v>17620000</v>
      </c>
      <c r="D329" s="151">
        <v>21955261</v>
      </c>
    </row>
    <row r="330" spans="1:4" s="23" customFormat="1" ht="18.75">
      <c r="A330" s="7" t="s">
        <v>3009</v>
      </c>
      <c r="B330" s="7" t="s">
        <v>1000</v>
      </c>
      <c r="C330" s="151">
        <v>8783700</v>
      </c>
      <c r="D330" s="151">
        <v>9440262</v>
      </c>
    </row>
    <row r="331" spans="1:4" s="23" customFormat="1" ht="18.75">
      <c r="A331" s="7" t="s">
        <v>3009</v>
      </c>
      <c r="B331" s="7" t="s">
        <v>2668</v>
      </c>
      <c r="C331" s="151">
        <v>98538</v>
      </c>
      <c r="D331" s="151">
        <v>104578</v>
      </c>
    </row>
    <row r="332" spans="1:4" s="23" customFormat="1" ht="18.75">
      <c r="A332" s="7" t="s">
        <v>3009</v>
      </c>
      <c r="B332" s="7" t="s">
        <v>1909</v>
      </c>
      <c r="C332" s="151">
        <v>1800</v>
      </c>
      <c r="D332" s="151">
        <v>3197</v>
      </c>
    </row>
    <row r="333" spans="1:4" s="23" customFormat="1" ht="18.75">
      <c r="A333" s="7" t="s">
        <v>3009</v>
      </c>
      <c r="B333" s="7" t="s">
        <v>2670</v>
      </c>
      <c r="C333" s="151">
        <v>35000</v>
      </c>
      <c r="D333" s="151">
        <v>73174</v>
      </c>
    </row>
    <row r="334" spans="1:4" s="23" customFormat="1" ht="18.75">
      <c r="A334" s="7" t="s">
        <v>3009</v>
      </c>
      <c r="B334" s="7" t="s">
        <v>2672</v>
      </c>
      <c r="C334" s="151">
        <v>30000</v>
      </c>
      <c r="D334" s="151">
        <v>104965</v>
      </c>
    </row>
    <row r="335" spans="1:4" s="23" customFormat="1" ht="18.75">
      <c r="A335" s="7" t="s">
        <v>3009</v>
      </c>
      <c r="B335" s="7" t="s">
        <v>727</v>
      </c>
      <c r="C335" s="151">
        <v>100000</v>
      </c>
      <c r="D335" s="151">
        <v>160111</v>
      </c>
    </row>
    <row r="336" spans="1:4" s="23" customFormat="1" ht="18.75">
      <c r="A336" s="7" t="s">
        <v>3009</v>
      </c>
      <c r="B336" s="7" t="s">
        <v>2673</v>
      </c>
      <c r="C336" s="151">
        <v>980000</v>
      </c>
      <c r="D336" s="151">
        <v>1245576</v>
      </c>
    </row>
    <row r="337" spans="1:5" s="23" customFormat="1" ht="18.75">
      <c r="A337" s="7" t="s">
        <v>3009</v>
      </c>
      <c r="B337" s="7" t="s">
        <v>249</v>
      </c>
      <c r="C337" s="151">
        <v>0</v>
      </c>
      <c r="D337" s="151">
        <v>0</v>
      </c>
    </row>
    <row r="338" spans="1:5" s="23" customFormat="1" ht="18.75">
      <c r="A338" s="7" t="s">
        <v>3009</v>
      </c>
      <c r="B338" s="7" t="s">
        <v>2686</v>
      </c>
      <c r="C338" s="151">
        <v>20000</v>
      </c>
      <c r="D338" s="151">
        <v>29116</v>
      </c>
    </row>
    <row r="339" spans="1:5" s="23" customFormat="1" ht="18.75">
      <c r="A339" s="7" t="s">
        <v>3009</v>
      </c>
      <c r="B339" s="7" t="s">
        <v>1859</v>
      </c>
      <c r="C339" s="151">
        <v>280001</v>
      </c>
      <c r="D339" s="151">
        <v>315941</v>
      </c>
    </row>
    <row r="340" spans="1:5" s="23" customFormat="1" ht="18.75">
      <c r="A340" s="7" t="s">
        <v>3009</v>
      </c>
      <c r="B340" s="7" t="s">
        <v>2674</v>
      </c>
      <c r="C340" s="151">
        <v>1000</v>
      </c>
      <c r="D340" s="151">
        <v>5983</v>
      </c>
    </row>
    <row r="341" spans="1:5" s="23" customFormat="1" ht="18.75">
      <c r="A341" s="7" t="s">
        <v>3009</v>
      </c>
      <c r="B341" s="7" t="s">
        <v>1404</v>
      </c>
      <c r="C341" s="151">
        <v>6000</v>
      </c>
      <c r="D341" s="151">
        <v>6153</v>
      </c>
    </row>
    <row r="342" spans="1:5" s="23" customFormat="1" ht="18.75">
      <c r="A342" s="7" t="s">
        <v>3009</v>
      </c>
      <c r="B342" s="7" t="s">
        <v>2576</v>
      </c>
      <c r="C342" s="151">
        <v>83882</v>
      </c>
      <c r="D342" s="151">
        <v>85168</v>
      </c>
    </row>
    <row r="343" spans="1:5" s="23" customFormat="1" ht="18.75">
      <c r="A343" s="7" t="s">
        <v>3009</v>
      </c>
      <c r="B343" s="7" t="s">
        <v>2676</v>
      </c>
      <c r="C343" s="151">
        <v>70899</v>
      </c>
      <c r="D343" s="151">
        <v>74627</v>
      </c>
    </row>
    <row r="344" spans="1:5" s="23" customFormat="1" ht="18.75">
      <c r="A344" s="7" t="s">
        <v>3009</v>
      </c>
      <c r="B344" s="7" t="s">
        <v>2677</v>
      </c>
      <c r="C344" s="151">
        <v>2381821</v>
      </c>
      <c r="D344" s="151">
        <v>3320905</v>
      </c>
    </row>
    <row r="345" spans="1:5" s="23" customFormat="1" ht="18.75">
      <c r="A345" s="7" t="s">
        <v>3009</v>
      </c>
      <c r="B345" s="7" t="s">
        <v>2678</v>
      </c>
      <c r="C345" s="151">
        <v>1272162</v>
      </c>
      <c r="D345" s="151">
        <v>1317251</v>
      </c>
    </row>
    <row r="346" spans="1:5" s="23" customFormat="1" ht="18.75">
      <c r="A346" s="7" t="s">
        <v>3009</v>
      </c>
      <c r="B346" s="7" t="s">
        <v>2679</v>
      </c>
      <c r="C346" s="151">
        <v>243035</v>
      </c>
      <c r="D346" s="151">
        <v>279822</v>
      </c>
    </row>
    <row r="347" spans="1:5" s="23" customFormat="1" ht="18.75">
      <c r="A347" s="7" t="s">
        <v>3009</v>
      </c>
      <c r="B347" s="7" t="s">
        <v>2680</v>
      </c>
      <c r="C347" s="151">
        <v>44100</v>
      </c>
      <c r="D347" s="151">
        <v>75036</v>
      </c>
    </row>
    <row r="348" spans="1:5" s="23" customFormat="1" ht="18.75">
      <c r="A348" s="7" t="s">
        <v>3009</v>
      </c>
      <c r="B348" s="7" t="s">
        <v>32</v>
      </c>
      <c r="C348" s="151">
        <v>793357</v>
      </c>
      <c r="D348" s="151">
        <v>1438141</v>
      </c>
    </row>
    <row r="349" spans="1:5" s="23" customFormat="1" ht="18.75">
      <c r="A349" s="7" t="s">
        <v>3009</v>
      </c>
      <c r="B349" s="7" t="s">
        <v>2681</v>
      </c>
      <c r="C349" s="151">
        <v>280000</v>
      </c>
      <c r="D349" s="151">
        <v>1959865</v>
      </c>
    </row>
    <row r="350" spans="1:5" s="23" customFormat="1" ht="18.75">
      <c r="A350" s="7" t="s">
        <v>3009</v>
      </c>
      <c r="B350" s="7" t="s">
        <v>2683</v>
      </c>
      <c r="C350" s="151">
        <v>973405</v>
      </c>
      <c r="D350" s="151">
        <v>1028290</v>
      </c>
      <c r="E350" s="23" t="s">
        <v>1984</v>
      </c>
    </row>
    <row r="351" spans="1:5" s="23" customFormat="1" ht="18.75">
      <c r="A351" s="7" t="s">
        <v>3009</v>
      </c>
      <c r="B351" s="7" t="s">
        <v>2684</v>
      </c>
      <c r="C351" s="151">
        <v>1141300</v>
      </c>
      <c r="D351" s="151">
        <v>887100</v>
      </c>
    </row>
  </sheetData>
  <phoneticPr fontId="5"/>
  <hyperlinks>
    <hyperlink ref="D1" location="目次!C109" display="目次" xr:uid="{00000000-0004-0000-DD00-000000000000}"/>
  </hyperlinks>
  <pageMargins left="0.7" right="0.7" top="0.75" bottom="0.75" header="0.3" footer="0.3"/>
  <pageSetup paperSize="9" orientation="portrait"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dimension ref="A1:D12"/>
  <sheetViews>
    <sheetView topLeftCell="A7" workbookViewId="0">
      <selection activeCell="I12" sqref="I12"/>
    </sheetView>
  </sheetViews>
  <sheetFormatPr defaultColWidth="8.75" defaultRowHeight="14.25"/>
  <cols>
    <col min="1" max="1" width="10.75" style="1" bestFit="1" customWidth="1"/>
    <col min="2" max="2" width="13.125" style="1" bestFit="1" customWidth="1"/>
    <col min="3" max="3" width="10.625" style="1" bestFit="1" customWidth="1"/>
    <col min="4" max="16384" width="8.75" style="1"/>
  </cols>
  <sheetData>
    <row r="1" spans="1:4" ht="18.75">
      <c r="A1" s="95" t="s">
        <v>1846</v>
      </c>
      <c r="B1" s="22" t="s">
        <v>2009</v>
      </c>
      <c r="D1" s="9" t="s">
        <v>652</v>
      </c>
    </row>
    <row r="3" spans="1:4" ht="18.75">
      <c r="A3" s="19" t="s">
        <v>3109</v>
      </c>
      <c r="B3" s="21" t="s">
        <v>2150</v>
      </c>
      <c r="C3" s="21" t="s">
        <v>618</v>
      </c>
    </row>
    <row r="4" spans="1:4" ht="18.75">
      <c r="A4" s="20" t="s">
        <v>1666</v>
      </c>
      <c r="B4" s="22">
        <v>13744000</v>
      </c>
      <c r="C4" s="22">
        <v>17122510</v>
      </c>
    </row>
    <row r="5" spans="1:4" ht="18.75">
      <c r="A5" s="20" t="s">
        <v>444</v>
      </c>
      <c r="B5" s="22">
        <v>13602000</v>
      </c>
      <c r="C5" s="22">
        <v>15747568</v>
      </c>
    </row>
    <row r="6" spans="1:4" ht="18.75">
      <c r="A6" s="20" t="s">
        <v>1049</v>
      </c>
      <c r="B6" s="22">
        <v>14092000</v>
      </c>
      <c r="C6" s="22">
        <v>16130370</v>
      </c>
    </row>
    <row r="7" spans="1:4" ht="18.75">
      <c r="A7" s="20" t="s">
        <v>1528</v>
      </c>
      <c r="B7" s="22">
        <v>15172000</v>
      </c>
      <c r="C7" s="22">
        <v>22924854</v>
      </c>
    </row>
    <row r="8" spans="1:4" ht="18.75">
      <c r="A8" s="20" t="s">
        <v>668</v>
      </c>
      <c r="B8" s="22">
        <v>14865000</v>
      </c>
      <c r="C8" s="22">
        <v>19652888</v>
      </c>
    </row>
    <row r="9" spans="1:4" ht="18.75">
      <c r="A9" s="20" t="s">
        <v>489</v>
      </c>
      <c r="B9" s="22">
        <v>14986000</v>
      </c>
      <c r="C9" s="22">
        <v>20942329</v>
      </c>
    </row>
    <row r="10" spans="1:4" ht="18.75">
      <c r="A10" s="20" t="s">
        <v>2935</v>
      </c>
      <c r="B10" s="22">
        <v>17325000</v>
      </c>
      <c r="C10" s="22">
        <v>22660164</v>
      </c>
    </row>
    <row r="11" spans="1:4" ht="18.75">
      <c r="A11" s="20" t="s">
        <v>3018</v>
      </c>
      <c r="B11" s="22">
        <v>17620000</v>
      </c>
      <c r="C11" s="22">
        <v>21955261</v>
      </c>
    </row>
    <row r="12" spans="1:4" ht="18.75">
      <c r="A12" s="20" t="s">
        <v>756</v>
      </c>
      <c r="B12" s="22">
        <v>121406000</v>
      </c>
      <c r="C12" s="22">
        <v>157135944</v>
      </c>
    </row>
  </sheetData>
  <phoneticPr fontId="5"/>
  <hyperlinks>
    <hyperlink ref="D1" location="目次!C109" display="目次" xr:uid="{00000000-0004-0000-DE00-000000000000}"/>
  </hyperlinks>
  <pageMargins left="0.7" right="0.7" top="0.75" bottom="0.75" header="0.3" footer="0.3"/>
  <pageSetup paperSize="9" orientation="portrait"/>
  <drawing r:id="rId2"/>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dimension ref="A1:J212"/>
  <sheetViews>
    <sheetView workbookViewId="0">
      <pane xSplit="2" ySplit="4" topLeftCell="C197" activePane="bottomRight" state="frozen"/>
      <selection pane="topRight"/>
      <selection pane="bottomLeft"/>
      <selection pane="bottomRight" activeCell="C206" sqref="C206"/>
    </sheetView>
  </sheetViews>
  <sheetFormatPr defaultColWidth="8.75" defaultRowHeight="14.25"/>
  <cols>
    <col min="1" max="4" width="15.25" style="1" customWidth="1"/>
    <col min="5" max="16384" width="8.75" style="1"/>
  </cols>
  <sheetData>
    <row r="1" spans="1:4">
      <c r="A1" s="1" t="s">
        <v>478</v>
      </c>
      <c r="D1" s="9" t="s">
        <v>652</v>
      </c>
    </row>
    <row r="2" spans="1:4">
      <c r="A2" s="1" t="s">
        <v>2153</v>
      </c>
    </row>
    <row r="3" spans="1:4">
      <c r="A3" s="1" t="s">
        <v>33</v>
      </c>
    </row>
    <row r="4" spans="1:4">
      <c r="A4" s="25" t="s">
        <v>303</v>
      </c>
      <c r="B4" s="25" t="s">
        <v>598</v>
      </c>
      <c r="C4" s="25" t="s">
        <v>2667</v>
      </c>
      <c r="D4" s="25" t="s">
        <v>1586</v>
      </c>
    </row>
    <row r="5" spans="1:4">
      <c r="A5" s="7" t="s">
        <v>263</v>
      </c>
      <c r="B5" s="7" t="s">
        <v>2009</v>
      </c>
      <c r="C5" s="7">
        <v>14141000</v>
      </c>
      <c r="D5" s="7">
        <v>14416980.1</v>
      </c>
    </row>
    <row r="6" spans="1:4">
      <c r="A6" s="7" t="s">
        <v>263</v>
      </c>
      <c r="B6" s="7" t="s">
        <v>2687</v>
      </c>
      <c r="C6" s="7">
        <v>185031</v>
      </c>
      <c r="D6" s="7">
        <v>179653</v>
      </c>
    </row>
    <row r="7" spans="1:4">
      <c r="A7" s="7" t="s">
        <v>263</v>
      </c>
      <c r="B7" s="7" t="s">
        <v>677</v>
      </c>
      <c r="C7" s="7">
        <v>1650156</v>
      </c>
      <c r="D7" s="7">
        <v>2587483</v>
      </c>
    </row>
    <row r="8" spans="1:4">
      <c r="A8" s="7" t="s">
        <v>263</v>
      </c>
      <c r="B8" s="7" t="s">
        <v>1978</v>
      </c>
      <c r="C8" s="7">
        <v>3519180</v>
      </c>
      <c r="D8" s="7">
        <v>3404271</v>
      </c>
    </row>
    <row r="9" spans="1:4">
      <c r="A9" s="7" t="s">
        <v>263</v>
      </c>
      <c r="B9" s="7" t="s">
        <v>2520</v>
      </c>
      <c r="C9" s="7">
        <v>1743699</v>
      </c>
      <c r="D9" s="7">
        <v>1448330.1</v>
      </c>
    </row>
    <row r="10" spans="1:4">
      <c r="A10" s="7" t="s">
        <v>263</v>
      </c>
      <c r="B10" s="7" t="s">
        <v>2632</v>
      </c>
      <c r="C10" s="7">
        <v>165726</v>
      </c>
      <c r="D10" s="7">
        <v>164175</v>
      </c>
    </row>
    <row r="11" spans="1:4">
      <c r="A11" s="7" t="s">
        <v>263</v>
      </c>
      <c r="B11" s="7" t="s">
        <v>2688</v>
      </c>
      <c r="C11" s="7">
        <v>122032</v>
      </c>
      <c r="D11" s="7">
        <v>115792</v>
      </c>
    </row>
    <row r="12" spans="1:4">
      <c r="A12" s="7" t="s">
        <v>263</v>
      </c>
      <c r="B12" s="7" t="s">
        <v>2689</v>
      </c>
      <c r="C12" s="7">
        <v>196282</v>
      </c>
      <c r="D12" s="7">
        <v>162861</v>
      </c>
    </row>
    <row r="13" spans="1:4">
      <c r="A13" s="7" t="s">
        <v>263</v>
      </c>
      <c r="B13" s="7" t="s">
        <v>1830</v>
      </c>
      <c r="C13" s="7">
        <v>2707816</v>
      </c>
      <c r="D13" s="7">
        <v>2665727</v>
      </c>
    </row>
    <row r="14" spans="1:4">
      <c r="A14" s="7" t="s">
        <v>263</v>
      </c>
      <c r="B14" s="7" t="s">
        <v>2690</v>
      </c>
      <c r="C14" s="7">
        <v>581835</v>
      </c>
      <c r="D14" s="7">
        <v>548663</v>
      </c>
    </row>
    <row r="15" spans="1:4">
      <c r="A15" s="7" t="s">
        <v>263</v>
      </c>
      <c r="B15" s="7" t="s">
        <v>2637</v>
      </c>
      <c r="C15" s="7">
        <v>1942244</v>
      </c>
      <c r="D15" s="7">
        <v>1874009</v>
      </c>
    </row>
    <row r="16" spans="1:4">
      <c r="A16" s="7" t="s">
        <v>263</v>
      </c>
      <c r="B16" s="7" t="s">
        <v>2506</v>
      </c>
      <c r="C16" s="7">
        <v>1276999</v>
      </c>
      <c r="D16" s="7">
        <v>1266016</v>
      </c>
    </row>
    <row r="17" spans="1:4">
      <c r="A17" s="7" t="s">
        <v>263</v>
      </c>
      <c r="B17" s="7" t="s">
        <v>2096</v>
      </c>
      <c r="C17" s="7">
        <v>50000</v>
      </c>
      <c r="D17" s="7">
        <v>0</v>
      </c>
    </row>
    <row r="18" spans="1:4">
      <c r="A18" s="7" t="s">
        <v>1787</v>
      </c>
      <c r="B18" s="7" t="s">
        <v>2009</v>
      </c>
      <c r="C18" s="7">
        <v>12943000</v>
      </c>
      <c r="D18" s="7">
        <v>13080819</v>
      </c>
    </row>
    <row r="19" spans="1:4">
      <c r="A19" s="7" t="s">
        <v>1787</v>
      </c>
      <c r="B19" s="7" t="s">
        <v>2687</v>
      </c>
      <c r="C19" s="7">
        <v>184797</v>
      </c>
      <c r="D19" s="7">
        <v>181223</v>
      </c>
    </row>
    <row r="20" spans="1:4">
      <c r="A20" s="7" t="s">
        <v>1787</v>
      </c>
      <c r="B20" s="7" t="s">
        <v>677</v>
      </c>
      <c r="C20" s="7">
        <v>1498577</v>
      </c>
      <c r="D20" s="7">
        <v>1755425</v>
      </c>
    </row>
    <row r="21" spans="1:4">
      <c r="A21" s="7" t="s">
        <v>1787</v>
      </c>
      <c r="B21" s="7" t="s">
        <v>1978</v>
      </c>
      <c r="C21" s="7">
        <v>3934007</v>
      </c>
      <c r="D21" s="7">
        <v>3896632</v>
      </c>
    </row>
    <row r="22" spans="1:4">
      <c r="A22" s="7" t="s">
        <v>1787</v>
      </c>
      <c r="B22" s="7" t="s">
        <v>2520</v>
      </c>
      <c r="C22" s="7">
        <v>1417747</v>
      </c>
      <c r="D22" s="7">
        <v>1288061</v>
      </c>
    </row>
    <row r="23" spans="1:4">
      <c r="A23" s="7" t="s">
        <v>1787</v>
      </c>
      <c r="B23" s="7" t="s">
        <v>2632</v>
      </c>
      <c r="C23" s="7">
        <v>114235</v>
      </c>
      <c r="D23" s="7">
        <v>113298</v>
      </c>
    </row>
    <row r="24" spans="1:4">
      <c r="A24" s="7" t="s">
        <v>1787</v>
      </c>
      <c r="B24" s="7" t="s">
        <v>2688</v>
      </c>
      <c r="C24" s="7">
        <v>114647</v>
      </c>
      <c r="D24" s="7">
        <v>107407</v>
      </c>
    </row>
    <row r="25" spans="1:4">
      <c r="A25" s="7" t="s">
        <v>1787</v>
      </c>
      <c r="B25" s="7" t="s">
        <v>2689</v>
      </c>
      <c r="C25" s="7">
        <v>149332</v>
      </c>
      <c r="D25" s="7">
        <v>123329</v>
      </c>
    </row>
    <row r="26" spans="1:4">
      <c r="A26" s="7" t="s">
        <v>1787</v>
      </c>
      <c r="B26" s="7" t="s">
        <v>1830</v>
      </c>
      <c r="C26" s="7">
        <v>2254866</v>
      </c>
      <c r="D26" s="7">
        <v>2350415</v>
      </c>
    </row>
    <row r="27" spans="1:4">
      <c r="A27" s="7" t="s">
        <v>1787</v>
      </c>
      <c r="B27" s="7" t="s">
        <v>2690</v>
      </c>
      <c r="C27" s="7">
        <v>550278</v>
      </c>
      <c r="D27" s="7">
        <v>575161</v>
      </c>
    </row>
    <row r="28" spans="1:4">
      <c r="A28" s="7" t="s">
        <v>1787</v>
      </c>
      <c r="B28" s="7" t="s">
        <v>2637</v>
      </c>
      <c r="C28" s="7">
        <v>1365302</v>
      </c>
      <c r="D28" s="7">
        <v>1393619</v>
      </c>
    </row>
    <row r="29" spans="1:4">
      <c r="A29" s="7" t="s">
        <v>1787</v>
      </c>
      <c r="B29" s="7" t="s">
        <v>2506</v>
      </c>
      <c r="C29" s="7">
        <v>1309212</v>
      </c>
      <c r="D29" s="7">
        <v>1296249</v>
      </c>
    </row>
    <row r="30" spans="1:4">
      <c r="A30" s="7" t="s">
        <v>1787</v>
      </c>
      <c r="B30" s="7" t="s">
        <v>2096</v>
      </c>
      <c r="C30" s="7">
        <v>50000</v>
      </c>
      <c r="D30" s="7">
        <v>0</v>
      </c>
    </row>
    <row r="31" spans="1:4">
      <c r="A31" s="7" t="s">
        <v>2173</v>
      </c>
      <c r="B31" s="7" t="s">
        <v>2009</v>
      </c>
      <c r="C31" s="7">
        <v>14874000</v>
      </c>
      <c r="D31" s="7">
        <v>14441984</v>
      </c>
    </row>
    <row r="32" spans="1:4">
      <c r="A32" s="7" t="s">
        <v>2173</v>
      </c>
      <c r="B32" s="7" t="s">
        <v>2687</v>
      </c>
      <c r="C32" s="7">
        <v>185015</v>
      </c>
      <c r="D32" s="7">
        <v>223750</v>
      </c>
    </row>
    <row r="33" spans="1:4">
      <c r="A33" s="7" t="s">
        <v>2173</v>
      </c>
      <c r="B33" s="7" t="s">
        <v>677</v>
      </c>
      <c r="C33" s="7">
        <v>1464315</v>
      </c>
      <c r="D33" s="7">
        <v>1628950</v>
      </c>
    </row>
    <row r="34" spans="1:4">
      <c r="A34" s="7" t="s">
        <v>2173</v>
      </c>
      <c r="B34" s="7" t="s">
        <v>1978</v>
      </c>
      <c r="C34" s="7">
        <v>4243477</v>
      </c>
      <c r="D34" s="7">
        <v>4015667</v>
      </c>
    </row>
    <row r="35" spans="1:4">
      <c r="A35" s="7" t="s">
        <v>2173</v>
      </c>
      <c r="B35" s="7" t="s">
        <v>2520</v>
      </c>
      <c r="C35" s="7">
        <v>2638846</v>
      </c>
      <c r="D35" s="7">
        <v>2577501</v>
      </c>
    </row>
    <row r="36" spans="1:4">
      <c r="A36" s="7" t="s">
        <v>2173</v>
      </c>
      <c r="B36" s="7" t="s">
        <v>2632</v>
      </c>
      <c r="C36" s="7">
        <v>114377</v>
      </c>
      <c r="D36" s="7">
        <v>113081</v>
      </c>
    </row>
    <row r="37" spans="1:4">
      <c r="A37" s="7" t="s">
        <v>2173</v>
      </c>
      <c r="B37" s="7" t="s">
        <v>2688</v>
      </c>
      <c r="C37" s="7">
        <v>109457</v>
      </c>
      <c r="D37" s="7">
        <v>104315</v>
      </c>
    </row>
    <row r="38" spans="1:4">
      <c r="A38" s="7" t="s">
        <v>2173</v>
      </c>
      <c r="B38" s="7" t="s">
        <v>2689</v>
      </c>
      <c r="C38" s="7">
        <v>159412</v>
      </c>
      <c r="D38" s="7">
        <v>122797</v>
      </c>
    </row>
    <row r="39" spans="1:4">
      <c r="A39" s="7" t="s">
        <v>2173</v>
      </c>
      <c r="B39" s="7" t="s">
        <v>1830</v>
      </c>
      <c r="C39" s="7">
        <v>2657228</v>
      </c>
      <c r="D39" s="7">
        <v>2424027</v>
      </c>
    </row>
    <row r="40" spans="1:4">
      <c r="A40" s="7" t="s">
        <v>2173</v>
      </c>
      <c r="B40" s="7" t="s">
        <v>2690</v>
      </c>
      <c r="C40" s="7">
        <v>529580</v>
      </c>
      <c r="D40" s="7">
        <v>533691</v>
      </c>
    </row>
    <row r="41" spans="1:4">
      <c r="A41" s="7" t="s">
        <v>2173</v>
      </c>
      <c r="B41" s="7" t="s">
        <v>2637</v>
      </c>
      <c r="C41" s="7">
        <v>1353861</v>
      </c>
      <c r="D41" s="7">
        <v>1345937</v>
      </c>
    </row>
    <row r="42" spans="1:4">
      <c r="A42" s="7" t="s">
        <v>2173</v>
      </c>
      <c r="B42" s="7" t="s">
        <v>2506</v>
      </c>
      <c r="C42" s="7">
        <v>1368432</v>
      </c>
      <c r="D42" s="7">
        <v>1352268</v>
      </c>
    </row>
    <row r="43" spans="1:4">
      <c r="A43" s="7" t="s">
        <v>2173</v>
      </c>
      <c r="B43" s="7" t="s">
        <v>2096</v>
      </c>
      <c r="C43" s="7">
        <v>50000</v>
      </c>
      <c r="D43" s="7">
        <v>0</v>
      </c>
    </row>
    <row r="44" spans="1:4">
      <c r="A44" s="7" t="s">
        <v>2176</v>
      </c>
      <c r="B44" s="7" t="s">
        <v>2009</v>
      </c>
      <c r="C44" s="7">
        <v>12863000</v>
      </c>
      <c r="D44" s="7">
        <v>13057113</v>
      </c>
    </row>
    <row r="45" spans="1:4">
      <c r="A45" s="7" t="s">
        <v>2176</v>
      </c>
      <c r="B45" s="7" t="s">
        <v>2687</v>
      </c>
      <c r="C45" s="7">
        <v>210785</v>
      </c>
      <c r="D45" s="7">
        <v>206871</v>
      </c>
    </row>
    <row r="46" spans="1:4">
      <c r="A46" s="7" t="s">
        <v>2176</v>
      </c>
      <c r="B46" s="7" t="s">
        <v>677</v>
      </c>
      <c r="C46" s="7">
        <v>1424419</v>
      </c>
      <c r="D46" s="7">
        <v>1648684</v>
      </c>
    </row>
    <row r="47" spans="1:4">
      <c r="A47" s="7" t="s">
        <v>2176</v>
      </c>
      <c r="B47" s="7" t="s">
        <v>1978</v>
      </c>
      <c r="C47" s="7">
        <v>4117254</v>
      </c>
      <c r="D47" s="7">
        <v>4080376</v>
      </c>
    </row>
    <row r="48" spans="1:4">
      <c r="A48" s="7" t="s">
        <v>2176</v>
      </c>
      <c r="B48" s="7" t="s">
        <v>2520</v>
      </c>
      <c r="C48" s="7">
        <v>1348535</v>
      </c>
      <c r="D48" s="7">
        <v>1314514</v>
      </c>
    </row>
    <row r="49" spans="1:4">
      <c r="A49" s="7" t="s">
        <v>2176</v>
      </c>
      <c r="B49" s="7" t="s">
        <v>2632</v>
      </c>
      <c r="C49" s="7">
        <v>113229</v>
      </c>
      <c r="D49" s="7">
        <v>112706</v>
      </c>
    </row>
    <row r="50" spans="1:4">
      <c r="A50" s="7" t="s">
        <v>2176</v>
      </c>
      <c r="B50" s="7" t="s">
        <v>2688</v>
      </c>
      <c r="C50" s="7">
        <v>81774</v>
      </c>
      <c r="D50" s="7">
        <v>79293</v>
      </c>
    </row>
    <row r="51" spans="1:4">
      <c r="A51" s="7" t="s">
        <v>2176</v>
      </c>
      <c r="B51" s="7" t="s">
        <v>2689</v>
      </c>
      <c r="C51" s="7">
        <v>112533</v>
      </c>
      <c r="D51" s="7">
        <v>112398</v>
      </c>
    </row>
    <row r="52" spans="1:4">
      <c r="A52" s="7" t="s">
        <v>2176</v>
      </c>
      <c r="B52" s="7" t="s">
        <v>1830</v>
      </c>
      <c r="C52" s="7">
        <v>2131769</v>
      </c>
      <c r="D52" s="7">
        <v>2224288</v>
      </c>
    </row>
    <row r="53" spans="1:4">
      <c r="A53" s="7" t="s">
        <v>2176</v>
      </c>
      <c r="B53" s="7" t="s">
        <v>2690</v>
      </c>
      <c r="C53" s="7">
        <v>602083</v>
      </c>
      <c r="D53" s="7">
        <v>609632</v>
      </c>
    </row>
    <row r="54" spans="1:4">
      <c r="A54" s="7" t="s">
        <v>2176</v>
      </c>
      <c r="B54" s="7" t="s">
        <v>2637</v>
      </c>
      <c r="C54" s="7">
        <v>1307853</v>
      </c>
      <c r="D54" s="7">
        <v>1319057</v>
      </c>
    </row>
    <row r="55" spans="1:4">
      <c r="A55" s="7" t="s">
        <v>2176</v>
      </c>
      <c r="B55" s="7" t="s">
        <v>2506</v>
      </c>
      <c r="C55" s="7">
        <v>1362766</v>
      </c>
      <c r="D55" s="7">
        <v>1349294</v>
      </c>
    </row>
    <row r="56" spans="1:4">
      <c r="A56" s="7" t="s">
        <v>2176</v>
      </c>
      <c r="B56" s="7" t="s">
        <v>2096</v>
      </c>
      <c r="C56" s="7">
        <v>50000</v>
      </c>
      <c r="D56" s="7">
        <v>0</v>
      </c>
    </row>
    <row r="57" spans="1:4">
      <c r="A57" s="7" t="s">
        <v>543</v>
      </c>
      <c r="B57" s="7" t="s">
        <v>2009</v>
      </c>
      <c r="C57" s="7">
        <v>12789000</v>
      </c>
      <c r="D57" s="7">
        <v>13253958</v>
      </c>
    </row>
    <row r="58" spans="1:4">
      <c r="A58" s="7" t="s">
        <v>543</v>
      </c>
      <c r="B58" s="7" t="s">
        <v>2687</v>
      </c>
      <c r="C58" s="7">
        <v>206452</v>
      </c>
      <c r="D58" s="7">
        <v>200482</v>
      </c>
    </row>
    <row r="59" spans="1:4">
      <c r="A59" s="7" t="s">
        <v>543</v>
      </c>
      <c r="B59" s="7" t="s">
        <v>677</v>
      </c>
      <c r="C59" s="7">
        <v>1514164</v>
      </c>
      <c r="D59" s="7">
        <v>2281141</v>
      </c>
    </row>
    <row r="60" spans="1:4">
      <c r="A60" s="7" t="s">
        <v>543</v>
      </c>
      <c r="B60" s="7" t="s">
        <v>1978</v>
      </c>
      <c r="C60" s="7">
        <v>4168568</v>
      </c>
      <c r="D60" s="7">
        <v>4090813</v>
      </c>
    </row>
    <row r="61" spans="1:4">
      <c r="A61" s="7" t="s">
        <v>543</v>
      </c>
      <c r="B61" s="7" t="s">
        <v>2520</v>
      </c>
      <c r="C61" s="7">
        <v>1307837</v>
      </c>
      <c r="D61" s="7">
        <v>1267004</v>
      </c>
    </row>
    <row r="62" spans="1:4">
      <c r="A62" s="7" t="s">
        <v>543</v>
      </c>
      <c r="B62" s="7" t="s">
        <v>2632</v>
      </c>
      <c r="C62" s="7">
        <v>60460</v>
      </c>
      <c r="D62" s="7">
        <v>61567</v>
      </c>
    </row>
    <row r="63" spans="1:4">
      <c r="A63" s="7" t="s">
        <v>543</v>
      </c>
      <c r="B63" s="7" t="s">
        <v>2688</v>
      </c>
      <c r="C63" s="7">
        <v>85551</v>
      </c>
      <c r="D63" s="7">
        <v>85358</v>
      </c>
    </row>
    <row r="64" spans="1:4">
      <c r="A64" s="7" t="s">
        <v>543</v>
      </c>
      <c r="B64" s="7" t="s">
        <v>2689</v>
      </c>
      <c r="C64" s="7">
        <v>120528</v>
      </c>
      <c r="D64" s="7">
        <v>108209</v>
      </c>
    </row>
    <row r="65" spans="1:4">
      <c r="A65" s="7" t="s">
        <v>543</v>
      </c>
      <c r="B65" s="7" t="s">
        <v>1830</v>
      </c>
      <c r="C65" s="7">
        <v>1844683</v>
      </c>
      <c r="D65" s="7">
        <v>1747584</v>
      </c>
    </row>
    <row r="66" spans="1:4">
      <c r="A66" s="7" t="s">
        <v>543</v>
      </c>
      <c r="B66" s="7" t="s">
        <v>2690</v>
      </c>
      <c r="C66" s="7">
        <v>606687</v>
      </c>
      <c r="D66" s="7">
        <v>613490</v>
      </c>
    </row>
    <row r="67" spans="1:4">
      <c r="A67" s="7" t="s">
        <v>543</v>
      </c>
      <c r="B67" s="7" t="s">
        <v>2637</v>
      </c>
      <c r="C67" s="7">
        <v>1401513</v>
      </c>
      <c r="D67" s="7">
        <v>1397977</v>
      </c>
    </row>
    <row r="68" spans="1:4">
      <c r="A68" s="7" t="s">
        <v>543</v>
      </c>
      <c r="B68" s="7" t="s">
        <v>2506</v>
      </c>
      <c r="C68" s="7">
        <v>1422557</v>
      </c>
      <c r="D68" s="7">
        <v>1400333</v>
      </c>
    </row>
    <row r="69" spans="1:4">
      <c r="A69" s="7" t="s">
        <v>543</v>
      </c>
      <c r="B69" s="7" t="s">
        <v>2096</v>
      </c>
      <c r="C69" s="7">
        <v>50000</v>
      </c>
      <c r="D69" s="7">
        <v>0</v>
      </c>
    </row>
    <row r="70" spans="1:4">
      <c r="A70" s="7" t="s">
        <v>2178</v>
      </c>
      <c r="B70" s="7" t="s">
        <v>2009</v>
      </c>
      <c r="C70" s="7">
        <v>13275000</v>
      </c>
      <c r="D70" s="7">
        <v>13932317</v>
      </c>
    </row>
    <row r="71" spans="1:4">
      <c r="A71" s="7" t="s">
        <v>2178</v>
      </c>
      <c r="B71" s="7" t="s">
        <v>2687</v>
      </c>
      <c r="C71" s="7">
        <v>209501</v>
      </c>
      <c r="D71" s="7">
        <v>208191</v>
      </c>
    </row>
    <row r="72" spans="1:4">
      <c r="A72" s="7" t="s">
        <v>2178</v>
      </c>
      <c r="B72" s="7" t="s">
        <v>677</v>
      </c>
      <c r="C72" s="7">
        <v>1536405</v>
      </c>
      <c r="D72" s="7">
        <v>2064588</v>
      </c>
    </row>
    <row r="73" spans="1:4">
      <c r="A73" s="7" t="s">
        <v>2178</v>
      </c>
      <c r="B73" s="7" t="s">
        <v>1978</v>
      </c>
      <c r="C73" s="7">
        <v>4788327</v>
      </c>
      <c r="D73" s="7">
        <v>4659096</v>
      </c>
    </row>
    <row r="74" spans="1:4">
      <c r="A74" s="7" t="s">
        <v>2178</v>
      </c>
      <c r="B74" s="7" t="s">
        <v>2520</v>
      </c>
      <c r="C74" s="7">
        <v>1447145</v>
      </c>
      <c r="D74" s="7">
        <v>1495890</v>
      </c>
    </row>
    <row r="75" spans="1:4">
      <c r="A75" s="7" t="s">
        <v>2178</v>
      </c>
      <c r="B75" s="7" t="s">
        <v>2632</v>
      </c>
      <c r="C75" s="7">
        <v>63461</v>
      </c>
      <c r="D75" s="7">
        <v>61282</v>
      </c>
    </row>
    <row r="76" spans="1:4">
      <c r="A76" s="7" t="s">
        <v>2178</v>
      </c>
      <c r="B76" s="7" t="s">
        <v>2688</v>
      </c>
      <c r="C76" s="7">
        <v>100139</v>
      </c>
      <c r="D76" s="7">
        <v>102505</v>
      </c>
    </row>
    <row r="77" spans="1:4">
      <c r="A77" s="7" t="s">
        <v>2178</v>
      </c>
      <c r="B77" s="7" t="s">
        <v>2689</v>
      </c>
      <c r="C77" s="7">
        <v>122599</v>
      </c>
      <c r="D77" s="7">
        <v>121764</v>
      </c>
    </row>
    <row r="78" spans="1:4">
      <c r="A78" s="7" t="s">
        <v>2178</v>
      </c>
      <c r="B78" s="7" t="s">
        <v>1830</v>
      </c>
      <c r="C78" s="7">
        <v>1759481</v>
      </c>
      <c r="D78" s="7">
        <v>1729987</v>
      </c>
    </row>
    <row r="79" spans="1:4">
      <c r="A79" s="7" t="s">
        <v>2178</v>
      </c>
      <c r="B79" s="7" t="s">
        <v>2690</v>
      </c>
      <c r="C79" s="7">
        <v>602588</v>
      </c>
      <c r="D79" s="7">
        <v>574451</v>
      </c>
    </row>
    <row r="80" spans="1:4">
      <c r="A80" s="7" t="s">
        <v>2178</v>
      </c>
      <c r="B80" s="7" t="s">
        <v>2637</v>
      </c>
      <c r="C80" s="7">
        <v>1171672</v>
      </c>
      <c r="D80" s="7">
        <v>1510614</v>
      </c>
    </row>
    <row r="81" spans="1:4">
      <c r="A81" s="7" t="s">
        <v>2178</v>
      </c>
      <c r="B81" s="7" t="s">
        <v>2506</v>
      </c>
      <c r="C81" s="7">
        <v>1423682</v>
      </c>
      <c r="D81" s="7">
        <v>1403949</v>
      </c>
    </row>
    <row r="82" spans="1:4">
      <c r="A82" s="7" t="s">
        <v>2178</v>
      </c>
      <c r="B82" s="7" t="s">
        <v>2096</v>
      </c>
      <c r="C82" s="7">
        <v>50000</v>
      </c>
      <c r="D82" s="7">
        <v>0</v>
      </c>
    </row>
    <row r="83" spans="1:4">
      <c r="A83" s="7" t="s">
        <v>1236</v>
      </c>
      <c r="B83" s="7" t="s">
        <v>2009</v>
      </c>
      <c r="C83" s="7">
        <v>13746000</v>
      </c>
      <c r="D83" s="7">
        <v>14255912</v>
      </c>
    </row>
    <row r="84" spans="1:4">
      <c r="A84" s="7" t="s">
        <v>1236</v>
      </c>
      <c r="B84" s="7" t="s">
        <v>2687</v>
      </c>
      <c r="C84" s="7">
        <v>217399</v>
      </c>
      <c r="D84" s="7">
        <v>210094</v>
      </c>
    </row>
    <row r="85" spans="1:4">
      <c r="A85" s="7" t="s">
        <v>1236</v>
      </c>
      <c r="B85" s="7" t="s">
        <v>677</v>
      </c>
      <c r="C85" s="7">
        <v>1666860</v>
      </c>
      <c r="D85" s="7">
        <v>1989404</v>
      </c>
    </row>
    <row r="86" spans="1:4">
      <c r="A86" s="7" t="s">
        <v>1236</v>
      </c>
      <c r="B86" s="7" t="s">
        <v>1978</v>
      </c>
      <c r="C86" s="7">
        <v>4995197</v>
      </c>
      <c r="D86" s="7">
        <v>4991128</v>
      </c>
    </row>
    <row r="87" spans="1:4">
      <c r="A87" s="7" t="s">
        <v>1236</v>
      </c>
      <c r="B87" s="7" t="s">
        <v>2520</v>
      </c>
      <c r="C87" s="7">
        <v>1474110</v>
      </c>
      <c r="D87" s="7">
        <v>1431107</v>
      </c>
    </row>
    <row r="88" spans="1:4">
      <c r="A88" s="7" t="s">
        <v>1236</v>
      </c>
      <c r="B88" s="7" t="s">
        <v>2632</v>
      </c>
      <c r="C88" s="7">
        <v>61933</v>
      </c>
      <c r="D88" s="7">
        <v>68341</v>
      </c>
    </row>
    <row r="89" spans="1:4">
      <c r="A89" s="7" t="s">
        <v>1236</v>
      </c>
      <c r="B89" s="7" t="s">
        <v>2688</v>
      </c>
      <c r="C89" s="7">
        <v>100858</v>
      </c>
      <c r="D89" s="7">
        <v>112766</v>
      </c>
    </row>
    <row r="90" spans="1:4">
      <c r="A90" s="7" t="s">
        <v>1236</v>
      </c>
      <c r="B90" s="7" t="s">
        <v>2689</v>
      </c>
      <c r="C90" s="7">
        <v>122374</v>
      </c>
      <c r="D90" s="7">
        <v>144508</v>
      </c>
    </row>
    <row r="91" spans="1:4">
      <c r="A91" s="7" t="s">
        <v>1236</v>
      </c>
      <c r="B91" s="7" t="s">
        <v>1830</v>
      </c>
      <c r="C91" s="7">
        <v>1778539</v>
      </c>
      <c r="D91" s="7">
        <v>1801206</v>
      </c>
    </row>
    <row r="92" spans="1:4">
      <c r="A92" s="7" t="s">
        <v>1236</v>
      </c>
      <c r="B92" s="7" t="s">
        <v>2690</v>
      </c>
      <c r="C92" s="7">
        <v>653379</v>
      </c>
      <c r="D92" s="7">
        <v>645909</v>
      </c>
    </row>
    <row r="93" spans="1:4">
      <c r="A93" s="7" t="s">
        <v>1236</v>
      </c>
      <c r="B93" s="7" t="s">
        <v>2637</v>
      </c>
      <c r="C93" s="7">
        <v>1262966</v>
      </c>
      <c r="D93" s="7">
        <v>1517144</v>
      </c>
    </row>
    <row r="94" spans="1:4">
      <c r="A94" s="7" t="s">
        <v>1236</v>
      </c>
      <c r="B94" s="7" t="s">
        <v>2506</v>
      </c>
      <c r="C94" s="7">
        <v>1362385</v>
      </c>
      <c r="D94" s="7">
        <v>1344306</v>
      </c>
    </row>
    <row r="95" spans="1:4">
      <c r="A95" s="7" t="s">
        <v>1236</v>
      </c>
      <c r="B95" s="7" t="s">
        <v>2096</v>
      </c>
      <c r="C95" s="7">
        <v>50000</v>
      </c>
      <c r="D95" s="7">
        <v>0</v>
      </c>
    </row>
    <row r="96" spans="1:4">
      <c r="A96" s="7" t="s">
        <v>176</v>
      </c>
      <c r="B96" s="7" t="s">
        <v>2009</v>
      </c>
      <c r="C96" s="7">
        <v>13818000</v>
      </c>
      <c r="D96" s="7">
        <v>14070743</v>
      </c>
    </row>
    <row r="97" spans="1:4">
      <c r="A97" s="7" t="s">
        <v>176</v>
      </c>
      <c r="B97" s="7" t="s">
        <v>2687</v>
      </c>
      <c r="C97" s="7">
        <v>242717</v>
      </c>
      <c r="D97" s="7">
        <v>238175</v>
      </c>
    </row>
    <row r="98" spans="1:4">
      <c r="A98" s="7" t="s">
        <v>176</v>
      </c>
      <c r="B98" s="7" t="s">
        <v>677</v>
      </c>
      <c r="C98" s="7">
        <v>1639870</v>
      </c>
      <c r="D98" s="7">
        <v>1988910</v>
      </c>
    </row>
    <row r="99" spans="1:4">
      <c r="A99" s="7" t="s">
        <v>176</v>
      </c>
      <c r="B99" s="7" t="s">
        <v>1978</v>
      </c>
      <c r="C99" s="7">
        <v>5066400</v>
      </c>
      <c r="D99" s="7">
        <v>5295542</v>
      </c>
    </row>
    <row r="100" spans="1:4">
      <c r="A100" s="7" t="s">
        <v>176</v>
      </c>
      <c r="B100" s="7" t="s">
        <v>2520</v>
      </c>
      <c r="C100" s="7">
        <v>1553388</v>
      </c>
      <c r="D100" s="7">
        <v>1479332</v>
      </c>
    </row>
    <row r="101" spans="1:4">
      <c r="A101" s="7" t="s">
        <v>176</v>
      </c>
      <c r="B101" s="7" t="s">
        <v>2632</v>
      </c>
      <c r="C101" s="7">
        <v>68373</v>
      </c>
      <c r="D101" s="7">
        <v>67833</v>
      </c>
    </row>
    <row r="102" spans="1:4">
      <c r="A102" s="7" t="s">
        <v>176</v>
      </c>
      <c r="B102" s="7" t="s">
        <v>2688</v>
      </c>
      <c r="C102" s="7">
        <v>103054</v>
      </c>
      <c r="D102" s="7">
        <v>99202</v>
      </c>
    </row>
    <row r="103" spans="1:4">
      <c r="A103" s="7" t="s">
        <v>176</v>
      </c>
      <c r="B103" s="7" t="s">
        <v>2689</v>
      </c>
      <c r="C103" s="7">
        <v>183633</v>
      </c>
      <c r="D103" s="7">
        <v>155730</v>
      </c>
    </row>
    <row r="104" spans="1:4">
      <c r="A104" s="7" t="s">
        <v>176</v>
      </c>
      <c r="B104" s="7" t="s">
        <v>1830</v>
      </c>
      <c r="C104" s="7">
        <v>1783061</v>
      </c>
      <c r="D104" s="7">
        <v>16564465</v>
      </c>
    </row>
    <row r="105" spans="1:4">
      <c r="A105" s="7" t="s">
        <v>176</v>
      </c>
      <c r="B105" s="7" t="s">
        <v>2690</v>
      </c>
      <c r="C105" s="7">
        <v>702502</v>
      </c>
      <c r="D105" s="7">
        <v>702147</v>
      </c>
    </row>
    <row r="106" spans="1:4">
      <c r="A106" s="7" t="s">
        <v>176</v>
      </c>
      <c r="B106" s="7" t="s">
        <v>2637</v>
      </c>
      <c r="C106" s="7">
        <v>1232435</v>
      </c>
      <c r="D106" s="7">
        <v>1216372</v>
      </c>
    </row>
    <row r="107" spans="1:4">
      <c r="A107" s="7" t="s">
        <v>176</v>
      </c>
      <c r="B107" s="7" t="s">
        <v>2506</v>
      </c>
      <c r="C107" s="7">
        <v>1192567</v>
      </c>
      <c r="D107" s="7">
        <v>1171034</v>
      </c>
    </row>
    <row r="108" spans="1:4">
      <c r="A108" s="7" t="s">
        <v>176</v>
      </c>
      <c r="B108" s="7" t="s">
        <v>2096</v>
      </c>
      <c r="C108" s="7">
        <v>50000</v>
      </c>
      <c r="D108" s="7">
        <v>0</v>
      </c>
    </row>
    <row r="109" spans="1:4">
      <c r="A109" s="7" t="s">
        <v>1666</v>
      </c>
      <c r="B109" s="7" t="s">
        <v>2009</v>
      </c>
      <c r="C109" s="7">
        <v>13744000</v>
      </c>
      <c r="D109" s="7">
        <v>15888101</v>
      </c>
    </row>
    <row r="110" spans="1:4">
      <c r="A110" s="7" t="s">
        <v>1666</v>
      </c>
      <c r="B110" s="7" t="s">
        <v>2687</v>
      </c>
      <c r="C110" s="7">
        <v>211213</v>
      </c>
      <c r="D110" s="7">
        <v>207478</v>
      </c>
    </row>
    <row r="111" spans="1:4">
      <c r="A111" s="7" t="s">
        <v>1666</v>
      </c>
      <c r="B111" s="7" t="s">
        <v>677</v>
      </c>
      <c r="C111" s="7">
        <v>1727490</v>
      </c>
      <c r="D111" s="7">
        <v>3694278</v>
      </c>
    </row>
    <row r="112" spans="1:4">
      <c r="A112" s="7" t="s">
        <v>1666</v>
      </c>
      <c r="B112" s="7" t="s">
        <v>1978</v>
      </c>
      <c r="C112" s="7">
        <v>5225693</v>
      </c>
      <c r="D112" s="7">
        <v>5464001</v>
      </c>
    </row>
    <row r="113" spans="1:4">
      <c r="A113" s="7" t="s">
        <v>1666</v>
      </c>
      <c r="B113" s="7" t="s">
        <v>2520</v>
      </c>
      <c r="C113" s="7">
        <v>1616766</v>
      </c>
      <c r="D113" s="7">
        <v>1578736</v>
      </c>
    </row>
    <row r="114" spans="1:4">
      <c r="A114" s="7" t="s">
        <v>1666</v>
      </c>
      <c r="B114" s="7" t="s">
        <v>2632</v>
      </c>
      <c r="C114" s="7">
        <v>65770</v>
      </c>
      <c r="D114" s="7">
        <v>70066</v>
      </c>
    </row>
    <row r="115" spans="1:4">
      <c r="A115" s="7" t="s">
        <v>1666</v>
      </c>
      <c r="B115" s="7" t="s">
        <v>2688</v>
      </c>
      <c r="C115" s="7">
        <v>102283</v>
      </c>
      <c r="D115" s="7">
        <v>90729</v>
      </c>
    </row>
    <row r="116" spans="1:4">
      <c r="A116" s="7" t="s">
        <v>1666</v>
      </c>
      <c r="B116" s="7" t="s">
        <v>2689</v>
      </c>
      <c r="C116" s="7">
        <v>169249</v>
      </c>
      <c r="D116" s="7">
        <v>163133</v>
      </c>
    </row>
    <row r="117" spans="1:4">
      <c r="A117" s="7" t="s">
        <v>1666</v>
      </c>
      <c r="B117" s="7" t="s">
        <v>1830</v>
      </c>
      <c r="C117" s="7">
        <v>1461889</v>
      </c>
      <c r="D117" s="7">
        <v>1506295</v>
      </c>
    </row>
    <row r="118" spans="1:4">
      <c r="A118" s="7" t="s">
        <v>1666</v>
      </c>
      <c r="B118" s="7" t="s">
        <v>2690</v>
      </c>
      <c r="C118" s="7">
        <v>658038</v>
      </c>
      <c r="D118" s="7">
        <v>673208</v>
      </c>
    </row>
    <row r="119" spans="1:4">
      <c r="A119" s="7" t="s">
        <v>1666</v>
      </c>
      <c r="B119" s="7" t="s">
        <v>2637</v>
      </c>
      <c r="C119" s="7">
        <v>1389512</v>
      </c>
      <c r="D119" s="7">
        <v>1383571</v>
      </c>
    </row>
    <row r="120" spans="1:4">
      <c r="A120" s="7" t="s">
        <v>1666</v>
      </c>
      <c r="B120" s="7" t="s">
        <v>2506</v>
      </c>
      <c r="C120" s="7">
        <v>1066097</v>
      </c>
      <c r="D120" s="7">
        <v>1056605</v>
      </c>
    </row>
    <row r="121" spans="1:4">
      <c r="A121" s="7" t="s">
        <v>1666</v>
      </c>
      <c r="B121" s="7" t="s">
        <v>2096</v>
      </c>
      <c r="C121" s="7">
        <v>50000</v>
      </c>
      <c r="D121" s="7">
        <v>0</v>
      </c>
    </row>
    <row r="122" spans="1:4">
      <c r="A122" s="7" t="s">
        <v>444</v>
      </c>
      <c r="B122" s="7" t="s">
        <v>2009</v>
      </c>
      <c r="C122" s="7">
        <v>13602000</v>
      </c>
      <c r="D122" s="25">
        <v>14625710</v>
      </c>
    </row>
    <row r="123" spans="1:4">
      <c r="A123" s="7" t="s">
        <v>444</v>
      </c>
      <c r="B123" s="7" t="s">
        <v>2687</v>
      </c>
      <c r="C123" s="7">
        <v>210667</v>
      </c>
      <c r="D123" s="25">
        <v>201046</v>
      </c>
    </row>
    <row r="124" spans="1:4">
      <c r="A124" s="7" t="s">
        <v>444</v>
      </c>
      <c r="B124" s="7" t="s">
        <v>677</v>
      </c>
      <c r="C124" s="7">
        <v>1669038</v>
      </c>
      <c r="D124" s="25">
        <v>2615192</v>
      </c>
    </row>
    <row r="125" spans="1:4">
      <c r="A125" s="7" t="s">
        <v>444</v>
      </c>
      <c r="B125" s="7" t="s">
        <v>1978</v>
      </c>
      <c r="C125" s="7">
        <v>5428824</v>
      </c>
      <c r="D125" s="25">
        <v>5300920</v>
      </c>
    </row>
    <row r="126" spans="1:4">
      <c r="A126" s="7" t="s">
        <v>444</v>
      </c>
      <c r="B126" s="7" t="s">
        <v>2520</v>
      </c>
      <c r="C126" s="7">
        <v>1349172</v>
      </c>
      <c r="D126" s="25">
        <v>1327747</v>
      </c>
    </row>
    <row r="127" spans="1:4">
      <c r="A127" s="7" t="s">
        <v>444</v>
      </c>
      <c r="B127" s="7" t="s">
        <v>2632</v>
      </c>
      <c r="C127" s="7">
        <v>67839</v>
      </c>
      <c r="D127" s="25">
        <v>58776</v>
      </c>
    </row>
    <row r="128" spans="1:4">
      <c r="A128" s="7" t="s">
        <v>444</v>
      </c>
      <c r="B128" s="7" t="s">
        <v>2688</v>
      </c>
      <c r="C128" s="7">
        <v>88128</v>
      </c>
      <c r="D128" s="25">
        <v>85713</v>
      </c>
    </row>
    <row r="129" spans="1:4">
      <c r="A129" s="7" t="s">
        <v>444</v>
      </c>
      <c r="B129" s="7" t="s">
        <v>2689</v>
      </c>
      <c r="C129" s="7">
        <v>165844</v>
      </c>
      <c r="D129" s="25">
        <v>163468</v>
      </c>
    </row>
    <row r="130" spans="1:4">
      <c r="A130" s="7" t="s">
        <v>444</v>
      </c>
      <c r="B130" s="7" t="s">
        <v>1830</v>
      </c>
      <c r="C130" s="7">
        <v>1527780</v>
      </c>
      <c r="D130" s="25">
        <v>1536537</v>
      </c>
    </row>
    <row r="131" spans="1:4">
      <c r="A131" s="7" t="s">
        <v>444</v>
      </c>
      <c r="B131" s="7" t="s">
        <v>2690</v>
      </c>
      <c r="C131" s="7">
        <v>625682</v>
      </c>
      <c r="D131" s="25">
        <v>623666</v>
      </c>
    </row>
    <row r="132" spans="1:4">
      <c r="A132" s="7" t="s">
        <v>444</v>
      </c>
      <c r="B132" s="7" t="s">
        <v>2637</v>
      </c>
      <c r="C132" s="7">
        <v>1353374</v>
      </c>
      <c r="D132" s="25">
        <v>1651601</v>
      </c>
    </row>
    <row r="133" spans="1:4">
      <c r="A133" s="7" t="s">
        <v>444</v>
      </c>
      <c r="B133" s="7" t="s">
        <v>2506</v>
      </c>
      <c r="C133" s="7">
        <v>1065652</v>
      </c>
      <c r="D133" s="25">
        <v>1061044</v>
      </c>
    </row>
    <row r="134" spans="1:4">
      <c r="A134" s="7" t="s">
        <v>444</v>
      </c>
      <c r="B134" s="7" t="s">
        <v>2096</v>
      </c>
      <c r="C134" s="7">
        <v>50000</v>
      </c>
      <c r="D134" s="25">
        <v>0</v>
      </c>
    </row>
    <row r="135" spans="1:4">
      <c r="A135" s="11" t="s">
        <v>1267</v>
      </c>
      <c r="B135" s="7" t="s">
        <v>2009</v>
      </c>
      <c r="C135" s="7">
        <v>14092000</v>
      </c>
      <c r="D135" s="25">
        <v>14861880</v>
      </c>
    </row>
    <row r="136" spans="1:4">
      <c r="A136" s="11" t="s">
        <v>1267</v>
      </c>
      <c r="B136" s="7" t="s">
        <v>2687</v>
      </c>
      <c r="C136" s="7">
        <v>210122</v>
      </c>
      <c r="D136" s="25">
        <v>205400</v>
      </c>
    </row>
    <row r="137" spans="1:4">
      <c r="A137" s="11" t="s">
        <v>1267</v>
      </c>
      <c r="B137" s="7" t="s">
        <v>677</v>
      </c>
      <c r="C137" s="7">
        <v>1855499</v>
      </c>
      <c r="D137" s="25">
        <v>2502108</v>
      </c>
    </row>
    <row r="138" spans="1:4">
      <c r="A138" s="11" t="s">
        <v>1267</v>
      </c>
      <c r="B138" s="7" t="s">
        <v>1978</v>
      </c>
      <c r="C138" s="7">
        <v>5479632</v>
      </c>
      <c r="D138" s="25">
        <v>5435220</v>
      </c>
    </row>
    <row r="139" spans="1:4">
      <c r="A139" s="11" t="s">
        <v>1267</v>
      </c>
      <c r="B139" s="7" t="s">
        <v>2520</v>
      </c>
      <c r="C139" s="7">
        <v>1472542</v>
      </c>
      <c r="D139" s="25">
        <v>1411989</v>
      </c>
    </row>
    <row r="140" spans="1:4">
      <c r="A140" s="11" t="s">
        <v>1267</v>
      </c>
      <c r="B140" s="7" t="s">
        <v>2632</v>
      </c>
      <c r="C140" s="7">
        <v>63532</v>
      </c>
      <c r="D140" s="25">
        <v>61180</v>
      </c>
    </row>
    <row r="141" spans="1:4">
      <c r="A141" s="11" t="s">
        <v>1267</v>
      </c>
      <c r="B141" s="7" t="s">
        <v>2688</v>
      </c>
      <c r="C141" s="7">
        <v>105120</v>
      </c>
      <c r="D141" s="25">
        <v>115555</v>
      </c>
    </row>
    <row r="142" spans="1:4">
      <c r="A142" s="11" t="s">
        <v>1267</v>
      </c>
      <c r="B142" s="7" t="s">
        <v>2689</v>
      </c>
      <c r="C142" s="7">
        <v>178275</v>
      </c>
      <c r="D142" s="25">
        <v>168114</v>
      </c>
    </row>
    <row r="143" spans="1:4">
      <c r="A143" s="11" t="s">
        <v>1267</v>
      </c>
      <c r="B143" s="7" t="s">
        <v>1830</v>
      </c>
      <c r="C143" s="7">
        <v>1617897</v>
      </c>
      <c r="D143" s="25">
        <v>1509591</v>
      </c>
    </row>
    <row r="144" spans="1:4">
      <c r="A144" s="11" t="s">
        <v>1267</v>
      </c>
      <c r="B144" s="7" t="s">
        <v>2690</v>
      </c>
      <c r="C144" s="7">
        <v>640746</v>
      </c>
      <c r="D144" s="25">
        <v>641354</v>
      </c>
    </row>
    <row r="145" spans="1:4">
      <c r="A145" s="11" t="s">
        <v>1267</v>
      </c>
      <c r="B145" s="7" t="s">
        <v>2637</v>
      </c>
      <c r="C145" s="7">
        <v>1427712</v>
      </c>
      <c r="D145" s="25">
        <v>1831382</v>
      </c>
    </row>
    <row r="146" spans="1:4">
      <c r="A146" s="11" t="s">
        <v>1267</v>
      </c>
      <c r="B146" s="7" t="s">
        <v>2506</v>
      </c>
      <c r="C146" s="7">
        <v>990923</v>
      </c>
      <c r="D146" s="25">
        <v>979987</v>
      </c>
    </row>
    <row r="147" spans="1:4">
      <c r="A147" s="11" t="s">
        <v>1267</v>
      </c>
      <c r="B147" s="7" t="s">
        <v>2096</v>
      </c>
      <c r="C147" s="7">
        <v>50000</v>
      </c>
      <c r="D147" s="25">
        <v>0</v>
      </c>
    </row>
    <row r="148" spans="1:4">
      <c r="A148" s="7" t="s">
        <v>463</v>
      </c>
      <c r="B148" s="7" t="s">
        <v>2009</v>
      </c>
      <c r="C148" s="7">
        <v>15172000</v>
      </c>
      <c r="D148" s="25">
        <v>21666980</v>
      </c>
    </row>
    <row r="149" spans="1:4">
      <c r="A149" s="7" t="s">
        <v>463</v>
      </c>
      <c r="B149" s="7" t="s">
        <v>2687</v>
      </c>
      <c r="C149" s="7">
        <v>213069</v>
      </c>
      <c r="D149" s="25">
        <v>202626</v>
      </c>
    </row>
    <row r="150" spans="1:4">
      <c r="A150" s="7" t="s">
        <v>463</v>
      </c>
      <c r="B150" s="7" t="s">
        <v>677</v>
      </c>
      <c r="C150" s="7">
        <v>1873618</v>
      </c>
      <c r="D150" s="25">
        <v>7562331</v>
      </c>
    </row>
    <row r="151" spans="1:4">
      <c r="A151" s="7" t="s">
        <v>463</v>
      </c>
      <c r="B151" s="7" t="s">
        <v>1978</v>
      </c>
      <c r="C151" s="7">
        <v>6213390</v>
      </c>
      <c r="D151" s="25">
        <v>5945091</v>
      </c>
    </row>
    <row r="152" spans="1:4">
      <c r="A152" s="7" t="s">
        <v>463</v>
      </c>
      <c r="B152" s="7" t="s">
        <v>2520</v>
      </c>
      <c r="C152" s="7">
        <v>1468916</v>
      </c>
      <c r="D152" s="25">
        <v>1405899</v>
      </c>
    </row>
    <row r="153" spans="1:4">
      <c r="A153" s="7" t="s">
        <v>463</v>
      </c>
      <c r="B153" s="7" t="s">
        <v>2632</v>
      </c>
      <c r="C153" s="7">
        <v>40584</v>
      </c>
      <c r="D153" s="25">
        <v>39871</v>
      </c>
    </row>
    <row r="154" spans="1:4">
      <c r="A154" s="7" t="s">
        <v>463</v>
      </c>
      <c r="B154" s="7" t="s">
        <v>2688</v>
      </c>
      <c r="C154" s="7">
        <v>133274</v>
      </c>
      <c r="D154" s="25">
        <v>130455</v>
      </c>
    </row>
    <row r="155" spans="1:4">
      <c r="A155" s="7" t="s">
        <v>463</v>
      </c>
      <c r="B155" s="7" t="s">
        <v>2689</v>
      </c>
      <c r="C155" s="7">
        <v>178505</v>
      </c>
      <c r="D155" s="25">
        <v>523645</v>
      </c>
    </row>
    <row r="156" spans="1:4">
      <c r="A156" s="7" t="s">
        <v>463</v>
      </c>
      <c r="B156" s="7" t="s">
        <v>1830</v>
      </c>
      <c r="C156" s="7">
        <v>1695689</v>
      </c>
      <c r="D156" s="25">
        <v>1813779</v>
      </c>
    </row>
    <row r="157" spans="1:4">
      <c r="A157" s="7" t="s">
        <v>463</v>
      </c>
      <c r="B157" s="7" t="s">
        <v>2690</v>
      </c>
      <c r="C157" s="7">
        <v>741895</v>
      </c>
      <c r="D157" s="25">
        <v>721190</v>
      </c>
    </row>
    <row r="158" spans="1:4">
      <c r="A158" s="7" t="s">
        <v>463</v>
      </c>
      <c r="B158" s="7" t="s">
        <v>2637</v>
      </c>
      <c r="C158" s="7">
        <v>1521559</v>
      </c>
      <c r="D158" s="25">
        <v>2289776</v>
      </c>
    </row>
    <row r="159" spans="1:4">
      <c r="A159" s="7" t="s">
        <v>463</v>
      </c>
      <c r="B159" s="7" t="s">
        <v>2506</v>
      </c>
      <c r="C159" s="7">
        <v>1041501</v>
      </c>
      <c r="D159" s="25">
        <v>1032316</v>
      </c>
    </row>
    <row r="160" spans="1:4">
      <c r="A160" s="7" t="s">
        <v>463</v>
      </c>
      <c r="B160" s="7" t="s">
        <v>2096</v>
      </c>
      <c r="C160" s="7">
        <v>50000</v>
      </c>
      <c r="D160" s="25">
        <v>0</v>
      </c>
    </row>
    <row r="161" spans="1:4">
      <c r="A161" s="7" t="s">
        <v>2047</v>
      </c>
      <c r="B161" s="7" t="s">
        <v>2009</v>
      </c>
      <c r="C161" s="16">
        <v>14865000</v>
      </c>
      <c r="D161" s="159">
        <v>17396123</v>
      </c>
    </row>
    <row r="162" spans="1:4">
      <c r="A162" s="7" t="s">
        <v>2047</v>
      </c>
      <c r="B162" s="7" t="s">
        <v>2687</v>
      </c>
      <c r="C162" s="16">
        <v>212605</v>
      </c>
      <c r="D162" s="159">
        <v>201737</v>
      </c>
    </row>
    <row r="163" spans="1:4">
      <c r="A163" s="7" t="s">
        <v>2047</v>
      </c>
      <c r="B163" s="7" t="s">
        <v>677</v>
      </c>
      <c r="C163" s="16">
        <v>1948703</v>
      </c>
      <c r="D163" s="159">
        <v>3028859</v>
      </c>
    </row>
    <row r="164" spans="1:4">
      <c r="A164" s="7" t="s">
        <v>2047</v>
      </c>
      <c r="B164" s="7" t="s">
        <v>1978</v>
      </c>
      <c r="C164" s="16">
        <v>5975283</v>
      </c>
      <c r="D164" s="159">
        <v>6921945</v>
      </c>
    </row>
    <row r="165" spans="1:4">
      <c r="A165" s="7" t="s">
        <v>2047</v>
      </c>
      <c r="B165" s="7" t="s">
        <v>2520</v>
      </c>
      <c r="C165" s="16">
        <v>1468958</v>
      </c>
      <c r="D165" s="159">
        <v>1952013</v>
      </c>
    </row>
    <row r="166" spans="1:4">
      <c r="A166" s="7" t="s">
        <v>2047</v>
      </c>
      <c r="B166" s="7" t="s">
        <v>2632</v>
      </c>
      <c r="C166" s="16">
        <v>37356</v>
      </c>
      <c r="D166" s="159">
        <v>39456</v>
      </c>
    </row>
    <row r="167" spans="1:4">
      <c r="A167" s="7" t="s">
        <v>2047</v>
      </c>
      <c r="B167" s="7" t="s">
        <v>2688</v>
      </c>
      <c r="C167" s="16">
        <v>123732</v>
      </c>
      <c r="D167" s="159">
        <v>140756</v>
      </c>
    </row>
    <row r="168" spans="1:4">
      <c r="A168" s="7" t="s">
        <v>2047</v>
      </c>
      <c r="B168" s="7" t="s">
        <v>2689</v>
      </c>
      <c r="C168" s="16">
        <v>179754</v>
      </c>
      <c r="D168" s="159">
        <v>303229</v>
      </c>
    </row>
    <row r="169" spans="1:4">
      <c r="A169" s="7" t="s">
        <v>2047</v>
      </c>
      <c r="B169" s="7" t="s">
        <v>1830</v>
      </c>
      <c r="C169" s="16">
        <v>1622505</v>
      </c>
      <c r="D169" s="159">
        <v>1546898</v>
      </c>
    </row>
    <row r="170" spans="1:4">
      <c r="A170" s="7" t="s">
        <v>2047</v>
      </c>
      <c r="B170" s="7" t="s">
        <v>2690</v>
      </c>
      <c r="C170" s="16">
        <v>698215</v>
      </c>
      <c r="D170" s="159">
        <v>654020</v>
      </c>
    </row>
    <row r="171" spans="1:4">
      <c r="A171" s="7" t="s">
        <v>2047</v>
      </c>
      <c r="B171" s="7" t="s">
        <v>2637</v>
      </c>
      <c r="C171" s="16">
        <v>1436519</v>
      </c>
      <c r="D171" s="159">
        <v>1506767</v>
      </c>
    </row>
    <row r="172" spans="1:4">
      <c r="A172" s="7" t="s">
        <v>2047</v>
      </c>
      <c r="B172" s="7" t="s">
        <v>2506</v>
      </c>
      <c r="C172" s="16">
        <v>1111370</v>
      </c>
      <c r="D172" s="159">
        <v>1100444</v>
      </c>
    </row>
    <row r="173" spans="1:4">
      <c r="A173" s="7" t="s">
        <v>2047</v>
      </c>
      <c r="B173" s="7" t="s">
        <v>2096</v>
      </c>
      <c r="C173" s="16">
        <v>50000</v>
      </c>
      <c r="D173" s="159">
        <v>0</v>
      </c>
    </row>
    <row r="174" spans="1:4">
      <c r="A174" s="7" t="s">
        <v>1325</v>
      </c>
      <c r="B174" s="7" t="s">
        <v>2009</v>
      </c>
      <c r="C174" s="159">
        <v>14986000</v>
      </c>
      <c r="D174" s="159">
        <v>18891884</v>
      </c>
    </row>
    <row r="175" spans="1:4">
      <c r="A175" s="7" t="s">
        <v>1325</v>
      </c>
      <c r="B175" s="7" t="s">
        <v>2687</v>
      </c>
      <c r="C175" s="159">
        <v>211738</v>
      </c>
      <c r="D175" s="159">
        <v>206663</v>
      </c>
    </row>
    <row r="176" spans="1:4">
      <c r="A176" s="7" t="s">
        <v>1325</v>
      </c>
      <c r="B176" s="7" t="s">
        <v>677</v>
      </c>
      <c r="C176" s="159">
        <v>1861851</v>
      </c>
      <c r="D176" s="159">
        <v>3625456</v>
      </c>
    </row>
    <row r="177" spans="1:10">
      <c r="A177" s="7" t="s">
        <v>1325</v>
      </c>
      <c r="B177" s="7" t="s">
        <v>1978</v>
      </c>
      <c r="C177" s="159">
        <v>5835615</v>
      </c>
      <c r="D177" s="159">
        <v>6483005</v>
      </c>
    </row>
    <row r="178" spans="1:10">
      <c r="A178" s="7" t="s">
        <v>1325</v>
      </c>
      <c r="B178" s="7" t="s">
        <v>2520</v>
      </c>
      <c r="C178" s="159">
        <v>1545579</v>
      </c>
      <c r="D178" s="159">
        <v>2456518</v>
      </c>
    </row>
    <row r="179" spans="1:10">
      <c r="A179" s="7" t="s">
        <v>1325</v>
      </c>
      <c r="B179" s="7" t="s">
        <v>2632</v>
      </c>
      <c r="C179" s="159">
        <v>27386</v>
      </c>
      <c r="D179" s="159">
        <v>29244</v>
      </c>
    </row>
    <row r="180" spans="1:10">
      <c r="A180" s="7" t="s">
        <v>1325</v>
      </c>
      <c r="B180" s="7" t="s">
        <v>2688</v>
      </c>
      <c r="C180" s="159">
        <v>94528</v>
      </c>
      <c r="D180" s="159">
        <v>105961</v>
      </c>
    </row>
    <row r="181" spans="1:10">
      <c r="A181" s="7" t="s">
        <v>1325</v>
      </c>
      <c r="B181" s="7" t="s">
        <v>2689</v>
      </c>
      <c r="C181" s="159">
        <v>174515</v>
      </c>
      <c r="D181" s="159">
        <v>194282</v>
      </c>
    </row>
    <row r="182" spans="1:10">
      <c r="A182" s="7" t="s">
        <v>1325</v>
      </c>
      <c r="B182" s="7" t="s">
        <v>1830</v>
      </c>
      <c r="C182" s="159">
        <v>1782374</v>
      </c>
      <c r="D182" s="159">
        <v>2152169</v>
      </c>
    </row>
    <row r="183" spans="1:10">
      <c r="A183" s="7" t="s">
        <v>1325</v>
      </c>
      <c r="B183" s="7" t="s">
        <v>2690</v>
      </c>
      <c r="C183" s="159">
        <v>721255</v>
      </c>
      <c r="D183" s="159">
        <v>715267</v>
      </c>
    </row>
    <row r="184" spans="1:10">
      <c r="A184" s="7" t="s">
        <v>1325</v>
      </c>
      <c r="B184" s="7" t="s">
        <v>2637</v>
      </c>
      <c r="C184" s="159">
        <v>1591617</v>
      </c>
      <c r="D184" s="159">
        <v>1840465</v>
      </c>
    </row>
    <row r="185" spans="1:10">
      <c r="A185" s="7" t="s">
        <v>1325</v>
      </c>
      <c r="B185" s="7" t="s">
        <v>2506</v>
      </c>
      <c r="C185" s="159">
        <v>1089542</v>
      </c>
      <c r="D185" s="159">
        <v>1082855</v>
      </c>
    </row>
    <row r="186" spans="1:10">
      <c r="A186" s="7" t="s">
        <v>1325</v>
      </c>
      <c r="B186" s="7" t="s">
        <v>2096</v>
      </c>
      <c r="C186" s="159">
        <v>50000</v>
      </c>
      <c r="D186" s="159">
        <v>0</v>
      </c>
    </row>
    <row r="187" spans="1:10">
      <c r="A187" s="7" t="s">
        <v>450</v>
      </c>
      <c r="B187" s="7" t="s">
        <v>2009</v>
      </c>
      <c r="C187" s="159">
        <v>17325000</v>
      </c>
      <c r="D187" s="159">
        <v>20700300</v>
      </c>
      <c r="I187" s="166"/>
      <c r="J187" s="166"/>
    </row>
    <row r="188" spans="1:10">
      <c r="A188" s="7" t="s">
        <v>450</v>
      </c>
      <c r="B188" s="7" t="s">
        <v>2687</v>
      </c>
      <c r="C188" s="159">
        <v>211280</v>
      </c>
      <c r="D188" s="159">
        <v>194971</v>
      </c>
      <c r="I188" s="166"/>
      <c r="J188" s="166"/>
    </row>
    <row r="189" spans="1:10">
      <c r="A189" s="7" t="s">
        <v>450</v>
      </c>
      <c r="B189" s="7" t="s">
        <v>677</v>
      </c>
      <c r="C189" s="159">
        <v>1905071</v>
      </c>
      <c r="D189" s="159">
        <v>3856886</v>
      </c>
      <c r="I189" s="166"/>
      <c r="J189" s="166"/>
    </row>
    <row r="190" spans="1:10">
      <c r="A190" s="7" t="s">
        <v>450</v>
      </c>
      <c r="B190" s="7" t="s">
        <v>1978</v>
      </c>
      <c r="C190" s="159">
        <v>6152189</v>
      </c>
      <c r="D190" s="159">
        <v>7132050</v>
      </c>
      <c r="I190" s="166"/>
      <c r="J190" s="166"/>
    </row>
    <row r="191" spans="1:10">
      <c r="A191" s="7" t="s">
        <v>450</v>
      </c>
      <c r="B191" s="7" t="s">
        <v>2520</v>
      </c>
      <c r="C191" s="159">
        <v>1702686</v>
      </c>
      <c r="D191" s="159">
        <v>1970403</v>
      </c>
      <c r="I191" s="166"/>
      <c r="J191" s="166"/>
    </row>
    <row r="192" spans="1:10">
      <c r="A192" s="7" t="s">
        <v>450</v>
      </c>
      <c r="B192" s="7" t="s">
        <v>2632</v>
      </c>
      <c r="C192" s="159">
        <v>27433</v>
      </c>
      <c r="D192" s="159">
        <v>26593</v>
      </c>
      <c r="I192" s="166"/>
      <c r="J192" s="166"/>
    </row>
    <row r="193" spans="1:10">
      <c r="A193" s="7" t="s">
        <v>450</v>
      </c>
      <c r="B193" s="7" t="s">
        <v>2688</v>
      </c>
      <c r="C193" s="159">
        <v>105247</v>
      </c>
      <c r="D193" s="159">
        <v>122264</v>
      </c>
      <c r="I193" s="166"/>
      <c r="J193" s="166"/>
    </row>
    <row r="194" spans="1:10">
      <c r="A194" s="7" t="s">
        <v>450</v>
      </c>
      <c r="B194" s="7" t="s">
        <v>2689</v>
      </c>
      <c r="C194" s="159">
        <v>179536</v>
      </c>
      <c r="D194" s="159">
        <v>179194</v>
      </c>
      <c r="I194" s="166"/>
      <c r="J194" s="166"/>
    </row>
    <row r="195" spans="1:10">
      <c r="A195" s="7" t="s">
        <v>450</v>
      </c>
      <c r="B195" s="7" t="s">
        <v>1830</v>
      </c>
      <c r="C195" s="159">
        <v>2564457</v>
      </c>
      <c r="D195" s="159">
        <v>2599228</v>
      </c>
      <c r="I195" s="166"/>
      <c r="J195" s="166"/>
    </row>
    <row r="196" spans="1:10">
      <c r="A196" s="7" t="s">
        <v>450</v>
      </c>
      <c r="B196" s="7" t="s">
        <v>2690</v>
      </c>
      <c r="C196" s="159">
        <v>801305</v>
      </c>
      <c r="D196" s="159">
        <v>726383</v>
      </c>
      <c r="I196" s="166"/>
      <c r="J196" s="166"/>
    </row>
    <row r="197" spans="1:10">
      <c r="A197" s="7" t="s">
        <v>450</v>
      </c>
      <c r="B197" s="7" t="s">
        <v>2637</v>
      </c>
      <c r="C197" s="159">
        <v>2581543</v>
      </c>
      <c r="D197" s="159">
        <v>2858987</v>
      </c>
      <c r="I197" s="166"/>
      <c r="J197" s="166"/>
    </row>
    <row r="198" spans="1:10">
      <c r="A198" s="7" t="s">
        <v>450</v>
      </c>
      <c r="B198" s="7" t="s">
        <v>2506</v>
      </c>
      <c r="C198" s="159">
        <v>1044253</v>
      </c>
      <c r="D198" s="159">
        <v>1033340</v>
      </c>
      <c r="I198" s="166"/>
      <c r="J198" s="166"/>
    </row>
    <row r="199" spans="1:10">
      <c r="A199" s="7" t="s">
        <v>450</v>
      </c>
      <c r="B199" s="7" t="s">
        <v>2096</v>
      </c>
      <c r="C199" s="159">
        <v>50000</v>
      </c>
      <c r="D199" s="159">
        <v>0</v>
      </c>
      <c r="I199" s="166"/>
      <c r="J199" s="166"/>
    </row>
    <row r="200" spans="1:10" s="23" customFormat="1" ht="18.75">
      <c r="A200" s="7" t="s">
        <v>1375</v>
      </c>
      <c r="B200" s="7" t="s">
        <v>2009</v>
      </c>
      <c r="C200" s="151">
        <v>17620000</v>
      </c>
      <c r="D200" s="151">
        <v>20417637</v>
      </c>
    </row>
    <row r="201" spans="1:10" s="23" customFormat="1" ht="18.75">
      <c r="A201" s="7" t="s">
        <v>1375</v>
      </c>
      <c r="B201" s="7" t="s">
        <v>2687</v>
      </c>
      <c r="C201" s="151">
        <v>201678</v>
      </c>
      <c r="D201" s="151">
        <v>197463</v>
      </c>
    </row>
    <row r="202" spans="1:10" s="23" customFormat="1" ht="18.75">
      <c r="A202" s="7" t="s">
        <v>1375</v>
      </c>
      <c r="B202" s="7" t="s">
        <v>677</v>
      </c>
      <c r="C202" s="151">
        <v>1913745</v>
      </c>
      <c r="D202" s="151">
        <v>4098879</v>
      </c>
    </row>
    <row r="203" spans="1:10" s="23" customFormat="1" ht="18.75">
      <c r="A203" s="7" t="s">
        <v>1375</v>
      </c>
      <c r="B203" s="7" t="s">
        <v>1978</v>
      </c>
      <c r="C203" s="151">
        <v>6754813</v>
      </c>
      <c r="D203" s="151">
        <v>7787499</v>
      </c>
    </row>
    <row r="204" spans="1:10" s="23" customFormat="1" ht="18.75">
      <c r="A204" s="7" t="s">
        <v>1375</v>
      </c>
      <c r="B204" s="7" t="s">
        <v>2520</v>
      </c>
      <c r="C204" s="151">
        <v>2595043</v>
      </c>
      <c r="D204" s="151">
        <v>2129620</v>
      </c>
    </row>
    <row r="205" spans="1:10" s="23" customFormat="1" ht="18.75">
      <c r="A205" s="7" t="s">
        <v>1375</v>
      </c>
      <c r="B205" s="7" t="s">
        <v>2632</v>
      </c>
      <c r="C205" s="151">
        <v>27337</v>
      </c>
      <c r="D205" s="151">
        <v>26308</v>
      </c>
    </row>
    <row r="206" spans="1:10" s="23" customFormat="1" ht="18.75">
      <c r="A206" s="7" t="s">
        <v>1375</v>
      </c>
      <c r="B206" s="7" t="s">
        <v>2688</v>
      </c>
      <c r="C206" s="151">
        <v>116326</v>
      </c>
      <c r="D206" s="151">
        <v>114119</v>
      </c>
    </row>
    <row r="207" spans="1:10" s="23" customFormat="1" ht="18.75">
      <c r="A207" s="7" t="s">
        <v>1375</v>
      </c>
      <c r="B207" s="7" t="s">
        <v>2689</v>
      </c>
      <c r="C207" s="151">
        <v>266682</v>
      </c>
      <c r="D207" s="151">
        <v>269612</v>
      </c>
    </row>
    <row r="208" spans="1:10" s="23" customFormat="1" ht="18.75">
      <c r="A208" s="7" t="s">
        <v>1375</v>
      </c>
      <c r="B208" s="7" t="s">
        <v>1830</v>
      </c>
      <c r="C208" s="151">
        <v>1552079</v>
      </c>
      <c r="D208" s="151">
        <v>1634610</v>
      </c>
    </row>
    <row r="209" spans="1:4" s="23" customFormat="1" ht="18.75">
      <c r="A209" s="7" t="s">
        <v>1375</v>
      </c>
      <c r="B209" s="7" t="s">
        <v>2690</v>
      </c>
      <c r="C209" s="151">
        <v>759407</v>
      </c>
      <c r="D209" s="151">
        <v>816362</v>
      </c>
    </row>
    <row r="210" spans="1:4" s="23" customFormat="1" ht="18.75">
      <c r="A210" s="7" t="s">
        <v>1375</v>
      </c>
      <c r="B210" s="7" t="s">
        <v>2637</v>
      </c>
      <c r="C210" s="151">
        <v>2381970</v>
      </c>
      <c r="D210" s="151">
        <v>2354078</v>
      </c>
    </row>
    <row r="211" spans="1:4" s="23" customFormat="1" ht="18.75">
      <c r="A211" s="7" t="s">
        <v>1375</v>
      </c>
      <c r="B211" s="7" t="s">
        <v>2506</v>
      </c>
      <c r="C211" s="151">
        <v>1000920</v>
      </c>
      <c r="D211" s="151">
        <v>989087</v>
      </c>
    </row>
    <row r="212" spans="1:4" s="23" customFormat="1" ht="18.75">
      <c r="A212" s="7" t="s">
        <v>1375</v>
      </c>
      <c r="B212" s="7" t="s">
        <v>2096</v>
      </c>
      <c r="C212" s="151">
        <v>50000</v>
      </c>
      <c r="D212" s="151">
        <v>0</v>
      </c>
    </row>
  </sheetData>
  <phoneticPr fontId="5"/>
  <hyperlinks>
    <hyperlink ref="D1" location="目次!C109" display="目次" xr:uid="{00000000-0004-0000-DF00-000000000000}"/>
  </hyperlinks>
  <pageMargins left="0.7" right="0.7" top="0.75" bottom="0.75" header="0.3" footer="0.3"/>
  <pageSetup paperSize="9" orientation="portrait"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dimension ref="A1:D12"/>
  <sheetViews>
    <sheetView topLeftCell="A7" workbookViewId="0">
      <selection activeCell="F13" sqref="F13"/>
    </sheetView>
  </sheetViews>
  <sheetFormatPr defaultColWidth="8.75" defaultRowHeight="14.25"/>
  <cols>
    <col min="1" max="1" width="10.75" style="1" bestFit="1" customWidth="1"/>
    <col min="2" max="2" width="13.125" style="1" bestFit="1" customWidth="1"/>
    <col min="3" max="3" width="10.625" style="1" bestFit="1" customWidth="1"/>
    <col min="4" max="10" width="8.75" style="1"/>
    <col min="11" max="11" width="11.5" style="1" bestFit="1" customWidth="1"/>
    <col min="12" max="16384" width="8.75" style="1"/>
  </cols>
  <sheetData>
    <row r="1" spans="1:4" ht="18.75">
      <c r="A1" s="95" t="s">
        <v>1846</v>
      </c>
      <c r="B1" s="22" t="s">
        <v>2009</v>
      </c>
      <c r="D1" s="9" t="s">
        <v>652</v>
      </c>
    </row>
    <row r="3" spans="1:4" ht="18.75">
      <c r="A3" s="19" t="s">
        <v>3109</v>
      </c>
      <c r="B3" s="21" t="s">
        <v>2150</v>
      </c>
      <c r="C3" s="21" t="s">
        <v>618</v>
      </c>
    </row>
    <row r="4" spans="1:4" ht="18.75">
      <c r="A4" s="20" t="s">
        <v>1666</v>
      </c>
      <c r="B4" s="22">
        <v>13744000</v>
      </c>
      <c r="C4" s="22">
        <v>15888101</v>
      </c>
    </row>
    <row r="5" spans="1:4" ht="18.75">
      <c r="A5" s="20" t="s">
        <v>444</v>
      </c>
      <c r="B5" s="22">
        <v>13602000</v>
      </c>
      <c r="C5" s="22">
        <v>14625710</v>
      </c>
    </row>
    <row r="6" spans="1:4" ht="18.75">
      <c r="A6" s="20" t="s">
        <v>1049</v>
      </c>
      <c r="B6" s="22">
        <v>14092000</v>
      </c>
      <c r="C6" s="22">
        <v>14861880</v>
      </c>
    </row>
    <row r="7" spans="1:4" ht="18.75">
      <c r="A7" s="20" t="s">
        <v>1528</v>
      </c>
      <c r="B7" s="22">
        <v>15172000</v>
      </c>
      <c r="C7" s="22">
        <v>21666980</v>
      </c>
    </row>
    <row r="8" spans="1:4" ht="18.75">
      <c r="A8" s="20" t="s">
        <v>668</v>
      </c>
      <c r="B8" s="22">
        <v>14865000</v>
      </c>
      <c r="C8" s="22">
        <v>17396123</v>
      </c>
    </row>
    <row r="9" spans="1:4" ht="18.75">
      <c r="A9" s="20" t="s">
        <v>489</v>
      </c>
      <c r="B9" s="22">
        <v>14986000</v>
      </c>
      <c r="C9" s="22">
        <v>18891884</v>
      </c>
    </row>
    <row r="10" spans="1:4" ht="18.75">
      <c r="A10" s="20" t="s">
        <v>2935</v>
      </c>
      <c r="B10" s="22">
        <v>17325000</v>
      </c>
      <c r="C10" s="22">
        <v>20700300</v>
      </c>
    </row>
    <row r="11" spans="1:4" ht="18.75">
      <c r="A11" s="20" t="s">
        <v>3018</v>
      </c>
      <c r="B11" s="22">
        <v>17620000</v>
      </c>
      <c r="C11" s="22">
        <v>20417637</v>
      </c>
    </row>
    <row r="12" spans="1:4" ht="18.75">
      <c r="A12" s="20" t="s">
        <v>756</v>
      </c>
      <c r="B12" s="22">
        <v>121406000</v>
      </c>
      <c r="C12" s="22">
        <v>144448615</v>
      </c>
    </row>
  </sheetData>
  <phoneticPr fontId="5"/>
  <hyperlinks>
    <hyperlink ref="D1" location="目次!C109" display="目次" xr:uid="{00000000-0004-0000-E000-000000000000}"/>
  </hyperlinks>
  <pageMargins left="0.7" right="0.7" top="0.75" bottom="0.75" header="0.3" footer="0.3"/>
  <pageSetup paperSize="9" orientation="portrait"/>
  <drawing r:id="rId2"/>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dimension ref="A1:T47"/>
  <sheetViews>
    <sheetView workbookViewId="0">
      <pane xSplit="2" ySplit="7" topLeftCell="C26" activePane="bottomRight" state="frozen"/>
      <selection pane="topRight"/>
      <selection pane="bottomLeft"/>
      <selection pane="bottomRight" activeCell="C44" sqref="C44"/>
    </sheetView>
  </sheetViews>
  <sheetFormatPr defaultColWidth="8.75" defaultRowHeight="14.25"/>
  <cols>
    <col min="1" max="1" width="16.25" style="1" customWidth="1"/>
    <col min="2" max="2" width="21.25" style="1" bestFit="1" customWidth="1"/>
    <col min="3" max="3" width="13.25" style="1" bestFit="1" customWidth="1"/>
    <col min="4" max="4" width="11.5" style="1" customWidth="1"/>
    <col min="5" max="7" width="11.875" style="1" bestFit="1" customWidth="1"/>
    <col min="8" max="8" width="12.75" style="1" bestFit="1" customWidth="1"/>
    <col min="9" max="9" width="10.25" style="1" customWidth="1"/>
    <col min="10" max="10" width="11.875" style="1" bestFit="1" customWidth="1"/>
    <col min="11" max="11" width="10.375" style="1" customWidth="1"/>
    <col min="12" max="12" width="12.75" style="1" bestFit="1" customWidth="1"/>
    <col min="13" max="13" width="17.25" style="1" bestFit="1" customWidth="1"/>
    <col min="14" max="14" width="17.25" style="1" customWidth="1"/>
    <col min="15" max="16" width="12.75" style="1" bestFit="1" customWidth="1"/>
    <col min="17" max="18" width="11.875" style="1" bestFit="1" customWidth="1"/>
    <col min="19" max="19" width="24.125" style="1" bestFit="1" customWidth="1"/>
    <col min="20" max="20" width="11.875" style="1" bestFit="1" customWidth="1"/>
    <col min="21" max="16384" width="8.75" style="1"/>
  </cols>
  <sheetData>
    <row r="1" spans="1:20">
      <c r="A1" s="1" t="s">
        <v>2298</v>
      </c>
      <c r="D1" s="9" t="s">
        <v>652</v>
      </c>
    </row>
    <row r="2" spans="1:20">
      <c r="A2" s="1" t="s">
        <v>2692</v>
      </c>
    </row>
    <row r="3" spans="1:20">
      <c r="A3" s="1" t="s">
        <v>2153</v>
      </c>
    </row>
    <row r="4" spans="1:20">
      <c r="A4" s="1" t="s">
        <v>2693</v>
      </c>
    </row>
    <row r="5" spans="1:20">
      <c r="A5" s="227" t="s">
        <v>303</v>
      </c>
      <c r="B5" s="228" t="s">
        <v>2695</v>
      </c>
      <c r="C5" s="227" t="s">
        <v>2009</v>
      </c>
      <c r="D5" s="227" t="s">
        <v>1886</v>
      </c>
      <c r="E5" s="227"/>
      <c r="F5" s="227"/>
      <c r="G5" s="227" t="s">
        <v>2613</v>
      </c>
      <c r="H5" s="227" t="s">
        <v>2696</v>
      </c>
      <c r="I5" s="227" t="s">
        <v>1314</v>
      </c>
      <c r="J5" s="227" t="s">
        <v>2666</v>
      </c>
      <c r="K5" s="227" t="s">
        <v>2698</v>
      </c>
      <c r="L5" s="227"/>
      <c r="M5" s="227"/>
      <c r="N5" s="227" t="s">
        <v>1948</v>
      </c>
      <c r="O5" s="227"/>
      <c r="P5" s="227"/>
      <c r="Q5" s="227" t="s">
        <v>2506</v>
      </c>
      <c r="R5" s="227" t="s">
        <v>2699</v>
      </c>
      <c r="S5" s="227" t="s">
        <v>2700</v>
      </c>
      <c r="T5" s="227" t="s">
        <v>2701</v>
      </c>
    </row>
    <row r="6" spans="1:20">
      <c r="A6" s="227"/>
      <c r="B6" s="228"/>
      <c r="C6" s="227"/>
      <c r="D6" s="25" t="s">
        <v>734</v>
      </c>
      <c r="E6" s="25" t="s">
        <v>2702</v>
      </c>
      <c r="F6" s="25" t="s">
        <v>1088</v>
      </c>
      <c r="G6" s="227"/>
      <c r="H6" s="227"/>
      <c r="I6" s="227"/>
      <c r="J6" s="227"/>
      <c r="K6" s="25" t="s">
        <v>734</v>
      </c>
      <c r="L6" s="25" t="s">
        <v>2703</v>
      </c>
      <c r="M6" s="25" t="s">
        <v>2704</v>
      </c>
      <c r="N6" s="25" t="s">
        <v>734</v>
      </c>
      <c r="O6" s="25" t="s">
        <v>2705</v>
      </c>
      <c r="P6" s="25" t="s">
        <v>1226</v>
      </c>
      <c r="Q6" s="227"/>
      <c r="R6" s="227"/>
      <c r="S6" s="227"/>
      <c r="T6" s="227"/>
    </row>
    <row r="7" spans="1:20" ht="7.5" customHeight="1">
      <c r="A7" s="26" t="str">
        <f>A5</f>
        <v>年別</v>
      </c>
      <c r="B7" s="26" t="str">
        <f>B5</f>
        <v>金額及び構成比の別</v>
      </c>
      <c r="C7" s="26" t="str">
        <f>C5</f>
        <v>総額</v>
      </c>
      <c r="D7" s="26" t="str">
        <f>D6&amp;"("&amp;$D$5&amp;")"</f>
        <v>総数(人件費)</v>
      </c>
      <c r="E7" s="26" t="str">
        <f>E6&amp;"("&amp;$D$5&amp;")"</f>
        <v>職員給与(人件費)</v>
      </c>
      <c r="F7" s="26" t="str">
        <f>F6&amp;"("&amp;$D$5&amp;")"</f>
        <v>その他(人件費)</v>
      </c>
      <c r="G7" s="26" t="str">
        <f>G5</f>
        <v>物件費</v>
      </c>
      <c r="H7" s="26" t="str">
        <f>H5</f>
        <v>維持補修費</v>
      </c>
      <c r="I7" s="26" t="str">
        <f>I5</f>
        <v>扶助費</v>
      </c>
      <c r="J7" s="26" t="str">
        <f>J5</f>
        <v>補助費等</v>
      </c>
      <c r="K7" s="26" t="str">
        <f>K6&amp;"("&amp;$K$5&amp;")"</f>
        <v>総数(普通建設事業費)</v>
      </c>
      <c r="L7" s="26" t="str">
        <f>L6&amp;"("&amp;$K$5&amp;")"</f>
        <v>補助事業費(普通建設事業費)</v>
      </c>
      <c r="M7" s="26" t="str">
        <f>M6&amp;"("&amp;$K$5&amp;")"</f>
        <v>単独事業費（※）(普通建設事業費)</v>
      </c>
      <c r="N7" s="26" t="str">
        <f>N6&amp;"("&amp;$N$5&amp;")"</f>
        <v>総数(災害復旧事業費)</v>
      </c>
      <c r="O7" s="26" t="str">
        <f>O6&amp;"("&amp;$N$5&amp;")"</f>
        <v>補助事業費(災害復旧事業費)</v>
      </c>
      <c r="P7" s="26" t="str">
        <f>P6&amp;"("&amp;$N$5&amp;")"</f>
        <v>単独事業費(災害復旧事業費)</v>
      </c>
      <c r="Q7" s="26" t="str">
        <f>Q5</f>
        <v>公債費</v>
      </c>
      <c r="R7" s="26" t="str">
        <f>R5</f>
        <v>積立金</v>
      </c>
      <c r="S7" s="26" t="str">
        <f>S5</f>
        <v>投資及び出資金貸付金</v>
      </c>
      <c r="T7" s="26" t="str">
        <f>T5</f>
        <v>繰出金</v>
      </c>
    </row>
    <row r="8" spans="1:20">
      <c r="A8" s="7" t="s">
        <v>2706</v>
      </c>
      <c r="B8" s="7" t="s">
        <v>2707</v>
      </c>
      <c r="C8" s="25">
        <v>14266643</v>
      </c>
      <c r="D8" s="25">
        <v>3295931</v>
      </c>
      <c r="E8" s="25">
        <v>2391460</v>
      </c>
      <c r="F8" s="25">
        <v>904471</v>
      </c>
      <c r="G8" s="25">
        <v>2612455</v>
      </c>
      <c r="H8" s="25">
        <v>95051</v>
      </c>
      <c r="I8" s="25">
        <v>1687810</v>
      </c>
      <c r="J8" s="25">
        <v>473986</v>
      </c>
      <c r="K8" s="25">
        <v>2407859</v>
      </c>
      <c r="L8" s="25">
        <v>1298749</v>
      </c>
      <c r="M8" s="25">
        <v>1109110</v>
      </c>
      <c r="N8" s="25">
        <v>0</v>
      </c>
      <c r="O8" s="25">
        <v>0</v>
      </c>
      <c r="P8" s="25">
        <v>0</v>
      </c>
      <c r="Q8" s="25">
        <v>1255471</v>
      </c>
      <c r="R8" s="25">
        <v>579310</v>
      </c>
      <c r="S8" s="25">
        <v>223208</v>
      </c>
      <c r="T8" s="25">
        <v>1635562</v>
      </c>
    </row>
    <row r="9" spans="1:20">
      <c r="A9" s="7" t="s">
        <v>2706</v>
      </c>
      <c r="B9" s="7" t="s">
        <v>681</v>
      </c>
      <c r="C9" s="25">
        <v>100</v>
      </c>
      <c r="D9" s="25">
        <v>23.10235841746373</v>
      </c>
      <c r="E9" s="182">
        <v>16.762597900571283</v>
      </c>
      <c r="F9" s="182">
        <v>6.3397605168924471</v>
      </c>
      <c r="G9" s="182">
        <v>18.31163084406051</v>
      </c>
      <c r="H9" s="182">
        <v>0.66624643232468905</v>
      </c>
      <c r="I9" s="182">
        <v>11.830463550535329</v>
      </c>
      <c r="J9" s="182">
        <v>3.3223372870548453</v>
      </c>
      <c r="K9" s="25">
        <v>16.877544352935725</v>
      </c>
      <c r="L9" s="182">
        <v>9.1033959425493443</v>
      </c>
      <c r="M9" s="182">
        <v>7.774148410386382</v>
      </c>
      <c r="N9" s="25">
        <v>0</v>
      </c>
      <c r="O9" s="182">
        <v>0</v>
      </c>
      <c r="P9" s="182">
        <v>0</v>
      </c>
      <c r="Q9" s="182">
        <v>8.8000449720372202</v>
      </c>
      <c r="R9" s="182">
        <v>4.0605908481764068</v>
      </c>
      <c r="S9" s="182">
        <v>1.5645446514642583</v>
      </c>
      <c r="T9" s="182">
        <v>11.464238643947283</v>
      </c>
    </row>
    <row r="10" spans="1:20">
      <c r="A10" s="7" t="s">
        <v>1166</v>
      </c>
      <c r="B10" s="7" t="s">
        <v>2707</v>
      </c>
      <c r="C10" s="25">
        <v>15301018</v>
      </c>
      <c r="D10" s="25">
        <v>3191439</v>
      </c>
      <c r="E10" s="25">
        <v>2287305</v>
      </c>
      <c r="F10" s="25">
        <v>904134</v>
      </c>
      <c r="G10" s="25">
        <v>2395693</v>
      </c>
      <c r="H10" s="25">
        <v>99746</v>
      </c>
      <c r="I10" s="25">
        <v>1764583</v>
      </c>
      <c r="J10" s="25">
        <v>473099</v>
      </c>
      <c r="K10" s="25">
        <v>2916537</v>
      </c>
      <c r="L10" s="25">
        <v>756486</v>
      </c>
      <c r="M10" s="25">
        <v>2160051</v>
      </c>
      <c r="N10" s="25">
        <v>0</v>
      </c>
      <c r="O10" s="25">
        <v>0</v>
      </c>
      <c r="P10" s="25">
        <v>0</v>
      </c>
      <c r="Q10" s="25">
        <v>1226697</v>
      </c>
      <c r="R10" s="25">
        <v>1166409</v>
      </c>
      <c r="S10" s="25">
        <v>217418</v>
      </c>
      <c r="T10" s="25">
        <v>1849397</v>
      </c>
    </row>
    <row r="11" spans="1:20">
      <c r="A11" s="7" t="s">
        <v>1166</v>
      </c>
      <c r="B11" s="7" t="s">
        <v>681</v>
      </c>
      <c r="C11" s="25">
        <v>100</v>
      </c>
      <c r="D11" s="25">
        <v>20.857690645158382</v>
      </c>
      <c r="E11" s="182">
        <v>14.948711255682465</v>
      </c>
      <c r="F11" s="182">
        <v>5.9089793894759159</v>
      </c>
      <c r="G11" s="182">
        <v>15.657082424189031</v>
      </c>
      <c r="H11" s="182">
        <v>0.65189126631966576</v>
      </c>
      <c r="I11" s="182">
        <v>11.532454899406039</v>
      </c>
      <c r="J11" s="182">
        <v>3.0919446013330618</v>
      </c>
      <c r="K11" s="25">
        <v>19.061065087303341</v>
      </c>
      <c r="L11" s="182">
        <v>4.9440239858550585</v>
      </c>
      <c r="M11" s="182">
        <v>14.117041101448283</v>
      </c>
      <c r="N11" s="25">
        <v>0</v>
      </c>
      <c r="O11" s="182">
        <v>0</v>
      </c>
      <c r="P11" s="182">
        <v>0</v>
      </c>
      <c r="Q11" s="182">
        <v>8.0170940260314705</v>
      </c>
      <c r="R11" s="182">
        <v>7.6230810263735389</v>
      </c>
      <c r="S11" s="182">
        <v>1.4209381362730245</v>
      </c>
      <c r="T11" s="182">
        <v>12.086757887612446</v>
      </c>
    </row>
    <row r="12" spans="1:20">
      <c r="A12" s="7" t="s">
        <v>361</v>
      </c>
      <c r="B12" s="7" t="s">
        <v>2707</v>
      </c>
      <c r="C12" s="25">
        <v>14413839</v>
      </c>
      <c r="D12" s="25">
        <v>3108989</v>
      </c>
      <c r="E12" s="25">
        <v>2170531</v>
      </c>
      <c r="F12" s="25">
        <v>938458</v>
      </c>
      <c r="G12" s="25">
        <v>2308632</v>
      </c>
      <c r="H12" s="25">
        <v>87822</v>
      </c>
      <c r="I12" s="25">
        <v>1786102</v>
      </c>
      <c r="J12" s="25">
        <v>1440270</v>
      </c>
      <c r="K12" s="25">
        <v>2346845</v>
      </c>
      <c r="L12" s="25">
        <v>910234</v>
      </c>
      <c r="M12" s="25">
        <v>1436611</v>
      </c>
      <c r="N12" s="25">
        <v>0</v>
      </c>
      <c r="O12" s="25">
        <v>0</v>
      </c>
      <c r="P12" s="25">
        <v>0</v>
      </c>
      <c r="Q12" s="25">
        <v>1344281</v>
      </c>
      <c r="R12" s="25">
        <v>23216</v>
      </c>
      <c r="S12" s="25">
        <v>213627</v>
      </c>
      <c r="T12" s="25">
        <v>1754055</v>
      </c>
    </row>
    <row r="13" spans="1:20">
      <c r="A13" s="7" t="s">
        <v>361</v>
      </c>
      <c r="B13" s="7" t="s">
        <v>681</v>
      </c>
      <c r="C13" s="25">
        <v>100</v>
      </c>
      <c r="D13" s="25">
        <v>21.569472227350396</v>
      </c>
      <c r="E13" s="182">
        <v>15.058659944793334</v>
      </c>
      <c r="F13" s="182">
        <v>6.5108122825570618</v>
      </c>
      <c r="G13" s="182">
        <v>16.016773879602791</v>
      </c>
      <c r="H13" s="182">
        <v>0.60928944745393643</v>
      </c>
      <c r="I13" s="182">
        <v>12.391577289020642</v>
      </c>
      <c r="J13" s="182">
        <v>9.9922720102534797</v>
      </c>
      <c r="K13" s="25">
        <v>16.281887150258861</v>
      </c>
      <c r="L13" s="182">
        <v>6.3150004658717229</v>
      </c>
      <c r="M13" s="182">
        <v>9.9668866843871378</v>
      </c>
      <c r="N13" s="25">
        <v>0</v>
      </c>
      <c r="O13" s="182">
        <v>0</v>
      </c>
      <c r="P13" s="182">
        <v>0</v>
      </c>
      <c r="Q13" s="182">
        <v>9.3263217384348476</v>
      </c>
      <c r="R13" s="182">
        <v>0.16106742971112692</v>
      </c>
      <c r="S13" s="182">
        <v>1.4820964768650462</v>
      </c>
      <c r="T13" s="182">
        <v>12.169242351048878</v>
      </c>
    </row>
    <row r="14" spans="1:20">
      <c r="A14" s="7" t="s">
        <v>1937</v>
      </c>
      <c r="B14" s="7" t="s">
        <v>2707</v>
      </c>
      <c r="C14" s="25">
        <v>13058531</v>
      </c>
      <c r="D14" s="25">
        <v>2998051</v>
      </c>
      <c r="E14" s="25">
        <v>2057390</v>
      </c>
      <c r="F14" s="25">
        <v>940661</v>
      </c>
      <c r="G14" s="25">
        <v>2144561</v>
      </c>
      <c r="H14" s="25">
        <v>88602</v>
      </c>
      <c r="I14" s="25">
        <v>2395258</v>
      </c>
      <c r="J14" s="25">
        <v>408354</v>
      </c>
      <c r="K14" s="25">
        <v>1557317</v>
      </c>
      <c r="L14" s="25">
        <v>355334</v>
      </c>
      <c r="M14" s="25">
        <v>1201983</v>
      </c>
      <c r="N14" s="25">
        <v>0</v>
      </c>
      <c r="O14" s="25">
        <v>0</v>
      </c>
      <c r="P14" s="25">
        <v>0</v>
      </c>
      <c r="Q14" s="25">
        <v>1374574</v>
      </c>
      <c r="R14" s="25">
        <v>317173</v>
      </c>
      <c r="S14" s="25">
        <v>138683</v>
      </c>
      <c r="T14" s="25">
        <v>1635958</v>
      </c>
    </row>
    <row r="15" spans="1:20">
      <c r="A15" s="7" t="s">
        <v>1937</v>
      </c>
      <c r="B15" s="7" t="s">
        <v>681</v>
      </c>
      <c r="C15" s="25">
        <v>100</v>
      </c>
      <c r="D15" s="25">
        <v>22.958562490681381</v>
      </c>
      <c r="E15" s="182">
        <v>15.755141217645384</v>
      </c>
      <c r="F15" s="182">
        <v>7.2034212730359943</v>
      </c>
      <c r="G15" s="182">
        <v>16.422681846832543</v>
      </c>
      <c r="H15" s="182">
        <v>0.67849898277225817</v>
      </c>
      <c r="I15" s="182">
        <v>18.342476653767566</v>
      </c>
      <c r="J15" s="182">
        <v>3.1271051851084932</v>
      </c>
      <c r="K15" s="25">
        <v>11.92566759614845</v>
      </c>
      <c r="L15" s="182">
        <v>2.7210870809281689</v>
      </c>
      <c r="M15" s="182">
        <v>9.2045805152202806</v>
      </c>
      <c r="N15" s="25">
        <v>0</v>
      </c>
      <c r="O15" s="182">
        <v>0</v>
      </c>
      <c r="P15" s="182">
        <v>0</v>
      </c>
      <c r="Q15" s="182">
        <v>10.526252914665516</v>
      </c>
      <c r="R15" s="182">
        <v>2.4288566608296138</v>
      </c>
      <c r="S15" s="182">
        <v>1.0620107269339867</v>
      </c>
      <c r="T15" s="182">
        <v>12.527886942260198</v>
      </c>
    </row>
    <row r="16" spans="1:20">
      <c r="A16" s="7" t="s">
        <v>1427</v>
      </c>
      <c r="B16" s="7" t="s">
        <v>2707</v>
      </c>
      <c r="C16" s="25">
        <v>14419080</v>
      </c>
      <c r="D16" s="25">
        <v>3040781</v>
      </c>
      <c r="E16" s="25">
        <v>2039678</v>
      </c>
      <c r="F16" s="25">
        <v>1001103</v>
      </c>
      <c r="G16" s="25">
        <v>2107404</v>
      </c>
      <c r="H16" s="25">
        <v>71652</v>
      </c>
      <c r="I16" s="25">
        <v>2484301</v>
      </c>
      <c r="J16" s="25">
        <v>515271</v>
      </c>
      <c r="K16" s="25">
        <v>2762788</v>
      </c>
      <c r="L16" s="25">
        <v>1810276</v>
      </c>
      <c r="M16" s="25">
        <v>952512</v>
      </c>
      <c r="N16" s="25">
        <v>8366</v>
      </c>
      <c r="O16" s="25">
        <v>3343</v>
      </c>
      <c r="P16" s="25">
        <v>5023</v>
      </c>
      <c r="Q16" s="25">
        <v>1430592</v>
      </c>
      <c r="R16" s="25">
        <v>222950</v>
      </c>
      <c r="S16" s="25">
        <v>139708</v>
      </c>
      <c r="T16" s="25">
        <v>1635267</v>
      </c>
    </row>
    <row r="17" spans="1:20">
      <c r="A17" s="7" t="s">
        <v>1427</v>
      </c>
      <c r="B17" s="7" t="s">
        <v>681</v>
      </c>
      <c r="C17" s="25">
        <v>100</v>
      </c>
      <c r="D17" s="25">
        <v>21.0885923373752</v>
      </c>
      <c r="E17" s="182">
        <v>14.145687519592096</v>
      </c>
      <c r="F17" s="182">
        <v>6.9429048177831039</v>
      </c>
      <c r="G17" s="182">
        <v>14.615384615384617</v>
      </c>
      <c r="H17" s="182">
        <v>0.49692490783045801</v>
      </c>
      <c r="I17" s="182">
        <v>17.229261506281954</v>
      </c>
      <c r="J17" s="182">
        <v>3.573535898268128</v>
      </c>
      <c r="K17" s="25">
        <v>19.160639929870701</v>
      </c>
      <c r="L17" s="182">
        <v>12.554726099029898</v>
      </c>
      <c r="M17" s="182">
        <v>6.6059138308408025</v>
      </c>
      <c r="N17" s="25">
        <v>5.8020345264746434E-2</v>
      </c>
      <c r="O17" s="182">
        <v>2.3184558238112281E-2</v>
      </c>
      <c r="P17" s="182">
        <v>3.4835787026634153E-2</v>
      </c>
      <c r="Q17" s="182">
        <v>9.9215206518030268</v>
      </c>
      <c r="R17" s="182">
        <v>1.5462151538100906</v>
      </c>
      <c r="S17" s="182">
        <v>0.9689106378492941</v>
      </c>
      <c r="T17" s="182">
        <v>11.340994016261787</v>
      </c>
    </row>
    <row r="18" spans="1:20">
      <c r="A18" s="7" t="s">
        <v>1152</v>
      </c>
      <c r="B18" s="7" t="s">
        <v>2707</v>
      </c>
      <c r="C18" s="25">
        <v>13032711</v>
      </c>
      <c r="D18" s="25">
        <v>3051568</v>
      </c>
      <c r="E18" s="25">
        <v>2035132</v>
      </c>
      <c r="F18" s="25">
        <v>1016436</v>
      </c>
      <c r="G18" s="25">
        <v>2272543</v>
      </c>
      <c r="H18" s="25">
        <v>71177</v>
      </c>
      <c r="I18" s="25">
        <v>2485534</v>
      </c>
      <c r="J18" s="25">
        <v>549320</v>
      </c>
      <c r="K18" s="25">
        <v>1157097</v>
      </c>
      <c r="L18" s="25">
        <v>191723</v>
      </c>
      <c r="M18" s="25">
        <v>965374</v>
      </c>
      <c r="N18" s="25">
        <v>0</v>
      </c>
      <c r="O18" s="25">
        <v>0</v>
      </c>
      <c r="P18" s="25">
        <v>0</v>
      </c>
      <c r="Q18" s="25">
        <v>1427619</v>
      </c>
      <c r="R18" s="25">
        <v>198785</v>
      </c>
      <c r="S18" s="25">
        <v>138110</v>
      </c>
      <c r="T18" s="25">
        <v>1680958</v>
      </c>
    </row>
    <row r="19" spans="1:20">
      <c r="A19" s="7" t="s">
        <v>1152</v>
      </c>
      <c r="B19" s="7" t="s">
        <v>681</v>
      </c>
      <c r="C19" s="25">
        <v>100</v>
      </c>
      <c r="D19" s="25">
        <v>23.414683253545636</v>
      </c>
      <c r="E19" s="182">
        <v>15.615569162854911</v>
      </c>
      <c r="F19" s="182">
        <v>7.7991140906907246</v>
      </c>
      <c r="G19" s="182">
        <v>17.437223920640914</v>
      </c>
      <c r="H19" s="182">
        <v>0.54614116740561491</v>
      </c>
      <c r="I19" s="182">
        <v>19.071504002505694</v>
      </c>
      <c r="J19" s="182">
        <v>4.2149327181428333</v>
      </c>
      <c r="K19" s="25">
        <v>8.8784060353981609</v>
      </c>
      <c r="L19" s="182">
        <v>1.471090703998577</v>
      </c>
      <c r="M19" s="182">
        <v>7.407315331399583</v>
      </c>
      <c r="N19" s="25">
        <v>0</v>
      </c>
      <c r="O19" s="182">
        <v>0</v>
      </c>
      <c r="P19" s="182">
        <v>0</v>
      </c>
      <c r="Q19" s="182">
        <v>10.954121517771705</v>
      </c>
      <c r="R19" s="182">
        <v>1.5252774346028235</v>
      </c>
      <c r="S19" s="182">
        <v>1.0597181200442487</v>
      </c>
      <c r="T19" s="182">
        <v>12.897991829942365</v>
      </c>
    </row>
    <row r="20" spans="1:20">
      <c r="A20" s="7" t="s">
        <v>1939</v>
      </c>
      <c r="B20" s="7" t="s">
        <v>2707</v>
      </c>
      <c r="C20" s="25">
        <v>13228566</v>
      </c>
      <c r="D20" s="25">
        <v>2951546</v>
      </c>
      <c r="E20" s="25">
        <v>2023851</v>
      </c>
      <c r="F20" s="25">
        <v>927695</v>
      </c>
      <c r="G20" s="25">
        <v>2208121</v>
      </c>
      <c r="H20" s="25">
        <v>74128</v>
      </c>
      <c r="I20" s="25">
        <v>2498445</v>
      </c>
      <c r="J20" s="25">
        <v>586450</v>
      </c>
      <c r="K20" s="25">
        <v>1001941</v>
      </c>
      <c r="L20" s="25">
        <v>385477</v>
      </c>
      <c r="M20" s="25">
        <v>616464</v>
      </c>
      <c r="N20" s="25">
        <v>0</v>
      </c>
      <c r="O20" s="25">
        <v>0</v>
      </c>
      <c r="P20" s="25">
        <v>0</v>
      </c>
      <c r="Q20" s="25">
        <v>1478658</v>
      </c>
      <c r="R20" s="25">
        <v>754715</v>
      </c>
      <c r="S20" s="25">
        <v>88000</v>
      </c>
      <c r="T20" s="25">
        <v>1586562</v>
      </c>
    </row>
    <row r="21" spans="1:20">
      <c r="A21" s="7" t="s">
        <v>1939</v>
      </c>
      <c r="B21" s="7" t="s">
        <v>681</v>
      </c>
      <c r="C21" s="25">
        <v>100</v>
      </c>
      <c r="D21" s="25">
        <v>22.311911963851564</v>
      </c>
      <c r="E21" s="182">
        <v>15.299095911076076</v>
      </c>
      <c r="F21" s="182">
        <v>7.0128160527754861</v>
      </c>
      <c r="G21" s="182">
        <v>16.692066245124376</v>
      </c>
      <c r="H21" s="182">
        <v>0.56036308092653431</v>
      </c>
      <c r="I21" s="182">
        <v>18.886741011837564</v>
      </c>
      <c r="J21" s="182">
        <v>4.4332091626560279</v>
      </c>
      <c r="K21" s="25">
        <v>7.5740711427073801</v>
      </c>
      <c r="L21" s="182">
        <v>2.913974197959174</v>
      </c>
      <c r="M21" s="182">
        <v>4.6600969447482061</v>
      </c>
      <c r="N21" s="25">
        <v>0</v>
      </c>
      <c r="O21" s="182">
        <v>0</v>
      </c>
      <c r="P21" s="182">
        <v>0</v>
      </c>
      <c r="Q21" s="182">
        <v>11.177764846166999</v>
      </c>
      <c r="R21" s="182">
        <v>5.7051913261044325</v>
      </c>
      <c r="S21" s="182">
        <v>0.66522705484479572</v>
      </c>
      <c r="T21" s="182">
        <v>11.993454165780328</v>
      </c>
    </row>
    <row r="22" spans="1:20">
      <c r="A22" s="7" t="s">
        <v>1738</v>
      </c>
      <c r="B22" s="7" t="s">
        <v>2707</v>
      </c>
      <c r="C22" s="7">
        <v>13906167</v>
      </c>
      <c r="D22" s="25">
        <v>3041380</v>
      </c>
      <c r="E22" s="7">
        <v>2106287</v>
      </c>
      <c r="F22" s="7">
        <v>935093</v>
      </c>
      <c r="G22" s="7">
        <v>2399624</v>
      </c>
      <c r="H22" s="7">
        <v>88727</v>
      </c>
      <c r="I22" s="7">
        <v>2725068</v>
      </c>
      <c r="J22" s="7">
        <v>813511</v>
      </c>
      <c r="K22" s="25">
        <v>1000875</v>
      </c>
      <c r="L22" s="7">
        <v>345411</v>
      </c>
      <c r="M22" s="7">
        <v>655464</v>
      </c>
      <c r="N22" s="25">
        <v>0</v>
      </c>
      <c r="O22" s="7">
        <v>0</v>
      </c>
      <c r="P22" s="7">
        <v>0</v>
      </c>
      <c r="Q22" s="7">
        <v>1482274</v>
      </c>
      <c r="R22" s="7">
        <v>530061</v>
      </c>
      <c r="S22" s="7">
        <v>88000</v>
      </c>
      <c r="T22" s="7">
        <v>1736647</v>
      </c>
    </row>
    <row r="23" spans="1:20">
      <c r="A23" s="7" t="s">
        <v>1738</v>
      </c>
      <c r="B23" s="7" t="s">
        <v>681</v>
      </c>
      <c r="C23" s="7">
        <v>100</v>
      </c>
      <c r="D23" s="25">
        <v>21.870728289110868</v>
      </c>
      <c r="E23" s="18">
        <v>15.146423885172672</v>
      </c>
      <c r="F23" s="18">
        <v>6.7243044039381958</v>
      </c>
      <c r="G23" s="18">
        <v>17.255826138144322</v>
      </c>
      <c r="H23" s="18">
        <v>0.63804066210336752</v>
      </c>
      <c r="I23" s="18">
        <v>19.596111566904092</v>
      </c>
      <c r="J23" s="18">
        <v>5.850001657537983</v>
      </c>
      <c r="K23" s="25">
        <v>7.1973463284311201</v>
      </c>
      <c r="L23" s="18">
        <v>2.4838692070935147</v>
      </c>
      <c r="M23" s="18">
        <v>4.713477121337605</v>
      </c>
      <c r="N23" s="25">
        <v>0</v>
      </c>
      <c r="O23" s="18">
        <v>0</v>
      </c>
      <c r="P23" s="18">
        <v>0</v>
      </c>
      <c r="Q23" s="18">
        <v>10.659112608096825</v>
      </c>
      <c r="R23" s="18">
        <v>3.8116973570071466</v>
      </c>
      <c r="S23" s="18">
        <v>0.63281276573192313</v>
      </c>
      <c r="T23" s="18">
        <v>12.488322626932353</v>
      </c>
    </row>
    <row r="24" spans="1:20">
      <c r="A24" s="7" t="s">
        <v>1749</v>
      </c>
      <c r="B24" s="7" t="s">
        <v>2707</v>
      </c>
      <c r="C24" s="7">
        <v>14227308</v>
      </c>
      <c r="D24" s="7">
        <v>3053545</v>
      </c>
      <c r="E24" s="7">
        <v>2122337</v>
      </c>
      <c r="F24" s="7">
        <v>931208</v>
      </c>
      <c r="G24" s="7">
        <v>2430819</v>
      </c>
      <c r="H24" s="7">
        <v>75508</v>
      </c>
      <c r="I24" s="7">
        <v>2897099</v>
      </c>
      <c r="J24" s="7">
        <v>1327271</v>
      </c>
      <c r="K24" s="7">
        <v>1270116</v>
      </c>
      <c r="L24" s="7">
        <v>351667</v>
      </c>
      <c r="M24" s="7">
        <v>918449</v>
      </c>
      <c r="N24" s="7">
        <v>0</v>
      </c>
      <c r="O24" s="7">
        <v>0</v>
      </c>
      <c r="P24" s="7">
        <v>0</v>
      </c>
      <c r="Q24" s="7">
        <v>1422631</v>
      </c>
      <c r="R24" s="7">
        <v>367948</v>
      </c>
      <c r="S24" s="7">
        <v>113142</v>
      </c>
      <c r="T24" s="7">
        <v>1269229</v>
      </c>
    </row>
    <row r="25" spans="1:20">
      <c r="A25" s="7" t="s">
        <v>1749</v>
      </c>
      <c r="B25" s="7" t="s">
        <v>681</v>
      </c>
      <c r="C25" s="7">
        <v>100</v>
      </c>
      <c r="D25" s="7">
        <v>21.46256340271821</v>
      </c>
      <c r="E25" s="7">
        <v>14.917347680952714</v>
      </c>
      <c r="F25" s="7">
        <v>6.5452157217654943</v>
      </c>
      <c r="G25" s="7">
        <v>17.085586394840117</v>
      </c>
      <c r="H25" s="7">
        <v>0.53072584075638196</v>
      </c>
      <c r="I25" s="7">
        <v>20.362945681642657</v>
      </c>
      <c r="J25" s="7">
        <v>9.3290382129915237</v>
      </c>
      <c r="K25" s="7">
        <v>8.9273107744627449</v>
      </c>
      <c r="L25" s="7">
        <v>2.4717747025649546</v>
      </c>
      <c r="M25" s="7">
        <v>6.4555360718977894</v>
      </c>
      <c r="N25" s="7">
        <v>0</v>
      </c>
      <c r="O25" s="7">
        <v>0</v>
      </c>
      <c r="P25" s="7">
        <v>0</v>
      </c>
      <c r="Q25" s="7">
        <v>9.9992985320905401</v>
      </c>
      <c r="R25" s="7">
        <v>2.5862095626242154</v>
      </c>
      <c r="S25" s="7">
        <v>0.79524531274644505</v>
      </c>
      <c r="T25" s="7">
        <v>8.9210762851271657</v>
      </c>
    </row>
    <row r="26" spans="1:20">
      <c r="A26" s="7" t="s">
        <v>1941</v>
      </c>
      <c r="B26" s="7" t="s">
        <v>2707</v>
      </c>
      <c r="C26" s="7">
        <v>14042828</v>
      </c>
      <c r="D26" s="7">
        <v>3027360</v>
      </c>
      <c r="E26" s="7">
        <v>2108522</v>
      </c>
      <c r="F26" s="7">
        <v>918838</v>
      </c>
      <c r="G26" s="7">
        <v>2442449</v>
      </c>
      <c r="H26" s="7">
        <v>90361</v>
      </c>
      <c r="I26" s="7">
        <v>3108768</v>
      </c>
      <c r="J26" s="7">
        <v>1214787</v>
      </c>
      <c r="K26" s="7">
        <v>1038207</v>
      </c>
      <c r="L26" s="7">
        <v>139395</v>
      </c>
      <c r="M26" s="7">
        <v>898812</v>
      </c>
      <c r="N26" s="7">
        <v>0</v>
      </c>
      <c r="O26" s="7">
        <v>0</v>
      </c>
      <c r="P26" s="7">
        <v>0</v>
      </c>
      <c r="Q26" s="7">
        <v>1249359</v>
      </c>
      <c r="R26" s="7">
        <v>400506</v>
      </c>
      <c r="S26" s="7">
        <v>88000</v>
      </c>
      <c r="T26" s="7">
        <v>1383031</v>
      </c>
    </row>
    <row r="27" spans="1:20">
      <c r="A27" s="7" t="s">
        <v>1941</v>
      </c>
      <c r="B27" s="7" t="s">
        <v>681</v>
      </c>
      <c r="C27" s="7">
        <v>100</v>
      </c>
      <c r="D27" s="7">
        <v>21.558050842750479</v>
      </c>
      <c r="E27" s="7">
        <v>15.014938586444268</v>
      </c>
      <c r="F27" s="7">
        <v>6.5431122563062081</v>
      </c>
      <c r="G27" s="7">
        <v>17.392857051300492</v>
      </c>
      <c r="H27" s="7">
        <v>0.64346725602563815</v>
      </c>
      <c r="I27" s="7">
        <v>22.137763134320238</v>
      </c>
      <c r="J27" s="7">
        <v>8.6505866197321506</v>
      </c>
      <c r="K27" s="7">
        <v>7.3931475910692628</v>
      </c>
      <c r="L27" s="7">
        <v>0.99264193793443878</v>
      </c>
      <c r="M27" s="7">
        <v>6.4005056531348252</v>
      </c>
      <c r="N27" s="7">
        <v>0</v>
      </c>
      <c r="O27" s="7">
        <v>0</v>
      </c>
      <c r="P27" s="7">
        <v>0</v>
      </c>
      <c r="Q27" s="7">
        <v>8.8967763473283306</v>
      </c>
      <c r="R27" s="7">
        <v>2.8520323684089846</v>
      </c>
      <c r="S27" s="7">
        <v>0.62665440322989074</v>
      </c>
      <c r="T27" s="7">
        <v>9.8486643858345335</v>
      </c>
    </row>
    <row r="28" spans="1:20">
      <c r="A28" s="7" t="s">
        <v>1895</v>
      </c>
      <c r="B28" s="7" t="s">
        <v>2707</v>
      </c>
      <c r="C28" s="7">
        <v>15861895</v>
      </c>
      <c r="D28" s="7">
        <v>3083713</v>
      </c>
      <c r="E28" s="7">
        <v>2150286</v>
      </c>
      <c r="F28" s="7">
        <v>933427</v>
      </c>
      <c r="G28" s="7">
        <v>3534823</v>
      </c>
      <c r="H28" s="7">
        <v>94587</v>
      </c>
      <c r="I28" s="7">
        <v>3051649</v>
      </c>
      <c r="J28" s="7">
        <v>1233975</v>
      </c>
      <c r="K28" s="7">
        <v>1298161</v>
      </c>
      <c r="L28" s="7">
        <v>613172</v>
      </c>
      <c r="M28" s="7">
        <v>684989</v>
      </c>
      <c r="N28" s="7">
        <v>0</v>
      </c>
      <c r="O28" s="7">
        <v>0</v>
      </c>
      <c r="P28" s="7">
        <v>0</v>
      </c>
      <c r="Q28" s="7">
        <v>1134930</v>
      </c>
      <c r="R28" s="7">
        <v>1025595</v>
      </c>
      <c r="S28" s="7">
        <v>88000</v>
      </c>
      <c r="T28" s="7">
        <v>1316462</v>
      </c>
    </row>
    <row r="29" spans="1:20">
      <c r="A29" s="7" t="s">
        <v>1895</v>
      </c>
      <c r="B29" s="7" t="s">
        <v>681</v>
      </c>
      <c r="C29" s="7">
        <v>100</v>
      </c>
      <c r="D29" s="7">
        <v>19.441012565018241</v>
      </c>
      <c r="E29" s="7">
        <v>13.556299546806985</v>
      </c>
      <c r="F29" s="7">
        <v>5.8847130182112535</v>
      </c>
      <c r="G29" s="7">
        <v>22.284998103946595</v>
      </c>
      <c r="H29" s="7">
        <v>0.59631588785577005</v>
      </c>
      <c r="I29" s="7">
        <v>19.238867739321183</v>
      </c>
      <c r="J29" s="7">
        <v>7.7794929294387583</v>
      </c>
      <c r="K29" s="7">
        <v>8.1841482370170784</v>
      </c>
      <c r="L29" s="7">
        <v>3.8656919617737984</v>
      </c>
      <c r="M29" s="7">
        <v>4.3184562752432791</v>
      </c>
      <c r="N29" s="7">
        <v>0</v>
      </c>
      <c r="O29" s="7">
        <v>0</v>
      </c>
      <c r="P29" s="7">
        <v>0</v>
      </c>
      <c r="Q29" s="7">
        <v>7.1550719507347633</v>
      </c>
      <c r="R29" s="7">
        <v>6.465778521418784</v>
      </c>
      <c r="S29" s="7">
        <v>0.55478869328034253</v>
      </c>
      <c r="T29" s="7">
        <v>8.2995253719684818</v>
      </c>
    </row>
    <row r="30" spans="1:20">
      <c r="A30" s="7" t="s">
        <v>1942</v>
      </c>
      <c r="B30" s="7" t="s">
        <v>2707</v>
      </c>
      <c r="C30" s="7">
        <v>14599967</v>
      </c>
      <c r="D30" s="7">
        <v>3067290</v>
      </c>
      <c r="E30" s="7">
        <v>2175003</v>
      </c>
      <c r="F30" s="7">
        <v>892287</v>
      </c>
      <c r="G30" s="7">
        <v>2585602</v>
      </c>
      <c r="H30" s="7">
        <v>136931</v>
      </c>
      <c r="I30" s="16">
        <v>3234492</v>
      </c>
      <c r="J30" s="7">
        <v>1259638</v>
      </c>
      <c r="K30" s="7">
        <v>888806</v>
      </c>
      <c r="L30" s="7">
        <v>175210</v>
      </c>
      <c r="M30" s="7">
        <v>713596</v>
      </c>
      <c r="N30" s="7">
        <v>0</v>
      </c>
      <c r="O30" s="7">
        <v>0</v>
      </c>
      <c r="P30" s="7">
        <v>0</v>
      </c>
      <c r="Q30" s="7">
        <v>1139369</v>
      </c>
      <c r="R30" s="7">
        <v>913856</v>
      </c>
      <c r="S30" s="7">
        <v>88000</v>
      </c>
      <c r="T30" s="7">
        <v>1285983</v>
      </c>
    </row>
    <row r="31" spans="1:20">
      <c r="A31" s="7" t="s">
        <v>1942</v>
      </c>
      <c r="B31" s="7" t="s">
        <v>681</v>
      </c>
      <c r="C31" s="7">
        <v>100</v>
      </c>
      <c r="D31" s="7">
        <v>21.008883102270026</v>
      </c>
      <c r="E31" s="7">
        <v>14.89731449393002</v>
      </c>
      <c r="F31" s="7">
        <v>6.1115686083399998</v>
      </c>
      <c r="G31" s="7">
        <v>17.709642768370639</v>
      </c>
      <c r="H31" s="7">
        <v>0.93788568152243079</v>
      </c>
      <c r="I31" s="7">
        <v>22.154104868867169</v>
      </c>
      <c r="J31" s="7">
        <v>8.6276770351604224</v>
      </c>
      <c r="K31" s="7">
        <v>6.0877260886959537</v>
      </c>
      <c r="L31" s="7">
        <v>1.2000712056403964</v>
      </c>
      <c r="M31" s="7">
        <v>4.8876548830499997</v>
      </c>
      <c r="N31" s="7">
        <v>0</v>
      </c>
      <c r="O31" s="7">
        <v>0</v>
      </c>
      <c r="P31" s="7">
        <v>0</v>
      </c>
      <c r="Q31" s="7">
        <v>7.8039148992597038</v>
      </c>
      <c r="R31" s="7">
        <v>6.259301818969865</v>
      </c>
      <c r="S31" s="7">
        <v>0.6027410883873916</v>
      </c>
      <c r="T31" s="7">
        <v>8.808122648496397</v>
      </c>
    </row>
    <row r="32" spans="1:20">
      <c r="A32" s="7" t="s">
        <v>1767</v>
      </c>
      <c r="B32" s="7" t="s">
        <v>2707</v>
      </c>
      <c r="C32" s="7">
        <v>14835003</v>
      </c>
      <c r="D32" s="7">
        <v>3110946</v>
      </c>
      <c r="E32" s="7">
        <v>2200348</v>
      </c>
      <c r="F32" s="7">
        <v>910598</v>
      </c>
      <c r="G32" s="7">
        <v>2825954</v>
      </c>
      <c r="H32" s="7">
        <v>133326</v>
      </c>
      <c r="I32" s="7">
        <v>3379645</v>
      </c>
      <c r="J32" s="7">
        <v>1230320</v>
      </c>
      <c r="K32" s="7">
        <v>959510</v>
      </c>
      <c r="L32" s="7">
        <v>428891</v>
      </c>
      <c r="M32" s="7">
        <v>530619</v>
      </c>
      <c r="N32" s="7">
        <v>0</v>
      </c>
      <c r="O32" s="7">
        <v>0</v>
      </c>
      <c r="P32" s="7">
        <v>0</v>
      </c>
      <c r="Q32" s="7">
        <v>979987</v>
      </c>
      <c r="R32" s="7">
        <v>782181</v>
      </c>
      <c r="S32" s="7">
        <v>88000</v>
      </c>
      <c r="T32" s="7">
        <v>1345134</v>
      </c>
    </row>
    <row r="33" spans="1:20">
      <c r="A33" s="7" t="s">
        <v>1767</v>
      </c>
      <c r="B33" s="7" t="s">
        <v>681</v>
      </c>
      <c r="C33" s="7">
        <v>100</v>
      </c>
      <c r="D33" s="7">
        <v>20.970309</v>
      </c>
      <c r="E33" s="7">
        <v>14.832136999999999</v>
      </c>
      <c r="F33" s="7">
        <v>6.138172</v>
      </c>
      <c r="G33" s="7">
        <v>19.049230999999999</v>
      </c>
      <c r="H33" s="7">
        <v>0.89872600000000002</v>
      </c>
      <c r="I33" s="7">
        <v>22.781559000000001</v>
      </c>
      <c r="J33" s="7">
        <v>8.2933590000000006</v>
      </c>
      <c r="K33" s="7">
        <v>6.4678789999999999</v>
      </c>
      <c r="L33" s="7">
        <v>2.8910749999999998</v>
      </c>
      <c r="M33" s="7">
        <v>3.5768040000000001</v>
      </c>
      <c r="N33" s="7">
        <v>0</v>
      </c>
      <c r="O33" s="7">
        <v>0</v>
      </c>
      <c r="P33" s="7">
        <v>0</v>
      </c>
      <c r="Q33" s="7">
        <v>6.6059099999999997</v>
      </c>
      <c r="R33" s="7">
        <v>5.2725400000000002</v>
      </c>
      <c r="S33" s="7">
        <v>0.59319</v>
      </c>
      <c r="T33" s="7">
        <v>9.0672999999999995</v>
      </c>
    </row>
    <row r="34" spans="1:20">
      <c r="A34" s="7" t="s">
        <v>933</v>
      </c>
      <c r="B34" s="7" t="s">
        <v>2707</v>
      </c>
      <c r="C34" s="7">
        <v>21639731</v>
      </c>
      <c r="D34" s="7">
        <v>3303643</v>
      </c>
      <c r="E34" s="7">
        <v>2188662</v>
      </c>
      <c r="F34" s="7">
        <v>1114981</v>
      </c>
      <c r="G34" s="7">
        <v>2988341</v>
      </c>
      <c r="H34" s="7">
        <v>179731</v>
      </c>
      <c r="I34" s="7">
        <v>3590913</v>
      </c>
      <c r="J34" s="7">
        <v>6419670</v>
      </c>
      <c r="K34" s="7">
        <v>1873769</v>
      </c>
      <c r="L34" s="7">
        <v>507425</v>
      </c>
      <c r="M34" s="7">
        <v>1366344</v>
      </c>
      <c r="N34" s="7">
        <v>0</v>
      </c>
      <c r="O34" s="7">
        <v>0</v>
      </c>
      <c r="P34" s="7">
        <v>0</v>
      </c>
      <c r="Q34" s="7">
        <v>1032316</v>
      </c>
      <c r="R34" s="7">
        <v>766570</v>
      </c>
      <c r="S34" s="7">
        <v>65000</v>
      </c>
      <c r="T34" s="7">
        <v>1419778</v>
      </c>
    </row>
    <row r="35" spans="1:20">
      <c r="A35" s="7" t="s">
        <v>933</v>
      </c>
      <c r="B35" s="7" t="s">
        <v>681</v>
      </c>
      <c r="C35" s="7">
        <v>100</v>
      </c>
      <c r="D35" s="7">
        <v>15.26666</v>
      </c>
      <c r="E35" s="7">
        <v>10.114089999999999</v>
      </c>
      <c r="F35" s="7">
        <v>5.1524700000000001</v>
      </c>
      <c r="G35" s="7">
        <v>13.80951</v>
      </c>
      <c r="H35" s="7">
        <v>0.83055999999999996</v>
      </c>
      <c r="I35" s="192">
        <v>16.594069999999999</v>
      </c>
      <c r="J35" s="7">
        <v>29.666129999999999</v>
      </c>
      <c r="K35" s="7">
        <v>8.6589299999999998</v>
      </c>
      <c r="L35" s="7">
        <v>2.3448699999999998</v>
      </c>
      <c r="M35" s="7">
        <v>6.3140499999999999</v>
      </c>
      <c r="N35" s="7">
        <v>0</v>
      </c>
      <c r="O35" s="7">
        <v>0</v>
      </c>
      <c r="P35" s="7">
        <v>0</v>
      </c>
      <c r="Q35" s="7">
        <v>4.7704700000000004</v>
      </c>
      <c r="R35" s="7">
        <v>3.5424199999999999</v>
      </c>
      <c r="S35" s="7">
        <v>0.30037000000000003</v>
      </c>
      <c r="T35" s="7">
        <v>6.5609799999999998</v>
      </c>
    </row>
    <row r="36" spans="1:20">
      <c r="A36" s="16" t="s">
        <v>1945</v>
      </c>
      <c r="B36" s="16" t="s">
        <v>2707</v>
      </c>
      <c r="C36" s="16">
        <v>17369237</v>
      </c>
      <c r="D36" s="16">
        <v>3325288</v>
      </c>
      <c r="E36" s="16">
        <v>2205485</v>
      </c>
      <c r="F36" s="16">
        <v>1119803</v>
      </c>
      <c r="G36" s="16">
        <v>3248425</v>
      </c>
      <c r="H36" s="16">
        <v>114441</v>
      </c>
      <c r="I36" s="16">
        <v>4831902</v>
      </c>
      <c r="J36" s="16">
        <v>1250762</v>
      </c>
      <c r="K36" s="16">
        <v>1215180</v>
      </c>
      <c r="L36" s="16">
        <v>452913</v>
      </c>
      <c r="M36" s="16">
        <v>762267</v>
      </c>
      <c r="N36" s="16">
        <v>0</v>
      </c>
      <c r="O36" s="16">
        <v>0</v>
      </c>
      <c r="P36" s="16">
        <v>0</v>
      </c>
      <c r="Q36" s="16">
        <v>1100444</v>
      </c>
      <c r="R36" s="16">
        <v>801300</v>
      </c>
      <c r="S36" s="16">
        <v>65000</v>
      </c>
      <c r="T36" s="16">
        <v>1416495</v>
      </c>
    </row>
    <row r="37" spans="1:20">
      <c r="A37" s="16" t="s">
        <v>1945</v>
      </c>
      <c r="B37" s="16" t="s">
        <v>681</v>
      </c>
      <c r="C37" s="16">
        <v>100</v>
      </c>
      <c r="D37" s="16">
        <v>19.100000000000001</v>
      </c>
      <c r="E37" s="16">
        <v>12.7</v>
      </c>
      <c r="F37" s="16">
        <v>6.4</v>
      </c>
      <c r="G37" s="16">
        <v>18.7</v>
      </c>
      <c r="H37" s="16">
        <v>0.7</v>
      </c>
      <c r="I37" s="16">
        <v>27.8</v>
      </c>
      <c r="J37" s="16">
        <v>7.2</v>
      </c>
      <c r="K37" s="99">
        <v>7</v>
      </c>
      <c r="L37" s="16">
        <v>2.6</v>
      </c>
      <c r="M37" s="16">
        <v>4.4000000000000004</v>
      </c>
      <c r="N37" s="16">
        <f>N36/M36*100</f>
        <v>0</v>
      </c>
      <c r="O37" s="16">
        <f>O36/M36*100</f>
        <v>0</v>
      </c>
      <c r="P37" s="16">
        <v>0</v>
      </c>
      <c r="Q37" s="16">
        <v>6.3</v>
      </c>
      <c r="R37" s="16">
        <v>4.5999999999999996</v>
      </c>
      <c r="S37" s="16">
        <v>0.4</v>
      </c>
      <c r="T37" s="16">
        <v>8.1999999999999993</v>
      </c>
    </row>
    <row r="38" spans="1:20">
      <c r="A38" s="16" t="s">
        <v>1946</v>
      </c>
      <c r="B38" s="16" t="s">
        <v>2707</v>
      </c>
      <c r="C38" s="159">
        <v>18851296</v>
      </c>
      <c r="D38" s="159">
        <v>2898741</v>
      </c>
      <c r="E38" s="159">
        <v>1847434</v>
      </c>
      <c r="F38" s="159">
        <v>1051307</v>
      </c>
      <c r="G38" s="159">
        <v>3547338</v>
      </c>
      <c r="H38" s="159">
        <v>105795</v>
      </c>
      <c r="I38" s="159">
        <v>4027050</v>
      </c>
      <c r="J38" s="159">
        <v>2336357</v>
      </c>
      <c r="K38" s="159">
        <v>1627552</v>
      </c>
      <c r="L38" s="159">
        <v>104050</v>
      </c>
      <c r="M38" s="159">
        <v>1523502</v>
      </c>
      <c r="N38" s="159">
        <v>0</v>
      </c>
      <c r="O38" s="159">
        <v>0</v>
      </c>
      <c r="P38" s="159">
        <v>0</v>
      </c>
      <c r="Q38" s="159">
        <v>1082855</v>
      </c>
      <c r="R38" s="159">
        <v>1677714</v>
      </c>
      <c r="S38" s="159">
        <v>55000</v>
      </c>
      <c r="T38" s="159">
        <v>1492894</v>
      </c>
    </row>
    <row r="39" spans="1:20">
      <c r="A39" s="16" t="s">
        <v>1946</v>
      </c>
      <c r="B39" s="16" t="s">
        <v>681</v>
      </c>
      <c r="C39" s="16">
        <v>100</v>
      </c>
      <c r="D39" s="16">
        <v>15.4</v>
      </c>
      <c r="E39" s="16">
        <v>9.8000000000000007</v>
      </c>
      <c r="F39" s="16">
        <v>5.6</v>
      </c>
      <c r="G39" s="16">
        <v>18.8</v>
      </c>
      <c r="H39" s="16">
        <v>0.6</v>
      </c>
      <c r="I39" s="16">
        <v>21.4</v>
      </c>
      <c r="J39" s="16">
        <v>12.4</v>
      </c>
      <c r="K39" s="99">
        <v>8.6</v>
      </c>
      <c r="L39" s="16">
        <v>0.6</v>
      </c>
      <c r="M39" s="16">
        <v>8</v>
      </c>
      <c r="N39" s="16">
        <v>0</v>
      </c>
      <c r="O39" s="16">
        <v>0</v>
      </c>
      <c r="P39" s="16">
        <v>0</v>
      </c>
      <c r="Q39" s="16">
        <v>5.7</v>
      </c>
      <c r="R39" s="16">
        <v>8.9</v>
      </c>
      <c r="S39" s="16">
        <v>0.3</v>
      </c>
      <c r="T39" s="16">
        <v>7.9</v>
      </c>
    </row>
    <row r="40" spans="1:20">
      <c r="A40" s="16" t="s">
        <v>1382</v>
      </c>
      <c r="B40" s="16" t="s">
        <v>2707</v>
      </c>
      <c r="C40" s="159">
        <v>20659647</v>
      </c>
      <c r="D40" s="159">
        <v>2949575</v>
      </c>
      <c r="E40" s="159">
        <v>1902287</v>
      </c>
      <c r="F40" s="159">
        <v>1047288</v>
      </c>
      <c r="G40" s="159">
        <v>3451574</v>
      </c>
      <c r="H40" s="159">
        <v>123206</v>
      </c>
      <c r="I40" s="159">
        <v>4584830</v>
      </c>
      <c r="J40" s="159">
        <v>1988558</v>
      </c>
      <c r="K40" s="159">
        <v>2831387</v>
      </c>
      <c r="L40" s="159">
        <v>979155</v>
      </c>
      <c r="M40" s="159">
        <v>1852232</v>
      </c>
      <c r="N40" s="159">
        <v>0</v>
      </c>
      <c r="O40" s="159">
        <v>0</v>
      </c>
      <c r="P40" s="159">
        <v>0</v>
      </c>
      <c r="Q40" s="159">
        <v>1033340</v>
      </c>
      <c r="R40" s="159">
        <v>2103988</v>
      </c>
      <c r="S40" s="159">
        <v>55000</v>
      </c>
      <c r="T40" s="159">
        <v>1538189</v>
      </c>
    </row>
    <row r="41" spans="1:20">
      <c r="A41" s="16" t="s">
        <v>1382</v>
      </c>
      <c r="B41" s="16" t="s">
        <v>681</v>
      </c>
      <c r="C41" s="16">
        <v>100</v>
      </c>
      <c r="D41" s="16">
        <v>14.3</v>
      </c>
      <c r="E41" s="16">
        <v>9.1999999999999993</v>
      </c>
      <c r="F41" s="16">
        <v>5.0999999999999996</v>
      </c>
      <c r="G41" s="16">
        <v>16.7</v>
      </c>
      <c r="H41" s="16">
        <v>0.6</v>
      </c>
      <c r="I41" s="16">
        <v>22.2</v>
      </c>
      <c r="J41" s="16">
        <v>9.6</v>
      </c>
      <c r="K41" s="99">
        <v>13.7</v>
      </c>
      <c r="L41" s="16">
        <v>4.7</v>
      </c>
      <c r="M41" s="16">
        <v>8.9</v>
      </c>
      <c r="N41" s="16">
        <v>0</v>
      </c>
      <c r="O41" s="16">
        <v>0</v>
      </c>
      <c r="P41" s="16">
        <v>0</v>
      </c>
      <c r="Q41" s="16">
        <v>5</v>
      </c>
      <c r="R41" s="16">
        <v>10.199999999999999</v>
      </c>
      <c r="S41" s="16">
        <v>0.3</v>
      </c>
      <c r="T41" s="16">
        <v>7.4</v>
      </c>
    </row>
    <row r="42" spans="1:20" s="23" customFormat="1" ht="18.75">
      <c r="A42" s="16" t="s">
        <v>3009</v>
      </c>
      <c r="B42" s="16" t="s">
        <v>2707</v>
      </c>
      <c r="C42" s="151">
        <v>20371441</v>
      </c>
      <c r="D42" s="151">
        <v>3166739</v>
      </c>
      <c r="E42" s="151">
        <v>1984899</v>
      </c>
      <c r="F42" s="151">
        <v>1181840</v>
      </c>
      <c r="G42" s="151">
        <v>3751176</v>
      </c>
      <c r="H42" s="151">
        <v>102865</v>
      </c>
      <c r="I42" s="151">
        <v>5099215</v>
      </c>
      <c r="J42" s="151">
        <v>1846744</v>
      </c>
      <c r="K42" s="151">
        <v>1664960</v>
      </c>
      <c r="L42" s="151">
        <v>310110</v>
      </c>
      <c r="M42" s="151">
        <v>1354850</v>
      </c>
      <c r="N42" s="151">
        <v>0</v>
      </c>
      <c r="O42" s="151">
        <v>0</v>
      </c>
      <c r="P42" s="151">
        <v>0</v>
      </c>
      <c r="Q42" s="151">
        <v>989087</v>
      </c>
      <c r="R42" s="151">
        <v>2032456</v>
      </c>
      <c r="S42" s="151">
        <v>90000</v>
      </c>
      <c r="T42" s="151">
        <v>1628199</v>
      </c>
    </row>
    <row r="43" spans="1:20" s="23" customFormat="1" ht="18.75">
      <c r="A43" s="16" t="s">
        <v>3009</v>
      </c>
      <c r="B43" s="16" t="s">
        <v>681</v>
      </c>
      <c r="C43" s="151">
        <v>100</v>
      </c>
      <c r="D43" s="191">
        <v>15.5</v>
      </c>
      <c r="E43" s="191">
        <v>9.6999999999999993</v>
      </c>
      <c r="F43" s="191">
        <v>5.8</v>
      </c>
      <c r="G43" s="191">
        <v>18.399999999999999</v>
      </c>
      <c r="H43" s="191">
        <v>0.5</v>
      </c>
      <c r="I43" s="191">
        <v>25</v>
      </c>
      <c r="J43" s="191">
        <v>9.1</v>
      </c>
      <c r="K43" s="191">
        <v>8.1999999999999993</v>
      </c>
      <c r="L43" s="191">
        <v>1.5</v>
      </c>
      <c r="M43" s="191">
        <v>6.7</v>
      </c>
      <c r="N43" s="191">
        <v>0</v>
      </c>
      <c r="O43" s="191">
        <v>0</v>
      </c>
      <c r="P43" s="191">
        <v>0</v>
      </c>
      <c r="Q43" s="191">
        <v>4.9000000000000004</v>
      </c>
      <c r="R43" s="191">
        <v>10</v>
      </c>
      <c r="S43" s="191">
        <v>0.4</v>
      </c>
      <c r="T43" s="191">
        <v>8</v>
      </c>
    </row>
    <row r="46" spans="1:20">
      <c r="C46" s="166"/>
      <c r="D46" s="166"/>
      <c r="E46" s="166"/>
      <c r="F46" s="166"/>
      <c r="G46" s="166"/>
      <c r="H46" s="166"/>
      <c r="I46" s="166"/>
      <c r="J46" s="166"/>
      <c r="K46" s="166"/>
      <c r="L46" s="166"/>
      <c r="M46" s="166"/>
      <c r="N46" s="166"/>
      <c r="O46" s="166"/>
      <c r="P46" s="166"/>
      <c r="Q46" s="166"/>
      <c r="R46" s="166"/>
      <c r="S46" s="166"/>
      <c r="T46" s="166"/>
    </row>
    <row r="47" spans="1:20">
      <c r="C47" s="166"/>
      <c r="D47" s="166"/>
      <c r="E47" s="166"/>
      <c r="F47" s="166"/>
      <c r="G47" s="166"/>
      <c r="H47" s="166"/>
      <c r="I47" s="166"/>
      <c r="J47" s="166"/>
      <c r="K47" s="166"/>
      <c r="L47" s="166"/>
      <c r="M47" s="166"/>
      <c r="N47" s="166"/>
      <c r="O47" s="166"/>
      <c r="P47" s="166"/>
      <c r="Q47" s="166"/>
      <c r="R47" s="166"/>
      <c r="S47" s="166"/>
      <c r="T47" s="166"/>
    </row>
  </sheetData>
  <autoFilter ref="A7:T7" xr:uid="{00000000-0009-0000-0000-0000E1000000}"/>
  <mergeCells count="14">
    <mergeCell ref="Q5:Q6"/>
    <mergeCell ref="R5:R6"/>
    <mergeCell ref="S5:S6"/>
    <mergeCell ref="T5:T6"/>
    <mergeCell ref="D5:F5"/>
    <mergeCell ref="K5:M5"/>
    <mergeCell ref="N5:P5"/>
    <mergeCell ref="I5:I6"/>
    <mergeCell ref="J5:J6"/>
    <mergeCell ref="A5:A6"/>
    <mergeCell ref="B5:B6"/>
    <mergeCell ref="C5:C6"/>
    <mergeCell ref="G5:G6"/>
    <mergeCell ref="H5:H6"/>
  </mergeCells>
  <phoneticPr fontId="5"/>
  <hyperlinks>
    <hyperlink ref="D1" location="目次!C109" display="目次" xr:uid="{00000000-0004-0000-E100-000000000000}"/>
  </hyperlinks>
  <pageMargins left="0.7" right="0.7" top="0.75" bottom="0.75" header="0.3" footer="0.3"/>
  <pageSetup paperSize="9" scale="83" orientation="portrait" r:id="rId1"/>
  <colBreaks count="1" manualBreakCount="1">
    <brk id="10" max="1048575" man="1"/>
  </colBreaks>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dimension ref="A1:D14"/>
  <sheetViews>
    <sheetView workbookViewId="0">
      <selection activeCell="B18" sqref="B18"/>
    </sheetView>
  </sheetViews>
  <sheetFormatPr defaultColWidth="8.75" defaultRowHeight="14.25"/>
  <cols>
    <col min="1" max="1" width="20.875" style="1" bestFit="1" customWidth="1"/>
    <col min="2" max="2" width="10.5" style="1" bestFit="1" customWidth="1"/>
    <col min="3" max="3" width="8.375" style="1" bestFit="1" customWidth="1"/>
    <col min="4" max="4" width="21.5" style="1" bestFit="1" customWidth="1"/>
    <col min="5" max="5" width="16.875" style="1" bestFit="1" customWidth="1"/>
    <col min="6" max="6" width="19.125" style="1" bestFit="1" customWidth="1"/>
    <col min="7" max="7" width="33.5" style="1" bestFit="1" customWidth="1"/>
    <col min="8" max="9" width="16.875" style="1" bestFit="1" customWidth="1"/>
    <col min="10" max="10" width="33.625" style="1" bestFit="1" customWidth="1"/>
    <col min="11" max="11" width="16.875" style="1" bestFit="1" customWidth="1"/>
    <col min="12" max="16384" width="8.75" style="1"/>
  </cols>
  <sheetData>
    <row r="1" spans="1:4" ht="18.75">
      <c r="A1" s="95" t="s">
        <v>3174</v>
      </c>
      <c r="B1" s="22" t="s">
        <v>795</v>
      </c>
      <c r="D1" s="9" t="s">
        <v>652</v>
      </c>
    </row>
    <row r="3" spans="1:4" ht="18.75">
      <c r="A3" s="21"/>
      <c r="B3" s="19" t="s">
        <v>674</v>
      </c>
      <c r="C3" s="21"/>
    </row>
    <row r="4" spans="1:4" ht="18.75">
      <c r="A4" s="19" t="s">
        <v>549</v>
      </c>
      <c r="B4" s="22" t="s">
        <v>3018</v>
      </c>
      <c r="C4" s="21"/>
    </row>
    <row r="5" spans="1:4" ht="18.75">
      <c r="A5" s="20" t="s">
        <v>3066</v>
      </c>
      <c r="B5" s="22">
        <v>3166739</v>
      </c>
      <c r="C5" s="21"/>
    </row>
    <row r="6" spans="1:4" ht="18.75">
      <c r="A6" s="20" t="s">
        <v>812</v>
      </c>
      <c r="B6" s="22">
        <v>5099215</v>
      </c>
      <c r="C6" s="21"/>
    </row>
    <row r="7" spans="1:4" ht="18.75">
      <c r="A7" s="20" t="s">
        <v>1181</v>
      </c>
      <c r="B7" s="22">
        <v>3751176</v>
      </c>
      <c r="C7" s="21"/>
    </row>
    <row r="8" spans="1:4" ht="18.75">
      <c r="A8" s="20" t="s">
        <v>1678</v>
      </c>
      <c r="B8" s="22">
        <v>989087</v>
      </c>
      <c r="C8" s="21"/>
    </row>
    <row r="9" spans="1:4" ht="18.75">
      <c r="A9" s="20" t="s">
        <v>1475</v>
      </c>
      <c r="B9" s="22">
        <v>1846744</v>
      </c>
      <c r="C9" s="21"/>
    </row>
    <row r="10" spans="1:4" ht="18.75">
      <c r="A10" s="20" t="s">
        <v>3067</v>
      </c>
      <c r="B10" s="22">
        <v>1664960</v>
      </c>
      <c r="C10" s="21"/>
    </row>
    <row r="11" spans="1:4" ht="18.75">
      <c r="A11" s="20" t="s">
        <v>662</v>
      </c>
      <c r="B11" s="22">
        <v>1628199</v>
      </c>
      <c r="C11" s="21"/>
    </row>
    <row r="12" spans="1:4" ht="18.75">
      <c r="A12" s="20" t="s">
        <v>506</v>
      </c>
      <c r="B12" s="22">
        <v>2032456</v>
      </c>
      <c r="C12" s="21"/>
    </row>
    <row r="13" spans="1:4" ht="18.75">
      <c r="A13" s="20" t="s">
        <v>3068</v>
      </c>
      <c r="B13" s="22">
        <v>90000</v>
      </c>
      <c r="C13" s="21"/>
    </row>
    <row r="14" spans="1:4" ht="18.75">
      <c r="A14" s="20" t="s">
        <v>3069</v>
      </c>
      <c r="B14" s="22">
        <v>102865</v>
      </c>
      <c r="C14" s="21"/>
    </row>
  </sheetData>
  <phoneticPr fontId="5"/>
  <hyperlinks>
    <hyperlink ref="D1" location="目次!C109" display="目次" xr:uid="{00000000-0004-0000-E200-000000000000}"/>
  </hyperlinks>
  <pageMargins left="0.7" right="0.7" top="0.75" bottom="0.75" header="0.3" footer="0.3"/>
  <pageSetup paperSize="9" orientation="portrait"/>
  <drawing r:id="rId2"/>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dimension ref="A1:H22"/>
  <sheetViews>
    <sheetView workbookViewId="0">
      <selection activeCell="B22" sqref="B22"/>
    </sheetView>
  </sheetViews>
  <sheetFormatPr defaultColWidth="8.75" defaultRowHeight="14.25"/>
  <cols>
    <col min="1" max="1" width="14.375" style="1" customWidth="1"/>
    <col min="2" max="2" width="11.5" style="1" bestFit="1" customWidth="1"/>
    <col min="3" max="3" width="19.625" style="1" bestFit="1" customWidth="1"/>
    <col min="4" max="4" width="19.625" style="1" customWidth="1"/>
    <col min="5" max="5" width="22" style="1" bestFit="1" customWidth="1"/>
    <col min="6" max="7" width="14.875" style="1" bestFit="1" customWidth="1"/>
    <col min="8" max="8" width="43.25" style="1" bestFit="1" customWidth="1"/>
    <col min="9" max="16384" width="8.75" style="1"/>
  </cols>
  <sheetData>
    <row r="1" spans="1:8">
      <c r="A1" s="1" t="s">
        <v>182</v>
      </c>
      <c r="D1" s="9" t="s">
        <v>652</v>
      </c>
    </row>
    <row r="2" spans="1:8">
      <c r="A2" s="1" t="s">
        <v>2153</v>
      </c>
    </row>
    <row r="3" spans="1:8">
      <c r="A3" s="1" t="s">
        <v>33</v>
      </c>
    </row>
    <row r="4" spans="1:8">
      <c r="A4" s="7" t="s">
        <v>303</v>
      </c>
      <c r="B4" s="7" t="s">
        <v>2009</v>
      </c>
      <c r="C4" s="7" t="s">
        <v>935</v>
      </c>
      <c r="D4" s="7" t="s">
        <v>792</v>
      </c>
      <c r="E4" s="7" t="s">
        <v>2708</v>
      </c>
      <c r="F4" s="7" t="s">
        <v>2710</v>
      </c>
      <c r="G4" s="7" t="s">
        <v>1748</v>
      </c>
      <c r="H4" s="7" t="s">
        <v>1066</v>
      </c>
    </row>
    <row r="5" spans="1:8">
      <c r="A5" s="7" t="s">
        <v>940</v>
      </c>
      <c r="B5" s="7">
        <v>10786574</v>
      </c>
      <c r="C5" s="7">
        <v>5027816</v>
      </c>
      <c r="D5" s="7">
        <v>2220442</v>
      </c>
      <c r="E5" s="7" t="s">
        <v>99</v>
      </c>
      <c r="F5" s="7">
        <v>1687748</v>
      </c>
      <c r="G5" s="7">
        <v>1850568</v>
      </c>
      <c r="H5" s="7" t="s">
        <v>99</v>
      </c>
    </row>
    <row r="6" spans="1:8">
      <c r="A6" s="7" t="s">
        <v>1161</v>
      </c>
      <c r="B6" s="7">
        <v>10323443</v>
      </c>
      <c r="C6" s="7">
        <v>5088526</v>
      </c>
      <c r="D6" s="7">
        <v>247410</v>
      </c>
      <c r="E6" s="7">
        <v>512014</v>
      </c>
      <c r="F6" s="7">
        <v>1777062</v>
      </c>
      <c r="G6" s="7">
        <v>1962372</v>
      </c>
      <c r="H6" s="7">
        <v>736059</v>
      </c>
    </row>
    <row r="7" spans="1:8">
      <c r="A7" s="7" t="s">
        <v>263</v>
      </c>
      <c r="B7" s="7">
        <v>9511641</v>
      </c>
      <c r="C7" s="7">
        <v>5193576</v>
      </c>
      <c r="D7" s="7">
        <v>26794</v>
      </c>
      <c r="E7" s="7">
        <v>558679</v>
      </c>
      <c r="F7" s="7">
        <v>1588870</v>
      </c>
      <c r="G7" s="7">
        <v>2065458</v>
      </c>
      <c r="H7" s="7">
        <v>78264</v>
      </c>
    </row>
    <row r="8" spans="1:8">
      <c r="A8" s="7" t="s">
        <v>1787</v>
      </c>
      <c r="B8" s="7">
        <v>9578780</v>
      </c>
      <c r="C8" s="7">
        <v>5235674</v>
      </c>
      <c r="D8" s="7">
        <v>1185</v>
      </c>
      <c r="E8" s="7">
        <v>574201</v>
      </c>
      <c r="F8" s="7">
        <v>1579968</v>
      </c>
      <c r="G8" s="7">
        <v>2109427</v>
      </c>
      <c r="H8" s="7">
        <v>78325</v>
      </c>
    </row>
    <row r="9" spans="1:8">
      <c r="A9" s="7" t="s">
        <v>2173</v>
      </c>
      <c r="B9" s="7">
        <v>9656535</v>
      </c>
      <c r="C9" s="7">
        <v>5507665</v>
      </c>
      <c r="D9" s="7" t="s">
        <v>99</v>
      </c>
      <c r="E9" s="7">
        <v>578706</v>
      </c>
      <c r="F9" s="7">
        <v>1331656</v>
      </c>
      <c r="G9" s="7">
        <v>2160183</v>
      </c>
      <c r="H9" s="7">
        <v>78325</v>
      </c>
    </row>
    <row r="10" spans="1:8">
      <c r="A10" s="7" t="s">
        <v>2176</v>
      </c>
      <c r="B10" s="7">
        <v>10232346</v>
      </c>
      <c r="C10" s="7">
        <v>5738782</v>
      </c>
      <c r="D10" s="7" t="s">
        <v>99</v>
      </c>
      <c r="E10" s="7">
        <v>652360</v>
      </c>
      <c r="F10" s="7">
        <v>1503741</v>
      </c>
      <c r="G10" s="7">
        <v>2259138</v>
      </c>
      <c r="H10" s="7">
        <v>78325</v>
      </c>
    </row>
    <row r="11" spans="1:8">
      <c r="A11" s="7" t="s">
        <v>543</v>
      </c>
      <c r="B11" s="7">
        <v>10417891</v>
      </c>
      <c r="C11" s="7">
        <v>5861880</v>
      </c>
      <c r="D11" s="7" t="s">
        <v>99</v>
      </c>
      <c r="E11" s="7">
        <v>672432</v>
      </c>
      <c r="F11" s="7">
        <v>1485794</v>
      </c>
      <c r="G11" s="7">
        <v>2319460</v>
      </c>
      <c r="H11" s="7">
        <v>78325</v>
      </c>
    </row>
    <row r="12" spans="1:8">
      <c r="A12" s="7" t="s">
        <v>2178</v>
      </c>
      <c r="B12" s="7">
        <v>10840454</v>
      </c>
      <c r="C12" s="7">
        <v>6199950</v>
      </c>
      <c r="D12" s="7" t="s">
        <v>99</v>
      </c>
      <c r="E12" s="7">
        <v>763747</v>
      </c>
      <c r="F12" s="7">
        <v>1333731</v>
      </c>
      <c r="G12" s="7">
        <v>2464701</v>
      </c>
      <c r="H12" s="7">
        <v>78325</v>
      </c>
    </row>
    <row r="13" spans="1:8">
      <c r="A13" s="7" t="s">
        <v>1236</v>
      </c>
      <c r="B13" s="7">
        <v>11756815</v>
      </c>
      <c r="C13" s="7">
        <v>7010975</v>
      </c>
      <c r="D13" s="7" t="s">
        <v>99</v>
      </c>
      <c r="E13" s="7">
        <v>760587</v>
      </c>
      <c r="F13" s="7">
        <v>1358811</v>
      </c>
      <c r="G13" s="7">
        <v>2548117</v>
      </c>
      <c r="H13" s="7">
        <v>78325</v>
      </c>
    </row>
    <row r="14" spans="1:8">
      <c r="A14" s="7" t="s">
        <v>1941</v>
      </c>
      <c r="B14" s="7">
        <v>11740019</v>
      </c>
      <c r="C14" s="7">
        <v>6801488</v>
      </c>
      <c r="D14" s="7" t="s">
        <v>99</v>
      </c>
      <c r="E14" s="7">
        <v>865419</v>
      </c>
      <c r="F14" s="7">
        <v>1330775</v>
      </c>
      <c r="G14" s="7">
        <v>2664012</v>
      </c>
      <c r="H14" s="7">
        <v>78325</v>
      </c>
    </row>
    <row r="15" spans="1:8">
      <c r="A15" s="7" t="s">
        <v>1895</v>
      </c>
      <c r="B15" s="7">
        <v>11700626</v>
      </c>
      <c r="C15" s="7">
        <v>6423135</v>
      </c>
      <c r="D15" s="7" t="s">
        <v>99</v>
      </c>
      <c r="E15" s="7">
        <v>893329</v>
      </c>
      <c r="F15" s="7">
        <v>1320019</v>
      </c>
      <c r="G15" s="7">
        <v>2985818</v>
      </c>
      <c r="H15" s="7">
        <v>78325</v>
      </c>
    </row>
    <row r="16" spans="1:8">
      <c r="A16" s="7" t="s">
        <v>1942</v>
      </c>
      <c r="B16" s="7">
        <v>10765165</v>
      </c>
      <c r="C16" s="7">
        <v>5220776</v>
      </c>
      <c r="D16" s="7" t="s">
        <v>99</v>
      </c>
      <c r="E16" s="7">
        <v>902929</v>
      </c>
      <c r="F16" s="7">
        <v>1293728</v>
      </c>
      <c r="G16" s="7">
        <v>3269407</v>
      </c>
      <c r="H16" s="7">
        <v>78325</v>
      </c>
    </row>
    <row r="17" spans="1:8">
      <c r="A17" s="7" t="s">
        <v>1767</v>
      </c>
      <c r="B17" s="7">
        <v>10737955</v>
      </c>
      <c r="C17" s="7">
        <v>4987750</v>
      </c>
      <c r="D17" s="7" t="s">
        <v>99</v>
      </c>
      <c r="E17" s="7">
        <v>988247</v>
      </c>
      <c r="F17" s="7">
        <v>1306343</v>
      </c>
      <c r="G17" s="7">
        <v>3455615</v>
      </c>
      <c r="H17" s="7" t="s">
        <v>99</v>
      </c>
    </row>
    <row r="18" spans="1:8">
      <c r="A18" s="7" t="s">
        <v>933</v>
      </c>
      <c r="B18" s="7">
        <v>11037962</v>
      </c>
      <c r="C18" s="7">
        <v>4933601</v>
      </c>
      <c r="D18" s="7" t="s">
        <v>99</v>
      </c>
      <c r="E18" s="7">
        <v>1079076</v>
      </c>
      <c r="F18" s="7">
        <v>1296709</v>
      </c>
      <c r="G18" s="7">
        <v>3728576</v>
      </c>
      <c r="H18" s="7" t="s">
        <v>99</v>
      </c>
    </row>
    <row r="19" spans="1:8">
      <c r="A19" s="16" t="s">
        <v>1945</v>
      </c>
      <c r="B19" s="16">
        <f>C19+E19+F19+G19</f>
        <v>11253222</v>
      </c>
      <c r="C19" s="16">
        <v>5143226</v>
      </c>
      <c r="D19" s="16" t="s">
        <v>99</v>
      </c>
      <c r="E19" s="16">
        <v>1089983</v>
      </c>
      <c r="F19" s="16">
        <v>1304353</v>
      </c>
      <c r="G19" s="16">
        <v>3715660</v>
      </c>
      <c r="H19" s="16" t="s">
        <v>99</v>
      </c>
    </row>
    <row r="20" spans="1:8">
      <c r="A20" s="16" t="s">
        <v>1946</v>
      </c>
      <c r="B20" s="16">
        <f>C20+E20+F20+G20</f>
        <v>11153459</v>
      </c>
      <c r="C20" s="16">
        <v>4926205</v>
      </c>
      <c r="D20" s="16" t="s">
        <v>99</v>
      </c>
      <c r="E20" s="16">
        <v>1203011</v>
      </c>
      <c r="F20" s="16">
        <v>1365976</v>
      </c>
      <c r="G20" s="16">
        <v>3658267</v>
      </c>
      <c r="H20" s="16" t="s">
        <v>99</v>
      </c>
    </row>
    <row r="21" spans="1:8">
      <c r="A21" s="16" t="s">
        <v>1382</v>
      </c>
      <c r="B21" s="7">
        <v>11243735</v>
      </c>
      <c r="C21" s="7">
        <v>4965551</v>
      </c>
      <c r="D21" s="7" t="s">
        <v>99</v>
      </c>
      <c r="E21" s="7">
        <v>1209826</v>
      </c>
      <c r="F21" s="7">
        <v>1311668</v>
      </c>
      <c r="G21" s="7">
        <v>3756690</v>
      </c>
      <c r="H21" s="7" t="s">
        <v>99</v>
      </c>
    </row>
    <row r="22" spans="1:8" s="23" customFormat="1" ht="18.75">
      <c r="A22" s="16" t="s">
        <v>3009</v>
      </c>
      <c r="B22" s="151">
        <v>11431386</v>
      </c>
      <c r="C22" s="151">
        <v>4793202</v>
      </c>
      <c r="D22" s="151"/>
      <c r="E22" s="151">
        <v>1378321</v>
      </c>
      <c r="F22" s="151">
        <v>1358793</v>
      </c>
      <c r="G22" s="151">
        <v>3901070</v>
      </c>
      <c r="H22" s="151"/>
    </row>
  </sheetData>
  <phoneticPr fontId="5"/>
  <hyperlinks>
    <hyperlink ref="D1" location="目次!C109" display="目次" xr:uid="{00000000-0004-0000-E300-000000000000}"/>
  </hyperlinks>
  <pageMargins left="0.7" right="0.7" top="0.75" bottom="0.75" header="0.3" footer="0.3"/>
  <pageSetup paperSize="9" orientation="portrait"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dimension ref="A1:D10"/>
  <sheetViews>
    <sheetView topLeftCell="A7" workbookViewId="0">
      <selection activeCell="F12" sqref="F12"/>
    </sheetView>
  </sheetViews>
  <sheetFormatPr defaultColWidth="8.75" defaultRowHeight="14.25"/>
  <cols>
    <col min="1" max="2" width="10.75" style="1" bestFit="1" customWidth="1"/>
    <col min="3" max="16384" width="8.75" style="1"/>
  </cols>
  <sheetData>
    <row r="1" spans="1:4" ht="18.75">
      <c r="A1" s="19" t="s">
        <v>3109</v>
      </c>
      <c r="B1" s="21" t="s">
        <v>1250</v>
      </c>
      <c r="D1" s="9" t="s">
        <v>652</v>
      </c>
    </row>
    <row r="2" spans="1:4" ht="18.75">
      <c r="A2" s="20" t="s">
        <v>1666</v>
      </c>
      <c r="B2" s="22">
        <v>11700626</v>
      </c>
    </row>
    <row r="3" spans="1:4" ht="18.75">
      <c r="A3" s="20" t="s">
        <v>444</v>
      </c>
      <c r="B3" s="22">
        <v>10765165</v>
      </c>
    </row>
    <row r="4" spans="1:4" ht="18.75">
      <c r="A4" s="20" t="s">
        <v>1049</v>
      </c>
      <c r="B4" s="22">
        <v>10737955</v>
      </c>
    </row>
    <row r="5" spans="1:4" ht="18.75">
      <c r="A5" s="20" t="s">
        <v>1528</v>
      </c>
      <c r="B5" s="22">
        <v>11037962</v>
      </c>
    </row>
    <row r="6" spans="1:4" ht="18.75">
      <c r="A6" s="20" t="s">
        <v>668</v>
      </c>
      <c r="B6" s="22">
        <v>11253222</v>
      </c>
    </row>
    <row r="7" spans="1:4" ht="18.75">
      <c r="A7" s="20" t="s">
        <v>489</v>
      </c>
      <c r="B7" s="22">
        <v>11153459</v>
      </c>
    </row>
    <row r="8" spans="1:4" ht="18.75">
      <c r="A8" s="20" t="s">
        <v>2935</v>
      </c>
      <c r="B8" s="22">
        <v>11243735</v>
      </c>
    </row>
    <row r="9" spans="1:4" ht="18.75">
      <c r="A9" s="20" t="s">
        <v>3018</v>
      </c>
      <c r="B9" s="22">
        <v>11431386</v>
      </c>
    </row>
    <row r="10" spans="1:4" ht="18.75">
      <c r="A10" s="20" t="s">
        <v>756</v>
      </c>
      <c r="B10" s="22">
        <v>89323510</v>
      </c>
    </row>
  </sheetData>
  <phoneticPr fontId="5"/>
  <hyperlinks>
    <hyperlink ref="D1" location="目次!C109" display="目次" xr:uid="{00000000-0004-0000-E400-000000000000}"/>
  </hyperlinks>
  <pageMargins left="0.7" right="0.7" top="0.75" bottom="0.75" header="0.3" footer="0.3"/>
  <pageSetup paperSize="9" orientation="portrait"/>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10"/>
  <sheetViews>
    <sheetView topLeftCell="A7" workbookViewId="0">
      <selection activeCell="G32" sqref="G32"/>
    </sheetView>
  </sheetViews>
  <sheetFormatPr defaultColWidth="8.75" defaultRowHeight="14.25"/>
  <cols>
    <col min="1" max="1" width="10.5" style="1" bestFit="1" customWidth="1"/>
    <col min="2" max="2" width="14.5" style="1" bestFit="1" customWidth="1"/>
    <col min="3" max="3" width="12.5" style="1" bestFit="1" customWidth="1"/>
    <col min="4" max="16384" width="8.75" style="1"/>
  </cols>
  <sheetData>
    <row r="1" spans="1:4" ht="18.75">
      <c r="A1" s="19" t="s">
        <v>3109</v>
      </c>
      <c r="B1" s="21" t="s">
        <v>1410</v>
      </c>
      <c r="C1" s="21" t="s">
        <v>414</v>
      </c>
      <c r="D1" s="9" t="s">
        <v>652</v>
      </c>
    </row>
    <row r="2" spans="1:4" ht="18.75">
      <c r="A2" s="40">
        <v>42736</v>
      </c>
      <c r="B2" s="22">
        <v>16255</v>
      </c>
      <c r="C2" s="22">
        <v>41125</v>
      </c>
    </row>
    <row r="3" spans="1:4" ht="18.75">
      <c r="A3" s="40">
        <v>43101</v>
      </c>
      <c r="B3" s="22">
        <v>16405</v>
      </c>
      <c r="C3" s="22">
        <v>41269</v>
      </c>
    </row>
    <row r="4" spans="1:4" ht="18.75">
      <c r="A4" s="40" t="s">
        <v>1168</v>
      </c>
      <c r="B4" s="22">
        <v>16632</v>
      </c>
      <c r="C4" s="22">
        <v>41490</v>
      </c>
    </row>
    <row r="5" spans="1:4" ht="18.75">
      <c r="A5" s="40">
        <v>44196</v>
      </c>
      <c r="B5" s="22">
        <v>16751</v>
      </c>
      <c r="C5" s="22">
        <v>41603</v>
      </c>
    </row>
    <row r="6" spans="1:4" ht="18.75">
      <c r="A6" s="40">
        <v>44561</v>
      </c>
      <c r="B6" s="22">
        <v>16843</v>
      </c>
      <c r="C6" s="22">
        <v>41703</v>
      </c>
    </row>
    <row r="7" spans="1:4" ht="18.75">
      <c r="A7" s="40">
        <v>44926</v>
      </c>
      <c r="B7" s="22">
        <v>16895</v>
      </c>
      <c r="C7" s="22">
        <v>41713</v>
      </c>
    </row>
    <row r="8" spans="1:4" ht="18.75">
      <c r="A8" s="40">
        <v>45291</v>
      </c>
      <c r="B8" s="22">
        <v>16973</v>
      </c>
      <c r="C8" s="22">
        <v>41717</v>
      </c>
    </row>
    <row r="9" spans="1:4" ht="18.75">
      <c r="A9" s="40">
        <v>45657</v>
      </c>
      <c r="B9" s="22">
        <v>17033</v>
      </c>
      <c r="C9" s="22">
        <v>41632</v>
      </c>
    </row>
    <row r="10" spans="1:4" ht="18.75">
      <c r="A10" s="40" t="s">
        <v>756</v>
      </c>
      <c r="B10" s="22">
        <v>133787</v>
      </c>
      <c r="C10" s="22">
        <v>332252</v>
      </c>
    </row>
  </sheetData>
  <phoneticPr fontId="5"/>
  <hyperlinks>
    <hyperlink ref="D1" location="目次!C9" display="目次" xr:uid="{00000000-0004-0000-1600-000000000000}"/>
  </hyperlinks>
  <pageMargins left="0.7" right="0.7" top="0.75" bottom="0.75" header="0.3" footer="0.3"/>
  <pageSetup paperSize="9" orientation="portrait"/>
  <drawing r:id="rId2"/>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dimension ref="A1:H22"/>
  <sheetViews>
    <sheetView workbookViewId="0">
      <pane xSplit="1" ySplit="4" topLeftCell="B5" activePane="bottomRight" state="frozen"/>
      <selection pane="topRight"/>
      <selection pane="bottomLeft"/>
      <selection pane="bottomRight" activeCell="B22" sqref="B22"/>
    </sheetView>
  </sheetViews>
  <sheetFormatPr defaultColWidth="8.75" defaultRowHeight="14.25"/>
  <cols>
    <col min="1" max="1" width="24.25" style="1" bestFit="1" customWidth="1"/>
    <col min="2" max="2" width="11.625" style="1" bestFit="1" customWidth="1"/>
    <col min="3" max="3" width="28.25" style="1" bestFit="1" customWidth="1"/>
    <col min="4" max="4" width="28.25" style="1" customWidth="1"/>
    <col min="5" max="5" width="22" style="1" bestFit="1" customWidth="1"/>
    <col min="6" max="7" width="14.875" style="1" bestFit="1" customWidth="1"/>
    <col min="8" max="8" width="43.25" style="1" bestFit="1" customWidth="1"/>
    <col min="9" max="16384" width="8.75" style="1"/>
  </cols>
  <sheetData>
    <row r="1" spans="1:8">
      <c r="A1" s="1" t="s">
        <v>483</v>
      </c>
      <c r="D1" s="9" t="s">
        <v>652</v>
      </c>
    </row>
    <row r="2" spans="1:8">
      <c r="A2" s="1" t="s">
        <v>2153</v>
      </c>
    </row>
    <row r="3" spans="1:8">
      <c r="A3" s="1" t="s">
        <v>33</v>
      </c>
    </row>
    <row r="4" spans="1:8">
      <c r="A4" s="7" t="s">
        <v>303</v>
      </c>
      <c r="B4" s="7" t="s">
        <v>2009</v>
      </c>
      <c r="C4" s="7" t="s">
        <v>2711</v>
      </c>
      <c r="D4" s="7" t="s">
        <v>792</v>
      </c>
      <c r="E4" s="7" t="s">
        <v>2708</v>
      </c>
      <c r="F4" s="7" t="s">
        <v>2710</v>
      </c>
      <c r="G4" s="7" t="s">
        <v>1748</v>
      </c>
      <c r="H4" s="7" t="s">
        <v>1066</v>
      </c>
    </row>
    <row r="5" spans="1:8">
      <c r="A5" s="7" t="s">
        <v>940</v>
      </c>
      <c r="B5" s="7">
        <v>10585238</v>
      </c>
      <c r="C5" s="7">
        <v>4991092</v>
      </c>
      <c r="D5" s="7">
        <v>2240816</v>
      </c>
      <c r="E5" s="7" t="s">
        <v>99</v>
      </c>
      <c r="F5" s="7">
        <v>1651569</v>
      </c>
      <c r="G5" s="7">
        <v>1701761</v>
      </c>
      <c r="H5" s="7" t="s">
        <v>99</v>
      </c>
    </row>
    <row r="6" spans="1:8">
      <c r="A6" s="7" t="s">
        <v>1161</v>
      </c>
      <c r="B6" s="7">
        <v>9914781</v>
      </c>
      <c r="C6" s="7">
        <v>4964489</v>
      </c>
      <c r="D6" s="7">
        <v>223050</v>
      </c>
      <c r="E6" s="7">
        <v>478206</v>
      </c>
      <c r="F6" s="7">
        <v>1747014</v>
      </c>
      <c r="G6" s="7">
        <v>1765963</v>
      </c>
      <c r="H6" s="7">
        <v>736059</v>
      </c>
    </row>
    <row r="7" spans="1:8">
      <c r="A7" s="7" t="s">
        <v>263</v>
      </c>
      <c r="B7" s="7">
        <v>9057992</v>
      </c>
      <c r="C7" s="7">
        <v>4998614</v>
      </c>
      <c r="D7" s="7">
        <v>25913</v>
      </c>
      <c r="E7" s="7">
        <v>511085</v>
      </c>
      <c r="F7" s="7">
        <v>1540953</v>
      </c>
      <c r="G7" s="7">
        <v>1903163</v>
      </c>
      <c r="H7" s="7">
        <v>78264</v>
      </c>
    </row>
    <row r="8" spans="1:8">
      <c r="A8" s="7" t="s">
        <v>1787</v>
      </c>
      <c r="B8" s="7">
        <v>9116084</v>
      </c>
      <c r="C8" s="7">
        <v>4999442</v>
      </c>
      <c r="D8" s="7">
        <v>33</v>
      </c>
      <c r="E8" s="7">
        <v>562158</v>
      </c>
      <c r="F8" s="7">
        <v>1537560</v>
      </c>
      <c r="G8" s="7">
        <v>1938566</v>
      </c>
      <c r="H8" s="7">
        <v>78325</v>
      </c>
    </row>
    <row r="9" spans="1:8">
      <c r="A9" s="7" t="s">
        <v>2173</v>
      </c>
      <c r="B9" s="7">
        <v>9268850</v>
      </c>
      <c r="C9" s="7">
        <v>5307433</v>
      </c>
      <c r="D9" s="7"/>
      <c r="E9" s="7">
        <v>566526</v>
      </c>
      <c r="F9" s="7">
        <v>1304366</v>
      </c>
      <c r="G9" s="7">
        <v>2012200</v>
      </c>
      <c r="H9" s="7">
        <v>78325</v>
      </c>
    </row>
    <row r="10" spans="1:8">
      <c r="A10" s="7" t="s">
        <v>2176</v>
      </c>
      <c r="B10" s="7">
        <v>9737814</v>
      </c>
      <c r="C10" s="7">
        <v>5449589</v>
      </c>
      <c r="D10" s="7"/>
      <c r="E10" s="7">
        <v>636956</v>
      </c>
      <c r="F10" s="7">
        <v>1487629</v>
      </c>
      <c r="G10" s="7">
        <v>2085315</v>
      </c>
      <c r="H10" s="7">
        <v>78325</v>
      </c>
    </row>
    <row r="11" spans="1:8">
      <c r="A11" s="7" t="s">
        <v>543</v>
      </c>
      <c r="B11" s="7">
        <v>9970928</v>
      </c>
      <c r="C11" s="7">
        <v>5622075</v>
      </c>
      <c r="D11" s="7"/>
      <c r="E11" s="7">
        <v>656588</v>
      </c>
      <c r="F11" s="7">
        <v>1451727</v>
      </c>
      <c r="G11" s="7">
        <v>2162213</v>
      </c>
      <c r="H11" s="7">
        <v>78325</v>
      </c>
    </row>
    <row r="12" spans="1:8">
      <c r="A12" s="7" t="s">
        <v>2178</v>
      </c>
      <c r="B12" s="7">
        <v>10305659</v>
      </c>
      <c r="C12" s="7">
        <v>5857616</v>
      </c>
      <c r="D12" s="7"/>
      <c r="E12" s="7">
        <v>744529</v>
      </c>
      <c r="F12" s="7">
        <v>1304587</v>
      </c>
      <c r="G12" s="7">
        <v>2320602</v>
      </c>
      <c r="H12" s="7">
        <v>78325</v>
      </c>
    </row>
    <row r="13" spans="1:8">
      <c r="A13" s="7" t="s">
        <v>1236</v>
      </c>
      <c r="B13" s="7">
        <v>11294778</v>
      </c>
      <c r="C13" s="7">
        <v>6684787</v>
      </c>
      <c r="D13" s="7"/>
      <c r="E13" s="7">
        <v>742734</v>
      </c>
      <c r="F13" s="7">
        <v>1344279</v>
      </c>
      <c r="G13" s="7">
        <v>2444653</v>
      </c>
      <c r="H13" s="7">
        <v>78325</v>
      </c>
    </row>
    <row r="14" spans="1:8">
      <c r="A14" s="7" t="s">
        <v>1941</v>
      </c>
      <c r="B14" s="16">
        <v>11079344</v>
      </c>
      <c r="C14" s="16">
        <v>6303359</v>
      </c>
      <c r="D14" s="16" t="s">
        <v>99</v>
      </c>
      <c r="E14" s="16">
        <v>845905</v>
      </c>
      <c r="F14" s="16">
        <v>1314672</v>
      </c>
      <c r="G14" s="16">
        <v>2537084</v>
      </c>
      <c r="H14" s="16">
        <v>78325</v>
      </c>
    </row>
    <row r="15" spans="1:8">
      <c r="A15" s="7" t="s">
        <v>1895</v>
      </c>
      <c r="B15" s="16">
        <v>11334003</v>
      </c>
      <c r="C15" s="16">
        <v>6280505</v>
      </c>
      <c r="D15" s="16" t="s">
        <v>99</v>
      </c>
      <c r="E15" s="16">
        <v>872279</v>
      </c>
      <c r="F15" s="16">
        <v>1301877</v>
      </c>
      <c r="G15" s="16">
        <v>2801017</v>
      </c>
      <c r="H15" s="16">
        <v>78325</v>
      </c>
    </row>
    <row r="16" spans="1:8">
      <c r="A16" s="7" t="s">
        <v>1942</v>
      </c>
      <c r="B16" s="7">
        <v>10347510</v>
      </c>
      <c r="C16" s="7">
        <v>5090151</v>
      </c>
      <c r="D16" s="7" t="s">
        <v>99</v>
      </c>
      <c r="E16" s="7">
        <v>880265</v>
      </c>
      <c r="F16" s="7">
        <v>1271924</v>
      </c>
      <c r="G16" s="7">
        <v>3026845</v>
      </c>
      <c r="H16" s="7">
        <v>78325</v>
      </c>
    </row>
    <row r="17" spans="1:8">
      <c r="A17" s="7" t="s">
        <v>1767</v>
      </c>
      <c r="B17" s="7">
        <v>10328650</v>
      </c>
      <c r="C17" s="7">
        <v>4930200</v>
      </c>
      <c r="D17" s="7" t="s">
        <v>99</v>
      </c>
      <c r="E17" s="7">
        <v>963194</v>
      </c>
      <c r="F17" s="7">
        <v>1283717</v>
      </c>
      <c r="G17" s="7">
        <v>3151539</v>
      </c>
      <c r="H17" s="7" t="s">
        <v>99</v>
      </c>
    </row>
    <row r="18" spans="1:8">
      <c r="A18" s="7" t="s">
        <v>933</v>
      </c>
      <c r="B18" s="7">
        <v>10784942</v>
      </c>
      <c r="C18" s="7">
        <v>4731574</v>
      </c>
      <c r="D18" s="7" t="s">
        <v>99</v>
      </c>
      <c r="E18" s="7">
        <v>1051295</v>
      </c>
      <c r="F18" s="7">
        <v>1273497</v>
      </c>
      <c r="G18" s="7">
        <v>3728576</v>
      </c>
      <c r="H18" s="7" t="s">
        <v>99</v>
      </c>
    </row>
    <row r="19" spans="1:8">
      <c r="A19" s="16" t="s">
        <v>1945</v>
      </c>
      <c r="B19" s="16">
        <f>C19+E19+F19+G19</f>
        <v>10741166</v>
      </c>
      <c r="C19" s="16">
        <v>4963527</v>
      </c>
      <c r="D19" s="16" t="s">
        <v>99</v>
      </c>
      <c r="E19" s="16">
        <v>1030425</v>
      </c>
      <c r="F19" s="16">
        <v>1278719</v>
      </c>
      <c r="G19" s="16">
        <v>3468495</v>
      </c>
      <c r="H19" s="16" t="s">
        <v>99</v>
      </c>
    </row>
    <row r="20" spans="1:8">
      <c r="A20" s="16" t="s">
        <v>1946</v>
      </c>
      <c r="B20" s="16">
        <f>C20+E20+F20+G20</f>
        <v>10735561</v>
      </c>
      <c r="C20" s="16">
        <v>4781773</v>
      </c>
      <c r="D20" s="16" t="s">
        <v>99</v>
      </c>
      <c r="E20" s="16">
        <v>1173744</v>
      </c>
      <c r="F20" s="16">
        <v>1351357</v>
      </c>
      <c r="G20" s="16">
        <v>3428687</v>
      </c>
      <c r="H20" s="16" t="s">
        <v>99</v>
      </c>
    </row>
    <row r="21" spans="1:8">
      <c r="A21" s="16" t="s">
        <v>1382</v>
      </c>
      <c r="B21" s="7">
        <v>10979902</v>
      </c>
      <c r="C21" s="7">
        <v>4900939</v>
      </c>
      <c r="D21" s="7" t="s">
        <v>99</v>
      </c>
      <c r="E21" s="7">
        <v>1180354</v>
      </c>
      <c r="F21" s="7">
        <v>1291118</v>
      </c>
      <c r="G21" s="7">
        <v>3607491</v>
      </c>
      <c r="H21" s="7" t="s">
        <v>99</v>
      </c>
    </row>
    <row r="22" spans="1:8" s="23" customFormat="1" ht="18.75">
      <c r="A22" s="16" t="s">
        <v>3009</v>
      </c>
      <c r="B22" s="151">
        <v>11063643</v>
      </c>
      <c r="C22" s="151">
        <v>4677313</v>
      </c>
      <c r="D22" s="151"/>
      <c r="E22" s="151">
        <v>1342942</v>
      </c>
      <c r="F22" s="151">
        <v>1328752</v>
      </c>
      <c r="G22" s="151">
        <v>3714636</v>
      </c>
      <c r="H22" s="151"/>
    </row>
  </sheetData>
  <phoneticPr fontId="5"/>
  <hyperlinks>
    <hyperlink ref="D1" location="目次!C109" display="目次" xr:uid="{00000000-0004-0000-E500-000000000000}"/>
  </hyperlinks>
  <pageMargins left="0.7" right="0.7" top="0.75" bottom="0.75" header="0.3" footer="0.3"/>
  <pageSetup paperSize="9" orientation="portrait"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dimension ref="A1:D10"/>
  <sheetViews>
    <sheetView topLeftCell="A10" workbookViewId="0">
      <selection activeCell="D10" sqref="D10"/>
    </sheetView>
  </sheetViews>
  <sheetFormatPr defaultColWidth="8.75" defaultRowHeight="14.25"/>
  <cols>
    <col min="1" max="2" width="10.75" style="1" bestFit="1" customWidth="1"/>
    <col min="3" max="16384" width="8.75" style="1"/>
  </cols>
  <sheetData>
    <row r="1" spans="1:4" ht="18.75">
      <c r="A1" s="19" t="s">
        <v>3109</v>
      </c>
      <c r="B1" s="21" t="s">
        <v>1250</v>
      </c>
      <c r="D1" s="9" t="s">
        <v>652</v>
      </c>
    </row>
    <row r="2" spans="1:4" ht="18.75">
      <c r="A2" s="20" t="s">
        <v>1666</v>
      </c>
      <c r="B2" s="22">
        <v>11334003</v>
      </c>
    </row>
    <row r="3" spans="1:4" ht="18.75">
      <c r="A3" s="20" t="s">
        <v>444</v>
      </c>
      <c r="B3" s="22">
        <v>10347510</v>
      </c>
    </row>
    <row r="4" spans="1:4" ht="18.75">
      <c r="A4" s="20" t="s">
        <v>1049</v>
      </c>
      <c r="B4" s="22">
        <v>10328650</v>
      </c>
    </row>
    <row r="5" spans="1:4" ht="18.75">
      <c r="A5" s="20" t="s">
        <v>1528</v>
      </c>
      <c r="B5" s="22">
        <v>10784942</v>
      </c>
    </row>
    <row r="6" spans="1:4" ht="18.75">
      <c r="A6" s="20" t="s">
        <v>668</v>
      </c>
      <c r="B6" s="22">
        <v>10741166</v>
      </c>
    </row>
    <row r="7" spans="1:4" ht="18.75">
      <c r="A7" s="20" t="s">
        <v>489</v>
      </c>
      <c r="B7" s="22">
        <v>10735561</v>
      </c>
    </row>
    <row r="8" spans="1:4" ht="18.75">
      <c r="A8" s="20" t="s">
        <v>2935</v>
      </c>
      <c r="B8" s="22">
        <v>10979902</v>
      </c>
    </row>
    <row r="9" spans="1:4" ht="18.75">
      <c r="A9" s="20" t="s">
        <v>3018</v>
      </c>
      <c r="B9" s="22">
        <v>11063643</v>
      </c>
    </row>
    <row r="10" spans="1:4" ht="18.75">
      <c r="A10" s="20" t="s">
        <v>756</v>
      </c>
      <c r="B10" s="22">
        <v>86315377</v>
      </c>
    </row>
  </sheetData>
  <phoneticPr fontId="5"/>
  <hyperlinks>
    <hyperlink ref="D1" location="目次!C109" display="目次" xr:uid="{00000000-0004-0000-E600-000000000000}"/>
  </hyperlinks>
  <pageMargins left="0.7" right="0.7" top="0.75" bottom="0.75" header="0.3" footer="0.3"/>
  <pageSetup paperSize="9" orientation="portrait"/>
  <drawing r:id="rId2"/>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sheetPr>
    <pageSetUpPr fitToPage="1"/>
  </sheetPr>
  <dimension ref="A1:R23"/>
  <sheetViews>
    <sheetView workbookViewId="0">
      <pane xSplit="1" ySplit="5" topLeftCell="B6" activePane="bottomRight" state="frozen"/>
      <selection pane="topRight"/>
      <selection pane="bottomLeft"/>
      <selection pane="bottomRight" activeCell="B23" sqref="B23"/>
    </sheetView>
  </sheetViews>
  <sheetFormatPr defaultColWidth="8.75" defaultRowHeight="14.25"/>
  <cols>
    <col min="1" max="1" width="16.875" style="1" customWidth="1"/>
    <col min="2" max="2" width="11.875" style="1" bestFit="1" customWidth="1"/>
    <col min="3" max="3" width="11.75" style="1" bestFit="1" customWidth="1"/>
    <col min="4" max="4" width="15.125" style="1" bestFit="1" customWidth="1"/>
    <col min="5" max="5" width="27.25" style="1" bestFit="1" customWidth="1"/>
    <col min="6" max="6" width="17.125" style="1" bestFit="1" customWidth="1"/>
    <col min="7" max="7" width="13.75" style="1" bestFit="1" customWidth="1"/>
    <col min="8" max="8" width="10.75" style="1" customWidth="1"/>
    <col min="9" max="9" width="15.25" style="1" bestFit="1" customWidth="1"/>
    <col min="10" max="10" width="16.875" style="1" bestFit="1" customWidth="1"/>
    <col min="11" max="11" width="28.375" style="1" bestFit="1" customWidth="1"/>
    <col min="12" max="13" width="17.25" style="1" bestFit="1" customWidth="1"/>
    <col min="14" max="14" width="25.25" style="1" bestFit="1" customWidth="1"/>
    <col min="15" max="15" width="14.875" style="1" bestFit="1" customWidth="1"/>
    <col min="16" max="16" width="12.5" style="1" bestFit="1" customWidth="1"/>
    <col min="17" max="17" width="24.25" style="1" bestFit="1" customWidth="1"/>
    <col min="18" max="18" width="26.75" style="1" bestFit="1" customWidth="1"/>
    <col min="19" max="16384" width="8.75" style="1"/>
  </cols>
  <sheetData>
    <row r="1" spans="1:18">
      <c r="A1" s="1" t="s">
        <v>488</v>
      </c>
      <c r="D1" s="9" t="s">
        <v>652</v>
      </c>
    </row>
    <row r="2" spans="1:18">
      <c r="A2" s="5" t="s">
        <v>2712</v>
      </c>
    </row>
    <row r="3" spans="1:18">
      <c r="A3" s="1" t="s">
        <v>2153</v>
      </c>
    </row>
    <row r="4" spans="1:18">
      <c r="A4" s="1" t="s">
        <v>2693</v>
      </c>
    </row>
    <row r="5" spans="1:18">
      <c r="A5" s="7" t="s">
        <v>1031</v>
      </c>
      <c r="B5" s="7" t="s">
        <v>2714</v>
      </c>
      <c r="C5" s="7" t="s">
        <v>513</v>
      </c>
      <c r="D5" s="7" t="s">
        <v>2715</v>
      </c>
      <c r="E5" s="7" t="s">
        <v>550</v>
      </c>
      <c r="F5" s="7" t="s">
        <v>1800</v>
      </c>
      <c r="G5" s="7" t="s">
        <v>1107</v>
      </c>
      <c r="H5" s="7" t="s">
        <v>1802</v>
      </c>
      <c r="I5" s="7" t="s">
        <v>2716</v>
      </c>
      <c r="J5" s="7" t="s">
        <v>651</v>
      </c>
      <c r="K5" s="7" t="s">
        <v>2718</v>
      </c>
      <c r="L5" s="7" t="s">
        <v>2719</v>
      </c>
      <c r="M5" s="7" t="s">
        <v>2419</v>
      </c>
      <c r="N5" s="11" t="s">
        <v>1367</v>
      </c>
      <c r="O5" s="7" t="s">
        <v>2720</v>
      </c>
      <c r="P5" s="7" t="s">
        <v>2721</v>
      </c>
      <c r="Q5" s="7" t="s">
        <v>2722</v>
      </c>
      <c r="R5" s="7" t="s">
        <v>2694</v>
      </c>
    </row>
    <row r="6" spans="1:18">
      <c r="A6" s="7" t="s">
        <v>1730</v>
      </c>
      <c r="B6" s="7">
        <v>15211756</v>
      </c>
      <c r="C6" s="7">
        <v>14266643</v>
      </c>
      <c r="D6" s="7">
        <v>945113</v>
      </c>
      <c r="E6" s="7">
        <v>167182</v>
      </c>
      <c r="F6" s="7">
        <v>777931</v>
      </c>
      <c r="G6" s="7">
        <v>-18607</v>
      </c>
      <c r="H6" s="7">
        <v>493348</v>
      </c>
      <c r="I6" s="7">
        <v>0</v>
      </c>
      <c r="J6" s="7">
        <v>390000</v>
      </c>
      <c r="K6" s="7">
        <v>84741</v>
      </c>
      <c r="L6" s="7">
        <v>7662491</v>
      </c>
      <c r="M6" s="7">
        <v>6011136</v>
      </c>
      <c r="N6" s="7">
        <v>1.2529999999999999</v>
      </c>
      <c r="O6" s="7">
        <v>87.2</v>
      </c>
      <c r="P6" s="7">
        <v>8.5</v>
      </c>
      <c r="Q6" s="7">
        <v>12507358</v>
      </c>
      <c r="R6" s="7">
        <v>75.7</v>
      </c>
    </row>
    <row r="7" spans="1:18">
      <c r="A7" s="7" t="s">
        <v>2160</v>
      </c>
      <c r="B7" s="7">
        <v>16311510</v>
      </c>
      <c r="C7" s="7">
        <v>15301018</v>
      </c>
      <c r="D7" s="7">
        <v>1010492</v>
      </c>
      <c r="E7" s="7">
        <v>406897</v>
      </c>
      <c r="F7" s="7">
        <v>603595</v>
      </c>
      <c r="G7" s="7">
        <v>-174336</v>
      </c>
      <c r="H7" s="7">
        <v>1112865</v>
      </c>
      <c r="I7" s="7">
        <v>0</v>
      </c>
      <c r="J7" s="7">
        <v>531148</v>
      </c>
      <c r="K7" s="7">
        <v>407381</v>
      </c>
      <c r="L7" s="7">
        <v>7605661</v>
      </c>
      <c r="M7" s="7">
        <v>6039532</v>
      </c>
      <c r="N7" s="7">
        <v>1.266</v>
      </c>
      <c r="O7" s="7">
        <v>86.9</v>
      </c>
      <c r="P7" s="7">
        <v>7.9</v>
      </c>
      <c r="Q7" s="7">
        <v>13162868</v>
      </c>
      <c r="R7" s="7">
        <v>76.7</v>
      </c>
    </row>
    <row r="8" spans="1:18">
      <c r="A8" s="7" t="s">
        <v>1196</v>
      </c>
      <c r="B8" s="7">
        <v>15237654</v>
      </c>
      <c r="C8" s="7">
        <v>14413839</v>
      </c>
      <c r="D8" s="7">
        <v>823815</v>
      </c>
      <c r="E8" s="7">
        <v>214211</v>
      </c>
      <c r="F8" s="7">
        <v>609604</v>
      </c>
      <c r="G8" s="7">
        <v>6009</v>
      </c>
      <c r="H8" s="7">
        <v>9791</v>
      </c>
      <c r="I8" s="7">
        <v>0</v>
      </c>
      <c r="J8" s="7">
        <v>562629</v>
      </c>
      <c r="K8" s="7">
        <v>-546829</v>
      </c>
      <c r="L8" s="7">
        <v>7272206</v>
      </c>
      <c r="M8" s="7">
        <v>5987680</v>
      </c>
      <c r="N8" s="7">
        <v>1.25</v>
      </c>
      <c r="O8" s="7">
        <v>92.3</v>
      </c>
      <c r="P8" s="7">
        <v>8.9</v>
      </c>
      <c r="Q8" s="7">
        <v>13151266</v>
      </c>
      <c r="R8" s="7">
        <v>72.2</v>
      </c>
    </row>
    <row r="9" spans="1:18">
      <c r="A9" s="7" t="s">
        <v>2162</v>
      </c>
      <c r="B9" s="7">
        <v>13791680</v>
      </c>
      <c r="C9" s="7">
        <v>13058531</v>
      </c>
      <c r="D9" s="7">
        <v>733149</v>
      </c>
      <c r="E9" s="7">
        <v>106673</v>
      </c>
      <c r="F9" s="7">
        <v>626476</v>
      </c>
      <c r="G9" s="7">
        <v>16872</v>
      </c>
      <c r="H9" s="7">
        <v>311682</v>
      </c>
      <c r="I9" s="7">
        <v>0</v>
      </c>
      <c r="J9" s="7">
        <v>0</v>
      </c>
      <c r="K9" s="7">
        <v>328554</v>
      </c>
      <c r="L9" s="7">
        <v>6393448</v>
      </c>
      <c r="M9" s="7">
        <v>6189551</v>
      </c>
      <c r="N9" s="7">
        <v>1.169</v>
      </c>
      <c r="O9" s="7">
        <v>88.7</v>
      </c>
      <c r="P9" s="7">
        <v>10.1</v>
      </c>
      <c r="Q9" s="7">
        <v>12902907</v>
      </c>
      <c r="R9" s="7">
        <v>72.8</v>
      </c>
    </row>
    <row r="10" spans="1:18">
      <c r="A10" s="7" t="s">
        <v>2166</v>
      </c>
      <c r="B10" s="7">
        <v>15187360</v>
      </c>
      <c r="C10" s="7">
        <v>14419080</v>
      </c>
      <c r="D10" s="7">
        <v>768280</v>
      </c>
      <c r="E10" s="7">
        <v>179265</v>
      </c>
      <c r="F10" s="7">
        <v>589015</v>
      </c>
      <c r="G10" s="7">
        <v>-37641</v>
      </c>
      <c r="H10" s="7">
        <v>172309</v>
      </c>
      <c r="I10" s="7">
        <v>0</v>
      </c>
      <c r="J10" s="7">
        <v>370290</v>
      </c>
      <c r="K10" s="7">
        <v>-235622</v>
      </c>
      <c r="L10" s="7">
        <v>6592758</v>
      </c>
      <c r="M10" s="7">
        <v>6554598</v>
      </c>
      <c r="N10" s="7">
        <v>1.085</v>
      </c>
      <c r="O10" s="7">
        <v>94.4</v>
      </c>
      <c r="P10" s="7">
        <v>10.6</v>
      </c>
      <c r="Q10" s="7">
        <v>12452191</v>
      </c>
      <c r="R10" s="7">
        <v>72.900000000000006</v>
      </c>
    </row>
    <row r="11" spans="1:18">
      <c r="A11" s="7" t="s">
        <v>2168</v>
      </c>
      <c r="B11" s="7">
        <v>13895232</v>
      </c>
      <c r="C11" s="7">
        <v>13032711</v>
      </c>
      <c r="D11" s="7">
        <v>862521</v>
      </c>
      <c r="E11" s="7">
        <v>54351</v>
      </c>
      <c r="F11" s="7">
        <v>808170</v>
      </c>
      <c r="G11" s="7">
        <v>219155</v>
      </c>
      <c r="H11" s="7">
        <v>195678</v>
      </c>
      <c r="I11" s="7">
        <v>0</v>
      </c>
      <c r="J11" s="7">
        <v>0</v>
      </c>
      <c r="K11" s="7">
        <v>414833</v>
      </c>
      <c r="L11" s="7">
        <v>6427101</v>
      </c>
      <c r="M11" s="7">
        <v>6506673</v>
      </c>
      <c r="N11" s="7">
        <v>1.0089999999999999</v>
      </c>
      <c r="O11" s="7">
        <v>94.2</v>
      </c>
      <c r="P11" s="7">
        <v>10.3</v>
      </c>
      <c r="Q11" s="7">
        <v>12082648</v>
      </c>
      <c r="R11" s="7">
        <v>74.7</v>
      </c>
    </row>
    <row r="12" spans="1:18">
      <c r="A12" s="7" t="s">
        <v>6</v>
      </c>
      <c r="B12" s="7">
        <v>14188617</v>
      </c>
      <c r="C12" s="7">
        <v>13228566</v>
      </c>
      <c r="D12" s="7">
        <v>960051</v>
      </c>
      <c r="E12" s="7">
        <v>116059</v>
      </c>
      <c r="F12" s="7">
        <v>843992</v>
      </c>
      <c r="G12" s="7">
        <v>35822</v>
      </c>
      <c r="H12" s="7">
        <v>583648</v>
      </c>
      <c r="I12" s="7">
        <v>0</v>
      </c>
      <c r="J12" s="7">
        <v>381908</v>
      </c>
      <c r="K12" s="7">
        <v>237562</v>
      </c>
      <c r="L12" s="7">
        <v>6823769</v>
      </c>
      <c r="M12" s="7">
        <v>6861629</v>
      </c>
      <c r="N12" s="7">
        <v>0.996</v>
      </c>
      <c r="O12" s="7">
        <v>96.8</v>
      </c>
      <c r="P12" s="7">
        <v>10.199999999999999</v>
      </c>
      <c r="Q12" s="7">
        <v>11402829</v>
      </c>
      <c r="R12" s="7">
        <v>76</v>
      </c>
    </row>
    <row r="13" spans="1:18">
      <c r="A13" s="7" t="s">
        <v>2170</v>
      </c>
      <c r="B13" s="7">
        <v>14662062</v>
      </c>
      <c r="C13" s="7">
        <v>13906167</v>
      </c>
      <c r="D13" s="7">
        <v>755895</v>
      </c>
      <c r="E13" s="7">
        <v>111116</v>
      </c>
      <c r="F13" s="7">
        <v>644779</v>
      </c>
      <c r="G13" s="7">
        <v>-199213</v>
      </c>
      <c r="H13" s="7">
        <v>495998</v>
      </c>
      <c r="I13" s="7">
        <v>0</v>
      </c>
      <c r="J13" s="7">
        <v>355044</v>
      </c>
      <c r="K13" s="7">
        <v>-58259</v>
      </c>
      <c r="L13" s="7">
        <v>6838613</v>
      </c>
      <c r="M13" s="7">
        <v>6744352</v>
      </c>
      <c r="N13" s="7">
        <v>0.999</v>
      </c>
      <c r="O13" s="7">
        <v>98.7</v>
      </c>
      <c r="P13" s="7">
        <v>10.1</v>
      </c>
      <c r="Q13" s="7">
        <v>10504447</v>
      </c>
      <c r="R13" s="7">
        <v>75.599999999999994</v>
      </c>
    </row>
    <row r="14" spans="1:18">
      <c r="A14" s="7" t="s">
        <v>2172</v>
      </c>
      <c r="B14" s="7">
        <v>14920832</v>
      </c>
      <c r="C14" s="7">
        <v>14227308</v>
      </c>
      <c r="D14" s="7">
        <v>693524</v>
      </c>
      <c r="E14" s="7">
        <v>115436</v>
      </c>
      <c r="F14" s="7">
        <v>578088</v>
      </c>
      <c r="G14" s="7">
        <v>-66691</v>
      </c>
      <c r="H14" s="7">
        <v>323041</v>
      </c>
      <c r="I14" s="7">
        <v>0</v>
      </c>
      <c r="J14" s="7">
        <v>121928</v>
      </c>
      <c r="K14" s="7">
        <v>134422</v>
      </c>
      <c r="L14" s="7">
        <v>7051375</v>
      </c>
      <c r="M14" s="7">
        <v>6766493</v>
      </c>
      <c r="N14" s="7">
        <v>1.0169999999999999</v>
      </c>
      <c r="O14" s="7">
        <v>98.2</v>
      </c>
      <c r="P14" s="7">
        <v>10.3</v>
      </c>
      <c r="Q14" s="7">
        <v>9809395</v>
      </c>
      <c r="R14" s="7">
        <v>70.400000000000006</v>
      </c>
    </row>
    <row r="15" spans="1:18">
      <c r="A15" s="7" t="s">
        <v>1941</v>
      </c>
      <c r="B15" s="7">
        <v>14788098</v>
      </c>
      <c r="C15" s="7">
        <v>14042828</v>
      </c>
      <c r="D15" s="7">
        <v>745270</v>
      </c>
      <c r="E15" s="7">
        <v>61530</v>
      </c>
      <c r="F15" s="7">
        <v>683740</v>
      </c>
      <c r="G15" s="7">
        <v>105652</v>
      </c>
      <c r="H15" s="7">
        <v>359229</v>
      </c>
      <c r="I15" s="7">
        <v>0</v>
      </c>
      <c r="J15" s="7">
        <v>397500</v>
      </c>
      <c r="K15" s="7">
        <v>67381</v>
      </c>
      <c r="L15" s="7">
        <v>7044988</v>
      </c>
      <c r="M15" s="7">
        <v>6720377</v>
      </c>
      <c r="N15" s="7">
        <v>1.0349999999999999</v>
      </c>
      <c r="O15" s="7">
        <v>96.6</v>
      </c>
      <c r="P15" s="7">
        <v>8.1999999999999993</v>
      </c>
      <c r="Q15" s="7">
        <v>9069164</v>
      </c>
      <c r="R15" s="7">
        <v>72.400000000000006</v>
      </c>
    </row>
    <row r="16" spans="1:18">
      <c r="A16" s="7" t="s">
        <v>1895</v>
      </c>
      <c r="B16" s="7">
        <v>17096304</v>
      </c>
      <c r="C16" s="7">
        <v>15861895</v>
      </c>
      <c r="D16" s="7">
        <v>1234409</v>
      </c>
      <c r="E16" s="7">
        <v>72048</v>
      </c>
      <c r="F16" s="7">
        <v>1162361</v>
      </c>
      <c r="G16" s="7">
        <v>478621</v>
      </c>
      <c r="H16" s="7">
        <v>461972</v>
      </c>
      <c r="I16" s="7">
        <v>0</v>
      </c>
      <c r="J16" s="7">
        <v>640029</v>
      </c>
      <c r="K16" s="7">
        <v>300564</v>
      </c>
      <c r="L16" s="7">
        <v>7090666</v>
      </c>
      <c r="M16" s="7">
        <v>6695321</v>
      </c>
      <c r="N16" s="7">
        <v>1.0489999999999999</v>
      </c>
      <c r="O16" s="7">
        <v>93.5</v>
      </c>
      <c r="P16" s="7">
        <v>6.8</v>
      </c>
      <c r="Q16" s="7">
        <v>8525974</v>
      </c>
      <c r="R16" s="7">
        <v>74</v>
      </c>
    </row>
    <row r="17" spans="1:18">
      <c r="A17" s="7" t="s">
        <v>1942</v>
      </c>
      <c r="B17" s="7">
        <v>15721825</v>
      </c>
      <c r="C17" s="7">
        <v>14599967</v>
      </c>
      <c r="D17" s="7">
        <v>1121858</v>
      </c>
      <c r="E17" s="7">
        <v>29122</v>
      </c>
      <c r="F17" s="7">
        <v>1092736</v>
      </c>
      <c r="G17" s="7">
        <v>-69625</v>
      </c>
      <c r="H17" s="7">
        <v>906378</v>
      </c>
      <c r="I17" s="7">
        <v>0</v>
      </c>
      <c r="J17" s="7">
        <v>317378</v>
      </c>
      <c r="K17" s="7">
        <v>519375</v>
      </c>
      <c r="L17" s="7">
        <v>7240064</v>
      </c>
      <c r="M17" s="7">
        <v>6712255</v>
      </c>
      <c r="N17" s="7">
        <v>1.0620000000000001</v>
      </c>
      <c r="O17" s="7">
        <v>95</v>
      </c>
      <c r="P17" s="7">
        <v>7</v>
      </c>
      <c r="Q17" s="7">
        <v>7900845</v>
      </c>
      <c r="R17" s="7">
        <v>72.900000000000006</v>
      </c>
    </row>
    <row r="18" spans="1:18">
      <c r="A18" s="7" t="s">
        <v>1767</v>
      </c>
      <c r="B18" s="7">
        <v>16103492</v>
      </c>
      <c r="C18" s="7">
        <v>14835003</v>
      </c>
      <c r="D18" s="7">
        <v>1268489</v>
      </c>
      <c r="E18" s="7">
        <v>191652</v>
      </c>
      <c r="F18" s="7">
        <v>1076837</v>
      </c>
      <c r="G18" s="7">
        <v>-15899</v>
      </c>
      <c r="H18" s="7">
        <v>716566</v>
      </c>
      <c r="I18" s="7">
        <v>0</v>
      </c>
      <c r="J18" s="7">
        <v>381918</v>
      </c>
      <c r="K18" s="7">
        <v>318749</v>
      </c>
      <c r="L18" s="7">
        <v>7242444</v>
      </c>
      <c r="M18" s="7">
        <v>6728109</v>
      </c>
      <c r="N18" s="7">
        <v>1.071</v>
      </c>
      <c r="O18" s="7">
        <v>94.7</v>
      </c>
      <c r="P18" s="7" t="s">
        <v>99</v>
      </c>
      <c r="Q18" s="7">
        <v>7490285</v>
      </c>
      <c r="R18" s="7">
        <v>68</v>
      </c>
    </row>
    <row r="19" spans="1:18">
      <c r="A19" s="7" t="s">
        <v>933</v>
      </c>
      <c r="B19" s="7">
        <v>22897605</v>
      </c>
      <c r="C19" s="7">
        <v>21639731</v>
      </c>
      <c r="D19" s="7">
        <v>1257874</v>
      </c>
      <c r="E19" s="7">
        <v>267238</v>
      </c>
      <c r="F19" s="7">
        <v>990636</v>
      </c>
      <c r="G19" s="7">
        <v>-86201</v>
      </c>
      <c r="H19" s="7">
        <v>739099</v>
      </c>
      <c r="I19" s="7">
        <v>0</v>
      </c>
      <c r="J19" s="7">
        <v>579741</v>
      </c>
      <c r="K19" s="7">
        <v>73157</v>
      </c>
      <c r="L19" s="7">
        <v>7680716</v>
      </c>
      <c r="M19" s="7">
        <v>6956558</v>
      </c>
      <c r="N19" s="7">
        <v>1.0860000000000001</v>
      </c>
      <c r="O19" s="7">
        <v>94.4</v>
      </c>
      <c r="P19" s="7" t="s">
        <v>99</v>
      </c>
      <c r="Q19" s="7">
        <v>7523405</v>
      </c>
      <c r="R19" s="7">
        <v>51</v>
      </c>
    </row>
    <row r="20" spans="1:18">
      <c r="A20" s="16" t="s">
        <v>1945</v>
      </c>
      <c r="B20" s="16">
        <v>19626002</v>
      </c>
      <c r="C20" s="16">
        <v>17369237</v>
      </c>
      <c r="D20" s="16">
        <v>2256765</v>
      </c>
      <c r="E20" s="16">
        <v>96181</v>
      </c>
      <c r="F20" s="16">
        <v>2160584</v>
      </c>
      <c r="G20" s="16">
        <v>1169948</v>
      </c>
      <c r="H20" s="16">
        <v>773747</v>
      </c>
      <c r="I20" s="16">
        <v>1150</v>
      </c>
      <c r="J20" s="16">
        <v>649079</v>
      </c>
      <c r="K20" s="16">
        <v>1295766</v>
      </c>
      <c r="L20" s="16">
        <v>7424360</v>
      </c>
      <c r="M20" s="16">
        <v>7375384</v>
      </c>
      <c r="N20" s="16">
        <v>1.0620000000000001</v>
      </c>
      <c r="O20" s="99">
        <v>91</v>
      </c>
      <c r="P20" s="16" t="s">
        <v>99</v>
      </c>
      <c r="Q20" s="16">
        <v>6989125</v>
      </c>
      <c r="R20" s="16">
        <v>61.2</v>
      </c>
    </row>
    <row r="21" spans="1:18">
      <c r="A21" s="16" t="s">
        <v>1946</v>
      </c>
      <c r="B21" s="16">
        <v>20901741</v>
      </c>
      <c r="C21" s="16">
        <v>18851296</v>
      </c>
      <c r="D21" s="16">
        <v>2050445</v>
      </c>
      <c r="E21" s="16">
        <v>103281</v>
      </c>
      <c r="F21" s="16">
        <v>1947164</v>
      </c>
      <c r="G21" s="16">
        <v>-213420</v>
      </c>
      <c r="H21" s="16">
        <v>1597555</v>
      </c>
      <c r="I21" s="16">
        <v>0</v>
      </c>
      <c r="J21" s="16">
        <v>949288</v>
      </c>
      <c r="K21" s="16">
        <v>434847</v>
      </c>
      <c r="L21" s="16">
        <v>8077789</v>
      </c>
      <c r="M21" s="16">
        <v>7273264</v>
      </c>
      <c r="N21" s="16">
        <v>1.0740000000000001</v>
      </c>
      <c r="O21" s="16">
        <v>90.8</v>
      </c>
      <c r="P21" s="16" t="s">
        <v>99</v>
      </c>
      <c r="Q21" s="16">
        <v>6858989</v>
      </c>
      <c r="R21" s="16">
        <v>66.099999999999994</v>
      </c>
    </row>
    <row r="22" spans="1:18">
      <c r="A22" s="16" t="s">
        <v>1382</v>
      </c>
      <c r="B22" s="7">
        <v>22619511</v>
      </c>
      <c r="C22" s="7">
        <v>20659647</v>
      </c>
      <c r="D22" s="7">
        <v>1959864</v>
      </c>
      <c r="E22" s="7">
        <v>41744</v>
      </c>
      <c r="F22" s="7">
        <v>1918120</v>
      </c>
      <c r="G22" s="16">
        <v>-29044</v>
      </c>
      <c r="H22" s="7">
        <v>423011</v>
      </c>
      <c r="I22" s="7">
        <v>0</v>
      </c>
      <c r="J22" s="7">
        <v>1520186</v>
      </c>
      <c r="K22" s="7">
        <v>-1126219</v>
      </c>
      <c r="L22" s="7">
        <v>8219833</v>
      </c>
      <c r="M22" s="7">
        <v>7358370</v>
      </c>
      <c r="N22" s="7">
        <v>1.0780000000000001</v>
      </c>
      <c r="O22" s="7">
        <v>92.6</v>
      </c>
      <c r="P22" s="7" t="s">
        <v>99</v>
      </c>
      <c r="Q22" s="7">
        <v>7262706</v>
      </c>
      <c r="R22" s="7">
        <v>65.099999999999994</v>
      </c>
    </row>
    <row r="23" spans="1:18" s="23" customFormat="1" ht="18.75">
      <c r="A23" s="16" t="s">
        <v>3009</v>
      </c>
      <c r="B23" s="151">
        <v>21909065</v>
      </c>
      <c r="C23" s="151">
        <v>20371441</v>
      </c>
      <c r="D23" s="151">
        <v>1537624</v>
      </c>
      <c r="E23" s="151">
        <v>91872</v>
      </c>
      <c r="F23" s="151">
        <v>1445752</v>
      </c>
      <c r="G23" s="151">
        <v>-472368</v>
      </c>
      <c r="H23" s="151">
        <v>1776935</v>
      </c>
      <c r="I23" s="151"/>
      <c r="J23" s="151">
        <v>1391233</v>
      </c>
      <c r="K23" s="151">
        <v>-86666</v>
      </c>
      <c r="L23" s="151">
        <v>8510017</v>
      </c>
      <c r="M23" s="151">
        <v>7622840</v>
      </c>
      <c r="N23" s="193">
        <v>1.115</v>
      </c>
      <c r="O23" s="151">
        <v>97</v>
      </c>
      <c r="P23" s="151"/>
      <c r="Q23" s="151">
        <v>7187909</v>
      </c>
      <c r="R23" s="191">
        <v>65.5</v>
      </c>
    </row>
  </sheetData>
  <phoneticPr fontId="5"/>
  <hyperlinks>
    <hyperlink ref="D1" location="目次!C109" display="目次" xr:uid="{00000000-0004-0000-E700-000000000000}"/>
  </hyperlinks>
  <pageMargins left="0.11811023622047245" right="0.11811023622047245" top="0.74803149606299213" bottom="0.74803149606299213" header="0.31496062992125984" footer="0.31496062992125984"/>
  <pageSetup paperSize="9" scale="43" orientation="landscape" r:id="rId1"/>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dimension ref="A1:E10"/>
  <sheetViews>
    <sheetView workbookViewId="0">
      <selection activeCell="A14" sqref="A14"/>
    </sheetView>
  </sheetViews>
  <sheetFormatPr defaultColWidth="10.75" defaultRowHeight="14.25"/>
  <cols>
    <col min="1" max="1" width="10.75" style="1" bestFit="1"/>
    <col min="2" max="3" width="9.5" style="1" bestFit="1" customWidth="1"/>
    <col min="4" max="4" width="8.5" style="1" bestFit="1" customWidth="1"/>
    <col min="5" max="16384" width="10.75" style="1"/>
  </cols>
  <sheetData>
    <row r="1" spans="1:5" ht="18.75">
      <c r="A1" s="19" t="s">
        <v>3109</v>
      </c>
      <c r="B1" s="21" t="s">
        <v>3175</v>
      </c>
      <c r="C1" s="21" t="s">
        <v>3176</v>
      </c>
      <c r="D1" s="21" t="s">
        <v>3108</v>
      </c>
      <c r="E1" s="9" t="s">
        <v>652</v>
      </c>
    </row>
    <row r="2" spans="1:5" ht="18.75">
      <c r="A2" s="20" t="s">
        <v>1666</v>
      </c>
      <c r="B2" s="22">
        <v>17096304</v>
      </c>
      <c r="C2" s="22">
        <v>15861895</v>
      </c>
      <c r="D2" s="22">
        <v>1234409</v>
      </c>
    </row>
    <row r="3" spans="1:5" ht="18.75">
      <c r="A3" s="20" t="s">
        <v>444</v>
      </c>
      <c r="B3" s="22">
        <v>15721825</v>
      </c>
      <c r="C3" s="22">
        <v>14599967</v>
      </c>
      <c r="D3" s="22">
        <v>1121858</v>
      </c>
    </row>
    <row r="4" spans="1:5" ht="18.75">
      <c r="A4" s="20" t="s">
        <v>1049</v>
      </c>
      <c r="B4" s="22">
        <v>16103492</v>
      </c>
      <c r="C4" s="22">
        <v>14835003</v>
      </c>
      <c r="D4" s="22">
        <v>1268489</v>
      </c>
    </row>
    <row r="5" spans="1:5" ht="18.75">
      <c r="A5" s="20" t="s">
        <v>1528</v>
      </c>
      <c r="B5" s="22">
        <v>22897605</v>
      </c>
      <c r="C5" s="22">
        <v>21639731</v>
      </c>
      <c r="D5" s="22">
        <v>1257874</v>
      </c>
    </row>
    <row r="6" spans="1:5" ht="18.75">
      <c r="A6" s="20" t="s">
        <v>668</v>
      </c>
      <c r="B6" s="22">
        <v>19626002</v>
      </c>
      <c r="C6" s="22">
        <v>17369237</v>
      </c>
      <c r="D6" s="22">
        <v>2256765</v>
      </c>
    </row>
    <row r="7" spans="1:5" ht="18.75">
      <c r="A7" s="20" t="s">
        <v>489</v>
      </c>
      <c r="B7" s="22">
        <v>20901741</v>
      </c>
      <c r="C7" s="22">
        <v>18851296</v>
      </c>
      <c r="D7" s="22">
        <v>2050445</v>
      </c>
    </row>
    <row r="8" spans="1:5" ht="18.75">
      <c r="A8" s="20" t="s">
        <v>2935</v>
      </c>
      <c r="B8" s="22">
        <v>22619511</v>
      </c>
      <c r="C8" s="22">
        <v>20659647</v>
      </c>
      <c r="D8" s="22">
        <v>1959864</v>
      </c>
    </row>
    <row r="9" spans="1:5" ht="18.75">
      <c r="A9" s="20" t="s">
        <v>3018</v>
      </c>
      <c r="B9" s="22">
        <v>21909065</v>
      </c>
      <c r="C9" s="22">
        <v>20371441</v>
      </c>
      <c r="D9" s="22">
        <v>1537624</v>
      </c>
    </row>
    <row r="10" spans="1:5" ht="18.75">
      <c r="A10" s="21"/>
      <c r="B10" s="21"/>
      <c r="C10" s="21"/>
      <c r="D10" s="21"/>
    </row>
  </sheetData>
  <phoneticPr fontId="5"/>
  <hyperlinks>
    <hyperlink ref="E1" location="目次!C109" display="目次" xr:uid="{00000000-0004-0000-E800-000000000000}"/>
  </hyperlinks>
  <pageMargins left="0.7" right="0.7" top="0.75" bottom="0.75" header="0.3" footer="0.3"/>
  <pageSetup paperSize="9" orientation="portrait"/>
  <drawing r:id="rId2"/>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dimension ref="A1:E10"/>
  <sheetViews>
    <sheetView topLeftCell="B10" workbookViewId="0">
      <selection activeCell="D14" sqref="D14"/>
    </sheetView>
  </sheetViews>
  <sheetFormatPr defaultColWidth="10.75" defaultRowHeight="14.25"/>
  <cols>
    <col min="1" max="1" width="10.75" style="1" bestFit="1"/>
    <col min="2" max="3" width="20.375" style="1" bestFit="1" customWidth="1"/>
    <col min="4" max="4" width="18.375" style="1" bestFit="1" customWidth="1"/>
    <col min="5" max="5" width="19" style="1" customWidth="1"/>
    <col min="6" max="16384" width="10.75" style="1"/>
  </cols>
  <sheetData>
    <row r="1" spans="1:5" ht="18.75">
      <c r="A1" s="19" t="s">
        <v>3109</v>
      </c>
      <c r="B1" s="21" t="s">
        <v>3177</v>
      </c>
      <c r="C1" s="21" t="s">
        <v>3178</v>
      </c>
      <c r="D1" s="21" t="s">
        <v>3179</v>
      </c>
      <c r="E1" s="9" t="s">
        <v>652</v>
      </c>
    </row>
    <row r="2" spans="1:5" ht="18.75">
      <c r="A2" s="20" t="s">
        <v>1666</v>
      </c>
      <c r="B2" s="96">
        <v>93.5</v>
      </c>
      <c r="C2" s="96">
        <v>74</v>
      </c>
      <c r="D2" s="96">
        <v>1.0489999999999999</v>
      </c>
    </row>
    <row r="3" spans="1:5" ht="18.75">
      <c r="A3" s="20" t="s">
        <v>444</v>
      </c>
      <c r="B3" s="96">
        <v>95</v>
      </c>
      <c r="C3" s="96">
        <v>72.900000000000006</v>
      </c>
      <c r="D3" s="96">
        <v>1.0620000000000001</v>
      </c>
    </row>
    <row r="4" spans="1:5" ht="18.75">
      <c r="A4" s="20" t="s">
        <v>1049</v>
      </c>
      <c r="B4" s="96">
        <v>94.7</v>
      </c>
      <c r="C4" s="96">
        <v>68</v>
      </c>
      <c r="D4" s="96">
        <v>1.071</v>
      </c>
    </row>
    <row r="5" spans="1:5" ht="18.75">
      <c r="A5" s="20" t="s">
        <v>1528</v>
      </c>
      <c r="B5" s="96">
        <v>94.4</v>
      </c>
      <c r="C5" s="96">
        <v>51</v>
      </c>
      <c r="D5" s="96">
        <v>1.0860000000000001</v>
      </c>
    </row>
    <row r="6" spans="1:5" ht="18.75">
      <c r="A6" s="20" t="s">
        <v>668</v>
      </c>
      <c r="B6" s="96">
        <v>91</v>
      </c>
      <c r="C6" s="96">
        <v>61.2</v>
      </c>
      <c r="D6" s="96">
        <v>1.0620000000000001</v>
      </c>
    </row>
    <row r="7" spans="1:5" ht="18.75">
      <c r="A7" s="20" t="s">
        <v>489</v>
      </c>
      <c r="B7" s="96">
        <v>90.8</v>
      </c>
      <c r="C7" s="96">
        <v>66.099999999999994</v>
      </c>
      <c r="D7" s="96">
        <v>1.0740000000000001</v>
      </c>
    </row>
    <row r="8" spans="1:5" ht="18.75">
      <c r="A8" s="20" t="s">
        <v>2935</v>
      </c>
      <c r="B8" s="96">
        <v>92.6</v>
      </c>
      <c r="C8" s="96">
        <v>65.099999999999994</v>
      </c>
      <c r="D8" s="96">
        <v>1.0780000000000001</v>
      </c>
    </row>
    <row r="9" spans="1:5" ht="18.75">
      <c r="A9" s="20" t="s">
        <v>3018</v>
      </c>
      <c r="B9" s="96">
        <v>97</v>
      </c>
      <c r="C9" s="96">
        <v>65.5</v>
      </c>
      <c r="D9" s="96">
        <v>1.115</v>
      </c>
    </row>
    <row r="10" spans="1:5" ht="18.75">
      <c r="A10" s="20" t="s">
        <v>756</v>
      </c>
      <c r="B10" s="96">
        <v>749</v>
      </c>
      <c r="C10" s="96">
        <v>523.79999999999995</v>
      </c>
      <c r="D10" s="96">
        <v>8.5969999999999995</v>
      </c>
    </row>
  </sheetData>
  <phoneticPr fontId="5"/>
  <hyperlinks>
    <hyperlink ref="E1" location="目次!C109" display="目次" xr:uid="{00000000-0004-0000-E900-000000000000}"/>
  </hyperlinks>
  <pageMargins left="0.7" right="0.7" top="0.75" bottom="0.75" header="0.3" footer="0.3"/>
  <pageSetup paperSize="9" orientation="portrait" r:id="rId2"/>
  <drawing r:id="rId3"/>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dimension ref="A1:AD25"/>
  <sheetViews>
    <sheetView workbookViewId="0">
      <pane xSplit="1" ySplit="7" topLeftCell="B11" activePane="bottomRight" state="frozen"/>
      <selection pane="topRight"/>
      <selection pane="bottomLeft"/>
      <selection pane="bottomRight" activeCell="B25" sqref="B25"/>
    </sheetView>
  </sheetViews>
  <sheetFormatPr defaultColWidth="8.75" defaultRowHeight="14.25"/>
  <cols>
    <col min="1" max="1" width="12.75" style="1" bestFit="1" customWidth="1"/>
    <col min="2" max="2" width="11.5" style="1" bestFit="1" customWidth="1"/>
    <col min="3" max="3" width="11.5" style="1" customWidth="1"/>
    <col min="4" max="4" width="14.875" style="1" bestFit="1" customWidth="1"/>
    <col min="5" max="5" width="17.25" style="1" bestFit="1" customWidth="1"/>
    <col min="6" max="6" width="22" style="1" bestFit="1" customWidth="1"/>
    <col min="7" max="7" width="24.25" style="1" bestFit="1" customWidth="1"/>
    <col min="8" max="8" width="10.375" style="1" bestFit="1" customWidth="1"/>
    <col min="9" max="9" width="18.75" style="1" bestFit="1" customWidth="1"/>
    <col min="10" max="10" width="12.5" style="1" bestFit="1" customWidth="1"/>
    <col min="11" max="11" width="10.375" style="1" bestFit="1" customWidth="1"/>
    <col min="12" max="12" width="11.5" style="1" bestFit="1" customWidth="1"/>
    <col min="13" max="14" width="17.25" style="1" bestFit="1" customWidth="1"/>
    <col min="15" max="15" width="28.875" style="1" bestFit="1" customWidth="1"/>
    <col min="16" max="16" width="28.875" style="1" customWidth="1"/>
    <col min="17" max="17" width="24.25" style="1" bestFit="1" customWidth="1"/>
    <col min="18" max="18" width="28.875" style="1" bestFit="1" customWidth="1"/>
    <col min="19" max="19" width="26.75" style="1" bestFit="1" customWidth="1"/>
    <col min="20" max="20" width="23.125" style="1" bestFit="1" customWidth="1"/>
    <col min="21" max="21" width="10.375" style="1" bestFit="1" customWidth="1"/>
    <col min="22" max="22" width="12.5" style="1" bestFit="1" customWidth="1"/>
    <col min="23" max="23" width="17.25" style="1" bestFit="1" customWidth="1"/>
    <col min="24" max="24" width="14.5" style="1" bestFit="1" customWidth="1"/>
    <col min="25" max="25" width="19.25" style="1" bestFit="1" customWidth="1"/>
    <col min="26" max="26" width="17.25" style="1" bestFit="1" customWidth="1"/>
    <col min="27" max="27" width="10.375" style="1" bestFit="1" customWidth="1"/>
    <col min="28" max="16384" width="8.75" style="1"/>
  </cols>
  <sheetData>
    <row r="1" spans="1:27">
      <c r="A1" s="1" t="s">
        <v>220</v>
      </c>
      <c r="D1" s="9" t="s">
        <v>652</v>
      </c>
    </row>
    <row r="2" spans="1:27">
      <c r="A2" s="1" t="s">
        <v>2153</v>
      </c>
    </row>
    <row r="3" spans="1:27">
      <c r="A3" s="1" t="s">
        <v>33</v>
      </c>
    </row>
    <row r="4" spans="1:27">
      <c r="A4" s="227" t="s">
        <v>1754</v>
      </c>
      <c r="B4" s="227" t="s">
        <v>2723</v>
      </c>
      <c r="C4" s="227"/>
      <c r="D4" s="227"/>
      <c r="E4" s="227"/>
      <c r="F4" s="227"/>
      <c r="G4" s="227"/>
      <c r="H4" s="227"/>
      <c r="I4" s="227"/>
      <c r="J4" s="227"/>
      <c r="K4" s="227"/>
      <c r="L4" s="227" t="s">
        <v>2724</v>
      </c>
      <c r="M4" s="227"/>
      <c r="N4" s="227"/>
      <c r="O4" s="227"/>
      <c r="P4" s="227"/>
      <c r="Q4" s="227"/>
      <c r="R4" s="227"/>
      <c r="S4" s="227"/>
      <c r="T4" s="227"/>
      <c r="U4" s="227"/>
      <c r="V4" s="227"/>
      <c r="W4" s="227"/>
      <c r="X4" s="227"/>
      <c r="Y4" s="227"/>
      <c r="Z4" s="227"/>
      <c r="AA4" s="227"/>
    </row>
    <row r="5" spans="1:27">
      <c r="A5" s="227"/>
      <c r="B5" s="227" t="s">
        <v>1091</v>
      </c>
      <c r="C5" s="231" t="s">
        <v>2457</v>
      </c>
      <c r="D5" s="232"/>
      <c r="E5" s="232"/>
      <c r="F5" s="233"/>
      <c r="G5" s="228" t="s">
        <v>1599</v>
      </c>
      <c r="H5" s="228" t="s">
        <v>2725</v>
      </c>
      <c r="I5" s="228" t="s">
        <v>2727</v>
      </c>
      <c r="J5" s="228" t="s">
        <v>2336</v>
      </c>
      <c r="K5" s="228" t="s">
        <v>2728</v>
      </c>
      <c r="L5" s="227" t="s">
        <v>2009</v>
      </c>
      <c r="M5" s="228" t="s">
        <v>2729</v>
      </c>
      <c r="N5" s="228" t="s">
        <v>2730</v>
      </c>
      <c r="O5" s="228" t="s">
        <v>2731</v>
      </c>
      <c r="P5" s="248" t="s">
        <v>2732</v>
      </c>
      <c r="Q5" s="228" t="s">
        <v>2733</v>
      </c>
      <c r="R5" s="228" t="s">
        <v>2697</v>
      </c>
      <c r="S5" s="228" t="s">
        <v>2734</v>
      </c>
      <c r="T5" s="228" t="s">
        <v>2735</v>
      </c>
      <c r="U5" s="259" t="s">
        <v>2131</v>
      </c>
      <c r="V5" s="259" t="s">
        <v>2406</v>
      </c>
      <c r="W5" s="259" t="s">
        <v>2736</v>
      </c>
      <c r="X5" s="228" t="s">
        <v>2738</v>
      </c>
      <c r="Y5" s="228" t="s">
        <v>1773</v>
      </c>
      <c r="Z5" s="228" t="s">
        <v>2739</v>
      </c>
      <c r="AA5" s="228" t="s">
        <v>2728</v>
      </c>
    </row>
    <row r="6" spans="1:27">
      <c r="A6" s="227"/>
      <c r="B6" s="227"/>
      <c r="C6" s="25" t="s">
        <v>955</v>
      </c>
      <c r="D6" s="25" t="s">
        <v>1291</v>
      </c>
      <c r="E6" s="25" t="s">
        <v>2638</v>
      </c>
      <c r="F6" s="25" t="s">
        <v>2740</v>
      </c>
      <c r="G6" s="228"/>
      <c r="H6" s="228"/>
      <c r="I6" s="228"/>
      <c r="J6" s="228"/>
      <c r="K6" s="228"/>
      <c r="L6" s="227"/>
      <c r="M6" s="228"/>
      <c r="N6" s="228"/>
      <c r="O6" s="228"/>
      <c r="P6" s="249"/>
      <c r="Q6" s="228"/>
      <c r="R6" s="228"/>
      <c r="S6" s="228"/>
      <c r="T6" s="228"/>
      <c r="U6" s="260"/>
      <c r="V6" s="260"/>
      <c r="W6" s="260"/>
      <c r="X6" s="228"/>
      <c r="Y6" s="228"/>
      <c r="Z6" s="228"/>
      <c r="AA6" s="228"/>
    </row>
    <row r="7" spans="1:27" ht="7.5" customHeight="1">
      <c r="A7" s="26" t="str">
        <f>A4</f>
        <v>年度別</v>
      </c>
      <c r="B7" s="26" t="str">
        <f>B5&amp;"("&amp;$B$4&amp;")"</f>
        <v>総額(借入先別)</v>
      </c>
      <c r="C7" s="26" t="str">
        <f>C6&amp;"("&amp;$C$5&amp;")"&amp;"("&amp;$B$4&amp;")"</f>
        <v>小計(政府資金)(借入先別)</v>
      </c>
      <c r="D7" s="26" t="str">
        <f>D6&amp;"("&amp;$C$5&amp;")"&amp;"("&amp;$B$4&amp;")"</f>
        <v>財政融資資金(政府資金)(借入先別)</v>
      </c>
      <c r="E7" s="26" t="str">
        <f>E6&amp;"("&amp;$C$5&amp;")"&amp;"("&amp;$B$4&amp;")"</f>
        <v>旧郵便貯金資金(政府資金)(借入先別)</v>
      </c>
      <c r="F7" s="26" t="str">
        <f>F6&amp;"("&amp;$C$5&amp;")"&amp;"("&amp;$B$4&amp;")"</f>
        <v>旧簡易生命保険資金(政府資金)(借入先別)</v>
      </c>
      <c r="G7" s="26" t="str">
        <f>G5&amp;"("&amp;$B$4&amp;")"</f>
        <v>地方公共団体金融機構(借入先別)</v>
      </c>
      <c r="H7" s="26" t="str">
        <f>H5&amp;"("&amp;$B$4&amp;")"</f>
        <v>市中銀行(借入先別)</v>
      </c>
      <c r="I7" s="26" t="str">
        <f>I5&amp;"("&amp;$B$4&amp;")"</f>
        <v>その他の金融機関(借入先別)</v>
      </c>
      <c r="J7" s="26" t="str">
        <f>J5&amp;"("&amp;$B$4&amp;")"</f>
        <v>県振興協会(借入先別)</v>
      </c>
      <c r="K7" s="26" t="str">
        <f>K5&amp;"("&amp;$B$4&amp;")"</f>
        <v>県貸付金(借入先別)</v>
      </c>
      <c r="L7" s="26" t="str">
        <f t="shared" ref="L7:AA7" si="0">L5&amp;"("&amp;$L$4&amp;")"</f>
        <v>総額(事業別)</v>
      </c>
      <c r="M7" s="26" t="str">
        <f t="shared" si="0"/>
        <v>一般公共事業債(事業別)</v>
      </c>
      <c r="N7" s="26" t="str">
        <f t="shared" si="0"/>
        <v>一般単独事業債(事業別)</v>
      </c>
      <c r="O7" s="26" t="str">
        <f t="shared" si="0"/>
        <v>学校教育施設等整備事業債(事業別)</v>
      </c>
      <c r="P7" s="26" t="str">
        <f t="shared" si="0"/>
        <v>社会福祉施設整備事業債(事業別)</v>
      </c>
      <c r="Q7" s="26" t="str">
        <f t="shared" si="0"/>
        <v>一般廃棄物処理事業債(事業別)</v>
      </c>
      <c r="R7" s="26" t="str">
        <f t="shared" si="0"/>
        <v>一般補助施設整備等事業債(事業別)</v>
      </c>
      <c r="S7" s="26" t="str">
        <f t="shared" si="0"/>
        <v>厚生福祉施設整備事業債(事業別)</v>
      </c>
      <c r="T7" s="26" t="str">
        <f t="shared" si="0"/>
        <v>緊急防災・減災事業債(事業別)</v>
      </c>
      <c r="U7" s="26" t="str">
        <f t="shared" si="0"/>
        <v>全国防災(事業別)</v>
      </c>
      <c r="V7" s="26" t="str">
        <f t="shared" si="0"/>
        <v>財源対策債(事業別)</v>
      </c>
      <c r="W7" s="26" t="str">
        <f t="shared" si="0"/>
        <v>臨時財政特例債(事業別)</v>
      </c>
      <c r="X7" s="26" t="str">
        <f t="shared" si="0"/>
        <v>減税補てん債(事業別)</v>
      </c>
      <c r="Y7" s="26" t="str">
        <f t="shared" si="0"/>
        <v>臨時税収補てん債(事業別)</v>
      </c>
      <c r="Z7" s="26" t="str">
        <f t="shared" si="0"/>
        <v>臨時財政対策債(事業別)</v>
      </c>
      <c r="AA7" s="26" t="str">
        <f t="shared" si="0"/>
        <v>県貸付金(事業別)</v>
      </c>
    </row>
    <row r="8" spans="1:27">
      <c r="A8" s="7" t="s">
        <v>940</v>
      </c>
      <c r="B8" s="25">
        <v>12507358</v>
      </c>
      <c r="C8" s="25">
        <v>9883644</v>
      </c>
      <c r="D8" s="25">
        <v>6262438</v>
      </c>
      <c r="E8" s="25">
        <v>834255</v>
      </c>
      <c r="F8" s="25">
        <v>2786951</v>
      </c>
      <c r="G8" s="11">
        <v>233466</v>
      </c>
      <c r="H8" s="11">
        <v>0</v>
      </c>
      <c r="I8" s="11">
        <v>250679</v>
      </c>
      <c r="J8" s="11">
        <v>531435</v>
      </c>
      <c r="K8" s="11">
        <v>1608134</v>
      </c>
      <c r="L8" s="25">
        <v>12507358</v>
      </c>
      <c r="M8" s="11">
        <v>265744</v>
      </c>
      <c r="N8" s="11">
        <v>3313927</v>
      </c>
      <c r="O8" s="11">
        <v>1833796</v>
      </c>
      <c r="P8" s="11">
        <v>0</v>
      </c>
      <c r="Q8" s="11">
        <v>61098</v>
      </c>
      <c r="R8" s="11">
        <v>866100</v>
      </c>
      <c r="S8" s="11">
        <v>63183</v>
      </c>
      <c r="T8" s="25" t="s">
        <v>99</v>
      </c>
      <c r="U8" s="25" t="s">
        <v>99</v>
      </c>
      <c r="V8" s="11">
        <v>15766</v>
      </c>
      <c r="W8" s="11">
        <v>529</v>
      </c>
      <c r="X8" s="11">
        <v>1514876</v>
      </c>
      <c r="Y8" s="11">
        <v>209180</v>
      </c>
      <c r="Z8" s="11">
        <v>2755025</v>
      </c>
      <c r="AA8" s="11">
        <v>1608134</v>
      </c>
    </row>
    <row r="9" spans="1:27">
      <c r="A9" s="7" t="s">
        <v>1161</v>
      </c>
      <c r="B9" s="25">
        <v>12426868</v>
      </c>
      <c r="C9" s="25">
        <v>9917139</v>
      </c>
      <c r="D9" s="25">
        <v>6558779</v>
      </c>
      <c r="E9" s="25">
        <v>827707</v>
      </c>
      <c r="F9" s="25">
        <v>2530653</v>
      </c>
      <c r="G9" s="11">
        <v>187227</v>
      </c>
      <c r="H9" s="11">
        <v>0</v>
      </c>
      <c r="I9" s="11">
        <v>205636</v>
      </c>
      <c r="J9" s="11">
        <v>544112</v>
      </c>
      <c r="K9" s="11">
        <v>1572754</v>
      </c>
      <c r="L9" s="25">
        <v>12426868</v>
      </c>
      <c r="M9" s="11">
        <v>242961</v>
      </c>
      <c r="N9" s="11">
        <v>3049472</v>
      </c>
      <c r="O9" s="11">
        <v>1649014</v>
      </c>
      <c r="P9" s="11">
        <v>0</v>
      </c>
      <c r="Q9" s="11">
        <v>31388</v>
      </c>
      <c r="R9" s="11">
        <v>1235044</v>
      </c>
      <c r="S9" s="11">
        <v>47860</v>
      </c>
      <c r="T9" s="25" t="s">
        <v>99</v>
      </c>
      <c r="U9" s="25" t="s">
        <v>99</v>
      </c>
      <c r="V9" s="11">
        <v>14602</v>
      </c>
      <c r="W9" s="11" t="s">
        <v>99</v>
      </c>
      <c r="X9" s="11">
        <v>1382800</v>
      </c>
      <c r="Y9" s="11">
        <v>190112</v>
      </c>
      <c r="Z9" s="11">
        <v>3010861</v>
      </c>
      <c r="AA9" s="11">
        <v>1572754</v>
      </c>
    </row>
    <row r="10" spans="1:27">
      <c r="A10" s="7" t="s">
        <v>263</v>
      </c>
      <c r="B10" s="25">
        <v>12484967</v>
      </c>
      <c r="C10" s="25">
        <v>10181409</v>
      </c>
      <c r="D10" s="25">
        <v>7109393</v>
      </c>
      <c r="E10" s="25">
        <v>788103</v>
      </c>
      <c r="F10" s="25">
        <v>2283913</v>
      </c>
      <c r="G10" s="11">
        <v>140447</v>
      </c>
      <c r="H10" s="11">
        <v>0</v>
      </c>
      <c r="I10" s="11">
        <v>160040</v>
      </c>
      <c r="J10" s="11">
        <v>518656</v>
      </c>
      <c r="K10" s="11">
        <v>1484415</v>
      </c>
      <c r="L10" s="25">
        <v>12484967</v>
      </c>
      <c r="M10" s="11">
        <v>221672</v>
      </c>
      <c r="N10" s="11">
        <v>2741801</v>
      </c>
      <c r="O10" s="11">
        <v>1550399</v>
      </c>
      <c r="P10" s="11">
        <v>0</v>
      </c>
      <c r="Q10" s="11">
        <v>80951</v>
      </c>
      <c r="R10" s="11">
        <v>1425959</v>
      </c>
      <c r="S10" s="11">
        <v>31711</v>
      </c>
      <c r="T10" s="25" t="s">
        <v>99</v>
      </c>
      <c r="U10" s="25" t="s">
        <v>99</v>
      </c>
      <c r="V10" s="11">
        <v>30974</v>
      </c>
      <c r="W10" s="11" t="s">
        <v>99</v>
      </c>
      <c r="X10" s="11">
        <v>1243496</v>
      </c>
      <c r="Y10" s="11">
        <v>170654</v>
      </c>
      <c r="Z10" s="11">
        <v>3502935</v>
      </c>
      <c r="AA10" s="11">
        <v>1484415</v>
      </c>
    </row>
    <row r="11" spans="1:27">
      <c r="A11" s="7" t="s">
        <v>1787</v>
      </c>
      <c r="B11" s="25">
        <v>12307148</v>
      </c>
      <c r="C11" s="25">
        <v>10198384</v>
      </c>
      <c r="D11" s="25">
        <v>7426659</v>
      </c>
      <c r="E11" s="25">
        <v>743446</v>
      </c>
      <c r="F11" s="25">
        <v>2028279</v>
      </c>
      <c r="G11" s="11">
        <v>98377</v>
      </c>
      <c r="H11" s="11">
        <v>0</v>
      </c>
      <c r="I11" s="11">
        <v>113883</v>
      </c>
      <c r="J11" s="11">
        <v>523714</v>
      </c>
      <c r="K11" s="11">
        <v>1372790</v>
      </c>
      <c r="L11" s="25">
        <v>12307148</v>
      </c>
      <c r="M11" s="11">
        <v>202123</v>
      </c>
      <c r="N11" s="11">
        <v>2442202</v>
      </c>
      <c r="O11" s="11">
        <v>1358531</v>
      </c>
      <c r="P11" s="11">
        <v>0</v>
      </c>
      <c r="Q11" s="11">
        <v>90500</v>
      </c>
      <c r="R11" s="11">
        <v>1565745</v>
      </c>
      <c r="S11" s="11">
        <v>26557</v>
      </c>
      <c r="T11" s="25" t="s">
        <v>99</v>
      </c>
      <c r="U11" s="25" t="s">
        <v>99</v>
      </c>
      <c r="V11" s="11" t="s">
        <v>99</v>
      </c>
      <c r="W11" s="11" t="s">
        <v>99</v>
      </c>
      <c r="X11" s="11">
        <v>1098085</v>
      </c>
      <c r="Y11" s="11">
        <v>150799</v>
      </c>
      <c r="Z11" s="11">
        <v>3999816</v>
      </c>
      <c r="AA11" s="11">
        <v>1372790</v>
      </c>
    </row>
    <row r="12" spans="1:27">
      <c r="A12" s="7" t="s">
        <v>2173</v>
      </c>
      <c r="B12" s="25">
        <v>11927821</v>
      </c>
      <c r="C12" s="25">
        <v>10064693</v>
      </c>
      <c r="D12" s="25">
        <v>7596189</v>
      </c>
      <c r="E12" s="25">
        <v>698079</v>
      </c>
      <c r="F12" s="25">
        <v>1770425</v>
      </c>
      <c r="G12" s="25">
        <v>63082</v>
      </c>
      <c r="H12" s="25">
        <v>0</v>
      </c>
      <c r="I12" s="25">
        <v>79090</v>
      </c>
      <c r="J12" s="25">
        <v>485549</v>
      </c>
      <c r="K12" s="25">
        <v>1235407</v>
      </c>
      <c r="L12" s="25">
        <v>11927821</v>
      </c>
      <c r="M12" s="25">
        <v>382441</v>
      </c>
      <c r="N12" s="25">
        <v>2109641</v>
      </c>
      <c r="O12" s="25">
        <v>1132463</v>
      </c>
      <c r="P12" s="25">
        <v>0</v>
      </c>
      <c r="Q12" s="25">
        <v>253600</v>
      </c>
      <c r="R12" s="25">
        <v>1567287</v>
      </c>
      <c r="S12" s="25">
        <v>21227</v>
      </c>
      <c r="T12" s="25" t="s">
        <v>99</v>
      </c>
      <c r="U12" s="25" t="s">
        <v>99</v>
      </c>
      <c r="V12" s="11" t="s">
        <v>99</v>
      </c>
      <c r="W12" s="11" t="s">
        <v>99</v>
      </c>
      <c r="X12" s="25">
        <v>950897</v>
      </c>
      <c r="Y12" s="25">
        <v>130540</v>
      </c>
      <c r="Z12" s="25">
        <v>4144318</v>
      </c>
      <c r="AA12" s="25">
        <v>1235407</v>
      </c>
    </row>
    <row r="13" spans="1:27">
      <c r="A13" s="7" t="s">
        <v>2176</v>
      </c>
      <c r="B13" s="25">
        <v>11630527</v>
      </c>
      <c r="C13" s="25">
        <v>9536461</v>
      </c>
      <c r="D13" s="25">
        <v>7382682</v>
      </c>
      <c r="E13" s="25">
        <v>651991</v>
      </c>
      <c r="F13" s="25">
        <v>1501788</v>
      </c>
      <c r="G13" s="25">
        <v>212873</v>
      </c>
      <c r="H13" s="25">
        <v>0</v>
      </c>
      <c r="I13" s="25">
        <v>51250</v>
      </c>
      <c r="J13" s="25">
        <v>694783</v>
      </c>
      <c r="K13" s="25">
        <v>1135160</v>
      </c>
      <c r="L13" s="25">
        <v>11630527</v>
      </c>
      <c r="M13" s="25">
        <v>468753</v>
      </c>
      <c r="N13" s="25">
        <v>2020278</v>
      </c>
      <c r="O13" s="25">
        <v>944129</v>
      </c>
      <c r="P13" s="25">
        <v>0</v>
      </c>
      <c r="Q13" s="25">
        <v>253600</v>
      </c>
      <c r="R13" s="25">
        <v>1490211</v>
      </c>
      <c r="S13" s="25">
        <v>15716</v>
      </c>
      <c r="T13" s="25">
        <v>8800</v>
      </c>
      <c r="U13" s="25" t="s">
        <v>99</v>
      </c>
      <c r="V13" s="11" t="s">
        <v>99</v>
      </c>
      <c r="W13" s="11" t="s">
        <v>99</v>
      </c>
      <c r="X13" s="25">
        <v>801672</v>
      </c>
      <c r="Y13" s="25">
        <v>109867</v>
      </c>
      <c r="Z13" s="25">
        <v>4382341</v>
      </c>
      <c r="AA13" s="25">
        <v>1135160</v>
      </c>
    </row>
    <row r="14" spans="1:27">
      <c r="A14" s="7" t="s">
        <v>543</v>
      </c>
      <c r="B14" s="25">
        <v>11023826</v>
      </c>
      <c r="C14" s="25">
        <v>8847563</v>
      </c>
      <c r="D14" s="25">
        <v>7020691</v>
      </c>
      <c r="E14" s="25">
        <v>605169</v>
      </c>
      <c r="F14" s="25">
        <v>1221703</v>
      </c>
      <c r="G14" s="25">
        <v>253672</v>
      </c>
      <c r="H14" s="25">
        <v>0</v>
      </c>
      <c r="I14" s="25">
        <v>31668</v>
      </c>
      <c r="J14" s="25">
        <v>862314</v>
      </c>
      <c r="K14" s="25">
        <v>1028609</v>
      </c>
      <c r="L14" s="25">
        <v>11023826</v>
      </c>
      <c r="M14" s="25">
        <v>495313</v>
      </c>
      <c r="N14" s="25">
        <v>1872548</v>
      </c>
      <c r="O14" s="25">
        <v>881244</v>
      </c>
      <c r="P14" s="25">
        <v>0</v>
      </c>
      <c r="Q14" s="25">
        <v>246623</v>
      </c>
      <c r="R14" s="25">
        <v>1423128</v>
      </c>
      <c r="S14" s="25">
        <v>10020</v>
      </c>
      <c r="T14" s="25">
        <v>8800</v>
      </c>
      <c r="U14" s="25" t="s">
        <v>99</v>
      </c>
      <c r="V14" s="11" t="s">
        <v>99</v>
      </c>
      <c r="W14" s="11" t="s">
        <v>99</v>
      </c>
      <c r="X14" s="25">
        <v>650587</v>
      </c>
      <c r="Y14" s="25">
        <v>88772</v>
      </c>
      <c r="Z14" s="25">
        <v>4318182</v>
      </c>
      <c r="AA14" s="25">
        <v>1028609</v>
      </c>
    </row>
    <row r="15" spans="1:27">
      <c r="A15" s="7" t="s">
        <v>2178</v>
      </c>
      <c r="B15" s="25">
        <v>10199442</v>
      </c>
      <c r="C15" s="25">
        <v>8031975</v>
      </c>
      <c r="D15" s="25">
        <v>6544384</v>
      </c>
      <c r="E15" s="25">
        <v>557603</v>
      </c>
      <c r="F15" s="25">
        <v>929988</v>
      </c>
      <c r="G15" s="25">
        <v>342832</v>
      </c>
      <c r="H15" s="25">
        <v>0</v>
      </c>
      <c r="I15" s="25">
        <v>16715</v>
      </c>
      <c r="J15" s="25">
        <v>922988</v>
      </c>
      <c r="K15" s="25">
        <v>884932</v>
      </c>
      <c r="L15" s="25">
        <v>10199442</v>
      </c>
      <c r="M15" s="25">
        <v>478317</v>
      </c>
      <c r="N15" s="25">
        <v>1690864</v>
      </c>
      <c r="O15" s="25">
        <v>895254</v>
      </c>
      <c r="P15" s="25">
        <v>0</v>
      </c>
      <c r="Q15" s="25">
        <v>239549</v>
      </c>
      <c r="R15" s="25">
        <v>1306728</v>
      </c>
      <c r="S15" s="25">
        <v>4129</v>
      </c>
      <c r="T15" s="25">
        <v>8800</v>
      </c>
      <c r="U15" s="25">
        <v>51400</v>
      </c>
      <c r="V15" s="11" t="s">
        <v>99</v>
      </c>
      <c r="W15" s="11" t="s">
        <v>99</v>
      </c>
      <c r="X15" s="25">
        <v>497501</v>
      </c>
      <c r="Y15" s="25">
        <v>67247</v>
      </c>
      <c r="Z15" s="25">
        <v>4074721</v>
      </c>
      <c r="AA15" s="25">
        <v>884932</v>
      </c>
    </row>
    <row r="16" spans="1:27">
      <c r="A16" s="7" t="s">
        <v>1236</v>
      </c>
      <c r="B16" s="7">
        <v>9579279</v>
      </c>
      <c r="C16" s="7">
        <v>7270637</v>
      </c>
      <c r="D16" s="7">
        <v>6106893</v>
      </c>
      <c r="E16" s="7">
        <v>508982</v>
      </c>
      <c r="F16" s="7">
        <v>654762</v>
      </c>
      <c r="G16" s="7">
        <v>514214</v>
      </c>
      <c r="H16" s="7">
        <v>0</v>
      </c>
      <c r="I16" s="7">
        <v>1516</v>
      </c>
      <c r="J16" s="7">
        <v>1040858</v>
      </c>
      <c r="K16" s="7">
        <v>752054</v>
      </c>
      <c r="L16" s="7">
        <v>9579279</v>
      </c>
      <c r="M16" s="7">
        <v>456998</v>
      </c>
      <c r="N16" s="7">
        <v>1639346</v>
      </c>
      <c r="O16" s="7">
        <v>926005</v>
      </c>
      <c r="P16" s="7">
        <v>17200</v>
      </c>
      <c r="Q16" s="7">
        <v>243088</v>
      </c>
      <c r="R16" s="7">
        <v>1167697</v>
      </c>
      <c r="S16" s="7" t="s">
        <v>99</v>
      </c>
      <c r="T16" s="7">
        <v>7715</v>
      </c>
      <c r="U16" s="7">
        <v>84300</v>
      </c>
      <c r="V16" s="7" t="s">
        <v>99</v>
      </c>
      <c r="W16" s="7" t="s">
        <v>99</v>
      </c>
      <c r="X16" s="7">
        <v>429527</v>
      </c>
      <c r="Y16" s="7">
        <v>45283</v>
      </c>
      <c r="Z16" s="7">
        <v>3810066</v>
      </c>
      <c r="AA16" s="7">
        <v>752054</v>
      </c>
    </row>
    <row r="17" spans="1:30">
      <c r="A17" s="7" t="s">
        <v>1941</v>
      </c>
      <c r="B17" s="7">
        <v>8914838</v>
      </c>
      <c r="C17" s="7">
        <v>6456095</v>
      </c>
      <c r="D17" s="7">
        <v>5501285</v>
      </c>
      <c r="E17" s="7">
        <v>457053</v>
      </c>
      <c r="F17" s="7">
        <v>497757</v>
      </c>
      <c r="G17" s="7">
        <v>704615</v>
      </c>
      <c r="H17" s="7">
        <v>0</v>
      </c>
      <c r="I17" s="7">
        <v>0</v>
      </c>
      <c r="J17" s="7">
        <v>1107178</v>
      </c>
      <c r="K17" s="7">
        <v>646950</v>
      </c>
      <c r="L17" s="7">
        <v>8914838</v>
      </c>
      <c r="M17" s="7">
        <v>420623</v>
      </c>
      <c r="N17" s="7">
        <v>1557830</v>
      </c>
      <c r="O17" s="7">
        <v>877481</v>
      </c>
      <c r="P17" s="7">
        <v>17200</v>
      </c>
      <c r="Q17" s="7">
        <v>376286</v>
      </c>
      <c r="R17" s="7">
        <v>1026894</v>
      </c>
      <c r="S17" s="7" t="s">
        <v>99</v>
      </c>
      <c r="T17" s="7">
        <v>6626</v>
      </c>
      <c r="U17" s="7">
        <v>84300</v>
      </c>
      <c r="V17" s="7" t="s">
        <v>99</v>
      </c>
      <c r="W17" s="7" t="s">
        <v>99</v>
      </c>
      <c r="X17" s="7">
        <v>360168</v>
      </c>
      <c r="Y17" s="7">
        <v>22870</v>
      </c>
      <c r="Z17" s="7">
        <v>3517610</v>
      </c>
      <c r="AA17" s="7">
        <v>646950</v>
      </c>
    </row>
    <row r="18" spans="1:30">
      <c r="A18" s="7" t="s">
        <v>1895</v>
      </c>
      <c r="B18" s="7">
        <v>8448350</v>
      </c>
      <c r="C18" s="7">
        <v>5862978</v>
      </c>
      <c r="D18" s="7">
        <v>5079017</v>
      </c>
      <c r="E18" s="7">
        <v>406139</v>
      </c>
      <c r="F18" s="7">
        <v>377822</v>
      </c>
      <c r="G18" s="7">
        <v>963804</v>
      </c>
      <c r="H18" s="7">
        <v>0</v>
      </c>
      <c r="I18" s="7">
        <v>0</v>
      </c>
      <c r="J18" s="7">
        <v>1075829</v>
      </c>
      <c r="K18" s="7">
        <v>545739</v>
      </c>
      <c r="L18" s="7">
        <v>8448350</v>
      </c>
      <c r="M18" s="7">
        <v>383987</v>
      </c>
      <c r="N18" s="7">
        <v>1447389</v>
      </c>
      <c r="O18" s="7">
        <v>967949</v>
      </c>
      <c r="P18" s="7">
        <v>30000</v>
      </c>
      <c r="Q18" s="7">
        <v>522439</v>
      </c>
      <c r="R18" s="7">
        <v>958694</v>
      </c>
      <c r="S18" s="7" t="s">
        <v>99</v>
      </c>
      <c r="T18" s="7">
        <v>5533</v>
      </c>
      <c r="U18" s="7">
        <v>84300</v>
      </c>
      <c r="V18" s="7" t="s">
        <v>99</v>
      </c>
      <c r="W18" s="7" t="s">
        <v>99</v>
      </c>
      <c r="X18" s="7">
        <v>289550</v>
      </c>
      <c r="Y18" s="7" t="s">
        <v>99</v>
      </c>
      <c r="Z18" s="7">
        <v>3212770</v>
      </c>
      <c r="AA18" s="7">
        <v>545739</v>
      </c>
    </row>
    <row r="19" spans="1:30">
      <c r="A19" s="7" t="s">
        <v>1942</v>
      </c>
      <c r="B19" s="7">
        <v>7900845</v>
      </c>
      <c r="C19" s="7">
        <v>5144441</v>
      </c>
      <c r="D19" s="7">
        <v>4491434</v>
      </c>
      <c r="E19" s="7">
        <v>355168</v>
      </c>
      <c r="F19" s="7">
        <v>297839</v>
      </c>
      <c r="G19" s="7">
        <v>1066230</v>
      </c>
      <c r="H19" s="16">
        <v>0</v>
      </c>
      <c r="I19" s="16">
        <v>231700</v>
      </c>
      <c r="J19" s="7">
        <v>1007209</v>
      </c>
      <c r="K19" s="7">
        <v>451266</v>
      </c>
      <c r="L19" s="7">
        <v>7900845</v>
      </c>
      <c r="M19" s="7">
        <v>393151</v>
      </c>
      <c r="N19" s="7">
        <v>1329554</v>
      </c>
      <c r="O19" s="7">
        <v>1168257</v>
      </c>
      <c r="P19" s="7">
        <v>38400</v>
      </c>
      <c r="Q19" s="7">
        <v>498806</v>
      </c>
      <c r="R19" s="7">
        <v>814274</v>
      </c>
      <c r="S19" s="7" t="s">
        <v>99</v>
      </c>
      <c r="T19" s="7">
        <v>4435</v>
      </c>
      <c r="U19" s="7">
        <v>80133</v>
      </c>
      <c r="V19" s="7" t="s">
        <v>99</v>
      </c>
      <c r="W19" s="7" t="s">
        <v>99</v>
      </c>
      <c r="X19" s="7">
        <v>218141</v>
      </c>
      <c r="Y19" s="7" t="s">
        <v>99</v>
      </c>
      <c r="Z19" s="7">
        <v>2904429</v>
      </c>
      <c r="AA19" s="7">
        <v>451266</v>
      </c>
    </row>
    <row r="20" spans="1:30">
      <c r="A20" s="7" t="s">
        <v>1767</v>
      </c>
      <c r="B20" s="7">
        <v>7490285</v>
      </c>
      <c r="C20" s="7">
        <v>4455410</v>
      </c>
      <c r="D20" s="7">
        <v>3904030</v>
      </c>
      <c r="E20" s="7">
        <v>304534</v>
      </c>
      <c r="F20" s="7">
        <v>246846</v>
      </c>
      <c r="G20" s="7">
        <v>1168905</v>
      </c>
      <c r="H20" s="7">
        <v>0</v>
      </c>
      <c r="I20" s="7">
        <v>519900</v>
      </c>
      <c r="J20" s="7">
        <v>970026</v>
      </c>
      <c r="K20" s="7">
        <v>376044</v>
      </c>
      <c r="L20" s="7">
        <v>7490285</v>
      </c>
      <c r="M20" s="7">
        <v>383889</v>
      </c>
      <c r="N20" s="7">
        <v>1313942</v>
      </c>
      <c r="O20" s="7">
        <v>1385399</v>
      </c>
      <c r="P20" s="7">
        <v>37396</v>
      </c>
      <c r="Q20" s="7">
        <v>474923</v>
      </c>
      <c r="R20" s="7">
        <v>680107</v>
      </c>
      <c r="S20" s="7" t="s">
        <v>99</v>
      </c>
      <c r="T20" s="7">
        <v>3333</v>
      </c>
      <c r="U20" s="7">
        <v>73219</v>
      </c>
      <c r="V20" s="7" t="s">
        <v>99</v>
      </c>
      <c r="W20" s="7" t="s">
        <v>99</v>
      </c>
      <c r="X20" s="7">
        <v>168715</v>
      </c>
      <c r="Y20" s="7" t="s">
        <v>99</v>
      </c>
      <c r="Z20" s="7">
        <v>2593319</v>
      </c>
      <c r="AA20" s="7">
        <v>376044</v>
      </c>
    </row>
    <row r="21" spans="1:30">
      <c r="A21" s="7" t="s">
        <v>933</v>
      </c>
      <c r="B21" s="7">
        <v>7523405</v>
      </c>
      <c r="C21" s="7">
        <v>3890451</v>
      </c>
      <c r="D21" s="7">
        <v>3437900</v>
      </c>
      <c r="E21" s="7">
        <v>253848</v>
      </c>
      <c r="F21" s="7">
        <v>198703</v>
      </c>
      <c r="G21" s="7">
        <v>1339068</v>
      </c>
      <c r="H21" s="7">
        <v>0</v>
      </c>
      <c r="I21" s="7">
        <v>985884</v>
      </c>
      <c r="J21" s="7">
        <v>932291</v>
      </c>
      <c r="K21" s="7">
        <v>375711</v>
      </c>
      <c r="L21" s="7">
        <v>7523405</v>
      </c>
      <c r="M21" s="7">
        <v>358256</v>
      </c>
      <c r="N21" s="7">
        <v>1509531</v>
      </c>
      <c r="O21" s="7">
        <v>1716702</v>
      </c>
      <c r="P21" s="7">
        <v>49192</v>
      </c>
      <c r="Q21" s="7">
        <v>438142</v>
      </c>
      <c r="R21" s="7">
        <v>603268</v>
      </c>
      <c r="S21" s="7" t="s">
        <v>99</v>
      </c>
      <c r="T21" s="7">
        <v>2226</v>
      </c>
      <c r="U21" s="7">
        <v>66281</v>
      </c>
      <c r="V21" s="7" t="s">
        <v>99</v>
      </c>
      <c r="W21" s="7" t="s">
        <v>99</v>
      </c>
      <c r="X21" s="7">
        <v>125306</v>
      </c>
      <c r="Y21" s="7" t="s">
        <v>99</v>
      </c>
      <c r="Z21" s="7">
        <v>2278790</v>
      </c>
      <c r="AA21" s="7">
        <v>375711</v>
      </c>
    </row>
    <row r="22" spans="1:30" s="58" customFormat="1">
      <c r="A22" s="16" t="s">
        <v>1945</v>
      </c>
      <c r="B22" s="16">
        <v>6989125</v>
      </c>
      <c r="C22" s="16">
        <v>3220858</v>
      </c>
      <c r="D22" s="16">
        <v>2867347</v>
      </c>
      <c r="E22" s="16">
        <v>353511</v>
      </c>
      <c r="F22" s="16">
        <v>150400</v>
      </c>
      <c r="G22" s="16">
        <v>1551238</v>
      </c>
      <c r="H22" s="16">
        <v>0</v>
      </c>
      <c r="I22" s="16">
        <v>867674</v>
      </c>
      <c r="J22" s="16">
        <v>957161</v>
      </c>
      <c r="K22" s="16">
        <v>392194</v>
      </c>
      <c r="L22" s="16">
        <v>6989125</v>
      </c>
      <c r="M22" s="16">
        <v>333113</v>
      </c>
      <c r="N22" s="16">
        <v>1665203</v>
      </c>
      <c r="O22" s="16">
        <v>1489581</v>
      </c>
      <c r="P22" s="16">
        <v>47451</v>
      </c>
      <c r="Q22" s="16">
        <v>387348</v>
      </c>
      <c r="R22" s="16">
        <v>563842</v>
      </c>
      <c r="S22" s="16" t="s">
        <v>99</v>
      </c>
      <c r="T22" s="16">
        <v>1115</v>
      </c>
      <c r="U22" s="16">
        <v>59319</v>
      </c>
      <c r="V22" s="16" t="s">
        <v>99</v>
      </c>
      <c r="W22" s="16" t="s">
        <v>99</v>
      </c>
      <c r="X22" s="16">
        <v>88751</v>
      </c>
      <c r="Y22" s="16" t="s">
        <v>99</v>
      </c>
      <c r="Z22" s="16">
        <v>1961208</v>
      </c>
      <c r="AA22" s="16">
        <v>392194</v>
      </c>
      <c r="AD22" s="146"/>
    </row>
    <row r="23" spans="1:30">
      <c r="A23" s="16" t="s">
        <v>1946</v>
      </c>
      <c r="B23" s="159">
        <v>6858989</v>
      </c>
      <c r="C23" s="159">
        <v>2572492</v>
      </c>
      <c r="D23" s="159">
        <v>2318233</v>
      </c>
      <c r="E23" s="159">
        <v>152323</v>
      </c>
      <c r="F23" s="159">
        <v>101936</v>
      </c>
      <c r="G23" s="159">
        <v>1729936</v>
      </c>
      <c r="H23" s="159">
        <v>0</v>
      </c>
      <c r="I23" s="159">
        <v>712487</v>
      </c>
      <c r="J23" s="159">
        <v>1302810</v>
      </c>
      <c r="K23" s="159">
        <v>541264</v>
      </c>
      <c r="L23" s="159">
        <v>6858989</v>
      </c>
      <c r="M23" s="159">
        <v>308790</v>
      </c>
      <c r="N23" s="159">
        <v>2242744</v>
      </c>
      <c r="O23" s="159">
        <v>1219413</v>
      </c>
      <c r="P23" s="159">
        <v>45221</v>
      </c>
      <c r="Q23" s="159">
        <v>336241</v>
      </c>
      <c r="R23" s="159">
        <v>411597</v>
      </c>
      <c r="S23" s="159"/>
      <c r="T23" s="159">
        <v>0</v>
      </c>
      <c r="U23" s="159">
        <v>52334</v>
      </c>
      <c r="V23" s="159" t="s">
        <v>99</v>
      </c>
      <c r="W23" s="159" t="s">
        <v>99</v>
      </c>
      <c r="X23" s="159">
        <v>59080</v>
      </c>
      <c r="Y23" s="159" t="s">
        <v>99</v>
      </c>
      <c r="Z23" s="159">
        <v>1642305</v>
      </c>
      <c r="AA23" s="159">
        <v>541264</v>
      </c>
    </row>
    <row r="24" spans="1:30" s="166" customFormat="1">
      <c r="A24" s="159" t="s">
        <v>1382</v>
      </c>
      <c r="B24" s="151">
        <v>7262706</v>
      </c>
      <c r="C24" s="151">
        <v>2008651</v>
      </c>
      <c r="D24" s="151">
        <v>1847632</v>
      </c>
      <c r="E24" s="151">
        <v>101482</v>
      </c>
      <c r="F24" s="151">
        <v>59537</v>
      </c>
      <c r="G24" s="151">
        <v>1862071</v>
      </c>
      <c r="H24" s="151">
        <v>0</v>
      </c>
      <c r="I24" s="151">
        <v>1130654</v>
      </c>
      <c r="J24" s="151">
        <v>1523429</v>
      </c>
      <c r="K24" s="151">
        <v>737901</v>
      </c>
      <c r="L24" s="151">
        <v>7262706</v>
      </c>
      <c r="M24" s="151">
        <v>289694</v>
      </c>
      <c r="N24" s="151">
        <v>3177408</v>
      </c>
      <c r="O24" s="151">
        <v>962601</v>
      </c>
      <c r="P24" s="151">
        <v>56686</v>
      </c>
      <c r="Q24" s="151">
        <v>285417</v>
      </c>
      <c r="R24" s="151">
        <v>333984</v>
      </c>
      <c r="S24" s="151" t="s">
        <v>99</v>
      </c>
      <c r="T24" s="151">
        <v>0</v>
      </c>
      <c r="U24" s="151">
        <v>45325</v>
      </c>
      <c r="V24" s="151" t="s">
        <v>99</v>
      </c>
      <c r="W24" s="151" t="s">
        <v>99</v>
      </c>
      <c r="X24" s="151">
        <v>35570</v>
      </c>
      <c r="Y24" s="151" t="s">
        <v>99</v>
      </c>
      <c r="Z24" s="151">
        <v>1338120</v>
      </c>
      <c r="AA24" s="151">
        <v>737901</v>
      </c>
    </row>
    <row r="25" spans="1:30" s="23" customFormat="1" ht="18.75">
      <c r="A25" s="16" t="s">
        <v>3009</v>
      </c>
      <c r="B25" s="7">
        <v>7187909</v>
      </c>
      <c r="C25" s="7">
        <v>1538530</v>
      </c>
      <c r="D25" s="7">
        <v>1470941</v>
      </c>
      <c r="E25" s="7">
        <v>50590</v>
      </c>
      <c r="F25" s="7">
        <v>16999</v>
      </c>
      <c r="G25" s="7">
        <v>1917730</v>
      </c>
      <c r="H25" s="7">
        <v>0</v>
      </c>
      <c r="I25" s="7">
        <v>1084051</v>
      </c>
      <c r="J25" s="7">
        <v>1561715</v>
      </c>
      <c r="K25" s="7">
        <v>1085883</v>
      </c>
      <c r="L25" s="7">
        <v>7187909</v>
      </c>
      <c r="M25" s="7">
        <v>274970</v>
      </c>
      <c r="N25" s="7">
        <v>3562364</v>
      </c>
      <c r="O25" s="7">
        <v>770011</v>
      </c>
      <c r="P25" s="7">
        <v>53890</v>
      </c>
      <c r="Q25" s="7">
        <v>295274</v>
      </c>
      <c r="R25" s="7">
        <v>328422</v>
      </c>
      <c r="S25" s="7"/>
      <c r="T25" s="7">
        <v>0</v>
      </c>
      <c r="U25" s="7">
        <v>38291</v>
      </c>
      <c r="V25" s="7"/>
      <c r="W25" s="7"/>
      <c r="X25" s="7">
        <v>17618</v>
      </c>
      <c r="Y25" s="7"/>
      <c r="Z25" s="7">
        <v>1064786</v>
      </c>
      <c r="AA25" s="7">
        <v>782283</v>
      </c>
    </row>
  </sheetData>
  <autoFilter ref="A7:AA7" xr:uid="{00000000-0009-0000-0000-0000EA000000}"/>
  <mergeCells count="26">
    <mergeCell ref="W5:W6"/>
    <mergeCell ref="X5:X6"/>
    <mergeCell ref="Y5:Y6"/>
    <mergeCell ref="Z5:Z6"/>
    <mergeCell ref="AA5:AA6"/>
    <mergeCell ref="R5:R6"/>
    <mergeCell ref="S5:S6"/>
    <mergeCell ref="T5:T6"/>
    <mergeCell ref="U5:U6"/>
    <mergeCell ref="V5:V6"/>
    <mergeCell ref="B4:K4"/>
    <mergeCell ref="L4:AA4"/>
    <mergeCell ref="C5:F5"/>
    <mergeCell ref="A4:A6"/>
    <mergeCell ref="B5:B6"/>
    <mergeCell ref="G5:G6"/>
    <mergeCell ref="H5:H6"/>
    <mergeCell ref="I5:I6"/>
    <mergeCell ref="J5:J6"/>
    <mergeCell ref="K5:K6"/>
    <mergeCell ref="L5:L6"/>
    <mergeCell ref="M5:M6"/>
    <mergeCell ref="N5:N6"/>
    <mergeCell ref="O5:O6"/>
    <mergeCell ref="P5:P6"/>
    <mergeCell ref="Q5:Q6"/>
  </mergeCells>
  <phoneticPr fontId="5"/>
  <hyperlinks>
    <hyperlink ref="D1" location="目次!C109" display="目次" xr:uid="{00000000-0004-0000-EA00-000000000000}"/>
  </hyperlinks>
  <pageMargins left="0.7" right="0.7" top="0.75" bottom="0.75" header="0.3" footer="0.3"/>
  <pageSetup paperSize="9" scale="47" orientation="portrait" r:id="rId1"/>
  <colBreaks count="1" manualBreakCount="1">
    <brk id="16" max="36" man="1"/>
  </colBreaks>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dimension ref="A1:C10"/>
  <sheetViews>
    <sheetView topLeftCell="A10" workbookViewId="0">
      <selection activeCell="B33" sqref="B33"/>
    </sheetView>
  </sheetViews>
  <sheetFormatPr defaultColWidth="8.75" defaultRowHeight="14.25"/>
  <cols>
    <col min="1" max="1" width="10.75" style="1" bestFit="1" customWidth="1"/>
    <col min="2" max="2" width="20.125" style="1" bestFit="1" customWidth="1"/>
    <col min="3" max="16384" width="8.75" style="1"/>
  </cols>
  <sheetData>
    <row r="1" spans="1:3" ht="18.75">
      <c r="A1" s="19" t="s">
        <v>3109</v>
      </c>
      <c r="B1" s="21" t="s">
        <v>1878</v>
      </c>
      <c r="C1" s="9" t="s">
        <v>652</v>
      </c>
    </row>
    <row r="2" spans="1:3" ht="18.75">
      <c r="A2" s="20" t="s">
        <v>1666</v>
      </c>
      <c r="B2" s="22">
        <v>8448350</v>
      </c>
    </row>
    <row r="3" spans="1:3" ht="18.75">
      <c r="A3" s="20" t="s">
        <v>444</v>
      </c>
      <c r="B3" s="22">
        <v>7900845</v>
      </c>
    </row>
    <row r="4" spans="1:3" ht="18.75">
      <c r="A4" s="20" t="s">
        <v>1049</v>
      </c>
      <c r="B4" s="22">
        <v>7490285</v>
      </c>
    </row>
    <row r="5" spans="1:3" ht="18.75">
      <c r="A5" s="20" t="s">
        <v>1528</v>
      </c>
      <c r="B5" s="22">
        <v>7523405</v>
      </c>
    </row>
    <row r="6" spans="1:3" ht="18.75">
      <c r="A6" s="20" t="s">
        <v>668</v>
      </c>
      <c r="B6" s="22">
        <v>6989125</v>
      </c>
    </row>
    <row r="7" spans="1:3" ht="18.75">
      <c r="A7" s="20" t="s">
        <v>489</v>
      </c>
      <c r="B7" s="22">
        <v>6858989</v>
      </c>
    </row>
    <row r="8" spans="1:3" ht="18.75">
      <c r="A8" s="20" t="s">
        <v>2935</v>
      </c>
      <c r="B8" s="22">
        <v>7262706</v>
      </c>
    </row>
    <row r="9" spans="1:3" ht="18.75">
      <c r="A9" s="20" t="s">
        <v>3018</v>
      </c>
      <c r="B9" s="22">
        <v>7187909</v>
      </c>
    </row>
    <row r="10" spans="1:3" ht="18.75">
      <c r="A10" s="20" t="s">
        <v>756</v>
      </c>
      <c r="B10" s="22">
        <v>59661614</v>
      </c>
    </row>
  </sheetData>
  <phoneticPr fontId="5"/>
  <hyperlinks>
    <hyperlink ref="C1" location="目次!C109" display="目次" xr:uid="{00000000-0004-0000-EB00-000000000000}"/>
  </hyperlinks>
  <pageMargins left="0.7" right="0.7" top="0.75" bottom="0.75" header="0.3" footer="0.3"/>
  <pageSetup paperSize="9" orientation="portrait"/>
  <drawing r:id="rId2"/>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dimension ref="A1:D7"/>
  <sheetViews>
    <sheetView workbookViewId="0">
      <selection activeCell="A14" sqref="A14"/>
    </sheetView>
  </sheetViews>
  <sheetFormatPr defaultColWidth="10.75" defaultRowHeight="14.25"/>
  <cols>
    <col min="1" max="1" width="20.375" style="1" bestFit="1" customWidth="1"/>
    <col min="2" max="2" width="10.5" style="1" bestFit="1" customWidth="1"/>
    <col min="3" max="3" width="8.5" style="1" bestFit="1" customWidth="1"/>
    <col min="4" max="4" width="31.125" style="1" bestFit="1" customWidth="1"/>
    <col min="5" max="5" width="40.125" style="1" bestFit="1" customWidth="1"/>
    <col min="6" max="6" width="33.5" style="1" bestFit="1" customWidth="1"/>
    <col min="7" max="7" width="31.125" style="1" bestFit="1" customWidth="1"/>
    <col min="8" max="16384" width="10.75" style="1"/>
  </cols>
  <sheetData>
    <row r="1" spans="1:4" ht="18.75">
      <c r="A1" s="21"/>
      <c r="B1" s="19" t="s">
        <v>674</v>
      </c>
      <c r="C1" s="21"/>
      <c r="D1" s="9" t="s">
        <v>652</v>
      </c>
    </row>
    <row r="2" spans="1:4" ht="18.75">
      <c r="A2" s="19" t="s">
        <v>549</v>
      </c>
      <c r="B2" s="22" t="s">
        <v>3018</v>
      </c>
      <c r="C2" s="22" t="s">
        <v>756</v>
      </c>
    </row>
    <row r="3" spans="1:4" ht="18.75">
      <c r="A3" s="20" t="s">
        <v>2457</v>
      </c>
      <c r="B3" s="22">
        <v>1538530</v>
      </c>
      <c r="C3" s="22">
        <v>1538530</v>
      </c>
    </row>
    <row r="4" spans="1:4" ht="18.75">
      <c r="A4" s="20" t="s">
        <v>2336</v>
      </c>
      <c r="B4" s="22">
        <v>1561715</v>
      </c>
      <c r="C4" s="22">
        <v>1561715</v>
      </c>
    </row>
    <row r="5" spans="1:4" ht="18.75">
      <c r="A5" s="20" t="s">
        <v>2728</v>
      </c>
      <c r="B5" s="22">
        <v>1085883</v>
      </c>
      <c r="C5" s="22">
        <v>1085883</v>
      </c>
    </row>
    <row r="6" spans="1:4" ht="18.75">
      <c r="A6" s="20" t="s">
        <v>1820</v>
      </c>
      <c r="B6" s="22">
        <v>1917730</v>
      </c>
      <c r="C6" s="22">
        <v>1917730</v>
      </c>
    </row>
    <row r="7" spans="1:4" ht="18.75">
      <c r="A7" s="20" t="s">
        <v>2727</v>
      </c>
      <c r="B7" s="22">
        <v>1084051</v>
      </c>
      <c r="C7" s="22">
        <v>1084051</v>
      </c>
    </row>
  </sheetData>
  <phoneticPr fontId="5"/>
  <hyperlinks>
    <hyperlink ref="D1" location="目次!C109" display="目次" xr:uid="{00000000-0004-0000-EC00-000000000000}"/>
  </hyperlinks>
  <pageMargins left="0.7" right="0.7" top="0.75" bottom="0.75" header="0.3" footer="0.3"/>
  <pageSetup paperSize="9" orientation="portrait"/>
  <drawing r:id="rId2"/>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dimension ref="A1:D13"/>
  <sheetViews>
    <sheetView topLeftCell="A9" workbookViewId="0">
      <selection activeCell="A14" sqref="A14"/>
    </sheetView>
  </sheetViews>
  <sheetFormatPr defaultColWidth="10.75" defaultRowHeight="14.25"/>
  <cols>
    <col min="1" max="1" width="30.25" style="1" bestFit="1" customWidth="1"/>
    <col min="2" max="2" width="10.5" style="1" bestFit="1" customWidth="1"/>
    <col min="3" max="3" width="8.5" style="1" bestFit="1" customWidth="1"/>
    <col min="4" max="4" width="31.125" style="1" bestFit="1" customWidth="1"/>
    <col min="5" max="5" width="40.125" style="1" bestFit="1" customWidth="1"/>
    <col min="6" max="6" width="33.5" style="1" bestFit="1" customWidth="1"/>
    <col min="7" max="7" width="31.125" style="1" bestFit="1" customWidth="1"/>
    <col min="8" max="16384" width="10.75" style="1"/>
  </cols>
  <sheetData>
    <row r="1" spans="1:4" ht="18.75">
      <c r="A1" s="21"/>
      <c r="B1" s="19" t="s">
        <v>674</v>
      </c>
      <c r="C1" s="21"/>
      <c r="D1" s="9" t="s">
        <v>652</v>
      </c>
    </row>
    <row r="2" spans="1:4" ht="18.75">
      <c r="A2" s="19" t="s">
        <v>549</v>
      </c>
      <c r="B2" s="22" t="s">
        <v>3018</v>
      </c>
      <c r="C2" s="22" t="s">
        <v>756</v>
      </c>
    </row>
    <row r="3" spans="1:4" ht="18.75">
      <c r="A3" s="20" t="s">
        <v>2739</v>
      </c>
      <c r="B3" s="22">
        <v>1064786</v>
      </c>
      <c r="C3" s="22">
        <v>1064786</v>
      </c>
    </row>
    <row r="4" spans="1:4" ht="18.75">
      <c r="A4" s="20" t="s">
        <v>2730</v>
      </c>
      <c r="B4" s="22">
        <v>3562364</v>
      </c>
      <c r="C4" s="22">
        <v>3562364</v>
      </c>
    </row>
    <row r="5" spans="1:4" ht="18.75">
      <c r="A5" s="20" t="s">
        <v>2697</v>
      </c>
      <c r="B5" s="22">
        <v>328422</v>
      </c>
      <c r="C5" s="22">
        <v>328422</v>
      </c>
    </row>
    <row r="6" spans="1:4" ht="18.75">
      <c r="A6" s="20" t="s">
        <v>2731</v>
      </c>
      <c r="B6" s="22">
        <v>770011</v>
      </c>
      <c r="C6" s="22">
        <v>770011</v>
      </c>
    </row>
    <row r="7" spans="1:4" ht="18.75">
      <c r="A7" s="20" t="s">
        <v>2728</v>
      </c>
      <c r="B7" s="22">
        <v>782283</v>
      </c>
      <c r="C7" s="22">
        <v>782283</v>
      </c>
    </row>
    <row r="8" spans="1:4" ht="18.75">
      <c r="A8" s="20" t="s">
        <v>2729</v>
      </c>
      <c r="B8" s="22">
        <v>274970</v>
      </c>
      <c r="C8" s="22">
        <v>274970</v>
      </c>
    </row>
    <row r="9" spans="1:4" ht="18.75">
      <c r="A9" s="20" t="s">
        <v>2738</v>
      </c>
      <c r="B9" s="22">
        <v>17618</v>
      </c>
      <c r="C9" s="22">
        <v>17618</v>
      </c>
    </row>
    <row r="10" spans="1:4" ht="18.75">
      <c r="A10" s="20" t="s">
        <v>2733</v>
      </c>
      <c r="B10" s="22">
        <v>295274</v>
      </c>
      <c r="C10" s="22">
        <v>295274</v>
      </c>
    </row>
    <row r="11" spans="1:4" ht="18.75">
      <c r="A11" s="20" t="s">
        <v>3070</v>
      </c>
      <c r="B11" s="22">
        <v>38291</v>
      </c>
      <c r="C11" s="22">
        <v>38291</v>
      </c>
    </row>
    <row r="12" spans="1:4" ht="18.75">
      <c r="A12" s="20" t="s">
        <v>3071</v>
      </c>
      <c r="B12" s="22">
        <v>0</v>
      </c>
      <c r="C12" s="22">
        <v>0</v>
      </c>
    </row>
    <row r="13" spans="1:4" ht="18.75">
      <c r="A13" s="20" t="s">
        <v>2171</v>
      </c>
      <c r="B13" s="22">
        <v>53890</v>
      </c>
      <c r="C13" s="22">
        <v>53890</v>
      </c>
    </row>
  </sheetData>
  <phoneticPr fontId="5"/>
  <hyperlinks>
    <hyperlink ref="D1" location="目次!C109" display="目次" xr:uid="{00000000-0004-0000-ED00-000000000000}"/>
  </hyperlinks>
  <pageMargins left="0.7" right="0.7" top="0.75" bottom="0.75" header="0.3" footer="0.3"/>
  <pageSetup paperSize="9" orientation="portrait"/>
  <drawing r:id="rId2"/>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dimension ref="A1:F240"/>
  <sheetViews>
    <sheetView workbookViewId="0">
      <pane xSplit="2" ySplit="4" topLeftCell="C221" activePane="bottomRight" state="frozen"/>
      <selection pane="topRight"/>
      <selection pane="bottomLeft"/>
      <selection pane="bottomRight" activeCell="D237" sqref="D237"/>
    </sheetView>
  </sheetViews>
  <sheetFormatPr defaultColWidth="8.75" defaultRowHeight="14.25"/>
  <cols>
    <col min="1" max="1" width="16.25" style="1" customWidth="1"/>
    <col min="2" max="3" width="12.5" style="1" bestFit="1" customWidth="1"/>
    <col min="4" max="4" width="10.5" style="1" bestFit="1" customWidth="1"/>
    <col min="5" max="5" width="15.25" style="1" bestFit="1" customWidth="1"/>
    <col min="6" max="6" width="10.375" style="1" bestFit="1" customWidth="1"/>
    <col min="7" max="8" width="10.25" style="1" bestFit="1" customWidth="1"/>
    <col min="9" max="9" width="10.375" style="1" bestFit="1" customWidth="1"/>
    <col min="10" max="10" width="9.125" style="1" bestFit="1" customWidth="1"/>
    <col min="11" max="11" width="12.5" style="1" bestFit="1" customWidth="1"/>
    <col min="12" max="12" width="11.5" style="1" bestFit="1" customWidth="1"/>
    <col min="13" max="13" width="9.125" style="1" bestFit="1" customWidth="1"/>
    <col min="14" max="14" width="9.125" style="1" customWidth="1"/>
    <col min="15" max="15" width="9.125" style="1" bestFit="1" customWidth="1"/>
    <col min="16" max="16384" width="8.75" style="1"/>
  </cols>
  <sheetData>
    <row r="1" spans="1:4">
      <c r="A1" s="1" t="s">
        <v>491</v>
      </c>
      <c r="D1" s="9" t="s">
        <v>652</v>
      </c>
    </row>
    <row r="2" spans="1:4">
      <c r="A2" s="1" t="s">
        <v>2741</v>
      </c>
    </row>
    <row r="3" spans="1:4">
      <c r="A3" s="1" t="s">
        <v>33</v>
      </c>
    </row>
    <row r="4" spans="1:4">
      <c r="A4" s="7" t="s">
        <v>1754</v>
      </c>
      <c r="B4" s="7" t="s">
        <v>2742</v>
      </c>
      <c r="C4" s="7" t="s">
        <v>2743</v>
      </c>
      <c r="D4" s="7" t="s">
        <v>2707</v>
      </c>
    </row>
    <row r="5" spans="1:4">
      <c r="A5" s="7" t="s">
        <v>940</v>
      </c>
      <c r="B5" s="7" t="s">
        <v>1091</v>
      </c>
      <c r="C5" s="7" t="s">
        <v>99</v>
      </c>
      <c r="D5" s="25">
        <v>9428832</v>
      </c>
    </row>
    <row r="6" spans="1:4">
      <c r="A6" s="7" t="s">
        <v>940</v>
      </c>
      <c r="B6" s="7" t="s">
        <v>2031</v>
      </c>
      <c r="C6" s="7" t="s">
        <v>2744</v>
      </c>
      <c r="D6" s="25">
        <v>68239</v>
      </c>
    </row>
    <row r="7" spans="1:4">
      <c r="A7" s="7" t="s">
        <v>940</v>
      </c>
      <c r="B7" s="7" t="s">
        <v>2031</v>
      </c>
      <c r="C7" s="7" t="s">
        <v>2746</v>
      </c>
      <c r="D7" s="25">
        <v>2780614</v>
      </c>
    </row>
    <row r="8" spans="1:4">
      <c r="A8" s="7" t="s">
        <v>940</v>
      </c>
      <c r="B8" s="7" t="s">
        <v>2031</v>
      </c>
      <c r="C8" s="7" t="s">
        <v>2748</v>
      </c>
      <c r="D8" s="25">
        <v>151250</v>
      </c>
    </row>
    <row r="9" spans="1:4">
      <c r="A9" s="7" t="s">
        <v>940</v>
      </c>
      <c r="B9" s="7" t="s">
        <v>2031</v>
      </c>
      <c r="C9" s="7" t="s">
        <v>584</v>
      </c>
      <c r="D9" s="25">
        <v>1153619</v>
      </c>
    </row>
    <row r="10" spans="1:4">
      <c r="A10" s="7" t="s">
        <v>940</v>
      </c>
      <c r="B10" s="7" t="s">
        <v>2749</v>
      </c>
      <c r="C10" s="7" t="s">
        <v>2750</v>
      </c>
      <c r="D10" s="25">
        <v>1919792</v>
      </c>
    </row>
    <row r="11" spans="1:4">
      <c r="A11" s="7" t="s">
        <v>940</v>
      </c>
      <c r="B11" s="7" t="s">
        <v>2749</v>
      </c>
      <c r="C11" s="7" t="s">
        <v>2752</v>
      </c>
      <c r="D11" s="25">
        <v>1285479</v>
      </c>
    </row>
    <row r="12" spans="1:4">
      <c r="A12" s="7" t="s">
        <v>940</v>
      </c>
      <c r="B12" s="7" t="s">
        <v>2749</v>
      </c>
      <c r="C12" s="7" t="s">
        <v>2753</v>
      </c>
      <c r="D12" s="25">
        <v>1087415</v>
      </c>
    </row>
    <row r="13" spans="1:4">
      <c r="A13" s="7" t="s">
        <v>940</v>
      </c>
      <c r="B13" s="7" t="s">
        <v>2749</v>
      </c>
      <c r="C13" s="7" t="s">
        <v>1569</v>
      </c>
      <c r="D13" s="25">
        <v>100038</v>
      </c>
    </row>
    <row r="14" spans="1:4">
      <c r="A14" s="7" t="s">
        <v>940</v>
      </c>
      <c r="B14" s="7" t="s">
        <v>2754</v>
      </c>
      <c r="C14" s="7" t="s">
        <v>99</v>
      </c>
      <c r="D14" s="25">
        <v>53907</v>
      </c>
    </row>
    <row r="15" spans="1:4">
      <c r="A15" s="7" t="s">
        <v>940</v>
      </c>
      <c r="B15" s="7" t="s">
        <v>2755</v>
      </c>
      <c r="C15" s="7" t="s">
        <v>99</v>
      </c>
      <c r="D15" s="25">
        <v>341207</v>
      </c>
    </row>
    <row r="16" spans="1:4">
      <c r="A16" s="7" t="s">
        <v>940</v>
      </c>
      <c r="B16" s="7" t="s">
        <v>793</v>
      </c>
      <c r="C16" s="7" t="s">
        <v>2750</v>
      </c>
      <c r="D16" s="25">
        <v>321552</v>
      </c>
    </row>
    <row r="17" spans="1:4">
      <c r="A17" s="7" t="s">
        <v>940</v>
      </c>
      <c r="B17" s="7" t="s">
        <v>793</v>
      </c>
      <c r="C17" s="7" t="s">
        <v>2262</v>
      </c>
      <c r="D17" s="25">
        <v>165720</v>
      </c>
    </row>
    <row r="18" spans="1:4">
      <c r="A18" s="7" t="s">
        <v>1161</v>
      </c>
      <c r="B18" s="7" t="s">
        <v>1091</v>
      </c>
      <c r="C18" s="7" t="s">
        <v>99</v>
      </c>
      <c r="D18" s="25">
        <v>9612018</v>
      </c>
    </row>
    <row r="19" spans="1:4">
      <c r="A19" s="7" t="s">
        <v>1161</v>
      </c>
      <c r="B19" s="7" t="s">
        <v>2031</v>
      </c>
      <c r="C19" s="7" t="s">
        <v>2744</v>
      </c>
      <c r="D19" s="25">
        <v>69274</v>
      </c>
    </row>
    <row r="20" spans="1:4">
      <c r="A20" s="7" t="s">
        <v>1161</v>
      </c>
      <c r="B20" s="7" t="s">
        <v>2031</v>
      </c>
      <c r="C20" s="7" t="s">
        <v>2746</v>
      </c>
      <c r="D20" s="25">
        <v>2848501</v>
      </c>
    </row>
    <row r="21" spans="1:4">
      <c r="A21" s="7" t="s">
        <v>1161</v>
      </c>
      <c r="B21" s="7" t="s">
        <v>2031</v>
      </c>
      <c r="C21" s="7" t="s">
        <v>2748</v>
      </c>
      <c r="D21" s="25">
        <v>161650</v>
      </c>
    </row>
    <row r="22" spans="1:4">
      <c r="A22" s="7" t="s">
        <v>1161</v>
      </c>
      <c r="B22" s="7" t="s">
        <v>2031</v>
      </c>
      <c r="C22" s="7" t="s">
        <v>584</v>
      </c>
      <c r="D22" s="25">
        <v>1157433</v>
      </c>
    </row>
    <row r="23" spans="1:4">
      <c r="A23" s="7" t="s">
        <v>1161</v>
      </c>
      <c r="B23" s="7" t="s">
        <v>2749</v>
      </c>
      <c r="C23" s="7" t="s">
        <v>2750</v>
      </c>
      <c r="D23" s="25">
        <v>1937085</v>
      </c>
    </row>
    <row r="24" spans="1:4">
      <c r="A24" s="7" t="s">
        <v>1161</v>
      </c>
      <c r="B24" s="7" t="s">
        <v>2749</v>
      </c>
      <c r="C24" s="7" t="s">
        <v>2752</v>
      </c>
      <c r="D24" s="25">
        <v>1334872</v>
      </c>
    </row>
    <row r="25" spans="1:4">
      <c r="A25" s="7" t="s">
        <v>1161</v>
      </c>
      <c r="B25" s="7" t="s">
        <v>2749</v>
      </c>
      <c r="C25" s="7" t="s">
        <v>2753</v>
      </c>
      <c r="D25" s="25">
        <v>1123914</v>
      </c>
    </row>
    <row r="26" spans="1:4">
      <c r="A26" s="7" t="s">
        <v>1161</v>
      </c>
      <c r="B26" s="7" t="s">
        <v>2749</v>
      </c>
      <c r="C26" s="7" t="s">
        <v>1569</v>
      </c>
      <c r="D26" s="25">
        <v>98541</v>
      </c>
    </row>
    <row r="27" spans="1:4">
      <c r="A27" s="7" t="s">
        <v>1161</v>
      </c>
      <c r="B27" s="7" t="s">
        <v>2754</v>
      </c>
      <c r="C27" s="7" t="s">
        <v>99</v>
      </c>
      <c r="D27" s="25">
        <v>55964</v>
      </c>
    </row>
    <row r="28" spans="1:4">
      <c r="A28" s="7" t="s">
        <v>1161</v>
      </c>
      <c r="B28" s="7" t="s">
        <v>2755</v>
      </c>
      <c r="C28" s="7" t="s">
        <v>99</v>
      </c>
      <c r="D28" s="25">
        <v>329563</v>
      </c>
    </row>
    <row r="29" spans="1:4">
      <c r="A29" s="7" t="s">
        <v>1161</v>
      </c>
      <c r="B29" s="7" t="s">
        <v>793</v>
      </c>
      <c r="C29" s="7" t="s">
        <v>2750</v>
      </c>
      <c r="D29" s="25">
        <v>323387</v>
      </c>
    </row>
    <row r="30" spans="1:4">
      <c r="A30" s="7" t="s">
        <v>1161</v>
      </c>
      <c r="B30" s="7" t="s">
        <v>793</v>
      </c>
      <c r="C30" s="7" t="s">
        <v>2262</v>
      </c>
      <c r="D30" s="25">
        <v>171834</v>
      </c>
    </row>
    <row r="31" spans="1:4">
      <c r="A31" s="7" t="s">
        <v>263</v>
      </c>
      <c r="B31" s="7" t="s">
        <v>1091</v>
      </c>
      <c r="C31" s="7" t="s">
        <v>99</v>
      </c>
      <c r="D31" s="25">
        <v>8641269</v>
      </c>
    </row>
    <row r="32" spans="1:4">
      <c r="A32" s="7" t="s">
        <v>263</v>
      </c>
      <c r="B32" s="7" t="s">
        <v>2031</v>
      </c>
      <c r="C32" s="7" t="s">
        <v>2744</v>
      </c>
      <c r="D32" s="25">
        <v>69813</v>
      </c>
    </row>
    <row r="33" spans="1:4">
      <c r="A33" s="7" t="s">
        <v>263</v>
      </c>
      <c r="B33" s="7" t="s">
        <v>2031</v>
      </c>
      <c r="C33" s="7" t="s">
        <v>2746</v>
      </c>
      <c r="D33" s="25">
        <v>2768646</v>
      </c>
    </row>
    <row r="34" spans="1:4">
      <c r="A34" s="7" t="s">
        <v>263</v>
      </c>
      <c r="B34" s="7" t="s">
        <v>2031</v>
      </c>
      <c r="C34" s="7" t="s">
        <v>2748</v>
      </c>
      <c r="D34" s="25">
        <v>144845</v>
      </c>
    </row>
    <row r="35" spans="1:4">
      <c r="A35" s="7" t="s">
        <v>263</v>
      </c>
      <c r="B35" s="7" t="s">
        <v>2031</v>
      </c>
      <c r="C35" s="7" t="s">
        <v>584</v>
      </c>
      <c r="D35" s="25">
        <v>382856</v>
      </c>
    </row>
    <row r="36" spans="1:4">
      <c r="A36" s="7" t="s">
        <v>263</v>
      </c>
      <c r="B36" s="7" t="s">
        <v>2749</v>
      </c>
      <c r="C36" s="7" t="s">
        <v>2750</v>
      </c>
      <c r="D36" s="25">
        <v>1953445</v>
      </c>
    </row>
    <row r="37" spans="1:4">
      <c r="A37" s="7" t="s">
        <v>263</v>
      </c>
      <c r="B37" s="7" t="s">
        <v>2749</v>
      </c>
      <c r="C37" s="7" t="s">
        <v>2752</v>
      </c>
      <c r="D37" s="25">
        <v>1300997</v>
      </c>
    </row>
    <row r="38" spans="1:4">
      <c r="A38" s="7" t="s">
        <v>263</v>
      </c>
      <c r="B38" s="7" t="s">
        <v>2749</v>
      </c>
      <c r="C38" s="7" t="s">
        <v>2753</v>
      </c>
      <c r="D38" s="25">
        <v>1054792</v>
      </c>
    </row>
    <row r="39" spans="1:4">
      <c r="A39" s="7" t="s">
        <v>263</v>
      </c>
      <c r="B39" s="7" t="s">
        <v>2749</v>
      </c>
      <c r="C39" s="7" t="s">
        <v>1569</v>
      </c>
      <c r="D39" s="25">
        <v>99364</v>
      </c>
    </row>
    <row r="40" spans="1:4">
      <c r="A40" s="7" t="s">
        <v>263</v>
      </c>
      <c r="B40" s="7" t="s">
        <v>2754</v>
      </c>
      <c r="C40" s="7" t="s">
        <v>99</v>
      </c>
      <c r="D40" s="25">
        <v>58123</v>
      </c>
    </row>
    <row r="41" spans="1:4">
      <c r="A41" s="7" t="s">
        <v>263</v>
      </c>
      <c r="B41" s="7" t="s">
        <v>2755</v>
      </c>
      <c r="C41" s="7" t="s">
        <v>99</v>
      </c>
      <c r="D41" s="25">
        <v>315273</v>
      </c>
    </row>
    <row r="42" spans="1:4">
      <c r="A42" s="7" t="s">
        <v>263</v>
      </c>
      <c r="B42" s="7" t="s">
        <v>793</v>
      </c>
      <c r="C42" s="7" t="s">
        <v>2750</v>
      </c>
      <c r="D42" s="25">
        <v>325162</v>
      </c>
    </row>
    <row r="43" spans="1:4">
      <c r="A43" s="7" t="s">
        <v>263</v>
      </c>
      <c r="B43" s="7" t="s">
        <v>793</v>
      </c>
      <c r="C43" s="7" t="s">
        <v>2262</v>
      </c>
      <c r="D43" s="25">
        <v>167953</v>
      </c>
    </row>
    <row r="44" spans="1:4">
      <c r="A44" s="7" t="s">
        <v>1787</v>
      </c>
      <c r="B44" s="7" t="s">
        <v>1091</v>
      </c>
      <c r="C44" s="7" t="s">
        <v>99</v>
      </c>
      <c r="D44" s="25">
        <v>8541494</v>
      </c>
    </row>
    <row r="45" spans="1:4">
      <c r="A45" s="7" t="s">
        <v>1787</v>
      </c>
      <c r="B45" s="7" t="s">
        <v>2031</v>
      </c>
      <c r="C45" s="7" t="s">
        <v>2744</v>
      </c>
      <c r="D45" s="25">
        <v>73750</v>
      </c>
    </row>
    <row r="46" spans="1:4">
      <c r="A46" s="7" t="s">
        <v>1787</v>
      </c>
      <c r="B46" s="7" t="s">
        <v>2031</v>
      </c>
      <c r="C46" s="7" t="s">
        <v>2746</v>
      </c>
      <c r="D46" s="25">
        <v>2490915</v>
      </c>
    </row>
    <row r="47" spans="1:4">
      <c r="A47" s="7" t="s">
        <v>1787</v>
      </c>
      <c r="B47" s="7" t="s">
        <v>2031</v>
      </c>
      <c r="C47" s="7" t="s">
        <v>2748</v>
      </c>
      <c r="D47" s="25">
        <v>154246</v>
      </c>
    </row>
    <row r="48" spans="1:4">
      <c r="A48" s="7" t="s">
        <v>1787</v>
      </c>
      <c r="B48" s="7" t="s">
        <v>2031</v>
      </c>
      <c r="C48" s="7" t="s">
        <v>584</v>
      </c>
      <c r="D48" s="25">
        <v>604752</v>
      </c>
    </row>
    <row r="49" spans="1:4">
      <c r="A49" s="7" t="s">
        <v>1787</v>
      </c>
      <c r="B49" s="7" t="s">
        <v>2749</v>
      </c>
      <c r="C49" s="7" t="s">
        <v>2750</v>
      </c>
      <c r="D49" s="25">
        <v>1926036</v>
      </c>
    </row>
    <row r="50" spans="1:4">
      <c r="A50" s="7" t="s">
        <v>1787</v>
      </c>
      <c r="B50" s="7" t="s">
        <v>2749</v>
      </c>
      <c r="C50" s="7" t="s">
        <v>2752</v>
      </c>
      <c r="D50" s="25">
        <v>1352556</v>
      </c>
    </row>
    <row r="51" spans="1:4">
      <c r="A51" s="7" t="s">
        <v>1787</v>
      </c>
      <c r="B51" s="7" t="s">
        <v>2749</v>
      </c>
      <c r="C51" s="7" t="s">
        <v>2753</v>
      </c>
      <c r="D51" s="25">
        <v>963657</v>
      </c>
    </row>
    <row r="52" spans="1:4">
      <c r="A52" s="7" t="s">
        <v>1787</v>
      </c>
      <c r="B52" s="7" t="s">
        <v>2749</v>
      </c>
      <c r="C52" s="7" t="s">
        <v>1569</v>
      </c>
      <c r="D52" s="25">
        <v>100385</v>
      </c>
    </row>
    <row r="53" spans="1:4">
      <c r="A53" s="7" t="s">
        <v>1787</v>
      </c>
      <c r="B53" s="7" t="s">
        <v>2754</v>
      </c>
      <c r="C53" s="7" t="s">
        <v>99</v>
      </c>
      <c r="D53" s="25">
        <v>58998</v>
      </c>
    </row>
    <row r="54" spans="1:4">
      <c r="A54" s="7" t="s">
        <v>1787</v>
      </c>
      <c r="B54" s="7" t="s">
        <v>2755</v>
      </c>
      <c r="C54" s="7" t="s">
        <v>99</v>
      </c>
      <c r="D54" s="25">
        <v>320477</v>
      </c>
    </row>
    <row r="55" spans="1:4">
      <c r="A55" s="7" t="s">
        <v>1787</v>
      </c>
      <c r="B55" s="7" t="s">
        <v>793</v>
      </c>
      <c r="C55" s="7" t="s">
        <v>2750</v>
      </c>
      <c r="D55" s="25">
        <v>320857</v>
      </c>
    </row>
    <row r="56" spans="1:4">
      <c r="A56" s="7" t="s">
        <v>1787</v>
      </c>
      <c r="B56" s="7" t="s">
        <v>793</v>
      </c>
      <c r="C56" s="7" t="s">
        <v>2262</v>
      </c>
      <c r="D56" s="25">
        <v>174865</v>
      </c>
    </row>
    <row r="57" spans="1:4">
      <c r="A57" s="7" t="s">
        <v>2173</v>
      </c>
      <c r="B57" s="7" t="s">
        <v>1091</v>
      </c>
      <c r="C57" s="7" t="s">
        <v>99</v>
      </c>
      <c r="D57" s="25">
        <v>8501539</v>
      </c>
    </row>
    <row r="58" spans="1:4">
      <c r="A58" s="7" t="s">
        <v>2173</v>
      </c>
      <c r="B58" s="7" t="s">
        <v>2031</v>
      </c>
      <c r="C58" s="7" t="s">
        <v>2744</v>
      </c>
      <c r="D58" s="25">
        <v>68402</v>
      </c>
    </row>
    <row r="59" spans="1:4">
      <c r="A59" s="7" t="s">
        <v>2173</v>
      </c>
      <c r="B59" s="7" t="s">
        <v>2031</v>
      </c>
      <c r="C59" s="7" t="s">
        <v>2746</v>
      </c>
      <c r="D59" s="25">
        <v>2457357</v>
      </c>
    </row>
    <row r="60" spans="1:4">
      <c r="A60" s="7" t="s">
        <v>2173</v>
      </c>
      <c r="B60" s="7" t="s">
        <v>2031</v>
      </c>
      <c r="C60" s="7" t="s">
        <v>2748</v>
      </c>
      <c r="D60" s="25">
        <v>154033</v>
      </c>
    </row>
    <row r="61" spans="1:4">
      <c r="A61" s="7" t="s">
        <v>2173</v>
      </c>
      <c r="B61" s="7" t="s">
        <v>2031</v>
      </c>
      <c r="C61" s="7" t="s">
        <v>584</v>
      </c>
      <c r="D61" s="25">
        <v>520738</v>
      </c>
    </row>
    <row r="62" spans="1:4">
      <c r="A62" s="7" t="s">
        <v>2173</v>
      </c>
      <c r="B62" s="7" t="s">
        <v>2749</v>
      </c>
      <c r="C62" s="7" t="s">
        <v>2750</v>
      </c>
      <c r="D62" s="25">
        <v>1949949</v>
      </c>
    </row>
    <row r="63" spans="1:4">
      <c r="A63" s="7" t="s">
        <v>2173</v>
      </c>
      <c r="B63" s="7" t="s">
        <v>2749</v>
      </c>
      <c r="C63" s="7" t="s">
        <v>2752</v>
      </c>
      <c r="D63" s="25">
        <v>1407861</v>
      </c>
    </row>
    <row r="64" spans="1:4">
      <c r="A64" s="7" t="s">
        <v>2173</v>
      </c>
      <c r="B64" s="7" t="s">
        <v>2749</v>
      </c>
      <c r="C64" s="7" t="s">
        <v>2753</v>
      </c>
      <c r="D64" s="25">
        <v>907815</v>
      </c>
    </row>
    <row r="65" spans="1:4">
      <c r="A65" s="7" t="s">
        <v>2173</v>
      </c>
      <c r="B65" s="7" t="s">
        <v>2749</v>
      </c>
      <c r="C65" s="7" t="s">
        <v>1569</v>
      </c>
      <c r="D65" s="25">
        <v>99898</v>
      </c>
    </row>
    <row r="66" spans="1:4">
      <c r="A66" s="7" t="s">
        <v>2173</v>
      </c>
      <c r="B66" s="7" t="s">
        <v>2754</v>
      </c>
      <c r="C66" s="7" t="s">
        <v>99</v>
      </c>
      <c r="D66" s="25">
        <v>61292</v>
      </c>
    </row>
    <row r="67" spans="1:4">
      <c r="A67" s="7" t="s">
        <v>2173</v>
      </c>
      <c r="B67" s="7" t="s">
        <v>2755</v>
      </c>
      <c r="C67" s="7" t="s">
        <v>99</v>
      </c>
      <c r="D67" s="25">
        <v>367411</v>
      </c>
    </row>
    <row r="68" spans="1:4">
      <c r="A68" s="7" t="s">
        <v>2173</v>
      </c>
      <c r="B68" s="7" t="s">
        <v>793</v>
      </c>
      <c r="C68" s="7" t="s">
        <v>2750</v>
      </c>
      <c r="D68" s="25">
        <v>324717</v>
      </c>
    </row>
    <row r="69" spans="1:4">
      <c r="A69" s="7" t="s">
        <v>2173</v>
      </c>
      <c r="B69" s="7" t="s">
        <v>793</v>
      </c>
      <c r="C69" s="7" t="s">
        <v>2262</v>
      </c>
      <c r="D69" s="25">
        <v>182066</v>
      </c>
    </row>
    <row r="70" spans="1:4">
      <c r="A70" s="7" t="s">
        <v>2176</v>
      </c>
      <c r="B70" s="7" t="s">
        <v>1091</v>
      </c>
      <c r="C70" s="7" t="s">
        <v>99</v>
      </c>
      <c r="D70" s="25">
        <v>8585233</v>
      </c>
    </row>
    <row r="71" spans="1:4">
      <c r="A71" s="7" t="s">
        <v>2176</v>
      </c>
      <c r="B71" s="7" t="s">
        <v>2031</v>
      </c>
      <c r="C71" s="7" t="s">
        <v>2744</v>
      </c>
      <c r="D71" s="25">
        <v>70245</v>
      </c>
    </row>
    <row r="72" spans="1:4">
      <c r="A72" s="7" t="s">
        <v>2176</v>
      </c>
      <c r="B72" s="7" t="s">
        <v>2031</v>
      </c>
      <c r="C72" s="7" t="s">
        <v>2746</v>
      </c>
      <c r="D72" s="25">
        <v>2587706</v>
      </c>
    </row>
    <row r="73" spans="1:4">
      <c r="A73" s="7" t="s">
        <v>2176</v>
      </c>
      <c r="B73" s="7" t="s">
        <v>2031</v>
      </c>
      <c r="C73" s="7" t="s">
        <v>2748</v>
      </c>
      <c r="D73" s="25">
        <v>155460</v>
      </c>
    </row>
    <row r="74" spans="1:4">
      <c r="A74" s="7" t="s">
        <v>2176</v>
      </c>
      <c r="B74" s="7" t="s">
        <v>2031</v>
      </c>
      <c r="C74" s="7" t="s">
        <v>584</v>
      </c>
      <c r="D74" s="25">
        <v>663144</v>
      </c>
    </row>
    <row r="75" spans="1:4">
      <c r="A75" s="7" t="s">
        <v>2176</v>
      </c>
      <c r="B75" s="7" t="s">
        <v>2749</v>
      </c>
      <c r="C75" s="7" t="s">
        <v>2750</v>
      </c>
      <c r="D75" s="25">
        <v>1992985</v>
      </c>
    </row>
    <row r="76" spans="1:4">
      <c r="A76" s="7" t="s">
        <v>2176</v>
      </c>
      <c r="B76" s="7" t="s">
        <v>2749</v>
      </c>
      <c r="C76" s="7" t="s">
        <v>2752</v>
      </c>
      <c r="D76" s="25">
        <v>1213142</v>
      </c>
    </row>
    <row r="77" spans="1:4">
      <c r="A77" s="7" t="s">
        <v>2176</v>
      </c>
      <c r="B77" s="7" t="s">
        <v>2749</v>
      </c>
      <c r="C77" s="7" t="s">
        <v>2753</v>
      </c>
      <c r="D77" s="25">
        <v>856190</v>
      </c>
    </row>
    <row r="78" spans="1:4">
      <c r="A78" s="7" t="s">
        <v>2176</v>
      </c>
      <c r="B78" s="7" t="s">
        <v>2749</v>
      </c>
      <c r="C78" s="7" t="s">
        <v>1569</v>
      </c>
      <c r="D78" s="25">
        <v>140820</v>
      </c>
    </row>
    <row r="79" spans="1:4">
      <c r="A79" s="7" t="s">
        <v>2176</v>
      </c>
      <c r="B79" s="7" t="s">
        <v>2754</v>
      </c>
      <c r="C79" s="7" t="s">
        <v>99</v>
      </c>
      <c r="D79" s="25">
        <v>63062</v>
      </c>
    </row>
    <row r="80" spans="1:4">
      <c r="A80" s="7" t="s">
        <v>2176</v>
      </c>
      <c r="B80" s="7" t="s">
        <v>2755</v>
      </c>
      <c r="C80" s="7" t="s">
        <v>99</v>
      </c>
      <c r="D80" s="25">
        <v>356857</v>
      </c>
    </row>
    <row r="81" spans="1:4">
      <c r="A81" s="7" t="s">
        <v>2176</v>
      </c>
      <c r="B81" s="7" t="s">
        <v>793</v>
      </c>
      <c r="C81" s="7" t="s">
        <v>2750</v>
      </c>
      <c r="D81" s="25">
        <v>323171</v>
      </c>
    </row>
    <row r="82" spans="1:4">
      <c r="A82" s="7" t="s">
        <v>2176</v>
      </c>
      <c r="B82" s="7" t="s">
        <v>793</v>
      </c>
      <c r="C82" s="7" t="s">
        <v>2262</v>
      </c>
      <c r="D82" s="25">
        <v>162451</v>
      </c>
    </row>
    <row r="83" spans="1:4">
      <c r="A83" s="7" t="s">
        <v>543</v>
      </c>
      <c r="B83" s="7" t="s">
        <v>1091</v>
      </c>
      <c r="C83" s="7" t="s">
        <v>99</v>
      </c>
      <c r="D83" s="25">
        <v>8558216</v>
      </c>
    </row>
    <row r="84" spans="1:4">
      <c r="A84" s="7" t="s">
        <v>543</v>
      </c>
      <c r="B84" s="7" t="s">
        <v>2031</v>
      </c>
      <c r="C84" s="7" t="s">
        <v>2744</v>
      </c>
      <c r="D84" s="25">
        <v>69721</v>
      </c>
    </row>
    <row r="85" spans="1:4">
      <c r="A85" s="7" t="s">
        <v>543</v>
      </c>
      <c r="B85" s="7" t="s">
        <v>2031</v>
      </c>
      <c r="C85" s="7" t="s">
        <v>2746</v>
      </c>
      <c r="D85" s="25">
        <v>2559006</v>
      </c>
    </row>
    <row r="86" spans="1:4">
      <c r="A86" s="7" t="s">
        <v>543</v>
      </c>
      <c r="B86" s="7" t="s">
        <v>2031</v>
      </c>
      <c r="C86" s="7" t="s">
        <v>2748</v>
      </c>
      <c r="D86" s="25">
        <v>150397</v>
      </c>
    </row>
    <row r="87" spans="1:4">
      <c r="A87" s="7" t="s">
        <v>543</v>
      </c>
      <c r="B87" s="7" t="s">
        <v>2031</v>
      </c>
      <c r="C87" s="7" t="s">
        <v>584</v>
      </c>
      <c r="D87" s="25">
        <v>583172</v>
      </c>
    </row>
    <row r="88" spans="1:4">
      <c r="A88" s="7" t="s">
        <v>543</v>
      </c>
      <c r="B88" s="7" t="s">
        <v>2749</v>
      </c>
      <c r="C88" s="7" t="s">
        <v>2750</v>
      </c>
      <c r="D88" s="25">
        <v>2004569</v>
      </c>
    </row>
    <row r="89" spans="1:4">
      <c r="A89" s="7" t="s">
        <v>543</v>
      </c>
      <c r="B89" s="7" t="s">
        <v>2749</v>
      </c>
      <c r="C89" s="7" t="s">
        <v>2752</v>
      </c>
      <c r="D89" s="25">
        <v>1255627</v>
      </c>
    </row>
    <row r="90" spans="1:4">
      <c r="A90" s="7" t="s">
        <v>543</v>
      </c>
      <c r="B90" s="7" t="s">
        <v>2749</v>
      </c>
      <c r="C90" s="7" t="s">
        <v>2753</v>
      </c>
      <c r="D90" s="25">
        <v>842692</v>
      </c>
    </row>
    <row r="91" spans="1:4">
      <c r="A91" s="7" t="s">
        <v>543</v>
      </c>
      <c r="B91" s="7" t="s">
        <v>2749</v>
      </c>
      <c r="C91" s="7" t="s">
        <v>1569</v>
      </c>
      <c r="D91" s="25">
        <v>141485</v>
      </c>
    </row>
    <row r="92" spans="1:4">
      <c r="A92" s="7" t="s">
        <v>543</v>
      </c>
      <c r="B92" s="7" t="s">
        <v>2754</v>
      </c>
      <c r="C92" s="7" t="s">
        <v>99</v>
      </c>
      <c r="D92" s="25">
        <v>65554</v>
      </c>
    </row>
    <row r="93" spans="1:4">
      <c r="A93" s="7" t="s">
        <v>543</v>
      </c>
      <c r="B93" s="7" t="s">
        <v>2755</v>
      </c>
      <c r="C93" s="7" t="s">
        <v>99</v>
      </c>
      <c r="D93" s="25">
        <v>392682</v>
      </c>
    </row>
    <row r="94" spans="1:4">
      <c r="A94" s="7" t="s">
        <v>543</v>
      </c>
      <c r="B94" s="7" t="s">
        <v>793</v>
      </c>
      <c r="C94" s="7" t="s">
        <v>2750</v>
      </c>
      <c r="D94" s="25">
        <v>324362</v>
      </c>
    </row>
    <row r="95" spans="1:4">
      <c r="A95" s="7" t="s">
        <v>543</v>
      </c>
      <c r="B95" s="7" t="s">
        <v>793</v>
      </c>
      <c r="C95" s="7" t="s">
        <v>2262</v>
      </c>
      <c r="D95" s="25">
        <v>168949</v>
      </c>
    </row>
    <row r="96" spans="1:4">
      <c r="A96" s="7" t="s">
        <v>2178</v>
      </c>
      <c r="B96" s="7" t="s">
        <v>1091</v>
      </c>
      <c r="C96" s="7" t="s">
        <v>99</v>
      </c>
      <c r="D96" s="25">
        <v>8711668</v>
      </c>
    </row>
    <row r="97" spans="1:4">
      <c r="A97" s="7" t="s">
        <v>2178</v>
      </c>
      <c r="B97" s="7" t="s">
        <v>2031</v>
      </c>
      <c r="C97" s="7" t="s">
        <v>2744</v>
      </c>
      <c r="D97" s="25">
        <v>81076</v>
      </c>
    </row>
    <row r="98" spans="1:4">
      <c r="A98" s="7" t="s">
        <v>2178</v>
      </c>
      <c r="B98" s="7" t="s">
        <v>2031</v>
      </c>
      <c r="C98" s="7" t="s">
        <v>2746</v>
      </c>
      <c r="D98" s="25">
        <v>2544079</v>
      </c>
    </row>
    <row r="99" spans="1:4">
      <c r="A99" s="7" t="s">
        <v>2178</v>
      </c>
      <c r="B99" s="7" t="s">
        <v>2031</v>
      </c>
      <c r="C99" s="7" t="s">
        <v>2748</v>
      </c>
      <c r="D99" s="25">
        <v>147831</v>
      </c>
    </row>
    <row r="100" spans="1:4">
      <c r="A100" s="7" t="s">
        <v>2178</v>
      </c>
      <c r="B100" s="7" t="s">
        <v>2031</v>
      </c>
      <c r="C100" s="7" t="s">
        <v>584</v>
      </c>
      <c r="D100" s="25">
        <v>708980</v>
      </c>
    </row>
    <row r="101" spans="1:4">
      <c r="A101" s="7" t="s">
        <v>2178</v>
      </c>
      <c r="B101" s="7" t="s">
        <v>2749</v>
      </c>
      <c r="C101" s="7" t="s">
        <v>2750</v>
      </c>
      <c r="D101" s="25">
        <v>2009506</v>
      </c>
    </row>
    <row r="102" spans="1:4">
      <c r="A102" s="7" t="s">
        <v>2178</v>
      </c>
      <c r="B102" s="7" t="s">
        <v>2749</v>
      </c>
      <c r="C102" s="7" t="s">
        <v>2752</v>
      </c>
      <c r="D102" s="25">
        <v>1296772</v>
      </c>
    </row>
    <row r="103" spans="1:4">
      <c r="A103" s="7" t="s">
        <v>2178</v>
      </c>
      <c r="B103" s="7" t="s">
        <v>2749</v>
      </c>
      <c r="C103" s="7" t="s">
        <v>2753</v>
      </c>
      <c r="D103" s="25">
        <v>831700</v>
      </c>
    </row>
    <row r="104" spans="1:4">
      <c r="A104" s="7" t="s">
        <v>2178</v>
      </c>
      <c r="B104" s="7" t="s">
        <v>2749</v>
      </c>
      <c r="C104" s="7" t="s">
        <v>1569</v>
      </c>
      <c r="D104" s="25">
        <v>139364</v>
      </c>
    </row>
    <row r="105" spans="1:4">
      <c r="A105" s="7" t="s">
        <v>2178</v>
      </c>
      <c r="B105" s="7" t="s">
        <v>2754</v>
      </c>
      <c r="C105" s="7" t="s">
        <v>99</v>
      </c>
      <c r="D105" s="25">
        <v>68260</v>
      </c>
    </row>
    <row r="106" spans="1:4">
      <c r="A106" s="7" t="s">
        <v>2178</v>
      </c>
      <c r="B106" s="7" t="s">
        <v>2755</v>
      </c>
      <c r="C106" s="7" t="s">
        <v>99</v>
      </c>
      <c r="D106" s="25">
        <v>383901</v>
      </c>
    </row>
    <row r="107" spans="1:4">
      <c r="A107" s="7" t="s">
        <v>2178</v>
      </c>
      <c r="B107" s="7" t="s">
        <v>793</v>
      </c>
      <c r="C107" s="7" t="s">
        <v>2750</v>
      </c>
      <c r="D107" s="25">
        <v>327806</v>
      </c>
    </row>
    <row r="108" spans="1:4">
      <c r="A108" s="7" t="s">
        <v>2178</v>
      </c>
      <c r="B108" s="7" t="s">
        <v>793</v>
      </c>
      <c r="C108" s="7" t="s">
        <v>2262</v>
      </c>
      <c r="D108" s="25">
        <v>172393</v>
      </c>
    </row>
    <row r="109" spans="1:4">
      <c r="A109" s="7" t="s">
        <v>1236</v>
      </c>
      <c r="B109" s="7" t="s">
        <v>1091</v>
      </c>
      <c r="C109" s="7" t="s">
        <v>99</v>
      </c>
      <c r="D109" s="7">
        <v>8573585</v>
      </c>
    </row>
    <row r="110" spans="1:4">
      <c r="A110" s="7" t="s">
        <v>1236</v>
      </c>
      <c r="B110" s="7" t="s">
        <v>2031</v>
      </c>
      <c r="C110" s="7" t="s">
        <v>2744</v>
      </c>
      <c r="D110" s="7">
        <v>82797</v>
      </c>
    </row>
    <row r="111" spans="1:4">
      <c r="A111" s="7" t="s">
        <v>1236</v>
      </c>
      <c r="B111" s="7" t="s">
        <v>2031</v>
      </c>
      <c r="C111" s="7" t="s">
        <v>2746</v>
      </c>
      <c r="D111" s="7">
        <v>2528504</v>
      </c>
    </row>
    <row r="112" spans="1:4">
      <c r="A112" s="7" t="s">
        <v>1236</v>
      </c>
      <c r="B112" s="7" t="s">
        <v>2031</v>
      </c>
      <c r="C112" s="7" t="s">
        <v>2748</v>
      </c>
      <c r="D112" s="7">
        <v>152984</v>
      </c>
    </row>
    <row r="113" spans="1:4">
      <c r="A113" s="7" t="s">
        <v>1236</v>
      </c>
      <c r="B113" s="7" t="s">
        <v>2031</v>
      </c>
      <c r="C113" s="7" t="s">
        <v>584</v>
      </c>
      <c r="D113" s="7">
        <v>619800</v>
      </c>
    </row>
    <row r="114" spans="1:4">
      <c r="A114" s="7" t="s">
        <v>1236</v>
      </c>
      <c r="B114" s="7" t="s">
        <v>2749</v>
      </c>
      <c r="C114" s="7" t="s">
        <v>2750</v>
      </c>
      <c r="D114" s="7">
        <v>2032304</v>
      </c>
    </row>
    <row r="115" spans="1:4">
      <c r="A115" s="7" t="s">
        <v>1236</v>
      </c>
      <c r="B115" s="7" t="s">
        <v>2749</v>
      </c>
      <c r="C115" s="7" t="s">
        <v>2752</v>
      </c>
      <c r="D115" s="7">
        <v>1255936</v>
      </c>
    </row>
    <row r="116" spans="1:4">
      <c r="A116" s="7" t="s">
        <v>1236</v>
      </c>
      <c r="B116" s="7" t="s">
        <v>2749</v>
      </c>
      <c r="C116" s="7" t="s">
        <v>2753</v>
      </c>
      <c r="D116" s="7">
        <v>801759</v>
      </c>
    </row>
    <row r="117" spans="1:4">
      <c r="A117" s="7" t="s">
        <v>1236</v>
      </c>
      <c r="B117" s="7" t="s">
        <v>2749</v>
      </c>
      <c r="C117" s="7" t="s">
        <v>1569</v>
      </c>
      <c r="D117" s="7">
        <v>140950</v>
      </c>
    </row>
    <row r="118" spans="1:4">
      <c r="A118" s="7" t="s">
        <v>1236</v>
      </c>
      <c r="B118" s="7" t="s">
        <v>2754</v>
      </c>
      <c r="C118" s="7" t="s">
        <v>99</v>
      </c>
      <c r="D118" s="7">
        <v>71297</v>
      </c>
    </row>
    <row r="119" spans="1:4">
      <c r="A119" s="7" t="s">
        <v>1236</v>
      </c>
      <c r="B119" s="7" t="s">
        <v>2755</v>
      </c>
      <c r="C119" s="7" t="s">
        <v>99</v>
      </c>
      <c r="D119" s="7">
        <v>389036</v>
      </c>
    </row>
    <row r="120" spans="1:4">
      <c r="A120" s="7" t="s">
        <v>1236</v>
      </c>
      <c r="B120" s="7" t="s">
        <v>793</v>
      </c>
      <c r="C120" s="7" t="s">
        <v>2750</v>
      </c>
      <c r="D120" s="7">
        <v>329703</v>
      </c>
    </row>
    <row r="121" spans="1:4">
      <c r="A121" s="7" t="s">
        <v>1236</v>
      </c>
      <c r="B121" s="7" t="s">
        <v>793</v>
      </c>
      <c r="C121" s="7" t="s">
        <v>2262</v>
      </c>
      <c r="D121" s="7">
        <v>168515</v>
      </c>
    </row>
    <row r="122" spans="1:4">
      <c r="A122" s="7" t="s">
        <v>176</v>
      </c>
      <c r="B122" s="7" t="s">
        <v>1091</v>
      </c>
      <c r="C122" s="7" t="s">
        <v>99</v>
      </c>
      <c r="D122" s="7">
        <v>8520250</v>
      </c>
    </row>
    <row r="123" spans="1:4">
      <c r="A123" s="7" t="s">
        <v>176</v>
      </c>
      <c r="B123" s="7" t="s">
        <v>2031</v>
      </c>
      <c r="C123" s="7" t="s">
        <v>2744</v>
      </c>
      <c r="D123" s="7">
        <v>83731</v>
      </c>
    </row>
    <row r="124" spans="1:4">
      <c r="A124" s="7" t="s">
        <v>176</v>
      </c>
      <c r="B124" s="7" t="s">
        <v>2031</v>
      </c>
      <c r="C124" s="7" t="s">
        <v>2746</v>
      </c>
      <c r="D124" s="7">
        <v>2549251</v>
      </c>
    </row>
    <row r="125" spans="1:4">
      <c r="A125" s="7" t="s">
        <v>176</v>
      </c>
      <c r="B125" s="7" t="s">
        <v>2031</v>
      </c>
      <c r="C125" s="7" t="s">
        <v>2748</v>
      </c>
      <c r="D125" s="7">
        <v>143804</v>
      </c>
    </row>
    <row r="126" spans="1:4">
      <c r="A126" s="7" t="s">
        <v>176</v>
      </c>
      <c r="B126" s="7" t="s">
        <v>2031</v>
      </c>
      <c r="C126" s="7" t="s">
        <v>584</v>
      </c>
      <c r="D126" s="7">
        <v>541050</v>
      </c>
    </row>
    <row r="127" spans="1:4">
      <c r="A127" s="7" t="s">
        <v>176</v>
      </c>
      <c r="B127" s="7" t="s">
        <v>2749</v>
      </c>
      <c r="C127" s="7" t="s">
        <v>2750</v>
      </c>
      <c r="D127" s="7">
        <v>2034812</v>
      </c>
    </row>
    <row r="128" spans="1:4">
      <c r="A128" s="7" t="s">
        <v>176</v>
      </c>
      <c r="B128" s="7" t="s">
        <v>2749</v>
      </c>
      <c r="C128" s="7" t="s">
        <v>2752</v>
      </c>
      <c r="D128" s="7">
        <v>1253561</v>
      </c>
    </row>
    <row r="129" spans="1:4">
      <c r="A129" s="7" t="s">
        <v>176</v>
      </c>
      <c r="B129" s="7" t="s">
        <v>2749</v>
      </c>
      <c r="C129" s="7" t="s">
        <v>2753</v>
      </c>
      <c r="D129" s="7">
        <v>804943</v>
      </c>
    </row>
    <row r="130" spans="1:4">
      <c r="A130" s="7" t="s">
        <v>176</v>
      </c>
      <c r="B130" s="7" t="s">
        <v>2749</v>
      </c>
      <c r="C130" s="7" t="s">
        <v>1569</v>
      </c>
      <c r="D130" s="7">
        <v>139608</v>
      </c>
    </row>
    <row r="131" spans="1:4">
      <c r="A131" s="7" t="s">
        <v>176</v>
      </c>
      <c r="B131" s="7" t="s">
        <v>2754</v>
      </c>
      <c r="C131" s="7" t="s">
        <v>99</v>
      </c>
      <c r="D131" s="7">
        <v>87972</v>
      </c>
    </row>
    <row r="132" spans="1:4">
      <c r="A132" s="7" t="s">
        <v>176</v>
      </c>
      <c r="B132" s="7" t="s">
        <v>2755</v>
      </c>
      <c r="C132" s="7" t="s">
        <v>99</v>
      </c>
      <c r="D132" s="7">
        <v>383427</v>
      </c>
    </row>
    <row r="133" spans="1:4">
      <c r="A133" s="7" t="s">
        <v>176</v>
      </c>
      <c r="B133" s="7" t="s">
        <v>793</v>
      </c>
      <c r="C133" s="7" t="s">
        <v>2750</v>
      </c>
      <c r="D133" s="7">
        <v>330090</v>
      </c>
    </row>
    <row r="134" spans="1:4">
      <c r="A134" s="7" t="s">
        <v>176</v>
      </c>
      <c r="B134" s="7" t="s">
        <v>793</v>
      </c>
      <c r="C134" s="7" t="s">
        <v>2262</v>
      </c>
      <c r="D134" s="7">
        <v>168001</v>
      </c>
    </row>
    <row r="135" spans="1:4">
      <c r="A135" s="7" t="s">
        <v>1666</v>
      </c>
      <c r="B135" s="7" t="s">
        <v>1091</v>
      </c>
      <c r="C135" s="7" t="s">
        <v>99</v>
      </c>
      <c r="D135" s="7">
        <v>8674402</v>
      </c>
    </row>
    <row r="136" spans="1:4">
      <c r="A136" s="7" t="s">
        <v>1666</v>
      </c>
      <c r="B136" s="7" t="s">
        <v>2031</v>
      </c>
      <c r="C136" s="7" t="s">
        <v>2744</v>
      </c>
      <c r="D136" s="7">
        <v>83206</v>
      </c>
    </row>
    <row r="137" spans="1:4">
      <c r="A137" s="7" t="s">
        <v>1666</v>
      </c>
      <c r="B137" s="7" t="s">
        <v>2031</v>
      </c>
      <c r="C137" s="7" t="s">
        <v>2746</v>
      </c>
      <c r="D137" s="7">
        <v>2598572</v>
      </c>
    </row>
    <row r="138" spans="1:4">
      <c r="A138" s="7" t="s">
        <v>1666</v>
      </c>
      <c r="B138" s="7" t="s">
        <v>2031</v>
      </c>
      <c r="C138" s="7" t="s">
        <v>2748</v>
      </c>
      <c r="D138" s="7">
        <v>151905</v>
      </c>
    </row>
    <row r="139" spans="1:4">
      <c r="A139" s="7" t="s">
        <v>1666</v>
      </c>
      <c r="B139" s="7" t="s">
        <v>2031</v>
      </c>
      <c r="C139" s="7" t="s">
        <v>584</v>
      </c>
      <c r="D139" s="7">
        <v>562078</v>
      </c>
    </row>
    <row r="140" spans="1:4">
      <c r="A140" s="7" t="s">
        <v>1666</v>
      </c>
      <c r="B140" s="7" t="s">
        <v>2749</v>
      </c>
      <c r="C140" s="7" t="s">
        <v>2750</v>
      </c>
      <c r="D140" s="7">
        <v>2028188</v>
      </c>
    </row>
    <row r="141" spans="1:4">
      <c r="A141" s="7" t="s">
        <v>1666</v>
      </c>
      <c r="B141" s="7" t="s">
        <v>2749</v>
      </c>
      <c r="C141" s="7" t="s">
        <v>2752</v>
      </c>
      <c r="D141" s="7">
        <v>1297660</v>
      </c>
    </row>
    <row r="142" spans="1:4">
      <c r="A142" s="7" t="s">
        <v>1666</v>
      </c>
      <c r="B142" s="7" t="s">
        <v>2749</v>
      </c>
      <c r="C142" s="7" t="s">
        <v>2753</v>
      </c>
      <c r="D142" s="7">
        <v>846692</v>
      </c>
    </row>
    <row r="143" spans="1:4">
      <c r="A143" s="7" t="s">
        <v>1666</v>
      </c>
      <c r="B143" s="7" t="s">
        <v>2749</v>
      </c>
      <c r="C143" s="7" t="s">
        <v>1569</v>
      </c>
      <c r="D143" s="7">
        <v>138994</v>
      </c>
    </row>
    <row r="144" spans="1:4">
      <c r="A144" s="7" t="s">
        <v>1666</v>
      </c>
      <c r="B144" s="7" t="s">
        <v>2754</v>
      </c>
      <c r="C144" s="7" t="s">
        <v>99</v>
      </c>
      <c r="D144" s="7">
        <v>91672</v>
      </c>
    </row>
    <row r="145" spans="1:4">
      <c r="A145" s="7" t="s">
        <v>1666</v>
      </c>
      <c r="B145" s="7" t="s">
        <v>2755</v>
      </c>
      <c r="C145" s="7" t="s">
        <v>99</v>
      </c>
      <c r="D145" s="7">
        <v>372387</v>
      </c>
    </row>
    <row r="146" spans="1:4">
      <c r="A146" s="7" t="s">
        <v>1666</v>
      </c>
      <c r="B146" s="7" t="s">
        <v>793</v>
      </c>
      <c r="C146" s="7" t="s">
        <v>2750</v>
      </c>
      <c r="D146" s="7">
        <v>329000</v>
      </c>
    </row>
    <row r="147" spans="1:4">
      <c r="A147" s="7" t="s">
        <v>1666</v>
      </c>
      <c r="B147" s="7" t="s">
        <v>793</v>
      </c>
      <c r="C147" s="7" t="s">
        <v>2262</v>
      </c>
      <c r="D147" s="7">
        <v>174048</v>
      </c>
    </row>
    <row r="148" spans="1:4">
      <c r="A148" s="7" t="s">
        <v>444</v>
      </c>
      <c r="B148" s="7" t="s">
        <v>1091</v>
      </c>
      <c r="C148" s="7" t="s">
        <v>99</v>
      </c>
      <c r="D148" s="7">
        <v>8706858</v>
      </c>
    </row>
    <row r="149" spans="1:4">
      <c r="A149" s="7" t="s">
        <v>444</v>
      </c>
      <c r="B149" s="7" t="s">
        <v>2031</v>
      </c>
      <c r="C149" s="7" t="s">
        <v>2744</v>
      </c>
      <c r="D149" s="7">
        <v>85823</v>
      </c>
    </row>
    <row r="150" spans="1:4">
      <c r="A150" s="7" t="s">
        <v>444</v>
      </c>
      <c r="B150" s="7" t="s">
        <v>2031</v>
      </c>
      <c r="C150" s="7" t="s">
        <v>2746</v>
      </c>
      <c r="D150" s="7">
        <v>2583117</v>
      </c>
    </row>
    <row r="151" spans="1:4">
      <c r="A151" s="7" t="s">
        <v>444</v>
      </c>
      <c r="B151" s="7" t="s">
        <v>2031</v>
      </c>
      <c r="C151" s="7" t="s">
        <v>2748</v>
      </c>
      <c r="D151" s="7">
        <v>153526</v>
      </c>
    </row>
    <row r="152" spans="1:4">
      <c r="A152" s="7" t="s">
        <v>444</v>
      </c>
      <c r="B152" s="7" t="s">
        <v>2031</v>
      </c>
      <c r="C152" s="7" t="s">
        <v>584</v>
      </c>
      <c r="D152" s="7">
        <v>542232</v>
      </c>
    </row>
    <row r="153" spans="1:4">
      <c r="A153" s="7" t="s">
        <v>444</v>
      </c>
      <c r="B153" s="7" t="s">
        <v>2749</v>
      </c>
      <c r="C153" s="7" t="s">
        <v>2750</v>
      </c>
      <c r="D153" s="7">
        <v>2035458</v>
      </c>
    </row>
    <row r="154" spans="1:4">
      <c r="A154" s="7" t="s">
        <v>444</v>
      </c>
      <c r="B154" s="7" t="s">
        <v>2749</v>
      </c>
      <c r="C154" s="7" t="s">
        <v>2752</v>
      </c>
      <c r="D154" s="7">
        <v>1327764</v>
      </c>
    </row>
    <row r="155" spans="1:4">
      <c r="A155" s="7" t="s">
        <v>444</v>
      </c>
      <c r="B155" s="7" t="s">
        <v>2749</v>
      </c>
      <c r="C155" s="7" t="s">
        <v>2753</v>
      </c>
      <c r="D155" s="7">
        <v>873072</v>
      </c>
    </row>
    <row r="156" spans="1:4">
      <c r="A156" s="7" t="s">
        <v>444</v>
      </c>
      <c r="B156" s="7" t="s">
        <v>2749</v>
      </c>
      <c r="C156" s="7" t="s">
        <v>1569</v>
      </c>
      <c r="D156" s="7">
        <v>138376</v>
      </c>
    </row>
    <row r="157" spans="1:4">
      <c r="A157" s="7" t="s">
        <v>444</v>
      </c>
      <c r="B157" s="7" t="s">
        <v>2754</v>
      </c>
      <c r="C157" s="7" t="s">
        <v>99</v>
      </c>
      <c r="D157" s="7">
        <v>96538</v>
      </c>
    </row>
    <row r="158" spans="1:4">
      <c r="A158" s="7" t="s">
        <v>444</v>
      </c>
      <c r="B158" s="7" t="s">
        <v>2755</v>
      </c>
      <c r="C158" s="7" t="s">
        <v>99</v>
      </c>
      <c r="D158" s="7">
        <v>362650</v>
      </c>
    </row>
    <row r="159" spans="1:4">
      <c r="A159" s="7" t="s">
        <v>444</v>
      </c>
      <c r="B159" s="7" t="s">
        <v>793</v>
      </c>
      <c r="C159" s="7" t="s">
        <v>2750</v>
      </c>
      <c r="D159" s="7">
        <v>329932</v>
      </c>
    </row>
    <row r="160" spans="1:4">
      <c r="A160" s="7" t="s">
        <v>444</v>
      </c>
      <c r="B160" s="7" t="s">
        <v>793</v>
      </c>
      <c r="C160" s="7" t="s">
        <v>2262</v>
      </c>
      <c r="D160" s="7">
        <v>178370</v>
      </c>
    </row>
    <row r="161" spans="1:4">
      <c r="A161" s="7" t="s">
        <v>2756</v>
      </c>
      <c r="B161" s="7" t="s">
        <v>1091</v>
      </c>
      <c r="C161" s="7" t="s">
        <v>99</v>
      </c>
      <c r="D161" s="7">
        <v>8923973</v>
      </c>
    </row>
    <row r="162" spans="1:4">
      <c r="A162" s="7" t="s">
        <v>2756</v>
      </c>
      <c r="B162" s="7" t="s">
        <v>2031</v>
      </c>
      <c r="C162" s="7" t="s">
        <v>2744</v>
      </c>
      <c r="D162" s="7">
        <v>87440</v>
      </c>
    </row>
    <row r="163" spans="1:4">
      <c r="A163" s="7" t="s">
        <v>2756</v>
      </c>
      <c r="B163" s="7" t="s">
        <v>2031</v>
      </c>
      <c r="C163" s="7" t="s">
        <v>2746</v>
      </c>
      <c r="D163" s="7">
        <v>2637019</v>
      </c>
    </row>
    <row r="164" spans="1:4">
      <c r="A164" s="7" t="s">
        <v>2756</v>
      </c>
      <c r="B164" s="7" t="s">
        <v>2031</v>
      </c>
      <c r="C164" s="7" t="s">
        <v>2748</v>
      </c>
      <c r="D164" s="7">
        <v>157829</v>
      </c>
    </row>
    <row r="165" spans="1:4">
      <c r="A165" s="7" t="s">
        <v>2756</v>
      </c>
      <c r="B165" s="7" t="s">
        <v>2031</v>
      </c>
      <c r="C165" s="7" t="s">
        <v>584</v>
      </c>
      <c r="D165" s="7">
        <v>611899</v>
      </c>
    </row>
    <row r="166" spans="1:4">
      <c r="A166" s="7" t="s">
        <v>2756</v>
      </c>
      <c r="B166" s="7" t="s">
        <v>2749</v>
      </c>
      <c r="C166" s="7" t="s">
        <v>2750</v>
      </c>
      <c r="D166" s="7">
        <v>2038073</v>
      </c>
    </row>
    <row r="167" spans="1:4">
      <c r="A167" s="7" t="s">
        <v>2756</v>
      </c>
      <c r="B167" s="7" t="s">
        <v>2749</v>
      </c>
      <c r="C167" s="7" t="s">
        <v>2752</v>
      </c>
      <c r="D167" s="7">
        <v>1357121</v>
      </c>
    </row>
    <row r="168" spans="1:4">
      <c r="A168" s="7" t="s">
        <v>2756</v>
      </c>
      <c r="B168" s="7" t="s">
        <v>2749</v>
      </c>
      <c r="C168" s="7" t="s">
        <v>2753</v>
      </c>
      <c r="D168" s="7">
        <v>912261</v>
      </c>
    </row>
    <row r="169" spans="1:4">
      <c r="A169" s="7" t="s">
        <v>2756</v>
      </c>
      <c r="B169" s="7" t="s">
        <v>2749</v>
      </c>
      <c r="C169" s="7" t="s">
        <v>1569</v>
      </c>
      <c r="D169" s="7">
        <v>138749</v>
      </c>
    </row>
    <row r="170" spans="1:4">
      <c r="A170" s="7" t="s">
        <v>2756</v>
      </c>
      <c r="B170" s="7" t="s">
        <v>2754</v>
      </c>
      <c r="C170" s="7" t="s">
        <v>99</v>
      </c>
      <c r="D170" s="7">
        <v>102271</v>
      </c>
    </row>
    <row r="171" spans="1:4">
      <c r="A171" s="7" t="s">
        <v>2756</v>
      </c>
      <c r="B171" s="7" t="s">
        <v>2755</v>
      </c>
      <c r="C171" s="7" t="s">
        <v>99</v>
      </c>
      <c r="D171" s="7">
        <v>368900</v>
      </c>
    </row>
    <row r="172" spans="1:4">
      <c r="A172" s="7" t="s">
        <v>2756</v>
      </c>
      <c r="B172" s="7" t="s">
        <v>793</v>
      </c>
      <c r="C172" s="7" t="s">
        <v>2750</v>
      </c>
      <c r="D172" s="7">
        <v>330341</v>
      </c>
    </row>
    <row r="173" spans="1:4">
      <c r="A173" s="7" t="s">
        <v>2756</v>
      </c>
      <c r="B173" s="7" t="s">
        <v>793</v>
      </c>
      <c r="C173" s="7" t="s">
        <v>2262</v>
      </c>
      <c r="D173" s="7">
        <v>182070</v>
      </c>
    </row>
    <row r="174" spans="1:4">
      <c r="A174" s="7" t="s">
        <v>463</v>
      </c>
      <c r="B174" s="7" t="s">
        <v>1091</v>
      </c>
      <c r="C174" s="7" t="s">
        <v>99</v>
      </c>
      <c r="D174" s="7">
        <v>8848986</v>
      </c>
    </row>
    <row r="175" spans="1:4">
      <c r="A175" s="7" t="s">
        <v>463</v>
      </c>
      <c r="B175" s="7" t="s">
        <v>2031</v>
      </c>
      <c r="C175" s="7" t="s">
        <v>2744</v>
      </c>
      <c r="D175" s="7">
        <v>86231</v>
      </c>
    </row>
    <row r="176" spans="1:4">
      <c r="A176" s="7" t="s">
        <v>463</v>
      </c>
      <c r="B176" s="7" t="s">
        <v>2031</v>
      </c>
      <c r="C176" s="7" t="s">
        <v>2746</v>
      </c>
      <c r="D176" s="7">
        <v>2667706</v>
      </c>
    </row>
    <row r="177" spans="1:4">
      <c r="A177" s="7" t="s">
        <v>463</v>
      </c>
      <c r="B177" s="7" t="s">
        <v>2031</v>
      </c>
      <c r="C177" s="7" t="s">
        <v>2748</v>
      </c>
      <c r="D177" s="7">
        <v>152392</v>
      </c>
    </row>
    <row r="178" spans="1:4">
      <c r="A178" s="7" t="s">
        <v>463</v>
      </c>
      <c r="B178" s="7" t="s">
        <v>2031</v>
      </c>
      <c r="C178" s="7" t="s">
        <v>584</v>
      </c>
      <c r="D178" s="7">
        <v>339702</v>
      </c>
    </row>
    <row r="179" spans="1:4">
      <c r="A179" s="7" t="s">
        <v>463</v>
      </c>
      <c r="B179" s="7" t="s">
        <v>2749</v>
      </c>
      <c r="C179" s="7" t="s">
        <v>2750</v>
      </c>
      <c r="D179" s="7">
        <v>2037858</v>
      </c>
    </row>
    <row r="180" spans="1:4">
      <c r="A180" s="7" t="s">
        <v>463</v>
      </c>
      <c r="B180" s="7" t="s">
        <v>2749</v>
      </c>
      <c r="C180" s="7" t="s">
        <v>2752</v>
      </c>
      <c r="D180" s="7">
        <v>1421698</v>
      </c>
    </row>
    <row r="181" spans="1:4">
      <c r="A181" s="7" t="s">
        <v>463</v>
      </c>
      <c r="B181" s="7" t="s">
        <v>2749</v>
      </c>
      <c r="C181" s="7" t="s">
        <v>2753</v>
      </c>
      <c r="D181" s="7">
        <v>998311</v>
      </c>
    </row>
    <row r="182" spans="1:4">
      <c r="A182" s="7" t="s">
        <v>463</v>
      </c>
      <c r="B182" s="7" t="s">
        <v>2749</v>
      </c>
      <c r="C182" s="7" t="s">
        <v>1569</v>
      </c>
      <c r="D182" s="7">
        <v>136957</v>
      </c>
    </row>
    <row r="183" spans="1:4">
      <c r="A183" s="7" t="s">
        <v>463</v>
      </c>
      <c r="B183" s="7" t="s">
        <v>2754</v>
      </c>
      <c r="C183" s="7" t="s">
        <v>99</v>
      </c>
      <c r="D183" s="7">
        <v>112515</v>
      </c>
    </row>
    <row r="184" spans="1:4">
      <c r="A184" s="7" t="s">
        <v>463</v>
      </c>
      <c r="B184" s="7" t="s">
        <v>2755</v>
      </c>
      <c r="C184" s="7" t="s">
        <v>99</v>
      </c>
      <c r="D184" s="7">
        <v>370950</v>
      </c>
    </row>
    <row r="185" spans="1:4">
      <c r="A185" s="7" t="s">
        <v>463</v>
      </c>
      <c r="B185" s="7" t="s">
        <v>793</v>
      </c>
      <c r="C185" s="7" t="s">
        <v>2750</v>
      </c>
      <c r="D185" s="7">
        <v>333086</v>
      </c>
    </row>
    <row r="186" spans="1:4">
      <c r="A186" s="7" t="s">
        <v>463</v>
      </c>
      <c r="B186" s="7" t="s">
        <v>793</v>
      </c>
      <c r="C186" s="7" t="s">
        <v>2262</v>
      </c>
      <c r="D186" s="7">
        <v>191580</v>
      </c>
    </row>
    <row r="187" spans="1:4">
      <c r="A187" s="7" t="s">
        <v>2047</v>
      </c>
      <c r="B187" s="7" t="s">
        <v>1091</v>
      </c>
      <c r="C187" s="7" t="s">
        <v>99</v>
      </c>
      <c r="D187" s="194">
        <v>8998276</v>
      </c>
    </row>
    <row r="188" spans="1:4">
      <c r="A188" s="7" t="s">
        <v>2047</v>
      </c>
      <c r="B188" s="7" t="s">
        <v>2031</v>
      </c>
      <c r="C188" s="7" t="s">
        <v>2744</v>
      </c>
      <c r="D188" s="7">
        <v>86106</v>
      </c>
    </row>
    <row r="189" spans="1:4">
      <c r="A189" s="7" t="s">
        <v>2047</v>
      </c>
      <c r="B189" s="7" t="s">
        <v>2031</v>
      </c>
      <c r="C189" s="7" t="s">
        <v>2746</v>
      </c>
      <c r="D189" s="7">
        <v>2586567</v>
      </c>
    </row>
    <row r="190" spans="1:4">
      <c r="A190" s="7" t="s">
        <v>2047</v>
      </c>
      <c r="B190" s="7" t="s">
        <v>2031</v>
      </c>
      <c r="C190" s="7" t="s">
        <v>2748</v>
      </c>
      <c r="D190" s="7">
        <v>158407</v>
      </c>
    </row>
    <row r="191" spans="1:4">
      <c r="A191" s="7" t="s">
        <v>2047</v>
      </c>
      <c r="B191" s="7" t="s">
        <v>2031</v>
      </c>
      <c r="C191" s="7" t="s">
        <v>584</v>
      </c>
      <c r="D191" s="7">
        <v>606448</v>
      </c>
    </row>
    <row r="192" spans="1:4">
      <c r="A192" s="7" t="s">
        <v>2047</v>
      </c>
      <c r="B192" s="7" t="s">
        <v>2749</v>
      </c>
      <c r="C192" s="7" t="s">
        <v>2750</v>
      </c>
      <c r="D192" s="7">
        <v>2018425</v>
      </c>
    </row>
    <row r="193" spans="1:4">
      <c r="A193" s="7" t="s">
        <v>2047</v>
      </c>
      <c r="B193" s="7" t="s">
        <v>2749</v>
      </c>
      <c r="C193" s="7" t="s">
        <v>2752</v>
      </c>
      <c r="D193" s="7">
        <v>1364893</v>
      </c>
    </row>
    <row r="194" spans="1:4">
      <c r="A194" s="7" t="s">
        <v>2047</v>
      </c>
      <c r="B194" s="7" t="s">
        <v>2749</v>
      </c>
      <c r="C194" s="7" t="s">
        <v>2753</v>
      </c>
      <c r="D194" s="7">
        <v>999474</v>
      </c>
    </row>
    <row r="195" spans="1:4">
      <c r="A195" s="7" t="s">
        <v>2047</v>
      </c>
      <c r="B195" s="7" t="s">
        <v>2749</v>
      </c>
      <c r="C195" s="7" t="s">
        <v>1569</v>
      </c>
      <c r="D195" s="7">
        <v>151649</v>
      </c>
    </row>
    <row r="196" spans="1:4">
      <c r="A196" s="7" t="s">
        <v>2047</v>
      </c>
      <c r="B196" s="7" t="s">
        <v>2754</v>
      </c>
      <c r="C196" s="7" t="s">
        <v>99</v>
      </c>
      <c r="D196" s="7">
        <v>108609</v>
      </c>
    </row>
    <row r="197" spans="1:4">
      <c r="A197" s="7" t="s">
        <v>2047</v>
      </c>
      <c r="B197" s="7" t="s">
        <v>2755</v>
      </c>
      <c r="C197" s="7" t="s">
        <v>99</v>
      </c>
      <c r="D197" s="7">
        <v>403451</v>
      </c>
    </row>
    <row r="198" spans="1:4">
      <c r="A198" s="7" t="s">
        <v>2047</v>
      </c>
      <c r="B198" s="7" t="s">
        <v>793</v>
      </c>
      <c r="C198" s="7" t="s">
        <v>2750</v>
      </c>
      <c r="D198" s="7">
        <v>330636</v>
      </c>
    </row>
    <row r="199" spans="1:4">
      <c r="A199" s="7" t="s">
        <v>2047</v>
      </c>
      <c r="B199" s="7" t="s">
        <v>793</v>
      </c>
      <c r="C199" s="7" t="s">
        <v>2262</v>
      </c>
      <c r="D199" s="7">
        <v>183611</v>
      </c>
    </row>
    <row r="200" spans="1:4">
      <c r="A200" s="7" t="s">
        <v>1325</v>
      </c>
      <c r="B200" s="7" t="s">
        <v>1091</v>
      </c>
      <c r="C200" s="7" t="s">
        <v>99</v>
      </c>
      <c r="D200" s="25">
        <v>9397362</v>
      </c>
    </row>
    <row r="201" spans="1:4">
      <c r="A201" s="7" t="s">
        <v>1325</v>
      </c>
      <c r="B201" s="7" t="s">
        <v>2031</v>
      </c>
      <c r="C201" s="7" t="s">
        <v>2744</v>
      </c>
      <c r="D201" s="7">
        <v>88650</v>
      </c>
    </row>
    <row r="202" spans="1:4">
      <c r="A202" s="7" t="s">
        <v>1325</v>
      </c>
      <c r="B202" s="7" t="s">
        <v>2031</v>
      </c>
      <c r="C202" s="7" t="s">
        <v>2746</v>
      </c>
      <c r="D202" s="7">
        <v>2709334</v>
      </c>
    </row>
    <row r="203" spans="1:4">
      <c r="A203" s="7" t="s">
        <v>1325</v>
      </c>
      <c r="B203" s="7" t="s">
        <v>2031</v>
      </c>
      <c r="C203" s="7" t="s">
        <v>2748</v>
      </c>
      <c r="D203" s="7">
        <v>166387</v>
      </c>
    </row>
    <row r="204" spans="1:4">
      <c r="A204" s="7" t="s">
        <v>1325</v>
      </c>
      <c r="B204" s="7" t="s">
        <v>2031</v>
      </c>
      <c r="C204" s="7" t="s">
        <v>584</v>
      </c>
      <c r="D204" s="7">
        <v>596081</v>
      </c>
    </row>
    <row r="205" spans="1:4">
      <c r="A205" s="7" t="s">
        <v>1325</v>
      </c>
      <c r="B205" s="7" t="s">
        <v>2749</v>
      </c>
      <c r="C205" s="7" t="s">
        <v>2750</v>
      </c>
      <c r="D205" s="7">
        <v>2037798</v>
      </c>
    </row>
    <row r="206" spans="1:4">
      <c r="A206" s="7" t="s">
        <v>1325</v>
      </c>
      <c r="B206" s="7" t="s">
        <v>2749</v>
      </c>
      <c r="C206" s="7" t="s">
        <v>2752</v>
      </c>
      <c r="D206" s="7">
        <v>1416896</v>
      </c>
    </row>
    <row r="207" spans="1:4">
      <c r="A207" s="7" t="s">
        <v>1325</v>
      </c>
      <c r="B207" s="7" t="s">
        <v>2749</v>
      </c>
      <c r="C207" s="7" t="s">
        <v>2753</v>
      </c>
      <c r="D207" s="7">
        <v>1147650</v>
      </c>
    </row>
    <row r="208" spans="1:4">
      <c r="A208" s="7" t="s">
        <v>1325</v>
      </c>
      <c r="B208" s="7" t="s">
        <v>2749</v>
      </c>
      <c r="C208" s="7" t="s">
        <v>1569</v>
      </c>
      <c r="D208" s="7">
        <v>150949</v>
      </c>
    </row>
    <row r="209" spans="1:4">
      <c r="A209" s="7" t="s">
        <v>1325</v>
      </c>
      <c r="B209" s="7" t="s">
        <v>2754</v>
      </c>
      <c r="C209" s="7" t="s">
        <v>99</v>
      </c>
      <c r="D209" s="7">
        <v>126823</v>
      </c>
    </row>
    <row r="210" spans="1:4">
      <c r="A210" s="7" t="s">
        <v>1325</v>
      </c>
      <c r="B210" s="7" t="s">
        <v>2755</v>
      </c>
      <c r="C210" s="7" t="s">
        <v>99</v>
      </c>
      <c r="D210" s="7">
        <v>431996</v>
      </c>
    </row>
    <row r="211" spans="1:4">
      <c r="A211" s="7" t="s">
        <v>1325</v>
      </c>
      <c r="B211" s="7" t="s">
        <v>793</v>
      </c>
      <c r="C211" s="7" t="s">
        <v>2750</v>
      </c>
      <c r="D211" s="7">
        <v>334419</v>
      </c>
    </row>
    <row r="212" spans="1:4">
      <c r="A212" s="7" t="s">
        <v>1325</v>
      </c>
      <c r="B212" s="7" t="s">
        <v>793</v>
      </c>
      <c r="C212" s="7" t="s">
        <v>2262</v>
      </c>
      <c r="D212" s="7">
        <v>190379</v>
      </c>
    </row>
    <row r="213" spans="1:4">
      <c r="A213" s="7" t="s">
        <v>450</v>
      </c>
      <c r="B213" s="7" t="s">
        <v>1091</v>
      </c>
      <c r="C213" s="7" t="s">
        <v>99</v>
      </c>
      <c r="D213" s="25">
        <v>9490079</v>
      </c>
    </row>
    <row r="214" spans="1:4">
      <c r="A214" s="7" t="s">
        <v>450</v>
      </c>
      <c r="B214" s="7" t="s">
        <v>2031</v>
      </c>
      <c r="C214" s="7" t="s">
        <v>2744</v>
      </c>
      <c r="D214" s="7">
        <v>88963</v>
      </c>
    </row>
    <row r="215" spans="1:4">
      <c r="A215" s="7" t="s">
        <v>450</v>
      </c>
      <c r="B215" s="7" t="s">
        <v>2031</v>
      </c>
      <c r="C215" s="7" t="s">
        <v>2746</v>
      </c>
      <c r="D215" s="7">
        <v>2733788</v>
      </c>
    </row>
    <row r="216" spans="1:4">
      <c r="A216" s="7" t="s">
        <v>450</v>
      </c>
      <c r="B216" s="7" t="s">
        <v>2031</v>
      </c>
      <c r="C216" s="7" t="s">
        <v>2748</v>
      </c>
      <c r="D216" s="7">
        <v>159291</v>
      </c>
    </row>
    <row r="217" spans="1:4">
      <c r="A217" s="7" t="s">
        <v>450</v>
      </c>
      <c r="B217" s="7" t="s">
        <v>2031</v>
      </c>
      <c r="C217" s="7" t="s">
        <v>584</v>
      </c>
      <c r="D217" s="7">
        <v>610537</v>
      </c>
    </row>
    <row r="218" spans="1:4">
      <c r="A218" s="7" t="s">
        <v>450</v>
      </c>
      <c r="B218" s="7" t="s">
        <v>2749</v>
      </c>
      <c r="C218" s="7" t="s">
        <v>2750</v>
      </c>
      <c r="D218" s="7">
        <v>2059620</v>
      </c>
    </row>
    <row r="219" spans="1:4">
      <c r="A219" s="7" t="s">
        <v>450</v>
      </c>
      <c r="B219" s="7" t="s">
        <v>2749</v>
      </c>
      <c r="C219" s="7" t="s">
        <v>2752</v>
      </c>
      <c r="D219" s="7">
        <v>1451293</v>
      </c>
    </row>
    <row r="220" spans="1:4">
      <c r="A220" s="7" t="s">
        <v>450</v>
      </c>
      <c r="B220" s="7" t="s">
        <v>2749</v>
      </c>
      <c r="C220" s="7" t="s">
        <v>2753</v>
      </c>
      <c r="D220" s="7">
        <v>1136527</v>
      </c>
    </row>
    <row r="221" spans="1:4">
      <c r="A221" s="7" t="s">
        <v>450</v>
      </c>
      <c r="B221" s="7" t="s">
        <v>2749</v>
      </c>
      <c r="C221" s="7" t="s">
        <v>1569</v>
      </c>
      <c r="D221" s="7">
        <v>149651</v>
      </c>
    </row>
    <row r="222" spans="1:4">
      <c r="A222" s="7" t="s">
        <v>450</v>
      </c>
      <c r="B222" s="7" t="s">
        <v>2754</v>
      </c>
      <c r="C222" s="7" t="s">
        <v>99</v>
      </c>
      <c r="D222" s="7">
        <v>129080</v>
      </c>
    </row>
    <row r="223" spans="1:4">
      <c r="A223" s="7" t="s">
        <v>450</v>
      </c>
      <c r="B223" s="7" t="s">
        <v>2755</v>
      </c>
      <c r="C223" s="7" t="s">
        <v>99</v>
      </c>
      <c r="D223" s="7">
        <v>438485</v>
      </c>
    </row>
    <row r="224" spans="1:4">
      <c r="A224" s="7" t="s">
        <v>450</v>
      </c>
      <c r="B224" s="7" t="s">
        <v>793</v>
      </c>
      <c r="C224" s="7" t="s">
        <v>2750</v>
      </c>
      <c r="D224" s="7">
        <v>338319</v>
      </c>
    </row>
    <row r="225" spans="1:6">
      <c r="A225" s="7" t="s">
        <v>450</v>
      </c>
      <c r="B225" s="7" t="s">
        <v>793</v>
      </c>
      <c r="C225" s="7" t="s">
        <v>2262</v>
      </c>
      <c r="D225" s="7">
        <v>194525</v>
      </c>
      <c r="E225" s="1" t="s">
        <v>1780</v>
      </c>
    </row>
    <row r="226" spans="1:6" s="23" customFormat="1" ht="18.75">
      <c r="A226" s="7" t="s">
        <v>1375</v>
      </c>
      <c r="B226" s="7" t="s">
        <v>1091</v>
      </c>
      <c r="C226" s="7" t="s">
        <v>99</v>
      </c>
      <c r="D226" s="7">
        <v>9392981</v>
      </c>
      <c r="E226" s="195">
        <f>SUM(E227:E238)</f>
        <v>9392981045</v>
      </c>
      <c r="F226" s="196"/>
    </row>
    <row r="227" spans="1:6" s="23" customFormat="1" ht="18.75">
      <c r="A227" s="7" t="s">
        <v>1375</v>
      </c>
      <c r="B227" s="7" t="s">
        <v>2031</v>
      </c>
      <c r="C227" s="7" t="s">
        <v>2744</v>
      </c>
      <c r="D227" s="7">
        <v>76762</v>
      </c>
      <c r="E227" s="195">
        <v>76762565</v>
      </c>
      <c r="F227" s="196">
        <v>3349219</v>
      </c>
    </row>
    <row r="228" spans="1:6" s="23" customFormat="1" ht="18.75">
      <c r="A228" s="7" t="s">
        <v>1375</v>
      </c>
      <c r="B228" s="7" t="s">
        <v>2031</v>
      </c>
      <c r="C228" s="7" t="s">
        <v>2746</v>
      </c>
      <c r="D228" s="7">
        <v>2585753</v>
      </c>
      <c r="E228" s="195">
        <v>2585752892</v>
      </c>
      <c r="F228" s="196"/>
    </row>
    <row r="229" spans="1:6" s="23" customFormat="1" ht="18.75">
      <c r="A229" s="7" t="s">
        <v>1375</v>
      </c>
      <c r="B229" s="7" t="s">
        <v>2031</v>
      </c>
      <c r="C229" s="7" t="s">
        <v>2748</v>
      </c>
      <c r="D229" s="7">
        <v>165115</v>
      </c>
      <c r="E229" s="195">
        <v>165114700</v>
      </c>
      <c r="F229" s="196"/>
    </row>
    <row r="230" spans="1:6" s="23" customFormat="1" ht="18.75">
      <c r="A230" s="7" t="s">
        <v>1375</v>
      </c>
      <c r="B230" s="7" t="s">
        <v>2031</v>
      </c>
      <c r="C230" s="7" t="s">
        <v>584</v>
      </c>
      <c r="D230" s="7">
        <v>521589</v>
      </c>
      <c r="E230" s="195">
        <v>521588500</v>
      </c>
      <c r="F230" s="196"/>
    </row>
    <row r="231" spans="1:6" s="23" customFormat="1" ht="18.75">
      <c r="A231" s="7" t="s">
        <v>1375</v>
      </c>
      <c r="B231" s="7" t="s">
        <v>2749</v>
      </c>
      <c r="C231" s="7" t="s">
        <v>3012</v>
      </c>
      <c r="D231" s="7">
        <v>2130317</v>
      </c>
      <c r="E231" s="195">
        <v>2130317706</v>
      </c>
      <c r="F231" s="197">
        <f>4920692-1</f>
        <v>4920691</v>
      </c>
    </row>
    <row r="232" spans="1:6" s="23" customFormat="1" ht="18.75">
      <c r="A232" s="7" t="s">
        <v>1375</v>
      </c>
      <c r="B232" s="7" t="s">
        <v>2749</v>
      </c>
      <c r="C232" s="7" t="s">
        <v>3014</v>
      </c>
      <c r="D232" s="7">
        <v>1485485</v>
      </c>
      <c r="E232" s="195">
        <v>1485484767</v>
      </c>
      <c r="F232" s="196"/>
    </row>
    <row r="233" spans="1:6" s="23" customFormat="1" ht="18.75">
      <c r="A233" s="7" t="s">
        <v>1375</v>
      </c>
      <c r="B233" s="7" t="s">
        <v>2749</v>
      </c>
      <c r="C233" s="7" t="s">
        <v>503</v>
      </c>
      <c r="D233" s="7">
        <v>1155613</v>
      </c>
      <c r="E233" s="195">
        <v>1155612961</v>
      </c>
      <c r="F233" s="196"/>
    </row>
    <row r="234" spans="1:6" s="23" customFormat="1" ht="18.75">
      <c r="A234" s="7" t="s">
        <v>1375</v>
      </c>
      <c r="B234" s="7" t="s">
        <v>2749</v>
      </c>
      <c r="C234" s="7" t="s">
        <v>3015</v>
      </c>
      <c r="D234" s="7">
        <v>149276</v>
      </c>
      <c r="E234" s="195">
        <v>149276300</v>
      </c>
      <c r="F234" s="196"/>
    </row>
    <row r="235" spans="1:6" s="23" customFormat="1" ht="18.75">
      <c r="A235" s="7" t="s">
        <v>1375</v>
      </c>
      <c r="B235" s="7" t="s">
        <v>2754</v>
      </c>
      <c r="C235" s="7" t="s">
        <v>99</v>
      </c>
      <c r="D235" s="7">
        <v>134955</v>
      </c>
      <c r="E235" s="23">
        <f>15839900+119114900</f>
        <v>134954800</v>
      </c>
      <c r="F235" s="196">
        <v>134955</v>
      </c>
    </row>
    <row r="236" spans="1:6" s="23" customFormat="1" ht="18.75">
      <c r="A236" s="7" t="s">
        <v>1375</v>
      </c>
      <c r="B236" s="7" t="s">
        <v>2755</v>
      </c>
      <c r="C236" s="7" t="s">
        <v>99</v>
      </c>
      <c r="D236" s="7">
        <v>437291</v>
      </c>
      <c r="E236" s="195">
        <v>437290549</v>
      </c>
      <c r="F236" s="196">
        <v>437291</v>
      </c>
    </row>
    <row r="237" spans="1:6" s="23" customFormat="1" ht="18.75">
      <c r="A237" s="7" t="s">
        <v>1375</v>
      </c>
      <c r="B237" s="7" t="s">
        <v>793</v>
      </c>
      <c r="C237" s="7" t="s">
        <v>3012</v>
      </c>
      <c r="D237" s="7">
        <v>351098</v>
      </c>
      <c r="E237" s="195">
        <v>351098253</v>
      </c>
      <c r="F237" s="196">
        <v>550825</v>
      </c>
    </row>
    <row r="238" spans="1:6" s="23" customFormat="1" ht="18.75">
      <c r="A238" s="7" t="s">
        <v>1375</v>
      </c>
      <c r="B238" s="7" t="s">
        <v>793</v>
      </c>
      <c r="C238" s="7" t="s">
        <v>3014</v>
      </c>
      <c r="D238" s="7">
        <v>199727</v>
      </c>
      <c r="E238" s="195">
        <v>199727052</v>
      </c>
    </row>
    <row r="239" spans="1:6" s="23" customFormat="1" ht="18.75"/>
    <row r="240" spans="1:6" s="23" customFormat="1" ht="18.75"/>
  </sheetData>
  <phoneticPr fontId="5"/>
  <hyperlinks>
    <hyperlink ref="D1" location="目次!C109" display="目次" xr:uid="{00000000-0004-0000-EE00-000000000000}"/>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10"/>
  <sheetViews>
    <sheetView topLeftCell="A13" workbookViewId="0"/>
  </sheetViews>
  <sheetFormatPr defaultColWidth="10.75" defaultRowHeight="14.25"/>
  <cols>
    <col min="1" max="1" width="10.5" style="1" bestFit="1" customWidth="1"/>
    <col min="2" max="2" width="14.5" style="1" bestFit="1" customWidth="1"/>
    <col min="3" max="3" width="12.5" style="1" bestFit="1" customWidth="1"/>
    <col min="4" max="16384" width="10.75" style="1"/>
  </cols>
  <sheetData>
    <row r="1" spans="1:4" ht="18.75">
      <c r="A1" s="19" t="s">
        <v>3109</v>
      </c>
      <c r="B1" s="21" t="s">
        <v>1412</v>
      </c>
      <c r="C1" s="21" t="s">
        <v>414</v>
      </c>
      <c r="D1" s="9" t="s">
        <v>652</v>
      </c>
    </row>
    <row r="2" spans="1:4" ht="18.75">
      <c r="A2" s="40">
        <v>42736</v>
      </c>
      <c r="B2" s="22">
        <v>20668</v>
      </c>
      <c r="C2" s="22">
        <v>48372</v>
      </c>
    </row>
    <row r="3" spans="1:4" ht="18.75">
      <c r="A3" s="40">
        <v>43101</v>
      </c>
      <c r="B3" s="22">
        <v>20908</v>
      </c>
      <c r="C3" s="22">
        <v>48446</v>
      </c>
    </row>
    <row r="4" spans="1:4" ht="18.75">
      <c r="A4" s="40" t="s">
        <v>1168</v>
      </c>
      <c r="B4" s="22">
        <v>21457</v>
      </c>
      <c r="C4" s="22">
        <v>48695</v>
      </c>
    </row>
    <row r="5" spans="1:4" ht="18.75">
      <c r="A5" s="40">
        <v>44196</v>
      </c>
      <c r="B5" s="22">
        <v>21831</v>
      </c>
      <c r="C5" s="22">
        <v>48933</v>
      </c>
    </row>
    <row r="6" spans="1:4" ht="18.75">
      <c r="A6" s="40">
        <v>44561</v>
      </c>
      <c r="B6" s="22">
        <v>22083</v>
      </c>
      <c r="C6" s="22">
        <v>49064</v>
      </c>
    </row>
    <row r="7" spans="1:4" ht="18.75">
      <c r="A7" s="40">
        <v>44926</v>
      </c>
      <c r="B7" s="22">
        <v>22350</v>
      </c>
      <c r="C7" s="22">
        <v>49063</v>
      </c>
    </row>
    <row r="8" spans="1:4" ht="18.75">
      <c r="A8" s="40">
        <v>45291</v>
      </c>
      <c r="B8" s="22">
        <v>22581</v>
      </c>
      <c r="C8" s="22">
        <v>49134</v>
      </c>
    </row>
    <row r="9" spans="1:4" ht="18.75">
      <c r="A9" s="40">
        <v>45657</v>
      </c>
      <c r="B9" s="22">
        <v>22695</v>
      </c>
      <c r="C9" s="22">
        <v>48997</v>
      </c>
    </row>
    <row r="10" spans="1:4" ht="18.75">
      <c r="A10" s="40" t="s">
        <v>756</v>
      </c>
      <c r="B10" s="22">
        <v>174573</v>
      </c>
      <c r="C10" s="22">
        <v>390704</v>
      </c>
    </row>
  </sheetData>
  <phoneticPr fontId="5"/>
  <hyperlinks>
    <hyperlink ref="D1" location="目次!C9" display="目次" xr:uid="{00000000-0004-0000-1700-000000000000}"/>
  </hyperlinks>
  <pageMargins left="0.7" right="0.7" top="0.75" bottom="0.75" header="0.3" footer="0.3"/>
  <pageSetup paperSize="9" orientation="portrait"/>
  <drawing r:id="rId2"/>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dimension ref="A1:H11"/>
  <sheetViews>
    <sheetView topLeftCell="A10" workbookViewId="0">
      <selection activeCell="F13" sqref="F13"/>
    </sheetView>
  </sheetViews>
  <sheetFormatPr defaultColWidth="8.75" defaultRowHeight="14.25"/>
  <cols>
    <col min="1" max="1" width="10.75" style="1" bestFit="1" customWidth="1"/>
    <col min="2" max="2" width="10.5" style="1" bestFit="1" customWidth="1"/>
    <col min="3" max="6" width="10.625" style="1" bestFit="1" customWidth="1"/>
    <col min="7" max="7" width="9.5" style="1" bestFit="1" customWidth="1"/>
    <col min="8" max="8" width="14" style="1" customWidth="1"/>
    <col min="9" max="16384" width="8.75" style="1"/>
  </cols>
  <sheetData>
    <row r="1" spans="1:8" ht="18.75">
      <c r="A1" s="19" t="s">
        <v>3180</v>
      </c>
      <c r="B1" s="19" t="s">
        <v>674</v>
      </c>
      <c r="C1" s="21"/>
      <c r="D1" s="21"/>
      <c r="E1" s="21"/>
      <c r="F1" s="21"/>
      <c r="G1" s="21"/>
      <c r="H1" s="9" t="s">
        <v>652</v>
      </c>
    </row>
    <row r="2" spans="1:8" ht="18.75">
      <c r="A2" s="19" t="s">
        <v>3109</v>
      </c>
      <c r="B2" s="22" t="s">
        <v>2757</v>
      </c>
      <c r="C2" s="22" t="s">
        <v>2749</v>
      </c>
      <c r="D2" s="22" t="s">
        <v>2754</v>
      </c>
      <c r="E2" s="22" t="s">
        <v>2616</v>
      </c>
      <c r="F2" s="22" t="s">
        <v>793</v>
      </c>
      <c r="G2" s="22" t="s">
        <v>756</v>
      </c>
    </row>
    <row r="3" spans="1:8" ht="18.75">
      <c r="A3" s="20" t="s">
        <v>1666</v>
      </c>
      <c r="B3" s="22">
        <v>3395761</v>
      </c>
      <c r="C3" s="22">
        <v>4311534</v>
      </c>
      <c r="D3" s="22">
        <v>91672</v>
      </c>
      <c r="E3" s="22">
        <v>372387</v>
      </c>
      <c r="F3" s="22">
        <v>503048</v>
      </c>
      <c r="G3" s="22">
        <v>8674402</v>
      </c>
    </row>
    <row r="4" spans="1:8" ht="18.75">
      <c r="A4" s="20" t="s">
        <v>444</v>
      </c>
      <c r="B4" s="22">
        <v>3364698</v>
      </c>
      <c r="C4" s="22">
        <v>4374670</v>
      </c>
      <c r="D4" s="22">
        <v>96538</v>
      </c>
      <c r="E4" s="22">
        <v>362650</v>
      </c>
      <c r="F4" s="22">
        <v>508302</v>
      </c>
      <c r="G4" s="22">
        <v>8706858</v>
      </c>
    </row>
    <row r="5" spans="1:8" ht="18.75">
      <c r="A5" s="20" t="s">
        <v>1049</v>
      </c>
      <c r="B5" s="22">
        <v>3494187</v>
      </c>
      <c r="C5" s="22">
        <v>4446204</v>
      </c>
      <c r="D5" s="22">
        <v>102271</v>
      </c>
      <c r="E5" s="22">
        <v>368900</v>
      </c>
      <c r="F5" s="22">
        <v>512411</v>
      </c>
      <c r="G5" s="22">
        <v>8923973</v>
      </c>
    </row>
    <row r="6" spans="1:8" ht="18.75">
      <c r="A6" s="20" t="s">
        <v>1528</v>
      </c>
      <c r="B6" s="22">
        <v>3246031</v>
      </c>
      <c r="C6" s="22">
        <v>4594824</v>
      </c>
      <c r="D6" s="22">
        <v>112515</v>
      </c>
      <c r="E6" s="22">
        <v>370950</v>
      </c>
      <c r="F6" s="22">
        <v>524666</v>
      </c>
      <c r="G6" s="22">
        <v>8848986</v>
      </c>
    </row>
    <row r="7" spans="1:8" ht="18.75">
      <c r="A7" s="20" t="s">
        <v>668</v>
      </c>
      <c r="B7" s="22">
        <v>3437528</v>
      </c>
      <c r="C7" s="22">
        <v>4534441</v>
      </c>
      <c r="D7" s="22">
        <v>108609</v>
      </c>
      <c r="E7" s="22">
        <v>403451</v>
      </c>
      <c r="F7" s="22">
        <v>514247</v>
      </c>
      <c r="G7" s="22">
        <v>8998276</v>
      </c>
    </row>
    <row r="8" spans="1:8" ht="18.75">
      <c r="A8" s="20" t="s">
        <v>489</v>
      </c>
      <c r="B8" s="22">
        <v>3560452</v>
      </c>
      <c r="C8" s="22">
        <v>4753293</v>
      </c>
      <c r="D8" s="22">
        <v>126823</v>
      </c>
      <c r="E8" s="22">
        <v>431996</v>
      </c>
      <c r="F8" s="22">
        <v>524798</v>
      </c>
      <c r="G8" s="22">
        <v>9397362</v>
      </c>
    </row>
    <row r="9" spans="1:8" ht="18.75">
      <c r="A9" s="20" t="s">
        <v>2935</v>
      </c>
      <c r="B9" s="22">
        <v>3592579</v>
      </c>
      <c r="C9" s="22">
        <v>4797091</v>
      </c>
      <c r="D9" s="22">
        <v>129080</v>
      </c>
      <c r="E9" s="22">
        <v>438485</v>
      </c>
      <c r="F9" s="22">
        <v>532844</v>
      </c>
      <c r="G9" s="22">
        <v>9490079</v>
      </c>
    </row>
    <row r="10" spans="1:8" ht="18.75">
      <c r="A10" s="20" t="s">
        <v>3018</v>
      </c>
      <c r="B10" s="22">
        <v>3349219</v>
      </c>
      <c r="C10" s="22">
        <v>4920691</v>
      </c>
      <c r="D10" s="22">
        <v>134955</v>
      </c>
      <c r="E10" s="22">
        <v>437291</v>
      </c>
      <c r="F10" s="22">
        <v>550825</v>
      </c>
      <c r="G10" s="22">
        <v>9392981</v>
      </c>
    </row>
    <row r="11" spans="1:8" ht="18.75">
      <c r="A11" s="20" t="s">
        <v>756</v>
      </c>
      <c r="B11" s="22">
        <v>27440455</v>
      </c>
      <c r="C11" s="22">
        <v>36732748</v>
      </c>
      <c r="D11" s="22">
        <v>902463</v>
      </c>
      <c r="E11" s="22">
        <v>3186110</v>
      </c>
      <c r="F11" s="22">
        <v>4171141</v>
      </c>
      <c r="G11" s="22">
        <v>72432917</v>
      </c>
    </row>
  </sheetData>
  <phoneticPr fontId="5"/>
  <hyperlinks>
    <hyperlink ref="H1" location="目次!C109" display="目次" xr:uid="{00000000-0004-0000-EF00-000000000000}"/>
  </hyperlinks>
  <pageMargins left="0.7" right="0.7" top="0.75" bottom="0.75" header="0.3" footer="0.3"/>
  <pageSetup paperSize="9" orientation="portrait"/>
  <drawing r:id="rId2"/>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dimension ref="A1:L24"/>
  <sheetViews>
    <sheetView workbookViewId="0">
      <pane xSplit="1" ySplit="7" topLeftCell="B8" activePane="bottomRight" state="frozen"/>
      <selection pane="topRight"/>
      <selection pane="bottomLeft"/>
      <selection pane="bottomRight" activeCell="B25" sqref="B25"/>
    </sheetView>
  </sheetViews>
  <sheetFormatPr defaultColWidth="8.75" defaultRowHeight="14.25"/>
  <cols>
    <col min="1" max="1" width="19.625" style="1" customWidth="1"/>
    <col min="2" max="2" width="7.875" style="1" bestFit="1" customWidth="1"/>
    <col min="3" max="4" width="12.25" style="1" bestFit="1" customWidth="1"/>
    <col min="5" max="5" width="16.125" style="1" bestFit="1" customWidth="1"/>
    <col min="6" max="6" width="6.75" style="1" bestFit="1" customWidth="1"/>
    <col min="7" max="7" width="12.25" style="1" bestFit="1" customWidth="1"/>
    <col min="8" max="8" width="18.375" style="1" bestFit="1" customWidth="1"/>
    <col min="9" max="11" width="7.875" style="1" bestFit="1" customWidth="1"/>
    <col min="12" max="12" width="10.375" style="1" bestFit="1" customWidth="1"/>
    <col min="13" max="16384" width="8.75" style="1"/>
  </cols>
  <sheetData>
    <row r="1" spans="1:12">
      <c r="A1" s="1" t="s">
        <v>495</v>
      </c>
      <c r="D1" s="9" t="s">
        <v>652</v>
      </c>
    </row>
    <row r="2" spans="1:12">
      <c r="A2" s="1" t="s">
        <v>2758</v>
      </c>
    </row>
    <row r="3" spans="1:12">
      <c r="A3" s="1" t="s">
        <v>2408</v>
      </c>
    </row>
    <row r="4" spans="1:12">
      <c r="A4" s="227" t="s">
        <v>1031</v>
      </c>
      <c r="B4" s="227" t="s">
        <v>2757</v>
      </c>
      <c r="C4" s="227"/>
      <c r="D4" s="227"/>
      <c r="E4" s="227"/>
      <c r="F4" s="227"/>
      <c r="G4" s="227"/>
      <c r="H4" s="227"/>
      <c r="I4" s="227" t="s">
        <v>2726</v>
      </c>
      <c r="J4" s="227"/>
      <c r="K4" s="227"/>
      <c r="L4" s="227"/>
    </row>
    <row r="5" spans="1:12">
      <c r="A5" s="227"/>
      <c r="B5" s="227" t="s">
        <v>1708</v>
      </c>
      <c r="C5" s="227"/>
      <c r="D5" s="227"/>
      <c r="E5" s="227"/>
      <c r="F5" s="227" t="s">
        <v>2515</v>
      </c>
      <c r="G5" s="227"/>
      <c r="H5" s="227"/>
      <c r="I5" s="227" t="s">
        <v>1151</v>
      </c>
      <c r="J5" s="227" t="s">
        <v>2750</v>
      </c>
      <c r="K5" s="227" t="s">
        <v>2752</v>
      </c>
      <c r="L5" s="227" t="s">
        <v>2753</v>
      </c>
    </row>
    <row r="6" spans="1:12">
      <c r="A6" s="227"/>
      <c r="B6" s="25" t="s">
        <v>1151</v>
      </c>
      <c r="C6" s="25" t="s">
        <v>1299</v>
      </c>
      <c r="D6" s="25" t="s">
        <v>2760</v>
      </c>
      <c r="E6" s="25" t="s">
        <v>2761</v>
      </c>
      <c r="F6" s="25" t="s">
        <v>1151</v>
      </c>
      <c r="G6" s="25" t="s">
        <v>1299</v>
      </c>
      <c r="H6" s="25" t="s">
        <v>2762</v>
      </c>
      <c r="I6" s="227"/>
      <c r="J6" s="227"/>
      <c r="K6" s="227"/>
      <c r="L6" s="227"/>
    </row>
    <row r="7" spans="1:12" ht="7.5" customHeight="1">
      <c r="A7" s="26" t="str">
        <f>A4</f>
        <v>年度別</v>
      </c>
      <c r="B7" s="26" t="str">
        <f>B6&amp;"("&amp;$B$5&amp;")"&amp;"("&amp;$B$4&amp;")"</f>
        <v>総数(個人)(町民税)</v>
      </c>
      <c r="C7" s="26" t="str">
        <f>C6&amp;"("&amp;$B$5&amp;")"&amp;"("&amp;$B$4&amp;")"</f>
        <v>均等割のみ(個人)(町民税)</v>
      </c>
      <c r="D7" s="26" t="str">
        <f>D6&amp;"("&amp;$B$5&amp;")"&amp;"("&amp;$B$4&amp;")"</f>
        <v>所得割のみ(個人)(町民税)</v>
      </c>
      <c r="E7" s="26" t="str">
        <f>E6&amp;"("&amp;$B$5&amp;")"&amp;"("&amp;$B$4&amp;")"</f>
        <v>均等割・所得割(個人)(町民税)</v>
      </c>
      <c r="F7" s="26" t="str">
        <f>F6&amp;"("&amp;$F$5&amp;")"&amp;"("&amp;$B$4&amp;")"</f>
        <v>総数(法人)(町民税)</v>
      </c>
      <c r="G7" s="26" t="str">
        <f>G6&amp;"("&amp;$F$5&amp;")"&amp;"("&amp;$B$4&amp;")"</f>
        <v>均等割のみ(法人)(町民税)</v>
      </c>
      <c r="H7" s="26" t="str">
        <f>H6&amp;"("&amp;$F$5&amp;")"&amp;"("&amp;$B$4&amp;")"</f>
        <v>法人税割・均等割(法人)(町民税)</v>
      </c>
      <c r="I7" s="26" t="str">
        <f>I5&amp;"("&amp;$I$4&amp;")"</f>
        <v>総数(固定資産税(免点以上))</v>
      </c>
      <c r="J7" s="26" t="str">
        <f>J5&amp;"("&amp;$I$4&amp;")"</f>
        <v>土地(固定資産税(免点以上))</v>
      </c>
      <c r="K7" s="26" t="str">
        <f>K5&amp;"("&amp;$I$4&amp;")"</f>
        <v>家屋(固定資産税(免点以上))</v>
      </c>
      <c r="L7" s="26" t="str">
        <f>L5&amp;"("&amp;$I$4&amp;")"</f>
        <v>償却資産(固定資産税(免点以上))</v>
      </c>
    </row>
    <row r="8" spans="1:12">
      <c r="A8" s="7" t="s">
        <v>2160</v>
      </c>
      <c r="B8" s="25">
        <v>23354</v>
      </c>
      <c r="C8" s="25">
        <v>1215</v>
      </c>
      <c r="D8" s="25">
        <v>0</v>
      </c>
      <c r="E8" s="25">
        <v>22139</v>
      </c>
      <c r="F8" s="25">
        <v>1169</v>
      </c>
      <c r="G8" s="25">
        <v>694</v>
      </c>
      <c r="H8" s="25">
        <v>475</v>
      </c>
      <c r="I8" s="25">
        <v>23528</v>
      </c>
      <c r="J8" s="25">
        <v>10930</v>
      </c>
      <c r="K8" s="25">
        <v>12017</v>
      </c>
      <c r="L8" s="25">
        <v>581</v>
      </c>
    </row>
    <row r="9" spans="1:12">
      <c r="A9" s="7" t="s">
        <v>1196</v>
      </c>
      <c r="B9" s="25">
        <v>23396</v>
      </c>
      <c r="C9" s="25">
        <v>1282</v>
      </c>
      <c r="D9" s="25">
        <v>0</v>
      </c>
      <c r="E9" s="25">
        <v>22114</v>
      </c>
      <c r="F9" s="25">
        <v>1184</v>
      </c>
      <c r="G9" s="25">
        <v>743</v>
      </c>
      <c r="H9" s="25">
        <v>441</v>
      </c>
      <c r="I9" s="25">
        <v>23943</v>
      </c>
      <c r="J9" s="25">
        <v>11162</v>
      </c>
      <c r="K9" s="25">
        <v>12221</v>
      </c>
      <c r="L9" s="25">
        <v>560</v>
      </c>
    </row>
    <row r="10" spans="1:12">
      <c r="A10" s="7" t="s">
        <v>2162</v>
      </c>
      <c r="B10" s="25">
        <v>23017</v>
      </c>
      <c r="C10" s="25">
        <v>1367</v>
      </c>
      <c r="D10" s="25">
        <v>0</v>
      </c>
      <c r="E10" s="25">
        <v>21650</v>
      </c>
      <c r="F10" s="25">
        <v>1167</v>
      </c>
      <c r="G10" s="25">
        <v>831</v>
      </c>
      <c r="H10" s="25">
        <v>336</v>
      </c>
      <c r="I10" s="25">
        <v>24240</v>
      </c>
      <c r="J10" s="25">
        <v>11320</v>
      </c>
      <c r="K10" s="25">
        <v>12363</v>
      </c>
      <c r="L10" s="25">
        <v>557</v>
      </c>
    </row>
    <row r="11" spans="1:12">
      <c r="A11" s="7" t="s">
        <v>2166</v>
      </c>
      <c r="B11" s="7">
        <v>23025</v>
      </c>
      <c r="C11" s="7">
        <v>1368</v>
      </c>
      <c r="D11" s="7">
        <v>0</v>
      </c>
      <c r="E11" s="7">
        <v>21657</v>
      </c>
      <c r="F11" s="7">
        <v>1151</v>
      </c>
      <c r="G11" s="7">
        <v>790</v>
      </c>
      <c r="H11" s="7">
        <v>361</v>
      </c>
      <c r="I11" s="25">
        <v>24510</v>
      </c>
      <c r="J11" s="7">
        <v>11470</v>
      </c>
      <c r="K11" s="7">
        <v>12502</v>
      </c>
      <c r="L11" s="7">
        <v>538</v>
      </c>
    </row>
    <row r="12" spans="1:12">
      <c r="A12" s="7" t="s">
        <v>2168</v>
      </c>
      <c r="B12" s="7">
        <v>23130</v>
      </c>
      <c r="C12" s="7">
        <v>1314</v>
      </c>
      <c r="D12" s="7">
        <v>0</v>
      </c>
      <c r="E12" s="7">
        <v>21816</v>
      </c>
      <c r="F12" s="7">
        <v>1149</v>
      </c>
      <c r="G12" s="7">
        <v>746</v>
      </c>
      <c r="H12" s="7">
        <v>403</v>
      </c>
      <c r="I12" s="25">
        <v>24836</v>
      </c>
      <c r="J12" s="7">
        <v>11637</v>
      </c>
      <c r="K12" s="7">
        <v>12661</v>
      </c>
      <c r="L12" s="7">
        <v>538</v>
      </c>
    </row>
    <row r="13" spans="1:12">
      <c r="A13" s="7" t="s">
        <v>6</v>
      </c>
      <c r="B13" s="7">
        <v>23255</v>
      </c>
      <c r="C13" s="7">
        <v>1281</v>
      </c>
      <c r="D13" s="7">
        <v>0</v>
      </c>
      <c r="E13" s="7">
        <v>21974</v>
      </c>
      <c r="F13" s="7">
        <v>1150</v>
      </c>
      <c r="G13" s="7">
        <v>722</v>
      </c>
      <c r="H13" s="7">
        <v>428</v>
      </c>
      <c r="I13" s="25">
        <v>25136</v>
      </c>
      <c r="J13" s="7">
        <v>11799</v>
      </c>
      <c r="K13" s="7">
        <v>12828</v>
      </c>
      <c r="L13" s="7">
        <v>509</v>
      </c>
    </row>
    <row r="14" spans="1:12">
      <c r="A14" s="7" t="s">
        <v>2170</v>
      </c>
      <c r="B14" s="7">
        <v>23208</v>
      </c>
      <c r="C14" s="7">
        <v>1318</v>
      </c>
      <c r="D14" s="7">
        <v>0</v>
      </c>
      <c r="E14" s="7">
        <v>21890</v>
      </c>
      <c r="F14" s="7">
        <v>1168</v>
      </c>
      <c r="G14" s="7">
        <v>701</v>
      </c>
      <c r="H14" s="7">
        <v>467</v>
      </c>
      <c r="I14" s="25">
        <v>25374</v>
      </c>
      <c r="J14" s="7">
        <v>11935</v>
      </c>
      <c r="K14" s="7">
        <v>12920</v>
      </c>
      <c r="L14" s="7">
        <v>519</v>
      </c>
    </row>
    <row r="15" spans="1:12">
      <c r="A15" s="7" t="s">
        <v>2172</v>
      </c>
      <c r="B15" s="7">
        <v>23336</v>
      </c>
      <c r="C15" s="7">
        <v>1420</v>
      </c>
      <c r="D15" s="7">
        <v>0</v>
      </c>
      <c r="E15" s="7">
        <v>21916</v>
      </c>
      <c r="F15" s="7">
        <v>1153</v>
      </c>
      <c r="G15" s="7">
        <v>683</v>
      </c>
      <c r="H15" s="7">
        <v>470</v>
      </c>
      <c r="I15" s="7">
        <v>25768</v>
      </c>
      <c r="J15" s="7">
        <v>12129</v>
      </c>
      <c r="K15" s="7">
        <v>13100</v>
      </c>
      <c r="L15" s="7">
        <v>539</v>
      </c>
    </row>
    <row r="16" spans="1:12">
      <c r="A16" s="7" t="s">
        <v>1941</v>
      </c>
      <c r="B16" s="7">
        <v>23709</v>
      </c>
      <c r="C16" s="7">
        <v>1471</v>
      </c>
      <c r="D16" s="7">
        <v>0</v>
      </c>
      <c r="E16" s="7">
        <v>22238</v>
      </c>
      <c r="F16" s="7">
        <v>1188</v>
      </c>
      <c r="G16" s="16">
        <v>678</v>
      </c>
      <c r="H16" s="16">
        <v>510</v>
      </c>
      <c r="I16" s="7">
        <v>26097</v>
      </c>
      <c r="J16" s="7">
        <v>12296</v>
      </c>
      <c r="K16" s="7">
        <v>13247</v>
      </c>
      <c r="L16" s="7">
        <v>554</v>
      </c>
    </row>
    <row r="17" spans="1:12">
      <c r="A17" s="7" t="s">
        <v>1895</v>
      </c>
      <c r="B17" s="7">
        <v>24080</v>
      </c>
      <c r="C17" s="7">
        <v>1518</v>
      </c>
      <c r="D17" s="7">
        <v>0</v>
      </c>
      <c r="E17" s="7">
        <v>22562</v>
      </c>
      <c r="F17" s="7">
        <v>1156</v>
      </c>
      <c r="G17" s="16">
        <v>639</v>
      </c>
      <c r="H17" s="16">
        <v>517</v>
      </c>
      <c r="I17" s="7">
        <v>26459</v>
      </c>
      <c r="J17" s="7">
        <v>12455</v>
      </c>
      <c r="K17" s="7">
        <v>13406</v>
      </c>
      <c r="L17" s="7">
        <v>598</v>
      </c>
    </row>
    <row r="18" spans="1:12">
      <c r="A18" s="7" t="s">
        <v>1942</v>
      </c>
      <c r="B18" s="7">
        <v>24337</v>
      </c>
      <c r="C18" s="7">
        <v>1539</v>
      </c>
      <c r="D18" s="7">
        <v>0</v>
      </c>
      <c r="E18" s="7">
        <v>22798</v>
      </c>
      <c r="F18" s="7">
        <v>1158</v>
      </c>
      <c r="G18" s="16">
        <v>641</v>
      </c>
      <c r="H18" s="16">
        <v>523</v>
      </c>
      <c r="I18" s="7">
        <v>26808</v>
      </c>
      <c r="J18" s="7">
        <v>12650</v>
      </c>
      <c r="K18" s="7">
        <v>13573</v>
      </c>
      <c r="L18" s="7">
        <v>585</v>
      </c>
    </row>
    <row r="19" spans="1:12">
      <c r="A19" s="7" t="s">
        <v>1767</v>
      </c>
      <c r="B19" s="7">
        <v>24644</v>
      </c>
      <c r="C19" s="7">
        <v>1531</v>
      </c>
      <c r="D19" s="7">
        <v>0</v>
      </c>
      <c r="E19" s="7">
        <v>23113</v>
      </c>
      <c r="F19" s="7">
        <v>1170</v>
      </c>
      <c r="G19" s="16">
        <v>620</v>
      </c>
      <c r="H19" s="16">
        <v>550</v>
      </c>
      <c r="I19" s="7">
        <v>27183</v>
      </c>
      <c r="J19" s="7">
        <v>12838</v>
      </c>
      <c r="K19" s="7">
        <v>13761</v>
      </c>
      <c r="L19" s="7">
        <v>584</v>
      </c>
    </row>
    <row r="20" spans="1:12">
      <c r="A20" s="7" t="s">
        <v>933</v>
      </c>
      <c r="B20" s="7">
        <v>24901</v>
      </c>
      <c r="C20" s="7">
        <v>1536</v>
      </c>
      <c r="D20" s="7">
        <v>0</v>
      </c>
      <c r="E20" s="7">
        <v>23365</v>
      </c>
      <c r="F20" s="7">
        <v>1208</v>
      </c>
      <c r="G20" s="7">
        <v>679</v>
      </c>
      <c r="H20" s="7">
        <v>529</v>
      </c>
      <c r="I20" s="7">
        <v>27710</v>
      </c>
      <c r="J20" s="7">
        <v>13095</v>
      </c>
      <c r="K20" s="7">
        <v>14017</v>
      </c>
      <c r="L20" s="7">
        <v>598</v>
      </c>
    </row>
    <row r="21" spans="1:12">
      <c r="A21" s="7" t="s">
        <v>1945</v>
      </c>
      <c r="B21" s="7">
        <v>25028</v>
      </c>
      <c r="C21" s="7">
        <v>1547</v>
      </c>
      <c r="D21" s="7">
        <v>0</v>
      </c>
      <c r="E21" s="7">
        <v>23481</v>
      </c>
      <c r="F21" s="7">
        <v>1237</v>
      </c>
      <c r="G21" s="7">
        <v>712</v>
      </c>
      <c r="H21" s="7">
        <v>525</v>
      </c>
      <c r="I21" s="7">
        <v>28031</v>
      </c>
      <c r="J21" s="7">
        <v>13306</v>
      </c>
      <c r="K21" s="7">
        <v>14182</v>
      </c>
      <c r="L21" s="7">
        <v>543</v>
      </c>
    </row>
    <row r="22" spans="1:12">
      <c r="A22" s="7" t="s">
        <v>1946</v>
      </c>
      <c r="B22" s="7">
        <v>25423</v>
      </c>
      <c r="C22" s="7">
        <v>1566</v>
      </c>
      <c r="D22" s="7">
        <v>0</v>
      </c>
      <c r="E22" s="7">
        <v>23857</v>
      </c>
      <c r="F22" s="7">
        <v>1264</v>
      </c>
      <c r="G22" s="7">
        <v>708</v>
      </c>
      <c r="H22" s="7">
        <v>556</v>
      </c>
      <c r="I22" s="7">
        <v>28444</v>
      </c>
      <c r="J22" s="7">
        <v>13473</v>
      </c>
      <c r="K22" s="7">
        <v>14361</v>
      </c>
      <c r="L22" s="7">
        <v>610</v>
      </c>
    </row>
    <row r="23" spans="1:12">
      <c r="A23" s="7" t="s">
        <v>1382</v>
      </c>
      <c r="B23" s="7">
        <v>25522</v>
      </c>
      <c r="C23" s="7">
        <v>1510</v>
      </c>
      <c r="D23" s="7">
        <v>0</v>
      </c>
      <c r="E23" s="7">
        <v>24012</v>
      </c>
      <c r="F23" s="7">
        <v>1280</v>
      </c>
      <c r="G23" s="7">
        <v>703</v>
      </c>
      <c r="H23" s="7">
        <v>577</v>
      </c>
      <c r="I23" s="7">
        <v>28740</v>
      </c>
      <c r="J23" s="7">
        <v>13607</v>
      </c>
      <c r="K23" s="7">
        <v>14520</v>
      </c>
      <c r="L23" s="7">
        <v>613</v>
      </c>
    </row>
    <row r="24" spans="1:12" s="23" customFormat="1" ht="18.75">
      <c r="A24" s="7" t="s">
        <v>3009</v>
      </c>
      <c r="B24" s="7">
        <v>25935</v>
      </c>
      <c r="C24" s="7">
        <v>3095</v>
      </c>
      <c r="D24" s="7">
        <v>0</v>
      </c>
      <c r="E24" s="7">
        <v>22840</v>
      </c>
      <c r="F24" s="7">
        <v>1292</v>
      </c>
      <c r="G24" s="7">
        <v>711</v>
      </c>
      <c r="H24" s="7">
        <v>581</v>
      </c>
      <c r="I24" s="7">
        <v>29085</v>
      </c>
      <c r="J24" s="7">
        <v>13780</v>
      </c>
      <c r="K24" s="7">
        <v>14663</v>
      </c>
      <c r="L24" s="7">
        <v>642</v>
      </c>
    </row>
  </sheetData>
  <autoFilter ref="A7:L16" xr:uid="{00000000-0009-0000-0000-0000F0000000}"/>
  <mergeCells count="9">
    <mergeCell ref="B4:H4"/>
    <mergeCell ref="I4:L4"/>
    <mergeCell ref="B5:E5"/>
    <mergeCell ref="F5:H5"/>
    <mergeCell ref="A4:A6"/>
    <mergeCell ref="I5:I6"/>
    <mergeCell ref="J5:J6"/>
    <mergeCell ref="K5:K6"/>
    <mergeCell ref="L5:L6"/>
  </mergeCells>
  <phoneticPr fontId="5"/>
  <hyperlinks>
    <hyperlink ref="D1" location="目次!C109" display="目次" xr:uid="{00000000-0004-0000-F000-000000000000}"/>
  </hyperlinks>
  <pageMargins left="0.31496062992125984" right="0.31496062992125984" top="0.74803149606299213" bottom="0.74803149606299213" header="0.31496062992125984" footer="0.31496062992125984"/>
  <pageSetup paperSize="9" scale="90" orientation="landscape" r:id="rId1"/>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dimension ref="A1:E10"/>
  <sheetViews>
    <sheetView topLeftCell="A7" workbookViewId="0">
      <selection activeCell="D10" sqref="D10"/>
    </sheetView>
  </sheetViews>
  <sheetFormatPr defaultColWidth="8.75" defaultRowHeight="14.25"/>
  <cols>
    <col min="1" max="1" width="10.75" style="1" bestFit="1" customWidth="1"/>
    <col min="2" max="3" width="14.5" style="1" bestFit="1" customWidth="1"/>
    <col min="4" max="4" width="20" style="1" bestFit="1" customWidth="1"/>
    <col min="5" max="16384" width="8.75" style="1"/>
  </cols>
  <sheetData>
    <row r="1" spans="1:5" ht="18.75">
      <c r="A1" s="19" t="s">
        <v>3109</v>
      </c>
      <c r="B1" s="21" t="s">
        <v>3181</v>
      </c>
      <c r="C1" s="21" t="s">
        <v>2537</v>
      </c>
      <c r="D1" s="21" t="s">
        <v>2726</v>
      </c>
      <c r="E1" s="9" t="s">
        <v>652</v>
      </c>
    </row>
    <row r="2" spans="1:5" ht="18.75">
      <c r="A2" s="20" t="s">
        <v>1666</v>
      </c>
      <c r="B2" s="22">
        <v>24080</v>
      </c>
      <c r="C2" s="22">
        <v>1156</v>
      </c>
      <c r="D2" s="22">
        <v>26459</v>
      </c>
    </row>
    <row r="3" spans="1:5" ht="18.75">
      <c r="A3" s="20" t="s">
        <v>444</v>
      </c>
      <c r="B3" s="22">
        <v>24337</v>
      </c>
      <c r="C3" s="22">
        <v>1158</v>
      </c>
      <c r="D3" s="22">
        <v>26808</v>
      </c>
    </row>
    <row r="4" spans="1:5" ht="18.75">
      <c r="A4" s="20" t="s">
        <v>1049</v>
      </c>
      <c r="B4" s="22">
        <v>24644</v>
      </c>
      <c r="C4" s="22">
        <v>1170</v>
      </c>
      <c r="D4" s="22">
        <v>27183</v>
      </c>
    </row>
    <row r="5" spans="1:5" ht="18.75">
      <c r="A5" s="20" t="s">
        <v>1528</v>
      </c>
      <c r="B5" s="22">
        <v>24901</v>
      </c>
      <c r="C5" s="22">
        <v>1208</v>
      </c>
      <c r="D5" s="22">
        <v>27710</v>
      </c>
    </row>
    <row r="6" spans="1:5" ht="18.75">
      <c r="A6" s="20" t="s">
        <v>668</v>
      </c>
      <c r="B6" s="22">
        <v>25028</v>
      </c>
      <c r="C6" s="22">
        <v>1237</v>
      </c>
      <c r="D6" s="22">
        <v>28031</v>
      </c>
    </row>
    <row r="7" spans="1:5" ht="18.75">
      <c r="A7" s="20" t="s">
        <v>489</v>
      </c>
      <c r="B7" s="22">
        <v>25423</v>
      </c>
      <c r="C7" s="22">
        <v>1264</v>
      </c>
      <c r="D7" s="22">
        <v>28444</v>
      </c>
    </row>
    <row r="8" spans="1:5" ht="18.75">
      <c r="A8" s="20" t="s">
        <v>2935</v>
      </c>
      <c r="B8" s="22">
        <v>25522</v>
      </c>
      <c r="C8" s="22">
        <v>1280</v>
      </c>
      <c r="D8" s="22">
        <v>28740</v>
      </c>
    </row>
    <row r="9" spans="1:5" ht="18.75">
      <c r="A9" s="20" t="s">
        <v>3018</v>
      </c>
      <c r="B9" s="22">
        <v>25935</v>
      </c>
      <c r="C9" s="22">
        <v>1292</v>
      </c>
      <c r="D9" s="22">
        <v>29085</v>
      </c>
    </row>
    <row r="10" spans="1:5" ht="18.75">
      <c r="A10" s="21"/>
      <c r="B10" s="21"/>
      <c r="C10" s="21"/>
      <c r="D10" s="21"/>
    </row>
  </sheetData>
  <phoneticPr fontId="5"/>
  <hyperlinks>
    <hyperlink ref="E1" location="目次!C109" display="目次" xr:uid="{00000000-0004-0000-F100-000000000000}"/>
  </hyperlinks>
  <pageMargins left="0.7" right="0.7" top="0.75" bottom="0.75" header="0.3" footer="0.3"/>
  <pageSetup paperSize="9" orientation="portrait"/>
  <drawing r:id="rId2"/>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sheetPr>
    <pageSetUpPr fitToPage="1"/>
  </sheetPr>
  <dimension ref="A1:K57"/>
  <sheetViews>
    <sheetView workbookViewId="0">
      <pane xSplit="2" ySplit="6" topLeftCell="C37" activePane="bottomRight" state="frozen"/>
      <selection pane="topRight"/>
      <selection pane="bottomLeft"/>
      <selection pane="bottomRight" activeCell="B55" sqref="B55"/>
    </sheetView>
  </sheetViews>
  <sheetFormatPr defaultColWidth="8.75" defaultRowHeight="14.25"/>
  <cols>
    <col min="1" max="1" width="24.75" style="1" customWidth="1"/>
    <col min="2" max="2" width="10.375" style="1" bestFit="1" customWidth="1"/>
    <col min="3" max="3" width="12.75" style="1" bestFit="1" customWidth="1"/>
    <col min="4" max="4" width="11.875" style="1" bestFit="1" customWidth="1"/>
    <col min="5" max="5" width="12.75" style="1" bestFit="1" customWidth="1"/>
    <col min="6" max="6" width="11.5" style="1" bestFit="1" customWidth="1"/>
    <col min="7" max="8" width="11.875" style="1" bestFit="1" customWidth="1"/>
    <col min="9" max="9" width="11.5" style="1" bestFit="1" customWidth="1"/>
    <col min="10" max="11" width="11.875" style="1" bestFit="1" customWidth="1"/>
    <col min="12" max="16384" width="8.75" style="1"/>
  </cols>
  <sheetData>
    <row r="1" spans="1:11">
      <c r="A1" s="1" t="s">
        <v>737</v>
      </c>
      <c r="D1" s="9" t="s">
        <v>652</v>
      </c>
    </row>
    <row r="2" spans="1:11">
      <c r="A2" s="1" t="s">
        <v>2763</v>
      </c>
    </row>
    <row r="3" spans="1:11">
      <c r="A3" s="1" t="s">
        <v>2501</v>
      </c>
    </row>
    <row r="4" spans="1:11">
      <c r="A4" s="227" t="s">
        <v>1754</v>
      </c>
      <c r="B4" s="227" t="s">
        <v>598</v>
      </c>
      <c r="C4" s="227" t="s">
        <v>2764</v>
      </c>
      <c r="D4" s="227"/>
      <c r="E4" s="227"/>
      <c r="F4" s="227" t="s">
        <v>2765</v>
      </c>
      <c r="G4" s="227"/>
      <c r="H4" s="227"/>
      <c r="I4" s="227" t="s">
        <v>359</v>
      </c>
      <c r="J4" s="227"/>
      <c r="K4" s="227"/>
    </row>
    <row r="5" spans="1:11">
      <c r="A5" s="227"/>
      <c r="B5" s="227"/>
      <c r="C5" s="25" t="s">
        <v>1151</v>
      </c>
      <c r="D5" s="25" t="s">
        <v>1005</v>
      </c>
      <c r="E5" s="25" t="s">
        <v>2650</v>
      </c>
      <c r="F5" s="25" t="s">
        <v>1151</v>
      </c>
      <c r="G5" s="25" t="s">
        <v>1005</v>
      </c>
      <c r="H5" s="25" t="s">
        <v>2650</v>
      </c>
      <c r="I5" s="25" t="s">
        <v>1151</v>
      </c>
      <c r="J5" s="25" t="s">
        <v>1005</v>
      </c>
      <c r="K5" s="25" t="s">
        <v>2650</v>
      </c>
    </row>
    <row r="6" spans="1:11" ht="7.5" customHeight="1">
      <c r="A6" s="26" t="str">
        <f>A4</f>
        <v>年度別</v>
      </c>
      <c r="B6" s="26" t="str">
        <f>B4</f>
        <v>区分</v>
      </c>
      <c r="C6" s="26" t="str">
        <f>C5&amp;"("&amp;$C$4&amp;")"</f>
        <v>総数(計)</v>
      </c>
      <c r="D6" s="26" t="str">
        <f>D5&amp;"("&amp;$C$4&amp;")"</f>
        <v>免点未満(計)</v>
      </c>
      <c r="E6" s="26" t="str">
        <f>E5&amp;"("&amp;$C$4&amp;")"</f>
        <v>免点以上(計)</v>
      </c>
      <c r="F6" s="26" t="str">
        <f>F5&amp;"("&amp;$F$4&amp;")"</f>
        <v>総数(木造)</v>
      </c>
      <c r="G6" s="26" t="str">
        <f>G5&amp;"("&amp;$F$4&amp;")"</f>
        <v>免点未満(木造)</v>
      </c>
      <c r="H6" s="26" t="str">
        <f>H5&amp;"("&amp;$F$4&amp;")"</f>
        <v>免点以上(木造)</v>
      </c>
      <c r="I6" s="26" t="str">
        <f>I5&amp;"("&amp;$I$4&amp;")"</f>
        <v>総数(非木造)</v>
      </c>
      <c r="J6" s="26" t="str">
        <f>J5&amp;"("&amp;$I$4&amp;")"</f>
        <v>免点未満(非木造)</v>
      </c>
      <c r="K6" s="26" t="str">
        <f>K5&amp;"("&amp;$I$4&amp;")"</f>
        <v>免点以上(非木造)</v>
      </c>
    </row>
    <row r="7" spans="1:11">
      <c r="A7" s="7" t="s">
        <v>2160</v>
      </c>
      <c r="B7" s="7" t="s">
        <v>2767</v>
      </c>
      <c r="C7" s="7">
        <v>15302</v>
      </c>
      <c r="D7" s="7">
        <v>203</v>
      </c>
      <c r="E7" s="7">
        <v>15099</v>
      </c>
      <c r="F7" s="7">
        <v>11891</v>
      </c>
      <c r="G7" s="7">
        <v>184</v>
      </c>
      <c r="H7" s="7">
        <v>11707</v>
      </c>
      <c r="I7" s="7">
        <v>3411</v>
      </c>
      <c r="J7" s="7">
        <v>19</v>
      </c>
      <c r="K7" s="7">
        <v>3392</v>
      </c>
    </row>
    <row r="8" spans="1:11">
      <c r="A8" s="7" t="s">
        <v>2160</v>
      </c>
      <c r="B8" s="7" t="s">
        <v>2768</v>
      </c>
      <c r="C8" s="7">
        <v>2694598</v>
      </c>
      <c r="D8" s="7">
        <v>5629</v>
      </c>
      <c r="E8" s="7">
        <v>2688969</v>
      </c>
      <c r="F8" s="7">
        <v>1164396</v>
      </c>
      <c r="G8" s="7">
        <v>5346</v>
      </c>
      <c r="H8" s="7">
        <v>1159050</v>
      </c>
      <c r="I8" s="7">
        <v>1530202</v>
      </c>
      <c r="J8" s="7">
        <v>283</v>
      </c>
      <c r="K8" s="7">
        <v>1529919</v>
      </c>
    </row>
    <row r="9" spans="1:11">
      <c r="A9" s="7" t="s">
        <v>2160</v>
      </c>
      <c r="B9" s="7" t="s">
        <v>348</v>
      </c>
      <c r="C9" s="7">
        <v>97546560</v>
      </c>
      <c r="D9" s="7">
        <v>14149</v>
      </c>
      <c r="E9" s="7">
        <v>97532411</v>
      </c>
      <c r="F9" s="7">
        <v>36381112</v>
      </c>
      <c r="G9" s="7">
        <v>12002</v>
      </c>
      <c r="H9" s="7">
        <v>36369110</v>
      </c>
      <c r="I9" s="7">
        <v>61165448</v>
      </c>
      <c r="J9" s="7">
        <v>2147</v>
      </c>
      <c r="K9" s="7">
        <v>61163301</v>
      </c>
    </row>
    <row r="10" spans="1:11">
      <c r="A10" s="7" t="s">
        <v>1196</v>
      </c>
      <c r="B10" s="7" t="s">
        <v>2767</v>
      </c>
      <c r="C10" s="7">
        <v>15427</v>
      </c>
      <c r="D10" s="7">
        <v>204</v>
      </c>
      <c r="E10" s="7">
        <v>15223</v>
      </c>
      <c r="F10" s="7">
        <v>12006</v>
      </c>
      <c r="G10" s="7">
        <v>183</v>
      </c>
      <c r="H10" s="7">
        <v>11823</v>
      </c>
      <c r="I10" s="7">
        <v>3421</v>
      </c>
      <c r="J10" s="7">
        <v>21</v>
      </c>
      <c r="K10" s="7">
        <v>3400</v>
      </c>
    </row>
    <row r="11" spans="1:11">
      <c r="A11" s="7" t="s">
        <v>1196</v>
      </c>
      <c r="B11" s="7" t="s">
        <v>2768</v>
      </c>
      <c r="C11" s="7">
        <v>2736172</v>
      </c>
      <c r="D11" s="7">
        <v>5631</v>
      </c>
      <c r="E11" s="7">
        <v>2730541</v>
      </c>
      <c r="F11" s="7">
        <v>1181402</v>
      </c>
      <c r="G11" s="7">
        <v>5298</v>
      </c>
      <c r="H11" s="7">
        <v>1176104</v>
      </c>
      <c r="I11" s="7">
        <v>1554770</v>
      </c>
      <c r="J11" s="7">
        <v>333</v>
      </c>
      <c r="K11" s="7">
        <v>1554437</v>
      </c>
    </row>
    <row r="12" spans="1:11">
      <c r="A12" s="7" t="s">
        <v>1196</v>
      </c>
      <c r="B12" s="7" t="s">
        <v>348</v>
      </c>
      <c r="C12" s="7">
        <v>94932180</v>
      </c>
      <c r="D12" s="7">
        <v>14175</v>
      </c>
      <c r="E12" s="7">
        <v>94918005</v>
      </c>
      <c r="F12" s="7">
        <v>34519314</v>
      </c>
      <c r="G12" s="7">
        <v>11718</v>
      </c>
      <c r="H12" s="7">
        <v>34507596</v>
      </c>
      <c r="I12" s="7">
        <v>60412866</v>
      </c>
      <c r="J12" s="7">
        <v>2457</v>
      </c>
      <c r="K12" s="7">
        <v>60410409</v>
      </c>
    </row>
    <row r="13" spans="1:11">
      <c r="A13" s="7" t="s">
        <v>2162</v>
      </c>
      <c r="B13" s="7" t="s">
        <v>2767</v>
      </c>
      <c r="C13" s="7">
        <v>15533</v>
      </c>
      <c r="D13" s="7">
        <v>208</v>
      </c>
      <c r="E13" s="7">
        <v>15325</v>
      </c>
      <c r="F13" s="7">
        <v>12085</v>
      </c>
      <c r="G13" s="7">
        <v>186</v>
      </c>
      <c r="H13" s="7">
        <v>11899</v>
      </c>
      <c r="I13" s="7">
        <v>3448</v>
      </c>
      <c r="J13" s="7">
        <v>22</v>
      </c>
      <c r="K13" s="7">
        <v>3426</v>
      </c>
    </row>
    <row r="14" spans="1:11">
      <c r="A14" s="7" t="s">
        <v>2162</v>
      </c>
      <c r="B14" s="7" t="s">
        <v>2768</v>
      </c>
      <c r="C14" s="7">
        <v>2778974</v>
      </c>
      <c r="D14" s="7">
        <v>5839</v>
      </c>
      <c r="E14" s="7">
        <v>2773135</v>
      </c>
      <c r="F14" s="7">
        <v>1194381</v>
      </c>
      <c r="G14" s="7">
        <v>5496</v>
      </c>
      <c r="H14" s="7">
        <v>1188885</v>
      </c>
      <c r="I14" s="7">
        <v>1584593</v>
      </c>
      <c r="J14" s="7">
        <v>343</v>
      </c>
      <c r="K14" s="7">
        <v>1584250</v>
      </c>
    </row>
    <row r="15" spans="1:11">
      <c r="A15" s="7" t="s">
        <v>2162</v>
      </c>
      <c r="B15" s="7" t="s">
        <v>348</v>
      </c>
      <c r="C15" s="7">
        <v>99345788</v>
      </c>
      <c r="D15" s="7">
        <v>14481</v>
      </c>
      <c r="E15" s="7">
        <v>99331307</v>
      </c>
      <c r="F15" s="7">
        <v>36006115</v>
      </c>
      <c r="G15" s="7">
        <v>11977</v>
      </c>
      <c r="H15" s="7">
        <v>35994138</v>
      </c>
      <c r="I15" s="7">
        <v>63339673</v>
      </c>
      <c r="J15" s="7">
        <v>2504</v>
      </c>
      <c r="K15" s="7">
        <v>63337169</v>
      </c>
    </row>
    <row r="16" spans="1:11">
      <c r="A16" s="7" t="s">
        <v>2166</v>
      </c>
      <c r="B16" s="7" t="s">
        <v>2767</v>
      </c>
      <c r="C16" s="7">
        <v>15642</v>
      </c>
      <c r="D16" s="7">
        <v>198</v>
      </c>
      <c r="E16" s="7">
        <v>15444</v>
      </c>
      <c r="F16" s="7">
        <v>12168</v>
      </c>
      <c r="G16" s="7">
        <v>177</v>
      </c>
      <c r="H16" s="7">
        <v>11991</v>
      </c>
      <c r="I16" s="7">
        <v>3474</v>
      </c>
      <c r="J16" s="7">
        <v>21</v>
      </c>
      <c r="K16" s="7">
        <v>3453</v>
      </c>
    </row>
    <row r="17" spans="1:11">
      <c r="A17" s="7" t="s">
        <v>2166</v>
      </c>
      <c r="B17" s="7" t="s">
        <v>2768</v>
      </c>
      <c r="C17" s="7">
        <v>2800793</v>
      </c>
      <c r="D17" s="7">
        <v>5606</v>
      </c>
      <c r="E17" s="7">
        <v>2795187</v>
      </c>
      <c r="F17" s="7">
        <v>1210572</v>
      </c>
      <c r="G17" s="7">
        <v>5270</v>
      </c>
      <c r="H17" s="7">
        <v>1205302</v>
      </c>
      <c r="I17" s="7">
        <v>1590221</v>
      </c>
      <c r="J17" s="7">
        <v>336</v>
      </c>
      <c r="K17" s="7">
        <v>1589885</v>
      </c>
    </row>
    <row r="18" spans="1:11">
      <c r="A18" s="7" t="s">
        <v>2166</v>
      </c>
      <c r="B18" s="7" t="s">
        <v>348</v>
      </c>
      <c r="C18" s="7">
        <v>101633021</v>
      </c>
      <c r="D18" s="7">
        <v>13770</v>
      </c>
      <c r="E18" s="7">
        <v>101619251</v>
      </c>
      <c r="F18" s="7">
        <v>37670396</v>
      </c>
      <c r="G18" s="7">
        <v>11403</v>
      </c>
      <c r="H18" s="7">
        <v>37658993</v>
      </c>
      <c r="I18" s="7">
        <v>63962625</v>
      </c>
      <c r="J18" s="7">
        <v>2367</v>
      </c>
      <c r="K18" s="7">
        <v>63960258</v>
      </c>
    </row>
    <row r="19" spans="1:11">
      <c r="A19" s="7" t="s">
        <v>2168</v>
      </c>
      <c r="B19" s="7" t="s">
        <v>2767</v>
      </c>
      <c r="C19" s="7">
        <v>15777</v>
      </c>
      <c r="D19" s="7">
        <v>200</v>
      </c>
      <c r="E19" s="7">
        <v>15577</v>
      </c>
      <c r="F19" s="7">
        <v>12278</v>
      </c>
      <c r="G19" s="7">
        <v>176</v>
      </c>
      <c r="H19" s="7">
        <v>12102</v>
      </c>
      <c r="I19" s="7">
        <v>3499</v>
      </c>
      <c r="J19" s="7">
        <v>24</v>
      </c>
      <c r="K19" s="7">
        <v>3475</v>
      </c>
    </row>
    <row r="20" spans="1:11">
      <c r="A20" s="7" t="s">
        <v>2168</v>
      </c>
      <c r="B20" s="7" t="s">
        <v>2768</v>
      </c>
      <c r="C20" s="7">
        <v>2816519</v>
      </c>
      <c r="D20" s="7">
        <v>5704</v>
      </c>
      <c r="E20" s="7">
        <v>2810815</v>
      </c>
      <c r="F20" s="7">
        <v>1228044</v>
      </c>
      <c r="G20" s="7">
        <v>5349</v>
      </c>
      <c r="H20" s="7">
        <v>1222695</v>
      </c>
      <c r="I20" s="7">
        <v>1588475</v>
      </c>
      <c r="J20" s="7">
        <v>355</v>
      </c>
      <c r="K20" s="7">
        <v>1588120</v>
      </c>
    </row>
    <row r="21" spans="1:11">
      <c r="A21" s="7" t="s">
        <v>2168</v>
      </c>
      <c r="B21" s="7" t="s">
        <v>348</v>
      </c>
      <c r="C21" s="7">
        <v>91529922</v>
      </c>
      <c r="D21" s="7">
        <v>14447</v>
      </c>
      <c r="E21" s="7">
        <v>91515475</v>
      </c>
      <c r="F21" s="7">
        <v>34662209</v>
      </c>
      <c r="G21" s="7">
        <v>11752</v>
      </c>
      <c r="H21" s="7">
        <v>34650457</v>
      </c>
      <c r="I21" s="7">
        <v>56867713</v>
      </c>
      <c r="J21" s="7">
        <v>2695</v>
      </c>
      <c r="K21" s="7">
        <v>56865018</v>
      </c>
    </row>
    <row r="22" spans="1:11">
      <c r="A22" s="7" t="s">
        <v>6</v>
      </c>
      <c r="B22" s="7" t="s">
        <v>2767</v>
      </c>
      <c r="C22" s="7">
        <v>15951</v>
      </c>
      <c r="D22" s="7">
        <v>198</v>
      </c>
      <c r="E22" s="7">
        <v>15753</v>
      </c>
      <c r="F22" s="7">
        <v>12409</v>
      </c>
      <c r="G22" s="7">
        <v>173</v>
      </c>
      <c r="H22" s="7">
        <v>12236</v>
      </c>
      <c r="I22" s="7">
        <v>3542</v>
      </c>
      <c r="J22" s="7">
        <v>25</v>
      </c>
      <c r="K22" s="7">
        <v>3517</v>
      </c>
    </row>
    <row r="23" spans="1:11">
      <c r="A23" s="7" t="s">
        <v>6</v>
      </c>
      <c r="B23" s="7" t="s">
        <v>2768</v>
      </c>
      <c r="C23" s="7">
        <v>2838807</v>
      </c>
      <c r="D23" s="7">
        <v>5586</v>
      </c>
      <c r="E23" s="7">
        <v>2833221</v>
      </c>
      <c r="F23" s="7">
        <v>1244493</v>
      </c>
      <c r="G23" s="7">
        <v>5215</v>
      </c>
      <c r="H23" s="7">
        <v>1239278</v>
      </c>
      <c r="I23" s="7">
        <v>1594314</v>
      </c>
      <c r="J23" s="7">
        <v>371</v>
      </c>
      <c r="K23" s="7">
        <v>1593943</v>
      </c>
    </row>
    <row r="24" spans="1:11">
      <c r="A24" s="7" t="s">
        <v>6</v>
      </c>
      <c r="B24" s="7" t="s">
        <v>348</v>
      </c>
      <c r="C24" s="7">
        <v>94332107</v>
      </c>
      <c r="D24" s="7">
        <v>14323</v>
      </c>
      <c r="E24" s="7">
        <v>94317784</v>
      </c>
      <c r="F24" s="7">
        <v>36296486</v>
      </c>
      <c r="G24" s="7">
        <v>11480</v>
      </c>
      <c r="H24" s="7">
        <v>36285006</v>
      </c>
      <c r="I24" s="7">
        <v>58035621</v>
      </c>
      <c r="J24" s="7">
        <v>2843</v>
      </c>
      <c r="K24" s="7">
        <v>58032778</v>
      </c>
    </row>
    <row r="25" spans="1:11">
      <c r="A25" s="7" t="s">
        <v>2170</v>
      </c>
      <c r="B25" s="7" t="s">
        <v>2767</v>
      </c>
      <c r="C25" s="7">
        <v>15999</v>
      </c>
      <c r="D25" s="7">
        <v>197</v>
      </c>
      <c r="E25" s="7">
        <v>15802</v>
      </c>
      <c r="F25" s="7">
        <v>12438</v>
      </c>
      <c r="G25" s="7">
        <v>170</v>
      </c>
      <c r="H25" s="7">
        <v>12268</v>
      </c>
      <c r="I25" s="7">
        <v>3561</v>
      </c>
      <c r="J25" s="7">
        <v>27</v>
      </c>
      <c r="K25" s="7">
        <v>3534</v>
      </c>
    </row>
    <row r="26" spans="1:11">
      <c r="A26" s="7" t="s">
        <v>2170</v>
      </c>
      <c r="B26" s="7" t="s">
        <v>2768</v>
      </c>
      <c r="C26" s="7">
        <v>2854026</v>
      </c>
      <c r="D26" s="7">
        <v>5538</v>
      </c>
      <c r="E26" s="7">
        <v>2848488</v>
      </c>
      <c r="F26" s="7">
        <v>1253322</v>
      </c>
      <c r="G26" s="7">
        <v>5130</v>
      </c>
      <c r="H26" s="7">
        <v>1248192</v>
      </c>
      <c r="I26" s="7">
        <v>1600704</v>
      </c>
      <c r="J26" s="7">
        <v>408</v>
      </c>
      <c r="K26" s="7">
        <v>1600296</v>
      </c>
    </row>
    <row r="27" spans="1:11">
      <c r="A27" s="7" t="s">
        <v>2170</v>
      </c>
      <c r="B27" s="7" t="s">
        <v>348</v>
      </c>
      <c r="C27" s="7">
        <v>96467851</v>
      </c>
      <c r="D27" s="7">
        <v>14567</v>
      </c>
      <c r="E27" s="7">
        <v>96453284</v>
      </c>
      <c r="F27" s="7">
        <v>37559883</v>
      </c>
      <c r="G27" s="7">
        <v>11500</v>
      </c>
      <c r="H27" s="7">
        <v>37548383</v>
      </c>
      <c r="I27" s="7">
        <v>58907968</v>
      </c>
      <c r="J27" s="7">
        <v>3067</v>
      </c>
      <c r="K27" s="7">
        <v>58904901</v>
      </c>
    </row>
    <row r="28" spans="1:11">
      <c r="A28" s="7" t="s">
        <v>2172</v>
      </c>
      <c r="B28" s="7" t="s">
        <v>2767</v>
      </c>
      <c r="C28" s="7">
        <v>16190</v>
      </c>
      <c r="D28" s="7">
        <v>194</v>
      </c>
      <c r="E28" s="7">
        <v>15996</v>
      </c>
      <c r="F28" s="7">
        <v>12602</v>
      </c>
      <c r="G28" s="7">
        <v>168</v>
      </c>
      <c r="H28" s="7">
        <v>12434</v>
      </c>
      <c r="I28" s="7">
        <v>3588</v>
      </c>
      <c r="J28" s="7">
        <v>26</v>
      </c>
      <c r="K28" s="7">
        <v>3562</v>
      </c>
    </row>
    <row r="29" spans="1:11">
      <c r="A29" s="7" t="s">
        <v>2172</v>
      </c>
      <c r="B29" s="7" t="s">
        <v>2768</v>
      </c>
      <c r="C29" s="7">
        <v>2882146</v>
      </c>
      <c r="D29" s="7">
        <v>5478</v>
      </c>
      <c r="E29" s="7">
        <v>2876668</v>
      </c>
      <c r="F29" s="7">
        <v>1276718</v>
      </c>
      <c r="G29" s="7">
        <v>5113</v>
      </c>
      <c r="H29" s="7">
        <v>1271605</v>
      </c>
      <c r="I29" s="7">
        <v>1605428</v>
      </c>
      <c r="J29" s="7">
        <v>365</v>
      </c>
      <c r="K29" s="7">
        <v>1605063</v>
      </c>
    </row>
    <row r="30" spans="1:11">
      <c r="A30" s="7" t="s">
        <v>2172</v>
      </c>
      <c r="B30" s="7" t="s">
        <v>348</v>
      </c>
      <c r="C30" s="7">
        <v>94088565</v>
      </c>
      <c r="D30" s="7">
        <v>14794</v>
      </c>
      <c r="E30" s="7">
        <v>94073771</v>
      </c>
      <c r="F30" s="7">
        <v>37099852</v>
      </c>
      <c r="G30" s="7">
        <v>11981</v>
      </c>
      <c r="H30" s="7">
        <v>37087871</v>
      </c>
      <c r="I30" s="7">
        <v>56988713</v>
      </c>
      <c r="J30" s="7">
        <v>2813</v>
      </c>
      <c r="K30" s="7">
        <v>56985900</v>
      </c>
    </row>
    <row r="31" spans="1:11">
      <c r="A31" s="7" t="s">
        <v>2769</v>
      </c>
      <c r="B31" s="7" t="s">
        <v>2767</v>
      </c>
      <c r="C31" s="7">
        <v>16254</v>
      </c>
      <c r="D31" s="7">
        <v>181</v>
      </c>
      <c r="E31" s="7">
        <v>16073</v>
      </c>
      <c r="F31" s="7">
        <v>12655</v>
      </c>
      <c r="G31" s="7">
        <v>156</v>
      </c>
      <c r="H31" s="7">
        <v>12499</v>
      </c>
      <c r="I31" s="7">
        <v>3599</v>
      </c>
      <c r="J31" s="7">
        <v>25</v>
      </c>
      <c r="K31" s="7">
        <v>3574</v>
      </c>
    </row>
    <row r="32" spans="1:11">
      <c r="A32" s="7" t="s">
        <v>2769</v>
      </c>
      <c r="B32" s="7" t="s">
        <v>2768</v>
      </c>
      <c r="C32" s="7">
        <v>2837140</v>
      </c>
      <c r="D32" s="7">
        <v>5052</v>
      </c>
      <c r="E32" s="7">
        <v>2832088</v>
      </c>
      <c r="F32" s="7">
        <v>1289618</v>
      </c>
      <c r="G32" s="7">
        <v>4706</v>
      </c>
      <c r="H32" s="7">
        <v>1284912</v>
      </c>
      <c r="I32" s="7">
        <v>1547522</v>
      </c>
      <c r="J32" s="7">
        <v>346</v>
      </c>
      <c r="K32" s="7">
        <v>1547176</v>
      </c>
    </row>
    <row r="33" spans="1:11">
      <c r="A33" s="7" t="s">
        <v>2769</v>
      </c>
      <c r="B33" s="7" t="s">
        <v>348</v>
      </c>
      <c r="C33" s="7">
        <v>94100911</v>
      </c>
      <c r="D33" s="7">
        <v>13583</v>
      </c>
      <c r="E33" s="7">
        <v>94087328</v>
      </c>
      <c r="F33" s="7">
        <v>38707798</v>
      </c>
      <c r="G33" s="7">
        <v>10952</v>
      </c>
      <c r="H33" s="7">
        <v>38696846</v>
      </c>
      <c r="I33" s="7">
        <v>55393113</v>
      </c>
      <c r="J33" s="7">
        <v>2631</v>
      </c>
      <c r="K33" s="7">
        <v>55390482</v>
      </c>
    </row>
    <row r="34" spans="1:11">
      <c r="A34" s="7" t="s">
        <v>2770</v>
      </c>
      <c r="B34" s="7" t="s">
        <v>2767</v>
      </c>
      <c r="C34" s="7">
        <v>16426</v>
      </c>
      <c r="D34" s="7">
        <v>175</v>
      </c>
      <c r="E34" s="7">
        <v>16251</v>
      </c>
      <c r="F34" s="7">
        <v>12794</v>
      </c>
      <c r="G34" s="7">
        <v>150</v>
      </c>
      <c r="H34" s="7">
        <v>12644</v>
      </c>
      <c r="I34" s="7">
        <v>3632</v>
      </c>
      <c r="J34" s="7">
        <v>25</v>
      </c>
      <c r="K34" s="7">
        <v>3607</v>
      </c>
    </row>
    <row r="35" spans="1:11">
      <c r="A35" s="7" t="s">
        <v>2770</v>
      </c>
      <c r="B35" s="7" t="s">
        <v>2768</v>
      </c>
      <c r="C35" s="7">
        <v>2868689</v>
      </c>
      <c r="D35" s="7">
        <v>4894</v>
      </c>
      <c r="E35" s="7">
        <v>2863795</v>
      </c>
      <c r="F35" s="7">
        <v>1308040</v>
      </c>
      <c r="G35" s="7">
        <v>4548</v>
      </c>
      <c r="H35" s="7">
        <v>1303492</v>
      </c>
      <c r="I35" s="7">
        <v>1560649</v>
      </c>
      <c r="J35" s="7">
        <v>346</v>
      </c>
      <c r="K35" s="7">
        <v>1560303</v>
      </c>
    </row>
    <row r="36" spans="1:11">
      <c r="A36" s="7" t="s">
        <v>2770</v>
      </c>
      <c r="B36" s="7" t="s">
        <v>348</v>
      </c>
      <c r="C36" s="7">
        <v>97599200</v>
      </c>
      <c r="D36" s="7">
        <v>13111</v>
      </c>
      <c r="E36" s="7">
        <v>97586089</v>
      </c>
      <c r="F36" s="7">
        <v>40665346</v>
      </c>
      <c r="G36" s="7">
        <v>10480</v>
      </c>
      <c r="H36" s="7">
        <v>40654866</v>
      </c>
      <c r="I36" s="7">
        <v>56933854</v>
      </c>
      <c r="J36" s="7">
        <v>2631</v>
      </c>
      <c r="K36" s="7">
        <v>56931223</v>
      </c>
    </row>
    <row r="37" spans="1:11">
      <c r="A37" s="7" t="s">
        <v>1069</v>
      </c>
      <c r="B37" s="7" t="s">
        <v>2767</v>
      </c>
      <c r="C37" s="7">
        <v>16567</v>
      </c>
      <c r="D37" s="7">
        <v>169</v>
      </c>
      <c r="E37" s="7">
        <v>16398</v>
      </c>
      <c r="F37" s="7">
        <v>12901</v>
      </c>
      <c r="G37" s="7">
        <v>146</v>
      </c>
      <c r="H37" s="7">
        <v>12755</v>
      </c>
      <c r="I37" s="7">
        <v>3666</v>
      </c>
      <c r="J37" s="7">
        <v>23</v>
      </c>
      <c r="K37" s="7">
        <v>3643</v>
      </c>
    </row>
    <row r="38" spans="1:11">
      <c r="A38" s="7" t="s">
        <v>1069</v>
      </c>
      <c r="B38" s="7" t="s">
        <v>2768</v>
      </c>
      <c r="C38" s="7">
        <v>2897950</v>
      </c>
      <c r="D38" s="7">
        <v>4802</v>
      </c>
      <c r="E38" s="7">
        <v>2893148</v>
      </c>
      <c r="F38" s="7">
        <v>1322981</v>
      </c>
      <c r="G38" s="7">
        <v>4478</v>
      </c>
      <c r="H38" s="7">
        <v>1318503</v>
      </c>
      <c r="I38" s="7">
        <v>1574969</v>
      </c>
      <c r="J38" s="7">
        <v>324</v>
      </c>
      <c r="K38" s="7">
        <v>1574645</v>
      </c>
    </row>
    <row r="39" spans="1:11">
      <c r="A39" s="7" t="s">
        <v>1069</v>
      </c>
      <c r="B39" s="7" t="s">
        <v>348</v>
      </c>
      <c r="C39" s="7">
        <v>96588199</v>
      </c>
      <c r="D39" s="7">
        <v>12707</v>
      </c>
      <c r="E39" s="7">
        <v>96575492</v>
      </c>
      <c r="F39" s="7">
        <v>39592964</v>
      </c>
      <c r="G39" s="7">
        <v>10482</v>
      </c>
      <c r="H39" s="7">
        <v>39582482</v>
      </c>
      <c r="I39" s="7">
        <v>56995235</v>
      </c>
      <c r="J39" s="7">
        <v>2225</v>
      </c>
      <c r="K39" s="7">
        <v>56993010</v>
      </c>
    </row>
    <row r="40" spans="1:11">
      <c r="A40" s="7" t="s">
        <v>1298</v>
      </c>
      <c r="B40" s="7" t="s">
        <v>2767</v>
      </c>
      <c r="C40" s="7">
        <v>16693</v>
      </c>
      <c r="D40" s="7">
        <v>163</v>
      </c>
      <c r="E40" s="7">
        <v>16530</v>
      </c>
      <c r="F40" s="7">
        <v>13018</v>
      </c>
      <c r="G40" s="7">
        <v>140</v>
      </c>
      <c r="H40" s="7">
        <v>12878</v>
      </c>
      <c r="I40" s="7">
        <v>3675</v>
      </c>
      <c r="J40" s="7">
        <v>23</v>
      </c>
      <c r="K40" s="7">
        <v>3652</v>
      </c>
    </row>
    <row r="41" spans="1:11">
      <c r="A41" s="7" t="s">
        <v>1298</v>
      </c>
      <c r="B41" s="7" t="s">
        <v>2768</v>
      </c>
      <c r="C41" s="7">
        <v>2944595</v>
      </c>
      <c r="D41" s="7">
        <v>4652</v>
      </c>
      <c r="E41" s="7">
        <v>2939943</v>
      </c>
      <c r="F41" s="7">
        <v>1339579</v>
      </c>
      <c r="G41" s="7">
        <v>4329</v>
      </c>
      <c r="H41" s="7">
        <v>1335250</v>
      </c>
      <c r="I41" s="7">
        <v>1605016</v>
      </c>
      <c r="J41" s="7">
        <v>323</v>
      </c>
      <c r="K41" s="7">
        <v>1604693</v>
      </c>
    </row>
    <row r="42" spans="1:11">
      <c r="A42" s="7" t="s">
        <v>1298</v>
      </c>
      <c r="B42" s="7" t="s">
        <v>348</v>
      </c>
      <c r="C42" s="7">
        <v>102474849</v>
      </c>
      <c r="D42" s="7">
        <v>12408</v>
      </c>
      <c r="E42" s="7">
        <v>102462441</v>
      </c>
      <c r="F42" s="7">
        <v>41710704</v>
      </c>
      <c r="G42" s="7">
        <v>10183</v>
      </c>
      <c r="H42" s="7">
        <v>41700521</v>
      </c>
      <c r="I42" s="7">
        <v>60764145</v>
      </c>
      <c r="J42" s="7">
        <v>2225</v>
      </c>
      <c r="K42" s="7">
        <v>60761920</v>
      </c>
    </row>
    <row r="43" spans="1:11">
      <c r="A43" s="7" t="s">
        <v>933</v>
      </c>
      <c r="B43" s="7" t="s">
        <v>2767</v>
      </c>
      <c r="C43" s="7">
        <v>16878</v>
      </c>
      <c r="D43" s="7">
        <v>165</v>
      </c>
      <c r="E43" s="7">
        <v>16713</v>
      </c>
      <c r="F43" s="7">
        <v>13183</v>
      </c>
      <c r="G43" s="7">
        <v>143</v>
      </c>
      <c r="H43" s="7">
        <v>13040</v>
      </c>
      <c r="I43" s="7">
        <v>3695</v>
      </c>
      <c r="J43" s="7">
        <v>22</v>
      </c>
      <c r="K43" s="7">
        <v>3673</v>
      </c>
    </row>
    <row r="44" spans="1:11">
      <c r="A44" s="7" t="s">
        <v>933</v>
      </c>
      <c r="B44" s="7" t="s">
        <v>2768</v>
      </c>
      <c r="C44" s="7">
        <v>2985035</v>
      </c>
      <c r="D44" s="7">
        <v>4781</v>
      </c>
      <c r="E44" s="7">
        <v>2980254</v>
      </c>
      <c r="F44" s="7">
        <v>1360822</v>
      </c>
      <c r="G44" s="7">
        <v>4467</v>
      </c>
      <c r="H44" s="7">
        <v>1356355</v>
      </c>
      <c r="I44" s="7">
        <v>1624213</v>
      </c>
      <c r="J44" s="7">
        <v>314</v>
      </c>
      <c r="K44" s="7">
        <v>1623899</v>
      </c>
    </row>
    <row r="45" spans="1:11">
      <c r="A45" s="7" t="s">
        <v>933</v>
      </c>
      <c r="B45" s="7" t="s">
        <v>348</v>
      </c>
      <c r="C45" s="7">
        <v>108348427</v>
      </c>
      <c r="D45" s="7">
        <v>12367</v>
      </c>
      <c r="E45" s="7">
        <v>108336060</v>
      </c>
      <c r="F45" s="7">
        <v>44132357</v>
      </c>
      <c r="G45" s="7">
        <v>10189</v>
      </c>
      <c r="H45" s="7">
        <v>44122168</v>
      </c>
      <c r="I45" s="7">
        <v>64216070</v>
      </c>
      <c r="J45" s="7">
        <v>2178</v>
      </c>
      <c r="K45" s="7">
        <v>64213892</v>
      </c>
    </row>
    <row r="46" spans="1:11">
      <c r="A46" s="7" t="s">
        <v>1945</v>
      </c>
      <c r="B46" s="7" t="s">
        <v>2767</v>
      </c>
      <c r="C46" s="7">
        <v>17019</v>
      </c>
      <c r="D46" s="7">
        <v>196</v>
      </c>
      <c r="E46" s="7">
        <v>16823</v>
      </c>
      <c r="F46" s="7">
        <v>13313</v>
      </c>
      <c r="G46" s="7">
        <v>153</v>
      </c>
      <c r="H46" s="7">
        <v>13160</v>
      </c>
      <c r="I46" s="7">
        <v>3706</v>
      </c>
      <c r="J46" s="7">
        <v>43</v>
      </c>
      <c r="K46" s="7">
        <v>3663</v>
      </c>
    </row>
    <row r="47" spans="1:11">
      <c r="A47" s="7" t="s">
        <v>1945</v>
      </c>
      <c r="B47" s="7" t="s">
        <v>2768</v>
      </c>
      <c r="C47" s="7">
        <v>3004107</v>
      </c>
      <c r="D47" s="7">
        <v>17696</v>
      </c>
      <c r="E47" s="7">
        <v>2986411</v>
      </c>
      <c r="F47" s="7">
        <v>1376689</v>
      </c>
      <c r="G47" s="7">
        <v>6109</v>
      </c>
      <c r="H47" s="7">
        <v>1370580</v>
      </c>
      <c r="I47" s="7">
        <v>1627418</v>
      </c>
      <c r="J47" s="7">
        <v>11587</v>
      </c>
      <c r="K47" s="7">
        <v>1615831</v>
      </c>
    </row>
    <row r="48" spans="1:11">
      <c r="A48" s="7" t="s">
        <v>1945</v>
      </c>
      <c r="B48" s="7" t="s">
        <v>348</v>
      </c>
      <c r="C48" s="7">
        <v>106175501</v>
      </c>
      <c r="D48" s="7">
        <v>482407</v>
      </c>
      <c r="E48" s="7">
        <v>105693094</v>
      </c>
      <c r="F48" s="7">
        <v>42688048</v>
      </c>
      <c r="G48" s="7">
        <v>56516</v>
      </c>
      <c r="H48" s="7">
        <v>42631532</v>
      </c>
      <c r="I48" s="7">
        <v>63487453</v>
      </c>
      <c r="J48" s="7">
        <v>425891</v>
      </c>
      <c r="K48" s="7">
        <v>63061562</v>
      </c>
    </row>
    <row r="49" spans="1:11">
      <c r="A49" s="7" t="s">
        <v>1946</v>
      </c>
      <c r="B49" s="7" t="s">
        <v>2767</v>
      </c>
      <c r="C49" s="7">
        <v>17178</v>
      </c>
      <c r="D49" s="7">
        <v>167</v>
      </c>
      <c r="E49" s="7">
        <v>17011</v>
      </c>
      <c r="F49" s="7">
        <v>13453</v>
      </c>
      <c r="G49" s="7">
        <v>142</v>
      </c>
      <c r="H49" s="198">
        <v>13311</v>
      </c>
      <c r="I49" s="7">
        <v>3725</v>
      </c>
      <c r="J49" s="7">
        <v>25</v>
      </c>
      <c r="K49" s="7">
        <v>3700</v>
      </c>
    </row>
    <row r="50" spans="1:11">
      <c r="A50" s="7" t="s">
        <v>1946</v>
      </c>
      <c r="B50" s="7" t="s">
        <v>2768</v>
      </c>
      <c r="C50" s="7">
        <v>3018468</v>
      </c>
      <c r="D50" s="7">
        <v>4900</v>
      </c>
      <c r="E50" s="7">
        <v>3013568</v>
      </c>
      <c r="F50" s="7">
        <v>1392685</v>
      </c>
      <c r="G50" s="7">
        <v>4490</v>
      </c>
      <c r="H50" s="7">
        <v>1388195</v>
      </c>
      <c r="I50" s="7">
        <v>1625783</v>
      </c>
      <c r="J50" s="7">
        <v>410</v>
      </c>
      <c r="K50" s="7">
        <v>1625373</v>
      </c>
    </row>
    <row r="51" spans="1:11">
      <c r="A51" s="7" t="s">
        <v>1946</v>
      </c>
      <c r="B51" s="7" t="s">
        <v>348</v>
      </c>
      <c r="C51" s="7">
        <v>108749518</v>
      </c>
      <c r="D51" s="7">
        <v>12489</v>
      </c>
      <c r="E51" s="7">
        <v>108737029</v>
      </c>
      <c r="F51" s="7">
        <v>44606295</v>
      </c>
      <c r="G51" s="7">
        <v>10035</v>
      </c>
      <c r="H51" s="7">
        <v>44596260</v>
      </c>
      <c r="I51" s="7">
        <v>64143223</v>
      </c>
      <c r="J51" s="7">
        <v>2454</v>
      </c>
      <c r="K51" s="7">
        <v>64140769</v>
      </c>
    </row>
    <row r="52" spans="1:11">
      <c r="A52" s="7" t="s">
        <v>1382</v>
      </c>
      <c r="B52" s="7" t="s">
        <v>2767</v>
      </c>
      <c r="C52" s="7">
        <v>17271</v>
      </c>
      <c r="D52" s="7">
        <v>161</v>
      </c>
      <c r="E52" s="7">
        <v>17110</v>
      </c>
      <c r="F52" s="7">
        <v>13544</v>
      </c>
      <c r="G52" s="7">
        <v>137</v>
      </c>
      <c r="H52" s="7">
        <v>13407</v>
      </c>
      <c r="I52" s="7">
        <v>3727</v>
      </c>
      <c r="J52" s="7">
        <v>24</v>
      </c>
      <c r="K52" s="7">
        <v>3703</v>
      </c>
    </row>
    <row r="53" spans="1:11">
      <c r="A53" s="7" t="s">
        <v>1382</v>
      </c>
      <c r="B53" s="7" t="s">
        <v>2768</v>
      </c>
      <c r="C53" s="7">
        <v>3021309</v>
      </c>
      <c r="D53" s="7">
        <v>5185</v>
      </c>
      <c r="E53" s="7">
        <v>3016124</v>
      </c>
      <c r="F53" s="7">
        <v>1405370</v>
      </c>
      <c r="G53" s="7">
        <v>4150</v>
      </c>
      <c r="H53" s="7">
        <v>1401220</v>
      </c>
      <c r="I53" s="7">
        <v>1615939</v>
      </c>
      <c r="J53" s="7">
        <v>1035</v>
      </c>
      <c r="K53" s="7">
        <v>1614904</v>
      </c>
    </row>
    <row r="54" spans="1:11">
      <c r="A54" s="7" t="s">
        <v>1382</v>
      </c>
      <c r="B54" s="7" t="s">
        <v>348</v>
      </c>
      <c r="C54" s="7">
        <v>110556690</v>
      </c>
      <c r="D54" s="7">
        <v>69293</v>
      </c>
      <c r="E54" s="7">
        <v>110487397</v>
      </c>
      <c r="F54" s="7">
        <v>46376369</v>
      </c>
      <c r="G54" s="7">
        <v>9335</v>
      </c>
      <c r="H54" s="7">
        <v>46367034</v>
      </c>
      <c r="I54" s="7">
        <v>64180321</v>
      </c>
      <c r="J54" s="7">
        <v>59958</v>
      </c>
      <c r="K54" s="7">
        <v>64120363</v>
      </c>
    </row>
    <row r="55" spans="1:11" s="23" customFormat="1" ht="18.75">
      <c r="A55" s="7" t="s">
        <v>3009</v>
      </c>
      <c r="B55" s="7" t="s">
        <v>2767</v>
      </c>
      <c r="C55" s="7">
        <v>17415</v>
      </c>
      <c r="D55" s="7">
        <v>159</v>
      </c>
      <c r="E55" s="7">
        <v>17256</v>
      </c>
      <c r="F55" s="7">
        <v>13660</v>
      </c>
      <c r="G55" s="7">
        <v>133</v>
      </c>
      <c r="H55" s="7">
        <v>13527</v>
      </c>
      <c r="I55" s="7">
        <v>3755</v>
      </c>
      <c r="J55" s="7">
        <v>26</v>
      </c>
      <c r="K55" s="7">
        <v>3729</v>
      </c>
    </row>
    <row r="56" spans="1:11" s="23" customFormat="1" ht="18.75">
      <c r="A56" s="7" t="s">
        <v>3009</v>
      </c>
      <c r="B56" s="7" t="s">
        <v>2768</v>
      </c>
      <c r="C56" s="7">
        <v>3054962</v>
      </c>
      <c r="D56" s="7">
        <v>5098</v>
      </c>
      <c r="E56" s="7">
        <v>3049864</v>
      </c>
      <c r="F56" s="7">
        <v>1420544</v>
      </c>
      <c r="G56" s="7">
        <v>4023</v>
      </c>
      <c r="H56" s="7">
        <v>1416521</v>
      </c>
      <c r="I56" s="7">
        <v>1634418</v>
      </c>
      <c r="J56" s="7">
        <v>1075</v>
      </c>
      <c r="K56" s="7">
        <v>1633343</v>
      </c>
    </row>
    <row r="57" spans="1:11" s="23" customFormat="1" ht="18.75">
      <c r="A57" s="7" t="s">
        <v>3009</v>
      </c>
      <c r="B57" s="7" t="s">
        <v>348</v>
      </c>
      <c r="C57" s="7">
        <v>111624572</v>
      </c>
      <c r="D57" s="7">
        <v>69943</v>
      </c>
      <c r="E57" s="7">
        <v>111554629</v>
      </c>
      <c r="F57" s="7">
        <v>47084148</v>
      </c>
      <c r="G57" s="7">
        <v>9551</v>
      </c>
      <c r="H57" s="7">
        <v>47074597</v>
      </c>
      <c r="I57" s="7">
        <v>64540424</v>
      </c>
      <c r="J57" s="7">
        <v>60392</v>
      </c>
      <c r="K57" s="7">
        <v>64480032</v>
      </c>
    </row>
  </sheetData>
  <autoFilter ref="A6:K6" xr:uid="{00000000-0009-0000-0000-0000F2000000}"/>
  <mergeCells count="5">
    <mergeCell ref="C4:E4"/>
    <mergeCell ref="F4:H4"/>
    <mergeCell ref="I4:K4"/>
    <mergeCell ref="A4:A5"/>
    <mergeCell ref="B4:B5"/>
  </mergeCells>
  <phoneticPr fontId="5"/>
  <hyperlinks>
    <hyperlink ref="D1" location="目次!C109" display="目次" xr:uid="{00000000-0004-0000-F200-000000000000}"/>
  </hyperlinks>
  <pageMargins left="0.43307086614173229" right="3.937007874015748E-2" top="0.74803149606299213" bottom="0.74803149606299213" header="0.31496062992125984" footer="0.31496062992125984"/>
  <pageSetup paperSize="9" scale="89" orientation="landscape" r:id="rId1"/>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dimension ref="A1:D12"/>
  <sheetViews>
    <sheetView topLeftCell="A7" workbookViewId="0">
      <selection activeCell="G12" sqref="G12"/>
    </sheetView>
  </sheetViews>
  <sheetFormatPr defaultColWidth="8.75" defaultRowHeight="14.25"/>
  <cols>
    <col min="1" max="1" width="10.75" style="1" bestFit="1" customWidth="1"/>
    <col min="2" max="3" width="6.875" style="1" bestFit="1" customWidth="1"/>
    <col min="4" max="16384" width="8.75" style="1"/>
  </cols>
  <sheetData>
    <row r="1" spans="1:4" ht="18.75">
      <c r="A1" s="95" t="s">
        <v>1846</v>
      </c>
      <c r="B1" s="22" t="s">
        <v>2767</v>
      </c>
      <c r="D1" s="9" t="s">
        <v>652</v>
      </c>
    </row>
    <row r="3" spans="1:4" ht="18.75">
      <c r="A3" s="19" t="s">
        <v>3109</v>
      </c>
      <c r="B3" s="21" t="s">
        <v>2765</v>
      </c>
      <c r="C3" s="21" t="s">
        <v>3182</v>
      </c>
    </row>
    <row r="4" spans="1:4" ht="18.75">
      <c r="A4" s="20" t="s">
        <v>1666</v>
      </c>
      <c r="B4" s="22">
        <v>12794</v>
      </c>
      <c r="C4" s="22">
        <v>3632</v>
      </c>
    </row>
    <row r="5" spans="1:4" ht="18.75">
      <c r="A5" s="20" t="s">
        <v>444</v>
      </c>
      <c r="B5" s="22">
        <v>12901</v>
      </c>
      <c r="C5" s="22">
        <v>3666</v>
      </c>
    </row>
    <row r="6" spans="1:4" ht="18.75">
      <c r="A6" s="20" t="s">
        <v>1049</v>
      </c>
      <c r="B6" s="22">
        <v>13018</v>
      </c>
      <c r="C6" s="22">
        <v>3675</v>
      </c>
    </row>
    <row r="7" spans="1:4" ht="18.75">
      <c r="A7" s="20" t="s">
        <v>1528</v>
      </c>
      <c r="B7" s="22">
        <v>13183</v>
      </c>
      <c r="C7" s="22">
        <v>3695</v>
      </c>
    </row>
    <row r="8" spans="1:4" ht="18.75">
      <c r="A8" s="20" t="s">
        <v>668</v>
      </c>
      <c r="B8" s="22">
        <v>13313</v>
      </c>
      <c r="C8" s="22">
        <v>3706</v>
      </c>
    </row>
    <row r="9" spans="1:4" ht="18.75">
      <c r="A9" s="20" t="s">
        <v>489</v>
      </c>
      <c r="B9" s="22">
        <v>13453</v>
      </c>
      <c r="C9" s="22">
        <v>3725</v>
      </c>
    </row>
    <row r="10" spans="1:4" ht="18.75">
      <c r="A10" s="20" t="s">
        <v>2935</v>
      </c>
      <c r="B10" s="22">
        <v>13544</v>
      </c>
      <c r="C10" s="22">
        <v>3727</v>
      </c>
    </row>
    <row r="11" spans="1:4" ht="18.75">
      <c r="A11" s="20" t="s">
        <v>3018</v>
      </c>
      <c r="B11" s="22">
        <v>13660</v>
      </c>
      <c r="C11" s="22">
        <v>3755</v>
      </c>
    </row>
    <row r="12" spans="1:4" ht="18.75">
      <c r="A12" s="21"/>
      <c r="B12" s="21"/>
      <c r="C12" s="21"/>
    </row>
  </sheetData>
  <phoneticPr fontId="5"/>
  <hyperlinks>
    <hyperlink ref="D1" location="目次!C109" display="目次" xr:uid="{00000000-0004-0000-F300-000000000000}"/>
  </hyperlinks>
  <pageMargins left="0.7" right="0.7" top="0.75" bottom="0.75" header="0.3" footer="0.3"/>
  <pageSetup paperSize="9" orientation="portrait"/>
  <drawing r:id="rId2"/>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dimension ref="A1:D12"/>
  <sheetViews>
    <sheetView topLeftCell="A7" workbookViewId="0">
      <selection activeCell="F12" sqref="F12"/>
    </sheetView>
  </sheetViews>
  <sheetFormatPr defaultColWidth="10.75" defaultRowHeight="14.25"/>
  <cols>
    <col min="1" max="1" width="10.75" style="1" bestFit="1"/>
    <col min="2" max="3" width="9.5" style="1" bestFit="1" customWidth="1"/>
    <col min="4" max="16384" width="10.75" style="1"/>
  </cols>
  <sheetData>
    <row r="1" spans="1:4" ht="18.75">
      <c r="A1" s="95" t="s">
        <v>1846</v>
      </c>
      <c r="B1" s="22" t="s">
        <v>2768</v>
      </c>
      <c r="D1" s="9" t="s">
        <v>652</v>
      </c>
    </row>
    <row r="3" spans="1:4" ht="18.75">
      <c r="A3" s="19" t="s">
        <v>3109</v>
      </c>
      <c r="B3" s="21" t="s">
        <v>2765</v>
      </c>
      <c r="C3" s="21" t="s">
        <v>3182</v>
      </c>
    </row>
    <row r="4" spans="1:4" ht="18.75">
      <c r="A4" s="20" t="s">
        <v>1666</v>
      </c>
      <c r="B4" s="22">
        <v>1308040</v>
      </c>
      <c r="C4" s="22">
        <v>1560649</v>
      </c>
    </row>
    <row r="5" spans="1:4" ht="18.75">
      <c r="A5" s="20" t="s">
        <v>444</v>
      </c>
      <c r="B5" s="22">
        <v>1322981</v>
      </c>
      <c r="C5" s="22">
        <v>1574969</v>
      </c>
    </row>
    <row r="6" spans="1:4" ht="18.75">
      <c r="A6" s="20" t="s">
        <v>1049</v>
      </c>
      <c r="B6" s="22">
        <v>1339579</v>
      </c>
      <c r="C6" s="22">
        <v>1605016</v>
      </c>
    </row>
    <row r="7" spans="1:4" ht="18.75">
      <c r="A7" s="20" t="s">
        <v>1528</v>
      </c>
      <c r="B7" s="22">
        <v>1360822</v>
      </c>
      <c r="C7" s="22">
        <v>1624213</v>
      </c>
    </row>
    <row r="8" spans="1:4" ht="18.75">
      <c r="A8" s="20" t="s">
        <v>668</v>
      </c>
      <c r="B8" s="22">
        <v>1376689</v>
      </c>
      <c r="C8" s="22">
        <v>1627418</v>
      </c>
    </row>
    <row r="9" spans="1:4" ht="18.75">
      <c r="A9" s="20" t="s">
        <v>489</v>
      </c>
      <c r="B9" s="22">
        <v>1392685</v>
      </c>
      <c r="C9" s="22">
        <v>1625783</v>
      </c>
    </row>
    <row r="10" spans="1:4" ht="18.75">
      <c r="A10" s="20" t="s">
        <v>2935</v>
      </c>
      <c r="B10" s="22">
        <v>1405370</v>
      </c>
      <c r="C10" s="22">
        <v>1615939</v>
      </c>
    </row>
    <row r="11" spans="1:4" ht="18.75">
      <c r="A11" s="20" t="s">
        <v>3018</v>
      </c>
      <c r="B11" s="22">
        <v>1420544</v>
      </c>
      <c r="C11" s="22">
        <v>1634418</v>
      </c>
    </row>
    <row r="12" spans="1:4" ht="18.75">
      <c r="A12" s="20" t="s">
        <v>756</v>
      </c>
      <c r="B12" s="22">
        <v>10926710</v>
      </c>
      <c r="C12" s="22">
        <v>12868405</v>
      </c>
    </row>
  </sheetData>
  <phoneticPr fontId="5"/>
  <hyperlinks>
    <hyperlink ref="D1" location="目次!C109" display="目次" xr:uid="{00000000-0004-0000-F400-000000000000}"/>
  </hyperlinks>
  <pageMargins left="0.7" right="0.7" top="0.75" bottom="0.75" header="0.3" footer="0.3"/>
  <pageSetup paperSize="9" orientation="portrait"/>
  <drawing r:id="rId2"/>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dimension ref="A1:D12"/>
  <sheetViews>
    <sheetView workbookViewId="0">
      <selection activeCell="C34" sqref="C34"/>
    </sheetView>
  </sheetViews>
  <sheetFormatPr defaultColWidth="10.75" defaultRowHeight="14.25"/>
  <cols>
    <col min="1" max="1" width="10.75" style="1" bestFit="1"/>
    <col min="2" max="3" width="10.625" style="1" bestFit="1" customWidth="1"/>
    <col min="4" max="16384" width="10.75" style="1"/>
  </cols>
  <sheetData>
    <row r="1" spans="1:4" ht="18.75">
      <c r="A1" s="95" t="s">
        <v>1846</v>
      </c>
      <c r="B1" s="22" t="s">
        <v>348</v>
      </c>
      <c r="D1" s="9" t="s">
        <v>652</v>
      </c>
    </row>
    <row r="3" spans="1:4" ht="18.75">
      <c r="A3" s="19" t="s">
        <v>3109</v>
      </c>
      <c r="B3" s="21" t="s">
        <v>2765</v>
      </c>
      <c r="C3" s="21" t="s">
        <v>3182</v>
      </c>
    </row>
    <row r="4" spans="1:4" ht="18.75">
      <c r="A4" s="20" t="s">
        <v>1666</v>
      </c>
      <c r="B4" s="22">
        <v>40665346</v>
      </c>
      <c r="C4" s="22">
        <v>56933854</v>
      </c>
    </row>
    <row r="5" spans="1:4" ht="18.75">
      <c r="A5" s="20" t="s">
        <v>444</v>
      </c>
      <c r="B5" s="22">
        <v>39592964</v>
      </c>
      <c r="C5" s="22">
        <v>56995235</v>
      </c>
    </row>
    <row r="6" spans="1:4" ht="18.75">
      <c r="A6" s="20" t="s">
        <v>1049</v>
      </c>
      <c r="B6" s="22">
        <v>41710704</v>
      </c>
      <c r="C6" s="22">
        <v>60764145</v>
      </c>
    </row>
    <row r="7" spans="1:4" ht="18.75">
      <c r="A7" s="20" t="s">
        <v>1528</v>
      </c>
      <c r="B7" s="22">
        <v>44132357</v>
      </c>
      <c r="C7" s="22">
        <v>64216070</v>
      </c>
    </row>
    <row r="8" spans="1:4" ht="18.75">
      <c r="A8" s="20" t="s">
        <v>668</v>
      </c>
      <c r="B8" s="22">
        <v>42688048</v>
      </c>
      <c r="C8" s="22">
        <v>63487453</v>
      </c>
    </row>
    <row r="9" spans="1:4" ht="18.75">
      <c r="A9" s="20" t="s">
        <v>489</v>
      </c>
      <c r="B9" s="22">
        <v>44606295</v>
      </c>
      <c r="C9" s="22">
        <v>64143223</v>
      </c>
    </row>
    <row r="10" spans="1:4" ht="18.75">
      <c r="A10" s="20" t="s">
        <v>2935</v>
      </c>
      <c r="B10" s="22">
        <v>46376369</v>
      </c>
      <c r="C10" s="22">
        <v>64180321</v>
      </c>
    </row>
    <row r="11" spans="1:4" ht="18.75">
      <c r="A11" s="20" t="s">
        <v>3018</v>
      </c>
      <c r="B11" s="22">
        <v>47084148</v>
      </c>
      <c r="C11" s="22">
        <v>64540424</v>
      </c>
    </row>
    <row r="12" spans="1:4" ht="18.75">
      <c r="A12" s="20" t="s">
        <v>756</v>
      </c>
      <c r="B12" s="22">
        <v>346856231</v>
      </c>
      <c r="C12" s="22">
        <v>495260725</v>
      </c>
    </row>
  </sheetData>
  <phoneticPr fontId="5"/>
  <hyperlinks>
    <hyperlink ref="D1" location="目次!C109" display="目次" xr:uid="{00000000-0004-0000-F500-000000000000}"/>
  </hyperlinks>
  <pageMargins left="0.7" right="0.7" top="0.75" bottom="0.75" header="0.3" footer="0.3"/>
  <pageSetup paperSize="9" orientation="portrait"/>
  <drawing r:id="rId2"/>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sheetPr>
    <pageSetUpPr fitToPage="1"/>
  </sheetPr>
  <dimension ref="A1:N96"/>
  <sheetViews>
    <sheetView workbookViewId="0">
      <pane xSplit="1" ySplit="6" topLeftCell="B79" activePane="bottomRight" state="frozen"/>
      <selection pane="topRight"/>
      <selection pane="bottomLeft"/>
      <selection pane="bottomRight" activeCell="B97" sqref="B97"/>
    </sheetView>
  </sheetViews>
  <sheetFormatPr defaultColWidth="8.75" defaultRowHeight="14.25"/>
  <cols>
    <col min="1" max="1" width="12.75" style="1" bestFit="1" customWidth="1"/>
    <col min="2" max="2" width="26.25" style="1" bestFit="1" customWidth="1"/>
    <col min="3" max="16384" width="8.75" style="1"/>
  </cols>
  <sheetData>
    <row r="1" spans="1:14">
      <c r="A1" s="5" t="s">
        <v>286</v>
      </c>
      <c r="E1" s="9" t="s">
        <v>652</v>
      </c>
    </row>
    <row r="2" spans="1:14">
      <c r="A2" s="1" t="s">
        <v>2771</v>
      </c>
    </row>
    <row r="3" spans="1:14">
      <c r="A3" s="1" t="s">
        <v>2086</v>
      </c>
    </row>
    <row r="4" spans="1:14">
      <c r="A4" s="227" t="s">
        <v>805</v>
      </c>
      <c r="B4" s="227" t="s">
        <v>1846</v>
      </c>
      <c r="C4" s="227" t="s">
        <v>2376</v>
      </c>
      <c r="D4" s="227"/>
      <c r="E4" s="227"/>
      <c r="F4" s="227"/>
      <c r="G4" s="227"/>
      <c r="H4" s="227"/>
      <c r="I4" s="227" t="s">
        <v>2772</v>
      </c>
      <c r="J4" s="227"/>
      <c r="K4" s="227"/>
      <c r="L4" s="227"/>
      <c r="M4" s="227"/>
      <c r="N4" s="227"/>
    </row>
    <row r="5" spans="1:14">
      <c r="A5" s="227"/>
      <c r="B5" s="227"/>
      <c r="C5" s="25" t="s">
        <v>1151</v>
      </c>
      <c r="D5" s="25" t="s">
        <v>904</v>
      </c>
      <c r="E5" s="25" t="s">
        <v>2453</v>
      </c>
      <c r="F5" s="25" t="s">
        <v>2543</v>
      </c>
      <c r="G5" s="25" t="s">
        <v>2774</v>
      </c>
      <c r="H5" s="25" t="s">
        <v>347</v>
      </c>
      <c r="I5" s="25" t="s">
        <v>1151</v>
      </c>
      <c r="J5" s="25" t="s">
        <v>904</v>
      </c>
      <c r="K5" s="25" t="s">
        <v>2453</v>
      </c>
      <c r="L5" s="25" t="s">
        <v>2543</v>
      </c>
      <c r="M5" s="25" t="s">
        <v>2774</v>
      </c>
      <c r="N5" s="25" t="s">
        <v>347</v>
      </c>
    </row>
    <row r="6" spans="1:14" ht="7.5" customHeight="1">
      <c r="A6" s="26" t="str">
        <f>A4</f>
        <v>年度別</v>
      </c>
      <c r="B6" s="26" t="str">
        <f>B4</f>
        <v>区分</v>
      </c>
      <c r="C6" s="26" t="str">
        <f t="shared" ref="C6:H6" si="0">C5&amp;"("&amp;$C$4&amp;")"</f>
        <v>総数(件数)</v>
      </c>
      <c r="D6" s="26" t="str">
        <f t="shared" si="0"/>
        <v>住宅(件数)</v>
      </c>
      <c r="E6" s="26" t="str">
        <f t="shared" si="0"/>
        <v>工場(件数)</v>
      </c>
      <c r="F6" s="26" t="str">
        <f t="shared" si="0"/>
        <v>倉庫(件数)</v>
      </c>
      <c r="G6" s="26" t="str">
        <f t="shared" si="0"/>
        <v>店舗(件数)</v>
      </c>
      <c r="H6" s="26" t="str">
        <f t="shared" si="0"/>
        <v>その他(件数)</v>
      </c>
      <c r="I6" s="26" t="str">
        <f t="shared" ref="I6:N6" si="1">I5&amp;"("&amp;$I$4&amp;")"</f>
        <v>総数(面積)</v>
      </c>
      <c r="J6" s="26" t="str">
        <f t="shared" si="1"/>
        <v>住宅(面積)</v>
      </c>
      <c r="K6" s="26" t="str">
        <f t="shared" si="1"/>
        <v>工場(面積)</v>
      </c>
      <c r="L6" s="26" t="str">
        <f t="shared" si="1"/>
        <v>倉庫(面積)</v>
      </c>
      <c r="M6" s="26" t="str">
        <f t="shared" si="1"/>
        <v>店舗(面積)</v>
      </c>
      <c r="N6" s="26" t="str">
        <f t="shared" si="1"/>
        <v>その他(面積)</v>
      </c>
    </row>
    <row r="7" spans="1:14">
      <c r="A7" s="7" t="s">
        <v>1937</v>
      </c>
      <c r="B7" s="7" t="s">
        <v>435</v>
      </c>
      <c r="C7" s="7">
        <v>12</v>
      </c>
      <c r="D7" s="7">
        <v>11</v>
      </c>
      <c r="E7" s="7">
        <v>0</v>
      </c>
      <c r="F7" s="7">
        <v>0</v>
      </c>
      <c r="G7" s="7">
        <v>1</v>
      </c>
      <c r="H7" s="7">
        <v>0</v>
      </c>
      <c r="I7" s="7">
        <v>9589.3799999999992</v>
      </c>
      <c r="J7" s="7">
        <v>9198.92</v>
      </c>
      <c r="K7" s="7">
        <v>0</v>
      </c>
      <c r="L7" s="7">
        <v>0</v>
      </c>
      <c r="M7" s="7">
        <v>390.46</v>
      </c>
      <c r="N7" s="7">
        <v>0</v>
      </c>
    </row>
    <row r="8" spans="1:14">
      <c r="A8" s="7" t="s">
        <v>1937</v>
      </c>
      <c r="B8" s="7" t="s">
        <v>2775</v>
      </c>
      <c r="C8" s="7">
        <v>4</v>
      </c>
      <c r="D8" s="7">
        <v>4</v>
      </c>
      <c r="E8" s="7">
        <v>0</v>
      </c>
      <c r="F8" s="7">
        <v>0</v>
      </c>
      <c r="G8" s="7">
        <v>0</v>
      </c>
      <c r="H8" s="7">
        <v>0</v>
      </c>
      <c r="I8" s="7">
        <v>5221.4399999999996</v>
      </c>
      <c r="J8" s="7">
        <v>5221.4399999999996</v>
      </c>
      <c r="K8" s="7">
        <v>0</v>
      </c>
      <c r="L8" s="7">
        <v>0</v>
      </c>
      <c r="M8" s="7">
        <v>0</v>
      </c>
      <c r="N8" s="7">
        <v>0</v>
      </c>
    </row>
    <row r="9" spans="1:14">
      <c r="A9" s="7" t="s">
        <v>1937</v>
      </c>
      <c r="B9" s="7" t="s">
        <v>855</v>
      </c>
      <c r="C9" s="7">
        <v>1</v>
      </c>
      <c r="D9" s="7">
        <v>0</v>
      </c>
      <c r="E9" s="7">
        <v>0</v>
      </c>
      <c r="F9" s="7">
        <v>0</v>
      </c>
      <c r="G9" s="7">
        <v>0</v>
      </c>
      <c r="H9" s="7">
        <v>1</v>
      </c>
      <c r="I9" s="7">
        <v>1653.29</v>
      </c>
      <c r="J9" s="7">
        <v>0</v>
      </c>
      <c r="K9" s="7">
        <v>0</v>
      </c>
      <c r="L9" s="7">
        <v>0</v>
      </c>
      <c r="M9" s="7">
        <v>0</v>
      </c>
      <c r="N9" s="7">
        <v>1653.29</v>
      </c>
    </row>
    <row r="10" spans="1:14">
      <c r="A10" s="7" t="s">
        <v>1937</v>
      </c>
      <c r="B10" s="7" t="s">
        <v>2776</v>
      </c>
      <c r="C10" s="7">
        <v>3</v>
      </c>
      <c r="D10" s="7">
        <v>3</v>
      </c>
      <c r="E10" s="7">
        <v>0</v>
      </c>
      <c r="F10" s="7">
        <v>0</v>
      </c>
      <c r="G10" s="7">
        <v>0</v>
      </c>
      <c r="H10" s="7">
        <v>0</v>
      </c>
      <c r="I10" s="7">
        <v>8715.7099999999991</v>
      </c>
      <c r="J10" s="7">
        <v>8715.7099999999991</v>
      </c>
      <c r="K10" s="7">
        <v>0</v>
      </c>
      <c r="L10" s="7">
        <v>0</v>
      </c>
      <c r="M10" s="7">
        <v>0</v>
      </c>
      <c r="N10" s="7">
        <v>0</v>
      </c>
    </row>
    <row r="11" spans="1:14">
      <c r="A11" s="7" t="s">
        <v>1937</v>
      </c>
      <c r="B11" s="7" t="s">
        <v>2440</v>
      </c>
      <c r="C11" s="7">
        <v>0</v>
      </c>
      <c r="D11" s="7">
        <v>0</v>
      </c>
      <c r="E11" s="7">
        <v>0</v>
      </c>
      <c r="F11" s="7">
        <v>0</v>
      </c>
      <c r="G11" s="7">
        <v>0</v>
      </c>
      <c r="H11" s="7">
        <v>0</v>
      </c>
      <c r="I11" s="7">
        <v>0</v>
      </c>
      <c r="J11" s="7">
        <v>0</v>
      </c>
      <c r="K11" s="7">
        <v>0</v>
      </c>
      <c r="L11" s="7">
        <v>0</v>
      </c>
      <c r="M11" s="7">
        <v>0</v>
      </c>
      <c r="N11" s="7">
        <v>0</v>
      </c>
    </row>
    <row r="12" spans="1:14">
      <c r="A12" s="7" t="s">
        <v>1937</v>
      </c>
      <c r="B12" s="7" t="s">
        <v>2777</v>
      </c>
      <c r="C12" s="7">
        <v>0</v>
      </c>
      <c r="D12" s="7">
        <v>0</v>
      </c>
      <c r="E12" s="7">
        <v>0</v>
      </c>
      <c r="F12" s="7">
        <v>0</v>
      </c>
      <c r="G12" s="7">
        <v>0</v>
      </c>
      <c r="H12" s="7">
        <v>0</v>
      </c>
      <c r="I12" s="7">
        <v>0</v>
      </c>
      <c r="J12" s="7">
        <v>0</v>
      </c>
      <c r="K12" s="7">
        <v>0</v>
      </c>
      <c r="L12" s="7">
        <v>0</v>
      </c>
      <c r="M12" s="7">
        <v>0</v>
      </c>
      <c r="N12" s="7">
        <v>0</v>
      </c>
    </row>
    <row r="13" spans="1:14">
      <c r="A13" s="7" t="s">
        <v>1427</v>
      </c>
      <c r="B13" s="7" t="s">
        <v>435</v>
      </c>
      <c r="C13" s="7">
        <v>8</v>
      </c>
      <c r="D13" s="7">
        <v>8</v>
      </c>
      <c r="E13" s="7">
        <v>0</v>
      </c>
      <c r="F13" s="7">
        <v>0</v>
      </c>
      <c r="G13" s="7">
        <v>0</v>
      </c>
      <c r="H13" s="7">
        <v>0</v>
      </c>
      <c r="I13" s="7">
        <v>5172.99</v>
      </c>
      <c r="J13" s="7">
        <v>5172.99</v>
      </c>
      <c r="K13" s="7">
        <v>0</v>
      </c>
      <c r="L13" s="7">
        <v>0</v>
      </c>
      <c r="M13" s="7">
        <v>0</v>
      </c>
      <c r="N13" s="7">
        <v>0</v>
      </c>
    </row>
    <row r="14" spans="1:14">
      <c r="A14" s="7" t="s">
        <v>1427</v>
      </c>
      <c r="B14" s="7" t="s">
        <v>2775</v>
      </c>
      <c r="C14" s="7">
        <v>4</v>
      </c>
      <c r="D14" s="7">
        <v>4</v>
      </c>
      <c r="E14" s="7">
        <v>0</v>
      </c>
      <c r="F14" s="7">
        <v>0</v>
      </c>
      <c r="G14" s="7">
        <v>0</v>
      </c>
      <c r="H14" s="7">
        <v>0</v>
      </c>
      <c r="I14" s="7">
        <v>4524.09</v>
      </c>
      <c r="J14" s="7">
        <v>4524.09</v>
      </c>
      <c r="K14" s="7">
        <v>0</v>
      </c>
      <c r="L14" s="7">
        <v>0</v>
      </c>
      <c r="M14" s="7">
        <v>0</v>
      </c>
      <c r="N14" s="7">
        <v>0</v>
      </c>
    </row>
    <row r="15" spans="1:14">
      <c r="A15" s="7" t="s">
        <v>1427</v>
      </c>
      <c r="B15" s="7" t="s">
        <v>855</v>
      </c>
      <c r="C15" s="7">
        <v>2</v>
      </c>
      <c r="D15" s="7">
        <v>1</v>
      </c>
      <c r="E15" s="7">
        <v>0</v>
      </c>
      <c r="F15" s="7">
        <v>0</v>
      </c>
      <c r="G15" s="7">
        <v>1</v>
      </c>
      <c r="H15" s="7">
        <v>0</v>
      </c>
      <c r="I15" s="7">
        <v>3530.89</v>
      </c>
      <c r="J15" s="7">
        <v>1734.31</v>
      </c>
      <c r="K15" s="7">
        <v>0</v>
      </c>
      <c r="L15" s="7">
        <v>0</v>
      </c>
      <c r="M15" s="7">
        <v>1796.58</v>
      </c>
      <c r="N15" s="7">
        <v>0</v>
      </c>
    </row>
    <row r="16" spans="1:14">
      <c r="A16" s="7" t="s">
        <v>1427</v>
      </c>
      <c r="B16" s="7" t="s">
        <v>2776</v>
      </c>
      <c r="C16" s="7">
        <v>4</v>
      </c>
      <c r="D16" s="7">
        <v>3</v>
      </c>
      <c r="E16" s="7">
        <v>0</v>
      </c>
      <c r="F16" s="7">
        <v>0</v>
      </c>
      <c r="G16" s="7">
        <v>1</v>
      </c>
      <c r="H16" s="7">
        <v>0</v>
      </c>
      <c r="I16" s="7">
        <v>10285.06</v>
      </c>
      <c r="J16" s="7">
        <v>7723.53</v>
      </c>
      <c r="K16" s="7">
        <v>0</v>
      </c>
      <c r="L16" s="7">
        <v>0</v>
      </c>
      <c r="M16" s="7">
        <v>2561.5300000000002</v>
      </c>
      <c r="N16" s="7">
        <v>0</v>
      </c>
    </row>
    <row r="17" spans="1:14">
      <c r="A17" s="7" t="s">
        <v>1427</v>
      </c>
      <c r="B17" s="7" t="s">
        <v>2440</v>
      </c>
      <c r="C17" s="7">
        <v>0</v>
      </c>
      <c r="D17" s="7">
        <v>0</v>
      </c>
      <c r="E17" s="7">
        <v>0</v>
      </c>
      <c r="F17" s="7">
        <v>0</v>
      </c>
      <c r="G17" s="7">
        <v>0</v>
      </c>
      <c r="H17" s="7">
        <v>0</v>
      </c>
      <c r="I17" s="7">
        <v>0</v>
      </c>
      <c r="J17" s="7">
        <v>0</v>
      </c>
      <c r="K17" s="7">
        <v>0</v>
      </c>
      <c r="L17" s="7">
        <v>0</v>
      </c>
      <c r="M17" s="7">
        <v>0</v>
      </c>
      <c r="N17" s="7">
        <v>0</v>
      </c>
    </row>
    <row r="18" spans="1:14">
      <c r="A18" s="7" t="s">
        <v>1427</v>
      </c>
      <c r="B18" s="7" t="s">
        <v>2777</v>
      </c>
      <c r="C18" s="7">
        <v>0</v>
      </c>
      <c r="D18" s="7">
        <v>0</v>
      </c>
      <c r="E18" s="7">
        <v>0</v>
      </c>
      <c r="F18" s="7">
        <v>0</v>
      </c>
      <c r="G18" s="7">
        <v>0</v>
      </c>
      <c r="H18" s="7">
        <v>0</v>
      </c>
      <c r="I18" s="7">
        <v>0</v>
      </c>
      <c r="J18" s="7">
        <v>0</v>
      </c>
      <c r="K18" s="7">
        <v>0</v>
      </c>
      <c r="L18" s="7">
        <v>0</v>
      </c>
      <c r="M18" s="7">
        <v>0</v>
      </c>
      <c r="N18" s="7">
        <v>0</v>
      </c>
    </row>
    <row r="19" spans="1:14">
      <c r="A19" s="7" t="s">
        <v>1152</v>
      </c>
      <c r="B19" s="7" t="s">
        <v>435</v>
      </c>
      <c r="C19" s="7">
        <v>21</v>
      </c>
      <c r="D19" s="7">
        <v>20</v>
      </c>
      <c r="E19" s="7">
        <v>1</v>
      </c>
      <c r="F19" s="7">
        <v>0</v>
      </c>
      <c r="G19" s="7">
        <v>0</v>
      </c>
      <c r="H19" s="7">
        <v>0</v>
      </c>
      <c r="I19" s="7">
        <v>11426.05</v>
      </c>
      <c r="J19" s="7">
        <v>10812.41</v>
      </c>
      <c r="K19" s="7">
        <v>613.64</v>
      </c>
      <c r="L19" s="7">
        <v>0</v>
      </c>
      <c r="M19" s="7">
        <v>0</v>
      </c>
      <c r="N19" s="7">
        <v>0</v>
      </c>
    </row>
    <row r="20" spans="1:14">
      <c r="A20" s="7" t="s">
        <v>1152</v>
      </c>
      <c r="B20" s="7" t="s">
        <v>2775</v>
      </c>
      <c r="C20" s="7">
        <v>8</v>
      </c>
      <c r="D20" s="7">
        <v>7</v>
      </c>
      <c r="E20" s="7">
        <v>0</v>
      </c>
      <c r="F20" s="7">
        <v>0</v>
      </c>
      <c r="G20" s="7">
        <v>1</v>
      </c>
      <c r="H20" s="7">
        <v>0</v>
      </c>
      <c r="I20" s="7">
        <v>9810.1200000000008</v>
      </c>
      <c r="J20" s="7">
        <v>8557.2900000000009</v>
      </c>
      <c r="K20" s="7">
        <v>0</v>
      </c>
      <c r="L20" s="7">
        <v>0</v>
      </c>
      <c r="M20" s="7">
        <v>1252.83</v>
      </c>
      <c r="N20" s="7">
        <v>0</v>
      </c>
    </row>
    <row r="21" spans="1:14">
      <c r="A21" s="7" t="s">
        <v>1152</v>
      </c>
      <c r="B21" s="7" t="s">
        <v>855</v>
      </c>
      <c r="C21" s="7">
        <v>0</v>
      </c>
      <c r="D21" s="7">
        <v>0</v>
      </c>
      <c r="E21" s="7">
        <v>0</v>
      </c>
      <c r="F21" s="7">
        <v>0</v>
      </c>
      <c r="G21" s="7">
        <v>0</v>
      </c>
      <c r="H21" s="7">
        <v>0</v>
      </c>
      <c r="I21" s="7">
        <v>0</v>
      </c>
      <c r="J21" s="7">
        <v>0</v>
      </c>
      <c r="K21" s="7">
        <v>0</v>
      </c>
      <c r="L21" s="7">
        <v>0</v>
      </c>
      <c r="M21" s="7">
        <v>0</v>
      </c>
      <c r="N21" s="7">
        <v>0</v>
      </c>
    </row>
    <row r="22" spans="1:14">
      <c r="A22" s="7" t="s">
        <v>1152</v>
      </c>
      <c r="B22" s="7" t="s">
        <v>2776</v>
      </c>
      <c r="C22" s="7">
        <v>1</v>
      </c>
      <c r="D22" s="7">
        <v>0</v>
      </c>
      <c r="E22" s="7">
        <v>0</v>
      </c>
      <c r="F22" s="7">
        <v>0</v>
      </c>
      <c r="G22" s="7">
        <v>1</v>
      </c>
      <c r="H22" s="7">
        <v>0</v>
      </c>
      <c r="I22" s="7">
        <v>2230.85</v>
      </c>
      <c r="J22" s="7">
        <v>0</v>
      </c>
      <c r="K22" s="7">
        <v>0</v>
      </c>
      <c r="L22" s="7">
        <v>0</v>
      </c>
      <c r="M22" s="7">
        <v>2230.85</v>
      </c>
      <c r="N22" s="7">
        <v>0</v>
      </c>
    </row>
    <row r="23" spans="1:14">
      <c r="A23" s="7" t="s">
        <v>1152</v>
      </c>
      <c r="B23" s="7" t="s">
        <v>2440</v>
      </c>
      <c r="C23" s="7">
        <v>0</v>
      </c>
      <c r="D23" s="7">
        <v>0</v>
      </c>
      <c r="E23" s="7">
        <v>0</v>
      </c>
      <c r="F23" s="7">
        <v>0</v>
      </c>
      <c r="G23" s="7">
        <v>0</v>
      </c>
      <c r="H23" s="7">
        <v>0</v>
      </c>
      <c r="I23" s="7">
        <v>0</v>
      </c>
      <c r="J23" s="7">
        <v>0</v>
      </c>
      <c r="K23" s="7">
        <v>0</v>
      </c>
      <c r="L23" s="7">
        <v>0</v>
      </c>
      <c r="M23" s="7">
        <v>0</v>
      </c>
      <c r="N23" s="7">
        <v>0</v>
      </c>
    </row>
    <row r="24" spans="1:14">
      <c r="A24" s="7" t="s">
        <v>1152</v>
      </c>
      <c r="B24" s="7" t="s">
        <v>2777</v>
      </c>
      <c r="C24" s="7">
        <v>0</v>
      </c>
      <c r="D24" s="7">
        <v>0</v>
      </c>
      <c r="E24" s="7">
        <v>0</v>
      </c>
      <c r="F24" s="7">
        <v>0</v>
      </c>
      <c r="G24" s="7">
        <v>0</v>
      </c>
      <c r="H24" s="7">
        <v>0</v>
      </c>
      <c r="I24" s="7">
        <v>0</v>
      </c>
      <c r="J24" s="7">
        <v>0</v>
      </c>
      <c r="K24" s="7">
        <v>0</v>
      </c>
      <c r="L24" s="7">
        <v>0</v>
      </c>
      <c r="M24" s="7">
        <v>0</v>
      </c>
      <c r="N24" s="7">
        <v>0</v>
      </c>
    </row>
    <row r="25" spans="1:14">
      <c r="A25" s="7" t="s">
        <v>1939</v>
      </c>
      <c r="B25" s="7" t="s">
        <v>435</v>
      </c>
      <c r="C25" s="7">
        <v>20</v>
      </c>
      <c r="D25" s="7">
        <v>15</v>
      </c>
      <c r="E25" s="7">
        <v>1</v>
      </c>
      <c r="F25" s="7">
        <v>0</v>
      </c>
      <c r="G25" s="7">
        <v>2</v>
      </c>
      <c r="H25" s="7">
        <v>2</v>
      </c>
      <c r="I25" s="7">
        <v>14593.150000000001</v>
      </c>
      <c r="J25" s="7">
        <v>11466.37</v>
      </c>
      <c r="K25" s="7">
        <v>823.18</v>
      </c>
      <c r="L25" s="7">
        <v>0</v>
      </c>
      <c r="M25" s="7">
        <v>798.81</v>
      </c>
      <c r="N25" s="7">
        <v>1504.79</v>
      </c>
    </row>
    <row r="26" spans="1:14">
      <c r="A26" s="7" t="s">
        <v>1939</v>
      </c>
      <c r="B26" s="7" t="s">
        <v>2775</v>
      </c>
      <c r="C26" s="7">
        <v>6</v>
      </c>
      <c r="D26" s="7">
        <v>6</v>
      </c>
      <c r="E26" s="7">
        <v>0</v>
      </c>
      <c r="F26" s="7">
        <v>0</v>
      </c>
      <c r="G26" s="7">
        <v>0</v>
      </c>
      <c r="H26" s="7">
        <v>0</v>
      </c>
      <c r="I26" s="7">
        <v>7285.81</v>
      </c>
      <c r="J26" s="7">
        <v>7285.81</v>
      </c>
      <c r="K26" s="7">
        <v>0</v>
      </c>
      <c r="L26" s="7">
        <v>0</v>
      </c>
      <c r="M26" s="7">
        <v>0</v>
      </c>
      <c r="N26" s="7">
        <v>0</v>
      </c>
    </row>
    <row r="27" spans="1:14">
      <c r="A27" s="7" t="s">
        <v>1939</v>
      </c>
      <c r="B27" s="7" t="s">
        <v>855</v>
      </c>
      <c r="C27" s="7">
        <v>2</v>
      </c>
      <c r="D27" s="7">
        <v>2</v>
      </c>
      <c r="E27" s="7">
        <v>0</v>
      </c>
      <c r="F27" s="7">
        <v>0</v>
      </c>
      <c r="G27" s="7">
        <v>0</v>
      </c>
      <c r="H27" s="7">
        <v>0</v>
      </c>
      <c r="I27" s="7">
        <v>3510.73</v>
      </c>
      <c r="J27" s="7">
        <v>3510.73</v>
      </c>
      <c r="K27" s="7">
        <v>0</v>
      </c>
      <c r="L27" s="7">
        <v>0</v>
      </c>
      <c r="M27" s="7">
        <v>0</v>
      </c>
      <c r="N27" s="7">
        <v>0</v>
      </c>
    </row>
    <row r="28" spans="1:14">
      <c r="A28" s="7" t="s">
        <v>1939</v>
      </c>
      <c r="B28" s="7" t="s">
        <v>2776</v>
      </c>
      <c r="C28" s="7">
        <v>0</v>
      </c>
      <c r="D28" s="7">
        <v>0</v>
      </c>
      <c r="E28" s="7">
        <v>0</v>
      </c>
      <c r="F28" s="7">
        <v>0</v>
      </c>
      <c r="G28" s="7">
        <v>0</v>
      </c>
      <c r="H28" s="7">
        <v>0</v>
      </c>
      <c r="I28" s="7">
        <v>0</v>
      </c>
      <c r="J28" s="7">
        <v>0</v>
      </c>
      <c r="K28" s="7">
        <v>0</v>
      </c>
      <c r="L28" s="7">
        <v>0</v>
      </c>
      <c r="M28" s="7">
        <v>0</v>
      </c>
      <c r="N28" s="7">
        <v>0</v>
      </c>
    </row>
    <row r="29" spans="1:14">
      <c r="A29" s="7" t="s">
        <v>1939</v>
      </c>
      <c r="B29" s="7" t="s">
        <v>2440</v>
      </c>
      <c r="C29" s="7">
        <v>0</v>
      </c>
      <c r="D29" s="7">
        <v>0</v>
      </c>
      <c r="E29" s="7">
        <v>0</v>
      </c>
      <c r="F29" s="7">
        <v>0</v>
      </c>
      <c r="G29" s="7">
        <v>0</v>
      </c>
      <c r="H29" s="7">
        <v>0</v>
      </c>
      <c r="I29" s="7">
        <v>0</v>
      </c>
      <c r="J29" s="7">
        <v>0</v>
      </c>
      <c r="K29" s="7">
        <v>0</v>
      </c>
      <c r="L29" s="7">
        <v>0</v>
      </c>
      <c r="M29" s="7">
        <v>0</v>
      </c>
      <c r="N29" s="7">
        <v>0</v>
      </c>
    </row>
    <row r="30" spans="1:14">
      <c r="A30" s="7" t="s">
        <v>1939</v>
      </c>
      <c r="B30" s="7" t="s">
        <v>2777</v>
      </c>
      <c r="C30" s="7">
        <v>0</v>
      </c>
      <c r="D30" s="7">
        <v>0</v>
      </c>
      <c r="E30" s="7">
        <v>0</v>
      </c>
      <c r="F30" s="7">
        <v>0</v>
      </c>
      <c r="G30" s="7">
        <v>0</v>
      </c>
      <c r="H30" s="7">
        <v>0</v>
      </c>
      <c r="I30" s="7">
        <v>0</v>
      </c>
      <c r="J30" s="7">
        <v>0</v>
      </c>
      <c r="K30" s="7">
        <v>0</v>
      </c>
      <c r="L30" s="7">
        <v>0</v>
      </c>
      <c r="M30" s="7">
        <v>0</v>
      </c>
      <c r="N30" s="7">
        <v>0</v>
      </c>
    </row>
    <row r="31" spans="1:14">
      <c r="A31" s="7" t="s">
        <v>1738</v>
      </c>
      <c r="B31" s="7" t="s">
        <v>435</v>
      </c>
      <c r="C31" s="7">
        <v>23</v>
      </c>
      <c r="D31" s="7">
        <v>22</v>
      </c>
      <c r="E31" s="7">
        <v>0</v>
      </c>
      <c r="F31" s="7">
        <v>0</v>
      </c>
      <c r="G31" s="7">
        <v>1</v>
      </c>
      <c r="H31" s="7">
        <v>0</v>
      </c>
      <c r="I31" s="7">
        <v>16423.07</v>
      </c>
      <c r="J31" s="7">
        <v>15653.07</v>
      </c>
      <c r="K31" s="7">
        <v>0</v>
      </c>
      <c r="L31" s="7">
        <v>0</v>
      </c>
      <c r="M31" s="7">
        <v>770</v>
      </c>
      <c r="N31" s="7">
        <v>0</v>
      </c>
    </row>
    <row r="32" spans="1:14">
      <c r="A32" s="7" t="s">
        <v>1738</v>
      </c>
      <c r="B32" s="7" t="s">
        <v>2775</v>
      </c>
      <c r="C32" s="7">
        <v>4</v>
      </c>
      <c r="D32" s="7">
        <v>4</v>
      </c>
      <c r="E32" s="7">
        <v>0</v>
      </c>
      <c r="F32" s="7">
        <v>0</v>
      </c>
      <c r="G32" s="7">
        <v>0</v>
      </c>
      <c r="H32" s="7">
        <v>0</v>
      </c>
      <c r="I32" s="7">
        <v>4782.79</v>
      </c>
      <c r="J32" s="7">
        <v>4782.79</v>
      </c>
      <c r="K32" s="7">
        <v>0</v>
      </c>
      <c r="L32" s="7">
        <v>0</v>
      </c>
      <c r="M32" s="7">
        <v>0</v>
      </c>
      <c r="N32" s="7">
        <v>0</v>
      </c>
    </row>
    <row r="33" spans="1:14">
      <c r="A33" s="7" t="s">
        <v>1738</v>
      </c>
      <c r="B33" s="7" t="s">
        <v>855</v>
      </c>
      <c r="C33" s="7">
        <v>4</v>
      </c>
      <c r="D33" s="7">
        <v>1</v>
      </c>
      <c r="E33" s="7">
        <v>1</v>
      </c>
      <c r="F33" s="7">
        <v>1</v>
      </c>
      <c r="G33" s="7">
        <v>0</v>
      </c>
      <c r="H33" s="7">
        <v>1</v>
      </c>
      <c r="I33" s="7">
        <v>7038.45</v>
      </c>
      <c r="J33" s="7">
        <v>1862.09</v>
      </c>
      <c r="K33" s="7">
        <v>1503.59</v>
      </c>
      <c r="L33" s="7">
        <v>1711.11</v>
      </c>
      <c r="M33" s="7">
        <v>0</v>
      </c>
      <c r="N33" s="7">
        <v>1961.66</v>
      </c>
    </row>
    <row r="34" spans="1:14">
      <c r="A34" s="7" t="s">
        <v>1738</v>
      </c>
      <c r="B34" s="7" t="s">
        <v>2776</v>
      </c>
      <c r="C34" s="7">
        <v>2</v>
      </c>
      <c r="D34" s="7">
        <v>2</v>
      </c>
      <c r="E34" s="7">
        <v>0</v>
      </c>
      <c r="F34" s="7">
        <v>0</v>
      </c>
      <c r="G34" s="7">
        <v>0</v>
      </c>
      <c r="H34" s="7">
        <v>0</v>
      </c>
      <c r="I34" s="7">
        <v>4776.43</v>
      </c>
      <c r="J34" s="7">
        <v>4776.43</v>
      </c>
      <c r="K34" s="7">
        <v>0</v>
      </c>
      <c r="L34" s="7">
        <v>0</v>
      </c>
      <c r="M34" s="7">
        <v>0</v>
      </c>
      <c r="N34" s="7">
        <v>0</v>
      </c>
    </row>
    <row r="35" spans="1:14">
      <c r="A35" s="7" t="s">
        <v>1738</v>
      </c>
      <c r="B35" s="7" t="s">
        <v>2440</v>
      </c>
      <c r="C35" s="7">
        <v>1</v>
      </c>
      <c r="D35" s="7">
        <v>0</v>
      </c>
      <c r="E35" s="7">
        <v>1</v>
      </c>
      <c r="F35" s="7">
        <v>0</v>
      </c>
      <c r="G35" s="7">
        <v>0</v>
      </c>
      <c r="H35" s="7">
        <v>0</v>
      </c>
      <c r="I35" s="7">
        <v>3306.84</v>
      </c>
      <c r="J35" s="7">
        <v>0</v>
      </c>
      <c r="K35" s="7">
        <v>3306.84</v>
      </c>
      <c r="L35" s="7">
        <v>0</v>
      </c>
      <c r="M35" s="7">
        <v>0</v>
      </c>
      <c r="N35" s="7">
        <v>0</v>
      </c>
    </row>
    <row r="36" spans="1:14">
      <c r="A36" s="7" t="s">
        <v>1738</v>
      </c>
      <c r="B36" s="7" t="s">
        <v>2777</v>
      </c>
      <c r="C36" s="7">
        <v>1</v>
      </c>
      <c r="D36" s="7">
        <v>0</v>
      </c>
      <c r="E36" s="7">
        <v>0</v>
      </c>
      <c r="F36" s="7">
        <v>0</v>
      </c>
      <c r="G36" s="7">
        <v>0</v>
      </c>
      <c r="H36" s="7">
        <v>1</v>
      </c>
      <c r="I36" s="7">
        <v>6269.13</v>
      </c>
      <c r="J36" s="7">
        <v>0</v>
      </c>
      <c r="K36" s="7">
        <v>0</v>
      </c>
      <c r="L36" s="7">
        <v>0</v>
      </c>
      <c r="M36" s="7">
        <v>0</v>
      </c>
      <c r="N36" s="7">
        <v>6269.13</v>
      </c>
    </row>
    <row r="37" spans="1:14">
      <c r="A37" s="7" t="s">
        <v>1749</v>
      </c>
      <c r="B37" s="7" t="s">
        <v>435</v>
      </c>
      <c r="C37" s="7">
        <v>18</v>
      </c>
      <c r="D37" s="7">
        <v>16</v>
      </c>
      <c r="E37" s="7">
        <v>0</v>
      </c>
      <c r="F37" s="7">
        <v>0</v>
      </c>
      <c r="G37" s="7">
        <v>1</v>
      </c>
      <c r="H37" s="7">
        <v>1</v>
      </c>
      <c r="I37" s="7">
        <v>10781.41</v>
      </c>
      <c r="J37" s="7">
        <v>9619.93</v>
      </c>
      <c r="K37" s="7">
        <v>0</v>
      </c>
      <c r="L37" s="7">
        <v>0</v>
      </c>
      <c r="M37" s="7">
        <v>397.94</v>
      </c>
      <c r="N37" s="7">
        <v>763.54</v>
      </c>
    </row>
    <row r="38" spans="1:14">
      <c r="A38" s="7" t="s">
        <v>1749</v>
      </c>
      <c r="B38" s="7" t="s">
        <v>2775</v>
      </c>
      <c r="C38" s="7">
        <v>4</v>
      </c>
      <c r="D38" s="7">
        <v>4</v>
      </c>
      <c r="E38" s="7">
        <v>0</v>
      </c>
      <c r="F38" s="7">
        <v>0</v>
      </c>
      <c r="G38" s="7">
        <v>0</v>
      </c>
      <c r="H38" s="7">
        <v>0</v>
      </c>
      <c r="I38" s="7">
        <v>5221.72</v>
      </c>
      <c r="J38" s="7">
        <v>5221.72</v>
      </c>
      <c r="K38" s="7">
        <v>0</v>
      </c>
      <c r="L38" s="7">
        <v>0</v>
      </c>
      <c r="M38" s="7">
        <v>0</v>
      </c>
      <c r="N38" s="7">
        <v>0</v>
      </c>
    </row>
    <row r="39" spans="1:14">
      <c r="A39" s="7" t="s">
        <v>1749</v>
      </c>
      <c r="B39" s="7" t="s">
        <v>855</v>
      </c>
      <c r="C39" s="7">
        <v>1</v>
      </c>
      <c r="D39" s="7">
        <v>1</v>
      </c>
      <c r="E39" s="7">
        <v>0</v>
      </c>
      <c r="F39" s="7">
        <v>0</v>
      </c>
      <c r="G39" s="7">
        <v>0</v>
      </c>
      <c r="H39" s="7">
        <v>0</v>
      </c>
      <c r="I39" s="7">
        <v>1545.04</v>
      </c>
      <c r="J39" s="7">
        <v>1545.04</v>
      </c>
      <c r="K39" s="7">
        <v>0</v>
      </c>
      <c r="L39" s="7">
        <v>0</v>
      </c>
      <c r="M39" s="7">
        <v>0</v>
      </c>
      <c r="N39" s="7">
        <v>0</v>
      </c>
    </row>
    <row r="40" spans="1:14">
      <c r="A40" s="7" t="s">
        <v>1749</v>
      </c>
      <c r="B40" s="7" t="s">
        <v>2776</v>
      </c>
      <c r="C40" s="7">
        <v>1</v>
      </c>
      <c r="D40" s="7">
        <v>1</v>
      </c>
      <c r="E40" s="7">
        <v>0</v>
      </c>
      <c r="F40" s="7">
        <v>0</v>
      </c>
      <c r="G40" s="7">
        <v>0</v>
      </c>
      <c r="H40" s="7">
        <v>0</v>
      </c>
      <c r="I40" s="7">
        <v>2931.84</v>
      </c>
      <c r="J40" s="7">
        <v>2931.84</v>
      </c>
      <c r="K40" s="7">
        <v>0</v>
      </c>
      <c r="L40" s="7">
        <v>0</v>
      </c>
      <c r="M40" s="7">
        <v>0</v>
      </c>
      <c r="N40" s="7">
        <v>0</v>
      </c>
    </row>
    <row r="41" spans="1:14">
      <c r="A41" s="7" t="s">
        <v>1749</v>
      </c>
      <c r="B41" s="7" t="s">
        <v>2440</v>
      </c>
      <c r="C41" s="7">
        <v>0</v>
      </c>
      <c r="D41" s="7">
        <v>0</v>
      </c>
      <c r="E41" s="7">
        <v>0</v>
      </c>
      <c r="F41" s="7">
        <v>0</v>
      </c>
      <c r="G41" s="7">
        <v>0</v>
      </c>
      <c r="H41" s="7">
        <v>0</v>
      </c>
      <c r="I41" s="7">
        <v>0</v>
      </c>
      <c r="J41" s="7">
        <v>0</v>
      </c>
      <c r="K41" s="7">
        <v>0</v>
      </c>
      <c r="L41" s="7">
        <v>0</v>
      </c>
      <c r="M41" s="7">
        <v>0</v>
      </c>
      <c r="N41" s="7">
        <v>0</v>
      </c>
    </row>
    <row r="42" spans="1:14">
      <c r="A42" s="7" t="s">
        <v>1749</v>
      </c>
      <c r="B42" s="7" t="s">
        <v>2777</v>
      </c>
      <c r="C42" s="7">
        <v>1</v>
      </c>
      <c r="D42" s="7">
        <v>0</v>
      </c>
      <c r="E42" s="7">
        <v>0</v>
      </c>
      <c r="F42" s="7">
        <v>0</v>
      </c>
      <c r="G42" s="7">
        <v>1</v>
      </c>
      <c r="H42" s="7">
        <v>0</v>
      </c>
      <c r="I42" s="7">
        <v>11808.04</v>
      </c>
      <c r="J42" s="7">
        <v>0</v>
      </c>
      <c r="K42" s="7">
        <v>0</v>
      </c>
      <c r="L42" s="7">
        <v>0</v>
      </c>
      <c r="M42" s="7">
        <v>11808.04</v>
      </c>
      <c r="N42" s="7">
        <v>0</v>
      </c>
    </row>
    <row r="43" spans="1:14">
      <c r="A43" s="7" t="s">
        <v>1941</v>
      </c>
      <c r="B43" s="7" t="s">
        <v>435</v>
      </c>
      <c r="C43" s="7">
        <v>22</v>
      </c>
      <c r="D43" s="7">
        <v>18</v>
      </c>
      <c r="E43" s="7">
        <v>1</v>
      </c>
      <c r="F43" s="7">
        <v>1</v>
      </c>
      <c r="G43" s="7">
        <v>0</v>
      </c>
      <c r="H43" s="7">
        <v>2</v>
      </c>
      <c r="I43" s="7">
        <v>14889.7</v>
      </c>
      <c r="J43" s="7">
        <v>11966.88</v>
      </c>
      <c r="K43" s="7">
        <v>482.28</v>
      </c>
      <c r="L43" s="7">
        <v>928.21</v>
      </c>
      <c r="M43" s="7">
        <v>0</v>
      </c>
      <c r="N43" s="7">
        <v>1512.33</v>
      </c>
    </row>
    <row r="44" spans="1:14">
      <c r="A44" s="7" t="s">
        <v>1941</v>
      </c>
      <c r="B44" s="7" t="s">
        <v>2775</v>
      </c>
      <c r="C44" s="7">
        <v>5</v>
      </c>
      <c r="D44" s="7">
        <v>4</v>
      </c>
      <c r="E44" s="7">
        <v>0</v>
      </c>
      <c r="F44" s="7">
        <v>0</v>
      </c>
      <c r="G44" s="7">
        <v>0</v>
      </c>
      <c r="H44" s="7">
        <v>1</v>
      </c>
      <c r="I44" s="7">
        <v>6402.56</v>
      </c>
      <c r="J44" s="7">
        <v>5253.5</v>
      </c>
      <c r="K44" s="7">
        <v>0</v>
      </c>
      <c r="L44" s="7">
        <v>0</v>
      </c>
      <c r="M44" s="7">
        <v>0</v>
      </c>
      <c r="N44" s="7">
        <v>1149.06</v>
      </c>
    </row>
    <row r="45" spans="1:14">
      <c r="A45" s="7" t="s">
        <v>1941</v>
      </c>
      <c r="B45" s="7" t="s">
        <v>855</v>
      </c>
      <c r="C45" s="7">
        <v>3</v>
      </c>
      <c r="D45" s="7">
        <v>2</v>
      </c>
      <c r="E45" s="7">
        <v>0</v>
      </c>
      <c r="F45" s="7">
        <v>0</v>
      </c>
      <c r="G45" s="7">
        <v>0</v>
      </c>
      <c r="H45" s="7">
        <v>1</v>
      </c>
      <c r="I45" s="7">
        <v>4950.3500000000004</v>
      </c>
      <c r="J45" s="7">
        <v>3197.39</v>
      </c>
      <c r="K45" s="7">
        <v>0</v>
      </c>
      <c r="L45" s="7">
        <v>0</v>
      </c>
      <c r="M45" s="7">
        <v>0</v>
      </c>
      <c r="N45" s="7">
        <v>1752.96</v>
      </c>
    </row>
    <row r="46" spans="1:14">
      <c r="A46" s="7" t="s">
        <v>1941</v>
      </c>
      <c r="B46" s="7" t="s">
        <v>2776</v>
      </c>
      <c r="C46" s="7">
        <v>2</v>
      </c>
      <c r="D46" s="7">
        <v>1</v>
      </c>
      <c r="E46" s="7">
        <v>0</v>
      </c>
      <c r="F46" s="7">
        <v>0</v>
      </c>
      <c r="G46" s="7">
        <v>1</v>
      </c>
      <c r="H46" s="7">
        <v>0</v>
      </c>
      <c r="I46" s="7">
        <v>5233.13</v>
      </c>
      <c r="J46" s="7">
        <v>2831.4</v>
      </c>
      <c r="K46" s="7">
        <v>0</v>
      </c>
      <c r="L46" s="7">
        <v>0</v>
      </c>
      <c r="M46" s="7">
        <v>2401.73</v>
      </c>
      <c r="N46" s="7">
        <v>0</v>
      </c>
    </row>
    <row r="47" spans="1:14">
      <c r="A47" s="7" t="s">
        <v>1941</v>
      </c>
      <c r="B47" s="7" t="s">
        <v>2440</v>
      </c>
      <c r="C47" s="7">
        <v>0</v>
      </c>
      <c r="D47" s="7">
        <v>0</v>
      </c>
      <c r="E47" s="7">
        <v>0</v>
      </c>
      <c r="F47" s="7">
        <v>0</v>
      </c>
      <c r="G47" s="7">
        <v>0</v>
      </c>
      <c r="H47" s="7">
        <v>0</v>
      </c>
      <c r="I47" s="7">
        <v>0</v>
      </c>
      <c r="J47" s="7">
        <v>0</v>
      </c>
      <c r="K47" s="7">
        <v>0</v>
      </c>
      <c r="L47" s="7">
        <v>0</v>
      </c>
      <c r="M47" s="7">
        <v>0</v>
      </c>
      <c r="N47" s="7">
        <v>0</v>
      </c>
    </row>
    <row r="48" spans="1:14">
      <c r="A48" s="7" t="s">
        <v>1941</v>
      </c>
      <c r="B48" s="7" t="s">
        <v>2777</v>
      </c>
      <c r="C48" s="7">
        <v>1</v>
      </c>
      <c r="D48" s="7">
        <v>0</v>
      </c>
      <c r="E48" s="7">
        <v>1</v>
      </c>
      <c r="F48" s="7">
        <v>0</v>
      </c>
      <c r="G48" s="7">
        <v>0</v>
      </c>
      <c r="H48" s="7">
        <v>0</v>
      </c>
      <c r="I48" s="7">
        <v>98310.93</v>
      </c>
      <c r="J48" s="7">
        <v>0</v>
      </c>
      <c r="K48" s="7">
        <v>98310.93</v>
      </c>
      <c r="L48" s="7">
        <v>0</v>
      </c>
      <c r="M48" s="7">
        <v>0</v>
      </c>
      <c r="N48" s="7">
        <v>0</v>
      </c>
    </row>
    <row r="49" spans="1:14">
      <c r="A49" s="7" t="s">
        <v>1895</v>
      </c>
      <c r="B49" s="7" t="s">
        <v>435</v>
      </c>
      <c r="C49" s="7">
        <f t="shared" ref="C49:C54" si="2">SUM(D49:H49)</f>
        <v>24</v>
      </c>
      <c r="D49" s="7">
        <v>22</v>
      </c>
      <c r="E49" s="7">
        <v>0</v>
      </c>
      <c r="F49" s="7">
        <v>0</v>
      </c>
      <c r="G49" s="7">
        <v>1</v>
      </c>
      <c r="H49" s="7">
        <v>1</v>
      </c>
      <c r="I49" s="7">
        <f t="shared" ref="I49:I54" si="3">SUM(J49:N49)</f>
        <v>13518.97</v>
      </c>
      <c r="J49" s="7">
        <v>12025.26</v>
      </c>
      <c r="K49" s="7">
        <v>0</v>
      </c>
      <c r="L49" s="7">
        <v>0</v>
      </c>
      <c r="M49" s="7">
        <v>849.48</v>
      </c>
      <c r="N49" s="7">
        <v>644.23</v>
      </c>
    </row>
    <row r="50" spans="1:14">
      <c r="A50" s="7" t="s">
        <v>1895</v>
      </c>
      <c r="B50" s="7" t="s">
        <v>2775</v>
      </c>
      <c r="C50" s="7">
        <f t="shared" si="2"/>
        <v>3</v>
      </c>
      <c r="D50" s="7">
        <v>3</v>
      </c>
      <c r="E50" s="7">
        <v>0</v>
      </c>
      <c r="F50" s="7">
        <v>0</v>
      </c>
      <c r="G50" s="7">
        <v>0</v>
      </c>
      <c r="H50" s="7">
        <v>0</v>
      </c>
      <c r="I50" s="7">
        <f t="shared" si="3"/>
        <v>3516.16</v>
      </c>
      <c r="J50" s="7">
        <v>3516.16</v>
      </c>
      <c r="K50" s="7">
        <v>0</v>
      </c>
      <c r="L50" s="7">
        <v>0</v>
      </c>
      <c r="M50" s="7">
        <v>0</v>
      </c>
      <c r="N50" s="7">
        <v>0</v>
      </c>
    </row>
    <row r="51" spans="1:14">
      <c r="A51" s="7" t="s">
        <v>1895</v>
      </c>
      <c r="B51" s="7" t="s">
        <v>855</v>
      </c>
      <c r="C51" s="7">
        <f t="shared" si="2"/>
        <v>5</v>
      </c>
      <c r="D51" s="7">
        <v>5</v>
      </c>
      <c r="E51" s="7">
        <v>0</v>
      </c>
      <c r="F51" s="7">
        <v>0</v>
      </c>
      <c r="G51" s="7">
        <v>0</v>
      </c>
      <c r="H51" s="7">
        <v>0</v>
      </c>
      <c r="I51" s="7">
        <f t="shared" si="3"/>
        <v>8722.17</v>
      </c>
      <c r="J51" s="7">
        <v>8722.17</v>
      </c>
      <c r="K51" s="7">
        <v>0</v>
      </c>
      <c r="L51" s="7">
        <v>0</v>
      </c>
      <c r="M51" s="7">
        <v>0</v>
      </c>
      <c r="N51" s="7">
        <v>0</v>
      </c>
    </row>
    <row r="52" spans="1:14">
      <c r="A52" s="7" t="s">
        <v>1895</v>
      </c>
      <c r="B52" s="7" t="s">
        <v>2776</v>
      </c>
      <c r="C52" s="7">
        <f t="shared" si="2"/>
        <v>2</v>
      </c>
      <c r="D52" s="7">
        <v>1</v>
      </c>
      <c r="E52" s="7">
        <v>0</v>
      </c>
      <c r="F52" s="7">
        <v>0</v>
      </c>
      <c r="G52" s="7">
        <v>1</v>
      </c>
      <c r="H52" s="7">
        <v>0</v>
      </c>
      <c r="I52" s="7">
        <f t="shared" si="3"/>
        <v>5753.46</v>
      </c>
      <c r="J52" s="7">
        <v>2918.46</v>
      </c>
      <c r="K52" s="7">
        <v>0</v>
      </c>
      <c r="L52" s="7">
        <v>0</v>
      </c>
      <c r="M52" s="7">
        <v>2835</v>
      </c>
      <c r="N52" s="7">
        <v>0</v>
      </c>
    </row>
    <row r="53" spans="1:14">
      <c r="A53" s="7" t="s">
        <v>1895</v>
      </c>
      <c r="B53" s="7" t="s">
        <v>2440</v>
      </c>
      <c r="C53" s="7">
        <f t="shared" si="2"/>
        <v>0</v>
      </c>
      <c r="D53" s="7">
        <v>0</v>
      </c>
      <c r="E53" s="7">
        <v>0</v>
      </c>
      <c r="F53" s="7">
        <v>0</v>
      </c>
      <c r="G53" s="7">
        <v>0</v>
      </c>
      <c r="H53" s="7">
        <v>0</v>
      </c>
      <c r="I53" s="7">
        <f t="shared" si="3"/>
        <v>0</v>
      </c>
      <c r="J53" s="7">
        <v>0</v>
      </c>
      <c r="K53" s="7">
        <v>0</v>
      </c>
      <c r="L53" s="7">
        <v>0</v>
      </c>
      <c r="M53" s="7">
        <v>0</v>
      </c>
      <c r="N53" s="7">
        <v>0</v>
      </c>
    </row>
    <row r="54" spans="1:14">
      <c r="A54" s="7" t="s">
        <v>1895</v>
      </c>
      <c r="B54" s="7" t="s">
        <v>2777</v>
      </c>
      <c r="C54" s="7">
        <f t="shared" si="2"/>
        <v>1</v>
      </c>
      <c r="D54" s="7">
        <v>1</v>
      </c>
      <c r="E54" s="7">
        <v>0</v>
      </c>
      <c r="F54" s="7">
        <v>0</v>
      </c>
      <c r="G54" s="7">
        <v>0</v>
      </c>
      <c r="H54" s="7">
        <v>0</v>
      </c>
      <c r="I54" s="7">
        <f t="shared" si="3"/>
        <v>8689.49</v>
      </c>
      <c r="J54" s="7">
        <v>8689.49</v>
      </c>
      <c r="K54" s="7">
        <v>0</v>
      </c>
      <c r="L54" s="7">
        <v>0</v>
      </c>
      <c r="M54" s="7">
        <v>0</v>
      </c>
      <c r="N54" s="7">
        <v>0</v>
      </c>
    </row>
    <row r="55" spans="1:14">
      <c r="A55" s="7" t="s">
        <v>1942</v>
      </c>
      <c r="B55" s="7" t="s">
        <v>435</v>
      </c>
      <c r="C55" s="7">
        <v>26</v>
      </c>
      <c r="D55" s="7">
        <v>22</v>
      </c>
      <c r="E55" s="7">
        <v>0</v>
      </c>
      <c r="F55" s="7">
        <v>0</v>
      </c>
      <c r="G55" s="7">
        <v>1</v>
      </c>
      <c r="H55" s="7">
        <v>3</v>
      </c>
      <c r="I55" s="7">
        <v>15306.22</v>
      </c>
      <c r="J55" s="7">
        <v>12910.72</v>
      </c>
      <c r="K55" s="7">
        <v>0</v>
      </c>
      <c r="L55" s="7">
        <v>0</v>
      </c>
      <c r="M55" s="7">
        <v>399.87</v>
      </c>
      <c r="N55" s="7">
        <v>1995.63</v>
      </c>
    </row>
    <row r="56" spans="1:14">
      <c r="A56" s="7" t="s">
        <v>1942</v>
      </c>
      <c r="B56" s="7" t="s">
        <v>2775</v>
      </c>
      <c r="C56" s="7">
        <v>7</v>
      </c>
      <c r="D56" s="7">
        <v>5</v>
      </c>
      <c r="E56" s="7">
        <v>1</v>
      </c>
      <c r="F56" s="7">
        <v>0</v>
      </c>
      <c r="G56" s="7">
        <v>1</v>
      </c>
      <c r="H56" s="7">
        <v>0</v>
      </c>
      <c r="I56" s="7">
        <v>8062.87</v>
      </c>
      <c r="J56" s="7">
        <v>5588.96</v>
      </c>
      <c r="K56" s="7">
        <v>1436.21</v>
      </c>
      <c r="L56" s="7">
        <v>0</v>
      </c>
      <c r="M56" s="7">
        <v>1037.7</v>
      </c>
      <c r="N56" s="7">
        <v>0</v>
      </c>
    </row>
    <row r="57" spans="1:14">
      <c r="A57" s="7" t="s">
        <v>1942</v>
      </c>
      <c r="B57" s="7" t="s">
        <v>855</v>
      </c>
      <c r="C57" s="7">
        <v>2</v>
      </c>
      <c r="D57" s="7">
        <v>1</v>
      </c>
      <c r="E57" s="7">
        <v>1</v>
      </c>
      <c r="F57" s="7">
        <v>0</v>
      </c>
      <c r="G57" s="7">
        <v>0</v>
      </c>
      <c r="H57" s="7">
        <v>0</v>
      </c>
      <c r="I57" s="7">
        <v>3524.89</v>
      </c>
      <c r="J57" s="7">
        <v>1535.89</v>
      </c>
      <c r="K57" s="7">
        <v>1989</v>
      </c>
      <c r="L57" s="7">
        <v>0</v>
      </c>
      <c r="M57" s="7">
        <v>0</v>
      </c>
      <c r="N57" s="7">
        <v>0</v>
      </c>
    </row>
    <row r="58" spans="1:14">
      <c r="A58" s="7" t="s">
        <v>1942</v>
      </c>
      <c r="B58" s="7" t="s">
        <v>2776</v>
      </c>
      <c r="C58" s="7">
        <v>1</v>
      </c>
      <c r="D58" s="7">
        <v>1</v>
      </c>
      <c r="E58" s="7">
        <v>0</v>
      </c>
      <c r="F58" s="7">
        <v>0</v>
      </c>
      <c r="G58" s="7">
        <v>0</v>
      </c>
      <c r="H58" s="7">
        <v>0</v>
      </c>
      <c r="I58" s="7">
        <v>2032.76</v>
      </c>
      <c r="J58" s="7">
        <v>2032.76</v>
      </c>
      <c r="K58" s="7">
        <v>0</v>
      </c>
      <c r="L58" s="7">
        <v>0</v>
      </c>
      <c r="M58" s="7">
        <v>0</v>
      </c>
      <c r="N58" s="7">
        <v>0</v>
      </c>
    </row>
    <row r="59" spans="1:14">
      <c r="A59" s="7" t="s">
        <v>1942</v>
      </c>
      <c r="B59" s="7" t="s">
        <v>2440</v>
      </c>
      <c r="C59" s="7">
        <v>0</v>
      </c>
      <c r="D59" s="7">
        <v>0</v>
      </c>
      <c r="E59" s="7">
        <v>0</v>
      </c>
      <c r="F59" s="7">
        <v>0</v>
      </c>
      <c r="G59" s="7">
        <v>0</v>
      </c>
      <c r="H59" s="7">
        <v>0</v>
      </c>
      <c r="I59" s="7">
        <v>0</v>
      </c>
      <c r="J59" s="7">
        <v>0</v>
      </c>
      <c r="K59" s="7">
        <v>0</v>
      </c>
      <c r="L59" s="7">
        <v>0</v>
      </c>
      <c r="M59" s="7">
        <v>0</v>
      </c>
      <c r="N59" s="7">
        <v>0</v>
      </c>
    </row>
    <row r="60" spans="1:14">
      <c r="A60" s="7" t="s">
        <v>1942</v>
      </c>
      <c r="B60" s="7" t="s">
        <v>2777</v>
      </c>
      <c r="C60" s="7">
        <v>0</v>
      </c>
      <c r="D60" s="7">
        <v>0</v>
      </c>
      <c r="E60" s="7">
        <v>0</v>
      </c>
      <c r="F60" s="7">
        <v>0</v>
      </c>
      <c r="G60" s="7">
        <v>0</v>
      </c>
      <c r="H60" s="7">
        <v>0</v>
      </c>
      <c r="I60" s="7">
        <v>0</v>
      </c>
      <c r="J60" s="7">
        <v>0</v>
      </c>
      <c r="K60" s="7">
        <v>0</v>
      </c>
      <c r="L60" s="7">
        <v>0</v>
      </c>
      <c r="M60" s="7">
        <v>0</v>
      </c>
      <c r="N60" s="7">
        <v>0</v>
      </c>
    </row>
    <row r="61" spans="1:14">
      <c r="A61" s="7" t="s">
        <v>1767</v>
      </c>
      <c r="B61" s="7" t="s">
        <v>435</v>
      </c>
      <c r="C61" s="7">
        <v>16</v>
      </c>
      <c r="D61" s="7">
        <v>16</v>
      </c>
      <c r="E61" s="7">
        <v>0</v>
      </c>
      <c r="F61" s="7">
        <v>0</v>
      </c>
      <c r="G61" s="7">
        <v>0</v>
      </c>
      <c r="H61" s="7">
        <v>0</v>
      </c>
      <c r="I61" s="7">
        <v>10503.08</v>
      </c>
      <c r="J61" s="7">
        <v>10503.08</v>
      </c>
      <c r="K61" s="7">
        <v>0</v>
      </c>
      <c r="L61" s="7">
        <v>0</v>
      </c>
      <c r="M61" s="7">
        <v>0</v>
      </c>
      <c r="N61" s="7">
        <v>0</v>
      </c>
    </row>
    <row r="62" spans="1:14">
      <c r="A62" s="7" t="s">
        <v>1767</v>
      </c>
      <c r="B62" s="7" t="s">
        <v>2775</v>
      </c>
      <c r="C62" s="7">
        <v>4</v>
      </c>
      <c r="D62" s="7">
        <v>4</v>
      </c>
      <c r="E62" s="7">
        <v>0</v>
      </c>
      <c r="F62" s="7">
        <v>0</v>
      </c>
      <c r="G62" s="7">
        <v>0</v>
      </c>
      <c r="H62" s="7">
        <v>0</v>
      </c>
      <c r="I62" s="7">
        <v>5090.66</v>
      </c>
      <c r="J62" s="7">
        <v>5090.66</v>
      </c>
      <c r="K62" s="7">
        <v>0</v>
      </c>
      <c r="L62" s="7">
        <v>0</v>
      </c>
      <c r="M62" s="7">
        <v>0</v>
      </c>
      <c r="N62" s="7">
        <v>0</v>
      </c>
    </row>
    <row r="63" spans="1:14">
      <c r="A63" s="7" t="s">
        <v>1767</v>
      </c>
      <c r="B63" s="7" t="s">
        <v>855</v>
      </c>
      <c r="C63" s="7">
        <v>0</v>
      </c>
      <c r="D63" s="7">
        <v>0</v>
      </c>
      <c r="E63" s="7">
        <v>0</v>
      </c>
      <c r="F63" s="7">
        <v>0</v>
      </c>
      <c r="G63" s="7">
        <v>0</v>
      </c>
      <c r="H63" s="7">
        <v>0</v>
      </c>
      <c r="I63" s="7">
        <v>0</v>
      </c>
      <c r="J63" s="7">
        <v>0</v>
      </c>
      <c r="K63" s="7">
        <v>0</v>
      </c>
      <c r="L63" s="7">
        <v>0</v>
      </c>
      <c r="M63" s="7">
        <v>0</v>
      </c>
      <c r="N63" s="7">
        <v>0</v>
      </c>
    </row>
    <row r="64" spans="1:14">
      <c r="A64" s="7" t="s">
        <v>1767</v>
      </c>
      <c r="B64" s="7" t="s">
        <v>2776</v>
      </c>
      <c r="C64" s="7">
        <v>1</v>
      </c>
      <c r="D64" s="7">
        <v>1</v>
      </c>
      <c r="E64" s="7">
        <v>0</v>
      </c>
      <c r="F64" s="7">
        <v>0</v>
      </c>
      <c r="G64" s="7">
        <v>0</v>
      </c>
      <c r="H64" s="7">
        <v>0</v>
      </c>
      <c r="I64" s="7">
        <v>2913.34</v>
      </c>
      <c r="J64" s="7">
        <v>2913.34</v>
      </c>
      <c r="K64" s="7">
        <v>0</v>
      </c>
      <c r="L64" s="7">
        <v>0</v>
      </c>
      <c r="M64" s="7">
        <v>0</v>
      </c>
      <c r="N64" s="7">
        <v>0</v>
      </c>
    </row>
    <row r="65" spans="1:14">
      <c r="A65" s="7" t="s">
        <v>1767</v>
      </c>
      <c r="B65" s="7" t="s">
        <v>2440</v>
      </c>
      <c r="C65" s="7">
        <v>0</v>
      </c>
      <c r="D65" s="7">
        <v>0</v>
      </c>
      <c r="E65" s="7">
        <v>0</v>
      </c>
      <c r="F65" s="7">
        <v>0</v>
      </c>
      <c r="G65" s="7">
        <v>0</v>
      </c>
      <c r="H65" s="7">
        <v>0</v>
      </c>
      <c r="I65" s="7">
        <v>0</v>
      </c>
      <c r="J65" s="7">
        <v>0</v>
      </c>
      <c r="K65" s="7">
        <v>0</v>
      </c>
      <c r="L65" s="7">
        <v>0</v>
      </c>
      <c r="M65" s="7">
        <v>0</v>
      </c>
      <c r="N65" s="7">
        <v>0</v>
      </c>
    </row>
    <row r="66" spans="1:14">
      <c r="A66" s="7" t="s">
        <v>1767</v>
      </c>
      <c r="B66" s="7" t="s">
        <v>2777</v>
      </c>
      <c r="C66" s="7">
        <v>0</v>
      </c>
      <c r="D66" s="7">
        <v>0</v>
      </c>
      <c r="E66" s="7">
        <v>0</v>
      </c>
      <c r="F66" s="7">
        <v>0</v>
      </c>
      <c r="G66" s="7">
        <v>0</v>
      </c>
      <c r="H66" s="7">
        <v>0</v>
      </c>
      <c r="I66" s="7">
        <v>0</v>
      </c>
      <c r="J66" s="7">
        <v>0</v>
      </c>
      <c r="K66" s="7">
        <v>0</v>
      </c>
      <c r="L66" s="7">
        <v>0</v>
      </c>
      <c r="M66" s="7">
        <v>0</v>
      </c>
      <c r="N66" s="7">
        <v>0</v>
      </c>
    </row>
    <row r="67" spans="1:14">
      <c r="A67" s="7" t="s">
        <v>933</v>
      </c>
      <c r="B67" s="7" t="s">
        <v>435</v>
      </c>
      <c r="C67" s="16">
        <v>15</v>
      </c>
      <c r="D67" s="16">
        <v>14</v>
      </c>
      <c r="E67" s="16">
        <v>0</v>
      </c>
      <c r="F67" s="16">
        <v>0</v>
      </c>
      <c r="G67" s="16">
        <v>1</v>
      </c>
      <c r="H67" s="16">
        <v>0</v>
      </c>
      <c r="I67" s="16">
        <v>9285.0400000000009</v>
      </c>
      <c r="J67" s="16">
        <v>8405.1200000000008</v>
      </c>
      <c r="K67" s="16">
        <v>0</v>
      </c>
      <c r="L67" s="16">
        <v>0</v>
      </c>
      <c r="M67" s="16">
        <v>879.92</v>
      </c>
      <c r="N67" s="16">
        <v>0</v>
      </c>
    </row>
    <row r="68" spans="1:14">
      <c r="A68" s="7" t="s">
        <v>933</v>
      </c>
      <c r="B68" s="7" t="s">
        <v>2775</v>
      </c>
      <c r="C68" s="16">
        <v>3</v>
      </c>
      <c r="D68" s="16">
        <v>3</v>
      </c>
      <c r="E68" s="16">
        <v>0</v>
      </c>
      <c r="F68" s="16">
        <v>0</v>
      </c>
      <c r="G68" s="16">
        <v>0</v>
      </c>
      <c r="H68" s="16">
        <v>0</v>
      </c>
      <c r="I68" s="16">
        <v>3485.62</v>
      </c>
      <c r="J68" s="16">
        <v>3485.62</v>
      </c>
      <c r="K68" s="16">
        <v>0</v>
      </c>
      <c r="L68" s="16">
        <v>0</v>
      </c>
      <c r="M68" s="16">
        <v>0</v>
      </c>
      <c r="N68" s="16">
        <v>0</v>
      </c>
    </row>
    <row r="69" spans="1:14">
      <c r="A69" s="7" t="s">
        <v>933</v>
      </c>
      <c r="B69" s="7" t="s">
        <v>855</v>
      </c>
      <c r="C69" s="16">
        <v>0</v>
      </c>
      <c r="D69" s="16">
        <v>0</v>
      </c>
      <c r="E69" s="16">
        <v>0</v>
      </c>
      <c r="F69" s="16">
        <v>0</v>
      </c>
      <c r="G69" s="16">
        <v>0</v>
      </c>
      <c r="H69" s="16">
        <v>0</v>
      </c>
      <c r="I69" s="16">
        <v>0</v>
      </c>
      <c r="J69" s="16">
        <v>0</v>
      </c>
      <c r="K69" s="16">
        <v>0</v>
      </c>
      <c r="L69" s="16">
        <v>0</v>
      </c>
      <c r="M69" s="16">
        <v>0</v>
      </c>
      <c r="N69" s="16">
        <v>0</v>
      </c>
    </row>
    <row r="70" spans="1:14">
      <c r="A70" s="7" t="s">
        <v>933</v>
      </c>
      <c r="B70" s="7" t="s">
        <v>2776</v>
      </c>
      <c r="C70" s="16">
        <v>3</v>
      </c>
      <c r="D70" s="16">
        <v>2</v>
      </c>
      <c r="E70" s="16">
        <v>0</v>
      </c>
      <c r="F70" s="16">
        <v>0</v>
      </c>
      <c r="G70" s="16">
        <v>0</v>
      </c>
      <c r="H70" s="16">
        <v>1</v>
      </c>
      <c r="I70" s="16">
        <v>6698.55</v>
      </c>
      <c r="J70" s="16">
        <v>4697.8900000000003</v>
      </c>
      <c r="K70" s="16">
        <v>0</v>
      </c>
      <c r="L70" s="16">
        <v>0</v>
      </c>
      <c r="M70" s="16">
        <v>0</v>
      </c>
      <c r="N70" s="16">
        <v>2000.66</v>
      </c>
    </row>
    <row r="71" spans="1:14">
      <c r="A71" s="7" t="s">
        <v>933</v>
      </c>
      <c r="B71" s="7" t="s">
        <v>2440</v>
      </c>
      <c r="C71" s="16">
        <v>1</v>
      </c>
      <c r="D71" s="16">
        <v>0</v>
      </c>
      <c r="E71" s="16">
        <v>1</v>
      </c>
      <c r="F71" s="16">
        <v>0</v>
      </c>
      <c r="G71" s="16">
        <v>0</v>
      </c>
      <c r="H71" s="16">
        <v>0</v>
      </c>
      <c r="I71" s="16">
        <v>4447.32</v>
      </c>
      <c r="J71" s="16">
        <v>0</v>
      </c>
      <c r="K71" s="16">
        <v>4447.32</v>
      </c>
      <c r="L71" s="16">
        <v>0</v>
      </c>
      <c r="M71" s="16">
        <v>0</v>
      </c>
      <c r="N71" s="16">
        <v>0</v>
      </c>
    </row>
    <row r="72" spans="1:14">
      <c r="A72" s="7" t="s">
        <v>933</v>
      </c>
      <c r="B72" s="7" t="s">
        <v>2777</v>
      </c>
      <c r="C72" s="16">
        <v>0</v>
      </c>
      <c r="D72" s="16">
        <v>0</v>
      </c>
      <c r="E72" s="16">
        <v>0</v>
      </c>
      <c r="F72" s="16">
        <v>0</v>
      </c>
      <c r="G72" s="16">
        <v>0</v>
      </c>
      <c r="H72" s="16">
        <v>0</v>
      </c>
      <c r="I72" s="16">
        <v>0</v>
      </c>
      <c r="J72" s="16">
        <v>0</v>
      </c>
      <c r="K72" s="16">
        <v>0</v>
      </c>
      <c r="L72" s="16">
        <v>0</v>
      </c>
      <c r="M72" s="16">
        <v>0</v>
      </c>
      <c r="N72" s="16">
        <v>0</v>
      </c>
    </row>
    <row r="73" spans="1:14">
      <c r="A73" s="16" t="s">
        <v>1945</v>
      </c>
      <c r="B73" s="16" t="s">
        <v>435</v>
      </c>
      <c r="C73" s="16">
        <v>14</v>
      </c>
      <c r="D73" s="16">
        <v>10</v>
      </c>
      <c r="E73" s="16">
        <v>1</v>
      </c>
      <c r="F73" s="16">
        <v>0</v>
      </c>
      <c r="G73" s="16">
        <v>0</v>
      </c>
      <c r="H73" s="16">
        <v>3</v>
      </c>
      <c r="I73" s="16">
        <v>10100.370000000001</v>
      </c>
      <c r="J73" s="16">
        <v>6958.52</v>
      </c>
      <c r="K73" s="16">
        <v>987.87</v>
      </c>
      <c r="L73" s="16">
        <v>0</v>
      </c>
      <c r="M73" s="16">
        <v>0</v>
      </c>
      <c r="N73" s="16">
        <v>2153.98</v>
      </c>
    </row>
    <row r="74" spans="1:14">
      <c r="A74" s="16" t="s">
        <v>1945</v>
      </c>
      <c r="B74" s="16" t="s">
        <v>2775</v>
      </c>
      <c r="C74" s="16">
        <v>1</v>
      </c>
      <c r="D74" s="16">
        <v>1</v>
      </c>
      <c r="E74" s="16">
        <v>0</v>
      </c>
      <c r="F74" s="16">
        <v>0</v>
      </c>
      <c r="G74" s="16">
        <v>0</v>
      </c>
      <c r="H74" s="16">
        <v>0</v>
      </c>
      <c r="I74" s="16">
        <v>1484.96</v>
      </c>
      <c r="J74" s="16">
        <v>1484.96</v>
      </c>
      <c r="K74" s="16">
        <v>0</v>
      </c>
      <c r="L74" s="16">
        <v>0</v>
      </c>
      <c r="M74" s="16">
        <v>0</v>
      </c>
      <c r="N74" s="16">
        <v>0</v>
      </c>
    </row>
    <row r="75" spans="1:14">
      <c r="A75" s="16" t="s">
        <v>1945</v>
      </c>
      <c r="B75" s="16" t="s">
        <v>855</v>
      </c>
      <c r="C75" s="16">
        <v>3</v>
      </c>
      <c r="D75" s="16">
        <v>2</v>
      </c>
      <c r="E75" s="16">
        <v>1</v>
      </c>
      <c r="F75" s="16">
        <v>0</v>
      </c>
      <c r="G75" s="16">
        <v>0</v>
      </c>
      <c r="H75" s="16">
        <v>0</v>
      </c>
      <c r="I75" s="16">
        <v>5211.07</v>
      </c>
      <c r="J75" s="16">
        <v>3536.04</v>
      </c>
      <c r="K75" s="16">
        <v>1675.03</v>
      </c>
      <c r="L75" s="16">
        <v>0</v>
      </c>
      <c r="M75" s="16">
        <v>0</v>
      </c>
      <c r="N75" s="16">
        <v>0</v>
      </c>
    </row>
    <row r="76" spans="1:14">
      <c r="A76" s="16" t="s">
        <v>1945</v>
      </c>
      <c r="B76" s="16" t="s">
        <v>2776</v>
      </c>
      <c r="C76" s="16">
        <v>2</v>
      </c>
      <c r="D76" s="16">
        <v>1</v>
      </c>
      <c r="E76" s="16">
        <v>0</v>
      </c>
      <c r="F76" s="16">
        <v>0</v>
      </c>
      <c r="G76" s="16">
        <v>1</v>
      </c>
      <c r="H76" s="16">
        <v>0</v>
      </c>
      <c r="I76" s="16">
        <v>5168.2299999999996</v>
      </c>
      <c r="J76" s="16">
        <v>2744.22</v>
      </c>
      <c r="K76" s="16">
        <v>0</v>
      </c>
      <c r="L76" s="16">
        <v>0</v>
      </c>
      <c r="M76" s="16">
        <v>2424.0100000000002</v>
      </c>
      <c r="N76" s="16">
        <v>0</v>
      </c>
    </row>
    <row r="77" spans="1:14">
      <c r="A77" s="16" t="s">
        <v>1945</v>
      </c>
      <c r="B77" s="16" t="s">
        <v>2440</v>
      </c>
      <c r="C77" s="16">
        <v>0</v>
      </c>
      <c r="D77" s="16">
        <v>0</v>
      </c>
      <c r="E77" s="16">
        <v>0</v>
      </c>
      <c r="F77" s="16">
        <v>0</v>
      </c>
      <c r="G77" s="16">
        <v>0</v>
      </c>
      <c r="H77" s="16">
        <v>0</v>
      </c>
      <c r="I77" s="16">
        <v>0</v>
      </c>
      <c r="J77" s="16">
        <v>0</v>
      </c>
      <c r="K77" s="16">
        <v>0</v>
      </c>
      <c r="L77" s="16">
        <v>0</v>
      </c>
      <c r="M77" s="16">
        <v>0</v>
      </c>
      <c r="N77" s="16">
        <v>0</v>
      </c>
    </row>
    <row r="78" spans="1:14">
      <c r="A78" s="16" t="s">
        <v>1945</v>
      </c>
      <c r="B78" s="16" t="s">
        <v>2777</v>
      </c>
      <c r="C78" s="16">
        <v>1</v>
      </c>
      <c r="D78" s="16">
        <v>0</v>
      </c>
      <c r="E78" s="16">
        <v>0</v>
      </c>
      <c r="F78" s="16">
        <v>1</v>
      </c>
      <c r="G78" s="16">
        <v>0</v>
      </c>
      <c r="H78" s="16">
        <v>0</v>
      </c>
      <c r="I78" s="16">
        <v>6412.75</v>
      </c>
      <c r="J78" s="16">
        <v>0</v>
      </c>
      <c r="K78" s="16">
        <v>0</v>
      </c>
      <c r="L78" s="16">
        <v>6412.75</v>
      </c>
      <c r="M78" s="16">
        <v>0</v>
      </c>
      <c r="N78" s="16">
        <v>0</v>
      </c>
    </row>
    <row r="79" spans="1:14">
      <c r="A79" s="16" t="s">
        <v>1946</v>
      </c>
      <c r="B79" s="16" t="s">
        <v>435</v>
      </c>
      <c r="C79" s="16">
        <v>26</v>
      </c>
      <c r="D79" s="16">
        <v>21</v>
      </c>
      <c r="E79" s="16">
        <v>1</v>
      </c>
      <c r="F79" s="16">
        <v>0</v>
      </c>
      <c r="G79" s="16">
        <v>1</v>
      </c>
      <c r="H79" s="16">
        <v>3</v>
      </c>
      <c r="I79" s="16">
        <v>25685.070000000003</v>
      </c>
      <c r="J79" s="16">
        <v>23007.24</v>
      </c>
      <c r="K79" s="16">
        <v>703.02</v>
      </c>
      <c r="L79" s="16">
        <v>0</v>
      </c>
      <c r="M79" s="16">
        <v>793.75</v>
      </c>
      <c r="N79" s="16">
        <v>1181.06</v>
      </c>
    </row>
    <row r="80" spans="1:14">
      <c r="A80" s="16" t="s">
        <v>1946</v>
      </c>
      <c r="B80" s="16" t="s">
        <v>2775</v>
      </c>
      <c r="C80" s="16">
        <v>5</v>
      </c>
      <c r="D80" s="16">
        <v>4</v>
      </c>
      <c r="E80" s="16">
        <v>0</v>
      </c>
      <c r="F80" s="16">
        <v>0</v>
      </c>
      <c r="G80" s="16">
        <v>0</v>
      </c>
      <c r="H80" s="16">
        <v>1</v>
      </c>
      <c r="I80" s="16">
        <v>6115.4</v>
      </c>
      <c r="J80" s="16">
        <v>5039.79</v>
      </c>
      <c r="K80" s="16">
        <v>0</v>
      </c>
      <c r="L80" s="16">
        <v>0</v>
      </c>
      <c r="M80" s="16">
        <v>0</v>
      </c>
      <c r="N80" s="16">
        <v>1075.6099999999999</v>
      </c>
    </row>
    <row r="81" spans="1:14">
      <c r="A81" s="16" t="s">
        <v>1946</v>
      </c>
      <c r="B81" s="16" t="s">
        <v>855</v>
      </c>
      <c r="C81" s="16">
        <v>3</v>
      </c>
      <c r="D81" s="16">
        <v>2</v>
      </c>
      <c r="E81" s="16">
        <v>1</v>
      </c>
      <c r="F81" s="16">
        <v>0</v>
      </c>
      <c r="G81" s="16">
        <v>0</v>
      </c>
      <c r="H81" s="16">
        <v>0</v>
      </c>
      <c r="I81" s="16">
        <v>4690.51</v>
      </c>
      <c r="J81" s="16">
        <v>3045.56</v>
      </c>
      <c r="K81" s="16">
        <v>1644.95</v>
      </c>
      <c r="L81" s="16">
        <v>0</v>
      </c>
      <c r="M81" s="16">
        <v>0</v>
      </c>
      <c r="N81" s="16">
        <v>0</v>
      </c>
    </row>
    <row r="82" spans="1:14">
      <c r="A82" s="16" t="s">
        <v>1946</v>
      </c>
      <c r="B82" s="16" t="s">
        <v>2776</v>
      </c>
      <c r="C82" s="16">
        <v>1</v>
      </c>
      <c r="D82" s="16">
        <v>0</v>
      </c>
      <c r="E82" s="16">
        <v>0</v>
      </c>
      <c r="F82" s="16">
        <v>0</v>
      </c>
      <c r="G82" s="16">
        <v>1</v>
      </c>
      <c r="H82" s="16">
        <v>0</v>
      </c>
      <c r="I82" s="16">
        <v>2134.13</v>
      </c>
      <c r="J82" s="16">
        <v>0</v>
      </c>
      <c r="K82" s="16">
        <v>0</v>
      </c>
      <c r="L82" s="16">
        <v>0</v>
      </c>
      <c r="M82" s="16">
        <v>2134.13</v>
      </c>
      <c r="N82" s="16">
        <v>0</v>
      </c>
    </row>
    <row r="83" spans="1:14">
      <c r="A83" s="16" t="s">
        <v>1946</v>
      </c>
      <c r="B83" s="16" t="s">
        <v>2440</v>
      </c>
      <c r="C83" s="16">
        <v>1</v>
      </c>
      <c r="D83" s="16">
        <v>0</v>
      </c>
      <c r="E83" s="16">
        <v>0</v>
      </c>
      <c r="F83" s="16">
        <v>0</v>
      </c>
      <c r="G83" s="16">
        <v>1</v>
      </c>
      <c r="H83" s="16">
        <v>0</v>
      </c>
      <c r="I83" s="16">
        <v>3738.87</v>
      </c>
      <c r="J83" s="16">
        <v>0</v>
      </c>
      <c r="K83" s="16">
        <v>0</v>
      </c>
      <c r="L83" s="16">
        <v>0</v>
      </c>
      <c r="M83" s="16">
        <v>3738.87</v>
      </c>
      <c r="N83" s="16">
        <v>0</v>
      </c>
    </row>
    <row r="84" spans="1:14">
      <c r="A84" s="16" t="s">
        <v>1946</v>
      </c>
      <c r="B84" s="16" t="s">
        <v>2777</v>
      </c>
      <c r="C84" s="16">
        <v>2</v>
      </c>
      <c r="D84" s="16">
        <v>0</v>
      </c>
      <c r="E84" s="16">
        <v>0</v>
      </c>
      <c r="F84" s="16">
        <v>2</v>
      </c>
      <c r="G84" s="16">
        <v>0</v>
      </c>
      <c r="H84" s="16">
        <v>0</v>
      </c>
      <c r="I84" s="16">
        <v>20315.28</v>
      </c>
      <c r="J84" s="16">
        <v>0</v>
      </c>
      <c r="K84" s="16">
        <v>0</v>
      </c>
      <c r="L84" s="16">
        <v>20315.28</v>
      </c>
      <c r="M84" s="16">
        <v>0</v>
      </c>
      <c r="N84" s="16">
        <v>0</v>
      </c>
    </row>
    <row r="85" spans="1:14">
      <c r="A85" s="16" t="s">
        <v>1382</v>
      </c>
      <c r="B85" s="16" t="s">
        <v>435</v>
      </c>
      <c r="C85" s="16">
        <v>22</v>
      </c>
      <c r="D85" s="16">
        <v>18</v>
      </c>
      <c r="E85" s="16">
        <v>1</v>
      </c>
      <c r="F85" s="16">
        <v>1</v>
      </c>
      <c r="G85" s="16">
        <v>1</v>
      </c>
      <c r="H85" s="16">
        <v>1</v>
      </c>
      <c r="I85" s="16">
        <v>14429.31</v>
      </c>
      <c r="J85" s="16">
        <v>11971.84</v>
      </c>
      <c r="K85" s="16">
        <v>309.57</v>
      </c>
      <c r="L85" s="16">
        <v>998.35</v>
      </c>
      <c r="M85" s="16">
        <v>412.4</v>
      </c>
      <c r="N85" s="16">
        <v>737.15</v>
      </c>
    </row>
    <row r="86" spans="1:14">
      <c r="A86" s="16" t="s">
        <v>1382</v>
      </c>
      <c r="B86" s="16" t="s">
        <v>2775</v>
      </c>
      <c r="C86" s="16">
        <v>3</v>
      </c>
      <c r="D86" s="16">
        <v>3</v>
      </c>
      <c r="E86" s="16">
        <v>0</v>
      </c>
      <c r="F86" s="16">
        <v>0</v>
      </c>
      <c r="G86" s="16">
        <v>0</v>
      </c>
      <c r="H86" s="16">
        <v>0</v>
      </c>
      <c r="I86" s="16">
        <v>3418.84</v>
      </c>
      <c r="J86" s="16">
        <v>3418.84</v>
      </c>
      <c r="K86" s="16">
        <v>0</v>
      </c>
      <c r="L86" s="16">
        <v>0</v>
      </c>
      <c r="M86" s="16">
        <v>0</v>
      </c>
      <c r="N86" s="16">
        <v>0</v>
      </c>
    </row>
    <row r="87" spans="1:14">
      <c r="A87" s="16" t="s">
        <v>1382</v>
      </c>
      <c r="B87" s="16" t="s">
        <v>855</v>
      </c>
      <c r="C87" s="16">
        <v>0</v>
      </c>
      <c r="D87" s="16">
        <v>0</v>
      </c>
      <c r="E87" s="16">
        <v>0</v>
      </c>
      <c r="F87" s="16">
        <v>0</v>
      </c>
      <c r="G87" s="16">
        <v>0</v>
      </c>
      <c r="H87" s="16">
        <v>0</v>
      </c>
      <c r="I87" s="16">
        <v>0</v>
      </c>
      <c r="J87" s="16">
        <v>0</v>
      </c>
      <c r="K87" s="16">
        <v>0</v>
      </c>
      <c r="L87" s="16">
        <v>0</v>
      </c>
      <c r="M87" s="16">
        <v>0</v>
      </c>
      <c r="N87" s="16">
        <v>0</v>
      </c>
    </row>
    <row r="88" spans="1:14">
      <c r="A88" s="16" t="s">
        <v>1382</v>
      </c>
      <c r="B88" s="16" t="s">
        <v>2776</v>
      </c>
      <c r="C88" s="16">
        <v>4</v>
      </c>
      <c r="D88" s="16">
        <v>2</v>
      </c>
      <c r="E88" s="16">
        <v>0</v>
      </c>
      <c r="F88" s="16">
        <v>0</v>
      </c>
      <c r="G88" s="16">
        <v>2</v>
      </c>
      <c r="H88" s="16">
        <v>0</v>
      </c>
      <c r="I88" s="16">
        <v>9591.2000000000007</v>
      </c>
      <c r="J88" s="16">
        <v>4534.6000000000004</v>
      </c>
      <c r="K88" s="16">
        <v>0</v>
      </c>
      <c r="L88" s="16">
        <v>0</v>
      </c>
      <c r="M88" s="16">
        <v>5056.6000000000004</v>
      </c>
      <c r="N88" s="16">
        <v>0</v>
      </c>
    </row>
    <row r="89" spans="1:14">
      <c r="A89" s="16" t="s">
        <v>1382</v>
      </c>
      <c r="B89" s="16" t="s">
        <v>2440</v>
      </c>
      <c r="C89" s="16">
        <v>0</v>
      </c>
      <c r="D89" s="16">
        <v>0</v>
      </c>
      <c r="E89" s="16">
        <v>0</v>
      </c>
      <c r="F89" s="16">
        <v>0</v>
      </c>
      <c r="G89" s="16">
        <v>0</v>
      </c>
      <c r="H89" s="16">
        <v>0</v>
      </c>
      <c r="I89" s="16">
        <v>0</v>
      </c>
      <c r="J89" s="16">
        <v>0</v>
      </c>
      <c r="K89" s="16">
        <v>0</v>
      </c>
      <c r="L89" s="16">
        <v>0</v>
      </c>
      <c r="M89" s="16">
        <v>0</v>
      </c>
      <c r="N89" s="16">
        <v>0</v>
      </c>
    </row>
    <row r="90" spans="1:14">
      <c r="A90" s="16" t="s">
        <v>1382</v>
      </c>
      <c r="B90" s="16" t="s">
        <v>2777</v>
      </c>
      <c r="C90" s="16">
        <v>0</v>
      </c>
      <c r="D90" s="16">
        <v>0</v>
      </c>
      <c r="E90" s="16">
        <v>0</v>
      </c>
      <c r="F90" s="16">
        <v>0</v>
      </c>
      <c r="G90" s="16">
        <v>0</v>
      </c>
      <c r="H90" s="16">
        <v>0</v>
      </c>
      <c r="I90" s="16">
        <v>0</v>
      </c>
      <c r="J90" s="16">
        <v>0</v>
      </c>
      <c r="K90" s="16">
        <v>0</v>
      </c>
      <c r="L90" s="16">
        <v>0</v>
      </c>
      <c r="M90" s="16">
        <v>0</v>
      </c>
      <c r="N90" s="16">
        <v>0</v>
      </c>
    </row>
    <row r="91" spans="1:14" s="23" customFormat="1" ht="18.75">
      <c r="A91" s="16" t="s">
        <v>3009</v>
      </c>
      <c r="B91" s="16" t="s">
        <v>435</v>
      </c>
      <c r="C91" s="7">
        <v>12</v>
      </c>
      <c r="D91" s="7">
        <v>10</v>
      </c>
      <c r="E91" s="7">
        <v>0</v>
      </c>
      <c r="F91" s="7">
        <v>0</v>
      </c>
      <c r="G91" s="7">
        <v>1</v>
      </c>
      <c r="H91" s="7">
        <v>1</v>
      </c>
      <c r="I91" s="7">
        <v>7501.77</v>
      </c>
      <c r="J91" s="7">
        <v>6156.02</v>
      </c>
      <c r="K91" s="7">
        <v>0</v>
      </c>
      <c r="L91" s="7">
        <v>0</v>
      </c>
      <c r="M91" s="7">
        <v>441.15</v>
      </c>
      <c r="N91" s="7">
        <v>904.6</v>
      </c>
    </row>
    <row r="92" spans="1:14" s="23" customFormat="1" ht="18.75">
      <c r="A92" s="16" t="s">
        <v>3009</v>
      </c>
      <c r="B92" s="16" t="s">
        <v>2775</v>
      </c>
      <c r="C92" s="7">
        <v>1</v>
      </c>
      <c r="D92" s="7">
        <v>1</v>
      </c>
      <c r="E92" s="7">
        <v>0</v>
      </c>
      <c r="F92" s="7">
        <v>0</v>
      </c>
      <c r="G92" s="7">
        <v>0</v>
      </c>
      <c r="H92" s="7">
        <v>0</v>
      </c>
      <c r="I92" s="7">
        <v>1134.0899999999999</v>
      </c>
      <c r="J92" s="7">
        <v>1134.0899999999999</v>
      </c>
      <c r="K92" s="7">
        <v>0</v>
      </c>
      <c r="L92" s="7">
        <v>0</v>
      </c>
      <c r="M92" s="7">
        <v>0</v>
      </c>
      <c r="N92" s="7">
        <v>0</v>
      </c>
    </row>
    <row r="93" spans="1:14" s="23" customFormat="1" ht="18.75">
      <c r="A93" s="16" t="s">
        <v>3009</v>
      </c>
      <c r="B93" s="16" t="s">
        <v>855</v>
      </c>
      <c r="C93" s="7">
        <v>4</v>
      </c>
      <c r="D93" s="7">
        <v>3</v>
      </c>
      <c r="E93" s="7">
        <v>0</v>
      </c>
      <c r="F93" s="7">
        <v>0</v>
      </c>
      <c r="G93" s="7">
        <v>0</v>
      </c>
      <c r="H93" s="7">
        <v>1</v>
      </c>
      <c r="I93" s="7">
        <v>6800.07</v>
      </c>
      <c r="J93" s="7">
        <v>5300.07</v>
      </c>
      <c r="K93" s="7">
        <v>0</v>
      </c>
      <c r="L93" s="7">
        <v>0</v>
      </c>
      <c r="M93" s="7">
        <v>0</v>
      </c>
      <c r="N93" s="7">
        <v>1500</v>
      </c>
    </row>
    <row r="94" spans="1:14" s="23" customFormat="1" ht="18.75">
      <c r="A94" s="16" t="s">
        <v>3009</v>
      </c>
      <c r="B94" s="16" t="s">
        <v>2776</v>
      </c>
      <c r="C94" s="7">
        <v>4</v>
      </c>
      <c r="D94" s="7">
        <v>3</v>
      </c>
      <c r="E94" s="7">
        <v>0</v>
      </c>
      <c r="F94" s="7">
        <v>0</v>
      </c>
      <c r="G94" s="7">
        <v>0</v>
      </c>
      <c r="H94" s="7">
        <v>1</v>
      </c>
      <c r="I94" s="7">
        <v>9377.24</v>
      </c>
      <c r="J94" s="7">
        <v>6407.1</v>
      </c>
      <c r="K94" s="7">
        <v>0</v>
      </c>
      <c r="L94" s="7">
        <v>0</v>
      </c>
      <c r="M94" s="7">
        <v>0</v>
      </c>
      <c r="N94" s="7">
        <v>2970.14</v>
      </c>
    </row>
    <row r="95" spans="1:14" s="23" customFormat="1" ht="18.75">
      <c r="A95" s="16" t="s">
        <v>3009</v>
      </c>
      <c r="B95" s="16" t="s">
        <v>2440</v>
      </c>
      <c r="C95" s="7">
        <v>0</v>
      </c>
      <c r="D95" s="7">
        <v>0</v>
      </c>
      <c r="E95" s="7">
        <v>0</v>
      </c>
      <c r="F95" s="7">
        <v>0</v>
      </c>
      <c r="G95" s="7">
        <v>0</v>
      </c>
      <c r="H95" s="7">
        <v>0</v>
      </c>
      <c r="I95" s="7">
        <v>0</v>
      </c>
      <c r="J95" s="7">
        <v>0</v>
      </c>
      <c r="K95" s="7">
        <v>0</v>
      </c>
      <c r="L95" s="7">
        <v>0</v>
      </c>
      <c r="M95" s="7">
        <v>0</v>
      </c>
      <c r="N95" s="7">
        <v>0</v>
      </c>
    </row>
    <row r="96" spans="1:14" s="23" customFormat="1" ht="18.75">
      <c r="A96" s="16" t="s">
        <v>3009</v>
      </c>
      <c r="B96" s="16" t="s">
        <v>2777</v>
      </c>
      <c r="C96" s="7">
        <v>1</v>
      </c>
      <c r="D96" s="7">
        <v>0</v>
      </c>
      <c r="E96" s="7">
        <v>0</v>
      </c>
      <c r="F96" s="7">
        <v>0</v>
      </c>
      <c r="G96" s="7">
        <v>0</v>
      </c>
      <c r="H96" s="7">
        <v>1</v>
      </c>
      <c r="I96" s="7">
        <v>12540.39</v>
      </c>
      <c r="J96" s="7">
        <v>0</v>
      </c>
      <c r="K96" s="7">
        <v>0</v>
      </c>
      <c r="L96" s="7">
        <v>0</v>
      </c>
      <c r="M96" s="7">
        <v>0</v>
      </c>
      <c r="N96" s="7">
        <v>12540.39</v>
      </c>
    </row>
  </sheetData>
  <autoFilter ref="A6:N6" xr:uid="{00000000-0009-0000-0000-0000F6000000}"/>
  <mergeCells count="4">
    <mergeCell ref="C4:H4"/>
    <mergeCell ref="I4:N4"/>
    <mergeCell ref="A4:A5"/>
    <mergeCell ref="B4:B5"/>
  </mergeCells>
  <phoneticPr fontId="5"/>
  <hyperlinks>
    <hyperlink ref="E1" location="目次!C120" display="目次" xr:uid="{00000000-0004-0000-F600-000000000000}"/>
  </hyperlinks>
  <pageMargins left="0.7" right="0.7" top="0.75" bottom="0.75" header="0.3" footer="0.3"/>
  <pageSetup paperSize="9" scale="55" orientation="landscape" r:id="rId1"/>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dimension ref="A1:F38"/>
  <sheetViews>
    <sheetView zoomScale="85" zoomScaleNormal="85" workbookViewId="0">
      <selection activeCell="C16" sqref="C16"/>
    </sheetView>
  </sheetViews>
  <sheetFormatPr defaultColWidth="8.75" defaultRowHeight="14.25"/>
  <cols>
    <col min="1" max="1" width="10.75" style="1" bestFit="1" customWidth="1"/>
    <col min="2" max="2" width="10.125" style="1" bestFit="1" customWidth="1"/>
    <col min="3" max="3" width="9.25" style="1" customWidth="1"/>
    <col min="4" max="5" width="5.625" style="1" bestFit="1" customWidth="1"/>
    <col min="6" max="6" width="7.375" style="1" bestFit="1" customWidth="1"/>
    <col min="7" max="7" width="12.25" style="1" customWidth="1"/>
    <col min="8" max="8" width="13.375" style="1" bestFit="1" customWidth="1"/>
    <col min="9" max="16384" width="8.75" style="1"/>
  </cols>
  <sheetData>
    <row r="1" spans="1:4" ht="18.75">
      <c r="A1" s="19" t="s">
        <v>1846</v>
      </c>
      <c r="B1" s="21" t="s">
        <v>1163</v>
      </c>
      <c r="D1" s="9" t="s">
        <v>652</v>
      </c>
    </row>
    <row r="3" spans="1:4" ht="18.75">
      <c r="A3" s="19" t="s">
        <v>3109</v>
      </c>
      <c r="B3" s="21" t="s">
        <v>2378</v>
      </c>
      <c r="C3" s="21" t="s">
        <v>3183</v>
      </c>
    </row>
    <row r="4" spans="1:4" ht="18.75">
      <c r="A4" s="20" t="s">
        <v>1666</v>
      </c>
      <c r="B4" s="22">
        <v>35</v>
      </c>
      <c r="C4" s="22">
        <v>40200.249999999993</v>
      </c>
    </row>
    <row r="5" spans="1:4" ht="18.75">
      <c r="A5" s="20" t="s">
        <v>444</v>
      </c>
      <c r="B5" s="22">
        <v>36</v>
      </c>
      <c r="C5" s="22">
        <v>28926.74</v>
      </c>
    </row>
    <row r="6" spans="1:4" ht="18.75">
      <c r="A6" s="20" t="s">
        <v>1049</v>
      </c>
      <c r="B6" s="22">
        <v>21</v>
      </c>
      <c r="C6" s="22">
        <v>18507.080000000002</v>
      </c>
    </row>
    <row r="7" spans="1:4" ht="18.75">
      <c r="A7" s="20" t="s">
        <v>1528</v>
      </c>
      <c r="B7" s="22">
        <v>22</v>
      </c>
      <c r="C7" s="22">
        <v>23916.53</v>
      </c>
    </row>
    <row r="8" spans="1:4" ht="18.75">
      <c r="A8" s="20" t="s">
        <v>668</v>
      </c>
      <c r="B8" s="22">
        <v>21</v>
      </c>
      <c r="C8" s="22">
        <v>28377.38</v>
      </c>
    </row>
    <row r="9" spans="1:4" ht="18.75">
      <c r="A9" s="20" t="s">
        <v>489</v>
      </c>
      <c r="B9" s="22">
        <v>38</v>
      </c>
      <c r="C9" s="22">
        <v>62679.26</v>
      </c>
    </row>
    <row r="10" spans="1:4" ht="18.75">
      <c r="A10" s="20" t="s">
        <v>2935</v>
      </c>
      <c r="B10" s="22">
        <v>29</v>
      </c>
      <c r="C10" s="22">
        <v>27439.35</v>
      </c>
    </row>
    <row r="11" spans="1:4" ht="18.75">
      <c r="A11" s="20" t="s">
        <v>3018</v>
      </c>
      <c r="B11" s="22">
        <v>22</v>
      </c>
      <c r="C11" s="22">
        <v>37353.56</v>
      </c>
    </row>
    <row r="12" spans="1:4" ht="18.75">
      <c r="A12" s="20" t="s">
        <v>756</v>
      </c>
      <c r="B12" s="22">
        <v>224</v>
      </c>
      <c r="C12" s="22">
        <v>267400.14999999997</v>
      </c>
    </row>
    <row r="27" spans="1:6" ht="18.75">
      <c r="A27" s="19" t="s">
        <v>1846</v>
      </c>
      <c r="B27" s="21" t="s">
        <v>1163</v>
      </c>
    </row>
    <row r="29" spans="1:6" ht="18.75">
      <c r="A29" s="19" t="s">
        <v>3109</v>
      </c>
      <c r="B29" s="21" t="s">
        <v>773</v>
      </c>
      <c r="C29" s="21" t="s">
        <v>2619</v>
      </c>
      <c r="D29" s="21" t="s">
        <v>3184</v>
      </c>
      <c r="E29" s="21" t="s">
        <v>2634</v>
      </c>
      <c r="F29" s="21" t="s">
        <v>2778</v>
      </c>
    </row>
    <row r="30" spans="1:6" ht="18.75">
      <c r="A30" s="20" t="s">
        <v>1666</v>
      </c>
      <c r="B30" s="22">
        <v>32</v>
      </c>
      <c r="C30" s="22">
        <v>0</v>
      </c>
      <c r="D30" s="22">
        <v>0</v>
      </c>
      <c r="E30" s="22">
        <v>2</v>
      </c>
      <c r="F30" s="22">
        <v>1</v>
      </c>
    </row>
    <row r="31" spans="1:6" ht="18.75">
      <c r="A31" s="20" t="s">
        <v>444</v>
      </c>
      <c r="B31" s="22">
        <v>29</v>
      </c>
      <c r="C31" s="22">
        <v>2</v>
      </c>
      <c r="D31" s="22">
        <v>0</v>
      </c>
      <c r="E31" s="22">
        <v>2</v>
      </c>
      <c r="F31" s="22">
        <v>3</v>
      </c>
    </row>
    <row r="32" spans="1:6" ht="18.75">
      <c r="A32" s="20" t="s">
        <v>1049</v>
      </c>
      <c r="B32" s="22">
        <v>21</v>
      </c>
      <c r="C32" s="22">
        <v>0</v>
      </c>
      <c r="D32" s="22">
        <v>0</v>
      </c>
      <c r="E32" s="22">
        <v>0</v>
      </c>
      <c r="F32" s="22">
        <v>0</v>
      </c>
    </row>
    <row r="33" spans="1:6" ht="18.75">
      <c r="A33" s="20" t="s">
        <v>1528</v>
      </c>
      <c r="B33" s="22">
        <v>19</v>
      </c>
      <c r="C33" s="22">
        <v>1</v>
      </c>
      <c r="D33" s="22">
        <v>0</v>
      </c>
      <c r="E33" s="22">
        <v>1</v>
      </c>
      <c r="F33" s="22">
        <v>1</v>
      </c>
    </row>
    <row r="34" spans="1:6" ht="18.75">
      <c r="A34" s="20" t="s">
        <v>668</v>
      </c>
      <c r="B34" s="22">
        <v>14</v>
      </c>
      <c r="C34" s="22">
        <v>2</v>
      </c>
      <c r="D34" s="22">
        <v>1</v>
      </c>
      <c r="E34" s="22">
        <v>1</v>
      </c>
      <c r="F34" s="22">
        <v>3</v>
      </c>
    </row>
    <row r="35" spans="1:6" ht="18.75">
      <c r="A35" s="20" t="s">
        <v>489</v>
      </c>
      <c r="B35" s="22">
        <v>27</v>
      </c>
      <c r="C35" s="22">
        <v>2</v>
      </c>
      <c r="D35" s="22">
        <v>2</v>
      </c>
      <c r="E35" s="22">
        <v>3</v>
      </c>
      <c r="F35" s="22">
        <v>4</v>
      </c>
    </row>
    <row r="36" spans="1:6" ht="18.75">
      <c r="A36" s="20" t="s">
        <v>2935</v>
      </c>
      <c r="B36" s="22">
        <v>23</v>
      </c>
      <c r="C36" s="22">
        <v>1</v>
      </c>
      <c r="D36" s="22">
        <v>1</v>
      </c>
      <c r="E36" s="22">
        <v>3</v>
      </c>
      <c r="F36" s="22">
        <v>1</v>
      </c>
    </row>
    <row r="37" spans="1:6" ht="18.75">
      <c r="A37" s="20" t="s">
        <v>3018</v>
      </c>
      <c r="B37" s="22">
        <v>17</v>
      </c>
      <c r="C37" s="22">
        <v>0</v>
      </c>
      <c r="D37" s="22">
        <v>0</v>
      </c>
      <c r="E37" s="22">
        <v>1</v>
      </c>
      <c r="F37" s="22">
        <v>4</v>
      </c>
    </row>
    <row r="38" spans="1:6" ht="18.75">
      <c r="A38" s="20" t="s">
        <v>756</v>
      </c>
      <c r="B38" s="22">
        <v>182</v>
      </c>
      <c r="C38" s="22">
        <v>8</v>
      </c>
      <c r="D38" s="22">
        <v>4</v>
      </c>
      <c r="E38" s="22">
        <v>13</v>
      </c>
      <c r="F38" s="22">
        <v>17</v>
      </c>
    </row>
  </sheetData>
  <phoneticPr fontId="5"/>
  <hyperlinks>
    <hyperlink ref="D1" location="目次!C120" display="目次" xr:uid="{00000000-0004-0000-F700-000000000000}"/>
  </hyperlinks>
  <pageMargins left="0.7" right="0.7" top="0.75" bottom="0.75" header="0.3" footer="0.3"/>
  <pageSetup paperSize="9" orientation="portrait"/>
  <drawing r:id="rId3"/>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dimension ref="A1:E21"/>
  <sheetViews>
    <sheetView workbookViewId="0">
      <pane xSplit="1" ySplit="5" topLeftCell="B6" activePane="bottomRight" state="frozen"/>
      <selection pane="topRight"/>
      <selection pane="bottomLeft"/>
      <selection pane="bottomRight" activeCell="A21" sqref="A21:XFD21"/>
    </sheetView>
  </sheetViews>
  <sheetFormatPr defaultColWidth="8.75" defaultRowHeight="14.25"/>
  <cols>
    <col min="1" max="1" width="20.75" style="1" bestFit="1" customWidth="1"/>
    <col min="2" max="3" width="8.25" style="1" bestFit="1" customWidth="1"/>
    <col min="4" max="4" width="10.375" style="1" bestFit="1" customWidth="1"/>
    <col min="5" max="5" width="8.25" style="1" bestFit="1" customWidth="1"/>
    <col min="6" max="16384" width="8.75" style="1"/>
  </cols>
  <sheetData>
    <row r="1" spans="1:5">
      <c r="A1" s="1" t="s">
        <v>501</v>
      </c>
      <c r="D1" s="9" t="s">
        <v>652</v>
      </c>
    </row>
    <row r="2" spans="1:5">
      <c r="A2" s="1" t="s">
        <v>2241</v>
      </c>
    </row>
    <row r="3" spans="1:5">
      <c r="A3" s="1" t="s">
        <v>2779</v>
      </c>
    </row>
    <row r="4" spans="1:5">
      <c r="A4" s="1" t="s">
        <v>643</v>
      </c>
    </row>
    <row r="5" spans="1:5">
      <c r="A5" s="7" t="s">
        <v>290</v>
      </c>
      <c r="B5" s="7" t="s">
        <v>2780</v>
      </c>
      <c r="C5" s="7" t="s">
        <v>2737</v>
      </c>
      <c r="D5" s="7" t="s">
        <v>2781</v>
      </c>
      <c r="E5" s="7" t="s">
        <v>2783</v>
      </c>
    </row>
    <row r="6" spans="1:5">
      <c r="A6" s="27">
        <v>39904</v>
      </c>
      <c r="B6" s="7">
        <v>693</v>
      </c>
      <c r="C6" s="7">
        <v>189</v>
      </c>
      <c r="D6" s="7">
        <v>156</v>
      </c>
      <c r="E6" s="7">
        <v>83</v>
      </c>
    </row>
    <row r="7" spans="1:5">
      <c r="A7" s="27">
        <v>40269</v>
      </c>
      <c r="B7" s="7">
        <v>699</v>
      </c>
      <c r="C7" s="7">
        <v>190</v>
      </c>
      <c r="D7" s="7">
        <v>157</v>
      </c>
      <c r="E7" s="7">
        <v>83</v>
      </c>
    </row>
    <row r="8" spans="1:5">
      <c r="A8" s="27">
        <v>40634</v>
      </c>
      <c r="B8" s="7">
        <v>704</v>
      </c>
      <c r="C8" s="7">
        <v>190</v>
      </c>
      <c r="D8" s="7">
        <v>157</v>
      </c>
      <c r="E8" s="7">
        <v>83</v>
      </c>
    </row>
    <row r="9" spans="1:5">
      <c r="A9" s="27">
        <v>41000</v>
      </c>
      <c r="B9" s="7">
        <v>710</v>
      </c>
      <c r="C9" s="7">
        <v>190</v>
      </c>
      <c r="D9" s="7">
        <v>158</v>
      </c>
      <c r="E9" s="7">
        <v>83</v>
      </c>
    </row>
    <row r="10" spans="1:5">
      <c r="A10" s="27">
        <v>41365</v>
      </c>
      <c r="B10" s="7">
        <v>717</v>
      </c>
      <c r="C10" s="7">
        <v>190</v>
      </c>
      <c r="D10" s="7">
        <v>158</v>
      </c>
      <c r="E10" s="7">
        <v>83</v>
      </c>
    </row>
    <row r="11" spans="1:5">
      <c r="A11" s="27">
        <v>41730</v>
      </c>
      <c r="B11" s="7">
        <v>722</v>
      </c>
      <c r="C11" s="7">
        <v>189</v>
      </c>
      <c r="D11" s="7">
        <v>159</v>
      </c>
      <c r="E11" s="7">
        <v>84</v>
      </c>
    </row>
    <row r="12" spans="1:5">
      <c r="A12" s="27">
        <v>42095</v>
      </c>
      <c r="B12" s="7">
        <v>727</v>
      </c>
      <c r="C12" s="7">
        <v>190</v>
      </c>
      <c r="D12" s="7">
        <v>160</v>
      </c>
      <c r="E12" s="7">
        <v>84</v>
      </c>
    </row>
    <row r="13" spans="1:5">
      <c r="A13" s="27">
        <v>42461</v>
      </c>
      <c r="B13" s="7">
        <v>735</v>
      </c>
      <c r="C13" s="7">
        <v>190</v>
      </c>
      <c r="D13" s="7">
        <v>162</v>
      </c>
      <c r="E13" s="7">
        <v>85</v>
      </c>
    </row>
    <row r="14" spans="1:5">
      <c r="A14" s="27">
        <v>42826</v>
      </c>
      <c r="B14" s="7">
        <v>752</v>
      </c>
      <c r="C14" s="7">
        <v>192</v>
      </c>
      <c r="D14" s="7">
        <v>165</v>
      </c>
      <c r="E14" s="7">
        <v>86</v>
      </c>
    </row>
    <row r="15" spans="1:5">
      <c r="A15" s="27">
        <v>43191</v>
      </c>
      <c r="B15" s="7">
        <v>759</v>
      </c>
      <c r="C15" s="7">
        <v>193</v>
      </c>
      <c r="D15" s="7">
        <v>166</v>
      </c>
      <c r="E15" s="7">
        <v>86</v>
      </c>
    </row>
    <row r="16" spans="1:5">
      <c r="A16" s="27">
        <v>43556</v>
      </c>
      <c r="B16" s="7">
        <v>764</v>
      </c>
      <c r="C16" s="7">
        <v>193</v>
      </c>
      <c r="D16" s="7">
        <v>166</v>
      </c>
      <c r="E16" s="7">
        <v>86</v>
      </c>
    </row>
    <row r="17" spans="1:5">
      <c r="A17" s="27">
        <v>43922</v>
      </c>
      <c r="B17" s="7">
        <v>770</v>
      </c>
      <c r="C17" s="7">
        <v>194</v>
      </c>
      <c r="D17" s="7">
        <v>167</v>
      </c>
      <c r="E17" s="7">
        <v>86</v>
      </c>
    </row>
    <row r="18" spans="1:5">
      <c r="A18" s="27">
        <v>44287</v>
      </c>
      <c r="B18" s="7">
        <v>775</v>
      </c>
      <c r="C18" s="7">
        <v>195</v>
      </c>
      <c r="D18" s="7">
        <v>168</v>
      </c>
      <c r="E18" s="7">
        <v>86</v>
      </c>
    </row>
    <row r="19" spans="1:5">
      <c r="A19" s="48" t="s">
        <v>1193</v>
      </c>
      <c r="B19" s="7">
        <v>779</v>
      </c>
      <c r="C19" s="7">
        <v>195</v>
      </c>
      <c r="D19" s="7">
        <v>169</v>
      </c>
      <c r="E19" s="7">
        <v>87</v>
      </c>
    </row>
    <row r="20" spans="1:5">
      <c r="A20" s="48" t="s">
        <v>1194</v>
      </c>
      <c r="B20" s="7">
        <v>784</v>
      </c>
      <c r="C20" s="7">
        <v>196</v>
      </c>
      <c r="D20" s="7">
        <v>170</v>
      </c>
      <c r="E20" s="7">
        <v>87</v>
      </c>
    </row>
    <row r="21" spans="1:5" s="23" customFormat="1" ht="18.75">
      <c r="A21" s="48" t="s">
        <v>243</v>
      </c>
      <c r="B21" s="7">
        <v>791</v>
      </c>
      <c r="C21" s="7">
        <v>196</v>
      </c>
      <c r="D21" s="7">
        <v>170</v>
      </c>
      <c r="E21" s="7">
        <v>87</v>
      </c>
    </row>
  </sheetData>
  <phoneticPr fontId="5"/>
  <hyperlinks>
    <hyperlink ref="D1" location="目次!C120" display="目次" xr:uid="{00000000-0004-0000-F800-000000000000}"/>
  </hyperlink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R65"/>
  <sheetViews>
    <sheetView workbookViewId="0">
      <pane xSplit="1" ySplit="5" topLeftCell="B6" activePane="bottomRight" state="frozen"/>
      <selection pane="topRight"/>
      <selection pane="bottomLeft"/>
      <selection pane="bottomRight" activeCell="Q11" sqref="Q11:R11"/>
    </sheetView>
  </sheetViews>
  <sheetFormatPr defaultColWidth="8.75" defaultRowHeight="14.25"/>
  <cols>
    <col min="1" max="1" width="17.25" style="1" bestFit="1" customWidth="1"/>
    <col min="2" max="5" width="10.75" style="1" customWidth="1"/>
    <col min="6" max="16384" width="8.75" style="1"/>
  </cols>
  <sheetData>
    <row r="1" spans="1:18">
      <c r="A1" s="1" t="s">
        <v>822</v>
      </c>
      <c r="D1" s="9" t="s">
        <v>652</v>
      </c>
    </row>
    <row r="2" spans="1:18">
      <c r="A2" s="1" t="s">
        <v>832</v>
      </c>
      <c r="C2" s="1" t="s">
        <v>3002</v>
      </c>
    </row>
    <row r="3" spans="1:18">
      <c r="A3" s="1" t="s">
        <v>1422</v>
      </c>
      <c r="C3" s="1" t="s">
        <v>2206</v>
      </c>
    </row>
    <row r="4" spans="1:18">
      <c r="A4" s="1" t="s">
        <v>1043</v>
      </c>
      <c r="E4" s="73"/>
    </row>
    <row r="5" spans="1:18">
      <c r="A5" s="7" t="s">
        <v>791</v>
      </c>
      <c r="B5" s="7" t="s">
        <v>1430</v>
      </c>
      <c r="C5" s="7" t="s">
        <v>1433</v>
      </c>
      <c r="D5" s="7" t="s">
        <v>1437</v>
      </c>
      <c r="E5" s="7" t="s">
        <v>1438</v>
      </c>
      <c r="F5" s="7" t="s">
        <v>731</v>
      </c>
      <c r="G5" s="16" t="s">
        <v>1079</v>
      </c>
      <c r="H5" s="16" t="s">
        <v>1197</v>
      </c>
      <c r="I5" s="16" t="s">
        <v>877</v>
      </c>
      <c r="J5" s="16" t="s">
        <v>1198</v>
      </c>
      <c r="K5" s="16" t="s">
        <v>1199</v>
      </c>
      <c r="L5" s="16" t="s">
        <v>1440</v>
      </c>
      <c r="M5" s="16" t="s">
        <v>1444</v>
      </c>
      <c r="N5" s="16" t="s">
        <v>1214</v>
      </c>
      <c r="O5" s="16" t="s">
        <v>1017</v>
      </c>
      <c r="P5" s="16" t="s">
        <v>295</v>
      </c>
      <c r="Q5" s="16" t="s">
        <v>1376</v>
      </c>
      <c r="R5" s="16" t="s">
        <v>3008</v>
      </c>
    </row>
    <row r="6" spans="1:18">
      <c r="A6" s="7" t="s">
        <v>1151</v>
      </c>
      <c r="B6" s="7">
        <v>728</v>
      </c>
      <c r="C6" s="7">
        <v>697</v>
      </c>
      <c r="D6" s="7">
        <v>656</v>
      </c>
      <c r="E6" s="7">
        <v>655</v>
      </c>
      <c r="F6" s="7">
        <v>594</v>
      </c>
      <c r="G6" s="16">
        <f t="shared" ref="G6:P6" si="0">SUM(G7:G63)</f>
        <v>595</v>
      </c>
      <c r="H6" s="16">
        <f t="shared" si="0"/>
        <v>622</v>
      </c>
      <c r="I6" s="16">
        <f t="shared" si="0"/>
        <v>626</v>
      </c>
      <c r="J6" s="16">
        <f t="shared" si="0"/>
        <v>664</v>
      </c>
      <c r="K6" s="16">
        <f t="shared" si="0"/>
        <v>720</v>
      </c>
      <c r="L6" s="16">
        <f t="shared" si="0"/>
        <v>801</v>
      </c>
      <c r="M6" s="16">
        <f t="shared" si="0"/>
        <v>921</v>
      </c>
      <c r="N6" s="16">
        <f t="shared" si="0"/>
        <v>1006</v>
      </c>
      <c r="O6" s="16">
        <f t="shared" si="0"/>
        <v>983</v>
      </c>
      <c r="P6" s="16">
        <f t="shared" si="0"/>
        <v>1076</v>
      </c>
      <c r="Q6" s="16">
        <v>1216</v>
      </c>
      <c r="R6" s="16">
        <v>1328</v>
      </c>
    </row>
    <row r="7" spans="1:18">
      <c r="A7" s="7" t="s">
        <v>995</v>
      </c>
      <c r="B7" s="7">
        <v>147</v>
      </c>
      <c r="C7" s="7">
        <v>139</v>
      </c>
      <c r="D7" s="7">
        <v>128</v>
      </c>
      <c r="E7" s="7">
        <v>123</v>
      </c>
      <c r="F7" s="7">
        <v>105</v>
      </c>
      <c r="G7" s="16">
        <v>105</v>
      </c>
      <c r="H7" s="16">
        <v>98</v>
      </c>
      <c r="I7" s="16">
        <v>101</v>
      </c>
      <c r="J7" s="16">
        <v>110</v>
      </c>
      <c r="K7" s="16">
        <v>101</v>
      </c>
      <c r="L7" s="16">
        <v>97</v>
      </c>
      <c r="M7" s="16">
        <v>102</v>
      </c>
      <c r="N7" s="16">
        <v>101</v>
      </c>
      <c r="O7" s="16">
        <v>108</v>
      </c>
      <c r="P7" s="16">
        <v>111</v>
      </c>
      <c r="Q7" s="16">
        <v>116</v>
      </c>
      <c r="R7" s="16">
        <v>115</v>
      </c>
    </row>
    <row r="8" spans="1:18">
      <c r="A8" s="7" t="s">
        <v>806</v>
      </c>
      <c r="B8" s="7">
        <v>82</v>
      </c>
      <c r="C8" s="7">
        <v>86</v>
      </c>
      <c r="D8" s="7">
        <v>77</v>
      </c>
      <c r="E8" s="7">
        <v>102</v>
      </c>
      <c r="F8" s="7">
        <v>82</v>
      </c>
      <c r="G8" s="74"/>
      <c r="H8" s="74"/>
      <c r="I8" s="74"/>
      <c r="J8" s="74"/>
      <c r="K8" s="74"/>
      <c r="L8" s="74"/>
      <c r="M8" s="74"/>
      <c r="N8" s="74"/>
      <c r="O8" s="74"/>
      <c r="P8" s="74"/>
      <c r="Q8" s="74"/>
      <c r="R8" s="74"/>
    </row>
    <row r="9" spans="1:18">
      <c r="A9" s="16" t="s">
        <v>1447</v>
      </c>
      <c r="B9" s="71"/>
      <c r="C9" s="71"/>
      <c r="D9" s="71"/>
      <c r="E9" s="71"/>
      <c r="F9" s="71"/>
      <c r="G9" s="16">
        <v>76</v>
      </c>
      <c r="H9" s="16">
        <v>78</v>
      </c>
      <c r="I9" s="16">
        <v>67</v>
      </c>
      <c r="J9" s="16">
        <v>79</v>
      </c>
      <c r="K9" s="16">
        <v>73</v>
      </c>
      <c r="L9" s="16">
        <v>73</v>
      </c>
      <c r="M9" s="16">
        <v>76</v>
      </c>
      <c r="N9" s="16">
        <v>84</v>
      </c>
      <c r="O9" s="16">
        <v>79</v>
      </c>
      <c r="P9" s="16">
        <v>68</v>
      </c>
      <c r="Q9" s="16">
        <v>74</v>
      </c>
      <c r="R9" s="16">
        <v>83</v>
      </c>
    </row>
    <row r="10" spans="1:18">
      <c r="A10" s="16" t="s">
        <v>1450</v>
      </c>
      <c r="B10" s="71"/>
      <c r="C10" s="71"/>
      <c r="D10" s="71"/>
      <c r="E10" s="71"/>
      <c r="F10" s="71"/>
      <c r="G10" s="16">
        <v>6</v>
      </c>
      <c r="H10" s="16">
        <v>10</v>
      </c>
      <c r="I10" s="16">
        <v>12</v>
      </c>
      <c r="J10" s="16">
        <v>14</v>
      </c>
      <c r="K10" s="16">
        <v>14</v>
      </c>
      <c r="L10" s="16">
        <v>14</v>
      </c>
      <c r="M10" s="16">
        <v>14</v>
      </c>
      <c r="N10" s="16">
        <v>13</v>
      </c>
      <c r="O10" s="16">
        <v>9</v>
      </c>
      <c r="P10" s="16">
        <v>12</v>
      </c>
      <c r="Q10" s="16">
        <v>12</v>
      </c>
      <c r="R10" s="16">
        <v>14</v>
      </c>
    </row>
    <row r="11" spans="1:18">
      <c r="A11" s="7" t="s">
        <v>1455</v>
      </c>
      <c r="B11" s="7">
        <v>65</v>
      </c>
      <c r="C11" s="7">
        <v>61</v>
      </c>
      <c r="D11" s="7">
        <v>58</v>
      </c>
      <c r="E11" s="7">
        <v>60</v>
      </c>
      <c r="F11" s="7">
        <v>60</v>
      </c>
      <c r="G11" s="74"/>
      <c r="H11" s="74"/>
      <c r="I11" s="74"/>
      <c r="J11" s="74"/>
      <c r="K11" s="74"/>
      <c r="L11" s="74"/>
      <c r="M11" s="74"/>
      <c r="N11" s="74"/>
      <c r="O11" s="74"/>
      <c r="P11" s="74"/>
      <c r="Q11" s="74"/>
      <c r="R11" s="74"/>
    </row>
    <row r="12" spans="1:18">
      <c r="A12" s="7" t="s">
        <v>1456</v>
      </c>
      <c r="B12" s="72"/>
      <c r="C12" s="72"/>
      <c r="D12" s="72"/>
      <c r="E12" s="72"/>
      <c r="F12" s="72"/>
      <c r="G12" s="16">
        <v>4</v>
      </c>
      <c r="H12" s="16">
        <v>4</v>
      </c>
      <c r="I12" s="16">
        <v>5</v>
      </c>
      <c r="J12" s="16">
        <v>5</v>
      </c>
      <c r="K12" s="16">
        <v>5</v>
      </c>
      <c r="L12" s="16">
        <v>6</v>
      </c>
      <c r="M12" s="16">
        <v>7</v>
      </c>
      <c r="N12" s="16">
        <v>7</v>
      </c>
      <c r="O12" s="16">
        <v>6</v>
      </c>
      <c r="P12" s="16">
        <v>6</v>
      </c>
      <c r="Q12" s="16">
        <v>7</v>
      </c>
      <c r="R12" s="16">
        <v>5</v>
      </c>
    </row>
    <row r="13" spans="1:18">
      <c r="A13" s="7" t="s">
        <v>1465</v>
      </c>
      <c r="B13" s="72"/>
      <c r="C13" s="72"/>
      <c r="D13" s="72"/>
      <c r="E13" s="72"/>
      <c r="F13" s="72"/>
      <c r="G13" s="16">
        <v>58</v>
      </c>
      <c r="H13" s="16">
        <v>57</v>
      </c>
      <c r="I13" s="16">
        <v>60</v>
      </c>
      <c r="J13" s="16">
        <v>60</v>
      </c>
      <c r="K13" s="16">
        <v>53</v>
      </c>
      <c r="L13" s="16">
        <v>55</v>
      </c>
      <c r="M13" s="16">
        <v>54</v>
      </c>
      <c r="N13" s="16">
        <v>57</v>
      </c>
      <c r="O13" s="16">
        <v>56</v>
      </c>
      <c r="P13" s="16">
        <v>54</v>
      </c>
      <c r="Q13" s="16">
        <v>54</v>
      </c>
      <c r="R13" s="16">
        <v>51</v>
      </c>
    </row>
    <row r="14" spans="1:18">
      <c r="A14" s="7" t="s">
        <v>147</v>
      </c>
      <c r="B14" s="7">
        <v>77</v>
      </c>
      <c r="C14" s="7">
        <v>72</v>
      </c>
      <c r="D14" s="7">
        <v>68</v>
      </c>
      <c r="E14" s="7">
        <v>65</v>
      </c>
      <c r="F14" s="7">
        <v>62</v>
      </c>
      <c r="G14" s="16">
        <v>57</v>
      </c>
      <c r="H14" s="16">
        <v>63</v>
      </c>
      <c r="I14" s="16">
        <v>66</v>
      </c>
      <c r="J14" s="16">
        <v>66</v>
      </c>
      <c r="K14" s="16">
        <v>78</v>
      </c>
      <c r="L14" s="16">
        <v>103</v>
      </c>
      <c r="M14" s="16">
        <v>115</v>
      </c>
      <c r="N14" s="16">
        <v>124</v>
      </c>
      <c r="O14" s="16">
        <v>124</v>
      </c>
      <c r="P14" s="16">
        <v>122</v>
      </c>
      <c r="Q14" s="16">
        <v>119</v>
      </c>
      <c r="R14" s="16">
        <v>117</v>
      </c>
    </row>
    <row r="15" spans="1:18">
      <c r="A15" s="7" t="s">
        <v>498</v>
      </c>
      <c r="B15" s="7">
        <v>36</v>
      </c>
      <c r="C15" s="7">
        <v>30</v>
      </c>
      <c r="D15" s="7">
        <v>28</v>
      </c>
      <c r="E15" s="7">
        <v>22</v>
      </c>
      <c r="F15" s="7">
        <v>24</v>
      </c>
      <c r="G15" s="16">
        <v>24</v>
      </c>
      <c r="H15" s="16">
        <v>21</v>
      </c>
      <c r="I15" s="16">
        <v>26</v>
      </c>
      <c r="J15" s="16">
        <v>28</v>
      </c>
      <c r="K15" s="16">
        <v>22</v>
      </c>
      <c r="L15" s="16">
        <v>25</v>
      </c>
      <c r="M15" s="16">
        <v>34</v>
      </c>
      <c r="N15" s="16">
        <v>28</v>
      </c>
      <c r="O15" s="16">
        <v>25</v>
      </c>
      <c r="P15" s="16">
        <v>30</v>
      </c>
      <c r="Q15" s="16">
        <v>35</v>
      </c>
      <c r="R15" s="16">
        <v>37</v>
      </c>
    </row>
    <row r="16" spans="1:18">
      <c r="A16" s="7" t="s">
        <v>1466</v>
      </c>
      <c r="B16" s="7">
        <v>9</v>
      </c>
      <c r="C16" s="7">
        <v>7</v>
      </c>
      <c r="D16" s="7">
        <v>9</v>
      </c>
      <c r="E16" s="7">
        <v>9</v>
      </c>
      <c r="F16" s="7">
        <v>8</v>
      </c>
      <c r="G16" s="16">
        <v>6</v>
      </c>
      <c r="H16" s="16">
        <v>7</v>
      </c>
      <c r="I16" s="16">
        <v>8</v>
      </c>
      <c r="J16" s="16">
        <v>8</v>
      </c>
      <c r="K16" s="16">
        <v>10</v>
      </c>
      <c r="L16" s="16">
        <v>15</v>
      </c>
      <c r="M16" s="16">
        <v>12</v>
      </c>
      <c r="N16" s="16">
        <v>12</v>
      </c>
      <c r="O16" s="16">
        <v>9</v>
      </c>
      <c r="P16" s="16">
        <v>9</v>
      </c>
      <c r="Q16" s="16">
        <v>6</v>
      </c>
      <c r="R16" s="16">
        <v>9</v>
      </c>
    </row>
    <row r="17" spans="1:18">
      <c r="A17" s="7" t="s">
        <v>1469</v>
      </c>
      <c r="B17" s="7">
        <v>0</v>
      </c>
      <c r="C17" s="7">
        <v>1</v>
      </c>
      <c r="D17" s="7">
        <v>1</v>
      </c>
      <c r="E17" s="7">
        <v>0</v>
      </c>
      <c r="F17" s="7">
        <v>1</v>
      </c>
      <c r="G17" s="16">
        <v>0</v>
      </c>
      <c r="H17" s="16">
        <v>0</v>
      </c>
      <c r="I17" s="16">
        <v>0</v>
      </c>
      <c r="J17" s="16">
        <v>0</v>
      </c>
      <c r="K17" s="16">
        <v>0</v>
      </c>
      <c r="L17" s="16">
        <v>0</v>
      </c>
      <c r="M17" s="16">
        <v>0</v>
      </c>
      <c r="N17" s="16">
        <v>1</v>
      </c>
      <c r="O17" s="16">
        <v>1</v>
      </c>
      <c r="P17" s="16">
        <v>1</v>
      </c>
      <c r="Q17" s="16">
        <v>1</v>
      </c>
      <c r="R17" s="16">
        <v>1</v>
      </c>
    </row>
    <row r="18" spans="1:18">
      <c r="A18" s="7" t="s">
        <v>1473</v>
      </c>
      <c r="B18" s="71"/>
      <c r="C18" s="71"/>
      <c r="D18" s="71"/>
      <c r="E18" s="71"/>
      <c r="F18" s="71"/>
      <c r="G18" s="16">
        <v>0</v>
      </c>
      <c r="H18" s="16">
        <v>0</v>
      </c>
      <c r="I18" s="16">
        <v>0</v>
      </c>
      <c r="J18" s="16">
        <v>0</v>
      </c>
      <c r="K18" s="16">
        <v>0</v>
      </c>
      <c r="L18" s="16">
        <v>0</v>
      </c>
      <c r="M18" s="16">
        <v>1</v>
      </c>
      <c r="N18" s="16">
        <v>1</v>
      </c>
      <c r="O18" s="16">
        <v>1</v>
      </c>
      <c r="P18" s="16">
        <v>1</v>
      </c>
      <c r="Q18" s="16">
        <v>1</v>
      </c>
      <c r="R18" s="16">
        <v>1</v>
      </c>
    </row>
    <row r="19" spans="1:18">
      <c r="A19" s="7" t="s">
        <v>1476</v>
      </c>
      <c r="B19" s="7">
        <v>6</v>
      </c>
      <c r="C19" s="7">
        <v>5</v>
      </c>
      <c r="D19" s="7">
        <v>5</v>
      </c>
      <c r="E19" s="7">
        <v>1</v>
      </c>
      <c r="F19" s="7">
        <v>1</v>
      </c>
      <c r="G19" s="16">
        <v>1</v>
      </c>
      <c r="H19" s="16">
        <v>1</v>
      </c>
      <c r="I19" s="16">
        <v>4</v>
      </c>
      <c r="J19" s="16">
        <v>4</v>
      </c>
      <c r="K19" s="16">
        <v>6</v>
      </c>
      <c r="L19" s="16">
        <v>5</v>
      </c>
      <c r="M19" s="16">
        <v>5</v>
      </c>
      <c r="N19" s="16">
        <v>5</v>
      </c>
      <c r="O19" s="16">
        <v>5</v>
      </c>
      <c r="P19" s="16">
        <v>4</v>
      </c>
      <c r="Q19" s="16">
        <v>4</v>
      </c>
      <c r="R19" s="16">
        <v>4</v>
      </c>
    </row>
    <row r="20" spans="1:18">
      <c r="A20" s="7" t="s">
        <v>140</v>
      </c>
      <c r="B20" s="7">
        <v>37</v>
      </c>
      <c r="C20" s="7">
        <v>34</v>
      </c>
      <c r="D20" s="7">
        <v>32</v>
      </c>
      <c r="E20" s="7">
        <v>32</v>
      </c>
      <c r="F20" s="7">
        <v>29</v>
      </c>
      <c r="G20" s="16">
        <v>36</v>
      </c>
      <c r="H20" s="16">
        <v>36</v>
      </c>
      <c r="I20" s="16">
        <v>32</v>
      </c>
      <c r="J20" s="16">
        <v>30</v>
      </c>
      <c r="K20" s="16">
        <v>26</v>
      </c>
      <c r="L20" s="16">
        <v>29</v>
      </c>
      <c r="M20" s="16">
        <v>36</v>
      </c>
      <c r="N20" s="16">
        <v>35</v>
      </c>
      <c r="O20" s="16">
        <v>33</v>
      </c>
      <c r="P20" s="16">
        <v>47</v>
      </c>
      <c r="Q20" s="16">
        <v>94</v>
      </c>
      <c r="R20" s="16">
        <v>136</v>
      </c>
    </row>
    <row r="21" spans="1:18">
      <c r="A21" s="7" t="s">
        <v>1478</v>
      </c>
      <c r="B21" s="71"/>
      <c r="C21" s="71"/>
      <c r="D21" s="71"/>
      <c r="E21" s="71"/>
      <c r="F21" s="71"/>
      <c r="G21" s="16">
        <v>0</v>
      </c>
      <c r="H21" s="16">
        <v>0</v>
      </c>
      <c r="I21" s="16">
        <v>1</v>
      </c>
      <c r="J21" s="16">
        <v>0</v>
      </c>
      <c r="K21" s="16">
        <v>0</v>
      </c>
      <c r="L21" s="16">
        <v>1</v>
      </c>
      <c r="M21" s="16">
        <v>0</v>
      </c>
      <c r="N21" s="16">
        <v>0</v>
      </c>
      <c r="O21" s="16">
        <v>0</v>
      </c>
      <c r="P21" s="16">
        <v>0</v>
      </c>
      <c r="Q21" s="16">
        <v>2</v>
      </c>
      <c r="R21" s="16">
        <v>2</v>
      </c>
    </row>
    <row r="22" spans="1:18">
      <c r="A22" s="7" t="s">
        <v>709</v>
      </c>
      <c r="B22" s="7">
        <v>2</v>
      </c>
      <c r="C22" s="7">
        <v>2</v>
      </c>
      <c r="D22" s="7">
        <v>2</v>
      </c>
      <c r="E22" s="7">
        <v>2</v>
      </c>
      <c r="F22" s="7">
        <v>5</v>
      </c>
      <c r="G22" s="16">
        <v>8</v>
      </c>
      <c r="H22" s="16">
        <v>14</v>
      </c>
      <c r="I22" s="16">
        <v>11</v>
      </c>
      <c r="J22" s="16">
        <v>4</v>
      </c>
      <c r="K22" s="16">
        <v>6</v>
      </c>
      <c r="L22" s="16">
        <v>10</v>
      </c>
      <c r="M22" s="16">
        <v>10</v>
      </c>
      <c r="N22" s="16">
        <v>9</v>
      </c>
      <c r="O22" s="16">
        <v>8</v>
      </c>
      <c r="P22" s="16">
        <v>9</v>
      </c>
      <c r="Q22" s="16">
        <v>9</v>
      </c>
      <c r="R22" s="16">
        <v>9</v>
      </c>
    </row>
    <row r="23" spans="1:18">
      <c r="A23" s="7" t="s">
        <v>247</v>
      </c>
      <c r="B23" s="7">
        <v>4</v>
      </c>
      <c r="C23" s="7">
        <v>4</v>
      </c>
      <c r="D23" s="7">
        <v>3</v>
      </c>
      <c r="E23" s="7">
        <v>3</v>
      </c>
      <c r="F23" s="7">
        <v>2</v>
      </c>
      <c r="G23" s="16">
        <v>2</v>
      </c>
      <c r="H23" s="16">
        <v>2</v>
      </c>
      <c r="I23" s="16">
        <v>2</v>
      </c>
      <c r="J23" s="16">
        <v>1</v>
      </c>
      <c r="K23" s="16">
        <v>2</v>
      </c>
      <c r="L23" s="16">
        <v>2</v>
      </c>
      <c r="M23" s="16">
        <v>2</v>
      </c>
      <c r="N23" s="16">
        <v>1</v>
      </c>
      <c r="O23" s="16">
        <v>1</v>
      </c>
      <c r="P23" s="16">
        <v>1</v>
      </c>
      <c r="Q23" s="16">
        <v>1</v>
      </c>
      <c r="R23" s="16">
        <v>1</v>
      </c>
    </row>
    <row r="24" spans="1:18">
      <c r="A24" s="7" t="s">
        <v>1480</v>
      </c>
      <c r="B24" s="71"/>
      <c r="C24" s="71"/>
      <c r="D24" s="71"/>
      <c r="E24" s="71"/>
      <c r="F24" s="71"/>
      <c r="G24" s="16"/>
      <c r="H24" s="16"/>
      <c r="I24" s="16">
        <v>1</v>
      </c>
      <c r="J24" s="16">
        <v>2</v>
      </c>
      <c r="K24" s="16">
        <v>0</v>
      </c>
      <c r="L24" s="16">
        <v>0</v>
      </c>
      <c r="M24" s="16">
        <v>0</v>
      </c>
      <c r="N24" s="16">
        <v>0</v>
      </c>
      <c r="O24" s="16">
        <v>0</v>
      </c>
      <c r="P24" s="16">
        <v>0</v>
      </c>
      <c r="Q24" s="16">
        <v>0</v>
      </c>
      <c r="R24" s="16">
        <v>0</v>
      </c>
    </row>
    <row r="25" spans="1:18">
      <c r="A25" s="7" t="s">
        <v>1481</v>
      </c>
      <c r="B25" s="7">
        <v>24</v>
      </c>
      <c r="C25" s="7">
        <v>23</v>
      </c>
      <c r="D25" s="7">
        <v>22</v>
      </c>
      <c r="E25" s="7">
        <v>19</v>
      </c>
      <c r="F25" s="7">
        <v>14</v>
      </c>
      <c r="G25" s="16">
        <v>14</v>
      </c>
      <c r="H25" s="16">
        <v>13</v>
      </c>
      <c r="I25" s="16">
        <v>13</v>
      </c>
      <c r="J25" s="16">
        <v>16</v>
      </c>
      <c r="K25" s="16">
        <v>17</v>
      </c>
      <c r="L25" s="16">
        <v>18</v>
      </c>
      <c r="M25" s="16">
        <v>19</v>
      </c>
      <c r="N25" s="16">
        <v>18</v>
      </c>
      <c r="O25" s="16">
        <v>17</v>
      </c>
      <c r="P25" s="16">
        <v>16</v>
      </c>
      <c r="Q25" s="16">
        <v>19</v>
      </c>
      <c r="R25" s="16">
        <v>17</v>
      </c>
    </row>
    <row r="26" spans="1:18">
      <c r="A26" s="7" t="s">
        <v>559</v>
      </c>
      <c r="B26" s="7">
        <v>24</v>
      </c>
      <c r="C26" s="7">
        <v>20</v>
      </c>
      <c r="D26" s="7">
        <v>19</v>
      </c>
      <c r="E26" s="7">
        <v>18</v>
      </c>
      <c r="F26" s="7">
        <v>12</v>
      </c>
      <c r="G26" s="16">
        <v>9</v>
      </c>
      <c r="H26" s="16">
        <v>9</v>
      </c>
      <c r="I26" s="16">
        <v>10</v>
      </c>
      <c r="J26" s="16">
        <v>7</v>
      </c>
      <c r="K26" s="16">
        <v>8</v>
      </c>
      <c r="L26" s="16">
        <v>13</v>
      </c>
      <c r="M26" s="16">
        <v>10</v>
      </c>
      <c r="N26" s="16">
        <v>9</v>
      </c>
      <c r="O26" s="16">
        <v>7</v>
      </c>
      <c r="P26" s="16">
        <v>9</v>
      </c>
      <c r="Q26" s="16">
        <v>9</v>
      </c>
      <c r="R26" s="16">
        <v>10</v>
      </c>
    </row>
    <row r="27" spans="1:18">
      <c r="A27" s="7" t="s">
        <v>1483</v>
      </c>
      <c r="B27" s="71"/>
      <c r="C27" s="71"/>
      <c r="D27" s="71"/>
      <c r="E27" s="71"/>
      <c r="F27" s="71"/>
      <c r="G27" s="16">
        <v>1</v>
      </c>
      <c r="H27" s="16">
        <v>1</v>
      </c>
      <c r="I27" s="16">
        <v>1</v>
      </c>
      <c r="J27" s="16">
        <v>1</v>
      </c>
      <c r="K27" s="16">
        <v>1</v>
      </c>
      <c r="L27" s="16">
        <v>4</v>
      </c>
      <c r="M27" s="16">
        <v>3</v>
      </c>
      <c r="N27" s="16">
        <v>3</v>
      </c>
      <c r="O27" s="16">
        <v>3</v>
      </c>
      <c r="P27" s="16">
        <v>14</v>
      </c>
      <c r="Q27" s="16">
        <v>30</v>
      </c>
      <c r="R27" s="16">
        <v>38</v>
      </c>
    </row>
    <row r="28" spans="1:18">
      <c r="A28" s="7" t="s">
        <v>1487</v>
      </c>
      <c r="B28" s="7">
        <v>7</v>
      </c>
      <c r="C28" s="7">
        <v>10</v>
      </c>
      <c r="D28" s="7">
        <v>9</v>
      </c>
      <c r="E28" s="7">
        <v>10</v>
      </c>
      <c r="F28" s="7">
        <v>9</v>
      </c>
      <c r="G28" s="16">
        <v>10</v>
      </c>
      <c r="H28" s="16">
        <v>10</v>
      </c>
      <c r="I28" s="16">
        <v>11</v>
      </c>
      <c r="J28" s="16">
        <v>12</v>
      </c>
      <c r="K28" s="16">
        <v>13</v>
      </c>
      <c r="L28" s="16">
        <v>11</v>
      </c>
      <c r="M28" s="16">
        <v>10</v>
      </c>
      <c r="N28" s="16">
        <v>11</v>
      </c>
      <c r="O28" s="16">
        <v>9</v>
      </c>
      <c r="P28" s="16">
        <v>8</v>
      </c>
      <c r="Q28" s="16">
        <v>10</v>
      </c>
      <c r="R28" s="16">
        <v>10</v>
      </c>
    </row>
    <row r="29" spans="1:18">
      <c r="A29" s="7" t="s">
        <v>1490</v>
      </c>
      <c r="B29" s="7">
        <v>1</v>
      </c>
      <c r="C29" s="7">
        <v>1</v>
      </c>
      <c r="D29" s="7">
        <v>1</v>
      </c>
      <c r="E29" s="7">
        <v>0</v>
      </c>
      <c r="F29" s="7">
        <v>0</v>
      </c>
      <c r="G29" s="16">
        <v>4</v>
      </c>
      <c r="H29" s="16">
        <v>5</v>
      </c>
      <c r="I29" s="16">
        <v>3</v>
      </c>
      <c r="J29" s="16">
        <v>4</v>
      </c>
      <c r="K29" s="16">
        <v>6</v>
      </c>
      <c r="L29" s="16">
        <v>6</v>
      </c>
      <c r="M29" s="16">
        <v>12</v>
      </c>
      <c r="N29" s="16">
        <v>20</v>
      </c>
      <c r="O29" s="16">
        <v>18</v>
      </c>
      <c r="P29" s="16">
        <v>17</v>
      </c>
      <c r="Q29" s="16">
        <v>15</v>
      </c>
      <c r="R29" s="16">
        <v>20</v>
      </c>
    </row>
    <row r="30" spans="1:18">
      <c r="A30" s="69" t="s">
        <v>2900</v>
      </c>
      <c r="B30" s="72"/>
      <c r="C30" s="72"/>
      <c r="D30" s="72"/>
      <c r="E30" s="72"/>
      <c r="F30" s="72"/>
      <c r="G30" s="74"/>
      <c r="H30" s="74"/>
      <c r="I30" s="74"/>
      <c r="J30" s="74"/>
      <c r="K30" s="74"/>
      <c r="L30" s="74"/>
      <c r="M30" s="74"/>
      <c r="N30" s="74"/>
      <c r="O30" s="74"/>
      <c r="P30" s="74"/>
      <c r="Q30" s="74"/>
      <c r="R30" s="16">
        <v>1</v>
      </c>
    </row>
    <row r="31" spans="1:18">
      <c r="A31" s="7" t="s">
        <v>1104</v>
      </c>
      <c r="B31" s="7">
        <v>13</v>
      </c>
      <c r="C31" s="7">
        <v>15</v>
      </c>
      <c r="D31" s="7">
        <v>16</v>
      </c>
      <c r="E31" s="7">
        <v>17</v>
      </c>
      <c r="F31" s="7">
        <v>14</v>
      </c>
      <c r="G31" s="16">
        <v>17</v>
      </c>
      <c r="H31" s="16">
        <v>27</v>
      </c>
      <c r="I31" s="16">
        <v>27</v>
      </c>
      <c r="J31" s="16">
        <v>35</v>
      </c>
      <c r="K31" s="16">
        <v>45</v>
      </c>
      <c r="L31" s="16">
        <v>42</v>
      </c>
      <c r="M31" s="16">
        <v>64</v>
      </c>
      <c r="N31" s="16">
        <v>75</v>
      </c>
      <c r="O31" s="16">
        <v>78</v>
      </c>
      <c r="P31" s="16">
        <v>108</v>
      </c>
      <c r="Q31" s="16">
        <v>130</v>
      </c>
      <c r="R31" s="16">
        <v>144</v>
      </c>
    </row>
    <row r="32" spans="1:18">
      <c r="A32" s="7" t="s">
        <v>1491</v>
      </c>
      <c r="B32" s="7">
        <v>3</v>
      </c>
      <c r="C32" s="7">
        <v>5</v>
      </c>
      <c r="D32" s="7">
        <v>3</v>
      </c>
      <c r="E32" s="7">
        <v>2</v>
      </c>
      <c r="F32" s="7">
        <v>2</v>
      </c>
      <c r="G32" s="16">
        <v>2</v>
      </c>
      <c r="H32" s="16">
        <v>2</v>
      </c>
      <c r="I32" s="16">
        <v>2</v>
      </c>
      <c r="J32" s="16">
        <v>2</v>
      </c>
      <c r="K32" s="16">
        <v>3</v>
      </c>
      <c r="L32" s="16">
        <v>3</v>
      </c>
      <c r="M32" s="16">
        <v>3</v>
      </c>
      <c r="N32" s="16">
        <v>3</v>
      </c>
      <c r="O32" s="16">
        <v>1</v>
      </c>
      <c r="P32" s="16">
        <v>1</v>
      </c>
      <c r="Q32" s="16">
        <v>1</v>
      </c>
      <c r="R32" s="16">
        <v>1</v>
      </c>
    </row>
    <row r="33" spans="1:18">
      <c r="A33" s="7" t="s">
        <v>782</v>
      </c>
      <c r="B33" s="72"/>
      <c r="C33" s="72"/>
      <c r="D33" s="72"/>
      <c r="E33" s="72"/>
      <c r="F33" s="72"/>
      <c r="G33" s="74"/>
      <c r="H33" s="74"/>
      <c r="I33" s="74"/>
      <c r="J33" s="74"/>
      <c r="K33" s="74"/>
      <c r="L33" s="74"/>
      <c r="M33" s="74"/>
      <c r="N33" s="74"/>
      <c r="O33" s="74"/>
      <c r="P33" s="74"/>
      <c r="Q33" s="16">
        <v>1</v>
      </c>
      <c r="R33" s="16">
        <v>1</v>
      </c>
    </row>
    <row r="34" spans="1:18">
      <c r="A34" s="7" t="s">
        <v>1493</v>
      </c>
      <c r="B34" s="71"/>
      <c r="C34" s="71"/>
      <c r="D34" s="71"/>
      <c r="E34" s="71"/>
      <c r="F34" s="71"/>
      <c r="G34" s="16">
        <v>0</v>
      </c>
      <c r="H34" s="16">
        <v>0</v>
      </c>
      <c r="I34" s="16">
        <v>0</v>
      </c>
      <c r="J34" s="16">
        <v>1</v>
      </c>
      <c r="K34" s="16">
        <v>0</v>
      </c>
      <c r="L34" s="16">
        <v>0</v>
      </c>
      <c r="M34" s="16">
        <v>0</v>
      </c>
      <c r="N34" s="16">
        <v>0</v>
      </c>
      <c r="O34" s="16">
        <v>0</v>
      </c>
      <c r="P34" s="16">
        <v>1</v>
      </c>
      <c r="Q34" s="16">
        <v>0</v>
      </c>
      <c r="R34" s="16">
        <v>0</v>
      </c>
    </row>
    <row r="35" spans="1:18">
      <c r="A35" s="7" t="s">
        <v>1496</v>
      </c>
      <c r="B35" s="71"/>
      <c r="C35" s="71"/>
      <c r="D35" s="71"/>
      <c r="E35" s="71"/>
      <c r="F35" s="71"/>
      <c r="G35" s="16">
        <v>1</v>
      </c>
      <c r="H35" s="16">
        <v>1</v>
      </c>
      <c r="I35" s="16">
        <v>1</v>
      </c>
      <c r="J35" s="16">
        <v>1</v>
      </c>
      <c r="K35" s="16">
        <v>1</v>
      </c>
      <c r="L35" s="16">
        <v>1</v>
      </c>
      <c r="M35" s="16">
        <v>1</v>
      </c>
      <c r="N35" s="16">
        <v>1</v>
      </c>
      <c r="O35" s="16">
        <v>1</v>
      </c>
      <c r="P35" s="16">
        <v>1</v>
      </c>
      <c r="Q35" s="16">
        <v>2</v>
      </c>
      <c r="R35" s="16">
        <v>2</v>
      </c>
    </row>
    <row r="36" spans="1:18">
      <c r="A36" s="7" t="s">
        <v>636</v>
      </c>
      <c r="B36" s="71"/>
      <c r="C36" s="71"/>
      <c r="D36" s="71"/>
      <c r="E36" s="71"/>
      <c r="F36" s="71"/>
      <c r="G36" s="16">
        <v>0</v>
      </c>
      <c r="H36" s="16">
        <v>0</v>
      </c>
      <c r="I36" s="16">
        <v>1</v>
      </c>
      <c r="J36" s="16">
        <v>0</v>
      </c>
      <c r="K36" s="16">
        <v>0</v>
      </c>
      <c r="L36" s="16">
        <v>0</v>
      </c>
      <c r="M36" s="16">
        <v>0</v>
      </c>
      <c r="N36" s="16">
        <v>0</v>
      </c>
      <c r="O36" s="16">
        <v>0</v>
      </c>
      <c r="P36" s="16">
        <v>0</v>
      </c>
      <c r="Q36" s="16">
        <v>1</v>
      </c>
      <c r="R36" s="16">
        <v>0</v>
      </c>
    </row>
    <row r="37" spans="1:18">
      <c r="A37" s="7" t="s">
        <v>1497</v>
      </c>
      <c r="B37" s="7">
        <v>2</v>
      </c>
      <c r="C37" s="7">
        <v>1</v>
      </c>
      <c r="D37" s="7">
        <v>1</v>
      </c>
      <c r="E37" s="7">
        <v>1</v>
      </c>
      <c r="F37" s="7">
        <v>1</v>
      </c>
      <c r="G37" s="16">
        <v>2</v>
      </c>
      <c r="H37" s="16">
        <v>1</v>
      </c>
      <c r="I37" s="16">
        <v>1</v>
      </c>
      <c r="J37" s="16">
        <v>1</v>
      </c>
      <c r="K37" s="16">
        <v>1</v>
      </c>
      <c r="L37" s="16">
        <v>1</v>
      </c>
      <c r="M37" s="16">
        <v>4</v>
      </c>
      <c r="N37" s="16">
        <v>3</v>
      </c>
      <c r="O37" s="16">
        <v>2</v>
      </c>
      <c r="P37" s="16">
        <v>2</v>
      </c>
      <c r="Q37" s="16">
        <v>2</v>
      </c>
      <c r="R37" s="16">
        <v>2</v>
      </c>
    </row>
    <row r="38" spans="1:18">
      <c r="A38" s="7" t="s">
        <v>1500</v>
      </c>
      <c r="B38" s="71"/>
      <c r="C38" s="71"/>
      <c r="D38" s="71"/>
      <c r="E38" s="71"/>
      <c r="F38" s="71"/>
      <c r="G38" s="16">
        <v>1</v>
      </c>
      <c r="H38" s="16">
        <v>1</v>
      </c>
      <c r="I38" s="16">
        <v>1</v>
      </c>
      <c r="J38" s="16">
        <v>1</v>
      </c>
      <c r="K38" s="16">
        <v>1</v>
      </c>
      <c r="L38" s="16">
        <v>1</v>
      </c>
      <c r="M38" s="16">
        <v>1</v>
      </c>
      <c r="N38" s="16">
        <v>1</v>
      </c>
      <c r="O38" s="16">
        <v>0</v>
      </c>
      <c r="P38" s="16">
        <v>0</v>
      </c>
      <c r="Q38" s="16">
        <v>0</v>
      </c>
      <c r="R38" s="16">
        <v>0</v>
      </c>
    </row>
    <row r="39" spans="1:18">
      <c r="A39" s="7" t="s">
        <v>1502</v>
      </c>
      <c r="B39" s="7">
        <v>1</v>
      </c>
      <c r="C39" s="7">
        <v>1</v>
      </c>
      <c r="D39" s="7">
        <v>1</v>
      </c>
      <c r="E39" s="7">
        <v>3</v>
      </c>
      <c r="F39" s="7">
        <v>4</v>
      </c>
      <c r="G39" s="16">
        <v>5</v>
      </c>
      <c r="H39" s="16">
        <v>5</v>
      </c>
      <c r="I39" s="16">
        <v>5</v>
      </c>
      <c r="J39" s="16">
        <v>5</v>
      </c>
      <c r="K39" s="16">
        <v>5</v>
      </c>
      <c r="L39" s="16">
        <v>5</v>
      </c>
      <c r="M39" s="16">
        <v>4</v>
      </c>
      <c r="N39" s="16">
        <v>4</v>
      </c>
      <c r="O39" s="16">
        <v>4</v>
      </c>
      <c r="P39" s="16">
        <v>4</v>
      </c>
      <c r="Q39" s="16">
        <v>4</v>
      </c>
      <c r="R39" s="16">
        <v>3</v>
      </c>
    </row>
    <row r="40" spans="1:18">
      <c r="A40" s="7" t="s">
        <v>2989</v>
      </c>
      <c r="B40" s="72"/>
      <c r="C40" s="72"/>
      <c r="D40" s="72"/>
      <c r="E40" s="72"/>
      <c r="F40" s="72"/>
      <c r="G40" s="74"/>
      <c r="H40" s="74"/>
      <c r="I40" s="74"/>
      <c r="J40" s="74"/>
      <c r="K40" s="74"/>
      <c r="L40" s="74"/>
      <c r="M40" s="74"/>
      <c r="N40" s="74"/>
      <c r="O40" s="74"/>
      <c r="P40" s="74"/>
      <c r="Q40" s="16">
        <v>2</v>
      </c>
      <c r="R40" s="16">
        <v>0</v>
      </c>
    </row>
    <row r="41" spans="1:18">
      <c r="A41" s="7" t="s">
        <v>241</v>
      </c>
      <c r="B41" s="71"/>
      <c r="C41" s="71"/>
      <c r="D41" s="71"/>
      <c r="E41" s="71"/>
      <c r="F41" s="71"/>
      <c r="G41" s="16">
        <v>4</v>
      </c>
      <c r="H41" s="16">
        <v>5</v>
      </c>
      <c r="I41" s="16">
        <v>5</v>
      </c>
      <c r="J41" s="16">
        <v>7</v>
      </c>
      <c r="K41" s="16">
        <v>8</v>
      </c>
      <c r="L41" s="16">
        <v>7</v>
      </c>
      <c r="M41" s="16">
        <v>14</v>
      </c>
      <c r="N41" s="16">
        <v>16</v>
      </c>
      <c r="O41" s="16">
        <v>11</v>
      </c>
      <c r="P41" s="16">
        <v>20</v>
      </c>
      <c r="Q41" s="16">
        <v>25</v>
      </c>
      <c r="R41" s="16">
        <v>26</v>
      </c>
    </row>
    <row r="42" spans="1:18">
      <c r="A42" s="7" t="s">
        <v>1146</v>
      </c>
      <c r="B42" s="71"/>
      <c r="C42" s="71"/>
      <c r="D42" s="71"/>
      <c r="E42" s="71"/>
      <c r="F42" s="71"/>
      <c r="G42" s="16">
        <v>0</v>
      </c>
      <c r="H42" s="16">
        <v>0</v>
      </c>
      <c r="I42" s="16">
        <v>0</v>
      </c>
      <c r="J42" s="16">
        <v>0</v>
      </c>
      <c r="K42" s="16">
        <v>6</v>
      </c>
      <c r="L42" s="16">
        <v>5</v>
      </c>
      <c r="M42" s="16">
        <v>11</v>
      </c>
      <c r="N42" s="16">
        <v>12</v>
      </c>
      <c r="O42" s="16">
        <v>15</v>
      </c>
      <c r="P42" s="16">
        <v>19</v>
      </c>
      <c r="Q42" s="16">
        <v>27</v>
      </c>
      <c r="R42" s="16">
        <v>30</v>
      </c>
    </row>
    <row r="43" spans="1:18">
      <c r="A43" s="7" t="s">
        <v>1044</v>
      </c>
      <c r="B43" s="71"/>
      <c r="C43" s="71"/>
      <c r="D43" s="71"/>
      <c r="E43" s="71"/>
      <c r="F43" s="71"/>
      <c r="G43" s="16">
        <v>2</v>
      </c>
      <c r="H43" s="16">
        <v>2</v>
      </c>
      <c r="I43" s="16">
        <v>1</v>
      </c>
      <c r="J43" s="16">
        <v>1</v>
      </c>
      <c r="K43" s="16">
        <v>1</v>
      </c>
      <c r="L43" s="16">
        <v>1</v>
      </c>
      <c r="M43" s="16">
        <v>2</v>
      </c>
      <c r="N43" s="16">
        <v>2</v>
      </c>
      <c r="O43" s="16">
        <v>2</v>
      </c>
      <c r="P43" s="16">
        <v>1</v>
      </c>
      <c r="Q43" s="16">
        <v>1</v>
      </c>
      <c r="R43" s="16">
        <v>1</v>
      </c>
    </row>
    <row r="44" spans="1:18">
      <c r="A44" s="7" t="s">
        <v>1187</v>
      </c>
      <c r="B44" s="7">
        <v>11</v>
      </c>
      <c r="C44" s="7">
        <v>5</v>
      </c>
      <c r="D44" s="7">
        <v>6</v>
      </c>
      <c r="E44" s="7">
        <v>8</v>
      </c>
      <c r="F44" s="7">
        <v>4</v>
      </c>
      <c r="G44" s="16">
        <v>8</v>
      </c>
      <c r="H44" s="16">
        <v>8</v>
      </c>
      <c r="I44" s="16">
        <v>7</v>
      </c>
      <c r="J44" s="16">
        <v>7</v>
      </c>
      <c r="K44" s="16">
        <v>13</v>
      </c>
      <c r="L44" s="16">
        <v>15</v>
      </c>
      <c r="M44" s="16">
        <v>12</v>
      </c>
      <c r="N44" s="16">
        <v>13</v>
      </c>
      <c r="O44" s="16">
        <v>15</v>
      </c>
      <c r="P44" s="16">
        <v>11</v>
      </c>
      <c r="Q44" s="16">
        <v>17</v>
      </c>
      <c r="R44" s="16">
        <v>12</v>
      </c>
    </row>
    <row r="45" spans="1:18">
      <c r="A45" s="7" t="s">
        <v>1503</v>
      </c>
      <c r="B45" s="7">
        <v>4</v>
      </c>
      <c r="C45" s="7">
        <v>4</v>
      </c>
      <c r="D45" s="7">
        <v>4</v>
      </c>
      <c r="E45" s="7">
        <v>4</v>
      </c>
      <c r="F45" s="7">
        <v>1</v>
      </c>
      <c r="G45" s="16">
        <v>1</v>
      </c>
      <c r="H45" s="16">
        <v>1</v>
      </c>
      <c r="I45" s="16">
        <v>1</v>
      </c>
      <c r="J45" s="16">
        <v>0</v>
      </c>
      <c r="K45" s="16">
        <v>0</v>
      </c>
      <c r="L45" s="16">
        <v>0</v>
      </c>
      <c r="M45" s="16">
        <v>0</v>
      </c>
      <c r="N45" s="16">
        <v>0</v>
      </c>
      <c r="O45" s="16">
        <v>0</v>
      </c>
      <c r="P45" s="16">
        <v>0</v>
      </c>
      <c r="Q45" s="16">
        <v>0</v>
      </c>
      <c r="R45" s="16">
        <v>0</v>
      </c>
    </row>
    <row r="46" spans="1:18">
      <c r="A46" s="7" t="s">
        <v>1143</v>
      </c>
      <c r="B46" s="7">
        <v>71</v>
      </c>
      <c r="C46" s="7">
        <v>73</v>
      </c>
      <c r="D46" s="7">
        <v>64</v>
      </c>
      <c r="E46" s="7">
        <v>50</v>
      </c>
      <c r="F46" s="7">
        <v>45</v>
      </c>
      <c r="G46" s="16">
        <v>44</v>
      </c>
      <c r="H46" s="16">
        <v>48</v>
      </c>
      <c r="I46" s="16">
        <v>48</v>
      </c>
      <c r="J46" s="16">
        <v>43</v>
      </c>
      <c r="K46" s="16">
        <v>46</v>
      </c>
      <c r="L46" s="16">
        <v>46</v>
      </c>
      <c r="M46" s="16">
        <v>45</v>
      </c>
      <c r="N46" s="16">
        <v>43</v>
      </c>
      <c r="O46" s="16">
        <v>43</v>
      </c>
      <c r="P46" s="16">
        <v>40</v>
      </c>
      <c r="Q46" s="16">
        <v>38</v>
      </c>
      <c r="R46" s="16">
        <v>41</v>
      </c>
    </row>
    <row r="47" spans="1:18">
      <c r="A47" s="7" t="s">
        <v>36</v>
      </c>
      <c r="B47" s="71"/>
      <c r="C47" s="71"/>
      <c r="D47" s="71"/>
      <c r="E47" s="71"/>
      <c r="F47" s="71"/>
      <c r="G47" s="16">
        <v>1</v>
      </c>
      <c r="H47" s="16">
        <v>1</v>
      </c>
      <c r="I47" s="16">
        <v>1</v>
      </c>
      <c r="J47" s="16">
        <v>1</v>
      </c>
      <c r="K47" s="16">
        <v>1</v>
      </c>
      <c r="L47" s="16">
        <v>1</v>
      </c>
      <c r="M47" s="16">
        <v>0</v>
      </c>
      <c r="N47" s="16">
        <v>0</v>
      </c>
      <c r="O47" s="16">
        <v>0</v>
      </c>
      <c r="P47" s="16">
        <v>0</v>
      </c>
      <c r="Q47" s="16">
        <v>0</v>
      </c>
      <c r="R47" s="16">
        <v>1</v>
      </c>
    </row>
    <row r="48" spans="1:18">
      <c r="A48" s="7" t="s">
        <v>823</v>
      </c>
      <c r="B48" s="71"/>
      <c r="C48" s="71"/>
      <c r="D48" s="71"/>
      <c r="E48" s="71"/>
      <c r="F48" s="71"/>
      <c r="G48" s="16">
        <v>1</v>
      </c>
      <c r="H48" s="16">
        <v>1</v>
      </c>
      <c r="I48" s="16">
        <v>0</v>
      </c>
      <c r="J48" s="16">
        <v>0</v>
      </c>
      <c r="K48" s="16">
        <v>0</v>
      </c>
      <c r="L48" s="16">
        <v>0</v>
      </c>
      <c r="M48" s="16">
        <v>0</v>
      </c>
      <c r="N48" s="16">
        <v>1</v>
      </c>
      <c r="O48" s="16">
        <v>1</v>
      </c>
      <c r="P48" s="16">
        <v>1</v>
      </c>
      <c r="Q48" s="16">
        <v>1</v>
      </c>
      <c r="R48" s="16">
        <v>1</v>
      </c>
    </row>
    <row r="49" spans="1:18">
      <c r="A49" s="7" t="s">
        <v>1505</v>
      </c>
      <c r="B49" s="7">
        <v>2</v>
      </c>
      <c r="C49" s="7">
        <v>1</v>
      </c>
      <c r="D49" s="7">
        <v>1</v>
      </c>
      <c r="E49" s="7">
        <v>1</v>
      </c>
      <c r="F49" s="7">
        <v>1</v>
      </c>
      <c r="G49" s="16">
        <v>3</v>
      </c>
      <c r="H49" s="16">
        <v>2</v>
      </c>
      <c r="I49" s="16">
        <v>1</v>
      </c>
      <c r="J49" s="16">
        <v>1</v>
      </c>
      <c r="K49" s="16">
        <v>1</v>
      </c>
      <c r="L49" s="16">
        <v>1</v>
      </c>
      <c r="M49" s="16">
        <v>1</v>
      </c>
      <c r="N49" s="16">
        <v>4</v>
      </c>
      <c r="O49" s="16">
        <v>4</v>
      </c>
      <c r="P49" s="16">
        <v>2</v>
      </c>
      <c r="Q49" s="16">
        <v>1</v>
      </c>
      <c r="R49" s="16">
        <v>1</v>
      </c>
    </row>
    <row r="50" spans="1:18">
      <c r="A50" s="7" t="s">
        <v>2990</v>
      </c>
      <c r="B50" s="72"/>
      <c r="C50" s="72"/>
      <c r="D50" s="72"/>
      <c r="E50" s="72"/>
      <c r="F50" s="72"/>
      <c r="G50" s="74"/>
      <c r="H50" s="74"/>
      <c r="I50" s="74"/>
      <c r="J50" s="74"/>
      <c r="K50" s="74"/>
      <c r="L50" s="74"/>
      <c r="M50" s="74"/>
      <c r="N50" s="74"/>
      <c r="O50" s="74"/>
      <c r="P50" s="74"/>
      <c r="Q50" s="16">
        <v>1</v>
      </c>
      <c r="R50" s="16">
        <v>2</v>
      </c>
    </row>
    <row r="51" spans="1:18">
      <c r="A51" s="7" t="s">
        <v>1507</v>
      </c>
      <c r="B51" s="71"/>
      <c r="C51" s="71"/>
      <c r="D51" s="71"/>
      <c r="E51" s="71"/>
      <c r="F51" s="71"/>
      <c r="G51" s="16">
        <v>0</v>
      </c>
      <c r="H51" s="16">
        <v>0</v>
      </c>
      <c r="I51" s="16">
        <v>0</v>
      </c>
      <c r="J51" s="16">
        <v>1</v>
      </c>
      <c r="K51" s="16">
        <v>1</v>
      </c>
      <c r="L51" s="16">
        <v>0</v>
      </c>
      <c r="M51" s="16">
        <v>0</v>
      </c>
      <c r="N51" s="16">
        <v>0</v>
      </c>
      <c r="O51" s="16">
        <v>0</v>
      </c>
      <c r="P51" s="16">
        <v>0</v>
      </c>
      <c r="Q51" s="16">
        <v>0</v>
      </c>
      <c r="R51" s="16">
        <v>0</v>
      </c>
    </row>
    <row r="52" spans="1:18">
      <c r="A52" s="7" t="s">
        <v>1664</v>
      </c>
      <c r="B52" s="71"/>
      <c r="C52" s="71"/>
      <c r="D52" s="71"/>
      <c r="E52" s="71"/>
      <c r="F52" s="71"/>
      <c r="G52" s="74"/>
      <c r="H52" s="74"/>
      <c r="I52" s="74"/>
      <c r="J52" s="74"/>
      <c r="K52" s="74"/>
      <c r="L52" s="74"/>
      <c r="M52" s="74"/>
      <c r="N52" s="74"/>
      <c r="O52" s="74"/>
      <c r="P52" s="74"/>
      <c r="Q52" s="16">
        <v>1</v>
      </c>
      <c r="R52" s="16">
        <v>0</v>
      </c>
    </row>
    <row r="53" spans="1:18">
      <c r="A53" s="7" t="s">
        <v>1510</v>
      </c>
      <c r="B53" s="71"/>
      <c r="C53" s="71"/>
      <c r="D53" s="71"/>
      <c r="E53" s="71"/>
      <c r="F53" s="71"/>
      <c r="G53" s="16">
        <v>1</v>
      </c>
      <c r="H53" s="16">
        <v>1</v>
      </c>
      <c r="I53" s="16">
        <v>1</v>
      </c>
      <c r="J53" s="16">
        <v>1</v>
      </c>
      <c r="K53" s="16">
        <v>1</v>
      </c>
      <c r="L53" s="16">
        <v>1</v>
      </c>
      <c r="M53" s="16">
        <v>1</v>
      </c>
      <c r="N53" s="16">
        <v>1</v>
      </c>
      <c r="O53" s="16">
        <v>1</v>
      </c>
      <c r="P53" s="16">
        <v>1</v>
      </c>
      <c r="Q53" s="16">
        <v>1</v>
      </c>
      <c r="R53" s="16">
        <v>1</v>
      </c>
    </row>
    <row r="54" spans="1:18">
      <c r="A54" s="7" t="s">
        <v>722</v>
      </c>
      <c r="B54" s="71"/>
      <c r="C54" s="71"/>
      <c r="D54" s="71"/>
      <c r="E54" s="71"/>
      <c r="F54" s="71"/>
      <c r="G54" s="16">
        <v>1</v>
      </c>
      <c r="H54" s="16">
        <v>1</v>
      </c>
      <c r="I54" s="16">
        <v>1</v>
      </c>
      <c r="J54" s="16">
        <v>1</v>
      </c>
      <c r="K54" s="16">
        <v>1</v>
      </c>
      <c r="L54" s="16">
        <v>1</v>
      </c>
      <c r="M54" s="16">
        <v>1</v>
      </c>
      <c r="N54" s="16">
        <v>1</v>
      </c>
      <c r="O54" s="16">
        <v>1</v>
      </c>
      <c r="P54" s="16">
        <v>1</v>
      </c>
      <c r="Q54" s="16">
        <v>1</v>
      </c>
      <c r="R54" s="16">
        <v>3</v>
      </c>
    </row>
    <row r="55" spans="1:18">
      <c r="A55" s="7" t="s">
        <v>1190</v>
      </c>
      <c r="B55" s="71"/>
      <c r="C55" s="71"/>
      <c r="D55" s="71"/>
      <c r="E55" s="71"/>
      <c r="F55" s="71"/>
      <c r="G55" s="16">
        <v>1</v>
      </c>
      <c r="H55" s="16">
        <v>1</v>
      </c>
      <c r="I55" s="16">
        <v>1</v>
      </c>
      <c r="J55" s="16">
        <v>1</v>
      </c>
      <c r="K55" s="16">
        <v>1</v>
      </c>
      <c r="L55" s="16">
        <v>1</v>
      </c>
      <c r="M55" s="16">
        <v>1</v>
      </c>
      <c r="N55" s="16">
        <v>1</v>
      </c>
      <c r="O55" s="16">
        <v>1</v>
      </c>
      <c r="P55" s="16">
        <v>1</v>
      </c>
      <c r="Q55" s="16">
        <v>1</v>
      </c>
      <c r="R55" s="16">
        <v>1</v>
      </c>
    </row>
    <row r="56" spans="1:18">
      <c r="A56" s="7" t="s">
        <v>1512</v>
      </c>
      <c r="B56" s="71"/>
      <c r="C56" s="71"/>
      <c r="D56" s="71"/>
      <c r="E56" s="71"/>
      <c r="F56" s="71"/>
      <c r="G56" s="16">
        <v>0</v>
      </c>
      <c r="H56" s="16">
        <v>0</v>
      </c>
      <c r="I56" s="16">
        <v>0</v>
      </c>
      <c r="J56" s="16">
        <v>0</v>
      </c>
      <c r="K56" s="16">
        <v>0</v>
      </c>
      <c r="L56" s="16">
        <v>0</v>
      </c>
      <c r="M56" s="16">
        <v>1</v>
      </c>
      <c r="N56" s="16">
        <v>0</v>
      </c>
      <c r="O56" s="16">
        <v>0</v>
      </c>
      <c r="P56" s="16">
        <v>0</v>
      </c>
      <c r="Q56" s="16">
        <v>3</v>
      </c>
      <c r="R56" s="16">
        <v>0</v>
      </c>
    </row>
    <row r="57" spans="1:18">
      <c r="A57" s="7" t="s">
        <v>1271</v>
      </c>
      <c r="B57" s="7">
        <v>87</v>
      </c>
      <c r="C57" s="7">
        <v>85</v>
      </c>
      <c r="D57" s="7">
        <v>86</v>
      </c>
      <c r="E57" s="7">
        <v>89</v>
      </c>
      <c r="F57" s="7">
        <v>87</v>
      </c>
      <c r="G57" s="16">
        <v>79</v>
      </c>
      <c r="H57" s="16">
        <v>83</v>
      </c>
      <c r="I57" s="16">
        <v>85</v>
      </c>
      <c r="J57" s="16">
        <v>103</v>
      </c>
      <c r="K57" s="16">
        <v>143</v>
      </c>
      <c r="L57" s="16">
        <v>180</v>
      </c>
      <c r="M57" s="16">
        <v>231</v>
      </c>
      <c r="N57" s="16">
        <v>283</v>
      </c>
      <c r="O57" s="16">
        <v>280</v>
      </c>
      <c r="P57" s="16">
        <v>320</v>
      </c>
      <c r="Q57" s="16">
        <v>335</v>
      </c>
      <c r="R57" s="16">
        <v>371</v>
      </c>
    </row>
    <row r="58" spans="1:18">
      <c r="A58" s="7" t="s">
        <v>1516</v>
      </c>
      <c r="B58" s="7">
        <v>1</v>
      </c>
      <c r="C58" s="7">
        <v>2</v>
      </c>
      <c r="D58" s="7">
        <v>3</v>
      </c>
      <c r="E58" s="7">
        <v>1</v>
      </c>
      <c r="F58" s="7">
        <v>0</v>
      </c>
      <c r="G58" s="16">
        <v>0</v>
      </c>
      <c r="H58" s="16">
        <v>0</v>
      </c>
      <c r="I58" s="16">
        <v>0</v>
      </c>
      <c r="J58" s="16">
        <v>0</v>
      </c>
      <c r="K58" s="16">
        <v>0</v>
      </c>
      <c r="L58" s="16">
        <v>0</v>
      </c>
      <c r="M58" s="16">
        <v>0</v>
      </c>
      <c r="N58" s="16">
        <v>0</v>
      </c>
      <c r="O58" s="16">
        <v>1</v>
      </c>
      <c r="P58" s="16">
        <v>1</v>
      </c>
      <c r="Q58" s="16">
        <v>1</v>
      </c>
      <c r="R58" s="16">
        <v>1</v>
      </c>
    </row>
    <row r="59" spans="1:18">
      <c r="A59" s="7" t="s">
        <v>448</v>
      </c>
      <c r="B59" s="7">
        <v>1</v>
      </c>
      <c r="C59" s="7">
        <v>1</v>
      </c>
      <c r="D59" s="7">
        <v>1</v>
      </c>
      <c r="E59" s="7">
        <v>1</v>
      </c>
      <c r="F59" s="7">
        <v>0</v>
      </c>
      <c r="G59" s="16">
        <v>0</v>
      </c>
      <c r="H59" s="16">
        <v>0</v>
      </c>
      <c r="I59" s="16">
        <v>0</v>
      </c>
      <c r="J59" s="16">
        <v>0</v>
      </c>
      <c r="K59" s="16">
        <v>0</v>
      </c>
      <c r="L59" s="16">
        <v>0</v>
      </c>
      <c r="M59" s="16">
        <v>0</v>
      </c>
      <c r="N59" s="16">
        <v>0</v>
      </c>
      <c r="O59" s="16">
        <v>0</v>
      </c>
      <c r="P59" s="16">
        <v>0</v>
      </c>
      <c r="Q59" s="16">
        <v>0</v>
      </c>
      <c r="R59" s="16">
        <v>0</v>
      </c>
    </row>
    <row r="60" spans="1:18">
      <c r="A60" s="69" t="s">
        <v>3016</v>
      </c>
      <c r="B60" s="72"/>
      <c r="C60" s="72"/>
      <c r="D60" s="72"/>
      <c r="E60" s="72"/>
      <c r="F60" s="72"/>
      <c r="G60" s="74"/>
      <c r="H60" s="74"/>
      <c r="I60" s="74"/>
      <c r="J60" s="74"/>
      <c r="K60" s="74"/>
      <c r="L60" s="74"/>
      <c r="M60" s="74"/>
      <c r="N60" s="74"/>
      <c r="O60" s="74"/>
      <c r="P60" s="74"/>
      <c r="Q60" s="74"/>
      <c r="R60" s="16">
        <v>1</v>
      </c>
    </row>
    <row r="61" spans="1:18">
      <c r="A61" s="7" t="s">
        <v>1517</v>
      </c>
      <c r="B61" s="71"/>
      <c r="C61" s="71"/>
      <c r="D61" s="71"/>
      <c r="E61" s="71"/>
      <c r="F61" s="71"/>
      <c r="G61" s="16">
        <v>0</v>
      </c>
      <c r="H61" s="16">
        <v>0</v>
      </c>
      <c r="I61" s="16">
        <v>0</v>
      </c>
      <c r="J61" s="16">
        <v>0</v>
      </c>
      <c r="K61" s="16">
        <v>0</v>
      </c>
      <c r="L61" s="16">
        <v>1</v>
      </c>
      <c r="M61" s="16">
        <v>1</v>
      </c>
      <c r="N61" s="16">
        <v>1</v>
      </c>
      <c r="O61" s="16">
        <v>1</v>
      </c>
      <c r="P61" s="16">
        <v>1</v>
      </c>
      <c r="Q61" s="16">
        <v>1</v>
      </c>
      <c r="R61" s="16">
        <v>1</v>
      </c>
    </row>
    <row r="62" spans="1:18">
      <c r="A62" s="7" t="s">
        <v>1442</v>
      </c>
      <c r="B62" s="7">
        <v>1</v>
      </c>
      <c r="C62" s="7">
        <v>0</v>
      </c>
      <c r="D62" s="7">
        <v>0</v>
      </c>
      <c r="E62" s="7">
        <v>1</v>
      </c>
      <c r="F62" s="7">
        <v>1</v>
      </c>
      <c r="G62" s="16">
        <v>0</v>
      </c>
      <c r="H62" s="16">
        <v>0</v>
      </c>
      <c r="I62" s="16">
        <v>0</v>
      </c>
      <c r="J62" s="16">
        <v>0</v>
      </c>
      <c r="K62" s="16">
        <v>0</v>
      </c>
      <c r="L62" s="16">
        <v>0</v>
      </c>
      <c r="M62" s="16">
        <v>0</v>
      </c>
      <c r="N62" s="16">
        <v>1</v>
      </c>
      <c r="O62" s="16">
        <v>1</v>
      </c>
      <c r="P62" s="16">
        <v>1</v>
      </c>
      <c r="Q62" s="16">
        <v>0</v>
      </c>
      <c r="R62" s="16">
        <v>0</v>
      </c>
    </row>
    <row r="63" spans="1:18">
      <c r="A63" s="7" t="s">
        <v>347</v>
      </c>
      <c r="B63" s="7">
        <v>10</v>
      </c>
      <c r="C63" s="7">
        <v>9</v>
      </c>
      <c r="D63" s="7">
        <v>8</v>
      </c>
      <c r="E63" s="7">
        <v>11</v>
      </c>
      <c r="F63" s="7">
        <v>20</v>
      </c>
      <c r="G63" s="16">
        <v>0</v>
      </c>
      <c r="H63" s="16">
        <v>2</v>
      </c>
      <c r="I63" s="16">
        <v>2</v>
      </c>
      <c r="J63" s="16">
        <v>0</v>
      </c>
      <c r="K63" s="16">
        <v>0</v>
      </c>
      <c r="L63" s="16">
        <v>1</v>
      </c>
      <c r="M63" s="16">
        <v>1</v>
      </c>
      <c r="N63" s="16">
        <v>1</v>
      </c>
      <c r="O63" s="16">
        <v>1</v>
      </c>
      <c r="P63" s="16">
        <v>0</v>
      </c>
      <c r="Q63" s="74"/>
      <c r="R63" s="16">
        <v>0</v>
      </c>
    </row>
    <row r="64" spans="1:18">
      <c r="Q64" s="58"/>
      <c r="R64" s="75"/>
    </row>
    <row r="65" spans="1:18">
      <c r="A65" s="70" t="s">
        <v>3013</v>
      </c>
      <c r="Q65" s="58"/>
      <c r="R65" s="75"/>
    </row>
  </sheetData>
  <phoneticPr fontId="5"/>
  <hyperlinks>
    <hyperlink ref="D1" location="目次!C9" display="目次" xr:uid="{00000000-0004-0000-1800-000000000000}"/>
  </hyperlinks>
  <pageMargins left="0.7" right="0.7" top="0.75" bottom="0.75" header="0.3" footer="0.3"/>
  <pageSetup paperSize="9" scale="87" orientation="landscape" r:id="rId1"/>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dimension ref="A1:D9"/>
  <sheetViews>
    <sheetView topLeftCell="A7" workbookViewId="0"/>
  </sheetViews>
  <sheetFormatPr defaultColWidth="8.75" defaultRowHeight="14.25"/>
  <cols>
    <col min="1" max="1" width="10.5" style="1" bestFit="1" customWidth="1"/>
    <col min="2" max="3" width="14.5" style="1" bestFit="1" customWidth="1"/>
    <col min="4" max="16384" width="8.75" style="1"/>
  </cols>
  <sheetData>
    <row r="1" spans="1:4" ht="18.75">
      <c r="A1" s="19" t="s">
        <v>3109</v>
      </c>
      <c r="B1" s="21" t="s">
        <v>3107</v>
      </c>
      <c r="C1" s="21" t="s">
        <v>441</v>
      </c>
      <c r="D1" s="9" t="s">
        <v>652</v>
      </c>
    </row>
    <row r="2" spans="1:4" ht="18.75">
      <c r="A2" s="40">
        <v>42826</v>
      </c>
      <c r="B2" s="22">
        <v>86</v>
      </c>
      <c r="C2" s="22">
        <v>752</v>
      </c>
    </row>
    <row r="3" spans="1:4" ht="18.75">
      <c r="A3" s="40">
        <v>43191</v>
      </c>
      <c r="B3" s="22">
        <v>86</v>
      </c>
      <c r="C3" s="22">
        <v>759</v>
      </c>
    </row>
    <row r="4" spans="1:4" ht="18.75">
      <c r="A4" s="40">
        <v>43556</v>
      </c>
      <c r="B4" s="22">
        <v>86</v>
      </c>
      <c r="C4" s="22">
        <v>764</v>
      </c>
    </row>
    <row r="5" spans="1:4" ht="18.75">
      <c r="A5" s="40">
        <v>43922</v>
      </c>
      <c r="B5" s="22">
        <v>86</v>
      </c>
      <c r="C5" s="22">
        <v>770</v>
      </c>
    </row>
    <row r="6" spans="1:4" ht="18.75">
      <c r="A6" s="40">
        <v>44287</v>
      </c>
      <c r="B6" s="22">
        <v>86</v>
      </c>
      <c r="C6" s="22">
        <v>775</v>
      </c>
    </row>
    <row r="7" spans="1:4" ht="18.75">
      <c r="A7" s="40" t="s">
        <v>1205</v>
      </c>
      <c r="B7" s="22">
        <v>87</v>
      </c>
      <c r="C7" s="22">
        <v>779</v>
      </c>
    </row>
    <row r="8" spans="1:4" ht="18.75">
      <c r="A8" s="40" t="s">
        <v>2941</v>
      </c>
      <c r="B8" s="22">
        <v>87</v>
      </c>
      <c r="C8" s="22">
        <v>784</v>
      </c>
    </row>
    <row r="9" spans="1:4" ht="18.75">
      <c r="A9" s="40" t="s">
        <v>3000</v>
      </c>
      <c r="B9" s="22">
        <v>87</v>
      </c>
      <c r="C9" s="22">
        <v>791</v>
      </c>
    </row>
  </sheetData>
  <phoneticPr fontId="5"/>
  <hyperlinks>
    <hyperlink ref="D1" location="目次!C120" display="目次" xr:uid="{00000000-0004-0000-F900-000000000000}"/>
  </hyperlinks>
  <pageMargins left="0.7" right="0.7" top="0.75" bottom="0.75" header="0.3" footer="0.3"/>
  <pageSetup paperSize="9" orientation="portrait"/>
  <drawing r:id="rId2"/>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dimension ref="A1:S18"/>
  <sheetViews>
    <sheetView workbookViewId="0">
      <pane xSplit="2" ySplit="5" topLeftCell="C6" activePane="bottomRight" state="frozen"/>
      <selection pane="topRight"/>
      <selection pane="bottomLeft"/>
      <selection pane="bottomRight" activeCell="F10" sqref="F10"/>
    </sheetView>
  </sheetViews>
  <sheetFormatPr defaultColWidth="8.75" defaultRowHeight="14.25"/>
  <cols>
    <col min="1" max="1" width="14" style="1" customWidth="1"/>
    <col min="2" max="2" width="7.625" style="1" bestFit="1" customWidth="1"/>
    <col min="3" max="3" width="18.375" style="1" bestFit="1" customWidth="1"/>
    <col min="4" max="4" width="10.375" style="1" bestFit="1" customWidth="1"/>
    <col min="5" max="5" width="14.875" style="1" bestFit="1" customWidth="1"/>
    <col min="6" max="6" width="18.75" style="1" bestFit="1" customWidth="1"/>
    <col min="7" max="7" width="8.25" style="1" bestFit="1" customWidth="1"/>
    <col min="8" max="8" width="20.75" style="1" bestFit="1" customWidth="1"/>
    <col min="9" max="9" width="8.25" style="1" bestFit="1" customWidth="1"/>
    <col min="10" max="10" width="12.5" style="1" bestFit="1" customWidth="1"/>
    <col min="11" max="12" width="8.25" style="1" bestFit="1" customWidth="1"/>
    <col min="13" max="13" width="16.125" style="1" bestFit="1" customWidth="1"/>
    <col min="14" max="14" width="8.25" style="1" bestFit="1" customWidth="1"/>
    <col min="15" max="15" width="6.125" style="1" bestFit="1" customWidth="1"/>
    <col min="16" max="18" width="10.375" style="1" bestFit="1" customWidth="1"/>
    <col min="19" max="19" width="8.25" style="1" bestFit="1" customWidth="1"/>
    <col min="20" max="16384" width="8.75" style="1"/>
  </cols>
  <sheetData>
    <row r="1" spans="1:19">
      <c r="A1" s="1" t="s">
        <v>508</v>
      </c>
      <c r="F1" s="9" t="s">
        <v>652</v>
      </c>
    </row>
    <row r="2" spans="1:19">
      <c r="A2" s="5" t="s">
        <v>458</v>
      </c>
    </row>
    <row r="3" spans="1:19">
      <c r="A3" s="5" t="s">
        <v>2751</v>
      </c>
    </row>
    <row r="4" spans="1:19">
      <c r="A4" s="1" t="s">
        <v>2152</v>
      </c>
    </row>
    <row r="5" spans="1:19">
      <c r="A5" s="7" t="s">
        <v>1754</v>
      </c>
      <c r="B5" s="7" t="s">
        <v>2784</v>
      </c>
      <c r="C5" s="7" t="s">
        <v>1392</v>
      </c>
      <c r="D5" s="7" t="s">
        <v>2785</v>
      </c>
      <c r="E5" s="7" t="s">
        <v>1964</v>
      </c>
      <c r="F5" s="7" t="s">
        <v>1728</v>
      </c>
      <c r="G5" s="7" t="s">
        <v>2786</v>
      </c>
      <c r="H5" s="7" t="s">
        <v>237</v>
      </c>
      <c r="I5" s="7" t="s">
        <v>1035</v>
      </c>
      <c r="J5" s="7" t="s">
        <v>1592</v>
      </c>
      <c r="K5" s="7" t="s">
        <v>1931</v>
      </c>
      <c r="L5" s="7" t="s">
        <v>2787</v>
      </c>
      <c r="M5" s="7" t="s">
        <v>2788</v>
      </c>
      <c r="N5" s="7" t="s">
        <v>1591</v>
      </c>
      <c r="O5" s="7" t="s">
        <v>2543</v>
      </c>
      <c r="P5" s="7" t="s">
        <v>2789</v>
      </c>
      <c r="Q5" s="7" t="s">
        <v>2790</v>
      </c>
      <c r="R5" s="7" t="s">
        <v>2791</v>
      </c>
      <c r="S5" s="7" t="s">
        <v>2792</v>
      </c>
    </row>
    <row r="6" spans="1:19">
      <c r="A6" s="7" t="s">
        <v>2793</v>
      </c>
      <c r="B6" s="7">
        <v>295</v>
      </c>
      <c r="C6" s="7">
        <v>0</v>
      </c>
      <c r="D6" s="7">
        <v>0</v>
      </c>
      <c r="E6" s="7">
        <v>1</v>
      </c>
      <c r="F6" s="7">
        <v>7</v>
      </c>
      <c r="G6" s="7">
        <v>0</v>
      </c>
      <c r="H6" s="7">
        <v>14</v>
      </c>
      <c r="I6" s="7">
        <v>2</v>
      </c>
      <c r="J6" s="7">
        <v>1</v>
      </c>
      <c r="K6" s="7">
        <v>0</v>
      </c>
      <c r="L6" s="7">
        <v>1</v>
      </c>
      <c r="M6" s="7">
        <v>6</v>
      </c>
      <c r="N6" s="7">
        <v>1</v>
      </c>
      <c r="O6" s="7">
        <v>6</v>
      </c>
      <c r="P6" s="7">
        <v>14</v>
      </c>
      <c r="Q6" s="7">
        <v>227</v>
      </c>
      <c r="R6" s="7">
        <v>2</v>
      </c>
      <c r="S6" s="7">
        <v>13</v>
      </c>
    </row>
    <row r="7" spans="1:19">
      <c r="A7" s="7" t="s">
        <v>1727</v>
      </c>
      <c r="B7" s="7">
        <v>255</v>
      </c>
      <c r="C7" s="7">
        <v>0</v>
      </c>
      <c r="D7" s="7">
        <v>0</v>
      </c>
      <c r="E7" s="7">
        <v>1</v>
      </c>
      <c r="F7" s="7">
        <v>3</v>
      </c>
      <c r="G7" s="7">
        <v>0</v>
      </c>
      <c r="H7" s="7">
        <v>4</v>
      </c>
      <c r="I7" s="7">
        <v>0</v>
      </c>
      <c r="J7" s="7">
        <v>1</v>
      </c>
      <c r="K7" s="7">
        <v>2</v>
      </c>
      <c r="L7" s="7">
        <v>0</v>
      </c>
      <c r="M7" s="7">
        <v>6</v>
      </c>
      <c r="N7" s="7">
        <v>3</v>
      </c>
      <c r="O7" s="7">
        <v>4</v>
      </c>
      <c r="P7" s="7">
        <v>6</v>
      </c>
      <c r="Q7" s="7">
        <v>217</v>
      </c>
      <c r="R7" s="7">
        <v>1</v>
      </c>
      <c r="S7" s="7">
        <v>7</v>
      </c>
    </row>
    <row r="8" spans="1:19">
      <c r="A8" s="7" t="s">
        <v>2021</v>
      </c>
      <c r="B8" s="7">
        <v>286</v>
      </c>
      <c r="C8" s="7">
        <v>0</v>
      </c>
      <c r="D8" s="7">
        <v>0</v>
      </c>
      <c r="E8" s="7">
        <v>2</v>
      </c>
      <c r="F8" s="7">
        <v>9</v>
      </c>
      <c r="G8" s="7">
        <v>0</v>
      </c>
      <c r="H8" s="7">
        <v>10</v>
      </c>
      <c r="I8" s="7">
        <v>3</v>
      </c>
      <c r="J8" s="7">
        <v>2</v>
      </c>
      <c r="K8" s="7">
        <v>0</v>
      </c>
      <c r="L8" s="7">
        <v>0</v>
      </c>
      <c r="M8" s="7">
        <v>5</v>
      </c>
      <c r="N8" s="7">
        <v>0</v>
      </c>
      <c r="O8" s="7">
        <v>2</v>
      </c>
      <c r="P8" s="7">
        <v>7</v>
      </c>
      <c r="Q8" s="7">
        <v>234</v>
      </c>
      <c r="R8" s="7">
        <v>3</v>
      </c>
      <c r="S8" s="7">
        <v>9</v>
      </c>
    </row>
    <row r="9" spans="1:19">
      <c r="A9" s="7" t="s">
        <v>960</v>
      </c>
      <c r="B9" s="7">
        <v>251</v>
      </c>
      <c r="C9" s="7">
        <v>0</v>
      </c>
      <c r="D9" s="7">
        <v>0</v>
      </c>
      <c r="E9" s="7">
        <v>3</v>
      </c>
      <c r="F9" s="7">
        <v>2</v>
      </c>
      <c r="G9" s="7">
        <v>0</v>
      </c>
      <c r="H9" s="7">
        <v>2</v>
      </c>
      <c r="I9" s="7">
        <v>1</v>
      </c>
      <c r="J9" s="7">
        <v>3</v>
      </c>
      <c r="K9" s="7">
        <v>0</v>
      </c>
      <c r="L9" s="7">
        <v>5</v>
      </c>
      <c r="M9" s="7">
        <v>5</v>
      </c>
      <c r="N9" s="7">
        <v>2</v>
      </c>
      <c r="O9" s="7">
        <v>5</v>
      </c>
      <c r="P9" s="7">
        <v>14</v>
      </c>
      <c r="Q9" s="7">
        <v>187</v>
      </c>
      <c r="R9" s="7">
        <v>10</v>
      </c>
      <c r="S9" s="7">
        <v>12</v>
      </c>
    </row>
    <row r="10" spans="1:19">
      <c r="A10" s="7" t="s">
        <v>1981</v>
      </c>
      <c r="B10" s="7">
        <v>253</v>
      </c>
      <c r="C10" s="7">
        <v>0</v>
      </c>
      <c r="D10" s="7">
        <v>0</v>
      </c>
      <c r="E10" s="7">
        <v>0</v>
      </c>
      <c r="F10" s="7">
        <v>3</v>
      </c>
      <c r="G10" s="7">
        <v>0</v>
      </c>
      <c r="H10" s="7">
        <v>19</v>
      </c>
      <c r="I10" s="7">
        <v>0</v>
      </c>
      <c r="J10" s="7">
        <v>3</v>
      </c>
      <c r="K10" s="7">
        <v>2</v>
      </c>
      <c r="L10" s="7">
        <v>0</v>
      </c>
      <c r="M10" s="7">
        <v>9</v>
      </c>
      <c r="N10" s="7">
        <v>0</v>
      </c>
      <c r="O10" s="7">
        <v>3</v>
      </c>
      <c r="P10" s="7">
        <v>12</v>
      </c>
      <c r="Q10" s="7">
        <v>194</v>
      </c>
      <c r="R10" s="7">
        <v>4</v>
      </c>
      <c r="S10" s="7">
        <v>4</v>
      </c>
    </row>
    <row r="11" spans="1:19">
      <c r="A11" s="7" t="s">
        <v>2794</v>
      </c>
      <c r="B11" s="7">
        <v>294</v>
      </c>
      <c r="C11" s="7">
        <v>0</v>
      </c>
      <c r="D11" s="7">
        <v>0</v>
      </c>
      <c r="E11" s="7">
        <v>0</v>
      </c>
      <c r="F11" s="7">
        <v>5</v>
      </c>
      <c r="G11" s="7">
        <v>0</v>
      </c>
      <c r="H11" s="7">
        <v>20</v>
      </c>
      <c r="I11" s="7">
        <v>0</v>
      </c>
      <c r="J11" s="7">
        <v>2</v>
      </c>
      <c r="K11" s="7">
        <v>0</v>
      </c>
      <c r="L11" s="7">
        <v>0</v>
      </c>
      <c r="M11" s="7">
        <v>4</v>
      </c>
      <c r="N11" s="7">
        <v>2</v>
      </c>
      <c r="O11" s="7">
        <v>2</v>
      </c>
      <c r="P11" s="7">
        <v>11</v>
      </c>
      <c r="Q11" s="7">
        <v>233</v>
      </c>
      <c r="R11" s="7">
        <v>7</v>
      </c>
      <c r="S11" s="7">
        <v>8</v>
      </c>
    </row>
    <row r="12" spans="1:19">
      <c r="A12" s="7" t="s">
        <v>2795</v>
      </c>
      <c r="B12" s="7">
        <v>245</v>
      </c>
      <c r="C12" s="7">
        <v>0</v>
      </c>
      <c r="D12" s="7">
        <v>0</v>
      </c>
      <c r="E12" s="7">
        <v>0</v>
      </c>
      <c r="F12" s="7">
        <v>2</v>
      </c>
      <c r="G12" s="7">
        <v>0</v>
      </c>
      <c r="H12" s="7">
        <v>5</v>
      </c>
      <c r="I12" s="7">
        <v>1</v>
      </c>
      <c r="J12" s="7">
        <v>6</v>
      </c>
      <c r="K12" s="7">
        <v>0</v>
      </c>
      <c r="L12" s="7">
        <v>2</v>
      </c>
      <c r="M12" s="7">
        <v>3</v>
      </c>
      <c r="N12" s="7">
        <v>0</v>
      </c>
      <c r="O12" s="7">
        <v>2</v>
      </c>
      <c r="P12" s="7">
        <v>7</v>
      </c>
      <c r="Q12" s="7">
        <v>209</v>
      </c>
      <c r="R12" s="7">
        <v>4</v>
      </c>
      <c r="S12" s="7">
        <v>4</v>
      </c>
    </row>
    <row r="13" spans="1:19">
      <c r="A13" s="7" t="s">
        <v>764</v>
      </c>
      <c r="B13" s="7">
        <v>238</v>
      </c>
      <c r="C13" s="7">
        <v>0</v>
      </c>
      <c r="D13" s="7">
        <v>0</v>
      </c>
      <c r="E13" s="7">
        <v>0</v>
      </c>
      <c r="F13" s="7">
        <v>2</v>
      </c>
      <c r="G13" s="7">
        <v>0</v>
      </c>
      <c r="H13" s="7">
        <v>9</v>
      </c>
      <c r="I13" s="7">
        <v>0</v>
      </c>
      <c r="J13" s="7">
        <v>1</v>
      </c>
      <c r="K13" s="7">
        <v>0</v>
      </c>
      <c r="L13" s="7">
        <v>3</v>
      </c>
      <c r="M13" s="7">
        <v>5</v>
      </c>
      <c r="N13" s="7">
        <v>1</v>
      </c>
      <c r="O13" s="7">
        <v>4</v>
      </c>
      <c r="P13" s="7">
        <v>12</v>
      </c>
      <c r="Q13" s="7">
        <v>189</v>
      </c>
      <c r="R13" s="7">
        <v>4</v>
      </c>
      <c r="S13" s="7">
        <v>8</v>
      </c>
    </row>
    <row r="14" spans="1:19">
      <c r="A14" s="7" t="s">
        <v>1941</v>
      </c>
      <c r="B14" s="7">
        <v>253</v>
      </c>
      <c r="C14" s="7">
        <v>1</v>
      </c>
      <c r="D14" s="7">
        <v>0</v>
      </c>
      <c r="E14" s="7">
        <v>1</v>
      </c>
      <c r="F14" s="7">
        <v>3</v>
      </c>
      <c r="G14" s="7">
        <v>0</v>
      </c>
      <c r="H14" s="7">
        <v>8</v>
      </c>
      <c r="I14" s="7">
        <v>1</v>
      </c>
      <c r="J14" s="7">
        <v>0</v>
      </c>
      <c r="K14" s="7">
        <v>0</v>
      </c>
      <c r="L14" s="7">
        <v>0</v>
      </c>
      <c r="M14" s="7">
        <v>6</v>
      </c>
      <c r="N14" s="7">
        <v>0</v>
      </c>
      <c r="O14" s="7">
        <v>2</v>
      </c>
      <c r="P14" s="7">
        <v>10</v>
      </c>
      <c r="Q14" s="7">
        <v>212</v>
      </c>
      <c r="R14" s="7">
        <v>0</v>
      </c>
      <c r="S14" s="7">
        <v>9</v>
      </c>
    </row>
    <row r="15" spans="1:19">
      <c r="A15" s="7" t="s">
        <v>1895</v>
      </c>
      <c r="B15" s="7">
        <v>268</v>
      </c>
      <c r="C15" s="7">
        <v>0</v>
      </c>
      <c r="D15" s="7">
        <v>0</v>
      </c>
      <c r="E15" s="7">
        <v>2</v>
      </c>
      <c r="F15" s="7">
        <v>4</v>
      </c>
      <c r="G15" s="7">
        <v>0</v>
      </c>
      <c r="H15" s="7">
        <v>9</v>
      </c>
      <c r="I15" s="7">
        <v>1</v>
      </c>
      <c r="J15" s="7">
        <v>2</v>
      </c>
      <c r="K15" s="7">
        <v>1</v>
      </c>
      <c r="L15" s="7">
        <v>0</v>
      </c>
      <c r="M15" s="7">
        <v>8</v>
      </c>
      <c r="N15" s="7">
        <v>0</v>
      </c>
      <c r="O15" s="7">
        <v>8</v>
      </c>
      <c r="P15" s="7">
        <v>2</v>
      </c>
      <c r="Q15" s="7">
        <v>225</v>
      </c>
      <c r="R15" s="7">
        <v>0</v>
      </c>
      <c r="S15" s="7">
        <v>6</v>
      </c>
    </row>
    <row r="16" spans="1:19">
      <c r="A16" s="7" t="s">
        <v>1942</v>
      </c>
      <c r="B16" s="7">
        <v>266</v>
      </c>
      <c r="C16" s="7">
        <v>0</v>
      </c>
      <c r="D16" s="7">
        <v>0</v>
      </c>
      <c r="E16" s="7">
        <v>0</v>
      </c>
      <c r="F16" s="7">
        <v>4</v>
      </c>
      <c r="G16" s="7">
        <v>0</v>
      </c>
      <c r="H16" s="7">
        <v>11</v>
      </c>
      <c r="I16" s="7">
        <v>2</v>
      </c>
      <c r="J16" s="7">
        <v>3</v>
      </c>
      <c r="K16" s="7">
        <v>1</v>
      </c>
      <c r="L16" s="7">
        <v>0</v>
      </c>
      <c r="M16" s="7">
        <v>12</v>
      </c>
      <c r="N16" s="7">
        <v>0</v>
      </c>
      <c r="O16" s="7">
        <v>5</v>
      </c>
      <c r="P16" s="7">
        <v>9</v>
      </c>
      <c r="Q16" s="7">
        <v>211</v>
      </c>
      <c r="R16" s="7">
        <v>0</v>
      </c>
      <c r="S16" s="7">
        <v>8</v>
      </c>
    </row>
    <row r="17" spans="1:19">
      <c r="A17" s="7" t="s">
        <v>1767</v>
      </c>
      <c r="B17" s="7">
        <v>240</v>
      </c>
      <c r="C17" s="7">
        <v>0</v>
      </c>
      <c r="D17" s="7">
        <v>0</v>
      </c>
      <c r="E17" s="7">
        <v>0</v>
      </c>
      <c r="F17" s="7">
        <v>0</v>
      </c>
      <c r="G17" s="7">
        <v>0</v>
      </c>
      <c r="H17" s="7">
        <v>4</v>
      </c>
      <c r="I17" s="7">
        <v>0</v>
      </c>
      <c r="J17" s="7">
        <v>2</v>
      </c>
      <c r="K17" s="7">
        <v>0</v>
      </c>
      <c r="L17" s="7">
        <v>0</v>
      </c>
      <c r="M17" s="7">
        <v>1</v>
      </c>
      <c r="N17" s="7">
        <v>0</v>
      </c>
      <c r="O17" s="7">
        <v>4</v>
      </c>
      <c r="P17" s="7">
        <v>6</v>
      </c>
      <c r="Q17" s="7">
        <v>220</v>
      </c>
      <c r="R17" s="7">
        <v>0</v>
      </c>
      <c r="S17" s="7">
        <v>3</v>
      </c>
    </row>
    <row r="18" spans="1:19">
      <c r="A18" s="7" t="s">
        <v>933</v>
      </c>
      <c r="B18" s="7">
        <v>210</v>
      </c>
      <c r="C18" s="7">
        <v>0</v>
      </c>
      <c r="D18" s="7">
        <v>0</v>
      </c>
      <c r="E18" s="7">
        <v>0</v>
      </c>
      <c r="F18" s="7">
        <v>2</v>
      </c>
      <c r="G18" s="7">
        <v>0</v>
      </c>
      <c r="H18" s="7">
        <v>4</v>
      </c>
      <c r="I18" s="7">
        <v>1</v>
      </c>
      <c r="J18" s="7">
        <v>4</v>
      </c>
      <c r="K18" s="7">
        <v>1</v>
      </c>
      <c r="L18" s="7">
        <v>1</v>
      </c>
      <c r="M18" s="7">
        <v>2</v>
      </c>
      <c r="N18" s="7">
        <v>1</v>
      </c>
      <c r="O18" s="7">
        <v>5</v>
      </c>
      <c r="P18" s="7">
        <v>11</v>
      </c>
      <c r="Q18" s="7">
        <v>175</v>
      </c>
      <c r="R18" s="7">
        <v>1</v>
      </c>
      <c r="S18" s="7">
        <v>2</v>
      </c>
    </row>
  </sheetData>
  <phoneticPr fontId="5"/>
  <hyperlinks>
    <hyperlink ref="F1" location="目次!C120" display="目次" xr:uid="{00000000-0004-0000-FA00-000000000000}"/>
  </hyperlinks>
  <pageMargins left="0.7" right="0.7" top="0.75" bottom="0.75" header="0.3" footer="0.3"/>
  <pageSetup paperSize="9" orientation="portrait" r:id="rId1"/>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dimension ref="A1:D10"/>
  <sheetViews>
    <sheetView topLeftCell="A10" workbookViewId="0">
      <selection activeCell="C8" sqref="C8"/>
    </sheetView>
  </sheetViews>
  <sheetFormatPr defaultColWidth="8.75" defaultRowHeight="14.25"/>
  <cols>
    <col min="1" max="1" width="10.75" style="1" bestFit="1" customWidth="1"/>
    <col min="2" max="2" width="12.75" style="1" bestFit="1" customWidth="1"/>
    <col min="3" max="3" width="27.75" style="1" bestFit="1" customWidth="1"/>
    <col min="4" max="16384" width="8.75" style="1"/>
  </cols>
  <sheetData>
    <row r="1" spans="1:4" ht="18.75">
      <c r="A1" s="19" t="s">
        <v>3109</v>
      </c>
      <c r="B1" s="21" t="s">
        <v>3185</v>
      </c>
      <c r="D1" s="9" t="s">
        <v>652</v>
      </c>
    </row>
    <row r="2" spans="1:4" ht="18.75">
      <c r="A2" s="20" t="s">
        <v>543</v>
      </c>
      <c r="B2" s="22">
        <v>294</v>
      </c>
    </row>
    <row r="3" spans="1:4" ht="18.75">
      <c r="A3" s="20" t="s">
        <v>2178</v>
      </c>
      <c r="B3" s="22">
        <v>245</v>
      </c>
    </row>
    <row r="4" spans="1:4" ht="18.75">
      <c r="A4" s="20" t="s">
        <v>1236</v>
      </c>
      <c r="B4" s="22">
        <v>238</v>
      </c>
    </row>
    <row r="5" spans="1:4" ht="18.75">
      <c r="A5" s="20" t="s">
        <v>176</v>
      </c>
      <c r="B5" s="22">
        <v>253</v>
      </c>
    </row>
    <row r="6" spans="1:4" ht="18.75">
      <c r="A6" s="20" t="s">
        <v>1666</v>
      </c>
      <c r="B6" s="22">
        <v>268</v>
      </c>
    </row>
    <row r="7" spans="1:4" ht="18.75">
      <c r="A7" s="20" t="s">
        <v>444</v>
      </c>
      <c r="B7" s="22">
        <v>266</v>
      </c>
    </row>
    <row r="8" spans="1:4" ht="18.75">
      <c r="A8" s="20" t="s">
        <v>1049</v>
      </c>
      <c r="B8" s="22">
        <v>240</v>
      </c>
    </row>
    <row r="9" spans="1:4" ht="18.75">
      <c r="A9" s="20" t="s">
        <v>1528</v>
      </c>
      <c r="B9" s="22">
        <v>210</v>
      </c>
    </row>
    <row r="10" spans="1:4" ht="18.75">
      <c r="A10" s="20" t="s">
        <v>756</v>
      </c>
      <c r="B10" s="22">
        <v>2014</v>
      </c>
    </row>
  </sheetData>
  <phoneticPr fontId="5"/>
  <hyperlinks>
    <hyperlink ref="D1" location="目次!C120" display="目次" xr:uid="{00000000-0004-0000-FB00-000000000000}"/>
  </hyperlinks>
  <pageMargins left="0.7" right="0.7" top="0.75" bottom="0.75" header="0.3" footer="0.3"/>
  <pageSetup paperSize="9" orientation="portrait"/>
  <drawing r:id="rId2"/>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dimension ref="A1:O10"/>
  <sheetViews>
    <sheetView workbookViewId="0">
      <pane xSplit="1" ySplit="7" topLeftCell="B8" activePane="bottomRight" state="frozen"/>
      <selection pane="topRight"/>
      <selection pane="bottomLeft"/>
      <selection pane="bottomRight" activeCell="B10" sqref="B10"/>
    </sheetView>
  </sheetViews>
  <sheetFormatPr defaultColWidth="10.375" defaultRowHeight="14.25"/>
  <cols>
    <col min="1" max="1" width="14" style="1" customWidth="1"/>
    <col min="2" max="2" width="13.375" style="1" customWidth="1"/>
    <col min="3" max="4" width="11.375" style="1" customWidth="1"/>
    <col min="5" max="5" width="14.875" style="1" bestFit="1" customWidth="1"/>
    <col min="6" max="6" width="9.5" style="1" customWidth="1"/>
    <col min="7" max="7" width="11.5" style="1" customWidth="1"/>
    <col min="8" max="8" width="11.875" style="1" customWidth="1"/>
    <col min="9" max="9" width="8.25" style="1" bestFit="1" customWidth="1"/>
    <col min="10" max="10" width="12.5" style="1" bestFit="1" customWidth="1"/>
    <col min="11" max="11" width="15" style="1" customWidth="1"/>
    <col min="12" max="13" width="12.375" style="1" customWidth="1"/>
    <col min="14" max="14" width="11.75" style="1" customWidth="1"/>
    <col min="15" max="15" width="10.25" style="1" customWidth="1"/>
    <col min="16" max="16384" width="10.375" style="1"/>
  </cols>
  <sheetData>
    <row r="1" spans="1:15">
      <c r="A1" s="5" t="s">
        <v>2745</v>
      </c>
      <c r="B1" s="5"/>
      <c r="C1" s="5"/>
      <c r="D1" s="5"/>
      <c r="E1" s="5"/>
      <c r="F1" s="9" t="s">
        <v>652</v>
      </c>
    </row>
    <row r="2" spans="1:15">
      <c r="A2" s="5" t="s">
        <v>2625</v>
      </c>
      <c r="B2" s="5"/>
      <c r="C2" s="5"/>
      <c r="D2" s="5"/>
      <c r="E2" s="5"/>
    </row>
    <row r="3" spans="1:15">
      <c r="A3" s="5" t="s">
        <v>2796</v>
      </c>
      <c r="B3" s="5"/>
      <c r="C3" s="5"/>
      <c r="D3" s="5"/>
      <c r="E3" s="5"/>
    </row>
    <row r="4" spans="1:15">
      <c r="A4" s="1" t="s">
        <v>2152</v>
      </c>
    </row>
    <row r="5" spans="1:15">
      <c r="A5" s="7"/>
      <c r="B5" s="7" t="s">
        <v>1970</v>
      </c>
      <c r="C5" s="7"/>
      <c r="D5" s="7"/>
      <c r="E5" s="7"/>
      <c r="F5" s="7"/>
      <c r="G5" s="7"/>
      <c r="H5" s="7" t="s">
        <v>2717</v>
      </c>
      <c r="I5" s="7"/>
      <c r="J5" s="7"/>
      <c r="K5" s="7"/>
      <c r="L5" s="7"/>
      <c r="M5" s="7"/>
      <c r="N5" s="7"/>
      <c r="O5" s="7"/>
    </row>
    <row r="6" spans="1:15">
      <c r="A6" s="7" t="s">
        <v>1754</v>
      </c>
      <c r="B6" s="7" t="s">
        <v>2797</v>
      </c>
      <c r="C6" s="7" t="s">
        <v>1459</v>
      </c>
      <c r="D6" s="7" t="s">
        <v>2798</v>
      </c>
      <c r="E6" s="7" t="s">
        <v>630</v>
      </c>
      <c r="F6" s="7" t="s">
        <v>2799</v>
      </c>
      <c r="G6" s="7" t="s">
        <v>1492</v>
      </c>
      <c r="H6" s="7" t="s">
        <v>2801</v>
      </c>
      <c r="I6" s="7" t="s">
        <v>1459</v>
      </c>
      <c r="J6" s="7" t="s">
        <v>2798</v>
      </c>
      <c r="K6" s="7" t="s">
        <v>630</v>
      </c>
      <c r="L6" s="7" t="s">
        <v>2802</v>
      </c>
      <c r="M6" s="7" t="s">
        <v>2803</v>
      </c>
      <c r="N6" s="7" t="s">
        <v>2799</v>
      </c>
      <c r="O6" s="7" t="s">
        <v>1492</v>
      </c>
    </row>
    <row r="7" spans="1:15" ht="6.6" customHeight="1">
      <c r="A7" s="47" t="str">
        <f>A6</f>
        <v>年度別</v>
      </c>
      <c r="B7" s="47" t="str">
        <f t="shared" ref="B7:G7" si="0">B6&amp;"("&amp;$B$5&amp;")"</f>
        <v>一般建築物　(一般建築物)</v>
      </c>
      <c r="C7" s="47" t="str">
        <f t="shared" si="0"/>
        <v>新築(一般建築物)</v>
      </c>
      <c r="D7" s="47" t="str">
        <f t="shared" si="0"/>
        <v>増築（敷地）(一般建築物)</v>
      </c>
      <c r="E7" s="47" t="str">
        <f t="shared" si="0"/>
        <v>増改築（建物）(一般建築物)</v>
      </c>
      <c r="F7" s="47" t="str">
        <f t="shared" si="0"/>
        <v>計画変更(一般建築物)</v>
      </c>
      <c r="G7" s="47" t="str">
        <f t="shared" si="0"/>
        <v>許可申請(一般建築物)</v>
      </c>
      <c r="H7" s="47" t="str">
        <f t="shared" ref="H7:O7" si="1">H6&amp;"("&amp;$H$5&amp;")"</f>
        <v>特殊建築物(特殊建築物)</v>
      </c>
      <c r="I7" s="47" t="str">
        <f t="shared" si="1"/>
        <v>新築(特殊建築物)</v>
      </c>
      <c r="J7" s="47" t="str">
        <f t="shared" si="1"/>
        <v>増築（敷地）(特殊建築物)</v>
      </c>
      <c r="K7" s="47" t="str">
        <f t="shared" si="1"/>
        <v>増改築（建物）(特殊建築物)</v>
      </c>
      <c r="L7" s="47" t="str">
        <f t="shared" si="1"/>
        <v>用途変更(特殊建築物)</v>
      </c>
      <c r="M7" s="47" t="str">
        <f t="shared" si="1"/>
        <v>計画通知(特殊建築物)</v>
      </c>
      <c r="N7" s="47" t="str">
        <f t="shared" si="1"/>
        <v>計画変更(特殊建築物)</v>
      </c>
      <c r="O7" s="47" t="str">
        <f t="shared" si="1"/>
        <v>許可申請(特殊建築物)</v>
      </c>
    </row>
    <row r="8" spans="1:15">
      <c r="A8" s="7" t="s">
        <v>1946</v>
      </c>
      <c r="B8" s="168">
        <v>1495</v>
      </c>
      <c r="C8" s="168">
        <v>1400</v>
      </c>
      <c r="D8" s="168">
        <v>3</v>
      </c>
      <c r="E8" s="168">
        <v>5</v>
      </c>
      <c r="F8" s="168">
        <v>69</v>
      </c>
      <c r="G8" s="168">
        <v>18</v>
      </c>
      <c r="H8" s="168">
        <v>148</v>
      </c>
      <c r="I8" s="168">
        <v>98</v>
      </c>
      <c r="J8" s="168">
        <v>14</v>
      </c>
      <c r="K8" s="168">
        <v>3</v>
      </c>
      <c r="L8" s="7">
        <v>2</v>
      </c>
      <c r="M8" s="7">
        <v>3</v>
      </c>
      <c r="N8" s="7">
        <v>23</v>
      </c>
      <c r="O8" s="7">
        <v>5</v>
      </c>
    </row>
    <row r="9" spans="1:15">
      <c r="A9" s="7" t="s">
        <v>1382</v>
      </c>
      <c r="B9" s="168">
        <v>1364</v>
      </c>
      <c r="C9" s="168">
        <v>1264</v>
      </c>
      <c r="D9" s="168">
        <v>6</v>
      </c>
      <c r="E9" s="168">
        <v>4</v>
      </c>
      <c r="F9" s="168">
        <v>83</v>
      </c>
      <c r="G9" s="168">
        <v>7</v>
      </c>
      <c r="H9" s="168">
        <v>140</v>
      </c>
      <c r="I9" s="168">
        <v>104</v>
      </c>
      <c r="J9" s="168">
        <v>9</v>
      </c>
      <c r="K9" s="168">
        <v>4</v>
      </c>
      <c r="L9" s="168">
        <v>0</v>
      </c>
      <c r="M9" s="168">
        <v>2</v>
      </c>
      <c r="N9" s="168">
        <v>17</v>
      </c>
      <c r="O9" s="168">
        <v>4</v>
      </c>
    </row>
    <row r="10" spans="1:15" s="23" customFormat="1" ht="18.75">
      <c r="A10" s="7" t="s">
        <v>3009</v>
      </c>
      <c r="B10" s="7">
        <v>1224</v>
      </c>
      <c r="C10" s="7">
        <v>1143</v>
      </c>
      <c r="D10" s="7">
        <v>11</v>
      </c>
      <c r="E10" s="7">
        <v>4</v>
      </c>
      <c r="F10" s="7">
        <v>52</v>
      </c>
      <c r="G10" s="7">
        <v>14</v>
      </c>
      <c r="H10" s="7">
        <v>139</v>
      </c>
      <c r="I10" s="7">
        <v>103</v>
      </c>
      <c r="J10" s="7">
        <v>11</v>
      </c>
      <c r="K10" s="7">
        <v>2</v>
      </c>
      <c r="L10" s="7">
        <v>1</v>
      </c>
      <c r="M10" s="7">
        <v>4</v>
      </c>
      <c r="N10" s="7">
        <v>13</v>
      </c>
      <c r="O10" s="7">
        <v>5</v>
      </c>
    </row>
  </sheetData>
  <autoFilter ref="A7:O7" xr:uid="{00000000-0009-0000-0000-0000FC000000}"/>
  <phoneticPr fontId="5"/>
  <hyperlinks>
    <hyperlink ref="F1" location="目次!C120" display="目次" xr:uid="{00000000-0004-0000-FC00-000000000000}"/>
  </hyperlinks>
  <pageMargins left="0.7" right="0.7" top="0.75" bottom="0.75" header="0.3" footer="0.3"/>
  <pageSetup paperSize="9" orientation="portrait"/>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dimension ref="A1:D18"/>
  <sheetViews>
    <sheetView topLeftCell="C10" workbookViewId="0">
      <selection activeCell="H21" sqref="H21"/>
    </sheetView>
  </sheetViews>
  <sheetFormatPr defaultColWidth="10.375" defaultRowHeight="14.25"/>
  <cols>
    <col min="1" max="1" width="10.5" style="1" bestFit="1" customWidth="1"/>
    <col min="2" max="2" width="24.375" style="1" bestFit="1" customWidth="1"/>
    <col min="3" max="3" width="22.5" style="1" bestFit="1" customWidth="1"/>
    <col min="4" max="16384" width="10.375" style="1"/>
  </cols>
  <sheetData>
    <row r="1" spans="1:4" ht="18.75">
      <c r="A1" s="19" t="s">
        <v>3109</v>
      </c>
      <c r="B1" s="21" t="s">
        <v>2839</v>
      </c>
      <c r="C1" s="21" t="s">
        <v>3186</v>
      </c>
      <c r="D1" s="9" t="s">
        <v>652</v>
      </c>
    </row>
    <row r="2" spans="1:4" ht="18.75">
      <c r="A2" s="20" t="s">
        <v>489</v>
      </c>
      <c r="B2" s="22">
        <v>1495</v>
      </c>
      <c r="C2" s="22">
        <v>148</v>
      </c>
    </row>
    <row r="3" spans="1:4" ht="18.75">
      <c r="A3" s="20" t="s">
        <v>2935</v>
      </c>
      <c r="B3" s="22">
        <v>1364</v>
      </c>
      <c r="C3" s="22">
        <v>140</v>
      </c>
    </row>
    <row r="4" spans="1:4" ht="18.75">
      <c r="A4" s="20" t="s">
        <v>3018</v>
      </c>
      <c r="B4" s="22">
        <v>1224</v>
      </c>
      <c r="C4" s="22">
        <v>139</v>
      </c>
    </row>
    <row r="5" spans="1:4" ht="18.75">
      <c r="A5" s="20" t="s">
        <v>756</v>
      </c>
      <c r="B5" s="22">
        <v>4083</v>
      </c>
      <c r="C5" s="22">
        <v>427</v>
      </c>
    </row>
    <row r="6" spans="1:4" ht="18.75">
      <c r="A6" s="21"/>
      <c r="B6" s="21"/>
      <c r="C6" s="21"/>
    </row>
    <row r="7" spans="1:4" ht="18.75">
      <c r="A7" s="21"/>
      <c r="B7" s="21"/>
      <c r="C7" s="21"/>
    </row>
    <row r="8" spans="1:4" ht="18.75">
      <c r="A8" s="21"/>
      <c r="B8" s="21"/>
      <c r="C8" s="21"/>
    </row>
    <row r="9" spans="1:4" ht="18.75">
      <c r="A9" s="21"/>
      <c r="B9" s="21"/>
      <c r="C9" s="21"/>
    </row>
    <row r="10" spans="1:4" ht="18.75">
      <c r="A10" s="21"/>
      <c r="B10" s="21"/>
      <c r="C10" s="21"/>
    </row>
    <row r="11" spans="1:4" ht="18.75">
      <c r="A11" s="21"/>
      <c r="B11" s="21"/>
      <c r="C11" s="21"/>
    </row>
    <row r="12" spans="1:4" ht="18.75">
      <c r="A12" s="21"/>
      <c r="B12" s="21"/>
      <c r="C12" s="21"/>
    </row>
    <row r="13" spans="1:4" ht="18.75">
      <c r="A13" s="21"/>
      <c r="B13" s="21"/>
      <c r="C13" s="21"/>
    </row>
    <row r="14" spans="1:4" ht="18.75">
      <c r="A14" s="21"/>
      <c r="B14" s="21"/>
      <c r="C14" s="21"/>
    </row>
    <row r="15" spans="1:4" ht="18.75">
      <c r="A15" s="21"/>
      <c r="B15" s="21"/>
      <c r="C15" s="21"/>
    </row>
    <row r="16" spans="1:4" ht="18.75">
      <c r="A16" s="21"/>
      <c r="B16" s="21"/>
      <c r="C16" s="21"/>
    </row>
    <row r="17" spans="1:3" ht="18.75">
      <c r="A17" s="21"/>
      <c r="B17" s="21"/>
      <c r="C17" s="21"/>
    </row>
    <row r="18" spans="1:3" ht="18.75">
      <c r="A18" s="21"/>
      <c r="B18" s="21"/>
      <c r="C18" s="21"/>
    </row>
  </sheetData>
  <phoneticPr fontId="5"/>
  <hyperlinks>
    <hyperlink ref="D1" location="目次!C120" display="目次" xr:uid="{00000000-0004-0000-FD00-000000000000}"/>
  </hyperlinks>
  <pageMargins left="0.7" right="0.7" top="0.75" bottom="0.75" header="0.3" footer="0.3"/>
  <pageSetup paperSize="9" orientation="portrait"/>
  <drawing r:id="rId2"/>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dimension ref="A1:E46"/>
  <sheetViews>
    <sheetView workbookViewId="0">
      <pane xSplit="1" ySplit="4" topLeftCell="B26" activePane="bottomRight" state="frozen"/>
      <selection pane="topRight"/>
      <selection pane="bottomLeft"/>
      <selection pane="bottomRight" activeCell="G6" sqref="G6"/>
    </sheetView>
  </sheetViews>
  <sheetFormatPr defaultColWidth="8.75" defaultRowHeight="14.25"/>
  <cols>
    <col min="1" max="1" width="24.75" style="1" bestFit="1" customWidth="1"/>
    <col min="2" max="2" width="27.125" style="1" bestFit="1" customWidth="1"/>
    <col min="3" max="3" width="11.5" style="1" bestFit="1" customWidth="1"/>
    <col min="4" max="4" width="10.375" style="1" bestFit="1" customWidth="1"/>
    <col min="5" max="5" width="20.5" style="1" bestFit="1" customWidth="1"/>
    <col min="6" max="16384" width="8.75" style="1"/>
  </cols>
  <sheetData>
    <row r="1" spans="1:5">
      <c r="A1" s="1" t="s">
        <v>2804</v>
      </c>
      <c r="D1" s="9" t="s">
        <v>652</v>
      </c>
    </row>
    <row r="2" spans="1:5">
      <c r="A2" s="1" t="s">
        <v>1050</v>
      </c>
    </row>
    <row r="3" spans="1:5">
      <c r="A3" s="1" t="s">
        <v>749</v>
      </c>
    </row>
    <row r="4" spans="1:5">
      <c r="A4" s="7" t="s">
        <v>2805</v>
      </c>
      <c r="B4" s="7" t="s">
        <v>680</v>
      </c>
      <c r="C4" s="7" t="s">
        <v>289</v>
      </c>
      <c r="D4" s="7" t="s">
        <v>1870</v>
      </c>
      <c r="E4" s="7" t="s">
        <v>2806</v>
      </c>
    </row>
    <row r="5" spans="1:5">
      <c r="A5" s="7" t="s">
        <v>2807</v>
      </c>
      <c r="B5" s="7" t="s">
        <v>2808</v>
      </c>
      <c r="C5" s="18">
        <v>197.4</v>
      </c>
      <c r="D5" s="7" t="s">
        <v>135</v>
      </c>
      <c r="E5" s="8">
        <v>29129</v>
      </c>
    </row>
    <row r="6" spans="1:5">
      <c r="A6" s="7" t="s">
        <v>2809</v>
      </c>
      <c r="B6" s="7" t="s">
        <v>2810</v>
      </c>
      <c r="C6" s="18">
        <v>1315.19</v>
      </c>
      <c r="D6" s="7" t="s">
        <v>135</v>
      </c>
      <c r="E6" s="8">
        <v>29129</v>
      </c>
    </row>
    <row r="7" spans="1:5">
      <c r="A7" s="7" t="s">
        <v>2812</v>
      </c>
      <c r="B7" s="7" t="s">
        <v>2813</v>
      </c>
      <c r="C7" s="18">
        <v>1170.43</v>
      </c>
      <c r="D7" s="7" t="s">
        <v>135</v>
      </c>
      <c r="E7" s="8">
        <v>29129</v>
      </c>
    </row>
    <row r="8" spans="1:5">
      <c r="A8" s="7" t="s">
        <v>838</v>
      </c>
      <c r="B8" s="7" t="s">
        <v>2814</v>
      </c>
      <c r="C8" s="18">
        <v>157.88999999999999</v>
      </c>
      <c r="D8" s="7" t="s">
        <v>135</v>
      </c>
      <c r="E8" s="8">
        <v>29434</v>
      </c>
    </row>
    <row r="9" spans="1:5">
      <c r="A9" s="7" t="s">
        <v>2815</v>
      </c>
      <c r="B9" s="7" t="s">
        <v>2242</v>
      </c>
      <c r="C9" s="18">
        <v>774.01</v>
      </c>
      <c r="D9" s="7" t="s">
        <v>135</v>
      </c>
      <c r="E9" s="8">
        <v>29434</v>
      </c>
    </row>
    <row r="10" spans="1:5">
      <c r="A10" s="7" t="s">
        <v>1319</v>
      </c>
      <c r="B10" s="7" t="s">
        <v>2816</v>
      </c>
      <c r="C10" s="18">
        <v>324.17</v>
      </c>
      <c r="D10" s="7" t="s">
        <v>135</v>
      </c>
      <c r="E10" s="8">
        <v>29561</v>
      </c>
    </row>
    <row r="11" spans="1:5">
      <c r="A11" s="7" t="s">
        <v>2818</v>
      </c>
      <c r="B11" s="7" t="s">
        <v>2819</v>
      </c>
      <c r="C11" s="18">
        <v>15048.65</v>
      </c>
      <c r="D11" s="7" t="s">
        <v>2429</v>
      </c>
      <c r="E11" s="8">
        <v>30856</v>
      </c>
    </row>
    <row r="12" spans="1:5">
      <c r="A12" s="7" t="s">
        <v>2248</v>
      </c>
      <c r="B12" s="7" t="s">
        <v>2820</v>
      </c>
      <c r="C12" s="18">
        <v>124.65</v>
      </c>
      <c r="D12" s="7" t="s">
        <v>135</v>
      </c>
      <c r="E12" s="8">
        <v>30856</v>
      </c>
    </row>
    <row r="13" spans="1:5">
      <c r="A13" s="7" t="s">
        <v>2821</v>
      </c>
      <c r="B13" s="7" t="s">
        <v>116</v>
      </c>
      <c r="C13" s="18">
        <v>2623.61</v>
      </c>
      <c r="D13" s="7" t="s">
        <v>1623</v>
      </c>
      <c r="E13" s="8">
        <v>31138</v>
      </c>
    </row>
    <row r="14" spans="1:5">
      <c r="A14" s="7" t="s">
        <v>2822</v>
      </c>
      <c r="B14" s="7" t="s">
        <v>2823</v>
      </c>
      <c r="C14" s="18">
        <v>1118.99</v>
      </c>
      <c r="D14" s="7" t="s">
        <v>135</v>
      </c>
      <c r="E14" s="8">
        <v>31138</v>
      </c>
    </row>
    <row r="15" spans="1:5">
      <c r="A15" s="7" t="s">
        <v>2529</v>
      </c>
      <c r="B15" s="7" t="s">
        <v>2824</v>
      </c>
      <c r="C15" s="18">
        <v>6412.46</v>
      </c>
      <c r="D15" s="7" t="s">
        <v>2782</v>
      </c>
      <c r="E15" s="8">
        <v>31503</v>
      </c>
    </row>
    <row r="16" spans="1:5">
      <c r="A16" s="7" t="s">
        <v>1364</v>
      </c>
      <c r="B16" s="7" t="s">
        <v>2825</v>
      </c>
      <c r="C16" s="18">
        <v>3255.45</v>
      </c>
      <c r="D16" s="7" t="s">
        <v>135</v>
      </c>
      <c r="E16" s="8">
        <v>31594</v>
      </c>
    </row>
    <row r="17" spans="1:5">
      <c r="A17" s="7" t="s">
        <v>2826</v>
      </c>
      <c r="B17" s="7" t="s">
        <v>2827</v>
      </c>
      <c r="C17" s="18">
        <v>582.6</v>
      </c>
      <c r="D17" s="7" t="s">
        <v>135</v>
      </c>
      <c r="E17" s="8">
        <v>31604</v>
      </c>
    </row>
    <row r="18" spans="1:5">
      <c r="A18" s="7" t="s">
        <v>1615</v>
      </c>
      <c r="B18" s="7" t="s">
        <v>2828</v>
      </c>
      <c r="C18" s="18">
        <v>1210.32</v>
      </c>
      <c r="D18" s="7" t="s">
        <v>135</v>
      </c>
      <c r="E18" s="8">
        <v>31604</v>
      </c>
    </row>
    <row r="19" spans="1:5">
      <c r="A19" s="7" t="s">
        <v>2144</v>
      </c>
      <c r="B19" s="7" t="s">
        <v>2586</v>
      </c>
      <c r="C19" s="18">
        <v>1012.04</v>
      </c>
      <c r="D19" s="7" t="s">
        <v>135</v>
      </c>
      <c r="E19" s="8">
        <v>31604</v>
      </c>
    </row>
    <row r="20" spans="1:5">
      <c r="A20" s="7" t="s">
        <v>2830</v>
      </c>
      <c r="B20" s="7" t="s">
        <v>2831</v>
      </c>
      <c r="C20" s="18">
        <v>734.29</v>
      </c>
      <c r="D20" s="7" t="s">
        <v>2832</v>
      </c>
      <c r="E20" s="8">
        <v>31686</v>
      </c>
    </row>
    <row r="21" spans="1:5">
      <c r="A21" s="7" t="s">
        <v>2833</v>
      </c>
      <c r="B21" s="7" t="s">
        <v>2834</v>
      </c>
      <c r="C21" s="18">
        <v>1464.79</v>
      </c>
      <c r="D21" s="7" t="s">
        <v>135</v>
      </c>
      <c r="E21" s="8">
        <v>31868</v>
      </c>
    </row>
    <row r="22" spans="1:5">
      <c r="A22" s="7" t="s">
        <v>2835</v>
      </c>
      <c r="B22" s="16" t="s">
        <v>2836</v>
      </c>
      <c r="C22" s="18">
        <v>1203</v>
      </c>
      <c r="D22" s="7" t="s">
        <v>135</v>
      </c>
      <c r="E22" s="8">
        <v>31973</v>
      </c>
    </row>
    <row r="23" spans="1:5">
      <c r="A23" s="7" t="s">
        <v>2299</v>
      </c>
      <c r="B23" s="7" t="s">
        <v>1429</v>
      </c>
      <c r="C23" s="18">
        <v>533.38</v>
      </c>
      <c r="D23" s="7" t="s">
        <v>135</v>
      </c>
      <c r="E23" s="8">
        <v>32051</v>
      </c>
    </row>
    <row r="24" spans="1:5">
      <c r="A24" s="7" t="s">
        <v>15</v>
      </c>
      <c r="B24" s="7" t="s">
        <v>1324</v>
      </c>
      <c r="C24" s="18">
        <v>864.25</v>
      </c>
      <c r="D24" s="7" t="s">
        <v>135</v>
      </c>
      <c r="E24" s="8">
        <v>32387</v>
      </c>
    </row>
    <row r="25" spans="1:5">
      <c r="A25" s="7" t="s">
        <v>2002</v>
      </c>
      <c r="B25" s="7" t="s">
        <v>2837</v>
      </c>
      <c r="C25" s="18">
        <v>1950.59</v>
      </c>
      <c r="D25" s="7" t="s">
        <v>135</v>
      </c>
      <c r="E25" s="8">
        <v>33283</v>
      </c>
    </row>
    <row r="26" spans="1:5">
      <c r="A26" s="7" t="s">
        <v>2315</v>
      </c>
      <c r="B26" s="7" t="s">
        <v>2838</v>
      </c>
      <c r="C26" s="18">
        <v>72195.740000000005</v>
      </c>
      <c r="D26" s="7" t="s">
        <v>2840</v>
      </c>
      <c r="E26" s="8">
        <v>34060</v>
      </c>
    </row>
    <row r="27" spans="1:5">
      <c r="A27" s="7" t="s">
        <v>2841</v>
      </c>
      <c r="B27" s="7" t="s">
        <v>2842</v>
      </c>
      <c r="C27" s="18">
        <v>188.73</v>
      </c>
      <c r="D27" s="7" t="s">
        <v>2844</v>
      </c>
      <c r="E27" s="8">
        <v>34425</v>
      </c>
    </row>
    <row r="28" spans="1:5">
      <c r="A28" s="7" t="s">
        <v>1781</v>
      </c>
      <c r="B28" s="7" t="s">
        <v>120</v>
      </c>
      <c r="C28" s="18">
        <v>578.14</v>
      </c>
      <c r="D28" s="7" t="s">
        <v>2832</v>
      </c>
      <c r="E28" s="8">
        <v>34425</v>
      </c>
    </row>
    <row r="29" spans="1:5">
      <c r="A29" s="7" t="s">
        <v>778</v>
      </c>
      <c r="B29" s="7" t="s">
        <v>2305</v>
      </c>
      <c r="C29" s="18">
        <v>177.29</v>
      </c>
      <c r="D29" s="7" t="s">
        <v>2844</v>
      </c>
      <c r="E29" s="8">
        <v>34675</v>
      </c>
    </row>
    <row r="30" spans="1:5">
      <c r="A30" s="7" t="s">
        <v>1651</v>
      </c>
      <c r="B30" s="7" t="s">
        <v>76</v>
      </c>
      <c r="C30" s="18">
        <v>400.92</v>
      </c>
      <c r="D30" s="7" t="s">
        <v>2844</v>
      </c>
      <c r="E30" s="8">
        <v>34675</v>
      </c>
    </row>
    <row r="31" spans="1:5">
      <c r="A31" s="7" t="s">
        <v>1265</v>
      </c>
      <c r="B31" s="7" t="s">
        <v>422</v>
      </c>
      <c r="C31" s="18">
        <v>206.47</v>
      </c>
      <c r="D31" s="7" t="s">
        <v>2844</v>
      </c>
      <c r="E31" s="8">
        <v>34810</v>
      </c>
    </row>
    <row r="32" spans="1:5">
      <c r="A32" s="7" t="s">
        <v>1120</v>
      </c>
      <c r="B32" s="7" t="s">
        <v>2845</v>
      </c>
      <c r="C32" s="18">
        <v>103.61</v>
      </c>
      <c r="D32" s="7" t="s">
        <v>2844</v>
      </c>
      <c r="E32" s="8">
        <v>34943</v>
      </c>
    </row>
    <row r="33" spans="1:5">
      <c r="A33" s="7" t="s">
        <v>1136</v>
      </c>
      <c r="B33" s="7" t="s">
        <v>2675</v>
      </c>
      <c r="C33" s="18">
        <v>294.58999999999997</v>
      </c>
      <c r="D33" s="7" t="s">
        <v>2844</v>
      </c>
      <c r="E33" s="8">
        <v>35004</v>
      </c>
    </row>
    <row r="34" spans="1:5">
      <c r="A34" s="7" t="s">
        <v>2846</v>
      </c>
      <c r="B34" s="7" t="s">
        <v>2847</v>
      </c>
      <c r="C34" s="18">
        <v>47655</v>
      </c>
      <c r="D34" s="7" t="s">
        <v>2461</v>
      </c>
      <c r="E34" s="8">
        <v>36008</v>
      </c>
    </row>
    <row r="35" spans="1:5">
      <c r="A35" s="7" t="s">
        <v>2848</v>
      </c>
      <c r="B35" s="7" t="s">
        <v>1564</v>
      </c>
      <c r="C35" s="18">
        <v>6835.95</v>
      </c>
      <c r="D35" s="7" t="s">
        <v>2180</v>
      </c>
      <c r="E35" s="8">
        <v>36251</v>
      </c>
    </row>
    <row r="36" spans="1:5">
      <c r="A36" s="7" t="s">
        <v>1790</v>
      </c>
      <c r="B36" s="7" t="s">
        <v>2850</v>
      </c>
      <c r="C36" s="18">
        <v>5260.28</v>
      </c>
      <c r="D36" s="7" t="s">
        <v>2180</v>
      </c>
      <c r="E36" s="8">
        <v>36251</v>
      </c>
    </row>
    <row r="37" spans="1:5">
      <c r="A37" s="7" t="s">
        <v>997</v>
      </c>
      <c r="B37" s="7" t="s">
        <v>2851</v>
      </c>
      <c r="C37" s="18">
        <v>228.7</v>
      </c>
      <c r="D37" s="7" t="s">
        <v>135</v>
      </c>
      <c r="E37" s="8">
        <v>36617</v>
      </c>
    </row>
    <row r="38" spans="1:5">
      <c r="A38" s="7" t="s">
        <v>1391</v>
      </c>
      <c r="B38" s="7" t="s">
        <v>2852</v>
      </c>
      <c r="C38" s="18">
        <v>893.61</v>
      </c>
      <c r="D38" s="7" t="s">
        <v>1623</v>
      </c>
      <c r="E38" s="8">
        <v>36982</v>
      </c>
    </row>
    <row r="39" spans="1:5">
      <c r="A39" s="7" t="s">
        <v>2853</v>
      </c>
      <c r="B39" s="7" t="s">
        <v>2854</v>
      </c>
      <c r="C39" s="18">
        <v>377.62</v>
      </c>
      <c r="D39" s="7" t="s">
        <v>135</v>
      </c>
      <c r="E39" s="8">
        <v>38078</v>
      </c>
    </row>
    <row r="40" spans="1:5">
      <c r="A40" s="7" t="s">
        <v>2855</v>
      </c>
      <c r="B40" s="7" t="s">
        <v>2857</v>
      </c>
      <c r="C40" s="18">
        <v>227.15</v>
      </c>
      <c r="D40" s="7" t="s">
        <v>135</v>
      </c>
      <c r="E40" s="8">
        <v>38489</v>
      </c>
    </row>
    <row r="41" spans="1:5">
      <c r="A41" s="7" t="s">
        <v>2859</v>
      </c>
      <c r="B41" s="7" t="s">
        <v>2860</v>
      </c>
      <c r="C41" s="18">
        <v>1891</v>
      </c>
      <c r="D41" s="7" t="s">
        <v>135</v>
      </c>
      <c r="E41" s="8">
        <v>40269</v>
      </c>
    </row>
    <row r="42" spans="1:5">
      <c r="A42" s="7" t="s">
        <v>2265</v>
      </c>
      <c r="B42" s="16" t="s">
        <v>224</v>
      </c>
      <c r="C42" s="18">
        <v>1700</v>
      </c>
      <c r="D42" s="7" t="s">
        <v>135</v>
      </c>
      <c r="E42" s="8">
        <v>40534</v>
      </c>
    </row>
    <row r="43" spans="1:5">
      <c r="A43" s="7" t="s">
        <v>142</v>
      </c>
      <c r="B43" s="16" t="s">
        <v>1560</v>
      </c>
      <c r="C43" s="18">
        <v>300</v>
      </c>
      <c r="D43" s="7" t="s">
        <v>135</v>
      </c>
      <c r="E43" s="8">
        <v>40817</v>
      </c>
    </row>
    <row r="44" spans="1:5">
      <c r="A44" s="7" t="s">
        <v>2861</v>
      </c>
      <c r="B44" s="16" t="s">
        <v>1327</v>
      </c>
      <c r="C44" s="18">
        <v>1000</v>
      </c>
      <c r="D44" s="7" t="s">
        <v>135</v>
      </c>
      <c r="E44" s="8">
        <v>41320</v>
      </c>
    </row>
    <row r="45" spans="1:5">
      <c r="A45" s="7" t="s">
        <v>329</v>
      </c>
      <c r="B45" s="7" t="s">
        <v>1542</v>
      </c>
      <c r="C45" s="18">
        <v>190</v>
      </c>
      <c r="D45" s="7" t="s">
        <v>135</v>
      </c>
      <c r="E45" s="8">
        <v>42675</v>
      </c>
    </row>
    <row r="46" spans="1:5">
      <c r="A46" s="7" t="s">
        <v>2862</v>
      </c>
      <c r="B46" s="16" t="s">
        <v>2863</v>
      </c>
      <c r="C46" s="18">
        <v>261.01</v>
      </c>
      <c r="D46" s="7" t="s">
        <v>135</v>
      </c>
      <c r="E46" s="199">
        <v>43435</v>
      </c>
    </row>
  </sheetData>
  <phoneticPr fontId="5"/>
  <hyperlinks>
    <hyperlink ref="D1" location="目次!C120" display="目次" xr:uid="{00000000-0004-0000-FE00-000000000000}"/>
  </hyperlinks>
  <pageMargins left="0.7" right="0.7" top="0.75" bottom="0.75" header="0.3" footer="0.3"/>
  <pageSetup paperSize="9" orientation="portrait"/>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dimension ref="A1:M25"/>
  <sheetViews>
    <sheetView workbookViewId="0">
      <pane xSplit="1" ySplit="8" topLeftCell="B9" activePane="bottomRight" state="frozen"/>
      <selection pane="topRight"/>
      <selection pane="bottomLeft"/>
      <selection pane="bottomRight" activeCell="B25" sqref="B25"/>
    </sheetView>
  </sheetViews>
  <sheetFormatPr defaultColWidth="8.75" defaultRowHeight="14.25"/>
  <cols>
    <col min="1" max="1" width="13.75" style="1" customWidth="1"/>
    <col min="2" max="16384" width="8.75" style="1"/>
  </cols>
  <sheetData>
    <row r="1" spans="1:13">
      <c r="A1" s="1" t="s">
        <v>2864</v>
      </c>
      <c r="D1" s="9" t="s">
        <v>652</v>
      </c>
    </row>
    <row r="2" spans="1:13">
      <c r="A2" s="1" t="s">
        <v>1562</v>
      </c>
    </row>
    <row r="3" spans="1:13">
      <c r="A3" s="1" t="s">
        <v>2865</v>
      </c>
    </row>
    <row r="4" spans="1:13">
      <c r="A4" s="1" t="s">
        <v>1033</v>
      </c>
    </row>
    <row r="5" spans="1:13">
      <c r="A5" s="1" t="s">
        <v>2107</v>
      </c>
    </row>
    <row r="6" spans="1:13">
      <c r="A6" s="227" t="s">
        <v>1031</v>
      </c>
      <c r="B6" s="227" t="s">
        <v>1151</v>
      </c>
      <c r="C6" s="227"/>
      <c r="D6" s="227" t="s">
        <v>135</v>
      </c>
      <c r="E6" s="227"/>
      <c r="F6" s="227" t="s">
        <v>2429</v>
      </c>
      <c r="G6" s="227"/>
      <c r="H6" s="227" t="s">
        <v>2461</v>
      </c>
      <c r="I6" s="227"/>
      <c r="J6" s="227" t="s">
        <v>1009</v>
      </c>
      <c r="K6" s="227"/>
      <c r="L6" s="227" t="s">
        <v>1441</v>
      </c>
      <c r="M6" s="227"/>
    </row>
    <row r="7" spans="1:13">
      <c r="A7" s="227"/>
      <c r="B7" s="25" t="s">
        <v>2866</v>
      </c>
      <c r="C7" s="25" t="s">
        <v>684</v>
      </c>
      <c r="D7" s="25" t="s">
        <v>2866</v>
      </c>
      <c r="E7" s="25" t="s">
        <v>684</v>
      </c>
      <c r="F7" s="25" t="s">
        <v>2866</v>
      </c>
      <c r="G7" s="25" t="s">
        <v>684</v>
      </c>
      <c r="H7" s="25" t="s">
        <v>2866</v>
      </c>
      <c r="I7" s="25" t="s">
        <v>684</v>
      </c>
      <c r="J7" s="25" t="s">
        <v>2866</v>
      </c>
      <c r="K7" s="25" t="s">
        <v>684</v>
      </c>
      <c r="L7" s="25" t="s">
        <v>2866</v>
      </c>
      <c r="M7" s="25" t="s">
        <v>684</v>
      </c>
    </row>
    <row r="8" spans="1:13" ht="7.5" customHeight="1">
      <c r="A8" s="26" t="str">
        <f>A6</f>
        <v>年度別</v>
      </c>
      <c r="B8" s="26" t="str">
        <f>B7&amp;"("&amp;$B$6&amp;")"</f>
        <v>公園数(総数)</v>
      </c>
      <c r="C8" s="26" t="str">
        <f>C7&amp;"("&amp;$B$6&amp;")"</f>
        <v>面積(総数)</v>
      </c>
      <c r="D8" s="26" t="str">
        <f>D7&amp;"("&amp;$D$6&amp;")"</f>
        <v>公園数(街区公園)</v>
      </c>
      <c r="E8" s="26" t="str">
        <f>E7&amp;"("&amp;$D$6&amp;")"</f>
        <v>面積(街区公園)</v>
      </c>
      <c r="F8" s="26" t="str">
        <f>F7&amp;"("&amp;$F$6&amp;")"</f>
        <v>公園数(近隣公園)</v>
      </c>
      <c r="G8" s="26" t="str">
        <f>G7&amp;"("&amp;$F$6&amp;")"</f>
        <v>面積(近隣公園)</v>
      </c>
      <c r="H8" s="26" t="str">
        <f>H7&amp;"("&amp;$H$6&amp;")"</f>
        <v>公園数(地区公園)</v>
      </c>
      <c r="I8" s="26" t="str">
        <f>I7&amp;"("&amp;$H$6&amp;")"</f>
        <v>面積(地区公園)</v>
      </c>
      <c r="J8" s="26" t="str">
        <f>J7&amp;"("&amp;$J$6&amp;")"</f>
        <v>公園数(運動公園)</v>
      </c>
      <c r="K8" s="26" t="str">
        <f>K7&amp;"("&amp;$J$6&amp;")"</f>
        <v>面積(運動公園)</v>
      </c>
      <c r="L8" s="26" t="str">
        <f>L7&amp;"("&amp;$L$6&amp;")"</f>
        <v>公園数(都市緑地)</v>
      </c>
      <c r="M8" s="26" t="str">
        <f>M7&amp;"("&amp;$L$6&amp;")"</f>
        <v>面積(都市緑地)</v>
      </c>
    </row>
    <row r="9" spans="1:13">
      <c r="A9" s="7" t="s">
        <v>2160</v>
      </c>
      <c r="B9" s="7">
        <v>37</v>
      </c>
      <c r="C9" s="7">
        <v>178329</v>
      </c>
      <c r="D9" s="7">
        <v>26</v>
      </c>
      <c r="E9" s="7">
        <v>19846</v>
      </c>
      <c r="F9" s="7">
        <v>1</v>
      </c>
      <c r="G9" s="16">
        <v>15049</v>
      </c>
      <c r="H9" s="7">
        <v>1</v>
      </c>
      <c r="I9" s="7">
        <v>47655</v>
      </c>
      <c r="J9" s="7">
        <v>1</v>
      </c>
      <c r="K9" s="7">
        <v>72195</v>
      </c>
      <c r="L9" s="7">
        <v>8</v>
      </c>
      <c r="M9" s="7">
        <v>23585</v>
      </c>
    </row>
    <row r="10" spans="1:13">
      <c r="A10" s="7" t="s">
        <v>1196</v>
      </c>
      <c r="B10" s="7">
        <v>37</v>
      </c>
      <c r="C10" s="7">
        <v>178329</v>
      </c>
      <c r="D10" s="7">
        <v>26</v>
      </c>
      <c r="E10" s="7">
        <v>19846</v>
      </c>
      <c r="F10" s="7">
        <v>1</v>
      </c>
      <c r="G10" s="16">
        <v>15049</v>
      </c>
      <c r="H10" s="7">
        <v>1</v>
      </c>
      <c r="I10" s="7">
        <v>47655</v>
      </c>
      <c r="J10" s="7">
        <v>1</v>
      </c>
      <c r="K10" s="7">
        <v>72195</v>
      </c>
      <c r="L10" s="7">
        <v>8</v>
      </c>
      <c r="M10" s="7">
        <v>23585</v>
      </c>
    </row>
    <row r="11" spans="1:13">
      <c r="A11" s="7" t="s">
        <v>2162</v>
      </c>
      <c r="B11" s="7">
        <v>38</v>
      </c>
      <c r="C11" s="7">
        <v>181674</v>
      </c>
      <c r="D11" s="7">
        <v>28</v>
      </c>
      <c r="E11" s="7">
        <v>23438</v>
      </c>
      <c r="F11" s="7">
        <v>1</v>
      </c>
      <c r="G11" s="16">
        <v>15049</v>
      </c>
      <c r="H11" s="7">
        <v>1</v>
      </c>
      <c r="I11" s="7">
        <v>47655</v>
      </c>
      <c r="J11" s="7">
        <v>1</v>
      </c>
      <c r="K11" s="7">
        <v>72195</v>
      </c>
      <c r="L11" s="7">
        <v>7</v>
      </c>
      <c r="M11" s="7">
        <v>23338</v>
      </c>
    </row>
    <row r="12" spans="1:13">
      <c r="A12" s="7" t="s">
        <v>2166</v>
      </c>
      <c r="B12" s="7">
        <v>39</v>
      </c>
      <c r="C12" s="7">
        <v>181975</v>
      </c>
      <c r="D12" s="7">
        <v>29</v>
      </c>
      <c r="E12" s="7">
        <v>23737</v>
      </c>
      <c r="F12" s="7">
        <v>1</v>
      </c>
      <c r="G12" s="7">
        <v>15049</v>
      </c>
      <c r="H12" s="7">
        <v>1</v>
      </c>
      <c r="I12" s="7">
        <v>47655</v>
      </c>
      <c r="J12" s="7">
        <v>1</v>
      </c>
      <c r="K12" s="7">
        <v>72196</v>
      </c>
      <c r="L12" s="7">
        <v>7</v>
      </c>
      <c r="M12" s="7">
        <v>23338</v>
      </c>
    </row>
    <row r="13" spans="1:13">
      <c r="A13" s="7" t="s">
        <v>2168</v>
      </c>
      <c r="B13" s="7">
        <v>40</v>
      </c>
      <c r="C13" s="7">
        <v>182593</v>
      </c>
      <c r="D13" s="7">
        <v>30</v>
      </c>
      <c r="E13" s="7">
        <v>24355</v>
      </c>
      <c r="F13" s="7">
        <v>1</v>
      </c>
      <c r="G13" s="7">
        <v>15049</v>
      </c>
      <c r="H13" s="7">
        <v>1</v>
      </c>
      <c r="I13" s="7">
        <v>47655</v>
      </c>
      <c r="J13" s="7">
        <v>1</v>
      </c>
      <c r="K13" s="7">
        <v>72196</v>
      </c>
      <c r="L13" s="7">
        <v>7</v>
      </c>
      <c r="M13" s="7">
        <v>23338</v>
      </c>
    </row>
    <row r="14" spans="1:13">
      <c r="A14" s="7" t="s">
        <v>6</v>
      </c>
      <c r="B14" s="7">
        <v>40</v>
      </c>
      <c r="C14" s="7">
        <v>182593</v>
      </c>
      <c r="D14" s="7">
        <v>30</v>
      </c>
      <c r="E14" s="7">
        <v>24355</v>
      </c>
      <c r="F14" s="7">
        <v>1</v>
      </c>
      <c r="G14" s="7">
        <v>15049</v>
      </c>
      <c r="H14" s="7">
        <v>1</v>
      </c>
      <c r="I14" s="7">
        <v>47655</v>
      </c>
      <c r="J14" s="7">
        <v>1</v>
      </c>
      <c r="K14" s="7">
        <v>72196</v>
      </c>
      <c r="L14" s="7">
        <v>7</v>
      </c>
      <c r="M14" s="7">
        <v>23338</v>
      </c>
    </row>
    <row r="15" spans="1:13">
      <c r="A15" s="7" t="s">
        <v>2170</v>
      </c>
      <c r="B15" s="7">
        <v>40</v>
      </c>
      <c r="C15" s="7">
        <v>182593</v>
      </c>
      <c r="D15" s="7">
        <v>30</v>
      </c>
      <c r="E15" s="7">
        <v>24355</v>
      </c>
      <c r="F15" s="7">
        <v>1</v>
      </c>
      <c r="G15" s="7">
        <v>15049</v>
      </c>
      <c r="H15" s="7">
        <v>1</v>
      </c>
      <c r="I15" s="7">
        <v>47655</v>
      </c>
      <c r="J15" s="7">
        <v>1</v>
      </c>
      <c r="K15" s="7">
        <v>72196</v>
      </c>
      <c r="L15" s="7">
        <v>7</v>
      </c>
      <c r="M15" s="7">
        <v>23338</v>
      </c>
    </row>
    <row r="16" spans="1:13">
      <c r="A16" s="7" t="s">
        <v>2172</v>
      </c>
      <c r="B16" s="7">
        <v>40</v>
      </c>
      <c r="C16" s="7">
        <v>182593</v>
      </c>
      <c r="D16" s="7">
        <v>30</v>
      </c>
      <c r="E16" s="7">
        <v>24355</v>
      </c>
      <c r="F16" s="7">
        <v>1</v>
      </c>
      <c r="G16" s="7">
        <v>15049</v>
      </c>
      <c r="H16" s="7">
        <v>1</v>
      </c>
      <c r="I16" s="7">
        <v>47655</v>
      </c>
      <c r="J16" s="7">
        <v>1</v>
      </c>
      <c r="K16" s="7">
        <v>72196</v>
      </c>
      <c r="L16" s="7">
        <v>7</v>
      </c>
      <c r="M16" s="7">
        <v>23338</v>
      </c>
    </row>
    <row r="17" spans="1:13">
      <c r="A17" s="7" t="s">
        <v>1941</v>
      </c>
      <c r="B17" s="7">
        <v>41</v>
      </c>
      <c r="C17" s="7">
        <v>182783</v>
      </c>
      <c r="D17" s="7">
        <v>31</v>
      </c>
      <c r="E17" s="7">
        <v>24545</v>
      </c>
      <c r="F17" s="7">
        <v>1</v>
      </c>
      <c r="G17" s="7">
        <v>15049</v>
      </c>
      <c r="H17" s="7">
        <v>1</v>
      </c>
      <c r="I17" s="7">
        <v>47655</v>
      </c>
      <c r="J17" s="7">
        <v>1</v>
      </c>
      <c r="K17" s="7">
        <v>72196</v>
      </c>
      <c r="L17" s="7">
        <v>7</v>
      </c>
      <c r="M17" s="7">
        <v>23338</v>
      </c>
    </row>
    <row r="18" spans="1:13">
      <c r="A18" s="7" t="s">
        <v>1895</v>
      </c>
      <c r="B18" s="7">
        <v>41</v>
      </c>
      <c r="C18" s="7">
        <v>182783</v>
      </c>
      <c r="D18" s="7">
        <v>31</v>
      </c>
      <c r="E18" s="66">
        <v>24545</v>
      </c>
      <c r="F18" s="7">
        <v>1</v>
      </c>
      <c r="G18" s="7">
        <v>15049</v>
      </c>
      <c r="H18" s="7">
        <v>1</v>
      </c>
      <c r="I18" s="7">
        <v>47655</v>
      </c>
      <c r="J18" s="7">
        <v>1</v>
      </c>
      <c r="K18" s="7">
        <v>72196</v>
      </c>
      <c r="L18" s="7">
        <v>7</v>
      </c>
      <c r="M18" s="7">
        <v>23338</v>
      </c>
    </row>
    <row r="19" spans="1:13">
      <c r="A19" s="7" t="s">
        <v>1942</v>
      </c>
      <c r="B19" s="7">
        <v>42</v>
      </c>
      <c r="C19" s="7">
        <v>183044</v>
      </c>
      <c r="D19" s="7">
        <v>32</v>
      </c>
      <c r="E19" s="7">
        <v>24806</v>
      </c>
      <c r="F19" s="7">
        <v>1</v>
      </c>
      <c r="G19" s="7">
        <v>15049</v>
      </c>
      <c r="H19" s="7">
        <v>1</v>
      </c>
      <c r="I19" s="7">
        <v>47655</v>
      </c>
      <c r="J19" s="7">
        <v>1</v>
      </c>
      <c r="K19" s="7">
        <v>72196</v>
      </c>
      <c r="L19" s="7">
        <v>7</v>
      </c>
      <c r="M19" s="7">
        <v>23338</v>
      </c>
    </row>
    <row r="20" spans="1:13">
      <c r="A20" s="7" t="s">
        <v>1267</v>
      </c>
      <c r="B20" s="7">
        <v>42</v>
      </c>
      <c r="C20" s="7">
        <v>183044</v>
      </c>
      <c r="D20" s="7">
        <v>32</v>
      </c>
      <c r="E20" s="7">
        <v>24806</v>
      </c>
      <c r="F20" s="7">
        <v>1</v>
      </c>
      <c r="G20" s="7">
        <v>15049</v>
      </c>
      <c r="H20" s="7">
        <v>1</v>
      </c>
      <c r="I20" s="7">
        <v>47655</v>
      </c>
      <c r="J20" s="7">
        <v>1</v>
      </c>
      <c r="K20" s="7">
        <v>72196</v>
      </c>
      <c r="L20" s="7">
        <v>7</v>
      </c>
      <c r="M20" s="7">
        <v>23338</v>
      </c>
    </row>
    <row r="21" spans="1:13">
      <c r="A21" s="7" t="s">
        <v>933</v>
      </c>
      <c r="B21" s="16">
        <v>42</v>
      </c>
      <c r="C21" s="16">
        <v>183044</v>
      </c>
      <c r="D21" s="16">
        <v>32</v>
      </c>
      <c r="E21" s="16">
        <v>24806</v>
      </c>
      <c r="F21" s="16">
        <v>1</v>
      </c>
      <c r="G21" s="16">
        <v>15049</v>
      </c>
      <c r="H21" s="16">
        <v>1</v>
      </c>
      <c r="I21" s="16">
        <v>47655</v>
      </c>
      <c r="J21" s="16">
        <v>1</v>
      </c>
      <c r="K21" s="16">
        <v>72196</v>
      </c>
      <c r="L21" s="16">
        <v>7</v>
      </c>
      <c r="M21" s="16">
        <v>23338</v>
      </c>
    </row>
    <row r="22" spans="1:13">
      <c r="A22" s="16" t="s">
        <v>1945</v>
      </c>
      <c r="B22" s="16">
        <v>42</v>
      </c>
      <c r="C22" s="16">
        <v>183044</v>
      </c>
      <c r="D22" s="16">
        <v>32</v>
      </c>
      <c r="E22" s="16">
        <v>24806</v>
      </c>
      <c r="F22" s="16">
        <v>1</v>
      </c>
      <c r="G22" s="16">
        <v>15049</v>
      </c>
      <c r="H22" s="16">
        <v>1</v>
      </c>
      <c r="I22" s="16">
        <v>47655</v>
      </c>
      <c r="J22" s="16">
        <v>1</v>
      </c>
      <c r="K22" s="16">
        <v>72196</v>
      </c>
      <c r="L22" s="16">
        <v>7</v>
      </c>
      <c r="M22" s="16">
        <v>23338</v>
      </c>
    </row>
    <row r="23" spans="1:13">
      <c r="A23" s="16" t="s">
        <v>1946</v>
      </c>
      <c r="B23" s="16">
        <v>42</v>
      </c>
      <c r="C23" s="16">
        <v>183044</v>
      </c>
      <c r="D23" s="16">
        <v>32</v>
      </c>
      <c r="E23" s="16">
        <v>24806</v>
      </c>
      <c r="F23" s="16">
        <v>1</v>
      </c>
      <c r="G23" s="16">
        <v>15049</v>
      </c>
      <c r="H23" s="16">
        <v>1</v>
      </c>
      <c r="I23" s="16">
        <v>47655</v>
      </c>
      <c r="J23" s="16">
        <v>1</v>
      </c>
      <c r="K23" s="16">
        <v>72196</v>
      </c>
      <c r="L23" s="16">
        <v>7</v>
      </c>
      <c r="M23" s="16">
        <v>23338</v>
      </c>
    </row>
    <row r="24" spans="1:13">
      <c r="A24" s="16" t="s">
        <v>1382</v>
      </c>
      <c r="B24" s="7">
        <v>42</v>
      </c>
      <c r="C24" s="7">
        <v>183044</v>
      </c>
      <c r="D24" s="7">
        <v>32</v>
      </c>
      <c r="E24" s="7">
        <v>24806</v>
      </c>
      <c r="F24" s="7">
        <v>1</v>
      </c>
      <c r="G24" s="7">
        <v>15049</v>
      </c>
      <c r="H24" s="7">
        <v>1</v>
      </c>
      <c r="I24" s="7">
        <v>47655</v>
      </c>
      <c r="J24" s="7">
        <v>1</v>
      </c>
      <c r="K24" s="7">
        <v>72196</v>
      </c>
      <c r="L24" s="7">
        <v>7</v>
      </c>
      <c r="M24" s="7">
        <v>23338</v>
      </c>
    </row>
    <row r="25" spans="1:13" s="23" customFormat="1" ht="18.75">
      <c r="A25" s="16" t="s">
        <v>3009</v>
      </c>
      <c r="B25" s="7">
        <v>42</v>
      </c>
      <c r="C25" s="7">
        <v>183044</v>
      </c>
      <c r="D25" s="7">
        <v>32</v>
      </c>
      <c r="E25" s="7">
        <v>24806</v>
      </c>
      <c r="F25" s="7">
        <v>1</v>
      </c>
      <c r="G25" s="7">
        <v>15049</v>
      </c>
      <c r="H25" s="7">
        <v>1</v>
      </c>
      <c r="I25" s="7">
        <v>47655</v>
      </c>
      <c r="J25" s="7">
        <v>1</v>
      </c>
      <c r="K25" s="7">
        <v>72196</v>
      </c>
      <c r="L25" s="7">
        <v>7</v>
      </c>
      <c r="M25" s="7">
        <v>23338</v>
      </c>
    </row>
  </sheetData>
  <autoFilter ref="A8:M8" xr:uid="{00000000-0009-0000-0000-0000FF000000}"/>
  <mergeCells count="7">
    <mergeCell ref="L6:M6"/>
    <mergeCell ref="A6:A7"/>
    <mergeCell ref="B6:C6"/>
    <mergeCell ref="D6:E6"/>
    <mergeCell ref="F6:G6"/>
    <mergeCell ref="H6:I6"/>
    <mergeCell ref="J6:K6"/>
  </mergeCells>
  <phoneticPr fontId="5"/>
  <hyperlinks>
    <hyperlink ref="D1" location="目次!C120" display="目次" xr:uid="{00000000-0004-0000-FF00-000000000000}"/>
  </hyperlinks>
  <pageMargins left="0.7" right="0.7" top="0.75" bottom="0.75" header="0.3" footer="0.3"/>
  <pageSetup paperSize="9" orientation="portrait"/>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dimension ref="A1:G10"/>
  <sheetViews>
    <sheetView topLeftCell="A13" workbookViewId="0"/>
  </sheetViews>
  <sheetFormatPr defaultColWidth="8.75" defaultRowHeight="14.25"/>
  <cols>
    <col min="1" max="1" width="10.75" style="1" bestFit="1" customWidth="1"/>
    <col min="2" max="7" width="8.75" style="1" bestFit="1"/>
    <col min="8" max="16384" width="8.75" style="1"/>
  </cols>
  <sheetData>
    <row r="1" spans="1:7" ht="18.75">
      <c r="A1" s="19" t="s">
        <v>3109</v>
      </c>
      <c r="B1" s="21" t="s">
        <v>135</v>
      </c>
      <c r="C1" s="21" t="s">
        <v>2429</v>
      </c>
      <c r="D1" s="21" t="s">
        <v>2461</v>
      </c>
      <c r="E1" s="21" t="s">
        <v>1009</v>
      </c>
      <c r="F1" s="21" t="s">
        <v>1441</v>
      </c>
      <c r="G1" s="9" t="s">
        <v>652</v>
      </c>
    </row>
    <row r="2" spans="1:7" ht="18.75">
      <c r="A2" s="20" t="s">
        <v>1666</v>
      </c>
      <c r="B2" s="22">
        <v>31</v>
      </c>
      <c r="C2" s="22">
        <v>1</v>
      </c>
      <c r="D2" s="22">
        <v>1</v>
      </c>
      <c r="E2" s="22">
        <v>1</v>
      </c>
      <c r="F2" s="22">
        <v>7</v>
      </c>
    </row>
    <row r="3" spans="1:7" ht="18.75">
      <c r="A3" s="20" t="s">
        <v>444</v>
      </c>
      <c r="B3" s="22">
        <v>32</v>
      </c>
      <c r="C3" s="22">
        <v>1</v>
      </c>
      <c r="D3" s="22">
        <v>1</v>
      </c>
      <c r="E3" s="22">
        <v>1</v>
      </c>
      <c r="F3" s="22">
        <v>7</v>
      </c>
    </row>
    <row r="4" spans="1:7" ht="18.75">
      <c r="A4" s="20" t="s">
        <v>1049</v>
      </c>
      <c r="B4" s="22">
        <v>32</v>
      </c>
      <c r="C4" s="22">
        <v>1</v>
      </c>
      <c r="D4" s="22">
        <v>1</v>
      </c>
      <c r="E4" s="22">
        <v>1</v>
      </c>
      <c r="F4" s="22">
        <v>7</v>
      </c>
    </row>
    <row r="5" spans="1:7" ht="18.75">
      <c r="A5" s="20" t="s">
        <v>1528</v>
      </c>
      <c r="B5" s="22">
        <v>32</v>
      </c>
      <c r="C5" s="22">
        <v>1</v>
      </c>
      <c r="D5" s="22">
        <v>1</v>
      </c>
      <c r="E5" s="22">
        <v>1</v>
      </c>
      <c r="F5" s="22">
        <v>7</v>
      </c>
    </row>
    <row r="6" spans="1:7" ht="18.75">
      <c r="A6" s="20" t="s">
        <v>668</v>
      </c>
      <c r="B6" s="22">
        <v>32</v>
      </c>
      <c r="C6" s="22">
        <v>1</v>
      </c>
      <c r="D6" s="22">
        <v>1</v>
      </c>
      <c r="E6" s="22">
        <v>1</v>
      </c>
      <c r="F6" s="22">
        <v>7</v>
      </c>
    </row>
    <row r="7" spans="1:7" ht="18.75">
      <c r="A7" s="20" t="s">
        <v>489</v>
      </c>
      <c r="B7" s="22">
        <v>32</v>
      </c>
      <c r="C7" s="22">
        <v>1</v>
      </c>
      <c r="D7" s="22">
        <v>1</v>
      </c>
      <c r="E7" s="22">
        <v>1</v>
      </c>
      <c r="F7" s="22">
        <v>7</v>
      </c>
    </row>
    <row r="8" spans="1:7" ht="18.75">
      <c r="A8" s="20" t="s">
        <v>2935</v>
      </c>
      <c r="B8" s="22">
        <v>32</v>
      </c>
      <c r="C8" s="22">
        <v>1</v>
      </c>
      <c r="D8" s="22">
        <v>1</v>
      </c>
      <c r="E8" s="22">
        <v>1</v>
      </c>
      <c r="F8" s="22">
        <v>7</v>
      </c>
    </row>
    <row r="9" spans="1:7" ht="18.75">
      <c r="A9" s="20" t="s">
        <v>3018</v>
      </c>
      <c r="B9" s="22">
        <v>32</v>
      </c>
      <c r="C9" s="22">
        <v>1</v>
      </c>
      <c r="D9" s="22">
        <v>1</v>
      </c>
      <c r="E9" s="22">
        <v>1</v>
      </c>
      <c r="F9" s="22">
        <v>7</v>
      </c>
    </row>
    <row r="10" spans="1:7" ht="18.75">
      <c r="A10" s="21"/>
      <c r="B10" s="21"/>
      <c r="C10" s="21"/>
      <c r="D10" s="21"/>
      <c r="E10" s="21"/>
      <c r="F10" s="21"/>
    </row>
  </sheetData>
  <phoneticPr fontId="5"/>
  <hyperlinks>
    <hyperlink ref="G1" location="目次!C120" display="目次" xr:uid="{00000000-0004-0000-0001-000000000000}"/>
  </hyperlinks>
  <pageMargins left="0.7" right="0.7" top="0.75" bottom="0.75" header="0.3" footer="0.3"/>
  <pageSetup paperSize="9" orientation="portrait"/>
  <drawing r:id="rId2"/>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dimension ref="A1:G10"/>
  <sheetViews>
    <sheetView topLeftCell="A19" workbookViewId="0"/>
  </sheetViews>
  <sheetFormatPr defaultColWidth="10.75" defaultRowHeight="14.25"/>
  <cols>
    <col min="1" max="1" width="10.75" style="1" bestFit="1"/>
    <col min="2" max="6" width="8.75" style="1" bestFit="1" customWidth="1"/>
    <col min="7" max="16384" width="10.75" style="1"/>
  </cols>
  <sheetData>
    <row r="1" spans="1:7" ht="18.75">
      <c r="A1" s="19" t="s">
        <v>3109</v>
      </c>
      <c r="B1" s="21" t="s">
        <v>135</v>
      </c>
      <c r="C1" s="21" t="s">
        <v>2429</v>
      </c>
      <c r="D1" s="21" t="s">
        <v>2461</v>
      </c>
      <c r="E1" s="21" t="s">
        <v>1009</v>
      </c>
      <c r="F1" s="21" t="s">
        <v>1441</v>
      </c>
      <c r="G1" s="9" t="s">
        <v>652</v>
      </c>
    </row>
    <row r="2" spans="1:7" ht="18.75">
      <c r="A2" s="20" t="s">
        <v>1666</v>
      </c>
      <c r="B2" s="22">
        <v>24545</v>
      </c>
      <c r="C2" s="22">
        <v>15049</v>
      </c>
      <c r="D2" s="22">
        <v>47655</v>
      </c>
      <c r="E2" s="22">
        <v>72196</v>
      </c>
      <c r="F2" s="22">
        <v>23338</v>
      </c>
    </row>
    <row r="3" spans="1:7" ht="18.75">
      <c r="A3" s="20" t="s">
        <v>444</v>
      </c>
      <c r="B3" s="22">
        <v>24806</v>
      </c>
      <c r="C3" s="22">
        <v>15049</v>
      </c>
      <c r="D3" s="22">
        <v>47655</v>
      </c>
      <c r="E3" s="22">
        <v>72196</v>
      </c>
      <c r="F3" s="22">
        <v>23338</v>
      </c>
    </row>
    <row r="4" spans="1:7" ht="18.75">
      <c r="A4" s="20" t="s">
        <v>1049</v>
      </c>
      <c r="B4" s="22">
        <v>24806</v>
      </c>
      <c r="C4" s="22">
        <v>15049</v>
      </c>
      <c r="D4" s="22">
        <v>47655</v>
      </c>
      <c r="E4" s="22">
        <v>72196</v>
      </c>
      <c r="F4" s="22">
        <v>23338</v>
      </c>
    </row>
    <row r="5" spans="1:7" ht="18.75">
      <c r="A5" s="20" t="s">
        <v>1528</v>
      </c>
      <c r="B5" s="22">
        <v>24806</v>
      </c>
      <c r="C5" s="22">
        <v>15049</v>
      </c>
      <c r="D5" s="22">
        <v>47655</v>
      </c>
      <c r="E5" s="22">
        <v>72196</v>
      </c>
      <c r="F5" s="22">
        <v>23338</v>
      </c>
    </row>
    <row r="6" spans="1:7" ht="18.75">
      <c r="A6" s="20" t="s">
        <v>668</v>
      </c>
      <c r="B6" s="22">
        <v>24806</v>
      </c>
      <c r="C6" s="22">
        <v>15049</v>
      </c>
      <c r="D6" s="22">
        <v>47655</v>
      </c>
      <c r="E6" s="22">
        <v>72196</v>
      </c>
      <c r="F6" s="22">
        <v>23338</v>
      </c>
    </row>
    <row r="7" spans="1:7" ht="18.75">
      <c r="A7" s="20" t="s">
        <v>489</v>
      </c>
      <c r="B7" s="22">
        <v>24806</v>
      </c>
      <c r="C7" s="22">
        <v>15049</v>
      </c>
      <c r="D7" s="22">
        <v>47655</v>
      </c>
      <c r="E7" s="22">
        <v>72196</v>
      </c>
      <c r="F7" s="22">
        <v>23338</v>
      </c>
    </row>
    <row r="8" spans="1:7" ht="18.75">
      <c r="A8" s="20" t="s">
        <v>2935</v>
      </c>
      <c r="B8" s="22">
        <v>24806</v>
      </c>
      <c r="C8" s="22">
        <v>15049</v>
      </c>
      <c r="D8" s="22">
        <v>47655</v>
      </c>
      <c r="E8" s="22">
        <v>72196</v>
      </c>
      <c r="F8" s="22">
        <v>23338</v>
      </c>
    </row>
    <row r="9" spans="1:7" ht="18.75">
      <c r="A9" s="20" t="s">
        <v>3018</v>
      </c>
      <c r="B9" s="22">
        <v>24806</v>
      </c>
      <c r="C9" s="22">
        <v>15049</v>
      </c>
      <c r="D9" s="22">
        <v>47655</v>
      </c>
      <c r="E9" s="22">
        <v>72196</v>
      </c>
      <c r="F9" s="22">
        <v>23338</v>
      </c>
    </row>
    <row r="10" spans="1:7" ht="18.75">
      <c r="A10" s="21"/>
      <c r="B10" s="21"/>
      <c r="C10" s="21"/>
      <c r="D10" s="21"/>
      <c r="E10" s="21"/>
      <c r="F10" s="21"/>
    </row>
  </sheetData>
  <phoneticPr fontId="5"/>
  <hyperlinks>
    <hyperlink ref="G1" location="目次!C120" display="目次" xr:uid="{00000000-0004-0000-0101-000000000000}"/>
  </hyperlinks>
  <pageMargins left="0.7" right="0.7" top="0.75" bottom="0.75" header="0.3" footer="0.3"/>
  <pageSetup paperSize="9" orientation="portrait"/>
  <drawing r:id="rId2"/>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dimension ref="A1:L23"/>
  <sheetViews>
    <sheetView workbookViewId="0">
      <pane xSplit="1" ySplit="6" topLeftCell="B16" activePane="bottomRight" state="frozen"/>
      <selection pane="topRight"/>
      <selection pane="bottomLeft"/>
      <selection pane="bottomRight" activeCell="B24" sqref="B24"/>
    </sheetView>
  </sheetViews>
  <sheetFormatPr defaultColWidth="8.75" defaultRowHeight="14.25"/>
  <cols>
    <col min="1" max="1" width="15.125" style="1" customWidth="1"/>
    <col min="2" max="16384" width="8.75" style="1"/>
  </cols>
  <sheetData>
    <row r="1" spans="1:12">
      <c r="A1" s="1" t="s">
        <v>521</v>
      </c>
      <c r="D1" s="9" t="s">
        <v>652</v>
      </c>
    </row>
    <row r="2" spans="1:12">
      <c r="A2" s="1" t="s">
        <v>1798</v>
      </c>
    </row>
    <row r="3" spans="1:12">
      <c r="A3" s="1" t="s">
        <v>2867</v>
      </c>
    </row>
    <row r="4" spans="1:12">
      <c r="A4" s="1" t="s">
        <v>2868</v>
      </c>
    </row>
    <row r="5" spans="1:12">
      <c r="A5" s="1" t="s">
        <v>575</v>
      </c>
    </row>
    <row r="6" spans="1:12">
      <c r="A6" s="7" t="s">
        <v>1754</v>
      </c>
      <c r="B6" s="7" t="s">
        <v>734</v>
      </c>
      <c r="C6" s="7" t="s">
        <v>1537</v>
      </c>
      <c r="D6" s="7" t="s">
        <v>966</v>
      </c>
      <c r="E6" s="7" t="s">
        <v>1548</v>
      </c>
      <c r="F6" s="7" t="s">
        <v>1551</v>
      </c>
      <c r="G6" s="7" t="s">
        <v>1553</v>
      </c>
      <c r="H6" s="7" t="s">
        <v>411</v>
      </c>
      <c r="I6" s="7" t="s">
        <v>1536</v>
      </c>
      <c r="J6" s="7" t="s">
        <v>80</v>
      </c>
      <c r="K6" s="7" t="s">
        <v>24</v>
      </c>
      <c r="L6" s="7" t="s">
        <v>236</v>
      </c>
    </row>
    <row r="7" spans="1:12" ht="18" customHeight="1">
      <c r="A7" s="7" t="s">
        <v>2160</v>
      </c>
      <c r="B7" s="7">
        <v>3236</v>
      </c>
      <c r="C7" s="7">
        <v>162</v>
      </c>
      <c r="D7" s="7">
        <v>641</v>
      </c>
      <c r="E7" s="7">
        <v>129</v>
      </c>
      <c r="F7" s="7">
        <v>149</v>
      </c>
      <c r="G7" s="7">
        <v>615</v>
      </c>
      <c r="H7" s="7">
        <v>65</v>
      </c>
      <c r="I7" s="7">
        <v>237</v>
      </c>
      <c r="J7" s="7">
        <v>152</v>
      </c>
      <c r="K7" s="7">
        <v>605</v>
      </c>
      <c r="L7" s="7">
        <v>481</v>
      </c>
    </row>
    <row r="8" spans="1:12" ht="18" customHeight="1">
      <c r="A8" s="7" t="s">
        <v>1196</v>
      </c>
      <c r="B8" s="7">
        <v>3260</v>
      </c>
      <c r="C8" s="7">
        <v>162</v>
      </c>
      <c r="D8" s="7">
        <v>644</v>
      </c>
      <c r="E8" s="7">
        <v>130</v>
      </c>
      <c r="F8" s="7">
        <v>150</v>
      </c>
      <c r="G8" s="7">
        <v>605</v>
      </c>
      <c r="H8" s="7">
        <v>66</v>
      </c>
      <c r="I8" s="7">
        <v>237</v>
      </c>
      <c r="J8" s="7">
        <v>152</v>
      </c>
      <c r="K8" s="7">
        <v>608</v>
      </c>
      <c r="L8" s="7">
        <v>506</v>
      </c>
    </row>
    <row r="9" spans="1:12" ht="18" customHeight="1">
      <c r="A9" s="7" t="s">
        <v>2162</v>
      </c>
      <c r="B9" s="7">
        <v>3286</v>
      </c>
      <c r="C9" s="7">
        <v>162</v>
      </c>
      <c r="D9" s="7">
        <v>650</v>
      </c>
      <c r="E9" s="7">
        <v>130</v>
      </c>
      <c r="F9" s="7">
        <v>152</v>
      </c>
      <c r="G9" s="7">
        <v>610</v>
      </c>
      <c r="H9" s="7">
        <v>67</v>
      </c>
      <c r="I9" s="7">
        <v>237</v>
      </c>
      <c r="J9" s="7">
        <v>152</v>
      </c>
      <c r="K9" s="7">
        <v>612</v>
      </c>
      <c r="L9" s="7">
        <v>514</v>
      </c>
    </row>
    <row r="10" spans="1:12" ht="18" customHeight="1">
      <c r="A10" s="7" t="s">
        <v>2166</v>
      </c>
      <c r="B10" s="7">
        <v>3191</v>
      </c>
      <c r="C10" s="7">
        <v>156</v>
      </c>
      <c r="D10" s="7">
        <v>631</v>
      </c>
      <c r="E10" s="7">
        <v>126</v>
      </c>
      <c r="F10" s="7">
        <v>146</v>
      </c>
      <c r="G10" s="7">
        <v>590</v>
      </c>
      <c r="H10" s="7">
        <v>68</v>
      </c>
      <c r="I10" s="7">
        <v>233</v>
      </c>
      <c r="J10" s="7">
        <v>149</v>
      </c>
      <c r="K10" s="7">
        <v>595</v>
      </c>
      <c r="L10" s="7">
        <v>497</v>
      </c>
    </row>
    <row r="11" spans="1:12" ht="18" customHeight="1">
      <c r="A11" s="7" t="s">
        <v>2168</v>
      </c>
      <c r="B11" s="7">
        <v>3215</v>
      </c>
      <c r="C11" s="7">
        <v>157</v>
      </c>
      <c r="D11" s="7">
        <v>642</v>
      </c>
      <c r="E11" s="7">
        <v>126</v>
      </c>
      <c r="F11" s="7">
        <v>147</v>
      </c>
      <c r="G11" s="7">
        <v>591</v>
      </c>
      <c r="H11" s="7">
        <v>70</v>
      </c>
      <c r="I11" s="7">
        <v>235</v>
      </c>
      <c r="J11" s="7">
        <v>149</v>
      </c>
      <c r="K11" s="7">
        <v>598</v>
      </c>
      <c r="L11" s="7">
        <v>500</v>
      </c>
    </row>
    <row r="12" spans="1:12" ht="18" customHeight="1">
      <c r="A12" s="7" t="s">
        <v>6</v>
      </c>
      <c r="B12" s="7">
        <v>3240</v>
      </c>
      <c r="C12" s="7">
        <v>158</v>
      </c>
      <c r="D12" s="7">
        <v>647</v>
      </c>
      <c r="E12" s="7">
        <v>126</v>
      </c>
      <c r="F12" s="7">
        <v>149</v>
      </c>
      <c r="G12" s="7">
        <v>596</v>
      </c>
      <c r="H12" s="7">
        <v>70</v>
      </c>
      <c r="I12" s="7">
        <v>237</v>
      </c>
      <c r="J12" s="7">
        <v>151</v>
      </c>
      <c r="K12" s="7">
        <v>602</v>
      </c>
      <c r="L12" s="7">
        <v>504</v>
      </c>
    </row>
    <row r="13" spans="1:12" ht="18" customHeight="1">
      <c r="A13" s="7" t="s">
        <v>2170</v>
      </c>
      <c r="B13" s="7">
        <v>3271</v>
      </c>
      <c r="C13" s="7">
        <v>158</v>
      </c>
      <c r="D13" s="7">
        <v>659</v>
      </c>
      <c r="E13" s="7">
        <v>126</v>
      </c>
      <c r="F13" s="7">
        <v>152</v>
      </c>
      <c r="G13" s="7">
        <v>598</v>
      </c>
      <c r="H13" s="7">
        <v>72</v>
      </c>
      <c r="I13" s="7">
        <v>238</v>
      </c>
      <c r="J13" s="7">
        <v>151</v>
      </c>
      <c r="K13" s="7">
        <v>609</v>
      </c>
      <c r="L13" s="7">
        <v>508</v>
      </c>
    </row>
    <row r="14" spans="1:12" ht="18" customHeight="1">
      <c r="A14" s="7" t="s">
        <v>2172</v>
      </c>
      <c r="B14" s="7">
        <v>3310</v>
      </c>
      <c r="C14" s="7">
        <v>160</v>
      </c>
      <c r="D14" s="7">
        <v>672</v>
      </c>
      <c r="E14" s="7">
        <v>131</v>
      </c>
      <c r="F14" s="7">
        <v>155</v>
      </c>
      <c r="G14" s="7">
        <v>601</v>
      </c>
      <c r="H14" s="7">
        <v>72</v>
      </c>
      <c r="I14" s="7">
        <v>243</v>
      </c>
      <c r="J14" s="7">
        <v>152</v>
      </c>
      <c r="K14" s="7">
        <v>611</v>
      </c>
      <c r="L14" s="7">
        <v>513</v>
      </c>
    </row>
    <row r="15" spans="1:12" ht="18" customHeight="1">
      <c r="A15" s="7" t="s">
        <v>1941</v>
      </c>
      <c r="B15" s="7">
        <v>3386</v>
      </c>
      <c r="C15" s="7">
        <v>167</v>
      </c>
      <c r="D15" s="7">
        <v>674</v>
      </c>
      <c r="E15" s="7">
        <v>127</v>
      </c>
      <c r="F15" s="7">
        <v>180</v>
      </c>
      <c r="G15" s="7">
        <v>562</v>
      </c>
      <c r="H15" s="7">
        <v>72</v>
      </c>
      <c r="I15" s="7">
        <v>234</v>
      </c>
      <c r="J15" s="7">
        <v>150</v>
      </c>
      <c r="K15" s="7">
        <v>638</v>
      </c>
      <c r="L15" s="7">
        <v>582</v>
      </c>
    </row>
    <row r="16" spans="1:12" ht="14.25" customHeight="1">
      <c r="A16" s="7" t="s">
        <v>1895</v>
      </c>
      <c r="B16" s="7">
        <f>SUM(C16:L16)</f>
        <v>3447</v>
      </c>
      <c r="C16" s="7">
        <v>169</v>
      </c>
      <c r="D16" s="7">
        <v>683</v>
      </c>
      <c r="E16" s="7">
        <v>128</v>
      </c>
      <c r="F16" s="7">
        <v>185</v>
      </c>
      <c r="G16" s="7">
        <v>573</v>
      </c>
      <c r="H16" s="7">
        <v>72</v>
      </c>
      <c r="I16" s="7">
        <v>235</v>
      </c>
      <c r="J16" s="7">
        <v>152</v>
      </c>
      <c r="K16" s="7">
        <v>658</v>
      </c>
      <c r="L16" s="7">
        <v>592</v>
      </c>
    </row>
    <row r="17" spans="1:12" ht="14.25" customHeight="1">
      <c r="A17" s="7" t="s">
        <v>1942</v>
      </c>
      <c r="B17" s="7">
        <v>3480</v>
      </c>
      <c r="C17" s="7">
        <v>170</v>
      </c>
      <c r="D17" s="7">
        <v>687</v>
      </c>
      <c r="E17" s="7">
        <v>128</v>
      </c>
      <c r="F17" s="7">
        <v>186</v>
      </c>
      <c r="G17" s="7">
        <v>575</v>
      </c>
      <c r="H17" s="7">
        <v>72</v>
      </c>
      <c r="I17" s="7">
        <v>249</v>
      </c>
      <c r="J17" s="7">
        <v>153</v>
      </c>
      <c r="K17" s="7">
        <v>664</v>
      </c>
      <c r="L17" s="7">
        <v>596</v>
      </c>
    </row>
    <row r="18" spans="1:12" ht="14.25" customHeight="1">
      <c r="A18" s="7" t="s">
        <v>1267</v>
      </c>
      <c r="B18" s="7">
        <f>SUM(C18:L18)</f>
        <v>3580</v>
      </c>
      <c r="C18" s="7">
        <v>177</v>
      </c>
      <c r="D18" s="7">
        <v>705</v>
      </c>
      <c r="E18" s="7">
        <v>135</v>
      </c>
      <c r="F18" s="7">
        <v>198</v>
      </c>
      <c r="G18" s="7">
        <v>584</v>
      </c>
      <c r="H18" s="7">
        <v>75</v>
      </c>
      <c r="I18" s="7">
        <v>258</v>
      </c>
      <c r="J18" s="7">
        <v>156</v>
      </c>
      <c r="K18" s="7">
        <v>682</v>
      </c>
      <c r="L18" s="7">
        <v>610</v>
      </c>
    </row>
    <row r="19" spans="1:12" ht="14.25" customHeight="1">
      <c r="A19" s="7" t="s">
        <v>933</v>
      </c>
      <c r="B19" s="7">
        <v>3627</v>
      </c>
      <c r="C19" s="7">
        <v>177</v>
      </c>
      <c r="D19" s="7">
        <v>732</v>
      </c>
      <c r="E19" s="7">
        <v>138</v>
      </c>
      <c r="F19" s="7">
        <v>198</v>
      </c>
      <c r="G19" s="7">
        <v>588</v>
      </c>
      <c r="H19" s="7">
        <v>75</v>
      </c>
      <c r="I19" s="7">
        <v>259</v>
      </c>
      <c r="J19" s="7">
        <v>159</v>
      </c>
      <c r="K19" s="7">
        <v>690</v>
      </c>
      <c r="L19" s="7">
        <v>611</v>
      </c>
    </row>
    <row r="20" spans="1:12" ht="14.25" customHeight="1">
      <c r="A20" s="7" t="s">
        <v>1945</v>
      </c>
      <c r="B20" s="158">
        <f>SUM(C20:L20)</f>
        <v>3650</v>
      </c>
      <c r="C20" s="7">
        <v>180</v>
      </c>
      <c r="D20" s="7">
        <v>737</v>
      </c>
      <c r="E20" s="7">
        <v>139</v>
      </c>
      <c r="F20" s="7">
        <v>200</v>
      </c>
      <c r="G20" s="7">
        <v>589</v>
      </c>
      <c r="H20" s="7">
        <v>76</v>
      </c>
      <c r="I20" s="7">
        <v>260</v>
      </c>
      <c r="J20" s="7">
        <v>161</v>
      </c>
      <c r="K20" s="7">
        <v>696</v>
      </c>
      <c r="L20" s="7">
        <v>612</v>
      </c>
    </row>
    <row r="21" spans="1:12" s="5" customFormat="1" ht="14.25" customHeight="1">
      <c r="A21" s="16" t="s">
        <v>1946</v>
      </c>
      <c r="B21" s="200">
        <v>3688</v>
      </c>
      <c r="C21" s="16">
        <v>176</v>
      </c>
      <c r="D21" s="16">
        <v>768</v>
      </c>
      <c r="E21" s="16">
        <v>141</v>
      </c>
      <c r="F21" s="16">
        <v>207</v>
      </c>
      <c r="G21" s="16">
        <v>582</v>
      </c>
      <c r="H21" s="16">
        <v>80</v>
      </c>
      <c r="I21" s="16">
        <v>256</v>
      </c>
      <c r="J21" s="16">
        <v>154</v>
      </c>
      <c r="K21" s="16">
        <v>692</v>
      </c>
      <c r="L21" s="16">
        <v>632</v>
      </c>
    </row>
    <row r="22" spans="1:12" s="5" customFormat="1">
      <c r="A22" s="16" t="s">
        <v>1382</v>
      </c>
      <c r="B22" s="16">
        <v>3735</v>
      </c>
      <c r="C22" s="16">
        <v>179</v>
      </c>
      <c r="D22" s="16">
        <v>773</v>
      </c>
      <c r="E22" s="16">
        <v>142</v>
      </c>
      <c r="F22" s="16">
        <v>210</v>
      </c>
      <c r="G22" s="16">
        <v>596</v>
      </c>
      <c r="H22" s="16">
        <v>80</v>
      </c>
      <c r="I22" s="16">
        <v>259</v>
      </c>
      <c r="J22" s="16">
        <v>155</v>
      </c>
      <c r="K22" s="16">
        <v>699</v>
      </c>
      <c r="L22" s="16">
        <v>642</v>
      </c>
    </row>
    <row r="23" spans="1:12" s="23" customFormat="1" ht="18.75">
      <c r="A23" s="16" t="s">
        <v>3009</v>
      </c>
      <c r="B23" s="7">
        <f>SUM(C23:L23)</f>
        <v>3743</v>
      </c>
      <c r="C23" s="7">
        <v>180</v>
      </c>
      <c r="D23" s="7">
        <v>771</v>
      </c>
      <c r="E23" s="7">
        <v>142</v>
      </c>
      <c r="F23" s="7">
        <v>211</v>
      </c>
      <c r="G23" s="7">
        <v>597</v>
      </c>
      <c r="H23" s="7">
        <v>80</v>
      </c>
      <c r="I23" s="7">
        <v>259</v>
      </c>
      <c r="J23" s="7">
        <v>155</v>
      </c>
      <c r="K23" s="7">
        <v>704</v>
      </c>
      <c r="L23" s="7">
        <v>644</v>
      </c>
    </row>
  </sheetData>
  <phoneticPr fontId="5"/>
  <hyperlinks>
    <hyperlink ref="D1" location="目次!C126" display="目次" xr:uid="{00000000-0004-0000-0201-000000000000}"/>
  </hyperlink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H62"/>
  <sheetViews>
    <sheetView workbookViewId="0">
      <selection activeCell="P15" sqref="P15"/>
    </sheetView>
  </sheetViews>
  <sheetFormatPr defaultColWidth="8.75" defaultRowHeight="14.25"/>
  <cols>
    <col min="1" max="1" width="17.125" style="1" bestFit="1" customWidth="1"/>
    <col min="2" max="2" width="20.375" style="1" bestFit="1" customWidth="1"/>
    <col min="3" max="3" width="10.5" style="1" bestFit="1" customWidth="1"/>
    <col min="4" max="4" width="6.875" style="1" bestFit="1" customWidth="1"/>
    <col min="5" max="5" width="8.625" style="1" bestFit="1" customWidth="1"/>
    <col min="6" max="6" width="6.875" style="1" bestFit="1" customWidth="1"/>
    <col min="7" max="7" width="14.5" style="1" bestFit="1" customWidth="1"/>
    <col min="8" max="9" width="6.875" style="1" bestFit="1" customWidth="1"/>
    <col min="10" max="10" width="14.625" style="1" bestFit="1" customWidth="1"/>
    <col min="11" max="12" width="10.625" style="1" bestFit="1" customWidth="1"/>
    <col min="13" max="13" width="6.875" style="1" bestFit="1" customWidth="1"/>
    <col min="14" max="14" width="16.375" style="1" bestFit="1" customWidth="1"/>
    <col min="15" max="15" width="10.625" style="1" bestFit="1" customWidth="1"/>
    <col min="16" max="16" width="14.5" style="1" bestFit="1" customWidth="1"/>
    <col min="17" max="17" width="6.75" style="1" bestFit="1" customWidth="1"/>
    <col min="18" max="19" width="10.625" style="1" bestFit="1" customWidth="1"/>
    <col min="20" max="20" width="10.5" style="1" bestFit="1" customWidth="1"/>
    <col min="21" max="21" width="6.875" style="1" bestFit="1" customWidth="1"/>
    <col min="22" max="22" width="12.5" style="1" bestFit="1" customWidth="1"/>
    <col min="23" max="23" width="8.75" style="1" bestFit="1"/>
    <col min="24" max="24" width="10.5" style="1" bestFit="1" customWidth="1"/>
    <col min="25" max="25" width="8.75" style="1" bestFit="1"/>
    <col min="26" max="26" width="10.625" style="1" bestFit="1" customWidth="1"/>
    <col min="27" max="27" width="6.875" style="1" bestFit="1" customWidth="1"/>
    <col min="28" max="28" width="5.125" style="1" bestFit="1" customWidth="1"/>
    <col min="29" max="29" width="8.75" style="1" bestFit="1"/>
    <col min="30" max="31" width="6.875" style="1" bestFit="1" customWidth="1"/>
    <col min="32" max="32" width="10.625" style="1" bestFit="1" customWidth="1"/>
    <col min="33" max="33" width="8.625" style="1" bestFit="1" customWidth="1"/>
    <col min="34" max="35" width="6.875" style="1" bestFit="1" customWidth="1"/>
    <col min="36" max="36" width="5.125" style="1" bestFit="1" customWidth="1"/>
    <col min="37" max="37" width="10.625" style="1" bestFit="1" customWidth="1"/>
    <col min="38" max="38" width="5.125" style="1" bestFit="1" customWidth="1"/>
    <col min="39" max="39" width="14.375" style="1" bestFit="1" customWidth="1"/>
    <col min="40" max="40" width="8.75" style="1" bestFit="1"/>
    <col min="41" max="41" width="10.625" style="1" bestFit="1" customWidth="1"/>
    <col min="42" max="42" width="5.125" style="1" bestFit="1" customWidth="1"/>
    <col min="43" max="43" width="12.375" style="1" bestFit="1" customWidth="1"/>
    <col min="44" max="44" width="10.625" style="1" bestFit="1" customWidth="1"/>
    <col min="45" max="46" width="8.75" style="1" bestFit="1"/>
    <col min="47" max="47" width="5.125" style="1" bestFit="1" customWidth="1"/>
    <col min="48" max="48" width="10.625" style="1" bestFit="1" customWidth="1"/>
    <col min="49" max="49" width="6.875" style="1" bestFit="1" customWidth="1"/>
    <col min="50" max="50" width="5.125" style="1" bestFit="1" customWidth="1"/>
    <col min="51" max="51" width="12.5" style="1" bestFit="1" customWidth="1"/>
    <col min="52" max="52" width="5.125" style="1" bestFit="1" customWidth="1"/>
    <col min="53" max="53" width="12.5" style="1" bestFit="1" customWidth="1"/>
    <col min="54" max="54" width="8.625" style="1" bestFit="1" customWidth="1"/>
    <col min="55" max="55" width="10.625" style="1" bestFit="1" customWidth="1"/>
    <col min="56" max="56" width="12.5" style="1" bestFit="1" customWidth="1"/>
    <col min="57" max="57" width="10.625" style="1" bestFit="1" customWidth="1"/>
    <col min="58" max="58" width="8.75" style="1" bestFit="1"/>
    <col min="59" max="60" width="5.5" style="1" bestFit="1" customWidth="1"/>
    <col min="61" max="16384" width="8.75" style="1"/>
  </cols>
  <sheetData>
    <row r="1" spans="1:60" ht="18.75">
      <c r="A1" s="21"/>
      <c r="B1" s="21"/>
      <c r="D1" s="9" t="s">
        <v>652</v>
      </c>
    </row>
    <row r="2" spans="1:60" ht="18.75">
      <c r="A2" s="21"/>
      <c r="B2" s="21"/>
    </row>
    <row r="3" spans="1:60" ht="18.75">
      <c r="A3" s="19" t="s">
        <v>3109</v>
      </c>
      <c r="B3" t="s">
        <v>2894</v>
      </c>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row>
    <row r="4" spans="1:60" ht="18.75">
      <c r="A4" s="221" t="s">
        <v>1510</v>
      </c>
      <c r="B4" s="222">
        <v>1</v>
      </c>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row>
    <row r="5" spans="1:60" ht="18.75">
      <c r="A5" s="221" t="s">
        <v>3016</v>
      </c>
      <c r="B5" s="222">
        <v>1</v>
      </c>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row>
    <row r="6" spans="1:60" ht="18.75">
      <c r="A6" s="221" t="s">
        <v>1044</v>
      </c>
      <c r="B6" s="222">
        <v>1</v>
      </c>
      <c r="C6" s="21"/>
    </row>
    <row r="7" spans="1:60" ht="18.75">
      <c r="A7" s="221" t="s">
        <v>1516</v>
      </c>
      <c r="B7" s="222">
        <v>1</v>
      </c>
      <c r="C7" s="21"/>
    </row>
    <row r="8" spans="1:60" ht="18.75">
      <c r="A8" s="221" t="s">
        <v>1517</v>
      </c>
      <c r="B8" s="222">
        <v>1</v>
      </c>
      <c r="C8" s="21"/>
    </row>
    <row r="9" spans="1:60" ht="18.75">
      <c r="A9" s="221" t="s">
        <v>1469</v>
      </c>
      <c r="B9" s="222">
        <v>1</v>
      </c>
      <c r="C9" s="21"/>
    </row>
    <row r="10" spans="1:60" ht="18.75">
      <c r="A10" s="221" t="s">
        <v>1473</v>
      </c>
      <c r="B10" s="222">
        <v>1</v>
      </c>
      <c r="C10" s="21"/>
    </row>
    <row r="11" spans="1:60" ht="18.75">
      <c r="A11" s="221" t="s">
        <v>2900</v>
      </c>
      <c r="B11" s="222">
        <v>1</v>
      </c>
      <c r="C11" s="21"/>
    </row>
    <row r="12" spans="1:60" ht="18.75">
      <c r="A12" s="221" t="s">
        <v>36</v>
      </c>
      <c r="B12" s="222">
        <v>1</v>
      </c>
      <c r="C12" s="21"/>
    </row>
    <row r="13" spans="1:60" ht="18.75">
      <c r="A13" s="221" t="s">
        <v>1190</v>
      </c>
      <c r="B13" s="222">
        <v>1</v>
      </c>
      <c r="C13" s="21"/>
    </row>
    <row r="14" spans="1:60" ht="18.75">
      <c r="A14" s="221" t="s">
        <v>247</v>
      </c>
      <c r="B14" s="222">
        <v>1</v>
      </c>
      <c r="C14" s="21"/>
    </row>
    <row r="15" spans="1:60" ht="18.75">
      <c r="A15" s="221" t="s">
        <v>1491</v>
      </c>
      <c r="B15" s="222">
        <v>1</v>
      </c>
      <c r="C15" s="21"/>
    </row>
    <row r="16" spans="1:60" ht="18.75">
      <c r="A16" s="221" t="s">
        <v>823</v>
      </c>
      <c r="B16" s="222">
        <v>1</v>
      </c>
      <c r="C16" s="21"/>
    </row>
    <row r="17" spans="1:3" ht="18.75">
      <c r="A17" s="221" t="s">
        <v>782</v>
      </c>
      <c r="B17" s="222">
        <v>1</v>
      </c>
      <c r="C17" s="21"/>
    </row>
    <row r="18" spans="1:3" ht="18.75">
      <c r="A18" s="221" t="s">
        <v>1505</v>
      </c>
      <c r="B18" s="222">
        <v>1</v>
      </c>
      <c r="C18" s="21"/>
    </row>
    <row r="19" spans="1:3" ht="18.75">
      <c r="A19" s="221" t="s">
        <v>2990</v>
      </c>
      <c r="B19" s="222">
        <v>2</v>
      </c>
      <c r="C19" s="21"/>
    </row>
    <row r="20" spans="1:3" ht="18.75">
      <c r="A20" s="221" t="s">
        <v>1497</v>
      </c>
      <c r="B20" s="222">
        <v>2</v>
      </c>
      <c r="C20" s="21"/>
    </row>
    <row r="21" spans="1:3" ht="18.75">
      <c r="A21" s="221" t="s">
        <v>1496</v>
      </c>
      <c r="B21" s="222">
        <v>2</v>
      </c>
      <c r="C21" s="21"/>
    </row>
    <row r="22" spans="1:3" ht="18.75">
      <c r="A22" s="221" t="s">
        <v>1478</v>
      </c>
      <c r="B22" s="222">
        <v>2</v>
      </c>
      <c r="C22" s="21"/>
    </row>
    <row r="23" spans="1:3" ht="18.75">
      <c r="A23" s="221" t="s">
        <v>1502</v>
      </c>
      <c r="B23" s="222">
        <v>3</v>
      </c>
      <c r="C23" s="21"/>
    </row>
    <row r="24" spans="1:3" ht="18.75">
      <c r="A24" s="221" t="s">
        <v>722</v>
      </c>
      <c r="B24" s="222">
        <v>3</v>
      </c>
      <c r="C24" s="21"/>
    </row>
    <row r="25" spans="1:3" ht="18.75">
      <c r="A25" s="221" t="s">
        <v>1476</v>
      </c>
      <c r="B25" s="222">
        <v>4</v>
      </c>
      <c r="C25" s="21"/>
    </row>
    <row r="26" spans="1:3" ht="18.75">
      <c r="A26" s="221" t="s">
        <v>139</v>
      </c>
      <c r="B26" s="222">
        <v>5</v>
      </c>
      <c r="C26" s="21"/>
    </row>
    <row r="27" spans="1:3" ht="18.75">
      <c r="A27" s="221" t="s">
        <v>1466</v>
      </c>
      <c r="B27" s="222">
        <v>9</v>
      </c>
      <c r="C27" s="21"/>
    </row>
    <row r="28" spans="1:3" ht="18.75">
      <c r="A28" s="221" t="s">
        <v>709</v>
      </c>
      <c r="B28" s="222">
        <v>9</v>
      </c>
      <c r="C28" s="21"/>
    </row>
    <row r="29" spans="1:3" ht="18.75">
      <c r="A29" s="221" t="s">
        <v>1487</v>
      </c>
      <c r="B29" s="222">
        <v>10</v>
      </c>
      <c r="C29" s="21"/>
    </row>
    <row r="30" spans="1:3" ht="18.75">
      <c r="A30" s="221" t="s">
        <v>559</v>
      </c>
      <c r="B30" s="222">
        <v>10</v>
      </c>
      <c r="C30" s="21"/>
    </row>
    <row r="31" spans="1:3" ht="18.75">
      <c r="A31" s="221" t="s">
        <v>1187</v>
      </c>
      <c r="B31" s="222">
        <v>12</v>
      </c>
      <c r="C31" s="21"/>
    </row>
    <row r="32" spans="1:3" ht="18.75">
      <c r="A32" s="221" t="s">
        <v>1518</v>
      </c>
      <c r="B32" s="222">
        <v>14</v>
      </c>
      <c r="C32" s="21"/>
    </row>
    <row r="33" spans="1:3" ht="18.75">
      <c r="A33" s="221" t="s">
        <v>1481</v>
      </c>
      <c r="B33" s="222">
        <v>17</v>
      </c>
      <c r="C33" s="21"/>
    </row>
    <row r="34" spans="1:3" ht="18.75">
      <c r="A34" s="221" t="s">
        <v>1490</v>
      </c>
      <c r="B34" s="222">
        <v>20</v>
      </c>
      <c r="C34" s="21"/>
    </row>
    <row r="35" spans="1:3" ht="18.75">
      <c r="A35" s="221" t="s">
        <v>241</v>
      </c>
      <c r="B35" s="222">
        <v>26</v>
      </c>
      <c r="C35" s="21"/>
    </row>
    <row r="36" spans="1:3" ht="18.75">
      <c r="A36" s="221" t="s">
        <v>1146</v>
      </c>
      <c r="B36" s="222">
        <v>30</v>
      </c>
      <c r="C36" s="21"/>
    </row>
    <row r="37" spans="1:3" ht="18.75">
      <c r="A37" s="221" t="s">
        <v>498</v>
      </c>
      <c r="B37" s="222">
        <v>37</v>
      </c>
      <c r="C37" s="21"/>
    </row>
    <row r="38" spans="1:3" ht="18.75">
      <c r="A38" s="221" t="s">
        <v>1483</v>
      </c>
      <c r="B38" s="222">
        <v>38</v>
      </c>
      <c r="C38" s="21"/>
    </row>
    <row r="39" spans="1:3" ht="18.75">
      <c r="A39" s="221" t="s">
        <v>1143</v>
      </c>
      <c r="B39" s="222">
        <v>41</v>
      </c>
      <c r="C39" s="21"/>
    </row>
    <row r="40" spans="1:3" ht="18.75">
      <c r="A40" s="221" t="s">
        <v>1465</v>
      </c>
      <c r="B40" s="222">
        <v>51</v>
      </c>
      <c r="C40" s="21"/>
    </row>
    <row r="41" spans="1:3" ht="18.75">
      <c r="A41" s="221" t="s">
        <v>1447</v>
      </c>
      <c r="B41" s="222">
        <v>83</v>
      </c>
      <c r="C41" s="21"/>
    </row>
    <row r="42" spans="1:3" ht="18.75">
      <c r="A42" s="221" t="s">
        <v>995</v>
      </c>
      <c r="B42" s="222">
        <v>115</v>
      </c>
      <c r="C42" s="21"/>
    </row>
    <row r="43" spans="1:3" ht="18.75">
      <c r="A43" s="221" t="s">
        <v>147</v>
      </c>
      <c r="B43" s="222">
        <v>117</v>
      </c>
      <c r="C43" s="21"/>
    </row>
    <row r="44" spans="1:3" ht="18.75">
      <c r="A44" s="221" t="s">
        <v>140</v>
      </c>
      <c r="B44" s="222">
        <v>136</v>
      </c>
      <c r="C44" s="21"/>
    </row>
    <row r="45" spans="1:3" ht="18.75">
      <c r="A45" s="221" t="s">
        <v>1104</v>
      </c>
      <c r="B45" s="222">
        <v>144</v>
      </c>
      <c r="C45" s="21"/>
    </row>
    <row r="46" spans="1:3" ht="18.75">
      <c r="A46" s="221" t="s">
        <v>1271</v>
      </c>
      <c r="B46" s="222">
        <v>371</v>
      </c>
      <c r="C46" s="21"/>
    </row>
    <row r="47" spans="1:3" ht="18.75">
      <c r="A47" s="221" t="s">
        <v>1151</v>
      </c>
      <c r="B47" s="222">
        <v>1328</v>
      </c>
      <c r="C47" s="21"/>
    </row>
    <row r="48" spans="1:3" ht="18.75">
      <c r="A48" s="221" t="s">
        <v>756</v>
      </c>
      <c r="B48" s="222">
        <v>2656</v>
      </c>
      <c r="C48" s="21"/>
    </row>
    <row r="49" spans="1:3" ht="18.75">
      <c r="A49"/>
      <c r="B49"/>
      <c r="C49" s="21"/>
    </row>
    <row r="50" spans="1:3" ht="18.75">
      <c r="A50"/>
      <c r="B50"/>
      <c r="C50" s="21"/>
    </row>
    <row r="51" spans="1:3" ht="18.75">
      <c r="A51"/>
      <c r="B51"/>
      <c r="C51" s="21"/>
    </row>
    <row r="52" spans="1:3" ht="18.75">
      <c r="A52"/>
      <c r="B52"/>
      <c r="C52" s="21"/>
    </row>
    <row r="53" spans="1:3" ht="18.75">
      <c r="A53"/>
      <c r="B53"/>
      <c r="C53" s="21"/>
    </row>
    <row r="54" spans="1:3" ht="18.75">
      <c r="A54"/>
      <c r="B54"/>
      <c r="C54" s="21"/>
    </row>
    <row r="55" spans="1:3" ht="18.75">
      <c r="A55"/>
      <c r="B55"/>
      <c r="C55" s="21"/>
    </row>
    <row r="56" spans="1:3" ht="18.75">
      <c r="A56"/>
      <c r="B56"/>
      <c r="C56" s="21"/>
    </row>
    <row r="57" spans="1:3" ht="18.75">
      <c r="A57"/>
      <c r="B57"/>
      <c r="C57" s="21"/>
    </row>
    <row r="58" spans="1:3" ht="18.75">
      <c r="A58"/>
      <c r="B58"/>
      <c r="C58" s="21"/>
    </row>
    <row r="59" spans="1:3" ht="18.75">
      <c r="A59"/>
      <c r="B59"/>
      <c r="C59" s="21"/>
    </row>
    <row r="60" spans="1:3" ht="18.75">
      <c r="A60"/>
      <c r="B60"/>
      <c r="C60" s="21"/>
    </row>
    <row r="61" spans="1:3" ht="18.75">
      <c r="A61" s="21"/>
      <c r="B61" s="21"/>
      <c r="C61" s="21"/>
    </row>
    <row r="62" spans="1:3" ht="18.75">
      <c r="A62" s="21"/>
      <c r="B62" s="21"/>
      <c r="C62" s="21"/>
    </row>
  </sheetData>
  <phoneticPr fontId="5"/>
  <hyperlinks>
    <hyperlink ref="D1" location="目次!C9" display="目次" xr:uid="{00000000-0004-0000-1900-000000000000}"/>
  </hyperlinks>
  <pageMargins left="0.7" right="0.7" top="0.75" bottom="0.75" header="0.3" footer="0.3"/>
  <pageSetup paperSize="9" orientation="portrait" r:id="rId2"/>
  <drawing r:id="rId3"/>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dimension ref="A1:D10"/>
  <sheetViews>
    <sheetView topLeftCell="A10" workbookViewId="0">
      <selection activeCell="E10" sqref="E10"/>
    </sheetView>
  </sheetViews>
  <sheetFormatPr defaultColWidth="8.75" defaultRowHeight="14.25"/>
  <cols>
    <col min="1" max="2" width="10.75" style="1" bestFit="1" customWidth="1"/>
    <col min="3" max="16384" width="8.75" style="1"/>
  </cols>
  <sheetData>
    <row r="1" spans="1:4" ht="18.75">
      <c r="A1" s="19" t="s">
        <v>3109</v>
      </c>
      <c r="B1" s="21" t="s">
        <v>3119</v>
      </c>
      <c r="D1" s="9" t="s">
        <v>652</v>
      </c>
    </row>
    <row r="2" spans="1:4" ht="18.75">
      <c r="A2" s="20" t="s">
        <v>1666</v>
      </c>
      <c r="B2" s="22">
        <v>3447</v>
      </c>
    </row>
    <row r="3" spans="1:4" ht="18.75">
      <c r="A3" s="20" t="s">
        <v>444</v>
      </c>
      <c r="B3" s="22">
        <v>3480</v>
      </c>
    </row>
    <row r="4" spans="1:4" ht="18.75">
      <c r="A4" s="20" t="s">
        <v>1049</v>
      </c>
      <c r="B4" s="22">
        <v>3580</v>
      </c>
    </row>
    <row r="5" spans="1:4" ht="18.75">
      <c r="A5" s="20" t="s">
        <v>1528</v>
      </c>
      <c r="B5" s="22">
        <v>3627</v>
      </c>
    </row>
    <row r="6" spans="1:4" ht="18.75">
      <c r="A6" s="20" t="s">
        <v>668</v>
      </c>
      <c r="B6" s="22">
        <v>3650</v>
      </c>
    </row>
    <row r="7" spans="1:4" ht="18.75">
      <c r="A7" s="20" t="s">
        <v>489</v>
      </c>
      <c r="B7" s="22">
        <v>3688</v>
      </c>
    </row>
    <row r="8" spans="1:4" ht="18.75">
      <c r="A8" s="20" t="s">
        <v>2935</v>
      </c>
      <c r="B8" s="22">
        <v>3735</v>
      </c>
    </row>
    <row r="9" spans="1:4" ht="18.75">
      <c r="A9" s="20" t="s">
        <v>3018</v>
      </c>
      <c r="B9" s="22">
        <v>3743</v>
      </c>
    </row>
    <row r="10" spans="1:4" ht="18.75">
      <c r="A10" s="21"/>
      <c r="B10" s="21"/>
    </row>
  </sheetData>
  <phoneticPr fontId="5"/>
  <hyperlinks>
    <hyperlink ref="D1" location="目次!C126" display="目次" xr:uid="{00000000-0004-0000-0301-000000000000}"/>
  </hyperlinks>
  <pageMargins left="0.7" right="0.7" top="0.75" bottom="0.75" header="0.3" footer="0.3"/>
  <pageSetup paperSize="9" orientation="portrait"/>
  <drawing r:id="rId2"/>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dimension ref="A1:E199"/>
  <sheetViews>
    <sheetView workbookViewId="0">
      <pane xSplit="1" ySplit="4" topLeftCell="B185" activePane="bottomRight" state="frozen"/>
      <selection pane="topRight"/>
      <selection pane="bottomLeft"/>
      <selection pane="bottomRight" activeCell="B187" sqref="B187"/>
    </sheetView>
  </sheetViews>
  <sheetFormatPr defaultColWidth="8.75" defaultRowHeight="14.25"/>
  <cols>
    <col min="1" max="1" width="18.25" style="1" customWidth="1"/>
    <col min="2" max="16384" width="8.75" style="1"/>
  </cols>
  <sheetData>
    <row r="1" spans="1:5">
      <c r="A1" s="1" t="s">
        <v>412</v>
      </c>
      <c r="D1" s="9" t="s">
        <v>652</v>
      </c>
    </row>
    <row r="2" spans="1:5">
      <c r="A2" s="1" t="s">
        <v>2565</v>
      </c>
    </row>
    <row r="3" spans="1:5">
      <c r="A3" s="1" t="s">
        <v>2303</v>
      </c>
    </row>
    <row r="4" spans="1:5">
      <c r="A4" s="7" t="s">
        <v>2869</v>
      </c>
      <c r="B4" s="7" t="s">
        <v>2376</v>
      </c>
      <c r="C4" s="7" t="s">
        <v>2870</v>
      </c>
      <c r="D4" s="7" t="s">
        <v>2871</v>
      </c>
      <c r="E4" s="7" t="s">
        <v>2872</v>
      </c>
    </row>
    <row r="5" spans="1:5">
      <c r="A5" s="67">
        <v>40179</v>
      </c>
      <c r="B5" s="7">
        <v>37</v>
      </c>
      <c r="C5" s="7">
        <v>2</v>
      </c>
      <c r="D5" s="7">
        <v>2</v>
      </c>
      <c r="E5" s="7">
        <v>39</v>
      </c>
    </row>
    <row r="6" spans="1:5">
      <c r="A6" s="67">
        <v>40210</v>
      </c>
      <c r="B6" s="7">
        <v>27</v>
      </c>
      <c r="C6" s="7">
        <v>0</v>
      </c>
      <c r="D6" s="7">
        <v>3</v>
      </c>
      <c r="E6" s="7">
        <v>27</v>
      </c>
    </row>
    <row r="7" spans="1:5">
      <c r="A7" s="67">
        <v>40238</v>
      </c>
      <c r="B7" s="7">
        <v>28</v>
      </c>
      <c r="C7" s="7">
        <v>0</v>
      </c>
      <c r="D7" s="7">
        <v>2</v>
      </c>
      <c r="E7" s="7">
        <v>31</v>
      </c>
    </row>
    <row r="8" spans="1:5">
      <c r="A8" s="67">
        <v>40269</v>
      </c>
      <c r="B8" s="7">
        <v>11</v>
      </c>
      <c r="C8" s="7">
        <v>0</v>
      </c>
      <c r="D8" s="7">
        <v>1</v>
      </c>
      <c r="E8" s="7">
        <v>14</v>
      </c>
    </row>
    <row r="9" spans="1:5">
      <c r="A9" s="67">
        <v>40299</v>
      </c>
      <c r="B9" s="7">
        <v>31</v>
      </c>
      <c r="C9" s="7">
        <v>0</v>
      </c>
      <c r="D9" s="7">
        <v>1</v>
      </c>
      <c r="E9" s="7">
        <v>35</v>
      </c>
    </row>
    <row r="10" spans="1:5">
      <c r="A10" s="67">
        <v>40330</v>
      </c>
      <c r="B10" s="7">
        <v>29</v>
      </c>
      <c r="C10" s="7">
        <v>0</v>
      </c>
      <c r="D10" s="7">
        <v>3</v>
      </c>
      <c r="E10" s="7">
        <v>34</v>
      </c>
    </row>
    <row r="11" spans="1:5">
      <c r="A11" s="67">
        <v>40360</v>
      </c>
      <c r="B11" s="7">
        <v>22</v>
      </c>
      <c r="C11" s="7">
        <v>0</v>
      </c>
      <c r="D11" s="7">
        <v>1</v>
      </c>
      <c r="E11" s="7">
        <v>23</v>
      </c>
    </row>
    <row r="12" spans="1:5">
      <c r="A12" s="67">
        <v>40391</v>
      </c>
      <c r="B12" s="7">
        <v>23</v>
      </c>
      <c r="C12" s="7">
        <v>0</v>
      </c>
      <c r="D12" s="7">
        <v>1</v>
      </c>
      <c r="E12" s="7">
        <v>27</v>
      </c>
    </row>
    <row r="13" spans="1:5">
      <c r="A13" s="67">
        <v>40422</v>
      </c>
      <c r="B13" s="7">
        <v>28</v>
      </c>
      <c r="C13" s="7">
        <v>0</v>
      </c>
      <c r="D13" s="7">
        <v>1</v>
      </c>
      <c r="E13" s="7">
        <v>30</v>
      </c>
    </row>
    <row r="14" spans="1:5">
      <c r="A14" s="67">
        <v>40452</v>
      </c>
      <c r="B14" s="7">
        <v>22</v>
      </c>
      <c r="C14" s="7">
        <v>0</v>
      </c>
      <c r="D14" s="7">
        <v>0</v>
      </c>
      <c r="E14" s="7">
        <v>24</v>
      </c>
    </row>
    <row r="15" spans="1:5">
      <c r="A15" s="67">
        <v>40483</v>
      </c>
      <c r="B15" s="7">
        <v>30</v>
      </c>
      <c r="C15" s="7">
        <v>0</v>
      </c>
      <c r="D15" s="7">
        <v>0</v>
      </c>
      <c r="E15" s="7">
        <v>31</v>
      </c>
    </row>
    <row r="16" spans="1:5">
      <c r="A16" s="67">
        <v>40513</v>
      </c>
      <c r="B16" s="7">
        <v>29</v>
      </c>
      <c r="C16" s="7">
        <v>1</v>
      </c>
      <c r="D16" s="7">
        <v>2</v>
      </c>
      <c r="E16" s="7">
        <v>31</v>
      </c>
    </row>
    <row r="17" spans="1:5">
      <c r="A17" s="67" t="s">
        <v>367</v>
      </c>
      <c r="B17" s="7">
        <f>SUM(B5:B16)</f>
        <v>317</v>
      </c>
      <c r="C17" s="7">
        <f>SUM(C5:C16)</f>
        <v>3</v>
      </c>
      <c r="D17" s="7">
        <f>SUM(D5:D16)</f>
        <v>17</v>
      </c>
      <c r="E17" s="7">
        <f>SUM(E5:E16)</f>
        <v>346</v>
      </c>
    </row>
    <row r="18" spans="1:5">
      <c r="A18" s="67">
        <v>40544</v>
      </c>
      <c r="B18" s="7">
        <v>35</v>
      </c>
      <c r="C18" s="7">
        <v>0</v>
      </c>
      <c r="D18" s="7">
        <v>0</v>
      </c>
      <c r="E18" s="7">
        <v>41</v>
      </c>
    </row>
    <row r="19" spans="1:5">
      <c r="A19" s="67">
        <v>40575</v>
      </c>
      <c r="B19" s="7">
        <v>18</v>
      </c>
      <c r="C19" s="7">
        <v>0</v>
      </c>
      <c r="D19" s="7">
        <v>0</v>
      </c>
      <c r="E19" s="7">
        <v>22</v>
      </c>
    </row>
    <row r="20" spans="1:5">
      <c r="A20" s="67">
        <v>40603</v>
      </c>
      <c r="B20" s="7">
        <v>19</v>
      </c>
      <c r="C20" s="7">
        <v>0</v>
      </c>
      <c r="D20" s="7">
        <v>0</v>
      </c>
      <c r="E20" s="7">
        <v>24</v>
      </c>
    </row>
    <row r="21" spans="1:5">
      <c r="A21" s="67">
        <v>40634</v>
      </c>
      <c r="B21" s="7">
        <v>16</v>
      </c>
      <c r="C21" s="7">
        <v>0</v>
      </c>
      <c r="D21" s="7">
        <v>0</v>
      </c>
      <c r="E21" s="7">
        <v>18</v>
      </c>
    </row>
    <row r="22" spans="1:5">
      <c r="A22" s="67">
        <v>40664</v>
      </c>
      <c r="B22" s="7">
        <v>15</v>
      </c>
      <c r="C22" s="7">
        <v>0</v>
      </c>
      <c r="D22" s="7">
        <v>0</v>
      </c>
      <c r="E22" s="7">
        <v>16</v>
      </c>
    </row>
    <row r="23" spans="1:5">
      <c r="A23" s="67">
        <v>40695</v>
      </c>
      <c r="B23" s="7">
        <v>27</v>
      </c>
      <c r="C23" s="7">
        <v>0</v>
      </c>
      <c r="D23" s="7">
        <v>1</v>
      </c>
      <c r="E23" s="7">
        <v>31</v>
      </c>
    </row>
    <row r="24" spans="1:5">
      <c r="A24" s="67">
        <v>40725</v>
      </c>
      <c r="B24" s="7">
        <v>15</v>
      </c>
      <c r="C24" s="7">
        <v>0</v>
      </c>
      <c r="D24" s="7">
        <v>1</v>
      </c>
      <c r="E24" s="7">
        <v>16</v>
      </c>
    </row>
    <row r="25" spans="1:5">
      <c r="A25" s="67">
        <v>40756</v>
      </c>
      <c r="B25" s="7">
        <v>38</v>
      </c>
      <c r="C25" s="7">
        <v>0</v>
      </c>
      <c r="D25" s="7">
        <v>0</v>
      </c>
      <c r="E25" s="7">
        <v>50</v>
      </c>
    </row>
    <row r="26" spans="1:5">
      <c r="A26" s="67">
        <v>40787</v>
      </c>
      <c r="B26" s="7">
        <v>15</v>
      </c>
      <c r="C26" s="7">
        <v>1</v>
      </c>
      <c r="D26" s="7">
        <v>1</v>
      </c>
      <c r="E26" s="7">
        <v>13</v>
      </c>
    </row>
    <row r="27" spans="1:5">
      <c r="A27" s="67">
        <v>40817</v>
      </c>
      <c r="B27" s="7">
        <v>25</v>
      </c>
      <c r="C27" s="7">
        <v>0</v>
      </c>
      <c r="D27" s="7">
        <v>2</v>
      </c>
      <c r="E27" s="7">
        <v>26</v>
      </c>
    </row>
    <row r="28" spans="1:5">
      <c r="A28" s="67">
        <v>40848</v>
      </c>
      <c r="B28" s="7">
        <v>29</v>
      </c>
      <c r="C28" s="7">
        <v>0</v>
      </c>
      <c r="D28" s="7">
        <v>0</v>
      </c>
      <c r="E28" s="7">
        <v>32</v>
      </c>
    </row>
    <row r="29" spans="1:5">
      <c r="A29" s="67">
        <v>40878</v>
      </c>
      <c r="B29" s="7">
        <v>38</v>
      </c>
      <c r="C29" s="7">
        <v>0</v>
      </c>
      <c r="D29" s="7">
        <v>1</v>
      </c>
      <c r="E29" s="7">
        <v>40</v>
      </c>
    </row>
    <row r="30" spans="1:5">
      <c r="A30" s="67" t="s">
        <v>1173</v>
      </c>
      <c r="B30" s="7">
        <f>SUM(B18:B29)</f>
        <v>290</v>
      </c>
      <c r="C30" s="7">
        <f>SUM(C18:C29)</f>
        <v>1</v>
      </c>
      <c r="D30" s="7">
        <f>SUM(D18:D29)</f>
        <v>6</v>
      </c>
      <c r="E30" s="7">
        <f>SUM(E18:E29)</f>
        <v>329</v>
      </c>
    </row>
    <row r="31" spans="1:5">
      <c r="A31" s="67">
        <v>40909</v>
      </c>
      <c r="B31" s="7">
        <v>23</v>
      </c>
      <c r="C31" s="7">
        <v>0</v>
      </c>
      <c r="D31" s="7">
        <v>1</v>
      </c>
      <c r="E31" s="7">
        <v>24</v>
      </c>
    </row>
    <row r="32" spans="1:5">
      <c r="A32" s="67">
        <v>40940</v>
      </c>
      <c r="B32" s="7">
        <v>30</v>
      </c>
      <c r="C32" s="7">
        <v>0</v>
      </c>
      <c r="D32" s="7">
        <v>2</v>
      </c>
      <c r="E32" s="7">
        <v>29</v>
      </c>
    </row>
    <row r="33" spans="1:5">
      <c r="A33" s="67">
        <v>40969</v>
      </c>
      <c r="B33" s="7">
        <v>20</v>
      </c>
      <c r="C33" s="7">
        <v>0</v>
      </c>
      <c r="D33" s="7">
        <v>0</v>
      </c>
      <c r="E33" s="7">
        <v>24</v>
      </c>
    </row>
    <row r="34" spans="1:5">
      <c r="A34" s="67">
        <v>41000</v>
      </c>
      <c r="B34" s="7">
        <v>30</v>
      </c>
      <c r="C34" s="7">
        <v>0</v>
      </c>
      <c r="D34" s="7">
        <v>2</v>
      </c>
      <c r="E34" s="7">
        <v>34</v>
      </c>
    </row>
    <row r="35" spans="1:5">
      <c r="A35" s="67">
        <v>41030</v>
      </c>
      <c r="B35" s="7">
        <v>24</v>
      </c>
      <c r="C35" s="7">
        <v>0</v>
      </c>
      <c r="D35" s="7">
        <v>1</v>
      </c>
      <c r="E35" s="7">
        <v>24</v>
      </c>
    </row>
    <row r="36" spans="1:5">
      <c r="A36" s="67">
        <v>41061</v>
      </c>
      <c r="B36" s="7">
        <v>24</v>
      </c>
      <c r="C36" s="7">
        <v>0</v>
      </c>
      <c r="D36" s="7">
        <v>1</v>
      </c>
      <c r="E36" s="7">
        <v>25</v>
      </c>
    </row>
    <row r="37" spans="1:5">
      <c r="A37" s="67">
        <v>41091</v>
      </c>
      <c r="B37" s="7">
        <v>14</v>
      </c>
      <c r="C37" s="7">
        <v>0</v>
      </c>
      <c r="D37" s="7">
        <v>0</v>
      </c>
      <c r="E37" s="7">
        <v>16</v>
      </c>
    </row>
    <row r="38" spans="1:5">
      <c r="A38" s="67">
        <v>41122</v>
      </c>
      <c r="B38" s="7">
        <v>32</v>
      </c>
      <c r="C38" s="7">
        <v>0</v>
      </c>
      <c r="D38" s="7">
        <v>1</v>
      </c>
      <c r="E38" s="7">
        <v>39</v>
      </c>
    </row>
    <row r="39" spans="1:5">
      <c r="A39" s="67">
        <v>41153</v>
      </c>
      <c r="B39" s="7">
        <v>24</v>
      </c>
      <c r="C39" s="7">
        <v>0</v>
      </c>
      <c r="D39" s="7">
        <v>1</v>
      </c>
      <c r="E39" s="7">
        <v>32</v>
      </c>
    </row>
    <row r="40" spans="1:5">
      <c r="A40" s="67">
        <v>41183</v>
      </c>
      <c r="B40" s="7">
        <v>24</v>
      </c>
      <c r="C40" s="7">
        <v>0</v>
      </c>
      <c r="D40" s="7">
        <v>2</v>
      </c>
      <c r="E40" s="7">
        <v>27</v>
      </c>
    </row>
    <row r="41" spans="1:5">
      <c r="A41" s="67">
        <v>41214</v>
      </c>
      <c r="B41" s="7">
        <v>22</v>
      </c>
      <c r="C41" s="7">
        <v>0</v>
      </c>
      <c r="D41" s="7">
        <v>2</v>
      </c>
      <c r="E41" s="7">
        <v>22</v>
      </c>
    </row>
    <row r="42" spans="1:5">
      <c r="A42" s="67">
        <v>41244</v>
      </c>
      <c r="B42" s="7">
        <v>20</v>
      </c>
      <c r="C42" s="7">
        <v>0</v>
      </c>
      <c r="D42" s="7">
        <v>2</v>
      </c>
      <c r="E42" s="7">
        <v>21</v>
      </c>
    </row>
    <row r="43" spans="1:5">
      <c r="A43" s="67" t="s">
        <v>627</v>
      </c>
      <c r="B43" s="7">
        <f>SUM(B31:B42)</f>
        <v>287</v>
      </c>
      <c r="C43" s="7">
        <f>SUM(C31:C42)</f>
        <v>0</v>
      </c>
      <c r="D43" s="7">
        <f>SUM(D31:D42)</f>
        <v>15</v>
      </c>
      <c r="E43" s="7">
        <f>SUM(E31:E42)</f>
        <v>317</v>
      </c>
    </row>
    <row r="44" spans="1:5">
      <c r="A44" s="67">
        <v>41275</v>
      </c>
      <c r="B44" s="7">
        <v>21</v>
      </c>
      <c r="C44" s="7">
        <v>0</v>
      </c>
      <c r="D44" s="7">
        <v>0</v>
      </c>
      <c r="E44" s="7">
        <v>24</v>
      </c>
    </row>
    <row r="45" spans="1:5">
      <c r="A45" s="67">
        <v>41306</v>
      </c>
      <c r="B45" s="7">
        <v>12</v>
      </c>
      <c r="C45" s="7">
        <v>0</v>
      </c>
      <c r="D45" s="7">
        <v>0</v>
      </c>
      <c r="E45" s="7">
        <v>15</v>
      </c>
    </row>
    <row r="46" spans="1:5">
      <c r="A46" s="67">
        <v>41334</v>
      </c>
      <c r="B46" s="7">
        <v>19</v>
      </c>
      <c r="C46" s="7">
        <v>0</v>
      </c>
      <c r="D46" s="7">
        <v>1</v>
      </c>
      <c r="E46" s="7">
        <v>19</v>
      </c>
    </row>
    <row r="47" spans="1:5">
      <c r="A47" s="67">
        <v>41365</v>
      </c>
      <c r="B47" s="7">
        <v>17</v>
      </c>
      <c r="C47" s="7">
        <v>0</v>
      </c>
      <c r="D47" s="7">
        <v>1</v>
      </c>
      <c r="E47" s="7">
        <v>18</v>
      </c>
    </row>
    <row r="48" spans="1:5">
      <c r="A48" s="67">
        <v>41395</v>
      </c>
      <c r="B48" s="7">
        <v>12</v>
      </c>
      <c r="C48" s="7">
        <v>0</v>
      </c>
      <c r="D48" s="7">
        <v>1</v>
      </c>
      <c r="E48" s="7">
        <v>11</v>
      </c>
    </row>
    <row r="49" spans="1:5">
      <c r="A49" s="67">
        <v>41426</v>
      </c>
      <c r="B49" s="7">
        <v>17</v>
      </c>
      <c r="C49" s="7">
        <v>0</v>
      </c>
      <c r="D49" s="7">
        <v>0</v>
      </c>
      <c r="E49" s="7">
        <v>18</v>
      </c>
    </row>
    <row r="50" spans="1:5">
      <c r="A50" s="67">
        <v>41456</v>
      </c>
      <c r="B50" s="7">
        <v>15</v>
      </c>
      <c r="C50" s="7">
        <v>0</v>
      </c>
      <c r="D50" s="7">
        <v>1</v>
      </c>
      <c r="E50" s="7">
        <v>16</v>
      </c>
    </row>
    <row r="51" spans="1:5">
      <c r="A51" s="67">
        <v>41487</v>
      </c>
      <c r="B51" s="7">
        <v>14</v>
      </c>
      <c r="C51" s="7">
        <v>0</v>
      </c>
      <c r="D51" s="7">
        <v>0</v>
      </c>
      <c r="E51" s="7">
        <v>18</v>
      </c>
    </row>
    <row r="52" spans="1:5">
      <c r="A52" s="67">
        <v>41518</v>
      </c>
      <c r="B52" s="7">
        <v>18</v>
      </c>
      <c r="C52" s="7">
        <v>0</v>
      </c>
      <c r="D52" s="7">
        <v>1</v>
      </c>
      <c r="E52" s="7">
        <v>21</v>
      </c>
    </row>
    <row r="53" spans="1:5">
      <c r="A53" s="67">
        <v>41548</v>
      </c>
      <c r="B53" s="7">
        <v>22</v>
      </c>
      <c r="C53" s="7">
        <v>0</v>
      </c>
      <c r="D53" s="7">
        <v>1</v>
      </c>
      <c r="E53" s="7">
        <v>26</v>
      </c>
    </row>
    <row r="54" spans="1:5">
      <c r="A54" s="67">
        <v>41579</v>
      </c>
      <c r="B54" s="7">
        <v>27</v>
      </c>
      <c r="C54" s="7">
        <v>0</v>
      </c>
      <c r="D54" s="7">
        <v>1</v>
      </c>
      <c r="E54" s="7">
        <v>30</v>
      </c>
    </row>
    <row r="55" spans="1:5">
      <c r="A55" s="67">
        <v>41609</v>
      </c>
      <c r="B55" s="7">
        <v>14</v>
      </c>
      <c r="C55" s="7">
        <v>1</v>
      </c>
      <c r="D55" s="7">
        <v>0</v>
      </c>
      <c r="E55" s="7">
        <v>13</v>
      </c>
    </row>
    <row r="56" spans="1:5">
      <c r="A56" s="67" t="s">
        <v>1176</v>
      </c>
      <c r="B56" s="7">
        <f>SUM(B44:B55)</f>
        <v>208</v>
      </c>
      <c r="C56" s="7">
        <f>SUM(C44:C55)</f>
        <v>1</v>
      </c>
      <c r="D56" s="7">
        <f>SUM(D44:D55)</f>
        <v>7</v>
      </c>
      <c r="E56" s="7">
        <f>SUM(E44:E55)</f>
        <v>229</v>
      </c>
    </row>
    <row r="57" spans="1:5">
      <c r="A57" s="67">
        <v>41640</v>
      </c>
      <c r="B57" s="7">
        <v>20</v>
      </c>
      <c r="C57" s="7">
        <v>0</v>
      </c>
      <c r="D57" s="7">
        <v>1</v>
      </c>
      <c r="E57" s="7">
        <v>27</v>
      </c>
    </row>
    <row r="58" spans="1:5">
      <c r="A58" s="67">
        <v>41671</v>
      </c>
      <c r="B58" s="7">
        <v>17</v>
      </c>
      <c r="C58" s="7">
        <v>0</v>
      </c>
      <c r="D58" s="7">
        <v>0</v>
      </c>
      <c r="E58" s="7">
        <v>24</v>
      </c>
    </row>
    <row r="59" spans="1:5">
      <c r="A59" s="67">
        <v>41699</v>
      </c>
      <c r="B59" s="7">
        <v>13</v>
      </c>
      <c r="C59" s="7">
        <v>0</v>
      </c>
      <c r="D59" s="7">
        <v>0</v>
      </c>
      <c r="E59" s="7">
        <v>18</v>
      </c>
    </row>
    <row r="60" spans="1:5">
      <c r="A60" s="67">
        <v>41730</v>
      </c>
      <c r="B60" s="7">
        <v>15</v>
      </c>
      <c r="C60" s="7">
        <v>0</v>
      </c>
      <c r="D60" s="7">
        <v>2</v>
      </c>
      <c r="E60" s="7">
        <v>16</v>
      </c>
    </row>
    <row r="61" spans="1:5">
      <c r="A61" s="67">
        <v>41760</v>
      </c>
      <c r="B61" s="7">
        <v>13</v>
      </c>
      <c r="C61" s="7">
        <v>0</v>
      </c>
      <c r="D61" s="7">
        <v>1</v>
      </c>
      <c r="E61" s="7">
        <v>15</v>
      </c>
    </row>
    <row r="62" spans="1:5">
      <c r="A62" s="67">
        <v>41791</v>
      </c>
      <c r="B62" s="7">
        <v>11</v>
      </c>
      <c r="C62" s="7">
        <v>0</v>
      </c>
      <c r="D62" s="7">
        <v>0</v>
      </c>
      <c r="E62" s="7">
        <v>11</v>
      </c>
    </row>
    <row r="63" spans="1:5">
      <c r="A63" s="67">
        <v>41821</v>
      </c>
      <c r="B63" s="7">
        <v>16</v>
      </c>
      <c r="C63" s="7">
        <v>0</v>
      </c>
      <c r="D63" s="7">
        <v>0</v>
      </c>
      <c r="E63" s="7">
        <v>16</v>
      </c>
    </row>
    <row r="64" spans="1:5">
      <c r="A64" s="67">
        <v>41852</v>
      </c>
      <c r="B64" s="7">
        <v>20</v>
      </c>
      <c r="C64" s="7">
        <v>0</v>
      </c>
      <c r="D64" s="7">
        <v>0</v>
      </c>
      <c r="E64" s="7">
        <v>21</v>
      </c>
    </row>
    <row r="65" spans="1:5">
      <c r="A65" s="67">
        <v>41883</v>
      </c>
      <c r="B65" s="7">
        <v>14</v>
      </c>
      <c r="C65" s="7">
        <v>0</v>
      </c>
      <c r="D65" s="7">
        <v>0</v>
      </c>
      <c r="E65" s="7">
        <v>14</v>
      </c>
    </row>
    <row r="66" spans="1:5">
      <c r="A66" s="67">
        <v>41913</v>
      </c>
      <c r="B66" s="7">
        <v>13</v>
      </c>
      <c r="C66" s="7">
        <v>0</v>
      </c>
      <c r="D66" s="7">
        <v>1</v>
      </c>
      <c r="E66" s="7">
        <v>15</v>
      </c>
    </row>
    <row r="67" spans="1:5">
      <c r="A67" s="67">
        <v>41944</v>
      </c>
      <c r="B67" s="7">
        <v>20</v>
      </c>
      <c r="C67" s="7">
        <v>0</v>
      </c>
      <c r="D67" s="7">
        <v>0</v>
      </c>
      <c r="E67" s="7">
        <v>25</v>
      </c>
    </row>
    <row r="68" spans="1:5">
      <c r="A68" s="67">
        <v>41974</v>
      </c>
      <c r="B68" s="7">
        <v>14</v>
      </c>
      <c r="C68" s="7">
        <v>1</v>
      </c>
      <c r="D68" s="7">
        <v>0</v>
      </c>
      <c r="E68" s="7">
        <v>13</v>
      </c>
    </row>
    <row r="69" spans="1:5">
      <c r="A69" s="67" t="s">
        <v>1177</v>
      </c>
      <c r="B69" s="7">
        <f>SUM(B57:B68)</f>
        <v>186</v>
      </c>
      <c r="C69" s="7">
        <f>SUM(C57:C68)</f>
        <v>1</v>
      </c>
      <c r="D69" s="7">
        <f>SUM(D57:D68)</f>
        <v>5</v>
      </c>
      <c r="E69" s="7">
        <f>SUM(E57:E68)</f>
        <v>215</v>
      </c>
    </row>
    <row r="70" spans="1:5">
      <c r="A70" s="67">
        <v>42005</v>
      </c>
      <c r="B70" s="7">
        <v>13</v>
      </c>
      <c r="C70" s="7">
        <v>0</v>
      </c>
      <c r="D70" s="7">
        <v>0</v>
      </c>
      <c r="E70" s="7">
        <v>16</v>
      </c>
    </row>
    <row r="71" spans="1:5">
      <c r="A71" s="67">
        <v>42036</v>
      </c>
      <c r="B71" s="7">
        <v>16</v>
      </c>
      <c r="C71" s="7">
        <v>0</v>
      </c>
      <c r="D71" s="7">
        <v>2</v>
      </c>
      <c r="E71" s="7">
        <v>17</v>
      </c>
    </row>
    <row r="72" spans="1:5">
      <c r="A72" s="67">
        <v>42064</v>
      </c>
      <c r="B72" s="7">
        <v>11</v>
      </c>
      <c r="C72" s="7">
        <v>0</v>
      </c>
      <c r="D72" s="7">
        <v>0</v>
      </c>
      <c r="E72" s="7">
        <v>11</v>
      </c>
    </row>
    <row r="73" spans="1:5">
      <c r="A73" s="67">
        <v>42095</v>
      </c>
      <c r="B73" s="7">
        <v>10</v>
      </c>
      <c r="C73" s="7">
        <v>0</v>
      </c>
      <c r="D73" s="7">
        <v>1</v>
      </c>
      <c r="E73" s="7">
        <v>11</v>
      </c>
    </row>
    <row r="74" spans="1:5">
      <c r="A74" s="67">
        <v>42125</v>
      </c>
      <c r="B74" s="7">
        <v>14</v>
      </c>
      <c r="C74" s="7">
        <v>0</v>
      </c>
      <c r="D74" s="7">
        <v>1</v>
      </c>
      <c r="E74" s="7">
        <v>16</v>
      </c>
    </row>
    <row r="75" spans="1:5">
      <c r="A75" s="67">
        <v>42156</v>
      </c>
      <c r="B75" s="7">
        <v>11</v>
      </c>
      <c r="C75" s="7">
        <v>0</v>
      </c>
      <c r="D75" s="7">
        <v>0</v>
      </c>
      <c r="E75" s="7">
        <v>12</v>
      </c>
    </row>
    <row r="76" spans="1:5">
      <c r="A76" s="67">
        <v>42186</v>
      </c>
      <c r="B76" s="7">
        <v>9</v>
      </c>
      <c r="C76" s="7">
        <v>0</v>
      </c>
      <c r="D76" s="7">
        <v>0</v>
      </c>
      <c r="E76" s="7">
        <v>11</v>
      </c>
    </row>
    <row r="77" spans="1:5">
      <c r="A77" s="67">
        <v>42217</v>
      </c>
      <c r="B77" s="7">
        <v>14</v>
      </c>
      <c r="C77" s="7">
        <v>0</v>
      </c>
      <c r="D77" s="7">
        <v>0</v>
      </c>
      <c r="E77" s="7">
        <v>21</v>
      </c>
    </row>
    <row r="78" spans="1:5">
      <c r="A78" s="67">
        <v>42248</v>
      </c>
      <c r="B78" s="7">
        <v>20</v>
      </c>
      <c r="C78" s="7">
        <v>0</v>
      </c>
      <c r="D78" s="7">
        <v>0</v>
      </c>
      <c r="E78" s="7">
        <v>27</v>
      </c>
    </row>
    <row r="79" spans="1:5">
      <c r="A79" s="67">
        <v>42278</v>
      </c>
      <c r="B79" s="7">
        <v>13</v>
      </c>
      <c r="C79" s="7">
        <v>0</v>
      </c>
      <c r="D79" s="7">
        <v>0</v>
      </c>
      <c r="E79" s="7">
        <v>20</v>
      </c>
    </row>
    <row r="80" spans="1:5">
      <c r="A80" s="67">
        <v>42309</v>
      </c>
      <c r="B80" s="7">
        <v>17</v>
      </c>
      <c r="C80" s="7">
        <v>0</v>
      </c>
      <c r="D80" s="7">
        <v>0</v>
      </c>
      <c r="E80" s="7">
        <v>23</v>
      </c>
    </row>
    <row r="81" spans="1:5">
      <c r="A81" s="67">
        <v>42339</v>
      </c>
      <c r="B81" s="7">
        <v>15</v>
      </c>
      <c r="C81" s="7">
        <v>1</v>
      </c>
      <c r="D81" s="7">
        <v>1</v>
      </c>
      <c r="E81" s="7">
        <v>14</v>
      </c>
    </row>
    <row r="82" spans="1:5">
      <c r="A82" s="67" t="s">
        <v>1184</v>
      </c>
      <c r="B82" s="7">
        <f>SUM(B70:B81)</f>
        <v>163</v>
      </c>
      <c r="C82" s="7">
        <f>SUM(C70:C81)</f>
        <v>1</v>
      </c>
      <c r="D82" s="7">
        <f>SUM(D70:D81)</f>
        <v>5</v>
      </c>
      <c r="E82" s="7">
        <f>SUM(E70:E81)</f>
        <v>199</v>
      </c>
    </row>
    <row r="83" spans="1:5">
      <c r="A83" s="67">
        <v>42370</v>
      </c>
      <c r="B83" s="7">
        <v>16</v>
      </c>
      <c r="C83" s="7">
        <v>0</v>
      </c>
      <c r="D83" s="7">
        <v>0</v>
      </c>
      <c r="E83" s="7">
        <v>26</v>
      </c>
    </row>
    <row r="84" spans="1:5">
      <c r="A84" s="67">
        <v>42401</v>
      </c>
      <c r="B84" s="7">
        <v>12</v>
      </c>
      <c r="C84" s="7">
        <v>0</v>
      </c>
      <c r="D84" s="7">
        <v>1</v>
      </c>
      <c r="E84" s="7">
        <v>11</v>
      </c>
    </row>
    <row r="85" spans="1:5">
      <c r="A85" s="67">
        <v>42430</v>
      </c>
      <c r="B85" s="7">
        <v>16</v>
      </c>
      <c r="C85" s="7">
        <v>0</v>
      </c>
      <c r="D85" s="7">
        <v>2</v>
      </c>
      <c r="E85" s="7">
        <v>17</v>
      </c>
    </row>
    <row r="86" spans="1:5">
      <c r="A86" s="67">
        <v>42461</v>
      </c>
      <c r="B86" s="7">
        <v>18</v>
      </c>
      <c r="C86" s="7">
        <v>0</v>
      </c>
      <c r="D86" s="7">
        <v>1</v>
      </c>
      <c r="E86" s="7">
        <v>17</v>
      </c>
    </row>
    <row r="87" spans="1:5">
      <c r="A87" s="67">
        <v>42491</v>
      </c>
      <c r="B87" s="7">
        <v>11</v>
      </c>
      <c r="C87" s="7">
        <v>0</v>
      </c>
      <c r="D87" s="7">
        <v>0</v>
      </c>
      <c r="E87" s="7">
        <v>13</v>
      </c>
    </row>
    <row r="88" spans="1:5">
      <c r="A88" s="67">
        <v>42522</v>
      </c>
      <c r="B88" s="7">
        <v>15</v>
      </c>
      <c r="C88" s="7">
        <v>0</v>
      </c>
      <c r="D88" s="7">
        <v>0</v>
      </c>
      <c r="E88" s="7">
        <v>16</v>
      </c>
    </row>
    <row r="89" spans="1:5">
      <c r="A89" s="67">
        <v>42552</v>
      </c>
      <c r="B89" s="7">
        <v>16</v>
      </c>
      <c r="C89" s="7">
        <v>0</v>
      </c>
      <c r="D89" s="7">
        <v>0</v>
      </c>
      <c r="E89" s="7">
        <v>17</v>
      </c>
    </row>
    <row r="90" spans="1:5">
      <c r="A90" s="67">
        <v>42583</v>
      </c>
      <c r="B90" s="7">
        <v>8</v>
      </c>
      <c r="C90" s="7">
        <v>0</v>
      </c>
      <c r="D90" s="7">
        <v>0</v>
      </c>
      <c r="E90" s="7">
        <v>9</v>
      </c>
    </row>
    <row r="91" spans="1:5">
      <c r="A91" s="67">
        <v>42614</v>
      </c>
      <c r="B91" s="7">
        <v>8</v>
      </c>
      <c r="C91" s="7">
        <v>0</v>
      </c>
      <c r="D91" s="7">
        <v>1</v>
      </c>
      <c r="E91" s="7">
        <v>7</v>
      </c>
    </row>
    <row r="92" spans="1:5">
      <c r="A92" s="67">
        <v>42644</v>
      </c>
      <c r="B92" s="7">
        <v>15</v>
      </c>
      <c r="C92" s="7">
        <v>0</v>
      </c>
      <c r="D92" s="7">
        <v>0</v>
      </c>
      <c r="E92" s="7">
        <v>16</v>
      </c>
    </row>
    <row r="93" spans="1:5">
      <c r="A93" s="67">
        <v>42675</v>
      </c>
      <c r="B93" s="7">
        <v>13</v>
      </c>
      <c r="C93" s="7">
        <v>0</v>
      </c>
      <c r="D93" s="7">
        <v>1</v>
      </c>
      <c r="E93" s="7">
        <v>13</v>
      </c>
    </row>
    <row r="94" spans="1:5">
      <c r="A94" s="67">
        <v>42705</v>
      </c>
      <c r="B94" s="7">
        <v>14</v>
      </c>
      <c r="C94" s="7">
        <v>0</v>
      </c>
      <c r="D94" s="7">
        <v>3</v>
      </c>
      <c r="E94" s="7">
        <v>13</v>
      </c>
    </row>
    <row r="95" spans="1:5">
      <c r="A95" s="67" t="s">
        <v>898</v>
      </c>
      <c r="B95" s="7">
        <f>SUM(B83:B94)</f>
        <v>162</v>
      </c>
      <c r="C95" s="7">
        <f>SUM(C83:C94)</f>
        <v>0</v>
      </c>
      <c r="D95" s="7">
        <f>SUM(D83:D94)</f>
        <v>9</v>
      </c>
      <c r="E95" s="7">
        <f>SUM(E83:E94)</f>
        <v>175</v>
      </c>
    </row>
    <row r="96" spans="1:5">
      <c r="A96" s="45">
        <v>42736</v>
      </c>
      <c r="B96" s="7">
        <v>16</v>
      </c>
      <c r="C96" s="7">
        <v>0</v>
      </c>
      <c r="D96" s="7">
        <v>1</v>
      </c>
      <c r="E96" s="7">
        <v>16</v>
      </c>
    </row>
    <row r="97" spans="1:5">
      <c r="A97" s="45">
        <v>42767</v>
      </c>
      <c r="B97" s="7">
        <v>15</v>
      </c>
      <c r="C97" s="7">
        <v>0</v>
      </c>
      <c r="D97" s="7">
        <v>2</v>
      </c>
      <c r="E97" s="7">
        <v>17</v>
      </c>
    </row>
    <row r="98" spans="1:5">
      <c r="A98" s="45">
        <v>42795</v>
      </c>
      <c r="B98" s="7">
        <v>12</v>
      </c>
      <c r="C98" s="7">
        <v>0</v>
      </c>
      <c r="D98" s="7">
        <v>1</v>
      </c>
      <c r="E98" s="7">
        <v>11</v>
      </c>
    </row>
    <row r="99" spans="1:5">
      <c r="A99" s="45">
        <v>42826</v>
      </c>
      <c r="B99" s="7">
        <v>13</v>
      </c>
      <c r="C99" s="7">
        <v>1</v>
      </c>
      <c r="D99" s="7">
        <v>1</v>
      </c>
      <c r="E99" s="7">
        <v>11</v>
      </c>
    </row>
    <row r="100" spans="1:5">
      <c r="A100" s="45">
        <v>42856</v>
      </c>
      <c r="B100" s="7">
        <v>16</v>
      </c>
      <c r="C100" s="7">
        <v>0</v>
      </c>
      <c r="D100" s="7">
        <v>1</v>
      </c>
      <c r="E100" s="7">
        <v>16</v>
      </c>
    </row>
    <row r="101" spans="1:5">
      <c r="A101" s="45">
        <v>42887</v>
      </c>
      <c r="B101" s="7">
        <v>12</v>
      </c>
      <c r="C101" s="7">
        <v>0</v>
      </c>
      <c r="D101" s="7">
        <v>1</v>
      </c>
      <c r="E101" s="7">
        <v>13</v>
      </c>
    </row>
    <row r="102" spans="1:5">
      <c r="A102" s="45">
        <v>42917</v>
      </c>
      <c r="B102" s="7">
        <v>19</v>
      </c>
      <c r="C102" s="7">
        <v>0</v>
      </c>
      <c r="D102" s="7">
        <v>1</v>
      </c>
      <c r="E102" s="7">
        <v>19</v>
      </c>
    </row>
    <row r="103" spans="1:5">
      <c r="A103" s="45">
        <v>42948</v>
      </c>
      <c r="B103" s="7">
        <v>17</v>
      </c>
      <c r="C103" s="7">
        <v>1</v>
      </c>
      <c r="D103" s="7">
        <v>0</v>
      </c>
      <c r="E103" s="7">
        <v>18</v>
      </c>
    </row>
    <row r="104" spans="1:5">
      <c r="A104" s="45">
        <v>42979</v>
      </c>
      <c r="B104" s="7">
        <v>15</v>
      </c>
      <c r="C104" s="7">
        <v>0</v>
      </c>
      <c r="D104" s="7">
        <v>1</v>
      </c>
      <c r="E104" s="7">
        <v>18</v>
      </c>
    </row>
    <row r="105" spans="1:5">
      <c r="A105" s="45">
        <v>43009</v>
      </c>
      <c r="B105" s="7">
        <v>16</v>
      </c>
      <c r="C105" s="7">
        <v>0</v>
      </c>
      <c r="D105" s="7">
        <v>0</v>
      </c>
      <c r="E105" s="7">
        <v>18</v>
      </c>
    </row>
    <row r="106" spans="1:5">
      <c r="A106" s="45">
        <v>43040</v>
      </c>
      <c r="B106" s="7">
        <v>13</v>
      </c>
      <c r="C106" s="7">
        <v>0</v>
      </c>
      <c r="D106" s="7">
        <v>1</v>
      </c>
      <c r="E106" s="7">
        <v>14</v>
      </c>
    </row>
    <row r="107" spans="1:5">
      <c r="A107" s="45">
        <v>43070</v>
      </c>
      <c r="B107" s="7">
        <v>22</v>
      </c>
      <c r="C107" s="7">
        <v>0</v>
      </c>
      <c r="D107" s="7">
        <v>1</v>
      </c>
      <c r="E107" s="7">
        <v>26</v>
      </c>
    </row>
    <row r="108" spans="1:5">
      <c r="A108" s="201" t="s">
        <v>516</v>
      </c>
      <c r="B108" s="7">
        <f>SUM(B96:B107)</f>
        <v>186</v>
      </c>
      <c r="C108" s="7">
        <f>SUM(C96:C107)</f>
        <v>2</v>
      </c>
      <c r="D108" s="7">
        <f>SUM(D96:D107)</f>
        <v>11</v>
      </c>
      <c r="E108" s="7">
        <f>SUM(E96:E107)</f>
        <v>197</v>
      </c>
    </row>
    <row r="109" spans="1:5">
      <c r="A109" s="45">
        <v>43101</v>
      </c>
      <c r="B109" s="7">
        <v>18</v>
      </c>
      <c r="C109" s="7">
        <v>0</v>
      </c>
      <c r="D109" s="7">
        <v>1</v>
      </c>
      <c r="E109" s="7">
        <v>20</v>
      </c>
    </row>
    <row r="110" spans="1:5">
      <c r="A110" s="45">
        <v>43132</v>
      </c>
      <c r="B110" s="7">
        <v>18</v>
      </c>
      <c r="C110" s="7">
        <v>0</v>
      </c>
      <c r="D110" s="7">
        <v>0</v>
      </c>
      <c r="E110" s="7">
        <v>23</v>
      </c>
    </row>
    <row r="111" spans="1:5">
      <c r="A111" s="45">
        <v>43160</v>
      </c>
      <c r="B111" s="7">
        <v>12</v>
      </c>
      <c r="C111" s="7">
        <v>0</v>
      </c>
      <c r="D111" s="7">
        <v>0</v>
      </c>
      <c r="E111" s="7">
        <v>15</v>
      </c>
    </row>
    <row r="112" spans="1:5">
      <c r="A112" s="45">
        <v>43191</v>
      </c>
      <c r="B112" s="7">
        <v>11</v>
      </c>
      <c r="C112" s="7">
        <v>0</v>
      </c>
      <c r="D112" s="7">
        <v>1</v>
      </c>
      <c r="E112" s="7">
        <v>13</v>
      </c>
    </row>
    <row r="113" spans="1:5">
      <c r="A113" s="45">
        <v>43221</v>
      </c>
      <c r="B113" s="7">
        <v>15</v>
      </c>
      <c r="C113" s="7">
        <v>0</v>
      </c>
      <c r="D113" s="7">
        <v>1</v>
      </c>
      <c r="E113" s="7">
        <v>15</v>
      </c>
    </row>
    <row r="114" spans="1:5">
      <c r="A114" s="45">
        <v>43252</v>
      </c>
      <c r="B114" s="7">
        <v>12</v>
      </c>
      <c r="C114" s="7">
        <v>0</v>
      </c>
      <c r="D114" s="7">
        <v>0</v>
      </c>
      <c r="E114" s="7">
        <v>12</v>
      </c>
    </row>
    <row r="115" spans="1:5">
      <c r="A115" s="45">
        <v>43282</v>
      </c>
      <c r="B115" s="7">
        <v>13</v>
      </c>
      <c r="C115" s="7">
        <v>0</v>
      </c>
      <c r="D115" s="7">
        <v>1</v>
      </c>
      <c r="E115" s="7">
        <v>18</v>
      </c>
    </row>
    <row r="116" spans="1:5">
      <c r="A116" s="45">
        <v>43313</v>
      </c>
      <c r="B116" s="7">
        <v>11</v>
      </c>
      <c r="C116" s="7">
        <v>0</v>
      </c>
      <c r="D116" s="7">
        <v>0</v>
      </c>
      <c r="E116" s="7">
        <v>11</v>
      </c>
    </row>
    <row r="117" spans="1:5">
      <c r="A117" s="45">
        <v>43344</v>
      </c>
      <c r="B117" s="7">
        <v>9</v>
      </c>
      <c r="C117" s="7">
        <v>0</v>
      </c>
      <c r="D117" s="7">
        <v>0</v>
      </c>
      <c r="E117" s="7">
        <v>9</v>
      </c>
    </row>
    <row r="118" spans="1:5">
      <c r="A118" s="45">
        <v>43374</v>
      </c>
      <c r="B118" s="7">
        <v>13</v>
      </c>
      <c r="C118" s="7">
        <v>0</v>
      </c>
      <c r="D118" s="7">
        <v>1</v>
      </c>
      <c r="E118" s="7">
        <v>12</v>
      </c>
    </row>
    <row r="119" spans="1:5">
      <c r="A119" s="45">
        <v>43405</v>
      </c>
      <c r="B119" s="7">
        <v>12</v>
      </c>
      <c r="C119" s="7">
        <v>0</v>
      </c>
      <c r="D119" s="7">
        <v>1</v>
      </c>
      <c r="E119" s="7">
        <v>11</v>
      </c>
    </row>
    <row r="120" spans="1:5">
      <c r="A120" s="45">
        <v>43435</v>
      </c>
      <c r="B120" s="7">
        <v>9</v>
      </c>
      <c r="C120" s="7">
        <v>0</v>
      </c>
      <c r="D120" s="7">
        <v>0</v>
      </c>
      <c r="E120" s="7">
        <v>10</v>
      </c>
    </row>
    <row r="121" spans="1:5">
      <c r="A121" s="201" t="s">
        <v>1185</v>
      </c>
      <c r="B121" s="7">
        <f>SUM(B109:B120)</f>
        <v>153</v>
      </c>
      <c r="C121" s="7">
        <f>SUM(C109:C120)</f>
        <v>0</v>
      </c>
      <c r="D121" s="7">
        <f>SUM(D109:D120)</f>
        <v>6</v>
      </c>
      <c r="E121" s="7">
        <f>SUM(E109:E120)</f>
        <v>169</v>
      </c>
    </row>
    <row r="122" spans="1:5">
      <c r="A122" s="45">
        <v>43466</v>
      </c>
      <c r="B122" s="7">
        <v>20</v>
      </c>
      <c r="C122" s="7">
        <v>0</v>
      </c>
      <c r="D122" s="7">
        <v>1</v>
      </c>
      <c r="E122" s="7">
        <v>26</v>
      </c>
    </row>
    <row r="123" spans="1:5">
      <c r="A123" s="45">
        <v>43497</v>
      </c>
      <c r="B123" s="7">
        <v>8</v>
      </c>
      <c r="C123" s="7">
        <v>0</v>
      </c>
      <c r="D123" s="7">
        <v>0</v>
      </c>
      <c r="E123" s="7">
        <v>12</v>
      </c>
    </row>
    <row r="124" spans="1:5">
      <c r="A124" s="45">
        <v>43525</v>
      </c>
      <c r="B124" s="7">
        <v>21</v>
      </c>
      <c r="C124" s="7">
        <v>0</v>
      </c>
      <c r="D124" s="7">
        <v>0</v>
      </c>
      <c r="E124" s="7">
        <v>27</v>
      </c>
    </row>
    <row r="125" spans="1:5">
      <c r="A125" s="45">
        <v>43556</v>
      </c>
      <c r="B125" s="7">
        <v>12</v>
      </c>
      <c r="C125" s="7">
        <v>0</v>
      </c>
      <c r="D125" s="7">
        <v>1</v>
      </c>
      <c r="E125" s="7">
        <v>11</v>
      </c>
    </row>
    <row r="126" spans="1:5">
      <c r="A126" s="46">
        <v>43586</v>
      </c>
      <c r="B126" s="7">
        <v>15</v>
      </c>
      <c r="C126" s="7">
        <v>0</v>
      </c>
      <c r="D126" s="7">
        <v>0</v>
      </c>
      <c r="E126" s="7">
        <v>16</v>
      </c>
    </row>
    <row r="127" spans="1:5">
      <c r="A127" s="46">
        <v>43617</v>
      </c>
      <c r="B127" s="7">
        <v>10</v>
      </c>
      <c r="C127" s="7">
        <v>0</v>
      </c>
      <c r="D127" s="7">
        <v>0</v>
      </c>
      <c r="E127" s="7">
        <v>10</v>
      </c>
    </row>
    <row r="128" spans="1:5">
      <c r="A128" s="46">
        <v>43647</v>
      </c>
      <c r="B128" s="7">
        <v>14</v>
      </c>
      <c r="C128" s="7">
        <v>0</v>
      </c>
      <c r="D128" s="7">
        <v>1</v>
      </c>
      <c r="E128" s="7">
        <v>13</v>
      </c>
    </row>
    <row r="129" spans="1:5">
      <c r="A129" s="46">
        <v>43678</v>
      </c>
      <c r="B129" s="7">
        <v>8</v>
      </c>
      <c r="C129" s="7">
        <v>0</v>
      </c>
      <c r="D129" s="7">
        <v>1</v>
      </c>
      <c r="E129" s="7">
        <v>7</v>
      </c>
    </row>
    <row r="130" spans="1:5">
      <c r="A130" s="46">
        <v>43709</v>
      </c>
      <c r="B130" s="7">
        <v>12</v>
      </c>
      <c r="C130" s="7">
        <v>0</v>
      </c>
      <c r="D130" s="7">
        <v>2</v>
      </c>
      <c r="E130" s="7">
        <v>16</v>
      </c>
    </row>
    <row r="131" spans="1:5">
      <c r="A131" s="46">
        <v>43739</v>
      </c>
      <c r="B131" s="7">
        <v>10</v>
      </c>
      <c r="C131" s="7">
        <v>0</v>
      </c>
      <c r="D131" s="7">
        <v>0</v>
      </c>
      <c r="E131" s="7">
        <v>11</v>
      </c>
    </row>
    <row r="132" spans="1:5">
      <c r="A132" s="46">
        <v>43770</v>
      </c>
      <c r="B132" s="7">
        <v>17</v>
      </c>
      <c r="C132" s="7">
        <v>0</v>
      </c>
      <c r="D132" s="7">
        <v>0</v>
      </c>
      <c r="E132" s="7">
        <v>20</v>
      </c>
    </row>
    <row r="133" spans="1:5">
      <c r="A133" s="46">
        <v>43800</v>
      </c>
      <c r="B133" s="7">
        <v>11</v>
      </c>
      <c r="C133" s="7">
        <v>0</v>
      </c>
      <c r="D133" s="7">
        <v>1</v>
      </c>
      <c r="E133" s="7">
        <v>11</v>
      </c>
    </row>
    <row r="134" spans="1:5">
      <c r="A134" s="201" t="s">
        <v>148</v>
      </c>
      <c r="B134" s="7">
        <f>SUM(B122:B133)</f>
        <v>158</v>
      </c>
      <c r="C134" s="7">
        <f>SUM(C122:C133)</f>
        <v>0</v>
      </c>
      <c r="D134" s="7">
        <f>SUM(D122:D133)</f>
        <v>7</v>
      </c>
      <c r="E134" s="7">
        <f>SUM(E122:E133)</f>
        <v>180</v>
      </c>
    </row>
    <row r="135" spans="1:5">
      <c r="A135" s="45">
        <v>43831</v>
      </c>
      <c r="B135" s="7">
        <v>14</v>
      </c>
      <c r="C135" s="7">
        <v>0</v>
      </c>
      <c r="D135" s="7">
        <v>0</v>
      </c>
      <c r="E135" s="7">
        <v>15</v>
      </c>
    </row>
    <row r="136" spans="1:5">
      <c r="A136" s="45">
        <v>43862</v>
      </c>
      <c r="B136" s="7">
        <v>9</v>
      </c>
      <c r="C136" s="7">
        <v>0</v>
      </c>
      <c r="D136" s="7">
        <v>0</v>
      </c>
      <c r="E136" s="7">
        <v>9</v>
      </c>
    </row>
    <row r="137" spans="1:5">
      <c r="A137" s="45">
        <v>43891</v>
      </c>
      <c r="B137" s="7">
        <v>4</v>
      </c>
      <c r="C137" s="7">
        <v>0</v>
      </c>
      <c r="D137" s="7">
        <v>0</v>
      </c>
      <c r="E137" s="7">
        <v>4</v>
      </c>
    </row>
    <row r="138" spans="1:5">
      <c r="A138" s="45">
        <v>43922</v>
      </c>
      <c r="B138" s="7">
        <v>8</v>
      </c>
      <c r="C138" s="7">
        <v>0</v>
      </c>
      <c r="D138" s="7">
        <v>0</v>
      </c>
      <c r="E138" s="7">
        <v>9</v>
      </c>
    </row>
    <row r="139" spans="1:5">
      <c r="A139" s="45">
        <v>43952</v>
      </c>
      <c r="B139" s="7">
        <v>5</v>
      </c>
      <c r="C139" s="7">
        <v>0</v>
      </c>
      <c r="D139" s="7">
        <v>0</v>
      </c>
      <c r="E139" s="7">
        <v>5</v>
      </c>
    </row>
    <row r="140" spans="1:5">
      <c r="A140" s="45">
        <v>43983</v>
      </c>
      <c r="B140" s="7">
        <v>12</v>
      </c>
      <c r="C140" s="7">
        <v>0</v>
      </c>
      <c r="D140" s="7">
        <v>0</v>
      </c>
      <c r="E140" s="7">
        <v>14</v>
      </c>
    </row>
    <row r="141" spans="1:5">
      <c r="A141" s="45">
        <v>44013</v>
      </c>
      <c r="B141" s="7">
        <v>12</v>
      </c>
      <c r="C141" s="7">
        <v>0</v>
      </c>
      <c r="D141" s="7">
        <v>0</v>
      </c>
      <c r="E141" s="7">
        <v>12</v>
      </c>
    </row>
    <row r="142" spans="1:5">
      <c r="A142" s="45">
        <v>44044</v>
      </c>
      <c r="B142" s="7">
        <v>16</v>
      </c>
      <c r="C142" s="7">
        <v>0</v>
      </c>
      <c r="D142" s="7">
        <v>0</v>
      </c>
      <c r="E142" s="7">
        <v>20</v>
      </c>
    </row>
    <row r="143" spans="1:5">
      <c r="A143" s="45">
        <v>44075</v>
      </c>
      <c r="B143" s="7">
        <v>11</v>
      </c>
      <c r="C143" s="7">
        <v>0</v>
      </c>
      <c r="D143" s="7">
        <v>0</v>
      </c>
      <c r="E143" s="7">
        <v>12</v>
      </c>
    </row>
    <row r="144" spans="1:5">
      <c r="A144" s="45">
        <v>44105</v>
      </c>
      <c r="B144" s="7">
        <v>8</v>
      </c>
      <c r="C144" s="7">
        <v>0</v>
      </c>
      <c r="D144" s="7">
        <v>0</v>
      </c>
      <c r="E144" s="7">
        <v>8</v>
      </c>
    </row>
    <row r="145" spans="1:5">
      <c r="A145" s="45">
        <v>44136</v>
      </c>
      <c r="B145" s="7">
        <v>11</v>
      </c>
      <c r="C145" s="7">
        <v>0</v>
      </c>
      <c r="D145" s="7">
        <v>0</v>
      </c>
      <c r="E145" s="7">
        <v>12</v>
      </c>
    </row>
    <row r="146" spans="1:5">
      <c r="A146" s="45">
        <v>44166</v>
      </c>
      <c r="B146" s="7">
        <v>22</v>
      </c>
      <c r="C146" s="7">
        <v>0</v>
      </c>
      <c r="D146" s="7">
        <v>2</v>
      </c>
      <c r="E146" s="7">
        <v>25</v>
      </c>
    </row>
    <row r="147" spans="1:5">
      <c r="A147" s="201" t="s">
        <v>884</v>
      </c>
      <c r="B147" s="7">
        <f>SUM(B135:B146)</f>
        <v>132</v>
      </c>
      <c r="C147" s="7">
        <f>SUM(C135:C146)</f>
        <v>0</v>
      </c>
      <c r="D147" s="7">
        <f>SUM(D135:D146)</f>
        <v>2</v>
      </c>
      <c r="E147" s="7">
        <f>SUM(E135:E146)</f>
        <v>145</v>
      </c>
    </row>
    <row r="148" spans="1:5">
      <c r="A148" s="45">
        <v>44197</v>
      </c>
      <c r="B148" s="7">
        <v>11</v>
      </c>
      <c r="C148" s="7">
        <v>0</v>
      </c>
      <c r="D148" s="7">
        <v>0</v>
      </c>
      <c r="E148" s="7">
        <v>11</v>
      </c>
    </row>
    <row r="149" spans="1:5">
      <c r="A149" s="45">
        <v>44228</v>
      </c>
      <c r="B149" s="7">
        <v>11</v>
      </c>
      <c r="C149" s="7">
        <v>0</v>
      </c>
      <c r="D149" s="7">
        <v>0</v>
      </c>
      <c r="E149" s="7">
        <v>13</v>
      </c>
    </row>
    <row r="150" spans="1:5">
      <c r="A150" s="45">
        <v>44256</v>
      </c>
      <c r="B150" s="7">
        <v>11</v>
      </c>
      <c r="C150" s="7">
        <v>0</v>
      </c>
      <c r="D150" s="7">
        <v>0</v>
      </c>
      <c r="E150" s="7">
        <v>11</v>
      </c>
    </row>
    <row r="151" spans="1:5">
      <c r="A151" s="45">
        <v>44287</v>
      </c>
      <c r="B151" s="7">
        <v>11</v>
      </c>
      <c r="C151" s="7">
        <v>0</v>
      </c>
      <c r="D151" s="7">
        <v>0</v>
      </c>
      <c r="E151" s="7">
        <v>12</v>
      </c>
    </row>
    <row r="152" spans="1:5">
      <c r="A152" s="45">
        <v>44317</v>
      </c>
      <c r="B152" s="7">
        <v>9</v>
      </c>
      <c r="C152" s="7">
        <v>0</v>
      </c>
      <c r="D152" s="7">
        <v>0</v>
      </c>
      <c r="E152" s="7">
        <v>10</v>
      </c>
    </row>
    <row r="153" spans="1:5">
      <c r="A153" s="45">
        <v>44348</v>
      </c>
      <c r="B153" s="7">
        <v>16</v>
      </c>
      <c r="C153" s="7">
        <v>0</v>
      </c>
      <c r="D153" s="7">
        <v>0</v>
      </c>
      <c r="E153" s="7">
        <v>17</v>
      </c>
    </row>
    <row r="154" spans="1:5">
      <c r="A154" s="45">
        <v>44378</v>
      </c>
      <c r="B154" s="7">
        <v>13</v>
      </c>
      <c r="C154" s="7">
        <v>0</v>
      </c>
      <c r="D154" s="7">
        <v>0</v>
      </c>
      <c r="E154" s="7">
        <v>13</v>
      </c>
    </row>
    <row r="155" spans="1:5">
      <c r="A155" s="45">
        <v>44409</v>
      </c>
      <c r="B155" s="7">
        <v>10</v>
      </c>
      <c r="C155" s="7">
        <v>0</v>
      </c>
      <c r="D155" s="7">
        <v>0</v>
      </c>
      <c r="E155" s="7">
        <v>11</v>
      </c>
    </row>
    <row r="156" spans="1:5">
      <c r="A156" s="45">
        <v>44440</v>
      </c>
      <c r="B156" s="7">
        <v>8</v>
      </c>
      <c r="C156" s="7">
        <v>0</v>
      </c>
      <c r="D156" s="7">
        <v>1</v>
      </c>
      <c r="E156" s="7">
        <v>7</v>
      </c>
    </row>
    <row r="157" spans="1:5">
      <c r="A157" s="45">
        <v>44470</v>
      </c>
      <c r="B157" s="7">
        <v>10</v>
      </c>
      <c r="C157" s="7">
        <v>0</v>
      </c>
      <c r="D157" s="7">
        <v>0</v>
      </c>
      <c r="E157" s="7">
        <v>12</v>
      </c>
    </row>
    <row r="158" spans="1:5">
      <c r="A158" s="45">
        <v>44501</v>
      </c>
      <c r="B158" s="7">
        <v>14</v>
      </c>
      <c r="C158" s="7">
        <v>0</v>
      </c>
      <c r="D158" s="7">
        <v>1</v>
      </c>
      <c r="E158" s="7">
        <v>22</v>
      </c>
    </row>
    <row r="159" spans="1:5">
      <c r="A159" s="45">
        <v>44531</v>
      </c>
      <c r="B159" s="7">
        <v>19</v>
      </c>
      <c r="C159" s="7">
        <v>0</v>
      </c>
      <c r="D159" s="7">
        <v>3</v>
      </c>
      <c r="E159" s="7">
        <v>16</v>
      </c>
    </row>
    <row r="160" spans="1:5">
      <c r="A160" s="201" t="s">
        <v>1188</v>
      </c>
      <c r="B160" s="7">
        <v>143</v>
      </c>
      <c r="C160" s="7">
        <v>0</v>
      </c>
      <c r="D160" s="7">
        <v>5</v>
      </c>
      <c r="E160" s="7">
        <v>155</v>
      </c>
    </row>
    <row r="161" spans="1:5">
      <c r="A161" s="45">
        <v>44562</v>
      </c>
      <c r="B161" s="7">
        <v>13</v>
      </c>
      <c r="C161" s="7">
        <v>0</v>
      </c>
      <c r="D161" s="7">
        <v>0</v>
      </c>
      <c r="E161" s="7">
        <v>17</v>
      </c>
    </row>
    <row r="162" spans="1:5">
      <c r="A162" s="45">
        <v>44593</v>
      </c>
      <c r="B162" s="7">
        <v>11</v>
      </c>
      <c r="C162" s="7">
        <v>0</v>
      </c>
      <c r="D162" s="7">
        <v>1</v>
      </c>
      <c r="E162" s="7">
        <v>11</v>
      </c>
    </row>
    <row r="163" spans="1:5">
      <c r="A163" s="45">
        <v>44621</v>
      </c>
      <c r="B163" s="7">
        <v>18</v>
      </c>
      <c r="C163" s="7">
        <v>0</v>
      </c>
      <c r="D163" s="7">
        <v>3</v>
      </c>
      <c r="E163" s="7">
        <v>21</v>
      </c>
    </row>
    <row r="164" spans="1:5">
      <c r="A164" s="45">
        <v>44652</v>
      </c>
      <c r="B164" s="7">
        <v>15</v>
      </c>
      <c r="C164" s="7">
        <v>0</v>
      </c>
      <c r="D164" s="7">
        <v>0</v>
      </c>
      <c r="E164" s="7">
        <v>20</v>
      </c>
    </row>
    <row r="165" spans="1:5">
      <c r="A165" s="45">
        <v>44682</v>
      </c>
      <c r="B165" s="7">
        <v>13</v>
      </c>
      <c r="C165" s="7">
        <v>0</v>
      </c>
      <c r="D165" s="7">
        <v>0</v>
      </c>
      <c r="E165" s="7">
        <v>16</v>
      </c>
    </row>
    <row r="166" spans="1:5">
      <c r="A166" s="45">
        <v>44713</v>
      </c>
      <c r="B166" s="7">
        <v>5</v>
      </c>
      <c r="C166" s="7">
        <v>0</v>
      </c>
      <c r="D166" s="7">
        <v>0</v>
      </c>
      <c r="E166" s="7">
        <v>5</v>
      </c>
    </row>
    <row r="167" spans="1:5">
      <c r="A167" s="45">
        <v>44743</v>
      </c>
      <c r="B167" s="7">
        <v>12</v>
      </c>
      <c r="C167" s="7">
        <v>0</v>
      </c>
      <c r="D167" s="7">
        <v>0</v>
      </c>
      <c r="E167" s="7">
        <v>12</v>
      </c>
    </row>
    <row r="168" spans="1:5">
      <c r="A168" s="45">
        <v>44774</v>
      </c>
      <c r="B168" s="7">
        <v>14</v>
      </c>
      <c r="C168" s="7">
        <v>0</v>
      </c>
      <c r="D168" s="7">
        <v>0</v>
      </c>
      <c r="E168" s="7">
        <v>15</v>
      </c>
    </row>
    <row r="169" spans="1:5">
      <c r="A169" s="45">
        <v>44805</v>
      </c>
      <c r="B169" s="7">
        <v>8</v>
      </c>
      <c r="C169" s="7">
        <v>1</v>
      </c>
      <c r="D169" s="7">
        <v>0</v>
      </c>
      <c r="E169" s="7">
        <v>7</v>
      </c>
    </row>
    <row r="170" spans="1:5">
      <c r="A170" s="45">
        <v>44835</v>
      </c>
      <c r="B170" s="7">
        <v>11</v>
      </c>
      <c r="C170" s="7">
        <v>1</v>
      </c>
      <c r="D170" s="7">
        <v>0</v>
      </c>
      <c r="E170" s="7">
        <v>13</v>
      </c>
    </row>
    <row r="171" spans="1:5">
      <c r="A171" s="45">
        <v>44866</v>
      </c>
      <c r="B171" s="7">
        <v>14</v>
      </c>
      <c r="C171" s="7">
        <v>0</v>
      </c>
      <c r="D171" s="7">
        <v>0</v>
      </c>
      <c r="E171" s="7">
        <v>17</v>
      </c>
    </row>
    <row r="172" spans="1:5">
      <c r="A172" s="45">
        <v>44896</v>
      </c>
      <c r="B172" s="7">
        <v>15</v>
      </c>
      <c r="C172" s="7">
        <v>0</v>
      </c>
      <c r="D172" s="7">
        <v>1</v>
      </c>
      <c r="E172" s="7">
        <v>15</v>
      </c>
    </row>
    <row r="173" spans="1:5">
      <c r="A173" s="201" t="s">
        <v>1193</v>
      </c>
      <c r="B173" s="7">
        <f>SUM(B161:B172)</f>
        <v>149</v>
      </c>
      <c r="C173" s="7">
        <f>SUM(C161:C172)</f>
        <v>2</v>
      </c>
      <c r="D173" s="7">
        <f>SUM(D161:D172)</f>
        <v>5</v>
      </c>
      <c r="E173" s="7">
        <f>SUM(E161:E172)</f>
        <v>169</v>
      </c>
    </row>
    <row r="174" spans="1:5">
      <c r="A174" s="45">
        <v>44927</v>
      </c>
      <c r="B174" s="7">
        <v>11</v>
      </c>
      <c r="C174" s="7">
        <v>0</v>
      </c>
      <c r="D174" s="7">
        <v>0</v>
      </c>
      <c r="E174" s="7">
        <v>14</v>
      </c>
    </row>
    <row r="175" spans="1:5">
      <c r="A175" s="45">
        <v>44958</v>
      </c>
      <c r="B175" s="7">
        <v>9</v>
      </c>
      <c r="C175" s="7">
        <v>0</v>
      </c>
      <c r="D175" s="7">
        <v>0</v>
      </c>
      <c r="E175" s="7">
        <v>11</v>
      </c>
    </row>
    <row r="176" spans="1:5">
      <c r="A176" s="45">
        <v>44986</v>
      </c>
      <c r="B176" s="7">
        <v>16</v>
      </c>
      <c r="C176" s="7">
        <v>0</v>
      </c>
      <c r="D176" s="7">
        <v>2</v>
      </c>
      <c r="E176" s="7">
        <v>17</v>
      </c>
    </row>
    <row r="177" spans="1:5">
      <c r="A177" s="45">
        <v>45017</v>
      </c>
      <c r="B177" s="7">
        <v>8</v>
      </c>
      <c r="C177" s="7">
        <v>0</v>
      </c>
      <c r="D177" s="7">
        <v>2</v>
      </c>
      <c r="E177" s="7">
        <v>6</v>
      </c>
    </row>
    <row r="178" spans="1:5">
      <c r="A178" s="45">
        <v>45047</v>
      </c>
      <c r="B178" s="7">
        <v>15</v>
      </c>
      <c r="C178" s="7">
        <v>0</v>
      </c>
      <c r="D178" s="7">
        <v>0</v>
      </c>
      <c r="E178" s="7">
        <v>16</v>
      </c>
    </row>
    <row r="179" spans="1:5">
      <c r="A179" s="45">
        <v>45078</v>
      </c>
      <c r="B179" s="7">
        <v>6</v>
      </c>
      <c r="C179" s="7">
        <v>0</v>
      </c>
      <c r="D179" s="7">
        <v>1</v>
      </c>
      <c r="E179" s="7">
        <v>7</v>
      </c>
    </row>
    <row r="180" spans="1:5">
      <c r="A180" s="45">
        <v>45108</v>
      </c>
      <c r="B180" s="7">
        <v>13</v>
      </c>
      <c r="C180" s="7">
        <v>0</v>
      </c>
      <c r="D180" s="7">
        <v>0</v>
      </c>
      <c r="E180" s="7">
        <v>14</v>
      </c>
    </row>
    <row r="181" spans="1:5">
      <c r="A181" s="45">
        <v>45139</v>
      </c>
      <c r="B181" s="7">
        <v>11</v>
      </c>
      <c r="C181" s="7">
        <v>0</v>
      </c>
      <c r="D181" s="7">
        <v>0</v>
      </c>
      <c r="E181" s="7">
        <v>15</v>
      </c>
    </row>
    <row r="182" spans="1:5">
      <c r="A182" s="45">
        <v>45170</v>
      </c>
      <c r="B182" s="7">
        <v>12</v>
      </c>
      <c r="C182" s="7">
        <v>0</v>
      </c>
      <c r="D182" s="7">
        <v>1</v>
      </c>
      <c r="E182" s="7">
        <v>13</v>
      </c>
    </row>
    <row r="183" spans="1:5">
      <c r="A183" s="45">
        <v>45200</v>
      </c>
      <c r="B183" s="7">
        <v>16</v>
      </c>
      <c r="C183" s="7">
        <v>0</v>
      </c>
      <c r="D183" s="7">
        <v>0</v>
      </c>
      <c r="E183" s="7">
        <v>17</v>
      </c>
    </row>
    <row r="184" spans="1:5">
      <c r="A184" s="45">
        <v>45231</v>
      </c>
      <c r="B184" s="7">
        <v>18</v>
      </c>
      <c r="C184" s="7">
        <v>0</v>
      </c>
      <c r="D184" s="7">
        <v>2</v>
      </c>
      <c r="E184" s="7">
        <v>17</v>
      </c>
    </row>
    <row r="185" spans="1:5">
      <c r="A185" s="45">
        <v>45261</v>
      </c>
      <c r="B185" s="7">
        <v>23</v>
      </c>
      <c r="C185" s="7">
        <v>0</v>
      </c>
      <c r="D185" s="7">
        <v>0</v>
      </c>
      <c r="E185" s="7">
        <v>27</v>
      </c>
    </row>
    <row r="186" spans="1:5">
      <c r="A186" s="201" t="s">
        <v>1194</v>
      </c>
      <c r="B186" s="7">
        <v>158</v>
      </c>
      <c r="C186" s="7">
        <v>0</v>
      </c>
      <c r="D186" s="7">
        <v>8</v>
      </c>
      <c r="E186" s="7">
        <v>174</v>
      </c>
    </row>
    <row r="187" spans="1:5" s="23" customFormat="1" ht="18.75">
      <c r="A187" s="45">
        <v>45292</v>
      </c>
      <c r="B187" s="7">
        <v>17</v>
      </c>
      <c r="C187" s="7">
        <v>0</v>
      </c>
      <c r="D187" s="7">
        <v>0</v>
      </c>
      <c r="E187" s="7">
        <v>17</v>
      </c>
    </row>
    <row r="188" spans="1:5" s="23" customFormat="1" ht="18.75">
      <c r="A188" s="45">
        <v>45323</v>
      </c>
      <c r="B188" s="7">
        <v>13</v>
      </c>
      <c r="C188" s="7">
        <v>0</v>
      </c>
      <c r="D188" s="7">
        <v>1</v>
      </c>
      <c r="E188" s="7">
        <v>14</v>
      </c>
    </row>
    <row r="189" spans="1:5" s="23" customFormat="1" ht="18.75">
      <c r="A189" s="45">
        <v>45352</v>
      </c>
      <c r="B189" s="7">
        <v>18</v>
      </c>
      <c r="C189" s="7">
        <v>0</v>
      </c>
      <c r="D189" s="7">
        <v>0</v>
      </c>
      <c r="E189" s="7">
        <v>23</v>
      </c>
    </row>
    <row r="190" spans="1:5" s="23" customFormat="1" ht="18.75">
      <c r="A190" s="45">
        <v>45383</v>
      </c>
      <c r="B190" s="7">
        <v>10</v>
      </c>
      <c r="C190" s="7">
        <v>0</v>
      </c>
      <c r="D190" s="7">
        <v>0</v>
      </c>
      <c r="E190" s="7">
        <v>11</v>
      </c>
    </row>
    <row r="191" spans="1:5" s="23" customFormat="1" ht="18.75">
      <c r="A191" s="45">
        <v>45413</v>
      </c>
      <c r="B191" s="7">
        <v>10</v>
      </c>
      <c r="C191" s="7">
        <v>0</v>
      </c>
      <c r="D191" s="7">
        <v>1</v>
      </c>
      <c r="E191" s="7">
        <v>9</v>
      </c>
    </row>
    <row r="192" spans="1:5" s="23" customFormat="1" ht="18.75">
      <c r="A192" s="45">
        <v>45444</v>
      </c>
      <c r="B192" s="7">
        <v>13</v>
      </c>
      <c r="C192" s="7">
        <v>0</v>
      </c>
      <c r="D192" s="7">
        <v>3</v>
      </c>
      <c r="E192" s="7">
        <v>10</v>
      </c>
    </row>
    <row r="193" spans="1:5" s="23" customFormat="1" ht="18.75">
      <c r="A193" s="45">
        <v>45474</v>
      </c>
      <c r="B193" s="7">
        <v>12</v>
      </c>
      <c r="C193" s="7">
        <v>0</v>
      </c>
      <c r="D193" s="7">
        <v>2</v>
      </c>
      <c r="E193" s="7">
        <v>10</v>
      </c>
    </row>
    <row r="194" spans="1:5" s="23" customFormat="1" ht="18.75">
      <c r="A194" s="45">
        <v>45505</v>
      </c>
      <c r="B194" s="7">
        <v>9</v>
      </c>
      <c r="C194" s="7">
        <v>0</v>
      </c>
      <c r="D194" s="7">
        <v>0</v>
      </c>
      <c r="E194" s="7">
        <v>12</v>
      </c>
    </row>
    <row r="195" spans="1:5" s="23" customFormat="1" ht="18.75">
      <c r="A195" s="45">
        <v>45536</v>
      </c>
      <c r="B195" s="7">
        <v>15</v>
      </c>
      <c r="C195" s="7">
        <v>0</v>
      </c>
      <c r="D195" s="7">
        <v>0</v>
      </c>
      <c r="E195" s="7">
        <v>15</v>
      </c>
    </row>
    <row r="196" spans="1:5" s="23" customFormat="1" ht="18.75">
      <c r="A196" s="45">
        <v>45566</v>
      </c>
      <c r="B196" s="7">
        <v>15</v>
      </c>
      <c r="C196" s="7">
        <v>0</v>
      </c>
      <c r="D196" s="7">
        <v>1</v>
      </c>
      <c r="E196" s="7">
        <v>15</v>
      </c>
    </row>
    <row r="197" spans="1:5" s="23" customFormat="1" ht="18.75">
      <c r="A197" s="45">
        <v>45597</v>
      </c>
      <c r="B197" s="7">
        <v>13</v>
      </c>
      <c r="C197" s="7">
        <v>0</v>
      </c>
      <c r="D197" s="7">
        <v>0</v>
      </c>
      <c r="E197" s="7">
        <v>19</v>
      </c>
    </row>
    <row r="198" spans="1:5" s="23" customFormat="1" ht="18.75">
      <c r="A198" s="45">
        <v>45627</v>
      </c>
      <c r="B198" s="7">
        <v>11</v>
      </c>
      <c r="C198" s="7">
        <v>0</v>
      </c>
      <c r="D198" s="7">
        <v>0</v>
      </c>
      <c r="E198" s="7">
        <v>16</v>
      </c>
    </row>
    <row r="199" spans="1:5" s="23" customFormat="1" ht="18.75">
      <c r="A199" s="201" t="s">
        <v>243</v>
      </c>
      <c r="B199" s="7">
        <v>156</v>
      </c>
      <c r="C199" s="7">
        <v>0</v>
      </c>
      <c r="D199" s="7">
        <v>8</v>
      </c>
      <c r="E199" s="7">
        <v>171</v>
      </c>
    </row>
  </sheetData>
  <phoneticPr fontId="5"/>
  <hyperlinks>
    <hyperlink ref="D1" location="目次!C126" display="目次" xr:uid="{00000000-0004-0000-0401-000000000000}"/>
  </hyperlinks>
  <pageMargins left="0.7" right="0.7" top="0.75" bottom="0.75" header="0.3" footer="0.3"/>
  <pageSetup paperSize="9" orientation="portrait" r:id="rId1"/>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dimension ref="A1:D10"/>
  <sheetViews>
    <sheetView topLeftCell="A7" workbookViewId="0"/>
  </sheetViews>
  <sheetFormatPr defaultColWidth="8.75" defaultRowHeight="14.25"/>
  <cols>
    <col min="1" max="1" width="10.5" style="1" bestFit="1" customWidth="1"/>
    <col min="2" max="2" width="10.75" style="1" bestFit="1" customWidth="1"/>
    <col min="3" max="16384" width="8.75" style="1"/>
  </cols>
  <sheetData>
    <row r="1" spans="1:4" ht="18.75">
      <c r="A1" s="19" t="s">
        <v>3109</v>
      </c>
      <c r="B1" s="21" t="s">
        <v>3187</v>
      </c>
      <c r="D1" s="9" t="s">
        <v>652</v>
      </c>
    </row>
    <row r="2" spans="1:4" ht="18.75">
      <c r="A2" s="56" t="s">
        <v>1198</v>
      </c>
      <c r="B2" s="22">
        <v>186</v>
      </c>
    </row>
    <row r="3" spans="1:4" ht="18.75">
      <c r="A3" s="56" t="s">
        <v>1199</v>
      </c>
      <c r="B3" s="22">
        <v>153</v>
      </c>
    </row>
    <row r="4" spans="1:4" ht="18.75">
      <c r="A4" s="56" t="s">
        <v>1168</v>
      </c>
      <c r="B4" s="22">
        <v>158</v>
      </c>
    </row>
    <row r="5" spans="1:4" ht="18.75">
      <c r="A5" s="56" t="s">
        <v>1201</v>
      </c>
      <c r="B5" s="22">
        <v>132</v>
      </c>
    </row>
    <row r="6" spans="1:4" ht="18.75">
      <c r="A6" s="56" t="s">
        <v>1204</v>
      </c>
      <c r="B6" s="22">
        <v>143</v>
      </c>
    </row>
    <row r="7" spans="1:4" ht="18.75">
      <c r="A7" s="56" t="s">
        <v>1205</v>
      </c>
      <c r="B7" s="22">
        <v>149</v>
      </c>
    </row>
    <row r="8" spans="1:4" ht="18.75">
      <c r="A8" s="56" t="s">
        <v>2941</v>
      </c>
      <c r="B8" s="22">
        <v>158</v>
      </c>
    </row>
    <row r="9" spans="1:4" ht="18.75">
      <c r="A9" s="56" t="s">
        <v>3000</v>
      </c>
      <c r="B9" s="22">
        <v>156</v>
      </c>
    </row>
    <row r="10" spans="1:4" ht="18.75">
      <c r="A10" s="56" t="s">
        <v>756</v>
      </c>
      <c r="B10" s="22">
        <v>1235</v>
      </c>
    </row>
  </sheetData>
  <phoneticPr fontId="5"/>
  <hyperlinks>
    <hyperlink ref="D1" location="目次!C126" display="目次" xr:uid="{00000000-0004-0000-0501-000000000000}"/>
  </hyperlinks>
  <pageMargins left="0.7" right="0.7" top="0.75" bottom="0.75" header="0.3" footer="0.3"/>
  <pageSetup paperSize="9" orientation="portrait"/>
  <drawing r:id="rId2"/>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dimension ref="A1:M41"/>
  <sheetViews>
    <sheetView workbookViewId="0">
      <pane xSplit="2" ySplit="6" topLeftCell="C22" activePane="bottomRight" state="frozen"/>
      <selection pane="topRight"/>
      <selection pane="bottomLeft"/>
      <selection pane="bottomRight" activeCell="C41" sqref="C41"/>
    </sheetView>
  </sheetViews>
  <sheetFormatPr defaultColWidth="8.75" defaultRowHeight="14.25"/>
  <cols>
    <col min="1" max="1" width="15.125" style="1" customWidth="1"/>
    <col min="2" max="2" width="6.125" style="1" bestFit="1" customWidth="1"/>
    <col min="3" max="3" width="10.25" style="1" bestFit="1" customWidth="1"/>
    <col min="4" max="4" width="10.375" style="1" bestFit="1" customWidth="1"/>
    <col min="5" max="5" width="9.75" style="1" bestFit="1" customWidth="1"/>
    <col min="6" max="6" width="8.75" style="1"/>
    <col min="7" max="8" width="11.875" style="1" bestFit="1" customWidth="1"/>
    <col min="9" max="10" width="8.75" style="1"/>
    <col min="11" max="11" width="11.25" style="1" bestFit="1" customWidth="1"/>
    <col min="12" max="13" width="9.5" style="1" bestFit="1" customWidth="1"/>
    <col min="14" max="16384" width="8.75" style="1"/>
  </cols>
  <sheetData>
    <row r="1" spans="1:13" ht="18.75">
      <c r="A1" s="1" t="s">
        <v>525</v>
      </c>
      <c r="D1" s="9" t="s">
        <v>652</v>
      </c>
    </row>
    <row r="2" spans="1:13">
      <c r="A2" s="1" t="s">
        <v>1418</v>
      </c>
    </row>
    <row r="3" spans="1:13">
      <c r="A3" s="1" t="s">
        <v>2873</v>
      </c>
    </row>
    <row r="4" spans="1:13">
      <c r="A4" s="227" t="s">
        <v>1754</v>
      </c>
      <c r="B4" s="227" t="s">
        <v>1846</v>
      </c>
      <c r="C4" s="227" t="s">
        <v>1151</v>
      </c>
      <c r="D4" s="227" t="s">
        <v>162</v>
      </c>
      <c r="E4" s="227"/>
      <c r="F4" s="227"/>
      <c r="G4" s="227" t="s">
        <v>88</v>
      </c>
      <c r="H4" s="227"/>
      <c r="I4" s="227"/>
      <c r="J4" s="227"/>
      <c r="K4" s="227"/>
      <c r="L4" s="227"/>
      <c r="M4" s="227"/>
    </row>
    <row r="5" spans="1:13">
      <c r="A5" s="227"/>
      <c r="B5" s="227"/>
      <c r="C5" s="227"/>
      <c r="D5" s="25" t="s">
        <v>1153</v>
      </c>
      <c r="E5" s="25" t="s">
        <v>1618</v>
      </c>
      <c r="F5" s="25" t="s">
        <v>2874</v>
      </c>
      <c r="G5" s="25" t="s">
        <v>1472</v>
      </c>
      <c r="H5" s="25" t="s">
        <v>2875</v>
      </c>
      <c r="I5" s="25" t="s">
        <v>1360</v>
      </c>
      <c r="J5" s="25" t="s">
        <v>2800</v>
      </c>
      <c r="K5" s="25" t="s">
        <v>1851</v>
      </c>
      <c r="L5" s="25" t="s">
        <v>592</v>
      </c>
      <c r="M5" s="25" t="s">
        <v>2877</v>
      </c>
    </row>
    <row r="6" spans="1:13" ht="7.5" customHeight="1">
      <c r="A6" s="26" t="str">
        <f>A4</f>
        <v>年度別</v>
      </c>
      <c r="B6" s="26" t="str">
        <f>B4</f>
        <v>区分</v>
      </c>
      <c r="C6" s="26" t="str">
        <f>C4</f>
        <v>総数</v>
      </c>
      <c r="D6" s="26" t="str">
        <f>D5&amp;"("&amp;$D$4&amp;")"</f>
        <v>未就学児(死亡)</v>
      </c>
      <c r="E6" s="26" t="str">
        <f>E5&amp;"("&amp;$D$4&amp;")"</f>
        <v>6～19歳(死亡)</v>
      </c>
      <c r="F6" s="26" t="str">
        <f>F5&amp;"("&amp;$D$4&amp;")"</f>
        <v>20歳以上(死亡)</v>
      </c>
      <c r="G6" s="26" t="str">
        <f t="shared" ref="G6:M6" si="0">G5&amp;"("&amp;$G$4&amp;")"</f>
        <v>7日未満(入院)</v>
      </c>
      <c r="H6" s="26" t="str">
        <f t="shared" si="0"/>
        <v>7日以上(入院)</v>
      </c>
      <c r="I6" s="26" t="str">
        <f t="shared" si="0"/>
        <v>30日以上 (入院)</v>
      </c>
      <c r="J6" s="26" t="str">
        <f t="shared" si="0"/>
        <v>60日以上(入院)</v>
      </c>
      <c r="K6" s="26" t="str">
        <f t="shared" si="0"/>
        <v>90日以上(入院)</v>
      </c>
      <c r="L6" s="26" t="str">
        <f t="shared" si="0"/>
        <v>120日以上(入院)</v>
      </c>
      <c r="M6" s="26" t="str">
        <f t="shared" si="0"/>
        <v>150日以上(入院)</v>
      </c>
    </row>
    <row r="7" spans="1:13">
      <c r="A7" s="7" t="s">
        <v>1161</v>
      </c>
      <c r="B7" s="7" t="s">
        <v>2376</v>
      </c>
      <c r="C7" s="7">
        <v>2</v>
      </c>
      <c r="D7" s="7">
        <v>0</v>
      </c>
      <c r="E7" s="7">
        <v>0</v>
      </c>
      <c r="F7" s="7">
        <v>1</v>
      </c>
      <c r="G7" s="7">
        <v>0</v>
      </c>
      <c r="H7" s="7">
        <v>0</v>
      </c>
      <c r="I7" s="7">
        <v>0</v>
      </c>
      <c r="J7" s="7">
        <v>1</v>
      </c>
      <c r="K7" s="7">
        <v>0</v>
      </c>
      <c r="L7" s="7">
        <v>0</v>
      </c>
      <c r="M7" s="7">
        <v>0</v>
      </c>
    </row>
    <row r="8" spans="1:13">
      <c r="A8" s="7" t="s">
        <v>1161</v>
      </c>
      <c r="B8" s="7" t="s">
        <v>795</v>
      </c>
      <c r="C8" s="7">
        <v>345000</v>
      </c>
      <c r="D8" s="7">
        <v>0</v>
      </c>
      <c r="E8" s="7">
        <v>0</v>
      </c>
      <c r="F8" s="7">
        <v>270000</v>
      </c>
      <c r="G8" s="7">
        <v>0</v>
      </c>
      <c r="H8" s="7">
        <v>0</v>
      </c>
      <c r="I8" s="7">
        <v>0</v>
      </c>
      <c r="J8" s="7">
        <v>75000</v>
      </c>
      <c r="K8" s="7">
        <v>0</v>
      </c>
      <c r="L8" s="7">
        <v>0</v>
      </c>
      <c r="M8" s="7">
        <v>0</v>
      </c>
    </row>
    <row r="9" spans="1:13">
      <c r="A9" s="7" t="s">
        <v>263</v>
      </c>
      <c r="B9" s="7" t="s">
        <v>2376</v>
      </c>
      <c r="C9" s="7">
        <v>6</v>
      </c>
      <c r="D9" s="7">
        <v>0</v>
      </c>
      <c r="E9" s="7">
        <v>0</v>
      </c>
      <c r="F9" s="7">
        <v>4</v>
      </c>
      <c r="G9" s="7">
        <v>0</v>
      </c>
      <c r="H9" s="7">
        <v>2</v>
      </c>
      <c r="I9" s="7">
        <v>0</v>
      </c>
      <c r="J9" s="7">
        <v>0</v>
      </c>
      <c r="K9" s="7">
        <v>0</v>
      </c>
      <c r="L9" s="7">
        <v>0</v>
      </c>
      <c r="M9" s="7">
        <v>0</v>
      </c>
    </row>
    <row r="10" spans="1:13">
      <c r="A10" s="7" t="s">
        <v>263</v>
      </c>
      <c r="B10" s="7" t="s">
        <v>795</v>
      </c>
      <c r="C10" s="7">
        <v>1153500</v>
      </c>
      <c r="D10" s="7">
        <v>0</v>
      </c>
      <c r="E10" s="7">
        <v>0</v>
      </c>
      <c r="F10" s="7">
        <v>1080000</v>
      </c>
      <c r="G10" s="7">
        <v>0</v>
      </c>
      <c r="H10" s="7">
        <v>73500</v>
      </c>
      <c r="I10" s="7">
        <v>0</v>
      </c>
      <c r="J10" s="7">
        <v>0</v>
      </c>
      <c r="K10" s="7">
        <v>0</v>
      </c>
      <c r="L10" s="7">
        <v>0</v>
      </c>
      <c r="M10" s="7">
        <v>0</v>
      </c>
    </row>
    <row r="11" spans="1:13">
      <c r="A11" s="7" t="s">
        <v>1787</v>
      </c>
      <c r="B11" s="7" t="s">
        <v>2376</v>
      </c>
      <c r="C11" s="7">
        <v>4</v>
      </c>
      <c r="D11" s="7">
        <v>0</v>
      </c>
      <c r="E11" s="7">
        <v>1</v>
      </c>
      <c r="F11" s="7">
        <v>0</v>
      </c>
      <c r="G11" s="7">
        <v>0</v>
      </c>
      <c r="H11" s="7">
        <v>2</v>
      </c>
      <c r="I11" s="7">
        <v>0</v>
      </c>
      <c r="J11" s="7">
        <v>1</v>
      </c>
      <c r="K11" s="7">
        <v>0</v>
      </c>
      <c r="L11" s="7">
        <v>0</v>
      </c>
      <c r="M11" s="7">
        <v>0</v>
      </c>
    </row>
    <row r="12" spans="1:13">
      <c r="A12" s="7" t="s">
        <v>1787</v>
      </c>
      <c r="B12" s="7" t="s">
        <v>795</v>
      </c>
      <c r="C12" s="7">
        <v>316500</v>
      </c>
      <c r="D12" s="7">
        <v>0</v>
      </c>
      <c r="E12" s="7">
        <v>180000</v>
      </c>
      <c r="F12" s="7">
        <v>0</v>
      </c>
      <c r="G12" s="7">
        <v>0</v>
      </c>
      <c r="H12" s="7">
        <v>61500</v>
      </c>
      <c r="I12" s="7">
        <v>0</v>
      </c>
      <c r="J12" s="7">
        <v>75000</v>
      </c>
      <c r="K12" s="7">
        <v>0</v>
      </c>
      <c r="L12" s="7">
        <v>0</v>
      </c>
      <c r="M12" s="7">
        <v>0</v>
      </c>
    </row>
    <row r="13" spans="1:13">
      <c r="A13" s="7" t="s">
        <v>2173</v>
      </c>
      <c r="B13" s="7" t="s">
        <v>2376</v>
      </c>
      <c r="C13" s="7">
        <v>2</v>
      </c>
      <c r="D13" s="7">
        <v>0</v>
      </c>
      <c r="E13" s="7">
        <v>0</v>
      </c>
      <c r="F13" s="7">
        <v>0</v>
      </c>
      <c r="G13" s="7">
        <v>0</v>
      </c>
      <c r="H13" s="7">
        <v>1</v>
      </c>
      <c r="I13" s="7">
        <v>0</v>
      </c>
      <c r="J13" s="7">
        <v>1</v>
      </c>
      <c r="K13" s="7">
        <v>0</v>
      </c>
      <c r="L13" s="7">
        <v>0</v>
      </c>
      <c r="M13" s="7">
        <v>0</v>
      </c>
    </row>
    <row r="14" spans="1:13">
      <c r="A14" s="7" t="s">
        <v>2173</v>
      </c>
      <c r="B14" s="7" t="s">
        <v>795</v>
      </c>
      <c r="C14" s="7">
        <v>90000</v>
      </c>
      <c r="D14" s="7">
        <v>0</v>
      </c>
      <c r="E14" s="7">
        <v>0</v>
      </c>
      <c r="F14" s="7">
        <v>0</v>
      </c>
      <c r="G14" s="7">
        <v>0</v>
      </c>
      <c r="H14" s="7">
        <v>15000</v>
      </c>
      <c r="I14" s="7">
        <v>0</v>
      </c>
      <c r="J14" s="7">
        <v>75000</v>
      </c>
      <c r="K14" s="7">
        <v>0</v>
      </c>
      <c r="L14" s="7">
        <v>0</v>
      </c>
      <c r="M14" s="7">
        <v>0</v>
      </c>
    </row>
    <row r="15" spans="1:13">
      <c r="A15" s="7" t="s">
        <v>2176</v>
      </c>
      <c r="B15" s="7" t="s">
        <v>2376</v>
      </c>
      <c r="C15" s="7">
        <v>1</v>
      </c>
      <c r="D15" s="7">
        <v>0</v>
      </c>
      <c r="E15" s="7">
        <v>0</v>
      </c>
      <c r="F15" s="7">
        <v>0</v>
      </c>
      <c r="G15" s="7">
        <v>0</v>
      </c>
      <c r="H15" s="7">
        <v>0</v>
      </c>
      <c r="I15" s="7">
        <v>1</v>
      </c>
      <c r="J15" s="7">
        <v>0</v>
      </c>
      <c r="K15" s="7">
        <v>0</v>
      </c>
      <c r="L15" s="7">
        <v>0</v>
      </c>
      <c r="M15" s="7">
        <v>0</v>
      </c>
    </row>
    <row r="16" spans="1:13">
      <c r="A16" s="7" t="s">
        <v>2176</v>
      </c>
      <c r="B16" s="7" t="s">
        <v>795</v>
      </c>
      <c r="C16" s="7">
        <v>75000</v>
      </c>
      <c r="D16" s="7">
        <v>0</v>
      </c>
      <c r="E16" s="7">
        <v>0</v>
      </c>
      <c r="F16" s="7">
        <v>0</v>
      </c>
      <c r="G16" s="7">
        <v>0</v>
      </c>
      <c r="H16" s="7">
        <v>0</v>
      </c>
      <c r="I16" s="7">
        <v>75000</v>
      </c>
      <c r="J16" s="7">
        <v>0</v>
      </c>
      <c r="K16" s="7">
        <v>0</v>
      </c>
      <c r="L16" s="7">
        <v>0</v>
      </c>
      <c r="M16" s="7">
        <v>0</v>
      </c>
    </row>
    <row r="17" spans="1:13">
      <c r="A17" s="7" t="s">
        <v>543</v>
      </c>
      <c r="B17" s="7" t="s">
        <v>2376</v>
      </c>
      <c r="C17" s="7">
        <v>4</v>
      </c>
      <c r="D17" s="7">
        <v>0</v>
      </c>
      <c r="E17" s="7">
        <v>0</v>
      </c>
      <c r="F17" s="7">
        <v>1</v>
      </c>
      <c r="G17" s="7">
        <v>0</v>
      </c>
      <c r="H17" s="7">
        <v>2</v>
      </c>
      <c r="I17" s="7">
        <v>0</v>
      </c>
      <c r="J17" s="7">
        <v>1</v>
      </c>
      <c r="K17" s="7">
        <v>0</v>
      </c>
      <c r="L17" s="7">
        <v>0</v>
      </c>
      <c r="M17" s="7">
        <v>0</v>
      </c>
    </row>
    <row r="18" spans="1:13">
      <c r="A18" s="7" t="s">
        <v>543</v>
      </c>
      <c r="B18" s="7" t="s">
        <v>795</v>
      </c>
      <c r="C18" s="7">
        <v>423000</v>
      </c>
      <c r="D18" s="7">
        <v>0</v>
      </c>
      <c r="E18" s="7">
        <v>0</v>
      </c>
      <c r="F18" s="7">
        <v>270000</v>
      </c>
      <c r="G18" s="7">
        <v>0</v>
      </c>
      <c r="H18" s="7">
        <v>78000</v>
      </c>
      <c r="I18" s="7">
        <v>0</v>
      </c>
      <c r="J18" s="7">
        <v>75000</v>
      </c>
      <c r="K18" s="7">
        <v>0</v>
      </c>
      <c r="L18" s="7">
        <v>0</v>
      </c>
      <c r="M18" s="7">
        <v>0</v>
      </c>
    </row>
    <row r="19" spans="1:13">
      <c r="A19" s="7" t="s">
        <v>2178</v>
      </c>
      <c r="B19" s="7" t="s">
        <v>2376</v>
      </c>
      <c r="C19" s="7">
        <v>2</v>
      </c>
      <c r="D19" s="7">
        <v>0</v>
      </c>
      <c r="E19" s="7">
        <v>0</v>
      </c>
      <c r="F19" s="7">
        <v>1</v>
      </c>
      <c r="G19" s="7">
        <v>0</v>
      </c>
      <c r="H19" s="7">
        <v>0</v>
      </c>
      <c r="I19" s="7">
        <v>1</v>
      </c>
      <c r="J19" s="7">
        <v>0</v>
      </c>
      <c r="K19" s="7">
        <v>0</v>
      </c>
      <c r="L19" s="7">
        <v>0</v>
      </c>
      <c r="M19" s="7">
        <v>0</v>
      </c>
    </row>
    <row r="20" spans="1:13">
      <c r="A20" s="7" t="s">
        <v>2178</v>
      </c>
      <c r="B20" s="7" t="s">
        <v>795</v>
      </c>
      <c r="C20" s="7">
        <v>345000</v>
      </c>
      <c r="D20" s="7">
        <v>0</v>
      </c>
      <c r="E20" s="7">
        <v>0</v>
      </c>
      <c r="F20" s="7">
        <v>270000</v>
      </c>
      <c r="G20" s="7">
        <v>0</v>
      </c>
      <c r="H20" s="7">
        <v>0</v>
      </c>
      <c r="I20" s="7">
        <v>75000</v>
      </c>
      <c r="J20" s="7">
        <v>0</v>
      </c>
      <c r="K20" s="7">
        <v>0</v>
      </c>
      <c r="L20" s="7">
        <v>0</v>
      </c>
      <c r="M20" s="7">
        <v>0</v>
      </c>
    </row>
    <row r="21" spans="1:13">
      <c r="A21" s="7" t="s">
        <v>1236</v>
      </c>
      <c r="B21" s="7" t="s">
        <v>2376</v>
      </c>
      <c r="C21" s="7">
        <v>0</v>
      </c>
      <c r="D21" s="7">
        <v>0</v>
      </c>
      <c r="E21" s="7">
        <v>0</v>
      </c>
      <c r="F21" s="7">
        <v>0</v>
      </c>
      <c r="G21" s="7">
        <v>0</v>
      </c>
      <c r="H21" s="7">
        <v>0</v>
      </c>
      <c r="I21" s="7">
        <v>0</v>
      </c>
      <c r="J21" s="7">
        <v>0</v>
      </c>
      <c r="K21" s="7">
        <v>0</v>
      </c>
      <c r="L21" s="7">
        <v>0</v>
      </c>
      <c r="M21" s="7">
        <v>0</v>
      </c>
    </row>
    <row r="22" spans="1:13">
      <c r="A22" s="7" t="s">
        <v>1236</v>
      </c>
      <c r="B22" s="7" t="s">
        <v>795</v>
      </c>
      <c r="C22" s="7">
        <v>0</v>
      </c>
      <c r="D22" s="7">
        <v>0</v>
      </c>
      <c r="E22" s="7">
        <v>0</v>
      </c>
      <c r="F22" s="7">
        <v>0</v>
      </c>
      <c r="G22" s="7">
        <v>0</v>
      </c>
      <c r="H22" s="7">
        <v>0</v>
      </c>
      <c r="I22" s="7">
        <v>0</v>
      </c>
      <c r="J22" s="7">
        <v>0</v>
      </c>
      <c r="K22" s="7">
        <v>0</v>
      </c>
      <c r="L22" s="7">
        <v>0</v>
      </c>
      <c r="M22" s="7">
        <v>0</v>
      </c>
    </row>
    <row r="23" spans="1:13">
      <c r="A23" s="7" t="s">
        <v>176</v>
      </c>
      <c r="B23" s="7" t="s">
        <v>2376</v>
      </c>
      <c r="C23" s="7">
        <v>0</v>
      </c>
      <c r="D23" s="7">
        <v>0</v>
      </c>
      <c r="E23" s="7">
        <v>0</v>
      </c>
      <c r="F23" s="7">
        <v>0</v>
      </c>
      <c r="G23" s="7">
        <v>0</v>
      </c>
      <c r="H23" s="7">
        <v>0</v>
      </c>
      <c r="I23" s="7">
        <v>0</v>
      </c>
      <c r="J23" s="7">
        <v>0</v>
      </c>
      <c r="K23" s="7">
        <v>0</v>
      </c>
      <c r="L23" s="7">
        <v>0</v>
      </c>
      <c r="M23" s="7">
        <v>0</v>
      </c>
    </row>
    <row r="24" spans="1:13">
      <c r="A24" s="7" t="s">
        <v>176</v>
      </c>
      <c r="B24" s="7" t="s">
        <v>795</v>
      </c>
      <c r="C24" s="7">
        <v>0</v>
      </c>
      <c r="D24" s="7">
        <v>0</v>
      </c>
      <c r="E24" s="7">
        <v>0</v>
      </c>
      <c r="F24" s="7">
        <v>0</v>
      </c>
      <c r="G24" s="7">
        <v>0</v>
      </c>
      <c r="H24" s="7">
        <v>0</v>
      </c>
      <c r="I24" s="7">
        <v>0</v>
      </c>
      <c r="J24" s="7">
        <v>0</v>
      </c>
      <c r="K24" s="7">
        <v>0</v>
      </c>
      <c r="L24" s="7">
        <v>0</v>
      </c>
      <c r="M24" s="7">
        <v>0</v>
      </c>
    </row>
    <row r="25" spans="1:13">
      <c r="A25" s="7" t="s">
        <v>1666</v>
      </c>
      <c r="B25" s="7" t="s">
        <v>2376</v>
      </c>
      <c r="C25" s="7">
        <v>3</v>
      </c>
      <c r="D25" s="7">
        <v>0</v>
      </c>
      <c r="E25" s="7">
        <v>0</v>
      </c>
      <c r="F25" s="7">
        <v>3</v>
      </c>
      <c r="G25" s="7">
        <v>0</v>
      </c>
      <c r="H25" s="7">
        <v>0</v>
      </c>
      <c r="I25" s="7">
        <v>0</v>
      </c>
      <c r="J25" s="7">
        <v>0</v>
      </c>
      <c r="K25" s="7">
        <v>0</v>
      </c>
      <c r="L25" s="7">
        <v>0</v>
      </c>
      <c r="M25" s="7">
        <v>0</v>
      </c>
    </row>
    <row r="26" spans="1:13">
      <c r="A26" s="7" t="s">
        <v>1666</v>
      </c>
      <c r="B26" s="7" t="s">
        <v>795</v>
      </c>
      <c r="C26" s="7">
        <v>810000</v>
      </c>
      <c r="D26" s="7">
        <v>0</v>
      </c>
      <c r="E26" s="7">
        <v>0</v>
      </c>
      <c r="F26" s="7">
        <v>810000</v>
      </c>
      <c r="G26" s="7">
        <v>0</v>
      </c>
      <c r="H26" s="7">
        <v>0</v>
      </c>
      <c r="I26" s="7">
        <v>0</v>
      </c>
      <c r="J26" s="7">
        <v>0</v>
      </c>
      <c r="K26" s="7">
        <v>0</v>
      </c>
      <c r="L26" s="7">
        <v>0</v>
      </c>
      <c r="M26" s="7">
        <v>0</v>
      </c>
    </row>
    <row r="27" spans="1:13">
      <c r="A27" s="7" t="s">
        <v>444</v>
      </c>
      <c r="B27" s="7" t="s">
        <v>2376</v>
      </c>
      <c r="C27" s="7">
        <v>1</v>
      </c>
      <c r="D27" s="7">
        <v>0</v>
      </c>
      <c r="E27" s="7">
        <v>0</v>
      </c>
      <c r="F27" s="7">
        <v>0</v>
      </c>
      <c r="G27" s="7">
        <v>1</v>
      </c>
      <c r="H27" s="7">
        <v>0</v>
      </c>
      <c r="I27" s="7">
        <v>0</v>
      </c>
      <c r="J27" s="7">
        <v>0</v>
      </c>
      <c r="K27" s="7">
        <v>0</v>
      </c>
      <c r="L27" s="7">
        <v>0</v>
      </c>
      <c r="M27" s="7">
        <v>0</v>
      </c>
    </row>
    <row r="28" spans="1:13">
      <c r="A28" s="7" t="s">
        <v>444</v>
      </c>
      <c r="B28" s="7" t="s">
        <v>795</v>
      </c>
      <c r="C28" s="7">
        <v>9000</v>
      </c>
      <c r="D28" s="7">
        <v>0</v>
      </c>
      <c r="E28" s="7">
        <v>0</v>
      </c>
      <c r="F28" s="7">
        <v>0</v>
      </c>
      <c r="G28" s="7">
        <v>9000</v>
      </c>
      <c r="H28" s="7">
        <v>0</v>
      </c>
      <c r="I28" s="7">
        <v>0</v>
      </c>
      <c r="J28" s="7">
        <v>0</v>
      </c>
      <c r="K28" s="7">
        <v>0</v>
      </c>
      <c r="L28" s="7">
        <v>0</v>
      </c>
      <c r="M28" s="7">
        <v>0</v>
      </c>
    </row>
    <row r="29" spans="1:13">
      <c r="A29" s="7" t="s">
        <v>2756</v>
      </c>
      <c r="B29" s="7" t="s">
        <v>2376</v>
      </c>
      <c r="C29" s="7">
        <v>0</v>
      </c>
      <c r="D29" s="7">
        <v>0</v>
      </c>
      <c r="E29" s="7">
        <v>0</v>
      </c>
      <c r="F29" s="7">
        <v>0</v>
      </c>
      <c r="G29" s="7">
        <v>0</v>
      </c>
      <c r="H29" s="7">
        <v>0</v>
      </c>
      <c r="I29" s="7">
        <v>0</v>
      </c>
      <c r="J29" s="7">
        <v>0</v>
      </c>
      <c r="K29" s="7">
        <v>0</v>
      </c>
      <c r="L29" s="7">
        <v>0</v>
      </c>
      <c r="M29" s="7">
        <v>0</v>
      </c>
    </row>
    <row r="30" spans="1:13">
      <c r="A30" s="7" t="s">
        <v>2756</v>
      </c>
      <c r="B30" s="7" t="s">
        <v>795</v>
      </c>
      <c r="C30" s="7">
        <v>0</v>
      </c>
      <c r="D30" s="7">
        <v>0</v>
      </c>
      <c r="E30" s="7">
        <v>0</v>
      </c>
      <c r="F30" s="7">
        <v>0</v>
      </c>
      <c r="G30" s="7">
        <v>0</v>
      </c>
      <c r="H30" s="7">
        <v>0</v>
      </c>
      <c r="I30" s="7">
        <v>0</v>
      </c>
      <c r="J30" s="7">
        <v>0</v>
      </c>
      <c r="K30" s="7">
        <v>0</v>
      </c>
      <c r="L30" s="7">
        <v>0</v>
      </c>
      <c r="M30" s="7">
        <v>0</v>
      </c>
    </row>
    <row r="31" spans="1:13">
      <c r="A31" s="7" t="s">
        <v>463</v>
      </c>
      <c r="B31" s="7" t="s">
        <v>2376</v>
      </c>
      <c r="C31" s="7">
        <v>0</v>
      </c>
      <c r="D31" s="7">
        <v>0</v>
      </c>
      <c r="E31" s="7">
        <v>0</v>
      </c>
      <c r="F31" s="7">
        <v>0</v>
      </c>
      <c r="G31" s="7">
        <v>0</v>
      </c>
      <c r="H31" s="7">
        <v>0</v>
      </c>
      <c r="I31" s="7">
        <v>0</v>
      </c>
      <c r="J31" s="7">
        <v>0</v>
      </c>
      <c r="K31" s="7">
        <v>0</v>
      </c>
      <c r="L31" s="7">
        <v>0</v>
      </c>
      <c r="M31" s="7">
        <v>0</v>
      </c>
    </row>
    <row r="32" spans="1:13">
      <c r="A32" s="7" t="s">
        <v>463</v>
      </c>
      <c r="B32" s="7" t="s">
        <v>795</v>
      </c>
      <c r="C32" s="7">
        <v>0</v>
      </c>
      <c r="D32" s="7">
        <v>0</v>
      </c>
      <c r="E32" s="7">
        <v>0</v>
      </c>
      <c r="F32" s="7">
        <v>0</v>
      </c>
      <c r="G32" s="7">
        <v>0</v>
      </c>
      <c r="H32" s="7">
        <v>0</v>
      </c>
      <c r="I32" s="7">
        <v>0</v>
      </c>
      <c r="J32" s="7">
        <v>0</v>
      </c>
      <c r="K32" s="7">
        <v>0</v>
      </c>
      <c r="L32" s="7">
        <v>0</v>
      </c>
      <c r="M32" s="7">
        <v>0</v>
      </c>
    </row>
    <row r="33" spans="1:13">
      <c r="A33" s="7" t="s">
        <v>2047</v>
      </c>
      <c r="B33" s="7" t="s">
        <v>2376</v>
      </c>
      <c r="C33" s="7">
        <v>0</v>
      </c>
      <c r="D33" s="7">
        <v>0</v>
      </c>
      <c r="E33" s="7">
        <v>0</v>
      </c>
      <c r="F33" s="7">
        <v>0</v>
      </c>
      <c r="G33" s="7">
        <v>0</v>
      </c>
      <c r="H33" s="7">
        <v>0</v>
      </c>
      <c r="I33" s="7">
        <v>0</v>
      </c>
      <c r="J33" s="7">
        <v>0</v>
      </c>
      <c r="K33" s="7">
        <v>0</v>
      </c>
      <c r="L33" s="7">
        <v>0</v>
      </c>
      <c r="M33" s="7">
        <v>0</v>
      </c>
    </row>
    <row r="34" spans="1:13">
      <c r="A34" s="7" t="s">
        <v>2047</v>
      </c>
      <c r="B34" s="7" t="s">
        <v>795</v>
      </c>
      <c r="C34" s="7">
        <v>0</v>
      </c>
      <c r="D34" s="7">
        <v>0</v>
      </c>
      <c r="E34" s="7">
        <v>0</v>
      </c>
      <c r="F34" s="7">
        <v>0</v>
      </c>
      <c r="G34" s="7">
        <v>0</v>
      </c>
      <c r="H34" s="7">
        <v>0</v>
      </c>
      <c r="I34" s="7">
        <v>0</v>
      </c>
      <c r="J34" s="7">
        <v>0</v>
      </c>
      <c r="K34" s="7">
        <v>0</v>
      </c>
      <c r="L34" s="7">
        <v>0</v>
      </c>
      <c r="M34" s="7">
        <v>0</v>
      </c>
    </row>
    <row r="35" spans="1:13">
      <c r="A35" s="7" t="s">
        <v>1325</v>
      </c>
      <c r="B35" s="7" t="s">
        <v>2376</v>
      </c>
      <c r="C35" s="7">
        <v>0</v>
      </c>
      <c r="D35" s="7">
        <v>0</v>
      </c>
      <c r="E35" s="7">
        <v>0</v>
      </c>
      <c r="F35" s="7">
        <v>0</v>
      </c>
      <c r="G35" s="7">
        <v>0</v>
      </c>
      <c r="H35" s="7">
        <v>0</v>
      </c>
      <c r="I35" s="7">
        <v>0</v>
      </c>
      <c r="J35" s="7">
        <v>0</v>
      </c>
      <c r="K35" s="7">
        <v>0</v>
      </c>
      <c r="L35" s="7">
        <v>0</v>
      </c>
      <c r="M35" s="7">
        <v>0</v>
      </c>
    </row>
    <row r="36" spans="1:13">
      <c r="A36" s="7" t="s">
        <v>1325</v>
      </c>
      <c r="B36" s="7" t="s">
        <v>795</v>
      </c>
      <c r="C36" s="7">
        <v>0</v>
      </c>
      <c r="D36" s="7">
        <v>0</v>
      </c>
      <c r="E36" s="7">
        <v>0</v>
      </c>
      <c r="F36" s="7">
        <v>0</v>
      </c>
      <c r="G36" s="7">
        <v>0</v>
      </c>
      <c r="H36" s="7">
        <v>0</v>
      </c>
      <c r="I36" s="7">
        <v>0</v>
      </c>
      <c r="J36" s="7">
        <v>0</v>
      </c>
      <c r="K36" s="7">
        <v>0</v>
      </c>
      <c r="L36" s="7">
        <v>0</v>
      </c>
      <c r="M36" s="7">
        <v>0</v>
      </c>
    </row>
    <row r="37" spans="1:13">
      <c r="A37" s="7" t="s">
        <v>450</v>
      </c>
      <c r="B37" s="7" t="s">
        <v>2376</v>
      </c>
      <c r="C37" s="7">
        <v>0</v>
      </c>
      <c r="D37" s="7">
        <v>0</v>
      </c>
      <c r="E37" s="7">
        <v>0</v>
      </c>
      <c r="F37" s="7">
        <v>0</v>
      </c>
      <c r="G37" s="7">
        <v>0</v>
      </c>
      <c r="H37" s="7">
        <v>0</v>
      </c>
      <c r="I37" s="7">
        <v>0</v>
      </c>
      <c r="J37" s="7">
        <v>0</v>
      </c>
      <c r="K37" s="7">
        <v>0</v>
      </c>
      <c r="L37" s="7">
        <v>0</v>
      </c>
      <c r="M37" s="7">
        <v>0</v>
      </c>
    </row>
    <row r="38" spans="1:13">
      <c r="A38" s="7" t="s">
        <v>450</v>
      </c>
      <c r="B38" s="7" t="s">
        <v>795</v>
      </c>
      <c r="C38" s="7">
        <v>0</v>
      </c>
      <c r="D38" s="7">
        <v>0</v>
      </c>
      <c r="E38" s="7">
        <v>0</v>
      </c>
      <c r="F38" s="7">
        <v>0</v>
      </c>
      <c r="G38" s="7">
        <v>0</v>
      </c>
      <c r="H38" s="7">
        <v>0</v>
      </c>
      <c r="I38" s="7">
        <v>0</v>
      </c>
      <c r="J38" s="7">
        <v>0</v>
      </c>
      <c r="K38" s="7">
        <v>0</v>
      </c>
      <c r="L38" s="7">
        <v>0</v>
      </c>
      <c r="M38" s="7">
        <v>0</v>
      </c>
    </row>
    <row r="39" spans="1:13" s="23" customFormat="1" ht="18.75">
      <c r="A39" s="7" t="s">
        <v>1375</v>
      </c>
      <c r="B39" s="7" t="s">
        <v>2376</v>
      </c>
      <c r="C39" s="7">
        <v>0</v>
      </c>
      <c r="D39" s="7">
        <v>0</v>
      </c>
      <c r="E39" s="7">
        <v>0</v>
      </c>
      <c r="F39" s="7">
        <v>0</v>
      </c>
      <c r="G39" s="7">
        <v>0</v>
      </c>
      <c r="H39" s="7">
        <v>0</v>
      </c>
      <c r="I39" s="7">
        <v>0</v>
      </c>
      <c r="J39" s="7">
        <v>0</v>
      </c>
      <c r="K39" s="7">
        <v>0</v>
      </c>
      <c r="L39" s="7">
        <v>0</v>
      </c>
      <c r="M39" s="7">
        <v>0</v>
      </c>
    </row>
    <row r="40" spans="1:13" s="23" customFormat="1" ht="18.75">
      <c r="A40" s="7" t="s">
        <v>1375</v>
      </c>
      <c r="B40" s="7" t="s">
        <v>795</v>
      </c>
      <c r="C40" s="7">
        <v>0</v>
      </c>
      <c r="D40" s="7">
        <v>0</v>
      </c>
      <c r="E40" s="7">
        <v>0</v>
      </c>
      <c r="F40" s="7">
        <v>0</v>
      </c>
      <c r="G40" s="7">
        <v>0</v>
      </c>
      <c r="H40" s="7">
        <v>0</v>
      </c>
      <c r="I40" s="7">
        <v>0</v>
      </c>
      <c r="J40" s="7">
        <v>0</v>
      </c>
      <c r="K40" s="7">
        <v>0</v>
      </c>
      <c r="L40" s="7">
        <v>0</v>
      </c>
      <c r="M40" s="7">
        <v>0</v>
      </c>
    </row>
    <row r="41" spans="1:13" s="23" customFormat="1" ht="18.75"/>
  </sheetData>
  <autoFilter ref="A6:M6" xr:uid="{00000000-0009-0000-0000-000006010000}"/>
  <mergeCells count="5">
    <mergeCell ref="D4:F4"/>
    <mergeCell ref="G4:M4"/>
    <mergeCell ref="A4:A5"/>
    <mergeCell ref="B4:B5"/>
    <mergeCell ref="C4:C5"/>
  </mergeCells>
  <phoneticPr fontId="5"/>
  <hyperlinks>
    <hyperlink ref="D1" location="目次!C126" display="目次" xr:uid="{00000000-0004-0000-0601-000000000000}"/>
  </hyperlinks>
  <pageMargins left="0.7" right="0.7" top="0.75" bottom="0.75" header="0.3" footer="0.3"/>
  <pageSetup paperSize="9" orientation="portrait"/>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dimension ref="A1:D13"/>
  <sheetViews>
    <sheetView workbookViewId="0">
      <selection activeCell="F13" sqref="F13"/>
    </sheetView>
  </sheetViews>
  <sheetFormatPr defaultColWidth="8.75" defaultRowHeight="14.25"/>
  <cols>
    <col min="1" max="1" width="10.75" style="1" bestFit="1" customWidth="1"/>
    <col min="2" max="3" width="12.5" style="1" bestFit="1" customWidth="1"/>
    <col min="4" max="4" width="7.5" style="1" bestFit="1" customWidth="1"/>
    <col min="5" max="16384" width="8.75" style="1"/>
  </cols>
  <sheetData>
    <row r="1" spans="1:4">
      <c r="D1" s="9" t="s">
        <v>652</v>
      </c>
    </row>
    <row r="3" spans="1:4" ht="18.75">
      <c r="A3" s="19" t="s">
        <v>3119</v>
      </c>
      <c r="B3" s="19" t="s">
        <v>674</v>
      </c>
      <c r="C3" s="21"/>
      <c r="D3" s="21"/>
    </row>
    <row r="4" spans="1:4" ht="18.75">
      <c r="A4" s="19" t="s">
        <v>3109</v>
      </c>
      <c r="B4" s="22" t="s">
        <v>2378</v>
      </c>
      <c r="C4" s="22" t="s">
        <v>132</v>
      </c>
      <c r="D4" s="22" t="s">
        <v>756</v>
      </c>
    </row>
    <row r="5" spans="1:4" ht="18.75">
      <c r="A5" s="20" t="s">
        <v>1666</v>
      </c>
      <c r="B5" s="22">
        <v>3</v>
      </c>
      <c r="C5" s="22">
        <v>810000</v>
      </c>
      <c r="D5" s="22">
        <v>810003</v>
      </c>
    </row>
    <row r="6" spans="1:4" ht="18.75">
      <c r="A6" s="20" t="s">
        <v>444</v>
      </c>
      <c r="B6" s="22">
        <v>1</v>
      </c>
      <c r="C6" s="22">
        <v>9000</v>
      </c>
      <c r="D6" s="22">
        <v>9001</v>
      </c>
    </row>
    <row r="7" spans="1:4" ht="18.75">
      <c r="A7" s="20" t="s">
        <v>1049</v>
      </c>
      <c r="B7" s="22">
        <v>0</v>
      </c>
      <c r="C7" s="22">
        <v>0</v>
      </c>
      <c r="D7" s="22">
        <v>0</v>
      </c>
    </row>
    <row r="8" spans="1:4" ht="18.75">
      <c r="A8" s="20" t="s">
        <v>1528</v>
      </c>
      <c r="B8" s="22">
        <v>0</v>
      </c>
      <c r="C8" s="22">
        <v>0</v>
      </c>
      <c r="D8" s="22">
        <v>0</v>
      </c>
    </row>
    <row r="9" spans="1:4" ht="18.75">
      <c r="A9" s="20" t="s">
        <v>668</v>
      </c>
      <c r="B9" s="22">
        <v>0</v>
      </c>
      <c r="C9" s="22">
        <v>0</v>
      </c>
      <c r="D9" s="22">
        <v>0</v>
      </c>
    </row>
    <row r="10" spans="1:4" ht="18.75">
      <c r="A10" s="20" t="s">
        <v>489</v>
      </c>
      <c r="B10" s="22">
        <v>0</v>
      </c>
      <c r="C10" s="22">
        <v>0</v>
      </c>
      <c r="D10" s="22">
        <v>0</v>
      </c>
    </row>
    <row r="11" spans="1:4" ht="18.75">
      <c r="A11" s="20" t="s">
        <v>2935</v>
      </c>
      <c r="B11" s="22">
        <v>0</v>
      </c>
      <c r="C11" s="22">
        <v>0</v>
      </c>
      <c r="D11" s="22">
        <v>0</v>
      </c>
    </row>
    <row r="12" spans="1:4" ht="18.75">
      <c r="A12" s="20" t="s">
        <v>3018</v>
      </c>
      <c r="B12" s="22">
        <v>0</v>
      </c>
      <c r="C12" s="22">
        <v>0</v>
      </c>
      <c r="D12" s="22">
        <v>0</v>
      </c>
    </row>
    <row r="13" spans="1:4" ht="18.75">
      <c r="A13" s="20" t="s">
        <v>756</v>
      </c>
      <c r="B13" s="22">
        <v>4</v>
      </c>
      <c r="C13" s="22">
        <v>819000</v>
      </c>
      <c r="D13" s="22">
        <v>819004</v>
      </c>
    </row>
  </sheetData>
  <phoneticPr fontId="5"/>
  <hyperlinks>
    <hyperlink ref="D1" location="目次!C126" display="目次" xr:uid="{00000000-0004-0000-0701-000000000000}"/>
  </hyperlinks>
  <pageMargins left="0.7" right="0.7" top="0.75" bottom="0.75" header="0.3" footer="0.3"/>
  <pageSetup paperSize="9" orientation="portrait"/>
  <drawing r:id="rId2"/>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sheetPr>
    <pageSetUpPr autoPageBreaks="0"/>
  </sheetPr>
  <dimension ref="A1:N23"/>
  <sheetViews>
    <sheetView workbookViewId="0">
      <pane xSplit="1" ySplit="6" topLeftCell="B7" activePane="bottomRight" state="frozen"/>
      <selection pane="topRight"/>
      <selection pane="bottomLeft"/>
      <selection pane="bottomRight" activeCell="B23" sqref="B23"/>
    </sheetView>
  </sheetViews>
  <sheetFormatPr defaultColWidth="8.75" defaultRowHeight="14.25"/>
  <cols>
    <col min="1" max="16384" width="8.75" style="1"/>
  </cols>
  <sheetData>
    <row r="1" spans="1:14">
      <c r="A1" s="1" t="s">
        <v>530</v>
      </c>
      <c r="D1" s="9" t="s">
        <v>652</v>
      </c>
    </row>
    <row r="2" spans="1:14">
      <c r="A2" s="1" t="s">
        <v>2435</v>
      </c>
    </row>
    <row r="3" spans="1:14">
      <c r="A3" s="1" t="s">
        <v>2152</v>
      </c>
    </row>
    <row r="4" spans="1:14">
      <c r="A4" s="227" t="s">
        <v>1114</v>
      </c>
      <c r="B4" s="227" t="s">
        <v>1151</v>
      </c>
      <c r="C4" s="227" t="s">
        <v>2878</v>
      </c>
      <c r="D4" s="227"/>
      <c r="E4" s="227"/>
      <c r="F4" s="227"/>
      <c r="G4" s="227" t="s">
        <v>2879</v>
      </c>
      <c r="H4" s="227"/>
      <c r="I4" s="227"/>
      <c r="J4" s="227"/>
      <c r="K4" s="227" t="s">
        <v>2880</v>
      </c>
      <c r="L4" s="227" t="s">
        <v>2882</v>
      </c>
      <c r="M4" s="227"/>
      <c r="N4" s="227" t="s">
        <v>347</v>
      </c>
    </row>
    <row r="5" spans="1:14">
      <c r="A5" s="227"/>
      <c r="B5" s="227"/>
      <c r="C5" s="25" t="s">
        <v>470</v>
      </c>
      <c r="D5" s="25" t="s">
        <v>2883</v>
      </c>
      <c r="E5" s="25" t="s">
        <v>2884</v>
      </c>
      <c r="F5" s="25" t="s">
        <v>1088</v>
      </c>
      <c r="G5" s="25" t="s">
        <v>1858</v>
      </c>
      <c r="H5" s="25" t="s">
        <v>2885</v>
      </c>
      <c r="I5" s="25" t="s">
        <v>2886</v>
      </c>
      <c r="J5" s="25" t="s">
        <v>2887</v>
      </c>
      <c r="K5" s="227"/>
      <c r="L5" s="25" t="s">
        <v>2888</v>
      </c>
      <c r="M5" s="25" t="s">
        <v>1088</v>
      </c>
      <c r="N5" s="227"/>
    </row>
    <row r="6" spans="1:14" ht="7.5" customHeight="1">
      <c r="A6" s="26" t="s">
        <v>1114</v>
      </c>
      <c r="B6" s="26" t="s">
        <v>1151</v>
      </c>
      <c r="C6" s="26" t="s">
        <v>470</v>
      </c>
      <c r="D6" s="26" t="s">
        <v>2883</v>
      </c>
      <c r="E6" s="26" t="s">
        <v>2884</v>
      </c>
      <c r="F6" s="26" t="s">
        <v>1511</v>
      </c>
      <c r="G6" s="26" t="s">
        <v>1858</v>
      </c>
      <c r="H6" s="26" t="s">
        <v>2885</v>
      </c>
      <c r="I6" s="26" t="s">
        <v>2886</v>
      </c>
      <c r="J6" s="26" t="s">
        <v>2887</v>
      </c>
      <c r="K6" s="26" t="s">
        <v>2880</v>
      </c>
      <c r="L6" s="26" t="s">
        <v>2888</v>
      </c>
      <c r="M6" s="26" t="s">
        <v>2889</v>
      </c>
      <c r="N6" s="26" t="s">
        <v>347</v>
      </c>
    </row>
    <row r="7" spans="1:14">
      <c r="A7" s="7" t="s">
        <v>1725</v>
      </c>
      <c r="B7" s="7">
        <v>601</v>
      </c>
      <c r="C7" s="25">
        <v>1</v>
      </c>
      <c r="D7" s="25">
        <v>3</v>
      </c>
      <c r="E7" s="25">
        <v>1</v>
      </c>
      <c r="F7" s="25">
        <v>1</v>
      </c>
      <c r="G7" s="25">
        <v>11</v>
      </c>
      <c r="H7" s="25">
        <v>16</v>
      </c>
      <c r="I7" s="25">
        <v>0</v>
      </c>
      <c r="J7" s="25">
        <v>0</v>
      </c>
      <c r="K7" s="25">
        <v>466</v>
      </c>
      <c r="L7" s="25">
        <v>11</v>
      </c>
      <c r="M7" s="25">
        <v>0</v>
      </c>
      <c r="N7" s="25">
        <v>91</v>
      </c>
    </row>
    <row r="8" spans="1:14">
      <c r="A8" s="7" t="s">
        <v>1257</v>
      </c>
      <c r="B8" s="7">
        <v>583</v>
      </c>
      <c r="C8" s="25">
        <v>0</v>
      </c>
      <c r="D8" s="25">
        <v>2</v>
      </c>
      <c r="E8" s="25">
        <v>0</v>
      </c>
      <c r="F8" s="25">
        <v>2</v>
      </c>
      <c r="G8" s="25">
        <v>12</v>
      </c>
      <c r="H8" s="25">
        <v>6</v>
      </c>
      <c r="I8" s="25">
        <v>1</v>
      </c>
      <c r="J8" s="25">
        <v>0</v>
      </c>
      <c r="K8" s="25">
        <v>477</v>
      </c>
      <c r="L8" s="25">
        <v>4</v>
      </c>
      <c r="M8" s="25">
        <v>0</v>
      </c>
      <c r="N8" s="25">
        <v>79</v>
      </c>
    </row>
    <row r="9" spans="1:14">
      <c r="A9" s="7" t="s">
        <v>1482</v>
      </c>
      <c r="B9" s="7">
        <v>549</v>
      </c>
      <c r="C9" s="25">
        <v>1</v>
      </c>
      <c r="D9" s="25">
        <v>5</v>
      </c>
      <c r="E9" s="25">
        <v>0</v>
      </c>
      <c r="F9" s="25">
        <v>2</v>
      </c>
      <c r="G9" s="25">
        <v>5</v>
      </c>
      <c r="H9" s="25">
        <v>8</v>
      </c>
      <c r="I9" s="25">
        <v>0</v>
      </c>
      <c r="J9" s="25">
        <v>0</v>
      </c>
      <c r="K9" s="25">
        <v>453</v>
      </c>
      <c r="L9" s="25">
        <v>8</v>
      </c>
      <c r="M9" s="25">
        <v>1</v>
      </c>
      <c r="N9" s="25">
        <v>66</v>
      </c>
    </row>
    <row r="10" spans="1:14">
      <c r="A10" s="7" t="s">
        <v>1726</v>
      </c>
      <c r="B10" s="7">
        <v>502</v>
      </c>
      <c r="C10" s="7">
        <v>1</v>
      </c>
      <c r="D10" s="7">
        <v>3</v>
      </c>
      <c r="E10" s="7">
        <v>0</v>
      </c>
      <c r="F10" s="7">
        <v>0</v>
      </c>
      <c r="G10" s="7">
        <v>23</v>
      </c>
      <c r="H10" s="7">
        <v>7</v>
      </c>
      <c r="I10" s="7">
        <v>0</v>
      </c>
      <c r="J10" s="7">
        <v>1</v>
      </c>
      <c r="K10" s="7">
        <v>400</v>
      </c>
      <c r="L10" s="7">
        <v>7</v>
      </c>
      <c r="M10" s="7">
        <v>2</v>
      </c>
      <c r="N10" s="7">
        <v>58</v>
      </c>
    </row>
    <row r="11" spans="1:14">
      <c r="A11" s="7" t="s">
        <v>996</v>
      </c>
      <c r="B11" s="7">
        <v>471</v>
      </c>
      <c r="C11" s="7">
        <v>0</v>
      </c>
      <c r="D11" s="7">
        <v>2</v>
      </c>
      <c r="E11" s="7">
        <v>0</v>
      </c>
      <c r="F11" s="7">
        <v>0</v>
      </c>
      <c r="G11" s="7">
        <v>13</v>
      </c>
      <c r="H11" s="7">
        <v>16</v>
      </c>
      <c r="I11" s="7">
        <v>0</v>
      </c>
      <c r="J11" s="7">
        <v>0</v>
      </c>
      <c r="K11" s="7">
        <v>384</v>
      </c>
      <c r="L11" s="7">
        <v>3</v>
      </c>
      <c r="M11" s="7">
        <v>0</v>
      </c>
      <c r="N11" s="7">
        <v>53</v>
      </c>
    </row>
    <row r="12" spans="1:14">
      <c r="A12" s="7" t="s">
        <v>1245</v>
      </c>
      <c r="B12" s="7">
        <v>573</v>
      </c>
      <c r="C12" s="7">
        <v>0</v>
      </c>
      <c r="D12" s="7">
        <v>2</v>
      </c>
      <c r="E12" s="7">
        <v>0</v>
      </c>
      <c r="F12" s="7">
        <v>1</v>
      </c>
      <c r="G12" s="7">
        <v>13</v>
      </c>
      <c r="H12" s="7">
        <v>9</v>
      </c>
      <c r="I12" s="7">
        <v>0</v>
      </c>
      <c r="J12" s="7">
        <v>0</v>
      </c>
      <c r="K12" s="7">
        <v>451</v>
      </c>
      <c r="L12" s="7">
        <v>7</v>
      </c>
      <c r="M12" s="7">
        <v>4</v>
      </c>
      <c r="N12" s="7">
        <v>86</v>
      </c>
    </row>
    <row r="13" spans="1:14">
      <c r="A13" s="7" t="s">
        <v>1731</v>
      </c>
      <c r="B13" s="7">
        <v>417</v>
      </c>
      <c r="C13" s="7">
        <v>0</v>
      </c>
      <c r="D13" s="7">
        <v>0</v>
      </c>
      <c r="E13" s="7">
        <v>0</v>
      </c>
      <c r="F13" s="7">
        <v>0</v>
      </c>
      <c r="G13" s="7">
        <v>17</v>
      </c>
      <c r="H13" s="7">
        <v>4</v>
      </c>
      <c r="I13" s="7">
        <v>0</v>
      </c>
      <c r="J13" s="7">
        <v>0</v>
      </c>
      <c r="K13" s="7">
        <v>331</v>
      </c>
      <c r="L13" s="7">
        <v>12</v>
      </c>
      <c r="M13" s="7">
        <v>2</v>
      </c>
      <c r="N13" s="7">
        <v>51</v>
      </c>
    </row>
    <row r="14" spans="1:14">
      <c r="A14" s="7" t="s">
        <v>1414</v>
      </c>
      <c r="B14" s="7">
        <v>399</v>
      </c>
      <c r="C14" s="7">
        <v>0</v>
      </c>
      <c r="D14" s="7">
        <v>2</v>
      </c>
      <c r="E14" s="7">
        <v>0</v>
      </c>
      <c r="F14" s="7">
        <v>0</v>
      </c>
      <c r="G14" s="7">
        <v>27</v>
      </c>
      <c r="H14" s="7">
        <v>8</v>
      </c>
      <c r="I14" s="7">
        <v>2</v>
      </c>
      <c r="J14" s="7">
        <v>0</v>
      </c>
      <c r="K14" s="7">
        <v>312</v>
      </c>
      <c r="L14" s="7">
        <v>11</v>
      </c>
      <c r="M14" s="7">
        <v>1</v>
      </c>
      <c r="N14" s="7">
        <v>36</v>
      </c>
    </row>
    <row r="15" spans="1:14">
      <c r="A15" s="7" t="s">
        <v>898</v>
      </c>
      <c r="B15" s="7">
        <v>371</v>
      </c>
      <c r="C15" s="7">
        <v>0</v>
      </c>
      <c r="D15" s="7">
        <v>1</v>
      </c>
      <c r="E15" s="7">
        <v>0</v>
      </c>
      <c r="F15" s="7">
        <v>0</v>
      </c>
      <c r="G15" s="7">
        <v>11</v>
      </c>
      <c r="H15" s="7">
        <v>5</v>
      </c>
      <c r="I15" s="7">
        <v>1</v>
      </c>
      <c r="J15" s="7">
        <v>0</v>
      </c>
      <c r="K15" s="7">
        <v>295</v>
      </c>
      <c r="L15" s="7">
        <v>16</v>
      </c>
      <c r="M15" s="7">
        <v>0</v>
      </c>
      <c r="N15" s="7">
        <v>42</v>
      </c>
    </row>
    <row r="16" spans="1:14">
      <c r="A16" s="7" t="s">
        <v>516</v>
      </c>
      <c r="B16" s="7">
        <v>383</v>
      </c>
      <c r="C16" s="7">
        <v>0</v>
      </c>
      <c r="D16" s="7">
        <v>0</v>
      </c>
      <c r="E16" s="7">
        <v>1</v>
      </c>
      <c r="F16" s="7">
        <v>0</v>
      </c>
      <c r="G16" s="7">
        <v>11</v>
      </c>
      <c r="H16" s="7">
        <v>8</v>
      </c>
      <c r="I16" s="7">
        <v>0</v>
      </c>
      <c r="J16" s="7">
        <v>3</v>
      </c>
      <c r="K16" s="7">
        <v>287</v>
      </c>
      <c r="L16" s="7">
        <v>17</v>
      </c>
      <c r="M16" s="7">
        <v>0</v>
      </c>
      <c r="N16" s="7">
        <v>56</v>
      </c>
    </row>
    <row r="17" spans="1:14">
      <c r="A17" s="7" t="s">
        <v>1185</v>
      </c>
      <c r="B17" s="7">
        <v>322</v>
      </c>
      <c r="C17" s="7">
        <v>1</v>
      </c>
      <c r="D17" s="7">
        <v>0</v>
      </c>
      <c r="E17" s="7">
        <v>0</v>
      </c>
      <c r="F17" s="7">
        <v>1</v>
      </c>
      <c r="G17" s="7">
        <v>10</v>
      </c>
      <c r="H17" s="7">
        <v>8</v>
      </c>
      <c r="I17" s="7">
        <v>4</v>
      </c>
      <c r="J17" s="7">
        <v>2</v>
      </c>
      <c r="K17" s="7">
        <v>241</v>
      </c>
      <c r="L17" s="7">
        <v>19</v>
      </c>
      <c r="M17" s="7">
        <v>1</v>
      </c>
      <c r="N17" s="7">
        <v>35</v>
      </c>
    </row>
    <row r="18" spans="1:14">
      <c r="A18" s="25" t="s">
        <v>148</v>
      </c>
      <c r="B18" s="7">
        <v>247</v>
      </c>
      <c r="C18" s="7">
        <v>0</v>
      </c>
      <c r="D18" s="7">
        <v>2</v>
      </c>
      <c r="E18" s="7">
        <v>0</v>
      </c>
      <c r="F18" s="7">
        <v>1</v>
      </c>
      <c r="G18" s="7">
        <v>3</v>
      </c>
      <c r="H18" s="7">
        <v>3</v>
      </c>
      <c r="I18" s="7">
        <v>3</v>
      </c>
      <c r="J18" s="7">
        <v>0</v>
      </c>
      <c r="K18" s="7">
        <v>187</v>
      </c>
      <c r="L18" s="7">
        <v>10</v>
      </c>
      <c r="M18" s="7">
        <v>1</v>
      </c>
      <c r="N18" s="7">
        <v>37</v>
      </c>
    </row>
    <row r="19" spans="1:14">
      <c r="A19" s="7" t="s">
        <v>884</v>
      </c>
      <c r="B19" s="7">
        <f>SUM(C19:N19)</f>
        <v>203</v>
      </c>
      <c r="C19" s="7">
        <v>1</v>
      </c>
      <c r="D19" s="7">
        <v>0</v>
      </c>
      <c r="E19" s="7">
        <v>0</v>
      </c>
      <c r="F19" s="7">
        <v>1</v>
      </c>
      <c r="G19" s="7">
        <v>7</v>
      </c>
      <c r="H19" s="7">
        <v>5</v>
      </c>
      <c r="I19" s="7">
        <v>2</v>
      </c>
      <c r="J19" s="7">
        <v>1</v>
      </c>
      <c r="K19" s="7">
        <v>145</v>
      </c>
      <c r="L19" s="7">
        <v>7</v>
      </c>
      <c r="M19" s="7">
        <v>0</v>
      </c>
      <c r="N19" s="7">
        <v>34</v>
      </c>
    </row>
    <row r="20" spans="1:14">
      <c r="A20" s="7" t="s">
        <v>1188</v>
      </c>
      <c r="B20" s="7">
        <v>143</v>
      </c>
      <c r="C20" s="7">
        <v>0</v>
      </c>
      <c r="D20" s="7">
        <v>0</v>
      </c>
      <c r="E20" s="7">
        <v>0</v>
      </c>
      <c r="F20" s="7">
        <v>0</v>
      </c>
      <c r="G20" s="7">
        <v>2</v>
      </c>
      <c r="H20" s="7">
        <v>6</v>
      </c>
      <c r="I20" s="7">
        <v>1</v>
      </c>
      <c r="J20" s="7">
        <v>0</v>
      </c>
      <c r="K20" s="7">
        <v>105</v>
      </c>
      <c r="L20" s="7">
        <v>3</v>
      </c>
      <c r="M20" s="7">
        <v>2</v>
      </c>
      <c r="N20" s="7">
        <v>24</v>
      </c>
    </row>
    <row r="21" spans="1:14">
      <c r="A21" s="7" t="s">
        <v>1193</v>
      </c>
      <c r="B21" s="7">
        <f>SUM(C21:N21)</f>
        <v>178</v>
      </c>
      <c r="C21" s="7">
        <v>1</v>
      </c>
      <c r="D21" s="7">
        <v>1</v>
      </c>
      <c r="E21" s="7">
        <v>0</v>
      </c>
      <c r="F21" s="7">
        <v>1</v>
      </c>
      <c r="G21" s="7">
        <v>5</v>
      </c>
      <c r="H21" s="7">
        <v>4</v>
      </c>
      <c r="I21" s="7">
        <v>1</v>
      </c>
      <c r="J21" s="7">
        <v>1</v>
      </c>
      <c r="K21" s="7">
        <v>127</v>
      </c>
      <c r="L21" s="7">
        <v>7</v>
      </c>
      <c r="M21" s="7">
        <v>2</v>
      </c>
      <c r="N21" s="7">
        <v>28</v>
      </c>
    </row>
    <row r="22" spans="1:14">
      <c r="A22" s="7" t="s">
        <v>1194</v>
      </c>
      <c r="B22" s="7">
        <v>302</v>
      </c>
      <c r="C22" s="7">
        <v>0</v>
      </c>
      <c r="D22" s="7">
        <v>0</v>
      </c>
      <c r="E22" s="7">
        <v>0</v>
      </c>
      <c r="F22" s="7">
        <v>0</v>
      </c>
      <c r="G22" s="7">
        <v>10</v>
      </c>
      <c r="H22" s="7">
        <v>10</v>
      </c>
      <c r="I22" s="7">
        <v>1</v>
      </c>
      <c r="J22" s="7">
        <v>0</v>
      </c>
      <c r="K22" s="7">
        <v>230</v>
      </c>
      <c r="L22" s="7">
        <v>19</v>
      </c>
      <c r="M22" s="7">
        <v>0</v>
      </c>
      <c r="N22" s="7">
        <v>32</v>
      </c>
    </row>
    <row r="23" spans="1:14" s="23" customFormat="1" ht="18.75">
      <c r="A23" s="7" t="s">
        <v>243</v>
      </c>
      <c r="B23" s="7">
        <f>SUM(C23:N23)</f>
        <v>212</v>
      </c>
      <c r="C23" s="7">
        <v>0</v>
      </c>
      <c r="D23" s="7">
        <v>0</v>
      </c>
      <c r="E23" s="7">
        <v>0</v>
      </c>
      <c r="F23" s="7">
        <v>1</v>
      </c>
      <c r="G23" s="7">
        <v>6</v>
      </c>
      <c r="H23" s="7">
        <v>6</v>
      </c>
      <c r="I23" s="7">
        <v>1</v>
      </c>
      <c r="J23" s="7">
        <v>0</v>
      </c>
      <c r="K23" s="7">
        <v>153</v>
      </c>
      <c r="L23" s="7">
        <v>14</v>
      </c>
      <c r="M23" s="7">
        <v>2</v>
      </c>
      <c r="N23" s="7">
        <v>29</v>
      </c>
    </row>
  </sheetData>
  <autoFilter ref="A6:N15" xr:uid="{00000000-0009-0000-0000-000008010000}"/>
  <mergeCells count="7">
    <mergeCell ref="N4:N5"/>
    <mergeCell ref="C4:F4"/>
    <mergeCell ref="G4:J4"/>
    <mergeCell ref="L4:M4"/>
    <mergeCell ref="A4:A5"/>
    <mergeCell ref="B4:B5"/>
    <mergeCell ref="K4:K5"/>
  </mergeCells>
  <phoneticPr fontId="5"/>
  <hyperlinks>
    <hyperlink ref="D1" location="目次!C126" display="目次" xr:uid="{00000000-0004-0000-0801-000000000000}"/>
  </hyperlinks>
  <pageMargins left="0.7" right="0.7" top="0.75" bottom="0.75" header="0.3" footer="0.3"/>
  <pageSetup paperSize="9" orientation="portrait"/>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dimension ref="A1:D35"/>
  <sheetViews>
    <sheetView topLeftCell="C19" workbookViewId="0">
      <selection activeCell="L36" sqref="L36"/>
    </sheetView>
  </sheetViews>
  <sheetFormatPr defaultColWidth="8.75" defaultRowHeight="14.25"/>
  <cols>
    <col min="1" max="1" width="7.375" style="1" bestFit="1" customWidth="1"/>
    <col min="2" max="2" width="9.75" style="1" bestFit="1" customWidth="1"/>
    <col min="3" max="3" width="13" style="1" customWidth="1"/>
    <col min="4" max="12" width="14.75" style="1" bestFit="1" customWidth="1"/>
    <col min="13" max="16384" width="8.75" style="1"/>
  </cols>
  <sheetData>
    <row r="1" spans="1:4" ht="18.75">
      <c r="A1" s="19" t="s">
        <v>3109</v>
      </c>
      <c r="B1" s="21" t="s">
        <v>3119</v>
      </c>
      <c r="D1" s="9" t="s">
        <v>652</v>
      </c>
    </row>
    <row r="2" spans="1:4" ht="18.75">
      <c r="A2" s="20" t="s">
        <v>1198</v>
      </c>
      <c r="B2" s="22">
        <v>383</v>
      </c>
    </row>
    <row r="3" spans="1:4" ht="18.75">
      <c r="A3" s="20" t="s">
        <v>1199</v>
      </c>
      <c r="B3" s="22">
        <v>322</v>
      </c>
    </row>
    <row r="4" spans="1:4" ht="18.75">
      <c r="A4" s="20" t="s">
        <v>1168</v>
      </c>
      <c r="B4" s="22">
        <v>247</v>
      </c>
    </row>
    <row r="5" spans="1:4" ht="18.75">
      <c r="A5" s="20" t="s">
        <v>1201</v>
      </c>
      <c r="B5" s="22">
        <v>203</v>
      </c>
    </row>
    <row r="6" spans="1:4" ht="18.75">
      <c r="A6" s="20" t="s">
        <v>1204</v>
      </c>
      <c r="B6" s="22">
        <v>143</v>
      </c>
    </row>
    <row r="7" spans="1:4" ht="18.75">
      <c r="A7" s="20" t="s">
        <v>1205</v>
      </c>
      <c r="B7" s="22">
        <v>178</v>
      </c>
    </row>
    <row r="8" spans="1:4" ht="18.75">
      <c r="A8" s="20" t="s">
        <v>2941</v>
      </c>
      <c r="B8" s="22">
        <v>302</v>
      </c>
    </row>
    <row r="9" spans="1:4" ht="18.75">
      <c r="A9" s="20" t="s">
        <v>3000</v>
      </c>
      <c r="B9" s="22">
        <v>212</v>
      </c>
    </row>
    <row r="21" spans="1:2" ht="18.75">
      <c r="A21" s="95" t="s">
        <v>1114</v>
      </c>
      <c r="B21" s="22" t="s">
        <v>3000</v>
      </c>
    </row>
    <row r="23" spans="1:2" ht="18.75">
      <c r="A23" s="19" t="s">
        <v>549</v>
      </c>
      <c r="B23" s="21"/>
    </row>
    <row r="24" spans="1:2" ht="18.75">
      <c r="A24" s="20" t="s">
        <v>3072</v>
      </c>
      <c r="B24" s="22">
        <v>153</v>
      </c>
    </row>
    <row r="25" spans="1:2" ht="18.75">
      <c r="A25" s="20" t="s">
        <v>1262</v>
      </c>
      <c r="B25" s="22">
        <v>14</v>
      </c>
    </row>
    <row r="26" spans="1:2" ht="18.75">
      <c r="A26" s="20" t="s">
        <v>3073</v>
      </c>
      <c r="B26" s="22">
        <v>6</v>
      </c>
    </row>
    <row r="27" spans="1:2" ht="18.75">
      <c r="A27" s="20" t="s">
        <v>3074</v>
      </c>
      <c r="B27" s="22">
        <v>6</v>
      </c>
    </row>
    <row r="28" spans="1:2" ht="18.75">
      <c r="A28" s="20" t="s">
        <v>3075</v>
      </c>
      <c r="B28" s="22">
        <v>2</v>
      </c>
    </row>
    <row r="29" spans="1:2" ht="18.75">
      <c r="A29" s="20" t="s">
        <v>2484</v>
      </c>
      <c r="B29" s="22">
        <v>0</v>
      </c>
    </row>
    <row r="30" spans="1:2" ht="18.75">
      <c r="A30" s="20" t="s">
        <v>16</v>
      </c>
      <c r="B30" s="22">
        <v>0</v>
      </c>
    </row>
    <row r="31" spans="1:2" ht="18.75">
      <c r="A31" s="20" t="s">
        <v>3076</v>
      </c>
      <c r="B31" s="22">
        <v>1</v>
      </c>
    </row>
    <row r="32" spans="1:2" ht="18.75">
      <c r="A32" s="20" t="s">
        <v>1019</v>
      </c>
      <c r="B32" s="22">
        <v>1</v>
      </c>
    </row>
    <row r="33" spans="1:2" ht="18.75">
      <c r="A33" s="20" t="s">
        <v>2766</v>
      </c>
      <c r="B33" s="22">
        <v>0</v>
      </c>
    </row>
    <row r="34" spans="1:2" ht="18.75">
      <c r="A34" s="20" t="s">
        <v>2089</v>
      </c>
      <c r="B34" s="22">
        <v>0</v>
      </c>
    </row>
    <row r="35" spans="1:2" ht="18.75">
      <c r="A35" s="20" t="s">
        <v>2778</v>
      </c>
      <c r="B35" s="22">
        <v>29</v>
      </c>
    </row>
  </sheetData>
  <phoneticPr fontId="5"/>
  <hyperlinks>
    <hyperlink ref="D1" location="目次!C126" display="目次" xr:uid="{00000000-0004-0000-0901-000000000000}"/>
  </hyperlinks>
  <pageMargins left="0.7" right="0.7" top="0.75" bottom="0.75" header="0.3" footer="0.3"/>
  <pageSetup paperSize="9" orientation="portrait"/>
  <drawing r:id="rId3"/>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1-000000000000}">
  <dimension ref="A1:I20"/>
  <sheetViews>
    <sheetView workbookViewId="0">
      <selection activeCell="C7" sqref="C7"/>
    </sheetView>
  </sheetViews>
  <sheetFormatPr defaultColWidth="8.75" defaultRowHeight="14.25"/>
  <cols>
    <col min="1" max="2" width="8.75" style="1"/>
    <col min="3" max="3" width="11.375" style="1" customWidth="1"/>
    <col min="4" max="5" width="8.75" style="1"/>
    <col min="6" max="6" width="16.125" style="1" bestFit="1" customWidth="1"/>
    <col min="7" max="8" width="8.75" style="1"/>
    <col min="9" max="9" width="14.25" style="1" bestFit="1" customWidth="1"/>
    <col min="10" max="16384" width="8.75" style="1"/>
  </cols>
  <sheetData>
    <row r="1" spans="1:9">
      <c r="A1" s="1" t="s">
        <v>533</v>
      </c>
      <c r="D1" s="9" t="s">
        <v>652</v>
      </c>
    </row>
    <row r="2" spans="1:9">
      <c r="A2" s="5" t="s">
        <v>458</v>
      </c>
    </row>
    <row r="3" spans="1:9">
      <c r="A3" s="5" t="s">
        <v>2337</v>
      </c>
    </row>
    <row r="4" spans="1:9">
      <c r="A4" s="227" t="s">
        <v>1114</v>
      </c>
      <c r="B4" s="227" t="s">
        <v>2709</v>
      </c>
      <c r="C4" s="227" t="s">
        <v>2890</v>
      </c>
      <c r="D4" s="227"/>
      <c r="E4" s="227" t="s">
        <v>2313</v>
      </c>
      <c r="F4" s="227"/>
      <c r="G4" s="227"/>
      <c r="H4" s="227"/>
      <c r="I4" s="227" t="s">
        <v>1203</v>
      </c>
    </row>
    <row r="5" spans="1:9">
      <c r="A5" s="227"/>
      <c r="B5" s="227"/>
      <c r="C5" s="227" t="s">
        <v>2870</v>
      </c>
      <c r="D5" s="227" t="s">
        <v>2891</v>
      </c>
      <c r="E5" s="231" t="s">
        <v>2892</v>
      </c>
      <c r="F5" s="38"/>
      <c r="G5" s="227" t="s">
        <v>1471</v>
      </c>
      <c r="H5" s="227" t="s">
        <v>347</v>
      </c>
      <c r="I5" s="227"/>
    </row>
    <row r="6" spans="1:9">
      <c r="A6" s="227"/>
      <c r="B6" s="227"/>
      <c r="C6" s="227"/>
      <c r="D6" s="227"/>
      <c r="E6" s="227"/>
      <c r="F6" s="25" t="s">
        <v>538</v>
      </c>
      <c r="G6" s="227"/>
      <c r="H6" s="227"/>
      <c r="I6" s="227"/>
    </row>
    <row r="7" spans="1:9" ht="7.9" customHeight="1">
      <c r="A7" s="26" t="str">
        <f>A4</f>
        <v>年別</v>
      </c>
      <c r="B7" s="26" t="str">
        <f>B4</f>
        <v>総数(件)</v>
      </c>
      <c r="C7" s="26" t="str">
        <f>C5&amp;"("&amp;$C$4&amp;")"</f>
        <v>死者(死傷者(人))</v>
      </c>
      <c r="D7" s="26" t="str">
        <f>D5&amp;"("&amp;$C$4&amp;")"</f>
        <v>負傷者(死傷者(人))</v>
      </c>
      <c r="E7" s="26" t="str">
        <f>E5&amp;"("&amp;$E$4&amp;")"</f>
        <v>建物(焼損面積(㎡))</v>
      </c>
      <c r="F7" s="26" t="str">
        <f>F6&amp;"("&amp;$E$5&amp;")"&amp;"("&amp;$E$4&amp;")"</f>
        <v>焼損表面積(建物)(焼損面積(㎡))</v>
      </c>
      <c r="G7" s="26" t="str">
        <f>G5&amp;"("&amp;$E$4&amp;")"</f>
        <v>林野(焼損面積(㎡))</v>
      </c>
      <c r="H7" s="26" t="str">
        <f>H5&amp;"("&amp;$E$4&amp;")"</f>
        <v>その他(焼損面積(㎡))</v>
      </c>
      <c r="I7" s="26" t="str">
        <f>I4</f>
        <v>損害額(千円)</v>
      </c>
    </row>
    <row r="8" spans="1:9">
      <c r="A8" s="7" t="s">
        <v>1167</v>
      </c>
      <c r="B8" s="50">
        <v>26</v>
      </c>
      <c r="C8" s="50">
        <v>2</v>
      </c>
      <c r="D8" s="50">
        <v>2</v>
      </c>
      <c r="E8" s="50">
        <v>585</v>
      </c>
      <c r="F8" s="50">
        <v>328</v>
      </c>
      <c r="G8" s="50">
        <v>0</v>
      </c>
      <c r="H8" s="50">
        <v>3302</v>
      </c>
      <c r="I8" s="202">
        <v>86195</v>
      </c>
    </row>
    <row r="9" spans="1:9">
      <c r="A9" s="7" t="s">
        <v>367</v>
      </c>
      <c r="B9" s="50">
        <v>20</v>
      </c>
      <c r="C9" s="50">
        <v>1</v>
      </c>
      <c r="D9" s="50">
        <v>1</v>
      </c>
      <c r="E9" s="50">
        <v>733</v>
      </c>
      <c r="F9" s="50">
        <v>509</v>
      </c>
      <c r="G9" s="50">
        <v>0</v>
      </c>
      <c r="H9" s="50">
        <v>219174</v>
      </c>
      <c r="I9" s="202">
        <v>109465</v>
      </c>
    </row>
    <row r="10" spans="1:9">
      <c r="A10" s="7" t="s">
        <v>1173</v>
      </c>
      <c r="B10" s="50">
        <v>15</v>
      </c>
      <c r="C10" s="50">
        <v>0</v>
      </c>
      <c r="D10" s="50">
        <v>1</v>
      </c>
      <c r="E10" s="50">
        <v>379</v>
      </c>
      <c r="F10" s="50">
        <v>97</v>
      </c>
      <c r="G10" s="50">
        <v>0</v>
      </c>
      <c r="H10" s="50">
        <v>79058</v>
      </c>
      <c r="I10" s="202">
        <v>56602</v>
      </c>
    </row>
    <row r="11" spans="1:9">
      <c r="A11" s="7" t="s">
        <v>627</v>
      </c>
      <c r="B11" s="50">
        <v>7</v>
      </c>
      <c r="C11" s="50">
        <v>0</v>
      </c>
      <c r="D11" s="50">
        <v>1</v>
      </c>
      <c r="E11" s="50">
        <v>16</v>
      </c>
      <c r="F11" s="50">
        <v>16</v>
      </c>
      <c r="G11" s="50">
        <v>0</v>
      </c>
      <c r="H11" s="50">
        <v>420</v>
      </c>
      <c r="I11" s="202">
        <v>2419</v>
      </c>
    </row>
    <row r="12" spans="1:9">
      <c r="A12" s="7" t="s">
        <v>1176</v>
      </c>
      <c r="B12" s="50">
        <v>18</v>
      </c>
      <c r="C12" s="50">
        <v>1</v>
      </c>
      <c r="D12" s="50">
        <v>2</v>
      </c>
      <c r="E12" s="50">
        <v>176</v>
      </c>
      <c r="F12" s="50">
        <v>43</v>
      </c>
      <c r="G12" s="50">
        <v>0</v>
      </c>
      <c r="H12" s="50">
        <v>10332</v>
      </c>
      <c r="I12" s="202">
        <v>11608</v>
      </c>
    </row>
    <row r="13" spans="1:9">
      <c r="A13" s="7" t="s">
        <v>1177</v>
      </c>
      <c r="B13" s="50">
        <v>11</v>
      </c>
      <c r="C13" s="50">
        <v>0</v>
      </c>
      <c r="D13" s="50">
        <v>0</v>
      </c>
      <c r="E13" s="50">
        <v>6</v>
      </c>
      <c r="F13" s="50">
        <v>0</v>
      </c>
      <c r="G13" s="50">
        <v>0</v>
      </c>
      <c r="H13" s="50">
        <v>2689</v>
      </c>
      <c r="I13" s="50">
        <v>29</v>
      </c>
    </row>
    <row r="14" spans="1:9">
      <c r="A14" s="7" t="s">
        <v>1184</v>
      </c>
      <c r="B14" s="16">
        <v>16</v>
      </c>
      <c r="C14" s="16">
        <v>0</v>
      </c>
      <c r="D14" s="16">
        <v>3</v>
      </c>
      <c r="E14" s="16">
        <v>74</v>
      </c>
      <c r="F14" s="16">
        <v>2</v>
      </c>
      <c r="G14" s="16">
        <v>0</v>
      </c>
      <c r="H14" s="16">
        <v>10864</v>
      </c>
      <c r="I14" s="203">
        <v>8323</v>
      </c>
    </row>
    <row r="15" spans="1:9">
      <c r="A15" s="7" t="s">
        <v>898</v>
      </c>
      <c r="B15" s="16">
        <v>15</v>
      </c>
      <c r="C15" s="16">
        <v>0</v>
      </c>
      <c r="D15" s="16">
        <v>0</v>
      </c>
      <c r="E15" s="16">
        <v>108</v>
      </c>
      <c r="F15" s="16">
        <v>0</v>
      </c>
      <c r="G15" s="16">
        <v>0</v>
      </c>
      <c r="H15" s="16">
        <v>0</v>
      </c>
      <c r="I15" s="203">
        <v>22183</v>
      </c>
    </row>
    <row r="16" spans="1:9">
      <c r="A16" s="7" t="s">
        <v>516</v>
      </c>
      <c r="B16" s="16">
        <v>16</v>
      </c>
      <c r="C16" s="16">
        <v>0</v>
      </c>
      <c r="D16" s="16">
        <v>4</v>
      </c>
      <c r="E16" s="16">
        <v>279</v>
      </c>
      <c r="F16" s="16">
        <v>16</v>
      </c>
      <c r="G16" s="16">
        <v>0</v>
      </c>
      <c r="H16" s="16">
        <v>36207</v>
      </c>
      <c r="I16" s="203">
        <v>57965</v>
      </c>
    </row>
    <row r="17" spans="1:9">
      <c r="A17" s="7" t="s">
        <v>1185</v>
      </c>
      <c r="B17" s="16">
        <v>14</v>
      </c>
      <c r="C17" s="16">
        <v>0</v>
      </c>
      <c r="D17" s="16">
        <v>1</v>
      </c>
      <c r="E17" s="16">
        <v>353</v>
      </c>
      <c r="F17" s="16">
        <v>282</v>
      </c>
      <c r="G17" s="16">
        <v>0</v>
      </c>
      <c r="H17" s="16">
        <v>1851</v>
      </c>
      <c r="I17" s="203">
        <v>168254</v>
      </c>
    </row>
    <row r="18" spans="1:9" ht="28.5">
      <c r="A18" s="11" t="s">
        <v>148</v>
      </c>
      <c r="B18" s="7">
        <v>16</v>
      </c>
      <c r="C18" s="7">
        <v>1</v>
      </c>
      <c r="D18" s="7">
        <v>6</v>
      </c>
      <c r="E18" s="7">
        <v>226</v>
      </c>
      <c r="F18" s="7">
        <v>48</v>
      </c>
      <c r="G18" s="7">
        <v>0</v>
      </c>
      <c r="H18" s="7">
        <v>0</v>
      </c>
      <c r="I18" s="90">
        <v>28839</v>
      </c>
    </row>
    <row r="19" spans="1:9">
      <c r="A19" s="7" t="s">
        <v>884</v>
      </c>
      <c r="B19" s="7">
        <v>17</v>
      </c>
      <c r="C19" s="7">
        <v>0</v>
      </c>
      <c r="D19" s="7">
        <v>2</v>
      </c>
      <c r="E19" s="7">
        <v>407</v>
      </c>
      <c r="F19" s="7">
        <v>14</v>
      </c>
      <c r="G19" s="7">
        <v>0</v>
      </c>
      <c r="H19" s="7">
        <v>2346</v>
      </c>
      <c r="I19" s="90">
        <v>27683</v>
      </c>
    </row>
    <row r="20" spans="1:9">
      <c r="A20" s="7" t="s">
        <v>1188</v>
      </c>
      <c r="B20" s="7">
        <v>10</v>
      </c>
      <c r="C20" s="7">
        <v>0</v>
      </c>
      <c r="D20" s="7">
        <v>2</v>
      </c>
      <c r="E20" s="7">
        <v>60</v>
      </c>
      <c r="F20" s="7">
        <v>6</v>
      </c>
      <c r="G20" s="7">
        <v>0</v>
      </c>
      <c r="H20" s="7">
        <v>80</v>
      </c>
      <c r="I20" s="90">
        <v>2999</v>
      </c>
    </row>
  </sheetData>
  <autoFilter ref="A7:I7" xr:uid="{00000000-0009-0000-0000-00000A010000}"/>
  <mergeCells count="10">
    <mergeCell ref="C4:D4"/>
    <mergeCell ref="E4:H4"/>
    <mergeCell ref="A4:A6"/>
    <mergeCell ref="B4:B6"/>
    <mergeCell ref="I4:I6"/>
    <mergeCell ref="C5:C6"/>
    <mergeCell ref="D5:D6"/>
    <mergeCell ref="E5:E6"/>
    <mergeCell ref="G5:G6"/>
    <mergeCell ref="H5:H6"/>
  </mergeCells>
  <phoneticPr fontId="5"/>
  <hyperlinks>
    <hyperlink ref="D1" location="目次!C126" display="目次" xr:uid="{00000000-0004-0000-0A01-000000000000}"/>
  </hyperlinks>
  <pageMargins left="0.7" right="0.7" top="0.75" bottom="0.75" header="0.3" footer="0.3"/>
  <pageSetup paperSize="9" orientation="portrait"/>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dimension ref="A1:D10"/>
  <sheetViews>
    <sheetView workbookViewId="0">
      <selection activeCell="N24" sqref="N24"/>
    </sheetView>
  </sheetViews>
  <sheetFormatPr defaultColWidth="8.75" defaultRowHeight="14.25"/>
  <cols>
    <col min="1" max="1" width="10.5" style="1" bestFit="1" customWidth="1"/>
    <col min="2" max="2" width="12.5" style="1" bestFit="1" customWidth="1"/>
    <col min="3" max="3" width="16.5" style="1" bestFit="1" customWidth="1"/>
    <col min="4" max="16384" width="8.75" style="1"/>
  </cols>
  <sheetData>
    <row r="1" spans="1:4" ht="18.75">
      <c r="A1" s="19" t="s">
        <v>3109</v>
      </c>
      <c r="B1" s="21" t="s">
        <v>2378</v>
      </c>
      <c r="C1" s="21" t="s">
        <v>1734</v>
      </c>
      <c r="D1" s="9" t="s">
        <v>652</v>
      </c>
    </row>
    <row r="2" spans="1:4" ht="18.75">
      <c r="A2" s="20" t="s">
        <v>1079</v>
      </c>
      <c r="B2" s="22">
        <v>11</v>
      </c>
      <c r="C2" s="22">
        <v>6</v>
      </c>
    </row>
    <row r="3" spans="1:4" ht="18.75">
      <c r="A3" s="20" t="s">
        <v>1197</v>
      </c>
      <c r="B3" s="22">
        <v>16</v>
      </c>
      <c r="C3" s="22">
        <v>74</v>
      </c>
    </row>
    <row r="4" spans="1:4" ht="18.75">
      <c r="A4" s="20" t="s">
        <v>877</v>
      </c>
      <c r="B4" s="22">
        <v>15</v>
      </c>
      <c r="C4" s="22">
        <v>108</v>
      </c>
    </row>
    <row r="5" spans="1:4" ht="18.75">
      <c r="A5" s="20" t="s">
        <v>1198</v>
      </c>
      <c r="B5" s="22">
        <v>16</v>
      </c>
      <c r="C5" s="22">
        <v>279</v>
      </c>
    </row>
    <row r="6" spans="1:4" ht="18.75">
      <c r="A6" s="20" t="s">
        <v>1199</v>
      </c>
      <c r="B6" s="22">
        <v>14</v>
      </c>
      <c r="C6" s="22">
        <v>353</v>
      </c>
    </row>
    <row r="7" spans="1:4" ht="18.75">
      <c r="A7" s="20" t="s">
        <v>1168</v>
      </c>
      <c r="B7" s="22">
        <v>16</v>
      </c>
      <c r="C7" s="22">
        <v>226</v>
      </c>
    </row>
    <row r="8" spans="1:4" ht="18.75">
      <c r="A8" s="20" t="s">
        <v>1201</v>
      </c>
      <c r="B8" s="22">
        <v>17</v>
      </c>
      <c r="C8" s="22">
        <v>407</v>
      </c>
    </row>
    <row r="9" spans="1:4" ht="18.75">
      <c r="A9" s="20" t="s">
        <v>1204</v>
      </c>
      <c r="B9" s="22">
        <v>10</v>
      </c>
      <c r="C9" s="22">
        <v>60</v>
      </c>
    </row>
    <row r="10" spans="1:4" ht="18.75">
      <c r="A10" s="20" t="s">
        <v>756</v>
      </c>
      <c r="B10" s="22">
        <v>115</v>
      </c>
      <c r="C10" s="22">
        <v>1513</v>
      </c>
    </row>
  </sheetData>
  <phoneticPr fontId="5"/>
  <hyperlinks>
    <hyperlink ref="D1" location="目次!C126" display="目次" xr:uid="{00000000-0004-0000-0B01-000000000000}"/>
  </hyperlinks>
  <pageMargins left="0.7" right="0.7" top="0.75" bottom="0.75" header="0.3" footer="0.3"/>
  <pageSetup paperSize="9" orientation="portrait"/>
  <drawing r:id="rId2"/>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dimension ref="A1:K9"/>
  <sheetViews>
    <sheetView workbookViewId="0">
      <selection activeCell="B9" sqref="B9"/>
    </sheetView>
  </sheetViews>
  <sheetFormatPr defaultColWidth="10.375" defaultRowHeight="14.25"/>
  <cols>
    <col min="1" max="4" width="10.375" style="1"/>
    <col min="5" max="7" width="13.125" style="1" customWidth="1"/>
    <col min="8" max="8" width="10.75" style="1" customWidth="1"/>
    <col min="9" max="9" width="10.375" style="1"/>
    <col min="10" max="10" width="15.25" style="1" customWidth="1"/>
    <col min="11" max="11" width="13.25" style="1" customWidth="1"/>
    <col min="12" max="16384" width="10.375" style="1"/>
  </cols>
  <sheetData>
    <row r="1" spans="1:11">
      <c r="A1" s="1" t="s">
        <v>533</v>
      </c>
      <c r="D1" s="9" t="s">
        <v>652</v>
      </c>
    </row>
    <row r="2" spans="1:11">
      <c r="A2" s="5" t="s">
        <v>2893</v>
      </c>
    </row>
    <row r="3" spans="1:11">
      <c r="A3" s="5" t="s">
        <v>2115</v>
      </c>
    </row>
    <row r="4" spans="1:11" ht="18" customHeight="1">
      <c r="A4" s="261" t="s">
        <v>1114</v>
      </c>
      <c r="B4" s="227" t="s">
        <v>2895</v>
      </c>
      <c r="C4" s="227"/>
      <c r="D4" s="227"/>
      <c r="E4" s="227"/>
      <c r="F4" s="227"/>
      <c r="G4" s="227" t="s">
        <v>2896</v>
      </c>
      <c r="H4" s="227"/>
      <c r="I4" s="227"/>
      <c r="J4" s="227"/>
      <c r="K4" s="227"/>
    </row>
    <row r="5" spans="1:11">
      <c r="A5" s="262"/>
      <c r="B5" s="50" t="s">
        <v>2709</v>
      </c>
      <c r="C5" s="50" t="s">
        <v>283</v>
      </c>
      <c r="D5" s="50" t="s">
        <v>2897</v>
      </c>
      <c r="E5" s="50" t="s">
        <v>2988</v>
      </c>
      <c r="F5" s="50" t="s">
        <v>2898</v>
      </c>
      <c r="G5" s="50" t="s">
        <v>1264</v>
      </c>
      <c r="H5" s="50" t="s">
        <v>283</v>
      </c>
      <c r="I5" s="50" t="s">
        <v>2897</v>
      </c>
      <c r="J5" s="50" t="s">
        <v>2988</v>
      </c>
      <c r="K5" s="50" t="s">
        <v>2898</v>
      </c>
    </row>
    <row r="6" spans="1:11" ht="8.4499999999999993" customHeight="1">
      <c r="A6" s="26" t="str">
        <f>A4</f>
        <v>年別</v>
      </c>
      <c r="B6" s="26" t="str">
        <f>$B$4&amp;"("&amp;B5&amp;")"</f>
        <v>火災件数(総数(件))</v>
      </c>
      <c r="C6" s="26" t="str">
        <f>$B$4&amp;"("&amp;C5&amp;")"</f>
        <v>火災件数(建物火災)</v>
      </c>
      <c r="D6" s="26" t="str">
        <f>$B$4&amp;"("&amp;D5&amp;")"</f>
        <v>火災件数(車両火災)</v>
      </c>
      <c r="E6" s="26" t="str">
        <f>$B$4&amp;"("&amp;E5&amp;")"</f>
        <v>火災件数(林野火災)</v>
      </c>
      <c r="F6" s="26" t="str">
        <f>$B$4&amp;"("&amp;F5&amp;")"</f>
        <v>火災件数(その他の火災)</v>
      </c>
      <c r="G6" s="26" t="str">
        <f>$G$4&amp;"("&amp;G5&amp;")"</f>
        <v>火災損害額(千円)(総額(千円))</v>
      </c>
      <c r="H6" s="26" t="str">
        <f>$G$4&amp;"("&amp;H5&amp;")"</f>
        <v>火災損害額(千円)(建物火災)</v>
      </c>
      <c r="I6" s="26" t="str">
        <f>$G$4&amp;"("&amp;I5&amp;")"</f>
        <v>火災損害額(千円)(車両火災)</v>
      </c>
      <c r="J6" s="26" t="str">
        <f>$G$4&amp;"("&amp;J5&amp;")"</f>
        <v>火災損害額(千円)(林野火災)</v>
      </c>
      <c r="K6" s="26" t="str">
        <f>$G$4&amp;"("&amp;K5&amp;")"</f>
        <v>火災損害額(千円)(その他の火災)</v>
      </c>
    </row>
    <row r="7" spans="1:11" ht="14.25" customHeight="1">
      <c r="A7" s="16" t="s">
        <v>1193</v>
      </c>
      <c r="B7" s="16">
        <v>68</v>
      </c>
      <c r="C7" s="16">
        <v>43</v>
      </c>
      <c r="D7" s="16">
        <v>1</v>
      </c>
      <c r="E7" s="16">
        <v>0</v>
      </c>
      <c r="F7" s="16">
        <v>24</v>
      </c>
      <c r="G7" s="200">
        <v>94586</v>
      </c>
      <c r="H7" s="200">
        <v>93981</v>
      </c>
      <c r="I7" s="200">
        <v>35</v>
      </c>
      <c r="J7" s="200">
        <v>0</v>
      </c>
      <c r="K7" s="200">
        <v>570</v>
      </c>
    </row>
    <row r="8" spans="1:11">
      <c r="A8" s="16" t="s">
        <v>1194</v>
      </c>
      <c r="B8" s="16">
        <v>56</v>
      </c>
      <c r="C8" s="16">
        <v>41</v>
      </c>
      <c r="D8" s="16">
        <v>3</v>
      </c>
      <c r="E8" s="16">
        <v>1</v>
      </c>
      <c r="F8" s="16">
        <v>11</v>
      </c>
      <c r="G8" s="159">
        <v>108652</v>
      </c>
      <c r="H8" s="159">
        <v>91148</v>
      </c>
      <c r="I8" s="159">
        <v>4165</v>
      </c>
      <c r="J8" s="159">
        <v>0</v>
      </c>
      <c r="K8" s="159">
        <v>13339</v>
      </c>
    </row>
    <row r="9" spans="1:11" s="23" customFormat="1" ht="18.75">
      <c r="A9" s="16" t="s">
        <v>243</v>
      </c>
      <c r="B9" s="7">
        <v>71</v>
      </c>
      <c r="C9" s="7">
        <v>41</v>
      </c>
      <c r="D9" s="7">
        <v>6</v>
      </c>
      <c r="E9" s="7">
        <v>0</v>
      </c>
      <c r="F9" s="7">
        <v>24</v>
      </c>
      <c r="G9" s="7">
        <v>195693</v>
      </c>
      <c r="H9" s="7">
        <v>187443</v>
      </c>
      <c r="I9" s="7">
        <v>1678</v>
      </c>
      <c r="J9" s="7">
        <v>0</v>
      </c>
      <c r="K9" s="7">
        <v>3515</v>
      </c>
    </row>
  </sheetData>
  <autoFilter ref="A6:K6" xr:uid="{00000000-0009-0000-0000-00000C010000}"/>
  <mergeCells count="3">
    <mergeCell ref="B4:F4"/>
    <mergeCell ref="G4:K4"/>
    <mergeCell ref="A4:A5"/>
  </mergeCells>
  <phoneticPr fontId="5"/>
  <hyperlinks>
    <hyperlink ref="D1" location="目次!C126" display="目次" xr:uid="{00000000-0004-0000-0C01-000000000000}"/>
  </hyperlink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J547"/>
  <sheetViews>
    <sheetView workbookViewId="0">
      <pane ySplit="442" topLeftCell="A525" activePane="bottomLeft" state="frozen"/>
      <selection pane="bottomLeft" activeCell="D540" sqref="D540"/>
    </sheetView>
  </sheetViews>
  <sheetFormatPr defaultColWidth="8.75" defaultRowHeight="14.25"/>
  <cols>
    <col min="1" max="1" width="12.75" style="1" bestFit="1" customWidth="1"/>
    <col min="2" max="2" width="8.75" style="1"/>
    <col min="3" max="3" width="12.75" style="1" bestFit="1" customWidth="1"/>
    <col min="4" max="16384" width="8.75" style="1"/>
  </cols>
  <sheetData>
    <row r="1" spans="1:36">
      <c r="A1" s="1" t="s">
        <v>151</v>
      </c>
      <c r="D1" s="9" t="s">
        <v>652</v>
      </c>
    </row>
    <row r="2" spans="1:36">
      <c r="A2" s="1" t="s">
        <v>370</v>
      </c>
    </row>
    <row r="3" spans="1:36" s="23" customFormat="1" ht="18.75">
      <c r="A3" s="23" t="s">
        <v>1524</v>
      </c>
    </row>
    <row r="4" spans="1:36" s="23" customFormat="1" ht="18.75">
      <c r="A4" s="23" t="s">
        <v>1139</v>
      </c>
      <c r="AJ4" s="23" t="s">
        <v>1527</v>
      </c>
    </row>
    <row r="5" spans="1:36" s="23" customFormat="1" ht="18.75">
      <c r="A5" s="7" t="s">
        <v>1114</v>
      </c>
      <c r="B5" s="7" t="s">
        <v>774</v>
      </c>
      <c r="C5" s="7" t="s">
        <v>1432</v>
      </c>
      <c r="D5" s="7" t="s">
        <v>1529</v>
      </c>
      <c r="E5" s="7" t="s">
        <v>90</v>
      </c>
      <c r="F5" s="7" t="s">
        <v>1151</v>
      </c>
      <c r="G5" s="7" t="s">
        <v>1532</v>
      </c>
      <c r="H5" s="7" t="s">
        <v>1534</v>
      </c>
    </row>
    <row r="6" spans="1:36" s="23" customFormat="1" ht="18.75" hidden="1">
      <c r="A6" s="7" t="s">
        <v>1430</v>
      </c>
      <c r="B6" s="7" t="s">
        <v>1151</v>
      </c>
      <c r="C6" s="7" t="s">
        <v>1151</v>
      </c>
      <c r="D6" s="7">
        <v>1342</v>
      </c>
      <c r="E6" s="7">
        <v>18042</v>
      </c>
      <c r="F6" s="7">
        <v>47773</v>
      </c>
      <c r="G6" s="7">
        <v>24288</v>
      </c>
      <c r="H6" s="7">
        <v>23485</v>
      </c>
    </row>
    <row r="7" spans="1:36" s="23" customFormat="1" ht="18.75" hidden="1">
      <c r="A7" s="7" t="s">
        <v>1430</v>
      </c>
      <c r="B7" s="7" t="s">
        <v>1537</v>
      </c>
      <c r="C7" s="7" t="s">
        <v>1537</v>
      </c>
      <c r="D7" s="7">
        <v>133.5</v>
      </c>
      <c r="E7" s="7">
        <v>419</v>
      </c>
      <c r="F7" s="7">
        <v>1160</v>
      </c>
      <c r="G7" s="7">
        <v>594</v>
      </c>
      <c r="H7" s="7">
        <v>566</v>
      </c>
    </row>
    <row r="8" spans="1:36" s="23" customFormat="1" ht="18.75" hidden="1">
      <c r="A8" s="7" t="s">
        <v>1430</v>
      </c>
      <c r="B8" s="7" t="s">
        <v>966</v>
      </c>
      <c r="C8" s="7" t="s">
        <v>966</v>
      </c>
      <c r="D8" s="7">
        <v>42.5</v>
      </c>
      <c r="E8" s="7">
        <v>9</v>
      </c>
      <c r="F8" s="7">
        <v>20</v>
      </c>
      <c r="G8" s="7">
        <v>12</v>
      </c>
      <c r="H8" s="7">
        <v>8</v>
      </c>
    </row>
    <row r="9" spans="1:36" s="23" customFormat="1" ht="18.75" hidden="1">
      <c r="A9" s="7" t="s">
        <v>1430</v>
      </c>
      <c r="B9" s="7" t="s">
        <v>966</v>
      </c>
      <c r="C9" s="7" t="s">
        <v>887</v>
      </c>
      <c r="D9" s="7">
        <v>18.7</v>
      </c>
      <c r="E9" s="7">
        <v>486</v>
      </c>
      <c r="F9" s="7">
        <v>1274</v>
      </c>
      <c r="G9" s="7">
        <v>645</v>
      </c>
      <c r="H9" s="7">
        <v>629</v>
      </c>
    </row>
    <row r="10" spans="1:36" s="23" customFormat="1" ht="18.75" hidden="1">
      <c r="A10" s="7" t="s">
        <v>1430</v>
      </c>
      <c r="B10" s="7" t="s">
        <v>966</v>
      </c>
      <c r="C10" s="7" t="s">
        <v>1539</v>
      </c>
      <c r="D10" s="7">
        <v>15.6</v>
      </c>
      <c r="E10" s="7">
        <v>525</v>
      </c>
      <c r="F10" s="7">
        <v>1289</v>
      </c>
      <c r="G10" s="7">
        <v>660</v>
      </c>
      <c r="H10" s="7">
        <v>629</v>
      </c>
    </row>
    <row r="11" spans="1:36" s="23" customFormat="1" ht="18.75" hidden="1">
      <c r="A11" s="7" t="s">
        <v>1430</v>
      </c>
      <c r="B11" s="7" t="s">
        <v>966</v>
      </c>
      <c r="C11" s="7" t="s">
        <v>1533</v>
      </c>
      <c r="D11" s="7">
        <v>23.5</v>
      </c>
      <c r="E11" s="7">
        <v>701</v>
      </c>
      <c r="F11" s="7">
        <v>1916</v>
      </c>
      <c r="G11" s="7">
        <v>959</v>
      </c>
      <c r="H11" s="7">
        <v>957</v>
      </c>
    </row>
    <row r="12" spans="1:36" s="23" customFormat="1" ht="18.75" hidden="1">
      <c r="A12" s="7" t="s">
        <v>1430</v>
      </c>
      <c r="B12" s="7" t="s">
        <v>966</v>
      </c>
      <c r="C12" s="7" t="s">
        <v>1541</v>
      </c>
      <c r="D12" s="7">
        <v>21.8</v>
      </c>
      <c r="E12" s="7">
        <v>646</v>
      </c>
      <c r="F12" s="7">
        <v>1766</v>
      </c>
      <c r="G12" s="7">
        <v>907</v>
      </c>
      <c r="H12" s="7">
        <v>859</v>
      </c>
    </row>
    <row r="13" spans="1:36" s="23" customFormat="1" ht="18.75" hidden="1">
      <c r="A13" s="7" t="s">
        <v>1430</v>
      </c>
      <c r="B13" s="7" t="s">
        <v>966</v>
      </c>
      <c r="C13" s="7" t="s">
        <v>963</v>
      </c>
      <c r="D13" s="7">
        <v>23.1</v>
      </c>
      <c r="E13" s="7">
        <v>279</v>
      </c>
      <c r="F13" s="7">
        <v>747</v>
      </c>
      <c r="G13" s="7">
        <v>379</v>
      </c>
      <c r="H13" s="7">
        <v>368</v>
      </c>
    </row>
    <row r="14" spans="1:36" s="23" customFormat="1" ht="18.75" hidden="1">
      <c r="A14" s="7" t="s">
        <v>1430</v>
      </c>
      <c r="B14" s="7" t="s">
        <v>966</v>
      </c>
      <c r="C14" s="7" t="s">
        <v>768</v>
      </c>
      <c r="D14" s="7">
        <v>31.7</v>
      </c>
      <c r="E14" s="7">
        <v>140</v>
      </c>
      <c r="F14" s="7">
        <v>389</v>
      </c>
      <c r="G14" s="7">
        <v>209</v>
      </c>
      <c r="H14" s="7">
        <v>180</v>
      </c>
    </row>
    <row r="15" spans="1:36" s="23" customFormat="1" ht="18.75" hidden="1">
      <c r="A15" s="7" t="s">
        <v>1430</v>
      </c>
      <c r="B15" s="7" t="s">
        <v>966</v>
      </c>
      <c r="C15" s="7" t="s">
        <v>1543</v>
      </c>
      <c r="D15" s="7">
        <v>27</v>
      </c>
      <c r="E15" s="7">
        <v>663</v>
      </c>
      <c r="F15" s="7">
        <v>1591</v>
      </c>
      <c r="G15" s="7">
        <v>853</v>
      </c>
      <c r="H15" s="7">
        <v>738</v>
      </c>
    </row>
    <row r="16" spans="1:36" s="23" customFormat="1" ht="18.75" hidden="1">
      <c r="A16" s="7" t="s">
        <v>1430</v>
      </c>
      <c r="B16" s="7" t="s">
        <v>966</v>
      </c>
      <c r="C16" s="7" t="s">
        <v>1545</v>
      </c>
      <c r="D16" s="7">
        <v>20.100000000000001</v>
      </c>
      <c r="E16" s="7">
        <v>244</v>
      </c>
      <c r="F16" s="7">
        <v>642</v>
      </c>
      <c r="G16" s="7">
        <v>336</v>
      </c>
      <c r="H16" s="7">
        <v>306</v>
      </c>
    </row>
    <row r="17" spans="1:8" s="23" customFormat="1" ht="18.75" hidden="1">
      <c r="A17" s="7" t="s">
        <v>1430</v>
      </c>
      <c r="B17" s="7" t="s">
        <v>966</v>
      </c>
      <c r="C17" s="7" t="s">
        <v>1547</v>
      </c>
      <c r="D17" s="7">
        <v>30.4</v>
      </c>
      <c r="E17" s="7">
        <v>634</v>
      </c>
      <c r="F17" s="7">
        <v>1475</v>
      </c>
      <c r="G17" s="7">
        <v>763</v>
      </c>
      <c r="H17" s="7">
        <v>712</v>
      </c>
    </row>
    <row r="18" spans="1:8" s="23" customFormat="1" ht="18.75" hidden="1">
      <c r="A18" s="7" t="s">
        <v>1430</v>
      </c>
      <c r="B18" s="7" t="s">
        <v>1548</v>
      </c>
      <c r="C18" s="7" t="s">
        <v>1548</v>
      </c>
      <c r="D18" s="7">
        <v>18.8</v>
      </c>
      <c r="E18" s="7">
        <v>911</v>
      </c>
      <c r="F18" s="7">
        <v>2318</v>
      </c>
      <c r="G18" s="7">
        <v>1165</v>
      </c>
      <c r="H18" s="7">
        <v>1153</v>
      </c>
    </row>
    <row r="19" spans="1:8" s="23" customFormat="1" ht="18.75" hidden="1">
      <c r="A19" s="7" t="s">
        <v>1430</v>
      </c>
      <c r="B19" s="7" t="s">
        <v>1551</v>
      </c>
      <c r="C19" s="7" t="s">
        <v>683</v>
      </c>
      <c r="D19" s="7">
        <v>15.3</v>
      </c>
      <c r="E19" s="7">
        <v>467</v>
      </c>
      <c r="F19" s="7">
        <v>1265</v>
      </c>
      <c r="G19" s="7">
        <v>629</v>
      </c>
      <c r="H19" s="7">
        <v>636</v>
      </c>
    </row>
    <row r="20" spans="1:8" s="23" customFormat="1" ht="18.75" hidden="1">
      <c r="A20" s="7" t="s">
        <v>1430</v>
      </c>
      <c r="B20" s="7" t="s">
        <v>1551</v>
      </c>
      <c r="C20" s="7" t="s">
        <v>945</v>
      </c>
      <c r="D20" s="7">
        <v>10.7</v>
      </c>
      <c r="E20" s="7">
        <v>150</v>
      </c>
      <c r="F20" s="7">
        <v>404</v>
      </c>
      <c r="G20" s="7">
        <v>210</v>
      </c>
      <c r="H20" s="7">
        <v>194</v>
      </c>
    </row>
    <row r="21" spans="1:8" s="23" customFormat="1" ht="18.75" hidden="1">
      <c r="A21" s="7" t="s">
        <v>1430</v>
      </c>
      <c r="B21" s="7" t="s">
        <v>1551</v>
      </c>
      <c r="C21" s="7" t="s">
        <v>1552</v>
      </c>
      <c r="D21" s="7">
        <v>16.600000000000001</v>
      </c>
      <c r="E21" s="7">
        <v>369</v>
      </c>
      <c r="F21" s="7">
        <v>1002</v>
      </c>
      <c r="G21" s="7">
        <v>499</v>
      </c>
      <c r="H21" s="7">
        <v>503</v>
      </c>
    </row>
    <row r="22" spans="1:8" s="23" customFormat="1" ht="18.75" hidden="1">
      <c r="A22" s="7" t="s">
        <v>1430</v>
      </c>
      <c r="B22" s="7" t="s">
        <v>1551</v>
      </c>
      <c r="C22" s="7" t="s">
        <v>1488</v>
      </c>
      <c r="D22" s="7">
        <v>13.7</v>
      </c>
      <c r="E22" s="7">
        <v>56</v>
      </c>
      <c r="F22" s="7">
        <v>142</v>
      </c>
      <c r="G22" s="7">
        <v>69</v>
      </c>
      <c r="H22" s="7">
        <v>73</v>
      </c>
    </row>
    <row r="23" spans="1:8" s="23" customFormat="1" ht="18.75" hidden="1">
      <c r="A23" s="7" t="s">
        <v>1430</v>
      </c>
      <c r="B23" s="7" t="s">
        <v>1553</v>
      </c>
      <c r="C23" s="7" t="s">
        <v>1553</v>
      </c>
      <c r="D23" s="7">
        <v>54.9</v>
      </c>
      <c r="E23" s="7">
        <v>761</v>
      </c>
      <c r="F23" s="7">
        <v>1714</v>
      </c>
      <c r="G23" s="7">
        <v>867</v>
      </c>
      <c r="H23" s="7">
        <v>847</v>
      </c>
    </row>
    <row r="24" spans="1:8" s="23" customFormat="1" ht="18.75" hidden="1">
      <c r="A24" s="7" t="s">
        <v>1430</v>
      </c>
      <c r="B24" s="7" t="s">
        <v>1553</v>
      </c>
      <c r="C24" s="7" t="s">
        <v>714</v>
      </c>
      <c r="D24" s="7">
        <v>20.5</v>
      </c>
      <c r="E24" s="7">
        <v>550</v>
      </c>
      <c r="F24" s="7">
        <v>1428</v>
      </c>
      <c r="G24" s="7">
        <v>733</v>
      </c>
      <c r="H24" s="7">
        <v>695</v>
      </c>
    </row>
    <row r="25" spans="1:8" s="23" customFormat="1" ht="18.75" hidden="1">
      <c r="A25" s="7" t="s">
        <v>1430</v>
      </c>
      <c r="B25" s="7" t="s">
        <v>1553</v>
      </c>
      <c r="C25" s="7" t="s">
        <v>1557</v>
      </c>
      <c r="D25" s="7">
        <v>18.2</v>
      </c>
      <c r="E25" s="7">
        <v>516</v>
      </c>
      <c r="F25" s="7">
        <v>1394</v>
      </c>
      <c r="G25" s="7">
        <v>712</v>
      </c>
      <c r="H25" s="7">
        <v>682</v>
      </c>
    </row>
    <row r="26" spans="1:8" s="23" customFormat="1" ht="18.75" hidden="1">
      <c r="A26" s="7" t="s">
        <v>1430</v>
      </c>
      <c r="B26" s="7" t="s">
        <v>1553</v>
      </c>
      <c r="C26" s="7" t="s">
        <v>711</v>
      </c>
      <c r="D26" s="7">
        <v>9.9</v>
      </c>
      <c r="E26" s="7">
        <v>458</v>
      </c>
      <c r="F26" s="7">
        <v>947</v>
      </c>
      <c r="G26" s="7">
        <v>575</v>
      </c>
      <c r="H26" s="7">
        <v>372</v>
      </c>
    </row>
    <row r="27" spans="1:8" s="23" customFormat="1" ht="18.75" hidden="1">
      <c r="A27" s="7" t="s">
        <v>1430</v>
      </c>
      <c r="B27" s="7" t="s">
        <v>1553</v>
      </c>
      <c r="C27" s="7" t="s">
        <v>1563</v>
      </c>
      <c r="D27" s="7">
        <v>22.5</v>
      </c>
      <c r="E27" s="7">
        <v>192</v>
      </c>
      <c r="F27" s="7">
        <v>470</v>
      </c>
      <c r="G27" s="7">
        <v>250</v>
      </c>
      <c r="H27" s="7">
        <v>220</v>
      </c>
    </row>
    <row r="28" spans="1:8" s="23" customFormat="1" ht="18.75" hidden="1">
      <c r="A28" s="7" t="s">
        <v>1430</v>
      </c>
      <c r="B28" s="7" t="s">
        <v>1553</v>
      </c>
      <c r="C28" s="7" t="s">
        <v>201</v>
      </c>
      <c r="D28" s="7">
        <v>18.5</v>
      </c>
      <c r="E28" s="7">
        <v>768</v>
      </c>
      <c r="F28" s="7">
        <v>1857</v>
      </c>
      <c r="G28" s="7">
        <v>870</v>
      </c>
      <c r="H28" s="7">
        <v>987</v>
      </c>
    </row>
    <row r="29" spans="1:8" s="23" customFormat="1" ht="18.75" hidden="1">
      <c r="A29" s="7" t="s">
        <v>1430</v>
      </c>
      <c r="B29" s="7" t="s">
        <v>1553</v>
      </c>
      <c r="C29" s="7" t="s">
        <v>1567</v>
      </c>
      <c r="D29" s="7">
        <v>11.8</v>
      </c>
      <c r="E29" s="7">
        <v>377</v>
      </c>
      <c r="F29" s="7">
        <v>1043</v>
      </c>
      <c r="G29" s="7">
        <v>502</v>
      </c>
      <c r="H29" s="7">
        <v>541</v>
      </c>
    </row>
    <row r="30" spans="1:8" s="23" customFormat="1" ht="18.75" hidden="1">
      <c r="A30" s="7" t="s">
        <v>1430</v>
      </c>
      <c r="B30" s="7" t="s">
        <v>411</v>
      </c>
      <c r="C30" s="7" t="s">
        <v>411</v>
      </c>
      <c r="D30" s="7">
        <v>32.6</v>
      </c>
      <c r="E30" s="7">
        <v>157</v>
      </c>
      <c r="F30" s="7">
        <v>537</v>
      </c>
      <c r="G30" s="7">
        <v>243</v>
      </c>
      <c r="H30" s="7">
        <v>294</v>
      </c>
    </row>
    <row r="31" spans="1:8" s="23" customFormat="1" ht="18.75" hidden="1">
      <c r="A31" s="7" t="s">
        <v>1430</v>
      </c>
      <c r="B31" s="7" t="s">
        <v>1536</v>
      </c>
      <c r="C31" s="7" t="s">
        <v>1536</v>
      </c>
      <c r="D31" s="7" t="s">
        <v>99</v>
      </c>
      <c r="E31" s="7">
        <v>16</v>
      </c>
      <c r="F31" s="7">
        <v>44</v>
      </c>
      <c r="G31" s="7">
        <v>16</v>
      </c>
      <c r="H31" s="7">
        <v>28</v>
      </c>
    </row>
    <row r="32" spans="1:8" s="23" customFormat="1" ht="18.75" hidden="1">
      <c r="A32" s="7" t="s">
        <v>1430</v>
      </c>
      <c r="B32" s="7" t="s">
        <v>1536</v>
      </c>
      <c r="C32" s="7" t="s">
        <v>1026</v>
      </c>
      <c r="D32" s="7">
        <v>14.3</v>
      </c>
      <c r="E32" s="7">
        <v>347</v>
      </c>
      <c r="F32" s="7">
        <v>1118</v>
      </c>
      <c r="G32" s="7">
        <v>557</v>
      </c>
      <c r="H32" s="7">
        <v>561</v>
      </c>
    </row>
    <row r="33" spans="1:8" s="23" customFormat="1" ht="18.75" hidden="1">
      <c r="A33" s="7" t="s">
        <v>1430</v>
      </c>
      <c r="B33" s="7" t="s">
        <v>1536</v>
      </c>
      <c r="C33" s="7" t="s">
        <v>103</v>
      </c>
      <c r="D33" s="7">
        <v>23.8</v>
      </c>
      <c r="E33" s="7">
        <v>265</v>
      </c>
      <c r="F33" s="7">
        <v>760</v>
      </c>
      <c r="G33" s="7">
        <v>391</v>
      </c>
      <c r="H33" s="7">
        <v>369</v>
      </c>
    </row>
    <row r="34" spans="1:8" s="23" customFormat="1" ht="18.75" hidden="1">
      <c r="A34" s="7" t="s">
        <v>1430</v>
      </c>
      <c r="B34" s="7" t="s">
        <v>1536</v>
      </c>
      <c r="C34" s="7" t="s">
        <v>1571</v>
      </c>
      <c r="D34" s="7">
        <v>13.9</v>
      </c>
      <c r="E34" s="7">
        <v>374</v>
      </c>
      <c r="F34" s="7">
        <v>1017</v>
      </c>
      <c r="G34" s="7">
        <v>514</v>
      </c>
      <c r="H34" s="7">
        <v>503</v>
      </c>
    </row>
    <row r="35" spans="1:8" s="23" customFormat="1" ht="18.75" hidden="1">
      <c r="A35" s="7" t="s">
        <v>1430</v>
      </c>
      <c r="B35" s="7" t="s">
        <v>1536</v>
      </c>
      <c r="C35" s="7" t="s">
        <v>58</v>
      </c>
      <c r="D35" s="7">
        <v>14.4</v>
      </c>
      <c r="E35" s="7">
        <v>57</v>
      </c>
      <c r="F35" s="7">
        <v>163</v>
      </c>
      <c r="G35" s="7">
        <v>90</v>
      </c>
      <c r="H35" s="7">
        <v>73</v>
      </c>
    </row>
    <row r="36" spans="1:8" s="23" customFormat="1" ht="18.75" hidden="1">
      <c r="A36" s="7" t="s">
        <v>1430</v>
      </c>
      <c r="B36" s="7" t="s">
        <v>80</v>
      </c>
      <c r="C36" s="7" t="s">
        <v>80</v>
      </c>
      <c r="D36" s="7">
        <v>61</v>
      </c>
      <c r="E36" s="7">
        <v>450</v>
      </c>
      <c r="F36" s="7">
        <v>1335</v>
      </c>
      <c r="G36" s="7">
        <v>683</v>
      </c>
      <c r="H36" s="7">
        <v>652</v>
      </c>
    </row>
    <row r="37" spans="1:8" s="23" customFormat="1" ht="18.75" hidden="1">
      <c r="A37" s="7" t="s">
        <v>1430</v>
      </c>
      <c r="B37" s="7" t="s">
        <v>24</v>
      </c>
      <c r="C37" s="7" t="s">
        <v>24</v>
      </c>
      <c r="D37" s="7">
        <v>326.10000000000002</v>
      </c>
      <c r="E37" s="7">
        <v>2692</v>
      </c>
      <c r="F37" s="7">
        <v>7752</v>
      </c>
      <c r="G37" s="7">
        <v>3773</v>
      </c>
      <c r="H37" s="7">
        <v>3979</v>
      </c>
    </row>
    <row r="38" spans="1:8" s="23" customFormat="1" ht="18.75" hidden="1">
      <c r="A38" s="7" t="s">
        <v>1430</v>
      </c>
      <c r="B38" s="7" t="s">
        <v>236</v>
      </c>
      <c r="C38" s="7" t="s">
        <v>236</v>
      </c>
      <c r="D38" s="7">
        <v>236.6</v>
      </c>
      <c r="E38" s="7">
        <v>3363</v>
      </c>
      <c r="F38" s="7">
        <v>8794</v>
      </c>
      <c r="G38" s="7">
        <v>4623</v>
      </c>
      <c r="H38" s="7">
        <v>4171</v>
      </c>
    </row>
    <row r="39" spans="1:8" s="23" customFormat="1" ht="18.75" hidden="1">
      <c r="A39" s="7" t="s">
        <v>1433</v>
      </c>
      <c r="B39" s="7" t="s">
        <v>1151</v>
      </c>
      <c r="C39" s="7" t="s">
        <v>1151</v>
      </c>
      <c r="D39" s="7">
        <v>1342</v>
      </c>
      <c r="E39" s="7">
        <v>18033</v>
      </c>
      <c r="F39" s="7">
        <v>47672</v>
      </c>
      <c r="G39" s="7">
        <v>24184</v>
      </c>
      <c r="H39" s="7">
        <v>23488</v>
      </c>
    </row>
    <row r="40" spans="1:8" s="23" customFormat="1" ht="18.75" hidden="1">
      <c r="A40" s="7" t="s">
        <v>1433</v>
      </c>
      <c r="B40" s="7" t="s">
        <v>1537</v>
      </c>
      <c r="C40" s="7" t="s">
        <v>1537</v>
      </c>
      <c r="D40" s="7">
        <v>133.5</v>
      </c>
      <c r="E40" s="7">
        <v>424</v>
      </c>
      <c r="F40" s="7">
        <v>1189</v>
      </c>
      <c r="G40" s="7">
        <v>615</v>
      </c>
      <c r="H40" s="7">
        <v>574</v>
      </c>
    </row>
    <row r="41" spans="1:8" s="23" customFormat="1" ht="18.75" hidden="1">
      <c r="A41" s="7" t="s">
        <v>1433</v>
      </c>
      <c r="B41" s="7" t="s">
        <v>966</v>
      </c>
      <c r="C41" s="7" t="s">
        <v>966</v>
      </c>
      <c r="D41" s="7">
        <v>42.5</v>
      </c>
      <c r="E41" s="7">
        <v>10</v>
      </c>
      <c r="F41" s="7">
        <v>23</v>
      </c>
      <c r="G41" s="7">
        <v>15</v>
      </c>
      <c r="H41" s="7">
        <v>8</v>
      </c>
    </row>
    <row r="42" spans="1:8" s="23" customFormat="1" ht="18.75" hidden="1">
      <c r="A42" s="7" t="s">
        <v>1433</v>
      </c>
      <c r="B42" s="7" t="s">
        <v>966</v>
      </c>
      <c r="C42" s="7" t="s">
        <v>887</v>
      </c>
      <c r="D42" s="7">
        <v>18.7</v>
      </c>
      <c r="E42" s="7">
        <v>482</v>
      </c>
      <c r="F42" s="7">
        <v>1289</v>
      </c>
      <c r="G42" s="7">
        <v>652</v>
      </c>
      <c r="H42" s="7">
        <v>637</v>
      </c>
    </row>
    <row r="43" spans="1:8" s="23" customFormat="1" ht="18.75" hidden="1">
      <c r="A43" s="7" t="s">
        <v>1433</v>
      </c>
      <c r="B43" s="7" t="s">
        <v>966</v>
      </c>
      <c r="C43" s="7" t="s">
        <v>1539</v>
      </c>
      <c r="D43" s="7">
        <v>15.6</v>
      </c>
      <c r="E43" s="7">
        <v>497</v>
      </c>
      <c r="F43" s="7">
        <v>1291</v>
      </c>
      <c r="G43" s="7">
        <v>666</v>
      </c>
      <c r="H43" s="7">
        <v>625</v>
      </c>
    </row>
    <row r="44" spans="1:8" s="23" customFormat="1" ht="18.75" hidden="1">
      <c r="A44" s="7" t="s">
        <v>1433</v>
      </c>
      <c r="B44" s="7" t="s">
        <v>966</v>
      </c>
      <c r="C44" s="7" t="s">
        <v>1533</v>
      </c>
      <c r="D44" s="7">
        <v>23.5</v>
      </c>
      <c r="E44" s="7">
        <v>716</v>
      </c>
      <c r="F44" s="7">
        <v>1920</v>
      </c>
      <c r="G44" s="7">
        <v>964</v>
      </c>
      <c r="H44" s="7">
        <v>956</v>
      </c>
    </row>
    <row r="45" spans="1:8" s="23" customFormat="1" ht="18.75" hidden="1">
      <c r="A45" s="7" t="s">
        <v>1433</v>
      </c>
      <c r="B45" s="7" t="s">
        <v>966</v>
      </c>
      <c r="C45" s="7" t="s">
        <v>1541</v>
      </c>
      <c r="D45" s="7">
        <v>21.8</v>
      </c>
      <c r="E45" s="7">
        <v>645</v>
      </c>
      <c r="F45" s="7">
        <v>1745</v>
      </c>
      <c r="G45" s="7">
        <v>886</v>
      </c>
      <c r="H45" s="7">
        <v>859</v>
      </c>
    </row>
    <row r="46" spans="1:8" s="23" customFormat="1" ht="18.75" hidden="1">
      <c r="A46" s="7" t="s">
        <v>1433</v>
      </c>
      <c r="B46" s="7" t="s">
        <v>966</v>
      </c>
      <c r="C46" s="7" t="s">
        <v>963</v>
      </c>
      <c r="D46" s="7">
        <v>23.1</v>
      </c>
      <c r="E46" s="7">
        <v>292</v>
      </c>
      <c r="F46" s="7">
        <v>741</v>
      </c>
      <c r="G46" s="7">
        <v>387</v>
      </c>
      <c r="H46" s="7">
        <v>354</v>
      </c>
    </row>
    <row r="47" spans="1:8" s="23" customFormat="1" ht="18.75" hidden="1">
      <c r="A47" s="7" t="s">
        <v>1433</v>
      </c>
      <c r="B47" s="7" t="s">
        <v>966</v>
      </c>
      <c r="C47" s="7" t="s">
        <v>768</v>
      </c>
      <c r="D47" s="7">
        <v>31.7</v>
      </c>
      <c r="E47" s="7">
        <v>152</v>
      </c>
      <c r="F47" s="7">
        <v>411</v>
      </c>
      <c r="G47" s="7">
        <v>225</v>
      </c>
      <c r="H47" s="7">
        <v>186</v>
      </c>
    </row>
    <row r="48" spans="1:8" s="23" customFormat="1" ht="18.75" hidden="1">
      <c r="A48" s="7" t="s">
        <v>1433</v>
      </c>
      <c r="B48" s="7" t="s">
        <v>966</v>
      </c>
      <c r="C48" s="7" t="s">
        <v>1543</v>
      </c>
      <c r="D48" s="7">
        <v>27</v>
      </c>
      <c r="E48" s="7">
        <v>684</v>
      </c>
      <c r="F48" s="7">
        <v>1596</v>
      </c>
      <c r="G48" s="7">
        <v>819</v>
      </c>
      <c r="H48" s="7">
        <v>777</v>
      </c>
    </row>
    <row r="49" spans="1:8" s="23" customFormat="1" ht="18.75" hidden="1">
      <c r="A49" s="7" t="s">
        <v>1433</v>
      </c>
      <c r="B49" s="7" t="s">
        <v>966</v>
      </c>
      <c r="C49" s="7" t="s">
        <v>1545</v>
      </c>
      <c r="D49" s="7">
        <v>20.100000000000001</v>
      </c>
      <c r="E49" s="7">
        <v>244</v>
      </c>
      <c r="F49" s="7">
        <v>644</v>
      </c>
      <c r="G49" s="7">
        <v>331</v>
      </c>
      <c r="H49" s="7">
        <v>313</v>
      </c>
    </row>
    <row r="50" spans="1:8" s="23" customFormat="1" ht="18.75" hidden="1">
      <c r="A50" s="7" t="s">
        <v>1433</v>
      </c>
      <c r="B50" s="7" t="s">
        <v>966</v>
      </c>
      <c r="C50" s="7" t="s">
        <v>1547</v>
      </c>
      <c r="D50" s="7">
        <v>30.4</v>
      </c>
      <c r="E50" s="7">
        <v>591</v>
      </c>
      <c r="F50" s="7">
        <v>1451</v>
      </c>
      <c r="G50" s="7">
        <v>758</v>
      </c>
      <c r="H50" s="7">
        <v>693</v>
      </c>
    </row>
    <row r="51" spans="1:8" s="23" customFormat="1" ht="18.75" hidden="1">
      <c r="A51" s="7" t="s">
        <v>1433</v>
      </c>
      <c r="B51" s="7" t="s">
        <v>1548</v>
      </c>
      <c r="C51" s="7" t="s">
        <v>1548</v>
      </c>
      <c r="D51" s="7">
        <v>18.8</v>
      </c>
      <c r="E51" s="7">
        <v>919</v>
      </c>
      <c r="F51" s="7">
        <v>2336</v>
      </c>
      <c r="G51" s="7">
        <v>1175</v>
      </c>
      <c r="H51" s="7">
        <v>1161</v>
      </c>
    </row>
    <row r="52" spans="1:8" s="23" customFormat="1" ht="18.75" hidden="1">
      <c r="A52" s="7" t="s">
        <v>1433</v>
      </c>
      <c r="B52" s="7" t="s">
        <v>1551</v>
      </c>
      <c r="C52" s="7" t="s">
        <v>683</v>
      </c>
      <c r="D52" s="7">
        <v>15.3</v>
      </c>
      <c r="E52" s="7">
        <v>473</v>
      </c>
      <c r="F52" s="7">
        <v>1299</v>
      </c>
      <c r="G52" s="7">
        <v>654</v>
      </c>
      <c r="H52" s="7">
        <v>645</v>
      </c>
    </row>
    <row r="53" spans="1:8" s="23" customFormat="1" ht="18.75" hidden="1">
      <c r="A53" s="7" t="s">
        <v>1433</v>
      </c>
      <c r="B53" s="7" t="s">
        <v>1551</v>
      </c>
      <c r="C53" s="7" t="s">
        <v>945</v>
      </c>
      <c r="D53" s="7">
        <v>10.7</v>
      </c>
      <c r="E53" s="7">
        <v>150</v>
      </c>
      <c r="F53" s="7">
        <v>411</v>
      </c>
      <c r="G53" s="7">
        <v>205</v>
      </c>
      <c r="H53" s="7">
        <v>206</v>
      </c>
    </row>
    <row r="54" spans="1:8" s="23" customFormat="1" ht="18.75" hidden="1">
      <c r="A54" s="7" t="s">
        <v>1433</v>
      </c>
      <c r="B54" s="7" t="s">
        <v>1551</v>
      </c>
      <c r="C54" s="7" t="s">
        <v>1552</v>
      </c>
      <c r="D54" s="7">
        <v>16.600000000000001</v>
      </c>
      <c r="E54" s="7">
        <v>381</v>
      </c>
      <c r="F54" s="7">
        <v>1025</v>
      </c>
      <c r="G54" s="7">
        <v>511</v>
      </c>
      <c r="H54" s="7">
        <v>514</v>
      </c>
    </row>
    <row r="55" spans="1:8" s="23" customFormat="1" ht="18.75" hidden="1">
      <c r="A55" s="7" t="s">
        <v>1433</v>
      </c>
      <c r="B55" s="7" t="s">
        <v>1551</v>
      </c>
      <c r="C55" s="7" t="s">
        <v>1488</v>
      </c>
      <c r="D55" s="7">
        <v>13.7</v>
      </c>
      <c r="E55" s="7">
        <v>60</v>
      </c>
      <c r="F55" s="7">
        <v>139</v>
      </c>
      <c r="G55" s="7">
        <v>72</v>
      </c>
      <c r="H55" s="7">
        <v>67</v>
      </c>
    </row>
    <row r="56" spans="1:8" s="23" customFormat="1" ht="18.75" hidden="1">
      <c r="A56" s="7" t="s">
        <v>1433</v>
      </c>
      <c r="B56" s="7" t="s">
        <v>1553</v>
      </c>
      <c r="C56" s="7" t="s">
        <v>1553</v>
      </c>
      <c r="D56" s="7">
        <v>54.9</v>
      </c>
      <c r="E56" s="7">
        <v>758</v>
      </c>
      <c r="F56" s="7">
        <v>1672</v>
      </c>
      <c r="G56" s="7">
        <v>848</v>
      </c>
      <c r="H56" s="7">
        <v>824</v>
      </c>
    </row>
    <row r="57" spans="1:8" s="23" customFormat="1" ht="18.75" hidden="1">
      <c r="A57" s="7" t="s">
        <v>1433</v>
      </c>
      <c r="B57" s="7" t="s">
        <v>1553</v>
      </c>
      <c r="C57" s="7" t="s">
        <v>714</v>
      </c>
      <c r="D57" s="7">
        <v>20.5</v>
      </c>
      <c r="E57" s="7">
        <v>526</v>
      </c>
      <c r="F57" s="7">
        <v>1435</v>
      </c>
      <c r="G57" s="7">
        <v>731</v>
      </c>
      <c r="H57" s="7">
        <v>704</v>
      </c>
    </row>
    <row r="58" spans="1:8" s="23" customFormat="1" ht="18.75" hidden="1">
      <c r="A58" s="7" t="s">
        <v>1433</v>
      </c>
      <c r="B58" s="7" t="s">
        <v>1553</v>
      </c>
      <c r="C58" s="7" t="s">
        <v>1557</v>
      </c>
      <c r="D58" s="7">
        <v>18.2</v>
      </c>
      <c r="E58" s="7">
        <v>485</v>
      </c>
      <c r="F58" s="7">
        <v>1381</v>
      </c>
      <c r="G58" s="7">
        <v>704</v>
      </c>
      <c r="H58" s="7">
        <v>677</v>
      </c>
    </row>
    <row r="59" spans="1:8" s="23" customFormat="1" ht="18.75" hidden="1">
      <c r="A59" s="7" t="s">
        <v>1433</v>
      </c>
      <c r="B59" s="7" t="s">
        <v>1553</v>
      </c>
      <c r="C59" s="7" t="s">
        <v>711</v>
      </c>
      <c r="D59" s="7">
        <v>9.9</v>
      </c>
      <c r="E59" s="7">
        <v>409</v>
      </c>
      <c r="F59" s="7">
        <v>907</v>
      </c>
      <c r="G59" s="7">
        <v>519</v>
      </c>
      <c r="H59" s="7">
        <v>388</v>
      </c>
    </row>
    <row r="60" spans="1:8" s="23" customFormat="1" ht="18.75" hidden="1">
      <c r="A60" s="7" t="s">
        <v>1433</v>
      </c>
      <c r="B60" s="7" t="s">
        <v>1553</v>
      </c>
      <c r="C60" s="7" t="s">
        <v>1563</v>
      </c>
      <c r="D60" s="7">
        <v>22.5</v>
      </c>
      <c r="E60" s="7">
        <v>182</v>
      </c>
      <c r="F60" s="7">
        <v>451</v>
      </c>
      <c r="G60" s="7">
        <v>237</v>
      </c>
      <c r="H60" s="7">
        <v>214</v>
      </c>
    </row>
    <row r="61" spans="1:8" s="23" customFormat="1" ht="18.75" hidden="1">
      <c r="A61" s="7" t="s">
        <v>1433</v>
      </c>
      <c r="B61" s="7" t="s">
        <v>1553</v>
      </c>
      <c r="C61" s="7" t="s">
        <v>201</v>
      </c>
      <c r="D61" s="7">
        <v>18.5</v>
      </c>
      <c r="E61" s="7">
        <v>754</v>
      </c>
      <c r="F61" s="7">
        <v>1807</v>
      </c>
      <c r="G61" s="7">
        <v>854</v>
      </c>
      <c r="H61" s="7">
        <v>953</v>
      </c>
    </row>
    <row r="62" spans="1:8" s="23" customFormat="1" ht="18.75" hidden="1">
      <c r="A62" s="7" t="s">
        <v>1433</v>
      </c>
      <c r="B62" s="7" t="s">
        <v>1553</v>
      </c>
      <c r="C62" s="7" t="s">
        <v>1567</v>
      </c>
      <c r="D62" s="7">
        <v>11.8</v>
      </c>
      <c r="E62" s="7">
        <v>385</v>
      </c>
      <c r="F62" s="7">
        <v>1068</v>
      </c>
      <c r="G62" s="7">
        <v>515</v>
      </c>
      <c r="H62" s="7">
        <v>553</v>
      </c>
    </row>
    <row r="63" spans="1:8" s="23" customFormat="1" ht="18.75" hidden="1">
      <c r="A63" s="7" t="s">
        <v>1433</v>
      </c>
      <c r="B63" s="7" t="s">
        <v>411</v>
      </c>
      <c r="C63" s="7" t="s">
        <v>411</v>
      </c>
      <c r="D63" s="7">
        <v>32.6</v>
      </c>
      <c r="E63" s="7">
        <v>163</v>
      </c>
      <c r="F63" s="7">
        <v>531</v>
      </c>
      <c r="G63" s="7">
        <v>245</v>
      </c>
      <c r="H63" s="7">
        <v>286</v>
      </c>
    </row>
    <row r="64" spans="1:8" s="23" customFormat="1" ht="18.75" hidden="1">
      <c r="A64" s="7" t="s">
        <v>1433</v>
      </c>
      <c r="B64" s="7" t="s">
        <v>1536</v>
      </c>
      <c r="C64" s="7" t="s">
        <v>1536</v>
      </c>
      <c r="D64" s="7" t="s">
        <v>99</v>
      </c>
      <c r="E64" s="7">
        <v>19</v>
      </c>
      <c r="F64" s="7">
        <v>56</v>
      </c>
      <c r="G64" s="7">
        <v>22</v>
      </c>
      <c r="H64" s="7">
        <v>34</v>
      </c>
    </row>
    <row r="65" spans="1:8" s="23" customFormat="1" ht="18.75" hidden="1">
      <c r="A65" s="7" t="s">
        <v>1433</v>
      </c>
      <c r="B65" s="7" t="s">
        <v>1536</v>
      </c>
      <c r="C65" s="7" t="s">
        <v>1026</v>
      </c>
      <c r="D65" s="7">
        <v>14.3</v>
      </c>
      <c r="E65" s="7">
        <v>350</v>
      </c>
      <c r="F65" s="7">
        <v>1101</v>
      </c>
      <c r="G65" s="7">
        <v>549</v>
      </c>
      <c r="H65" s="7">
        <v>552</v>
      </c>
    </row>
    <row r="66" spans="1:8" s="23" customFormat="1" ht="18.75" hidden="1">
      <c r="A66" s="7" t="s">
        <v>1433</v>
      </c>
      <c r="B66" s="7" t="s">
        <v>1536</v>
      </c>
      <c r="C66" s="7" t="s">
        <v>103</v>
      </c>
      <c r="D66" s="7">
        <v>23.8</v>
      </c>
      <c r="E66" s="7">
        <v>275</v>
      </c>
      <c r="F66" s="7">
        <v>818</v>
      </c>
      <c r="G66" s="7">
        <v>413</v>
      </c>
      <c r="H66" s="7">
        <v>405</v>
      </c>
    </row>
    <row r="67" spans="1:8" s="23" customFormat="1" ht="18.75" hidden="1">
      <c r="A67" s="7" t="s">
        <v>1433</v>
      </c>
      <c r="B67" s="7" t="s">
        <v>1536</v>
      </c>
      <c r="C67" s="7" t="s">
        <v>1571</v>
      </c>
      <c r="D67" s="7">
        <v>13.9</v>
      </c>
      <c r="E67" s="7">
        <v>377</v>
      </c>
      <c r="F67" s="7">
        <v>1015</v>
      </c>
      <c r="G67" s="7">
        <v>511</v>
      </c>
      <c r="H67" s="7">
        <v>504</v>
      </c>
    </row>
    <row r="68" spans="1:8" s="23" customFormat="1" ht="18.75" hidden="1">
      <c r="A68" s="7" t="s">
        <v>1433</v>
      </c>
      <c r="B68" s="7" t="s">
        <v>1536</v>
      </c>
      <c r="C68" s="7" t="s">
        <v>58</v>
      </c>
      <c r="D68" s="7">
        <v>14.4</v>
      </c>
      <c r="E68" s="7">
        <v>56</v>
      </c>
      <c r="F68" s="7">
        <v>162</v>
      </c>
      <c r="G68" s="7">
        <v>88</v>
      </c>
      <c r="H68" s="7">
        <v>74</v>
      </c>
    </row>
    <row r="69" spans="1:8" s="23" customFormat="1" ht="18.75" hidden="1">
      <c r="A69" s="7" t="s">
        <v>1433</v>
      </c>
      <c r="B69" s="7" t="s">
        <v>80</v>
      </c>
      <c r="C69" s="7" t="s">
        <v>80</v>
      </c>
      <c r="D69" s="7">
        <v>61</v>
      </c>
      <c r="E69" s="7">
        <v>445</v>
      </c>
      <c r="F69" s="7">
        <v>1314</v>
      </c>
      <c r="G69" s="7">
        <v>665</v>
      </c>
      <c r="H69" s="7">
        <v>649</v>
      </c>
    </row>
    <row r="70" spans="1:8" s="23" customFormat="1" ht="18.75" hidden="1">
      <c r="A70" s="7" t="s">
        <v>1433</v>
      </c>
      <c r="B70" s="7" t="s">
        <v>24</v>
      </c>
      <c r="C70" s="7" t="s">
        <v>24</v>
      </c>
      <c r="D70" s="7">
        <v>326.10000000000002</v>
      </c>
      <c r="E70" s="7">
        <v>2716</v>
      </c>
      <c r="F70" s="7">
        <v>7626</v>
      </c>
      <c r="G70" s="7">
        <v>3719</v>
      </c>
      <c r="H70" s="7">
        <v>3907</v>
      </c>
    </row>
    <row r="71" spans="1:8" s="23" customFormat="1" ht="18.75" hidden="1">
      <c r="A71" s="7" t="s">
        <v>1433</v>
      </c>
      <c r="B71" s="7" t="s">
        <v>236</v>
      </c>
      <c r="C71" s="7" t="s">
        <v>236</v>
      </c>
      <c r="D71" s="7">
        <v>236.6</v>
      </c>
      <c r="E71" s="7">
        <v>3413</v>
      </c>
      <c r="F71" s="7">
        <v>8818</v>
      </c>
      <c r="G71" s="7">
        <v>4629</v>
      </c>
      <c r="H71" s="7">
        <v>4189</v>
      </c>
    </row>
    <row r="72" spans="1:8" s="23" customFormat="1" ht="18.75" hidden="1">
      <c r="A72" s="7" t="s">
        <v>1437</v>
      </c>
      <c r="B72" s="7" t="s">
        <v>1151</v>
      </c>
      <c r="C72" s="7" t="s">
        <v>1151</v>
      </c>
      <c r="D72" s="7">
        <v>1342</v>
      </c>
      <c r="E72" s="7">
        <v>18202</v>
      </c>
      <c r="F72" s="7">
        <v>47549</v>
      </c>
      <c r="G72" s="7">
        <v>24086</v>
      </c>
      <c r="H72" s="7">
        <v>23463</v>
      </c>
    </row>
    <row r="73" spans="1:8" s="23" customFormat="1" ht="18.75" hidden="1">
      <c r="A73" s="7" t="s">
        <v>1437</v>
      </c>
      <c r="B73" s="7" t="s">
        <v>1537</v>
      </c>
      <c r="C73" s="7" t="s">
        <v>1537</v>
      </c>
      <c r="D73" s="7">
        <v>133.5</v>
      </c>
      <c r="E73" s="7">
        <v>424</v>
      </c>
      <c r="F73" s="7">
        <v>1165</v>
      </c>
      <c r="G73" s="7">
        <v>606</v>
      </c>
      <c r="H73" s="7">
        <v>559</v>
      </c>
    </row>
    <row r="74" spans="1:8" s="23" customFormat="1" ht="18.75" hidden="1">
      <c r="A74" s="7" t="s">
        <v>1437</v>
      </c>
      <c r="B74" s="7" t="s">
        <v>966</v>
      </c>
      <c r="C74" s="7" t="s">
        <v>966</v>
      </c>
      <c r="D74" s="7">
        <v>42.5</v>
      </c>
      <c r="E74" s="7">
        <v>10</v>
      </c>
      <c r="F74" s="7">
        <v>23</v>
      </c>
      <c r="G74" s="7">
        <v>15</v>
      </c>
      <c r="H74" s="7">
        <v>8</v>
      </c>
    </row>
    <row r="75" spans="1:8" s="23" customFormat="1" ht="18.75" hidden="1">
      <c r="A75" s="7" t="s">
        <v>1437</v>
      </c>
      <c r="B75" s="7" t="s">
        <v>966</v>
      </c>
      <c r="C75" s="7" t="s">
        <v>887</v>
      </c>
      <c r="D75" s="7">
        <v>18.7</v>
      </c>
      <c r="E75" s="7">
        <v>481</v>
      </c>
      <c r="F75" s="7">
        <v>1284</v>
      </c>
      <c r="G75" s="7">
        <v>640</v>
      </c>
      <c r="H75" s="7">
        <v>644</v>
      </c>
    </row>
    <row r="76" spans="1:8" s="23" customFormat="1" ht="18.75" hidden="1">
      <c r="A76" s="7" t="s">
        <v>1437</v>
      </c>
      <c r="B76" s="7" t="s">
        <v>966</v>
      </c>
      <c r="C76" s="7" t="s">
        <v>1539</v>
      </c>
      <c r="D76" s="7">
        <v>15.6</v>
      </c>
      <c r="E76" s="7">
        <v>484</v>
      </c>
      <c r="F76" s="7">
        <v>1270</v>
      </c>
      <c r="G76" s="7">
        <v>661</v>
      </c>
      <c r="H76" s="7">
        <v>609</v>
      </c>
    </row>
    <row r="77" spans="1:8" s="23" customFormat="1" ht="18.75" hidden="1">
      <c r="A77" s="7" t="s">
        <v>1437</v>
      </c>
      <c r="B77" s="7" t="s">
        <v>966</v>
      </c>
      <c r="C77" s="7" t="s">
        <v>1533</v>
      </c>
      <c r="D77" s="7">
        <v>23.5</v>
      </c>
      <c r="E77" s="7">
        <v>715</v>
      </c>
      <c r="F77" s="7">
        <v>1899</v>
      </c>
      <c r="G77" s="7">
        <v>951</v>
      </c>
      <c r="H77" s="7">
        <v>948</v>
      </c>
    </row>
    <row r="78" spans="1:8" s="23" customFormat="1" ht="18.75" hidden="1">
      <c r="A78" s="7" t="s">
        <v>1437</v>
      </c>
      <c r="B78" s="7" t="s">
        <v>966</v>
      </c>
      <c r="C78" s="7" t="s">
        <v>1541</v>
      </c>
      <c r="D78" s="7">
        <v>21.8</v>
      </c>
      <c r="E78" s="7">
        <v>644</v>
      </c>
      <c r="F78" s="7">
        <v>1734</v>
      </c>
      <c r="G78" s="7">
        <v>879</v>
      </c>
      <c r="H78" s="7">
        <v>855</v>
      </c>
    </row>
    <row r="79" spans="1:8" s="23" customFormat="1" ht="18.75" hidden="1">
      <c r="A79" s="7" t="s">
        <v>1437</v>
      </c>
      <c r="B79" s="7" t="s">
        <v>966</v>
      </c>
      <c r="C79" s="7" t="s">
        <v>963</v>
      </c>
      <c r="D79" s="7">
        <v>23.1</v>
      </c>
      <c r="E79" s="7">
        <v>289</v>
      </c>
      <c r="F79" s="7">
        <v>722</v>
      </c>
      <c r="G79" s="7">
        <v>380</v>
      </c>
      <c r="H79" s="7">
        <v>342</v>
      </c>
    </row>
    <row r="80" spans="1:8" s="23" customFormat="1" ht="18.75" hidden="1">
      <c r="A80" s="7" t="s">
        <v>1437</v>
      </c>
      <c r="B80" s="7" t="s">
        <v>966</v>
      </c>
      <c r="C80" s="7" t="s">
        <v>768</v>
      </c>
      <c r="D80" s="7">
        <v>31.7</v>
      </c>
      <c r="E80" s="7">
        <v>152</v>
      </c>
      <c r="F80" s="7">
        <v>407</v>
      </c>
      <c r="G80" s="7">
        <v>223</v>
      </c>
      <c r="H80" s="7">
        <v>184</v>
      </c>
    </row>
    <row r="81" spans="1:8" s="23" customFormat="1" ht="18.75" hidden="1">
      <c r="A81" s="7" t="s">
        <v>1437</v>
      </c>
      <c r="B81" s="7" t="s">
        <v>966</v>
      </c>
      <c r="C81" s="7" t="s">
        <v>1543</v>
      </c>
      <c r="D81" s="7">
        <v>27</v>
      </c>
      <c r="E81" s="7">
        <v>674</v>
      </c>
      <c r="F81" s="7">
        <v>1539</v>
      </c>
      <c r="G81" s="7">
        <v>784</v>
      </c>
      <c r="H81" s="7">
        <v>755</v>
      </c>
    </row>
    <row r="82" spans="1:8" s="23" customFormat="1" ht="18.75" hidden="1">
      <c r="A82" s="7" t="s">
        <v>1437</v>
      </c>
      <c r="B82" s="7" t="s">
        <v>966</v>
      </c>
      <c r="C82" s="7" t="s">
        <v>1545</v>
      </c>
      <c r="D82" s="7">
        <v>20.100000000000001</v>
      </c>
      <c r="E82" s="7">
        <v>247</v>
      </c>
      <c r="F82" s="7">
        <v>642</v>
      </c>
      <c r="G82" s="7">
        <v>330</v>
      </c>
      <c r="H82" s="7">
        <v>312</v>
      </c>
    </row>
    <row r="83" spans="1:8" s="23" customFormat="1" ht="18.75" hidden="1">
      <c r="A83" s="7" t="s">
        <v>1437</v>
      </c>
      <c r="B83" s="7" t="s">
        <v>966</v>
      </c>
      <c r="C83" s="7" t="s">
        <v>1547</v>
      </c>
      <c r="D83" s="7">
        <v>30.4</v>
      </c>
      <c r="E83" s="7">
        <v>591</v>
      </c>
      <c r="F83" s="7">
        <v>1455</v>
      </c>
      <c r="G83" s="7">
        <v>758</v>
      </c>
      <c r="H83" s="7">
        <v>697</v>
      </c>
    </row>
    <row r="84" spans="1:8" s="23" customFormat="1" ht="18.75" hidden="1">
      <c r="A84" s="7" t="s">
        <v>1437</v>
      </c>
      <c r="B84" s="7" t="s">
        <v>1548</v>
      </c>
      <c r="C84" s="7" t="s">
        <v>1548</v>
      </c>
      <c r="D84" s="7">
        <v>18.8</v>
      </c>
      <c r="E84" s="7">
        <v>944</v>
      </c>
      <c r="F84" s="7">
        <v>2339</v>
      </c>
      <c r="G84" s="7">
        <v>1172</v>
      </c>
      <c r="H84" s="7">
        <v>1167</v>
      </c>
    </row>
    <row r="85" spans="1:8" s="23" customFormat="1" ht="18.75" hidden="1">
      <c r="A85" s="7" t="s">
        <v>1437</v>
      </c>
      <c r="B85" s="7" t="s">
        <v>1551</v>
      </c>
      <c r="C85" s="7" t="s">
        <v>683</v>
      </c>
      <c r="D85" s="7">
        <v>15.3</v>
      </c>
      <c r="E85" s="7">
        <v>489</v>
      </c>
      <c r="F85" s="7">
        <v>1320</v>
      </c>
      <c r="G85" s="7">
        <v>668</v>
      </c>
      <c r="H85" s="7">
        <v>652</v>
      </c>
    </row>
    <row r="86" spans="1:8" s="23" customFormat="1" ht="18.75" hidden="1">
      <c r="A86" s="7" t="s">
        <v>1437</v>
      </c>
      <c r="B86" s="7" t="s">
        <v>1551</v>
      </c>
      <c r="C86" s="7" t="s">
        <v>945</v>
      </c>
      <c r="D86" s="7">
        <v>10.7</v>
      </c>
      <c r="E86" s="7">
        <v>148</v>
      </c>
      <c r="F86" s="7">
        <v>415</v>
      </c>
      <c r="G86" s="7">
        <v>210</v>
      </c>
      <c r="H86" s="7">
        <v>205</v>
      </c>
    </row>
    <row r="87" spans="1:8" s="23" customFormat="1" ht="18.75" hidden="1">
      <c r="A87" s="7" t="s">
        <v>1437</v>
      </c>
      <c r="B87" s="7" t="s">
        <v>1551</v>
      </c>
      <c r="C87" s="7" t="s">
        <v>1552</v>
      </c>
      <c r="D87" s="7">
        <v>16.600000000000001</v>
      </c>
      <c r="E87" s="7">
        <v>381</v>
      </c>
      <c r="F87" s="7">
        <v>1017</v>
      </c>
      <c r="G87" s="7">
        <v>512</v>
      </c>
      <c r="H87" s="7">
        <v>505</v>
      </c>
    </row>
    <row r="88" spans="1:8" s="23" customFormat="1" ht="18.75" hidden="1">
      <c r="A88" s="7" t="s">
        <v>1437</v>
      </c>
      <c r="B88" s="7" t="s">
        <v>1551</v>
      </c>
      <c r="C88" s="7" t="s">
        <v>1488</v>
      </c>
      <c r="D88" s="7">
        <v>13.7</v>
      </c>
      <c r="E88" s="7">
        <v>56</v>
      </c>
      <c r="F88" s="7">
        <v>133</v>
      </c>
      <c r="G88" s="7">
        <v>68</v>
      </c>
      <c r="H88" s="7">
        <v>65</v>
      </c>
    </row>
    <row r="89" spans="1:8" s="23" customFormat="1" ht="18.75" hidden="1">
      <c r="A89" s="7" t="s">
        <v>1437</v>
      </c>
      <c r="B89" s="7" t="s">
        <v>1553</v>
      </c>
      <c r="C89" s="7" t="s">
        <v>1553</v>
      </c>
      <c r="D89" s="7">
        <v>54.9</v>
      </c>
      <c r="E89" s="7">
        <v>781</v>
      </c>
      <c r="F89" s="7">
        <v>1694</v>
      </c>
      <c r="G89" s="7">
        <v>865</v>
      </c>
      <c r="H89" s="7">
        <v>829</v>
      </c>
    </row>
    <row r="90" spans="1:8" s="23" customFormat="1" ht="18.75" hidden="1">
      <c r="A90" s="7" t="s">
        <v>1437</v>
      </c>
      <c r="B90" s="7" t="s">
        <v>1553</v>
      </c>
      <c r="C90" s="7" t="s">
        <v>714</v>
      </c>
      <c r="D90" s="7">
        <v>20.5</v>
      </c>
      <c r="E90" s="7">
        <v>566</v>
      </c>
      <c r="F90" s="7">
        <v>1516</v>
      </c>
      <c r="G90" s="7">
        <v>754</v>
      </c>
      <c r="H90" s="7">
        <v>762</v>
      </c>
    </row>
    <row r="91" spans="1:8" s="23" customFormat="1" ht="18.75" hidden="1">
      <c r="A91" s="7" t="s">
        <v>1437</v>
      </c>
      <c r="B91" s="7" t="s">
        <v>1553</v>
      </c>
      <c r="C91" s="7" t="s">
        <v>1557</v>
      </c>
      <c r="D91" s="7">
        <v>18.2</v>
      </c>
      <c r="E91" s="7">
        <v>501</v>
      </c>
      <c r="F91" s="7">
        <v>1399</v>
      </c>
      <c r="G91" s="7">
        <v>712</v>
      </c>
      <c r="H91" s="7">
        <v>687</v>
      </c>
    </row>
    <row r="92" spans="1:8" s="23" customFormat="1" ht="18.75" hidden="1">
      <c r="A92" s="7" t="s">
        <v>1437</v>
      </c>
      <c r="B92" s="7" t="s">
        <v>1553</v>
      </c>
      <c r="C92" s="7" t="s">
        <v>711</v>
      </c>
      <c r="D92" s="7">
        <v>9.9</v>
      </c>
      <c r="E92" s="7">
        <v>411</v>
      </c>
      <c r="F92" s="7">
        <v>901</v>
      </c>
      <c r="G92" s="7">
        <v>515</v>
      </c>
      <c r="H92" s="7">
        <v>386</v>
      </c>
    </row>
    <row r="93" spans="1:8" s="23" customFormat="1" ht="18.75" hidden="1">
      <c r="A93" s="7" t="s">
        <v>1437</v>
      </c>
      <c r="B93" s="7" t="s">
        <v>1553</v>
      </c>
      <c r="C93" s="7" t="s">
        <v>1563</v>
      </c>
      <c r="D93" s="7">
        <v>22.5</v>
      </c>
      <c r="E93" s="7">
        <v>182</v>
      </c>
      <c r="F93" s="7">
        <v>436</v>
      </c>
      <c r="G93" s="7">
        <v>231</v>
      </c>
      <c r="H93" s="7">
        <v>205</v>
      </c>
    </row>
    <row r="94" spans="1:8" s="23" customFormat="1" ht="18.75" hidden="1">
      <c r="A94" s="7" t="s">
        <v>1437</v>
      </c>
      <c r="B94" s="7" t="s">
        <v>1553</v>
      </c>
      <c r="C94" s="7" t="s">
        <v>201</v>
      </c>
      <c r="D94" s="7">
        <v>18.5</v>
      </c>
      <c r="E94" s="7">
        <v>748</v>
      </c>
      <c r="F94" s="7">
        <v>1752</v>
      </c>
      <c r="G94" s="7">
        <v>824</v>
      </c>
      <c r="H94" s="7">
        <v>928</v>
      </c>
    </row>
    <row r="95" spans="1:8" s="23" customFormat="1" ht="18.75" hidden="1">
      <c r="A95" s="7" t="s">
        <v>1437</v>
      </c>
      <c r="B95" s="7" t="s">
        <v>1553</v>
      </c>
      <c r="C95" s="7" t="s">
        <v>1567</v>
      </c>
      <c r="D95" s="7">
        <v>11.8</v>
      </c>
      <c r="E95" s="7">
        <v>393</v>
      </c>
      <c r="F95" s="7">
        <v>1087</v>
      </c>
      <c r="G95" s="7">
        <v>531</v>
      </c>
      <c r="H95" s="7">
        <v>556</v>
      </c>
    </row>
    <row r="96" spans="1:8" s="23" customFormat="1" ht="18.75" hidden="1">
      <c r="A96" s="7" t="s">
        <v>1437</v>
      </c>
      <c r="B96" s="7" t="s">
        <v>411</v>
      </c>
      <c r="C96" s="7" t="s">
        <v>411</v>
      </c>
      <c r="D96" s="7">
        <v>32.6</v>
      </c>
      <c r="E96" s="7">
        <v>172</v>
      </c>
      <c r="F96" s="7">
        <v>562</v>
      </c>
      <c r="G96" s="7">
        <v>261</v>
      </c>
      <c r="H96" s="7">
        <v>301</v>
      </c>
    </row>
    <row r="97" spans="1:8" s="23" customFormat="1" ht="18.75" hidden="1">
      <c r="A97" s="7" t="s">
        <v>1437</v>
      </c>
      <c r="B97" s="7" t="s">
        <v>1536</v>
      </c>
      <c r="C97" s="7" t="s">
        <v>1536</v>
      </c>
      <c r="D97" s="7" t="s">
        <v>99</v>
      </c>
      <c r="E97" s="7">
        <v>23</v>
      </c>
      <c r="F97" s="7">
        <v>63</v>
      </c>
      <c r="G97" s="7">
        <v>26</v>
      </c>
      <c r="H97" s="7">
        <v>37</v>
      </c>
    </row>
    <row r="98" spans="1:8" s="23" customFormat="1" ht="18.75" hidden="1">
      <c r="A98" s="7" t="s">
        <v>1437</v>
      </c>
      <c r="B98" s="7" t="s">
        <v>1536</v>
      </c>
      <c r="C98" s="7" t="s">
        <v>1026</v>
      </c>
      <c r="D98" s="7">
        <v>14.3</v>
      </c>
      <c r="E98" s="7">
        <v>342</v>
      </c>
      <c r="F98" s="7">
        <v>1074</v>
      </c>
      <c r="G98" s="7">
        <v>532</v>
      </c>
      <c r="H98" s="7">
        <v>542</v>
      </c>
    </row>
    <row r="99" spans="1:8" s="23" customFormat="1" ht="18.75" hidden="1">
      <c r="A99" s="7" t="s">
        <v>1437</v>
      </c>
      <c r="B99" s="7" t="s">
        <v>1536</v>
      </c>
      <c r="C99" s="7" t="s">
        <v>103</v>
      </c>
      <c r="D99" s="7">
        <v>23.8</v>
      </c>
      <c r="E99" s="7">
        <v>302</v>
      </c>
      <c r="F99" s="7">
        <v>881</v>
      </c>
      <c r="G99" s="7">
        <v>443</v>
      </c>
      <c r="H99" s="7">
        <v>438</v>
      </c>
    </row>
    <row r="100" spans="1:8" s="23" customFormat="1" ht="18.75" hidden="1">
      <c r="A100" s="7" t="s">
        <v>1437</v>
      </c>
      <c r="B100" s="7" t="s">
        <v>1536</v>
      </c>
      <c r="C100" s="7" t="s">
        <v>1571</v>
      </c>
      <c r="D100" s="7">
        <v>13.9</v>
      </c>
      <c r="E100" s="7">
        <v>390</v>
      </c>
      <c r="F100" s="7">
        <v>1009</v>
      </c>
      <c r="G100" s="7">
        <v>508</v>
      </c>
      <c r="H100" s="7">
        <v>501</v>
      </c>
    </row>
    <row r="101" spans="1:8" s="23" customFormat="1" ht="18.75" hidden="1">
      <c r="A101" s="7" t="s">
        <v>1437</v>
      </c>
      <c r="B101" s="7" t="s">
        <v>1536</v>
      </c>
      <c r="C101" s="7" t="s">
        <v>58</v>
      </c>
      <c r="D101" s="7">
        <v>14.4</v>
      </c>
      <c r="E101" s="7">
        <v>60</v>
      </c>
      <c r="F101" s="7">
        <v>176</v>
      </c>
      <c r="G101" s="7">
        <v>94</v>
      </c>
      <c r="H101" s="7">
        <v>82</v>
      </c>
    </row>
    <row r="102" spans="1:8" s="23" customFormat="1" ht="18.75" hidden="1">
      <c r="A102" s="7" t="s">
        <v>1437</v>
      </c>
      <c r="B102" s="7" t="s">
        <v>80</v>
      </c>
      <c r="C102" s="7" t="s">
        <v>80</v>
      </c>
      <c r="D102" s="7">
        <v>61</v>
      </c>
      <c r="E102" s="7">
        <v>455</v>
      </c>
      <c r="F102" s="7">
        <v>1321</v>
      </c>
      <c r="G102" s="7">
        <v>667</v>
      </c>
      <c r="H102" s="7">
        <v>654</v>
      </c>
    </row>
    <row r="103" spans="1:8" s="23" customFormat="1" ht="18.75" hidden="1">
      <c r="A103" s="7" t="s">
        <v>1437</v>
      </c>
      <c r="B103" s="7" t="s">
        <v>24</v>
      </c>
      <c r="C103" s="7" t="s">
        <v>24</v>
      </c>
      <c r="D103" s="7">
        <v>326.10000000000002</v>
      </c>
      <c r="E103" s="7">
        <v>2667</v>
      </c>
      <c r="F103" s="7">
        <v>7435</v>
      </c>
      <c r="G103" s="7">
        <v>3610</v>
      </c>
      <c r="H103" s="7">
        <v>3825</v>
      </c>
    </row>
    <row r="104" spans="1:8" s="23" customFormat="1" ht="18.75" hidden="1">
      <c r="A104" s="7" t="s">
        <v>1437</v>
      </c>
      <c r="B104" s="7" t="s">
        <v>236</v>
      </c>
      <c r="C104" s="7" t="s">
        <v>236</v>
      </c>
      <c r="D104" s="7">
        <v>236.6</v>
      </c>
      <c r="E104" s="7">
        <v>3480</v>
      </c>
      <c r="F104" s="7">
        <v>8879</v>
      </c>
      <c r="G104" s="7">
        <v>4656</v>
      </c>
      <c r="H104" s="7">
        <v>4223</v>
      </c>
    </row>
    <row r="105" spans="1:8" s="23" customFormat="1" ht="18.75" hidden="1">
      <c r="A105" s="7" t="s">
        <v>1438</v>
      </c>
      <c r="B105" s="7" t="s">
        <v>1151</v>
      </c>
      <c r="C105" s="7" t="s">
        <v>1151</v>
      </c>
      <c r="D105" s="7">
        <v>1342</v>
      </c>
      <c r="E105" s="7">
        <v>18443</v>
      </c>
      <c r="F105" s="7">
        <v>47540</v>
      </c>
      <c r="G105" s="7">
        <v>24122</v>
      </c>
      <c r="H105" s="7">
        <v>23418</v>
      </c>
    </row>
    <row r="106" spans="1:8" s="23" customFormat="1" ht="18.75" hidden="1">
      <c r="A106" s="7" t="s">
        <v>1438</v>
      </c>
      <c r="B106" s="7" t="s">
        <v>1537</v>
      </c>
      <c r="C106" s="7" t="s">
        <v>1537</v>
      </c>
      <c r="D106" s="7">
        <v>133.5</v>
      </c>
      <c r="E106" s="7">
        <v>435</v>
      </c>
      <c r="F106" s="7">
        <v>1154</v>
      </c>
      <c r="G106" s="7">
        <v>602</v>
      </c>
      <c r="H106" s="7">
        <v>552</v>
      </c>
    </row>
    <row r="107" spans="1:8" s="23" customFormat="1" ht="18.75" hidden="1">
      <c r="A107" s="7" t="s">
        <v>1438</v>
      </c>
      <c r="B107" s="7" t="s">
        <v>966</v>
      </c>
      <c r="C107" s="7" t="s">
        <v>966</v>
      </c>
      <c r="D107" s="7">
        <v>42.5</v>
      </c>
      <c r="E107" s="7">
        <v>10</v>
      </c>
      <c r="F107" s="7">
        <v>22</v>
      </c>
      <c r="G107" s="7">
        <v>14</v>
      </c>
      <c r="H107" s="7">
        <v>8</v>
      </c>
    </row>
    <row r="108" spans="1:8" s="23" customFormat="1" ht="18.75" hidden="1">
      <c r="A108" s="7" t="s">
        <v>1438</v>
      </c>
      <c r="B108" s="7" t="s">
        <v>966</v>
      </c>
      <c r="C108" s="7" t="s">
        <v>887</v>
      </c>
      <c r="D108" s="7">
        <v>18.7</v>
      </c>
      <c r="E108" s="7">
        <v>484</v>
      </c>
      <c r="F108" s="7">
        <v>1275</v>
      </c>
      <c r="G108" s="7">
        <v>645</v>
      </c>
      <c r="H108" s="7">
        <v>630</v>
      </c>
    </row>
    <row r="109" spans="1:8" s="23" customFormat="1" ht="18.75" hidden="1">
      <c r="A109" s="7" t="s">
        <v>1438</v>
      </c>
      <c r="B109" s="7" t="s">
        <v>966</v>
      </c>
      <c r="C109" s="7" t="s">
        <v>1539</v>
      </c>
      <c r="D109" s="7">
        <v>15.6</v>
      </c>
      <c r="E109" s="7">
        <v>502</v>
      </c>
      <c r="F109" s="7">
        <v>1256</v>
      </c>
      <c r="G109" s="7">
        <v>657</v>
      </c>
      <c r="H109" s="7">
        <v>599</v>
      </c>
    </row>
    <row r="110" spans="1:8" s="23" customFormat="1" ht="18.75" hidden="1">
      <c r="A110" s="7" t="s">
        <v>1438</v>
      </c>
      <c r="B110" s="7" t="s">
        <v>966</v>
      </c>
      <c r="C110" s="7" t="s">
        <v>1533</v>
      </c>
      <c r="D110" s="7">
        <v>23.5</v>
      </c>
      <c r="E110" s="7">
        <v>718</v>
      </c>
      <c r="F110" s="7">
        <v>1880</v>
      </c>
      <c r="G110" s="7">
        <v>952</v>
      </c>
      <c r="H110" s="7">
        <v>928</v>
      </c>
    </row>
    <row r="111" spans="1:8" s="23" customFormat="1" ht="18.75" hidden="1">
      <c r="A111" s="7" t="s">
        <v>1438</v>
      </c>
      <c r="B111" s="7" t="s">
        <v>966</v>
      </c>
      <c r="C111" s="7" t="s">
        <v>1541</v>
      </c>
      <c r="D111" s="7">
        <v>21.8</v>
      </c>
      <c r="E111" s="7">
        <v>652</v>
      </c>
      <c r="F111" s="7">
        <v>1736</v>
      </c>
      <c r="G111" s="7">
        <v>875</v>
      </c>
      <c r="H111" s="7">
        <v>861</v>
      </c>
    </row>
    <row r="112" spans="1:8" s="23" customFormat="1" ht="18.75" hidden="1">
      <c r="A112" s="7" t="s">
        <v>1438</v>
      </c>
      <c r="B112" s="7" t="s">
        <v>966</v>
      </c>
      <c r="C112" s="7" t="s">
        <v>963</v>
      </c>
      <c r="D112" s="7">
        <v>23.1</v>
      </c>
      <c r="E112" s="7">
        <v>293</v>
      </c>
      <c r="F112" s="7">
        <v>709</v>
      </c>
      <c r="G112" s="7">
        <v>372</v>
      </c>
      <c r="H112" s="7">
        <v>337</v>
      </c>
    </row>
    <row r="113" spans="1:8" s="23" customFormat="1" ht="18.75" hidden="1">
      <c r="A113" s="7" t="s">
        <v>1438</v>
      </c>
      <c r="B113" s="7" t="s">
        <v>966</v>
      </c>
      <c r="C113" s="7" t="s">
        <v>768</v>
      </c>
      <c r="D113" s="7">
        <v>31.7</v>
      </c>
      <c r="E113" s="7">
        <v>153</v>
      </c>
      <c r="F113" s="7">
        <v>405</v>
      </c>
      <c r="G113" s="7">
        <v>222</v>
      </c>
      <c r="H113" s="7">
        <v>183</v>
      </c>
    </row>
    <row r="114" spans="1:8" s="23" customFormat="1" ht="18.75" hidden="1">
      <c r="A114" s="7" t="s">
        <v>1438</v>
      </c>
      <c r="B114" s="7" t="s">
        <v>966</v>
      </c>
      <c r="C114" s="7" t="s">
        <v>1543</v>
      </c>
      <c r="D114" s="7">
        <v>27</v>
      </c>
      <c r="E114" s="7">
        <v>630</v>
      </c>
      <c r="F114" s="7">
        <v>1439</v>
      </c>
      <c r="G114" s="7">
        <v>735</v>
      </c>
      <c r="H114" s="7">
        <v>704</v>
      </c>
    </row>
    <row r="115" spans="1:8" s="23" customFormat="1" ht="18.75" hidden="1">
      <c r="A115" s="7" t="s">
        <v>1438</v>
      </c>
      <c r="B115" s="7" t="s">
        <v>966</v>
      </c>
      <c r="C115" s="7" t="s">
        <v>1545</v>
      </c>
      <c r="D115" s="7">
        <v>20.100000000000001</v>
      </c>
      <c r="E115" s="7">
        <v>248</v>
      </c>
      <c r="F115" s="7">
        <v>663</v>
      </c>
      <c r="G115" s="7">
        <v>335</v>
      </c>
      <c r="H115" s="7">
        <v>328</v>
      </c>
    </row>
    <row r="116" spans="1:8" s="23" customFormat="1" ht="18.75" hidden="1">
      <c r="A116" s="7" t="s">
        <v>1438</v>
      </c>
      <c r="B116" s="7" t="s">
        <v>966</v>
      </c>
      <c r="C116" s="7" t="s">
        <v>1547</v>
      </c>
      <c r="D116" s="7">
        <v>30.4</v>
      </c>
      <c r="E116" s="7">
        <v>613</v>
      </c>
      <c r="F116" s="7">
        <v>1479</v>
      </c>
      <c r="G116" s="7">
        <v>785</v>
      </c>
      <c r="H116" s="7">
        <v>694</v>
      </c>
    </row>
    <row r="117" spans="1:8" s="23" customFormat="1" ht="18.75" hidden="1">
      <c r="A117" s="7" t="s">
        <v>1438</v>
      </c>
      <c r="B117" s="7" t="s">
        <v>1548</v>
      </c>
      <c r="C117" s="7" t="s">
        <v>1548</v>
      </c>
      <c r="D117" s="7">
        <v>18.8</v>
      </c>
      <c r="E117" s="7">
        <v>950</v>
      </c>
      <c r="F117" s="7">
        <v>2333</v>
      </c>
      <c r="G117" s="7">
        <v>1157</v>
      </c>
      <c r="H117" s="7">
        <v>1176</v>
      </c>
    </row>
    <row r="118" spans="1:8" s="23" customFormat="1" ht="18.75" hidden="1">
      <c r="A118" s="7" t="s">
        <v>1438</v>
      </c>
      <c r="B118" s="7" t="s">
        <v>1551</v>
      </c>
      <c r="C118" s="7" t="s">
        <v>683</v>
      </c>
      <c r="D118" s="7">
        <v>15.3</v>
      </c>
      <c r="E118" s="7">
        <v>508</v>
      </c>
      <c r="F118" s="7">
        <v>1366</v>
      </c>
      <c r="G118" s="7">
        <v>687</v>
      </c>
      <c r="H118" s="7">
        <v>679</v>
      </c>
    </row>
    <row r="119" spans="1:8" s="23" customFormat="1" ht="18.75" hidden="1">
      <c r="A119" s="7" t="s">
        <v>1438</v>
      </c>
      <c r="B119" s="7" t="s">
        <v>1551</v>
      </c>
      <c r="C119" s="7" t="s">
        <v>945</v>
      </c>
      <c r="D119" s="7">
        <v>10.7</v>
      </c>
      <c r="E119" s="7">
        <v>147</v>
      </c>
      <c r="F119" s="7">
        <v>403</v>
      </c>
      <c r="G119" s="7">
        <v>206</v>
      </c>
      <c r="H119" s="7">
        <v>197</v>
      </c>
    </row>
    <row r="120" spans="1:8" s="23" customFormat="1" ht="18.75" hidden="1">
      <c r="A120" s="7" t="s">
        <v>1438</v>
      </c>
      <c r="B120" s="7" t="s">
        <v>1551</v>
      </c>
      <c r="C120" s="7" t="s">
        <v>1552</v>
      </c>
      <c r="D120" s="7">
        <v>16.600000000000001</v>
      </c>
      <c r="E120" s="7">
        <v>385</v>
      </c>
      <c r="F120" s="7">
        <v>1018</v>
      </c>
      <c r="G120" s="7">
        <v>518</v>
      </c>
      <c r="H120" s="7">
        <v>500</v>
      </c>
    </row>
    <row r="121" spans="1:8" s="23" customFormat="1" ht="18.75" hidden="1">
      <c r="A121" s="7" t="s">
        <v>1438</v>
      </c>
      <c r="B121" s="7" t="s">
        <v>1551</v>
      </c>
      <c r="C121" s="7" t="s">
        <v>1488</v>
      </c>
      <c r="D121" s="7">
        <v>13.7</v>
      </c>
      <c r="E121" s="7">
        <v>55</v>
      </c>
      <c r="F121" s="7">
        <v>126</v>
      </c>
      <c r="G121" s="7">
        <v>64</v>
      </c>
      <c r="H121" s="7">
        <v>62</v>
      </c>
    </row>
    <row r="122" spans="1:8" s="23" customFormat="1" ht="18.75" hidden="1">
      <c r="A122" s="7" t="s">
        <v>1438</v>
      </c>
      <c r="B122" s="7" t="s">
        <v>1553</v>
      </c>
      <c r="C122" s="7" t="s">
        <v>1553</v>
      </c>
      <c r="D122" s="7">
        <v>54.9</v>
      </c>
      <c r="E122" s="7">
        <v>793</v>
      </c>
      <c r="F122" s="7">
        <v>1695</v>
      </c>
      <c r="G122" s="7">
        <v>860</v>
      </c>
      <c r="H122" s="7">
        <v>835</v>
      </c>
    </row>
    <row r="123" spans="1:8" s="23" customFormat="1" ht="18.75" hidden="1">
      <c r="A123" s="7" t="s">
        <v>1438</v>
      </c>
      <c r="B123" s="7" t="s">
        <v>1553</v>
      </c>
      <c r="C123" s="7" t="s">
        <v>714</v>
      </c>
      <c r="D123" s="7">
        <v>20.5</v>
      </c>
      <c r="E123" s="7">
        <v>572</v>
      </c>
      <c r="F123" s="7">
        <v>1519</v>
      </c>
      <c r="G123" s="7">
        <v>755</v>
      </c>
      <c r="H123" s="7">
        <v>764</v>
      </c>
    </row>
    <row r="124" spans="1:8" s="23" customFormat="1" ht="18.75" hidden="1">
      <c r="A124" s="7" t="s">
        <v>1438</v>
      </c>
      <c r="B124" s="7" t="s">
        <v>1553</v>
      </c>
      <c r="C124" s="7" t="s">
        <v>1557</v>
      </c>
      <c r="D124" s="7">
        <v>18.2</v>
      </c>
      <c r="E124" s="7">
        <v>501</v>
      </c>
      <c r="F124" s="7">
        <v>1386</v>
      </c>
      <c r="G124" s="7">
        <v>708</v>
      </c>
      <c r="H124" s="7">
        <v>678</v>
      </c>
    </row>
    <row r="125" spans="1:8" s="23" customFormat="1" ht="18.75" hidden="1">
      <c r="A125" s="7" t="s">
        <v>1438</v>
      </c>
      <c r="B125" s="7" t="s">
        <v>1553</v>
      </c>
      <c r="C125" s="7" t="s">
        <v>711</v>
      </c>
      <c r="D125" s="7">
        <v>9.9</v>
      </c>
      <c r="E125" s="7">
        <v>439</v>
      </c>
      <c r="F125" s="7">
        <v>928</v>
      </c>
      <c r="G125" s="7">
        <v>533</v>
      </c>
      <c r="H125" s="7">
        <v>395</v>
      </c>
    </row>
    <row r="126" spans="1:8" s="23" customFormat="1" ht="18.75" hidden="1">
      <c r="A126" s="7" t="s">
        <v>1438</v>
      </c>
      <c r="B126" s="7" t="s">
        <v>1553</v>
      </c>
      <c r="C126" s="7" t="s">
        <v>1563</v>
      </c>
      <c r="D126" s="7">
        <v>22.5</v>
      </c>
      <c r="E126" s="7">
        <v>187</v>
      </c>
      <c r="F126" s="7">
        <v>432</v>
      </c>
      <c r="G126" s="7">
        <v>233</v>
      </c>
      <c r="H126" s="7">
        <v>199</v>
      </c>
    </row>
    <row r="127" spans="1:8" s="23" customFormat="1" ht="18.75" hidden="1">
      <c r="A127" s="7" t="s">
        <v>1438</v>
      </c>
      <c r="B127" s="7" t="s">
        <v>1553</v>
      </c>
      <c r="C127" s="7" t="s">
        <v>201</v>
      </c>
      <c r="D127" s="7">
        <v>18.5</v>
      </c>
      <c r="E127" s="7">
        <v>750</v>
      </c>
      <c r="F127" s="7">
        <v>1742</v>
      </c>
      <c r="G127" s="7">
        <v>814</v>
      </c>
      <c r="H127" s="7">
        <v>928</v>
      </c>
    </row>
    <row r="128" spans="1:8" s="23" customFormat="1" ht="18.75" hidden="1">
      <c r="A128" s="7" t="s">
        <v>1438</v>
      </c>
      <c r="B128" s="7" t="s">
        <v>1553</v>
      </c>
      <c r="C128" s="7" t="s">
        <v>1567</v>
      </c>
      <c r="D128" s="7">
        <v>11.8</v>
      </c>
      <c r="E128" s="7">
        <v>402</v>
      </c>
      <c r="F128" s="7">
        <v>1103</v>
      </c>
      <c r="G128" s="7">
        <v>537</v>
      </c>
      <c r="H128" s="7">
        <v>566</v>
      </c>
    </row>
    <row r="129" spans="1:8" s="23" customFormat="1" ht="18.75" hidden="1">
      <c r="A129" s="7" t="s">
        <v>1438</v>
      </c>
      <c r="B129" s="7" t="s">
        <v>411</v>
      </c>
      <c r="C129" s="7" t="s">
        <v>411</v>
      </c>
      <c r="D129" s="7">
        <v>32.6</v>
      </c>
      <c r="E129" s="7">
        <v>177</v>
      </c>
      <c r="F129" s="7">
        <v>583</v>
      </c>
      <c r="G129" s="7">
        <v>272</v>
      </c>
      <c r="H129" s="7">
        <v>311</v>
      </c>
    </row>
    <row r="130" spans="1:8" s="23" customFormat="1" ht="18.75" hidden="1">
      <c r="A130" s="7" t="s">
        <v>1438</v>
      </c>
      <c r="B130" s="7" t="s">
        <v>1536</v>
      </c>
      <c r="C130" s="7" t="s">
        <v>1536</v>
      </c>
      <c r="D130" s="7" t="s">
        <v>99</v>
      </c>
      <c r="E130" s="7">
        <v>25</v>
      </c>
      <c r="F130" s="7">
        <v>66</v>
      </c>
      <c r="G130" s="7">
        <v>27</v>
      </c>
      <c r="H130" s="7">
        <v>39</v>
      </c>
    </row>
    <row r="131" spans="1:8" s="23" customFormat="1" ht="18.75" hidden="1">
      <c r="A131" s="7" t="s">
        <v>1438</v>
      </c>
      <c r="B131" s="7" t="s">
        <v>1536</v>
      </c>
      <c r="C131" s="7" t="s">
        <v>1026</v>
      </c>
      <c r="D131" s="7">
        <v>14.3</v>
      </c>
      <c r="E131" s="7">
        <v>341</v>
      </c>
      <c r="F131" s="7">
        <v>1063</v>
      </c>
      <c r="G131" s="7">
        <v>521</v>
      </c>
      <c r="H131" s="7">
        <v>542</v>
      </c>
    </row>
    <row r="132" spans="1:8" s="23" customFormat="1" ht="18.75" hidden="1">
      <c r="A132" s="7" t="s">
        <v>1438</v>
      </c>
      <c r="B132" s="7" t="s">
        <v>1536</v>
      </c>
      <c r="C132" s="7" t="s">
        <v>103</v>
      </c>
      <c r="D132" s="7">
        <v>23.8</v>
      </c>
      <c r="E132" s="7">
        <v>302</v>
      </c>
      <c r="F132" s="7">
        <v>877</v>
      </c>
      <c r="G132" s="7">
        <v>444</v>
      </c>
      <c r="H132" s="7">
        <v>433</v>
      </c>
    </row>
    <row r="133" spans="1:8" s="23" customFormat="1" ht="18.75" hidden="1">
      <c r="A133" s="7" t="s">
        <v>1438</v>
      </c>
      <c r="B133" s="7" t="s">
        <v>1536</v>
      </c>
      <c r="C133" s="7" t="s">
        <v>1571</v>
      </c>
      <c r="D133" s="7">
        <v>13.9</v>
      </c>
      <c r="E133" s="7">
        <v>401</v>
      </c>
      <c r="F133" s="7">
        <v>1051</v>
      </c>
      <c r="G133" s="7">
        <v>530</v>
      </c>
      <c r="H133" s="7">
        <v>521</v>
      </c>
    </row>
    <row r="134" spans="1:8" s="23" customFormat="1" ht="18.75" hidden="1">
      <c r="A134" s="7" t="s">
        <v>1438</v>
      </c>
      <c r="B134" s="7" t="s">
        <v>1536</v>
      </c>
      <c r="C134" s="7" t="s">
        <v>58</v>
      </c>
      <c r="D134" s="7">
        <v>14.4</v>
      </c>
      <c r="E134" s="7">
        <v>61</v>
      </c>
      <c r="F134" s="7">
        <v>183</v>
      </c>
      <c r="G134" s="7">
        <v>99</v>
      </c>
      <c r="H134" s="7">
        <v>84</v>
      </c>
    </row>
    <row r="135" spans="1:8" s="23" customFormat="1" ht="18.75" hidden="1">
      <c r="A135" s="7" t="s">
        <v>1438</v>
      </c>
      <c r="B135" s="7" t="s">
        <v>80</v>
      </c>
      <c r="C135" s="7" t="s">
        <v>80</v>
      </c>
      <c r="D135" s="7">
        <v>61</v>
      </c>
      <c r="E135" s="7">
        <v>459</v>
      </c>
      <c r="F135" s="7">
        <v>1322</v>
      </c>
      <c r="G135" s="7">
        <v>669</v>
      </c>
      <c r="H135" s="7">
        <v>653</v>
      </c>
    </row>
    <row r="136" spans="1:8" s="23" customFormat="1" ht="18.75" hidden="1">
      <c r="A136" s="7" t="s">
        <v>1438</v>
      </c>
      <c r="B136" s="7" t="s">
        <v>24</v>
      </c>
      <c r="C136" s="7" t="s">
        <v>24</v>
      </c>
      <c r="D136" s="7">
        <v>326.10000000000002</v>
      </c>
      <c r="E136" s="7">
        <v>2703</v>
      </c>
      <c r="F136" s="7">
        <v>7433</v>
      </c>
      <c r="G136" s="7">
        <v>3621</v>
      </c>
      <c r="H136" s="7">
        <v>3812</v>
      </c>
    </row>
    <row r="137" spans="1:8" s="23" customFormat="1" ht="18.75" hidden="1">
      <c r="A137" s="7" t="s">
        <v>1438</v>
      </c>
      <c r="B137" s="7" t="s">
        <v>236</v>
      </c>
      <c r="C137" s="7" t="s">
        <v>236</v>
      </c>
      <c r="D137" s="7">
        <v>236.6</v>
      </c>
      <c r="E137" s="7">
        <v>3547</v>
      </c>
      <c r="F137" s="7">
        <v>8893</v>
      </c>
      <c r="G137" s="7">
        <v>4673</v>
      </c>
      <c r="H137" s="7">
        <v>4220</v>
      </c>
    </row>
    <row r="138" spans="1:8" s="23" customFormat="1" ht="18.75" hidden="1">
      <c r="A138" s="7" t="s">
        <v>731</v>
      </c>
      <c r="B138" s="7" t="s">
        <v>1151</v>
      </c>
      <c r="C138" s="7" t="s">
        <v>1151</v>
      </c>
      <c r="D138" s="7">
        <v>1342</v>
      </c>
      <c r="E138" s="7">
        <v>18631</v>
      </c>
      <c r="F138" s="7">
        <v>47521</v>
      </c>
      <c r="G138" s="7">
        <v>24101</v>
      </c>
      <c r="H138" s="7">
        <v>23420</v>
      </c>
    </row>
    <row r="139" spans="1:8" s="23" customFormat="1" ht="18.75" hidden="1">
      <c r="A139" s="7" t="s">
        <v>731</v>
      </c>
      <c r="B139" s="7" t="s">
        <v>1537</v>
      </c>
      <c r="C139" s="7" t="s">
        <v>1537</v>
      </c>
      <c r="D139" s="7">
        <v>133.5</v>
      </c>
      <c r="E139" s="7">
        <v>421</v>
      </c>
      <c r="F139" s="7">
        <v>1119</v>
      </c>
      <c r="G139" s="7">
        <v>571</v>
      </c>
      <c r="H139" s="7">
        <v>548</v>
      </c>
    </row>
    <row r="140" spans="1:8" s="23" customFormat="1" ht="18.75" hidden="1">
      <c r="A140" s="7" t="s">
        <v>731</v>
      </c>
      <c r="B140" s="7" t="s">
        <v>966</v>
      </c>
      <c r="C140" s="7" t="s">
        <v>966</v>
      </c>
      <c r="D140" s="7">
        <v>42.5</v>
      </c>
      <c r="E140" s="7">
        <v>10</v>
      </c>
      <c r="F140" s="7">
        <v>22</v>
      </c>
      <c r="G140" s="7">
        <v>14</v>
      </c>
      <c r="H140" s="7">
        <v>8</v>
      </c>
    </row>
    <row r="141" spans="1:8" s="23" customFormat="1" ht="18.75" hidden="1">
      <c r="A141" s="7" t="s">
        <v>731</v>
      </c>
      <c r="B141" s="7" t="s">
        <v>966</v>
      </c>
      <c r="C141" s="7" t="s">
        <v>887</v>
      </c>
      <c r="D141" s="7">
        <v>18.7</v>
      </c>
      <c r="E141" s="7">
        <v>492</v>
      </c>
      <c r="F141" s="7">
        <v>1287</v>
      </c>
      <c r="G141" s="7">
        <v>649</v>
      </c>
      <c r="H141" s="7">
        <v>638</v>
      </c>
    </row>
    <row r="142" spans="1:8" s="23" customFormat="1" ht="18.75" hidden="1">
      <c r="A142" s="7" t="s">
        <v>731</v>
      </c>
      <c r="B142" s="7" t="s">
        <v>966</v>
      </c>
      <c r="C142" s="7" t="s">
        <v>1539</v>
      </c>
      <c r="D142" s="7">
        <v>15.6</v>
      </c>
      <c r="E142" s="7">
        <v>516</v>
      </c>
      <c r="F142" s="7">
        <v>1293</v>
      </c>
      <c r="G142" s="7">
        <v>679</v>
      </c>
      <c r="H142" s="7">
        <v>614</v>
      </c>
    </row>
    <row r="143" spans="1:8" s="23" customFormat="1" ht="18.75" hidden="1">
      <c r="A143" s="7" t="s">
        <v>731</v>
      </c>
      <c r="B143" s="7" t="s">
        <v>966</v>
      </c>
      <c r="C143" s="7" t="s">
        <v>1533</v>
      </c>
      <c r="D143" s="7">
        <v>23.5</v>
      </c>
      <c r="E143" s="7">
        <v>727</v>
      </c>
      <c r="F143" s="7">
        <v>1882</v>
      </c>
      <c r="G143" s="7">
        <v>962</v>
      </c>
      <c r="H143" s="7">
        <v>920</v>
      </c>
    </row>
    <row r="144" spans="1:8" s="23" customFormat="1" ht="18.75" hidden="1">
      <c r="A144" s="7" t="s">
        <v>731</v>
      </c>
      <c r="B144" s="7" t="s">
        <v>966</v>
      </c>
      <c r="C144" s="7" t="s">
        <v>1541</v>
      </c>
      <c r="D144" s="7">
        <v>21.8</v>
      </c>
      <c r="E144" s="7">
        <v>656</v>
      </c>
      <c r="F144" s="7">
        <v>1718</v>
      </c>
      <c r="G144" s="7">
        <v>859</v>
      </c>
      <c r="H144" s="7">
        <v>859</v>
      </c>
    </row>
    <row r="145" spans="1:8" s="23" customFormat="1" ht="18.75" hidden="1">
      <c r="A145" s="7" t="s">
        <v>731</v>
      </c>
      <c r="B145" s="7" t="s">
        <v>966</v>
      </c>
      <c r="C145" s="7" t="s">
        <v>963</v>
      </c>
      <c r="D145" s="7">
        <v>23.1</v>
      </c>
      <c r="E145" s="7">
        <v>298</v>
      </c>
      <c r="F145" s="7">
        <v>695</v>
      </c>
      <c r="G145" s="7">
        <v>359</v>
      </c>
      <c r="H145" s="7">
        <v>336</v>
      </c>
    </row>
    <row r="146" spans="1:8" s="23" customFormat="1" ht="18.75" hidden="1">
      <c r="A146" s="7" t="s">
        <v>731</v>
      </c>
      <c r="B146" s="7" t="s">
        <v>966</v>
      </c>
      <c r="C146" s="7" t="s">
        <v>768</v>
      </c>
      <c r="D146" s="7">
        <v>31.7</v>
      </c>
      <c r="E146" s="7">
        <v>148</v>
      </c>
      <c r="F146" s="7">
        <v>405</v>
      </c>
      <c r="G146" s="7">
        <v>218</v>
      </c>
      <c r="H146" s="7">
        <v>187</v>
      </c>
    </row>
    <row r="147" spans="1:8" s="23" customFormat="1" ht="18.75" hidden="1">
      <c r="A147" s="7" t="s">
        <v>731</v>
      </c>
      <c r="B147" s="7" t="s">
        <v>966</v>
      </c>
      <c r="C147" s="7" t="s">
        <v>1543</v>
      </c>
      <c r="D147" s="7">
        <v>27</v>
      </c>
      <c r="E147" s="7">
        <v>620</v>
      </c>
      <c r="F147" s="7">
        <v>1382</v>
      </c>
      <c r="G147" s="7">
        <v>707</v>
      </c>
      <c r="H147" s="7">
        <v>675</v>
      </c>
    </row>
    <row r="148" spans="1:8" s="23" customFormat="1" ht="18.75" hidden="1">
      <c r="A148" s="7" t="s">
        <v>731</v>
      </c>
      <c r="B148" s="7" t="s">
        <v>966</v>
      </c>
      <c r="C148" s="7" t="s">
        <v>1545</v>
      </c>
      <c r="D148" s="7">
        <v>20.100000000000001</v>
      </c>
      <c r="E148" s="7">
        <v>244</v>
      </c>
      <c r="F148" s="7">
        <v>645</v>
      </c>
      <c r="G148" s="7">
        <v>326</v>
      </c>
      <c r="H148" s="7">
        <v>319</v>
      </c>
    </row>
    <row r="149" spans="1:8" s="23" customFormat="1" ht="18.75" hidden="1">
      <c r="A149" s="7" t="s">
        <v>731</v>
      </c>
      <c r="B149" s="7" t="s">
        <v>966</v>
      </c>
      <c r="C149" s="7" t="s">
        <v>1547</v>
      </c>
      <c r="D149" s="7">
        <v>30.4</v>
      </c>
      <c r="E149" s="7">
        <v>596</v>
      </c>
      <c r="F149" s="7">
        <v>1424</v>
      </c>
      <c r="G149" s="7">
        <v>744</v>
      </c>
      <c r="H149" s="7">
        <v>680</v>
      </c>
    </row>
    <row r="150" spans="1:8" s="23" customFormat="1" ht="18.75" hidden="1">
      <c r="A150" s="7" t="s">
        <v>731</v>
      </c>
      <c r="B150" s="7" t="s">
        <v>1548</v>
      </c>
      <c r="C150" s="7" t="s">
        <v>1548</v>
      </c>
      <c r="D150" s="7">
        <v>18.8</v>
      </c>
      <c r="E150" s="7">
        <v>950</v>
      </c>
      <c r="F150" s="7">
        <v>2310</v>
      </c>
      <c r="G150" s="7">
        <v>1136</v>
      </c>
      <c r="H150" s="7">
        <v>1174</v>
      </c>
    </row>
    <row r="151" spans="1:8" s="23" customFormat="1" ht="18.75" hidden="1">
      <c r="A151" s="7" t="s">
        <v>731</v>
      </c>
      <c r="B151" s="7" t="s">
        <v>1551</v>
      </c>
      <c r="C151" s="7" t="s">
        <v>683</v>
      </c>
      <c r="D151" s="7">
        <v>15.3</v>
      </c>
      <c r="E151" s="7">
        <v>518</v>
      </c>
      <c r="F151" s="7">
        <v>1375</v>
      </c>
      <c r="G151" s="7">
        <v>696</v>
      </c>
      <c r="H151" s="7">
        <v>679</v>
      </c>
    </row>
    <row r="152" spans="1:8" s="23" customFormat="1" ht="18.75" hidden="1">
      <c r="A152" s="7" t="s">
        <v>731</v>
      </c>
      <c r="B152" s="7" t="s">
        <v>1551</v>
      </c>
      <c r="C152" s="7" t="s">
        <v>945</v>
      </c>
      <c r="D152" s="7">
        <v>10.7</v>
      </c>
      <c r="E152" s="7">
        <v>164</v>
      </c>
      <c r="F152" s="7">
        <v>437</v>
      </c>
      <c r="G152" s="7">
        <v>223</v>
      </c>
      <c r="H152" s="7">
        <v>214</v>
      </c>
    </row>
    <row r="153" spans="1:8" s="23" customFormat="1" ht="18.75" hidden="1">
      <c r="A153" s="7" t="s">
        <v>731</v>
      </c>
      <c r="B153" s="7" t="s">
        <v>1551</v>
      </c>
      <c r="C153" s="7" t="s">
        <v>1552</v>
      </c>
      <c r="D153" s="7">
        <v>16.600000000000001</v>
      </c>
      <c r="E153" s="7">
        <v>383</v>
      </c>
      <c r="F153" s="7">
        <v>1011</v>
      </c>
      <c r="G153" s="7">
        <v>510</v>
      </c>
      <c r="H153" s="7">
        <v>501</v>
      </c>
    </row>
    <row r="154" spans="1:8" s="23" customFormat="1" ht="18.75" hidden="1">
      <c r="A154" s="7" t="s">
        <v>731</v>
      </c>
      <c r="B154" s="7" t="s">
        <v>1551</v>
      </c>
      <c r="C154" s="7" t="s">
        <v>1488</v>
      </c>
      <c r="D154" s="7">
        <v>13.7</v>
      </c>
      <c r="E154" s="7">
        <v>69</v>
      </c>
      <c r="F154" s="7">
        <v>162</v>
      </c>
      <c r="G154" s="7">
        <v>82</v>
      </c>
      <c r="H154" s="7">
        <v>80</v>
      </c>
    </row>
    <row r="155" spans="1:8" s="23" customFormat="1" ht="18.75" hidden="1">
      <c r="A155" s="7" t="s">
        <v>731</v>
      </c>
      <c r="B155" s="7" t="s">
        <v>1553</v>
      </c>
      <c r="C155" s="7" t="s">
        <v>1553</v>
      </c>
      <c r="D155" s="7">
        <v>54.9</v>
      </c>
      <c r="E155" s="7">
        <v>827</v>
      </c>
      <c r="F155" s="7">
        <v>1724</v>
      </c>
      <c r="G155" s="7">
        <v>884</v>
      </c>
      <c r="H155" s="7">
        <v>840</v>
      </c>
    </row>
    <row r="156" spans="1:8" s="23" customFormat="1" ht="18.75" hidden="1">
      <c r="A156" s="7" t="s">
        <v>731</v>
      </c>
      <c r="B156" s="7" t="s">
        <v>1553</v>
      </c>
      <c r="C156" s="7" t="s">
        <v>714</v>
      </c>
      <c r="D156" s="7">
        <v>20.5</v>
      </c>
      <c r="E156" s="7">
        <v>567</v>
      </c>
      <c r="F156" s="7">
        <v>1488</v>
      </c>
      <c r="G156" s="7">
        <v>744</v>
      </c>
      <c r="H156" s="7">
        <v>744</v>
      </c>
    </row>
    <row r="157" spans="1:8" s="23" customFormat="1" ht="18.75" hidden="1">
      <c r="A157" s="7" t="s">
        <v>731</v>
      </c>
      <c r="B157" s="7" t="s">
        <v>1553</v>
      </c>
      <c r="C157" s="7" t="s">
        <v>1557</v>
      </c>
      <c r="D157" s="7">
        <v>18.2</v>
      </c>
      <c r="E157" s="7">
        <v>493</v>
      </c>
      <c r="F157" s="7">
        <v>1365</v>
      </c>
      <c r="G157" s="7">
        <v>696</v>
      </c>
      <c r="H157" s="7">
        <v>669</v>
      </c>
    </row>
    <row r="158" spans="1:8" s="23" customFormat="1" ht="18.75" hidden="1">
      <c r="A158" s="7" t="s">
        <v>731</v>
      </c>
      <c r="B158" s="7" t="s">
        <v>1553</v>
      </c>
      <c r="C158" s="7" t="s">
        <v>711</v>
      </c>
      <c r="D158" s="7">
        <v>9.9</v>
      </c>
      <c r="E158" s="7">
        <v>417</v>
      </c>
      <c r="F158" s="7">
        <v>882</v>
      </c>
      <c r="G158" s="7">
        <v>497</v>
      </c>
      <c r="H158" s="7">
        <v>385</v>
      </c>
    </row>
    <row r="159" spans="1:8" s="23" customFormat="1" ht="18.75" hidden="1">
      <c r="A159" s="7" t="s">
        <v>731</v>
      </c>
      <c r="B159" s="7" t="s">
        <v>1553</v>
      </c>
      <c r="C159" s="7" t="s">
        <v>1563</v>
      </c>
      <c r="D159" s="7">
        <v>22.5</v>
      </c>
      <c r="E159" s="7">
        <v>186</v>
      </c>
      <c r="F159" s="7">
        <v>432</v>
      </c>
      <c r="G159" s="7">
        <v>235</v>
      </c>
      <c r="H159" s="7">
        <v>197</v>
      </c>
    </row>
    <row r="160" spans="1:8" s="23" customFormat="1" ht="18.75" hidden="1">
      <c r="A160" s="7" t="s">
        <v>731</v>
      </c>
      <c r="B160" s="7" t="s">
        <v>1553</v>
      </c>
      <c r="C160" s="7" t="s">
        <v>201</v>
      </c>
      <c r="D160" s="7">
        <v>18.5</v>
      </c>
      <c r="E160" s="7">
        <v>759</v>
      </c>
      <c r="F160" s="7">
        <v>1737</v>
      </c>
      <c r="G160" s="7">
        <v>809</v>
      </c>
      <c r="H160" s="7">
        <v>928</v>
      </c>
    </row>
    <row r="161" spans="1:8" s="23" customFormat="1" ht="18.75" hidden="1">
      <c r="A161" s="7" t="s">
        <v>731</v>
      </c>
      <c r="B161" s="7" t="s">
        <v>1553</v>
      </c>
      <c r="C161" s="7" t="s">
        <v>1567</v>
      </c>
      <c r="D161" s="7">
        <v>11.8</v>
      </c>
      <c r="E161" s="7">
        <v>392</v>
      </c>
      <c r="F161" s="7">
        <v>1061</v>
      </c>
      <c r="G161" s="7">
        <v>515</v>
      </c>
      <c r="H161" s="7">
        <v>546</v>
      </c>
    </row>
    <row r="162" spans="1:8" s="23" customFormat="1" ht="18.75" hidden="1">
      <c r="A162" s="7" t="s">
        <v>731</v>
      </c>
      <c r="B162" s="7" t="s">
        <v>411</v>
      </c>
      <c r="C162" s="7" t="s">
        <v>411</v>
      </c>
      <c r="D162" s="7">
        <v>32.6</v>
      </c>
      <c r="E162" s="7">
        <v>188</v>
      </c>
      <c r="F162" s="7">
        <v>614</v>
      </c>
      <c r="G162" s="7">
        <v>294</v>
      </c>
      <c r="H162" s="7">
        <v>320</v>
      </c>
    </row>
    <row r="163" spans="1:8" s="23" customFormat="1" ht="18.75" hidden="1">
      <c r="A163" s="7" t="s">
        <v>731</v>
      </c>
      <c r="B163" s="7" t="s">
        <v>1536</v>
      </c>
      <c r="C163" s="7" t="s">
        <v>1536</v>
      </c>
      <c r="D163" s="7" t="s">
        <v>99</v>
      </c>
      <c r="E163" s="7">
        <v>23</v>
      </c>
      <c r="F163" s="7">
        <v>61</v>
      </c>
      <c r="G163" s="7">
        <v>27</v>
      </c>
      <c r="H163" s="7">
        <v>34</v>
      </c>
    </row>
    <row r="164" spans="1:8" s="23" customFormat="1" ht="18.75" hidden="1">
      <c r="A164" s="7" t="s">
        <v>731</v>
      </c>
      <c r="B164" s="7" t="s">
        <v>1536</v>
      </c>
      <c r="C164" s="7" t="s">
        <v>1026</v>
      </c>
      <c r="D164" s="7">
        <v>14.3</v>
      </c>
      <c r="E164" s="7">
        <v>334</v>
      </c>
      <c r="F164" s="7">
        <v>1029</v>
      </c>
      <c r="G164" s="7">
        <v>503</v>
      </c>
      <c r="H164" s="7">
        <v>526</v>
      </c>
    </row>
    <row r="165" spans="1:8" s="23" customFormat="1" ht="18.75" hidden="1">
      <c r="A165" s="7" t="s">
        <v>731</v>
      </c>
      <c r="B165" s="7" t="s">
        <v>1536</v>
      </c>
      <c r="C165" s="7" t="s">
        <v>103</v>
      </c>
      <c r="D165" s="7">
        <v>23.8</v>
      </c>
      <c r="E165" s="7">
        <v>314</v>
      </c>
      <c r="F165" s="7">
        <v>909</v>
      </c>
      <c r="G165" s="7">
        <v>463</v>
      </c>
      <c r="H165" s="7">
        <v>446</v>
      </c>
    </row>
    <row r="166" spans="1:8" s="23" customFormat="1" ht="18.75" hidden="1">
      <c r="A166" s="7" t="s">
        <v>731</v>
      </c>
      <c r="B166" s="7" t="s">
        <v>1536</v>
      </c>
      <c r="C166" s="7" t="s">
        <v>1571</v>
      </c>
      <c r="D166" s="7">
        <v>13.9</v>
      </c>
      <c r="E166" s="7">
        <v>414</v>
      </c>
      <c r="F166" s="7">
        <v>1090</v>
      </c>
      <c r="G166" s="7">
        <v>551</v>
      </c>
      <c r="H166" s="7">
        <v>539</v>
      </c>
    </row>
    <row r="167" spans="1:8" s="23" customFormat="1" ht="18.75" hidden="1">
      <c r="A167" s="7" t="s">
        <v>731</v>
      </c>
      <c r="B167" s="7" t="s">
        <v>1536</v>
      </c>
      <c r="C167" s="7" t="s">
        <v>58</v>
      </c>
      <c r="D167" s="7">
        <v>14.4</v>
      </c>
      <c r="E167" s="7">
        <v>65</v>
      </c>
      <c r="F167" s="7">
        <v>190</v>
      </c>
      <c r="G167" s="7">
        <v>102</v>
      </c>
      <c r="H167" s="7">
        <v>88</v>
      </c>
    </row>
    <row r="168" spans="1:8" s="23" customFormat="1" ht="18.75" hidden="1">
      <c r="A168" s="7" t="s">
        <v>731</v>
      </c>
      <c r="B168" s="7" t="s">
        <v>80</v>
      </c>
      <c r="C168" s="7" t="s">
        <v>80</v>
      </c>
      <c r="D168" s="7">
        <v>61</v>
      </c>
      <c r="E168" s="7">
        <v>468</v>
      </c>
      <c r="F168" s="7">
        <v>1318</v>
      </c>
      <c r="G168" s="7">
        <v>668</v>
      </c>
      <c r="H168" s="7">
        <v>650</v>
      </c>
    </row>
    <row r="169" spans="1:8" s="23" customFormat="1" ht="18.75" hidden="1">
      <c r="A169" s="7" t="s">
        <v>731</v>
      </c>
      <c r="B169" s="7" t="s">
        <v>24</v>
      </c>
      <c r="C169" s="7" t="s">
        <v>24</v>
      </c>
      <c r="D169" s="7">
        <v>326.10000000000002</v>
      </c>
      <c r="E169" s="7">
        <v>2755</v>
      </c>
      <c r="F169" s="7">
        <v>7497</v>
      </c>
      <c r="G169" s="7">
        <v>3655</v>
      </c>
      <c r="H169" s="7">
        <v>3842</v>
      </c>
    </row>
    <row r="170" spans="1:8" s="23" customFormat="1" ht="18.75" hidden="1">
      <c r="A170" s="7" t="s">
        <v>731</v>
      </c>
      <c r="B170" s="7" t="s">
        <v>236</v>
      </c>
      <c r="C170" s="7" t="s">
        <v>236</v>
      </c>
      <c r="D170" s="7">
        <v>236.6</v>
      </c>
      <c r="E170" s="7">
        <v>3617</v>
      </c>
      <c r="F170" s="7">
        <v>8957</v>
      </c>
      <c r="G170" s="7">
        <v>4723</v>
      </c>
      <c r="H170" s="7">
        <v>4234</v>
      </c>
    </row>
    <row r="171" spans="1:8" s="23" customFormat="1" ht="18.75" hidden="1">
      <c r="A171" s="7" t="s">
        <v>1079</v>
      </c>
      <c r="B171" s="7" t="s">
        <v>1151</v>
      </c>
      <c r="C171" s="7" t="s">
        <v>1151</v>
      </c>
      <c r="D171" s="7">
        <v>1342</v>
      </c>
      <c r="E171" s="7">
        <v>18762</v>
      </c>
      <c r="F171" s="7">
        <v>47508</v>
      </c>
      <c r="G171" s="7">
        <v>24062</v>
      </c>
      <c r="H171" s="7">
        <v>23446</v>
      </c>
    </row>
    <row r="172" spans="1:8" s="23" customFormat="1" ht="18.75" hidden="1">
      <c r="A172" s="7" t="s">
        <v>1079</v>
      </c>
      <c r="B172" s="7" t="s">
        <v>1537</v>
      </c>
      <c r="C172" s="7" t="s">
        <v>1537</v>
      </c>
      <c r="D172" s="7">
        <v>133.5</v>
      </c>
      <c r="E172" s="7">
        <v>447</v>
      </c>
      <c r="F172" s="7">
        <v>1159</v>
      </c>
      <c r="G172" s="7">
        <v>594</v>
      </c>
      <c r="H172" s="7">
        <v>565</v>
      </c>
    </row>
    <row r="173" spans="1:8" s="23" customFormat="1" ht="18.75" hidden="1">
      <c r="A173" s="7" t="s">
        <v>1079</v>
      </c>
      <c r="B173" s="7" t="s">
        <v>966</v>
      </c>
      <c r="C173" s="7" t="s">
        <v>966</v>
      </c>
      <c r="D173" s="7">
        <v>42.5</v>
      </c>
      <c r="E173" s="7">
        <v>10</v>
      </c>
      <c r="F173" s="7">
        <v>23</v>
      </c>
      <c r="G173" s="7">
        <v>14</v>
      </c>
      <c r="H173" s="7">
        <v>9</v>
      </c>
    </row>
    <row r="174" spans="1:8" s="23" customFormat="1" ht="18.75" hidden="1">
      <c r="A174" s="7" t="s">
        <v>1079</v>
      </c>
      <c r="B174" s="7" t="s">
        <v>966</v>
      </c>
      <c r="C174" s="7" t="s">
        <v>887</v>
      </c>
      <c r="D174" s="7">
        <v>18.7</v>
      </c>
      <c r="E174" s="7">
        <v>489</v>
      </c>
      <c r="F174" s="7">
        <v>1270</v>
      </c>
      <c r="G174" s="7">
        <v>634</v>
      </c>
      <c r="H174" s="7">
        <v>636</v>
      </c>
    </row>
    <row r="175" spans="1:8" s="23" customFormat="1" ht="18.75" hidden="1">
      <c r="A175" s="7" t="s">
        <v>1079</v>
      </c>
      <c r="B175" s="7" t="s">
        <v>966</v>
      </c>
      <c r="C175" s="7" t="s">
        <v>1539</v>
      </c>
      <c r="D175" s="7">
        <v>15.6</v>
      </c>
      <c r="E175" s="7">
        <v>516</v>
      </c>
      <c r="F175" s="7">
        <v>1288</v>
      </c>
      <c r="G175" s="7">
        <v>671</v>
      </c>
      <c r="H175" s="7">
        <v>617</v>
      </c>
    </row>
    <row r="176" spans="1:8" s="23" customFormat="1" ht="18.75" hidden="1">
      <c r="A176" s="7" t="s">
        <v>1079</v>
      </c>
      <c r="B176" s="7" t="s">
        <v>966</v>
      </c>
      <c r="C176" s="7" t="s">
        <v>1533</v>
      </c>
      <c r="D176" s="7">
        <v>23.5</v>
      </c>
      <c r="E176" s="7">
        <v>740</v>
      </c>
      <c r="F176" s="7">
        <v>1889</v>
      </c>
      <c r="G176" s="7">
        <v>959</v>
      </c>
      <c r="H176" s="7">
        <v>930</v>
      </c>
    </row>
    <row r="177" spans="1:8" s="23" customFormat="1" ht="18.75" hidden="1">
      <c r="A177" s="7" t="s">
        <v>1079</v>
      </c>
      <c r="B177" s="7" t="s">
        <v>966</v>
      </c>
      <c r="C177" s="7" t="s">
        <v>1541</v>
      </c>
      <c r="D177" s="7">
        <v>21.8</v>
      </c>
      <c r="E177" s="7">
        <v>667</v>
      </c>
      <c r="F177" s="7">
        <v>1714</v>
      </c>
      <c r="G177" s="7">
        <v>864</v>
      </c>
      <c r="H177" s="7">
        <v>850</v>
      </c>
    </row>
    <row r="178" spans="1:8" s="23" customFormat="1" ht="18.75" hidden="1">
      <c r="A178" s="7" t="s">
        <v>1079</v>
      </c>
      <c r="B178" s="7" t="s">
        <v>966</v>
      </c>
      <c r="C178" s="7" t="s">
        <v>963</v>
      </c>
      <c r="D178" s="7">
        <v>23.1</v>
      </c>
      <c r="E178" s="7">
        <v>319</v>
      </c>
      <c r="F178" s="7">
        <v>711</v>
      </c>
      <c r="G178" s="7">
        <v>366</v>
      </c>
      <c r="H178" s="7">
        <v>345</v>
      </c>
    </row>
    <row r="179" spans="1:8" s="23" customFormat="1" ht="18.75" hidden="1">
      <c r="A179" s="7" t="s">
        <v>1079</v>
      </c>
      <c r="B179" s="7" t="s">
        <v>966</v>
      </c>
      <c r="C179" s="7" t="s">
        <v>768</v>
      </c>
      <c r="D179" s="7">
        <v>31.7</v>
      </c>
      <c r="E179" s="7">
        <v>143</v>
      </c>
      <c r="F179" s="7">
        <v>405</v>
      </c>
      <c r="G179" s="7">
        <v>213</v>
      </c>
      <c r="H179" s="7">
        <v>192</v>
      </c>
    </row>
    <row r="180" spans="1:8" s="23" customFormat="1" ht="18.75" hidden="1">
      <c r="A180" s="7" t="s">
        <v>1079</v>
      </c>
      <c r="B180" s="7" t="s">
        <v>966</v>
      </c>
      <c r="C180" s="7" t="s">
        <v>1543</v>
      </c>
      <c r="D180" s="7">
        <v>27</v>
      </c>
      <c r="E180" s="7">
        <v>624</v>
      </c>
      <c r="F180" s="7">
        <v>1363</v>
      </c>
      <c r="G180" s="7">
        <v>694</v>
      </c>
      <c r="H180" s="7">
        <v>669</v>
      </c>
    </row>
    <row r="181" spans="1:8" s="23" customFormat="1" ht="18.75" hidden="1">
      <c r="A181" s="7" t="s">
        <v>1079</v>
      </c>
      <c r="B181" s="7" t="s">
        <v>966</v>
      </c>
      <c r="C181" s="7" t="s">
        <v>1545</v>
      </c>
      <c r="D181" s="7">
        <v>20.100000000000001</v>
      </c>
      <c r="E181" s="7">
        <v>252</v>
      </c>
      <c r="F181" s="7">
        <v>639</v>
      </c>
      <c r="G181" s="7">
        <v>326</v>
      </c>
      <c r="H181" s="7">
        <v>313</v>
      </c>
    </row>
    <row r="182" spans="1:8" s="23" customFormat="1" ht="18.75" hidden="1">
      <c r="A182" s="7" t="s">
        <v>1079</v>
      </c>
      <c r="B182" s="7" t="s">
        <v>966</v>
      </c>
      <c r="C182" s="7" t="s">
        <v>1547</v>
      </c>
      <c r="D182" s="7">
        <v>30.4</v>
      </c>
      <c r="E182" s="7">
        <v>612</v>
      </c>
      <c r="F182" s="7">
        <v>1438</v>
      </c>
      <c r="G182" s="7">
        <v>749</v>
      </c>
      <c r="H182" s="7">
        <v>689</v>
      </c>
    </row>
    <row r="183" spans="1:8" s="23" customFormat="1" ht="18.75" hidden="1">
      <c r="A183" s="7" t="s">
        <v>1079</v>
      </c>
      <c r="B183" s="7" t="s">
        <v>1548</v>
      </c>
      <c r="C183" s="7" t="s">
        <v>1548</v>
      </c>
      <c r="D183" s="7">
        <v>18.8</v>
      </c>
      <c r="E183" s="7">
        <v>937</v>
      </c>
      <c r="F183" s="7">
        <v>2284</v>
      </c>
      <c r="G183" s="7">
        <v>1130</v>
      </c>
      <c r="H183" s="7">
        <v>1154</v>
      </c>
    </row>
    <row r="184" spans="1:8" s="23" customFormat="1" ht="18.75" hidden="1">
      <c r="A184" s="7" t="s">
        <v>1079</v>
      </c>
      <c r="B184" s="7" t="s">
        <v>1551</v>
      </c>
      <c r="C184" s="7" t="s">
        <v>683</v>
      </c>
      <c r="D184" s="7">
        <v>15.3</v>
      </c>
      <c r="E184" s="7">
        <v>498</v>
      </c>
      <c r="F184" s="7">
        <v>1339</v>
      </c>
      <c r="G184" s="7">
        <v>679</v>
      </c>
      <c r="H184" s="7">
        <v>660</v>
      </c>
    </row>
    <row r="185" spans="1:8" s="23" customFormat="1" ht="18.75" hidden="1">
      <c r="A185" s="7" t="s">
        <v>1079</v>
      </c>
      <c r="B185" s="7" t="s">
        <v>1551</v>
      </c>
      <c r="C185" s="7" t="s">
        <v>945</v>
      </c>
      <c r="D185" s="7">
        <v>10.7</v>
      </c>
      <c r="E185" s="7">
        <v>181</v>
      </c>
      <c r="F185" s="7">
        <v>482</v>
      </c>
      <c r="G185" s="7">
        <v>236</v>
      </c>
      <c r="H185" s="7">
        <v>246</v>
      </c>
    </row>
    <row r="186" spans="1:8" s="23" customFormat="1" ht="18.75" hidden="1">
      <c r="A186" s="7" t="s">
        <v>1079</v>
      </c>
      <c r="B186" s="7" t="s">
        <v>1551</v>
      </c>
      <c r="C186" s="7" t="s">
        <v>1552</v>
      </c>
      <c r="D186" s="7">
        <v>16.600000000000001</v>
      </c>
      <c r="E186" s="7">
        <v>384</v>
      </c>
      <c r="F186" s="7">
        <v>981</v>
      </c>
      <c r="G186" s="7">
        <v>503</v>
      </c>
      <c r="H186" s="7">
        <v>478</v>
      </c>
    </row>
    <row r="187" spans="1:8" s="23" customFormat="1" ht="18.75" hidden="1">
      <c r="A187" s="7" t="s">
        <v>1079</v>
      </c>
      <c r="B187" s="7" t="s">
        <v>1551</v>
      </c>
      <c r="C187" s="7" t="s">
        <v>1488</v>
      </c>
      <c r="D187" s="7">
        <v>13.7</v>
      </c>
      <c r="E187" s="7">
        <v>66</v>
      </c>
      <c r="F187" s="7">
        <v>160</v>
      </c>
      <c r="G187" s="7">
        <v>82</v>
      </c>
      <c r="H187" s="7">
        <v>78</v>
      </c>
    </row>
    <row r="188" spans="1:8" s="23" customFormat="1" ht="18.75" hidden="1">
      <c r="A188" s="7" t="s">
        <v>1079</v>
      </c>
      <c r="B188" s="7" t="s">
        <v>1553</v>
      </c>
      <c r="C188" s="7" t="s">
        <v>1553</v>
      </c>
      <c r="D188" s="7">
        <v>54.9</v>
      </c>
      <c r="E188" s="7">
        <v>830</v>
      </c>
      <c r="F188" s="7">
        <v>1713</v>
      </c>
      <c r="G188" s="7">
        <v>888</v>
      </c>
      <c r="H188" s="7">
        <v>825</v>
      </c>
    </row>
    <row r="189" spans="1:8" s="23" customFormat="1" ht="18.75" hidden="1">
      <c r="A189" s="7" t="s">
        <v>1079</v>
      </c>
      <c r="B189" s="7" t="s">
        <v>1553</v>
      </c>
      <c r="C189" s="7" t="s">
        <v>714</v>
      </c>
      <c r="D189" s="7">
        <v>20.5</v>
      </c>
      <c r="E189" s="7">
        <v>571</v>
      </c>
      <c r="F189" s="7">
        <v>1487</v>
      </c>
      <c r="G189" s="7">
        <v>740</v>
      </c>
      <c r="H189" s="7">
        <v>747</v>
      </c>
    </row>
    <row r="190" spans="1:8" s="23" customFormat="1" ht="18.75" hidden="1">
      <c r="A190" s="7" t="s">
        <v>1079</v>
      </c>
      <c r="B190" s="7" t="s">
        <v>1553</v>
      </c>
      <c r="C190" s="7" t="s">
        <v>1557</v>
      </c>
      <c r="D190" s="7">
        <v>18.2</v>
      </c>
      <c r="E190" s="7">
        <v>509</v>
      </c>
      <c r="F190" s="7">
        <v>1370</v>
      </c>
      <c r="G190" s="7">
        <v>707</v>
      </c>
      <c r="H190" s="7">
        <v>663</v>
      </c>
    </row>
    <row r="191" spans="1:8" s="23" customFormat="1" ht="18.75" hidden="1">
      <c r="A191" s="7" t="s">
        <v>1079</v>
      </c>
      <c r="B191" s="7" t="s">
        <v>1553</v>
      </c>
      <c r="C191" s="7" t="s">
        <v>711</v>
      </c>
      <c r="D191" s="7">
        <v>9.9</v>
      </c>
      <c r="E191" s="7">
        <v>356</v>
      </c>
      <c r="F191" s="7">
        <v>853</v>
      </c>
      <c r="G191" s="7">
        <v>451</v>
      </c>
      <c r="H191" s="7">
        <v>402</v>
      </c>
    </row>
    <row r="192" spans="1:8" s="23" customFormat="1" ht="18.75" hidden="1">
      <c r="A192" s="7" t="s">
        <v>1079</v>
      </c>
      <c r="B192" s="7" t="s">
        <v>1553</v>
      </c>
      <c r="C192" s="7" t="s">
        <v>1563</v>
      </c>
      <c r="D192" s="7">
        <v>22.5</v>
      </c>
      <c r="E192" s="7">
        <v>194</v>
      </c>
      <c r="F192" s="7">
        <v>447</v>
      </c>
      <c r="G192" s="7">
        <v>241</v>
      </c>
      <c r="H192" s="7">
        <v>206</v>
      </c>
    </row>
    <row r="193" spans="1:8" s="23" customFormat="1" ht="18.75" hidden="1">
      <c r="A193" s="7" t="s">
        <v>1079</v>
      </c>
      <c r="B193" s="7" t="s">
        <v>1553</v>
      </c>
      <c r="C193" s="7" t="s">
        <v>201</v>
      </c>
      <c r="D193" s="7">
        <v>18.5</v>
      </c>
      <c r="E193" s="7">
        <v>749</v>
      </c>
      <c r="F193" s="7">
        <v>1686</v>
      </c>
      <c r="G193" s="7">
        <v>781</v>
      </c>
      <c r="H193" s="7">
        <v>905</v>
      </c>
    </row>
    <row r="194" spans="1:8" s="23" customFormat="1" ht="18.75" hidden="1">
      <c r="A194" s="7" t="s">
        <v>1079</v>
      </c>
      <c r="B194" s="7" t="s">
        <v>1553</v>
      </c>
      <c r="C194" s="7" t="s">
        <v>1567</v>
      </c>
      <c r="D194" s="7">
        <v>11.8</v>
      </c>
      <c r="E194" s="7">
        <v>395</v>
      </c>
      <c r="F194" s="7">
        <v>1064</v>
      </c>
      <c r="G194" s="7">
        <v>511</v>
      </c>
      <c r="H194" s="7">
        <v>553</v>
      </c>
    </row>
    <row r="195" spans="1:8" s="23" customFormat="1" ht="18.75" hidden="1">
      <c r="A195" s="7" t="s">
        <v>1079</v>
      </c>
      <c r="B195" s="7" t="s">
        <v>411</v>
      </c>
      <c r="C195" s="7" t="s">
        <v>411</v>
      </c>
      <c r="D195" s="7">
        <v>32.6</v>
      </c>
      <c r="E195" s="7">
        <v>187</v>
      </c>
      <c r="F195" s="7">
        <v>610</v>
      </c>
      <c r="G195" s="7">
        <v>296</v>
      </c>
      <c r="H195" s="7">
        <v>314</v>
      </c>
    </row>
    <row r="196" spans="1:8" s="23" customFormat="1" ht="18.75" hidden="1">
      <c r="A196" s="7" t="s">
        <v>1079</v>
      </c>
      <c r="B196" s="7" t="s">
        <v>1536</v>
      </c>
      <c r="C196" s="7" t="s">
        <v>1536</v>
      </c>
      <c r="D196" s="7" t="s">
        <v>99</v>
      </c>
      <c r="E196" s="7">
        <v>23</v>
      </c>
      <c r="F196" s="7">
        <v>60</v>
      </c>
      <c r="G196" s="7">
        <v>24</v>
      </c>
      <c r="H196" s="7">
        <v>36</v>
      </c>
    </row>
    <row r="197" spans="1:8" s="23" customFormat="1" ht="18.75" hidden="1">
      <c r="A197" s="7" t="s">
        <v>1079</v>
      </c>
      <c r="B197" s="7" t="s">
        <v>1536</v>
      </c>
      <c r="C197" s="7" t="s">
        <v>1026</v>
      </c>
      <c r="D197" s="7">
        <v>14.3</v>
      </c>
      <c r="E197" s="7">
        <v>345</v>
      </c>
      <c r="F197" s="7">
        <v>1072</v>
      </c>
      <c r="G197" s="7">
        <v>531</v>
      </c>
      <c r="H197" s="7">
        <v>541</v>
      </c>
    </row>
    <row r="198" spans="1:8" s="23" customFormat="1" ht="18.75" hidden="1">
      <c r="A198" s="7" t="s">
        <v>1079</v>
      </c>
      <c r="B198" s="7" t="s">
        <v>1536</v>
      </c>
      <c r="C198" s="7" t="s">
        <v>103</v>
      </c>
      <c r="D198" s="7">
        <v>23.8</v>
      </c>
      <c r="E198" s="7">
        <v>305</v>
      </c>
      <c r="F198" s="7">
        <v>892</v>
      </c>
      <c r="G198" s="7">
        <v>451</v>
      </c>
      <c r="H198" s="7">
        <v>441</v>
      </c>
    </row>
    <row r="199" spans="1:8" s="23" customFormat="1" ht="18.75" hidden="1">
      <c r="A199" s="7" t="s">
        <v>1079</v>
      </c>
      <c r="B199" s="7" t="s">
        <v>1536</v>
      </c>
      <c r="C199" s="7" t="s">
        <v>1571</v>
      </c>
      <c r="D199" s="7">
        <v>13.9</v>
      </c>
      <c r="E199" s="7">
        <v>416</v>
      </c>
      <c r="F199" s="7">
        <v>1085</v>
      </c>
      <c r="G199" s="7">
        <v>555</v>
      </c>
      <c r="H199" s="7">
        <v>530</v>
      </c>
    </row>
    <row r="200" spans="1:8" s="23" customFormat="1" ht="18.75" hidden="1">
      <c r="A200" s="7" t="s">
        <v>1079</v>
      </c>
      <c r="B200" s="7" t="s">
        <v>1536</v>
      </c>
      <c r="C200" s="7" t="s">
        <v>58</v>
      </c>
      <c r="D200" s="7">
        <v>14.4</v>
      </c>
      <c r="E200" s="7">
        <v>66</v>
      </c>
      <c r="F200" s="7">
        <v>192</v>
      </c>
      <c r="G200" s="7">
        <v>102</v>
      </c>
      <c r="H200" s="7">
        <v>90</v>
      </c>
    </row>
    <row r="201" spans="1:8" s="23" customFormat="1" ht="18.75" hidden="1">
      <c r="A201" s="7" t="s">
        <v>1079</v>
      </c>
      <c r="B201" s="7" t="s">
        <v>80</v>
      </c>
      <c r="C201" s="7" t="s">
        <v>80</v>
      </c>
      <c r="D201" s="7">
        <v>61</v>
      </c>
      <c r="E201" s="7">
        <v>472</v>
      </c>
      <c r="F201" s="7">
        <v>1319</v>
      </c>
      <c r="G201" s="7">
        <v>673</v>
      </c>
      <c r="H201" s="7">
        <v>646</v>
      </c>
    </row>
    <row r="202" spans="1:8" s="23" customFormat="1" ht="18.75" hidden="1">
      <c r="A202" s="7" t="s">
        <v>1079</v>
      </c>
      <c r="B202" s="7" t="s">
        <v>24</v>
      </c>
      <c r="C202" s="7" t="s">
        <v>24</v>
      </c>
      <c r="D202" s="7">
        <v>326.10000000000002</v>
      </c>
      <c r="E202" s="7">
        <v>2803</v>
      </c>
      <c r="F202" s="7">
        <v>7508</v>
      </c>
      <c r="G202" s="7">
        <v>3668</v>
      </c>
      <c r="H202" s="7">
        <v>3840</v>
      </c>
    </row>
    <row r="203" spans="1:8" s="23" customFormat="1" ht="18.75" hidden="1">
      <c r="A203" s="7" t="s">
        <v>1079</v>
      </c>
      <c r="B203" s="7" t="s">
        <v>236</v>
      </c>
      <c r="C203" s="7" t="s">
        <v>236</v>
      </c>
      <c r="D203" s="7">
        <v>236.6</v>
      </c>
      <c r="E203" s="7">
        <v>3656</v>
      </c>
      <c r="F203" s="7">
        <v>9005</v>
      </c>
      <c r="G203" s="7">
        <v>4729</v>
      </c>
      <c r="H203" s="7">
        <v>4276</v>
      </c>
    </row>
    <row r="204" spans="1:8" s="23" customFormat="1" ht="18.75" hidden="1">
      <c r="A204" s="7" t="s">
        <v>1197</v>
      </c>
      <c r="B204" s="7" t="s">
        <v>1151</v>
      </c>
      <c r="C204" s="7" t="s">
        <v>1151</v>
      </c>
      <c r="D204" s="7">
        <v>1342</v>
      </c>
      <c r="E204" s="7">
        <v>19080</v>
      </c>
      <c r="F204" s="7">
        <v>47702</v>
      </c>
      <c r="G204" s="7">
        <v>24152</v>
      </c>
      <c r="H204" s="7">
        <v>23550</v>
      </c>
    </row>
    <row r="205" spans="1:8" s="23" customFormat="1" ht="18.75" hidden="1">
      <c r="A205" s="7" t="s">
        <v>1197</v>
      </c>
      <c r="B205" s="7" t="s">
        <v>1537</v>
      </c>
      <c r="C205" s="7" t="s">
        <v>1537</v>
      </c>
      <c r="D205" s="7">
        <v>133.5</v>
      </c>
      <c r="E205" s="7">
        <v>461</v>
      </c>
      <c r="F205" s="7">
        <v>1193</v>
      </c>
      <c r="G205" s="7">
        <v>610</v>
      </c>
      <c r="H205" s="7">
        <v>583</v>
      </c>
    </row>
    <row r="206" spans="1:8" s="23" customFormat="1" ht="18.75" hidden="1">
      <c r="A206" s="7" t="s">
        <v>1197</v>
      </c>
      <c r="B206" s="7" t="s">
        <v>966</v>
      </c>
      <c r="C206" s="7" t="s">
        <v>966</v>
      </c>
      <c r="D206" s="7">
        <v>42.5</v>
      </c>
      <c r="E206" s="7">
        <v>10</v>
      </c>
      <c r="F206" s="7">
        <v>23</v>
      </c>
      <c r="G206" s="7">
        <v>14</v>
      </c>
      <c r="H206" s="7">
        <v>9</v>
      </c>
    </row>
    <row r="207" spans="1:8" s="23" customFormat="1" ht="18.75" hidden="1">
      <c r="A207" s="7" t="s">
        <v>1197</v>
      </c>
      <c r="B207" s="7" t="s">
        <v>966</v>
      </c>
      <c r="C207" s="7" t="s">
        <v>887</v>
      </c>
      <c r="D207" s="7">
        <v>18.7</v>
      </c>
      <c r="E207" s="7">
        <v>495</v>
      </c>
      <c r="F207" s="7">
        <v>1268</v>
      </c>
      <c r="G207" s="7">
        <v>634</v>
      </c>
      <c r="H207" s="7">
        <v>634</v>
      </c>
    </row>
    <row r="208" spans="1:8" s="23" customFormat="1" ht="18.75" hidden="1">
      <c r="A208" s="7" t="s">
        <v>1197</v>
      </c>
      <c r="B208" s="7" t="s">
        <v>966</v>
      </c>
      <c r="C208" s="7" t="s">
        <v>1539</v>
      </c>
      <c r="D208" s="7">
        <v>15.6</v>
      </c>
      <c r="E208" s="7">
        <v>524</v>
      </c>
      <c r="F208" s="7">
        <v>1296</v>
      </c>
      <c r="G208" s="7">
        <v>673</v>
      </c>
      <c r="H208" s="7">
        <v>623</v>
      </c>
    </row>
    <row r="209" spans="1:8" s="23" customFormat="1" ht="18.75" hidden="1">
      <c r="A209" s="7" t="s">
        <v>1197</v>
      </c>
      <c r="B209" s="7" t="s">
        <v>966</v>
      </c>
      <c r="C209" s="7" t="s">
        <v>1533</v>
      </c>
      <c r="D209" s="7">
        <v>23.5</v>
      </c>
      <c r="E209" s="7">
        <v>749</v>
      </c>
      <c r="F209" s="7">
        <v>1852</v>
      </c>
      <c r="G209" s="7">
        <v>939</v>
      </c>
      <c r="H209" s="7">
        <v>913</v>
      </c>
    </row>
    <row r="210" spans="1:8" s="23" customFormat="1" ht="18.75" hidden="1">
      <c r="A210" s="7" t="s">
        <v>1197</v>
      </c>
      <c r="B210" s="7" t="s">
        <v>966</v>
      </c>
      <c r="C210" s="7" t="s">
        <v>1541</v>
      </c>
      <c r="D210" s="7">
        <v>21.8</v>
      </c>
      <c r="E210" s="7">
        <v>681</v>
      </c>
      <c r="F210" s="7">
        <v>1726</v>
      </c>
      <c r="G210" s="7">
        <v>871</v>
      </c>
      <c r="H210" s="7">
        <v>855</v>
      </c>
    </row>
    <row r="211" spans="1:8" s="23" customFormat="1" ht="18.75" hidden="1">
      <c r="A211" s="7" t="s">
        <v>1197</v>
      </c>
      <c r="B211" s="7" t="s">
        <v>966</v>
      </c>
      <c r="C211" s="7" t="s">
        <v>963</v>
      </c>
      <c r="D211" s="7">
        <v>23.1</v>
      </c>
      <c r="E211" s="7">
        <v>314</v>
      </c>
      <c r="F211" s="7">
        <v>699</v>
      </c>
      <c r="G211" s="7">
        <v>365</v>
      </c>
      <c r="H211" s="7">
        <v>334</v>
      </c>
    </row>
    <row r="212" spans="1:8" s="23" customFormat="1" ht="18.75" hidden="1">
      <c r="A212" s="7" t="s">
        <v>1197</v>
      </c>
      <c r="B212" s="7" t="s">
        <v>966</v>
      </c>
      <c r="C212" s="7" t="s">
        <v>768</v>
      </c>
      <c r="D212" s="7">
        <v>31.7</v>
      </c>
      <c r="E212" s="7">
        <v>145</v>
      </c>
      <c r="F212" s="7">
        <v>406</v>
      </c>
      <c r="G212" s="7">
        <v>212</v>
      </c>
      <c r="H212" s="7">
        <v>194</v>
      </c>
    </row>
    <row r="213" spans="1:8" s="23" customFormat="1" ht="18.75" hidden="1">
      <c r="A213" s="7" t="s">
        <v>1197</v>
      </c>
      <c r="B213" s="7" t="s">
        <v>966</v>
      </c>
      <c r="C213" s="7" t="s">
        <v>1543</v>
      </c>
      <c r="D213" s="7">
        <v>27</v>
      </c>
      <c r="E213" s="7">
        <v>626</v>
      </c>
      <c r="F213" s="7">
        <v>1329</v>
      </c>
      <c r="G213" s="7">
        <v>681</v>
      </c>
      <c r="H213" s="7">
        <v>648</v>
      </c>
    </row>
    <row r="214" spans="1:8" s="23" customFormat="1" ht="18.75" hidden="1">
      <c r="A214" s="7" t="s">
        <v>1197</v>
      </c>
      <c r="B214" s="7" t="s">
        <v>966</v>
      </c>
      <c r="C214" s="7" t="s">
        <v>1545</v>
      </c>
      <c r="D214" s="7">
        <v>20.100000000000001</v>
      </c>
      <c r="E214" s="7">
        <v>264</v>
      </c>
      <c r="F214" s="7">
        <v>676</v>
      </c>
      <c r="G214" s="7">
        <v>347</v>
      </c>
      <c r="H214" s="7">
        <v>329</v>
      </c>
    </row>
    <row r="215" spans="1:8" s="23" customFormat="1" ht="18.75" hidden="1">
      <c r="A215" s="7" t="s">
        <v>1197</v>
      </c>
      <c r="B215" s="7" t="s">
        <v>966</v>
      </c>
      <c r="C215" s="7" t="s">
        <v>1547</v>
      </c>
      <c r="D215" s="7">
        <v>30.4</v>
      </c>
      <c r="E215" s="7">
        <v>611</v>
      </c>
      <c r="F215" s="7">
        <v>1425</v>
      </c>
      <c r="G215" s="7">
        <v>744</v>
      </c>
      <c r="H215" s="7">
        <v>681</v>
      </c>
    </row>
    <row r="216" spans="1:8" s="23" customFormat="1" ht="18.75" hidden="1">
      <c r="A216" s="7" t="s">
        <v>1197</v>
      </c>
      <c r="B216" s="7" t="s">
        <v>1548</v>
      </c>
      <c r="C216" s="7" t="s">
        <v>1548</v>
      </c>
      <c r="D216" s="7">
        <v>18.8</v>
      </c>
      <c r="E216" s="7">
        <v>959</v>
      </c>
      <c r="F216" s="7">
        <v>2303</v>
      </c>
      <c r="G216" s="7">
        <v>1140</v>
      </c>
      <c r="H216" s="7">
        <v>1163</v>
      </c>
    </row>
    <row r="217" spans="1:8" s="23" customFormat="1" ht="18.75" hidden="1">
      <c r="A217" s="7" t="s">
        <v>1197</v>
      </c>
      <c r="B217" s="7" t="s">
        <v>1551</v>
      </c>
      <c r="C217" s="7" t="s">
        <v>683</v>
      </c>
      <c r="D217" s="7">
        <v>15.3</v>
      </c>
      <c r="E217" s="7">
        <v>520</v>
      </c>
      <c r="F217" s="7">
        <v>1364</v>
      </c>
      <c r="G217" s="7">
        <v>689</v>
      </c>
      <c r="H217" s="7">
        <v>675</v>
      </c>
    </row>
    <row r="218" spans="1:8" s="23" customFormat="1" ht="18.75" hidden="1">
      <c r="A218" s="7" t="s">
        <v>1197</v>
      </c>
      <c r="B218" s="7" t="s">
        <v>1551</v>
      </c>
      <c r="C218" s="7" t="s">
        <v>945</v>
      </c>
      <c r="D218" s="7">
        <v>10.7</v>
      </c>
      <c r="E218" s="7">
        <v>181</v>
      </c>
      <c r="F218" s="7">
        <v>474</v>
      </c>
      <c r="G218" s="7">
        <v>235</v>
      </c>
      <c r="H218" s="7">
        <v>239</v>
      </c>
    </row>
    <row r="219" spans="1:8" s="23" customFormat="1" ht="18.75" hidden="1">
      <c r="A219" s="7" t="s">
        <v>1197</v>
      </c>
      <c r="B219" s="7" t="s">
        <v>1551</v>
      </c>
      <c r="C219" s="7" t="s">
        <v>1552</v>
      </c>
      <c r="D219" s="7">
        <v>16.600000000000001</v>
      </c>
      <c r="E219" s="7">
        <v>381</v>
      </c>
      <c r="F219" s="7">
        <v>975</v>
      </c>
      <c r="G219" s="7">
        <v>493</v>
      </c>
      <c r="H219" s="7">
        <v>482</v>
      </c>
    </row>
    <row r="220" spans="1:8" s="23" customFormat="1" ht="18.75" hidden="1">
      <c r="A220" s="7" t="s">
        <v>1197</v>
      </c>
      <c r="B220" s="7" t="s">
        <v>1551</v>
      </c>
      <c r="C220" s="7" t="s">
        <v>1488</v>
      </c>
      <c r="D220" s="7">
        <v>13.7</v>
      </c>
      <c r="E220" s="7">
        <v>62</v>
      </c>
      <c r="F220" s="7">
        <v>148</v>
      </c>
      <c r="G220" s="7">
        <v>73</v>
      </c>
      <c r="H220" s="7">
        <v>75</v>
      </c>
    </row>
    <row r="221" spans="1:8" s="23" customFormat="1" ht="18.75" hidden="1">
      <c r="A221" s="7" t="s">
        <v>1197</v>
      </c>
      <c r="B221" s="7" t="s">
        <v>1553</v>
      </c>
      <c r="C221" s="7" t="s">
        <v>1553</v>
      </c>
      <c r="D221" s="7">
        <v>54.9</v>
      </c>
      <c r="E221" s="7">
        <v>832</v>
      </c>
      <c r="F221" s="7">
        <v>1720</v>
      </c>
      <c r="G221" s="7">
        <v>887</v>
      </c>
      <c r="H221" s="7">
        <v>833</v>
      </c>
    </row>
    <row r="222" spans="1:8" s="23" customFormat="1" ht="18.75" hidden="1">
      <c r="A222" s="7" t="s">
        <v>1197</v>
      </c>
      <c r="B222" s="7" t="s">
        <v>1553</v>
      </c>
      <c r="C222" s="7" t="s">
        <v>714</v>
      </c>
      <c r="D222" s="7">
        <v>20.5</v>
      </c>
      <c r="E222" s="7">
        <v>579</v>
      </c>
      <c r="F222" s="7">
        <v>1477</v>
      </c>
      <c r="G222" s="7">
        <v>740</v>
      </c>
      <c r="H222" s="7">
        <v>737</v>
      </c>
    </row>
    <row r="223" spans="1:8" s="23" customFormat="1" ht="18.75" hidden="1">
      <c r="A223" s="7" t="s">
        <v>1197</v>
      </c>
      <c r="B223" s="7" t="s">
        <v>1553</v>
      </c>
      <c r="C223" s="7" t="s">
        <v>1557</v>
      </c>
      <c r="D223" s="7">
        <v>18.2</v>
      </c>
      <c r="E223" s="7">
        <v>510</v>
      </c>
      <c r="F223" s="7">
        <v>1352</v>
      </c>
      <c r="G223" s="7">
        <v>696</v>
      </c>
      <c r="H223" s="7">
        <v>656</v>
      </c>
    </row>
    <row r="224" spans="1:8" s="23" customFormat="1" ht="18.75" hidden="1">
      <c r="A224" s="7" t="s">
        <v>1197</v>
      </c>
      <c r="B224" s="7" t="s">
        <v>1553</v>
      </c>
      <c r="C224" s="7" t="s">
        <v>711</v>
      </c>
      <c r="D224" s="7">
        <v>9.9</v>
      </c>
      <c r="E224" s="7">
        <v>355</v>
      </c>
      <c r="F224" s="7">
        <v>848</v>
      </c>
      <c r="G224" s="7">
        <v>447</v>
      </c>
      <c r="H224" s="7">
        <v>401</v>
      </c>
    </row>
    <row r="225" spans="1:8" s="23" customFormat="1" ht="18.75" hidden="1">
      <c r="A225" s="7" t="s">
        <v>1197</v>
      </c>
      <c r="B225" s="7" t="s">
        <v>1553</v>
      </c>
      <c r="C225" s="7" t="s">
        <v>1563</v>
      </c>
      <c r="D225" s="7">
        <v>22.5</v>
      </c>
      <c r="E225" s="7">
        <v>197</v>
      </c>
      <c r="F225" s="7">
        <v>440</v>
      </c>
      <c r="G225" s="7">
        <v>234</v>
      </c>
      <c r="H225" s="7">
        <v>206</v>
      </c>
    </row>
    <row r="226" spans="1:8" s="23" customFormat="1" ht="18.75" hidden="1">
      <c r="A226" s="7" t="s">
        <v>1197</v>
      </c>
      <c r="B226" s="7" t="s">
        <v>1553</v>
      </c>
      <c r="C226" s="7" t="s">
        <v>201</v>
      </c>
      <c r="D226" s="7">
        <v>18.5</v>
      </c>
      <c r="E226" s="7">
        <v>739</v>
      </c>
      <c r="F226" s="7">
        <v>1632</v>
      </c>
      <c r="G226" s="7">
        <v>738</v>
      </c>
      <c r="H226" s="7">
        <v>894</v>
      </c>
    </row>
    <row r="227" spans="1:8" s="23" customFormat="1" ht="18.75" hidden="1">
      <c r="A227" s="7" t="s">
        <v>1197</v>
      </c>
      <c r="B227" s="7" t="s">
        <v>1553</v>
      </c>
      <c r="C227" s="7" t="s">
        <v>1567</v>
      </c>
      <c r="D227" s="7">
        <v>11.8</v>
      </c>
      <c r="E227" s="7">
        <v>390</v>
      </c>
      <c r="F227" s="7">
        <v>1045</v>
      </c>
      <c r="G227" s="7">
        <v>510</v>
      </c>
      <c r="H227" s="7">
        <v>535</v>
      </c>
    </row>
    <row r="228" spans="1:8" s="23" customFormat="1" ht="18.75" hidden="1">
      <c r="A228" s="7" t="s">
        <v>1197</v>
      </c>
      <c r="B228" s="7" t="s">
        <v>411</v>
      </c>
      <c r="C228" s="7" t="s">
        <v>411</v>
      </c>
      <c r="D228" s="7">
        <v>32.6</v>
      </c>
      <c r="E228" s="7">
        <v>189</v>
      </c>
      <c r="F228" s="7">
        <v>618</v>
      </c>
      <c r="G228" s="7">
        <v>294</v>
      </c>
      <c r="H228" s="7">
        <v>324</v>
      </c>
    </row>
    <row r="229" spans="1:8" s="23" customFormat="1" ht="18.75" hidden="1">
      <c r="A229" s="7" t="s">
        <v>1197</v>
      </c>
      <c r="B229" s="7" t="s">
        <v>1536</v>
      </c>
      <c r="C229" s="7" t="s">
        <v>1536</v>
      </c>
      <c r="D229" s="7" t="s">
        <v>99</v>
      </c>
      <c r="E229" s="7">
        <v>23</v>
      </c>
      <c r="F229" s="7">
        <v>57</v>
      </c>
      <c r="G229" s="7">
        <v>24</v>
      </c>
      <c r="H229" s="7">
        <v>33</v>
      </c>
    </row>
    <row r="230" spans="1:8" s="23" customFormat="1" ht="18.75" hidden="1">
      <c r="A230" s="7" t="s">
        <v>1197</v>
      </c>
      <c r="B230" s="7" t="s">
        <v>1536</v>
      </c>
      <c r="C230" s="7" t="s">
        <v>1026</v>
      </c>
      <c r="D230" s="7">
        <v>14.3</v>
      </c>
      <c r="E230" s="7">
        <v>354</v>
      </c>
      <c r="F230" s="7">
        <v>1075</v>
      </c>
      <c r="G230" s="7">
        <v>534</v>
      </c>
      <c r="H230" s="7">
        <v>541</v>
      </c>
    </row>
    <row r="231" spans="1:8" s="23" customFormat="1" ht="18.75" hidden="1">
      <c r="A231" s="7" t="s">
        <v>1197</v>
      </c>
      <c r="B231" s="7" t="s">
        <v>1536</v>
      </c>
      <c r="C231" s="7" t="s">
        <v>103</v>
      </c>
      <c r="D231" s="7">
        <v>23.8</v>
      </c>
      <c r="E231" s="7">
        <v>308</v>
      </c>
      <c r="F231" s="7">
        <v>897</v>
      </c>
      <c r="G231" s="7">
        <v>452</v>
      </c>
      <c r="H231" s="7">
        <v>445</v>
      </c>
    </row>
    <row r="232" spans="1:8" s="23" customFormat="1" ht="18.75" hidden="1">
      <c r="A232" s="7" t="s">
        <v>1197</v>
      </c>
      <c r="B232" s="7" t="s">
        <v>1536</v>
      </c>
      <c r="C232" s="7" t="s">
        <v>1571</v>
      </c>
      <c r="D232" s="7">
        <v>13.9</v>
      </c>
      <c r="E232" s="7">
        <v>426</v>
      </c>
      <c r="F232" s="7">
        <v>1103</v>
      </c>
      <c r="G232" s="7">
        <v>565</v>
      </c>
      <c r="H232" s="7">
        <v>538</v>
      </c>
    </row>
    <row r="233" spans="1:8" s="23" customFormat="1" ht="18.75" hidden="1">
      <c r="A233" s="7" t="s">
        <v>1197</v>
      </c>
      <c r="B233" s="7" t="s">
        <v>1536</v>
      </c>
      <c r="C233" s="7" t="s">
        <v>58</v>
      </c>
      <c r="D233" s="7">
        <v>14.4</v>
      </c>
      <c r="E233" s="7">
        <v>66</v>
      </c>
      <c r="F233" s="7">
        <v>192</v>
      </c>
      <c r="G233" s="7">
        <v>101</v>
      </c>
      <c r="H233" s="7">
        <v>91</v>
      </c>
    </row>
    <row r="234" spans="1:8" s="23" customFormat="1" ht="18.75" hidden="1">
      <c r="A234" s="7" t="s">
        <v>1197</v>
      </c>
      <c r="B234" s="7" t="s">
        <v>80</v>
      </c>
      <c r="C234" s="7" t="s">
        <v>80</v>
      </c>
      <c r="D234" s="7">
        <v>61</v>
      </c>
      <c r="E234" s="7">
        <v>468</v>
      </c>
      <c r="F234" s="7">
        <v>1314</v>
      </c>
      <c r="G234" s="7">
        <v>669</v>
      </c>
      <c r="H234" s="7">
        <v>645</v>
      </c>
    </row>
    <row r="235" spans="1:8" s="23" customFormat="1" ht="18.75" hidden="1">
      <c r="A235" s="7" t="s">
        <v>1197</v>
      </c>
      <c r="B235" s="7" t="s">
        <v>24</v>
      </c>
      <c r="C235" s="7" t="s">
        <v>24</v>
      </c>
      <c r="D235" s="7">
        <v>326.10000000000002</v>
      </c>
      <c r="E235" s="7">
        <v>2868</v>
      </c>
      <c r="F235" s="7">
        <v>7561</v>
      </c>
      <c r="G235" s="7">
        <v>3689</v>
      </c>
      <c r="H235" s="7">
        <v>3872</v>
      </c>
    </row>
    <row r="236" spans="1:8" s="23" customFormat="1" ht="18.75" hidden="1">
      <c r="A236" s="7" t="s">
        <v>1197</v>
      </c>
      <c r="B236" s="7" t="s">
        <v>236</v>
      </c>
      <c r="C236" s="7" t="s">
        <v>236</v>
      </c>
      <c r="D236" s="7">
        <v>236.6</v>
      </c>
      <c r="E236" s="7">
        <v>3793</v>
      </c>
      <c r="F236" s="7">
        <v>9214</v>
      </c>
      <c r="G236" s="7">
        <v>4852</v>
      </c>
      <c r="H236" s="7">
        <v>4362</v>
      </c>
    </row>
    <row r="237" spans="1:8" s="23" customFormat="1" ht="18.75" hidden="1">
      <c r="A237" s="7" t="s">
        <v>877</v>
      </c>
      <c r="B237" s="7" t="s">
        <v>1151</v>
      </c>
      <c r="C237" s="7" t="s">
        <v>1151</v>
      </c>
      <c r="D237" s="7">
        <v>1342</v>
      </c>
      <c r="E237" s="7">
        <v>19018</v>
      </c>
      <c r="F237" s="7">
        <v>1186</v>
      </c>
      <c r="G237" s="7">
        <v>606</v>
      </c>
      <c r="H237" s="7">
        <v>580</v>
      </c>
    </row>
    <row r="238" spans="1:8" s="23" customFormat="1" ht="18.75" hidden="1">
      <c r="A238" s="7" t="s">
        <v>877</v>
      </c>
      <c r="B238" s="7" t="s">
        <v>1537</v>
      </c>
      <c r="C238" s="7" t="s">
        <v>1537</v>
      </c>
      <c r="D238" s="7">
        <v>133.5</v>
      </c>
      <c r="E238" s="7">
        <v>448</v>
      </c>
      <c r="F238" s="7">
        <v>1186</v>
      </c>
      <c r="G238" s="7">
        <v>606</v>
      </c>
      <c r="H238" s="7">
        <v>580</v>
      </c>
    </row>
    <row r="239" spans="1:8" s="23" customFormat="1" ht="18.75" hidden="1">
      <c r="A239" s="7" t="s">
        <v>877</v>
      </c>
      <c r="B239" s="7" t="s">
        <v>966</v>
      </c>
      <c r="C239" s="7" t="s">
        <v>966</v>
      </c>
      <c r="D239" s="7">
        <v>42.5</v>
      </c>
      <c r="E239" s="7">
        <v>6</v>
      </c>
      <c r="F239" s="7">
        <v>19</v>
      </c>
      <c r="G239" s="7">
        <v>10</v>
      </c>
      <c r="H239" s="7">
        <v>9</v>
      </c>
    </row>
    <row r="240" spans="1:8" s="23" customFormat="1" ht="18.75" hidden="1">
      <c r="A240" s="7" t="s">
        <v>877</v>
      </c>
      <c r="B240" s="7" t="s">
        <v>966</v>
      </c>
      <c r="C240" s="7" t="s">
        <v>887</v>
      </c>
      <c r="D240" s="7">
        <v>18.7</v>
      </c>
      <c r="E240" s="7">
        <v>507</v>
      </c>
      <c r="F240" s="7">
        <v>1284</v>
      </c>
      <c r="G240" s="7">
        <v>648</v>
      </c>
      <c r="H240" s="7">
        <v>636</v>
      </c>
    </row>
    <row r="241" spans="1:8" s="23" customFormat="1" ht="18.75" hidden="1">
      <c r="A241" s="7" t="s">
        <v>877</v>
      </c>
      <c r="B241" s="7" t="s">
        <v>966</v>
      </c>
      <c r="C241" s="7" t="s">
        <v>1539</v>
      </c>
      <c r="D241" s="7">
        <v>15.6</v>
      </c>
      <c r="E241" s="7">
        <v>536</v>
      </c>
      <c r="F241" s="7">
        <v>1319</v>
      </c>
      <c r="G241" s="7">
        <v>683</v>
      </c>
      <c r="H241" s="7">
        <v>636</v>
      </c>
    </row>
    <row r="242" spans="1:8" s="23" customFormat="1" ht="18.75" hidden="1">
      <c r="A242" s="7" t="s">
        <v>877</v>
      </c>
      <c r="B242" s="7" t="s">
        <v>966</v>
      </c>
      <c r="C242" s="7" t="s">
        <v>1533</v>
      </c>
      <c r="D242" s="7">
        <v>23.5</v>
      </c>
      <c r="E242" s="7">
        <v>762</v>
      </c>
      <c r="F242" s="7">
        <v>1865</v>
      </c>
      <c r="G242" s="7">
        <v>951</v>
      </c>
      <c r="H242" s="7">
        <v>914</v>
      </c>
    </row>
    <row r="243" spans="1:8" s="23" customFormat="1" ht="18.75" hidden="1">
      <c r="A243" s="7" t="s">
        <v>877</v>
      </c>
      <c r="B243" s="7" t="s">
        <v>966</v>
      </c>
      <c r="C243" s="7" t="s">
        <v>1541</v>
      </c>
      <c r="D243" s="7">
        <v>21.8</v>
      </c>
      <c r="E243" s="7">
        <v>677</v>
      </c>
      <c r="F243" s="7">
        <v>1745</v>
      </c>
      <c r="G243" s="7">
        <v>873</v>
      </c>
      <c r="H243" s="7">
        <v>872</v>
      </c>
    </row>
    <row r="244" spans="1:8" s="23" customFormat="1" ht="18.75" hidden="1">
      <c r="A244" s="7" t="s">
        <v>877</v>
      </c>
      <c r="B244" s="7" t="s">
        <v>966</v>
      </c>
      <c r="C244" s="7" t="s">
        <v>963</v>
      </c>
      <c r="D244" s="7">
        <v>23.1</v>
      </c>
      <c r="E244" s="7">
        <v>302</v>
      </c>
      <c r="F244" s="7">
        <v>685</v>
      </c>
      <c r="G244" s="7">
        <v>357</v>
      </c>
      <c r="H244" s="7">
        <v>328</v>
      </c>
    </row>
    <row r="245" spans="1:8" s="23" customFormat="1" ht="18.75" hidden="1">
      <c r="A245" s="7" t="s">
        <v>877</v>
      </c>
      <c r="B245" s="7" t="s">
        <v>966</v>
      </c>
      <c r="C245" s="7" t="s">
        <v>768</v>
      </c>
      <c r="D245" s="7">
        <v>31.7</v>
      </c>
      <c r="E245" s="7">
        <v>139</v>
      </c>
      <c r="F245" s="7">
        <v>396</v>
      </c>
      <c r="G245" s="7">
        <v>209</v>
      </c>
      <c r="H245" s="7">
        <v>187</v>
      </c>
    </row>
    <row r="246" spans="1:8" s="23" customFormat="1" ht="18.75" hidden="1">
      <c r="A246" s="7" t="s">
        <v>877</v>
      </c>
      <c r="B246" s="7" t="s">
        <v>966</v>
      </c>
      <c r="C246" s="7" t="s">
        <v>1543</v>
      </c>
      <c r="D246" s="7">
        <v>27</v>
      </c>
      <c r="E246" s="7">
        <v>619</v>
      </c>
      <c r="F246" s="7">
        <v>1332</v>
      </c>
      <c r="G246" s="7">
        <v>689</v>
      </c>
      <c r="H246" s="7">
        <v>643</v>
      </c>
    </row>
    <row r="247" spans="1:8" s="23" customFormat="1" ht="18.75" hidden="1">
      <c r="A247" s="7" t="s">
        <v>877</v>
      </c>
      <c r="B247" s="7" t="s">
        <v>966</v>
      </c>
      <c r="C247" s="7" t="s">
        <v>1545</v>
      </c>
      <c r="D247" s="7">
        <v>20.100000000000001</v>
      </c>
      <c r="E247" s="7">
        <v>271</v>
      </c>
      <c r="F247" s="7">
        <v>693</v>
      </c>
      <c r="G247" s="7">
        <v>352</v>
      </c>
      <c r="H247" s="7">
        <v>341</v>
      </c>
    </row>
    <row r="248" spans="1:8" s="23" customFormat="1" ht="18.75" hidden="1">
      <c r="A248" s="7" t="s">
        <v>877</v>
      </c>
      <c r="B248" s="7" t="s">
        <v>966</v>
      </c>
      <c r="C248" s="7" t="s">
        <v>1547</v>
      </c>
      <c r="D248" s="7">
        <v>30.4</v>
      </c>
      <c r="E248" s="7">
        <v>584</v>
      </c>
      <c r="F248" s="7">
        <v>1390</v>
      </c>
      <c r="G248" s="7">
        <v>724</v>
      </c>
      <c r="H248" s="7">
        <v>666</v>
      </c>
    </row>
    <row r="249" spans="1:8" s="23" customFormat="1" ht="18.75" hidden="1">
      <c r="A249" s="7" t="s">
        <v>877</v>
      </c>
      <c r="B249" s="7" t="s">
        <v>1548</v>
      </c>
      <c r="C249" s="7" t="s">
        <v>1548</v>
      </c>
      <c r="D249" s="7">
        <v>18.8</v>
      </c>
      <c r="E249" s="7">
        <v>939</v>
      </c>
      <c r="F249" s="7">
        <v>2302</v>
      </c>
      <c r="G249" s="7">
        <v>1124</v>
      </c>
      <c r="H249" s="7">
        <v>1178</v>
      </c>
    </row>
    <row r="250" spans="1:8" s="23" customFormat="1" ht="18.75" hidden="1">
      <c r="A250" s="7" t="s">
        <v>877</v>
      </c>
      <c r="B250" s="7" t="s">
        <v>1551</v>
      </c>
      <c r="C250" s="7" t="s">
        <v>683</v>
      </c>
      <c r="D250" s="7">
        <v>15.3</v>
      </c>
      <c r="E250" s="7">
        <v>516</v>
      </c>
      <c r="F250" s="7">
        <v>1404</v>
      </c>
      <c r="G250" s="7">
        <v>711</v>
      </c>
      <c r="H250" s="7">
        <v>693</v>
      </c>
    </row>
    <row r="251" spans="1:8" s="23" customFormat="1" ht="18.75" hidden="1">
      <c r="A251" s="7" t="s">
        <v>877</v>
      </c>
      <c r="B251" s="7" t="s">
        <v>1551</v>
      </c>
      <c r="C251" s="7" t="s">
        <v>945</v>
      </c>
      <c r="D251" s="7">
        <v>10.7</v>
      </c>
      <c r="E251" s="7">
        <v>172</v>
      </c>
      <c r="F251" s="7">
        <v>474</v>
      </c>
      <c r="G251" s="7">
        <v>242</v>
      </c>
      <c r="H251" s="7">
        <v>232</v>
      </c>
    </row>
    <row r="252" spans="1:8" s="23" customFormat="1" ht="18.75" hidden="1">
      <c r="A252" s="7" t="s">
        <v>877</v>
      </c>
      <c r="B252" s="7" t="s">
        <v>1551</v>
      </c>
      <c r="C252" s="7" t="s">
        <v>1552</v>
      </c>
      <c r="D252" s="7">
        <v>16.600000000000001</v>
      </c>
      <c r="E252" s="7">
        <v>394</v>
      </c>
      <c r="F252" s="7">
        <v>1026</v>
      </c>
      <c r="G252" s="7">
        <v>523</v>
      </c>
      <c r="H252" s="7">
        <v>503</v>
      </c>
    </row>
    <row r="253" spans="1:8" s="23" customFormat="1" ht="18.75" hidden="1">
      <c r="A253" s="7" t="s">
        <v>877</v>
      </c>
      <c r="B253" s="7" t="s">
        <v>1551</v>
      </c>
      <c r="C253" s="7" t="s">
        <v>1488</v>
      </c>
      <c r="D253" s="7">
        <v>13.7</v>
      </c>
      <c r="E253" s="7">
        <v>73</v>
      </c>
      <c r="F253" s="7">
        <v>166</v>
      </c>
      <c r="G253" s="7">
        <v>83</v>
      </c>
      <c r="H253" s="7">
        <v>83</v>
      </c>
    </row>
    <row r="254" spans="1:8" s="23" customFormat="1" ht="18.75" hidden="1">
      <c r="A254" s="7" t="s">
        <v>877</v>
      </c>
      <c r="B254" s="7" t="s">
        <v>1553</v>
      </c>
      <c r="C254" s="7" t="s">
        <v>1553</v>
      </c>
      <c r="D254" s="7">
        <v>54.9</v>
      </c>
      <c r="E254" s="7">
        <v>857</v>
      </c>
      <c r="F254" s="7">
        <v>1762</v>
      </c>
      <c r="G254" s="7">
        <v>897</v>
      </c>
      <c r="H254" s="7">
        <v>865</v>
      </c>
    </row>
    <row r="255" spans="1:8" s="23" customFormat="1" ht="18.75" hidden="1">
      <c r="A255" s="7" t="s">
        <v>877</v>
      </c>
      <c r="B255" s="7" t="s">
        <v>1553</v>
      </c>
      <c r="C255" s="7" t="s">
        <v>714</v>
      </c>
      <c r="D255" s="7">
        <v>20.5</v>
      </c>
      <c r="E255" s="7">
        <v>560</v>
      </c>
      <c r="F255" s="7">
        <v>1463</v>
      </c>
      <c r="G255" s="7">
        <v>733</v>
      </c>
      <c r="H255" s="7">
        <v>730</v>
      </c>
    </row>
    <row r="256" spans="1:8" s="23" customFormat="1" ht="18.75" hidden="1">
      <c r="A256" s="7" t="s">
        <v>877</v>
      </c>
      <c r="B256" s="7" t="s">
        <v>1553</v>
      </c>
      <c r="C256" s="7" t="s">
        <v>1557</v>
      </c>
      <c r="D256" s="7">
        <v>18.2</v>
      </c>
      <c r="E256" s="7">
        <v>524</v>
      </c>
      <c r="F256" s="7">
        <v>1363</v>
      </c>
      <c r="G256" s="7">
        <v>706</v>
      </c>
      <c r="H256" s="7">
        <v>657</v>
      </c>
    </row>
    <row r="257" spans="1:8" s="23" customFormat="1" ht="18.75" hidden="1">
      <c r="A257" s="7" t="s">
        <v>877</v>
      </c>
      <c r="B257" s="7" t="s">
        <v>1553</v>
      </c>
      <c r="C257" s="7" t="s">
        <v>711</v>
      </c>
      <c r="D257" s="7">
        <v>9.9</v>
      </c>
      <c r="E257" s="7">
        <v>349</v>
      </c>
      <c r="F257" s="7">
        <v>833</v>
      </c>
      <c r="G257" s="7">
        <v>428</v>
      </c>
      <c r="H257" s="7">
        <v>405</v>
      </c>
    </row>
    <row r="258" spans="1:8" s="23" customFormat="1" ht="18.75" hidden="1">
      <c r="A258" s="7" t="s">
        <v>877</v>
      </c>
      <c r="B258" s="7" t="s">
        <v>1553</v>
      </c>
      <c r="C258" s="7" t="s">
        <v>1563</v>
      </c>
      <c r="D258" s="7">
        <v>22.5</v>
      </c>
      <c r="E258" s="7">
        <v>176</v>
      </c>
      <c r="F258" s="7">
        <v>415</v>
      </c>
      <c r="G258" s="7">
        <v>219</v>
      </c>
      <c r="H258" s="7">
        <v>196</v>
      </c>
    </row>
    <row r="259" spans="1:8" s="23" customFormat="1" ht="18.75" hidden="1">
      <c r="A259" s="7" t="s">
        <v>877</v>
      </c>
      <c r="B259" s="7" t="s">
        <v>1553</v>
      </c>
      <c r="C259" s="7" t="s">
        <v>201</v>
      </c>
      <c r="D259" s="7">
        <v>18.5</v>
      </c>
      <c r="E259" s="7">
        <v>738</v>
      </c>
      <c r="F259" s="7">
        <v>1600</v>
      </c>
      <c r="G259" s="7">
        <v>720</v>
      </c>
      <c r="H259" s="7">
        <v>880</v>
      </c>
    </row>
    <row r="260" spans="1:8" s="23" customFormat="1" ht="18.75" hidden="1">
      <c r="A260" s="7" t="s">
        <v>877</v>
      </c>
      <c r="B260" s="7" t="s">
        <v>1553</v>
      </c>
      <c r="C260" s="7" t="s">
        <v>1567</v>
      </c>
      <c r="D260" s="7">
        <v>11.8</v>
      </c>
      <c r="E260" s="7">
        <v>390</v>
      </c>
      <c r="F260" s="7">
        <v>1039</v>
      </c>
      <c r="G260" s="7">
        <v>510</v>
      </c>
      <c r="H260" s="7">
        <v>529</v>
      </c>
    </row>
    <row r="261" spans="1:8" s="23" customFormat="1" ht="18.75" hidden="1">
      <c r="A261" s="7" t="s">
        <v>877</v>
      </c>
      <c r="B261" s="7" t="s">
        <v>411</v>
      </c>
      <c r="C261" s="7" t="s">
        <v>411</v>
      </c>
      <c r="D261" s="7">
        <v>32.6</v>
      </c>
      <c r="E261" s="7">
        <v>187</v>
      </c>
      <c r="F261" s="7">
        <v>629</v>
      </c>
      <c r="G261" s="7">
        <v>292</v>
      </c>
      <c r="H261" s="7">
        <v>337</v>
      </c>
    </row>
    <row r="262" spans="1:8" s="23" customFormat="1" ht="18.75" hidden="1">
      <c r="A262" s="7" t="s">
        <v>877</v>
      </c>
      <c r="B262" s="7" t="s">
        <v>1536</v>
      </c>
      <c r="C262" s="7" t="s">
        <v>1536</v>
      </c>
      <c r="D262" s="7" t="s">
        <v>99</v>
      </c>
      <c r="E262" s="7">
        <v>21</v>
      </c>
      <c r="F262" s="7">
        <v>54</v>
      </c>
      <c r="G262" s="7">
        <v>24</v>
      </c>
      <c r="H262" s="7">
        <v>30</v>
      </c>
    </row>
    <row r="263" spans="1:8" s="23" customFormat="1" ht="18.75" hidden="1">
      <c r="A263" s="7" t="s">
        <v>877</v>
      </c>
      <c r="B263" s="7" t="s">
        <v>1536</v>
      </c>
      <c r="C263" s="7" t="s">
        <v>1026</v>
      </c>
      <c r="D263" s="7">
        <v>14.3</v>
      </c>
      <c r="E263" s="7">
        <v>375</v>
      </c>
      <c r="F263" s="7">
        <v>1123</v>
      </c>
      <c r="G263" s="7">
        <v>556</v>
      </c>
      <c r="H263" s="7">
        <v>567</v>
      </c>
    </row>
    <row r="264" spans="1:8" s="23" customFormat="1" ht="18.75" hidden="1">
      <c r="A264" s="7" t="s">
        <v>877</v>
      </c>
      <c r="B264" s="7" t="s">
        <v>1536</v>
      </c>
      <c r="C264" s="7" t="s">
        <v>103</v>
      </c>
      <c r="D264" s="7">
        <v>23.8</v>
      </c>
      <c r="E264" s="7">
        <v>311</v>
      </c>
      <c r="F264" s="7">
        <v>939</v>
      </c>
      <c r="G264" s="7">
        <v>479</v>
      </c>
      <c r="H264" s="7">
        <v>460</v>
      </c>
    </row>
    <row r="265" spans="1:8" s="23" customFormat="1" ht="18.75" hidden="1">
      <c r="A265" s="7" t="s">
        <v>877</v>
      </c>
      <c r="B265" s="7" t="s">
        <v>1536</v>
      </c>
      <c r="C265" s="7" t="s">
        <v>1571</v>
      </c>
      <c r="D265" s="7">
        <v>13.9</v>
      </c>
      <c r="E265" s="7">
        <v>418</v>
      </c>
      <c r="F265" s="7">
        <v>1097</v>
      </c>
      <c r="G265" s="7">
        <v>556</v>
      </c>
      <c r="H265" s="7">
        <v>541</v>
      </c>
    </row>
    <row r="266" spans="1:8" s="23" customFormat="1" ht="18.75" hidden="1">
      <c r="A266" s="7" t="s">
        <v>877</v>
      </c>
      <c r="B266" s="7" t="s">
        <v>1536</v>
      </c>
      <c r="C266" s="7" t="s">
        <v>58</v>
      </c>
      <c r="D266" s="7">
        <v>14.4</v>
      </c>
      <c r="E266" s="7">
        <v>58</v>
      </c>
      <c r="F266" s="7">
        <v>182</v>
      </c>
      <c r="G266" s="7">
        <v>92</v>
      </c>
      <c r="H266" s="7">
        <v>90</v>
      </c>
    </row>
    <row r="267" spans="1:8" s="23" customFormat="1" ht="18.75" hidden="1">
      <c r="A267" s="7" t="s">
        <v>877</v>
      </c>
      <c r="B267" s="7" t="s">
        <v>80</v>
      </c>
      <c r="C267" s="7" t="s">
        <v>80</v>
      </c>
      <c r="D267" s="7">
        <v>61</v>
      </c>
      <c r="E267" s="7">
        <v>477</v>
      </c>
      <c r="F267" s="7">
        <v>1354</v>
      </c>
      <c r="G267" s="7">
        <v>687</v>
      </c>
      <c r="H267" s="7">
        <v>667</v>
      </c>
    </row>
    <row r="268" spans="1:8" s="23" customFormat="1" ht="18.75" hidden="1">
      <c r="A268" s="7" t="s">
        <v>877</v>
      </c>
      <c r="B268" s="7" t="s">
        <v>24</v>
      </c>
      <c r="C268" s="7" t="s">
        <v>24</v>
      </c>
      <c r="D268" s="7">
        <v>326.10000000000002</v>
      </c>
      <c r="E268" s="7">
        <v>2876</v>
      </c>
      <c r="F268" s="7">
        <v>7665</v>
      </c>
      <c r="G268" s="7">
        <v>3780</v>
      </c>
      <c r="H268" s="7">
        <v>3885</v>
      </c>
    </row>
    <row r="269" spans="1:8" s="23" customFormat="1" ht="18.75" hidden="1">
      <c r="A269" s="7" t="s">
        <v>877</v>
      </c>
      <c r="B269" s="7" t="s">
        <v>236</v>
      </c>
      <c r="C269" s="7" t="s">
        <v>236</v>
      </c>
      <c r="D269" s="7">
        <v>236.6</v>
      </c>
      <c r="E269" s="7">
        <v>3756</v>
      </c>
      <c r="F269" s="7">
        <v>9312</v>
      </c>
      <c r="G269" s="7">
        <v>4928</v>
      </c>
      <c r="H269" s="7">
        <v>4384</v>
      </c>
    </row>
    <row r="270" spans="1:8" s="23" customFormat="1" ht="18.75" hidden="1">
      <c r="A270" s="7" t="s">
        <v>1198</v>
      </c>
      <c r="B270" s="7" t="s">
        <v>1151</v>
      </c>
      <c r="C270" s="7" t="s">
        <v>1151</v>
      </c>
      <c r="D270" s="7">
        <v>1342</v>
      </c>
      <c r="E270" s="7">
        <v>19258</v>
      </c>
      <c r="F270" s="7">
        <v>48121</v>
      </c>
      <c r="G270" s="7">
        <v>24394</v>
      </c>
      <c r="H270" s="7">
        <v>23727</v>
      </c>
    </row>
    <row r="271" spans="1:8" s="23" customFormat="1" ht="18.75" hidden="1">
      <c r="A271" s="7" t="s">
        <v>1198</v>
      </c>
      <c r="B271" s="7" t="s">
        <v>1537</v>
      </c>
      <c r="C271" s="7" t="s">
        <v>1537</v>
      </c>
      <c r="D271" s="7">
        <v>133.5</v>
      </c>
      <c r="E271" s="7">
        <v>465</v>
      </c>
      <c r="F271" s="7">
        <v>1197</v>
      </c>
      <c r="G271" s="7">
        <v>608</v>
      </c>
      <c r="H271" s="7">
        <v>589</v>
      </c>
    </row>
    <row r="272" spans="1:8" s="23" customFormat="1" ht="18.75" hidden="1">
      <c r="A272" s="7" t="s">
        <v>1198</v>
      </c>
      <c r="B272" s="7" t="s">
        <v>966</v>
      </c>
      <c r="C272" s="7" t="s">
        <v>966</v>
      </c>
      <c r="D272" s="7">
        <v>42.5</v>
      </c>
      <c r="E272" s="7">
        <v>6</v>
      </c>
      <c r="F272" s="7">
        <v>18</v>
      </c>
      <c r="G272" s="7">
        <v>9</v>
      </c>
      <c r="H272" s="7">
        <v>9</v>
      </c>
    </row>
    <row r="273" spans="1:8" s="23" customFormat="1" ht="18.75" hidden="1">
      <c r="A273" s="7" t="s">
        <v>1198</v>
      </c>
      <c r="B273" s="7" t="s">
        <v>966</v>
      </c>
      <c r="C273" s="7" t="s">
        <v>887</v>
      </c>
      <c r="D273" s="7">
        <v>18.7</v>
      </c>
      <c r="E273" s="7">
        <v>505</v>
      </c>
      <c r="F273" s="7">
        <v>1295</v>
      </c>
      <c r="G273" s="7">
        <v>649</v>
      </c>
      <c r="H273" s="7">
        <v>646</v>
      </c>
    </row>
    <row r="274" spans="1:8" s="23" customFormat="1" ht="18.75" hidden="1">
      <c r="A274" s="7" t="s">
        <v>1198</v>
      </c>
      <c r="B274" s="7" t="s">
        <v>966</v>
      </c>
      <c r="C274" s="7" t="s">
        <v>1539</v>
      </c>
      <c r="D274" s="7">
        <v>15.6</v>
      </c>
      <c r="E274" s="7">
        <v>566</v>
      </c>
      <c r="F274" s="7">
        <v>1341</v>
      </c>
      <c r="G274" s="7">
        <v>690</v>
      </c>
      <c r="H274" s="7">
        <v>651</v>
      </c>
    </row>
    <row r="275" spans="1:8" s="23" customFormat="1" ht="18.75" hidden="1">
      <c r="A275" s="7" t="s">
        <v>1198</v>
      </c>
      <c r="B275" s="7" t="s">
        <v>966</v>
      </c>
      <c r="C275" s="7" t="s">
        <v>1533</v>
      </c>
      <c r="D275" s="7">
        <v>23.5</v>
      </c>
      <c r="E275" s="7">
        <v>768</v>
      </c>
      <c r="F275" s="7">
        <v>1871</v>
      </c>
      <c r="G275" s="7">
        <v>950</v>
      </c>
      <c r="H275" s="7">
        <v>921</v>
      </c>
    </row>
    <row r="276" spans="1:8" s="23" customFormat="1" ht="18.75" hidden="1">
      <c r="A276" s="7" t="s">
        <v>1198</v>
      </c>
      <c r="B276" s="7" t="s">
        <v>966</v>
      </c>
      <c r="C276" s="7" t="s">
        <v>1541</v>
      </c>
      <c r="D276" s="7">
        <v>21.8</v>
      </c>
      <c r="E276" s="7">
        <v>682</v>
      </c>
      <c r="F276" s="7">
        <v>1726</v>
      </c>
      <c r="G276" s="7">
        <v>871</v>
      </c>
      <c r="H276" s="7">
        <v>855</v>
      </c>
    </row>
    <row r="277" spans="1:8" s="23" customFormat="1" ht="18.75" hidden="1">
      <c r="A277" s="7" t="s">
        <v>1198</v>
      </c>
      <c r="B277" s="7" t="s">
        <v>966</v>
      </c>
      <c r="C277" s="7" t="s">
        <v>963</v>
      </c>
      <c r="D277" s="7">
        <v>23.1</v>
      </c>
      <c r="E277" s="7">
        <v>301</v>
      </c>
      <c r="F277" s="7">
        <v>675</v>
      </c>
      <c r="G277" s="7">
        <v>352</v>
      </c>
      <c r="H277" s="7">
        <v>323</v>
      </c>
    </row>
    <row r="278" spans="1:8" s="23" customFormat="1" ht="18.75" hidden="1">
      <c r="A278" s="7" t="s">
        <v>1198</v>
      </c>
      <c r="B278" s="7" t="s">
        <v>966</v>
      </c>
      <c r="C278" s="7" t="s">
        <v>768</v>
      </c>
      <c r="D278" s="7">
        <v>31.7</v>
      </c>
      <c r="E278" s="7">
        <v>135</v>
      </c>
      <c r="F278" s="7">
        <v>385</v>
      </c>
      <c r="G278" s="7">
        <v>200</v>
      </c>
      <c r="H278" s="7">
        <v>185</v>
      </c>
    </row>
    <row r="279" spans="1:8" s="23" customFormat="1" ht="18.75" hidden="1">
      <c r="A279" s="7" t="s">
        <v>1198</v>
      </c>
      <c r="B279" s="7" t="s">
        <v>966</v>
      </c>
      <c r="C279" s="7" t="s">
        <v>1543</v>
      </c>
      <c r="D279" s="7">
        <v>27</v>
      </c>
      <c r="E279" s="7">
        <v>615</v>
      </c>
      <c r="F279" s="7">
        <v>1297</v>
      </c>
      <c r="G279" s="7">
        <v>668</v>
      </c>
      <c r="H279" s="7">
        <v>629</v>
      </c>
    </row>
    <row r="280" spans="1:8" s="23" customFormat="1" ht="18.75" hidden="1">
      <c r="A280" s="7" t="s">
        <v>1198</v>
      </c>
      <c r="B280" s="7" t="s">
        <v>966</v>
      </c>
      <c r="C280" s="7" t="s">
        <v>1545</v>
      </c>
      <c r="D280" s="7">
        <v>20.100000000000001</v>
      </c>
      <c r="E280" s="7">
        <v>281</v>
      </c>
      <c r="F280" s="7">
        <v>694</v>
      </c>
      <c r="G280" s="7">
        <v>361</v>
      </c>
      <c r="H280" s="7">
        <v>333</v>
      </c>
    </row>
    <row r="281" spans="1:8" s="23" customFormat="1" ht="18.75" hidden="1">
      <c r="A281" s="7" t="s">
        <v>1198</v>
      </c>
      <c r="B281" s="7" t="s">
        <v>966</v>
      </c>
      <c r="C281" s="7" t="s">
        <v>1547</v>
      </c>
      <c r="D281" s="7">
        <v>30.4</v>
      </c>
      <c r="E281" s="7">
        <v>583</v>
      </c>
      <c r="F281" s="7">
        <v>1372</v>
      </c>
      <c r="G281" s="7">
        <v>705</v>
      </c>
      <c r="H281" s="7">
        <v>667</v>
      </c>
    </row>
    <row r="282" spans="1:8" s="23" customFormat="1" ht="18.75" hidden="1">
      <c r="A282" s="7" t="s">
        <v>1198</v>
      </c>
      <c r="B282" s="7" t="s">
        <v>1548</v>
      </c>
      <c r="C282" s="7" t="s">
        <v>1548</v>
      </c>
      <c r="D282" s="7">
        <v>18.8</v>
      </c>
      <c r="E282" s="7">
        <v>958</v>
      </c>
      <c r="F282" s="7">
        <v>2322</v>
      </c>
      <c r="G282" s="7">
        <v>1132</v>
      </c>
      <c r="H282" s="7">
        <v>1190</v>
      </c>
    </row>
    <row r="283" spans="1:8" s="23" customFormat="1" ht="18.75" hidden="1">
      <c r="A283" s="7" t="s">
        <v>1198</v>
      </c>
      <c r="B283" s="7" t="s">
        <v>1551</v>
      </c>
      <c r="C283" s="7" t="s">
        <v>683</v>
      </c>
      <c r="D283" s="7">
        <v>15.3</v>
      </c>
      <c r="E283" s="7">
        <v>526</v>
      </c>
      <c r="F283" s="7">
        <v>1427</v>
      </c>
      <c r="G283" s="7">
        <v>724</v>
      </c>
      <c r="H283" s="7">
        <v>703</v>
      </c>
    </row>
    <row r="284" spans="1:8" s="23" customFormat="1" ht="18.75" hidden="1">
      <c r="A284" s="7" t="s">
        <v>1198</v>
      </c>
      <c r="B284" s="7" t="s">
        <v>1551</v>
      </c>
      <c r="C284" s="7" t="s">
        <v>945</v>
      </c>
      <c r="D284" s="7">
        <v>10.7</v>
      </c>
      <c r="E284" s="7">
        <v>175</v>
      </c>
      <c r="F284" s="7">
        <v>481</v>
      </c>
      <c r="G284" s="7">
        <v>242</v>
      </c>
      <c r="H284" s="7">
        <v>239</v>
      </c>
    </row>
    <row r="285" spans="1:8" s="23" customFormat="1" ht="18.75" hidden="1">
      <c r="A285" s="7" t="s">
        <v>1198</v>
      </c>
      <c r="B285" s="7" t="s">
        <v>1551</v>
      </c>
      <c r="C285" s="7" t="s">
        <v>1552</v>
      </c>
      <c r="D285" s="7">
        <v>16.600000000000001</v>
      </c>
      <c r="E285" s="7">
        <v>400</v>
      </c>
      <c r="F285" s="7">
        <v>1033</v>
      </c>
      <c r="G285" s="7">
        <v>523</v>
      </c>
      <c r="H285" s="7">
        <v>510</v>
      </c>
    </row>
    <row r="286" spans="1:8" s="23" customFormat="1" ht="18.75" hidden="1">
      <c r="A286" s="7" t="s">
        <v>1198</v>
      </c>
      <c r="B286" s="7" t="s">
        <v>1551</v>
      </c>
      <c r="C286" s="7" t="s">
        <v>1488</v>
      </c>
      <c r="D286" s="7">
        <v>13.7</v>
      </c>
      <c r="E286" s="7">
        <v>71</v>
      </c>
      <c r="F286" s="7">
        <v>165</v>
      </c>
      <c r="G286" s="7">
        <v>79</v>
      </c>
      <c r="H286" s="7">
        <v>86</v>
      </c>
    </row>
    <row r="287" spans="1:8" s="23" customFormat="1" ht="18.75" hidden="1">
      <c r="A287" s="7" t="s">
        <v>1198</v>
      </c>
      <c r="B287" s="7" t="s">
        <v>1553</v>
      </c>
      <c r="C287" s="7" t="s">
        <v>1553</v>
      </c>
      <c r="D287" s="7">
        <v>54.9</v>
      </c>
      <c r="E287" s="7">
        <v>887</v>
      </c>
      <c r="F287" s="7">
        <v>1799</v>
      </c>
      <c r="G287" s="7">
        <v>918</v>
      </c>
      <c r="H287" s="7">
        <v>881</v>
      </c>
    </row>
    <row r="288" spans="1:8" s="23" customFormat="1" ht="18.75" hidden="1">
      <c r="A288" s="7" t="s">
        <v>1198</v>
      </c>
      <c r="B288" s="7" t="s">
        <v>1553</v>
      </c>
      <c r="C288" s="7" t="s">
        <v>714</v>
      </c>
      <c r="D288" s="7">
        <v>20.5</v>
      </c>
      <c r="E288" s="7">
        <v>564</v>
      </c>
      <c r="F288" s="7">
        <v>1439</v>
      </c>
      <c r="G288" s="7">
        <v>721</v>
      </c>
      <c r="H288" s="7">
        <v>718</v>
      </c>
    </row>
    <row r="289" spans="1:8" s="23" customFormat="1" ht="18.75" hidden="1">
      <c r="A289" s="7" t="s">
        <v>1198</v>
      </c>
      <c r="B289" s="7" t="s">
        <v>1553</v>
      </c>
      <c r="C289" s="7" t="s">
        <v>1557</v>
      </c>
      <c r="D289" s="7">
        <v>18.2</v>
      </c>
      <c r="E289" s="7">
        <v>535</v>
      </c>
      <c r="F289" s="7">
        <v>1390</v>
      </c>
      <c r="G289" s="7">
        <v>716</v>
      </c>
      <c r="H289" s="7">
        <v>674</v>
      </c>
    </row>
    <row r="290" spans="1:8" s="23" customFormat="1" ht="18.75" hidden="1">
      <c r="A290" s="7" t="s">
        <v>1198</v>
      </c>
      <c r="B290" s="7" t="s">
        <v>1553</v>
      </c>
      <c r="C290" s="7" t="s">
        <v>711</v>
      </c>
      <c r="D290" s="7">
        <v>9.9</v>
      </c>
      <c r="E290" s="7">
        <v>354</v>
      </c>
      <c r="F290" s="7">
        <v>842</v>
      </c>
      <c r="G290" s="7">
        <v>436</v>
      </c>
      <c r="H290" s="7">
        <v>406</v>
      </c>
    </row>
    <row r="291" spans="1:8" s="23" customFormat="1" ht="18.75" hidden="1">
      <c r="A291" s="7" t="s">
        <v>1198</v>
      </c>
      <c r="B291" s="7" t="s">
        <v>1553</v>
      </c>
      <c r="C291" s="7" t="s">
        <v>1563</v>
      </c>
      <c r="D291" s="7">
        <v>22.5</v>
      </c>
      <c r="E291" s="7">
        <v>184</v>
      </c>
      <c r="F291" s="7">
        <v>420</v>
      </c>
      <c r="G291" s="7">
        <v>225</v>
      </c>
      <c r="H291" s="7">
        <v>195</v>
      </c>
    </row>
    <row r="292" spans="1:8" s="23" customFormat="1" ht="18.75" hidden="1">
      <c r="A292" s="7" t="s">
        <v>1198</v>
      </c>
      <c r="B292" s="7" t="s">
        <v>1553</v>
      </c>
      <c r="C292" s="7" t="s">
        <v>201</v>
      </c>
      <c r="D292" s="7">
        <v>18.5</v>
      </c>
      <c r="E292" s="7">
        <v>733</v>
      </c>
      <c r="F292" s="7">
        <v>1568</v>
      </c>
      <c r="G292" s="7">
        <v>704</v>
      </c>
      <c r="H292" s="7">
        <v>864</v>
      </c>
    </row>
    <row r="293" spans="1:8" s="23" customFormat="1" ht="18.75" hidden="1">
      <c r="A293" s="7" t="s">
        <v>1198</v>
      </c>
      <c r="B293" s="7" t="s">
        <v>1553</v>
      </c>
      <c r="C293" s="7" t="s">
        <v>1567</v>
      </c>
      <c r="D293" s="7">
        <v>11.8</v>
      </c>
      <c r="E293" s="7">
        <v>389</v>
      </c>
      <c r="F293" s="7">
        <v>1030</v>
      </c>
      <c r="G293" s="7">
        <v>506</v>
      </c>
      <c r="H293" s="7">
        <v>524</v>
      </c>
    </row>
    <row r="294" spans="1:8" s="23" customFormat="1" ht="18.75" hidden="1">
      <c r="A294" s="7" t="s">
        <v>1198</v>
      </c>
      <c r="B294" s="7" t="s">
        <v>411</v>
      </c>
      <c r="C294" s="7" t="s">
        <v>411</v>
      </c>
      <c r="D294" s="7">
        <v>32.6</v>
      </c>
      <c r="E294" s="7">
        <v>181</v>
      </c>
      <c r="F294" s="7">
        <v>608</v>
      </c>
      <c r="G294" s="7">
        <v>285</v>
      </c>
      <c r="H294" s="7">
        <v>323</v>
      </c>
    </row>
    <row r="295" spans="1:8" s="23" customFormat="1" ht="18.75" hidden="1">
      <c r="A295" s="7" t="s">
        <v>1198</v>
      </c>
      <c r="B295" s="7" t="s">
        <v>1536</v>
      </c>
      <c r="C295" s="7" t="s">
        <v>1536</v>
      </c>
      <c r="D295" s="7" t="s">
        <v>99</v>
      </c>
      <c r="E295" s="7">
        <v>24</v>
      </c>
      <c r="F295" s="7">
        <v>56</v>
      </c>
      <c r="G295" s="7">
        <v>26</v>
      </c>
      <c r="H295" s="7">
        <v>30</v>
      </c>
    </row>
    <row r="296" spans="1:8" s="23" customFormat="1" ht="18.75" hidden="1">
      <c r="A296" s="7" t="s">
        <v>1198</v>
      </c>
      <c r="B296" s="7" t="s">
        <v>1536</v>
      </c>
      <c r="C296" s="7" t="s">
        <v>1026</v>
      </c>
      <c r="D296" s="7">
        <v>14.3</v>
      </c>
      <c r="E296" s="7">
        <v>375</v>
      </c>
      <c r="F296" s="7">
        <v>1106</v>
      </c>
      <c r="G296" s="7">
        <v>548</v>
      </c>
      <c r="H296" s="7">
        <v>558</v>
      </c>
    </row>
    <row r="297" spans="1:8" s="23" customFormat="1" ht="18.75" hidden="1">
      <c r="A297" s="7" t="s">
        <v>1198</v>
      </c>
      <c r="B297" s="7" t="s">
        <v>1536</v>
      </c>
      <c r="C297" s="7" t="s">
        <v>103</v>
      </c>
      <c r="D297" s="7">
        <v>23.8</v>
      </c>
      <c r="E297" s="7">
        <v>329</v>
      </c>
      <c r="F297" s="7">
        <v>991</v>
      </c>
      <c r="G297" s="7">
        <v>504</v>
      </c>
      <c r="H297" s="7">
        <v>487</v>
      </c>
    </row>
    <row r="298" spans="1:8" s="23" customFormat="1" ht="18.75" hidden="1">
      <c r="A298" s="7" t="s">
        <v>1198</v>
      </c>
      <c r="B298" s="7" t="s">
        <v>1536</v>
      </c>
      <c r="C298" s="7" t="s">
        <v>1571</v>
      </c>
      <c r="D298" s="7">
        <v>13.9</v>
      </c>
      <c r="E298" s="7">
        <v>430</v>
      </c>
      <c r="F298" s="7">
        <v>1112</v>
      </c>
      <c r="G298" s="7">
        <v>563</v>
      </c>
      <c r="H298" s="7">
        <v>549</v>
      </c>
    </row>
    <row r="299" spans="1:8" s="23" customFormat="1" ht="18.75" hidden="1">
      <c r="A299" s="7" t="s">
        <v>1198</v>
      </c>
      <c r="B299" s="7" t="s">
        <v>1536</v>
      </c>
      <c r="C299" s="7" t="s">
        <v>58</v>
      </c>
      <c r="D299" s="7">
        <v>14.4</v>
      </c>
      <c r="E299" s="7">
        <v>57</v>
      </c>
      <c r="F299" s="7">
        <v>175</v>
      </c>
      <c r="G299" s="7">
        <v>88</v>
      </c>
      <c r="H299" s="7">
        <v>87</v>
      </c>
    </row>
    <row r="300" spans="1:8" s="23" customFormat="1" ht="18.75" hidden="1">
      <c r="A300" s="7" t="s">
        <v>1198</v>
      </c>
      <c r="B300" s="7" t="s">
        <v>80</v>
      </c>
      <c r="C300" s="7" t="s">
        <v>80</v>
      </c>
      <c r="D300" s="7">
        <v>61</v>
      </c>
      <c r="E300" s="7">
        <v>481</v>
      </c>
      <c r="F300" s="7">
        <v>1340</v>
      </c>
      <c r="G300" s="7">
        <v>679</v>
      </c>
      <c r="H300" s="7">
        <v>661</v>
      </c>
    </row>
    <row r="301" spans="1:8" s="23" customFormat="1" ht="18.75" hidden="1">
      <c r="A301" s="7" t="s">
        <v>1198</v>
      </c>
      <c r="B301" s="7" t="s">
        <v>24</v>
      </c>
      <c r="C301" s="7" t="s">
        <v>24</v>
      </c>
      <c r="D301" s="7">
        <v>326.10000000000002</v>
      </c>
      <c r="E301" s="7">
        <v>2911</v>
      </c>
      <c r="F301" s="7">
        <v>7647</v>
      </c>
      <c r="G301" s="7">
        <v>3776</v>
      </c>
      <c r="H301" s="7">
        <v>3871</v>
      </c>
    </row>
    <row r="302" spans="1:8" s="23" customFormat="1" ht="18.75" hidden="1">
      <c r="A302" s="7" t="s">
        <v>1198</v>
      </c>
      <c r="B302" s="7" t="s">
        <v>236</v>
      </c>
      <c r="C302" s="7" t="s">
        <v>236</v>
      </c>
      <c r="D302" s="7">
        <v>236.6</v>
      </c>
      <c r="E302" s="7">
        <v>3787</v>
      </c>
      <c r="F302" s="7">
        <v>9299</v>
      </c>
      <c r="G302" s="7">
        <v>4936</v>
      </c>
      <c r="H302" s="7">
        <v>4363</v>
      </c>
    </row>
    <row r="303" spans="1:8" s="23" customFormat="1" ht="18.75" hidden="1">
      <c r="A303" s="7" t="s">
        <v>1199</v>
      </c>
      <c r="B303" s="7" t="s">
        <v>1151</v>
      </c>
      <c r="C303" s="7" t="s">
        <v>1151</v>
      </c>
      <c r="D303" s="7">
        <v>1342</v>
      </c>
      <c r="E303" s="7">
        <v>19555</v>
      </c>
      <c r="F303" s="7">
        <v>48232</v>
      </c>
      <c r="G303" s="7">
        <v>24445</v>
      </c>
      <c r="H303" s="7">
        <v>23787</v>
      </c>
    </row>
    <row r="304" spans="1:8" s="23" customFormat="1" ht="18.75" hidden="1">
      <c r="A304" s="7" t="s">
        <v>1199</v>
      </c>
      <c r="B304" s="7" t="s">
        <v>1537</v>
      </c>
      <c r="C304" s="7" t="s">
        <v>1537</v>
      </c>
      <c r="D304" s="7">
        <v>133.5</v>
      </c>
      <c r="E304" s="7">
        <v>489</v>
      </c>
      <c r="F304" s="7">
        <v>1226</v>
      </c>
      <c r="G304" s="7">
        <v>611</v>
      </c>
      <c r="H304" s="7">
        <v>615</v>
      </c>
    </row>
    <row r="305" spans="1:8" s="23" customFormat="1" ht="18.75" hidden="1">
      <c r="A305" s="7" t="s">
        <v>1199</v>
      </c>
      <c r="B305" s="7" t="s">
        <v>966</v>
      </c>
      <c r="C305" s="7" t="s">
        <v>966</v>
      </c>
      <c r="D305" s="7">
        <v>42.5</v>
      </c>
      <c r="E305" s="7">
        <v>6</v>
      </c>
      <c r="F305" s="7">
        <v>18</v>
      </c>
      <c r="G305" s="7">
        <v>9</v>
      </c>
      <c r="H305" s="7">
        <v>9</v>
      </c>
    </row>
    <row r="306" spans="1:8" s="23" customFormat="1" ht="18.75" hidden="1">
      <c r="A306" s="7" t="s">
        <v>1199</v>
      </c>
      <c r="B306" s="7" t="s">
        <v>966</v>
      </c>
      <c r="C306" s="7" t="s">
        <v>887</v>
      </c>
      <c r="D306" s="7">
        <v>18.7</v>
      </c>
      <c r="E306" s="7">
        <v>503</v>
      </c>
      <c r="F306" s="7">
        <v>1285</v>
      </c>
      <c r="G306" s="7">
        <v>642</v>
      </c>
      <c r="H306" s="7">
        <v>643</v>
      </c>
    </row>
    <row r="307" spans="1:8" s="23" customFormat="1" ht="18.75" hidden="1">
      <c r="A307" s="7" t="s">
        <v>1199</v>
      </c>
      <c r="B307" s="7" t="s">
        <v>966</v>
      </c>
      <c r="C307" s="7" t="s">
        <v>1539</v>
      </c>
      <c r="D307" s="7">
        <v>15.6</v>
      </c>
      <c r="E307" s="7">
        <v>583</v>
      </c>
      <c r="F307" s="7">
        <v>1375</v>
      </c>
      <c r="G307" s="7">
        <v>702</v>
      </c>
      <c r="H307" s="7">
        <v>673</v>
      </c>
    </row>
    <row r="308" spans="1:8" s="23" customFormat="1" ht="18.75" hidden="1">
      <c r="A308" s="7" t="s">
        <v>1199</v>
      </c>
      <c r="B308" s="7" t="s">
        <v>966</v>
      </c>
      <c r="C308" s="7" t="s">
        <v>1533</v>
      </c>
      <c r="D308" s="7">
        <v>23.5</v>
      </c>
      <c r="E308" s="7">
        <v>787</v>
      </c>
      <c r="F308" s="7">
        <v>1863</v>
      </c>
      <c r="G308" s="7">
        <v>953</v>
      </c>
      <c r="H308" s="7">
        <v>910</v>
      </c>
    </row>
    <row r="309" spans="1:8" s="23" customFormat="1" ht="18.75" hidden="1">
      <c r="A309" s="7" t="s">
        <v>1199</v>
      </c>
      <c r="B309" s="7" t="s">
        <v>966</v>
      </c>
      <c r="C309" s="7" t="s">
        <v>1541</v>
      </c>
      <c r="D309" s="7">
        <v>21.8</v>
      </c>
      <c r="E309" s="7">
        <v>699</v>
      </c>
      <c r="F309" s="7">
        <v>1723</v>
      </c>
      <c r="G309" s="7">
        <v>871</v>
      </c>
      <c r="H309" s="7">
        <v>852</v>
      </c>
    </row>
    <row r="310" spans="1:8" s="23" customFormat="1" ht="18.75" hidden="1">
      <c r="A310" s="7" t="s">
        <v>1199</v>
      </c>
      <c r="B310" s="7" t="s">
        <v>966</v>
      </c>
      <c r="C310" s="7" t="s">
        <v>963</v>
      </c>
      <c r="D310" s="7">
        <v>23.1</v>
      </c>
      <c r="E310" s="7">
        <v>312</v>
      </c>
      <c r="F310" s="7">
        <v>687</v>
      </c>
      <c r="G310" s="7">
        <v>353</v>
      </c>
      <c r="H310" s="7">
        <v>334</v>
      </c>
    </row>
    <row r="311" spans="1:8" s="23" customFormat="1" ht="18.75" hidden="1">
      <c r="A311" s="7" t="s">
        <v>1199</v>
      </c>
      <c r="B311" s="7" t="s">
        <v>966</v>
      </c>
      <c r="C311" s="7" t="s">
        <v>768</v>
      </c>
      <c r="D311" s="7">
        <v>31.7</v>
      </c>
      <c r="E311" s="7">
        <v>136</v>
      </c>
      <c r="F311" s="7">
        <v>381</v>
      </c>
      <c r="G311" s="7">
        <v>199</v>
      </c>
      <c r="H311" s="7">
        <v>182</v>
      </c>
    </row>
    <row r="312" spans="1:8" s="23" customFormat="1" ht="18.75" hidden="1">
      <c r="A312" s="7" t="s">
        <v>1199</v>
      </c>
      <c r="B312" s="7" t="s">
        <v>966</v>
      </c>
      <c r="C312" s="7" t="s">
        <v>1543</v>
      </c>
      <c r="D312" s="7">
        <v>27</v>
      </c>
      <c r="E312" s="7">
        <v>621</v>
      </c>
      <c r="F312" s="7">
        <v>1283</v>
      </c>
      <c r="G312" s="7">
        <v>651</v>
      </c>
      <c r="H312" s="7">
        <v>632</v>
      </c>
    </row>
    <row r="313" spans="1:8" s="23" customFormat="1" ht="18.75" hidden="1">
      <c r="A313" s="7" t="s">
        <v>1199</v>
      </c>
      <c r="B313" s="7" t="s">
        <v>966</v>
      </c>
      <c r="C313" s="7" t="s">
        <v>1545</v>
      </c>
      <c r="D313" s="7">
        <v>20.100000000000001</v>
      </c>
      <c r="E313" s="7">
        <v>286</v>
      </c>
      <c r="F313" s="7">
        <v>702</v>
      </c>
      <c r="G313" s="7">
        <v>371</v>
      </c>
      <c r="H313" s="7">
        <v>331</v>
      </c>
    </row>
    <row r="314" spans="1:8" s="23" customFormat="1" ht="18.75" hidden="1">
      <c r="A314" s="7" t="s">
        <v>1199</v>
      </c>
      <c r="B314" s="7" t="s">
        <v>966</v>
      </c>
      <c r="C314" s="7" t="s">
        <v>1547</v>
      </c>
      <c r="D314" s="7">
        <v>30.4</v>
      </c>
      <c r="E314" s="7">
        <v>579</v>
      </c>
      <c r="F314" s="7">
        <v>1368</v>
      </c>
      <c r="G314" s="7">
        <v>699</v>
      </c>
      <c r="H314" s="7">
        <v>669</v>
      </c>
    </row>
    <row r="315" spans="1:8" s="23" customFormat="1" ht="18.75" hidden="1">
      <c r="A315" s="7" t="s">
        <v>1199</v>
      </c>
      <c r="B315" s="7" t="s">
        <v>1548</v>
      </c>
      <c r="C315" s="7" t="s">
        <v>1548</v>
      </c>
      <c r="D315" s="7">
        <v>18.8</v>
      </c>
      <c r="E315" s="7">
        <v>971</v>
      </c>
      <c r="F315" s="7">
        <v>2332</v>
      </c>
      <c r="G315" s="7">
        <v>1144</v>
      </c>
      <c r="H315" s="7">
        <v>1188</v>
      </c>
    </row>
    <row r="316" spans="1:8" s="23" customFormat="1" ht="18.75" hidden="1">
      <c r="A316" s="7" t="s">
        <v>1199</v>
      </c>
      <c r="B316" s="7" t="s">
        <v>1551</v>
      </c>
      <c r="C316" s="7" t="s">
        <v>683</v>
      </c>
      <c r="D316" s="7">
        <v>15.3</v>
      </c>
      <c r="E316" s="7">
        <v>551</v>
      </c>
      <c r="F316" s="7">
        <v>1483</v>
      </c>
      <c r="G316" s="7">
        <v>753</v>
      </c>
      <c r="H316" s="7">
        <v>730</v>
      </c>
    </row>
    <row r="317" spans="1:8" s="23" customFormat="1" ht="18.75" hidden="1">
      <c r="A317" s="7" t="s">
        <v>1199</v>
      </c>
      <c r="B317" s="7" t="s">
        <v>1551</v>
      </c>
      <c r="C317" s="7" t="s">
        <v>945</v>
      </c>
      <c r="D317" s="7">
        <v>10.7</v>
      </c>
      <c r="E317" s="7">
        <v>178</v>
      </c>
      <c r="F317" s="7">
        <v>486</v>
      </c>
      <c r="G317" s="7">
        <v>244</v>
      </c>
      <c r="H317" s="7">
        <v>242</v>
      </c>
    </row>
    <row r="318" spans="1:8" s="23" customFormat="1" ht="18.75" hidden="1">
      <c r="A318" s="7" t="s">
        <v>1199</v>
      </c>
      <c r="B318" s="7" t="s">
        <v>1551</v>
      </c>
      <c r="C318" s="7" t="s">
        <v>1552</v>
      </c>
      <c r="D318" s="7">
        <v>16.600000000000001</v>
      </c>
      <c r="E318" s="7">
        <v>407</v>
      </c>
      <c r="F318" s="7">
        <v>1046</v>
      </c>
      <c r="G318" s="7">
        <v>529</v>
      </c>
      <c r="H318" s="7">
        <v>517</v>
      </c>
    </row>
    <row r="319" spans="1:8" s="23" customFormat="1" ht="18.75" hidden="1">
      <c r="A319" s="7" t="s">
        <v>1199</v>
      </c>
      <c r="B319" s="7" t="s">
        <v>1551</v>
      </c>
      <c r="C319" s="7" t="s">
        <v>1488</v>
      </c>
      <c r="D319" s="7">
        <v>13.7</v>
      </c>
      <c r="E319" s="7">
        <v>72</v>
      </c>
      <c r="F319" s="7">
        <v>168</v>
      </c>
      <c r="G319" s="7">
        <v>87</v>
      </c>
      <c r="H319" s="7">
        <v>81</v>
      </c>
    </row>
    <row r="320" spans="1:8" s="23" customFormat="1" ht="18.75" hidden="1">
      <c r="A320" s="7" t="s">
        <v>1199</v>
      </c>
      <c r="B320" s="7" t="s">
        <v>1553</v>
      </c>
      <c r="C320" s="7" t="s">
        <v>1553</v>
      </c>
      <c r="D320" s="7">
        <v>34</v>
      </c>
      <c r="E320" s="7">
        <v>179</v>
      </c>
      <c r="F320" s="7">
        <v>411</v>
      </c>
      <c r="G320" s="7">
        <v>220</v>
      </c>
      <c r="H320" s="7">
        <v>191</v>
      </c>
    </row>
    <row r="321" spans="1:8" s="23" customFormat="1" ht="18.75" hidden="1">
      <c r="A321" s="7" t="s">
        <v>1199</v>
      </c>
      <c r="B321" s="7" t="s">
        <v>1553</v>
      </c>
      <c r="C321" s="7" t="s">
        <v>291</v>
      </c>
      <c r="D321" s="7">
        <v>11.1</v>
      </c>
      <c r="E321" s="7">
        <v>328</v>
      </c>
      <c r="F321" s="7">
        <v>564</v>
      </c>
      <c r="G321" s="7">
        <v>295</v>
      </c>
      <c r="H321" s="7">
        <v>269</v>
      </c>
    </row>
    <row r="322" spans="1:8" s="23" customFormat="1" ht="18.75" hidden="1">
      <c r="A322" s="7" t="s">
        <v>1199</v>
      </c>
      <c r="B322" s="7" t="s">
        <v>1553</v>
      </c>
      <c r="C322" s="7" t="s">
        <v>1574</v>
      </c>
      <c r="D322" s="7">
        <v>9.8000000000000007</v>
      </c>
      <c r="E322" s="7">
        <v>394</v>
      </c>
      <c r="F322" s="7">
        <v>849</v>
      </c>
      <c r="G322" s="7">
        <v>410</v>
      </c>
      <c r="H322" s="7">
        <v>439</v>
      </c>
    </row>
    <row r="323" spans="1:8" s="23" customFormat="1" ht="18.75" hidden="1">
      <c r="A323" s="7" t="s">
        <v>1199</v>
      </c>
      <c r="B323" s="7" t="s">
        <v>1553</v>
      </c>
      <c r="C323" s="7" t="s">
        <v>714</v>
      </c>
      <c r="D323" s="7">
        <v>20.5</v>
      </c>
      <c r="E323" s="7">
        <v>569</v>
      </c>
      <c r="F323" s="7">
        <v>1432</v>
      </c>
      <c r="G323" s="7">
        <v>715</v>
      </c>
      <c r="H323" s="7">
        <v>717</v>
      </c>
    </row>
    <row r="324" spans="1:8" s="23" customFormat="1" ht="18.75" hidden="1">
      <c r="A324" s="7" t="s">
        <v>1199</v>
      </c>
      <c r="B324" s="7" t="s">
        <v>1553</v>
      </c>
      <c r="C324" s="7" t="s">
        <v>1557</v>
      </c>
      <c r="D324" s="7">
        <v>18.2</v>
      </c>
      <c r="E324" s="7">
        <v>528</v>
      </c>
      <c r="F324" s="7">
        <v>1347</v>
      </c>
      <c r="G324" s="7">
        <v>687</v>
      </c>
      <c r="H324" s="7">
        <v>660</v>
      </c>
    </row>
    <row r="325" spans="1:8" s="23" customFormat="1" ht="18.75" hidden="1">
      <c r="A325" s="7" t="s">
        <v>1199</v>
      </c>
      <c r="B325" s="7" t="s">
        <v>1553</v>
      </c>
      <c r="C325" s="7" t="s">
        <v>711</v>
      </c>
      <c r="D325" s="7">
        <v>9.9</v>
      </c>
      <c r="E325" s="7">
        <v>358</v>
      </c>
      <c r="F325" s="7">
        <v>855</v>
      </c>
      <c r="G325" s="7">
        <v>442</v>
      </c>
      <c r="H325" s="7">
        <v>413</v>
      </c>
    </row>
    <row r="326" spans="1:8" s="23" customFormat="1" ht="18.75" hidden="1">
      <c r="A326" s="7" t="s">
        <v>1199</v>
      </c>
      <c r="B326" s="7" t="s">
        <v>1553</v>
      </c>
      <c r="C326" s="7" t="s">
        <v>1563</v>
      </c>
      <c r="D326" s="7">
        <v>22.5</v>
      </c>
      <c r="E326" s="7">
        <v>186</v>
      </c>
      <c r="F326" s="7">
        <v>429</v>
      </c>
      <c r="G326" s="7">
        <v>227</v>
      </c>
      <c r="H326" s="7">
        <v>202</v>
      </c>
    </row>
    <row r="327" spans="1:8" s="23" customFormat="1" ht="18.75" hidden="1">
      <c r="A327" s="7" t="s">
        <v>1199</v>
      </c>
      <c r="B327" s="7" t="s">
        <v>1553</v>
      </c>
      <c r="C327" s="7" t="s">
        <v>201</v>
      </c>
      <c r="D327" s="7">
        <v>18.5</v>
      </c>
      <c r="E327" s="7">
        <v>732</v>
      </c>
      <c r="F327" s="7">
        <v>1555</v>
      </c>
      <c r="G327" s="7">
        <v>696</v>
      </c>
      <c r="H327" s="7">
        <v>859</v>
      </c>
    </row>
    <row r="328" spans="1:8" s="23" customFormat="1" ht="18.75" hidden="1">
      <c r="A328" s="7" t="s">
        <v>1199</v>
      </c>
      <c r="B328" s="7" t="s">
        <v>1553</v>
      </c>
      <c r="C328" s="7" t="s">
        <v>1567</v>
      </c>
      <c r="D328" s="7">
        <v>11.8</v>
      </c>
      <c r="E328" s="7">
        <v>393</v>
      </c>
      <c r="F328" s="7">
        <v>1017</v>
      </c>
      <c r="G328" s="7">
        <v>502</v>
      </c>
      <c r="H328" s="7">
        <v>515</v>
      </c>
    </row>
    <row r="329" spans="1:8" s="23" customFormat="1" ht="18.75" hidden="1">
      <c r="A329" s="7" t="s">
        <v>1199</v>
      </c>
      <c r="B329" s="7" t="s">
        <v>411</v>
      </c>
      <c r="C329" s="7" t="s">
        <v>411</v>
      </c>
      <c r="D329" s="7">
        <v>32.6</v>
      </c>
      <c r="E329" s="7">
        <v>172</v>
      </c>
      <c r="F329" s="7">
        <v>580</v>
      </c>
      <c r="G329" s="7">
        <v>279</v>
      </c>
      <c r="H329" s="7">
        <v>301</v>
      </c>
    </row>
    <row r="330" spans="1:8" s="23" customFormat="1" ht="18.75" hidden="1">
      <c r="A330" s="7" t="s">
        <v>1199</v>
      </c>
      <c r="B330" s="7" t="s">
        <v>1536</v>
      </c>
      <c r="C330" s="7" t="s">
        <v>1536</v>
      </c>
      <c r="D330" s="7" t="s">
        <v>99</v>
      </c>
      <c r="E330" s="7">
        <v>19</v>
      </c>
      <c r="F330" s="7">
        <v>46</v>
      </c>
      <c r="G330" s="7">
        <v>20</v>
      </c>
      <c r="H330" s="7">
        <v>26</v>
      </c>
    </row>
    <row r="331" spans="1:8" s="23" customFormat="1" ht="18.75" hidden="1">
      <c r="A331" s="7" t="s">
        <v>1199</v>
      </c>
      <c r="B331" s="7" t="s">
        <v>1536</v>
      </c>
      <c r="C331" s="7" t="s">
        <v>1026</v>
      </c>
      <c r="D331" s="7">
        <v>14.3</v>
      </c>
      <c r="E331" s="7">
        <v>392</v>
      </c>
      <c r="F331" s="7">
        <v>1125</v>
      </c>
      <c r="G331" s="7">
        <v>559</v>
      </c>
      <c r="H331" s="7">
        <v>566</v>
      </c>
    </row>
    <row r="332" spans="1:8" s="23" customFormat="1" ht="18.75" hidden="1">
      <c r="A332" s="7" t="s">
        <v>1199</v>
      </c>
      <c r="B332" s="7" t="s">
        <v>1536</v>
      </c>
      <c r="C332" s="7" t="s">
        <v>103</v>
      </c>
      <c r="D332" s="7">
        <v>23.8</v>
      </c>
      <c r="E332" s="7">
        <v>346</v>
      </c>
      <c r="F332" s="7">
        <v>1006</v>
      </c>
      <c r="G332" s="7">
        <v>518</v>
      </c>
      <c r="H332" s="7">
        <v>488</v>
      </c>
    </row>
    <row r="333" spans="1:8" s="23" customFormat="1" ht="18.75" hidden="1">
      <c r="A333" s="7" t="s">
        <v>1199</v>
      </c>
      <c r="B333" s="7" t="s">
        <v>1536</v>
      </c>
      <c r="C333" s="7" t="s">
        <v>1571</v>
      </c>
      <c r="D333" s="7">
        <v>13.9</v>
      </c>
      <c r="E333" s="7">
        <v>428</v>
      </c>
      <c r="F333" s="7">
        <v>1111</v>
      </c>
      <c r="G333" s="7">
        <v>559</v>
      </c>
      <c r="H333" s="7">
        <v>552</v>
      </c>
    </row>
    <row r="334" spans="1:8" s="23" customFormat="1" ht="18.75" hidden="1">
      <c r="A334" s="7" t="s">
        <v>1199</v>
      </c>
      <c r="B334" s="7" t="s">
        <v>1536</v>
      </c>
      <c r="C334" s="7" t="s">
        <v>58</v>
      </c>
      <c r="D334" s="7">
        <v>14.4</v>
      </c>
      <c r="E334" s="7">
        <v>60</v>
      </c>
      <c r="F334" s="7">
        <v>184</v>
      </c>
      <c r="G334" s="7">
        <v>91</v>
      </c>
      <c r="H334" s="7">
        <v>93</v>
      </c>
    </row>
    <row r="335" spans="1:8" s="23" customFormat="1" ht="18.75" hidden="1">
      <c r="A335" s="7" t="s">
        <v>1199</v>
      </c>
      <c r="B335" s="7" t="s">
        <v>80</v>
      </c>
      <c r="C335" s="7" t="s">
        <v>80</v>
      </c>
      <c r="D335" s="7">
        <v>61</v>
      </c>
      <c r="E335" s="7">
        <v>482</v>
      </c>
      <c r="F335" s="7">
        <v>1300</v>
      </c>
      <c r="G335" s="7">
        <v>658</v>
      </c>
      <c r="H335" s="7">
        <v>642</v>
      </c>
    </row>
    <row r="336" spans="1:8" s="23" customFormat="1" ht="18.75" hidden="1">
      <c r="A336" s="7" t="s">
        <v>1199</v>
      </c>
      <c r="B336" s="7" t="s">
        <v>24</v>
      </c>
      <c r="C336" s="7" t="s">
        <v>24</v>
      </c>
      <c r="D336" s="7">
        <v>326.10000000000002</v>
      </c>
      <c r="E336" s="7">
        <v>2949</v>
      </c>
      <c r="F336" s="7">
        <v>7618</v>
      </c>
      <c r="G336" s="7">
        <v>3758</v>
      </c>
      <c r="H336" s="7">
        <v>3860</v>
      </c>
    </row>
    <row r="337" spans="1:8" s="23" customFormat="1" ht="18.75" hidden="1">
      <c r="A337" s="7" t="s">
        <v>1199</v>
      </c>
      <c r="B337" s="7" t="s">
        <v>236</v>
      </c>
      <c r="C337" s="7" t="s">
        <v>236</v>
      </c>
      <c r="D337" s="7">
        <v>236.6</v>
      </c>
      <c r="E337" s="7">
        <v>3860</v>
      </c>
      <c r="F337" s="7">
        <v>9377</v>
      </c>
      <c r="G337" s="7">
        <v>4991</v>
      </c>
      <c r="H337" s="7">
        <v>4386</v>
      </c>
    </row>
    <row r="338" spans="1:8" hidden="1">
      <c r="A338" s="7" t="s">
        <v>148</v>
      </c>
      <c r="B338" s="7" t="s">
        <v>1151</v>
      </c>
      <c r="C338" s="7" t="s">
        <v>1151</v>
      </c>
      <c r="D338" s="7">
        <v>1342</v>
      </c>
      <c r="E338" s="76">
        <v>19763</v>
      </c>
      <c r="F338" s="76">
        <v>48379</v>
      </c>
      <c r="G338" s="76">
        <v>24512</v>
      </c>
      <c r="H338" s="76">
        <v>23867</v>
      </c>
    </row>
    <row r="339" spans="1:8" s="23" customFormat="1" ht="18.75" hidden="1">
      <c r="A339" s="7" t="s">
        <v>148</v>
      </c>
      <c r="B339" s="7" t="s">
        <v>1537</v>
      </c>
      <c r="C339" s="7" t="s">
        <v>1537</v>
      </c>
      <c r="D339" s="7">
        <v>133.5</v>
      </c>
      <c r="E339" s="77">
        <v>501</v>
      </c>
      <c r="F339" s="78">
        <v>1243</v>
      </c>
      <c r="G339" s="77">
        <v>626</v>
      </c>
      <c r="H339" s="77">
        <v>617</v>
      </c>
    </row>
    <row r="340" spans="1:8" s="23" customFormat="1" ht="18.75" hidden="1">
      <c r="A340" s="7" t="s">
        <v>148</v>
      </c>
      <c r="B340" s="7" t="s">
        <v>966</v>
      </c>
      <c r="C340" s="7" t="s">
        <v>966</v>
      </c>
      <c r="D340" s="7">
        <v>42.5</v>
      </c>
      <c r="E340" s="7">
        <v>7</v>
      </c>
      <c r="F340" s="7">
        <v>18</v>
      </c>
      <c r="G340" s="7">
        <v>9</v>
      </c>
      <c r="H340" s="7">
        <v>9</v>
      </c>
    </row>
    <row r="341" spans="1:8" s="23" customFormat="1" ht="18.75" hidden="1">
      <c r="A341" s="7" t="s">
        <v>148</v>
      </c>
      <c r="B341" s="7" t="s">
        <v>966</v>
      </c>
      <c r="C341" s="7" t="s">
        <v>887</v>
      </c>
      <c r="D341" s="7">
        <v>18.7</v>
      </c>
      <c r="E341" s="7">
        <v>531</v>
      </c>
      <c r="F341" s="7">
        <v>1352</v>
      </c>
      <c r="G341" s="7">
        <v>669</v>
      </c>
      <c r="H341" s="7">
        <v>683</v>
      </c>
    </row>
    <row r="342" spans="1:8" s="23" customFormat="1" ht="18.75" hidden="1">
      <c r="A342" s="7" t="s">
        <v>148</v>
      </c>
      <c r="B342" s="7" t="s">
        <v>966</v>
      </c>
      <c r="C342" s="7" t="s">
        <v>1539</v>
      </c>
      <c r="D342" s="7">
        <v>15.6</v>
      </c>
      <c r="E342" s="7">
        <v>585</v>
      </c>
      <c r="F342" s="7">
        <v>1359</v>
      </c>
      <c r="G342" s="7">
        <v>694</v>
      </c>
      <c r="H342" s="7">
        <v>665</v>
      </c>
    </row>
    <row r="343" spans="1:8" s="23" customFormat="1" ht="18.75" hidden="1">
      <c r="A343" s="7" t="s">
        <v>148</v>
      </c>
      <c r="B343" s="7" t="s">
        <v>966</v>
      </c>
      <c r="C343" s="7" t="s">
        <v>1533</v>
      </c>
      <c r="D343" s="7">
        <v>23.5</v>
      </c>
      <c r="E343" s="7">
        <v>795</v>
      </c>
      <c r="F343" s="7">
        <v>1862</v>
      </c>
      <c r="G343" s="7">
        <v>957</v>
      </c>
      <c r="H343" s="7">
        <v>905</v>
      </c>
    </row>
    <row r="344" spans="1:8" s="23" customFormat="1" ht="18.75" hidden="1">
      <c r="A344" s="7" t="s">
        <v>148</v>
      </c>
      <c r="B344" s="7" t="s">
        <v>966</v>
      </c>
      <c r="C344" s="7" t="s">
        <v>1541</v>
      </c>
      <c r="D344" s="7">
        <v>21.8</v>
      </c>
      <c r="E344" s="7">
        <v>702</v>
      </c>
      <c r="F344" s="7">
        <v>1697</v>
      </c>
      <c r="G344" s="7">
        <v>853</v>
      </c>
      <c r="H344" s="7">
        <v>844</v>
      </c>
    </row>
    <row r="345" spans="1:8" s="23" customFormat="1" ht="18.75" hidden="1">
      <c r="A345" s="7" t="s">
        <v>148</v>
      </c>
      <c r="B345" s="7" t="s">
        <v>966</v>
      </c>
      <c r="C345" s="7" t="s">
        <v>963</v>
      </c>
      <c r="D345" s="7">
        <v>23.1</v>
      </c>
      <c r="E345" s="7">
        <v>322</v>
      </c>
      <c r="F345" s="7">
        <v>699</v>
      </c>
      <c r="G345" s="7">
        <v>356</v>
      </c>
      <c r="H345" s="7">
        <v>343</v>
      </c>
    </row>
    <row r="346" spans="1:8" s="23" customFormat="1" ht="18.75" hidden="1">
      <c r="A346" s="7" t="s">
        <v>148</v>
      </c>
      <c r="B346" s="7" t="s">
        <v>966</v>
      </c>
      <c r="C346" s="7" t="s">
        <v>768</v>
      </c>
      <c r="D346" s="7">
        <v>31.7</v>
      </c>
      <c r="E346" s="7">
        <v>137</v>
      </c>
      <c r="F346" s="7">
        <v>382</v>
      </c>
      <c r="G346" s="7">
        <v>201</v>
      </c>
      <c r="H346" s="7">
        <v>181</v>
      </c>
    </row>
    <row r="347" spans="1:8" s="23" customFormat="1" ht="18.75" hidden="1">
      <c r="A347" s="7" t="s">
        <v>148</v>
      </c>
      <c r="B347" s="7" t="s">
        <v>966</v>
      </c>
      <c r="C347" s="7" t="s">
        <v>1543</v>
      </c>
      <c r="D347" s="7">
        <v>27</v>
      </c>
      <c r="E347" s="7">
        <v>620</v>
      </c>
      <c r="F347" s="7">
        <v>1269</v>
      </c>
      <c r="G347" s="7">
        <v>641</v>
      </c>
      <c r="H347" s="7">
        <v>628</v>
      </c>
    </row>
    <row r="348" spans="1:8" s="23" customFormat="1" ht="18.75" hidden="1">
      <c r="A348" s="7" t="s">
        <v>148</v>
      </c>
      <c r="B348" s="7" t="s">
        <v>966</v>
      </c>
      <c r="C348" s="7" t="s">
        <v>1545</v>
      </c>
      <c r="D348" s="7">
        <v>20.100000000000001</v>
      </c>
      <c r="E348" s="7">
        <v>322</v>
      </c>
      <c r="F348" s="7">
        <v>779</v>
      </c>
      <c r="G348" s="7">
        <v>414</v>
      </c>
      <c r="H348" s="7">
        <v>365</v>
      </c>
    </row>
    <row r="349" spans="1:8" s="23" customFormat="1" ht="18.75" hidden="1">
      <c r="A349" s="7" t="s">
        <v>148</v>
      </c>
      <c r="B349" s="7" t="s">
        <v>966</v>
      </c>
      <c r="C349" s="7" t="s">
        <v>1547</v>
      </c>
      <c r="D349" s="7">
        <v>30.4</v>
      </c>
      <c r="E349" s="7">
        <v>600</v>
      </c>
      <c r="F349" s="7">
        <v>1389</v>
      </c>
      <c r="G349" s="7">
        <v>709</v>
      </c>
      <c r="H349" s="7">
        <v>680</v>
      </c>
    </row>
    <row r="350" spans="1:8" s="23" customFormat="1" ht="18.75" hidden="1">
      <c r="A350" s="7" t="s">
        <v>148</v>
      </c>
      <c r="B350" s="7" t="s">
        <v>1548</v>
      </c>
      <c r="C350" s="7" t="s">
        <v>1548</v>
      </c>
      <c r="D350" s="7">
        <v>18.8</v>
      </c>
      <c r="E350" s="7">
        <v>962</v>
      </c>
      <c r="F350" s="7">
        <v>2305</v>
      </c>
      <c r="G350" s="7">
        <v>1119</v>
      </c>
      <c r="H350" s="7">
        <v>1186</v>
      </c>
    </row>
    <row r="351" spans="1:8" s="23" customFormat="1" ht="18.75" hidden="1">
      <c r="A351" s="7" t="s">
        <v>148</v>
      </c>
      <c r="B351" s="7" t="s">
        <v>1551</v>
      </c>
      <c r="C351" s="7" t="s">
        <v>683</v>
      </c>
      <c r="D351" s="7">
        <v>15.3</v>
      </c>
      <c r="E351" s="7">
        <v>541</v>
      </c>
      <c r="F351" s="7">
        <v>1482</v>
      </c>
      <c r="G351" s="7">
        <v>745</v>
      </c>
      <c r="H351" s="7">
        <v>737</v>
      </c>
    </row>
    <row r="352" spans="1:8" s="23" customFormat="1" ht="18.75" hidden="1">
      <c r="A352" s="7" t="s">
        <v>148</v>
      </c>
      <c r="B352" s="7" t="s">
        <v>1551</v>
      </c>
      <c r="C352" s="7" t="s">
        <v>945</v>
      </c>
      <c r="D352" s="7">
        <v>10.7</v>
      </c>
      <c r="E352" s="7">
        <v>171</v>
      </c>
      <c r="F352" s="7">
        <v>478</v>
      </c>
      <c r="G352" s="7">
        <v>238</v>
      </c>
      <c r="H352" s="7">
        <v>240</v>
      </c>
    </row>
    <row r="353" spans="1:8" s="23" customFormat="1" ht="18.75" hidden="1">
      <c r="A353" s="7" t="s">
        <v>148</v>
      </c>
      <c r="B353" s="7" t="s">
        <v>1551</v>
      </c>
      <c r="C353" s="7" t="s">
        <v>1552</v>
      </c>
      <c r="D353" s="7">
        <v>16.600000000000001</v>
      </c>
      <c r="E353" s="7">
        <v>412</v>
      </c>
      <c r="F353" s="7">
        <v>1027</v>
      </c>
      <c r="G353" s="7">
        <v>519</v>
      </c>
      <c r="H353" s="7">
        <v>508</v>
      </c>
    </row>
    <row r="354" spans="1:8" s="23" customFormat="1" ht="18.75" hidden="1">
      <c r="A354" s="7" t="s">
        <v>148</v>
      </c>
      <c r="B354" s="7" t="s">
        <v>1551</v>
      </c>
      <c r="C354" s="7" t="s">
        <v>1488</v>
      </c>
      <c r="D354" s="7">
        <v>13.7</v>
      </c>
      <c r="E354" s="7">
        <v>73</v>
      </c>
      <c r="F354" s="7">
        <v>174</v>
      </c>
      <c r="G354" s="7">
        <v>88</v>
      </c>
      <c r="H354" s="7">
        <v>86</v>
      </c>
    </row>
    <row r="355" spans="1:8" s="23" customFormat="1" ht="18.75" hidden="1">
      <c r="A355" s="7" t="s">
        <v>148</v>
      </c>
      <c r="B355" s="7" t="s">
        <v>1553</v>
      </c>
      <c r="C355" s="7" t="s">
        <v>1553</v>
      </c>
      <c r="D355" s="7">
        <v>34</v>
      </c>
      <c r="E355" s="7">
        <v>177</v>
      </c>
      <c r="F355" s="7">
        <v>407</v>
      </c>
      <c r="G355" s="7">
        <v>222</v>
      </c>
      <c r="H355" s="7">
        <v>185</v>
      </c>
    </row>
    <row r="356" spans="1:8" s="23" customFormat="1" ht="18.75" hidden="1">
      <c r="A356" s="7" t="s">
        <v>148</v>
      </c>
      <c r="B356" s="7" t="s">
        <v>1553</v>
      </c>
      <c r="C356" s="7" t="s">
        <v>291</v>
      </c>
      <c r="D356" s="7">
        <v>11.1</v>
      </c>
      <c r="E356" s="7">
        <v>329</v>
      </c>
      <c r="F356" s="7">
        <v>567</v>
      </c>
      <c r="G356" s="7">
        <v>303</v>
      </c>
      <c r="H356" s="7">
        <v>264</v>
      </c>
    </row>
    <row r="357" spans="1:8" s="23" customFormat="1" ht="18.75" hidden="1">
      <c r="A357" s="7" t="s">
        <v>148</v>
      </c>
      <c r="B357" s="7" t="s">
        <v>1553</v>
      </c>
      <c r="C357" s="7" t="s">
        <v>1574</v>
      </c>
      <c r="D357" s="7">
        <v>9.8000000000000007</v>
      </c>
      <c r="E357" s="7">
        <v>396</v>
      </c>
      <c r="F357" s="7">
        <v>863</v>
      </c>
      <c r="G357" s="7">
        <v>424</v>
      </c>
      <c r="H357" s="7">
        <v>439</v>
      </c>
    </row>
    <row r="358" spans="1:8" s="23" customFormat="1" ht="18.75" hidden="1">
      <c r="A358" s="7" t="s">
        <v>148</v>
      </c>
      <c r="B358" s="7" t="s">
        <v>1553</v>
      </c>
      <c r="C358" s="7" t="s">
        <v>714</v>
      </c>
      <c r="D358" s="7">
        <v>20.5</v>
      </c>
      <c r="E358" s="7">
        <v>574</v>
      </c>
      <c r="F358" s="7">
        <v>1418</v>
      </c>
      <c r="G358" s="7">
        <v>707</v>
      </c>
      <c r="H358" s="7">
        <v>711</v>
      </c>
    </row>
    <row r="359" spans="1:8" s="23" customFormat="1" ht="18.75" hidden="1">
      <c r="A359" s="7" t="s">
        <v>148</v>
      </c>
      <c r="B359" s="7" t="s">
        <v>1553</v>
      </c>
      <c r="C359" s="7" t="s">
        <v>1557</v>
      </c>
      <c r="D359" s="7">
        <v>18.2</v>
      </c>
      <c r="E359" s="7">
        <v>531</v>
      </c>
      <c r="F359" s="7">
        <v>1334</v>
      </c>
      <c r="G359" s="7">
        <v>679</v>
      </c>
      <c r="H359" s="7">
        <v>655</v>
      </c>
    </row>
    <row r="360" spans="1:8" s="23" customFormat="1" ht="18.75" hidden="1">
      <c r="A360" s="7" t="s">
        <v>148</v>
      </c>
      <c r="B360" s="7" t="s">
        <v>1553</v>
      </c>
      <c r="C360" s="7" t="s">
        <v>711</v>
      </c>
      <c r="D360" s="7">
        <v>9.9</v>
      </c>
      <c r="E360" s="7">
        <v>362</v>
      </c>
      <c r="F360" s="7">
        <v>856</v>
      </c>
      <c r="G360" s="7">
        <v>444</v>
      </c>
      <c r="H360" s="7">
        <v>412</v>
      </c>
    </row>
    <row r="361" spans="1:8" s="23" customFormat="1" ht="18.75" hidden="1">
      <c r="A361" s="7" t="s">
        <v>148</v>
      </c>
      <c r="B361" s="7" t="s">
        <v>1553</v>
      </c>
      <c r="C361" s="7" t="s">
        <v>1563</v>
      </c>
      <c r="D361" s="7">
        <v>22.5</v>
      </c>
      <c r="E361" s="7">
        <v>185</v>
      </c>
      <c r="F361" s="7">
        <v>410</v>
      </c>
      <c r="G361" s="7">
        <v>215</v>
      </c>
      <c r="H361" s="7">
        <v>195</v>
      </c>
    </row>
    <row r="362" spans="1:8" s="23" customFormat="1" ht="18.75" hidden="1">
      <c r="A362" s="7" t="s">
        <v>148</v>
      </c>
      <c r="B362" s="7" t="s">
        <v>1553</v>
      </c>
      <c r="C362" s="7" t="s">
        <v>201</v>
      </c>
      <c r="D362" s="7">
        <v>18.5</v>
      </c>
      <c r="E362" s="7">
        <v>710</v>
      </c>
      <c r="F362" s="7">
        <v>1507</v>
      </c>
      <c r="G362" s="7">
        <v>673</v>
      </c>
      <c r="H362" s="7">
        <v>834</v>
      </c>
    </row>
    <row r="363" spans="1:8" s="23" customFormat="1" ht="18.75" hidden="1">
      <c r="A363" s="7" t="s">
        <v>148</v>
      </c>
      <c r="B363" s="7" t="s">
        <v>1553</v>
      </c>
      <c r="C363" s="7" t="s">
        <v>1567</v>
      </c>
      <c r="D363" s="7">
        <v>11.8</v>
      </c>
      <c r="E363" s="7">
        <v>398</v>
      </c>
      <c r="F363" s="7">
        <v>1031</v>
      </c>
      <c r="G363" s="7">
        <v>513</v>
      </c>
      <c r="H363" s="7">
        <v>518</v>
      </c>
    </row>
    <row r="364" spans="1:8" s="23" customFormat="1" ht="18.75" hidden="1">
      <c r="A364" s="7" t="s">
        <v>148</v>
      </c>
      <c r="B364" s="7" t="s">
        <v>411</v>
      </c>
      <c r="C364" s="7" t="s">
        <v>411</v>
      </c>
      <c r="D364" s="7">
        <v>32.6</v>
      </c>
      <c r="E364" s="7">
        <v>161</v>
      </c>
      <c r="F364" s="7">
        <v>567</v>
      </c>
      <c r="G364" s="7">
        <v>276</v>
      </c>
      <c r="H364" s="7">
        <v>291</v>
      </c>
    </row>
    <row r="365" spans="1:8" s="23" customFormat="1" ht="18.75" hidden="1">
      <c r="A365" s="7" t="s">
        <v>148</v>
      </c>
      <c r="B365" s="7" t="s">
        <v>1536</v>
      </c>
      <c r="C365" s="7" t="s">
        <v>1536</v>
      </c>
      <c r="D365" s="7" t="s">
        <v>99</v>
      </c>
      <c r="E365" s="7">
        <v>18</v>
      </c>
      <c r="F365" s="7">
        <v>45</v>
      </c>
      <c r="G365" s="7">
        <v>19</v>
      </c>
      <c r="H365" s="7">
        <v>26</v>
      </c>
    </row>
    <row r="366" spans="1:8" s="23" customFormat="1" ht="18.75" hidden="1">
      <c r="A366" s="7" t="s">
        <v>148</v>
      </c>
      <c r="B366" s="7" t="s">
        <v>1536</v>
      </c>
      <c r="C366" s="7" t="s">
        <v>1026</v>
      </c>
      <c r="D366" s="7">
        <v>14.3</v>
      </c>
      <c r="E366" s="7">
        <v>391</v>
      </c>
      <c r="F366" s="7">
        <v>1112</v>
      </c>
      <c r="G366" s="7">
        <v>557</v>
      </c>
      <c r="H366" s="7">
        <v>555</v>
      </c>
    </row>
    <row r="367" spans="1:8" s="23" customFormat="1" ht="18.75" hidden="1">
      <c r="A367" s="7" t="s">
        <v>148</v>
      </c>
      <c r="B367" s="7" t="s">
        <v>1536</v>
      </c>
      <c r="C367" s="7" t="s">
        <v>103</v>
      </c>
      <c r="D367" s="7">
        <v>23.8</v>
      </c>
      <c r="E367" s="7">
        <v>399</v>
      </c>
      <c r="F367" s="7">
        <v>1160</v>
      </c>
      <c r="G367" s="7">
        <v>602</v>
      </c>
      <c r="H367" s="7">
        <v>558</v>
      </c>
    </row>
    <row r="368" spans="1:8" s="23" customFormat="1" ht="18.75" hidden="1">
      <c r="A368" s="7" t="s">
        <v>148</v>
      </c>
      <c r="B368" s="7" t="s">
        <v>1536</v>
      </c>
      <c r="C368" s="7" t="s">
        <v>1571</v>
      </c>
      <c r="D368" s="7">
        <v>13.9</v>
      </c>
      <c r="E368" s="7">
        <v>433</v>
      </c>
      <c r="F368" s="7">
        <v>1126</v>
      </c>
      <c r="G368" s="7">
        <v>565</v>
      </c>
      <c r="H368" s="7">
        <v>561</v>
      </c>
    </row>
    <row r="369" spans="1:8" s="23" customFormat="1" ht="18.75" hidden="1">
      <c r="A369" s="7" t="s">
        <v>148</v>
      </c>
      <c r="B369" s="7" t="s">
        <v>1536</v>
      </c>
      <c r="C369" s="7" t="s">
        <v>58</v>
      </c>
      <c r="D369" s="7">
        <v>14.4</v>
      </c>
      <c r="E369" s="7">
        <v>68</v>
      </c>
      <c r="F369" s="7">
        <v>204</v>
      </c>
      <c r="G369" s="7">
        <v>100</v>
      </c>
      <c r="H369" s="7">
        <v>104</v>
      </c>
    </row>
    <row r="370" spans="1:8" s="23" customFormat="1" ht="18.75" hidden="1">
      <c r="A370" s="7" t="s">
        <v>148</v>
      </c>
      <c r="B370" s="7" t="s">
        <v>80</v>
      </c>
      <c r="C370" s="7" t="s">
        <v>80</v>
      </c>
      <c r="D370" s="7">
        <v>61</v>
      </c>
      <c r="E370" s="7">
        <v>492</v>
      </c>
      <c r="F370" s="7">
        <v>1314</v>
      </c>
      <c r="G370" s="7">
        <v>663</v>
      </c>
      <c r="H370" s="7">
        <v>651</v>
      </c>
    </row>
    <row r="371" spans="1:8" s="23" customFormat="1" ht="18.75" hidden="1">
      <c r="A371" s="7" t="s">
        <v>148</v>
      </c>
      <c r="B371" s="7" t="s">
        <v>24</v>
      </c>
      <c r="C371" s="7" t="s">
        <v>24</v>
      </c>
      <c r="D371" s="7">
        <v>326.10000000000002</v>
      </c>
      <c r="E371" s="7">
        <v>2985</v>
      </c>
      <c r="F371" s="7">
        <v>7622</v>
      </c>
      <c r="G371" s="7">
        <v>3763</v>
      </c>
      <c r="H371" s="7">
        <v>3859</v>
      </c>
    </row>
    <row r="372" spans="1:8" s="23" customFormat="1" ht="18.75" hidden="1">
      <c r="A372" s="7" t="s">
        <v>148</v>
      </c>
      <c r="B372" s="7" t="s">
        <v>236</v>
      </c>
      <c r="C372" s="7" t="s">
        <v>236</v>
      </c>
      <c r="D372" s="7">
        <v>236.6</v>
      </c>
      <c r="E372" s="7">
        <v>3873</v>
      </c>
      <c r="F372" s="7">
        <v>9321</v>
      </c>
      <c r="G372" s="7">
        <v>4949</v>
      </c>
      <c r="H372" s="7">
        <v>4372</v>
      </c>
    </row>
    <row r="373" spans="1:8" s="23" customFormat="1" ht="18.75" hidden="1">
      <c r="A373" s="7" t="s">
        <v>884</v>
      </c>
      <c r="B373" s="7" t="s">
        <v>1151</v>
      </c>
      <c r="C373" s="7" t="s">
        <v>1151</v>
      </c>
      <c r="D373" s="7">
        <v>1342</v>
      </c>
      <c r="E373" s="23">
        <v>19862</v>
      </c>
      <c r="F373" s="7">
        <v>48348</v>
      </c>
      <c r="G373" s="7">
        <v>24466</v>
      </c>
      <c r="H373" s="7">
        <v>23882</v>
      </c>
    </row>
    <row r="374" spans="1:8" s="23" customFormat="1" ht="18.75" hidden="1">
      <c r="A374" s="7" t="s">
        <v>884</v>
      </c>
      <c r="B374" s="7" t="s">
        <v>1537</v>
      </c>
      <c r="C374" s="7" t="s">
        <v>1537</v>
      </c>
      <c r="D374" s="7">
        <v>133.5</v>
      </c>
      <c r="E374" s="7">
        <v>497</v>
      </c>
      <c r="F374" s="7">
        <v>1239</v>
      </c>
      <c r="G374" s="7">
        <v>617</v>
      </c>
      <c r="H374" s="7">
        <v>622</v>
      </c>
    </row>
    <row r="375" spans="1:8" s="23" customFormat="1" ht="18.75" hidden="1">
      <c r="A375" s="7" t="s">
        <v>884</v>
      </c>
      <c r="B375" s="7" t="s">
        <v>966</v>
      </c>
      <c r="C375" s="7" t="s">
        <v>966</v>
      </c>
      <c r="D375" s="7">
        <v>42.5</v>
      </c>
      <c r="E375" s="7">
        <v>7</v>
      </c>
      <c r="F375" s="7">
        <v>17</v>
      </c>
      <c r="G375" s="7">
        <v>9</v>
      </c>
      <c r="H375" s="7">
        <v>8</v>
      </c>
    </row>
    <row r="376" spans="1:8" s="23" customFormat="1" ht="18.75" hidden="1">
      <c r="A376" s="7" t="s">
        <v>884</v>
      </c>
      <c r="B376" s="7" t="s">
        <v>966</v>
      </c>
      <c r="C376" s="7" t="s">
        <v>887</v>
      </c>
      <c r="D376" s="7">
        <v>18.7</v>
      </c>
      <c r="E376" s="7">
        <v>556</v>
      </c>
      <c r="F376" s="7">
        <v>1347</v>
      </c>
      <c r="G376" s="7">
        <v>677</v>
      </c>
      <c r="H376" s="7">
        <v>670</v>
      </c>
    </row>
    <row r="377" spans="1:8" s="23" customFormat="1" ht="18.75" hidden="1">
      <c r="A377" s="7" t="s">
        <v>884</v>
      </c>
      <c r="B377" s="7" t="s">
        <v>966</v>
      </c>
      <c r="C377" s="7" t="s">
        <v>1539</v>
      </c>
      <c r="D377" s="7">
        <v>15.6</v>
      </c>
      <c r="E377" s="7">
        <v>605</v>
      </c>
      <c r="F377" s="7">
        <v>1412</v>
      </c>
      <c r="G377" s="7">
        <v>712</v>
      </c>
      <c r="H377" s="7">
        <v>700</v>
      </c>
    </row>
    <row r="378" spans="1:8" s="23" customFormat="1" ht="18.75" hidden="1">
      <c r="A378" s="7" t="s">
        <v>884</v>
      </c>
      <c r="B378" s="7" t="s">
        <v>966</v>
      </c>
      <c r="C378" s="7" t="s">
        <v>1533</v>
      </c>
      <c r="D378" s="7">
        <v>23.5</v>
      </c>
      <c r="E378" s="7">
        <v>805</v>
      </c>
      <c r="F378" s="7">
        <v>1871</v>
      </c>
      <c r="G378" s="7">
        <v>951</v>
      </c>
      <c r="H378" s="7">
        <v>920</v>
      </c>
    </row>
    <row r="379" spans="1:8" s="23" customFormat="1" ht="18.75" hidden="1">
      <c r="A379" s="7" t="s">
        <v>884</v>
      </c>
      <c r="B379" s="7" t="s">
        <v>966</v>
      </c>
      <c r="C379" s="7" t="s">
        <v>1541</v>
      </c>
      <c r="D379" s="7">
        <v>21.8</v>
      </c>
      <c r="E379" s="7">
        <v>693</v>
      </c>
      <c r="F379" s="7">
        <v>1691</v>
      </c>
      <c r="G379" s="7">
        <v>855</v>
      </c>
      <c r="H379" s="7">
        <v>836</v>
      </c>
    </row>
    <row r="380" spans="1:8" s="23" customFormat="1" ht="18.75" hidden="1">
      <c r="A380" s="7" t="s">
        <v>884</v>
      </c>
      <c r="B380" s="7" t="s">
        <v>966</v>
      </c>
      <c r="C380" s="7" t="s">
        <v>963</v>
      </c>
      <c r="D380" s="7">
        <v>23.1</v>
      </c>
      <c r="E380" s="7">
        <v>312</v>
      </c>
      <c r="F380" s="7">
        <v>705</v>
      </c>
      <c r="G380" s="7">
        <v>351</v>
      </c>
      <c r="H380" s="7">
        <v>354</v>
      </c>
    </row>
    <row r="381" spans="1:8" s="23" customFormat="1" ht="18.75" hidden="1">
      <c r="A381" s="7" t="s">
        <v>884</v>
      </c>
      <c r="B381" s="7" t="s">
        <v>966</v>
      </c>
      <c r="C381" s="7" t="s">
        <v>768</v>
      </c>
      <c r="D381" s="7">
        <v>31.7</v>
      </c>
      <c r="E381" s="7">
        <v>128</v>
      </c>
      <c r="F381" s="7">
        <v>354</v>
      </c>
      <c r="G381" s="7">
        <v>188</v>
      </c>
      <c r="H381" s="7">
        <v>166</v>
      </c>
    </row>
    <row r="382" spans="1:8" s="23" customFormat="1" ht="18.75" hidden="1">
      <c r="A382" s="7" t="s">
        <v>884</v>
      </c>
      <c r="B382" s="7" t="s">
        <v>966</v>
      </c>
      <c r="C382" s="7" t="s">
        <v>1543</v>
      </c>
      <c r="D382" s="7">
        <v>27</v>
      </c>
      <c r="E382" s="7">
        <v>623</v>
      </c>
      <c r="F382" s="7">
        <v>1274</v>
      </c>
      <c r="G382" s="7">
        <v>645</v>
      </c>
      <c r="H382" s="7">
        <v>629</v>
      </c>
    </row>
    <row r="383" spans="1:8" s="23" customFormat="1" ht="18.75" hidden="1">
      <c r="A383" s="7" t="s">
        <v>884</v>
      </c>
      <c r="B383" s="7" t="s">
        <v>966</v>
      </c>
      <c r="C383" s="7" t="s">
        <v>1545</v>
      </c>
      <c r="D383" s="7">
        <v>20.100000000000001</v>
      </c>
      <c r="E383" s="7">
        <v>319</v>
      </c>
      <c r="F383" s="7">
        <v>786</v>
      </c>
      <c r="G383" s="7">
        <v>415</v>
      </c>
      <c r="H383" s="7">
        <v>371</v>
      </c>
    </row>
    <row r="384" spans="1:8" s="23" customFormat="1" ht="18.75" hidden="1">
      <c r="A384" s="7" t="s">
        <v>884</v>
      </c>
      <c r="B384" s="7" t="s">
        <v>966</v>
      </c>
      <c r="C384" s="7" t="s">
        <v>1547</v>
      </c>
      <c r="D384" s="7">
        <v>30.4</v>
      </c>
      <c r="E384" s="7">
        <v>608</v>
      </c>
      <c r="F384" s="7">
        <v>1397</v>
      </c>
      <c r="G384" s="7">
        <v>713</v>
      </c>
      <c r="H384" s="7">
        <v>684</v>
      </c>
    </row>
    <row r="385" spans="1:8" s="23" customFormat="1" ht="18.75" hidden="1">
      <c r="A385" s="7" t="s">
        <v>884</v>
      </c>
      <c r="B385" s="7" t="s">
        <v>1548</v>
      </c>
      <c r="C385" s="7" t="s">
        <v>1548</v>
      </c>
      <c r="D385" s="7">
        <v>18.8</v>
      </c>
      <c r="E385" s="7">
        <v>982</v>
      </c>
      <c r="F385" s="7">
        <v>2345</v>
      </c>
      <c r="G385" s="7">
        <v>1145</v>
      </c>
      <c r="H385" s="7">
        <v>1200</v>
      </c>
    </row>
    <row r="386" spans="1:8" s="23" customFormat="1" ht="18.75" hidden="1">
      <c r="A386" s="7" t="s">
        <v>884</v>
      </c>
      <c r="B386" s="7" t="s">
        <v>1551</v>
      </c>
      <c r="C386" s="7" t="s">
        <v>683</v>
      </c>
      <c r="D386" s="7">
        <v>15.3</v>
      </c>
      <c r="E386" s="7">
        <v>541</v>
      </c>
      <c r="F386" s="7">
        <v>1477</v>
      </c>
      <c r="G386" s="7">
        <v>731</v>
      </c>
      <c r="H386" s="7">
        <v>746</v>
      </c>
    </row>
    <row r="387" spans="1:8" s="23" customFormat="1" ht="18.75" hidden="1">
      <c r="A387" s="7" t="s">
        <v>884</v>
      </c>
      <c r="B387" s="7" t="s">
        <v>1551</v>
      </c>
      <c r="C387" s="7" t="s">
        <v>945</v>
      </c>
      <c r="D387" s="7">
        <v>10.7</v>
      </c>
      <c r="E387" s="7">
        <v>176</v>
      </c>
      <c r="F387" s="7">
        <v>459</v>
      </c>
      <c r="G387" s="7">
        <v>220</v>
      </c>
      <c r="H387" s="7">
        <v>239</v>
      </c>
    </row>
    <row r="388" spans="1:8" s="23" customFormat="1" ht="18.75" hidden="1">
      <c r="A388" s="7" t="s">
        <v>884</v>
      </c>
      <c r="B388" s="7" t="s">
        <v>1551</v>
      </c>
      <c r="C388" s="7" t="s">
        <v>1552</v>
      </c>
      <c r="D388" s="7">
        <v>16.600000000000001</v>
      </c>
      <c r="E388" s="7">
        <v>446</v>
      </c>
      <c r="F388" s="7">
        <v>1070</v>
      </c>
      <c r="G388" s="7">
        <v>543</v>
      </c>
      <c r="H388" s="7">
        <v>527</v>
      </c>
    </row>
    <row r="389" spans="1:8" s="23" customFormat="1" ht="18.75" hidden="1">
      <c r="A389" s="7" t="s">
        <v>884</v>
      </c>
      <c r="B389" s="7" t="s">
        <v>1551</v>
      </c>
      <c r="C389" s="7" t="s">
        <v>1488</v>
      </c>
      <c r="D389" s="7">
        <v>13.7</v>
      </c>
      <c r="E389" s="7">
        <v>85</v>
      </c>
      <c r="F389" s="7">
        <v>183</v>
      </c>
      <c r="G389" s="7">
        <v>93</v>
      </c>
      <c r="H389" s="7">
        <v>90</v>
      </c>
    </row>
    <row r="390" spans="1:8" s="23" customFormat="1" ht="18.75" hidden="1">
      <c r="A390" s="7" t="s">
        <v>884</v>
      </c>
      <c r="B390" s="7" t="s">
        <v>1553</v>
      </c>
      <c r="C390" s="7" t="s">
        <v>1553</v>
      </c>
      <c r="D390" s="7">
        <v>34</v>
      </c>
      <c r="E390" s="7">
        <v>157</v>
      </c>
      <c r="F390" s="7">
        <v>354</v>
      </c>
      <c r="G390" s="7">
        <v>188</v>
      </c>
      <c r="H390" s="7">
        <v>166</v>
      </c>
    </row>
    <row r="391" spans="1:8" s="23" customFormat="1" ht="18.75" hidden="1">
      <c r="A391" s="7" t="s">
        <v>884</v>
      </c>
      <c r="B391" s="7" t="s">
        <v>1553</v>
      </c>
      <c r="C391" s="7" t="s">
        <v>291</v>
      </c>
      <c r="D391" s="7">
        <v>11.1</v>
      </c>
      <c r="E391" s="7">
        <v>368</v>
      </c>
      <c r="F391" s="7">
        <v>605</v>
      </c>
      <c r="G391" s="7">
        <v>318</v>
      </c>
      <c r="H391" s="7">
        <v>287</v>
      </c>
    </row>
    <row r="392" spans="1:8" s="23" customFormat="1" ht="18.75" hidden="1">
      <c r="A392" s="7" t="s">
        <v>884</v>
      </c>
      <c r="B392" s="7" t="s">
        <v>1553</v>
      </c>
      <c r="C392" s="7" t="s">
        <v>1574</v>
      </c>
      <c r="D392" s="7">
        <v>9.8000000000000007</v>
      </c>
      <c r="E392" s="7">
        <v>363</v>
      </c>
      <c r="F392" s="7">
        <v>831</v>
      </c>
      <c r="G392" s="7">
        <v>416</v>
      </c>
      <c r="H392" s="7">
        <v>415</v>
      </c>
    </row>
    <row r="393" spans="1:8" s="23" customFormat="1" ht="18.75" hidden="1">
      <c r="A393" s="7" t="s">
        <v>884</v>
      </c>
      <c r="B393" s="7" t="s">
        <v>1553</v>
      </c>
      <c r="C393" s="7" t="s">
        <v>714</v>
      </c>
      <c r="D393" s="7">
        <v>20.5</v>
      </c>
      <c r="E393" s="7">
        <v>572</v>
      </c>
      <c r="F393" s="7">
        <v>1398</v>
      </c>
      <c r="G393" s="7">
        <v>706</v>
      </c>
      <c r="H393" s="7">
        <v>692</v>
      </c>
    </row>
    <row r="394" spans="1:8" s="23" customFormat="1" ht="18.75" hidden="1">
      <c r="A394" s="7" t="s">
        <v>884</v>
      </c>
      <c r="B394" s="7" t="s">
        <v>1553</v>
      </c>
      <c r="C394" s="7" t="s">
        <v>1557</v>
      </c>
      <c r="D394" s="7">
        <v>18.2</v>
      </c>
      <c r="E394" s="7">
        <v>540</v>
      </c>
      <c r="F394" s="7">
        <v>1344</v>
      </c>
      <c r="G394" s="7">
        <v>675</v>
      </c>
      <c r="H394" s="7">
        <v>669</v>
      </c>
    </row>
    <row r="395" spans="1:8" s="23" customFormat="1" ht="18.75" hidden="1">
      <c r="A395" s="7" t="s">
        <v>884</v>
      </c>
      <c r="B395" s="7" t="s">
        <v>1553</v>
      </c>
      <c r="C395" s="7" t="s">
        <v>711</v>
      </c>
      <c r="D395" s="7">
        <v>9.9</v>
      </c>
      <c r="E395" s="7">
        <v>350</v>
      </c>
      <c r="F395" s="7">
        <v>814</v>
      </c>
      <c r="G395" s="7">
        <v>423</v>
      </c>
      <c r="H395" s="7">
        <v>391</v>
      </c>
    </row>
    <row r="396" spans="1:8" s="23" customFormat="1" ht="18.75" hidden="1">
      <c r="A396" s="7" t="s">
        <v>884</v>
      </c>
      <c r="B396" s="7" t="s">
        <v>1553</v>
      </c>
      <c r="C396" s="7" t="s">
        <v>1563</v>
      </c>
      <c r="D396" s="7">
        <v>22.5</v>
      </c>
      <c r="E396" s="7">
        <v>194</v>
      </c>
      <c r="F396" s="7">
        <v>430</v>
      </c>
      <c r="G396" s="7">
        <v>225</v>
      </c>
      <c r="H396" s="7">
        <v>205</v>
      </c>
    </row>
    <row r="397" spans="1:8" s="23" customFormat="1" ht="18.75" hidden="1">
      <c r="A397" s="7" t="s">
        <v>884</v>
      </c>
      <c r="B397" s="7" t="s">
        <v>1553</v>
      </c>
      <c r="C397" s="7" t="s">
        <v>201</v>
      </c>
      <c r="D397" s="7">
        <v>18.5</v>
      </c>
      <c r="E397" s="7">
        <v>709</v>
      </c>
      <c r="F397" s="7">
        <v>1456</v>
      </c>
      <c r="G397" s="7">
        <v>654</v>
      </c>
      <c r="H397" s="7">
        <v>802</v>
      </c>
    </row>
    <row r="398" spans="1:8" s="23" customFormat="1" ht="18.75" hidden="1">
      <c r="A398" s="7" t="s">
        <v>884</v>
      </c>
      <c r="B398" s="7" t="s">
        <v>1553</v>
      </c>
      <c r="C398" s="7" t="s">
        <v>1567</v>
      </c>
      <c r="D398" s="7">
        <v>11.8</v>
      </c>
      <c r="E398" s="7">
        <v>399</v>
      </c>
      <c r="F398" s="7">
        <v>1013</v>
      </c>
      <c r="G398" s="7">
        <v>505</v>
      </c>
      <c r="H398" s="7">
        <v>508</v>
      </c>
    </row>
    <row r="399" spans="1:8" s="23" customFormat="1" ht="18.75" hidden="1">
      <c r="A399" s="7" t="s">
        <v>884</v>
      </c>
      <c r="B399" s="7" t="s">
        <v>411</v>
      </c>
      <c r="C399" s="7" t="s">
        <v>411</v>
      </c>
      <c r="D399" s="7">
        <v>32.6</v>
      </c>
      <c r="E399" s="7">
        <v>177</v>
      </c>
      <c r="F399" s="7">
        <v>574</v>
      </c>
      <c r="G399" s="7">
        <v>279</v>
      </c>
      <c r="H399" s="7">
        <v>295</v>
      </c>
    </row>
    <row r="400" spans="1:8" s="23" customFormat="1" ht="18.75" hidden="1">
      <c r="A400" s="7" t="s">
        <v>884</v>
      </c>
      <c r="B400" s="7" t="s">
        <v>1536</v>
      </c>
      <c r="C400" s="7" t="s">
        <v>1536</v>
      </c>
      <c r="D400" s="7" t="s">
        <v>99</v>
      </c>
      <c r="E400" s="7">
        <v>13</v>
      </c>
      <c r="F400" s="7">
        <v>34</v>
      </c>
      <c r="G400" s="7">
        <v>14</v>
      </c>
      <c r="H400" s="7">
        <v>20</v>
      </c>
    </row>
    <row r="401" spans="1:8" s="23" customFormat="1" ht="18.75" hidden="1">
      <c r="A401" s="7" t="s">
        <v>884</v>
      </c>
      <c r="B401" s="7" t="s">
        <v>1536</v>
      </c>
      <c r="C401" s="7" t="s">
        <v>1026</v>
      </c>
      <c r="D401" s="7">
        <v>14.3</v>
      </c>
      <c r="E401" s="7">
        <v>402</v>
      </c>
      <c r="F401" s="7">
        <v>1126</v>
      </c>
      <c r="G401" s="7">
        <v>561</v>
      </c>
      <c r="H401" s="7">
        <v>565</v>
      </c>
    </row>
    <row r="402" spans="1:8" s="23" customFormat="1" ht="18.75" hidden="1">
      <c r="A402" s="7" t="s">
        <v>884</v>
      </c>
      <c r="B402" s="7" t="s">
        <v>1536</v>
      </c>
      <c r="C402" s="7" t="s">
        <v>103</v>
      </c>
      <c r="D402" s="7">
        <v>23.8</v>
      </c>
      <c r="E402" s="7">
        <v>416</v>
      </c>
      <c r="F402" s="7">
        <v>1204</v>
      </c>
      <c r="G402" s="7">
        <v>625</v>
      </c>
      <c r="H402" s="7">
        <v>579</v>
      </c>
    </row>
    <row r="403" spans="1:8" s="23" customFormat="1" ht="18.75" hidden="1">
      <c r="A403" s="7" t="s">
        <v>884</v>
      </c>
      <c r="B403" s="7" t="s">
        <v>1536</v>
      </c>
      <c r="C403" s="7" t="s">
        <v>1571</v>
      </c>
      <c r="D403" s="7">
        <v>13.9</v>
      </c>
      <c r="E403" s="7">
        <v>431</v>
      </c>
      <c r="F403" s="7">
        <v>1129</v>
      </c>
      <c r="G403" s="7">
        <v>576</v>
      </c>
      <c r="H403" s="7">
        <v>553</v>
      </c>
    </row>
    <row r="404" spans="1:8" s="23" customFormat="1" ht="18.75" hidden="1">
      <c r="A404" s="7" t="s">
        <v>884</v>
      </c>
      <c r="B404" s="7" t="s">
        <v>1536</v>
      </c>
      <c r="C404" s="7" t="s">
        <v>58</v>
      </c>
      <c r="D404" s="7">
        <v>14.4</v>
      </c>
      <c r="E404" s="7">
        <v>67</v>
      </c>
      <c r="F404" s="7">
        <v>207</v>
      </c>
      <c r="G404" s="7">
        <v>104</v>
      </c>
      <c r="H404" s="7">
        <v>103</v>
      </c>
    </row>
    <row r="405" spans="1:8" s="23" customFormat="1" ht="18.75" hidden="1">
      <c r="A405" s="7" t="s">
        <v>884</v>
      </c>
      <c r="B405" s="7" t="s">
        <v>80</v>
      </c>
      <c r="C405" s="7" t="s">
        <v>80</v>
      </c>
      <c r="D405" s="7">
        <v>61</v>
      </c>
      <c r="E405" s="7">
        <v>476</v>
      </c>
      <c r="F405" s="7">
        <v>1349</v>
      </c>
      <c r="G405" s="7">
        <v>673</v>
      </c>
      <c r="H405" s="7">
        <v>676</v>
      </c>
    </row>
    <row r="406" spans="1:8" s="23" customFormat="1" ht="18.75" hidden="1">
      <c r="A406" s="7" t="s">
        <v>884</v>
      </c>
      <c r="B406" s="7" t="s">
        <v>24</v>
      </c>
      <c r="C406" s="7" t="s">
        <v>24</v>
      </c>
      <c r="D406" s="7">
        <v>326.10000000000002</v>
      </c>
      <c r="E406" s="7">
        <v>2964</v>
      </c>
      <c r="F406" s="7">
        <v>7550</v>
      </c>
      <c r="G406" s="7">
        <v>3734</v>
      </c>
      <c r="H406" s="7">
        <v>3816</v>
      </c>
    </row>
    <row r="407" spans="1:8" s="23" customFormat="1" ht="18.75" hidden="1">
      <c r="A407" s="7" t="s">
        <v>884</v>
      </c>
      <c r="B407" s="7" t="s">
        <v>236</v>
      </c>
      <c r="C407" s="7" t="s">
        <v>236</v>
      </c>
      <c r="D407" s="7">
        <v>236.6</v>
      </c>
      <c r="E407" s="7">
        <v>3881</v>
      </c>
      <c r="F407" s="7">
        <v>9303</v>
      </c>
      <c r="G407" s="7">
        <v>4925</v>
      </c>
      <c r="H407" s="7">
        <v>4378</v>
      </c>
    </row>
    <row r="408" spans="1:8" s="23" customFormat="1" ht="18.75" hidden="1">
      <c r="A408" s="7" t="s">
        <v>1188</v>
      </c>
      <c r="B408" s="7" t="s">
        <v>1151</v>
      </c>
      <c r="C408" s="7" t="s">
        <v>1151</v>
      </c>
      <c r="D408" s="7">
        <v>1342</v>
      </c>
      <c r="E408" s="7">
        <v>20150</v>
      </c>
      <c r="F408" s="7">
        <v>48495</v>
      </c>
      <c r="G408" s="7">
        <v>24530</v>
      </c>
      <c r="H408" s="7">
        <v>23965</v>
      </c>
    </row>
    <row r="409" spans="1:8" s="23" customFormat="1" ht="18.75" hidden="1">
      <c r="A409" s="7" t="s">
        <v>1188</v>
      </c>
      <c r="B409" s="7" t="s">
        <v>1537</v>
      </c>
      <c r="C409" s="7" t="s">
        <v>1537</v>
      </c>
      <c r="D409" s="7">
        <v>133.5</v>
      </c>
      <c r="E409" s="7">
        <v>472</v>
      </c>
      <c r="F409" s="7">
        <v>1199</v>
      </c>
      <c r="G409" s="7">
        <v>602</v>
      </c>
      <c r="H409" s="7">
        <v>597</v>
      </c>
    </row>
    <row r="410" spans="1:8" s="23" customFormat="1" ht="18.75" hidden="1">
      <c r="A410" s="7" t="s">
        <v>1188</v>
      </c>
      <c r="B410" s="7" t="s">
        <v>966</v>
      </c>
      <c r="C410" s="7" t="s">
        <v>966</v>
      </c>
      <c r="D410" s="7">
        <v>42.5</v>
      </c>
      <c r="E410" s="7">
        <v>7</v>
      </c>
      <c r="F410" s="7">
        <v>17</v>
      </c>
      <c r="G410" s="7">
        <v>9</v>
      </c>
      <c r="H410" s="7">
        <v>8</v>
      </c>
    </row>
    <row r="411" spans="1:8" s="23" customFormat="1" ht="18.75" hidden="1">
      <c r="A411" s="7" t="s">
        <v>1188</v>
      </c>
      <c r="B411" s="7" t="s">
        <v>966</v>
      </c>
      <c r="C411" s="7" t="s">
        <v>887</v>
      </c>
      <c r="D411" s="7">
        <v>18.7</v>
      </c>
      <c r="E411" s="7">
        <v>582</v>
      </c>
      <c r="F411" s="7">
        <v>1386</v>
      </c>
      <c r="G411" s="7">
        <v>693</v>
      </c>
      <c r="H411" s="7">
        <v>693</v>
      </c>
    </row>
    <row r="412" spans="1:8" s="23" customFormat="1" ht="18.75" hidden="1">
      <c r="A412" s="7" t="s">
        <v>1188</v>
      </c>
      <c r="B412" s="7" t="s">
        <v>966</v>
      </c>
      <c r="C412" s="7" t="s">
        <v>1539</v>
      </c>
      <c r="D412" s="7">
        <v>15.6</v>
      </c>
      <c r="E412" s="7">
        <v>627</v>
      </c>
      <c r="F412" s="7">
        <v>1459</v>
      </c>
      <c r="G412" s="7">
        <v>732</v>
      </c>
      <c r="H412" s="7">
        <v>727</v>
      </c>
    </row>
    <row r="413" spans="1:8" s="23" customFormat="1" ht="18.75" hidden="1">
      <c r="A413" s="7" t="s">
        <v>1188</v>
      </c>
      <c r="B413" s="7" t="s">
        <v>966</v>
      </c>
      <c r="C413" s="7" t="s">
        <v>1533</v>
      </c>
      <c r="D413" s="7">
        <v>23.5</v>
      </c>
      <c r="E413" s="7">
        <v>850</v>
      </c>
      <c r="F413" s="7">
        <v>1940</v>
      </c>
      <c r="G413" s="7">
        <v>980</v>
      </c>
      <c r="H413" s="7">
        <v>960</v>
      </c>
    </row>
    <row r="414" spans="1:8" s="23" customFormat="1" ht="18.75" hidden="1">
      <c r="A414" s="7" t="s">
        <v>1188</v>
      </c>
      <c r="B414" s="7" t="s">
        <v>966</v>
      </c>
      <c r="C414" s="7" t="s">
        <v>1541</v>
      </c>
      <c r="D414" s="7">
        <v>21.8</v>
      </c>
      <c r="E414" s="7">
        <v>706</v>
      </c>
      <c r="F414" s="7">
        <v>1695</v>
      </c>
      <c r="G414" s="7">
        <v>868</v>
      </c>
      <c r="H414" s="7">
        <v>827</v>
      </c>
    </row>
    <row r="415" spans="1:8" s="23" customFormat="1" ht="18.75" hidden="1">
      <c r="A415" s="7" t="s">
        <v>1188</v>
      </c>
      <c r="B415" s="7" t="s">
        <v>966</v>
      </c>
      <c r="C415" s="7" t="s">
        <v>963</v>
      </c>
      <c r="D415" s="7">
        <v>23.1</v>
      </c>
      <c r="E415" s="7">
        <v>325</v>
      </c>
      <c r="F415" s="7">
        <v>726</v>
      </c>
      <c r="G415" s="7">
        <v>367</v>
      </c>
      <c r="H415" s="7">
        <v>359</v>
      </c>
    </row>
    <row r="416" spans="1:8" s="23" customFormat="1" ht="18.75" hidden="1">
      <c r="A416" s="7" t="s">
        <v>1188</v>
      </c>
      <c r="B416" s="7" t="s">
        <v>966</v>
      </c>
      <c r="C416" s="7" t="s">
        <v>768</v>
      </c>
      <c r="D416" s="7">
        <v>31.7</v>
      </c>
      <c r="E416" s="7">
        <v>126</v>
      </c>
      <c r="F416" s="7">
        <v>342</v>
      </c>
      <c r="G416" s="7">
        <v>179</v>
      </c>
      <c r="H416" s="7">
        <v>163</v>
      </c>
    </row>
    <row r="417" spans="1:8" s="23" customFormat="1" ht="18.75" hidden="1">
      <c r="A417" s="7" t="s">
        <v>1188</v>
      </c>
      <c r="B417" s="7" t="s">
        <v>966</v>
      </c>
      <c r="C417" s="7" t="s">
        <v>1543</v>
      </c>
      <c r="D417" s="7">
        <v>27</v>
      </c>
      <c r="E417" s="7">
        <v>621</v>
      </c>
      <c r="F417" s="7">
        <v>1257</v>
      </c>
      <c r="G417" s="7">
        <v>641</v>
      </c>
      <c r="H417" s="7">
        <v>616</v>
      </c>
    </row>
    <row r="418" spans="1:8" s="23" customFormat="1" ht="18.75" hidden="1">
      <c r="A418" s="7" t="s">
        <v>1188</v>
      </c>
      <c r="B418" s="7" t="s">
        <v>966</v>
      </c>
      <c r="C418" s="7" t="s">
        <v>1545</v>
      </c>
      <c r="D418" s="7">
        <v>20.100000000000001</v>
      </c>
      <c r="E418" s="7">
        <v>316</v>
      </c>
      <c r="F418" s="7">
        <v>771</v>
      </c>
      <c r="G418" s="7">
        <v>404</v>
      </c>
      <c r="H418" s="7">
        <v>367</v>
      </c>
    </row>
    <row r="419" spans="1:8" s="23" customFormat="1" ht="18.75" hidden="1">
      <c r="A419" s="7" t="s">
        <v>1188</v>
      </c>
      <c r="B419" s="7" t="s">
        <v>966</v>
      </c>
      <c r="C419" s="7" t="s">
        <v>1547</v>
      </c>
      <c r="D419" s="7">
        <v>30.4</v>
      </c>
      <c r="E419" s="7">
        <v>600</v>
      </c>
      <c r="F419" s="7">
        <v>1387</v>
      </c>
      <c r="G419" s="7">
        <v>708</v>
      </c>
      <c r="H419" s="7">
        <v>679</v>
      </c>
    </row>
    <row r="420" spans="1:8" s="23" customFormat="1" ht="18.75" hidden="1">
      <c r="A420" s="7" t="s">
        <v>1188</v>
      </c>
      <c r="B420" s="7" t="s">
        <v>1548</v>
      </c>
      <c r="C420" s="7" t="s">
        <v>1548</v>
      </c>
      <c r="D420" s="7">
        <v>18.8</v>
      </c>
      <c r="E420" s="7">
        <v>1006</v>
      </c>
      <c r="F420" s="7">
        <v>2360</v>
      </c>
      <c r="G420" s="7">
        <v>1150</v>
      </c>
      <c r="H420" s="7">
        <v>1210</v>
      </c>
    </row>
    <row r="421" spans="1:8" s="23" customFormat="1" ht="18.75" hidden="1">
      <c r="A421" s="7" t="s">
        <v>1188</v>
      </c>
      <c r="B421" s="7" t="s">
        <v>1551</v>
      </c>
      <c r="C421" s="7" t="s">
        <v>683</v>
      </c>
      <c r="D421" s="7">
        <v>15.3</v>
      </c>
      <c r="E421" s="7">
        <v>585</v>
      </c>
      <c r="F421" s="7">
        <v>1557</v>
      </c>
      <c r="G421" s="7">
        <v>776</v>
      </c>
      <c r="H421" s="7">
        <v>781</v>
      </c>
    </row>
    <row r="422" spans="1:8" s="23" customFormat="1" ht="18.75" hidden="1">
      <c r="A422" s="7" t="s">
        <v>1188</v>
      </c>
      <c r="B422" s="7" t="s">
        <v>1551</v>
      </c>
      <c r="C422" s="7" t="s">
        <v>945</v>
      </c>
      <c r="D422" s="7">
        <v>10.7</v>
      </c>
      <c r="E422" s="7">
        <v>179</v>
      </c>
      <c r="F422" s="7">
        <v>465</v>
      </c>
      <c r="G422" s="7">
        <v>224</v>
      </c>
      <c r="H422" s="7">
        <v>241</v>
      </c>
    </row>
    <row r="423" spans="1:8" s="23" customFormat="1" ht="18.75" hidden="1">
      <c r="A423" s="7" t="s">
        <v>1188</v>
      </c>
      <c r="B423" s="7" t="s">
        <v>1551</v>
      </c>
      <c r="C423" s="7" t="s">
        <v>1552</v>
      </c>
      <c r="D423" s="7">
        <v>16.600000000000001</v>
      </c>
      <c r="E423" s="7">
        <v>467</v>
      </c>
      <c r="F423" s="7">
        <v>1079</v>
      </c>
      <c r="G423" s="7">
        <v>549</v>
      </c>
      <c r="H423" s="7">
        <v>530</v>
      </c>
    </row>
    <row r="424" spans="1:8" s="23" customFormat="1" ht="18.75" hidden="1">
      <c r="A424" s="7" t="s">
        <v>1188</v>
      </c>
      <c r="B424" s="7" t="s">
        <v>1551</v>
      </c>
      <c r="C424" s="7" t="s">
        <v>1488</v>
      </c>
      <c r="D424" s="7">
        <v>13.7</v>
      </c>
      <c r="E424" s="7">
        <v>95</v>
      </c>
      <c r="F424" s="7">
        <v>205</v>
      </c>
      <c r="G424" s="7">
        <v>107</v>
      </c>
      <c r="H424" s="7">
        <v>98</v>
      </c>
    </row>
    <row r="425" spans="1:8" s="23" customFormat="1" ht="18.75" hidden="1">
      <c r="A425" s="7" t="s">
        <v>1188</v>
      </c>
      <c r="B425" s="7" t="s">
        <v>1553</v>
      </c>
      <c r="C425" s="7" t="s">
        <v>1553</v>
      </c>
      <c r="D425" s="7">
        <v>34</v>
      </c>
      <c r="E425" s="7">
        <v>170</v>
      </c>
      <c r="F425" s="7">
        <v>373</v>
      </c>
      <c r="G425" s="7">
        <v>198</v>
      </c>
      <c r="H425" s="7">
        <v>175</v>
      </c>
    </row>
    <row r="426" spans="1:8" s="23" customFormat="1" ht="18.75" hidden="1">
      <c r="A426" s="7" t="s">
        <v>1188</v>
      </c>
      <c r="B426" s="7" t="s">
        <v>1553</v>
      </c>
      <c r="C426" s="7" t="s">
        <v>291</v>
      </c>
      <c r="D426" s="7">
        <v>11.1</v>
      </c>
      <c r="E426" s="7">
        <v>363</v>
      </c>
      <c r="F426" s="7">
        <v>592</v>
      </c>
      <c r="G426" s="7">
        <v>307</v>
      </c>
      <c r="H426" s="7">
        <v>285</v>
      </c>
    </row>
    <row r="427" spans="1:8" s="23" customFormat="1" ht="18.75" hidden="1">
      <c r="A427" s="7" t="s">
        <v>1188</v>
      </c>
      <c r="B427" s="7" t="s">
        <v>1553</v>
      </c>
      <c r="C427" s="7" t="s">
        <v>1574</v>
      </c>
      <c r="D427" s="7">
        <v>9.8000000000000007</v>
      </c>
      <c r="E427" s="7">
        <v>353</v>
      </c>
      <c r="F427" s="7">
        <v>813</v>
      </c>
      <c r="G427" s="7">
        <v>403</v>
      </c>
      <c r="H427" s="7">
        <v>410</v>
      </c>
    </row>
    <row r="428" spans="1:8" s="23" customFormat="1" ht="18.75" hidden="1">
      <c r="A428" s="7" t="s">
        <v>1188</v>
      </c>
      <c r="B428" s="7" t="s">
        <v>1553</v>
      </c>
      <c r="C428" s="7" t="s">
        <v>714</v>
      </c>
      <c r="D428" s="7">
        <v>20.5</v>
      </c>
      <c r="E428" s="7">
        <v>596</v>
      </c>
      <c r="F428" s="7">
        <v>1426</v>
      </c>
      <c r="G428" s="7">
        <v>709</v>
      </c>
      <c r="H428" s="7">
        <v>717</v>
      </c>
    </row>
    <row r="429" spans="1:8" s="23" customFormat="1" ht="18.75" hidden="1">
      <c r="A429" s="7" t="s">
        <v>1188</v>
      </c>
      <c r="B429" s="7" t="s">
        <v>1553</v>
      </c>
      <c r="C429" s="7" t="s">
        <v>1557</v>
      </c>
      <c r="D429" s="7">
        <v>18.2</v>
      </c>
      <c r="E429" s="7">
        <v>548</v>
      </c>
      <c r="F429" s="7">
        <v>1353</v>
      </c>
      <c r="G429" s="7">
        <v>680</v>
      </c>
      <c r="H429" s="7">
        <v>673</v>
      </c>
    </row>
    <row r="430" spans="1:8" s="23" customFormat="1" ht="18.75" hidden="1">
      <c r="A430" s="7" t="s">
        <v>1188</v>
      </c>
      <c r="B430" s="7" t="s">
        <v>1553</v>
      </c>
      <c r="C430" s="7" t="s">
        <v>711</v>
      </c>
      <c r="D430" s="7">
        <v>9.9</v>
      </c>
      <c r="E430" s="7">
        <v>348</v>
      </c>
      <c r="F430" s="7">
        <v>798</v>
      </c>
      <c r="G430" s="7">
        <v>414</v>
      </c>
      <c r="H430" s="7">
        <v>384</v>
      </c>
    </row>
    <row r="431" spans="1:8" s="23" customFormat="1" ht="18.75" hidden="1">
      <c r="A431" s="7" t="s">
        <v>1188</v>
      </c>
      <c r="B431" s="7" t="s">
        <v>1553</v>
      </c>
      <c r="C431" s="7" t="s">
        <v>1563</v>
      </c>
      <c r="D431" s="7">
        <v>22.5</v>
      </c>
      <c r="E431" s="7">
        <v>190</v>
      </c>
      <c r="F431" s="7">
        <v>416</v>
      </c>
      <c r="G431" s="7">
        <v>213</v>
      </c>
      <c r="H431" s="7">
        <v>203</v>
      </c>
    </row>
    <row r="432" spans="1:8" s="23" customFormat="1" ht="18.75" hidden="1">
      <c r="A432" s="7" t="s">
        <v>1188</v>
      </c>
      <c r="B432" s="7" t="s">
        <v>1553</v>
      </c>
      <c r="C432" s="7" t="s">
        <v>201</v>
      </c>
      <c r="D432" s="7">
        <v>18.5</v>
      </c>
      <c r="E432" s="7">
        <v>687</v>
      </c>
      <c r="F432" s="7">
        <v>1388</v>
      </c>
      <c r="G432" s="7">
        <v>632</v>
      </c>
      <c r="H432" s="7">
        <v>756</v>
      </c>
    </row>
    <row r="433" spans="1:8" s="23" customFormat="1" ht="18.75" hidden="1">
      <c r="A433" s="7" t="s">
        <v>1188</v>
      </c>
      <c r="B433" s="7" t="s">
        <v>1553</v>
      </c>
      <c r="C433" s="7" t="s">
        <v>1567</v>
      </c>
      <c r="D433" s="7">
        <v>11.8</v>
      </c>
      <c r="E433" s="7">
        <v>404</v>
      </c>
      <c r="F433" s="7">
        <v>1006</v>
      </c>
      <c r="G433" s="7">
        <v>500</v>
      </c>
      <c r="H433" s="7">
        <v>506</v>
      </c>
    </row>
    <row r="434" spans="1:8" s="23" customFormat="1" ht="18.75" hidden="1">
      <c r="A434" s="7" t="s">
        <v>1188</v>
      </c>
      <c r="B434" s="7" t="s">
        <v>411</v>
      </c>
      <c r="C434" s="7" t="s">
        <v>411</v>
      </c>
      <c r="D434" s="7">
        <v>32.6</v>
      </c>
      <c r="E434" s="7">
        <v>179</v>
      </c>
      <c r="F434" s="7">
        <v>564</v>
      </c>
      <c r="G434" s="7">
        <v>267</v>
      </c>
      <c r="H434" s="7">
        <v>297</v>
      </c>
    </row>
    <row r="435" spans="1:8" s="23" customFormat="1" ht="18.75" hidden="1">
      <c r="A435" s="7" t="s">
        <v>1188</v>
      </c>
      <c r="B435" s="7" t="s">
        <v>1536</v>
      </c>
      <c r="C435" s="7" t="s">
        <v>1536</v>
      </c>
      <c r="D435" s="7" t="s">
        <v>99</v>
      </c>
      <c r="E435" s="7">
        <v>12</v>
      </c>
      <c r="F435" s="7">
        <v>33</v>
      </c>
      <c r="G435" s="7">
        <v>14</v>
      </c>
      <c r="H435" s="7">
        <v>19</v>
      </c>
    </row>
    <row r="436" spans="1:8" s="23" customFormat="1" ht="18.75" hidden="1">
      <c r="A436" s="7" t="s">
        <v>1188</v>
      </c>
      <c r="B436" s="7" t="s">
        <v>1536</v>
      </c>
      <c r="C436" s="7" t="s">
        <v>1026</v>
      </c>
      <c r="D436" s="7">
        <v>14.3</v>
      </c>
      <c r="E436" s="7">
        <v>418</v>
      </c>
      <c r="F436" s="7">
        <v>1154</v>
      </c>
      <c r="G436" s="7">
        <v>571</v>
      </c>
      <c r="H436" s="7">
        <v>583</v>
      </c>
    </row>
    <row r="437" spans="1:8" s="23" customFormat="1" ht="18.75" hidden="1">
      <c r="A437" s="7" t="s">
        <v>1188</v>
      </c>
      <c r="B437" s="7" t="s">
        <v>1536</v>
      </c>
      <c r="C437" s="7" t="s">
        <v>103</v>
      </c>
      <c r="D437" s="7">
        <v>23.8</v>
      </c>
      <c r="E437" s="7">
        <v>426</v>
      </c>
      <c r="F437" s="7">
        <v>1221</v>
      </c>
      <c r="G437" s="7">
        <v>636</v>
      </c>
      <c r="H437" s="7">
        <v>585</v>
      </c>
    </row>
    <row r="438" spans="1:8" s="23" customFormat="1" ht="18.75" hidden="1">
      <c r="A438" s="7" t="s">
        <v>1188</v>
      </c>
      <c r="B438" s="7" t="s">
        <v>1536</v>
      </c>
      <c r="C438" s="7" t="s">
        <v>1571</v>
      </c>
      <c r="D438" s="7">
        <v>13.9</v>
      </c>
      <c r="E438" s="7">
        <v>430</v>
      </c>
      <c r="F438" s="7">
        <v>1118</v>
      </c>
      <c r="G438" s="7">
        <v>575</v>
      </c>
      <c r="H438" s="7">
        <v>543</v>
      </c>
    </row>
    <row r="439" spans="1:8" s="23" customFormat="1" ht="18.75" hidden="1">
      <c r="A439" s="7" t="s">
        <v>1188</v>
      </c>
      <c r="B439" s="7" t="s">
        <v>1536</v>
      </c>
      <c r="C439" s="7" t="s">
        <v>58</v>
      </c>
      <c r="D439" s="7">
        <v>14.4</v>
      </c>
      <c r="E439" s="7">
        <v>66</v>
      </c>
      <c r="F439" s="7">
        <v>200</v>
      </c>
      <c r="G439" s="7">
        <v>101</v>
      </c>
      <c r="H439" s="7">
        <v>99</v>
      </c>
    </row>
    <row r="440" spans="1:8" s="23" customFormat="1" ht="18.75" hidden="1">
      <c r="A440" s="7" t="s">
        <v>1188</v>
      </c>
      <c r="B440" s="7" t="s">
        <v>80</v>
      </c>
      <c r="C440" s="7" t="s">
        <v>80</v>
      </c>
      <c r="D440" s="7">
        <v>61</v>
      </c>
      <c r="E440" s="7">
        <v>491</v>
      </c>
      <c r="F440" s="7">
        <v>1383</v>
      </c>
      <c r="G440" s="7">
        <v>685</v>
      </c>
      <c r="H440" s="7">
        <v>698</v>
      </c>
    </row>
    <row r="441" spans="1:8" s="23" customFormat="1" ht="18.75" hidden="1">
      <c r="A441" s="7" t="s">
        <v>1188</v>
      </c>
      <c r="B441" s="7" t="s">
        <v>24</v>
      </c>
      <c r="C441" s="7" t="s">
        <v>24</v>
      </c>
      <c r="D441" s="7">
        <v>326.10000000000002</v>
      </c>
      <c r="E441" s="7">
        <v>2982</v>
      </c>
      <c r="F441" s="7">
        <v>7511</v>
      </c>
      <c r="G441" s="7">
        <v>3716</v>
      </c>
      <c r="H441" s="7">
        <v>3795</v>
      </c>
    </row>
    <row r="442" spans="1:8" s="23" customFormat="1" ht="18.75" hidden="1">
      <c r="A442" s="7" t="s">
        <v>1188</v>
      </c>
      <c r="B442" s="7" t="s">
        <v>236</v>
      </c>
      <c r="C442" s="7" t="s">
        <v>236</v>
      </c>
      <c r="D442" s="7">
        <v>236.6</v>
      </c>
      <c r="E442" s="7">
        <v>3923</v>
      </c>
      <c r="F442" s="7">
        <v>9301</v>
      </c>
      <c r="G442" s="7">
        <v>4920</v>
      </c>
      <c r="H442" s="7">
        <v>4381</v>
      </c>
    </row>
    <row r="443" spans="1:8" s="23" customFormat="1" ht="18.75">
      <c r="A443" s="7" t="s">
        <v>1193</v>
      </c>
      <c r="B443" s="7" t="s">
        <v>1151</v>
      </c>
      <c r="C443" s="7" t="s">
        <v>1151</v>
      </c>
      <c r="D443" s="7">
        <v>1342</v>
      </c>
      <c r="E443" s="7">
        <v>20439</v>
      </c>
      <c r="F443" s="7">
        <v>49631</v>
      </c>
      <c r="G443" s="7">
        <v>24678</v>
      </c>
      <c r="H443" s="7">
        <v>23953</v>
      </c>
    </row>
    <row r="444" spans="1:8" s="23" customFormat="1" ht="18.75">
      <c r="A444" s="7" t="s">
        <v>1193</v>
      </c>
      <c r="B444" s="7" t="s">
        <v>1537</v>
      </c>
      <c r="C444" s="7" t="s">
        <v>1537</v>
      </c>
      <c r="D444" s="7">
        <v>133.5</v>
      </c>
      <c r="E444" s="7">
        <v>462</v>
      </c>
      <c r="F444" s="7">
        <v>1167</v>
      </c>
      <c r="G444" s="7">
        <v>587</v>
      </c>
      <c r="H444" s="7">
        <v>580</v>
      </c>
    </row>
    <row r="445" spans="1:8" s="23" customFormat="1" ht="18.75">
      <c r="A445" s="7" t="s">
        <v>1193</v>
      </c>
      <c r="B445" s="7" t="s">
        <v>966</v>
      </c>
      <c r="C445" s="7" t="s">
        <v>966</v>
      </c>
      <c r="D445" s="7">
        <v>42.5</v>
      </c>
      <c r="E445" s="7">
        <v>7</v>
      </c>
      <c r="F445" s="7">
        <v>16</v>
      </c>
      <c r="G445" s="7">
        <v>8</v>
      </c>
      <c r="H445" s="7">
        <v>8</v>
      </c>
    </row>
    <row r="446" spans="1:8" s="23" customFormat="1" ht="18.75">
      <c r="A446" s="7" t="s">
        <v>1193</v>
      </c>
      <c r="B446" s="7" t="s">
        <v>966</v>
      </c>
      <c r="C446" s="7" t="s">
        <v>887</v>
      </c>
      <c r="D446" s="7">
        <v>18.7</v>
      </c>
      <c r="E446" s="7">
        <v>590</v>
      </c>
      <c r="F446" s="7">
        <v>1404</v>
      </c>
      <c r="G446" s="7">
        <v>702</v>
      </c>
      <c r="H446" s="7">
        <v>702</v>
      </c>
    </row>
    <row r="447" spans="1:8" s="23" customFormat="1" ht="18.75">
      <c r="A447" s="7" t="s">
        <v>1193</v>
      </c>
      <c r="B447" s="7" t="s">
        <v>966</v>
      </c>
      <c r="C447" s="7" t="s">
        <v>1539</v>
      </c>
      <c r="D447" s="7">
        <v>15.6</v>
      </c>
      <c r="E447" s="7">
        <v>640</v>
      </c>
      <c r="F447" s="7">
        <v>1495</v>
      </c>
      <c r="G447" s="7">
        <v>749</v>
      </c>
      <c r="H447" s="7">
        <v>746</v>
      </c>
    </row>
    <row r="448" spans="1:8" s="23" customFormat="1" ht="18.75">
      <c r="A448" s="7" t="s">
        <v>1193</v>
      </c>
      <c r="B448" s="7" t="s">
        <v>966</v>
      </c>
      <c r="C448" s="7" t="s">
        <v>1533</v>
      </c>
      <c r="D448" s="7">
        <v>23.5</v>
      </c>
      <c r="E448" s="7">
        <v>856</v>
      </c>
      <c r="F448" s="7">
        <v>1925</v>
      </c>
      <c r="G448" s="7">
        <v>970</v>
      </c>
      <c r="H448" s="7">
        <v>955</v>
      </c>
    </row>
    <row r="449" spans="1:8" s="23" customFormat="1" ht="18.75">
      <c r="A449" s="7" t="s">
        <v>1193</v>
      </c>
      <c r="B449" s="7" t="s">
        <v>966</v>
      </c>
      <c r="C449" s="7" t="s">
        <v>1541</v>
      </c>
      <c r="D449" s="7">
        <v>21.8</v>
      </c>
      <c r="E449" s="7">
        <v>711</v>
      </c>
      <c r="F449" s="7">
        <v>1691</v>
      </c>
      <c r="G449" s="7">
        <v>866</v>
      </c>
      <c r="H449" s="7">
        <v>825</v>
      </c>
    </row>
    <row r="450" spans="1:8" s="23" customFormat="1" ht="18.75">
      <c r="A450" s="7" t="s">
        <v>1193</v>
      </c>
      <c r="B450" s="7" t="s">
        <v>966</v>
      </c>
      <c r="C450" s="7" t="s">
        <v>963</v>
      </c>
      <c r="D450" s="7">
        <v>23.1</v>
      </c>
      <c r="E450" s="7">
        <v>331</v>
      </c>
      <c r="F450" s="7">
        <v>748</v>
      </c>
      <c r="G450" s="7">
        <v>385</v>
      </c>
      <c r="H450" s="7">
        <v>363</v>
      </c>
    </row>
    <row r="451" spans="1:8" s="23" customFormat="1" ht="18.75">
      <c r="A451" s="7" t="s">
        <v>1193</v>
      </c>
      <c r="B451" s="7" t="s">
        <v>966</v>
      </c>
      <c r="C451" s="7" t="s">
        <v>768</v>
      </c>
      <c r="D451" s="7">
        <v>31.7</v>
      </c>
      <c r="E451" s="7">
        <v>134</v>
      </c>
      <c r="F451" s="7">
        <v>348</v>
      </c>
      <c r="G451" s="7">
        <v>186</v>
      </c>
      <c r="H451" s="7">
        <v>162</v>
      </c>
    </row>
    <row r="452" spans="1:8" s="23" customFormat="1" ht="18.75">
      <c r="A452" s="7" t="s">
        <v>1193</v>
      </c>
      <c r="B452" s="7" t="s">
        <v>966</v>
      </c>
      <c r="C452" s="7" t="s">
        <v>1543</v>
      </c>
      <c r="D452" s="7">
        <v>27</v>
      </c>
      <c r="E452" s="7">
        <v>620</v>
      </c>
      <c r="F452" s="7">
        <v>1236</v>
      </c>
      <c r="G452" s="7">
        <v>630</v>
      </c>
      <c r="H452" s="7">
        <v>606</v>
      </c>
    </row>
    <row r="453" spans="1:8" s="23" customFormat="1" ht="18.75">
      <c r="A453" s="7" t="s">
        <v>1193</v>
      </c>
      <c r="B453" s="7" t="s">
        <v>966</v>
      </c>
      <c r="C453" s="7" t="s">
        <v>1545</v>
      </c>
      <c r="D453" s="7">
        <v>20.100000000000001</v>
      </c>
      <c r="E453" s="7">
        <v>321</v>
      </c>
      <c r="F453" s="7">
        <v>768</v>
      </c>
      <c r="G453" s="7">
        <v>399</v>
      </c>
      <c r="H453" s="7">
        <v>369</v>
      </c>
    </row>
    <row r="454" spans="1:8" s="23" customFormat="1" ht="18.75">
      <c r="A454" s="7" t="s">
        <v>1193</v>
      </c>
      <c r="B454" s="7" t="s">
        <v>966</v>
      </c>
      <c r="C454" s="7" t="s">
        <v>1547</v>
      </c>
      <c r="D454" s="7">
        <v>30.4</v>
      </c>
      <c r="E454" s="7">
        <v>619</v>
      </c>
      <c r="F454" s="7">
        <v>1405</v>
      </c>
      <c r="G454" s="7">
        <v>723</v>
      </c>
      <c r="H454" s="7">
        <v>682</v>
      </c>
    </row>
    <row r="455" spans="1:8" s="23" customFormat="1" ht="18.75">
      <c r="A455" s="7" t="s">
        <v>1193</v>
      </c>
      <c r="B455" s="7" t="s">
        <v>1548</v>
      </c>
      <c r="C455" s="7" t="s">
        <v>1548</v>
      </c>
      <c r="D455" s="7">
        <v>18.8</v>
      </c>
      <c r="E455" s="7">
        <v>1025</v>
      </c>
      <c r="F455" s="7">
        <v>2367</v>
      </c>
      <c r="G455" s="7">
        <v>1163</v>
      </c>
      <c r="H455" s="7">
        <v>1204</v>
      </c>
    </row>
    <row r="456" spans="1:8" s="23" customFormat="1" ht="18.75">
      <c r="A456" s="7" t="s">
        <v>1193</v>
      </c>
      <c r="B456" s="7" t="s">
        <v>1551</v>
      </c>
      <c r="C456" s="7" t="s">
        <v>683</v>
      </c>
      <c r="D456" s="7">
        <v>15.3</v>
      </c>
      <c r="E456" s="7">
        <v>605</v>
      </c>
      <c r="F456" s="7">
        <v>1586</v>
      </c>
      <c r="G456" s="7">
        <v>791</v>
      </c>
      <c r="H456" s="7">
        <v>795</v>
      </c>
    </row>
    <row r="457" spans="1:8" s="23" customFormat="1" ht="18.75">
      <c r="A457" s="7" t="s">
        <v>1193</v>
      </c>
      <c r="B457" s="7" t="s">
        <v>1551</v>
      </c>
      <c r="C457" s="7" t="s">
        <v>945</v>
      </c>
      <c r="D457" s="7">
        <v>10.7</v>
      </c>
      <c r="E457" s="7">
        <v>181</v>
      </c>
      <c r="F457" s="7">
        <v>461</v>
      </c>
      <c r="G457" s="7">
        <v>227</v>
      </c>
      <c r="H457" s="7">
        <v>234</v>
      </c>
    </row>
    <row r="458" spans="1:8" s="23" customFormat="1" ht="18.75">
      <c r="A458" s="7" t="s">
        <v>1193</v>
      </c>
      <c r="B458" s="7" t="s">
        <v>1551</v>
      </c>
      <c r="C458" s="7" t="s">
        <v>1552</v>
      </c>
      <c r="D458" s="7">
        <v>16.600000000000001</v>
      </c>
      <c r="E458" s="7">
        <v>455</v>
      </c>
      <c r="F458" s="7">
        <v>1072</v>
      </c>
      <c r="G458" s="7">
        <v>542</v>
      </c>
      <c r="H458" s="7">
        <v>530</v>
      </c>
    </row>
    <row r="459" spans="1:8" s="23" customFormat="1" ht="18.75">
      <c r="A459" s="7" t="s">
        <v>1193</v>
      </c>
      <c r="B459" s="7" t="s">
        <v>1551</v>
      </c>
      <c r="C459" s="7" t="s">
        <v>1488</v>
      </c>
      <c r="D459" s="7">
        <v>13.7</v>
      </c>
      <c r="E459" s="7">
        <v>96</v>
      </c>
      <c r="F459" s="7">
        <v>210</v>
      </c>
      <c r="G459" s="7">
        <v>114</v>
      </c>
      <c r="H459" s="7">
        <v>96</v>
      </c>
    </row>
    <row r="460" spans="1:8" s="23" customFormat="1" ht="18.75">
      <c r="A460" s="7" t="s">
        <v>1193</v>
      </c>
      <c r="B460" s="7" t="s">
        <v>1553</v>
      </c>
      <c r="C460" s="7" t="s">
        <v>1553</v>
      </c>
      <c r="D460" s="7">
        <v>34</v>
      </c>
      <c r="E460" s="7">
        <v>180</v>
      </c>
      <c r="F460" s="7">
        <v>402</v>
      </c>
      <c r="G460" s="7">
        <v>211</v>
      </c>
      <c r="H460" s="7">
        <v>191</v>
      </c>
    </row>
    <row r="461" spans="1:8" s="23" customFormat="1" ht="18.75">
      <c r="A461" s="7" t="s">
        <v>1193</v>
      </c>
      <c r="B461" s="7" t="s">
        <v>1553</v>
      </c>
      <c r="C461" s="7" t="s">
        <v>291</v>
      </c>
      <c r="D461" s="7">
        <v>11.1</v>
      </c>
      <c r="E461" s="7">
        <v>390</v>
      </c>
      <c r="F461" s="7">
        <v>618</v>
      </c>
      <c r="G461" s="7">
        <v>329</v>
      </c>
      <c r="H461" s="7">
        <v>289</v>
      </c>
    </row>
    <row r="462" spans="1:8" s="23" customFormat="1" ht="18.75">
      <c r="A462" s="7" t="s">
        <v>1193</v>
      </c>
      <c r="B462" s="7" t="s">
        <v>1553</v>
      </c>
      <c r="C462" s="7" t="s">
        <v>1574</v>
      </c>
      <c r="D462" s="7">
        <v>9.8000000000000007</v>
      </c>
      <c r="E462" s="7">
        <v>354</v>
      </c>
      <c r="F462" s="7">
        <v>815</v>
      </c>
      <c r="G462" s="7">
        <v>405</v>
      </c>
      <c r="H462" s="7">
        <v>410</v>
      </c>
    </row>
    <row r="463" spans="1:8" s="23" customFormat="1" ht="18.75">
      <c r="A463" s="7" t="s">
        <v>1193</v>
      </c>
      <c r="B463" s="7" t="s">
        <v>1553</v>
      </c>
      <c r="C463" s="7" t="s">
        <v>714</v>
      </c>
      <c r="D463" s="7">
        <v>20.5</v>
      </c>
      <c r="E463" s="7">
        <v>587</v>
      </c>
      <c r="F463" s="7">
        <v>1400</v>
      </c>
      <c r="G463" s="7">
        <v>702</v>
      </c>
      <c r="H463" s="7">
        <v>698</v>
      </c>
    </row>
    <row r="464" spans="1:8" s="23" customFormat="1" ht="18.75">
      <c r="A464" s="7" t="s">
        <v>1193</v>
      </c>
      <c r="B464" s="7" t="s">
        <v>1553</v>
      </c>
      <c r="C464" s="7" t="s">
        <v>1557</v>
      </c>
      <c r="D464" s="7">
        <v>18.2</v>
      </c>
      <c r="E464" s="7">
        <v>558</v>
      </c>
      <c r="F464" s="7">
        <v>1338</v>
      </c>
      <c r="G464" s="7">
        <v>671</v>
      </c>
      <c r="H464" s="7">
        <v>667</v>
      </c>
    </row>
    <row r="465" spans="1:8" s="23" customFormat="1" ht="18.75">
      <c r="A465" s="7" t="s">
        <v>1193</v>
      </c>
      <c r="B465" s="7" t="s">
        <v>1553</v>
      </c>
      <c r="C465" s="7" t="s">
        <v>711</v>
      </c>
      <c r="D465" s="7">
        <v>9.9</v>
      </c>
      <c r="E465" s="7">
        <v>356</v>
      </c>
      <c r="F465" s="7">
        <v>810</v>
      </c>
      <c r="G465" s="7">
        <v>422</v>
      </c>
      <c r="H465" s="7">
        <v>388</v>
      </c>
    </row>
    <row r="466" spans="1:8" s="23" customFormat="1" ht="18.75">
      <c r="A466" s="7" t="s">
        <v>1193</v>
      </c>
      <c r="B466" s="7" t="s">
        <v>1553</v>
      </c>
      <c r="C466" s="7" t="s">
        <v>1563</v>
      </c>
      <c r="D466" s="7">
        <v>22.5</v>
      </c>
      <c r="E466" s="7">
        <v>188</v>
      </c>
      <c r="F466" s="7">
        <v>413</v>
      </c>
      <c r="G466" s="7">
        <v>215</v>
      </c>
      <c r="H466" s="7">
        <v>198</v>
      </c>
    </row>
    <row r="467" spans="1:8" s="23" customFormat="1" ht="18.75">
      <c r="A467" s="7" t="s">
        <v>1193</v>
      </c>
      <c r="B467" s="7" t="s">
        <v>1553</v>
      </c>
      <c r="C467" s="7" t="s">
        <v>201</v>
      </c>
      <c r="D467" s="7">
        <v>18.5</v>
      </c>
      <c r="E467" s="7">
        <v>666</v>
      </c>
      <c r="F467" s="7">
        <v>1328</v>
      </c>
      <c r="G467" s="7">
        <v>611</v>
      </c>
      <c r="H467" s="7">
        <v>717</v>
      </c>
    </row>
    <row r="468" spans="1:8" s="23" customFormat="1" ht="18.75">
      <c r="A468" s="7" t="s">
        <v>1193</v>
      </c>
      <c r="B468" s="7" t="s">
        <v>1553</v>
      </c>
      <c r="C468" s="7" t="s">
        <v>1567</v>
      </c>
      <c r="D468" s="7">
        <v>11.8</v>
      </c>
      <c r="E468" s="7">
        <v>410</v>
      </c>
      <c r="F468" s="7">
        <v>1009</v>
      </c>
      <c r="G468" s="7">
        <v>500</v>
      </c>
      <c r="H468" s="7">
        <v>509</v>
      </c>
    </row>
    <row r="469" spans="1:8" s="23" customFormat="1" ht="18.75">
      <c r="A469" s="7" t="s">
        <v>1193</v>
      </c>
      <c r="B469" s="7" t="s">
        <v>411</v>
      </c>
      <c r="C469" s="7" t="s">
        <v>411</v>
      </c>
      <c r="D469" s="7">
        <v>32.6</v>
      </c>
      <c r="E469" s="7">
        <v>177</v>
      </c>
      <c r="F469" s="7">
        <v>563</v>
      </c>
      <c r="G469" s="7">
        <v>268</v>
      </c>
      <c r="H469" s="7">
        <v>295</v>
      </c>
    </row>
    <row r="470" spans="1:8" s="23" customFormat="1" ht="18.75">
      <c r="A470" s="7" t="s">
        <v>1193</v>
      </c>
      <c r="B470" s="7" t="s">
        <v>1536</v>
      </c>
      <c r="C470" s="7" t="s">
        <v>1536</v>
      </c>
      <c r="D470" s="7" t="s">
        <v>99</v>
      </c>
      <c r="E470" s="7">
        <v>12</v>
      </c>
      <c r="F470" s="7">
        <v>33</v>
      </c>
      <c r="G470" s="7">
        <v>14</v>
      </c>
      <c r="H470" s="7">
        <v>19</v>
      </c>
    </row>
    <row r="471" spans="1:8" s="23" customFormat="1" ht="18.75">
      <c r="A471" s="7" t="s">
        <v>1193</v>
      </c>
      <c r="B471" s="7" t="s">
        <v>1536</v>
      </c>
      <c r="C471" s="7" t="s">
        <v>1026</v>
      </c>
      <c r="D471" s="7">
        <v>14.3</v>
      </c>
      <c r="E471" s="7">
        <v>445</v>
      </c>
      <c r="F471" s="7">
        <v>1188</v>
      </c>
      <c r="G471" s="7">
        <v>594</v>
      </c>
      <c r="H471" s="7">
        <v>594</v>
      </c>
    </row>
    <row r="472" spans="1:8" s="23" customFormat="1" ht="18.75">
      <c r="A472" s="7" t="s">
        <v>1193</v>
      </c>
      <c r="B472" s="7" t="s">
        <v>1536</v>
      </c>
      <c r="C472" s="7" t="s">
        <v>103</v>
      </c>
      <c r="D472" s="7">
        <v>23.8</v>
      </c>
      <c r="E472" s="7">
        <v>439</v>
      </c>
      <c r="F472" s="7">
        <v>1231</v>
      </c>
      <c r="G472" s="7">
        <v>643</v>
      </c>
      <c r="H472" s="7">
        <v>588</v>
      </c>
    </row>
    <row r="473" spans="1:8" s="23" customFormat="1" ht="18.75">
      <c r="A473" s="7" t="s">
        <v>1193</v>
      </c>
      <c r="B473" s="7" t="s">
        <v>1536</v>
      </c>
      <c r="C473" s="7" t="s">
        <v>1571</v>
      </c>
      <c r="D473" s="7">
        <v>13.9</v>
      </c>
      <c r="E473" s="7">
        <v>425</v>
      </c>
      <c r="F473" s="7">
        <v>1099</v>
      </c>
      <c r="G473" s="7">
        <v>561</v>
      </c>
      <c r="H473" s="7">
        <v>538</v>
      </c>
    </row>
    <row r="474" spans="1:8" s="23" customFormat="1" ht="18.75">
      <c r="A474" s="7" t="s">
        <v>1193</v>
      </c>
      <c r="B474" s="7" t="s">
        <v>1536</v>
      </c>
      <c r="C474" s="7" t="s">
        <v>58</v>
      </c>
      <c r="D474" s="7">
        <v>14.4</v>
      </c>
      <c r="E474" s="7">
        <v>68</v>
      </c>
      <c r="F474" s="7">
        <v>201</v>
      </c>
      <c r="G474" s="7">
        <v>99</v>
      </c>
      <c r="H474" s="7">
        <v>102</v>
      </c>
    </row>
    <row r="475" spans="1:8" s="23" customFormat="1" ht="18.75">
      <c r="A475" s="7" t="s">
        <v>1193</v>
      </c>
      <c r="B475" s="7" t="s">
        <v>80</v>
      </c>
      <c r="C475" s="7" t="s">
        <v>80</v>
      </c>
      <c r="D475" s="7">
        <v>61</v>
      </c>
      <c r="E475" s="7">
        <v>495</v>
      </c>
      <c r="F475" s="7">
        <v>1389</v>
      </c>
      <c r="G475" s="7">
        <v>683</v>
      </c>
      <c r="H475" s="7">
        <v>706</v>
      </c>
    </row>
    <row r="476" spans="1:8" s="23" customFormat="1" ht="18.75">
      <c r="A476" s="7" t="s">
        <v>1193</v>
      </c>
      <c r="B476" s="7" t="s">
        <v>24</v>
      </c>
      <c r="C476" s="7" t="s">
        <v>24</v>
      </c>
      <c r="D476" s="7">
        <v>326.10000000000002</v>
      </c>
      <c r="E476" s="7">
        <v>3028</v>
      </c>
      <c r="F476" s="7">
        <v>7545</v>
      </c>
      <c r="G476" s="7">
        <v>3739</v>
      </c>
      <c r="H476" s="7">
        <v>3806</v>
      </c>
    </row>
    <row r="477" spans="1:8" s="23" customFormat="1" ht="18.75">
      <c r="A477" s="7" t="s">
        <v>1193</v>
      </c>
      <c r="B477" s="7" t="s">
        <v>236</v>
      </c>
      <c r="C477" s="7" t="s">
        <v>236</v>
      </c>
      <c r="D477" s="7">
        <v>236.6</v>
      </c>
      <c r="E477" s="7">
        <v>4008</v>
      </c>
      <c r="F477" s="7">
        <v>9350</v>
      </c>
      <c r="G477" s="7">
        <v>4969</v>
      </c>
      <c r="H477" s="7">
        <v>4381</v>
      </c>
    </row>
    <row r="478" spans="1:8" s="23" customFormat="1" ht="18.75">
      <c r="A478" s="7" t="s">
        <v>1194</v>
      </c>
      <c r="B478" s="7" t="s">
        <v>1151</v>
      </c>
      <c r="C478" s="7" t="s">
        <v>1151</v>
      </c>
      <c r="D478" s="7">
        <v>1342</v>
      </c>
      <c r="E478" s="7">
        <v>20646</v>
      </c>
      <c r="F478" s="7">
        <v>48616</v>
      </c>
      <c r="G478" s="7">
        <v>24659</v>
      </c>
      <c r="H478" s="7">
        <v>23957</v>
      </c>
    </row>
    <row r="479" spans="1:8" s="23" customFormat="1" ht="18.75">
      <c r="A479" s="7" t="s">
        <v>1194</v>
      </c>
      <c r="B479" s="7" t="s">
        <v>1537</v>
      </c>
      <c r="C479" s="7" t="s">
        <v>1537</v>
      </c>
      <c r="D479" s="7">
        <v>133.5</v>
      </c>
      <c r="E479" s="7">
        <v>489</v>
      </c>
      <c r="F479" s="7">
        <v>1191</v>
      </c>
      <c r="G479" s="7">
        <v>591</v>
      </c>
      <c r="H479" s="7">
        <v>600</v>
      </c>
    </row>
    <row r="480" spans="1:8" s="23" customFormat="1" ht="18.75">
      <c r="A480" s="7" t="s">
        <v>1194</v>
      </c>
      <c r="B480" s="7" t="s">
        <v>966</v>
      </c>
      <c r="C480" s="7" t="s">
        <v>966</v>
      </c>
      <c r="D480" s="7">
        <v>42.5</v>
      </c>
      <c r="E480" s="7">
        <v>7</v>
      </c>
      <c r="F480" s="7">
        <v>16</v>
      </c>
      <c r="G480" s="7">
        <v>8</v>
      </c>
      <c r="H480" s="7">
        <v>8</v>
      </c>
    </row>
    <row r="481" spans="1:8" s="23" customFormat="1" ht="18.75">
      <c r="A481" s="7" t="s">
        <v>1194</v>
      </c>
      <c r="B481" s="7" t="s">
        <v>966</v>
      </c>
      <c r="C481" s="7" t="s">
        <v>887</v>
      </c>
      <c r="D481" s="7">
        <v>18.7</v>
      </c>
      <c r="E481" s="7">
        <v>589</v>
      </c>
      <c r="F481" s="7">
        <v>1391</v>
      </c>
      <c r="G481" s="7">
        <v>686</v>
      </c>
      <c r="H481" s="7">
        <v>705</v>
      </c>
    </row>
    <row r="482" spans="1:8" s="23" customFormat="1" ht="18.75">
      <c r="A482" s="7" t="s">
        <v>1194</v>
      </c>
      <c r="B482" s="7" t="s">
        <v>966</v>
      </c>
      <c r="C482" s="7" t="s">
        <v>1539</v>
      </c>
      <c r="D482" s="7">
        <v>15.6</v>
      </c>
      <c r="E482" s="7">
        <v>664</v>
      </c>
      <c r="F482" s="7">
        <v>1525</v>
      </c>
      <c r="G482" s="7">
        <v>767</v>
      </c>
      <c r="H482" s="7">
        <v>758</v>
      </c>
    </row>
    <row r="483" spans="1:8" s="23" customFormat="1" ht="18.75">
      <c r="A483" s="7" t="s">
        <v>1194</v>
      </c>
      <c r="B483" s="7" t="s">
        <v>966</v>
      </c>
      <c r="C483" s="7" t="s">
        <v>1533</v>
      </c>
      <c r="D483" s="7">
        <v>23.5</v>
      </c>
      <c r="E483" s="7">
        <v>859</v>
      </c>
      <c r="F483" s="7">
        <v>1923</v>
      </c>
      <c r="G483" s="7">
        <v>976</v>
      </c>
      <c r="H483" s="7">
        <v>947</v>
      </c>
    </row>
    <row r="484" spans="1:8" s="23" customFormat="1" ht="18.75">
      <c r="A484" s="7" t="s">
        <v>1194</v>
      </c>
      <c r="B484" s="7" t="s">
        <v>966</v>
      </c>
      <c r="C484" s="7" t="s">
        <v>1541</v>
      </c>
      <c r="D484" s="7">
        <v>21.8</v>
      </c>
      <c r="E484" s="7">
        <v>717</v>
      </c>
      <c r="F484" s="7">
        <v>1657</v>
      </c>
      <c r="G484" s="7">
        <v>850</v>
      </c>
      <c r="H484" s="7">
        <v>807</v>
      </c>
    </row>
    <row r="485" spans="1:8" s="23" customFormat="1" ht="18.75">
      <c r="A485" s="7" t="s">
        <v>1194</v>
      </c>
      <c r="B485" s="7" t="s">
        <v>966</v>
      </c>
      <c r="C485" s="7" t="s">
        <v>963</v>
      </c>
      <c r="D485" s="7">
        <v>23.1</v>
      </c>
      <c r="E485" s="7">
        <v>338</v>
      </c>
      <c r="F485" s="7">
        <v>756</v>
      </c>
      <c r="G485" s="7">
        <v>393</v>
      </c>
      <c r="H485" s="7">
        <v>363</v>
      </c>
    </row>
    <row r="486" spans="1:8" s="23" customFormat="1" ht="18.75">
      <c r="A486" s="7" t="s">
        <v>1194</v>
      </c>
      <c r="B486" s="7" t="s">
        <v>966</v>
      </c>
      <c r="C486" s="7" t="s">
        <v>768</v>
      </c>
      <c r="D486" s="7">
        <v>31.7</v>
      </c>
      <c r="E486" s="7">
        <v>129</v>
      </c>
      <c r="F486" s="7">
        <v>334</v>
      </c>
      <c r="G486" s="7">
        <v>179</v>
      </c>
      <c r="H486" s="7">
        <v>155</v>
      </c>
    </row>
    <row r="487" spans="1:8" s="23" customFormat="1" ht="18.75">
      <c r="A487" s="7" t="s">
        <v>1194</v>
      </c>
      <c r="B487" s="7" t="s">
        <v>966</v>
      </c>
      <c r="C487" s="7" t="s">
        <v>1543</v>
      </c>
      <c r="D487" s="7">
        <v>27</v>
      </c>
      <c r="E487" s="7">
        <v>609</v>
      </c>
      <c r="F487" s="7">
        <v>1211</v>
      </c>
      <c r="G487" s="7">
        <v>626</v>
      </c>
      <c r="H487" s="7">
        <v>585</v>
      </c>
    </row>
    <row r="488" spans="1:8" s="23" customFormat="1" ht="18.75">
      <c r="A488" s="7" t="s">
        <v>1194</v>
      </c>
      <c r="B488" s="7" t="s">
        <v>966</v>
      </c>
      <c r="C488" s="7" t="s">
        <v>1545</v>
      </c>
      <c r="D488" s="7">
        <v>20.100000000000001</v>
      </c>
      <c r="E488" s="7">
        <v>321</v>
      </c>
      <c r="F488" s="7">
        <v>758</v>
      </c>
      <c r="G488" s="7">
        <v>390</v>
      </c>
      <c r="H488" s="7">
        <v>368</v>
      </c>
    </row>
    <row r="489" spans="1:8" s="23" customFormat="1" ht="18.75">
      <c r="A489" s="7" t="s">
        <v>1194</v>
      </c>
      <c r="B489" s="7" t="s">
        <v>966</v>
      </c>
      <c r="C489" s="7" t="s">
        <v>1547</v>
      </c>
      <c r="D489" s="7">
        <v>30.4</v>
      </c>
      <c r="E489" s="7">
        <v>634</v>
      </c>
      <c r="F489" s="7">
        <v>1409</v>
      </c>
      <c r="G489" s="7">
        <v>729</v>
      </c>
      <c r="H489" s="7">
        <v>680</v>
      </c>
    </row>
    <row r="490" spans="1:8" s="23" customFormat="1" ht="18.75">
      <c r="A490" s="7" t="s">
        <v>1194</v>
      </c>
      <c r="B490" s="7" t="s">
        <v>1548</v>
      </c>
      <c r="C490" s="7" t="s">
        <v>1548</v>
      </c>
      <c r="D490" s="7">
        <v>18.8</v>
      </c>
      <c r="E490" s="7">
        <v>1032</v>
      </c>
      <c r="F490" s="7">
        <v>2365</v>
      </c>
      <c r="G490" s="7">
        <v>1157</v>
      </c>
      <c r="H490" s="7">
        <v>1208</v>
      </c>
    </row>
    <row r="491" spans="1:8" s="23" customFormat="1" ht="18.75">
      <c r="A491" s="7" t="s">
        <v>1194</v>
      </c>
      <c r="B491" s="7" t="s">
        <v>1551</v>
      </c>
      <c r="C491" s="7" t="s">
        <v>683</v>
      </c>
      <c r="D491" s="7">
        <v>15.3</v>
      </c>
      <c r="E491" s="7">
        <v>605</v>
      </c>
      <c r="F491" s="7">
        <v>1576</v>
      </c>
      <c r="G491" s="7">
        <v>786</v>
      </c>
      <c r="H491" s="7">
        <v>790</v>
      </c>
    </row>
    <row r="492" spans="1:8" s="23" customFormat="1" ht="18.75">
      <c r="A492" s="7" t="s">
        <v>1194</v>
      </c>
      <c r="B492" s="7" t="s">
        <v>1551</v>
      </c>
      <c r="C492" s="7" t="s">
        <v>945</v>
      </c>
      <c r="D492" s="7">
        <v>10.7</v>
      </c>
      <c r="E492" s="7">
        <v>179</v>
      </c>
      <c r="F492" s="7">
        <v>457</v>
      </c>
      <c r="G492" s="7">
        <v>229</v>
      </c>
      <c r="H492" s="7">
        <v>228</v>
      </c>
    </row>
    <row r="493" spans="1:8" s="23" customFormat="1" ht="18.75">
      <c r="A493" s="7" t="s">
        <v>1194</v>
      </c>
      <c r="B493" s="7" t="s">
        <v>1551</v>
      </c>
      <c r="C493" s="7" t="s">
        <v>1552</v>
      </c>
      <c r="D493" s="7">
        <v>16.600000000000001</v>
      </c>
      <c r="E493" s="7">
        <v>456</v>
      </c>
      <c r="F493" s="7">
        <v>1048</v>
      </c>
      <c r="G493" s="7">
        <v>534</v>
      </c>
      <c r="H493" s="7">
        <v>514</v>
      </c>
    </row>
    <row r="494" spans="1:8" s="23" customFormat="1" ht="18.75">
      <c r="A494" s="7" t="s">
        <v>1194</v>
      </c>
      <c r="B494" s="7" t="s">
        <v>1551</v>
      </c>
      <c r="C494" s="7" t="s">
        <v>1488</v>
      </c>
      <c r="D494" s="7">
        <v>13.7</v>
      </c>
      <c r="E494" s="7">
        <v>97</v>
      </c>
      <c r="F494" s="7">
        <v>208</v>
      </c>
      <c r="G494" s="7">
        <v>112</v>
      </c>
      <c r="H494" s="7">
        <v>96</v>
      </c>
    </row>
    <row r="495" spans="1:8" s="23" customFormat="1" ht="18.75">
      <c r="A495" s="7" t="s">
        <v>1194</v>
      </c>
      <c r="B495" s="7" t="s">
        <v>1553</v>
      </c>
      <c r="C495" s="7" t="s">
        <v>1553</v>
      </c>
      <c r="D495" s="7">
        <v>34</v>
      </c>
      <c r="E495" s="7">
        <v>192</v>
      </c>
      <c r="F495" s="7">
        <v>412</v>
      </c>
      <c r="G495" s="7">
        <v>219</v>
      </c>
      <c r="H495" s="7">
        <v>193</v>
      </c>
    </row>
    <row r="496" spans="1:8" s="23" customFormat="1" ht="18.75">
      <c r="A496" s="7" t="s">
        <v>1194</v>
      </c>
      <c r="B496" s="7" t="s">
        <v>1553</v>
      </c>
      <c r="C496" s="7" t="s">
        <v>291</v>
      </c>
      <c r="D496" s="7">
        <v>11.1</v>
      </c>
      <c r="E496" s="7">
        <v>387</v>
      </c>
      <c r="F496" s="7">
        <v>614</v>
      </c>
      <c r="G496" s="7">
        <v>323</v>
      </c>
      <c r="H496" s="7">
        <v>291</v>
      </c>
    </row>
    <row r="497" spans="1:8" s="23" customFormat="1" ht="18.75">
      <c r="A497" s="7" t="s">
        <v>1194</v>
      </c>
      <c r="B497" s="7" t="s">
        <v>1553</v>
      </c>
      <c r="C497" s="7" t="s">
        <v>1574</v>
      </c>
      <c r="D497" s="7">
        <v>9.8000000000000007</v>
      </c>
      <c r="E497" s="7">
        <v>363</v>
      </c>
      <c r="F497" s="7">
        <v>835</v>
      </c>
      <c r="G497" s="7">
        <v>414</v>
      </c>
      <c r="H497" s="7">
        <v>421</v>
      </c>
    </row>
    <row r="498" spans="1:8" s="23" customFormat="1" ht="18.75">
      <c r="A498" s="7" t="s">
        <v>1194</v>
      </c>
      <c r="B498" s="7" t="s">
        <v>1553</v>
      </c>
      <c r="C498" s="7" t="s">
        <v>714</v>
      </c>
      <c r="D498" s="7">
        <v>20.5</v>
      </c>
      <c r="E498" s="7">
        <v>613</v>
      </c>
      <c r="F498" s="7">
        <v>1419</v>
      </c>
      <c r="G498" s="7">
        <v>720</v>
      </c>
      <c r="H498" s="7">
        <v>699</v>
      </c>
    </row>
    <row r="499" spans="1:8" s="23" customFormat="1" ht="18.75">
      <c r="A499" s="7" t="s">
        <v>1194</v>
      </c>
      <c r="B499" s="7" t="s">
        <v>1553</v>
      </c>
      <c r="C499" s="7" t="s">
        <v>1557</v>
      </c>
      <c r="D499" s="7">
        <v>18.2</v>
      </c>
      <c r="E499" s="7">
        <v>565</v>
      </c>
      <c r="F499" s="7">
        <v>1340</v>
      </c>
      <c r="G499" s="7">
        <v>665</v>
      </c>
      <c r="H499" s="7">
        <v>675</v>
      </c>
    </row>
    <row r="500" spans="1:8" s="23" customFormat="1" ht="18.75">
      <c r="A500" s="7" t="s">
        <v>1194</v>
      </c>
      <c r="B500" s="7" t="s">
        <v>1553</v>
      </c>
      <c r="C500" s="7" t="s">
        <v>711</v>
      </c>
      <c r="D500" s="7">
        <v>9.9</v>
      </c>
      <c r="E500" s="7">
        <v>373</v>
      </c>
      <c r="F500" s="7">
        <v>839</v>
      </c>
      <c r="G500" s="7">
        <v>439</v>
      </c>
      <c r="H500" s="7">
        <v>400</v>
      </c>
    </row>
    <row r="501" spans="1:8" s="23" customFormat="1" ht="18.75">
      <c r="A501" s="7" t="s">
        <v>1194</v>
      </c>
      <c r="B501" s="7" t="s">
        <v>1553</v>
      </c>
      <c r="C501" s="7" t="s">
        <v>1563</v>
      </c>
      <c r="D501" s="7">
        <v>22.5</v>
      </c>
      <c r="E501" s="7">
        <v>187</v>
      </c>
      <c r="F501" s="7">
        <v>411</v>
      </c>
      <c r="G501" s="7">
        <v>214</v>
      </c>
      <c r="H501" s="7">
        <v>197</v>
      </c>
    </row>
    <row r="502" spans="1:8" s="23" customFormat="1" ht="18.75">
      <c r="A502" s="7" t="s">
        <v>1194</v>
      </c>
      <c r="B502" s="7" t="s">
        <v>1553</v>
      </c>
      <c r="C502" s="7" t="s">
        <v>201</v>
      </c>
      <c r="D502" s="7">
        <v>18.5</v>
      </c>
      <c r="E502" s="7">
        <v>658</v>
      </c>
      <c r="F502" s="7">
        <v>1306</v>
      </c>
      <c r="G502" s="7">
        <v>602</v>
      </c>
      <c r="H502" s="7">
        <v>704</v>
      </c>
    </row>
    <row r="503" spans="1:8" s="23" customFormat="1" ht="18.75">
      <c r="A503" s="7" t="s">
        <v>1194</v>
      </c>
      <c r="B503" s="7" t="s">
        <v>1553</v>
      </c>
      <c r="C503" s="7" t="s">
        <v>1567</v>
      </c>
      <c r="D503" s="7">
        <v>11.8</v>
      </c>
      <c r="E503" s="7">
        <v>418</v>
      </c>
      <c r="F503" s="7">
        <v>1000</v>
      </c>
      <c r="G503" s="7">
        <v>494</v>
      </c>
      <c r="H503" s="7">
        <v>506</v>
      </c>
    </row>
    <row r="504" spans="1:8" s="23" customFormat="1" ht="18.75">
      <c r="A504" s="7" t="s">
        <v>1194</v>
      </c>
      <c r="B504" s="7" t="s">
        <v>411</v>
      </c>
      <c r="C504" s="7" t="s">
        <v>411</v>
      </c>
      <c r="D504" s="7">
        <v>32.6</v>
      </c>
      <c r="E504" s="7">
        <v>175</v>
      </c>
      <c r="F504" s="7">
        <v>555</v>
      </c>
      <c r="G504" s="7">
        <v>269</v>
      </c>
      <c r="H504" s="7">
        <v>286</v>
      </c>
    </row>
    <row r="505" spans="1:8" s="23" customFormat="1" ht="18.75">
      <c r="A505" s="7" t="s">
        <v>1194</v>
      </c>
      <c r="B505" s="7" t="s">
        <v>1536</v>
      </c>
      <c r="C505" s="7" t="s">
        <v>1536</v>
      </c>
      <c r="D505" s="7" t="s">
        <v>99</v>
      </c>
      <c r="E505" s="7">
        <v>12</v>
      </c>
      <c r="F505" s="7">
        <v>31</v>
      </c>
      <c r="G505" s="7">
        <v>14</v>
      </c>
      <c r="H505" s="7">
        <v>17</v>
      </c>
    </row>
    <row r="506" spans="1:8" s="23" customFormat="1" ht="18.75">
      <c r="A506" s="7" t="s">
        <v>1194</v>
      </c>
      <c r="B506" s="7" t="s">
        <v>1536</v>
      </c>
      <c r="C506" s="7" t="s">
        <v>1026</v>
      </c>
      <c r="D506" s="7">
        <v>14.3</v>
      </c>
      <c r="E506" s="7">
        <v>445</v>
      </c>
      <c r="F506" s="7">
        <v>1209</v>
      </c>
      <c r="G506" s="7">
        <v>599</v>
      </c>
      <c r="H506" s="7">
        <v>610</v>
      </c>
    </row>
    <row r="507" spans="1:8" s="23" customFormat="1" ht="18.75">
      <c r="A507" s="7" t="s">
        <v>1194</v>
      </c>
      <c r="B507" s="7" t="s">
        <v>1536</v>
      </c>
      <c r="C507" s="7" t="s">
        <v>103</v>
      </c>
      <c r="D507" s="7">
        <v>23.8</v>
      </c>
      <c r="E507" s="7">
        <v>438</v>
      </c>
      <c r="F507" s="7">
        <v>1228</v>
      </c>
      <c r="G507" s="7">
        <v>645</v>
      </c>
      <c r="H507" s="7">
        <v>583</v>
      </c>
    </row>
    <row r="508" spans="1:8" s="23" customFormat="1" ht="18.75">
      <c r="A508" s="7" t="s">
        <v>1194</v>
      </c>
      <c r="B508" s="7" t="s">
        <v>1536</v>
      </c>
      <c r="C508" s="7" t="s">
        <v>1571</v>
      </c>
      <c r="D508" s="7">
        <v>13.9</v>
      </c>
      <c r="E508" s="7">
        <v>418</v>
      </c>
      <c r="F508" s="7">
        <v>1084</v>
      </c>
      <c r="G508" s="7">
        <v>560</v>
      </c>
      <c r="H508" s="7">
        <v>524</v>
      </c>
    </row>
    <row r="509" spans="1:8" s="23" customFormat="1" ht="18.75">
      <c r="A509" s="7" t="s">
        <v>1194</v>
      </c>
      <c r="B509" s="7" t="s">
        <v>1536</v>
      </c>
      <c r="C509" s="7" t="s">
        <v>58</v>
      </c>
      <c r="D509" s="7">
        <v>14.4</v>
      </c>
      <c r="E509" s="7">
        <v>65</v>
      </c>
      <c r="F509" s="7">
        <v>195</v>
      </c>
      <c r="G509" s="7">
        <v>94</v>
      </c>
      <c r="H509" s="7">
        <v>101</v>
      </c>
    </row>
    <row r="510" spans="1:8" s="23" customFormat="1" ht="18.75">
      <c r="A510" s="7" t="s">
        <v>1194</v>
      </c>
      <c r="B510" s="7" t="s">
        <v>80</v>
      </c>
      <c r="C510" s="7" t="s">
        <v>80</v>
      </c>
      <c r="D510" s="7">
        <v>61</v>
      </c>
      <c r="E510" s="7">
        <v>511</v>
      </c>
      <c r="F510" s="7">
        <v>1433</v>
      </c>
      <c r="G510" s="7">
        <v>697</v>
      </c>
      <c r="H510" s="7">
        <v>736</v>
      </c>
    </row>
    <row r="511" spans="1:8" s="23" customFormat="1" ht="18.75">
      <c r="A511" s="7" t="s">
        <v>1194</v>
      </c>
      <c r="B511" s="7" t="s">
        <v>24</v>
      </c>
      <c r="C511" s="7" t="s">
        <v>24</v>
      </c>
      <c r="D511" s="7">
        <v>326.10000000000002</v>
      </c>
      <c r="E511" s="7">
        <v>3056</v>
      </c>
      <c r="F511" s="7">
        <v>7557</v>
      </c>
      <c r="G511" s="7">
        <v>3730</v>
      </c>
      <c r="H511" s="7">
        <v>3827</v>
      </c>
    </row>
    <row r="512" spans="1:8" s="23" customFormat="1" ht="18.75">
      <c r="A512" s="7" t="s">
        <v>1194</v>
      </c>
      <c r="B512" s="7" t="s">
        <v>236</v>
      </c>
      <c r="C512" s="7" t="s">
        <v>236</v>
      </c>
      <c r="D512" s="7">
        <v>236.6</v>
      </c>
      <c r="E512" s="7">
        <v>4045</v>
      </c>
      <c r="F512" s="7">
        <v>9323</v>
      </c>
      <c r="G512" s="7">
        <v>4948</v>
      </c>
      <c r="H512" s="7">
        <v>4375</v>
      </c>
    </row>
    <row r="513" spans="1:8" s="23" customFormat="1" ht="18.75">
      <c r="A513" s="7" t="s">
        <v>243</v>
      </c>
      <c r="B513" s="7" t="s">
        <v>1151</v>
      </c>
      <c r="C513" s="7" t="s">
        <v>1151</v>
      </c>
      <c r="D513" s="7">
        <v>1342</v>
      </c>
      <c r="E513" s="7">
        <v>20785</v>
      </c>
      <c r="F513" s="7">
        <v>48520</v>
      </c>
      <c r="G513" s="7">
        <v>24595</v>
      </c>
      <c r="H513" s="7">
        <v>23925</v>
      </c>
    </row>
    <row r="514" spans="1:8" s="23" customFormat="1" ht="18.75">
      <c r="A514" s="7" t="s">
        <v>243</v>
      </c>
      <c r="B514" s="7" t="s">
        <v>1537</v>
      </c>
      <c r="C514" s="7" t="s">
        <v>1537</v>
      </c>
      <c r="D514" s="7">
        <v>133.5</v>
      </c>
      <c r="E514" s="7">
        <v>504</v>
      </c>
      <c r="F514" s="7">
        <v>1209</v>
      </c>
      <c r="G514" s="7">
        <v>632</v>
      </c>
      <c r="H514" s="7">
        <v>577</v>
      </c>
    </row>
    <row r="515" spans="1:8" s="23" customFormat="1" ht="18.75">
      <c r="A515" s="7" t="s">
        <v>243</v>
      </c>
      <c r="B515" s="7" t="s">
        <v>966</v>
      </c>
      <c r="C515" s="7" t="s">
        <v>966</v>
      </c>
      <c r="D515" s="7">
        <v>42.5</v>
      </c>
      <c r="E515" s="7">
        <v>7</v>
      </c>
      <c r="F515" s="7">
        <v>16</v>
      </c>
      <c r="G515" s="7">
        <v>8</v>
      </c>
      <c r="H515" s="7">
        <v>8</v>
      </c>
    </row>
    <row r="516" spans="1:8" s="23" customFormat="1" ht="18.75">
      <c r="A516" s="7" t="s">
        <v>243</v>
      </c>
      <c r="B516" s="7" t="s">
        <v>966</v>
      </c>
      <c r="C516" s="7" t="s">
        <v>887</v>
      </c>
      <c r="D516" s="7">
        <v>18.7</v>
      </c>
      <c r="E516" s="7">
        <v>597</v>
      </c>
      <c r="F516" s="7">
        <v>1387</v>
      </c>
      <c r="G516" s="7">
        <v>694</v>
      </c>
      <c r="H516" s="7">
        <v>693</v>
      </c>
    </row>
    <row r="517" spans="1:8" s="23" customFormat="1" ht="18.75">
      <c r="A517" s="7" t="s">
        <v>243</v>
      </c>
      <c r="B517" s="7" t="s">
        <v>966</v>
      </c>
      <c r="C517" s="7" t="s">
        <v>1539</v>
      </c>
      <c r="D517" s="7">
        <v>15.6</v>
      </c>
      <c r="E517" s="7">
        <v>658</v>
      </c>
      <c r="F517" s="7">
        <v>1500</v>
      </c>
      <c r="G517" s="7">
        <v>760</v>
      </c>
      <c r="H517" s="7">
        <v>740</v>
      </c>
    </row>
    <row r="518" spans="1:8" s="23" customFormat="1" ht="18.75">
      <c r="A518" s="7" t="s">
        <v>243</v>
      </c>
      <c r="B518" s="7" t="s">
        <v>966</v>
      </c>
      <c r="C518" s="7" t="s">
        <v>1533</v>
      </c>
      <c r="D518" s="7">
        <v>23.5</v>
      </c>
      <c r="E518" s="7">
        <v>877</v>
      </c>
      <c r="F518" s="7">
        <v>1929</v>
      </c>
      <c r="G518" s="7">
        <v>982</v>
      </c>
      <c r="H518" s="7">
        <v>947</v>
      </c>
    </row>
    <row r="519" spans="1:8" s="23" customFormat="1" ht="18.75">
      <c r="A519" s="7" t="s">
        <v>243</v>
      </c>
      <c r="B519" s="7" t="s">
        <v>966</v>
      </c>
      <c r="C519" s="7" t="s">
        <v>1541</v>
      </c>
      <c r="D519" s="7">
        <v>21.8</v>
      </c>
      <c r="E519" s="7">
        <v>734</v>
      </c>
      <c r="F519" s="7">
        <v>1699</v>
      </c>
      <c r="G519" s="7">
        <v>869</v>
      </c>
      <c r="H519" s="7">
        <v>830</v>
      </c>
    </row>
    <row r="520" spans="1:8" s="23" customFormat="1" ht="18.75">
      <c r="A520" s="7" t="s">
        <v>243</v>
      </c>
      <c r="B520" s="7" t="s">
        <v>966</v>
      </c>
      <c r="C520" s="7" t="s">
        <v>963</v>
      </c>
      <c r="D520" s="7">
        <v>23.1</v>
      </c>
      <c r="E520" s="7">
        <v>335</v>
      </c>
      <c r="F520" s="7">
        <v>754</v>
      </c>
      <c r="G520" s="7">
        <v>388</v>
      </c>
      <c r="H520" s="7">
        <v>366</v>
      </c>
    </row>
    <row r="521" spans="1:8" s="23" customFormat="1" ht="18.75">
      <c r="A521" s="7" t="s">
        <v>243</v>
      </c>
      <c r="B521" s="7" t="s">
        <v>966</v>
      </c>
      <c r="C521" s="7" t="s">
        <v>768</v>
      </c>
      <c r="D521" s="7">
        <v>31.7</v>
      </c>
      <c r="E521" s="7">
        <v>128</v>
      </c>
      <c r="F521" s="7">
        <v>335</v>
      </c>
      <c r="G521" s="7">
        <v>175</v>
      </c>
      <c r="H521" s="7">
        <v>160</v>
      </c>
    </row>
    <row r="522" spans="1:8" s="23" customFormat="1" ht="18.75">
      <c r="A522" s="7" t="s">
        <v>243</v>
      </c>
      <c r="B522" s="7" t="s">
        <v>966</v>
      </c>
      <c r="C522" s="7" t="s">
        <v>1543</v>
      </c>
      <c r="D522" s="7">
        <v>27</v>
      </c>
      <c r="E522" s="7">
        <v>612</v>
      </c>
      <c r="F522" s="7">
        <v>1194</v>
      </c>
      <c r="G522" s="7">
        <v>610</v>
      </c>
      <c r="H522" s="7">
        <v>584</v>
      </c>
    </row>
    <row r="523" spans="1:8" s="23" customFormat="1" ht="18.75">
      <c r="A523" s="7" t="s">
        <v>243</v>
      </c>
      <c r="B523" s="7" t="s">
        <v>966</v>
      </c>
      <c r="C523" s="7" t="s">
        <v>1545</v>
      </c>
      <c r="D523" s="7">
        <v>20.100000000000001</v>
      </c>
      <c r="E523" s="7">
        <v>318</v>
      </c>
      <c r="F523" s="7">
        <v>755</v>
      </c>
      <c r="G523" s="7">
        <v>395</v>
      </c>
      <c r="H523" s="7">
        <v>360</v>
      </c>
    </row>
    <row r="524" spans="1:8" s="23" customFormat="1" ht="18.75">
      <c r="A524" s="7" t="s">
        <v>243</v>
      </c>
      <c r="B524" s="7" t="s">
        <v>966</v>
      </c>
      <c r="C524" s="7" t="s">
        <v>1547</v>
      </c>
      <c r="D524" s="7">
        <v>30.4</v>
      </c>
      <c r="E524" s="7">
        <v>621</v>
      </c>
      <c r="F524" s="7">
        <v>1407</v>
      </c>
      <c r="G524" s="7">
        <v>709</v>
      </c>
      <c r="H524" s="7">
        <v>698</v>
      </c>
    </row>
    <row r="525" spans="1:8" s="23" customFormat="1" ht="18.75">
      <c r="A525" s="7" t="s">
        <v>243</v>
      </c>
      <c r="B525" s="7" t="s">
        <v>1548</v>
      </c>
      <c r="C525" s="7" t="s">
        <v>1548</v>
      </c>
      <c r="D525" s="7">
        <v>18.8</v>
      </c>
      <c r="E525" s="7">
        <v>1022</v>
      </c>
      <c r="F525" s="7">
        <v>2321</v>
      </c>
      <c r="G525" s="7">
        <v>1137</v>
      </c>
      <c r="H525" s="7">
        <v>1184</v>
      </c>
    </row>
    <row r="526" spans="1:8" s="23" customFormat="1" ht="18.75">
      <c r="A526" s="7" t="s">
        <v>243</v>
      </c>
      <c r="B526" s="7" t="s">
        <v>1551</v>
      </c>
      <c r="C526" s="7" t="s">
        <v>683</v>
      </c>
      <c r="D526" s="7">
        <v>15.3</v>
      </c>
      <c r="E526" s="7">
        <v>620</v>
      </c>
      <c r="F526" s="7">
        <v>1576</v>
      </c>
      <c r="G526" s="7">
        <v>782</v>
      </c>
      <c r="H526" s="7">
        <v>794</v>
      </c>
    </row>
    <row r="527" spans="1:8" s="23" customFormat="1" ht="18.75">
      <c r="A527" s="7" t="s">
        <v>243</v>
      </c>
      <c r="B527" s="7" t="s">
        <v>1551</v>
      </c>
      <c r="C527" s="7" t="s">
        <v>945</v>
      </c>
      <c r="D527" s="7">
        <v>10.7</v>
      </c>
      <c r="E527" s="7">
        <v>188</v>
      </c>
      <c r="F527" s="7">
        <v>462</v>
      </c>
      <c r="G527" s="7">
        <v>236</v>
      </c>
      <c r="H527" s="7">
        <v>226</v>
      </c>
    </row>
    <row r="528" spans="1:8" s="23" customFormat="1" ht="18.75">
      <c r="A528" s="7" t="s">
        <v>243</v>
      </c>
      <c r="B528" s="7" t="s">
        <v>1551</v>
      </c>
      <c r="C528" s="7" t="s">
        <v>1552</v>
      </c>
      <c r="D528" s="7">
        <v>16.600000000000001</v>
      </c>
      <c r="E528" s="7">
        <v>461</v>
      </c>
      <c r="F528" s="7">
        <v>1044</v>
      </c>
      <c r="G528" s="7">
        <v>526</v>
      </c>
      <c r="H528" s="7">
        <v>518</v>
      </c>
    </row>
    <row r="529" spans="1:8" s="23" customFormat="1" ht="18.75">
      <c r="A529" s="7" t="s">
        <v>243</v>
      </c>
      <c r="B529" s="7" t="s">
        <v>1551</v>
      </c>
      <c r="C529" s="7" t="s">
        <v>1488</v>
      </c>
      <c r="D529" s="7">
        <v>13.7</v>
      </c>
      <c r="E529" s="7">
        <v>110</v>
      </c>
      <c r="F529" s="7">
        <v>236</v>
      </c>
      <c r="G529" s="7">
        <v>128</v>
      </c>
      <c r="H529" s="7">
        <v>108</v>
      </c>
    </row>
    <row r="530" spans="1:8" s="23" customFormat="1" ht="18.75">
      <c r="A530" s="7" t="s">
        <v>243</v>
      </c>
      <c r="B530" s="7" t="s">
        <v>1553</v>
      </c>
      <c r="C530" s="7" t="s">
        <v>1553</v>
      </c>
      <c r="D530" s="7">
        <v>34</v>
      </c>
      <c r="E530" s="7">
        <v>191</v>
      </c>
      <c r="F530" s="7">
        <v>407</v>
      </c>
      <c r="G530" s="7">
        <v>219</v>
      </c>
      <c r="H530" s="7">
        <v>188</v>
      </c>
    </row>
    <row r="531" spans="1:8" s="23" customFormat="1" ht="18.75">
      <c r="A531" s="7" t="s">
        <v>243</v>
      </c>
      <c r="B531" s="7" t="s">
        <v>1553</v>
      </c>
      <c r="C531" s="7" t="s">
        <v>291</v>
      </c>
      <c r="D531" s="7">
        <v>11.1</v>
      </c>
      <c r="E531" s="7">
        <v>384</v>
      </c>
      <c r="F531" s="7">
        <v>608</v>
      </c>
      <c r="G531" s="7">
        <v>318</v>
      </c>
      <c r="H531" s="7">
        <v>290</v>
      </c>
    </row>
    <row r="532" spans="1:8" s="23" customFormat="1" ht="18.75">
      <c r="A532" s="7" t="s">
        <v>243</v>
      </c>
      <c r="B532" s="7" t="s">
        <v>1553</v>
      </c>
      <c r="C532" s="7" t="s">
        <v>1574</v>
      </c>
      <c r="D532" s="7">
        <v>9.8000000000000007</v>
      </c>
      <c r="E532" s="7">
        <v>357</v>
      </c>
      <c r="F532" s="7">
        <v>816</v>
      </c>
      <c r="G532" s="7">
        <v>405</v>
      </c>
      <c r="H532" s="7">
        <v>411</v>
      </c>
    </row>
    <row r="533" spans="1:8" s="23" customFormat="1" ht="18.75">
      <c r="A533" s="7" t="s">
        <v>243</v>
      </c>
      <c r="B533" s="7" t="s">
        <v>1553</v>
      </c>
      <c r="C533" s="7" t="s">
        <v>714</v>
      </c>
      <c r="D533" s="7">
        <v>20.5</v>
      </c>
      <c r="E533" s="7">
        <v>634</v>
      </c>
      <c r="F533" s="7">
        <v>1431</v>
      </c>
      <c r="G533" s="7">
        <v>737</v>
      </c>
      <c r="H533" s="7">
        <v>694</v>
      </c>
    </row>
    <row r="534" spans="1:8" s="23" customFormat="1" ht="18.75">
      <c r="A534" s="7" t="s">
        <v>243</v>
      </c>
      <c r="B534" s="7" t="s">
        <v>1553</v>
      </c>
      <c r="C534" s="7" t="s">
        <v>1557</v>
      </c>
      <c r="D534" s="7">
        <v>18.2</v>
      </c>
      <c r="E534" s="7">
        <v>564</v>
      </c>
      <c r="F534" s="7">
        <v>1329</v>
      </c>
      <c r="G534" s="7">
        <v>652</v>
      </c>
      <c r="H534" s="7">
        <v>677</v>
      </c>
    </row>
    <row r="535" spans="1:8" s="23" customFormat="1" ht="18.75">
      <c r="A535" s="7" t="s">
        <v>243</v>
      </c>
      <c r="B535" s="7" t="s">
        <v>1553</v>
      </c>
      <c r="C535" s="7" t="s">
        <v>711</v>
      </c>
      <c r="D535" s="7">
        <v>9.9</v>
      </c>
      <c r="E535" s="7">
        <v>379</v>
      </c>
      <c r="F535" s="7">
        <v>839</v>
      </c>
      <c r="G535" s="7">
        <v>448</v>
      </c>
      <c r="H535" s="7">
        <v>391</v>
      </c>
    </row>
    <row r="536" spans="1:8" s="23" customFormat="1" ht="18.75">
      <c r="A536" s="7" t="s">
        <v>243</v>
      </c>
      <c r="B536" s="7" t="s">
        <v>1553</v>
      </c>
      <c r="C536" s="7" t="s">
        <v>1563</v>
      </c>
      <c r="D536" s="7">
        <v>22.5</v>
      </c>
      <c r="E536" s="7">
        <v>201</v>
      </c>
      <c r="F536" s="7">
        <v>421</v>
      </c>
      <c r="G536" s="7">
        <v>220</v>
      </c>
      <c r="H536" s="7">
        <v>201</v>
      </c>
    </row>
    <row r="537" spans="1:8" s="23" customFormat="1" ht="18.75">
      <c r="A537" s="7" t="s">
        <v>243</v>
      </c>
      <c r="B537" s="7" t="s">
        <v>1553</v>
      </c>
      <c r="C537" s="7" t="s">
        <v>201</v>
      </c>
      <c r="D537" s="7">
        <v>18.5</v>
      </c>
      <c r="E537" s="7">
        <v>678</v>
      </c>
      <c r="F537" s="7">
        <v>1328</v>
      </c>
      <c r="G537" s="7">
        <v>596</v>
      </c>
      <c r="H537" s="7">
        <v>732</v>
      </c>
    </row>
    <row r="538" spans="1:8" s="23" customFormat="1" ht="18.75">
      <c r="A538" s="7" t="s">
        <v>243</v>
      </c>
      <c r="B538" s="7" t="s">
        <v>1553</v>
      </c>
      <c r="C538" s="7" t="s">
        <v>1567</v>
      </c>
      <c r="D538" s="7">
        <v>11.8</v>
      </c>
      <c r="E538" s="7">
        <v>432</v>
      </c>
      <c r="F538" s="7">
        <v>1005</v>
      </c>
      <c r="G538" s="7">
        <v>502</v>
      </c>
      <c r="H538" s="7">
        <v>503</v>
      </c>
    </row>
    <row r="539" spans="1:8" s="23" customFormat="1" ht="18.75">
      <c r="A539" s="7" t="s">
        <v>243</v>
      </c>
      <c r="B539" s="7" t="s">
        <v>411</v>
      </c>
      <c r="C539" s="7" t="s">
        <v>411</v>
      </c>
      <c r="D539" s="7">
        <v>32.6</v>
      </c>
      <c r="E539" s="7">
        <v>185</v>
      </c>
      <c r="F539" s="7">
        <v>564</v>
      </c>
      <c r="G539" s="7">
        <v>270</v>
      </c>
      <c r="H539" s="7">
        <v>294</v>
      </c>
    </row>
    <row r="540" spans="1:8" s="23" customFormat="1" ht="18.75">
      <c r="A540" s="7" t="s">
        <v>243</v>
      </c>
      <c r="B540" s="7" t="s">
        <v>1536</v>
      </c>
      <c r="C540" s="7" t="s">
        <v>1536</v>
      </c>
      <c r="D540" s="7" t="s">
        <v>99</v>
      </c>
      <c r="E540" s="7">
        <v>10</v>
      </c>
      <c r="F540" s="7">
        <v>25</v>
      </c>
      <c r="G540" s="7">
        <v>13</v>
      </c>
      <c r="H540" s="7">
        <v>12</v>
      </c>
    </row>
    <row r="541" spans="1:8" s="23" customFormat="1" ht="18.75">
      <c r="A541" s="7" t="s">
        <v>243</v>
      </c>
      <c r="B541" s="7" t="s">
        <v>1536</v>
      </c>
      <c r="C541" s="7" t="s">
        <v>1026</v>
      </c>
      <c r="D541" s="7">
        <v>14.3</v>
      </c>
      <c r="E541" s="7">
        <v>464</v>
      </c>
      <c r="F541" s="7">
        <v>1242</v>
      </c>
      <c r="G541" s="7">
        <v>617</v>
      </c>
      <c r="H541" s="7">
        <v>625</v>
      </c>
    </row>
    <row r="542" spans="1:8" s="23" customFormat="1" ht="18.75">
      <c r="A542" s="7" t="s">
        <v>243</v>
      </c>
      <c r="B542" s="7" t="s">
        <v>1536</v>
      </c>
      <c r="C542" s="7" t="s">
        <v>103</v>
      </c>
      <c r="D542" s="7">
        <v>23.8</v>
      </c>
      <c r="E542" s="7">
        <v>434</v>
      </c>
      <c r="F542" s="7">
        <v>1201</v>
      </c>
      <c r="G542" s="7">
        <v>626</v>
      </c>
      <c r="H542" s="7">
        <v>575</v>
      </c>
    </row>
    <row r="543" spans="1:8" s="23" customFormat="1" ht="18.75">
      <c r="A543" s="7" t="s">
        <v>243</v>
      </c>
      <c r="B543" s="7" t="s">
        <v>1536</v>
      </c>
      <c r="C543" s="7" t="s">
        <v>1571</v>
      </c>
      <c r="D543" s="7">
        <v>13.9</v>
      </c>
      <c r="E543" s="7">
        <v>427</v>
      </c>
      <c r="F543" s="7">
        <v>1091</v>
      </c>
      <c r="G543" s="7">
        <v>556</v>
      </c>
      <c r="H543" s="7">
        <v>535</v>
      </c>
    </row>
    <row r="544" spans="1:8" s="23" customFormat="1" ht="18.75">
      <c r="A544" s="7" t="s">
        <v>243</v>
      </c>
      <c r="B544" s="7" t="s">
        <v>1536</v>
      </c>
      <c r="C544" s="7" t="s">
        <v>58</v>
      </c>
      <c r="D544" s="7">
        <v>14.4</v>
      </c>
      <c r="E544" s="7">
        <v>77</v>
      </c>
      <c r="F544" s="7">
        <v>206</v>
      </c>
      <c r="G544" s="7">
        <v>108</v>
      </c>
      <c r="H544" s="7">
        <v>98</v>
      </c>
    </row>
    <row r="545" spans="1:8" s="23" customFormat="1" ht="18.75">
      <c r="A545" s="7" t="s">
        <v>243</v>
      </c>
      <c r="B545" s="7" t="s">
        <v>80</v>
      </c>
      <c r="C545" s="7" t="s">
        <v>80</v>
      </c>
      <c r="D545" s="7">
        <v>61</v>
      </c>
      <c r="E545" s="7">
        <v>535</v>
      </c>
      <c r="F545" s="7">
        <v>1470</v>
      </c>
      <c r="G545" s="7">
        <v>724</v>
      </c>
      <c r="H545" s="7">
        <v>746</v>
      </c>
    </row>
    <row r="546" spans="1:8" s="23" customFormat="1" ht="18.75">
      <c r="A546" s="7" t="s">
        <v>243</v>
      </c>
      <c r="B546" s="7" t="s">
        <v>24</v>
      </c>
      <c r="C546" s="7" t="s">
        <v>24</v>
      </c>
      <c r="D546" s="7">
        <v>326.10000000000002</v>
      </c>
      <c r="E546" s="7">
        <v>3016</v>
      </c>
      <c r="F546" s="7">
        <v>7433</v>
      </c>
      <c r="G546" s="7">
        <v>3664</v>
      </c>
      <c r="H546" s="7">
        <v>3769</v>
      </c>
    </row>
    <row r="547" spans="1:8" s="23" customFormat="1" ht="18.75">
      <c r="A547" s="7" t="s">
        <v>243</v>
      </c>
      <c r="B547" s="7" t="s">
        <v>236</v>
      </c>
      <c r="C547" s="7" t="s">
        <v>236</v>
      </c>
      <c r="D547" s="7">
        <v>236.6</v>
      </c>
      <c r="E547" s="7">
        <v>4025</v>
      </c>
      <c r="F547" s="7">
        <v>9280</v>
      </c>
      <c r="G547" s="7">
        <v>4889</v>
      </c>
      <c r="H547" s="7">
        <v>4391</v>
      </c>
    </row>
  </sheetData>
  <phoneticPr fontId="5"/>
  <hyperlinks>
    <hyperlink ref="D1" location="目次!C9" display="目次" xr:uid="{00000000-0004-0000-1A00-000000000000}"/>
  </hyperlinks>
  <pageMargins left="0.7" right="0.7" top="0.75" bottom="0.75" header="0.3" footer="0.3"/>
  <pageSetup paperSize="9" orientation="portrait" r:id="rId1"/>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dimension ref="A1:D10"/>
  <sheetViews>
    <sheetView topLeftCell="A7" workbookViewId="0">
      <selection activeCell="E4" sqref="E4"/>
    </sheetView>
  </sheetViews>
  <sheetFormatPr defaultColWidth="10.375" defaultRowHeight="14.25"/>
  <cols>
    <col min="1" max="1" width="10.5" style="1" bestFit="1" customWidth="1"/>
    <col min="2" max="2" width="20.125" style="1" bestFit="1" customWidth="1"/>
    <col min="3" max="3" width="22" style="1" bestFit="1" customWidth="1"/>
    <col min="4" max="16384" width="10.375" style="1"/>
  </cols>
  <sheetData>
    <row r="1" spans="1:4" ht="18.75">
      <c r="A1" s="19" t="s">
        <v>3109</v>
      </c>
      <c r="B1" s="21" t="s">
        <v>3188</v>
      </c>
      <c r="C1" s="21" t="s">
        <v>3189</v>
      </c>
      <c r="D1" s="9" t="s">
        <v>652</v>
      </c>
    </row>
    <row r="2" spans="1:4" ht="18.75">
      <c r="A2" s="20" t="s">
        <v>1205</v>
      </c>
      <c r="B2" s="22">
        <v>68</v>
      </c>
      <c r="C2" s="22">
        <v>94586</v>
      </c>
    </row>
    <row r="3" spans="1:4" ht="18.75">
      <c r="A3" s="20" t="s">
        <v>2941</v>
      </c>
      <c r="B3" s="22">
        <v>56</v>
      </c>
      <c r="C3" s="22">
        <v>108652</v>
      </c>
    </row>
    <row r="4" spans="1:4" ht="18.75">
      <c r="A4" s="20" t="s">
        <v>3000</v>
      </c>
      <c r="B4" s="22">
        <v>71</v>
      </c>
      <c r="C4" s="22">
        <v>195693</v>
      </c>
    </row>
    <row r="5" spans="1:4" ht="18.75">
      <c r="A5" s="20" t="s">
        <v>756</v>
      </c>
      <c r="B5" s="22">
        <v>195</v>
      </c>
      <c r="C5" s="22">
        <v>398931</v>
      </c>
    </row>
    <row r="6" spans="1:4" ht="18.75">
      <c r="A6" s="21"/>
      <c r="B6" s="21"/>
      <c r="C6" s="21"/>
    </row>
    <row r="7" spans="1:4" ht="18.75">
      <c r="A7" s="21"/>
      <c r="B7" s="21"/>
      <c r="C7" s="21"/>
    </row>
    <row r="8" spans="1:4" ht="18.75">
      <c r="A8" s="21"/>
      <c r="B8" s="21"/>
      <c r="C8" s="21"/>
    </row>
    <row r="9" spans="1:4" ht="18.75">
      <c r="A9" s="21"/>
      <c r="B9" s="21"/>
      <c r="C9" s="21"/>
    </row>
    <row r="10" spans="1:4" ht="18.75">
      <c r="A10" s="21"/>
      <c r="B10" s="21"/>
      <c r="C10" s="21"/>
    </row>
  </sheetData>
  <phoneticPr fontId="5"/>
  <hyperlinks>
    <hyperlink ref="D1" location="目次!C126" display="目次" xr:uid="{00000000-0004-0000-0D01-000000000000}"/>
  </hyperlinks>
  <pageMargins left="0.7" right="0.7" top="0.75" bottom="0.75" header="0.3" footer="0.3"/>
  <pageSetup paperSize="9" orientation="portrait"/>
  <drawing r:id="rId2"/>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1-000000000000}">
  <dimension ref="A1:W18"/>
  <sheetViews>
    <sheetView workbookViewId="0">
      <pane xSplit="2" ySplit="4" topLeftCell="C5" activePane="bottomRight" state="frozen"/>
      <selection pane="topRight"/>
      <selection pane="bottomLeft"/>
      <selection pane="bottomRight" activeCell="I37" sqref="I37"/>
    </sheetView>
  </sheetViews>
  <sheetFormatPr defaultColWidth="10.75" defaultRowHeight="14.25"/>
  <cols>
    <col min="1" max="1" width="20.125" style="5" customWidth="1"/>
    <col min="2" max="2" width="6.125" style="5" bestFit="1" customWidth="1"/>
    <col min="3" max="3" width="18.375" style="5" bestFit="1" customWidth="1"/>
    <col min="4" max="4" width="12.75" style="5" bestFit="1" customWidth="1"/>
    <col min="5" max="5" width="8.75" style="5" bestFit="1" customWidth="1"/>
    <col min="6" max="7" width="7.25" style="5" bestFit="1" customWidth="1"/>
    <col min="8" max="8" width="15.5" style="5" bestFit="1" customWidth="1"/>
    <col min="9" max="9" width="7.625" style="5" bestFit="1" customWidth="1"/>
    <col min="10" max="10" width="10.375" style="5" bestFit="1" customWidth="1"/>
    <col min="11" max="11" width="8" style="5" bestFit="1" customWidth="1"/>
    <col min="12" max="12" width="6.125" style="5" bestFit="1" customWidth="1"/>
    <col min="13" max="13" width="11.875" style="5" bestFit="1" customWidth="1"/>
    <col min="14" max="14" width="12.5" style="5" bestFit="1" customWidth="1"/>
    <col min="15" max="15" width="8.5" style="5" bestFit="1" customWidth="1"/>
    <col min="16" max="16" width="19.25" style="5" bestFit="1" customWidth="1"/>
    <col min="17" max="17" width="16.125" style="5" bestFit="1" customWidth="1"/>
    <col min="18" max="19" width="10.375" style="5" bestFit="1" customWidth="1"/>
    <col min="20" max="20" width="8.25" style="5" bestFit="1" customWidth="1"/>
    <col min="21" max="21" width="13.75" style="5" bestFit="1" customWidth="1"/>
    <col min="22" max="22" width="8.25" style="5" bestFit="1" customWidth="1"/>
    <col min="23" max="23" width="7.75" style="5" bestFit="1" customWidth="1"/>
    <col min="24" max="16384" width="10.75" style="5"/>
  </cols>
  <sheetData>
    <row r="1" spans="1:23">
      <c r="A1" s="5" t="s">
        <v>539</v>
      </c>
      <c r="D1" s="9" t="s">
        <v>652</v>
      </c>
    </row>
    <row r="2" spans="1:23">
      <c r="A2" s="5" t="s">
        <v>2899</v>
      </c>
    </row>
    <row r="3" spans="1:23">
      <c r="A3" s="5" t="s">
        <v>1423</v>
      </c>
    </row>
    <row r="4" spans="1:23">
      <c r="A4" s="16" t="s">
        <v>303</v>
      </c>
      <c r="B4" s="16" t="s">
        <v>1151</v>
      </c>
      <c r="C4" s="16" t="s">
        <v>2901</v>
      </c>
      <c r="D4" s="16" t="s">
        <v>2902</v>
      </c>
      <c r="E4" s="16" t="s">
        <v>2045</v>
      </c>
      <c r="F4" s="16" t="s">
        <v>2903</v>
      </c>
      <c r="G4" s="16" t="s">
        <v>2905</v>
      </c>
      <c r="H4" s="16" t="s">
        <v>2907</v>
      </c>
      <c r="I4" s="16" t="s">
        <v>1464</v>
      </c>
      <c r="J4" s="16" t="s">
        <v>2908</v>
      </c>
      <c r="K4" s="16" t="s">
        <v>2909</v>
      </c>
      <c r="L4" s="16" t="s">
        <v>2884</v>
      </c>
      <c r="M4" s="16" t="s">
        <v>2910</v>
      </c>
      <c r="N4" s="16" t="s">
        <v>1372</v>
      </c>
      <c r="O4" s="16" t="s">
        <v>2473</v>
      </c>
      <c r="P4" s="16" t="s">
        <v>1363</v>
      </c>
      <c r="Q4" s="16" t="s">
        <v>2911</v>
      </c>
      <c r="R4" s="16" t="s">
        <v>2817</v>
      </c>
      <c r="S4" s="16" t="s">
        <v>980</v>
      </c>
      <c r="T4" s="16" t="s">
        <v>2404</v>
      </c>
      <c r="U4" s="16" t="s">
        <v>2691</v>
      </c>
      <c r="V4" s="16" t="s">
        <v>2234</v>
      </c>
      <c r="W4" s="16" t="s">
        <v>347</v>
      </c>
    </row>
    <row r="5" spans="1:23">
      <c r="A5" s="16" t="s">
        <v>114</v>
      </c>
      <c r="B5" s="16">
        <v>20</v>
      </c>
      <c r="C5" s="16">
        <v>1</v>
      </c>
      <c r="D5" s="16">
        <v>0</v>
      </c>
      <c r="E5" s="16">
        <v>1</v>
      </c>
      <c r="F5" s="16">
        <v>0</v>
      </c>
      <c r="G5" s="16">
        <v>0</v>
      </c>
      <c r="H5" s="16">
        <v>1</v>
      </c>
      <c r="I5" s="16">
        <v>0</v>
      </c>
      <c r="J5" s="16">
        <v>4</v>
      </c>
      <c r="K5" s="16">
        <v>1</v>
      </c>
      <c r="L5" s="16">
        <v>1</v>
      </c>
      <c r="M5" s="16">
        <v>0</v>
      </c>
      <c r="N5" s="16">
        <v>0</v>
      </c>
      <c r="O5" s="16">
        <v>0</v>
      </c>
      <c r="P5" s="16">
        <v>0</v>
      </c>
      <c r="Q5" s="16">
        <v>10</v>
      </c>
      <c r="R5" s="16">
        <v>0</v>
      </c>
      <c r="S5" s="16">
        <v>0</v>
      </c>
      <c r="T5" s="16">
        <v>0</v>
      </c>
      <c r="U5" s="16">
        <v>0</v>
      </c>
      <c r="V5" s="16">
        <v>0</v>
      </c>
      <c r="W5" s="16">
        <v>1</v>
      </c>
    </row>
    <row r="6" spans="1:23">
      <c r="A6" s="16" t="s">
        <v>1430</v>
      </c>
      <c r="B6" s="16">
        <v>26</v>
      </c>
      <c r="C6" s="16">
        <v>2</v>
      </c>
      <c r="D6" s="16">
        <v>0</v>
      </c>
      <c r="E6" s="16">
        <v>0</v>
      </c>
      <c r="F6" s="16">
        <v>1</v>
      </c>
      <c r="G6" s="16">
        <v>1</v>
      </c>
      <c r="H6" s="16">
        <v>0</v>
      </c>
      <c r="I6" s="16">
        <v>0</v>
      </c>
      <c r="J6" s="16">
        <v>1</v>
      </c>
      <c r="K6" s="16">
        <v>0</v>
      </c>
      <c r="L6" s="16">
        <v>2</v>
      </c>
      <c r="M6" s="16">
        <v>0</v>
      </c>
      <c r="N6" s="16">
        <v>0</v>
      </c>
      <c r="O6" s="16">
        <v>0</v>
      </c>
      <c r="P6" s="16">
        <v>0</v>
      </c>
      <c r="Q6" s="16">
        <v>13</v>
      </c>
      <c r="R6" s="16">
        <v>0</v>
      </c>
      <c r="S6" s="16">
        <v>0</v>
      </c>
      <c r="T6" s="16">
        <v>0</v>
      </c>
      <c r="U6" s="16">
        <v>0</v>
      </c>
      <c r="V6" s="16">
        <v>0</v>
      </c>
      <c r="W6" s="16">
        <v>6</v>
      </c>
    </row>
    <row r="7" spans="1:23">
      <c r="A7" s="16" t="s">
        <v>1433</v>
      </c>
      <c r="B7" s="16">
        <v>20</v>
      </c>
      <c r="C7" s="16">
        <v>1</v>
      </c>
      <c r="D7" s="16">
        <v>0</v>
      </c>
      <c r="E7" s="16">
        <v>0</v>
      </c>
      <c r="F7" s="16">
        <v>0</v>
      </c>
      <c r="G7" s="16">
        <v>1</v>
      </c>
      <c r="H7" s="16">
        <v>1</v>
      </c>
      <c r="I7" s="16">
        <v>0</v>
      </c>
      <c r="J7" s="16">
        <v>0</v>
      </c>
      <c r="K7" s="16">
        <v>0</v>
      </c>
      <c r="L7" s="16">
        <v>0</v>
      </c>
      <c r="M7" s="16">
        <v>0</v>
      </c>
      <c r="N7" s="16">
        <v>0</v>
      </c>
      <c r="O7" s="16">
        <v>0</v>
      </c>
      <c r="P7" s="16">
        <v>0</v>
      </c>
      <c r="Q7" s="16">
        <v>14</v>
      </c>
      <c r="R7" s="16">
        <v>0</v>
      </c>
      <c r="S7" s="16">
        <v>0</v>
      </c>
      <c r="T7" s="16">
        <v>0</v>
      </c>
      <c r="U7" s="16">
        <v>0</v>
      </c>
      <c r="V7" s="16">
        <v>0</v>
      </c>
      <c r="W7" s="16">
        <v>3</v>
      </c>
    </row>
    <row r="8" spans="1:23">
      <c r="A8" s="16" t="s">
        <v>1437</v>
      </c>
      <c r="B8" s="16">
        <v>15</v>
      </c>
      <c r="C8" s="16">
        <v>3</v>
      </c>
      <c r="D8" s="16">
        <v>0</v>
      </c>
      <c r="E8" s="16">
        <v>0</v>
      </c>
      <c r="F8" s="16">
        <v>0</v>
      </c>
      <c r="G8" s="16">
        <v>0</v>
      </c>
      <c r="H8" s="16">
        <v>0</v>
      </c>
      <c r="I8" s="16">
        <v>1</v>
      </c>
      <c r="J8" s="16">
        <v>3</v>
      </c>
      <c r="K8" s="16">
        <v>0</v>
      </c>
      <c r="L8" s="16">
        <v>0</v>
      </c>
      <c r="M8" s="16">
        <v>0</v>
      </c>
      <c r="N8" s="16">
        <v>0</v>
      </c>
      <c r="O8" s="16">
        <v>0</v>
      </c>
      <c r="P8" s="16">
        <v>0</v>
      </c>
      <c r="Q8" s="16">
        <v>0</v>
      </c>
      <c r="R8" s="16">
        <v>0</v>
      </c>
      <c r="S8" s="16">
        <v>0</v>
      </c>
      <c r="T8" s="16">
        <v>0</v>
      </c>
      <c r="U8" s="16">
        <v>0</v>
      </c>
      <c r="V8" s="16">
        <v>0</v>
      </c>
      <c r="W8" s="16">
        <v>8</v>
      </c>
    </row>
    <row r="9" spans="1:23">
      <c r="A9" s="16" t="s">
        <v>627</v>
      </c>
      <c r="B9" s="16">
        <v>7</v>
      </c>
      <c r="C9" s="16">
        <v>1</v>
      </c>
      <c r="D9" s="16">
        <v>0</v>
      </c>
      <c r="E9" s="16">
        <v>0</v>
      </c>
      <c r="F9" s="16">
        <v>0</v>
      </c>
      <c r="G9" s="16">
        <v>0</v>
      </c>
      <c r="H9" s="16">
        <v>0</v>
      </c>
      <c r="I9" s="16">
        <v>1</v>
      </c>
      <c r="J9" s="16">
        <v>0</v>
      </c>
      <c r="K9" s="16">
        <v>0</v>
      </c>
      <c r="L9" s="16">
        <v>0</v>
      </c>
      <c r="M9" s="16">
        <v>0</v>
      </c>
      <c r="N9" s="16">
        <v>0</v>
      </c>
      <c r="O9" s="16">
        <v>0</v>
      </c>
      <c r="P9" s="16">
        <v>0</v>
      </c>
      <c r="Q9" s="16">
        <v>0</v>
      </c>
      <c r="R9" s="16">
        <v>0</v>
      </c>
      <c r="S9" s="16">
        <v>0</v>
      </c>
      <c r="T9" s="16">
        <v>0</v>
      </c>
      <c r="U9" s="16">
        <v>0</v>
      </c>
      <c r="V9" s="16">
        <v>0</v>
      </c>
      <c r="W9" s="16">
        <v>5</v>
      </c>
    </row>
    <row r="10" spans="1:23">
      <c r="A10" s="16" t="s">
        <v>1176</v>
      </c>
      <c r="B10" s="16">
        <v>18</v>
      </c>
      <c r="C10" s="16">
        <v>0</v>
      </c>
      <c r="D10" s="16">
        <v>0</v>
      </c>
      <c r="E10" s="16">
        <v>0</v>
      </c>
      <c r="F10" s="16">
        <v>0</v>
      </c>
      <c r="G10" s="16">
        <v>0</v>
      </c>
      <c r="H10" s="16">
        <v>1</v>
      </c>
      <c r="I10" s="16">
        <v>2</v>
      </c>
      <c r="J10" s="16">
        <v>0</v>
      </c>
      <c r="K10" s="16">
        <v>1</v>
      </c>
      <c r="L10" s="16">
        <v>3</v>
      </c>
      <c r="M10" s="16">
        <v>1</v>
      </c>
      <c r="N10" s="16">
        <v>0</v>
      </c>
      <c r="O10" s="16">
        <v>0</v>
      </c>
      <c r="P10" s="16">
        <v>0</v>
      </c>
      <c r="Q10" s="16">
        <v>7</v>
      </c>
      <c r="R10" s="16">
        <v>0</v>
      </c>
      <c r="S10" s="16">
        <v>0</v>
      </c>
      <c r="T10" s="16">
        <v>0</v>
      </c>
      <c r="U10" s="16">
        <v>0</v>
      </c>
      <c r="V10" s="16">
        <v>0</v>
      </c>
      <c r="W10" s="16">
        <v>3</v>
      </c>
    </row>
    <row r="11" spans="1:23">
      <c r="A11" s="16" t="s">
        <v>1177</v>
      </c>
      <c r="B11" s="16">
        <v>11</v>
      </c>
      <c r="C11" s="16">
        <v>0</v>
      </c>
      <c r="D11" s="16">
        <v>0</v>
      </c>
      <c r="E11" s="16">
        <v>0</v>
      </c>
      <c r="F11" s="16">
        <v>0</v>
      </c>
      <c r="G11" s="16">
        <v>0</v>
      </c>
      <c r="H11" s="16">
        <v>0</v>
      </c>
      <c r="I11" s="16">
        <v>1</v>
      </c>
      <c r="J11" s="16">
        <v>2</v>
      </c>
      <c r="K11" s="16">
        <v>0</v>
      </c>
      <c r="L11" s="16">
        <v>0</v>
      </c>
      <c r="M11" s="16">
        <v>2</v>
      </c>
      <c r="N11" s="16">
        <v>0</v>
      </c>
      <c r="O11" s="16">
        <v>0</v>
      </c>
      <c r="P11" s="16">
        <v>0</v>
      </c>
      <c r="Q11" s="16">
        <v>0</v>
      </c>
      <c r="R11" s="16">
        <v>0</v>
      </c>
      <c r="S11" s="16">
        <v>0</v>
      </c>
      <c r="T11" s="16">
        <v>0</v>
      </c>
      <c r="U11" s="16">
        <v>0</v>
      </c>
      <c r="V11" s="16">
        <v>1</v>
      </c>
      <c r="W11" s="16">
        <v>5</v>
      </c>
    </row>
    <row r="12" spans="1:23">
      <c r="A12" s="16" t="s">
        <v>1184</v>
      </c>
      <c r="B12" s="16">
        <v>16</v>
      </c>
      <c r="C12" s="16">
        <v>0</v>
      </c>
      <c r="D12" s="16">
        <v>0</v>
      </c>
      <c r="E12" s="16">
        <v>0</v>
      </c>
      <c r="F12" s="16">
        <v>0</v>
      </c>
      <c r="G12" s="16">
        <v>1</v>
      </c>
      <c r="H12" s="16">
        <v>0</v>
      </c>
      <c r="I12" s="16">
        <v>0</v>
      </c>
      <c r="J12" s="16">
        <v>1</v>
      </c>
      <c r="K12" s="16">
        <v>0</v>
      </c>
      <c r="L12" s="16">
        <v>0</v>
      </c>
      <c r="M12" s="16">
        <v>1</v>
      </c>
      <c r="N12" s="16">
        <v>1</v>
      </c>
      <c r="O12" s="16">
        <v>0</v>
      </c>
      <c r="P12" s="16">
        <v>1</v>
      </c>
      <c r="Q12" s="16">
        <v>7</v>
      </c>
      <c r="R12" s="16">
        <v>0</v>
      </c>
      <c r="S12" s="16">
        <v>0</v>
      </c>
      <c r="T12" s="16">
        <v>0</v>
      </c>
      <c r="U12" s="16">
        <v>0</v>
      </c>
      <c r="V12" s="16">
        <v>0</v>
      </c>
      <c r="W12" s="16">
        <v>4</v>
      </c>
    </row>
    <row r="13" spans="1:23">
      <c r="A13" s="16" t="s">
        <v>898</v>
      </c>
      <c r="B13" s="16">
        <v>15</v>
      </c>
      <c r="C13" s="16">
        <v>1</v>
      </c>
      <c r="D13" s="16">
        <v>0</v>
      </c>
      <c r="E13" s="16">
        <v>0</v>
      </c>
      <c r="F13" s="16">
        <v>0</v>
      </c>
      <c r="G13" s="16">
        <v>0</v>
      </c>
      <c r="H13" s="16">
        <v>1</v>
      </c>
      <c r="I13" s="16">
        <v>0</v>
      </c>
      <c r="J13" s="16">
        <v>3</v>
      </c>
      <c r="K13" s="16">
        <v>1</v>
      </c>
      <c r="L13" s="16">
        <v>0</v>
      </c>
      <c r="M13" s="16">
        <v>0</v>
      </c>
      <c r="N13" s="16">
        <v>1</v>
      </c>
      <c r="O13" s="16">
        <v>0</v>
      </c>
      <c r="P13" s="16">
        <v>0</v>
      </c>
      <c r="Q13" s="16">
        <v>0</v>
      </c>
      <c r="R13" s="16">
        <v>0</v>
      </c>
      <c r="S13" s="16">
        <v>0</v>
      </c>
      <c r="T13" s="16">
        <v>0</v>
      </c>
      <c r="U13" s="16">
        <v>0</v>
      </c>
      <c r="V13" s="16">
        <v>0</v>
      </c>
      <c r="W13" s="16">
        <v>8</v>
      </c>
    </row>
    <row r="14" spans="1:23">
      <c r="A14" s="16" t="s">
        <v>516</v>
      </c>
      <c r="B14" s="16">
        <v>16</v>
      </c>
      <c r="C14" s="16">
        <v>0</v>
      </c>
      <c r="D14" s="16">
        <v>0</v>
      </c>
      <c r="E14" s="16">
        <v>1</v>
      </c>
      <c r="F14" s="16">
        <v>0</v>
      </c>
      <c r="G14" s="16">
        <v>0</v>
      </c>
      <c r="H14" s="16">
        <v>1</v>
      </c>
      <c r="I14" s="16">
        <v>0</v>
      </c>
      <c r="J14" s="16">
        <v>1</v>
      </c>
      <c r="K14" s="16">
        <v>0</v>
      </c>
      <c r="L14" s="16">
        <v>0</v>
      </c>
      <c r="M14" s="16">
        <v>0</v>
      </c>
      <c r="N14" s="16">
        <v>0</v>
      </c>
      <c r="O14" s="16">
        <v>0</v>
      </c>
      <c r="P14" s="16">
        <v>0</v>
      </c>
      <c r="Q14" s="16">
        <v>8</v>
      </c>
      <c r="R14" s="16">
        <v>0</v>
      </c>
      <c r="S14" s="16">
        <v>0</v>
      </c>
      <c r="T14" s="16">
        <v>0</v>
      </c>
      <c r="U14" s="16">
        <v>0</v>
      </c>
      <c r="V14" s="16">
        <v>0</v>
      </c>
      <c r="W14" s="16">
        <v>5</v>
      </c>
    </row>
    <row r="15" spans="1:23">
      <c r="A15" s="16" t="s">
        <v>1185</v>
      </c>
      <c r="B15" s="16">
        <v>14</v>
      </c>
      <c r="C15" s="16">
        <v>0</v>
      </c>
      <c r="D15" s="16">
        <v>0</v>
      </c>
      <c r="E15" s="16">
        <v>0</v>
      </c>
      <c r="F15" s="16">
        <v>0</v>
      </c>
      <c r="G15" s="16">
        <v>0</v>
      </c>
      <c r="H15" s="16">
        <v>0</v>
      </c>
      <c r="I15" s="16">
        <v>0</v>
      </c>
      <c r="J15" s="16">
        <v>1</v>
      </c>
      <c r="K15" s="16">
        <v>1</v>
      </c>
      <c r="L15" s="16">
        <v>0</v>
      </c>
      <c r="M15" s="16">
        <v>0</v>
      </c>
      <c r="N15" s="16">
        <v>0</v>
      </c>
      <c r="O15" s="16">
        <v>1</v>
      </c>
      <c r="P15" s="16">
        <v>1</v>
      </c>
      <c r="Q15" s="16">
        <v>6</v>
      </c>
      <c r="R15" s="16">
        <v>0</v>
      </c>
      <c r="S15" s="16">
        <v>0</v>
      </c>
      <c r="T15" s="16">
        <v>1</v>
      </c>
      <c r="U15" s="16">
        <v>0</v>
      </c>
      <c r="V15" s="16">
        <v>0</v>
      </c>
      <c r="W15" s="16">
        <v>3</v>
      </c>
    </row>
    <row r="16" spans="1:23">
      <c r="A16" s="16" t="s">
        <v>148</v>
      </c>
      <c r="B16" s="16">
        <v>16</v>
      </c>
      <c r="C16" s="16">
        <v>1</v>
      </c>
      <c r="D16" s="16">
        <v>0</v>
      </c>
      <c r="E16" s="16">
        <v>0</v>
      </c>
      <c r="F16" s="16">
        <v>0</v>
      </c>
      <c r="G16" s="16">
        <v>2</v>
      </c>
      <c r="H16" s="16">
        <v>0</v>
      </c>
      <c r="I16" s="16">
        <v>0</v>
      </c>
      <c r="J16" s="16">
        <v>1</v>
      </c>
      <c r="K16" s="16">
        <v>0</v>
      </c>
      <c r="L16" s="16">
        <v>0</v>
      </c>
      <c r="M16" s="16">
        <v>0</v>
      </c>
      <c r="N16" s="16">
        <v>1</v>
      </c>
      <c r="O16" s="16">
        <v>0</v>
      </c>
      <c r="P16" s="16">
        <v>1</v>
      </c>
      <c r="Q16" s="16">
        <v>3</v>
      </c>
      <c r="R16" s="16">
        <v>0</v>
      </c>
      <c r="S16" s="16">
        <v>0</v>
      </c>
      <c r="T16" s="16">
        <v>0</v>
      </c>
      <c r="U16" s="16">
        <v>0</v>
      </c>
      <c r="V16" s="16">
        <v>0</v>
      </c>
      <c r="W16" s="16">
        <v>7</v>
      </c>
    </row>
    <row r="17" spans="1:23">
      <c r="A17" s="16" t="s">
        <v>884</v>
      </c>
      <c r="B17" s="16">
        <v>17</v>
      </c>
      <c r="C17" s="16">
        <v>0</v>
      </c>
      <c r="D17" s="16">
        <v>0</v>
      </c>
      <c r="E17" s="16">
        <v>0</v>
      </c>
      <c r="F17" s="16">
        <v>0</v>
      </c>
      <c r="G17" s="16">
        <v>0</v>
      </c>
      <c r="H17" s="16">
        <v>1</v>
      </c>
      <c r="I17" s="16">
        <v>0</v>
      </c>
      <c r="J17" s="16">
        <v>0</v>
      </c>
      <c r="K17" s="16">
        <v>1</v>
      </c>
      <c r="L17" s="16">
        <v>0</v>
      </c>
      <c r="M17" s="16">
        <v>1</v>
      </c>
      <c r="N17" s="16">
        <v>0</v>
      </c>
      <c r="O17" s="16">
        <v>0</v>
      </c>
      <c r="P17" s="16">
        <v>2</v>
      </c>
      <c r="Q17" s="16">
        <v>2</v>
      </c>
      <c r="R17" s="16">
        <v>0</v>
      </c>
      <c r="S17" s="16">
        <v>0</v>
      </c>
      <c r="T17" s="16">
        <v>0</v>
      </c>
      <c r="U17" s="16">
        <v>0</v>
      </c>
      <c r="V17" s="16">
        <v>0</v>
      </c>
      <c r="W17" s="16">
        <v>10</v>
      </c>
    </row>
    <row r="18" spans="1:23">
      <c r="A18" s="16" t="s">
        <v>1188</v>
      </c>
      <c r="B18" s="16">
        <v>10</v>
      </c>
      <c r="C18" s="16">
        <v>2</v>
      </c>
      <c r="D18" s="16">
        <v>0</v>
      </c>
      <c r="E18" s="16">
        <v>0</v>
      </c>
      <c r="F18" s="16">
        <v>0</v>
      </c>
      <c r="G18" s="16">
        <v>1</v>
      </c>
      <c r="H18" s="16">
        <v>0</v>
      </c>
      <c r="I18" s="16">
        <v>0</v>
      </c>
      <c r="J18" s="16">
        <v>0</v>
      </c>
      <c r="K18" s="16">
        <v>0</v>
      </c>
      <c r="L18" s="16">
        <v>0</v>
      </c>
      <c r="M18" s="16">
        <v>1</v>
      </c>
      <c r="N18" s="16">
        <v>0</v>
      </c>
      <c r="O18" s="16">
        <v>0</v>
      </c>
      <c r="P18" s="16">
        <v>0</v>
      </c>
      <c r="Q18" s="16">
        <v>4</v>
      </c>
      <c r="R18" s="16">
        <v>0</v>
      </c>
      <c r="S18" s="16">
        <v>0</v>
      </c>
      <c r="T18" s="16">
        <v>0</v>
      </c>
      <c r="U18" s="16">
        <v>0</v>
      </c>
      <c r="V18" s="16">
        <v>0</v>
      </c>
      <c r="W18" s="16">
        <v>2</v>
      </c>
    </row>
  </sheetData>
  <phoneticPr fontId="5"/>
  <hyperlinks>
    <hyperlink ref="D1" location="目次!C126" display="目次" xr:uid="{00000000-0004-0000-0E01-000000000000}"/>
  </hyperlinks>
  <pageMargins left="0.7" right="0.7" top="0.75" bottom="0.75" header="0.3" footer="0.3"/>
  <pageSetup paperSize="9" orientation="portrait"/>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1-000000000000}">
  <dimension ref="A1:D7"/>
  <sheetViews>
    <sheetView topLeftCell="A7" workbookViewId="0">
      <selection activeCell="F16" sqref="F16"/>
    </sheetView>
  </sheetViews>
  <sheetFormatPr defaultColWidth="8.75" defaultRowHeight="14.25"/>
  <cols>
    <col min="1" max="1" width="19" style="1" bestFit="1" customWidth="1"/>
    <col min="2" max="2" width="10.5" style="1" bestFit="1" customWidth="1"/>
    <col min="3" max="3" width="5.125" style="1" bestFit="1" customWidth="1"/>
    <col min="4" max="4" width="20.75" style="1" customWidth="1"/>
    <col min="5" max="5" width="21.5" style="1" bestFit="1" customWidth="1"/>
    <col min="6" max="6" width="28.75" style="1" bestFit="1" customWidth="1"/>
    <col min="7" max="7" width="25.25" style="1" bestFit="1" customWidth="1"/>
    <col min="8" max="8" width="16" style="1" customWidth="1"/>
    <col min="9" max="16384" width="8.75" style="1"/>
  </cols>
  <sheetData>
    <row r="1" spans="1:4" ht="18.75">
      <c r="A1" s="21"/>
      <c r="B1" s="19" t="s">
        <v>674</v>
      </c>
      <c r="C1" s="21"/>
      <c r="D1" s="9" t="s">
        <v>652</v>
      </c>
    </row>
    <row r="2" spans="1:4" ht="18.75">
      <c r="A2" s="19" t="s">
        <v>549</v>
      </c>
      <c r="B2" s="22" t="s">
        <v>1204</v>
      </c>
      <c r="C2" s="22" t="s">
        <v>756</v>
      </c>
    </row>
    <row r="3" spans="1:4" ht="18.75">
      <c r="A3" s="20" t="s">
        <v>3029</v>
      </c>
      <c r="B3" s="22">
        <v>4</v>
      </c>
      <c r="C3" s="22">
        <v>4</v>
      </c>
    </row>
    <row r="4" spans="1:4" ht="18.75">
      <c r="A4" s="20" t="s">
        <v>3030</v>
      </c>
      <c r="B4" s="22">
        <v>2</v>
      </c>
      <c r="C4" s="22">
        <v>2</v>
      </c>
    </row>
    <row r="5" spans="1:4" ht="18.75">
      <c r="A5" s="20" t="s">
        <v>2778</v>
      </c>
      <c r="B5" s="22">
        <v>2</v>
      </c>
      <c r="C5" s="22">
        <v>2</v>
      </c>
    </row>
    <row r="6" spans="1:4" ht="18.75">
      <c r="A6" s="20" t="s">
        <v>2912</v>
      </c>
      <c r="B6" s="22">
        <v>1</v>
      </c>
      <c r="C6" s="22">
        <v>1</v>
      </c>
    </row>
    <row r="7" spans="1:4" ht="18.75">
      <c r="A7" s="20" t="s">
        <v>3031</v>
      </c>
      <c r="B7" s="22">
        <v>1</v>
      </c>
      <c r="C7" s="22">
        <v>1</v>
      </c>
    </row>
  </sheetData>
  <phoneticPr fontId="5"/>
  <hyperlinks>
    <hyperlink ref="D1" location="目次!C126" display="目次" xr:uid="{00000000-0004-0000-0F01-000000000000}"/>
  </hyperlinks>
  <pageMargins left="0.7" right="0.7" top="0.75" bottom="0.75" header="0.3" footer="0.3"/>
  <pageSetup paperSize="9" orientation="portrait" r:id="rId2"/>
  <drawing r:id="rId3"/>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1-000000000000}">
  <dimension ref="A1:G8"/>
  <sheetViews>
    <sheetView workbookViewId="0">
      <selection activeCell="B10" sqref="B10"/>
    </sheetView>
  </sheetViews>
  <sheetFormatPr defaultColWidth="10.75" defaultRowHeight="14.25"/>
  <cols>
    <col min="1" max="1" width="20.125" style="5" customWidth="1"/>
    <col min="2" max="2" width="6.125" style="5" bestFit="1" customWidth="1"/>
    <col min="3" max="3" width="18.375" style="5" bestFit="1" customWidth="1"/>
    <col min="4" max="4" width="12.75" style="5" bestFit="1" customWidth="1"/>
    <col min="5" max="5" width="8.75" style="5" bestFit="1" customWidth="1"/>
    <col min="6" max="6" width="7.25" style="5" bestFit="1" customWidth="1"/>
    <col min="7" max="7" width="15.5" style="5" bestFit="1" customWidth="1"/>
    <col min="8" max="16384" width="10.75" style="5"/>
  </cols>
  <sheetData>
    <row r="1" spans="1:7">
      <c r="A1" s="5" t="s">
        <v>2994</v>
      </c>
      <c r="D1" s="9" t="s">
        <v>652</v>
      </c>
    </row>
    <row r="2" spans="1:7">
      <c r="A2" s="5" t="s">
        <v>2024</v>
      </c>
    </row>
    <row r="3" spans="1:7">
      <c r="A3" s="5" t="s">
        <v>2881</v>
      </c>
    </row>
    <row r="4" spans="1:7">
      <c r="A4" s="5" t="s">
        <v>2999</v>
      </c>
    </row>
    <row r="5" spans="1:7">
      <c r="A5" s="16" t="s">
        <v>303</v>
      </c>
      <c r="B5" s="16" t="s">
        <v>1151</v>
      </c>
      <c r="C5" s="16" t="s">
        <v>1403</v>
      </c>
      <c r="D5" s="16" t="s">
        <v>2913</v>
      </c>
      <c r="E5" s="16" t="s">
        <v>1278</v>
      </c>
      <c r="F5" s="16" t="s">
        <v>2905</v>
      </c>
      <c r="G5" s="16" t="s">
        <v>2992</v>
      </c>
    </row>
    <row r="6" spans="1:7">
      <c r="A6" s="16" t="s">
        <v>1193</v>
      </c>
      <c r="B6" s="16">
        <v>68</v>
      </c>
      <c r="C6" s="16">
        <v>13</v>
      </c>
      <c r="D6" s="16">
        <v>6</v>
      </c>
      <c r="E6" s="16">
        <v>5</v>
      </c>
      <c r="F6" s="16">
        <v>0</v>
      </c>
      <c r="G6" s="16">
        <v>0</v>
      </c>
    </row>
    <row r="7" spans="1:7">
      <c r="A7" s="16" t="s">
        <v>1194</v>
      </c>
      <c r="B7" s="16">
        <v>56</v>
      </c>
      <c r="C7" s="16">
        <v>5</v>
      </c>
      <c r="D7" s="16">
        <v>5</v>
      </c>
      <c r="E7" s="16">
        <v>8</v>
      </c>
      <c r="F7" s="16">
        <v>4</v>
      </c>
      <c r="G7" s="16">
        <v>4</v>
      </c>
    </row>
    <row r="8" spans="1:7" s="204" customFormat="1">
      <c r="A8" s="16" t="s">
        <v>243</v>
      </c>
      <c r="B8" s="16">
        <v>71</v>
      </c>
      <c r="C8" s="16">
        <v>7</v>
      </c>
      <c r="D8" s="16">
        <v>5</v>
      </c>
      <c r="E8" s="16">
        <v>9</v>
      </c>
      <c r="F8" s="16">
        <v>1</v>
      </c>
      <c r="G8" s="16">
        <v>8</v>
      </c>
    </row>
  </sheetData>
  <phoneticPr fontId="5"/>
  <hyperlinks>
    <hyperlink ref="D1" location="目次!C126" display="目次" xr:uid="{00000000-0004-0000-1001-000000000000}"/>
  </hyperlinks>
  <pageMargins left="0.7" right="0.7" top="0.75" bottom="0.75" header="0.3" footer="0.3"/>
  <pageSetup paperSize="9" orientation="portrait"/>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1-000000000000}">
  <dimension ref="A1:G7"/>
  <sheetViews>
    <sheetView workbookViewId="0">
      <selection activeCell="B10" sqref="B10"/>
    </sheetView>
  </sheetViews>
  <sheetFormatPr defaultColWidth="10.375" defaultRowHeight="14.25"/>
  <cols>
    <col min="1" max="1" width="10.5" style="1" bestFit="1" customWidth="1"/>
    <col min="2" max="2" width="17" style="1" bestFit="1" customWidth="1"/>
    <col min="3" max="3" width="7.375" style="1" bestFit="1" customWidth="1"/>
    <col min="4" max="4" width="9.25" style="1" bestFit="1" customWidth="1"/>
    <col min="5" max="5" width="7.375" style="1" bestFit="1" customWidth="1"/>
    <col min="6" max="6" width="28.75" style="1" bestFit="1" customWidth="1"/>
    <col min="7" max="7" width="25.25" style="1" bestFit="1" customWidth="1"/>
    <col min="8" max="8" width="16" style="1" customWidth="1"/>
    <col min="9" max="16384" width="10.375" style="1"/>
  </cols>
  <sheetData>
    <row r="1" spans="1:7" ht="18.75">
      <c r="A1" s="19" t="s">
        <v>3109</v>
      </c>
      <c r="B1" s="21" t="s">
        <v>2759</v>
      </c>
      <c r="C1" s="21" t="s">
        <v>1924</v>
      </c>
      <c r="D1" s="21" t="s">
        <v>2462</v>
      </c>
      <c r="E1" s="21" t="s">
        <v>2912</v>
      </c>
      <c r="G1" s="9" t="s">
        <v>2997</v>
      </c>
    </row>
    <row r="2" spans="1:7" ht="18.75">
      <c r="A2" s="20" t="s">
        <v>1205</v>
      </c>
      <c r="B2" s="22">
        <v>13</v>
      </c>
      <c r="C2" s="22">
        <v>5</v>
      </c>
      <c r="D2" s="22">
        <v>6</v>
      </c>
      <c r="E2" s="22">
        <v>0</v>
      </c>
    </row>
    <row r="3" spans="1:7" ht="18.75">
      <c r="A3" s="20" t="s">
        <v>2941</v>
      </c>
      <c r="B3" s="22">
        <v>5</v>
      </c>
      <c r="C3" s="22">
        <v>8</v>
      </c>
      <c r="D3" s="22">
        <v>5</v>
      </c>
      <c r="E3" s="22">
        <v>4</v>
      </c>
    </row>
    <row r="4" spans="1:7" ht="18.75">
      <c r="A4" s="20" t="s">
        <v>3000</v>
      </c>
      <c r="B4" s="22">
        <v>7</v>
      </c>
      <c r="C4" s="22">
        <v>9</v>
      </c>
      <c r="D4" s="22">
        <v>5</v>
      </c>
      <c r="E4" s="22">
        <v>1</v>
      </c>
    </row>
    <row r="5" spans="1:7" ht="18.75">
      <c r="A5" s="21"/>
      <c r="B5" s="21"/>
      <c r="C5" s="21"/>
      <c r="D5" s="21"/>
    </row>
    <row r="6" spans="1:7" ht="18.75">
      <c r="A6" s="21"/>
      <c r="B6" s="21"/>
      <c r="C6" s="21"/>
      <c r="D6" s="21"/>
    </row>
    <row r="7" spans="1:7" ht="18.75">
      <c r="A7" s="21"/>
      <c r="B7" s="21"/>
      <c r="C7" s="21"/>
    </row>
  </sheetData>
  <phoneticPr fontId="5"/>
  <hyperlinks>
    <hyperlink ref="G1" location="目次!C126" display="目次" xr:uid="{00000000-0004-0000-1101-000000000000}"/>
  </hyperlinks>
  <pageMargins left="0.7" right="0.7" top="0.75" bottom="0.75" header="0.3" footer="0.3"/>
  <pageSetup paperSize="9" orientation="portrait" r:id="rId2"/>
  <drawing r:id="rId3"/>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1-000000000000}">
  <dimension ref="A1:G145"/>
  <sheetViews>
    <sheetView workbookViewId="0">
      <pane xSplit="2" ySplit="5" topLeftCell="C132" activePane="bottomRight" state="frozen"/>
      <selection pane="topRight"/>
      <selection pane="bottomLeft"/>
      <selection pane="bottomRight" activeCell="C146" sqref="C146"/>
    </sheetView>
  </sheetViews>
  <sheetFormatPr defaultColWidth="8.75" defaultRowHeight="14.25"/>
  <cols>
    <col min="1" max="1" width="19.5" style="1" customWidth="1"/>
    <col min="2" max="2" width="8.25" style="1" bestFit="1" customWidth="1"/>
    <col min="3" max="3" width="7.625" style="1" bestFit="1" customWidth="1"/>
    <col min="4" max="4" width="8.25" style="1" bestFit="1" customWidth="1"/>
    <col min="5" max="6" width="10.375" style="1" bestFit="1" customWidth="1"/>
    <col min="7" max="7" width="22.125" style="1" bestFit="1" customWidth="1"/>
    <col min="8" max="16384" width="8.75" style="1"/>
  </cols>
  <sheetData>
    <row r="1" spans="1:7">
      <c r="A1" s="1" t="s">
        <v>541</v>
      </c>
      <c r="D1" s="9" t="s">
        <v>652</v>
      </c>
    </row>
    <row r="2" spans="1:7">
      <c r="A2" s="1" t="s">
        <v>2241</v>
      </c>
    </row>
    <row r="3" spans="1:7">
      <c r="A3" s="1" t="s">
        <v>2899</v>
      </c>
    </row>
    <row r="4" spans="1:7">
      <c r="A4" s="1" t="s">
        <v>2914</v>
      </c>
    </row>
    <row r="5" spans="1:7">
      <c r="A5" s="7" t="s">
        <v>303</v>
      </c>
      <c r="B5" s="7" t="s">
        <v>397</v>
      </c>
      <c r="C5" s="7" t="s">
        <v>2784</v>
      </c>
      <c r="D5" s="7" t="s">
        <v>2308</v>
      </c>
      <c r="E5" s="7" t="s">
        <v>2915</v>
      </c>
      <c r="F5" s="7" t="s">
        <v>246</v>
      </c>
      <c r="G5" s="7" t="s">
        <v>2916</v>
      </c>
    </row>
    <row r="6" spans="1:7">
      <c r="A6" s="205">
        <v>40634</v>
      </c>
      <c r="B6" s="7" t="s">
        <v>1537</v>
      </c>
      <c r="C6" s="7">
        <v>50</v>
      </c>
      <c r="D6" s="7">
        <v>40</v>
      </c>
      <c r="E6" s="7">
        <v>3</v>
      </c>
      <c r="F6" s="7">
        <v>7</v>
      </c>
      <c r="G6" s="16">
        <v>0</v>
      </c>
    </row>
    <row r="7" spans="1:7">
      <c r="A7" s="205">
        <v>40634</v>
      </c>
      <c r="B7" s="7" t="s">
        <v>966</v>
      </c>
      <c r="C7" s="7">
        <v>141</v>
      </c>
      <c r="D7" s="7">
        <v>112</v>
      </c>
      <c r="E7" s="7">
        <v>4</v>
      </c>
      <c r="F7" s="7">
        <v>22</v>
      </c>
      <c r="G7" s="16">
        <v>3</v>
      </c>
    </row>
    <row r="8" spans="1:7">
      <c r="A8" s="205">
        <v>40634</v>
      </c>
      <c r="B8" s="7" t="s">
        <v>1548</v>
      </c>
      <c r="C8" s="7">
        <v>15</v>
      </c>
      <c r="D8" s="7">
        <v>10</v>
      </c>
      <c r="E8" s="7">
        <v>1</v>
      </c>
      <c r="F8" s="7">
        <v>4</v>
      </c>
      <c r="G8" s="16">
        <v>0</v>
      </c>
    </row>
    <row r="9" spans="1:7">
      <c r="A9" s="205">
        <v>40634</v>
      </c>
      <c r="B9" s="7" t="s">
        <v>1551</v>
      </c>
      <c r="C9" s="7">
        <v>34</v>
      </c>
      <c r="D9" s="7">
        <v>24</v>
      </c>
      <c r="E9" s="7">
        <v>2</v>
      </c>
      <c r="F9" s="7">
        <v>8</v>
      </c>
      <c r="G9" s="16">
        <v>0</v>
      </c>
    </row>
    <row r="10" spans="1:7">
      <c r="A10" s="205">
        <v>40634</v>
      </c>
      <c r="B10" s="7" t="s">
        <v>1553</v>
      </c>
      <c r="C10" s="7">
        <v>105</v>
      </c>
      <c r="D10" s="7">
        <v>87</v>
      </c>
      <c r="E10" s="7">
        <v>6</v>
      </c>
      <c r="F10" s="7">
        <v>12</v>
      </c>
      <c r="G10" s="16">
        <v>0</v>
      </c>
    </row>
    <row r="11" spans="1:7">
      <c r="A11" s="205">
        <v>40634</v>
      </c>
      <c r="B11" s="7" t="s">
        <v>411</v>
      </c>
      <c r="C11" s="7">
        <v>32</v>
      </c>
      <c r="D11" s="7">
        <v>23</v>
      </c>
      <c r="E11" s="7">
        <v>2</v>
      </c>
      <c r="F11" s="7">
        <v>7</v>
      </c>
      <c r="G11" s="16">
        <v>0</v>
      </c>
    </row>
    <row r="12" spans="1:7">
      <c r="A12" s="205">
        <v>40634</v>
      </c>
      <c r="B12" s="7" t="s">
        <v>1536</v>
      </c>
      <c r="C12" s="7">
        <v>46</v>
      </c>
      <c r="D12" s="7">
        <v>31</v>
      </c>
      <c r="E12" s="7">
        <v>5</v>
      </c>
      <c r="F12" s="7">
        <v>9</v>
      </c>
      <c r="G12" s="16">
        <v>1</v>
      </c>
    </row>
    <row r="13" spans="1:7">
      <c r="A13" s="205">
        <v>40634</v>
      </c>
      <c r="B13" s="7" t="s">
        <v>80</v>
      </c>
      <c r="C13" s="7">
        <v>30</v>
      </c>
      <c r="D13" s="7">
        <v>19</v>
      </c>
      <c r="E13" s="7">
        <v>3</v>
      </c>
      <c r="F13" s="7">
        <v>8</v>
      </c>
      <c r="G13" s="16">
        <v>0</v>
      </c>
    </row>
    <row r="14" spans="1:7">
      <c r="A14" s="205">
        <v>40634</v>
      </c>
      <c r="B14" s="7" t="s">
        <v>24</v>
      </c>
      <c r="C14" s="7">
        <v>139</v>
      </c>
      <c r="D14" s="7">
        <v>114</v>
      </c>
      <c r="E14" s="7">
        <v>2</v>
      </c>
      <c r="F14" s="7">
        <v>21</v>
      </c>
      <c r="G14" s="16">
        <v>2</v>
      </c>
    </row>
    <row r="15" spans="1:7">
      <c r="A15" s="205">
        <v>40634</v>
      </c>
      <c r="B15" s="7" t="s">
        <v>236</v>
      </c>
      <c r="C15" s="7">
        <v>134</v>
      </c>
      <c r="D15" s="7">
        <v>110</v>
      </c>
      <c r="E15" s="7">
        <v>5</v>
      </c>
      <c r="F15" s="7">
        <v>18</v>
      </c>
      <c r="G15" s="16">
        <v>1</v>
      </c>
    </row>
    <row r="16" spans="1:7">
      <c r="A16" s="205">
        <v>41000</v>
      </c>
      <c r="B16" s="7" t="s">
        <v>1537</v>
      </c>
      <c r="C16" s="7">
        <v>50</v>
      </c>
      <c r="D16" s="7">
        <v>40</v>
      </c>
      <c r="E16" s="7">
        <v>3</v>
      </c>
      <c r="F16" s="7">
        <v>7</v>
      </c>
      <c r="G16" s="16">
        <v>0</v>
      </c>
    </row>
    <row r="17" spans="1:7">
      <c r="A17" s="205">
        <v>41000</v>
      </c>
      <c r="B17" s="7" t="s">
        <v>966</v>
      </c>
      <c r="C17" s="7">
        <v>141</v>
      </c>
      <c r="D17" s="7">
        <v>112</v>
      </c>
      <c r="E17" s="7">
        <v>4</v>
      </c>
      <c r="F17" s="7">
        <v>22</v>
      </c>
      <c r="G17" s="16">
        <v>3</v>
      </c>
    </row>
    <row r="18" spans="1:7">
      <c r="A18" s="205">
        <v>41000</v>
      </c>
      <c r="B18" s="7" t="s">
        <v>1548</v>
      </c>
      <c r="C18" s="7">
        <v>15</v>
      </c>
      <c r="D18" s="7">
        <v>10</v>
      </c>
      <c r="E18" s="7">
        <v>1</v>
      </c>
      <c r="F18" s="7">
        <v>4</v>
      </c>
      <c r="G18" s="16">
        <v>0</v>
      </c>
    </row>
    <row r="19" spans="1:7">
      <c r="A19" s="205">
        <v>41000</v>
      </c>
      <c r="B19" s="7" t="s">
        <v>1551</v>
      </c>
      <c r="C19" s="7">
        <v>34</v>
      </c>
      <c r="D19" s="7">
        <v>24</v>
      </c>
      <c r="E19" s="7">
        <v>2</v>
      </c>
      <c r="F19" s="7">
        <v>8</v>
      </c>
      <c r="G19" s="16">
        <v>0</v>
      </c>
    </row>
    <row r="20" spans="1:7">
      <c r="A20" s="205">
        <v>41000</v>
      </c>
      <c r="B20" s="7" t="s">
        <v>1553</v>
      </c>
      <c r="C20" s="7">
        <v>105</v>
      </c>
      <c r="D20" s="7">
        <v>87</v>
      </c>
      <c r="E20" s="7">
        <v>6</v>
      </c>
      <c r="F20" s="7">
        <v>12</v>
      </c>
      <c r="G20" s="16">
        <v>0</v>
      </c>
    </row>
    <row r="21" spans="1:7">
      <c r="A21" s="205">
        <v>41000</v>
      </c>
      <c r="B21" s="7" t="s">
        <v>411</v>
      </c>
      <c r="C21" s="7">
        <v>32</v>
      </c>
      <c r="D21" s="7">
        <v>23</v>
      </c>
      <c r="E21" s="7">
        <v>2</v>
      </c>
      <c r="F21" s="7">
        <v>7</v>
      </c>
      <c r="G21" s="16">
        <v>0</v>
      </c>
    </row>
    <row r="22" spans="1:7">
      <c r="A22" s="205">
        <v>41000</v>
      </c>
      <c r="B22" s="7" t="s">
        <v>1536</v>
      </c>
      <c r="C22" s="7">
        <v>46</v>
      </c>
      <c r="D22" s="7">
        <v>31</v>
      </c>
      <c r="E22" s="7">
        <v>5</v>
      </c>
      <c r="F22" s="7">
        <v>9</v>
      </c>
      <c r="G22" s="16">
        <v>1</v>
      </c>
    </row>
    <row r="23" spans="1:7">
      <c r="A23" s="205">
        <v>41000</v>
      </c>
      <c r="B23" s="7" t="s">
        <v>80</v>
      </c>
      <c r="C23" s="7">
        <v>31</v>
      </c>
      <c r="D23" s="7">
        <v>20</v>
      </c>
      <c r="E23" s="7">
        <v>3</v>
      </c>
      <c r="F23" s="7">
        <v>8</v>
      </c>
      <c r="G23" s="16">
        <v>0</v>
      </c>
    </row>
    <row r="24" spans="1:7">
      <c r="A24" s="205">
        <v>41000</v>
      </c>
      <c r="B24" s="7" t="s">
        <v>24</v>
      </c>
      <c r="C24" s="7">
        <v>140</v>
      </c>
      <c r="D24" s="7">
        <v>115</v>
      </c>
      <c r="E24" s="7">
        <v>2</v>
      </c>
      <c r="F24" s="7">
        <v>21</v>
      </c>
      <c r="G24" s="16">
        <v>2</v>
      </c>
    </row>
    <row r="25" spans="1:7">
      <c r="A25" s="205">
        <v>41000</v>
      </c>
      <c r="B25" s="7" t="s">
        <v>236</v>
      </c>
      <c r="C25" s="7">
        <v>134</v>
      </c>
      <c r="D25" s="7">
        <v>110</v>
      </c>
      <c r="E25" s="7">
        <v>5</v>
      </c>
      <c r="F25" s="7">
        <v>18</v>
      </c>
      <c r="G25" s="16">
        <v>1</v>
      </c>
    </row>
    <row r="26" spans="1:7">
      <c r="A26" s="205">
        <v>41365</v>
      </c>
      <c r="B26" s="7" t="s">
        <v>1537</v>
      </c>
      <c r="C26" s="7">
        <v>50</v>
      </c>
      <c r="D26" s="7">
        <v>40</v>
      </c>
      <c r="E26" s="7">
        <v>3</v>
      </c>
      <c r="F26" s="7">
        <v>7</v>
      </c>
      <c r="G26" s="16">
        <v>0</v>
      </c>
    </row>
    <row r="27" spans="1:7">
      <c r="A27" s="205">
        <v>41365</v>
      </c>
      <c r="B27" s="7" t="s">
        <v>966</v>
      </c>
      <c r="C27" s="7">
        <v>141</v>
      </c>
      <c r="D27" s="7">
        <v>112</v>
      </c>
      <c r="E27" s="7">
        <v>4</v>
      </c>
      <c r="F27" s="7">
        <v>22</v>
      </c>
      <c r="G27" s="16">
        <v>3</v>
      </c>
    </row>
    <row r="28" spans="1:7">
      <c r="A28" s="205">
        <v>41365</v>
      </c>
      <c r="B28" s="7" t="s">
        <v>1548</v>
      </c>
      <c r="C28" s="7">
        <v>15</v>
      </c>
      <c r="D28" s="7">
        <v>10</v>
      </c>
      <c r="E28" s="7">
        <v>1</v>
      </c>
      <c r="F28" s="7">
        <v>4</v>
      </c>
      <c r="G28" s="16">
        <v>0</v>
      </c>
    </row>
    <row r="29" spans="1:7">
      <c r="A29" s="205">
        <v>41365</v>
      </c>
      <c r="B29" s="7" t="s">
        <v>1551</v>
      </c>
      <c r="C29" s="7">
        <v>34</v>
      </c>
      <c r="D29" s="7">
        <v>24</v>
      </c>
      <c r="E29" s="7">
        <v>2</v>
      </c>
      <c r="F29" s="7">
        <v>8</v>
      </c>
      <c r="G29" s="16">
        <v>0</v>
      </c>
    </row>
    <row r="30" spans="1:7">
      <c r="A30" s="205">
        <v>41365</v>
      </c>
      <c r="B30" s="7" t="s">
        <v>1553</v>
      </c>
      <c r="C30" s="7">
        <v>107</v>
      </c>
      <c r="D30" s="7">
        <v>88</v>
      </c>
      <c r="E30" s="7">
        <v>6</v>
      </c>
      <c r="F30" s="7">
        <v>13</v>
      </c>
      <c r="G30" s="16">
        <v>0</v>
      </c>
    </row>
    <row r="31" spans="1:7">
      <c r="A31" s="205">
        <v>41365</v>
      </c>
      <c r="B31" s="7" t="s">
        <v>411</v>
      </c>
      <c r="C31" s="7">
        <v>32</v>
      </c>
      <c r="D31" s="7">
        <v>23</v>
      </c>
      <c r="E31" s="7">
        <v>2</v>
      </c>
      <c r="F31" s="7">
        <v>7</v>
      </c>
      <c r="G31" s="16">
        <v>0</v>
      </c>
    </row>
    <row r="32" spans="1:7">
      <c r="A32" s="205">
        <v>41365</v>
      </c>
      <c r="B32" s="7" t="s">
        <v>1536</v>
      </c>
      <c r="C32" s="7">
        <v>45</v>
      </c>
      <c r="D32" s="7">
        <v>31</v>
      </c>
      <c r="E32" s="7">
        <v>5</v>
      </c>
      <c r="F32" s="7">
        <v>8</v>
      </c>
      <c r="G32" s="16">
        <v>1</v>
      </c>
    </row>
    <row r="33" spans="1:7">
      <c r="A33" s="205">
        <v>41365</v>
      </c>
      <c r="B33" s="7" t="s">
        <v>80</v>
      </c>
      <c r="C33" s="7">
        <v>31</v>
      </c>
      <c r="D33" s="7">
        <v>20</v>
      </c>
      <c r="E33" s="7">
        <v>3</v>
      </c>
      <c r="F33" s="7">
        <v>8</v>
      </c>
      <c r="G33" s="16">
        <v>0</v>
      </c>
    </row>
    <row r="34" spans="1:7">
      <c r="A34" s="205">
        <v>41365</v>
      </c>
      <c r="B34" s="7" t="s">
        <v>24</v>
      </c>
      <c r="C34" s="7">
        <v>140</v>
      </c>
      <c r="D34" s="7">
        <v>115</v>
      </c>
      <c r="E34" s="7">
        <v>2</v>
      </c>
      <c r="F34" s="7">
        <v>21</v>
      </c>
      <c r="G34" s="16">
        <v>2</v>
      </c>
    </row>
    <row r="35" spans="1:7">
      <c r="A35" s="205">
        <v>41365</v>
      </c>
      <c r="B35" s="7" t="s">
        <v>236</v>
      </c>
      <c r="C35" s="7">
        <v>134</v>
      </c>
      <c r="D35" s="7">
        <v>110</v>
      </c>
      <c r="E35" s="7">
        <v>5</v>
      </c>
      <c r="F35" s="7">
        <v>18</v>
      </c>
      <c r="G35" s="16">
        <v>1</v>
      </c>
    </row>
    <row r="36" spans="1:7">
      <c r="A36" s="205">
        <v>41730</v>
      </c>
      <c r="B36" s="7" t="s">
        <v>1537</v>
      </c>
      <c r="C36" s="7">
        <v>50</v>
      </c>
      <c r="D36" s="7">
        <v>40</v>
      </c>
      <c r="E36" s="7">
        <v>3</v>
      </c>
      <c r="F36" s="7">
        <v>7</v>
      </c>
      <c r="G36" s="16">
        <v>0</v>
      </c>
    </row>
    <row r="37" spans="1:7">
      <c r="A37" s="205">
        <v>41730</v>
      </c>
      <c r="B37" s="7" t="s">
        <v>966</v>
      </c>
      <c r="C37" s="7">
        <v>140</v>
      </c>
      <c r="D37" s="7">
        <v>112</v>
      </c>
      <c r="E37" s="7">
        <v>3</v>
      </c>
      <c r="F37" s="7">
        <v>22</v>
      </c>
      <c r="G37" s="16">
        <v>3</v>
      </c>
    </row>
    <row r="38" spans="1:7">
      <c r="A38" s="205">
        <v>41730</v>
      </c>
      <c r="B38" s="7" t="s">
        <v>1548</v>
      </c>
      <c r="C38" s="7">
        <v>16</v>
      </c>
      <c r="D38" s="7">
        <v>11</v>
      </c>
      <c r="E38" s="7">
        <v>1</v>
      </c>
      <c r="F38" s="7">
        <v>4</v>
      </c>
      <c r="G38" s="16">
        <v>0</v>
      </c>
    </row>
    <row r="39" spans="1:7">
      <c r="A39" s="205">
        <v>41730</v>
      </c>
      <c r="B39" s="7" t="s">
        <v>1551</v>
      </c>
      <c r="C39" s="7">
        <v>34</v>
      </c>
      <c r="D39" s="7">
        <v>24</v>
      </c>
      <c r="E39" s="7">
        <v>2</v>
      </c>
      <c r="F39" s="7">
        <v>8</v>
      </c>
      <c r="G39" s="16">
        <v>0</v>
      </c>
    </row>
    <row r="40" spans="1:7">
      <c r="A40" s="205">
        <v>41730</v>
      </c>
      <c r="B40" s="7" t="s">
        <v>1553</v>
      </c>
      <c r="C40" s="7">
        <v>107</v>
      </c>
      <c r="D40" s="7">
        <v>88</v>
      </c>
      <c r="E40" s="7">
        <v>6</v>
      </c>
      <c r="F40" s="7">
        <v>13</v>
      </c>
      <c r="G40" s="16">
        <v>0</v>
      </c>
    </row>
    <row r="41" spans="1:7">
      <c r="A41" s="205">
        <v>41730</v>
      </c>
      <c r="B41" s="7" t="s">
        <v>411</v>
      </c>
      <c r="C41" s="7">
        <v>32</v>
      </c>
      <c r="D41" s="7">
        <v>23</v>
      </c>
      <c r="E41" s="7">
        <v>2</v>
      </c>
      <c r="F41" s="7">
        <v>7</v>
      </c>
      <c r="G41" s="16">
        <v>0</v>
      </c>
    </row>
    <row r="42" spans="1:7">
      <c r="A42" s="205">
        <v>41730</v>
      </c>
      <c r="B42" s="7" t="s">
        <v>1536</v>
      </c>
      <c r="C42" s="7">
        <v>45</v>
      </c>
      <c r="D42" s="7">
        <v>31</v>
      </c>
      <c r="E42" s="7">
        <v>5</v>
      </c>
      <c r="F42" s="7">
        <v>8</v>
      </c>
      <c r="G42" s="16">
        <v>1</v>
      </c>
    </row>
    <row r="43" spans="1:7">
      <c r="A43" s="205">
        <v>41730</v>
      </c>
      <c r="B43" s="7" t="s">
        <v>80</v>
      </c>
      <c r="C43" s="7">
        <v>31</v>
      </c>
      <c r="D43" s="7">
        <v>20</v>
      </c>
      <c r="E43" s="7">
        <v>3</v>
      </c>
      <c r="F43" s="7">
        <v>8</v>
      </c>
      <c r="G43" s="16">
        <v>0</v>
      </c>
    </row>
    <row r="44" spans="1:7">
      <c r="A44" s="205">
        <v>41730</v>
      </c>
      <c r="B44" s="7" t="s">
        <v>24</v>
      </c>
      <c r="C44" s="7">
        <v>139</v>
      </c>
      <c r="D44" s="7">
        <v>115</v>
      </c>
      <c r="E44" s="7">
        <v>2</v>
      </c>
      <c r="F44" s="7">
        <v>21</v>
      </c>
      <c r="G44" s="16">
        <v>1</v>
      </c>
    </row>
    <row r="45" spans="1:7">
      <c r="A45" s="205">
        <v>41730</v>
      </c>
      <c r="B45" s="7" t="s">
        <v>236</v>
      </c>
      <c r="C45" s="7">
        <v>134</v>
      </c>
      <c r="D45" s="7">
        <v>110</v>
      </c>
      <c r="E45" s="7">
        <v>5</v>
      </c>
      <c r="F45" s="7">
        <v>18</v>
      </c>
      <c r="G45" s="16">
        <v>1</v>
      </c>
    </row>
    <row r="46" spans="1:7">
      <c r="A46" s="205">
        <v>42095</v>
      </c>
      <c r="B46" s="7" t="s">
        <v>1537</v>
      </c>
      <c r="C46" s="7">
        <v>50</v>
      </c>
      <c r="D46" s="7">
        <v>40</v>
      </c>
      <c r="E46" s="7">
        <v>3</v>
      </c>
      <c r="F46" s="7">
        <v>7</v>
      </c>
      <c r="G46" s="16">
        <v>0</v>
      </c>
    </row>
    <row r="47" spans="1:7">
      <c r="A47" s="205">
        <v>42095</v>
      </c>
      <c r="B47" s="7" t="s">
        <v>966</v>
      </c>
      <c r="C47" s="7">
        <v>140</v>
      </c>
      <c r="D47" s="7">
        <v>112</v>
      </c>
      <c r="E47" s="7">
        <v>3</v>
      </c>
      <c r="F47" s="7">
        <v>22</v>
      </c>
      <c r="G47" s="16">
        <v>3</v>
      </c>
    </row>
    <row r="48" spans="1:7">
      <c r="A48" s="205">
        <v>42095</v>
      </c>
      <c r="B48" s="7" t="s">
        <v>1548</v>
      </c>
      <c r="C48" s="7">
        <v>16</v>
      </c>
      <c r="D48" s="7">
        <v>11</v>
      </c>
      <c r="E48" s="7">
        <v>1</v>
      </c>
      <c r="F48" s="7">
        <v>4</v>
      </c>
      <c r="G48" s="16">
        <v>0</v>
      </c>
    </row>
    <row r="49" spans="1:7">
      <c r="A49" s="205">
        <v>42095</v>
      </c>
      <c r="B49" s="7" t="s">
        <v>1551</v>
      </c>
      <c r="C49" s="7">
        <v>33</v>
      </c>
      <c r="D49" s="7">
        <v>24</v>
      </c>
      <c r="E49" s="7">
        <v>1</v>
      </c>
      <c r="F49" s="7">
        <v>8</v>
      </c>
      <c r="G49" s="16">
        <v>0</v>
      </c>
    </row>
    <row r="50" spans="1:7">
      <c r="A50" s="205">
        <v>42095</v>
      </c>
      <c r="B50" s="7" t="s">
        <v>1553</v>
      </c>
      <c r="C50" s="7">
        <v>107</v>
      </c>
      <c r="D50" s="7">
        <v>89</v>
      </c>
      <c r="E50" s="7">
        <v>5</v>
      </c>
      <c r="F50" s="7">
        <v>13</v>
      </c>
      <c r="G50" s="16">
        <v>0</v>
      </c>
    </row>
    <row r="51" spans="1:7">
      <c r="A51" s="205">
        <v>42095</v>
      </c>
      <c r="B51" s="7" t="s">
        <v>411</v>
      </c>
      <c r="C51" s="7">
        <v>32</v>
      </c>
      <c r="D51" s="7">
        <v>23</v>
      </c>
      <c r="E51" s="7">
        <v>2</v>
      </c>
      <c r="F51" s="7">
        <v>7</v>
      </c>
      <c r="G51" s="16">
        <v>0</v>
      </c>
    </row>
    <row r="52" spans="1:7">
      <c r="A52" s="205">
        <v>42095</v>
      </c>
      <c r="B52" s="7" t="s">
        <v>1536</v>
      </c>
      <c r="C52" s="7">
        <v>45</v>
      </c>
      <c r="D52" s="7">
        <v>31</v>
      </c>
      <c r="E52" s="7">
        <v>5</v>
      </c>
      <c r="F52" s="7">
        <v>8</v>
      </c>
      <c r="G52" s="16">
        <v>1</v>
      </c>
    </row>
    <row r="53" spans="1:7">
      <c r="A53" s="205">
        <v>42095</v>
      </c>
      <c r="B53" s="7" t="s">
        <v>80</v>
      </c>
      <c r="C53" s="7">
        <v>31</v>
      </c>
      <c r="D53" s="7">
        <v>20</v>
      </c>
      <c r="E53" s="7">
        <v>3</v>
      </c>
      <c r="F53" s="7">
        <v>8</v>
      </c>
      <c r="G53" s="16">
        <v>0</v>
      </c>
    </row>
    <row r="54" spans="1:7">
      <c r="A54" s="205">
        <v>42095</v>
      </c>
      <c r="B54" s="7" t="s">
        <v>24</v>
      </c>
      <c r="C54" s="7">
        <v>139</v>
      </c>
      <c r="D54" s="7">
        <v>115</v>
      </c>
      <c r="E54" s="7">
        <v>2</v>
      </c>
      <c r="F54" s="7">
        <v>21</v>
      </c>
      <c r="G54" s="16">
        <v>1</v>
      </c>
    </row>
    <row r="55" spans="1:7">
      <c r="A55" s="205">
        <v>42095</v>
      </c>
      <c r="B55" s="7" t="s">
        <v>236</v>
      </c>
      <c r="C55" s="7">
        <v>134</v>
      </c>
      <c r="D55" s="7">
        <v>110</v>
      </c>
      <c r="E55" s="7">
        <v>5</v>
      </c>
      <c r="F55" s="7">
        <v>18</v>
      </c>
      <c r="G55" s="16">
        <v>1</v>
      </c>
    </row>
    <row r="56" spans="1:7">
      <c r="A56" s="205">
        <v>42461</v>
      </c>
      <c r="B56" s="7" t="s">
        <v>1537</v>
      </c>
      <c r="C56" s="7">
        <v>50</v>
      </c>
      <c r="D56" s="7">
        <v>40</v>
      </c>
      <c r="E56" s="7">
        <v>3</v>
      </c>
      <c r="F56" s="7">
        <v>7</v>
      </c>
      <c r="G56" s="16">
        <v>0</v>
      </c>
    </row>
    <row r="57" spans="1:7">
      <c r="A57" s="205">
        <v>42461</v>
      </c>
      <c r="B57" s="7" t="s">
        <v>966</v>
      </c>
      <c r="C57" s="7">
        <v>140</v>
      </c>
      <c r="D57" s="7">
        <v>112</v>
      </c>
      <c r="E57" s="7">
        <v>3</v>
      </c>
      <c r="F57" s="7">
        <v>22</v>
      </c>
      <c r="G57" s="16">
        <v>3</v>
      </c>
    </row>
    <row r="58" spans="1:7">
      <c r="A58" s="205">
        <v>42461</v>
      </c>
      <c r="B58" s="7" t="s">
        <v>1548</v>
      </c>
      <c r="C58" s="7">
        <v>16</v>
      </c>
      <c r="D58" s="7">
        <v>11</v>
      </c>
      <c r="E58" s="7">
        <v>1</v>
      </c>
      <c r="F58" s="7">
        <v>4</v>
      </c>
      <c r="G58" s="16">
        <v>0</v>
      </c>
    </row>
    <row r="59" spans="1:7">
      <c r="A59" s="205">
        <v>42461</v>
      </c>
      <c r="B59" s="7" t="s">
        <v>1551</v>
      </c>
      <c r="C59" s="7">
        <v>33</v>
      </c>
      <c r="D59" s="7">
        <v>24</v>
      </c>
      <c r="E59" s="7">
        <v>1</v>
      </c>
      <c r="F59" s="7">
        <v>8</v>
      </c>
      <c r="G59" s="16">
        <v>0</v>
      </c>
    </row>
    <row r="60" spans="1:7">
      <c r="A60" s="205">
        <v>42461</v>
      </c>
      <c r="B60" s="7" t="s">
        <v>1553</v>
      </c>
      <c r="C60" s="7">
        <v>107</v>
      </c>
      <c r="D60" s="7">
        <v>89</v>
      </c>
      <c r="E60" s="7">
        <v>5</v>
      </c>
      <c r="F60" s="7">
        <v>13</v>
      </c>
      <c r="G60" s="16">
        <v>0</v>
      </c>
    </row>
    <row r="61" spans="1:7">
      <c r="A61" s="205">
        <v>42461</v>
      </c>
      <c r="B61" s="7" t="s">
        <v>411</v>
      </c>
      <c r="C61" s="7">
        <v>32</v>
      </c>
      <c r="D61" s="7">
        <v>23</v>
      </c>
      <c r="E61" s="7">
        <v>2</v>
      </c>
      <c r="F61" s="7">
        <v>7</v>
      </c>
      <c r="G61" s="16">
        <v>0</v>
      </c>
    </row>
    <row r="62" spans="1:7">
      <c r="A62" s="205">
        <v>42461</v>
      </c>
      <c r="B62" s="7" t="s">
        <v>1536</v>
      </c>
      <c r="C62" s="7">
        <v>45</v>
      </c>
      <c r="D62" s="7">
        <v>31</v>
      </c>
      <c r="E62" s="7">
        <v>5</v>
      </c>
      <c r="F62" s="7">
        <v>8</v>
      </c>
      <c r="G62" s="16">
        <v>1</v>
      </c>
    </row>
    <row r="63" spans="1:7">
      <c r="A63" s="205">
        <v>42461</v>
      </c>
      <c r="B63" s="7" t="s">
        <v>80</v>
      </c>
      <c r="C63" s="7">
        <v>31</v>
      </c>
      <c r="D63" s="7">
        <v>20</v>
      </c>
      <c r="E63" s="7">
        <v>3</v>
      </c>
      <c r="F63" s="7">
        <v>8</v>
      </c>
      <c r="G63" s="16">
        <v>0</v>
      </c>
    </row>
    <row r="64" spans="1:7">
      <c r="A64" s="205">
        <v>42461</v>
      </c>
      <c r="B64" s="7" t="s">
        <v>24</v>
      </c>
      <c r="C64" s="7">
        <v>139</v>
      </c>
      <c r="D64" s="7">
        <v>115</v>
      </c>
      <c r="E64" s="7">
        <v>2</v>
      </c>
      <c r="F64" s="7">
        <v>21</v>
      </c>
      <c r="G64" s="16">
        <v>1</v>
      </c>
    </row>
    <row r="65" spans="1:7">
      <c r="A65" s="205">
        <v>42461</v>
      </c>
      <c r="B65" s="7" t="s">
        <v>236</v>
      </c>
      <c r="C65" s="7">
        <v>134</v>
      </c>
      <c r="D65" s="7">
        <v>110</v>
      </c>
      <c r="E65" s="7">
        <v>5</v>
      </c>
      <c r="F65" s="7">
        <v>18</v>
      </c>
      <c r="G65" s="16">
        <v>1</v>
      </c>
    </row>
    <row r="66" spans="1:7">
      <c r="A66" s="205">
        <v>42826</v>
      </c>
      <c r="B66" s="7" t="s">
        <v>1537</v>
      </c>
      <c r="C66" s="7">
        <v>50</v>
      </c>
      <c r="D66" s="7">
        <v>40</v>
      </c>
      <c r="E66" s="7">
        <v>3</v>
      </c>
      <c r="F66" s="7">
        <v>7</v>
      </c>
      <c r="G66" s="16">
        <v>0</v>
      </c>
    </row>
    <row r="67" spans="1:7">
      <c r="A67" s="205">
        <v>42826</v>
      </c>
      <c r="B67" s="7" t="s">
        <v>966</v>
      </c>
      <c r="C67" s="7">
        <v>140</v>
      </c>
      <c r="D67" s="7">
        <v>112</v>
      </c>
      <c r="E67" s="7">
        <v>3</v>
      </c>
      <c r="F67" s="7">
        <v>22</v>
      </c>
      <c r="G67" s="16">
        <v>3</v>
      </c>
    </row>
    <row r="68" spans="1:7">
      <c r="A68" s="205">
        <v>42826</v>
      </c>
      <c r="B68" s="7" t="s">
        <v>1548</v>
      </c>
      <c r="C68" s="7">
        <v>16</v>
      </c>
      <c r="D68" s="7">
        <v>11</v>
      </c>
      <c r="E68" s="7">
        <v>1</v>
      </c>
      <c r="F68" s="7">
        <v>4</v>
      </c>
      <c r="G68" s="16">
        <v>0</v>
      </c>
    </row>
    <row r="69" spans="1:7">
      <c r="A69" s="205">
        <v>42826</v>
      </c>
      <c r="B69" s="7" t="s">
        <v>1551</v>
      </c>
      <c r="C69" s="7">
        <v>33</v>
      </c>
      <c r="D69" s="7">
        <v>24</v>
      </c>
      <c r="E69" s="7">
        <v>1</v>
      </c>
      <c r="F69" s="7">
        <v>8</v>
      </c>
      <c r="G69" s="16">
        <v>0</v>
      </c>
    </row>
    <row r="70" spans="1:7">
      <c r="A70" s="205">
        <v>42826</v>
      </c>
      <c r="B70" s="7" t="s">
        <v>1553</v>
      </c>
      <c r="C70" s="7">
        <v>107</v>
      </c>
      <c r="D70" s="7">
        <v>89</v>
      </c>
      <c r="E70" s="7">
        <v>5</v>
      </c>
      <c r="F70" s="7">
        <v>13</v>
      </c>
      <c r="G70" s="16">
        <v>0</v>
      </c>
    </row>
    <row r="71" spans="1:7">
      <c r="A71" s="205">
        <v>42826</v>
      </c>
      <c r="B71" s="7" t="s">
        <v>411</v>
      </c>
      <c r="C71" s="7">
        <v>32</v>
      </c>
      <c r="D71" s="7">
        <v>23</v>
      </c>
      <c r="E71" s="7">
        <v>2</v>
      </c>
      <c r="F71" s="7">
        <v>7</v>
      </c>
      <c r="G71" s="16">
        <v>0</v>
      </c>
    </row>
    <row r="72" spans="1:7">
      <c r="A72" s="205">
        <v>42826</v>
      </c>
      <c r="B72" s="7" t="s">
        <v>1536</v>
      </c>
      <c r="C72" s="7">
        <v>45</v>
      </c>
      <c r="D72" s="7">
        <v>31</v>
      </c>
      <c r="E72" s="7">
        <v>5</v>
      </c>
      <c r="F72" s="7">
        <v>8</v>
      </c>
      <c r="G72" s="16">
        <v>1</v>
      </c>
    </row>
    <row r="73" spans="1:7">
      <c r="A73" s="205">
        <v>42826</v>
      </c>
      <c r="B73" s="7" t="s">
        <v>80</v>
      </c>
      <c r="C73" s="7">
        <v>32</v>
      </c>
      <c r="D73" s="7">
        <v>20</v>
      </c>
      <c r="E73" s="7">
        <v>3</v>
      </c>
      <c r="F73" s="7">
        <v>9</v>
      </c>
      <c r="G73" s="16">
        <v>0</v>
      </c>
    </row>
    <row r="74" spans="1:7">
      <c r="A74" s="205">
        <v>42826</v>
      </c>
      <c r="B74" s="7" t="s">
        <v>24</v>
      </c>
      <c r="C74" s="7">
        <v>140</v>
      </c>
      <c r="D74" s="7">
        <v>116</v>
      </c>
      <c r="E74" s="7">
        <v>2</v>
      </c>
      <c r="F74" s="7">
        <v>21</v>
      </c>
      <c r="G74" s="16">
        <v>1</v>
      </c>
    </row>
    <row r="75" spans="1:7">
      <c r="A75" s="205">
        <v>42826</v>
      </c>
      <c r="B75" s="7" t="s">
        <v>236</v>
      </c>
      <c r="C75" s="7">
        <v>133</v>
      </c>
      <c r="D75" s="7">
        <v>110</v>
      </c>
      <c r="E75" s="7">
        <v>5</v>
      </c>
      <c r="F75" s="7">
        <v>17</v>
      </c>
      <c r="G75" s="16">
        <v>1</v>
      </c>
    </row>
    <row r="76" spans="1:7">
      <c r="A76" s="205">
        <v>43191</v>
      </c>
      <c r="B76" s="7" t="s">
        <v>1537</v>
      </c>
      <c r="C76" s="7">
        <v>50</v>
      </c>
      <c r="D76" s="7">
        <v>40</v>
      </c>
      <c r="E76" s="7">
        <v>3</v>
      </c>
      <c r="F76" s="7">
        <v>7</v>
      </c>
      <c r="G76" s="7">
        <v>0</v>
      </c>
    </row>
    <row r="77" spans="1:7">
      <c r="A77" s="205">
        <v>43191</v>
      </c>
      <c r="B77" s="7" t="s">
        <v>966</v>
      </c>
      <c r="C77" s="7">
        <v>139</v>
      </c>
      <c r="D77" s="7">
        <v>112</v>
      </c>
      <c r="E77" s="7">
        <v>2</v>
      </c>
      <c r="F77" s="7">
        <v>22</v>
      </c>
      <c r="G77" s="7">
        <v>3</v>
      </c>
    </row>
    <row r="78" spans="1:7">
      <c r="A78" s="205">
        <v>43191</v>
      </c>
      <c r="B78" s="7" t="s">
        <v>1548</v>
      </c>
      <c r="C78" s="7">
        <v>16</v>
      </c>
      <c r="D78" s="7">
        <v>11</v>
      </c>
      <c r="E78" s="7">
        <v>1</v>
      </c>
      <c r="F78" s="7">
        <v>4</v>
      </c>
      <c r="G78" s="7">
        <v>0</v>
      </c>
    </row>
    <row r="79" spans="1:7">
      <c r="A79" s="205">
        <v>43191</v>
      </c>
      <c r="B79" s="7" t="s">
        <v>1551</v>
      </c>
      <c r="C79" s="7">
        <v>33</v>
      </c>
      <c r="D79" s="7">
        <v>24</v>
      </c>
      <c r="E79" s="7">
        <v>1</v>
      </c>
      <c r="F79" s="7">
        <v>8</v>
      </c>
      <c r="G79" s="7">
        <v>0</v>
      </c>
    </row>
    <row r="80" spans="1:7">
      <c r="A80" s="205">
        <v>43191</v>
      </c>
      <c r="B80" s="7" t="s">
        <v>1553</v>
      </c>
      <c r="C80" s="7">
        <v>109</v>
      </c>
      <c r="D80" s="7">
        <v>90</v>
      </c>
      <c r="E80" s="7">
        <v>6</v>
      </c>
      <c r="F80" s="7">
        <v>13</v>
      </c>
      <c r="G80" s="7">
        <v>0</v>
      </c>
    </row>
    <row r="81" spans="1:7">
      <c r="A81" s="205">
        <v>43191</v>
      </c>
      <c r="B81" s="7" t="s">
        <v>411</v>
      </c>
      <c r="C81" s="7">
        <v>32</v>
      </c>
      <c r="D81" s="7">
        <v>23</v>
      </c>
      <c r="E81" s="7">
        <v>2</v>
      </c>
      <c r="F81" s="7">
        <v>7</v>
      </c>
      <c r="G81" s="7">
        <v>0</v>
      </c>
    </row>
    <row r="82" spans="1:7">
      <c r="A82" s="205">
        <v>43191</v>
      </c>
      <c r="B82" s="7" t="s">
        <v>1536</v>
      </c>
      <c r="C82" s="7">
        <v>46</v>
      </c>
      <c r="D82" s="7">
        <v>33</v>
      </c>
      <c r="E82" s="7">
        <v>4</v>
      </c>
      <c r="F82" s="7">
        <v>8</v>
      </c>
      <c r="G82" s="7">
        <v>1</v>
      </c>
    </row>
    <row r="83" spans="1:7">
      <c r="A83" s="205">
        <v>43191</v>
      </c>
      <c r="B83" s="7" t="s">
        <v>80</v>
      </c>
      <c r="C83" s="7">
        <v>32</v>
      </c>
      <c r="D83" s="7">
        <v>20</v>
      </c>
      <c r="E83" s="7">
        <v>3</v>
      </c>
      <c r="F83" s="7">
        <v>9</v>
      </c>
      <c r="G83" s="7">
        <v>0</v>
      </c>
    </row>
    <row r="84" spans="1:7">
      <c r="A84" s="205">
        <v>43191</v>
      </c>
      <c r="B84" s="7" t="s">
        <v>24</v>
      </c>
      <c r="C84" s="7">
        <v>140</v>
      </c>
      <c r="D84" s="7">
        <v>116</v>
      </c>
      <c r="E84" s="7">
        <v>2</v>
      </c>
      <c r="F84" s="7">
        <v>21</v>
      </c>
      <c r="G84" s="7">
        <v>1</v>
      </c>
    </row>
    <row r="85" spans="1:7">
      <c r="A85" s="205">
        <v>43191</v>
      </c>
      <c r="B85" s="7" t="s">
        <v>236</v>
      </c>
      <c r="C85" s="7">
        <v>130</v>
      </c>
      <c r="D85" s="7">
        <v>110</v>
      </c>
      <c r="E85" s="7">
        <v>2</v>
      </c>
      <c r="F85" s="7">
        <v>17</v>
      </c>
      <c r="G85" s="7">
        <v>1</v>
      </c>
    </row>
    <row r="86" spans="1:7">
      <c r="A86" s="206" t="s">
        <v>1617</v>
      </c>
      <c r="B86" s="7" t="s">
        <v>1537</v>
      </c>
      <c r="C86" s="7">
        <v>50</v>
      </c>
      <c r="D86" s="7">
        <v>40</v>
      </c>
      <c r="E86" s="7">
        <v>3</v>
      </c>
      <c r="F86" s="7">
        <v>7</v>
      </c>
      <c r="G86" s="7">
        <v>0</v>
      </c>
    </row>
    <row r="87" spans="1:7">
      <c r="A87" s="206" t="s">
        <v>1617</v>
      </c>
      <c r="B87" s="7" t="s">
        <v>966</v>
      </c>
      <c r="C87" s="7">
        <v>139</v>
      </c>
      <c r="D87" s="7">
        <v>112</v>
      </c>
      <c r="E87" s="7">
        <v>2</v>
      </c>
      <c r="F87" s="7">
        <v>22</v>
      </c>
      <c r="G87" s="7">
        <v>3</v>
      </c>
    </row>
    <row r="88" spans="1:7">
      <c r="A88" s="206" t="s">
        <v>1617</v>
      </c>
      <c r="B88" s="7" t="s">
        <v>1548</v>
      </c>
      <c r="C88" s="7">
        <v>16</v>
      </c>
      <c r="D88" s="7">
        <v>11</v>
      </c>
      <c r="E88" s="7">
        <v>1</v>
      </c>
      <c r="F88" s="7">
        <v>4</v>
      </c>
      <c r="G88" s="7">
        <v>0</v>
      </c>
    </row>
    <row r="89" spans="1:7">
      <c r="A89" s="206" t="s">
        <v>1617</v>
      </c>
      <c r="B89" s="7" t="s">
        <v>1551</v>
      </c>
      <c r="C89" s="7">
        <v>33</v>
      </c>
      <c r="D89" s="7">
        <v>24</v>
      </c>
      <c r="E89" s="7">
        <v>1</v>
      </c>
      <c r="F89" s="7">
        <v>8</v>
      </c>
      <c r="G89" s="7">
        <v>0</v>
      </c>
    </row>
    <row r="90" spans="1:7">
      <c r="A90" s="206" t="s">
        <v>1617</v>
      </c>
      <c r="B90" s="7" t="s">
        <v>1553</v>
      </c>
      <c r="C90" s="7">
        <v>109</v>
      </c>
      <c r="D90" s="7">
        <v>90</v>
      </c>
      <c r="E90" s="7">
        <v>6</v>
      </c>
      <c r="F90" s="7">
        <v>13</v>
      </c>
      <c r="G90" s="7">
        <v>0</v>
      </c>
    </row>
    <row r="91" spans="1:7">
      <c r="A91" s="206" t="s">
        <v>1617</v>
      </c>
      <c r="B91" s="7" t="s">
        <v>411</v>
      </c>
      <c r="C91" s="7">
        <v>32</v>
      </c>
      <c r="D91" s="7">
        <v>23</v>
      </c>
      <c r="E91" s="7">
        <v>2</v>
      </c>
      <c r="F91" s="7">
        <v>7</v>
      </c>
      <c r="G91" s="7">
        <v>0</v>
      </c>
    </row>
    <row r="92" spans="1:7">
      <c r="A92" s="206" t="s">
        <v>1617</v>
      </c>
      <c r="B92" s="7" t="s">
        <v>1536</v>
      </c>
      <c r="C92" s="7">
        <v>46</v>
      </c>
      <c r="D92" s="7">
        <v>33</v>
      </c>
      <c r="E92" s="7">
        <v>4</v>
      </c>
      <c r="F92" s="7">
        <v>8</v>
      </c>
      <c r="G92" s="7">
        <v>1</v>
      </c>
    </row>
    <row r="93" spans="1:7">
      <c r="A93" s="206" t="s">
        <v>1617</v>
      </c>
      <c r="B93" s="7" t="s">
        <v>80</v>
      </c>
      <c r="C93" s="7">
        <v>32</v>
      </c>
      <c r="D93" s="7">
        <v>20</v>
      </c>
      <c r="E93" s="7">
        <v>3</v>
      </c>
      <c r="F93" s="7">
        <v>9</v>
      </c>
      <c r="G93" s="7">
        <v>0</v>
      </c>
    </row>
    <row r="94" spans="1:7">
      <c r="A94" s="206" t="s">
        <v>1617</v>
      </c>
      <c r="B94" s="7" t="s">
        <v>24</v>
      </c>
      <c r="C94" s="7">
        <v>140</v>
      </c>
      <c r="D94" s="7">
        <v>116</v>
      </c>
      <c r="E94" s="7">
        <v>2</v>
      </c>
      <c r="F94" s="7">
        <v>21</v>
      </c>
      <c r="G94" s="7">
        <v>1</v>
      </c>
    </row>
    <row r="95" spans="1:7">
      <c r="A95" s="206" t="s">
        <v>1617</v>
      </c>
      <c r="B95" s="7" t="s">
        <v>236</v>
      </c>
      <c r="C95" s="7">
        <v>130</v>
      </c>
      <c r="D95" s="7">
        <v>110</v>
      </c>
      <c r="E95" s="7">
        <v>2</v>
      </c>
      <c r="F95" s="7">
        <v>17</v>
      </c>
      <c r="G95" s="7">
        <v>1</v>
      </c>
    </row>
    <row r="96" spans="1:7">
      <c r="A96" s="205">
        <v>43922</v>
      </c>
      <c r="B96" s="7" t="s">
        <v>1537</v>
      </c>
      <c r="C96" s="7">
        <v>50</v>
      </c>
      <c r="D96" s="7">
        <v>40</v>
      </c>
      <c r="E96" s="7">
        <v>3</v>
      </c>
      <c r="F96" s="7">
        <v>7</v>
      </c>
      <c r="G96" s="7">
        <v>0</v>
      </c>
    </row>
    <row r="97" spans="1:7">
      <c r="A97" s="205">
        <v>43922</v>
      </c>
      <c r="B97" s="7" t="s">
        <v>966</v>
      </c>
      <c r="C97" s="7">
        <v>140</v>
      </c>
      <c r="D97" s="7">
        <v>113</v>
      </c>
      <c r="E97" s="7">
        <v>2</v>
      </c>
      <c r="F97" s="7">
        <v>22</v>
      </c>
      <c r="G97" s="7">
        <v>3</v>
      </c>
    </row>
    <row r="98" spans="1:7">
      <c r="A98" s="205">
        <v>43922</v>
      </c>
      <c r="B98" s="7" t="s">
        <v>1548</v>
      </c>
      <c r="C98" s="7">
        <v>16</v>
      </c>
      <c r="D98" s="7">
        <v>11</v>
      </c>
      <c r="E98" s="7">
        <v>1</v>
      </c>
      <c r="F98" s="7">
        <v>4</v>
      </c>
      <c r="G98" s="7">
        <v>0</v>
      </c>
    </row>
    <row r="99" spans="1:7">
      <c r="A99" s="205">
        <v>43922</v>
      </c>
      <c r="B99" s="7" t="s">
        <v>1551</v>
      </c>
      <c r="C99" s="7">
        <v>33</v>
      </c>
      <c r="D99" s="7">
        <v>24</v>
      </c>
      <c r="E99" s="7">
        <v>1</v>
      </c>
      <c r="F99" s="7">
        <v>8</v>
      </c>
      <c r="G99" s="7">
        <v>0</v>
      </c>
    </row>
    <row r="100" spans="1:7">
      <c r="A100" s="205">
        <v>43922</v>
      </c>
      <c r="B100" s="7" t="s">
        <v>1553</v>
      </c>
      <c r="C100" s="7">
        <v>109</v>
      </c>
      <c r="D100" s="7">
        <v>90</v>
      </c>
      <c r="E100" s="7">
        <v>6</v>
      </c>
      <c r="F100" s="7">
        <v>13</v>
      </c>
      <c r="G100" s="7">
        <v>0</v>
      </c>
    </row>
    <row r="101" spans="1:7">
      <c r="A101" s="205">
        <v>43922</v>
      </c>
      <c r="B101" s="7" t="s">
        <v>411</v>
      </c>
      <c r="C101" s="7">
        <v>32</v>
      </c>
      <c r="D101" s="7">
        <v>23</v>
      </c>
      <c r="E101" s="7">
        <v>2</v>
      </c>
      <c r="F101" s="7">
        <v>7</v>
      </c>
      <c r="G101" s="7">
        <v>0</v>
      </c>
    </row>
    <row r="102" spans="1:7">
      <c r="A102" s="205">
        <v>43922</v>
      </c>
      <c r="B102" s="7" t="s">
        <v>1536</v>
      </c>
      <c r="C102" s="7">
        <v>46</v>
      </c>
      <c r="D102" s="7">
        <v>33</v>
      </c>
      <c r="E102" s="7">
        <v>4</v>
      </c>
      <c r="F102" s="7">
        <v>8</v>
      </c>
      <c r="G102" s="7">
        <v>1</v>
      </c>
    </row>
    <row r="103" spans="1:7">
      <c r="A103" s="205">
        <v>43922</v>
      </c>
      <c r="B103" s="7" t="s">
        <v>80</v>
      </c>
      <c r="C103" s="7">
        <v>32</v>
      </c>
      <c r="D103" s="7">
        <v>20</v>
      </c>
      <c r="E103" s="7">
        <v>3</v>
      </c>
      <c r="F103" s="7">
        <v>9</v>
      </c>
      <c r="G103" s="7">
        <v>0</v>
      </c>
    </row>
    <row r="104" spans="1:7">
      <c r="A104" s="205">
        <v>43922</v>
      </c>
      <c r="B104" s="7" t="s">
        <v>24</v>
      </c>
      <c r="C104" s="7">
        <v>140</v>
      </c>
      <c r="D104" s="7">
        <v>116</v>
      </c>
      <c r="E104" s="7">
        <v>2</v>
      </c>
      <c r="F104" s="7">
        <v>21</v>
      </c>
      <c r="G104" s="7">
        <v>1</v>
      </c>
    </row>
    <row r="105" spans="1:7">
      <c r="A105" s="205">
        <v>43922</v>
      </c>
      <c r="B105" s="7" t="s">
        <v>236</v>
      </c>
      <c r="C105" s="7">
        <v>130</v>
      </c>
      <c r="D105" s="7">
        <v>110</v>
      </c>
      <c r="E105" s="7">
        <v>2</v>
      </c>
      <c r="F105" s="7">
        <v>17</v>
      </c>
      <c r="G105" s="7">
        <v>1</v>
      </c>
    </row>
    <row r="106" spans="1:7">
      <c r="A106" s="205">
        <v>44287</v>
      </c>
      <c r="B106" s="7" t="s">
        <v>1537</v>
      </c>
      <c r="C106" s="7">
        <v>50</v>
      </c>
      <c r="D106" s="7">
        <v>40</v>
      </c>
      <c r="E106" s="7">
        <v>3</v>
      </c>
      <c r="F106" s="7">
        <v>7</v>
      </c>
      <c r="G106" s="7">
        <v>0</v>
      </c>
    </row>
    <row r="107" spans="1:7">
      <c r="A107" s="205">
        <v>44287</v>
      </c>
      <c r="B107" s="7" t="s">
        <v>966</v>
      </c>
      <c r="C107" s="7">
        <v>141</v>
      </c>
      <c r="D107" s="7">
        <v>114</v>
      </c>
      <c r="E107" s="7">
        <v>2</v>
      </c>
      <c r="F107" s="7">
        <v>22</v>
      </c>
      <c r="G107" s="7">
        <v>3</v>
      </c>
    </row>
    <row r="108" spans="1:7">
      <c r="A108" s="205">
        <v>44287</v>
      </c>
      <c r="B108" s="7" t="s">
        <v>1548</v>
      </c>
      <c r="C108" s="7">
        <v>16</v>
      </c>
      <c r="D108" s="7">
        <v>11</v>
      </c>
      <c r="E108" s="7">
        <v>1</v>
      </c>
      <c r="F108" s="7">
        <v>4</v>
      </c>
      <c r="G108" s="7">
        <v>0</v>
      </c>
    </row>
    <row r="109" spans="1:7">
      <c r="A109" s="205">
        <v>44287</v>
      </c>
      <c r="B109" s="7" t="s">
        <v>1551</v>
      </c>
      <c r="C109" s="7">
        <v>33</v>
      </c>
      <c r="D109" s="7">
        <v>24</v>
      </c>
      <c r="E109" s="7">
        <v>1</v>
      </c>
      <c r="F109" s="7">
        <v>8</v>
      </c>
      <c r="G109" s="7">
        <v>0</v>
      </c>
    </row>
    <row r="110" spans="1:7">
      <c r="A110" s="205">
        <v>44287</v>
      </c>
      <c r="B110" s="7" t="s">
        <v>1553</v>
      </c>
      <c r="C110" s="7">
        <v>109</v>
      </c>
      <c r="D110" s="7">
        <v>90</v>
      </c>
      <c r="E110" s="7">
        <v>6</v>
      </c>
      <c r="F110" s="7">
        <v>13</v>
      </c>
      <c r="G110" s="7">
        <v>0</v>
      </c>
    </row>
    <row r="111" spans="1:7">
      <c r="A111" s="205">
        <v>44287</v>
      </c>
      <c r="B111" s="7" t="s">
        <v>411</v>
      </c>
      <c r="C111" s="7">
        <v>32</v>
      </c>
      <c r="D111" s="7">
        <v>23</v>
      </c>
      <c r="E111" s="7">
        <v>2</v>
      </c>
      <c r="F111" s="7">
        <v>7</v>
      </c>
      <c r="G111" s="7">
        <v>0</v>
      </c>
    </row>
    <row r="112" spans="1:7">
      <c r="A112" s="205">
        <v>44287</v>
      </c>
      <c r="B112" s="7" t="s">
        <v>1536</v>
      </c>
      <c r="C112" s="7">
        <v>46</v>
      </c>
      <c r="D112" s="7">
        <v>33</v>
      </c>
      <c r="E112" s="7">
        <v>4</v>
      </c>
      <c r="F112" s="7">
        <v>8</v>
      </c>
      <c r="G112" s="7">
        <v>1</v>
      </c>
    </row>
    <row r="113" spans="1:7">
      <c r="A113" s="205">
        <v>44287</v>
      </c>
      <c r="B113" s="7" t="s">
        <v>80</v>
      </c>
      <c r="C113" s="7">
        <v>32</v>
      </c>
      <c r="D113" s="7">
        <v>20</v>
      </c>
      <c r="E113" s="7">
        <v>3</v>
      </c>
      <c r="F113" s="7">
        <v>9</v>
      </c>
      <c r="G113" s="7">
        <v>0</v>
      </c>
    </row>
    <row r="114" spans="1:7">
      <c r="A114" s="205">
        <v>44287</v>
      </c>
      <c r="B114" s="7" t="s">
        <v>24</v>
      </c>
      <c r="C114" s="7">
        <v>141</v>
      </c>
      <c r="D114" s="7">
        <v>117</v>
      </c>
      <c r="E114" s="7">
        <v>2</v>
      </c>
      <c r="F114" s="7">
        <v>21</v>
      </c>
      <c r="G114" s="7">
        <v>1</v>
      </c>
    </row>
    <row r="115" spans="1:7">
      <c r="A115" s="205">
        <v>44287</v>
      </c>
      <c r="B115" s="7" t="s">
        <v>236</v>
      </c>
      <c r="C115" s="7">
        <v>130</v>
      </c>
      <c r="D115" s="7">
        <v>110</v>
      </c>
      <c r="E115" s="7">
        <v>2</v>
      </c>
      <c r="F115" s="7">
        <v>17</v>
      </c>
      <c r="G115" s="7">
        <v>1</v>
      </c>
    </row>
    <row r="116" spans="1:7">
      <c r="A116" s="205">
        <v>44652</v>
      </c>
      <c r="B116" s="7" t="s">
        <v>1537</v>
      </c>
      <c r="C116" s="7">
        <v>50</v>
      </c>
      <c r="D116" s="7">
        <v>40</v>
      </c>
      <c r="E116" s="7">
        <v>3</v>
      </c>
      <c r="F116" s="7">
        <v>7</v>
      </c>
      <c r="G116" s="7">
        <v>0</v>
      </c>
    </row>
    <row r="117" spans="1:7">
      <c r="A117" s="205">
        <v>44652</v>
      </c>
      <c r="B117" s="7" t="s">
        <v>966</v>
      </c>
      <c r="C117" s="7">
        <v>141</v>
      </c>
      <c r="D117" s="7">
        <v>114</v>
      </c>
      <c r="E117" s="7">
        <v>2</v>
      </c>
      <c r="F117" s="7">
        <v>21</v>
      </c>
      <c r="G117" s="7">
        <v>3</v>
      </c>
    </row>
    <row r="118" spans="1:7">
      <c r="A118" s="205">
        <v>44652</v>
      </c>
      <c r="B118" s="7" t="s">
        <v>1548</v>
      </c>
      <c r="C118" s="7">
        <v>16</v>
      </c>
      <c r="D118" s="7">
        <v>11</v>
      </c>
      <c r="E118" s="7">
        <v>0</v>
      </c>
      <c r="F118" s="7">
        <v>4</v>
      </c>
      <c r="G118" s="7">
        <v>0</v>
      </c>
    </row>
    <row r="119" spans="1:7">
      <c r="A119" s="205">
        <v>44652</v>
      </c>
      <c r="B119" s="7" t="s">
        <v>1551</v>
      </c>
      <c r="C119" s="7">
        <v>33</v>
      </c>
      <c r="D119" s="7">
        <v>24</v>
      </c>
      <c r="E119" s="7">
        <v>1</v>
      </c>
      <c r="F119" s="7">
        <v>8</v>
      </c>
      <c r="G119" s="7">
        <v>0</v>
      </c>
    </row>
    <row r="120" spans="1:7">
      <c r="A120" s="205">
        <v>44652</v>
      </c>
      <c r="B120" s="7" t="s">
        <v>1553</v>
      </c>
      <c r="C120" s="7">
        <v>109</v>
      </c>
      <c r="D120" s="7">
        <v>90</v>
      </c>
      <c r="E120" s="7">
        <v>8</v>
      </c>
      <c r="F120" s="7">
        <v>12</v>
      </c>
      <c r="G120" s="7">
        <v>0</v>
      </c>
    </row>
    <row r="121" spans="1:7">
      <c r="A121" s="205">
        <v>44652</v>
      </c>
      <c r="B121" s="7" t="s">
        <v>411</v>
      </c>
      <c r="C121" s="7">
        <v>32</v>
      </c>
      <c r="D121" s="7">
        <v>23</v>
      </c>
      <c r="E121" s="7">
        <v>0</v>
      </c>
      <c r="F121" s="7">
        <v>7</v>
      </c>
      <c r="G121" s="7">
        <v>0</v>
      </c>
    </row>
    <row r="122" spans="1:7">
      <c r="A122" s="205">
        <v>44652</v>
      </c>
      <c r="B122" s="7" t="s">
        <v>1536</v>
      </c>
      <c r="C122" s="7">
        <v>46</v>
      </c>
      <c r="D122" s="7">
        <v>33</v>
      </c>
      <c r="E122" s="7">
        <v>4</v>
      </c>
      <c r="F122" s="7">
        <v>8</v>
      </c>
      <c r="G122" s="7">
        <v>1</v>
      </c>
    </row>
    <row r="123" spans="1:7">
      <c r="A123" s="205">
        <v>44652</v>
      </c>
      <c r="B123" s="7" t="s">
        <v>80</v>
      </c>
      <c r="C123" s="7">
        <v>32</v>
      </c>
      <c r="D123" s="7">
        <v>20</v>
      </c>
      <c r="E123" s="7">
        <v>3</v>
      </c>
      <c r="F123" s="7">
        <v>9</v>
      </c>
      <c r="G123" s="7">
        <v>0</v>
      </c>
    </row>
    <row r="124" spans="1:7">
      <c r="A124" s="205">
        <v>44652</v>
      </c>
      <c r="B124" s="7" t="s">
        <v>24</v>
      </c>
      <c r="C124" s="7">
        <v>141</v>
      </c>
      <c r="D124" s="7">
        <v>117</v>
      </c>
      <c r="E124" s="7">
        <v>2</v>
      </c>
      <c r="F124" s="7">
        <v>21</v>
      </c>
      <c r="G124" s="7">
        <v>1</v>
      </c>
    </row>
    <row r="125" spans="1:7">
      <c r="A125" s="205">
        <v>44652</v>
      </c>
      <c r="B125" s="7" t="s">
        <v>236</v>
      </c>
      <c r="C125" s="7">
        <v>130</v>
      </c>
      <c r="D125" s="7">
        <v>110</v>
      </c>
      <c r="E125" s="7">
        <v>5</v>
      </c>
      <c r="F125" s="7">
        <v>17</v>
      </c>
      <c r="G125" s="7">
        <v>1</v>
      </c>
    </row>
    <row r="126" spans="1:7">
      <c r="A126" s="205">
        <v>45017</v>
      </c>
      <c r="B126" s="7" t="s">
        <v>1537</v>
      </c>
      <c r="C126" s="7">
        <v>50</v>
      </c>
      <c r="D126" s="7">
        <v>40</v>
      </c>
      <c r="E126" s="7">
        <v>3</v>
      </c>
      <c r="F126" s="7">
        <v>7</v>
      </c>
      <c r="G126" s="7">
        <v>0</v>
      </c>
    </row>
    <row r="127" spans="1:7">
      <c r="A127" s="205">
        <v>45017</v>
      </c>
      <c r="B127" s="7" t="s">
        <v>966</v>
      </c>
      <c r="C127" s="7">
        <v>140</v>
      </c>
      <c r="D127" s="7">
        <v>114</v>
      </c>
      <c r="E127" s="7">
        <v>2</v>
      </c>
      <c r="F127" s="7">
        <v>21</v>
      </c>
      <c r="G127" s="7">
        <v>3</v>
      </c>
    </row>
    <row r="128" spans="1:7">
      <c r="A128" s="205">
        <v>45017</v>
      </c>
      <c r="B128" s="7" t="s">
        <v>1548</v>
      </c>
      <c r="C128" s="7">
        <v>15</v>
      </c>
      <c r="D128" s="7">
        <v>11</v>
      </c>
      <c r="E128" s="7">
        <v>0</v>
      </c>
      <c r="F128" s="7">
        <v>4</v>
      </c>
      <c r="G128" s="7">
        <v>0</v>
      </c>
    </row>
    <row r="129" spans="1:7">
      <c r="A129" s="205">
        <v>45017</v>
      </c>
      <c r="B129" s="7" t="s">
        <v>1551</v>
      </c>
      <c r="C129" s="7">
        <v>34</v>
      </c>
      <c r="D129" s="7">
        <v>25</v>
      </c>
      <c r="E129" s="7">
        <v>1</v>
      </c>
      <c r="F129" s="7">
        <v>8</v>
      </c>
      <c r="G129" s="7">
        <v>0</v>
      </c>
    </row>
    <row r="130" spans="1:7">
      <c r="A130" s="205">
        <v>45017</v>
      </c>
      <c r="B130" s="7" t="s">
        <v>1553</v>
      </c>
      <c r="C130" s="7">
        <v>108</v>
      </c>
      <c r="D130" s="7">
        <v>90</v>
      </c>
      <c r="E130" s="7">
        <v>6</v>
      </c>
      <c r="F130" s="7">
        <v>12</v>
      </c>
      <c r="G130" s="7">
        <v>0</v>
      </c>
    </row>
    <row r="131" spans="1:7">
      <c r="A131" s="205">
        <v>45017</v>
      </c>
      <c r="B131" s="7" t="s">
        <v>411</v>
      </c>
      <c r="C131" s="7">
        <v>31</v>
      </c>
      <c r="D131" s="7">
        <v>23</v>
      </c>
      <c r="E131" s="7">
        <v>1</v>
      </c>
      <c r="F131" s="7">
        <v>7</v>
      </c>
      <c r="G131" s="7">
        <v>0</v>
      </c>
    </row>
    <row r="132" spans="1:7">
      <c r="A132" s="205">
        <v>45017</v>
      </c>
      <c r="B132" s="7" t="s">
        <v>1536</v>
      </c>
      <c r="C132" s="7">
        <v>46</v>
      </c>
      <c r="D132" s="7">
        <v>33</v>
      </c>
      <c r="E132" s="7">
        <v>4</v>
      </c>
      <c r="F132" s="7">
        <v>8</v>
      </c>
      <c r="G132" s="7">
        <v>1</v>
      </c>
    </row>
    <row r="133" spans="1:7">
      <c r="A133" s="205">
        <v>45017</v>
      </c>
      <c r="B133" s="7" t="s">
        <v>80</v>
      </c>
      <c r="C133" s="7">
        <v>30</v>
      </c>
      <c r="D133" s="7">
        <v>20</v>
      </c>
      <c r="E133" s="7">
        <v>2</v>
      </c>
      <c r="F133" s="7">
        <v>8</v>
      </c>
      <c r="G133" s="7">
        <v>0</v>
      </c>
    </row>
    <row r="134" spans="1:7">
      <c r="A134" s="205">
        <v>45017</v>
      </c>
      <c r="B134" s="7" t="s">
        <v>24</v>
      </c>
      <c r="C134" s="7">
        <v>140</v>
      </c>
      <c r="D134" s="7">
        <v>117</v>
      </c>
      <c r="E134" s="7">
        <v>1</v>
      </c>
      <c r="F134" s="7">
        <v>21</v>
      </c>
      <c r="G134" s="7">
        <v>1</v>
      </c>
    </row>
    <row r="135" spans="1:7">
      <c r="A135" s="205">
        <v>45017</v>
      </c>
      <c r="B135" s="7" t="s">
        <v>236</v>
      </c>
      <c r="C135" s="7">
        <v>133</v>
      </c>
      <c r="D135" s="7">
        <v>110</v>
      </c>
      <c r="E135" s="7">
        <v>5</v>
      </c>
      <c r="F135" s="7">
        <v>17</v>
      </c>
      <c r="G135" s="7">
        <v>1</v>
      </c>
    </row>
    <row r="136" spans="1:7" s="23" customFormat="1" ht="18.75">
      <c r="A136" s="205">
        <v>45383</v>
      </c>
      <c r="B136" s="7" t="s">
        <v>1537</v>
      </c>
      <c r="C136" s="7">
        <v>50</v>
      </c>
      <c r="D136" s="7">
        <v>40</v>
      </c>
      <c r="E136" s="7">
        <v>0</v>
      </c>
      <c r="F136" s="7">
        <v>7</v>
      </c>
      <c r="G136" s="7">
        <v>0</v>
      </c>
    </row>
    <row r="137" spans="1:7" s="23" customFormat="1" ht="18.75">
      <c r="A137" s="205">
        <v>45383</v>
      </c>
      <c r="B137" s="7" t="s">
        <v>966</v>
      </c>
      <c r="C137" s="7">
        <v>135</v>
      </c>
      <c r="D137" s="7">
        <v>114</v>
      </c>
      <c r="E137" s="7">
        <v>0</v>
      </c>
      <c r="F137" s="7">
        <v>21</v>
      </c>
      <c r="G137" s="7">
        <v>3</v>
      </c>
    </row>
    <row r="138" spans="1:7" s="23" customFormat="1" ht="18.75">
      <c r="A138" s="205">
        <v>45383</v>
      </c>
      <c r="B138" s="7" t="s">
        <v>1548</v>
      </c>
      <c r="C138" s="7">
        <v>15</v>
      </c>
      <c r="D138" s="7">
        <v>11</v>
      </c>
      <c r="E138" s="7">
        <v>0</v>
      </c>
      <c r="F138" s="7">
        <v>4</v>
      </c>
      <c r="G138" s="7">
        <v>0</v>
      </c>
    </row>
    <row r="139" spans="1:7" s="23" customFormat="1" ht="18.75">
      <c r="A139" s="205">
        <v>45383</v>
      </c>
      <c r="B139" s="7" t="s">
        <v>1551</v>
      </c>
      <c r="C139" s="7">
        <v>33</v>
      </c>
      <c r="D139" s="7">
        <v>25</v>
      </c>
      <c r="E139" s="7">
        <v>0</v>
      </c>
      <c r="F139" s="7">
        <v>8</v>
      </c>
      <c r="G139" s="7">
        <v>0</v>
      </c>
    </row>
    <row r="140" spans="1:7" s="23" customFormat="1" ht="18.75">
      <c r="A140" s="205">
        <v>45383</v>
      </c>
      <c r="B140" s="7" t="s">
        <v>1553</v>
      </c>
      <c r="C140" s="7">
        <v>102</v>
      </c>
      <c r="D140" s="7">
        <v>90</v>
      </c>
      <c r="E140" s="7">
        <v>0</v>
      </c>
      <c r="F140" s="7">
        <v>12</v>
      </c>
      <c r="G140" s="7">
        <v>0</v>
      </c>
    </row>
    <row r="141" spans="1:7" s="23" customFormat="1" ht="18.75">
      <c r="A141" s="205">
        <v>45383</v>
      </c>
      <c r="B141" s="7" t="s">
        <v>411</v>
      </c>
      <c r="C141" s="7">
        <v>30</v>
      </c>
      <c r="D141" s="7">
        <v>23</v>
      </c>
      <c r="E141" s="7">
        <v>0</v>
      </c>
      <c r="F141" s="7">
        <v>7</v>
      </c>
      <c r="G141" s="7">
        <v>0</v>
      </c>
    </row>
    <row r="142" spans="1:7" s="23" customFormat="1" ht="18.75">
      <c r="A142" s="205">
        <v>45383</v>
      </c>
      <c r="B142" s="7" t="s">
        <v>1536</v>
      </c>
      <c r="C142" s="7">
        <v>41</v>
      </c>
      <c r="D142" s="7">
        <v>33</v>
      </c>
      <c r="E142" s="7">
        <v>0</v>
      </c>
      <c r="F142" s="7">
        <v>8</v>
      </c>
      <c r="G142" s="7">
        <v>1</v>
      </c>
    </row>
    <row r="143" spans="1:7" s="23" customFormat="1" ht="18.75">
      <c r="A143" s="205">
        <v>45383</v>
      </c>
      <c r="B143" s="7" t="s">
        <v>80</v>
      </c>
      <c r="C143" s="7">
        <v>28</v>
      </c>
      <c r="D143" s="7">
        <v>20</v>
      </c>
      <c r="E143" s="7">
        <v>0</v>
      </c>
      <c r="F143" s="7">
        <v>8</v>
      </c>
      <c r="G143" s="7">
        <v>0</v>
      </c>
    </row>
    <row r="144" spans="1:7" s="23" customFormat="1" ht="18.75">
      <c r="A144" s="205">
        <v>45383</v>
      </c>
      <c r="B144" s="7" t="s">
        <v>24</v>
      </c>
      <c r="C144" s="7">
        <v>138</v>
      </c>
      <c r="D144" s="7">
        <v>117</v>
      </c>
      <c r="E144" s="7">
        <v>0</v>
      </c>
      <c r="F144" s="7">
        <v>21</v>
      </c>
      <c r="G144" s="7">
        <v>1</v>
      </c>
    </row>
    <row r="145" spans="1:7" s="23" customFormat="1" ht="18.75">
      <c r="A145" s="205">
        <v>45383</v>
      </c>
      <c r="B145" s="7" t="s">
        <v>236</v>
      </c>
      <c r="C145" s="7">
        <v>127</v>
      </c>
      <c r="D145" s="7">
        <v>110</v>
      </c>
      <c r="E145" s="7">
        <v>0</v>
      </c>
      <c r="F145" s="7">
        <v>17</v>
      </c>
      <c r="G145" s="7">
        <v>1</v>
      </c>
    </row>
  </sheetData>
  <phoneticPr fontId="5"/>
  <hyperlinks>
    <hyperlink ref="D1" location="目次!C126" display="目次" xr:uid="{00000000-0004-0000-1201-000000000000}"/>
  </hyperlinks>
  <pageMargins left="0.7" right="0.7" top="0.75" bottom="0.75" header="0.3" footer="0.3"/>
  <pageSetup paperSize="9" orientation="portrait" r:id="rId1"/>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1-000000000000}">
  <dimension ref="A1:BU12"/>
  <sheetViews>
    <sheetView topLeftCell="A10" zoomScale="85" zoomScaleNormal="85" workbookViewId="0">
      <selection activeCell="B23" sqref="B23"/>
    </sheetView>
  </sheetViews>
  <sheetFormatPr defaultColWidth="8.75" defaultRowHeight="14.25"/>
  <cols>
    <col min="1" max="1" width="10.5" style="1" bestFit="1" customWidth="1"/>
    <col min="2" max="2" width="7.375" style="1" bestFit="1" customWidth="1"/>
    <col min="3" max="4" width="9.25" style="1" bestFit="1" customWidth="1"/>
    <col min="5" max="5" width="20.375" style="1" bestFit="1" customWidth="1"/>
    <col min="6" max="6" width="14.5" style="1" customWidth="1"/>
    <col min="7" max="7" width="14.5" style="1" bestFit="1" customWidth="1"/>
    <col min="8" max="9" width="14.5" style="1" customWidth="1"/>
    <col min="10" max="11" width="14.5" style="1" bestFit="1" customWidth="1"/>
    <col min="12" max="12" width="14.5" style="1" customWidth="1"/>
    <col min="13" max="13" width="14.5" style="1" bestFit="1" customWidth="1"/>
    <col min="14" max="14" width="14.5" style="1" customWidth="1"/>
    <col min="15" max="15" width="14.5" style="1" bestFit="1" customWidth="1"/>
    <col min="16" max="16" width="14.5" style="1" customWidth="1"/>
    <col min="17" max="17" width="14.5" style="1" bestFit="1" customWidth="1"/>
    <col min="18" max="18" width="14.5" style="1" customWidth="1"/>
    <col min="19" max="21" width="14.5" style="1" bestFit="1" customWidth="1"/>
    <col min="22" max="22" width="14.5" style="1" customWidth="1"/>
    <col min="23" max="23" width="14.5" style="1" bestFit="1" customWidth="1"/>
    <col min="24" max="25" width="14.5" style="1" customWidth="1"/>
    <col min="26" max="27" width="14.5" style="1" bestFit="1" customWidth="1"/>
    <col min="28" max="28" width="14.5" style="1" customWidth="1"/>
    <col min="29" max="30" width="14.5" style="1" bestFit="1" customWidth="1"/>
    <col min="31" max="31" width="14.5" style="1" customWidth="1"/>
    <col min="32" max="35" width="14.5" style="1" bestFit="1" customWidth="1"/>
    <col min="36" max="36" width="20.875" style="1" bestFit="1" customWidth="1"/>
    <col min="37" max="37" width="20.875" style="1" customWidth="1"/>
    <col min="38" max="38" width="8.5" style="1" bestFit="1" customWidth="1"/>
    <col min="39" max="39" width="6.5" style="1" bestFit="1" customWidth="1"/>
    <col min="40" max="40" width="8.5" style="1" bestFit="1" customWidth="1"/>
    <col min="41" max="41" width="6.5" style="1" bestFit="1" customWidth="1"/>
    <col min="42" max="42" width="3.375" style="1" customWidth="1"/>
    <col min="43" max="43" width="8.5" style="1" bestFit="1" customWidth="1"/>
    <col min="44" max="44" width="5" style="1" customWidth="1"/>
    <col min="45" max="45" width="6.5" style="1" bestFit="1" customWidth="1"/>
    <col min="46" max="46" width="4.5" style="1" bestFit="1" customWidth="1"/>
    <col min="47" max="47" width="3.375" style="1" bestFit="1" customWidth="1"/>
    <col min="48" max="48" width="6.5" style="1" bestFit="1" customWidth="1"/>
    <col min="49" max="49" width="8.5" style="1" bestFit="1" customWidth="1"/>
    <col min="50" max="51" width="6.5" style="1" bestFit="1" customWidth="1"/>
    <col min="52" max="52" width="4.5" style="1" bestFit="1" customWidth="1"/>
    <col min="53" max="53" width="6.5" style="1" bestFit="1" customWidth="1"/>
    <col min="54" max="54" width="8.5" style="1" bestFit="1" customWidth="1"/>
    <col min="55" max="56" width="6.5" style="1" bestFit="1" customWidth="1"/>
    <col min="57" max="57" width="8.5" style="1" bestFit="1" customWidth="1"/>
    <col min="58" max="58" width="6.5" style="1" bestFit="1" customWidth="1"/>
    <col min="59" max="59" width="3.375" style="1" bestFit="1" customWidth="1"/>
    <col min="60" max="60" width="6.5" style="1" bestFit="1" customWidth="1"/>
    <col min="61" max="61" width="8.5" style="1" bestFit="1" customWidth="1"/>
    <col min="62" max="63" width="6.5" style="1" bestFit="1" customWidth="1"/>
    <col min="64" max="64" width="8.5" style="1" bestFit="1" customWidth="1"/>
    <col min="65" max="66" width="6.5" style="1" bestFit="1" customWidth="1"/>
    <col min="67" max="67" width="8.5" style="1" bestFit="1" customWidth="1"/>
    <col min="68" max="69" width="6.5" style="1" bestFit="1" customWidth="1"/>
    <col min="70" max="70" width="4.5" style="1" bestFit="1" customWidth="1"/>
    <col min="71" max="71" width="6.5" style="1" bestFit="1" customWidth="1"/>
    <col min="72" max="72" width="8.5" style="1" bestFit="1" customWidth="1"/>
    <col min="73" max="73" width="5" style="1" bestFit="1" customWidth="1"/>
    <col min="74" max="16384" width="8.75" style="1"/>
  </cols>
  <sheetData>
    <row r="1" spans="1:73" ht="18.75">
      <c r="A1" s="19" t="s">
        <v>3109</v>
      </c>
      <c r="B1" s="21" t="s">
        <v>2993</v>
      </c>
      <c r="C1" s="21" t="s">
        <v>1305</v>
      </c>
      <c r="D1" s="21" t="s">
        <v>1991</v>
      </c>
      <c r="E1" s="21" t="s">
        <v>3190</v>
      </c>
      <c r="F1" s="21"/>
      <c r="G1" s="21"/>
      <c r="H1" s="91" t="s">
        <v>2997</v>
      </c>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row>
    <row r="2" spans="1:73" ht="18.75">
      <c r="A2" s="40">
        <v>42826</v>
      </c>
      <c r="B2" s="22">
        <v>576</v>
      </c>
      <c r="C2" s="22">
        <v>30</v>
      </c>
      <c r="D2" s="22">
        <v>116</v>
      </c>
      <c r="E2" s="22">
        <v>6</v>
      </c>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row>
    <row r="3" spans="1:73" ht="18.75">
      <c r="A3" s="40">
        <v>43191</v>
      </c>
      <c r="B3" s="22">
        <v>579</v>
      </c>
      <c r="C3" s="22">
        <v>26</v>
      </c>
      <c r="D3" s="22">
        <v>116</v>
      </c>
      <c r="E3" s="22">
        <v>6</v>
      </c>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row>
    <row r="4" spans="1:73" ht="18.75">
      <c r="A4" s="40" t="s">
        <v>1440</v>
      </c>
      <c r="B4" s="22">
        <v>579</v>
      </c>
      <c r="C4" s="22">
        <v>26</v>
      </c>
      <c r="D4" s="22">
        <v>116</v>
      </c>
      <c r="E4" s="22">
        <v>6</v>
      </c>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row>
    <row r="5" spans="1:73" ht="18.75">
      <c r="A5" s="40">
        <v>43922</v>
      </c>
      <c r="B5" s="22">
        <v>580</v>
      </c>
      <c r="C5" s="22">
        <v>26</v>
      </c>
      <c r="D5" s="22">
        <v>116</v>
      </c>
      <c r="E5" s="22">
        <v>6</v>
      </c>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row>
    <row r="6" spans="1:73" ht="18.75">
      <c r="A6" s="40">
        <v>44287</v>
      </c>
      <c r="B6" s="22">
        <v>582</v>
      </c>
      <c r="C6" s="22">
        <v>26</v>
      </c>
      <c r="D6" s="22">
        <v>116</v>
      </c>
      <c r="E6" s="22">
        <v>6</v>
      </c>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row>
    <row r="7" spans="1:73" ht="18.75">
      <c r="A7" s="40">
        <v>44652</v>
      </c>
      <c r="B7" s="22">
        <v>582</v>
      </c>
      <c r="C7" s="22">
        <v>28</v>
      </c>
      <c r="D7" s="22">
        <v>114</v>
      </c>
      <c r="E7" s="22">
        <v>6</v>
      </c>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row>
    <row r="8" spans="1:73" ht="18.75">
      <c r="A8" s="40">
        <v>45017</v>
      </c>
      <c r="B8" s="22">
        <v>583</v>
      </c>
      <c r="C8" s="22">
        <v>25</v>
      </c>
      <c r="D8" s="22">
        <v>113</v>
      </c>
      <c r="E8" s="22">
        <v>6</v>
      </c>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row>
    <row r="9" spans="1:73" ht="18.75">
      <c r="A9" s="40">
        <v>45383</v>
      </c>
      <c r="B9" s="22">
        <v>583</v>
      </c>
      <c r="C9" s="22">
        <v>0</v>
      </c>
      <c r="D9" s="22">
        <v>113</v>
      </c>
      <c r="E9" s="22">
        <v>6</v>
      </c>
      <c r="F9" s="21"/>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row>
    <row r="10" spans="1:73" ht="18.75">
      <c r="A10" s="21"/>
      <c r="B10" s="21"/>
      <c r="C10" s="21"/>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row>
    <row r="11" spans="1:73" ht="18.75">
      <c r="A11" s="21"/>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row>
    <row r="12" spans="1:73" ht="18.75">
      <c r="A12" s="21"/>
      <c r="B12" s="21"/>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row>
  </sheetData>
  <phoneticPr fontId="5"/>
  <hyperlinks>
    <hyperlink ref="M1" location="目次!C126" display="目次!C126" xr:uid="{00000000-0004-0000-1301-000000000000}"/>
    <hyperlink ref="H1" location="目次!C126" display="目次" xr:uid="{00000000-0004-0000-1301-000001000000}"/>
  </hyperlinks>
  <pageMargins left="0.7" right="0.7" top="0.75" bottom="0.75" header="0.3" footer="0.3"/>
  <pageSetup paperSize="9" orientation="portrait"/>
  <drawing r:id="rId2"/>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1-000000000000}">
  <dimension ref="A1:M18"/>
  <sheetViews>
    <sheetView workbookViewId="0">
      <selection activeCell="F24" sqref="F24"/>
    </sheetView>
  </sheetViews>
  <sheetFormatPr defaultColWidth="8.75" defaultRowHeight="14.25"/>
  <cols>
    <col min="1" max="16384" width="8.75" style="1"/>
  </cols>
  <sheetData>
    <row r="1" spans="1:13">
      <c r="A1" s="1" t="s">
        <v>542</v>
      </c>
      <c r="D1" s="9" t="s">
        <v>652</v>
      </c>
    </row>
    <row r="2" spans="1:13">
      <c r="A2" s="5" t="s">
        <v>458</v>
      </c>
    </row>
    <row r="3" spans="1:13">
      <c r="A3" s="5" t="s">
        <v>1423</v>
      </c>
    </row>
    <row r="4" spans="1:13">
      <c r="A4" s="1" t="s">
        <v>2152</v>
      </c>
    </row>
    <row r="5" spans="1:13">
      <c r="A5" s="7" t="s">
        <v>303</v>
      </c>
      <c r="B5" s="7" t="s">
        <v>1151</v>
      </c>
      <c r="C5" s="7" t="s">
        <v>1717</v>
      </c>
      <c r="D5" s="7" t="s">
        <v>1943</v>
      </c>
      <c r="E5" s="7" t="s">
        <v>2467</v>
      </c>
      <c r="F5" s="7" t="s">
        <v>83</v>
      </c>
      <c r="G5" s="7" t="s">
        <v>2917</v>
      </c>
      <c r="H5" s="7" t="s">
        <v>2918</v>
      </c>
      <c r="I5" s="7" t="s">
        <v>2919</v>
      </c>
      <c r="J5" s="7" t="s">
        <v>2920</v>
      </c>
      <c r="K5" s="7" t="s">
        <v>2921</v>
      </c>
      <c r="L5" s="7" t="s">
        <v>2817</v>
      </c>
      <c r="M5" s="7" t="s">
        <v>347</v>
      </c>
    </row>
    <row r="6" spans="1:13">
      <c r="A6" s="7" t="s">
        <v>1430</v>
      </c>
      <c r="B6" s="7">
        <v>1819</v>
      </c>
      <c r="C6" s="7">
        <v>7</v>
      </c>
      <c r="D6" s="7">
        <v>0</v>
      </c>
      <c r="E6" s="7">
        <v>0</v>
      </c>
      <c r="F6" s="7">
        <v>272</v>
      </c>
      <c r="G6" s="7">
        <v>17</v>
      </c>
      <c r="H6" s="7">
        <v>17</v>
      </c>
      <c r="I6" s="7">
        <v>247</v>
      </c>
      <c r="J6" s="7">
        <v>1123</v>
      </c>
      <c r="K6" s="7">
        <v>23</v>
      </c>
      <c r="L6" s="7">
        <v>26</v>
      </c>
      <c r="M6" s="7">
        <v>87</v>
      </c>
    </row>
    <row r="7" spans="1:13">
      <c r="A7" s="7" t="s">
        <v>1433</v>
      </c>
      <c r="B7" s="7">
        <v>1884</v>
      </c>
      <c r="C7" s="7">
        <v>3</v>
      </c>
      <c r="D7" s="7">
        <v>0</v>
      </c>
      <c r="E7" s="7">
        <v>1</v>
      </c>
      <c r="F7" s="7">
        <v>255</v>
      </c>
      <c r="G7" s="7">
        <v>24</v>
      </c>
      <c r="H7" s="7">
        <v>11</v>
      </c>
      <c r="I7" s="7">
        <v>251</v>
      </c>
      <c r="J7" s="7">
        <v>1192</v>
      </c>
      <c r="K7" s="7">
        <v>18</v>
      </c>
      <c r="L7" s="7">
        <v>35</v>
      </c>
      <c r="M7" s="7">
        <v>94</v>
      </c>
    </row>
    <row r="8" spans="1:13">
      <c r="A8" s="7" t="s">
        <v>1437</v>
      </c>
      <c r="B8" s="7">
        <v>1943</v>
      </c>
      <c r="C8" s="7">
        <v>2</v>
      </c>
      <c r="D8" s="7">
        <v>0</v>
      </c>
      <c r="E8" s="7">
        <v>0</v>
      </c>
      <c r="F8" s="7">
        <v>248</v>
      </c>
      <c r="G8" s="7">
        <v>34</v>
      </c>
      <c r="H8" s="7">
        <v>20</v>
      </c>
      <c r="I8" s="7">
        <v>254</v>
      </c>
      <c r="J8" s="7">
        <v>1249</v>
      </c>
      <c r="K8" s="7">
        <v>27</v>
      </c>
      <c r="L8" s="7">
        <v>22</v>
      </c>
      <c r="M8" s="7">
        <v>87</v>
      </c>
    </row>
    <row r="9" spans="1:13">
      <c r="A9" s="7" t="s">
        <v>1438</v>
      </c>
      <c r="B9" s="7">
        <v>1925</v>
      </c>
      <c r="C9" s="7">
        <v>1</v>
      </c>
      <c r="D9" s="7">
        <v>1</v>
      </c>
      <c r="E9" s="7">
        <v>0</v>
      </c>
      <c r="F9" s="7">
        <v>254</v>
      </c>
      <c r="G9" s="7">
        <v>36</v>
      </c>
      <c r="H9" s="7">
        <v>18</v>
      </c>
      <c r="I9" s="7">
        <v>256</v>
      </c>
      <c r="J9" s="7">
        <v>1240</v>
      </c>
      <c r="K9" s="7">
        <v>22</v>
      </c>
      <c r="L9" s="7">
        <v>22</v>
      </c>
      <c r="M9" s="7">
        <v>75</v>
      </c>
    </row>
    <row r="10" spans="1:13">
      <c r="A10" s="7" t="s">
        <v>731</v>
      </c>
      <c r="B10" s="7">
        <v>2083</v>
      </c>
      <c r="C10" s="7">
        <v>4</v>
      </c>
      <c r="D10" s="7">
        <v>0</v>
      </c>
      <c r="E10" s="7">
        <v>0</v>
      </c>
      <c r="F10" s="7">
        <v>254</v>
      </c>
      <c r="G10" s="7">
        <v>42</v>
      </c>
      <c r="H10" s="7">
        <v>17</v>
      </c>
      <c r="I10" s="7">
        <v>275</v>
      </c>
      <c r="J10" s="7">
        <v>1344</v>
      </c>
      <c r="K10" s="7">
        <v>19</v>
      </c>
      <c r="L10" s="7">
        <v>24</v>
      </c>
      <c r="M10" s="7">
        <v>104</v>
      </c>
    </row>
    <row r="11" spans="1:13">
      <c r="A11" s="7" t="s">
        <v>1079</v>
      </c>
      <c r="B11" s="7">
        <v>2213</v>
      </c>
      <c r="C11" s="7">
        <v>0</v>
      </c>
      <c r="D11" s="7">
        <v>0</v>
      </c>
      <c r="E11" s="7">
        <v>1</v>
      </c>
      <c r="F11" s="7">
        <v>224</v>
      </c>
      <c r="G11" s="7">
        <v>31</v>
      </c>
      <c r="H11" s="7">
        <v>28</v>
      </c>
      <c r="I11" s="7">
        <v>312</v>
      </c>
      <c r="J11" s="7">
        <v>1428</v>
      </c>
      <c r="K11" s="7">
        <v>30</v>
      </c>
      <c r="L11" s="7">
        <v>24</v>
      </c>
      <c r="M11" s="7">
        <v>135</v>
      </c>
    </row>
    <row r="12" spans="1:13">
      <c r="A12" s="7" t="s">
        <v>1197</v>
      </c>
      <c r="B12" s="7">
        <v>2106</v>
      </c>
      <c r="C12" s="7">
        <v>2</v>
      </c>
      <c r="D12" s="7">
        <v>0</v>
      </c>
      <c r="E12" s="7">
        <v>0</v>
      </c>
      <c r="F12" s="7">
        <v>227</v>
      </c>
      <c r="G12" s="7">
        <v>25</v>
      </c>
      <c r="H12" s="7">
        <v>16</v>
      </c>
      <c r="I12" s="7">
        <v>331</v>
      </c>
      <c r="J12" s="7">
        <v>1346</v>
      </c>
      <c r="K12" s="7">
        <v>25</v>
      </c>
      <c r="L12" s="7">
        <v>23</v>
      </c>
      <c r="M12" s="7">
        <v>111</v>
      </c>
    </row>
    <row r="13" spans="1:13">
      <c r="A13" s="7" t="s">
        <v>877</v>
      </c>
      <c r="B13" s="7">
        <v>2288</v>
      </c>
      <c r="C13" s="7">
        <v>4</v>
      </c>
      <c r="D13" s="7">
        <v>0</v>
      </c>
      <c r="E13" s="7">
        <v>0</v>
      </c>
      <c r="F13" s="7">
        <v>267</v>
      </c>
      <c r="G13" s="7">
        <v>32</v>
      </c>
      <c r="H13" s="7">
        <v>16</v>
      </c>
      <c r="I13" s="7">
        <v>325</v>
      </c>
      <c r="J13" s="7">
        <v>1499</v>
      </c>
      <c r="K13" s="7">
        <v>16</v>
      </c>
      <c r="L13" s="7">
        <v>33</v>
      </c>
      <c r="M13" s="7">
        <v>96</v>
      </c>
    </row>
    <row r="14" spans="1:13">
      <c r="A14" s="7" t="s">
        <v>516</v>
      </c>
      <c r="B14" s="7">
        <v>2374</v>
      </c>
      <c r="C14" s="7">
        <v>10</v>
      </c>
      <c r="D14" s="7">
        <v>0</v>
      </c>
      <c r="E14" s="7">
        <v>2</v>
      </c>
      <c r="F14" s="7">
        <v>256</v>
      </c>
      <c r="G14" s="7">
        <v>34</v>
      </c>
      <c r="H14" s="7">
        <v>15</v>
      </c>
      <c r="I14" s="7">
        <v>343</v>
      </c>
      <c r="J14" s="7">
        <v>1560</v>
      </c>
      <c r="K14" s="7">
        <v>26</v>
      </c>
      <c r="L14" s="7">
        <v>25</v>
      </c>
      <c r="M14" s="7">
        <v>103</v>
      </c>
    </row>
    <row r="15" spans="1:13">
      <c r="A15" s="7" t="s">
        <v>1185</v>
      </c>
      <c r="B15" s="7">
        <v>2344</v>
      </c>
      <c r="C15" s="7">
        <v>10</v>
      </c>
      <c r="D15" s="7">
        <v>0</v>
      </c>
      <c r="E15" s="7">
        <v>0</v>
      </c>
      <c r="F15" s="7">
        <v>190</v>
      </c>
      <c r="G15" s="7">
        <v>21</v>
      </c>
      <c r="H15" s="7">
        <v>12</v>
      </c>
      <c r="I15" s="7">
        <v>343</v>
      </c>
      <c r="J15" s="7">
        <v>1584</v>
      </c>
      <c r="K15" s="7">
        <v>21</v>
      </c>
      <c r="L15" s="7">
        <v>21</v>
      </c>
      <c r="M15" s="7">
        <v>142</v>
      </c>
    </row>
    <row r="16" spans="1:13">
      <c r="A16" s="25" t="s">
        <v>148</v>
      </c>
      <c r="B16" s="7">
        <v>2392</v>
      </c>
      <c r="C16" s="7">
        <v>10</v>
      </c>
      <c r="D16" s="7">
        <v>0</v>
      </c>
      <c r="E16" s="7">
        <v>3</v>
      </c>
      <c r="F16" s="7">
        <v>206</v>
      </c>
      <c r="G16" s="7">
        <v>30</v>
      </c>
      <c r="H16" s="7">
        <v>13</v>
      </c>
      <c r="I16" s="7">
        <v>364</v>
      </c>
      <c r="J16" s="7">
        <v>1567</v>
      </c>
      <c r="K16" s="7">
        <v>29</v>
      </c>
      <c r="L16" s="7">
        <v>32</v>
      </c>
      <c r="M16" s="7">
        <v>138</v>
      </c>
    </row>
    <row r="17" spans="1:13">
      <c r="A17" s="7" t="s">
        <v>884</v>
      </c>
      <c r="B17" s="7">
        <v>2281</v>
      </c>
      <c r="C17" s="7">
        <v>4</v>
      </c>
      <c r="D17" s="7">
        <v>0</v>
      </c>
      <c r="E17" s="7">
        <v>0</v>
      </c>
      <c r="F17" s="7">
        <v>187</v>
      </c>
      <c r="G17" s="7">
        <v>31</v>
      </c>
      <c r="H17" s="7">
        <v>11</v>
      </c>
      <c r="I17" s="7">
        <v>347</v>
      </c>
      <c r="J17" s="7">
        <v>1556</v>
      </c>
      <c r="K17" s="7">
        <v>9</v>
      </c>
      <c r="L17" s="7">
        <v>21</v>
      </c>
      <c r="M17" s="7">
        <v>115</v>
      </c>
    </row>
    <row r="18" spans="1:13">
      <c r="A18" s="7" t="s">
        <v>1188</v>
      </c>
      <c r="B18" s="7">
        <v>2319</v>
      </c>
      <c r="C18" s="7">
        <v>8</v>
      </c>
      <c r="D18" s="7">
        <v>0</v>
      </c>
      <c r="E18" s="7">
        <v>1</v>
      </c>
      <c r="F18" s="7">
        <v>184</v>
      </c>
      <c r="G18" s="7">
        <v>43</v>
      </c>
      <c r="H18" s="7">
        <v>5</v>
      </c>
      <c r="I18" s="7">
        <v>347</v>
      </c>
      <c r="J18" s="7">
        <v>1551</v>
      </c>
      <c r="K18" s="7">
        <v>25</v>
      </c>
      <c r="L18" s="7">
        <v>32</v>
      </c>
      <c r="M18" s="7">
        <v>123</v>
      </c>
    </row>
  </sheetData>
  <phoneticPr fontId="5"/>
  <hyperlinks>
    <hyperlink ref="D1" location="目次!C126" display="目次" xr:uid="{00000000-0004-0000-1401-000000000000}"/>
  </hyperlinks>
  <pageMargins left="0.7" right="0.7" top="0.75" bottom="0.75" header="0.3" footer="0.3"/>
  <pageSetup paperSize="9" orientation="portrait"/>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1-000000000000}">
  <dimension ref="A1:D10"/>
  <sheetViews>
    <sheetView topLeftCell="A7" workbookViewId="0">
      <selection activeCell="M21" sqref="M21"/>
    </sheetView>
  </sheetViews>
  <sheetFormatPr defaultColWidth="8.75" defaultRowHeight="14.25"/>
  <cols>
    <col min="1" max="1" width="10.5" style="1" bestFit="1" customWidth="1"/>
    <col min="2" max="2" width="10.75" style="1" bestFit="1" customWidth="1"/>
    <col min="3" max="16384" width="8.75" style="1"/>
  </cols>
  <sheetData>
    <row r="1" spans="1:4" ht="18.75">
      <c r="A1" s="19" t="s">
        <v>3109</v>
      </c>
      <c r="B1" s="21" t="s">
        <v>3119</v>
      </c>
      <c r="D1" s="9" t="s">
        <v>652</v>
      </c>
    </row>
    <row r="2" spans="1:4" ht="18.75">
      <c r="A2" s="20" t="s">
        <v>1079</v>
      </c>
      <c r="B2" s="22">
        <v>2213</v>
      </c>
    </row>
    <row r="3" spans="1:4" ht="18.75">
      <c r="A3" s="20" t="s">
        <v>1197</v>
      </c>
      <c r="B3" s="22">
        <v>2106</v>
      </c>
    </row>
    <row r="4" spans="1:4" ht="18.75">
      <c r="A4" s="20" t="s">
        <v>877</v>
      </c>
      <c r="B4" s="22">
        <v>2288</v>
      </c>
    </row>
    <row r="5" spans="1:4" ht="18.75">
      <c r="A5" s="20" t="s">
        <v>1198</v>
      </c>
      <c r="B5" s="22">
        <v>2374</v>
      </c>
    </row>
    <row r="6" spans="1:4" ht="18.75">
      <c r="A6" s="20" t="s">
        <v>1199</v>
      </c>
      <c r="B6" s="22">
        <v>2344</v>
      </c>
    </row>
    <row r="7" spans="1:4" ht="18.75">
      <c r="A7" s="20" t="s">
        <v>1168</v>
      </c>
      <c r="B7" s="22">
        <v>2392</v>
      </c>
    </row>
    <row r="8" spans="1:4" ht="18.75">
      <c r="A8" s="20" t="s">
        <v>1201</v>
      </c>
      <c r="B8" s="22">
        <v>2281</v>
      </c>
    </row>
    <row r="9" spans="1:4" ht="18.75">
      <c r="A9" s="20" t="s">
        <v>1204</v>
      </c>
      <c r="B9" s="22">
        <v>2319</v>
      </c>
    </row>
    <row r="10" spans="1:4" ht="18.75">
      <c r="A10" s="20" t="s">
        <v>756</v>
      </c>
      <c r="B10" s="22">
        <v>18317</v>
      </c>
    </row>
  </sheetData>
  <phoneticPr fontId="5"/>
  <hyperlinks>
    <hyperlink ref="D1" location="目次!C126" display="目次" xr:uid="{00000000-0004-0000-1501-000000000000}"/>
  </hyperlinks>
  <pageMargins left="0.7" right="0.7" top="0.75" bottom="0.75" header="0.3" footer="0.3"/>
  <pageSetup paperSize="9" orientation="portrait"/>
  <drawing r:id="rId2"/>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1-000000000000}">
  <dimension ref="A1:N8"/>
  <sheetViews>
    <sheetView workbookViewId="0">
      <selection activeCell="B9" sqref="B9"/>
    </sheetView>
  </sheetViews>
  <sheetFormatPr defaultColWidth="10.375" defaultRowHeight="14.25"/>
  <cols>
    <col min="1" max="2" width="10.375" style="1"/>
    <col min="3" max="3" width="14.875" style="1" customWidth="1"/>
    <col min="4" max="16384" width="10.375" style="1"/>
  </cols>
  <sheetData>
    <row r="1" spans="1:14">
      <c r="A1" s="1" t="s">
        <v>1573</v>
      </c>
      <c r="D1" s="9" t="s">
        <v>652</v>
      </c>
    </row>
    <row r="2" spans="1:14">
      <c r="A2" s="5" t="s">
        <v>2024</v>
      </c>
    </row>
    <row r="3" spans="1:14">
      <c r="A3" s="5" t="s">
        <v>2881</v>
      </c>
    </row>
    <row r="4" spans="1:14">
      <c r="A4" s="1" t="s">
        <v>2152</v>
      </c>
    </row>
    <row r="5" spans="1:14">
      <c r="A5" s="7" t="s">
        <v>303</v>
      </c>
      <c r="B5" s="7" t="s">
        <v>2709</v>
      </c>
      <c r="C5" s="7" t="s">
        <v>2238</v>
      </c>
      <c r="D5" s="7" t="s">
        <v>1717</v>
      </c>
      <c r="E5" s="7" t="s">
        <v>1380</v>
      </c>
      <c r="F5" s="7" t="s">
        <v>2467</v>
      </c>
      <c r="G5" s="7" t="s">
        <v>83</v>
      </c>
      <c r="H5" s="7" t="s">
        <v>2917</v>
      </c>
      <c r="I5" s="7" t="s">
        <v>2922</v>
      </c>
      <c r="J5" s="7" t="s">
        <v>2919</v>
      </c>
      <c r="K5" s="7" t="s">
        <v>2923</v>
      </c>
      <c r="L5" s="7" t="s">
        <v>2817</v>
      </c>
      <c r="M5" s="7" t="s">
        <v>2685</v>
      </c>
      <c r="N5" s="7" t="s">
        <v>347</v>
      </c>
    </row>
    <row r="6" spans="1:14">
      <c r="A6" s="7" t="s">
        <v>1193</v>
      </c>
      <c r="B6" s="7">
        <v>16033</v>
      </c>
      <c r="C6" s="7">
        <v>15158</v>
      </c>
      <c r="D6" s="7">
        <v>11</v>
      </c>
      <c r="E6" s="7">
        <v>0</v>
      </c>
      <c r="F6" s="7">
        <v>4</v>
      </c>
      <c r="G6" s="7">
        <v>853</v>
      </c>
      <c r="H6" s="7">
        <v>117</v>
      </c>
      <c r="I6" s="7">
        <v>115</v>
      </c>
      <c r="J6" s="7">
        <v>2194</v>
      </c>
      <c r="K6" s="7">
        <v>44</v>
      </c>
      <c r="L6" s="7">
        <v>83</v>
      </c>
      <c r="M6" s="7">
        <v>11043</v>
      </c>
      <c r="N6" s="7">
        <v>694</v>
      </c>
    </row>
    <row r="7" spans="1:14">
      <c r="A7" s="7" t="s">
        <v>1194</v>
      </c>
      <c r="B7" s="7">
        <v>17654</v>
      </c>
      <c r="C7" s="7">
        <v>16744</v>
      </c>
      <c r="D7" s="7">
        <v>13</v>
      </c>
      <c r="E7" s="7">
        <v>6</v>
      </c>
      <c r="F7" s="7">
        <v>1</v>
      </c>
      <c r="G7" s="7">
        <v>1047</v>
      </c>
      <c r="H7" s="7">
        <v>132</v>
      </c>
      <c r="I7" s="7">
        <v>118</v>
      </c>
      <c r="J7" s="7">
        <v>2624</v>
      </c>
      <c r="K7" s="7">
        <v>55</v>
      </c>
      <c r="L7" s="7">
        <v>105</v>
      </c>
      <c r="M7" s="7">
        <v>12019</v>
      </c>
      <c r="N7" s="7">
        <v>624</v>
      </c>
    </row>
    <row r="8" spans="1:14" s="23" customFormat="1" ht="18.75">
      <c r="A8" s="7" t="s">
        <v>243</v>
      </c>
      <c r="B8" s="7">
        <v>17741</v>
      </c>
      <c r="C8" s="7">
        <v>16745</v>
      </c>
      <c r="D8" s="7">
        <v>12</v>
      </c>
      <c r="E8" s="7">
        <v>2</v>
      </c>
      <c r="F8" s="7">
        <v>9</v>
      </c>
      <c r="G8" s="7">
        <v>957</v>
      </c>
      <c r="H8" s="7">
        <v>124</v>
      </c>
      <c r="I8" s="7">
        <v>102</v>
      </c>
      <c r="J8" s="7">
        <v>2818</v>
      </c>
      <c r="K8" s="7">
        <v>60</v>
      </c>
      <c r="L8" s="7">
        <v>112</v>
      </c>
      <c r="M8" s="7">
        <v>11855</v>
      </c>
      <c r="N8" s="7">
        <v>694</v>
      </c>
    </row>
  </sheetData>
  <phoneticPr fontId="5"/>
  <hyperlinks>
    <hyperlink ref="D1" location="目次!C126" display="目次" xr:uid="{00000000-0004-0000-1601-000000000000}"/>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M11"/>
  <sheetViews>
    <sheetView topLeftCell="A10" workbookViewId="0">
      <selection activeCell="M51" sqref="M51"/>
    </sheetView>
  </sheetViews>
  <sheetFormatPr defaultColWidth="10.75" defaultRowHeight="14.25"/>
  <cols>
    <col min="1" max="1" width="10.75" style="1" bestFit="1"/>
    <col min="2" max="2" width="10.5" style="1" bestFit="1" customWidth="1"/>
    <col min="3" max="3" width="6.875" style="1" bestFit="1" customWidth="1"/>
    <col min="4" max="6" width="6.5" style="1" bestFit="1" customWidth="1"/>
    <col min="7" max="7" width="5.5" style="1" bestFit="1" customWidth="1"/>
    <col min="8" max="11" width="6.5" style="1" bestFit="1" customWidth="1"/>
    <col min="12" max="12" width="7.5" style="1" bestFit="1" customWidth="1"/>
    <col min="13" max="13" width="9.875" style="1" customWidth="1"/>
    <col min="14" max="16384" width="10.75" style="1"/>
  </cols>
  <sheetData>
    <row r="1" spans="1:13" ht="18.75">
      <c r="A1" s="19" t="s">
        <v>3119</v>
      </c>
      <c r="B1" s="19" t="s">
        <v>674</v>
      </c>
      <c r="C1" s="21"/>
      <c r="D1" s="21"/>
      <c r="E1" s="21"/>
      <c r="F1" s="21"/>
      <c r="G1" s="21"/>
      <c r="H1" s="21"/>
      <c r="I1" s="21"/>
      <c r="J1" s="21"/>
      <c r="K1" s="21"/>
      <c r="L1" s="21"/>
      <c r="M1" s="9" t="s">
        <v>652</v>
      </c>
    </row>
    <row r="2" spans="1:13" ht="18.75">
      <c r="A2" s="19" t="s">
        <v>3109</v>
      </c>
      <c r="B2" s="22" t="s">
        <v>1537</v>
      </c>
      <c r="C2" s="22" t="s">
        <v>966</v>
      </c>
      <c r="D2" s="22" t="s">
        <v>1548</v>
      </c>
      <c r="E2" s="22" t="s">
        <v>1551</v>
      </c>
      <c r="F2" s="22" t="s">
        <v>1553</v>
      </c>
      <c r="G2" s="22" t="s">
        <v>411</v>
      </c>
      <c r="H2" s="22" t="s">
        <v>1536</v>
      </c>
      <c r="I2" s="22" t="s">
        <v>80</v>
      </c>
      <c r="J2" s="22" t="s">
        <v>24</v>
      </c>
      <c r="K2" s="22" t="s">
        <v>236</v>
      </c>
      <c r="L2" s="22" t="s">
        <v>756</v>
      </c>
    </row>
    <row r="3" spans="1:13" ht="18.75">
      <c r="A3" s="20" t="s">
        <v>1198</v>
      </c>
      <c r="B3" s="22">
        <v>1197</v>
      </c>
      <c r="C3" s="22">
        <v>10674</v>
      </c>
      <c r="D3" s="22">
        <v>2322</v>
      </c>
      <c r="E3" s="22">
        <v>3106</v>
      </c>
      <c r="F3" s="22">
        <v>8488</v>
      </c>
      <c r="G3" s="22">
        <v>608</v>
      </c>
      <c r="H3" s="22">
        <v>3440</v>
      </c>
      <c r="I3" s="22">
        <v>1340</v>
      </c>
      <c r="J3" s="22">
        <v>7647</v>
      </c>
      <c r="K3" s="22">
        <v>9299</v>
      </c>
      <c r="L3" s="22">
        <v>48121</v>
      </c>
    </row>
    <row r="4" spans="1:13" ht="18.75">
      <c r="A4" s="20" t="s">
        <v>1199</v>
      </c>
      <c r="B4" s="22">
        <v>1226</v>
      </c>
      <c r="C4" s="22">
        <v>10685</v>
      </c>
      <c r="D4" s="22">
        <v>2332</v>
      </c>
      <c r="E4" s="22">
        <v>3183</v>
      </c>
      <c r="F4" s="22">
        <v>8459</v>
      </c>
      <c r="G4" s="22">
        <v>580</v>
      </c>
      <c r="H4" s="22">
        <v>3472</v>
      </c>
      <c r="I4" s="22">
        <v>1300</v>
      </c>
      <c r="J4" s="22">
        <v>7618</v>
      </c>
      <c r="K4" s="22">
        <v>9377</v>
      </c>
      <c r="L4" s="22">
        <v>48232</v>
      </c>
    </row>
    <row r="5" spans="1:13" ht="18.75">
      <c r="A5" s="20" t="s">
        <v>1168</v>
      </c>
      <c r="B5" s="22">
        <v>1243</v>
      </c>
      <c r="C5" s="22">
        <v>10806</v>
      </c>
      <c r="D5" s="22">
        <v>2305</v>
      </c>
      <c r="E5" s="22">
        <v>3161</v>
      </c>
      <c r="F5" s="22">
        <v>8393</v>
      </c>
      <c r="G5" s="22">
        <v>567</v>
      </c>
      <c r="H5" s="22">
        <v>3647</v>
      </c>
      <c r="I5" s="22">
        <v>1314</v>
      </c>
      <c r="J5" s="22">
        <v>7622</v>
      </c>
      <c r="K5" s="22">
        <v>9321</v>
      </c>
      <c r="L5" s="22">
        <v>48379</v>
      </c>
    </row>
    <row r="6" spans="1:13" ht="18.75">
      <c r="A6" s="20" t="s">
        <v>1201</v>
      </c>
      <c r="B6" s="22">
        <v>1239</v>
      </c>
      <c r="C6" s="22">
        <v>10854</v>
      </c>
      <c r="D6" s="22">
        <v>2345</v>
      </c>
      <c r="E6" s="22">
        <v>3189</v>
      </c>
      <c r="F6" s="22">
        <v>8245</v>
      </c>
      <c r="G6" s="22">
        <v>574</v>
      </c>
      <c r="H6" s="22">
        <v>3700</v>
      </c>
      <c r="I6" s="22">
        <v>1349</v>
      </c>
      <c r="J6" s="22">
        <v>7550</v>
      </c>
      <c r="K6" s="22">
        <v>9303</v>
      </c>
      <c r="L6" s="22">
        <v>48348</v>
      </c>
    </row>
    <row r="7" spans="1:13" ht="18.75">
      <c r="A7" s="20" t="s">
        <v>1204</v>
      </c>
      <c r="B7" s="22">
        <v>1199</v>
      </c>
      <c r="C7" s="22">
        <v>10980</v>
      </c>
      <c r="D7" s="22">
        <v>2360</v>
      </c>
      <c r="E7" s="22">
        <v>3306</v>
      </c>
      <c r="F7" s="22">
        <v>8165</v>
      </c>
      <c r="G7" s="22">
        <v>564</v>
      </c>
      <c r="H7" s="22">
        <v>3726</v>
      </c>
      <c r="I7" s="22">
        <v>1383</v>
      </c>
      <c r="J7" s="22">
        <v>7511</v>
      </c>
      <c r="K7" s="22">
        <v>9301</v>
      </c>
      <c r="L7" s="22">
        <v>48495</v>
      </c>
    </row>
    <row r="8" spans="1:13" ht="18.75">
      <c r="A8" s="20" t="s">
        <v>1205</v>
      </c>
      <c r="B8" s="22">
        <v>1167</v>
      </c>
      <c r="C8" s="22">
        <v>11036</v>
      </c>
      <c r="D8" s="22">
        <v>2367</v>
      </c>
      <c r="E8" s="22">
        <v>3329</v>
      </c>
      <c r="F8" s="22">
        <v>8133</v>
      </c>
      <c r="G8" s="22">
        <v>563</v>
      </c>
      <c r="H8" s="22">
        <v>3752</v>
      </c>
      <c r="I8" s="22">
        <v>1389</v>
      </c>
      <c r="J8" s="22">
        <v>7545</v>
      </c>
      <c r="K8" s="22">
        <v>9350</v>
      </c>
      <c r="L8" s="22">
        <v>48631</v>
      </c>
    </row>
    <row r="9" spans="1:13" ht="18.75">
      <c r="A9" s="20" t="s">
        <v>2941</v>
      </c>
      <c r="B9" s="22">
        <v>1191</v>
      </c>
      <c r="C9" s="22">
        <v>10980</v>
      </c>
      <c r="D9" s="22">
        <v>2365</v>
      </c>
      <c r="E9" s="22">
        <v>3289</v>
      </c>
      <c r="F9" s="22">
        <v>8176</v>
      </c>
      <c r="G9" s="22">
        <v>555</v>
      </c>
      <c r="H9" s="22">
        <v>3747</v>
      </c>
      <c r="I9" s="22">
        <v>1433</v>
      </c>
      <c r="J9" s="22">
        <v>7557</v>
      </c>
      <c r="K9" s="22">
        <v>9323</v>
      </c>
      <c r="L9" s="22">
        <v>48616</v>
      </c>
    </row>
    <row r="10" spans="1:13" ht="18.75">
      <c r="A10" s="20" t="s">
        <v>3000</v>
      </c>
      <c r="B10" s="22">
        <v>1209</v>
      </c>
      <c r="C10" s="22">
        <v>10976</v>
      </c>
      <c r="D10" s="22">
        <v>2321</v>
      </c>
      <c r="E10" s="22">
        <v>3318</v>
      </c>
      <c r="F10" s="22">
        <v>8184</v>
      </c>
      <c r="G10" s="22">
        <v>564</v>
      </c>
      <c r="H10" s="22">
        <v>3765</v>
      </c>
      <c r="I10" s="22">
        <v>1470</v>
      </c>
      <c r="J10" s="22">
        <v>7433</v>
      </c>
      <c r="K10" s="22">
        <v>9280</v>
      </c>
      <c r="L10" s="22">
        <v>48520</v>
      </c>
    </row>
    <row r="11" spans="1:13" ht="18.75">
      <c r="A11" s="20" t="s">
        <v>756</v>
      </c>
      <c r="B11" s="22">
        <v>9671</v>
      </c>
      <c r="C11" s="22">
        <v>86991</v>
      </c>
      <c r="D11" s="22">
        <v>18717</v>
      </c>
      <c r="E11" s="22">
        <v>25881</v>
      </c>
      <c r="F11" s="22">
        <v>66243</v>
      </c>
      <c r="G11" s="22">
        <v>4575</v>
      </c>
      <c r="H11" s="22">
        <v>29249</v>
      </c>
      <c r="I11" s="22">
        <v>10978</v>
      </c>
      <c r="J11" s="22">
        <v>60483</v>
      </c>
      <c r="K11" s="22">
        <v>74554</v>
      </c>
      <c r="L11" s="22">
        <v>387342</v>
      </c>
    </row>
  </sheetData>
  <phoneticPr fontId="5"/>
  <hyperlinks>
    <hyperlink ref="M1" location="目次!C9" display="目次" xr:uid="{00000000-0004-0000-1B00-000000000000}"/>
  </hyperlinks>
  <pageMargins left="0.7" right="0.7" top="0.75" bottom="0.75" header="0.3" footer="0.3"/>
  <pageSetup paperSize="9" orientation="portrait"/>
  <drawing r:id="rId2"/>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1-000000000000}">
  <dimension ref="A1:D15"/>
  <sheetViews>
    <sheetView workbookViewId="0">
      <selection activeCell="D14" sqref="D14"/>
    </sheetView>
  </sheetViews>
  <sheetFormatPr defaultColWidth="10.375" defaultRowHeight="14.25"/>
  <cols>
    <col min="1" max="1" width="9.25" style="1" bestFit="1" customWidth="1"/>
    <col min="2" max="2" width="9.75" style="1" bestFit="1" customWidth="1"/>
    <col min="3" max="3" width="7.75" style="1" customWidth="1"/>
    <col min="4" max="4" width="6.375" style="1" customWidth="1"/>
    <col min="5" max="7" width="10.75" style="1" customWidth="1"/>
    <col min="8" max="8" width="6.625" style="1" customWidth="1"/>
    <col min="9" max="9" width="10.75" style="1" customWidth="1"/>
    <col min="10" max="10" width="7.375" style="1" customWidth="1"/>
    <col min="11" max="12" width="8.25" style="1" customWidth="1"/>
    <col min="13" max="16384" width="10.375" style="1"/>
  </cols>
  <sheetData>
    <row r="1" spans="1:4" ht="18.75">
      <c r="A1" s="95" t="s">
        <v>1114</v>
      </c>
      <c r="B1" s="22" t="s">
        <v>3000</v>
      </c>
      <c r="D1" s="9" t="s">
        <v>652</v>
      </c>
    </row>
    <row r="3" spans="1:4" ht="18.75">
      <c r="A3" s="19" t="s">
        <v>549</v>
      </c>
      <c r="B3" s="21"/>
      <c r="C3" s="21"/>
      <c r="D3" s="21"/>
    </row>
    <row r="4" spans="1:4" ht="18.75">
      <c r="A4" s="20" t="s">
        <v>3077</v>
      </c>
      <c r="B4" s="22">
        <v>11855</v>
      </c>
      <c r="C4" s="21"/>
      <c r="D4" s="21"/>
    </row>
    <row r="5" spans="1:4" ht="18.75">
      <c r="A5" s="20" t="s">
        <v>3078</v>
      </c>
      <c r="B5" s="22">
        <v>2818</v>
      </c>
      <c r="C5" s="21"/>
      <c r="D5" s="21"/>
    </row>
    <row r="6" spans="1:4" ht="18.75">
      <c r="A6" s="20" t="s">
        <v>3079</v>
      </c>
      <c r="B6" s="22">
        <v>957</v>
      </c>
      <c r="C6" s="21"/>
      <c r="D6" s="21"/>
    </row>
    <row r="7" spans="1:4" ht="18.75">
      <c r="A7" s="20" t="s">
        <v>2778</v>
      </c>
      <c r="B7" s="22">
        <v>694</v>
      </c>
      <c r="C7" s="21"/>
      <c r="D7" s="21"/>
    </row>
    <row r="8" spans="1:4" ht="18.75">
      <c r="A8" s="20" t="s">
        <v>3080</v>
      </c>
      <c r="B8" s="22">
        <v>124</v>
      </c>
      <c r="C8" s="21"/>
      <c r="D8" s="21"/>
    </row>
    <row r="9" spans="1:4" ht="18.75">
      <c r="A9" s="20" t="s">
        <v>3081</v>
      </c>
      <c r="B9" s="22">
        <v>102</v>
      </c>
      <c r="C9" s="21"/>
      <c r="D9" s="21"/>
    </row>
    <row r="10" spans="1:4" ht="18.75">
      <c r="A10" s="20" t="s">
        <v>3083</v>
      </c>
      <c r="B10" s="22">
        <v>112</v>
      </c>
      <c r="C10" s="21"/>
      <c r="D10" s="21"/>
    </row>
    <row r="11" spans="1:4" ht="18.75">
      <c r="A11" s="20" t="s">
        <v>3084</v>
      </c>
      <c r="B11" s="22">
        <v>60</v>
      </c>
      <c r="C11" s="21"/>
      <c r="D11" s="21"/>
    </row>
    <row r="12" spans="1:4" ht="18.75">
      <c r="A12" s="20" t="s">
        <v>3085</v>
      </c>
      <c r="B12" s="22">
        <v>12</v>
      </c>
      <c r="C12" s="21"/>
      <c r="D12" s="21"/>
    </row>
    <row r="13" spans="1:4" ht="18.75">
      <c r="A13" s="20" t="s">
        <v>222</v>
      </c>
      <c r="B13" s="22">
        <v>9</v>
      </c>
      <c r="C13" s="21"/>
      <c r="D13" s="21"/>
    </row>
    <row r="14" spans="1:4" ht="18.75">
      <c r="A14" s="20" t="s">
        <v>3086</v>
      </c>
      <c r="B14" s="22">
        <v>2</v>
      </c>
      <c r="C14" s="21"/>
      <c r="D14" s="21"/>
    </row>
    <row r="15" spans="1:4" ht="18.75">
      <c r="A15" s="21"/>
      <c r="B15" s="21"/>
      <c r="C15" s="21"/>
      <c r="D15" s="21"/>
    </row>
  </sheetData>
  <phoneticPr fontId="5"/>
  <hyperlinks>
    <hyperlink ref="D1" location="目次!C126" display="目次" xr:uid="{00000000-0004-0000-1701-000000000000}"/>
  </hyperlinks>
  <pageMargins left="0.7" right="0.7" top="0.75" bottom="0.75" header="0.3" footer="0.3"/>
  <pageSetup paperSize="9" orientation="portrait"/>
  <drawing r:id="rId2"/>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1-000000000000}">
  <dimension ref="A1:D18"/>
  <sheetViews>
    <sheetView workbookViewId="0">
      <selection activeCell="B20" sqref="B20"/>
    </sheetView>
  </sheetViews>
  <sheetFormatPr defaultColWidth="8.75" defaultRowHeight="14.25"/>
  <cols>
    <col min="1" max="16384" width="8.75" style="1"/>
  </cols>
  <sheetData>
    <row r="1" spans="1:4">
      <c r="A1" s="1" t="s">
        <v>545</v>
      </c>
      <c r="D1" s="9" t="s">
        <v>652</v>
      </c>
    </row>
    <row r="2" spans="1:4">
      <c r="A2" s="5" t="s">
        <v>458</v>
      </c>
    </row>
    <row r="3" spans="1:4">
      <c r="A3" s="5" t="s">
        <v>1423</v>
      </c>
    </row>
    <row r="4" spans="1:4">
      <c r="A4" s="1" t="s">
        <v>2152</v>
      </c>
    </row>
    <row r="5" spans="1:4">
      <c r="A5" s="7" t="s">
        <v>303</v>
      </c>
      <c r="B5" s="7" t="s">
        <v>734</v>
      </c>
    </row>
    <row r="6" spans="1:4">
      <c r="A6" s="7" t="s">
        <v>1257</v>
      </c>
      <c r="B6" s="7">
        <v>8</v>
      </c>
    </row>
    <row r="7" spans="1:4">
      <c r="A7" s="7" t="s">
        <v>1482</v>
      </c>
      <c r="B7" s="7">
        <v>5</v>
      </c>
    </row>
    <row r="8" spans="1:4">
      <c r="A8" s="7" t="s">
        <v>1726</v>
      </c>
      <c r="B8" s="7">
        <v>5</v>
      </c>
    </row>
    <row r="9" spans="1:4">
      <c r="A9" s="7" t="s">
        <v>996</v>
      </c>
      <c r="B9" s="7">
        <v>5</v>
      </c>
    </row>
    <row r="10" spans="1:4">
      <c r="A10" s="7" t="s">
        <v>1245</v>
      </c>
      <c r="B10" s="7">
        <v>4</v>
      </c>
    </row>
    <row r="11" spans="1:4">
      <c r="A11" s="7" t="s">
        <v>1731</v>
      </c>
      <c r="B11" s="7">
        <v>5</v>
      </c>
    </row>
    <row r="12" spans="1:4">
      <c r="A12" s="7" t="s">
        <v>1414</v>
      </c>
      <c r="B12" s="7">
        <v>10</v>
      </c>
    </row>
    <row r="13" spans="1:4">
      <c r="A13" s="7" t="s">
        <v>240</v>
      </c>
      <c r="B13" s="7">
        <v>2</v>
      </c>
    </row>
    <row r="14" spans="1:4">
      <c r="A14" s="7" t="s">
        <v>516</v>
      </c>
      <c r="B14" s="7">
        <v>7</v>
      </c>
    </row>
    <row r="15" spans="1:4">
      <c r="A15" s="7" t="s">
        <v>1185</v>
      </c>
      <c r="B15" s="7">
        <v>4</v>
      </c>
    </row>
    <row r="16" spans="1:4">
      <c r="A16" s="25" t="s">
        <v>148</v>
      </c>
      <c r="B16" s="7">
        <v>5</v>
      </c>
    </row>
    <row r="17" spans="1:2">
      <c r="A17" s="7" t="s">
        <v>884</v>
      </c>
      <c r="B17" s="7">
        <v>2</v>
      </c>
    </row>
    <row r="18" spans="1:2">
      <c r="A18" s="7" t="s">
        <v>1188</v>
      </c>
      <c r="B18" s="7">
        <v>3</v>
      </c>
    </row>
  </sheetData>
  <phoneticPr fontId="5"/>
  <hyperlinks>
    <hyperlink ref="D1" location="目次!C126" display="目次" xr:uid="{00000000-0004-0000-1801-000000000000}"/>
  </hyperlinks>
  <pageMargins left="0.7" right="0.7" top="0.75" bottom="0.75" header="0.3" footer="0.3"/>
  <pageSetup paperSize="9" orientation="portrait"/>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1-000000000000}">
  <dimension ref="A1:D10"/>
  <sheetViews>
    <sheetView workbookViewId="0">
      <selection activeCell="B5" sqref="B5"/>
    </sheetView>
  </sheetViews>
  <sheetFormatPr defaultColWidth="8.75" defaultRowHeight="14.25"/>
  <cols>
    <col min="1" max="1" width="10.5" style="1" bestFit="1" customWidth="1"/>
    <col min="2" max="2" width="10.75" style="1" bestFit="1" customWidth="1"/>
    <col min="3" max="16384" width="8.75" style="1"/>
  </cols>
  <sheetData>
    <row r="1" spans="1:4" ht="18.75">
      <c r="A1" s="19" t="s">
        <v>3109</v>
      </c>
      <c r="B1" s="21" t="s">
        <v>3119</v>
      </c>
      <c r="D1" s="9" t="s">
        <v>652</v>
      </c>
    </row>
    <row r="2" spans="1:4" ht="18.75">
      <c r="A2" s="20" t="s">
        <v>1079</v>
      </c>
      <c r="B2" s="22">
        <v>5</v>
      </c>
    </row>
    <row r="3" spans="1:4" ht="18.75">
      <c r="A3" s="20" t="s">
        <v>1197</v>
      </c>
      <c r="B3" s="22">
        <v>10</v>
      </c>
    </row>
    <row r="4" spans="1:4" ht="18.75">
      <c r="A4" s="20" t="s">
        <v>877</v>
      </c>
      <c r="B4" s="22">
        <v>2</v>
      </c>
    </row>
    <row r="5" spans="1:4" ht="18.75">
      <c r="A5" s="20" t="s">
        <v>1198</v>
      </c>
      <c r="B5" s="22">
        <v>7</v>
      </c>
    </row>
    <row r="6" spans="1:4" ht="18.75">
      <c r="A6" s="20" t="s">
        <v>1199</v>
      </c>
      <c r="B6" s="22">
        <v>4</v>
      </c>
    </row>
    <row r="7" spans="1:4" ht="18.75">
      <c r="A7" s="20" t="s">
        <v>1168</v>
      </c>
      <c r="B7" s="22">
        <v>5</v>
      </c>
    </row>
    <row r="8" spans="1:4" ht="18.75">
      <c r="A8" s="20" t="s">
        <v>1201</v>
      </c>
      <c r="B8" s="22">
        <v>2</v>
      </c>
    </row>
    <row r="9" spans="1:4" ht="18.75">
      <c r="A9" s="20" t="s">
        <v>1204</v>
      </c>
      <c r="B9" s="22">
        <v>3</v>
      </c>
    </row>
    <row r="10" spans="1:4" ht="18.75">
      <c r="A10" s="20" t="s">
        <v>756</v>
      </c>
      <c r="B10" s="22">
        <v>38</v>
      </c>
    </row>
  </sheetData>
  <phoneticPr fontId="5"/>
  <hyperlinks>
    <hyperlink ref="D1" location="目次!C126" display="目次" xr:uid="{00000000-0004-0000-1901-000000000000}"/>
  </hyperlinks>
  <pageMargins left="0.7" right="0.7" top="0.75" bottom="0.75" header="0.3" footer="0.3"/>
  <pageSetup paperSize="9" orientation="portrait"/>
  <drawing r:id="rId2"/>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1-000000000000}">
  <dimension ref="A1:I21"/>
  <sheetViews>
    <sheetView workbookViewId="0">
      <pane xSplit="1" ySplit="5" topLeftCell="B6" activePane="bottomRight" state="frozen"/>
      <selection pane="topRight"/>
      <selection pane="bottomLeft"/>
      <selection pane="bottomRight" activeCell="B21" sqref="B21"/>
    </sheetView>
  </sheetViews>
  <sheetFormatPr defaultColWidth="8.75" defaultRowHeight="14.25"/>
  <cols>
    <col min="1" max="1" width="11.5" style="1" bestFit="1" customWidth="1"/>
    <col min="2" max="16384" width="8.75" style="1"/>
  </cols>
  <sheetData>
    <row r="1" spans="1:9">
      <c r="A1" s="1" t="s">
        <v>320</v>
      </c>
      <c r="D1" s="9" t="s">
        <v>652</v>
      </c>
    </row>
    <row r="2" spans="1:9">
      <c r="A2" s="1" t="s">
        <v>2241</v>
      </c>
    </row>
    <row r="3" spans="1:9">
      <c r="A3" s="1" t="s">
        <v>2899</v>
      </c>
    </row>
    <row r="4" spans="1:9">
      <c r="A4" s="1" t="s">
        <v>1063</v>
      </c>
    </row>
    <row r="5" spans="1:9">
      <c r="A5" s="7" t="s">
        <v>1114</v>
      </c>
      <c r="B5" s="7" t="s">
        <v>1151</v>
      </c>
      <c r="C5" s="7" t="s">
        <v>2924</v>
      </c>
      <c r="D5" s="7" t="s">
        <v>1149</v>
      </c>
      <c r="E5" s="7" t="s">
        <v>1835</v>
      </c>
      <c r="F5" s="7" t="s">
        <v>1935</v>
      </c>
      <c r="G5" s="7" t="s">
        <v>2926</v>
      </c>
      <c r="H5" s="7" t="s">
        <v>2927</v>
      </c>
      <c r="I5" s="7" t="s">
        <v>1824</v>
      </c>
    </row>
    <row r="6" spans="1:9">
      <c r="A6" s="27">
        <v>39904</v>
      </c>
      <c r="B6" s="7">
        <v>175</v>
      </c>
      <c r="C6" s="7">
        <v>1</v>
      </c>
      <c r="D6" s="7">
        <v>2</v>
      </c>
      <c r="E6" s="7">
        <v>10</v>
      </c>
      <c r="F6" s="7">
        <v>10</v>
      </c>
      <c r="G6" s="7">
        <v>20</v>
      </c>
      <c r="H6" s="7">
        <v>35</v>
      </c>
      <c r="I6" s="7">
        <v>97</v>
      </c>
    </row>
    <row r="7" spans="1:9">
      <c r="A7" s="27">
        <v>40269</v>
      </c>
      <c r="B7" s="7">
        <v>175</v>
      </c>
      <c r="C7" s="7">
        <v>1</v>
      </c>
      <c r="D7" s="7">
        <v>2</v>
      </c>
      <c r="E7" s="7">
        <v>10</v>
      </c>
      <c r="F7" s="7">
        <v>10</v>
      </c>
      <c r="G7" s="7">
        <v>20</v>
      </c>
      <c r="H7" s="7">
        <v>35</v>
      </c>
      <c r="I7" s="7">
        <v>97</v>
      </c>
    </row>
    <row r="8" spans="1:9">
      <c r="A8" s="27">
        <v>40634</v>
      </c>
      <c r="B8" s="7">
        <v>174</v>
      </c>
      <c r="C8" s="7">
        <v>1</v>
      </c>
      <c r="D8" s="7">
        <v>2</v>
      </c>
      <c r="E8" s="7">
        <v>10</v>
      </c>
      <c r="F8" s="7">
        <v>10</v>
      </c>
      <c r="G8" s="7">
        <v>20</v>
      </c>
      <c r="H8" s="7">
        <v>35</v>
      </c>
      <c r="I8" s="7">
        <v>96</v>
      </c>
    </row>
    <row r="9" spans="1:9">
      <c r="A9" s="27">
        <v>41000</v>
      </c>
      <c r="B9" s="7">
        <v>175</v>
      </c>
      <c r="C9" s="7">
        <v>1</v>
      </c>
      <c r="D9" s="7">
        <v>2</v>
      </c>
      <c r="E9" s="7">
        <v>10</v>
      </c>
      <c r="F9" s="7">
        <v>10</v>
      </c>
      <c r="G9" s="7">
        <v>20</v>
      </c>
      <c r="H9" s="7">
        <v>35</v>
      </c>
      <c r="I9" s="7">
        <v>97</v>
      </c>
    </row>
    <row r="10" spans="1:9">
      <c r="A10" s="27">
        <v>41365</v>
      </c>
      <c r="B10" s="7">
        <v>177</v>
      </c>
      <c r="C10" s="7">
        <v>1</v>
      </c>
      <c r="D10" s="7">
        <v>2</v>
      </c>
      <c r="E10" s="7">
        <v>10</v>
      </c>
      <c r="F10" s="7">
        <v>10</v>
      </c>
      <c r="G10" s="7">
        <v>20</v>
      </c>
      <c r="H10" s="7">
        <v>35</v>
      </c>
      <c r="I10" s="7">
        <v>99</v>
      </c>
    </row>
    <row r="11" spans="1:9">
      <c r="A11" s="27">
        <v>41730</v>
      </c>
      <c r="B11" s="7">
        <v>176</v>
      </c>
      <c r="C11" s="7">
        <v>1</v>
      </c>
      <c r="D11" s="7">
        <v>2</v>
      </c>
      <c r="E11" s="7">
        <v>10</v>
      </c>
      <c r="F11" s="7">
        <v>10</v>
      </c>
      <c r="G11" s="7">
        <v>20</v>
      </c>
      <c r="H11" s="7">
        <v>35</v>
      </c>
      <c r="I11" s="7">
        <v>98</v>
      </c>
    </row>
    <row r="12" spans="1:9">
      <c r="A12" s="27">
        <v>42095</v>
      </c>
      <c r="B12" s="7">
        <v>175</v>
      </c>
      <c r="C12" s="7">
        <v>1</v>
      </c>
      <c r="D12" s="7">
        <v>2</v>
      </c>
      <c r="E12" s="7">
        <v>10</v>
      </c>
      <c r="F12" s="7">
        <v>10</v>
      </c>
      <c r="G12" s="7">
        <v>20</v>
      </c>
      <c r="H12" s="7">
        <v>35</v>
      </c>
      <c r="I12" s="7">
        <v>97</v>
      </c>
    </row>
    <row r="13" spans="1:9">
      <c r="A13" s="27">
        <v>42461</v>
      </c>
      <c r="B13" s="7">
        <v>173</v>
      </c>
      <c r="C13" s="7">
        <v>1</v>
      </c>
      <c r="D13" s="7">
        <v>2</v>
      </c>
      <c r="E13" s="7">
        <v>10</v>
      </c>
      <c r="F13" s="7">
        <v>10</v>
      </c>
      <c r="G13" s="7">
        <v>20</v>
      </c>
      <c r="H13" s="7">
        <v>35</v>
      </c>
      <c r="I13" s="7">
        <v>95</v>
      </c>
    </row>
    <row r="14" spans="1:9">
      <c r="A14" s="27">
        <v>42826</v>
      </c>
      <c r="B14" s="7">
        <v>175</v>
      </c>
      <c r="C14" s="7">
        <v>1</v>
      </c>
      <c r="D14" s="7">
        <v>2</v>
      </c>
      <c r="E14" s="7">
        <v>10</v>
      </c>
      <c r="F14" s="7">
        <v>10</v>
      </c>
      <c r="G14" s="7">
        <v>20</v>
      </c>
      <c r="H14" s="7">
        <v>35</v>
      </c>
      <c r="I14" s="7">
        <v>97</v>
      </c>
    </row>
    <row r="15" spans="1:9">
      <c r="A15" s="27">
        <v>43191</v>
      </c>
      <c r="B15" s="7">
        <v>174</v>
      </c>
      <c r="C15" s="7">
        <v>1</v>
      </c>
      <c r="D15" s="7">
        <v>2</v>
      </c>
      <c r="E15" s="7">
        <v>10</v>
      </c>
      <c r="F15" s="7">
        <v>10</v>
      </c>
      <c r="G15" s="7">
        <v>20</v>
      </c>
      <c r="H15" s="7">
        <v>35</v>
      </c>
      <c r="I15" s="7">
        <v>96</v>
      </c>
    </row>
    <row r="16" spans="1:9">
      <c r="A16" s="27">
        <v>43556</v>
      </c>
      <c r="B16" s="7">
        <v>172</v>
      </c>
      <c r="C16" s="7">
        <v>1</v>
      </c>
      <c r="D16" s="7">
        <v>2</v>
      </c>
      <c r="E16" s="7">
        <v>10</v>
      </c>
      <c r="F16" s="7">
        <v>10</v>
      </c>
      <c r="G16" s="7">
        <v>20</v>
      </c>
      <c r="H16" s="7">
        <v>35</v>
      </c>
      <c r="I16" s="7">
        <v>94</v>
      </c>
    </row>
    <row r="17" spans="1:9">
      <c r="A17" s="27">
        <v>43922</v>
      </c>
      <c r="B17" s="7">
        <v>172</v>
      </c>
      <c r="C17" s="7">
        <v>1</v>
      </c>
      <c r="D17" s="7">
        <v>2</v>
      </c>
      <c r="E17" s="7">
        <v>10</v>
      </c>
      <c r="F17" s="7">
        <v>10</v>
      </c>
      <c r="G17" s="7">
        <v>20</v>
      </c>
      <c r="H17" s="7">
        <v>35</v>
      </c>
      <c r="I17" s="7">
        <v>94</v>
      </c>
    </row>
    <row r="18" spans="1:9">
      <c r="A18" s="27">
        <v>44287</v>
      </c>
      <c r="B18" s="7">
        <v>173</v>
      </c>
      <c r="C18" s="7">
        <v>1</v>
      </c>
      <c r="D18" s="7">
        <v>2</v>
      </c>
      <c r="E18" s="7">
        <v>10</v>
      </c>
      <c r="F18" s="7">
        <v>10</v>
      </c>
      <c r="G18" s="7">
        <v>20</v>
      </c>
      <c r="H18" s="7">
        <v>35</v>
      </c>
      <c r="I18" s="7">
        <v>95</v>
      </c>
    </row>
    <row r="19" spans="1:9">
      <c r="A19" s="27">
        <v>44652</v>
      </c>
      <c r="B19" s="7">
        <f>SUM(C19:I19)</f>
        <v>169</v>
      </c>
      <c r="C19" s="7">
        <v>1</v>
      </c>
      <c r="D19" s="7">
        <v>2</v>
      </c>
      <c r="E19" s="7">
        <v>10</v>
      </c>
      <c r="F19" s="7">
        <v>10</v>
      </c>
      <c r="G19" s="7">
        <v>20</v>
      </c>
      <c r="H19" s="16">
        <v>35</v>
      </c>
      <c r="I19" s="16">
        <v>91</v>
      </c>
    </row>
    <row r="20" spans="1:9">
      <c r="A20" s="27">
        <v>45017</v>
      </c>
      <c r="B20" s="7">
        <v>163</v>
      </c>
      <c r="C20" s="7">
        <v>1</v>
      </c>
      <c r="D20" s="7">
        <v>2</v>
      </c>
      <c r="E20" s="7">
        <v>10</v>
      </c>
      <c r="F20" s="7">
        <v>10</v>
      </c>
      <c r="G20" s="7">
        <v>20</v>
      </c>
      <c r="H20" s="7">
        <v>34</v>
      </c>
      <c r="I20" s="7">
        <v>86</v>
      </c>
    </row>
    <row r="21" spans="1:9" s="23" customFormat="1" ht="18.75">
      <c r="A21" s="27">
        <v>45383</v>
      </c>
      <c r="B21" s="7">
        <v>160</v>
      </c>
      <c r="C21" s="7">
        <v>1</v>
      </c>
      <c r="D21" s="7">
        <v>2</v>
      </c>
      <c r="E21" s="7">
        <v>10</v>
      </c>
      <c r="F21" s="7">
        <v>10</v>
      </c>
      <c r="G21" s="7">
        <v>20</v>
      </c>
      <c r="H21" s="7">
        <v>35</v>
      </c>
      <c r="I21" s="7">
        <v>82</v>
      </c>
    </row>
  </sheetData>
  <phoneticPr fontId="5"/>
  <hyperlinks>
    <hyperlink ref="D1" location="目次!C126" display="目次" xr:uid="{00000000-0004-0000-1A01-000000000000}"/>
  </hyperlinks>
  <pageMargins left="0.7" right="0.7" top="0.75" bottom="0.75" header="0.3" footer="0.3"/>
  <pageSetup paperSize="9" orientation="portrait" r:id="rId1"/>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1-000000000000}">
  <dimension ref="A1:D9"/>
  <sheetViews>
    <sheetView topLeftCell="A4" workbookViewId="0"/>
  </sheetViews>
  <sheetFormatPr defaultColWidth="8.75" defaultRowHeight="14.25"/>
  <cols>
    <col min="1" max="1" width="10.5" style="1" bestFit="1" customWidth="1"/>
    <col min="2" max="2" width="10.75" style="1" bestFit="1" customWidth="1"/>
    <col min="3" max="16384" width="8.75" style="1"/>
  </cols>
  <sheetData>
    <row r="1" spans="1:4" ht="18.75">
      <c r="A1" s="19" t="s">
        <v>3109</v>
      </c>
      <c r="B1" s="21" t="s">
        <v>3119</v>
      </c>
      <c r="D1" s="9" t="s">
        <v>652</v>
      </c>
    </row>
    <row r="2" spans="1:4" ht="18.75">
      <c r="A2" s="40">
        <v>42826</v>
      </c>
      <c r="B2" s="22">
        <v>175</v>
      </c>
    </row>
    <row r="3" spans="1:4" ht="18.75">
      <c r="A3" s="40">
        <v>43191</v>
      </c>
      <c r="B3" s="22">
        <v>174</v>
      </c>
    </row>
    <row r="4" spans="1:4" ht="18.75">
      <c r="A4" s="40">
        <v>43556</v>
      </c>
      <c r="B4" s="22">
        <v>172</v>
      </c>
    </row>
    <row r="5" spans="1:4" ht="18.75">
      <c r="A5" s="40">
        <v>43922</v>
      </c>
      <c r="B5" s="22">
        <v>172</v>
      </c>
    </row>
    <row r="6" spans="1:4" ht="18.75">
      <c r="A6" s="40">
        <v>44287</v>
      </c>
      <c r="B6" s="22">
        <v>173</v>
      </c>
    </row>
    <row r="7" spans="1:4" ht="18.75">
      <c r="A7" s="40">
        <v>44652</v>
      </c>
      <c r="B7" s="22">
        <v>169</v>
      </c>
    </row>
    <row r="8" spans="1:4" ht="18.75">
      <c r="A8" s="40">
        <v>45017</v>
      </c>
      <c r="B8" s="22">
        <v>163</v>
      </c>
    </row>
    <row r="9" spans="1:4" ht="18.75">
      <c r="A9" s="40">
        <v>45383</v>
      </c>
      <c r="B9" s="22">
        <v>160</v>
      </c>
    </row>
  </sheetData>
  <phoneticPr fontId="5"/>
  <hyperlinks>
    <hyperlink ref="D1" location="目次!C126" display="目次" xr:uid="{00000000-0004-0000-1B01-000000000000}"/>
  </hyperlinks>
  <pageMargins left="0.7" right="0.7" top="0.75" bottom="0.75" header="0.3" footer="0.3"/>
  <pageSetup paperSize="9" orientation="portrait"/>
  <drawing r:id="rId2"/>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1-000000000000}">
  <dimension ref="A1:K19"/>
  <sheetViews>
    <sheetView workbookViewId="0">
      <selection activeCell="D14" sqref="D14"/>
    </sheetView>
  </sheetViews>
  <sheetFormatPr defaultColWidth="8.75" defaultRowHeight="14.25"/>
  <cols>
    <col min="1" max="1" width="11.5" style="1" bestFit="1" customWidth="1"/>
    <col min="2" max="2" width="8.75" style="1"/>
    <col min="3" max="11" width="11.5" style="1" customWidth="1"/>
    <col min="12" max="16384" width="8.75" style="1"/>
  </cols>
  <sheetData>
    <row r="1" spans="1:11">
      <c r="A1" s="1" t="s">
        <v>553</v>
      </c>
      <c r="D1" s="9" t="s">
        <v>652</v>
      </c>
    </row>
    <row r="2" spans="1:11">
      <c r="A2" s="1" t="s">
        <v>2241</v>
      </c>
    </row>
    <row r="3" spans="1:11">
      <c r="A3" s="5" t="s">
        <v>458</v>
      </c>
    </row>
    <row r="4" spans="1:11">
      <c r="A4" s="5" t="s">
        <v>1423</v>
      </c>
    </row>
    <row r="5" spans="1:11">
      <c r="A5" s="1" t="s">
        <v>1063</v>
      </c>
    </row>
    <row r="6" spans="1:11">
      <c r="A6" s="7" t="s">
        <v>2928</v>
      </c>
      <c r="B6" s="7" t="s">
        <v>2327</v>
      </c>
      <c r="C6" s="7" t="s">
        <v>2030</v>
      </c>
      <c r="D6" s="7" t="s">
        <v>2082</v>
      </c>
      <c r="E6" s="7" t="s">
        <v>2929</v>
      </c>
      <c r="F6" s="7" t="s">
        <v>2154</v>
      </c>
      <c r="G6" s="7" t="s">
        <v>2553</v>
      </c>
      <c r="H6" s="7" t="s">
        <v>2925</v>
      </c>
      <c r="I6" s="7" t="s">
        <v>1626</v>
      </c>
      <c r="J6" s="7" t="s">
        <v>2272</v>
      </c>
      <c r="K6" s="7" t="s">
        <v>497</v>
      </c>
    </row>
    <row r="7" spans="1:11">
      <c r="A7" s="27">
        <v>39904</v>
      </c>
      <c r="B7" s="7">
        <v>50</v>
      </c>
      <c r="C7" s="10" t="s">
        <v>404</v>
      </c>
      <c r="D7" s="7">
        <v>0</v>
      </c>
      <c r="E7" s="7">
        <v>1</v>
      </c>
      <c r="F7" s="7">
        <v>7</v>
      </c>
      <c r="G7" s="7">
        <v>12</v>
      </c>
      <c r="H7" s="7">
        <v>16</v>
      </c>
      <c r="I7" s="7">
        <v>2</v>
      </c>
      <c r="J7" s="7">
        <v>11</v>
      </c>
      <c r="K7" s="7">
        <v>1</v>
      </c>
    </row>
    <row r="8" spans="1:11">
      <c r="A8" s="27">
        <v>40269</v>
      </c>
      <c r="B8" s="7">
        <v>50</v>
      </c>
      <c r="C8" s="10" t="s">
        <v>404</v>
      </c>
      <c r="D8" s="7">
        <v>0</v>
      </c>
      <c r="E8" s="7">
        <v>1</v>
      </c>
      <c r="F8" s="7">
        <v>6</v>
      </c>
      <c r="G8" s="7">
        <v>13</v>
      </c>
      <c r="H8" s="7">
        <v>14</v>
      </c>
      <c r="I8" s="7">
        <v>5</v>
      </c>
      <c r="J8" s="7">
        <v>10</v>
      </c>
      <c r="K8" s="7">
        <v>1</v>
      </c>
    </row>
    <row r="9" spans="1:11">
      <c r="A9" s="27">
        <v>40634</v>
      </c>
      <c r="B9" s="7">
        <v>49</v>
      </c>
      <c r="C9" s="10" t="s">
        <v>404</v>
      </c>
      <c r="D9" s="7">
        <v>0</v>
      </c>
      <c r="E9" s="7">
        <v>1</v>
      </c>
      <c r="F9" s="7">
        <v>5</v>
      </c>
      <c r="G9" s="7">
        <v>14</v>
      </c>
      <c r="H9" s="7">
        <v>13</v>
      </c>
      <c r="I9" s="7">
        <v>5</v>
      </c>
      <c r="J9" s="7">
        <v>10</v>
      </c>
      <c r="K9" s="7">
        <v>1</v>
      </c>
    </row>
    <row r="10" spans="1:11">
      <c r="A10" s="27">
        <v>41000</v>
      </c>
      <c r="B10" s="7">
        <v>51</v>
      </c>
      <c r="C10" s="10" t="s">
        <v>404</v>
      </c>
      <c r="D10" s="7">
        <v>0</v>
      </c>
      <c r="E10" s="7">
        <v>1</v>
      </c>
      <c r="F10" s="7">
        <v>5</v>
      </c>
      <c r="G10" s="7">
        <v>14</v>
      </c>
      <c r="H10" s="7">
        <v>12</v>
      </c>
      <c r="I10" s="7">
        <v>5</v>
      </c>
      <c r="J10" s="7">
        <v>13</v>
      </c>
      <c r="K10" s="7">
        <v>1</v>
      </c>
    </row>
    <row r="11" spans="1:11">
      <c r="A11" s="27">
        <v>41365</v>
      </c>
      <c r="B11" s="7">
        <v>53</v>
      </c>
      <c r="C11" s="10" t="s">
        <v>404</v>
      </c>
      <c r="D11" s="7">
        <v>0</v>
      </c>
      <c r="E11" s="7">
        <v>1</v>
      </c>
      <c r="F11" s="7">
        <v>5</v>
      </c>
      <c r="G11" s="7">
        <v>13</v>
      </c>
      <c r="H11" s="7">
        <v>12</v>
      </c>
      <c r="I11" s="7">
        <v>4</v>
      </c>
      <c r="J11" s="7">
        <v>16</v>
      </c>
      <c r="K11" s="7">
        <v>2</v>
      </c>
    </row>
    <row r="12" spans="1:11">
      <c r="A12" s="27">
        <v>41730</v>
      </c>
      <c r="B12" s="7">
        <v>51</v>
      </c>
      <c r="C12" s="10" t="s">
        <v>404</v>
      </c>
      <c r="D12" s="7">
        <v>0</v>
      </c>
      <c r="E12" s="7">
        <v>1</v>
      </c>
      <c r="F12" s="7">
        <v>5</v>
      </c>
      <c r="G12" s="7">
        <v>13</v>
      </c>
      <c r="H12" s="7">
        <v>10</v>
      </c>
      <c r="I12" s="7">
        <v>5</v>
      </c>
      <c r="J12" s="7">
        <v>16</v>
      </c>
      <c r="K12" s="7">
        <v>1</v>
      </c>
    </row>
    <row r="13" spans="1:11">
      <c r="A13" s="27">
        <v>42095</v>
      </c>
      <c r="B13" s="7">
        <v>53</v>
      </c>
      <c r="C13" s="10" t="s">
        <v>404</v>
      </c>
      <c r="D13" s="7">
        <v>0</v>
      </c>
      <c r="E13" s="7">
        <v>1</v>
      </c>
      <c r="F13" s="7">
        <v>7</v>
      </c>
      <c r="G13" s="7">
        <v>13</v>
      </c>
      <c r="H13" s="7">
        <v>8</v>
      </c>
      <c r="I13" s="7">
        <v>4</v>
      </c>
      <c r="J13" s="7">
        <v>19</v>
      </c>
      <c r="K13" s="7">
        <v>1</v>
      </c>
    </row>
    <row r="14" spans="1:11">
      <c r="A14" s="27">
        <v>42461</v>
      </c>
      <c r="B14" s="7">
        <v>56</v>
      </c>
      <c r="C14" s="10" t="s">
        <v>404</v>
      </c>
      <c r="D14" s="7">
        <v>0</v>
      </c>
      <c r="E14" s="7">
        <v>1</v>
      </c>
      <c r="F14" s="7">
        <v>7</v>
      </c>
      <c r="G14" s="7">
        <v>14</v>
      </c>
      <c r="H14" s="7">
        <v>8</v>
      </c>
      <c r="I14" s="7">
        <v>3</v>
      </c>
      <c r="J14" s="7">
        <v>22</v>
      </c>
      <c r="K14" s="7">
        <v>1</v>
      </c>
    </row>
    <row r="15" spans="1:11">
      <c r="A15" s="27">
        <v>42826</v>
      </c>
      <c r="B15" s="7">
        <v>58</v>
      </c>
      <c r="C15" s="10" t="s">
        <v>404</v>
      </c>
      <c r="D15" s="7">
        <v>0</v>
      </c>
      <c r="E15" s="7">
        <v>1</v>
      </c>
      <c r="F15" s="7">
        <v>6</v>
      </c>
      <c r="G15" s="7">
        <v>14</v>
      </c>
      <c r="H15" s="7">
        <v>9</v>
      </c>
      <c r="I15" s="7">
        <v>5</v>
      </c>
      <c r="J15" s="7">
        <v>21</v>
      </c>
      <c r="K15" s="7">
        <v>2</v>
      </c>
    </row>
    <row r="16" spans="1:11">
      <c r="A16" s="27">
        <v>43191</v>
      </c>
      <c r="B16" s="7">
        <v>59</v>
      </c>
      <c r="C16" s="10" t="s">
        <v>404</v>
      </c>
      <c r="D16" s="7">
        <v>0</v>
      </c>
      <c r="E16" s="7">
        <v>1</v>
      </c>
      <c r="F16" s="7">
        <v>8</v>
      </c>
      <c r="G16" s="7">
        <v>14</v>
      </c>
      <c r="H16" s="7">
        <v>9</v>
      </c>
      <c r="I16" s="7">
        <v>5</v>
      </c>
      <c r="J16" s="7">
        <v>20</v>
      </c>
      <c r="K16" s="7">
        <v>2</v>
      </c>
    </row>
    <row r="17" spans="1:11">
      <c r="A17" s="27">
        <v>43556</v>
      </c>
      <c r="B17" s="7">
        <v>59</v>
      </c>
      <c r="C17" s="10" t="s">
        <v>404</v>
      </c>
      <c r="D17" s="7">
        <v>0</v>
      </c>
      <c r="E17" s="7">
        <v>1</v>
      </c>
      <c r="F17" s="7">
        <v>8</v>
      </c>
      <c r="G17" s="7">
        <v>13</v>
      </c>
      <c r="H17" s="7">
        <v>9</v>
      </c>
      <c r="I17" s="7">
        <v>10</v>
      </c>
      <c r="J17" s="7">
        <v>16</v>
      </c>
      <c r="K17" s="7">
        <v>2</v>
      </c>
    </row>
    <row r="18" spans="1:11">
      <c r="A18" s="27">
        <v>43922</v>
      </c>
      <c r="B18" s="7">
        <v>61</v>
      </c>
      <c r="C18" s="10" t="s">
        <v>404</v>
      </c>
      <c r="D18" s="7">
        <v>0</v>
      </c>
      <c r="E18" s="7">
        <v>1</v>
      </c>
      <c r="F18" s="7">
        <v>9</v>
      </c>
      <c r="G18" s="7">
        <v>16</v>
      </c>
      <c r="H18" s="7">
        <v>6</v>
      </c>
      <c r="I18" s="7">
        <v>11</v>
      </c>
      <c r="J18" s="7">
        <v>16</v>
      </c>
      <c r="K18" s="7">
        <v>2</v>
      </c>
    </row>
    <row r="19" spans="1:11">
      <c r="A19" s="27">
        <v>44287</v>
      </c>
      <c r="B19" s="7">
        <v>59</v>
      </c>
      <c r="C19" s="10" t="s">
        <v>404</v>
      </c>
      <c r="D19" s="7">
        <v>0</v>
      </c>
      <c r="E19" s="7">
        <v>1</v>
      </c>
      <c r="F19" s="7">
        <v>9</v>
      </c>
      <c r="G19" s="7">
        <v>14</v>
      </c>
      <c r="H19" s="7">
        <v>7</v>
      </c>
      <c r="I19" s="7">
        <v>11</v>
      </c>
      <c r="J19" s="7">
        <v>16</v>
      </c>
      <c r="K19" s="7">
        <v>1</v>
      </c>
    </row>
  </sheetData>
  <phoneticPr fontId="5"/>
  <hyperlinks>
    <hyperlink ref="D1" location="目次!C126" display="目次" xr:uid="{00000000-0004-0000-1C01-000000000000}"/>
  </hyperlinks>
  <pageMargins left="0.7" right="0.7" top="0.75" bottom="0.75" header="0.3" footer="0.3"/>
  <pageSetup paperSize="9" orientation="portrait" r:id="rId1"/>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1-000000000000}">
  <dimension ref="A1:D10"/>
  <sheetViews>
    <sheetView topLeftCell="A4" workbookViewId="0">
      <selection activeCell="J23" sqref="J23"/>
    </sheetView>
  </sheetViews>
  <sheetFormatPr defaultColWidth="8.75" defaultRowHeight="14.25"/>
  <cols>
    <col min="1" max="1" width="10.5" style="1" bestFit="1" customWidth="1"/>
    <col min="2" max="2" width="16.625" style="1" bestFit="1" customWidth="1"/>
    <col min="3" max="16384" width="8.75" style="1"/>
  </cols>
  <sheetData>
    <row r="1" spans="1:4" ht="18.75">
      <c r="A1" s="19" t="s">
        <v>3109</v>
      </c>
      <c r="B1" s="21" t="s">
        <v>362</v>
      </c>
      <c r="D1" s="9" t="s">
        <v>652</v>
      </c>
    </row>
    <row r="2" spans="1:4" ht="18.75">
      <c r="A2" s="40">
        <v>41730</v>
      </c>
      <c r="B2" s="22">
        <v>51</v>
      </c>
    </row>
    <row r="3" spans="1:4" ht="18.75">
      <c r="A3" s="40">
        <v>42095</v>
      </c>
      <c r="B3" s="22">
        <v>53</v>
      </c>
    </row>
    <row r="4" spans="1:4" ht="18.75">
      <c r="A4" s="40">
        <v>42461</v>
      </c>
      <c r="B4" s="22">
        <v>56</v>
      </c>
    </row>
    <row r="5" spans="1:4" ht="18.75">
      <c r="A5" s="40">
        <v>42826</v>
      </c>
      <c r="B5" s="22">
        <v>58</v>
      </c>
    </row>
    <row r="6" spans="1:4" ht="18.75">
      <c r="A6" s="40">
        <v>43191</v>
      </c>
      <c r="B6" s="22">
        <v>59</v>
      </c>
    </row>
    <row r="7" spans="1:4" ht="18.75">
      <c r="A7" s="40">
        <v>43556</v>
      </c>
      <c r="B7" s="22">
        <v>59</v>
      </c>
    </row>
    <row r="8" spans="1:4" ht="18.75">
      <c r="A8" s="40">
        <v>43922</v>
      </c>
      <c r="B8" s="22">
        <v>61</v>
      </c>
    </row>
    <row r="9" spans="1:4" ht="18.75">
      <c r="A9" s="40">
        <v>44287</v>
      </c>
      <c r="B9" s="22">
        <v>59</v>
      </c>
    </row>
    <row r="10" spans="1:4" ht="18.75">
      <c r="A10" s="40" t="s">
        <v>756</v>
      </c>
      <c r="B10" s="22">
        <v>456</v>
      </c>
    </row>
  </sheetData>
  <phoneticPr fontId="5"/>
  <hyperlinks>
    <hyperlink ref="D1" location="目次!C126" display="目次" xr:uid="{00000000-0004-0000-1D01-000000000000}"/>
  </hyperlinks>
  <pageMargins left="0.7" right="0.7" top="0.75" bottom="0.75" header="0.3" footer="0.3"/>
  <pageSetup paperSize="9" orientation="portrait"/>
  <drawing r:id="rId2"/>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1-000000000000}">
  <dimension ref="A1:L9"/>
  <sheetViews>
    <sheetView workbookViewId="0">
      <selection activeCell="B9" sqref="B9"/>
    </sheetView>
  </sheetViews>
  <sheetFormatPr defaultColWidth="10.375" defaultRowHeight="14.25"/>
  <cols>
    <col min="1" max="1" width="11.5" style="1" bestFit="1" customWidth="1"/>
    <col min="2" max="2" width="10.375" style="1"/>
    <col min="3" max="3" width="11.5" style="1" customWidth="1"/>
    <col min="4" max="4" width="12.25" style="1" customWidth="1"/>
    <col min="5" max="5" width="11.5" style="1" customWidth="1"/>
    <col min="6" max="6" width="12.5" style="1" customWidth="1"/>
    <col min="7" max="7" width="11.5" style="1" customWidth="1"/>
    <col min="8" max="8" width="13.25" style="1" customWidth="1"/>
    <col min="9" max="9" width="11.5" style="1" customWidth="1"/>
    <col min="10" max="10" width="12.75" style="1" customWidth="1"/>
    <col min="11" max="11" width="11.5" style="1" customWidth="1"/>
    <col min="12" max="16384" width="10.375" style="1"/>
  </cols>
  <sheetData>
    <row r="1" spans="1:12">
      <c r="A1" s="1" t="s">
        <v>553</v>
      </c>
      <c r="D1" s="9" t="s">
        <v>652</v>
      </c>
    </row>
    <row r="2" spans="1:12">
      <c r="A2" s="5" t="s">
        <v>2930</v>
      </c>
    </row>
    <row r="3" spans="1:12">
      <c r="A3" s="5" t="s">
        <v>2625</v>
      </c>
    </row>
    <row r="4" spans="1:12">
      <c r="A4" s="5" t="s">
        <v>2573</v>
      </c>
    </row>
    <row r="5" spans="1:12" ht="16.149999999999999" customHeight="1">
      <c r="A5" s="1" t="s">
        <v>1063</v>
      </c>
    </row>
    <row r="6" spans="1:12">
      <c r="A6" s="7" t="s">
        <v>2928</v>
      </c>
      <c r="B6" s="7" t="s">
        <v>2931</v>
      </c>
      <c r="C6" s="7" t="s">
        <v>2932</v>
      </c>
      <c r="D6" s="7" t="s">
        <v>2030</v>
      </c>
      <c r="E6" s="7" t="s">
        <v>2082</v>
      </c>
      <c r="F6" s="7" t="s">
        <v>2929</v>
      </c>
      <c r="G6" s="7" t="s">
        <v>2154</v>
      </c>
      <c r="H6" s="11" t="s">
        <v>1014</v>
      </c>
      <c r="I6" s="7" t="s">
        <v>2925</v>
      </c>
      <c r="J6" s="7" t="s">
        <v>1626</v>
      </c>
      <c r="K6" s="7" t="s">
        <v>2272</v>
      </c>
    </row>
    <row r="7" spans="1:12">
      <c r="A7" s="207" t="s">
        <v>2649</v>
      </c>
      <c r="B7" s="16">
        <v>314</v>
      </c>
      <c r="C7" s="16">
        <v>314</v>
      </c>
      <c r="D7" s="48" t="s">
        <v>99</v>
      </c>
      <c r="E7" s="48" t="s">
        <v>99</v>
      </c>
      <c r="F7" s="48" t="s">
        <v>99</v>
      </c>
      <c r="G7" s="48" t="s">
        <v>99</v>
      </c>
      <c r="H7" s="48" t="s">
        <v>99</v>
      </c>
      <c r="I7" s="48" t="s">
        <v>99</v>
      </c>
      <c r="J7" s="48" t="s">
        <v>99</v>
      </c>
      <c r="K7" s="48" t="s">
        <v>99</v>
      </c>
      <c r="L7" s="142" t="s">
        <v>623</v>
      </c>
    </row>
    <row r="8" spans="1:12">
      <c r="A8" s="207" t="s">
        <v>1342</v>
      </c>
      <c r="B8" s="16">
        <v>314</v>
      </c>
      <c r="C8" s="16">
        <v>313</v>
      </c>
      <c r="D8" s="7">
        <v>1</v>
      </c>
      <c r="E8" s="7">
        <v>2</v>
      </c>
      <c r="F8" s="7">
        <v>13</v>
      </c>
      <c r="G8" s="7">
        <v>90</v>
      </c>
      <c r="H8" s="7">
        <v>71</v>
      </c>
      <c r="I8" s="7">
        <v>32</v>
      </c>
      <c r="J8" s="7">
        <v>41</v>
      </c>
      <c r="K8" s="7">
        <v>63</v>
      </c>
      <c r="L8" s="142" t="s">
        <v>1402</v>
      </c>
    </row>
    <row r="9" spans="1:12" s="23" customFormat="1" ht="18.75">
      <c r="A9" s="207" t="s">
        <v>2486</v>
      </c>
      <c r="B9" s="7">
        <v>330</v>
      </c>
      <c r="C9" s="7">
        <v>318</v>
      </c>
      <c r="D9" s="7">
        <v>1</v>
      </c>
      <c r="E9" s="7">
        <v>2</v>
      </c>
      <c r="F9" s="7">
        <v>13</v>
      </c>
      <c r="G9" s="7">
        <v>87</v>
      </c>
      <c r="H9" s="7">
        <v>71</v>
      </c>
      <c r="I9" s="7">
        <v>31</v>
      </c>
      <c r="J9" s="7">
        <v>41</v>
      </c>
      <c r="K9" s="7">
        <v>72</v>
      </c>
      <c r="L9" s="142"/>
    </row>
  </sheetData>
  <autoFilter ref="A6:K6" xr:uid="{00000000-0009-0000-0000-00001E010000}"/>
  <phoneticPr fontId="5"/>
  <hyperlinks>
    <hyperlink ref="D1" location="目次!C126" display="目次" xr:uid="{00000000-0004-0000-1E01-000000000000}"/>
  </hyperlinks>
  <pageMargins left="0.7" right="0.7" top="0.75" bottom="0.75" header="0.3" footer="0.3"/>
  <pageSetup paperSize="9" orientation="portrait"/>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1-000000000000}">
  <dimension ref="A1:D5"/>
  <sheetViews>
    <sheetView workbookViewId="0"/>
  </sheetViews>
  <sheetFormatPr defaultColWidth="10.375" defaultRowHeight="14.25"/>
  <cols>
    <col min="1" max="1" width="10.5" style="1" bestFit="1" customWidth="1"/>
    <col min="2" max="2" width="13.125" style="1" bestFit="1" customWidth="1"/>
    <col min="3" max="3" width="17" style="1" bestFit="1" customWidth="1"/>
    <col min="4" max="16384" width="10.375" style="1"/>
  </cols>
  <sheetData>
    <row r="1" spans="1:4" ht="18.75">
      <c r="A1" s="19" t="s">
        <v>3109</v>
      </c>
      <c r="B1" s="21" t="s">
        <v>2933</v>
      </c>
      <c r="C1" s="21" t="s">
        <v>3191</v>
      </c>
      <c r="D1" s="9" t="s">
        <v>652</v>
      </c>
    </row>
    <row r="2" spans="1:4" ht="18.75">
      <c r="A2" s="20" t="s">
        <v>489</v>
      </c>
      <c r="B2" s="22">
        <v>314</v>
      </c>
      <c r="C2" s="22">
        <v>314</v>
      </c>
    </row>
    <row r="3" spans="1:4" ht="18.75">
      <c r="A3" s="20" t="s">
        <v>2935</v>
      </c>
      <c r="B3" s="22">
        <v>313</v>
      </c>
      <c r="C3" s="22">
        <v>314</v>
      </c>
    </row>
    <row r="4" spans="1:4" ht="18.75">
      <c r="A4" s="20" t="s">
        <v>3018</v>
      </c>
      <c r="B4" s="22">
        <v>318</v>
      </c>
      <c r="C4" s="22">
        <v>330</v>
      </c>
    </row>
    <row r="5" spans="1:4" ht="18.75">
      <c r="A5" s="20" t="s">
        <v>756</v>
      </c>
      <c r="B5" s="22">
        <v>945</v>
      </c>
      <c r="C5" s="22">
        <v>958</v>
      </c>
    </row>
  </sheetData>
  <phoneticPr fontId="5"/>
  <hyperlinks>
    <hyperlink ref="D1" location="目次!C126" display="目次" xr:uid="{00000000-0004-0000-1F01-000000000000}"/>
  </hyperlinks>
  <pageMargins left="0.7" right="0.7" top="0.75" bottom="0.75" header="0.3" footer="0.3"/>
  <pageSetup paperSize="9" orientation="portrait" r:id="rId2"/>
  <drawing r:id="rId3"/>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1-000000000000}">
  <dimension ref="A1:K22"/>
  <sheetViews>
    <sheetView workbookViewId="0">
      <selection activeCell="B23" sqref="B23"/>
    </sheetView>
  </sheetViews>
  <sheetFormatPr defaultColWidth="8.75" defaultRowHeight="14.25"/>
  <cols>
    <col min="1" max="1" width="8.75" style="1"/>
    <col min="2" max="3" width="10.375" style="1" bestFit="1" customWidth="1"/>
    <col min="4" max="4" width="14.875" style="1" bestFit="1" customWidth="1"/>
    <col min="5" max="5" width="18.25" style="1" customWidth="1"/>
    <col min="6" max="7" width="10.375" style="1" bestFit="1" customWidth="1"/>
    <col min="8" max="10" width="14.875" style="1" bestFit="1" customWidth="1"/>
    <col min="11" max="11" width="10.375" style="1" bestFit="1" customWidth="1"/>
    <col min="12" max="16384" width="8.75" style="1"/>
  </cols>
  <sheetData>
    <row r="1" spans="1:11">
      <c r="A1" s="1" t="s">
        <v>554</v>
      </c>
      <c r="D1" s="9" t="s">
        <v>652</v>
      </c>
    </row>
    <row r="2" spans="1:11">
      <c r="A2" s="1" t="s">
        <v>1864</v>
      </c>
    </row>
    <row r="3" spans="1:11">
      <c r="A3" s="1" t="s">
        <v>2936</v>
      </c>
    </row>
    <row r="4" spans="1:11">
      <c r="A4" s="227" t="s">
        <v>1114</v>
      </c>
      <c r="B4" s="227" t="s">
        <v>2906</v>
      </c>
      <c r="C4" s="227"/>
      <c r="D4" s="227"/>
      <c r="E4" s="227"/>
      <c r="F4" s="227" t="s">
        <v>2938</v>
      </c>
      <c r="G4" s="227"/>
      <c r="H4" s="227"/>
      <c r="I4" s="227"/>
      <c r="J4" s="227" t="s">
        <v>2937</v>
      </c>
      <c r="K4" s="227" t="s">
        <v>1140</v>
      </c>
    </row>
    <row r="5" spans="1:11">
      <c r="A5" s="227"/>
      <c r="B5" s="25" t="s">
        <v>1097</v>
      </c>
      <c r="C5" s="25" t="s">
        <v>2939</v>
      </c>
      <c r="D5" s="25" t="s">
        <v>342</v>
      </c>
      <c r="E5" s="25" t="s">
        <v>1159</v>
      </c>
      <c r="F5" s="25" t="s">
        <v>1097</v>
      </c>
      <c r="G5" s="25" t="s">
        <v>2939</v>
      </c>
      <c r="H5" s="25" t="s">
        <v>342</v>
      </c>
      <c r="I5" s="25" t="s">
        <v>2940</v>
      </c>
      <c r="J5" s="227"/>
      <c r="K5" s="227"/>
    </row>
    <row r="6" spans="1:11" ht="7.5" customHeight="1">
      <c r="A6" s="26" t="str">
        <f>A4</f>
        <v>年別</v>
      </c>
      <c r="B6" s="26" t="str">
        <f>B5&amp;"("&amp;$B$4&amp;")"</f>
        <v>開催回数(定例会)</v>
      </c>
      <c r="C6" s="26" t="str">
        <f>C5&amp;"("&amp;$B$4&amp;")"</f>
        <v>会期日数(定例会)</v>
      </c>
      <c r="D6" s="26" t="str">
        <f>D5&amp;"("&amp;$B$4&amp;")"</f>
        <v>町長提出議案(定例会)</v>
      </c>
      <c r="E6" s="26" t="str">
        <f>E5&amp;"("&amp;$B$4&amp;")"</f>
        <v>議員等提出議案(定例会)</v>
      </c>
      <c r="F6" s="26" t="str">
        <f>F5&amp;"("&amp;$F$4&amp;")"</f>
        <v>開催回数(臨時会)</v>
      </c>
      <c r="G6" s="26" t="str">
        <f>G5&amp;"("&amp;$F$4&amp;")"</f>
        <v>会期日数(臨時会)</v>
      </c>
      <c r="H6" s="26" t="str">
        <f>H5&amp;"("&amp;$F$4&amp;")"</f>
        <v>町長提出議案(臨時会)</v>
      </c>
      <c r="I6" s="26" t="str">
        <f>I5&amp;"("&amp;$F$4&amp;")"</f>
        <v>議員提出議案(臨時会)</v>
      </c>
      <c r="J6" s="26" t="str">
        <f>J4</f>
        <v>請願陳情件数</v>
      </c>
      <c r="K6" s="26" t="str">
        <f>K4</f>
        <v>傍聴人数</v>
      </c>
    </row>
    <row r="7" spans="1:11">
      <c r="A7" s="7" t="s">
        <v>1167</v>
      </c>
      <c r="B7" s="7">
        <v>4</v>
      </c>
      <c r="C7" s="7">
        <v>82</v>
      </c>
      <c r="D7" s="7">
        <v>72</v>
      </c>
      <c r="E7" s="7">
        <v>19</v>
      </c>
      <c r="F7" s="7">
        <v>1</v>
      </c>
      <c r="G7" s="7">
        <v>1</v>
      </c>
      <c r="H7" s="7">
        <v>4</v>
      </c>
      <c r="I7" s="7">
        <v>0</v>
      </c>
      <c r="J7" s="7">
        <v>19</v>
      </c>
      <c r="K7" s="7">
        <v>129</v>
      </c>
    </row>
    <row r="8" spans="1:11">
      <c r="A8" s="7" t="s">
        <v>367</v>
      </c>
      <c r="B8" s="7">
        <v>4</v>
      </c>
      <c r="C8" s="7">
        <v>90</v>
      </c>
      <c r="D8" s="7">
        <v>77</v>
      </c>
      <c r="E8" s="7">
        <v>17</v>
      </c>
      <c r="F8" s="7">
        <v>2</v>
      </c>
      <c r="G8" s="7">
        <v>2</v>
      </c>
      <c r="H8" s="7">
        <v>4</v>
      </c>
      <c r="I8" s="7">
        <v>0</v>
      </c>
      <c r="J8" s="7">
        <v>18</v>
      </c>
      <c r="K8" s="7">
        <v>160</v>
      </c>
    </row>
    <row r="9" spans="1:11">
      <c r="A9" s="7" t="s">
        <v>1173</v>
      </c>
      <c r="B9" s="7">
        <v>4</v>
      </c>
      <c r="C9" s="7">
        <v>87</v>
      </c>
      <c r="D9" s="7">
        <v>72</v>
      </c>
      <c r="E9" s="7">
        <v>12</v>
      </c>
      <c r="F9" s="7">
        <v>0</v>
      </c>
      <c r="G9" s="7">
        <v>0</v>
      </c>
      <c r="H9" s="7">
        <v>0</v>
      </c>
      <c r="I9" s="7">
        <v>0</v>
      </c>
      <c r="J9" s="7">
        <v>14</v>
      </c>
      <c r="K9" s="7">
        <v>156</v>
      </c>
    </row>
    <row r="10" spans="1:11">
      <c r="A10" s="7" t="s">
        <v>627</v>
      </c>
      <c r="B10" s="7">
        <v>2</v>
      </c>
      <c r="C10" s="7">
        <v>293</v>
      </c>
      <c r="D10" s="7">
        <v>57</v>
      </c>
      <c r="E10" s="7">
        <v>19</v>
      </c>
      <c r="F10" s="7">
        <v>0</v>
      </c>
      <c r="G10" s="7">
        <v>0</v>
      </c>
      <c r="H10" s="7">
        <v>0</v>
      </c>
      <c r="I10" s="7">
        <v>0</v>
      </c>
      <c r="J10" s="7">
        <v>9</v>
      </c>
      <c r="K10" s="7">
        <v>92</v>
      </c>
    </row>
    <row r="11" spans="1:11">
      <c r="A11" s="7" t="s">
        <v>1176</v>
      </c>
      <c r="B11" s="7">
        <v>2</v>
      </c>
      <c r="C11" s="7">
        <v>356</v>
      </c>
      <c r="D11" s="7">
        <v>72</v>
      </c>
      <c r="E11" s="7">
        <v>7</v>
      </c>
      <c r="F11" s="7">
        <v>0</v>
      </c>
      <c r="G11" s="7">
        <v>0</v>
      </c>
      <c r="H11" s="7">
        <v>0</v>
      </c>
      <c r="I11" s="7">
        <v>0</v>
      </c>
      <c r="J11" s="7">
        <v>10</v>
      </c>
      <c r="K11" s="7">
        <v>137</v>
      </c>
    </row>
    <row r="12" spans="1:11">
      <c r="A12" s="7" t="s">
        <v>1177</v>
      </c>
      <c r="B12" s="7">
        <v>1</v>
      </c>
      <c r="C12" s="7">
        <v>357</v>
      </c>
      <c r="D12" s="7">
        <v>76</v>
      </c>
      <c r="E12" s="7">
        <v>10</v>
      </c>
      <c r="F12" s="7">
        <v>0</v>
      </c>
      <c r="G12" s="7">
        <v>0</v>
      </c>
      <c r="H12" s="7">
        <v>0</v>
      </c>
      <c r="I12" s="7">
        <v>0</v>
      </c>
      <c r="J12" s="7">
        <v>14</v>
      </c>
      <c r="K12" s="7">
        <v>122</v>
      </c>
    </row>
    <row r="13" spans="1:11">
      <c r="A13" s="7" t="s">
        <v>1184</v>
      </c>
      <c r="B13" s="7">
        <v>1</v>
      </c>
      <c r="C13" s="7">
        <v>358</v>
      </c>
      <c r="D13" s="7">
        <v>65</v>
      </c>
      <c r="E13" s="7">
        <v>12</v>
      </c>
      <c r="F13" s="7">
        <v>0</v>
      </c>
      <c r="G13" s="7">
        <v>0</v>
      </c>
      <c r="H13" s="7">
        <v>0</v>
      </c>
      <c r="I13" s="7">
        <v>0</v>
      </c>
      <c r="J13" s="7">
        <v>13</v>
      </c>
      <c r="K13" s="7">
        <v>131</v>
      </c>
    </row>
    <row r="14" spans="1:11">
      <c r="A14" s="7" t="s">
        <v>898</v>
      </c>
      <c r="B14" s="7">
        <v>1</v>
      </c>
      <c r="C14" s="7">
        <v>360</v>
      </c>
      <c r="D14" s="7">
        <v>77</v>
      </c>
      <c r="E14" s="7">
        <v>10</v>
      </c>
      <c r="F14" s="7">
        <v>0</v>
      </c>
      <c r="G14" s="7">
        <v>0</v>
      </c>
      <c r="H14" s="7">
        <v>0</v>
      </c>
      <c r="I14" s="7">
        <v>0</v>
      </c>
      <c r="J14" s="7">
        <v>21</v>
      </c>
      <c r="K14" s="7">
        <v>125</v>
      </c>
    </row>
    <row r="15" spans="1:11">
      <c r="A15" s="7" t="s">
        <v>516</v>
      </c>
      <c r="B15" s="7">
        <v>2</v>
      </c>
      <c r="C15" s="7">
        <v>354</v>
      </c>
      <c r="D15" s="7">
        <v>60</v>
      </c>
      <c r="E15" s="7">
        <v>5</v>
      </c>
      <c r="F15" s="7">
        <v>0</v>
      </c>
      <c r="G15" s="7">
        <v>0</v>
      </c>
      <c r="H15" s="7">
        <v>0</v>
      </c>
      <c r="I15" s="7">
        <v>0</v>
      </c>
      <c r="J15" s="7">
        <v>22</v>
      </c>
      <c r="K15" s="7">
        <v>158</v>
      </c>
    </row>
    <row r="16" spans="1:11">
      <c r="A16" s="7" t="s">
        <v>1185</v>
      </c>
      <c r="B16" s="7">
        <v>1</v>
      </c>
      <c r="C16" s="7">
        <v>359</v>
      </c>
      <c r="D16" s="7">
        <v>70</v>
      </c>
      <c r="E16" s="7">
        <v>4</v>
      </c>
      <c r="F16" s="7">
        <v>0</v>
      </c>
      <c r="G16" s="7">
        <v>0</v>
      </c>
      <c r="H16" s="7">
        <v>0</v>
      </c>
      <c r="I16" s="7">
        <v>0</v>
      </c>
      <c r="J16" s="7">
        <v>16</v>
      </c>
      <c r="K16" s="7">
        <v>91</v>
      </c>
    </row>
    <row r="17" spans="1:11">
      <c r="A17" s="25" t="s">
        <v>148</v>
      </c>
      <c r="B17" s="7">
        <v>1</v>
      </c>
      <c r="C17" s="7">
        <v>358</v>
      </c>
      <c r="D17" s="7">
        <v>70</v>
      </c>
      <c r="E17" s="7">
        <v>3</v>
      </c>
      <c r="F17" s="7">
        <v>0</v>
      </c>
      <c r="G17" s="7">
        <v>0</v>
      </c>
      <c r="H17" s="7">
        <v>0</v>
      </c>
      <c r="I17" s="7">
        <v>0</v>
      </c>
      <c r="J17" s="7">
        <v>15</v>
      </c>
      <c r="K17" s="7">
        <v>93</v>
      </c>
    </row>
    <row r="18" spans="1:11">
      <c r="A18" s="7" t="s">
        <v>884</v>
      </c>
      <c r="B18" s="7">
        <v>1</v>
      </c>
      <c r="C18" s="7">
        <v>358</v>
      </c>
      <c r="D18" s="7">
        <v>83</v>
      </c>
      <c r="E18" s="7">
        <v>6</v>
      </c>
      <c r="F18" s="7">
        <v>0</v>
      </c>
      <c r="G18" s="7">
        <v>0</v>
      </c>
      <c r="H18" s="7">
        <v>0</v>
      </c>
      <c r="I18" s="7">
        <v>0</v>
      </c>
      <c r="J18" s="7">
        <v>11</v>
      </c>
      <c r="K18" s="7">
        <v>1</v>
      </c>
    </row>
    <row r="19" spans="1:11">
      <c r="A19" s="7" t="s">
        <v>1188</v>
      </c>
      <c r="B19" s="7">
        <v>2</v>
      </c>
      <c r="C19" s="7">
        <v>346</v>
      </c>
      <c r="D19" s="7">
        <v>77</v>
      </c>
      <c r="E19" s="7">
        <v>6</v>
      </c>
      <c r="F19" s="7">
        <v>0</v>
      </c>
      <c r="G19" s="7">
        <v>0</v>
      </c>
      <c r="H19" s="7">
        <v>0</v>
      </c>
      <c r="I19" s="7">
        <v>0</v>
      </c>
      <c r="J19" s="7">
        <v>14</v>
      </c>
      <c r="K19" s="7">
        <v>23</v>
      </c>
    </row>
    <row r="20" spans="1:11">
      <c r="A20" s="7" t="s">
        <v>1193</v>
      </c>
      <c r="B20" s="7">
        <v>1</v>
      </c>
      <c r="C20" s="7">
        <v>359</v>
      </c>
      <c r="D20" s="7">
        <v>75</v>
      </c>
      <c r="E20" s="7">
        <v>3</v>
      </c>
      <c r="F20" s="7">
        <v>0</v>
      </c>
      <c r="G20" s="7">
        <v>0</v>
      </c>
      <c r="H20" s="7">
        <v>0</v>
      </c>
      <c r="I20" s="7">
        <v>0</v>
      </c>
      <c r="J20" s="7">
        <v>13</v>
      </c>
      <c r="K20" s="7">
        <v>22</v>
      </c>
    </row>
    <row r="21" spans="1:11">
      <c r="A21" s="7" t="s">
        <v>1194</v>
      </c>
      <c r="B21" s="7">
        <v>1</v>
      </c>
      <c r="C21" s="7">
        <v>359</v>
      </c>
      <c r="D21" s="7">
        <v>77</v>
      </c>
      <c r="E21" s="7">
        <v>2</v>
      </c>
      <c r="F21" s="7">
        <v>0</v>
      </c>
      <c r="G21" s="7">
        <v>0</v>
      </c>
      <c r="H21" s="7">
        <v>0</v>
      </c>
      <c r="I21" s="7">
        <v>0</v>
      </c>
      <c r="J21" s="7">
        <v>22</v>
      </c>
      <c r="K21" s="7">
        <v>29</v>
      </c>
    </row>
    <row r="22" spans="1:11" s="23" customFormat="1" ht="18.75">
      <c r="A22" s="7" t="s">
        <v>243</v>
      </c>
      <c r="B22" s="7">
        <v>1</v>
      </c>
      <c r="C22" s="7">
        <v>358</v>
      </c>
      <c r="D22" s="7">
        <v>77</v>
      </c>
      <c r="E22" s="7">
        <v>4</v>
      </c>
      <c r="F22" s="7">
        <v>0</v>
      </c>
      <c r="G22" s="7">
        <v>0</v>
      </c>
      <c r="H22" s="7">
        <v>0</v>
      </c>
      <c r="I22" s="7">
        <v>0</v>
      </c>
      <c r="J22" s="7">
        <v>14</v>
      </c>
      <c r="K22" s="7">
        <v>39</v>
      </c>
    </row>
  </sheetData>
  <autoFilter ref="A6:K6" xr:uid="{00000000-0009-0000-0000-000020010000}"/>
  <mergeCells count="5">
    <mergeCell ref="B4:E4"/>
    <mergeCell ref="F4:I4"/>
    <mergeCell ref="A4:A5"/>
    <mergeCell ref="J4:J5"/>
    <mergeCell ref="K4:K5"/>
  </mergeCells>
  <phoneticPr fontId="5"/>
  <hyperlinks>
    <hyperlink ref="D1" location="目次!C138" display="目次" xr:uid="{00000000-0004-0000-2001-000000000000}"/>
  </hyperlinks>
  <pageMargins left="0.7" right="0.7" top="0.75" bottom="0.75" header="0.3" footer="0.3"/>
  <pageSetup paperSize="9" scale="9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M11"/>
  <sheetViews>
    <sheetView workbookViewId="0">
      <selection activeCell="C13" sqref="C13"/>
    </sheetView>
  </sheetViews>
  <sheetFormatPr defaultColWidth="10.75" defaultRowHeight="14.25"/>
  <cols>
    <col min="1" max="1" width="12.75" style="1" bestFit="1" customWidth="1"/>
    <col min="2" max="2" width="10.5" style="1" bestFit="1" customWidth="1"/>
    <col min="3" max="3" width="6.875" style="1" bestFit="1" customWidth="1"/>
    <col min="4" max="4" width="5.5" style="1" bestFit="1" customWidth="1"/>
    <col min="5" max="6" width="6.5" style="1" bestFit="1" customWidth="1"/>
    <col min="7" max="7" width="5.5" style="1" bestFit="1" customWidth="1"/>
    <col min="8" max="8" width="6.5" style="1" bestFit="1" customWidth="1"/>
    <col min="9" max="9" width="5.5" style="1" bestFit="1" customWidth="1"/>
    <col min="10" max="11" width="6.5" style="1" bestFit="1" customWidth="1"/>
    <col min="12" max="12" width="7.5" style="1" bestFit="1" customWidth="1"/>
    <col min="13" max="13" width="16.5" style="1" customWidth="1"/>
    <col min="14" max="14" width="14" style="1" bestFit="1" customWidth="1"/>
    <col min="15" max="15" width="16.5" style="1" bestFit="1" customWidth="1"/>
    <col min="16" max="16" width="14" style="1" bestFit="1" customWidth="1"/>
    <col min="17" max="17" width="16.5" style="1" bestFit="1" customWidth="1"/>
    <col min="18" max="18" width="14" style="1" bestFit="1" customWidth="1"/>
    <col min="19" max="19" width="16.5" style="1" bestFit="1" customWidth="1"/>
    <col min="20" max="20" width="14" style="1" bestFit="1" customWidth="1"/>
    <col min="21" max="21" width="16.5" style="1" bestFit="1" customWidth="1"/>
    <col min="22" max="22" width="22.125" style="1" bestFit="1" customWidth="1"/>
    <col min="23" max="23" width="24.5" style="1" bestFit="1" customWidth="1"/>
    <col min="24" max="16384" width="10.75" style="1"/>
  </cols>
  <sheetData>
    <row r="1" spans="1:13" ht="18.75">
      <c r="A1" s="19" t="s">
        <v>992</v>
      </c>
      <c r="B1" s="19" t="s">
        <v>674</v>
      </c>
      <c r="C1" s="21"/>
      <c r="D1" s="21"/>
      <c r="E1" s="21"/>
      <c r="F1" s="21"/>
      <c r="G1" s="21"/>
      <c r="H1" s="21"/>
      <c r="I1" s="21"/>
      <c r="J1" s="21"/>
      <c r="K1" s="21"/>
      <c r="L1" s="21"/>
      <c r="M1" s="9" t="s">
        <v>652</v>
      </c>
    </row>
    <row r="2" spans="1:13" ht="18.75">
      <c r="A2" s="19" t="s">
        <v>3109</v>
      </c>
      <c r="B2" s="22" t="s">
        <v>1537</v>
      </c>
      <c r="C2" s="22" t="s">
        <v>966</v>
      </c>
      <c r="D2" s="22" t="s">
        <v>1548</v>
      </c>
      <c r="E2" s="22" t="s">
        <v>1551</v>
      </c>
      <c r="F2" s="22" t="s">
        <v>1553</v>
      </c>
      <c r="G2" s="22" t="s">
        <v>411</v>
      </c>
      <c r="H2" s="22" t="s">
        <v>1536</v>
      </c>
      <c r="I2" s="22" t="s">
        <v>80</v>
      </c>
      <c r="J2" s="22" t="s">
        <v>24</v>
      </c>
      <c r="K2" s="22" t="s">
        <v>236</v>
      </c>
      <c r="L2" s="22" t="s">
        <v>756</v>
      </c>
    </row>
    <row r="3" spans="1:13" ht="18.75">
      <c r="A3" s="20" t="s">
        <v>1198</v>
      </c>
      <c r="B3" s="22">
        <v>465</v>
      </c>
      <c r="C3" s="22">
        <v>4442</v>
      </c>
      <c r="D3" s="22">
        <v>958</v>
      </c>
      <c r="E3" s="22">
        <v>1172</v>
      </c>
      <c r="F3" s="22">
        <v>3646</v>
      </c>
      <c r="G3" s="22">
        <v>181</v>
      </c>
      <c r="H3" s="22">
        <v>1215</v>
      </c>
      <c r="I3" s="22">
        <v>481</v>
      </c>
      <c r="J3" s="22">
        <v>2911</v>
      </c>
      <c r="K3" s="22">
        <v>3787</v>
      </c>
      <c r="L3" s="22">
        <v>19258</v>
      </c>
    </row>
    <row r="4" spans="1:13" ht="18.75">
      <c r="A4" s="20" t="s">
        <v>1199</v>
      </c>
      <c r="B4" s="22">
        <v>489</v>
      </c>
      <c r="C4" s="22">
        <v>4512</v>
      </c>
      <c r="D4" s="22">
        <v>971</v>
      </c>
      <c r="E4" s="22">
        <v>1208</v>
      </c>
      <c r="F4" s="22">
        <v>3667</v>
      </c>
      <c r="G4" s="22">
        <v>172</v>
      </c>
      <c r="H4" s="22">
        <v>1245</v>
      </c>
      <c r="I4" s="22">
        <v>482</v>
      </c>
      <c r="J4" s="22">
        <v>2949</v>
      </c>
      <c r="K4" s="22">
        <v>3860</v>
      </c>
      <c r="L4" s="22">
        <v>19555</v>
      </c>
    </row>
    <row r="5" spans="1:13" ht="18.75">
      <c r="A5" s="20" t="s">
        <v>1168</v>
      </c>
      <c r="B5" s="22">
        <v>501</v>
      </c>
      <c r="C5" s="22">
        <v>4621</v>
      </c>
      <c r="D5" s="22">
        <v>962</v>
      </c>
      <c r="E5" s="22">
        <v>1197</v>
      </c>
      <c r="F5" s="22">
        <v>3662</v>
      </c>
      <c r="G5" s="22">
        <v>161</v>
      </c>
      <c r="H5" s="22">
        <v>1309</v>
      </c>
      <c r="I5" s="22">
        <v>492</v>
      </c>
      <c r="J5" s="22">
        <v>2985</v>
      </c>
      <c r="K5" s="22">
        <v>3873</v>
      </c>
      <c r="L5" s="22">
        <v>19763</v>
      </c>
    </row>
    <row r="6" spans="1:13" ht="18.75">
      <c r="A6" s="20" t="s">
        <v>1201</v>
      </c>
      <c r="B6" s="22">
        <v>497</v>
      </c>
      <c r="C6" s="22">
        <v>4656</v>
      </c>
      <c r="D6" s="22">
        <v>982</v>
      </c>
      <c r="E6" s="22">
        <v>1248</v>
      </c>
      <c r="F6" s="22">
        <v>3652</v>
      </c>
      <c r="G6" s="22">
        <v>177</v>
      </c>
      <c r="H6" s="22">
        <v>1329</v>
      </c>
      <c r="I6" s="22">
        <v>476</v>
      </c>
      <c r="J6" s="22">
        <v>2964</v>
      </c>
      <c r="K6" s="22">
        <v>3881</v>
      </c>
      <c r="L6" s="22">
        <v>19862</v>
      </c>
    </row>
    <row r="7" spans="1:13" ht="18.75">
      <c r="A7" s="20" t="s">
        <v>1204</v>
      </c>
      <c r="B7" s="22">
        <v>472</v>
      </c>
      <c r="C7" s="22">
        <v>4760</v>
      </c>
      <c r="D7" s="22">
        <v>1006</v>
      </c>
      <c r="E7" s="22">
        <v>1326</v>
      </c>
      <c r="F7" s="22">
        <v>3659</v>
      </c>
      <c r="G7" s="22">
        <v>179</v>
      </c>
      <c r="H7" s="22">
        <v>1352</v>
      </c>
      <c r="I7" s="22">
        <v>491</v>
      </c>
      <c r="J7" s="22">
        <v>2982</v>
      </c>
      <c r="K7" s="22">
        <v>3923</v>
      </c>
      <c r="L7" s="22">
        <v>20150</v>
      </c>
    </row>
    <row r="8" spans="1:13" ht="18.75">
      <c r="A8" s="20" t="s">
        <v>1205</v>
      </c>
      <c r="B8" s="22">
        <v>462</v>
      </c>
      <c r="C8" s="22">
        <v>4829</v>
      </c>
      <c r="D8" s="22">
        <v>1025</v>
      </c>
      <c r="E8" s="22">
        <v>1337</v>
      </c>
      <c r="F8" s="22">
        <v>3689</v>
      </c>
      <c r="G8" s="22">
        <v>177</v>
      </c>
      <c r="H8" s="22">
        <v>1389</v>
      </c>
      <c r="I8" s="22">
        <v>495</v>
      </c>
      <c r="J8" s="22">
        <v>3028</v>
      </c>
      <c r="K8" s="22">
        <v>4008</v>
      </c>
      <c r="L8" s="22">
        <v>20439</v>
      </c>
    </row>
    <row r="9" spans="1:13" ht="18.75">
      <c r="A9" s="20" t="s">
        <v>2941</v>
      </c>
      <c r="B9" s="22">
        <v>489</v>
      </c>
      <c r="C9" s="22">
        <v>4867</v>
      </c>
      <c r="D9" s="22">
        <v>1032</v>
      </c>
      <c r="E9" s="22">
        <v>1337</v>
      </c>
      <c r="F9" s="22">
        <v>3756</v>
      </c>
      <c r="G9" s="22">
        <v>175</v>
      </c>
      <c r="H9" s="22">
        <v>1378</v>
      </c>
      <c r="I9" s="22">
        <v>511</v>
      </c>
      <c r="J9" s="22">
        <v>3056</v>
      </c>
      <c r="K9" s="22">
        <v>4045</v>
      </c>
      <c r="L9" s="22">
        <v>20646</v>
      </c>
    </row>
    <row r="10" spans="1:13" ht="18.75">
      <c r="A10" s="20" t="s">
        <v>3000</v>
      </c>
      <c r="B10" s="22">
        <v>504</v>
      </c>
      <c r="C10" s="22">
        <v>4887</v>
      </c>
      <c r="D10" s="22">
        <v>1022</v>
      </c>
      <c r="E10" s="22">
        <v>1379</v>
      </c>
      <c r="F10" s="22">
        <v>3820</v>
      </c>
      <c r="G10" s="22">
        <v>185</v>
      </c>
      <c r="H10" s="22">
        <v>1412</v>
      </c>
      <c r="I10" s="22">
        <v>535</v>
      </c>
      <c r="J10" s="22">
        <v>3016</v>
      </c>
      <c r="K10" s="22">
        <v>4025</v>
      </c>
      <c r="L10" s="22">
        <v>20785</v>
      </c>
    </row>
    <row r="11" spans="1:13" ht="18.75">
      <c r="A11" s="20" t="s">
        <v>756</v>
      </c>
      <c r="B11" s="22">
        <v>3879</v>
      </c>
      <c r="C11" s="22">
        <v>37574</v>
      </c>
      <c r="D11" s="22">
        <v>7958</v>
      </c>
      <c r="E11" s="22">
        <v>10204</v>
      </c>
      <c r="F11" s="22">
        <v>29551</v>
      </c>
      <c r="G11" s="22">
        <v>1407</v>
      </c>
      <c r="H11" s="22">
        <v>10629</v>
      </c>
      <c r="I11" s="22">
        <v>3963</v>
      </c>
      <c r="J11" s="22">
        <v>23891</v>
      </c>
      <c r="K11" s="22">
        <v>31402</v>
      </c>
      <c r="L11" s="22">
        <v>160458</v>
      </c>
    </row>
  </sheetData>
  <phoneticPr fontId="5"/>
  <hyperlinks>
    <hyperlink ref="M1" location="目次!C9" display="目次" xr:uid="{00000000-0004-0000-1C00-000000000000}"/>
  </hyperlinks>
  <pageMargins left="0.7" right="0.7" top="0.75" bottom="0.75" header="0.3" footer="0.3"/>
  <pageSetup paperSize="9" orientation="portrait" horizontalDpi="1200" verticalDpi="1200" r:id="rId2"/>
  <drawing r:id="rId3"/>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1-000000000000}">
  <dimension ref="A1:D10"/>
  <sheetViews>
    <sheetView topLeftCell="A10" workbookViewId="0"/>
  </sheetViews>
  <sheetFormatPr defaultColWidth="8.75" defaultRowHeight="14.25"/>
  <cols>
    <col min="1" max="1" width="10.5" style="1" bestFit="1" customWidth="1"/>
    <col min="2" max="2" width="12.5" style="1" bestFit="1" customWidth="1"/>
    <col min="3" max="3" width="14.5" style="1" bestFit="1" customWidth="1"/>
    <col min="4" max="4" width="28.5" style="1" bestFit="1" customWidth="1"/>
    <col min="5" max="16384" width="8.75" style="1"/>
  </cols>
  <sheetData>
    <row r="1" spans="1:4" ht="18.75">
      <c r="A1" s="19" t="s">
        <v>3109</v>
      </c>
      <c r="B1" s="21" t="s">
        <v>342</v>
      </c>
      <c r="C1" s="21" t="s">
        <v>207</v>
      </c>
      <c r="D1" s="9" t="s">
        <v>652</v>
      </c>
    </row>
    <row r="2" spans="1:4" ht="18.75">
      <c r="A2" s="20" t="s">
        <v>1198</v>
      </c>
      <c r="B2" s="22">
        <v>60</v>
      </c>
      <c r="C2" s="22">
        <v>5</v>
      </c>
    </row>
    <row r="3" spans="1:4" ht="18.75">
      <c r="A3" s="20" t="s">
        <v>1199</v>
      </c>
      <c r="B3" s="22">
        <v>70</v>
      </c>
      <c r="C3" s="22">
        <v>4</v>
      </c>
    </row>
    <row r="4" spans="1:4" ht="18.75">
      <c r="A4" s="20" t="s">
        <v>1168</v>
      </c>
      <c r="B4" s="22">
        <v>70</v>
      </c>
      <c r="C4" s="22">
        <v>3</v>
      </c>
    </row>
    <row r="5" spans="1:4" ht="18.75">
      <c r="A5" s="20" t="s">
        <v>1201</v>
      </c>
      <c r="B5" s="22">
        <v>83</v>
      </c>
      <c r="C5" s="22">
        <v>6</v>
      </c>
    </row>
    <row r="6" spans="1:4" ht="18.75">
      <c r="A6" s="20" t="s">
        <v>1204</v>
      </c>
      <c r="B6" s="22">
        <v>77</v>
      </c>
      <c r="C6" s="22">
        <v>6</v>
      </c>
    </row>
    <row r="7" spans="1:4" ht="18.75">
      <c r="A7" s="20" t="s">
        <v>1205</v>
      </c>
      <c r="B7" s="22">
        <v>75</v>
      </c>
      <c r="C7" s="22">
        <v>3</v>
      </c>
    </row>
    <row r="8" spans="1:4" ht="18.75">
      <c r="A8" s="20" t="s">
        <v>2941</v>
      </c>
      <c r="B8" s="22">
        <v>77</v>
      </c>
      <c r="C8" s="22">
        <v>2</v>
      </c>
    </row>
    <row r="9" spans="1:4" ht="18.75">
      <c r="A9" s="20" t="s">
        <v>3000</v>
      </c>
      <c r="B9" s="22">
        <v>77</v>
      </c>
      <c r="C9" s="22">
        <v>4</v>
      </c>
    </row>
    <row r="10" spans="1:4" ht="18.75">
      <c r="A10" s="20" t="s">
        <v>756</v>
      </c>
      <c r="B10" s="22">
        <v>589</v>
      </c>
      <c r="C10" s="22">
        <v>33</v>
      </c>
    </row>
  </sheetData>
  <phoneticPr fontId="5"/>
  <hyperlinks>
    <hyperlink ref="D1" location="目次!C138" display="目次" xr:uid="{00000000-0004-0000-2101-000000000000}"/>
  </hyperlinks>
  <pageMargins left="0.7" right="0.7" top="0.75" bottom="0.75" header="0.3" footer="0.3"/>
  <pageSetup paperSize="9" orientation="portrait"/>
  <drawing r:id="rId2"/>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1-000000000000}">
  <dimension ref="A1:D10"/>
  <sheetViews>
    <sheetView workbookViewId="0"/>
  </sheetViews>
  <sheetFormatPr defaultColWidth="10.75" defaultRowHeight="14.25"/>
  <cols>
    <col min="1" max="1" width="10.5" style="1" bestFit="1" customWidth="1"/>
    <col min="2" max="2" width="20.375" style="1" bestFit="1" customWidth="1"/>
    <col min="3" max="3" width="16.5" style="1" bestFit="1" customWidth="1"/>
    <col min="4" max="4" width="28.5" style="1" bestFit="1" customWidth="1"/>
    <col min="5" max="16384" width="10.75" style="1"/>
  </cols>
  <sheetData>
    <row r="1" spans="1:4" ht="18.75">
      <c r="A1" s="19" t="s">
        <v>3109</v>
      </c>
      <c r="B1" s="21" t="s">
        <v>1436</v>
      </c>
      <c r="C1" s="21" t="s">
        <v>2773</v>
      </c>
      <c r="D1" s="9" t="s">
        <v>652</v>
      </c>
    </row>
    <row r="2" spans="1:4" ht="18.75">
      <c r="A2" s="20" t="s">
        <v>1198</v>
      </c>
      <c r="B2" s="22">
        <v>22</v>
      </c>
      <c r="C2" s="22">
        <v>158</v>
      </c>
    </row>
    <row r="3" spans="1:4" ht="18.75">
      <c r="A3" s="20" t="s">
        <v>1199</v>
      </c>
      <c r="B3" s="22">
        <v>16</v>
      </c>
      <c r="C3" s="22">
        <v>91</v>
      </c>
    </row>
    <row r="4" spans="1:4" ht="18.75">
      <c r="A4" s="20" t="s">
        <v>1168</v>
      </c>
      <c r="B4" s="22">
        <v>15</v>
      </c>
      <c r="C4" s="22">
        <v>93</v>
      </c>
    </row>
    <row r="5" spans="1:4" ht="18.75">
      <c r="A5" s="20" t="s">
        <v>1201</v>
      </c>
      <c r="B5" s="22">
        <v>11</v>
      </c>
      <c r="C5" s="22">
        <v>1</v>
      </c>
    </row>
    <row r="6" spans="1:4" ht="18.75">
      <c r="A6" s="20" t="s">
        <v>1204</v>
      </c>
      <c r="B6" s="22">
        <v>14</v>
      </c>
      <c r="C6" s="22">
        <v>23</v>
      </c>
    </row>
    <row r="7" spans="1:4" ht="18.75">
      <c r="A7" s="20" t="s">
        <v>1205</v>
      </c>
      <c r="B7" s="22">
        <v>13</v>
      </c>
      <c r="C7" s="22">
        <v>22</v>
      </c>
    </row>
    <row r="8" spans="1:4" ht="18.75">
      <c r="A8" s="20" t="s">
        <v>2941</v>
      </c>
      <c r="B8" s="22">
        <v>22</v>
      </c>
      <c r="C8" s="22">
        <v>29</v>
      </c>
    </row>
    <row r="9" spans="1:4" ht="18.75">
      <c r="A9" s="20" t="s">
        <v>3000</v>
      </c>
      <c r="B9" s="22">
        <v>14</v>
      </c>
      <c r="C9" s="22">
        <v>39</v>
      </c>
    </row>
    <row r="10" spans="1:4" ht="18.75">
      <c r="A10" s="20" t="s">
        <v>756</v>
      </c>
      <c r="B10" s="22">
        <v>127</v>
      </c>
      <c r="C10" s="22">
        <v>456</v>
      </c>
    </row>
  </sheetData>
  <phoneticPr fontId="5"/>
  <hyperlinks>
    <hyperlink ref="D1" location="目次!C138" display="目次" xr:uid="{00000000-0004-0000-2201-000000000000}"/>
  </hyperlinks>
  <pageMargins left="0.7" right="0.7" top="0.75" bottom="0.75" header="0.3" footer="0.3"/>
  <pageSetup paperSize="9" orientation="portrait"/>
  <drawing r:id="rId2"/>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1-000000000000}">
  <dimension ref="A1:D22"/>
  <sheetViews>
    <sheetView workbookViewId="0">
      <selection activeCell="B23" sqref="B23"/>
    </sheetView>
  </sheetViews>
  <sheetFormatPr defaultColWidth="8.75" defaultRowHeight="14.25"/>
  <cols>
    <col min="1" max="1" width="13.75" style="1" customWidth="1"/>
    <col min="2" max="4" width="10.75" style="1" customWidth="1"/>
    <col min="5" max="16384" width="8.75" style="1"/>
  </cols>
  <sheetData>
    <row r="1" spans="1:4">
      <c r="A1" s="1" t="s">
        <v>558</v>
      </c>
      <c r="D1" s="9" t="s">
        <v>652</v>
      </c>
    </row>
    <row r="2" spans="1:4">
      <c r="A2" s="1" t="s">
        <v>1523</v>
      </c>
    </row>
    <row r="3" spans="1:4">
      <c r="A3" s="1" t="s">
        <v>79</v>
      </c>
    </row>
    <row r="4" spans="1:4">
      <c r="A4" s="1" t="s">
        <v>1063</v>
      </c>
    </row>
    <row r="5" spans="1:4">
      <c r="A5" s="7" t="s">
        <v>1114</v>
      </c>
      <c r="B5" s="7" t="s">
        <v>1151</v>
      </c>
      <c r="C5" s="7" t="s">
        <v>1157</v>
      </c>
      <c r="D5" s="7" t="s">
        <v>1160</v>
      </c>
    </row>
    <row r="6" spans="1:4">
      <c r="A6" s="27">
        <v>39874</v>
      </c>
      <c r="B6" s="7">
        <v>38500</v>
      </c>
      <c r="C6" s="7">
        <v>19634</v>
      </c>
      <c r="D6" s="7">
        <v>18866</v>
      </c>
    </row>
    <row r="7" spans="1:4">
      <c r="A7" s="27">
        <v>40239</v>
      </c>
      <c r="B7" s="7">
        <v>38631</v>
      </c>
      <c r="C7" s="7">
        <v>19690</v>
      </c>
      <c r="D7" s="7">
        <v>18941</v>
      </c>
    </row>
    <row r="8" spans="1:4">
      <c r="A8" s="27">
        <v>40604</v>
      </c>
      <c r="B8" s="7">
        <v>38677</v>
      </c>
      <c r="C8" s="7">
        <v>19668</v>
      </c>
      <c r="D8" s="7">
        <v>19009</v>
      </c>
    </row>
    <row r="9" spans="1:4">
      <c r="A9" s="27">
        <v>40970</v>
      </c>
      <c r="B9" s="7">
        <v>38695</v>
      </c>
      <c r="C9" s="7">
        <v>19660</v>
      </c>
      <c r="D9" s="7">
        <v>19035</v>
      </c>
    </row>
    <row r="10" spans="1:4">
      <c r="A10" s="27">
        <v>41335</v>
      </c>
      <c r="B10" s="7">
        <v>38730</v>
      </c>
      <c r="C10" s="7">
        <v>19667</v>
      </c>
      <c r="D10" s="7">
        <v>19063</v>
      </c>
    </row>
    <row r="11" spans="1:4">
      <c r="A11" s="27">
        <v>41700</v>
      </c>
      <c r="B11" s="7">
        <v>38751</v>
      </c>
      <c r="C11" s="7">
        <v>19723</v>
      </c>
      <c r="D11" s="7">
        <v>19028</v>
      </c>
    </row>
    <row r="12" spans="1:4">
      <c r="A12" s="27">
        <v>42065</v>
      </c>
      <c r="B12" s="7">
        <v>38865</v>
      </c>
      <c r="C12" s="7">
        <v>19709</v>
      </c>
      <c r="D12" s="7">
        <v>19156</v>
      </c>
    </row>
    <row r="13" spans="1:4">
      <c r="A13" s="27">
        <v>42431</v>
      </c>
      <c r="B13" s="7">
        <v>38995</v>
      </c>
      <c r="C13" s="7">
        <v>19786</v>
      </c>
      <c r="D13" s="7">
        <v>19209</v>
      </c>
    </row>
    <row r="14" spans="1:4">
      <c r="A14" s="27">
        <v>42796</v>
      </c>
      <c r="B14" s="7">
        <v>40075</v>
      </c>
      <c r="C14" s="7">
        <v>20324</v>
      </c>
      <c r="D14" s="7">
        <v>19751</v>
      </c>
    </row>
    <row r="15" spans="1:4">
      <c r="A15" s="27">
        <v>43161</v>
      </c>
      <c r="B15" s="7">
        <v>40059</v>
      </c>
      <c r="C15" s="7">
        <v>20310</v>
      </c>
      <c r="D15" s="7">
        <v>19749</v>
      </c>
    </row>
    <row r="16" spans="1:4">
      <c r="A16" s="27">
        <v>43526</v>
      </c>
      <c r="B16" s="7">
        <v>40201</v>
      </c>
      <c r="C16" s="7">
        <v>20358</v>
      </c>
      <c r="D16" s="7">
        <v>19843</v>
      </c>
    </row>
    <row r="17" spans="1:4">
      <c r="A17" s="27">
        <v>43892</v>
      </c>
      <c r="B17" s="7">
        <v>40274</v>
      </c>
      <c r="C17" s="7">
        <v>20403</v>
      </c>
      <c r="D17" s="7">
        <v>19871</v>
      </c>
    </row>
    <row r="18" spans="1:4">
      <c r="A18" s="27">
        <v>44257</v>
      </c>
      <c r="B18" s="7">
        <v>40449</v>
      </c>
      <c r="C18" s="7">
        <v>20436</v>
      </c>
      <c r="D18" s="7">
        <v>20013</v>
      </c>
    </row>
    <row r="19" spans="1:4">
      <c r="A19" s="27">
        <v>44622</v>
      </c>
      <c r="B19" s="7">
        <v>40652</v>
      </c>
      <c r="C19" s="7">
        <v>20563</v>
      </c>
      <c r="D19" s="7">
        <v>20089</v>
      </c>
    </row>
    <row r="20" spans="1:4">
      <c r="A20" s="27">
        <v>44987</v>
      </c>
      <c r="B20" s="7">
        <v>40747</v>
      </c>
      <c r="C20" s="7">
        <v>20650</v>
      </c>
      <c r="D20" s="7">
        <v>20097</v>
      </c>
    </row>
    <row r="21" spans="1:4">
      <c r="A21" s="27">
        <v>45353</v>
      </c>
      <c r="B21" s="7">
        <v>40695</v>
      </c>
      <c r="C21" s="7">
        <v>20566</v>
      </c>
      <c r="D21" s="7">
        <v>20129</v>
      </c>
    </row>
    <row r="22" spans="1:4" s="23" customFormat="1" ht="18.75">
      <c r="A22" s="27">
        <v>45718</v>
      </c>
      <c r="B22" s="7">
        <v>40533</v>
      </c>
      <c r="C22" s="7">
        <v>20433</v>
      </c>
      <c r="D22" s="7">
        <v>20090</v>
      </c>
    </row>
  </sheetData>
  <phoneticPr fontId="5"/>
  <hyperlinks>
    <hyperlink ref="D1" location="目次!C138" display="目次" xr:uid="{00000000-0004-0000-2301-000000000000}"/>
  </hyperlinks>
  <pageMargins left="0.7" right="0.7" top="0.75" bottom="0.75" header="0.3" footer="0.3"/>
  <pageSetup paperSize="9" orientation="portrait" r:id="rId1"/>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1-000000000000}">
  <dimension ref="A1:D10"/>
  <sheetViews>
    <sheetView topLeftCell="A7" workbookViewId="0">
      <selection activeCell="F6" sqref="F6"/>
    </sheetView>
  </sheetViews>
  <sheetFormatPr defaultColWidth="8.75" defaultRowHeight="14.25"/>
  <cols>
    <col min="1" max="1" width="10.5" style="1" bestFit="1" customWidth="1"/>
    <col min="2" max="3" width="7.5" style="1" bestFit="1" customWidth="1"/>
    <col min="4" max="16384" width="8.75" style="1"/>
  </cols>
  <sheetData>
    <row r="1" spans="1:4" ht="18.75">
      <c r="A1" s="19" t="s">
        <v>3109</v>
      </c>
      <c r="B1" s="21" t="s">
        <v>660</v>
      </c>
      <c r="C1" s="21" t="s">
        <v>1611</v>
      </c>
      <c r="D1" s="9" t="s">
        <v>652</v>
      </c>
    </row>
    <row r="2" spans="1:4" ht="18.75">
      <c r="A2" s="40">
        <v>43161</v>
      </c>
      <c r="B2" s="22">
        <v>20310</v>
      </c>
      <c r="C2" s="22">
        <v>19749</v>
      </c>
    </row>
    <row r="3" spans="1:4" ht="18.75">
      <c r="A3" s="40">
        <v>43526</v>
      </c>
      <c r="B3" s="22">
        <v>20358</v>
      </c>
      <c r="C3" s="22">
        <v>19843</v>
      </c>
    </row>
    <row r="4" spans="1:4" ht="18.75">
      <c r="A4" s="40">
        <v>43892</v>
      </c>
      <c r="B4" s="22">
        <v>20403</v>
      </c>
      <c r="C4" s="22">
        <v>19871</v>
      </c>
    </row>
    <row r="5" spans="1:4" ht="18.75">
      <c r="A5" s="40">
        <v>44257</v>
      </c>
      <c r="B5" s="22">
        <v>20436</v>
      </c>
      <c r="C5" s="22">
        <v>20013</v>
      </c>
    </row>
    <row r="6" spans="1:4" ht="18.75">
      <c r="A6" s="40">
        <v>44622</v>
      </c>
      <c r="B6" s="22">
        <v>20563</v>
      </c>
      <c r="C6" s="22">
        <v>20089</v>
      </c>
    </row>
    <row r="7" spans="1:4" ht="18.75">
      <c r="A7" s="40">
        <v>44987</v>
      </c>
      <c r="B7" s="22">
        <v>20650</v>
      </c>
      <c r="C7" s="22">
        <v>20097</v>
      </c>
    </row>
    <row r="8" spans="1:4" ht="18.75">
      <c r="A8" s="40">
        <v>45353</v>
      </c>
      <c r="B8" s="22">
        <v>20566</v>
      </c>
      <c r="C8" s="22">
        <v>20129</v>
      </c>
    </row>
    <row r="9" spans="1:4" ht="18.75">
      <c r="A9" s="40">
        <v>45718</v>
      </c>
      <c r="B9" s="22">
        <v>20433</v>
      </c>
      <c r="C9" s="22">
        <v>20090</v>
      </c>
    </row>
    <row r="10" spans="1:4" ht="18.75">
      <c r="A10" s="40" t="s">
        <v>756</v>
      </c>
      <c r="B10" s="22">
        <v>163719</v>
      </c>
      <c r="C10" s="22">
        <v>159881</v>
      </c>
    </row>
  </sheetData>
  <phoneticPr fontId="5"/>
  <hyperlinks>
    <hyperlink ref="D1" location="目次!C138" display="目次" xr:uid="{00000000-0004-0000-2401-000000000000}"/>
  </hyperlinks>
  <pageMargins left="0.7" right="0.7" top="0.75" bottom="0.75" header="0.3" footer="0.3"/>
  <pageSetup paperSize="9" orientation="portrait"/>
  <drawing r:id="rId2"/>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1-000000000000}">
  <sheetPr>
    <pageSetUpPr fitToPage="1"/>
  </sheetPr>
  <dimension ref="A1:K66"/>
  <sheetViews>
    <sheetView workbookViewId="0">
      <pane xSplit="2" ySplit="6" topLeftCell="C49" activePane="bottomRight" state="frozen"/>
      <selection pane="topRight"/>
      <selection pane="bottomLeft"/>
      <selection pane="bottomRight" activeCell="C65" sqref="C65"/>
    </sheetView>
  </sheetViews>
  <sheetFormatPr defaultColWidth="8.75" defaultRowHeight="14.25"/>
  <cols>
    <col min="1" max="1" width="24.25" style="1" bestFit="1" customWidth="1"/>
    <col min="2" max="2" width="20.5" style="1" bestFit="1" customWidth="1"/>
    <col min="3" max="16384" width="8.75" style="1"/>
  </cols>
  <sheetData>
    <row r="1" spans="1:11">
      <c r="A1" s="1" t="s">
        <v>345</v>
      </c>
      <c r="D1" s="9" t="s">
        <v>652</v>
      </c>
    </row>
    <row r="2" spans="1:11">
      <c r="A2" s="1" t="s">
        <v>79</v>
      </c>
    </row>
    <row r="3" spans="1:11">
      <c r="A3" s="1" t="s">
        <v>509</v>
      </c>
    </row>
    <row r="4" spans="1:11">
      <c r="A4" s="227" t="s">
        <v>2511</v>
      </c>
      <c r="B4" s="227" t="s">
        <v>1318</v>
      </c>
      <c r="C4" s="227" t="s">
        <v>1420</v>
      </c>
      <c r="D4" s="227"/>
      <c r="E4" s="227"/>
      <c r="F4" s="227" t="s">
        <v>2942</v>
      </c>
      <c r="G4" s="227"/>
      <c r="H4" s="227"/>
      <c r="I4" s="227" t="s">
        <v>2943</v>
      </c>
      <c r="J4" s="227"/>
      <c r="K4" s="227"/>
    </row>
    <row r="5" spans="1:11">
      <c r="A5" s="227"/>
      <c r="B5" s="227"/>
      <c r="C5" s="25" t="s">
        <v>1151</v>
      </c>
      <c r="D5" s="25" t="s">
        <v>1157</v>
      </c>
      <c r="E5" s="25" t="s">
        <v>1160</v>
      </c>
      <c r="F5" s="25" t="s">
        <v>1151</v>
      </c>
      <c r="G5" s="25" t="s">
        <v>1157</v>
      </c>
      <c r="H5" s="25" t="s">
        <v>1160</v>
      </c>
      <c r="I5" s="25" t="s">
        <v>1151</v>
      </c>
      <c r="J5" s="25" t="s">
        <v>1157</v>
      </c>
      <c r="K5" s="25" t="s">
        <v>1160</v>
      </c>
    </row>
    <row r="6" spans="1:11" ht="7.5" customHeight="1">
      <c r="A6" s="26" t="str">
        <f>A4</f>
        <v>選挙種別</v>
      </c>
      <c r="B6" s="26" t="str">
        <f>B4</f>
        <v>選挙期日</v>
      </c>
      <c r="C6" s="26" t="str">
        <f>C5&amp;"("&amp;$C$4&amp;")"</f>
        <v>総数(有権者数)</v>
      </c>
      <c r="D6" s="26" t="str">
        <f>D5&amp;"("&amp;$C$4&amp;")"</f>
        <v>男(有権者数)</v>
      </c>
      <c r="E6" s="26" t="str">
        <f>E5&amp;"("&amp;$C$4&amp;")"</f>
        <v>女(有権者数)</v>
      </c>
      <c r="F6" s="26" t="str">
        <f>F5&amp;"("&amp;$F$4&amp;")"</f>
        <v>総数(投票者数)</v>
      </c>
      <c r="G6" s="26" t="str">
        <f>G5&amp;"("&amp;$F$4&amp;")"</f>
        <v>男(投票者数)</v>
      </c>
      <c r="H6" s="26" t="str">
        <f>H5&amp;"("&amp;$F$4&amp;")"</f>
        <v>女(投票者数)</v>
      </c>
      <c r="I6" s="26" t="str">
        <f>I5&amp;"("&amp;$I$4&amp;")"</f>
        <v>総数(投票率)</v>
      </c>
      <c r="J6" s="26" t="str">
        <f>J5&amp;"("&amp;$I$4&amp;")"</f>
        <v>男(投票率)</v>
      </c>
      <c r="K6" s="26" t="str">
        <f>K5&amp;"("&amp;$I$4&amp;")"</f>
        <v>女(投票率)</v>
      </c>
    </row>
    <row r="7" spans="1:11">
      <c r="A7" s="7" t="s">
        <v>2713</v>
      </c>
      <c r="B7" s="199">
        <v>37934</v>
      </c>
      <c r="C7" s="7">
        <v>37291</v>
      </c>
      <c r="D7" s="7">
        <v>19192</v>
      </c>
      <c r="E7" s="7">
        <v>18099</v>
      </c>
      <c r="F7" s="7">
        <v>19755</v>
      </c>
      <c r="G7" s="7">
        <v>10054</v>
      </c>
      <c r="H7" s="7">
        <v>9701</v>
      </c>
      <c r="I7" s="18">
        <v>52.975248719530178</v>
      </c>
      <c r="J7" s="18">
        <v>52.386411004585241</v>
      </c>
      <c r="K7" s="18">
        <v>53.599646389303281</v>
      </c>
    </row>
    <row r="8" spans="1:11">
      <c r="A8" s="7" t="s">
        <v>2192</v>
      </c>
      <c r="B8" s="199">
        <v>37934</v>
      </c>
      <c r="C8" s="7">
        <v>37319</v>
      </c>
      <c r="D8" s="7">
        <v>19205</v>
      </c>
      <c r="E8" s="7">
        <v>18114</v>
      </c>
      <c r="F8" s="7">
        <v>19758</v>
      </c>
      <c r="G8" s="7">
        <v>10056</v>
      </c>
      <c r="H8" s="7">
        <v>9702</v>
      </c>
      <c r="I8" s="18">
        <v>52.9435408237091</v>
      </c>
      <c r="J8" s="18">
        <v>52.361364228065611</v>
      </c>
      <c r="K8" s="18">
        <v>53.560781715799934</v>
      </c>
    </row>
    <row r="9" spans="1:11">
      <c r="A9" s="7" t="s">
        <v>2713</v>
      </c>
      <c r="B9" s="199">
        <v>38606</v>
      </c>
      <c r="C9" s="7">
        <v>37835</v>
      </c>
      <c r="D9" s="7">
        <v>19419</v>
      </c>
      <c r="E9" s="7">
        <v>18416</v>
      </c>
      <c r="F9" s="7">
        <v>24317</v>
      </c>
      <c r="G9" s="7">
        <v>12260</v>
      </c>
      <c r="H9" s="7">
        <v>12057</v>
      </c>
      <c r="I9" s="18">
        <v>64.271177481168223</v>
      </c>
      <c r="J9" s="18">
        <v>63.134043977547762</v>
      </c>
      <c r="K9" s="18">
        <v>65.470243266724594</v>
      </c>
    </row>
    <row r="10" spans="1:11">
      <c r="A10" s="7" t="s">
        <v>2192</v>
      </c>
      <c r="B10" s="199">
        <v>38606</v>
      </c>
      <c r="C10" s="7">
        <v>37858</v>
      </c>
      <c r="D10" s="7">
        <v>19427</v>
      </c>
      <c r="E10" s="7">
        <v>18431</v>
      </c>
      <c r="F10" s="7">
        <v>24318</v>
      </c>
      <c r="G10" s="7">
        <v>12258</v>
      </c>
      <c r="H10" s="7">
        <v>12060</v>
      </c>
      <c r="I10" s="18">
        <v>64.234772042897134</v>
      </c>
      <c r="J10" s="18">
        <v>63.097750553353585</v>
      </c>
      <c r="K10" s="18">
        <v>65.433237480332053</v>
      </c>
    </row>
    <row r="11" spans="1:11">
      <c r="A11" s="7" t="s">
        <v>2713</v>
      </c>
      <c r="B11" s="199">
        <v>40055</v>
      </c>
      <c r="C11" s="7">
        <v>38486</v>
      </c>
      <c r="D11" s="7">
        <v>19602</v>
      </c>
      <c r="E11" s="7">
        <v>18884</v>
      </c>
      <c r="F11" s="7">
        <v>25271</v>
      </c>
      <c r="G11" s="7">
        <v>12784</v>
      </c>
      <c r="H11" s="7">
        <v>12487</v>
      </c>
      <c r="I11" s="18">
        <v>65.6628384347555</v>
      </c>
      <c r="J11" s="18">
        <v>65.217834914804612</v>
      </c>
      <c r="K11" s="18">
        <v>66.124761703029023</v>
      </c>
    </row>
    <row r="12" spans="1:11">
      <c r="A12" s="7" t="s">
        <v>2192</v>
      </c>
      <c r="B12" s="199">
        <v>40055</v>
      </c>
      <c r="C12" s="7">
        <v>38486</v>
      </c>
      <c r="D12" s="7">
        <v>19602</v>
      </c>
      <c r="E12" s="7">
        <v>18884</v>
      </c>
      <c r="F12" s="7">
        <v>25262</v>
      </c>
      <c r="G12" s="7">
        <v>12780</v>
      </c>
      <c r="H12" s="7">
        <v>12482</v>
      </c>
      <c r="I12" s="18">
        <v>65.6394533076963</v>
      </c>
      <c r="J12" s="18">
        <v>65.197428833792472</v>
      </c>
      <c r="K12" s="18">
        <v>66.098284261808942</v>
      </c>
    </row>
    <row r="13" spans="1:11">
      <c r="A13" s="7" t="s">
        <v>2713</v>
      </c>
      <c r="B13" s="199">
        <v>41259</v>
      </c>
      <c r="C13" s="7">
        <v>38614</v>
      </c>
      <c r="D13" s="7">
        <v>19613</v>
      </c>
      <c r="E13" s="7">
        <v>19001</v>
      </c>
      <c r="F13" s="7">
        <v>21788</v>
      </c>
      <c r="G13" s="7">
        <v>11075</v>
      </c>
      <c r="H13" s="7">
        <v>10713</v>
      </c>
      <c r="I13" s="18">
        <v>56.425130781581814</v>
      </c>
      <c r="J13" s="18">
        <v>56.467649008310815</v>
      </c>
      <c r="K13" s="18">
        <v>56.381243092468814</v>
      </c>
    </row>
    <row r="14" spans="1:11">
      <c r="A14" s="7" t="s">
        <v>2192</v>
      </c>
      <c r="B14" s="199">
        <v>41259</v>
      </c>
      <c r="C14" s="7">
        <v>38614</v>
      </c>
      <c r="D14" s="7">
        <v>19613</v>
      </c>
      <c r="E14" s="7">
        <v>19001</v>
      </c>
      <c r="F14" s="7">
        <v>21787</v>
      </c>
      <c r="G14" s="7">
        <v>11075</v>
      </c>
      <c r="H14" s="7">
        <v>10712</v>
      </c>
      <c r="I14" s="18">
        <v>56.422541047288547</v>
      </c>
      <c r="J14" s="18">
        <v>56.467649008310815</v>
      </c>
      <c r="K14" s="18">
        <v>56.375980211567814</v>
      </c>
    </row>
    <row r="15" spans="1:11">
      <c r="A15" s="7" t="s">
        <v>2713</v>
      </c>
      <c r="B15" s="199">
        <v>41987</v>
      </c>
      <c r="C15" s="7">
        <v>38760</v>
      </c>
      <c r="D15" s="7">
        <v>19636</v>
      </c>
      <c r="E15" s="7">
        <v>19124</v>
      </c>
      <c r="F15" s="7">
        <v>19490</v>
      </c>
      <c r="G15" s="7">
        <v>9907</v>
      </c>
      <c r="H15" s="7">
        <v>9583</v>
      </c>
      <c r="I15" s="18">
        <v>50.283797729618165</v>
      </c>
      <c r="J15" s="18">
        <v>50.453249134243229</v>
      </c>
      <c r="K15" s="18">
        <v>50.109809663250374</v>
      </c>
    </row>
    <row r="16" spans="1:11">
      <c r="A16" s="7" t="s">
        <v>2192</v>
      </c>
      <c r="B16" s="199">
        <v>41987</v>
      </c>
      <c r="C16" s="7">
        <v>38760</v>
      </c>
      <c r="D16" s="7">
        <v>19636</v>
      </c>
      <c r="E16" s="7">
        <v>19124</v>
      </c>
      <c r="F16" s="7">
        <v>19489</v>
      </c>
      <c r="G16" s="7">
        <v>9907</v>
      </c>
      <c r="H16" s="7">
        <v>9582</v>
      </c>
      <c r="I16" s="18">
        <v>50.281217750258001</v>
      </c>
      <c r="J16" s="18">
        <v>50.453249134243229</v>
      </c>
      <c r="K16" s="18">
        <v>50.104580631667019</v>
      </c>
    </row>
    <row r="17" spans="1:11">
      <c r="A17" s="7" t="s">
        <v>2713</v>
      </c>
      <c r="B17" s="199">
        <v>43030</v>
      </c>
      <c r="C17" s="7">
        <v>40007</v>
      </c>
      <c r="D17" s="7">
        <v>20284</v>
      </c>
      <c r="E17" s="7">
        <v>19723</v>
      </c>
      <c r="F17" s="7">
        <v>18993</v>
      </c>
      <c r="G17" s="7">
        <v>9602</v>
      </c>
      <c r="H17" s="7">
        <v>9391</v>
      </c>
      <c r="I17" s="18">
        <v>47.47</v>
      </c>
      <c r="J17" s="18">
        <v>47.34</v>
      </c>
      <c r="K17" s="18">
        <v>47.61</v>
      </c>
    </row>
    <row r="18" spans="1:11">
      <c r="A18" s="7" t="s">
        <v>2192</v>
      </c>
      <c r="B18" s="199">
        <v>43030</v>
      </c>
      <c r="C18" s="7">
        <v>40007</v>
      </c>
      <c r="D18" s="7">
        <v>20284</v>
      </c>
      <c r="E18" s="7">
        <v>19723</v>
      </c>
      <c r="F18" s="7">
        <v>18991</v>
      </c>
      <c r="G18" s="7">
        <v>9601</v>
      </c>
      <c r="H18" s="7">
        <v>9390</v>
      </c>
      <c r="I18" s="18">
        <v>47.47</v>
      </c>
      <c r="J18" s="18">
        <v>47.33</v>
      </c>
      <c r="K18" s="18">
        <v>47.61</v>
      </c>
    </row>
    <row r="19" spans="1:11">
      <c r="A19" s="7" t="s">
        <v>2713</v>
      </c>
      <c r="B19" s="199">
        <v>44500</v>
      </c>
      <c r="C19" s="7">
        <v>40515</v>
      </c>
      <c r="D19" s="7">
        <v>20484</v>
      </c>
      <c r="E19" s="7">
        <v>20031</v>
      </c>
      <c r="F19" s="7">
        <v>20480</v>
      </c>
      <c r="G19" s="7">
        <v>10200</v>
      </c>
      <c r="H19" s="7">
        <v>10280</v>
      </c>
      <c r="I19" s="18">
        <v>50.55</v>
      </c>
      <c r="J19" s="18">
        <v>49.79</v>
      </c>
      <c r="K19" s="18">
        <v>51.32</v>
      </c>
    </row>
    <row r="20" spans="1:11">
      <c r="A20" s="7" t="s">
        <v>2192</v>
      </c>
      <c r="B20" s="199">
        <v>44500</v>
      </c>
      <c r="C20" s="7">
        <v>40515</v>
      </c>
      <c r="D20" s="7">
        <v>20484</v>
      </c>
      <c r="E20" s="7">
        <v>20031</v>
      </c>
      <c r="F20" s="7">
        <v>20480</v>
      </c>
      <c r="G20" s="7">
        <v>10198</v>
      </c>
      <c r="H20" s="7">
        <v>10282</v>
      </c>
      <c r="I20" s="18">
        <v>50.55</v>
      </c>
      <c r="J20" s="18">
        <v>49.79</v>
      </c>
      <c r="K20" s="18">
        <v>51.33</v>
      </c>
    </row>
    <row r="21" spans="1:11">
      <c r="A21" s="93" t="s">
        <v>2713</v>
      </c>
      <c r="B21" s="208">
        <v>45592</v>
      </c>
      <c r="C21" s="93">
        <v>40597</v>
      </c>
      <c r="D21" s="93">
        <v>20472</v>
      </c>
      <c r="E21" s="93">
        <v>20125</v>
      </c>
      <c r="F21" s="93">
        <v>19299</v>
      </c>
      <c r="G21" s="93">
        <v>9651</v>
      </c>
      <c r="H21" s="93">
        <v>9648</v>
      </c>
      <c r="I21" s="212">
        <v>47.54</v>
      </c>
      <c r="J21" s="212">
        <v>47.14</v>
      </c>
      <c r="K21" s="212">
        <v>47.94</v>
      </c>
    </row>
    <row r="22" spans="1:11">
      <c r="A22" s="93" t="s">
        <v>2192</v>
      </c>
      <c r="B22" s="208">
        <v>45592</v>
      </c>
      <c r="C22" s="93">
        <v>40597</v>
      </c>
      <c r="D22" s="93">
        <v>20472</v>
      </c>
      <c r="E22" s="93">
        <v>20125</v>
      </c>
      <c r="F22" s="93">
        <v>19299</v>
      </c>
      <c r="G22" s="93">
        <v>9651</v>
      </c>
      <c r="H22" s="93">
        <v>9648</v>
      </c>
      <c r="I22" s="212">
        <v>47.54</v>
      </c>
      <c r="J22" s="212">
        <v>47.14</v>
      </c>
      <c r="K22" s="212">
        <v>47.94</v>
      </c>
    </row>
    <row r="23" spans="1:11">
      <c r="A23" s="7" t="s">
        <v>2944</v>
      </c>
      <c r="B23" s="199">
        <v>37101</v>
      </c>
      <c r="C23" s="7">
        <v>36598</v>
      </c>
      <c r="D23" s="7">
        <v>18894</v>
      </c>
      <c r="E23" s="7">
        <v>17704</v>
      </c>
      <c r="F23" s="7">
        <v>19218</v>
      </c>
      <c r="G23" s="7">
        <v>9755</v>
      </c>
      <c r="H23" s="7">
        <v>9463</v>
      </c>
      <c r="I23" s="18">
        <v>52.51</v>
      </c>
      <c r="J23" s="18">
        <v>51.63</v>
      </c>
      <c r="K23" s="18">
        <v>53.45</v>
      </c>
    </row>
    <row r="24" spans="1:11">
      <c r="A24" s="7" t="s">
        <v>2033</v>
      </c>
      <c r="B24" s="199">
        <v>37101</v>
      </c>
      <c r="C24" s="7">
        <v>36623</v>
      </c>
      <c r="D24" s="7">
        <v>18907</v>
      </c>
      <c r="E24" s="7">
        <v>17716</v>
      </c>
      <c r="F24" s="7">
        <v>19214</v>
      </c>
      <c r="G24" s="7">
        <v>9754</v>
      </c>
      <c r="H24" s="7">
        <v>9460</v>
      </c>
      <c r="I24" s="18">
        <v>52.46</v>
      </c>
      <c r="J24" s="18">
        <v>51.59</v>
      </c>
      <c r="K24" s="18">
        <v>53.4</v>
      </c>
    </row>
    <row r="25" spans="1:11">
      <c r="A25" s="7" t="s">
        <v>2944</v>
      </c>
      <c r="B25" s="199">
        <v>38179</v>
      </c>
      <c r="C25" s="7">
        <v>37440</v>
      </c>
      <c r="D25" s="7">
        <v>19225</v>
      </c>
      <c r="E25" s="7">
        <v>18215</v>
      </c>
      <c r="F25" s="7">
        <v>18980</v>
      </c>
      <c r="G25" s="7">
        <v>9683</v>
      </c>
      <c r="H25" s="7">
        <v>9297</v>
      </c>
      <c r="I25" s="18">
        <v>50.69</v>
      </c>
      <c r="J25" s="18">
        <v>50.37</v>
      </c>
      <c r="K25" s="18">
        <v>51.04</v>
      </c>
    </row>
    <row r="26" spans="1:11">
      <c r="A26" s="7" t="s">
        <v>2033</v>
      </c>
      <c r="B26" s="199">
        <v>38179</v>
      </c>
      <c r="C26" s="7">
        <v>37463</v>
      </c>
      <c r="D26" s="7">
        <v>19233</v>
      </c>
      <c r="E26" s="7">
        <v>18230</v>
      </c>
      <c r="F26" s="7">
        <v>18979</v>
      </c>
      <c r="G26" s="7">
        <v>9681</v>
      </c>
      <c r="H26" s="7">
        <v>9298</v>
      </c>
      <c r="I26" s="18">
        <v>50.66</v>
      </c>
      <c r="J26" s="18">
        <v>50.34</v>
      </c>
      <c r="K26" s="18">
        <v>51</v>
      </c>
    </row>
    <row r="27" spans="1:11">
      <c r="A27" s="7" t="s">
        <v>2858</v>
      </c>
      <c r="B27" s="199">
        <v>38648</v>
      </c>
      <c r="C27" s="7">
        <v>37843</v>
      </c>
      <c r="D27" s="7">
        <v>19427</v>
      </c>
      <c r="E27" s="7">
        <v>18416</v>
      </c>
      <c r="F27" s="7">
        <v>10118</v>
      </c>
      <c r="G27" s="7">
        <v>5336</v>
      </c>
      <c r="H27" s="7">
        <v>4782</v>
      </c>
      <c r="I27" s="18">
        <v>26.74</v>
      </c>
      <c r="J27" s="18">
        <v>27.47</v>
      </c>
      <c r="K27" s="18">
        <v>25.97</v>
      </c>
    </row>
    <row r="28" spans="1:11">
      <c r="A28" s="7" t="s">
        <v>2944</v>
      </c>
      <c r="B28" s="199">
        <v>39292</v>
      </c>
      <c r="C28" s="7">
        <v>38152</v>
      </c>
      <c r="D28" s="7">
        <v>19517</v>
      </c>
      <c r="E28" s="7">
        <v>18635</v>
      </c>
      <c r="F28" s="7">
        <v>20454</v>
      </c>
      <c r="G28" s="7">
        <v>10432</v>
      </c>
      <c r="H28" s="7">
        <v>10022</v>
      </c>
      <c r="I28" s="18">
        <v>53.61</v>
      </c>
      <c r="J28" s="18">
        <v>53.45</v>
      </c>
      <c r="K28" s="18">
        <v>53.78</v>
      </c>
    </row>
    <row r="29" spans="1:11">
      <c r="A29" s="7" t="s">
        <v>2033</v>
      </c>
      <c r="B29" s="199">
        <v>39292</v>
      </c>
      <c r="C29" s="7">
        <v>38152</v>
      </c>
      <c r="D29" s="7">
        <v>19517</v>
      </c>
      <c r="E29" s="7">
        <v>18635</v>
      </c>
      <c r="F29" s="7">
        <v>20446</v>
      </c>
      <c r="G29" s="7">
        <v>10428</v>
      </c>
      <c r="H29" s="7">
        <v>10018</v>
      </c>
      <c r="I29" s="18">
        <v>53.59</v>
      </c>
      <c r="J29" s="18">
        <v>53.43</v>
      </c>
      <c r="K29" s="18">
        <v>53.76</v>
      </c>
    </row>
    <row r="30" spans="1:11">
      <c r="A30" s="7" t="s">
        <v>2858</v>
      </c>
      <c r="B30" s="199">
        <v>40111</v>
      </c>
      <c r="C30" s="7">
        <v>38511</v>
      </c>
      <c r="D30" s="7">
        <v>19611</v>
      </c>
      <c r="E30" s="7">
        <v>18900</v>
      </c>
      <c r="F30" s="7">
        <v>8875</v>
      </c>
      <c r="G30" s="7">
        <v>4889</v>
      </c>
      <c r="H30" s="7">
        <v>3986</v>
      </c>
      <c r="I30" s="18">
        <v>23.045363662330242</v>
      </c>
      <c r="J30" s="18">
        <v>24.929886288307582</v>
      </c>
      <c r="K30" s="18">
        <v>21.089947089947088</v>
      </c>
    </row>
    <row r="31" spans="1:11">
      <c r="A31" s="7" t="s">
        <v>2944</v>
      </c>
      <c r="B31" s="199">
        <v>40370</v>
      </c>
      <c r="C31" s="7">
        <v>38532</v>
      </c>
      <c r="D31" s="7">
        <v>19590</v>
      </c>
      <c r="E31" s="7">
        <v>18942</v>
      </c>
      <c r="F31" s="7">
        <v>20023</v>
      </c>
      <c r="G31" s="7">
        <v>10197</v>
      </c>
      <c r="H31" s="7">
        <v>9826</v>
      </c>
      <c r="I31" s="18">
        <v>51.964600851240526</v>
      </c>
      <c r="J31" s="18">
        <v>52.052067381317002</v>
      </c>
      <c r="K31" s="18">
        <v>51.874142118044553</v>
      </c>
    </row>
    <row r="32" spans="1:11">
      <c r="A32" s="7" t="s">
        <v>2033</v>
      </c>
      <c r="B32" s="199">
        <v>40370</v>
      </c>
      <c r="C32" s="7">
        <v>38532</v>
      </c>
      <c r="D32" s="7">
        <v>19590</v>
      </c>
      <c r="E32" s="7">
        <v>18942</v>
      </c>
      <c r="F32" s="7">
        <v>20016</v>
      </c>
      <c r="G32" s="7">
        <v>10193</v>
      </c>
      <c r="H32" s="7">
        <v>9823</v>
      </c>
      <c r="I32" s="18">
        <v>51.946434132668948</v>
      </c>
      <c r="J32" s="18">
        <v>52.031648800408369</v>
      </c>
      <c r="K32" s="18">
        <v>51.858304297328687</v>
      </c>
    </row>
    <row r="33" spans="1:11">
      <c r="A33" s="7" t="s">
        <v>2944</v>
      </c>
      <c r="B33" s="199">
        <v>41476</v>
      </c>
      <c r="C33" s="7">
        <v>38652</v>
      </c>
      <c r="D33" s="7">
        <v>19619</v>
      </c>
      <c r="E33" s="7">
        <v>19033</v>
      </c>
      <c r="F33" s="7">
        <v>19266</v>
      </c>
      <c r="G33" s="7">
        <v>9930</v>
      </c>
      <c r="H33" s="7">
        <v>9336</v>
      </c>
      <c r="I33" s="18">
        <v>49.844768705371003</v>
      </c>
      <c r="J33" s="18">
        <v>50.614200519904173</v>
      </c>
      <c r="K33" s="18">
        <v>49.051647139179323</v>
      </c>
    </row>
    <row r="34" spans="1:11">
      <c r="A34" s="7" t="s">
        <v>2033</v>
      </c>
      <c r="B34" s="199">
        <v>41476</v>
      </c>
      <c r="C34" s="7">
        <v>38652</v>
      </c>
      <c r="D34" s="7">
        <v>19619</v>
      </c>
      <c r="E34" s="7">
        <v>19033</v>
      </c>
      <c r="F34" s="7">
        <v>19264</v>
      </c>
      <c r="G34" s="7">
        <v>9930</v>
      </c>
      <c r="H34" s="7">
        <v>9334</v>
      </c>
      <c r="I34" s="18">
        <v>49.839594328883372</v>
      </c>
      <c r="J34" s="18">
        <v>50.614200519904173</v>
      </c>
      <c r="K34" s="18">
        <v>49.041139074239481</v>
      </c>
    </row>
    <row r="35" spans="1:11">
      <c r="A35" s="7" t="s">
        <v>2944</v>
      </c>
      <c r="B35" s="199">
        <v>42561</v>
      </c>
      <c r="C35" s="7">
        <v>39896</v>
      </c>
      <c r="D35" s="7">
        <v>20206</v>
      </c>
      <c r="E35" s="7">
        <v>19690</v>
      </c>
      <c r="F35" s="7">
        <v>20282</v>
      </c>
      <c r="G35" s="7">
        <v>10313</v>
      </c>
      <c r="H35" s="7">
        <v>9969</v>
      </c>
      <c r="I35" s="18">
        <v>50.84</v>
      </c>
      <c r="J35" s="18">
        <v>51.04</v>
      </c>
      <c r="K35" s="18">
        <v>50.63</v>
      </c>
    </row>
    <row r="36" spans="1:11">
      <c r="A36" s="7" t="s">
        <v>2033</v>
      </c>
      <c r="B36" s="199">
        <v>42561</v>
      </c>
      <c r="C36" s="7">
        <v>39896</v>
      </c>
      <c r="D36" s="7">
        <v>20206</v>
      </c>
      <c r="E36" s="7">
        <v>19690</v>
      </c>
      <c r="F36" s="7">
        <v>20283</v>
      </c>
      <c r="G36" s="7">
        <v>10314</v>
      </c>
      <c r="H36" s="7">
        <v>9969</v>
      </c>
      <c r="I36" s="18">
        <v>50.84</v>
      </c>
      <c r="J36" s="18">
        <v>51.04</v>
      </c>
      <c r="K36" s="18">
        <v>50.63</v>
      </c>
    </row>
    <row r="37" spans="1:11">
      <c r="A37" s="7" t="s">
        <v>2944</v>
      </c>
      <c r="B37" s="209" t="s">
        <v>2945</v>
      </c>
      <c r="C37" s="7">
        <v>40190</v>
      </c>
      <c r="D37" s="7">
        <v>20352</v>
      </c>
      <c r="E37" s="7">
        <v>19838</v>
      </c>
      <c r="F37" s="7">
        <v>17762</v>
      </c>
      <c r="G37" s="7">
        <v>9025</v>
      </c>
      <c r="H37" s="7">
        <v>8737</v>
      </c>
      <c r="I37" s="18">
        <v>44.2</v>
      </c>
      <c r="J37" s="18">
        <v>44.34</v>
      </c>
      <c r="K37" s="18">
        <v>44.04</v>
      </c>
    </row>
    <row r="38" spans="1:11">
      <c r="A38" s="7" t="s">
        <v>2033</v>
      </c>
      <c r="B38" s="209" t="s">
        <v>2945</v>
      </c>
      <c r="C38" s="7">
        <v>40190</v>
      </c>
      <c r="D38" s="7">
        <v>20352</v>
      </c>
      <c r="E38" s="7">
        <v>19838</v>
      </c>
      <c r="F38" s="7">
        <v>17762</v>
      </c>
      <c r="G38" s="7">
        <v>9025</v>
      </c>
      <c r="H38" s="7">
        <v>8737</v>
      </c>
      <c r="I38" s="18">
        <v>44.2</v>
      </c>
      <c r="J38" s="18">
        <v>44.34</v>
      </c>
      <c r="K38" s="18">
        <v>44.04</v>
      </c>
    </row>
    <row r="39" spans="1:11">
      <c r="A39" s="7" t="s">
        <v>2944</v>
      </c>
      <c r="B39" s="210">
        <v>44752</v>
      </c>
      <c r="C39" s="7">
        <v>40611</v>
      </c>
      <c r="D39" s="7">
        <v>20528</v>
      </c>
      <c r="E39" s="7">
        <v>20083</v>
      </c>
      <c r="F39" s="7">
        <v>19760</v>
      </c>
      <c r="G39" s="7">
        <v>9932</v>
      </c>
      <c r="H39" s="7">
        <v>9828</v>
      </c>
      <c r="I39" s="18">
        <v>48.66</v>
      </c>
      <c r="J39" s="18">
        <v>48.38</v>
      </c>
      <c r="K39" s="18">
        <v>48.94</v>
      </c>
    </row>
    <row r="40" spans="1:11">
      <c r="A40" s="7" t="s">
        <v>2033</v>
      </c>
      <c r="B40" s="210">
        <v>44752</v>
      </c>
      <c r="C40" s="7">
        <v>40611</v>
      </c>
      <c r="D40" s="7">
        <v>20528</v>
      </c>
      <c r="E40" s="7">
        <v>20083</v>
      </c>
      <c r="F40" s="7">
        <v>19761</v>
      </c>
      <c r="G40" s="7">
        <v>9932</v>
      </c>
      <c r="H40" s="7">
        <v>9829</v>
      </c>
      <c r="I40" s="18">
        <v>48.66</v>
      </c>
      <c r="J40" s="18">
        <v>48.38</v>
      </c>
      <c r="K40" s="18">
        <v>48.94</v>
      </c>
    </row>
    <row r="41" spans="1:11">
      <c r="A41" s="7" t="s">
        <v>2946</v>
      </c>
      <c r="B41" s="199">
        <v>37724</v>
      </c>
      <c r="C41" s="7">
        <v>37112</v>
      </c>
      <c r="D41" s="7">
        <v>19127</v>
      </c>
      <c r="E41" s="7">
        <v>17985</v>
      </c>
      <c r="F41" s="7">
        <v>12101</v>
      </c>
      <c r="G41" s="7">
        <v>6200</v>
      </c>
      <c r="H41" s="7">
        <v>5901</v>
      </c>
      <c r="I41" s="18">
        <v>32.606704031041176</v>
      </c>
      <c r="J41" s="18">
        <v>32.414910858995135</v>
      </c>
      <c r="K41" s="18">
        <v>32.810675562969138</v>
      </c>
    </row>
    <row r="42" spans="1:11">
      <c r="A42" s="7" t="s">
        <v>2946</v>
      </c>
      <c r="B42" s="199">
        <v>39180</v>
      </c>
      <c r="C42" s="7">
        <v>37978</v>
      </c>
      <c r="D42" s="7">
        <v>19453</v>
      </c>
      <c r="E42" s="7">
        <v>18525</v>
      </c>
      <c r="F42" s="7">
        <v>11523</v>
      </c>
      <c r="G42" s="7">
        <v>5998</v>
      </c>
      <c r="H42" s="7">
        <v>5525</v>
      </c>
      <c r="I42" s="18">
        <v>30.341250197482754</v>
      </c>
      <c r="J42" s="18">
        <v>30.833290495039329</v>
      </c>
      <c r="K42" s="18">
        <v>29.82456140350877</v>
      </c>
    </row>
    <row r="43" spans="1:11">
      <c r="A43" s="7" t="s">
        <v>2946</v>
      </c>
      <c r="B43" s="199">
        <v>40643</v>
      </c>
      <c r="C43" s="7">
        <v>38454</v>
      </c>
      <c r="D43" s="7">
        <v>19537</v>
      </c>
      <c r="E43" s="7">
        <v>18917</v>
      </c>
      <c r="F43" s="7">
        <v>15564</v>
      </c>
      <c r="G43" s="7">
        <v>7762</v>
      </c>
      <c r="H43" s="7">
        <v>7802</v>
      </c>
      <c r="I43" s="18">
        <v>40.47433296926198</v>
      </c>
      <c r="J43" s="18">
        <v>39.729743563494907</v>
      </c>
      <c r="K43" s="18">
        <v>41.243326108791031</v>
      </c>
    </row>
    <row r="44" spans="1:11">
      <c r="A44" s="7" t="s">
        <v>2946</v>
      </c>
      <c r="B44" s="199">
        <v>42106</v>
      </c>
      <c r="C44" s="7">
        <v>38635</v>
      </c>
      <c r="D44" s="7">
        <v>19555</v>
      </c>
      <c r="E44" s="7">
        <v>19080</v>
      </c>
      <c r="F44" s="7">
        <v>15534</v>
      </c>
      <c r="G44" s="7">
        <v>7701</v>
      </c>
      <c r="H44" s="7">
        <v>7833</v>
      </c>
      <c r="I44" s="18">
        <v>40.207066131745826</v>
      </c>
      <c r="J44" s="18">
        <v>39.381232421375607</v>
      </c>
      <c r="K44" s="18">
        <v>41.053459119496857</v>
      </c>
    </row>
    <row r="45" spans="1:11">
      <c r="A45" s="7" t="s">
        <v>2946</v>
      </c>
      <c r="B45" s="199">
        <v>43562</v>
      </c>
      <c r="C45" s="7">
        <v>39929</v>
      </c>
      <c r="D45" s="7">
        <v>20193</v>
      </c>
      <c r="E45" s="7">
        <v>19736</v>
      </c>
      <c r="F45" s="7">
        <v>9886</v>
      </c>
      <c r="G45" s="7">
        <v>5025</v>
      </c>
      <c r="H45" s="7">
        <v>4861</v>
      </c>
      <c r="I45" s="18">
        <v>24.76</v>
      </c>
      <c r="J45" s="18">
        <v>24.88</v>
      </c>
      <c r="K45" s="18">
        <v>24.63</v>
      </c>
    </row>
    <row r="46" spans="1:11">
      <c r="A46" s="7" t="s">
        <v>2946</v>
      </c>
      <c r="B46" s="199">
        <v>45025</v>
      </c>
      <c r="C46" s="7">
        <v>40443</v>
      </c>
      <c r="D46" s="7">
        <v>20464</v>
      </c>
      <c r="E46" s="7">
        <v>19979</v>
      </c>
      <c r="F46" s="7">
        <v>13358</v>
      </c>
      <c r="G46" s="7">
        <v>6644</v>
      </c>
      <c r="H46" s="7">
        <v>6714</v>
      </c>
      <c r="I46" s="18">
        <v>33.03</v>
      </c>
      <c r="J46" s="18">
        <v>32.47</v>
      </c>
      <c r="K46" s="18">
        <v>33.61</v>
      </c>
    </row>
    <row r="47" spans="1:11">
      <c r="A47" s="7" t="s">
        <v>1874</v>
      </c>
      <c r="B47" s="199">
        <v>37724</v>
      </c>
      <c r="C47" s="7" t="s">
        <v>2947</v>
      </c>
      <c r="D47" s="7" t="s">
        <v>2947</v>
      </c>
      <c r="E47" s="7" t="s">
        <v>2947</v>
      </c>
      <c r="F47" s="7" t="s">
        <v>2947</v>
      </c>
      <c r="G47" s="7" t="s">
        <v>2947</v>
      </c>
      <c r="H47" s="7" t="s">
        <v>2947</v>
      </c>
      <c r="I47" s="7" t="s">
        <v>2947</v>
      </c>
      <c r="J47" s="7" t="s">
        <v>2947</v>
      </c>
      <c r="K47" s="7" t="s">
        <v>2947</v>
      </c>
    </row>
    <row r="48" spans="1:11">
      <c r="A48" s="7" t="s">
        <v>1874</v>
      </c>
      <c r="B48" s="199">
        <v>39180</v>
      </c>
      <c r="C48" s="7" t="s">
        <v>2947</v>
      </c>
      <c r="D48" s="7" t="s">
        <v>2947</v>
      </c>
      <c r="E48" s="7" t="s">
        <v>2947</v>
      </c>
      <c r="F48" s="7" t="s">
        <v>2947</v>
      </c>
      <c r="G48" s="7" t="s">
        <v>2947</v>
      </c>
      <c r="H48" s="7" t="s">
        <v>2947</v>
      </c>
      <c r="I48" s="7" t="s">
        <v>2947</v>
      </c>
      <c r="J48" s="7" t="s">
        <v>2947</v>
      </c>
      <c r="K48" s="7" t="s">
        <v>2947</v>
      </c>
    </row>
    <row r="49" spans="1:11">
      <c r="A49" s="7" t="s">
        <v>1874</v>
      </c>
      <c r="B49" s="199">
        <v>40643</v>
      </c>
      <c r="C49" s="7">
        <v>38460</v>
      </c>
      <c r="D49" s="7">
        <v>19541</v>
      </c>
      <c r="E49" s="7">
        <v>18919</v>
      </c>
      <c r="F49" s="7">
        <v>15537</v>
      </c>
      <c r="G49" s="7">
        <v>7746</v>
      </c>
      <c r="H49" s="7">
        <v>7791</v>
      </c>
      <c r="I49" s="18">
        <v>40.397815912636503</v>
      </c>
      <c r="J49" s="18">
        <v>39.639731845862549</v>
      </c>
      <c r="K49" s="18">
        <v>41.180823510756383</v>
      </c>
    </row>
    <row r="50" spans="1:11">
      <c r="A50" s="7" t="s">
        <v>1874</v>
      </c>
      <c r="B50" s="199">
        <v>42106</v>
      </c>
      <c r="C50" s="7">
        <v>38635</v>
      </c>
      <c r="D50" s="7">
        <v>19555</v>
      </c>
      <c r="E50" s="7">
        <v>19080</v>
      </c>
      <c r="F50" s="7">
        <v>15500</v>
      </c>
      <c r="G50" s="7">
        <v>7682</v>
      </c>
      <c r="H50" s="7">
        <v>7818</v>
      </c>
      <c r="I50" s="18">
        <v>40.119063025753846</v>
      </c>
      <c r="J50" s="18">
        <v>39.28407057018665</v>
      </c>
      <c r="K50" s="18">
        <v>40.974842767295598</v>
      </c>
    </row>
    <row r="51" spans="1:11">
      <c r="A51" s="7" t="s">
        <v>1874</v>
      </c>
      <c r="B51" s="199">
        <v>43562</v>
      </c>
      <c r="C51" s="7" t="s">
        <v>2947</v>
      </c>
      <c r="D51" s="7" t="s">
        <v>2947</v>
      </c>
      <c r="E51" s="7" t="s">
        <v>2947</v>
      </c>
      <c r="F51" s="7" t="s">
        <v>2947</v>
      </c>
      <c r="G51" s="7" t="s">
        <v>2947</v>
      </c>
      <c r="H51" s="7" t="s">
        <v>2947</v>
      </c>
      <c r="I51" s="18" t="s">
        <v>2947</v>
      </c>
      <c r="J51" s="18" t="s">
        <v>2947</v>
      </c>
      <c r="K51" s="18" t="s">
        <v>2947</v>
      </c>
    </row>
    <row r="52" spans="1:11">
      <c r="A52" s="7" t="s">
        <v>1874</v>
      </c>
      <c r="B52" s="199">
        <v>45025</v>
      </c>
      <c r="C52" s="7">
        <v>40442</v>
      </c>
      <c r="D52" s="7">
        <v>20463</v>
      </c>
      <c r="E52" s="7">
        <v>19979</v>
      </c>
      <c r="F52" s="7">
        <v>13235</v>
      </c>
      <c r="G52" s="7">
        <v>6585</v>
      </c>
      <c r="H52" s="7">
        <v>6650</v>
      </c>
      <c r="I52" s="18">
        <v>32.729999999999997</v>
      </c>
      <c r="J52" s="18">
        <v>32.18</v>
      </c>
      <c r="K52" s="18">
        <v>33.28</v>
      </c>
    </row>
    <row r="53" spans="1:11">
      <c r="A53" s="7" t="s">
        <v>2948</v>
      </c>
      <c r="B53" s="199">
        <v>37857</v>
      </c>
      <c r="C53" s="7">
        <v>36827</v>
      </c>
      <c r="D53" s="7">
        <v>18941</v>
      </c>
      <c r="E53" s="7">
        <v>17886</v>
      </c>
      <c r="F53" s="7">
        <v>14611</v>
      </c>
      <c r="G53" s="7">
        <v>7175</v>
      </c>
      <c r="H53" s="7">
        <v>7436</v>
      </c>
      <c r="I53" s="18">
        <v>39.674695196459119</v>
      </c>
      <c r="J53" s="18">
        <v>37.880787709202259</v>
      </c>
      <c r="K53" s="18">
        <v>41.574415744157442</v>
      </c>
    </row>
    <row r="54" spans="1:11">
      <c r="A54" s="7" t="s">
        <v>2948</v>
      </c>
      <c r="B54" s="199">
        <v>39327</v>
      </c>
      <c r="C54" s="7">
        <v>37748</v>
      </c>
      <c r="D54" s="7">
        <v>19288</v>
      </c>
      <c r="E54" s="7">
        <v>18460</v>
      </c>
      <c r="F54" s="7">
        <v>15702</v>
      </c>
      <c r="G54" s="7">
        <v>7643</v>
      </c>
      <c r="H54" s="7">
        <v>8059</v>
      </c>
      <c r="I54" s="18">
        <v>41.59690579633358</v>
      </c>
      <c r="J54" s="18">
        <v>39.625673994193285</v>
      </c>
      <c r="K54" s="18">
        <v>43.656554712892742</v>
      </c>
    </row>
    <row r="55" spans="1:11">
      <c r="A55" s="7" t="s">
        <v>2948</v>
      </c>
      <c r="B55" s="199">
        <v>40783</v>
      </c>
      <c r="C55" s="7">
        <v>38589</v>
      </c>
      <c r="D55" s="7">
        <v>19611</v>
      </c>
      <c r="E55" s="7">
        <v>18978</v>
      </c>
      <c r="F55" s="7">
        <v>15248</v>
      </c>
      <c r="G55" s="7">
        <v>7454</v>
      </c>
      <c r="H55" s="7">
        <v>7794</v>
      </c>
      <c r="I55" s="18">
        <v>39.513851097463011</v>
      </c>
      <c r="J55" s="18">
        <v>38.009280505838561</v>
      </c>
      <c r="K55" s="18">
        <v>41.068605754030983</v>
      </c>
    </row>
    <row r="56" spans="1:11">
      <c r="A56" s="7" t="s">
        <v>2948</v>
      </c>
      <c r="B56" s="199">
        <v>42246</v>
      </c>
      <c r="C56" s="7">
        <v>38542</v>
      </c>
      <c r="D56" s="7">
        <v>19517</v>
      </c>
      <c r="E56" s="7">
        <v>19025</v>
      </c>
      <c r="F56" s="7">
        <v>11623</v>
      </c>
      <c r="G56" s="7">
        <v>5803</v>
      </c>
      <c r="H56" s="7">
        <v>5820</v>
      </c>
      <c r="I56" s="18">
        <v>30.156712158165117</v>
      </c>
      <c r="J56" s="18">
        <v>29.733053235640721</v>
      </c>
      <c r="K56" s="18">
        <v>30.59132720105125</v>
      </c>
    </row>
    <row r="57" spans="1:11">
      <c r="A57" s="7" t="s">
        <v>2948</v>
      </c>
      <c r="B57" s="209" t="s">
        <v>2949</v>
      </c>
      <c r="C57" s="7">
        <v>39772</v>
      </c>
      <c r="D57" s="7">
        <v>20145</v>
      </c>
      <c r="E57" s="7">
        <v>19627</v>
      </c>
      <c r="F57" s="7">
        <v>10638</v>
      </c>
      <c r="G57" s="7">
        <v>5375</v>
      </c>
      <c r="H57" s="7">
        <v>5263</v>
      </c>
      <c r="I57" s="18">
        <v>26.75</v>
      </c>
      <c r="J57" s="18">
        <v>26.68</v>
      </c>
      <c r="K57" s="18">
        <v>26.82</v>
      </c>
    </row>
    <row r="58" spans="1:11">
      <c r="A58" s="7" t="s">
        <v>2948</v>
      </c>
      <c r="B58" s="209">
        <v>45165</v>
      </c>
      <c r="C58" s="7">
        <v>40313</v>
      </c>
      <c r="D58" s="7">
        <v>20390</v>
      </c>
      <c r="E58" s="7">
        <v>19923</v>
      </c>
      <c r="F58" s="7">
        <v>12077</v>
      </c>
      <c r="G58" s="7">
        <v>6008</v>
      </c>
      <c r="H58" s="7">
        <v>6069</v>
      </c>
      <c r="I58" s="18">
        <v>29.96</v>
      </c>
      <c r="J58" s="18">
        <v>29.47</v>
      </c>
      <c r="K58" s="18">
        <v>30.46</v>
      </c>
    </row>
    <row r="59" spans="1:11">
      <c r="A59" s="7" t="s">
        <v>1200</v>
      </c>
      <c r="B59" s="199">
        <v>36940</v>
      </c>
      <c r="C59" s="7">
        <v>35490</v>
      </c>
      <c r="D59" s="7">
        <v>18325</v>
      </c>
      <c r="E59" s="7">
        <v>17165</v>
      </c>
      <c r="F59" s="7">
        <v>21754</v>
      </c>
      <c r="G59" s="7">
        <v>10743</v>
      </c>
      <c r="H59" s="7">
        <v>11011</v>
      </c>
      <c r="I59" s="18">
        <v>61.296139757678212</v>
      </c>
      <c r="J59" s="18">
        <v>58.624829467939975</v>
      </c>
      <c r="K59" s="18">
        <v>64.147975531604999</v>
      </c>
    </row>
    <row r="60" spans="1:11">
      <c r="A60" s="7" t="s">
        <v>1200</v>
      </c>
      <c r="B60" s="199">
        <v>38389</v>
      </c>
      <c r="C60" s="7">
        <v>37263</v>
      </c>
      <c r="D60" s="7">
        <v>19123</v>
      </c>
      <c r="E60" s="7">
        <v>18140</v>
      </c>
      <c r="F60" s="7">
        <v>20366</v>
      </c>
      <c r="G60" s="7">
        <v>9972</v>
      </c>
      <c r="H60" s="7">
        <v>10394</v>
      </c>
      <c r="I60" s="18">
        <v>54.654751361940804</v>
      </c>
      <c r="J60" s="18">
        <v>52.14662971291115</v>
      </c>
      <c r="K60" s="18">
        <v>57.298787210584344</v>
      </c>
    </row>
    <row r="61" spans="1:11">
      <c r="A61" s="7" t="s">
        <v>1200</v>
      </c>
      <c r="B61" s="199">
        <v>39852</v>
      </c>
      <c r="C61" s="7">
        <v>38038</v>
      </c>
      <c r="D61" s="7">
        <v>19373</v>
      </c>
      <c r="E61" s="7">
        <v>18665</v>
      </c>
      <c r="F61" s="7">
        <v>21158</v>
      </c>
      <c r="G61" s="7">
        <v>10362</v>
      </c>
      <c r="H61" s="7">
        <v>10796</v>
      </c>
      <c r="I61" s="18">
        <v>55.623324044376673</v>
      </c>
      <c r="J61" s="18">
        <v>53.486811541836573</v>
      </c>
      <c r="K61" s="18">
        <v>57.840878649879457</v>
      </c>
    </row>
    <row r="62" spans="1:11">
      <c r="A62" s="7" t="s">
        <v>1200</v>
      </c>
      <c r="B62" s="199">
        <v>41322</v>
      </c>
      <c r="C62" s="7">
        <v>38679</v>
      </c>
      <c r="D62" s="7">
        <v>19640</v>
      </c>
      <c r="E62" s="7">
        <v>19039</v>
      </c>
      <c r="F62" s="7">
        <v>17123</v>
      </c>
      <c r="G62" s="7">
        <v>8471</v>
      </c>
      <c r="H62" s="7">
        <v>8652</v>
      </c>
      <c r="I62" s="18">
        <v>44.269500245611312</v>
      </c>
      <c r="J62" s="18">
        <v>43.131364562118122</v>
      </c>
      <c r="K62" s="18">
        <v>45.443563212353588</v>
      </c>
    </row>
    <row r="63" spans="1:11">
      <c r="A63" s="7" t="s">
        <v>2950</v>
      </c>
      <c r="B63" s="209">
        <v>42785</v>
      </c>
      <c r="C63" s="7">
        <v>39621</v>
      </c>
      <c r="D63" s="7">
        <v>20063</v>
      </c>
      <c r="E63" s="7">
        <v>19558</v>
      </c>
      <c r="F63" s="7">
        <v>16610</v>
      </c>
      <c r="G63" s="7">
        <v>8131</v>
      </c>
      <c r="H63" s="7">
        <v>8479</v>
      </c>
      <c r="I63" s="7">
        <v>41.92</v>
      </c>
      <c r="J63" s="7">
        <v>40.53</v>
      </c>
      <c r="K63" s="7">
        <v>43.35</v>
      </c>
    </row>
    <row r="64" spans="1:11">
      <c r="A64" s="7" t="s">
        <v>1200</v>
      </c>
      <c r="B64" s="199">
        <v>44234</v>
      </c>
      <c r="C64" s="7">
        <v>40008</v>
      </c>
      <c r="D64" s="7">
        <v>20194</v>
      </c>
      <c r="E64" s="7">
        <v>19814</v>
      </c>
      <c r="F64" s="7">
        <v>16891</v>
      </c>
      <c r="G64" s="7">
        <v>8220</v>
      </c>
      <c r="H64" s="7">
        <v>8671</v>
      </c>
      <c r="I64" s="7">
        <v>42.22</v>
      </c>
      <c r="J64" s="7">
        <v>40.71</v>
      </c>
      <c r="K64" s="7">
        <v>43.76</v>
      </c>
    </row>
    <row r="65" spans="1:11">
      <c r="A65" s="7" t="s">
        <v>1200</v>
      </c>
      <c r="B65" s="199">
        <v>45697</v>
      </c>
      <c r="C65" s="7">
        <v>40126</v>
      </c>
      <c r="D65" s="7">
        <v>20218</v>
      </c>
      <c r="E65" s="7">
        <v>19908</v>
      </c>
      <c r="F65" s="7">
        <v>14842</v>
      </c>
      <c r="G65" s="7">
        <v>7220</v>
      </c>
      <c r="H65" s="7">
        <v>7622</v>
      </c>
      <c r="I65" s="7">
        <v>36.99</v>
      </c>
      <c r="J65" s="7">
        <v>35.71</v>
      </c>
      <c r="K65" s="7">
        <v>38.29</v>
      </c>
    </row>
    <row r="66" spans="1:11">
      <c r="B66" s="211"/>
    </row>
  </sheetData>
  <autoFilter ref="A6:K64" xr:uid="{00000000-0009-0000-0000-000025010000}"/>
  <mergeCells count="5">
    <mergeCell ref="C4:E4"/>
    <mergeCell ref="F4:H4"/>
    <mergeCell ref="I4:K4"/>
    <mergeCell ref="A4:A5"/>
    <mergeCell ref="B4:B5"/>
  </mergeCells>
  <phoneticPr fontId="5"/>
  <hyperlinks>
    <hyperlink ref="D1" location="目次!C138" display="目次" xr:uid="{00000000-0004-0000-2501-000000000000}"/>
  </hyperlinks>
  <pageMargins left="0.7" right="0.7" top="0.75" bottom="0.75" header="0.3" footer="0.3"/>
  <pageSetup paperSize="9" orientation="portrait" r:id="rId1"/>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1-000000000000}">
  <dimension ref="A1:D18"/>
  <sheetViews>
    <sheetView workbookViewId="0">
      <selection activeCell="D9" sqref="D9"/>
    </sheetView>
  </sheetViews>
  <sheetFormatPr defaultColWidth="8.75" defaultRowHeight="14.25"/>
  <cols>
    <col min="1" max="1" width="16" style="1" bestFit="1" customWidth="1"/>
    <col min="2" max="2" width="12.75" style="1" bestFit="1" customWidth="1"/>
    <col min="3" max="3" width="16.875" style="1" customWidth="1"/>
    <col min="4" max="4" width="19.25" style="1" bestFit="1" customWidth="1"/>
    <col min="5" max="5" width="25.75" style="1" bestFit="1" customWidth="1"/>
    <col min="6" max="8" width="23.25" style="1" bestFit="1" customWidth="1"/>
    <col min="9" max="9" width="13.25" style="1" bestFit="1" customWidth="1"/>
    <col min="10" max="11" width="6.375" style="1" customWidth="1"/>
    <col min="12" max="16384" width="8.75" style="1"/>
  </cols>
  <sheetData>
    <row r="1" spans="1:4" ht="18.75">
      <c r="A1" s="95" t="s">
        <v>691</v>
      </c>
      <c r="B1" s="22" t="s">
        <v>2948</v>
      </c>
      <c r="D1" s="9" t="s">
        <v>652</v>
      </c>
    </row>
    <row r="3" spans="1:4" ht="18.75">
      <c r="A3" s="19" t="s">
        <v>3109</v>
      </c>
      <c r="B3" s="21" t="s">
        <v>69</v>
      </c>
    </row>
    <row r="4" spans="1:4" ht="18.75">
      <c r="A4" s="213">
        <v>37857</v>
      </c>
      <c r="B4" s="96">
        <v>39.674695196459119</v>
      </c>
    </row>
    <row r="5" spans="1:4" ht="18.75">
      <c r="A5" s="213">
        <v>39327</v>
      </c>
      <c r="B5" s="96">
        <v>41.59690579633358</v>
      </c>
    </row>
    <row r="6" spans="1:4" ht="18.75">
      <c r="A6" s="213">
        <v>40783</v>
      </c>
      <c r="B6" s="96">
        <v>39.513851097463011</v>
      </c>
    </row>
    <row r="7" spans="1:4" ht="18.75">
      <c r="A7" s="213">
        <v>42246</v>
      </c>
      <c r="B7" s="96">
        <v>30.156712158165117</v>
      </c>
    </row>
    <row r="8" spans="1:4" ht="18.75">
      <c r="A8" s="213" t="s">
        <v>3087</v>
      </c>
      <c r="B8" s="96">
        <v>26.75</v>
      </c>
    </row>
    <row r="9" spans="1:4" ht="18.75">
      <c r="A9" s="213">
        <v>45165</v>
      </c>
      <c r="B9" s="96">
        <v>29.96</v>
      </c>
    </row>
    <row r="10" spans="1:4" ht="18.75">
      <c r="A10" s="21"/>
      <c r="B10" s="21"/>
    </row>
    <row r="13" spans="1:4">
      <c r="D13" s="214"/>
    </row>
    <row r="14" spans="1:4">
      <c r="D14" s="214"/>
    </row>
    <row r="15" spans="1:4">
      <c r="D15" s="214"/>
    </row>
    <row r="16" spans="1:4">
      <c r="D16" s="214"/>
    </row>
    <row r="17" spans="4:4">
      <c r="D17" s="215"/>
    </row>
    <row r="18" spans="4:4">
      <c r="D18" s="58"/>
    </row>
  </sheetData>
  <phoneticPr fontId="5"/>
  <hyperlinks>
    <hyperlink ref="D1" location="目次!C138" display="目次" xr:uid="{00000000-0004-0000-2601-000000000000}"/>
  </hyperlinks>
  <pageMargins left="0.7" right="0.7" top="0.75" bottom="0.75" header="0.3" footer="0.3"/>
  <pageSetup paperSize="9" orientation="portrait"/>
  <drawing r:id="rId2"/>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1-000000000000}">
  <dimension ref="A1:D10"/>
  <sheetViews>
    <sheetView topLeftCell="A7" workbookViewId="0">
      <selection activeCell="E19" sqref="E19"/>
    </sheetView>
  </sheetViews>
  <sheetFormatPr defaultColWidth="10.75" defaultRowHeight="14.25"/>
  <cols>
    <col min="1" max="1" width="16" style="1" bestFit="1" customWidth="1"/>
    <col min="2" max="2" width="12.75" style="1" bestFit="1" customWidth="1"/>
    <col min="3" max="4" width="16.875" style="1" customWidth="1"/>
    <col min="5" max="5" width="25.75" style="1" bestFit="1" customWidth="1"/>
    <col min="6" max="8" width="23.25" style="1" bestFit="1" customWidth="1"/>
    <col min="9" max="9" width="13.25" style="1" bestFit="1" customWidth="1"/>
    <col min="10" max="11" width="6.375" style="1" customWidth="1"/>
    <col min="12" max="16384" width="10.75" style="1"/>
  </cols>
  <sheetData>
    <row r="1" spans="1:4" ht="18.75">
      <c r="A1" s="95" t="s">
        <v>691</v>
      </c>
      <c r="B1" s="22" t="s">
        <v>1200</v>
      </c>
      <c r="D1" s="9" t="s">
        <v>652</v>
      </c>
    </row>
    <row r="3" spans="1:4" ht="18.75">
      <c r="A3" s="19" t="s">
        <v>3109</v>
      </c>
      <c r="B3" s="21" t="s">
        <v>69</v>
      </c>
    </row>
    <row r="4" spans="1:4" ht="18.75">
      <c r="A4" s="213">
        <v>36940</v>
      </c>
      <c r="B4" s="96">
        <v>61.296139757678212</v>
      </c>
    </row>
    <row r="5" spans="1:4" ht="18.75">
      <c r="A5" s="213">
        <v>38389</v>
      </c>
      <c r="B5" s="96">
        <v>54.654751361940804</v>
      </c>
    </row>
    <row r="6" spans="1:4" ht="18.75">
      <c r="A6" s="213">
        <v>39852</v>
      </c>
      <c r="B6" s="96">
        <v>55.623324044376673</v>
      </c>
    </row>
    <row r="7" spans="1:4" ht="18.75">
      <c r="A7" s="213">
        <v>41322</v>
      </c>
      <c r="B7" s="96">
        <v>44.269500245611312</v>
      </c>
    </row>
    <row r="8" spans="1:4" ht="18.75">
      <c r="A8" s="213">
        <v>42785</v>
      </c>
      <c r="B8" s="96">
        <v>41.92</v>
      </c>
    </row>
    <row r="9" spans="1:4" ht="18.75">
      <c r="A9" s="213">
        <v>44234</v>
      </c>
      <c r="B9" s="96">
        <v>42.22</v>
      </c>
    </row>
    <row r="10" spans="1:4" ht="18.75">
      <c r="A10" s="213">
        <v>45697</v>
      </c>
      <c r="B10" s="96">
        <v>36.99</v>
      </c>
    </row>
  </sheetData>
  <phoneticPr fontId="5"/>
  <hyperlinks>
    <hyperlink ref="D1" location="目次!C138" display="目次" xr:uid="{00000000-0004-0000-2701-000000000000}"/>
  </hyperlinks>
  <pageMargins left="0.7" right="0.7" top="0.75" bottom="0.75" header="0.3" footer="0.3"/>
  <pageSetup paperSize="9" orientation="portrait"/>
  <drawing r:id="rId2"/>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1-000000000000}">
  <dimension ref="A1:D11"/>
  <sheetViews>
    <sheetView topLeftCell="A7" workbookViewId="0">
      <selection activeCell="D17" sqref="D17:E17"/>
    </sheetView>
  </sheetViews>
  <sheetFormatPr defaultColWidth="10.75" defaultRowHeight="14.25"/>
  <cols>
    <col min="1" max="1" width="17.125" style="1" bestFit="1" customWidth="1"/>
    <col min="2" max="2" width="20.25" style="1" bestFit="1" customWidth="1"/>
    <col min="3" max="4" width="16.875" style="1" customWidth="1"/>
    <col min="5" max="5" width="25.75" style="1" bestFit="1" customWidth="1"/>
    <col min="6" max="8" width="23.25" style="1" bestFit="1" customWidth="1"/>
    <col min="9" max="9" width="13.25" style="1" bestFit="1" customWidth="1"/>
    <col min="10" max="11" width="6.375" style="1" customWidth="1"/>
    <col min="12" max="16384" width="10.75" style="1"/>
  </cols>
  <sheetData>
    <row r="1" spans="1:4" ht="18.75">
      <c r="A1" s="95" t="s">
        <v>691</v>
      </c>
      <c r="B1" s="22" t="s">
        <v>358</v>
      </c>
      <c r="D1" s="9" t="s">
        <v>652</v>
      </c>
    </row>
    <row r="3" spans="1:4" ht="18.75">
      <c r="A3" s="19" t="s">
        <v>3109</v>
      </c>
      <c r="B3" s="21" t="s">
        <v>69</v>
      </c>
    </row>
    <row r="4" spans="1:4" ht="18.75">
      <c r="A4" s="213">
        <v>37934</v>
      </c>
      <c r="B4" s="96">
        <v>52.975248719530178</v>
      </c>
    </row>
    <row r="5" spans="1:4" ht="18.75">
      <c r="A5" s="213">
        <v>38606</v>
      </c>
      <c r="B5" s="96">
        <v>64.271177481168223</v>
      </c>
    </row>
    <row r="6" spans="1:4" ht="18.75">
      <c r="A6" s="213">
        <v>40055</v>
      </c>
      <c r="B6" s="96">
        <v>65.6628384347555</v>
      </c>
    </row>
    <row r="7" spans="1:4" ht="18.75">
      <c r="A7" s="213">
        <v>41259</v>
      </c>
      <c r="B7" s="96">
        <v>56.425130781581814</v>
      </c>
    </row>
    <row r="8" spans="1:4" ht="18.75">
      <c r="A8" s="213">
        <v>41987</v>
      </c>
      <c r="B8" s="96">
        <v>50.283797729618165</v>
      </c>
    </row>
    <row r="9" spans="1:4" ht="18.75">
      <c r="A9" s="213">
        <v>43030</v>
      </c>
      <c r="B9" s="96">
        <v>47.47</v>
      </c>
    </row>
    <row r="10" spans="1:4" ht="18.75">
      <c r="A10" s="213">
        <v>44500</v>
      </c>
      <c r="B10" s="96">
        <v>50.55</v>
      </c>
    </row>
    <row r="11" spans="1:4" ht="18.75">
      <c r="A11" s="213">
        <v>45592</v>
      </c>
      <c r="B11" s="96">
        <v>47.54</v>
      </c>
    </row>
  </sheetData>
  <phoneticPr fontId="5"/>
  <hyperlinks>
    <hyperlink ref="D1" location="目次!C138" display="目次" xr:uid="{00000000-0004-0000-2801-000000000000}"/>
  </hyperlinks>
  <pageMargins left="0.7" right="0.7" top="0.75" bottom="0.75" header="0.3" footer="0.3"/>
  <pageSetup paperSize="9" orientation="portrait"/>
  <drawing r:id="rId2"/>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1-000000000000}">
  <dimension ref="A1:D11"/>
  <sheetViews>
    <sheetView topLeftCell="A7" workbookViewId="0">
      <selection activeCell="D11" sqref="D11"/>
    </sheetView>
  </sheetViews>
  <sheetFormatPr defaultColWidth="10.75" defaultRowHeight="14.25"/>
  <cols>
    <col min="1" max="1" width="16" style="1" bestFit="1" customWidth="1"/>
    <col min="2" max="2" width="18.25" style="1" bestFit="1" customWidth="1"/>
    <col min="3" max="4" width="16.875" style="1" customWidth="1"/>
    <col min="5" max="5" width="25.75" style="1" bestFit="1" customWidth="1"/>
    <col min="6" max="8" width="23.25" style="1" bestFit="1" customWidth="1"/>
    <col min="9" max="9" width="13.25" style="1" bestFit="1" customWidth="1"/>
    <col min="10" max="11" width="6.375" style="1" customWidth="1"/>
    <col min="12" max="16384" width="10.75" style="1"/>
  </cols>
  <sheetData>
    <row r="1" spans="1:4" ht="18.75">
      <c r="A1" s="95" t="s">
        <v>691</v>
      </c>
      <c r="B1" s="22" t="s">
        <v>2811</v>
      </c>
      <c r="D1" s="9" t="s">
        <v>652</v>
      </c>
    </row>
    <row r="3" spans="1:4" ht="18.75">
      <c r="A3" s="19" t="s">
        <v>3109</v>
      </c>
      <c r="B3" s="21" t="s">
        <v>69</v>
      </c>
    </row>
    <row r="4" spans="1:4" ht="18.75">
      <c r="A4" s="213">
        <v>37101</v>
      </c>
      <c r="B4" s="96">
        <v>52.51</v>
      </c>
    </row>
    <row r="5" spans="1:4" ht="18.75">
      <c r="A5" s="213">
        <v>39292</v>
      </c>
      <c r="B5" s="96">
        <v>53.61</v>
      </c>
    </row>
    <row r="6" spans="1:4" ht="18.75">
      <c r="A6" s="213">
        <v>40370</v>
      </c>
      <c r="B6" s="96">
        <v>51.964600851240526</v>
      </c>
    </row>
    <row r="7" spans="1:4" ht="18.75">
      <c r="A7" s="213">
        <v>41476</v>
      </c>
      <c r="B7" s="96">
        <v>49.844768705371003</v>
      </c>
    </row>
    <row r="8" spans="1:4" ht="18.75">
      <c r="A8" s="213">
        <v>42561</v>
      </c>
      <c r="B8" s="96">
        <v>50.84</v>
      </c>
    </row>
    <row r="9" spans="1:4" ht="18.75">
      <c r="A9" s="213" t="s">
        <v>1906</v>
      </c>
      <c r="B9" s="96">
        <v>44.2</v>
      </c>
    </row>
    <row r="10" spans="1:4" ht="18.75">
      <c r="A10" s="213">
        <v>38179</v>
      </c>
      <c r="B10" s="96">
        <v>50.69</v>
      </c>
    </row>
    <row r="11" spans="1:4" ht="18.75">
      <c r="A11" s="213">
        <v>44752</v>
      </c>
      <c r="B11" s="96">
        <v>48.66</v>
      </c>
    </row>
  </sheetData>
  <phoneticPr fontId="5"/>
  <hyperlinks>
    <hyperlink ref="D1" location="目次!C138" display="目次" xr:uid="{00000000-0004-0000-2901-000000000000}"/>
  </hyperlinks>
  <pageMargins left="0.7" right="0.7" top="0.75" bottom="0.75" header="0.3" footer="0.3"/>
  <pageSetup paperSize="9" orientation="portrait"/>
  <drawing r:id="rId2"/>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1-000000000000}">
  <sheetPr>
    <pageSetUpPr fitToPage="1"/>
  </sheetPr>
  <dimension ref="A1:AB23"/>
  <sheetViews>
    <sheetView workbookViewId="0">
      <pane xSplit="1" ySplit="4" topLeftCell="K5" activePane="bottomRight" state="frozen"/>
      <selection pane="topRight"/>
      <selection pane="bottomLeft"/>
      <selection pane="bottomRight" activeCell="F23" sqref="F23"/>
    </sheetView>
  </sheetViews>
  <sheetFormatPr defaultColWidth="8.75" defaultRowHeight="14.25"/>
  <cols>
    <col min="1" max="1" width="14" style="1" customWidth="1"/>
    <col min="2" max="16384" width="8.75" style="1"/>
  </cols>
  <sheetData>
    <row r="1" spans="1:28">
      <c r="A1" s="1" t="s">
        <v>561</v>
      </c>
      <c r="E1" s="9" t="s">
        <v>652</v>
      </c>
    </row>
    <row r="2" spans="1:28">
      <c r="A2" s="1" t="s">
        <v>1381</v>
      </c>
    </row>
    <row r="3" spans="1:28">
      <c r="A3" s="1" t="s">
        <v>2152</v>
      </c>
    </row>
    <row r="4" spans="1:28">
      <c r="A4" s="7" t="s">
        <v>805</v>
      </c>
      <c r="B4" s="7" t="s">
        <v>1151</v>
      </c>
      <c r="C4" s="7" t="s">
        <v>1170</v>
      </c>
      <c r="D4" s="69" t="s">
        <v>3017</v>
      </c>
      <c r="E4" s="7" t="s">
        <v>2384</v>
      </c>
      <c r="F4" s="7" t="s">
        <v>2951</v>
      </c>
      <c r="G4" s="7" t="s">
        <v>2952</v>
      </c>
      <c r="H4" s="7" t="s">
        <v>2953</v>
      </c>
      <c r="I4" s="7" t="s">
        <v>2954</v>
      </c>
      <c r="J4" s="7" t="s">
        <v>2955</v>
      </c>
      <c r="K4" s="7" t="s">
        <v>809</v>
      </c>
      <c r="L4" s="7" t="s">
        <v>2380</v>
      </c>
      <c r="M4" s="7" t="s">
        <v>502</v>
      </c>
      <c r="N4" s="7" t="s">
        <v>2956</v>
      </c>
      <c r="O4" s="7" t="s">
        <v>1419</v>
      </c>
      <c r="P4" s="7" t="s">
        <v>2957</v>
      </c>
      <c r="Q4" s="7" t="s">
        <v>2682</v>
      </c>
      <c r="R4" s="7" t="s">
        <v>2958</v>
      </c>
      <c r="S4" s="7" t="s">
        <v>2959</v>
      </c>
      <c r="T4" s="7" t="s">
        <v>2960</v>
      </c>
      <c r="U4" s="7" t="s">
        <v>984</v>
      </c>
      <c r="V4" s="7" t="s">
        <v>2961</v>
      </c>
      <c r="W4" s="7" t="s">
        <v>2547</v>
      </c>
      <c r="X4" s="7" t="s">
        <v>2962</v>
      </c>
      <c r="Y4" s="7" t="s">
        <v>2963</v>
      </c>
      <c r="Z4" s="7" t="s">
        <v>2964</v>
      </c>
      <c r="AA4" s="7" t="s">
        <v>2568</v>
      </c>
      <c r="AB4" s="7" t="s">
        <v>347</v>
      </c>
    </row>
    <row r="5" spans="1:28">
      <c r="A5" s="7" t="s">
        <v>1161</v>
      </c>
      <c r="B5" s="16">
        <v>2265</v>
      </c>
      <c r="C5" s="16">
        <v>564</v>
      </c>
      <c r="D5" s="16" t="s">
        <v>99</v>
      </c>
      <c r="E5" s="16">
        <v>10</v>
      </c>
      <c r="F5" s="16">
        <v>44</v>
      </c>
      <c r="G5" s="16">
        <v>14</v>
      </c>
      <c r="H5" s="16">
        <v>0</v>
      </c>
      <c r="I5" s="16">
        <v>519</v>
      </c>
      <c r="J5" s="16">
        <v>158</v>
      </c>
      <c r="K5" s="16">
        <v>50</v>
      </c>
      <c r="L5" s="16">
        <v>7</v>
      </c>
      <c r="M5" s="16">
        <v>303</v>
      </c>
      <c r="N5" s="16">
        <v>0</v>
      </c>
      <c r="O5" s="16">
        <v>0</v>
      </c>
      <c r="P5" s="16">
        <v>145</v>
      </c>
      <c r="Q5" s="16">
        <v>8</v>
      </c>
      <c r="R5" s="16">
        <v>7</v>
      </c>
      <c r="S5" s="16">
        <v>0</v>
      </c>
      <c r="T5" s="16">
        <v>7</v>
      </c>
      <c r="U5" s="16">
        <v>3</v>
      </c>
      <c r="V5" s="16">
        <v>357</v>
      </c>
      <c r="W5" s="16">
        <v>43</v>
      </c>
      <c r="X5" s="16">
        <v>0</v>
      </c>
      <c r="Y5" s="16">
        <v>17</v>
      </c>
      <c r="Z5" s="16">
        <v>0</v>
      </c>
      <c r="AA5" s="16">
        <v>0</v>
      </c>
      <c r="AB5" s="16">
        <v>9</v>
      </c>
    </row>
    <row r="6" spans="1:28">
      <c r="A6" s="7" t="s">
        <v>263</v>
      </c>
      <c r="B6" s="16">
        <v>2340</v>
      </c>
      <c r="C6" s="16">
        <v>549</v>
      </c>
      <c r="D6" s="16" t="s">
        <v>99</v>
      </c>
      <c r="E6" s="16">
        <v>14</v>
      </c>
      <c r="F6" s="16">
        <v>65</v>
      </c>
      <c r="G6" s="16">
        <v>20</v>
      </c>
      <c r="H6" s="16">
        <v>4</v>
      </c>
      <c r="I6" s="16">
        <v>521</v>
      </c>
      <c r="J6" s="16">
        <v>149</v>
      </c>
      <c r="K6" s="16">
        <v>55</v>
      </c>
      <c r="L6" s="16">
        <v>8</v>
      </c>
      <c r="M6" s="16">
        <v>366</v>
      </c>
      <c r="N6" s="16">
        <v>0</v>
      </c>
      <c r="O6" s="16">
        <v>1</v>
      </c>
      <c r="P6" s="16">
        <v>149</v>
      </c>
      <c r="Q6" s="16">
        <v>12</v>
      </c>
      <c r="R6" s="16">
        <v>1</v>
      </c>
      <c r="S6" s="16">
        <v>0</v>
      </c>
      <c r="T6" s="16">
        <v>7</v>
      </c>
      <c r="U6" s="16">
        <v>1</v>
      </c>
      <c r="V6" s="16">
        <v>349</v>
      </c>
      <c r="W6" s="16">
        <v>41</v>
      </c>
      <c r="X6" s="16">
        <v>0</v>
      </c>
      <c r="Y6" s="16">
        <v>11</v>
      </c>
      <c r="Z6" s="16">
        <v>1</v>
      </c>
      <c r="AA6" s="16">
        <v>3</v>
      </c>
      <c r="AB6" s="16">
        <v>13</v>
      </c>
    </row>
    <row r="7" spans="1:28">
      <c r="A7" s="7" t="s">
        <v>1787</v>
      </c>
      <c r="B7" s="16">
        <v>2209</v>
      </c>
      <c r="C7" s="16">
        <v>506</v>
      </c>
      <c r="D7" s="16" t="s">
        <v>99</v>
      </c>
      <c r="E7" s="16">
        <v>7</v>
      </c>
      <c r="F7" s="16">
        <v>62</v>
      </c>
      <c r="G7" s="16">
        <v>22</v>
      </c>
      <c r="H7" s="16">
        <v>0</v>
      </c>
      <c r="I7" s="16">
        <v>509</v>
      </c>
      <c r="J7" s="16">
        <v>143</v>
      </c>
      <c r="K7" s="16">
        <v>47</v>
      </c>
      <c r="L7" s="16">
        <v>10</v>
      </c>
      <c r="M7" s="16">
        <v>383</v>
      </c>
      <c r="N7" s="16">
        <v>1</v>
      </c>
      <c r="O7" s="16">
        <v>1</v>
      </c>
      <c r="P7" s="16">
        <v>117</v>
      </c>
      <c r="Q7" s="16">
        <v>6</v>
      </c>
      <c r="R7" s="16">
        <v>1</v>
      </c>
      <c r="S7" s="16">
        <v>1</v>
      </c>
      <c r="T7" s="16">
        <v>7</v>
      </c>
      <c r="U7" s="16">
        <v>0</v>
      </c>
      <c r="V7" s="16">
        <v>341</v>
      </c>
      <c r="W7" s="16">
        <v>28</v>
      </c>
      <c r="X7" s="16">
        <v>0</v>
      </c>
      <c r="Y7" s="16">
        <v>10</v>
      </c>
      <c r="Z7" s="16">
        <v>0</v>
      </c>
      <c r="AA7" s="16">
        <v>0</v>
      </c>
      <c r="AB7" s="16">
        <v>7</v>
      </c>
    </row>
    <row r="8" spans="1:28">
      <c r="A8" s="7" t="s">
        <v>2173</v>
      </c>
      <c r="B8" s="16">
        <v>2216</v>
      </c>
      <c r="C8" s="16">
        <v>540</v>
      </c>
      <c r="D8" s="16" t="s">
        <v>99</v>
      </c>
      <c r="E8" s="16">
        <v>9</v>
      </c>
      <c r="F8" s="16">
        <v>44</v>
      </c>
      <c r="G8" s="16">
        <v>18</v>
      </c>
      <c r="H8" s="16">
        <v>2</v>
      </c>
      <c r="I8" s="16">
        <v>503</v>
      </c>
      <c r="J8" s="16">
        <v>136</v>
      </c>
      <c r="K8" s="16">
        <v>58</v>
      </c>
      <c r="L8" s="16">
        <v>7</v>
      </c>
      <c r="M8" s="16">
        <v>373</v>
      </c>
      <c r="N8" s="16">
        <v>0</v>
      </c>
      <c r="O8" s="16">
        <v>3</v>
      </c>
      <c r="P8" s="16">
        <v>110</v>
      </c>
      <c r="Q8" s="16">
        <v>8</v>
      </c>
      <c r="R8" s="16">
        <v>5</v>
      </c>
      <c r="S8" s="16">
        <v>1</v>
      </c>
      <c r="T8" s="16">
        <v>5</v>
      </c>
      <c r="U8" s="16">
        <v>2</v>
      </c>
      <c r="V8" s="16">
        <v>329</v>
      </c>
      <c r="W8" s="16">
        <v>36</v>
      </c>
      <c r="X8" s="16">
        <v>0</v>
      </c>
      <c r="Y8" s="16">
        <v>13</v>
      </c>
      <c r="Z8" s="16">
        <v>0</v>
      </c>
      <c r="AA8" s="16">
        <v>1</v>
      </c>
      <c r="AB8" s="16">
        <v>13</v>
      </c>
    </row>
    <row r="9" spans="1:28">
      <c r="A9" s="7" t="s">
        <v>2176</v>
      </c>
      <c r="B9" s="16">
        <v>2141</v>
      </c>
      <c r="C9" s="16">
        <v>476</v>
      </c>
      <c r="D9" s="16" t="s">
        <v>99</v>
      </c>
      <c r="E9" s="16">
        <v>11</v>
      </c>
      <c r="F9" s="16">
        <v>41</v>
      </c>
      <c r="G9" s="16">
        <v>14</v>
      </c>
      <c r="H9" s="16">
        <v>1</v>
      </c>
      <c r="I9" s="16">
        <v>506</v>
      </c>
      <c r="J9" s="16">
        <v>144</v>
      </c>
      <c r="K9" s="16">
        <v>49</v>
      </c>
      <c r="L9" s="16">
        <v>2</v>
      </c>
      <c r="M9" s="16">
        <v>400</v>
      </c>
      <c r="N9" s="16">
        <v>0</v>
      </c>
      <c r="O9" s="16">
        <v>1</v>
      </c>
      <c r="P9" s="16">
        <v>114</v>
      </c>
      <c r="Q9" s="16">
        <v>4</v>
      </c>
      <c r="R9" s="16">
        <v>4</v>
      </c>
      <c r="S9" s="16">
        <v>0</v>
      </c>
      <c r="T9" s="16">
        <v>3</v>
      </c>
      <c r="U9" s="16">
        <v>4</v>
      </c>
      <c r="V9" s="16">
        <v>328</v>
      </c>
      <c r="W9" s="16">
        <v>27</v>
      </c>
      <c r="X9" s="16">
        <v>1</v>
      </c>
      <c r="Y9" s="16">
        <v>7</v>
      </c>
      <c r="Z9" s="16">
        <v>0</v>
      </c>
      <c r="AA9" s="16">
        <v>2</v>
      </c>
      <c r="AB9" s="16">
        <v>2</v>
      </c>
    </row>
    <row r="10" spans="1:28">
      <c r="A10" s="7" t="s">
        <v>543</v>
      </c>
      <c r="B10" s="16">
        <v>2198</v>
      </c>
      <c r="C10" s="16">
        <v>529</v>
      </c>
      <c r="D10" s="16" t="s">
        <v>99</v>
      </c>
      <c r="E10" s="16">
        <v>4</v>
      </c>
      <c r="F10" s="16">
        <v>52</v>
      </c>
      <c r="G10" s="16">
        <v>18</v>
      </c>
      <c r="H10" s="16">
        <v>0</v>
      </c>
      <c r="I10" s="16">
        <v>521</v>
      </c>
      <c r="J10" s="16">
        <v>146</v>
      </c>
      <c r="K10" s="16">
        <v>65</v>
      </c>
      <c r="L10" s="16">
        <v>6</v>
      </c>
      <c r="M10" s="16">
        <v>379</v>
      </c>
      <c r="N10" s="16">
        <v>0</v>
      </c>
      <c r="O10" s="16">
        <v>0</v>
      </c>
      <c r="P10" s="16">
        <v>103</v>
      </c>
      <c r="Q10" s="16">
        <v>8</v>
      </c>
      <c r="R10" s="16">
        <v>6</v>
      </c>
      <c r="S10" s="16">
        <v>0</v>
      </c>
      <c r="T10" s="16">
        <v>8</v>
      </c>
      <c r="U10" s="16">
        <v>1</v>
      </c>
      <c r="V10" s="16">
        <v>301</v>
      </c>
      <c r="W10" s="16">
        <v>33</v>
      </c>
      <c r="X10" s="16">
        <v>0</v>
      </c>
      <c r="Y10" s="16">
        <v>11</v>
      </c>
      <c r="Z10" s="16">
        <v>2</v>
      </c>
      <c r="AA10" s="16">
        <v>4</v>
      </c>
      <c r="AB10" s="16">
        <v>1</v>
      </c>
    </row>
    <row r="11" spans="1:28">
      <c r="A11" s="7" t="s">
        <v>2178</v>
      </c>
      <c r="B11" s="16">
        <v>2187</v>
      </c>
      <c r="C11" s="16">
        <v>513</v>
      </c>
      <c r="D11" s="16" t="s">
        <v>99</v>
      </c>
      <c r="E11" s="16">
        <v>14</v>
      </c>
      <c r="F11" s="16">
        <v>52</v>
      </c>
      <c r="G11" s="16">
        <v>20</v>
      </c>
      <c r="H11" s="16">
        <v>3</v>
      </c>
      <c r="I11" s="16">
        <v>510</v>
      </c>
      <c r="J11" s="16">
        <v>125</v>
      </c>
      <c r="K11" s="16">
        <v>46</v>
      </c>
      <c r="L11" s="16">
        <v>3</v>
      </c>
      <c r="M11" s="16">
        <v>402</v>
      </c>
      <c r="N11" s="16">
        <v>1</v>
      </c>
      <c r="O11" s="16">
        <v>2</v>
      </c>
      <c r="P11" s="16">
        <v>117</v>
      </c>
      <c r="Q11" s="16">
        <v>14</v>
      </c>
      <c r="R11" s="16">
        <v>7</v>
      </c>
      <c r="S11" s="16">
        <v>0</v>
      </c>
      <c r="T11" s="16">
        <v>9</v>
      </c>
      <c r="U11" s="16">
        <v>1</v>
      </c>
      <c r="V11" s="16">
        <v>295</v>
      </c>
      <c r="W11" s="16">
        <v>30</v>
      </c>
      <c r="X11" s="16">
        <v>0</v>
      </c>
      <c r="Y11" s="16">
        <v>21</v>
      </c>
      <c r="Z11" s="16">
        <v>1</v>
      </c>
      <c r="AA11" s="16">
        <v>1</v>
      </c>
      <c r="AB11" s="16">
        <v>0</v>
      </c>
    </row>
    <row r="12" spans="1:28">
      <c r="A12" s="7" t="s">
        <v>1236</v>
      </c>
      <c r="B12" s="16">
        <v>2190</v>
      </c>
      <c r="C12" s="16">
        <v>515</v>
      </c>
      <c r="D12" s="16" t="s">
        <v>99</v>
      </c>
      <c r="E12" s="16">
        <v>8</v>
      </c>
      <c r="F12" s="16">
        <v>58</v>
      </c>
      <c r="G12" s="16">
        <v>16</v>
      </c>
      <c r="H12" s="16">
        <v>0</v>
      </c>
      <c r="I12" s="16">
        <v>500</v>
      </c>
      <c r="J12" s="16">
        <v>148</v>
      </c>
      <c r="K12" s="16">
        <v>52</v>
      </c>
      <c r="L12" s="16">
        <v>8</v>
      </c>
      <c r="M12" s="16">
        <v>416</v>
      </c>
      <c r="N12" s="16">
        <v>1</v>
      </c>
      <c r="O12" s="16">
        <v>0</v>
      </c>
      <c r="P12" s="16">
        <v>118</v>
      </c>
      <c r="Q12" s="16">
        <v>11</v>
      </c>
      <c r="R12" s="16">
        <v>2</v>
      </c>
      <c r="S12" s="16">
        <v>0</v>
      </c>
      <c r="T12" s="16">
        <v>9</v>
      </c>
      <c r="U12" s="16">
        <v>1</v>
      </c>
      <c r="V12" s="16">
        <v>294</v>
      </c>
      <c r="W12" s="16">
        <v>28</v>
      </c>
      <c r="X12" s="16">
        <v>0</v>
      </c>
      <c r="Y12" s="16">
        <v>9</v>
      </c>
      <c r="Z12" s="16">
        <v>0</v>
      </c>
      <c r="AA12" s="16">
        <v>4</v>
      </c>
      <c r="AB12" s="16">
        <v>1</v>
      </c>
    </row>
    <row r="13" spans="1:28">
      <c r="A13" s="7" t="s">
        <v>1941</v>
      </c>
      <c r="B13" s="16">
        <v>2128</v>
      </c>
      <c r="C13" s="16">
        <v>481</v>
      </c>
      <c r="D13" s="16" t="s">
        <v>99</v>
      </c>
      <c r="E13" s="16">
        <v>8</v>
      </c>
      <c r="F13" s="16">
        <v>47</v>
      </c>
      <c r="G13" s="16">
        <v>12</v>
      </c>
      <c r="H13" s="16">
        <v>1</v>
      </c>
      <c r="I13" s="16">
        <v>478</v>
      </c>
      <c r="J13" s="16">
        <v>136</v>
      </c>
      <c r="K13" s="16">
        <v>50</v>
      </c>
      <c r="L13" s="16">
        <v>6</v>
      </c>
      <c r="M13" s="16">
        <v>440</v>
      </c>
      <c r="N13" s="16">
        <v>5</v>
      </c>
      <c r="O13" s="16">
        <v>0</v>
      </c>
      <c r="P13" s="16">
        <v>96</v>
      </c>
      <c r="Q13" s="16">
        <v>11</v>
      </c>
      <c r="R13" s="16">
        <v>1</v>
      </c>
      <c r="S13" s="16">
        <v>0</v>
      </c>
      <c r="T13" s="16">
        <v>5</v>
      </c>
      <c r="U13" s="16">
        <v>2</v>
      </c>
      <c r="V13" s="16">
        <v>303</v>
      </c>
      <c r="W13" s="16">
        <v>25</v>
      </c>
      <c r="X13" s="16">
        <v>1</v>
      </c>
      <c r="Y13" s="16">
        <v>16</v>
      </c>
      <c r="Z13" s="16">
        <v>0</v>
      </c>
      <c r="AA13" s="16">
        <v>1</v>
      </c>
      <c r="AB13" s="16">
        <v>3</v>
      </c>
    </row>
    <row r="14" spans="1:28">
      <c r="A14" s="7" t="s">
        <v>1895</v>
      </c>
      <c r="B14" s="16">
        <v>2267</v>
      </c>
      <c r="C14" s="16">
        <v>490</v>
      </c>
      <c r="D14" s="16" t="s">
        <v>99</v>
      </c>
      <c r="E14" s="16">
        <v>5</v>
      </c>
      <c r="F14" s="16">
        <v>73</v>
      </c>
      <c r="G14" s="16">
        <v>11</v>
      </c>
      <c r="H14" s="16">
        <v>0</v>
      </c>
      <c r="I14" s="16">
        <v>479</v>
      </c>
      <c r="J14" s="16">
        <v>144</v>
      </c>
      <c r="K14" s="16">
        <v>50</v>
      </c>
      <c r="L14" s="16">
        <v>7</v>
      </c>
      <c r="M14" s="16">
        <v>484</v>
      </c>
      <c r="N14" s="16">
        <v>0</v>
      </c>
      <c r="O14" s="16">
        <v>1</v>
      </c>
      <c r="P14" s="16">
        <v>111</v>
      </c>
      <c r="Q14" s="16">
        <v>10</v>
      </c>
      <c r="R14" s="16">
        <v>4</v>
      </c>
      <c r="S14" s="16">
        <v>0</v>
      </c>
      <c r="T14" s="16">
        <v>6</v>
      </c>
      <c r="U14" s="16">
        <v>4</v>
      </c>
      <c r="V14" s="16">
        <v>311</v>
      </c>
      <c r="W14" s="16">
        <v>62</v>
      </c>
      <c r="X14" s="16">
        <v>0</v>
      </c>
      <c r="Y14" s="16">
        <v>20</v>
      </c>
      <c r="Z14" s="16">
        <v>3</v>
      </c>
      <c r="AA14" s="16">
        <v>2</v>
      </c>
      <c r="AB14" s="16">
        <v>10</v>
      </c>
    </row>
    <row r="15" spans="1:28">
      <c r="A15" s="7" t="s">
        <v>1942</v>
      </c>
      <c r="B15" s="16">
        <v>2085</v>
      </c>
      <c r="C15" s="16">
        <v>452</v>
      </c>
      <c r="D15" s="16" t="s">
        <v>99</v>
      </c>
      <c r="E15" s="16">
        <v>7</v>
      </c>
      <c r="F15" s="16">
        <v>53</v>
      </c>
      <c r="G15" s="16">
        <v>12</v>
      </c>
      <c r="H15" s="16">
        <v>1</v>
      </c>
      <c r="I15" s="16">
        <v>426</v>
      </c>
      <c r="J15" s="16">
        <v>136</v>
      </c>
      <c r="K15" s="16">
        <v>50</v>
      </c>
      <c r="L15" s="16">
        <v>2</v>
      </c>
      <c r="M15" s="16">
        <v>438</v>
      </c>
      <c r="N15" s="16">
        <v>2</v>
      </c>
      <c r="O15" s="16">
        <v>4</v>
      </c>
      <c r="P15" s="16">
        <v>139</v>
      </c>
      <c r="Q15" s="16">
        <v>14</v>
      </c>
      <c r="R15" s="16">
        <v>1</v>
      </c>
      <c r="S15" s="16">
        <v>1</v>
      </c>
      <c r="T15" s="16">
        <v>6</v>
      </c>
      <c r="U15" s="16">
        <v>2</v>
      </c>
      <c r="V15" s="16">
        <v>306</v>
      </c>
      <c r="W15" s="16">
        <v>22</v>
      </c>
      <c r="X15" s="16">
        <v>2</v>
      </c>
      <c r="Y15" s="16">
        <v>18</v>
      </c>
      <c r="Z15" s="16">
        <v>0</v>
      </c>
      <c r="AA15" s="16">
        <v>1</v>
      </c>
      <c r="AB15" s="16">
        <v>8</v>
      </c>
    </row>
    <row r="16" spans="1:28">
      <c r="A16" s="7" t="s">
        <v>1267</v>
      </c>
      <c r="B16" s="16">
        <f>SUM(C16:AB16)</f>
        <v>2255</v>
      </c>
      <c r="C16" s="16">
        <f>359+101</f>
        <v>460</v>
      </c>
      <c r="D16" s="16" t="s">
        <v>99</v>
      </c>
      <c r="E16" s="16">
        <v>10</v>
      </c>
      <c r="F16" s="16">
        <v>53</v>
      </c>
      <c r="G16" s="16">
        <v>16</v>
      </c>
      <c r="H16" s="16">
        <v>2</v>
      </c>
      <c r="I16" s="16">
        <f>341+119</f>
        <v>460</v>
      </c>
      <c r="J16" s="16">
        <v>137</v>
      </c>
      <c r="K16" s="16">
        <v>69</v>
      </c>
      <c r="L16" s="16">
        <v>2</v>
      </c>
      <c r="M16" s="16">
        <f>386+118</f>
        <v>504</v>
      </c>
      <c r="N16" s="16">
        <v>1</v>
      </c>
      <c r="O16" s="16">
        <v>1</v>
      </c>
      <c r="P16" s="16">
        <v>81</v>
      </c>
      <c r="Q16" s="16">
        <v>10</v>
      </c>
      <c r="R16" s="16">
        <v>4</v>
      </c>
      <c r="S16" s="16">
        <v>0</v>
      </c>
      <c r="T16" s="16">
        <v>12</v>
      </c>
      <c r="U16" s="16">
        <v>1</v>
      </c>
      <c r="V16" s="16">
        <f>270+93</f>
        <v>363</v>
      </c>
      <c r="W16" s="16">
        <v>30</v>
      </c>
      <c r="X16" s="16">
        <v>4</v>
      </c>
      <c r="Y16" s="16">
        <v>17</v>
      </c>
      <c r="Z16" s="16">
        <v>3</v>
      </c>
      <c r="AA16" s="16">
        <v>7</v>
      </c>
      <c r="AB16" s="16">
        <v>8</v>
      </c>
    </row>
    <row r="17" spans="1:28">
      <c r="A17" s="7" t="s">
        <v>2092</v>
      </c>
      <c r="B17" s="7">
        <v>2002</v>
      </c>
      <c r="C17" s="7">
        <f>335+106</f>
        <v>441</v>
      </c>
      <c r="D17" s="16" t="s">
        <v>99</v>
      </c>
      <c r="E17" s="7">
        <f>6+1</f>
        <v>7</v>
      </c>
      <c r="F17" s="7">
        <f>35+19</f>
        <v>54</v>
      </c>
      <c r="G17" s="7">
        <f>10+1</f>
        <v>11</v>
      </c>
      <c r="H17" s="7">
        <v>1</v>
      </c>
      <c r="I17" s="7">
        <f>307+107</f>
        <v>414</v>
      </c>
      <c r="J17" s="7">
        <f>76+35</f>
        <v>111</v>
      </c>
      <c r="K17" s="7">
        <f>26+16</f>
        <v>42</v>
      </c>
      <c r="L17" s="7">
        <v>4</v>
      </c>
      <c r="M17" s="7">
        <f>366+152</f>
        <v>518</v>
      </c>
      <c r="N17" s="7">
        <v>1</v>
      </c>
      <c r="O17" s="7">
        <v>1</v>
      </c>
      <c r="P17" s="7">
        <f>53+25</f>
        <v>78</v>
      </c>
      <c r="Q17" s="7">
        <f>6+2</f>
        <v>8</v>
      </c>
      <c r="R17" s="7">
        <v>2</v>
      </c>
      <c r="S17" s="7">
        <v>0</v>
      </c>
      <c r="T17" s="7">
        <f>1</f>
        <v>1</v>
      </c>
      <c r="U17" s="7">
        <v>0</v>
      </c>
      <c r="V17" s="7">
        <f>172+67</f>
        <v>239</v>
      </c>
      <c r="W17" s="7">
        <f>37+5</f>
        <v>42</v>
      </c>
      <c r="X17" s="7">
        <v>0</v>
      </c>
      <c r="Y17" s="7">
        <v>23</v>
      </c>
      <c r="Z17" s="7">
        <v>0</v>
      </c>
      <c r="AA17" s="7">
        <v>0</v>
      </c>
      <c r="AB17" s="7">
        <v>4</v>
      </c>
    </row>
    <row r="18" spans="1:28">
      <c r="A18" s="7" t="s">
        <v>2648</v>
      </c>
      <c r="B18" s="7">
        <f>SUM(C18:AB18)</f>
        <v>1979</v>
      </c>
      <c r="C18" s="7">
        <v>382</v>
      </c>
      <c r="D18" s="16" t="s">
        <v>99</v>
      </c>
      <c r="E18" s="7">
        <v>13</v>
      </c>
      <c r="F18" s="7">
        <v>40</v>
      </c>
      <c r="G18" s="7">
        <v>18</v>
      </c>
      <c r="H18" s="7">
        <v>0</v>
      </c>
      <c r="I18" s="7">
        <v>393</v>
      </c>
      <c r="J18" s="7">
        <v>127</v>
      </c>
      <c r="K18" s="7">
        <v>51</v>
      </c>
      <c r="L18" s="7">
        <v>1</v>
      </c>
      <c r="M18" s="7">
        <v>525</v>
      </c>
      <c r="N18" s="7">
        <v>0</v>
      </c>
      <c r="O18" s="7">
        <v>1</v>
      </c>
      <c r="P18" s="7">
        <v>108</v>
      </c>
      <c r="Q18" s="7">
        <v>8</v>
      </c>
      <c r="R18" s="7">
        <v>2</v>
      </c>
      <c r="S18" s="7">
        <v>0</v>
      </c>
      <c r="T18" s="7">
        <v>8</v>
      </c>
      <c r="U18" s="7">
        <v>3</v>
      </c>
      <c r="V18" s="7">
        <v>271</v>
      </c>
      <c r="W18" s="7">
        <v>25</v>
      </c>
      <c r="X18" s="7">
        <v>0</v>
      </c>
      <c r="Y18" s="7">
        <v>0</v>
      </c>
      <c r="Z18" s="7">
        <v>0</v>
      </c>
      <c r="AA18" s="7">
        <v>2</v>
      </c>
      <c r="AB18" s="7">
        <v>1</v>
      </c>
    </row>
    <row r="19" spans="1:28">
      <c r="A19" s="7" t="s">
        <v>2649</v>
      </c>
      <c r="B19" s="7">
        <f>SUM(C19:AB19)</f>
        <v>2058</v>
      </c>
      <c r="C19" s="7">
        <v>413</v>
      </c>
      <c r="D19" s="16" t="s">
        <v>99</v>
      </c>
      <c r="E19" s="7">
        <v>6</v>
      </c>
      <c r="F19" s="7">
        <v>53</v>
      </c>
      <c r="G19" s="7">
        <v>16</v>
      </c>
      <c r="H19" s="7">
        <v>0</v>
      </c>
      <c r="I19" s="7">
        <v>407</v>
      </c>
      <c r="J19" s="7">
        <v>106</v>
      </c>
      <c r="K19" s="7">
        <v>46</v>
      </c>
      <c r="L19" s="7">
        <v>3</v>
      </c>
      <c r="M19" s="7">
        <v>580</v>
      </c>
      <c r="N19" s="7">
        <v>1</v>
      </c>
      <c r="O19" s="7">
        <v>1</v>
      </c>
      <c r="P19" s="7">
        <v>80</v>
      </c>
      <c r="Q19" s="7">
        <v>15</v>
      </c>
      <c r="R19" s="7">
        <v>1</v>
      </c>
      <c r="S19" s="7">
        <v>3</v>
      </c>
      <c r="T19" s="7">
        <v>4</v>
      </c>
      <c r="U19" s="7">
        <v>0</v>
      </c>
      <c r="V19" s="7">
        <v>279</v>
      </c>
      <c r="W19" s="7">
        <v>31</v>
      </c>
      <c r="X19" s="7">
        <v>0</v>
      </c>
      <c r="Y19" s="7">
        <v>12</v>
      </c>
      <c r="Z19" s="7">
        <v>0</v>
      </c>
      <c r="AA19" s="7">
        <v>0</v>
      </c>
      <c r="AB19" s="7">
        <v>1</v>
      </c>
    </row>
    <row r="20" spans="1:28">
      <c r="A20" s="7" t="s">
        <v>1342</v>
      </c>
      <c r="B20" s="7">
        <v>2044</v>
      </c>
      <c r="C20" s="7">
        <v>384</v>
      </c>
      <c r="D20" s="16" t="s">
        <v>99</v>
      </c>
      <c r="E20" s="7">
        <v>8</v>
      </c>
      <c r="F20" s="7">
        <v>37</v>
      </c>
      <c r="G20" s="7">
        <v>14</v>
      </c>
      <c r="H20" s="7">
        <v>0</v>
      </c>
      <c r="I20" s="7">
        <v>400</v>
      </c>
      <c r="J20" s="7">
        <v>123</v>
      </c>
      <c r="K20" s="7">
        <v>55</v>
      </c>
      <c r="L20" s="7">
        <v>3</v>
      </c>
      <c r="M20" s="7">
        <v>606</v>
      </c>
      <c r="N20" s="7">
        <v>0</v>
      </c>
      <c r="O20" s="7">
        <v>0</v>
      </c>
      <c r="P20" s="7">
        <v>80</v>
      </c>
      <c r="Q20" s="7">
        <v>15</v>
      </c>
      <c r="R20" s="7">
        <v>0</v>
      </c>
      <c r="S20" s="7">
        <v>0</v>
      </c>
      <c r="T20" s="7">
        <v>6</v>
      </c>
      <c r="U20" s="7">
        <v>0</v>
      </c>
      <c r="V20" s="7">
        <v>269</v>
      </c>
      <c r="W20" s="7">
        <v>37</v>
      </c>
      <c r="X20" s="7">
        <v>1</v>
      </c>
      <c r="Y20" s="7">
        <v>0</v>
      </c>
      <c r="Z20" s="7">
        <v>0</v>
      </c>
      <c r="AA20" s="7">
        <v>3</v>
      </c>
      <c r="AB20" s="7">
        <v>0</v>
      </c>
    </row>
    <row r="21" spans="1:28">
      <c r="A21" s="7" t="s">
        <v>2486</v>
      </c>
      <c r="B21" s="7">
        <v>1985</v>
      </c>
      <c r="C21" s="7">
        <v>380</v>
      </c>
      <c r="D21" s="7">
        <v>1</v>
      </c>
      <c r="E21" s="7">
        <v>5</v>
      </c>
      <c r="F21" s="7">
        <v>32</v>
      </c>
      <c r="G21" s="7">
        <v>11</v>
      </c>
      <c r="H21" s="7">
        <v>1</v>
      </c>
      <c r="I21" s="7">
        <v>420</v>
      </c>
      <c r="J21" s="7">
        <v>128</v>
      </c>
      <c r="K21" s="7">
        <v>58</v>
      </c>
      <c r="L21" s="7">
        <v>2</v>
      </c>
      <c r="M21" s="7">
        <v>626</v>
      </c>
      <c r="N21" s="7">
        <v>0</v>
      </c>
      <c r="O21" s="7">
        <v>1</v>
      </c>
      <c r="P21" s="7">
        <v>81</v>
      </c>
      <c r="Q21" s="7">
        <v>10</v>
      </c>
      <c r="R21" s="7">
        <v>0</v>
      </c>
      <c r="S21" s="7">
        <v>2</v>
      </c>
      <c r="T21" s="7">
        <v>8</v>
      </c>
      <c r="U21" s="7">
        <v>4</v>
      </c>
      <c r="V21" s="7">
        <v>180</v>
      </c>
      <c r="W21" s="7">
        <v>32</v>
      </c>
      <c r="X21" s="7">
        <v>0</v>
      </c>
      <c r="Y21" s="7">
        <v>0</v>
      </c>
      <c r="Z21" s="7">
        <v>1</v>
      </c>
      <c r="AA21" s="7">
        <v>0</v>
      </c>
      <c r="AB21" s="7">
        <v>2</v>
      </c>
    </row>
    <row r="23" spans="1:28">
      <c r="D23" s="70" t="s">
        <v>3013</v>
      </c>
    </row>
  </sheetData>
  <phoneticPr fontId="5"/>
  <hyperlinks>
    <hyperlink ref="E1" location="目次!C138" display="目次" xr:uid="{00000000-0004-0000-2A01-000000000000}"/>
  </hyperlinks>
  <pageMargins left="0.7" right="0.7" top="0.75" bottom="0.75" header="0.3" footer="0.3"/>
  <pageSetup paperSize="9" fitToWidth="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6"/>
  <sheetViews>
    <sheetView workbookViewId="0">
      <selection activeCell="D1" sqref="D1"/>
    </sheetView>
  </sheetViews>
  <sheetFormatPr defaultColWidth="8.75" defaultRowHeight="14.25"/>
  <cols>
    <col min="1" max="1" width="19.25" style="1" bestFit="1" customWidth="1"/>
    <col min="2" max="2" width="37.75" style="1" bestFit="1" customWidth="1"/>
    <col min="3" max="3" width="10.375" style="1" bestFit="1" customWidth="1"/>
    <col min="4" max="4" width="8.25" style="1" bestFit="1" customWidth="1"/>
    <col min="5" max="16384" width="8.75" style="1"/>
  </cols>
  <sheetData>
    <row r="1" spans="1:4">
      <c r="A1" s="1" t="s">
        <v>105</v>
      </c>
      <c r="D1" s="9" t="s">
        <v>652</v>
      </c>
    </row>
    <row r="2" spans="1:4">
      <c r="A2" s="1" t="s">
        <v>654</v>
      </c>
    </row>
    <row r="3" spans="1:4">
      <c r="A3" s="7" t="s">
        <v>657</v>
      </c>
      <c r="B3" s="7" t="s">
        <v>471</v>
      </c>
      <c r="C3" s="7" t="s">
        <v>664</v>
      </c>
      <c r="D3" s="7" t="s">
        <v>384</v>
      </c>
    </row>
    <row r="4" spans="1:4">
      <c r="A4" s="8">
        <v>14916</v>
      </c>
      <c r="B4" s="7" t="s">
        <v>670</v>
      </c>
      <c r="C4" s="7">
        <v>0</v>
      </c>
      <c r="D4" s="7">
        <v>13.01</v>
      </c>
    </row>
    <row r="5" spans="1:4">
      <c r="A5" s="8">
        <v>20285</v>
      </c>
      <c r="B5" s="7" t="s">
        <v>168</v>
      </c>
      <c r="C5" s="7">
        <v>0.21</v>
      </c>
      <c r="D5" s="7">
        <v>13.22</v>
      </c>
    </row>
    <row r="6" spans="1:4">
      <c r="A6" s="8">
        <v>35517</v>
      </c>
      <c r="B6" s="7" t="s">
        <v>672</v>
      </c>
      <c r="C6" s="7">
        <v>0</v>
      </c>
      <c r="D6" s="7">
        <v>13.42</v>
      </c>
    </row>
  </sheetData>
  <phoneticPr fontId="5"/>
  <hyperlinks>
    <hyperlink ref="D1" location="目次!C2" display="目次" xr:uid="{00000000-0004-0000-0200-000000000000}"/>
  </hyperlinks>
  <pageMargins left="0.7" right="0.7" top="0.75" bottom="0.75" header="0.3" footer="0.3"/>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DY51"/>
  <sheetViews>
    <sheetView workbookViewId="0">
      <pane xSplit="4" ySplit="6" topLeftCell="CR34" activePane="bottomRight" state="frozen"/>
      <selection pane="topRight"/>
      <selection pane="bottomLeft"/>
      <selection pane="bottomRight" activeCell="DC49" sqref="DC49"/>
    </sheetView>
  </sheetViews>
  <sheetFormatPr defaultColWidth="8.75" defaultRowHeight="14.25"/>
  <cols>
    <col min="1" max="1" width="11.5" style="1" bestFit="1" customWidth="1"/>
    <col min="2" max="16384" width="8.75" style="1"/>
  </cols>
  <sheetData>
    <row r="1" spans="1:129">
      <c r="A1" s="1" t="s">
        <v>78</v>
      </c>
      <c r="D1" s="9" t="s">
        <v>652</v>
      </c>
    </row>
    <row r="2" spans="1:129">
      <c r="A2" s="1" t="s">
        <v>590</v>
      </c>
    </row>
    <row r="3" spans="1:129">
      <c r="A3" s="1" t="s">
        <v>1008</v>
      </c>
    </row>
    <row r="4" spans="1:129">
      <c r="A4" s="1" t="s">
        <v>1043</v>
      </c>
    </row>
    <row r="5" spans="1:129">
      <c r="A5" s="226" t="s">
        <v>303</v>
      </c>
      <c r="B5" s="226" t="s">
        <v>735</v>
      </c>
      <c r="C5" s="226" t="s">
        <v>734</v>
      </c>
      <c r="D5" s="235" t="s">
        <v>769</v>
      </c>
      <c r="E5" s="235"/>
      <c r="F5" s="235"/>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CY5" s="235"/>
      <c r="CZ5" s="235"/>
      <c r="DA5" s="235"/>
      <c r="DB5" s="235" t="s">
        <v>1527</v>
      </c>
      <c r="DC5" s="235"/>
      <c r="DD5" s="235"/>
      <c r="DE5" s="235"/>
      <c r="DF5" s="235"/>
      <c r="DG5" s="235"/>
      <c r="DH5" s="235"/>
      <c r="DI5" s="235"/>
      <c r="DJ5" s="235"/>
      <c r="DK5" s="235"/>
      <c r="DL5" s="235"/>
      <c r="DM5" s="235"/>
      <c r="DN5" s="235"/>
      <c r="DO5" s="235"/>
      <c r="DP5" s="235"/>
      <c r="DQ5" s="235"/>
      <c r="DR5" s="235"/>
      <c r="DS5" s="235"/>
      <c r="DT5" s="235"/>
      <c r="DU5" s="235"/>
      <c r="DV5" s="235"/>
      <c r="DW5" s="235"/>
      <c r="DX5" s="235"/>
      <c r="DY5" s="235"/>
    </row>
    <row r="6" spans="1:129">
      <c r="A6" s="226"/>
      <c r="B6" s="226"/>
      <c r="C6" s="226"/>
      <c r="D6" s="7" t="s">
        <v>1322</v>
      </c>
      <c r="E6" s="7" t="s">
        <v>1508</v>
      </c>
      <c r="F6" s="7" t="s">
        <v>1578</v>
      </c>
      <c r="G6" s="7" t="s">
        <v>2</v>
      </c>
      <c r="H6" s="7" t="s">
        <v>1580</v>
      </c>
      <c r="I6" s="7" t="s">
        <v>154</v>
      </c>
      <c r="J6" s="7" t="s">
        <v>604</v>
      </c>
      <c r="K6" s="7" t="s">
        <v>1581</v>
      </c>
      <c r="L6" s="7" t="s">
        <v>1561</v>
      </c>
      <c r="M6" s="7" t="s">
        <v>1583</v>
      </c>
      <c r="N6" s="7" t="s">
        <v>1570</v>
      </c>
      <c r="O6" s="7" t="s">
        <v>1584</v>
      </c>
      <c r="P6" s="7" t="s">
        <v>1585</v>
      </c>
      <c r="Q6" s="7" t="s">
        <v>1587</v>
      </c>
      <c r="R6" s="7" t="s">
        <v>1479</v>
      </c>
      <c r="S6" s="7" t="s">
        <v>1588</v>
      </c>
      <c r="T6" s="7" t="s">
        <v>1593</v>
      </c>
      <c r="U6" s="7" t="s">
        <v>566</v>
      </c>
      <c r="V6" s="7" t="s">
        <v>869</v>
      </c>
      <c r="W6" s="7" t="s">
        <v>1594</v>
      </c>
      <c r="X6" s="7" t="s">
        <v>433</v>
      </c>
      <c r="Y6" s="7" t="s">
        <v>1416</v>
      </c>
      <c r="Z6" s="7" t="s">
        <v>1598</v>
      </c>
      <c r="AA6" s="7" t="s">
        <v>1600</v>
      </c>
      <c r="AB6" s="7" t="s">
        <v>568</v>
      </c>
      <c r="AC6" s="7" t="s">
        <v>1603</v>
      </c>
      <c r="AD6" s="7" t="s">
        <v>1607</v>
      </c>
      <c r="AE6" s="7" t="s">
        <v>1366</v>
      </c>
      <c r="AF6" s="7" t="s">
        <v>1309</v>
      </c>
      <c r="AG6" s="7" t="s">
        <v>341</v>
      </c>
      <c r="AH6" s="7" t="s">
        <v>1608</v>
      </c>
      <c r="AI6" s="7" t="s">
        <v>1235</v>
      </c>
      <c r="AJ6" s="7" t="s">
        <v>1610</v>
      </c>
      <c r="AK6" s="7" t="s">
        <v>780</v>
      </c>
      <c r="AL6" s="7" t="s">
        <v>1132</v>
      </c>
      <c r="AM6" s="7" t="s">
        <v>1171</v>
      </c>
      <c r="AN6" s="7" t="s">
        <v>121</v>
      </c>
      <c r="AO6" s="7" t="s">
        <v>1612</v>
      </c>
      <c r="AP6" s="7" t="s">
        <v>1614</v>
      </c>
      <c r="AQ6" s="7" t="s">
        <v>1004</v>
      </c>
      <c r="AR6" s="7" t="s">
        <v>1616</v>
      </c>
      <c r="AS6" s="7" t="s">
        <v>1619</v>
      </c>
      <c r="AT6" s="7" t="s">
        <v>1628</v>
      </c>
      <c r="AU6" s="7" t="s">
        <v>1631</v>
      </c>
      <c r="AV6" s="7" t="s">
        <v>913</v>
      </c>
      <c r="AW6" s="7" t="s">
        <v>1030</v>
      </c>
      <c r="AX6" s="7" t="s">
        <v>890</v>
      </c>
      <c r="AY6" s="7" t="s">
        <v>695</v>
      </c>
      <c r="AZ6" s="7" t="s">
        <v>1334</v>
      </c>
      <c r="BA6" s="7" t="s">
        <v>1053</v>
      </c>
      <c r="BB6" s="7" t="s">
        <v>729</v>
      </c>
      <c r="BC6" s="7" t="s">
        <v>1621</v>
      </c>
      <c r="BD6" s="7" t="s">
        <v>863</v>
      </c>
      <c r="BE6" s="7" t="s">
        <v>1632</v>
      </c>
      <c r="BF6" s="7" t="s">
        <v>1102</v>
      </c>
      <c r="BG6" s="7" t="s">
        <v>255</v>
      </c>
      <c r="BH6" s="7" t="s">
        <v>1635</v>
      </c>
      <c r="BI6" s="7" t="s">
        <v>1213</v>
      </c>
      <c r="BJ6" s="7" t="s">
        <v>1636</v>
      </c>
      <c r="BK6" s="7" t="s">
        <v>40</v>
      </c>
      <c r="BL6" s="7" t="s">
        <v>587</v>
      </c>
      <c r="BM6" s="7" t="s">
        <v>1638</v>
      </c>
      <c r="BN6" s="7" t="s">
        <v>988</v>
      </c>
      <c r="BO6" s="7" t="s">
        <v>1639</v>
      </c>
      <c r="BP6" s="7" t="s">
        <v>275</v>
      </c>
      <c r="BQ6" s="7" t="s">
        <v>717</v>
      </c>
      <c r="BR6" s="7" t="s">
        <v>597</v>
      </c>
      <c r="BS6" s="7" t="s">
        <v>1462</v>
      </c>
      <c r="BT6" s="7" t="s">
        <v>1125</v>
      </c>
      <c r="BU6" s="7" t="s">
        <v>1640</v>
      </c>
      <c r="BV6" s="7" t="s">
        <v>112</v>
      </c>
      <c r="BW6" s="7" t="s">
        <v>1641</v>
      </c>
      <c r="BX6" s="7" t="s">
        <v>1644</v>
      </c>
      <c r="BY6" s="7" t="s">
        <v>1645</v>
      </c>
      <c r="BZ6" s="7" t="s">
        <v>1216</v>
      </c>
      <c r="CA6" s="7" t="s">
        <v>1647</v>
      </c>
      <c r="CB6" s="7" t="s">
        <v>1650</v>
      </c>
      <c r="CC6" s="7" t="s">
        <v>975</v>
      </c>
      <c r="CD6" s="7" t="s">
        <v>560</v>
      </c>
      <c r="CE6" s="7" t="s">
        <v>1652</v>
      </c>
      <c r="CF6" s="7" t="s">
        <v>1653</v>
      </c>
      <c r="CG6" s="7" t="s">
        <v>518</v>
      </c>
      <c r="CH6" s="7" t="s">
        <v>1654</v>
      </c>
      <c r="CI6" s="7" t="s">
        <v>1657</v>
      </c>
      <c r="CJ6" s="7" t="s">
        <v>1162</v>
      </c>
      <c r="CK6" s="7" t="s">
        <v>799</v>
      </c>
      <c r="CL6" s="7" t="s">
        <v>294</v>
      </c>
      <c r="CM6" s="7" t="s">
        <v>689</v>
      </c>
      <c r="CN6" s="7" t="s">
        <v>1658</v>
      </c>
      <c r="CO6" s="7" t="s">
        <v>456</v>
      </c>
      <c r="CP6" s="7" t="s">
        <v>446</v>
      </c>
      <c r="CQ6" s="7" t="s">
        <v>1660</v>
      </c>
      <c r="CR6" s="7" t="s">
        <v>473</v>
      </c>
      <c r="CS6" s="7" t="s">
        <v>357</v>
      </c>
      <c r="CT6" s="7" t="s">
        <v>1661</v>
      </c>
      <c r="CU6" s="7" t="s">
        <v>591</v>
      </c>
      <c r="CV6" s="7" t="s">
        <v>939</v>
      </c>
      <c r="CW6" s="7" t="s">
        <v>1662</v>
      </c>
      <c r="CX6" s="7" t="s">
        <v>671</v>
      </c>
      <c r="CY6" s="7" t="s">
        <v>1221</v>
      </c>
      <c r="CZ6" s="7" t="s">
        <v>1378</v>
      </c>
      <c r="DA6" s="7" t="s">
        <v>1339</v>
      </c>
      <c r="DB6" s="7" t="s">
        <v>547</v>
      </c>
      <c r="DC6" s="7" t="s">
        <v>1665</v>
      </c>
      <c r="DD6" s="7" t="s">
        <v>1668</v>
      </c>
      <c r="DE6" s="7" t="s">
        <v>914</v>
      </c>
      <c r="DF6" s="7" t="s">
        <v>1453</v>
      </c>
      <c r="DG6" s="7" t="s">
        <v>52</v>
      </c>
      <c r="DH6" s="7" t="s">
        <v>1670</v>
      </c>
      <c r="DI6" s="7" t="s">
        <v>1674</v>
      </c>
      <c r="DJ6" s="7" t="s">
        <v>1337</v>
      </c>
      <c r="DK6" s="7" t="s">
        <v>1328</v>
      </c>
      <c r="DL6" s="7" t="s">
        <v>1675</v>
      </c>
      <c r="DM6" s="7" t="s">
        <v>1676</v>
      </c>
      <c r="DN6" s="7" t="s">
        <v>234</v>
      </c>
      <c r="DO6" s="7" t="s">
        <v>1677</v>
      </c>
      <c r="DP6" s="7" t="s">
        <v>1682</v>
      </c>
      <c r="DQ6" s="7" t="s">
        <v>1576</v>
      </c>
      <c r="DR6" s="7" t="s">
        <v>1683</v>
      </c>
      <c r="DS6" s="7" t="s">
        <v>1684</v>
      </c>
      <c r="DT6" s="7" t="s">
        <v>1141</v>
      </c>
      <c r="DU6" s="7" t="s">
        <v>259</v>
      </c>
      <c r="DV6" s="89" t="s">
        <v>1158</v>
      </c>
      <c r="DW6" s="7" t="s">
        <v>400</v>
      </c>
      <c r="DX6" s="7" t="s">
        <v>1687</v>
      </c>
      <c r="DY6" s="7" t="s">
        <v>315</v>
      </c>
    </row>
    <row r="7" spans="1:129">
      <c r="A7" s="27">
        <v>40544</v>
      </c>
      <c r="B7" s="7" t="s">
        <v>734</v>
      </c>
      <c r="C7" s="7">
        <f t="shared" ref="C7:C27" si="0">SUM(D7:DA7)</f>
        <v>47573</v>
      </c>
      <c r="D7" s="7">
        <v>392</v>
      </c>
      <c r="E7" s="7">
        <v>404</v>
      </c>
      <c r="F7" s="7">
        <v>441</v>
      </c>
      <c r="G7" s="7">
        <v>409</v>
      </c>
      <c r="H7" s="7">
        <v>440</v>
      </c>
      <c r="I7" s="7">
        <v>426</v>
      </c>
      <c r="J7" s="7">
        <v>472</v>
      </c>
      <c r="K7" s="7">
        <v>446</v>
      </c>
      <c r="L7" s="7">
        <v>470</v>
      </c>
      <c r="M7" s="7">
        <v>482</v>
      </c>
      <c r="N7" s="7">
        <v>475</v>
      </c>
      <c r="O7" s="7">
        <v>424</v>
      </c>
      <c r="P7" s="7">
        <v>435</v>
      </c>
      <c r="Q7" s="7">
        <v>465</v>
      </c>
      <c r="R7" s="7">
        <v>441</v>
      </c>
      <c r="S7" s="7">
        <v>422</v>
      </c>
      <c r="T7" s="7">
        <v>505</v>
      </c>
      <c r="U7" s="7">
        <v>460</v>
      </c>
      <c r="V7" s="7">
        <v>465</v>
      </c>
      <c r="W7" s="7">
        <v>515</v>
      </c>
      <c r="X7" s="7">
        <v>495</v>
      </c>
      <c r="Y7" s="7">
        <v>506</v>
      </c>
      <c r="Z7" s="7">
        <v>552</v>
      </c>
      <c r="AA7" s="7">
        <v>522</v>
      </c>
      <c r="AB7" s="7">
        <v>517</v>
      </c>
      <c r="AC7" s="7">
        <v>534</v>
      </c>
      <c r="AD7" s="7">
        <v>538</v>
      </c>
      <c r="AE7" s="7">
        <v>554</v>
      </c>
      <c r="AF7" s="7">
        <v>564</v>
      </c>
      <c r="AG7" s="7">
        <v>551</v>
      </c>
      <c r="AH7" s="7">
        <v>626</v>
      </c>
      <c r="AI7" s="7">
        <v>696</v>
      </c>
      <c r="AJ7" s="7">
        <v>691</v>
      </c>
      <c r="AK7" s="7">
        <v>684</v>
      </c>
      <c r="AL7" s="7">
        <v>726</v>
      </c>
      <c r="AM7" s="7">
        <v>718</v>
      </c>
      <c r="AN7" s="7">
        <v>834</v>
      </c>
      <c r="AO7" s="7">
        <v>794</v>
      </c>
      <c r="AP7" s="7">
        <v>784</v>
      </c>
      <c r="AQ7" s="7">
        <v>795</v>
      </c>
      <c r="AR7" s="7">
        <v>761</v>
      </c>
      <c r="AS7" s="7">
        <v>650</v>
      </c>
      <c r="AT7" s="7">
        <v>697</v>
      </c>
      <c r="AU7" s="7">
        <v>670</v>
      </c>
      <c r="AV7" s="7">
        <v>522</v>
      </c>
      <c r="AW7" s="7">
        <v>636</v>
      </c>
      <c r="AX7" s="7">
        <v>620</v>
      </c>
      <c r="AY7" s="7">
        <v>566</v>
      </c>
      <c r="AZ7" s="7">
        <v>550</v>
      </c>
      <c r="BA7" s="7">
        <v>549</v>
      </c>
      <c r="BB7" s="7">
        <v>524</v>
      </c>
      <c r="BC7" s="7">
        <v>522</v>
      </c>
      <c r="BD7" s="7">
        <v>610</v>
      </c>
      <c r="BE7" s="7">
        <v>502</v>
      </c>
      <c r="BF7" s="7">
        <v>537</v>
      </c>
      <c r="BG7" s="7">
        <v>585</v>
      </c>
      <c r="BH7" s="7">
        <v>555</v>
      </c>
      <c r="BI7" s="7">
        <v>648</v>
      </c>
      <c r="BJ7" s="7">
        <v>766</v>
      </c>
      <c r="BK7" s="7">
        <v>776</v>
      </c>
      <c r="BL7" s="7">
        <v>796</v>
      </c>
      <c r="BM7" s="7">
        <v>939</v>
      </c>
      <c r="BN7" s="7">
        <v>819</v>
      </c>
      <c r="BO7" s="7">
        <v>826</v>
      </c>
      <c r="BP7" s="7">
        <v>615</v>
      </c>
      <c r="BQ7" s="7">
        <v>593</v>
      </c>
      <c r="BR7" s="7">
        <v>688</v>
      </c>
      <c r="BS7" s="7">
        <v>743</v>
      </c>
      <c r="BT7" s="7">
        <v>683</v>
      </c>
      <c r="BU7" s="7">
        <v>685</v>
      </c>
      <c r="BV7" s="7">
        <v>594</v>
      </c>
      <c r="BW7" s="7">
        <v>533</v>
      </c>
      <c r="BX7" s="7">
        <v>479</v>
      </c>
      <c r="BY7" s="7">
        <v>475</v>
      </c>
      <c r="BZ7" s="7">
        <v>428</v>
      </c>
      <c r="CA7" s="7">
        <v>448</v>
      </c>
      <c r="CB7" s="7">
        <v>356</v>
      </c>
      <c r="CC7" s="7">
        <v>364</v>
      </c>
      <c r="CD7" s="7">
        <v>293</v>
      </c>
      <c r="CE7" s="7">
        <v>265</v>
      </c>
      <c r="CF7" s="7">
        <v>255</v>
      </c>
      <c r="CG7" s="7">
        <v>230</v>
      </c>
      <c r="CH7" s="7">
        <v>199</v>
      </c>
      <c r="CI7" s="7">
        <v>183</v>
      </c>
      <c r="CJ7" s="7">
        <v>160</v>
      </c>
      <c r="CK7" s="7">
        <v>152</v>
      </c>
      <c r="CL7" s="7">
        <v>131</v>
      </c>
      <c r="CM7" s="7">
        <v>98</v>
      </c>
      <c r="CN7" s="7">
        <v>105</v>
      </c>
      <c r="CO7" s="7">
        <v>83</v>
      </c>
      <c r="CP7" s="7">
        <v>69</v>
      </c>
      <c r="CQ7" s="7">
        <v>41</v>
      </c>
      <c r="CR7" s="7">
        <v>51</v>
      </c>
      <c r="CS7" s="7">
        <v>47</v>
      </c>
      <c r="CT7" s="7">
        <v>43</v>
      </c>
      <c r="CU7" s="7">
        <v>25</v>
      </c>
      <c r="CV7" s="7">
        <v>21</v>
      </c>
      <c r="CW7" s="7">
        <v>21</v>
      </c>
      <c r="CX7" s="7">
        <v>12</v>
      </c>
      <c r="CY7" s="7">
        <v>5</v>
      </c>
      <c r="CZ7" s="7">
        <v>12</v>
      </c>
      <c r="DA7" s="7">
        <v>92</v>
      </c>
      <c r="DB7" s="7">
        <f t="shared" ref="DB7:DB51" si="1">SUM(D7:H7)</f>
        <v>2086</v>
      </c>
      <c r="DC7" s="7">
        <f t="shared" ref="DC7:DC51" si="2">SUM(I7:M7)</f>
        <v>2296</v>
      </c>
      <c r="DD7" s="7">
        <f t="shared" ref="DD7:DD51" si="3">SUM(N7:R7)</f>
        <v>2240</v>
      </c>
      <c r="DE7" s="7">
        <f t="shared" ref="DE7:DE51" si="4">SUM(S7:W7)</f>
        <v>2367</v>
      </c>
      <c r="DF7" s="7">
        <f t="shared" ref="DF7:DF51" si="5">SUM(X7:AB7)</f>
        <v>2592</v>
      </c>
      <c r="DG7" s="7">
        <f t="shared" ref="DG7:DG51" si="6">SUM(AC7:AG7)</f>
        <v>2741</v>
      </c>
      <c r="DH7" s="7">
        <f t="shared" ref="DH7:DH51" si="7">SUM(AH7:AL7)</f>
        <v>3423</v>
      </c>
      <c r="DI7" s="7">
        <f t="shared" ref="DI7:DI51" si="8">SUM(AM7:AQ7)</f>
        <v>3925</v>
      </c>
      <c r="DJ7" s="7">
        <f t="shared" ref="DJ7:DJ51" si="9">SUM(AR7:AV7)</f>
        <v>3300</v>
      </c>
      <c r="DK7" s="7">
        <f t="shared" ref="DK7:DK51" si="10">SUM(AW7:BA7)</f>
        <v>2921</v>
      </c>
      <c r="DL7" s="7">
        <f t="shared" ref="DL7:DL51" si="11">SUM(BB7:BF7)</f>
        <v>2695</v>
      </c>
      <c r="DM7" s="7">
        <f t="shared" ref="DM7:DM51" si="12">SUM(BG7:BK7)</f>
        <v>3330</v>
      </c>
      <c r="DN7" s="7">
        <f t="shared" ref="DN7:DN51" si="13">SUM(BL7:BP7)</f>
        <v>3995</v>
      </c>
      <c r="DO7" s="7">
        <f t="shared" ref="DO7:DO51" si="14">SUM(BQ7:BU7)</f>
        <v>3392</v>
      </c>
      <c r="DP7" s="7">
        <f t="shared" ref="DP7:DP51" si="15">SUM(BV7:BZ7)</f>
        <v>2509</v>
      </c>
      <c r="DQ7" s="7">
        <f t="shared" ref="DQ7:DQ51" si="16">SUM(CA7:CE7)</f>
        <v>1726</v>
      </c>
      <c r="DR7" s="7">
        <f t="shared" ref="DR7:DR51" si="17">SUM(CF7:CJ7)</f>
        <v>1027</v>
      </c>
      <c r="DS7" s="7">
        <f t="shared" ref="DS7:DS51" si="18">SUM(CK7:CO7)</f>
        <v>569</v>
      </c>
      <c r="DT7" s="7">
        <f t="shared" ref="DT7:DT51" si="19">SUM(CP7:CT7)</f>
        <v>251</v>
      </c>
      <c r="DU7" s="7">
        <f t="shared" ref="DU7:DU51" si="20">SUM(CU7:CY7)</f>
        <v>84</v>
      </c>
      <c r="DV7" s="7">
        <f t="shared" ref="DV7:DV51" si="21">CZ7</f>
        <v>12</v>
      </c>
      <c r="DW7" s="7">
        <f t="shared" ref="DW7:DW51" si="22">SUM(D7:R7)</f>
        <v>6622</v>
      </c>
      <c r="DX7" s="7">
        <f t="shared" ref="DX7:DX51" si="23">SUM(S7:BP7)</f>
        <v>31289</v>
      </c>
      <c r="DY7" s="7">
        <f t="shared" ref="DY7:DY51" si="24">SUM(BQ7:CZ7)</f>
        <v>9570</v>
      </c>
    </row>
    <row r="8" spans="1:129">
      <c r="A8" s="27">
        <v>40544</v>
      </c>
      <c r="B8" s="7" t="s">
        <v>1180</v>
      </c>
      <c r="C8" s="7">
        <f t="shared" si="0"/>
        <v>24124</v>
      </c>
      <c r="D8" s="7">
        <v>187</v>
      </c>
      <c r="E8" s="7">
        <v>201</v>
      </c>
      <c r="F8" s="7">
        <v>251</v>
      </c>
      <c r="G8" s="7">
        <v>203</v>
      </c>
      <c r="H8" s="7">
        <v>228</v>
      </c>
      <c r="I8" s="7">
        <v>231</v>
      </c>
      <c r="J8" s="7">
        <v>233</v>
      </c>
      <c r="K8" s="7">
        <v>228</v>
      </c>
      <c r="L8" s="7">
        <v>232</v>
      </c>
      <c r="M8" s="7">
        <v>249</v>
      </c>
      <c r="N8" s="7">
        <v>244</v>
      </c>
      <c r="O8" s="7">
        <v>231</v>
      </c>
      <c r="P8" s="7">
        <v>216</v>
      </c>
      <c r="Q8" s="7">
        <v>239</v>
      </c>
      <c r="R8" s="7">
        <v>211</v>
      </c>
      <c r="S8" s="7">
        <v>223</v>
      </c>
      <c r="T8" s="7">
        <v>253</v>
      </c>
      <c r="U8" s="7">
        <v>238</v>
      </c>
      <c r="V8" s="7">
        <v>236</v>
      </c>
      <c r="W8" s="7">
        <v>280</v>
      </c>
      <c r="X8" s="7">
        <v>250</v>
      </c>
      <c r="Y8" s="7">
        <v>292</v>
      </c>
      <c r="Z8" s="7">
        <v>280</v>
      </c>
      <c r="AA8" s="7">
        <v>282</v>
      </c>
      <c r="AB8" s="7">
        <v>282</v>
      </c>
      <c r="AC8" s="7">
        <v>284</v>
      </c>
      <c r="AD8" s="7">
        <v>286</v>
      </c>
      <c r="AE8" s="7">
        <v>291</v>
      </c>
      <c r="AF8" s="7">
        <v>306</v>
      </c>
      <c r="AG8" s="7">
        <v>280</v>
      </c>
      <c r="AH8" s="7">
        <v>338</v>
      </c>
      <c r="AI8" s="7">
        <v>380</v>
      </c>
      <c r="AJ8" s="7">
        <v>350</v>
      </c>
      <c r="AK8" s="7">
        <v>353</v>
      </c>
      <c r="AL8" s="7">
        <v>380</v>
      </c>
      <c r="AM8" s="7">
        <v>381</v>
      </c>
      <c r="AN8" s="7">
        <v>441</v>
      </c>
      <c r="AO8" s="7">
        <v>433</v>
      </c>
      <c r="AP8" s="7">
        <v>434</v>
      </c>
      <c r="AQ8" s="7">
        <v>431</v>
      </c>
      <c r="AR8" s="7">
        <v>414</v>
      </c>
      <c r="AS8" s="7">
        <v>349</v>
      </c>
      <c r="AT8" s="7">
        <v>358</v>
      </c>
      <c r="AU8" s="7">
        <v>366</v>
      </c>
      <c r="AV8" s="7">
        <v>260</v>
      </c>
      <c r="AW8" s="7">
        <v>328</v>
      </c>
      <c r="AX8" s="7">
        <v>307</v>
      </c>
      <c r="AY8" s="7">
        <v>312</v>
      </c>
      <c r="AZ8" s="7">
        <v>292</v>
      </c>
      <c r="BA8" s="7">
        <v>287</v>
      </c>
      <c r="BB8" s="7">
        <v>255</v>
      </c>
      <c r="BC8" s="7">
        <v>273</v>
      </c>
      <c r="BD8" s="7">
        <v>298</v>
      </c>
      <c r="BE8" s="7">
        <v>264</v>
      </c>
      <c r="BF8" s="7">
        <v>255</v>
      </c>
      <c r="BG8" s="7">
        <v>295</v>
      </c>
      <c r="BH8" s="7">
        <v>262</v>
      </c>
      <c r="BI8" s="7">
        <v>315</v>
      </c>
      <c r="BJ8" s="7">
        <v>379</v>
      </c>
      <c r="BK8" s="7">
        <v>401</v>
      </c>
      <c r="BL8" s="7">
        <v>413</v>
      </c>
      <c r="BM8" s="7">
        <v>455</v>
      </c>
      <c r="BN8" s="7">
        <v>400</v>
      </c>
      <c r="BO8" s="7">
        <v>393</v>
      </c>
      <c r="BP8" s="7">
        <v>300</v>
      </c>
      <c r="BQ8" s="7">
        <v>309</v>
      </c>
      <c r="BR8" s="7">
        <v>358</v>
      </c>
      <c r="BS8" s="7">
        <v>362</v>
      </c>
      <c r="BT8" s="7">
        <v>331</v>
      </c>
      <c r="BU8" s="7">
        <v>358</v>
      </c>
      <c r="BV8" s="7">
        <v>296</v>
      </c>
      <c r="BW8" s="7">
        <v>280</v>
      </c>
      <c r="BX8" s="7">
        <v>260</v>
      </c>
      <c r="BY8" s="7">
        <v>246</v>
      </c>
      <c r="BZ8" s="7">
        <v>218</v>
      </c>
      <c r="CA8" s="7">
        <v>213</v>
      </c>
      <c r="CB8" s="7">
        <v>152</v>
      </c>
      <c r="CC8" s="7">
        <v>187</v>
      </c>
      <c r="CD8" s="7">
        <v>123</v>
      </c>
      <c r="CE8" s="7">
        <v>120</v>
      </c>
      <c r="CF8" s="7">
        <v>109</v>
      </c>
      <c r="CG8" s="7">
        <v>97</v>
      </c>
      <c r="CH8" s="7">
        <v>75</v>
      </c>
      <c r="CI8" s="7">
        <v>68</v>
      </c>
      <c r="CJ8" s="7">
        <v>67</v>
      </c>
      <c r="CK8" s="7">
        <v>60</v>
      </c>
      <c r="CL8" s="7">
        <v>38</v>
      </c>
      <c r="CM8" s="7">
        <v>27</v>
      </c>
      <c r="CN8" s="7">
        <v>28</v>
      </c>
      <c r="CO8" s="7">
        <v>18</v>
      </c>
      <c r="CP8" s="7">
        <v>26</v>
      </c>
      <c r="CQ8" s="7">
        <v>3</v>
      </c>
      <c r="CR8" s="7">
        <v>11</v>
      </c>
      <c r="CS8" s="7">
        <v>9</v>
      </c>
      <c r="CT8" s="7">
        <v>5</v>
      </c>
      <c r="CU8" s="7">
        <v>5</v>
      </c>
      <c r="CV8" s="7">
        <v>2</v>
      </c>
      <c r="CW8" s="7">
        <v>2</v>
      </c>
      <c r="CX8" s="7">
        <v>3</v>
      </c>
      <c r="CY8" s="7">
        <v>1</v>
      </c>
      <c r="CZ8" s="7">
        <v>2</v>
      </c>
      <c r="DA8" s="7">
        <v>56</v>
      </c>
      <c r="DB8" s="7">
        <f t="shared" si="1"/>
        <v>1070</v>
      </c>
      <c r="DC8" s="7">
        <f t="shared" si="2"/>
        <v>1173</v>
      </c>
      <c r="DD8" s="7">
        <f t="shared" si="3"/>
        <v>1141</v>
      </c>
      <c r="DE8" s="7">
        <f t="shared" si="4"/>
        <v>1230</v>
      </c>
      <c r="DF8" s="7">
        <f t="shared" si="5"/>
        <v>1386</v>
      </c>
      <c r="DG8" s="7">
        <f t="shared" si="6"/>
        <v>1447</v>
      </c>
      <c r="DH8" s="7">
        <f t="shared" si="7"/>
        <v>1801</v>
      </c>
      <c r="DI8" s="7">
        <f t="shared" si="8"/>
        <v>2120</v>
      </c>
      <c r="DJ8" s="7">
        <f t="shared" si="9"/>
        <v>1747</v>
      </c>
      <c r="DK8" s="7">
        <f t="shared" si="10"/>
        <v>1526</v>
      </c>
      <c r="DL8" s="7">
        <f t="shared" si="11"/>
        <v>1345</v>
      </c>
      <c r="DM8" s="7">
        <f t="shared" si="12"/>
        <v>1652</v>
      </c>
      <c r="DN8" s="7">
        <f t="shared" si="13"/>
        <v>1961</v>
      </c>
      <c r="DO8" s="7">
        <f t="shared" si="14"/>
        <v>1718</v>
      </c>
      <c r="DP8" s="7">
        <f t="shared" si="15"/>
        <v>1300</v>
      </c>
      <c r="DQ8" s="7">
        <f t="shared" si="16"/>
        <v>795</v>
      </c>
      <c r="DR8" s="7">
        <f t="shared" si="17"/>
        <v>416</v>
      </c>
      <c r="DS8" s="7">
        <f t="shared" si="18"/>
        <v>171</v>
      </c>
      <c r="DT8" s="7">
        <f t="shared" si="19"/>
        <v>54</v>
      </c>
      <c r="DU8" s="7">
        <f t="shared" si="20"/>
        <v>13</v>
      </c>
      <c r="DV8" s="7">
        <f t="shared" si="21"/>
        <v>2</v>
      </c>
      <c r="DW8" s="7">
        <f t="shared" si="22"/>
        <v>3384</v>
      </c>
      <c r="DX8" s="7">
        <f t="shared" si="23"/>
        <v>16215</v>
      </c>
      <c r="DY8" s="7">
        <f t="shared" si="24"/>
        <v>4469</v>
      </c>
    </row>
    <row r="9" spans="1:129">
      <c r="A9" s="27">
        <v>40544</v>
      </c>
      <c r="B9" s="7" t="s">
        <v>373</v>
      </c>
      <c r="C9" s="7">
        <f t="shared" si="0"/>
        <v>23449</v>
      </c>
      <c r="D9" s="7">
        <v>205</v>
      </c>
      <c r="E9" s="7">
        <v>203</v>
      </c>
      <c r="F9" s="7">
        <v>190</v>
      </c>
      <c r="G9" s="7">
        <v>206</v>
      </c>
      <c r="H9" s="7">
        <v>212</v>
      </c>
      <c r="I9" s="7">
        <v>195</v>
      </c>
      <c r="J9" s="7">
        <v>239</v>
      </c>
      <c r="K9" s="7">
        <v>218</v>
      </c>
      <c r="L9" s="7">
        <v>238</v>
      </c>
      <c r="M9" s="7">
        <v>233</v>
      </c>
      <c r="N9" s="7">
        <v>231</v>
      </c>
      <c r="O9" s="7">
        <v>193</v>
      </c>
      <c r="P9" s="7">
        <v>219</v>
      </c>
      <c r="Q9" s="7">
        <v>226</v>
      </c>
      <c r="R9" s="7">
        <v>230</v>
      </c>
      <c r="S9" s="7">
        <v>199</v>
      </c>
      <c r="T9" s="7">
        <v>252</v>
      </c>
      <c r="U9" s="7">
        <v>222</v>
      </c>
      <c r="V9" s="7">
        <v>229</v>
      </c>
      <c r="W9" s="7">
        <v>235</v>
      </c>
      <c r="X9" s="7">
        <v>245</v>
      </c>
      <c r="Y9" s="7">
        <v>214</v>
      </c>
      <c r="Z9" s="7">
        <v>272</v>
      </c>
      <c r="AA9" s="7">
        <v>240</v>
      </c>
      <c r="AB9" s="7">
        <v>235</v>
      </c>
      <c r="AC9" s="7">
        <v>250</v>
      </c>
      <c r="AD9" s="7">
        <v>252</v>
      </c>
      <c r="AE9" s="7">
        <v>263</v>
      </c>
      <c r="AF9" s="7">
        <v>258</v>
      </c>
      <c r="AG9" s="7">
        <v>271</v>
      </c>
      <c r="AH9" s="7">
        <v>288</v>
      </c>
      <c r="AI9" s="7">
        <v>316</v>
      </c>
      <c r="AJ9" s="7">
        <v>341</v>
      </c>
      <c r="AK9" s="7">
        <v>331</v>
      </c>
      <c r="AL9" s="7">
        <v>346</v>
      </c>
      <c r="AM9" s="7">
        <v>337</v>
      </c>
      <c r="AN9" s="7">
        <v>393</v>
      </c>
      <c r="AO9" s="7">
        <v>361</v>
      </c>
      <c r="AP9" s="7">
        <v>350</v>
      </c>
      <c r="AQ9" s="7">
        <v>364</v>
      </c>
      <c r="AR9" s="7">
        <v>347</v>
      </c>
      <c r="AS9" s="7">
        <v>301</v>
      </c>
      <c r="AT9" s="7">
        <v>339</v>
      </c>
      <c r="AU9" s="7">
        <v>304</v>
      </c>
      <c r="AV9" s="7">
        <v>262</v>
      </c>
      <c r="AW9" s="7">
        <v>308</v>
      </c>
      <c r="AX9" s="7">
        <v>313</v>
      </c>
      <c r="AY9" s="7">
        <v>254</v>
      </c>
      <c r="AZ9" s="7">
        <v>258</v>
      </c>
      <c r="BA9" s="7">
        <v>262</v>
      </c>
      <c r="BB9" s="7">
        <v>269</v>
      </c>
      <c r="BC9" s="7">
        <v>249</v>
      </c>
      <c r="BD9" s="7">
        <v>312</v>
      </c>
      <c r="BE9" s="7">
        <v>238</v>
      </c>
      <c r="BF9" s="7">
        <v>282</v>
      </c>
      <c r="BG9" s="7">
        <v>290</v>
      </c>
      <c r="BH9" s="7">
        <v>293</v>
      </c>
      <c r="BI9" s="7">
        <v>333</v>
      </c>
      <c r="BJ9" s="7">
        <v>387</v>
      </c>
      <c r="BK9" s="7">
        <v>375</v>
      </c>
      <c r="BL9" s="7">
        <v>383</v>
      </c>
      <c r="BM9" s="7">
        <v>484</v>
      </c>
      <c r="BN9" s="7">
        <v>419</v>
      </c>
      <c r="BO9" s="7">
        <v>433</v>
      </c>
      <c r="BP9" s="7">
        <v>315</v>
      </c>
      <c r="BQ9" s="7">
        <v>284</v>
      </c>
      <c r="BR9" s="7">
        <v>330</v>
      </c>
      <c r="BS9" s="7">
        <v>381</v>
      </c>
      <c r="BT9" s="7">
        <v>352</v>
      </c>
      <c r="BU9" s="7">
        <v>327</v>
      </c>
      <c r="BV9" s="7">
        <v>298</v>
      </c>
      <c r="BW9" s="7">
        <v>253</v>
      </c>
      <c r="BX9" s="7">
        <v>219</v>
      </c>
      <c r="BY9" s="7">
        <v>229</v>
      </c>
      <c r="BZ9" s="7">
        <v>210</v>
      </c>
      <c r="CA9" s="7">
        <v>235</v>
      </c>
      <c r="CB9" s="7">
        <v>204</v>
      </c>
      <c r="CC9" s="7">
        <v>177</v>
      </c>
      <c r="CD9" s="7">
        <v>170</v>
      </c>
      <c r="CE9" s="7">
        <v>145</v>
      </c>
      <c r="CF9" s="7">
        <v>146</v>
      </c>
      <c r="CG9" s="7">
        <v>133</v>
      </c>
      <c r="CH9" s="7">
        <v>124</v>
      </c>
      <c r="CI9" s="7">
        <v>115</v>
      </c>
      <c r="CJ9" s="7">
        <v>93</v>
      </c>
      <c r="CK9" s="7">
        <v>92</v>
      </c>
      <c r="CL9" s="7">
        <v>93</v>
      </c>
      <c r="CM9" s="7">
        <v>71</v>
      </c>
      <c r="CN9" s="7">
        <v>77</v>
      </c>
      <c r="CO9" s="7">
        <v>65</v>
      </c>
      <c r="CP9" s="7">
        <v>43</v>
      </c>
      <c r="CQ9" s="7">
        <v>38</v>
      </c>
      <c r="CR9" s="7">
        <v>40</v>
      </c>
      <c r="CS9" s="7">
        <v>38</v>
      </c>
      <c r="CT9" s="7">
        <v>38</v>
      </c>
      <c r="CU9" s="7">
        <v>20</v>
      </c>
      <c r="CV9" s="7">
        <v>19</v>
      </c>
      <c r="CW9" s="7">
        <v>19</v>
      </c>
      <c r="CX9" s="7">
        <v>9</v>
      </c>
      <c r="CY9" s="7">
        <v>4</v>
      </c>
      <c r="CZ9" s="7">
        <v>10</v>
      </c>
      <c r="DA9" s="7">
        <v>36</v>
      </c>
      <c r="DB9" s="7">
        <f t="shared" si="1"/>
        <v>1016</v>
      </c>
      <c r="DC9" s="7">
        <f t="shared" si="2"/>
        <v>1123</v>
      </c>
      <c r="DD9" s="7">
        <f t="shared" si="3"/>
        <v>1099</v>
      </c>
      <c r="DE9" s="7">
        <f t="shared" si="4"/>
        <v>1137</v>
      </c>
      <c r="DF9" s="7">
        <f t="shared" si="5"/>
        <v>1206</v>
      </c>
      <c r="DG9" s="7">
        <f t="shared" si="6"/>
        <v>1294</v>
      </c>
      <c r="DH9" s="7">
        <f t="shared" si="7"/>
        <v>1622</v>
      </c>
      <c r="DI9" s="7">
        <f t="shared" si="8"/>
        <v>1805</v>
      </c>
      <c r="DJ9" s="7">
        <f t="shared" si="9"/>
        <v>1553</v>
      </c>
      <c r="DK9" s="7">
        <f t="shared" si="10"/>
        <v>1395</v>
      </c>
      <c r="DL9" s="7">
        <f t="shared" si="11"/>
        <v>1350</v>
      </c>
      <c r="DM9" s="7">
        <f t="shared" si="12"/>
        <v>1678</v>
      </c>
      <c r="DN9" s="7">
        <f t="shared" si="13"/>
        <v>2034</v>
      </c>
      <c r="DO9" s="7">
        <f t="shared" si="14"/>
        <v>1674</v>
      </c>
      <c r="DP9" s="7">
        <f t="shared" si="15"/>
        <v>1209</v>
      </c>
      <c r="DQ9" s="7">
        <f t="shared" si="16"/>
        <v>931</v>
      </c>
      <c r="DR9" s="7">
        <f t="shared" si="17"/>
        <v>611</v>
      </c>
      <c r="DS9" s="7">
        <f t="shared" si="18"/>
        <v>398</v>
      </c>
      <c r="DT9" s="7">
        <f t="shared" si="19"/>
        <v>197</v>
      </c>
      <c r="DU9" s="7">
        <f t="shared" si="20"/>
        <v>71</v>
      </c>
      <c r="DV9" s="7">
        <f t="shared" si="21"/>
        <v>10</v>
      </c>
      <c r="DW9" s="7">
        <f t="shared" si="22"/>
        <v>3238</v>
      </c>
      <c r="DX9" s="7">
        <f t="shared" si="23"/>
        <v>15074</v>
      </c>
      <c r="DY9" s="7">
        <f t="shared" si="24"/>
        <v>5101</v>
      </c>
    </row>
    <row r="10" spans="1:129">
      <c r="A10" s="27">
        <v>40909</v>
      </c>
      <c r="B10" s="7" t="s">
        <v>734</v>
      </c>
      <c r="C10" s="7">
        <f t="shared" si="0"/>
        <v>47509</v>
      </c>
      <c r="D10" s="7">
        <v>381</v>
      </c>
      <c r="E10" s="7">
        <v>408</v>
      </c>
      <c r="F10" s="7">
        <v>395</v>
      </c>
      <c r="G10" s="7">
        <v>445</v>
      </c>
      <c r="H10" s="7">
        <v>414</v>
      </c>
      <c r="I10" s="7">
        <v>444</v>
      </c>
      <c r="J10" s="7">
        <v>418</v>
      </c>
      <c r="K10" s="7">
        <v>469</v>
      </c>
      <c r="L10" s="7">
        <v>449</v>
      </c>
      <c r="M10" s="7">
        <v>465</v>
      </c>
      <c r="N10" s="7">
        <v>476</v>
      </c>
      <c r="O10" s="7">
        <v>469</v>
      </c>
      <c r="P10" s="7">
        <v>421</v>
      </c>
      <c r="Q10" s="7">
        <v>436</v>
      </c>
      <c r="R10" s="7">
        <v>468</v>
      </c>
      <c r="S10" s="7">
        <v>435</v>
      </c>
      <c r="T10" s="7">
        <v>419</v>
      </c>
      <c r="U10" s="7">
        <v>508</v>
      </c>
      <c r="V10" s="7">
        <v>478</v>
      </c>
      <c r="W10" s="7">
        <v>460</v>
      </c>
      <c r="X10" s="7">
        <v>495</v>
      </c>
      <c r="Y10" s="7">
        <v>484</v>
      </c>
      <c r="Z10" s="7">
        <v>502</v>
      </c>
      <c r="AA10" s="7">
        <v>526</v>
      </c>
      <c r="AB10" s="7">
        <v>479</v>
      </c>
      <c r="AC10" s="7">
        <v>508</v>
      </c>
      <c r="AD10" s="7">
        <v>527</v>
      </c>
      <c r="AE10" s="7">
        <v>534</v>
      </c>
      <c r="AF10" s="7">
        <v>561</v>
      </c>
      <c r="AG10" s="7">
        <v>573</v>
      </c>
      <c r="AH10" s="7">
        <v>543</v>
      </c>
      <c r="AI10" s="7">
        <v>624</v>
      </c>
      <c r="AJ10" s="7">
        <v>700</v>
      </c>
      <c r="AK10" s="7">
        <v>696</v>
      </c>
      <c r="AL10" s="7">
        <v>688</v>
      </c>
      <c r="AM10" s="7">
        <v>716</v>
      </c>
      <c r="AN10" s="7">
        <v>712</v>
      </c>
      <c r="AO10" s="7">
        <v>832</v>
      </c>
      <c r="AP10" s="7">
        <v>806</v>
      </c>
      <c r="AQ10" s="7">
        <v>795</v>
      </c>
      <c r="AR10" s="7">
        <v>797</v>
      </c>
      <c r="AS10" s="7">
        <v>749</v>
      </c>
      <c r="AT10" s="7">
        <v>643</v>
      </c>
      <c r="AU10" s="7">
        <v>694</v>
      </c>
      <c r="AV10" s="7">
        <v>670</v>
      </c>
      <c r="AW10" s="7">
        <v>525</v>
      </c>
      <c r="AX10" s="7">
        <v>631</v>
      </c>
      <c r="AY10" s="7">
        <v>615</v>
      </c>
      <c r="AZ10" s="7">
        <v>568</v>
      </c>
      <c r="BA10" s="7">
        <v>557</v>
      </c>
      <c r="BB10" s="7">
        <v>546</v>
      </c>
      <c r="BC10" s="7">
        <v>525</v>
      </c>
      <c r="BD10" s="7">
        <v>509</v>
      </c>
      <c r="BE10" s="7">
        <v>613</v>
      </c>
      <c r="BF10" s="7">
        <v>498</v>
      </c>
      <c r="BG10" s="7">
        <v>534</v>
      </c>
      <c r="BH10" s="7">
        <v>587</v>
      </c>
      <c r="BI10" s="7">
        <v>548</v>
      </c>
      <c r="BJ10" s="7">
        <v>644</v>
      </c>
      <c r="BK10" s="7">
        <v>765</v>
      </c>
      <c r="BL10" s="7">
        <v>776</v>
      </c>
      <c r="BM10" s="7">
        <v>786</v>
      </c>
      <c r="BN10" s="7">
        <v>932</v>
      </c>
      <c r="BO10" s="7">
        <v>809</v>
      </c>
      <c r="BP10" s="7">
        <v>823</v>
      </c>
      <c r="BQ10" s="7">
        <v>604</v>
      </c>
      <c r="BR10" s="7">
        <v>586</v>
      </c>
      <c r="BS10" s="7">
        <v>688</v>
      </c>
      <c r="BT10" s="7">
        <v>733</v>
      </c>
      <c r="BU10" s="7">
        <v>682</v>
      </c>
      <c r="BV10" s="7">
        <v>674</v>
      </c>
      <c r="BW10" s="7">
        <v>588</v>
      </c>
      <c r="BX10" s="7">
        <v>522</v>
      </c>
      <c r="BY10" s="7">
        <v>471</v>
      </c>
      <c r="BZ10" s="7">
        <v>464</v>
      </c>
      <c r="CA10" s="7">
        <v>418</v>
      </c>
      <c r="CB10" s="7">
        <v>438</v>
      </c>
      <c r="CC10" s="7">
        <v>348</v>
      </c>
      <c r="CD10" s="7">
        <v>351</v>
      </c>
      <c r="CE10" s="7">
        <v>283</v>
      </c>
      <c r="CF10" s="7">
        <v>254</v>
      </c>
      <c r="CG10" s="7">
        <v>244</v>
      </c>
      <c r="CH10" s="7">
        <v>222</v>
      </c>
      <c r="CI10" s="7">
        <v>193</v>
      </c>
      <c r="CJ10" s="7">
        <v>175</v>
      </c>
      <c r="CK10" s="7">
        <v>155</v>
      </c>
      <c r="CL10" s="7">
        <v>140</v>
      </c>
      <c r="CM10" s="7">
        <v>114</v>
      </c>
      <c r="CN10" s="7">
        <v>90</v>
      </c>
      <c r="CO10" s="7">
        <v>99</v>
      </c>
      <c r="CP10" s="7">
        <v>76</v>
      </c>
      <c r="CQ10" s="7">
        <v>60</v>
      </c>
      <c r="CR10" s="7">
        <v>37</v>
      </c>
      <c r="CS10" s="7">
        <v>47</v>
      </c>
      <c r="CT10" s="7">
        <v>43</v>
      </c>
      <c r="CU10" s="7">
        <v>33</v>
      </c>
      <c r="CV10" s="7">
        <v>24</v>
      </c>
      <c r="CW10" s="7">
        <v>17</v>
      </c>
      <c r="CX10" s="7">
        <v>19</v>
      </c>
      <c r="CY10" s="7">
        <v>10</v>
      </c>
      <c r="CZ10" s="7">
        <v>12</v>
      </c>
      <c r="DA10" s="7">
        <v>92</v>
      </c>
      <c r="DB10" s="7">
        <f t="shared" si="1"/>
        <v>2043</v>
      </c>
      <c r="DC10" s="7">
        <f t="shared" si="2"/>
        <v>2245</v>
      </c>
      <c r="DD10" s="7">
        <f t="shared" si="3"/>
        <v>2270</v>
      </c>
      <c r="DE10" s="7">
        <f t="shared" si="4"/>
        <v>2300</v>
      </c>
      <c r="DF10" s="7">
        <f t="shared" si="5"/>
        <v>2486</v>
      </c>
      <c r="DG10" s="7">
        <f t="shared" si="6"/>
        <v>2703</v>
      </c>
      <c r="DH10" s="7">
        <f t="shared" si="7"/>
        <v>3251</v>
      </c>
      <c r="DI10" s="7">
        <f t="shared" si="8"/>
        <v>3861</v>
      </c>
      <c r="DJ10" s="7">
        <f t="shared" si="9"/>
        <v>3553</v>
      </c>
      <c r="DK10" s="7">
        <f t="shared" si="10"/>
        <v>2896</v>
      </c>
      <c r="DL10" s="7">
        <f t="shared" si="11"/>
        <v>2691</v>
      </c>
      <c r="DM10" s="7">
        <f t="shared" si="12"/>
        <v>3078</v>
      </c>
      <c r="DN10" s="7">
        <f t="shared" si="13"/>
        <v>4126</v>
      </c>
      <c r="DO10" s="7">
        <f t="shared" si="14"/>
        <v>3293</v>
      </c>
      <c r="DP10" s="7">
        <f t="shared" si="15"/>
        <v>2719</v>
      </c>
      <c r="DQ10" s="7">
        <f t="shared" si="16"/>
        <v>1838</v>
      </c>
      <c r="DR10" s="7">
        <f t="shared" si="17"/>
        <v>1088</v>
      </c>
      <c r="DS10" s="7">
        <f t="shared" si="18"/>
        <v>598</v>
      </c>
      <c r="DT10" s="7">
        <f t="shared" si="19"/>
        <v>263</v>
      </c>
      <c r="DU10" s="7">
        <f t="shared" si="20"/>
        <v>103</v>
      </c>
      <c r="DV10" s="7">
        <f t="shared" si="21"/>
        <v>12</v>
      </c>
      <c r="DW10" s="7">
        <f t="shared" si="22"/>
        <v>6558</v>
      </c>
      <c r="DX10" s="7">
        <f t="shared" si="23"/>
        <v>30945</v>
      </c>
      <c r="DY10" s="7">
        <f t="shared" si="24"/>
        <v>9914</v>
      </c>
    </row>
    <row r="11" spans="1:129">
      <c r="A11" s="27">
        <v>40909</v>
      </c>
      <c r="B11" s="7" t="s">
        <v>1180</v>
      </c>
      <c r="C11" s="7">
        <f t="shared" si="0"/>
        <v>24066</v>
      </c>
      <c r="D11" s="7">
        <v>199</v>
      </c>
      <c r="E11" s="7">
        <v>199</v>
      </c>
      <c r="F11" s="7">
        <v>193</v>
      </c>
      <c r="G11" s="7">
        <v>254</v>
      </c>
      <c r="H11" s="7">
        <v>208</v>
      </c>
      <c r="I11" s="7">
        <v>229</v>
      </c>
      <c r="J11" s="7">
        <v>230</v>
      </c>
      <c r="K11" s="7">
        <v>233</v>
      </c>
      <c r="L11" s="7">
        <v>229</v>
      </c>
      <c r="M11" s="7">
        <v>225</v>
      </c>
      <c r="N11" s="7">
        <v>245</v>
      </c>
      <c r="O11" s="7">
        <v>243</v>
      </c>
      <c r="P11" s="7">
        <v>225</v>
      </c>
      <c r="Q11" s="7">
        <v>216</v>
      </c>
      <c r="R11" s="7">
        <v>240</v>
      </c>
      <c r="S11" s="7">
        <v>206</v>
      </c>
      <c r="T11" s="7">
        <v>223</v>
      </c>
      <c r="U11" s="7">
        <v>254</v>
      </c>
      <c r="V11" s="7">
        <v>249</v>
      </c>
      <c r="W11" s="7">
        <v>229</v>
      </c>
      <c r="X11" s="7">
        <v>271</v>
      </c>
      <c r="Y11" s="7">
        <v>244</v>
      </c>
      <c r="Z11" s="7">
        <v>303</v>
      </c>
      <c r="AA11" s="7">
        <v>269</v>
      </c>
      <c r="AB11" s="7">
        <v>261</v>
      </c>
      <c r="AC11" s="7">
        <v>282</v>
      </c>
      <c r="AD11" s="7">
        <v>271</v>
      </c>
      <c r="AE11" s="7">
        <v>285</v>
      </c>
      <c r="AF11" s="7">
        <v>297</v>
      </c>
      <c r="AG11" s="7">
        <v>303</v>
      </c>
      <c r="AH11" s="7">
        <v>276</v>
      </c>
      <c r="AI11" s="7">
        <v>330</v>
      </c>
      <c r="AJ11" s="7">
        <v>383</v>
      </c>
      <c r="AK11" s="7">
        <v>344</v>
      </c>
      <c r="AL11" s="7">
        <v>357</v>
      </c>
      <c r="AM11" s="7">
        <v>381</v>
      </c>
      <c r="AN11" s="7">
        <v>376</v>
      </c>
      <c r="AO11" s="7">
        <v>441</v>
      </c>
      <c r="AP11" s="7">
        <v>441</v>
      </c>
      <c r="AQ11" s="7">
        <v>438</v>
      </c>
      <c r="AR11" s="7">
        <v>433</v>
      </c>
      <c r="AS11" s="7">
        <v>410</v>
      </c>
      <c r="AT11" s="7">
        <v>346</v>
      </c>
      <c r="AU11" s="7">
        <v>358</v>
      </c>
      <c r="AV11" s="7">
        <v>370</v>
      </c>
      <c r="AW11" s="7">
        <v>262</v>
      </c>
      <c r="AX11" s="7">
        <v>324</v>
      </c>
      <c r="AY11" s="7">
        <v>303</v>
      </c>
      <c r="AZ11" s="7">
        <v>315</v>
      </c>
      <c r="BA11" s="7">
        <v>291</v>
      </c>
      <c r="BB11" s="7">
        <v>284</v>
      </c>
      <c r="BC11" s="7">
        <v>255</v>
      </c>
      <c r="BD11" s="7">
        <v>268</v>
      </c>
      <c r="BE11" s="7">
        <v>294</v>
      </c>
      <c r="BF11" s="7">
        <v>259</v>
      </c>
      <c r="BG11" s="7">
        <v>253</v>
      </c>
      <c r="BH11" s="7">
        <v>292</v>
      </c>
      <c r="BI11" s="7">
        <v>256</v>
      </c>
      <c r="BJ11" s="7">
        <v>312</v>
      </c>
      <c r="BK11" s="7">
        <v>380</v>
      </c>
      <c r="BL11" s="7">
        <v>401</v>
      </c>
      <c r="BM11" s="7">
        <v>411</v>
      </c>
      <c r="BN11" s="7">
        <v>451</v>
      </c>
      <c r="BO11" s="7">
        <v>392</v>
      </c>
      <c r="BP11" s="7">
        <v>390</v>
      </c>
      <c r="BQ11" s="7">
        <v>294</v>
      </c>
      <c r="BR11" s="7">
        <v>307</v>
      </c>
      <c r="BS11" s="7">
        <v>356</v>
      </c>
      <c r="BT11" s="7">
        <v>354</v>
      </c>
      <c r="BU11" s="7">
        <v>328</v>
      </c>
      <c r="BV11" s="7">
        <v>348</v>
      </c>
      <c r="BW11" s="7">
        <v>296</v>
      </c>
      <c r="BX11" s="7">
        <v>271</v>
      </c>
      <c r="BY11" s="7">
        <v>256</v>
      </c>
      <c r="BZ11" s="7">
        <v>240</v>
      </c>
      <c r="CA11" s="7">
        <v>212</v>
      </c>
      <c r="CB11" s="7">
        <v>204</v>
      </c>
      <c r="CC11" s="7">
        <v>146</v>
      </c>
      <c r="CD11" s="7">
        <v>178</v>
      </c>
      <c r="CE11" s="7">
        <v>119</v>
      </c>
      <c r="CF11" s="7">
        <v>113</v>
      </c>
      <c r="CG11" s="7">
        <v>100</v>
      </c>
      <c r="CH11" s="7">
        <v>94</v>
      </c>
      <c r="CI11" s="7">
        <v>68</v>
      </c>
      <c r="CJ11" s="7">
        <v>65</v>
      </c>
      <c r="CK11" s="7">
        <v>61</v>
      </c>
      <c r="CL11" s="7">
        <v>57</v>
      </c>
      <c r="CM11" s="7">
        <v>32</v>
      </c>
      <c r="CN11" s="7">
        <v>22</v>
      </c>
      <c r="CO11" s="7">
        <v>28</v>
      </c>
      <c r="CP11" s="7">
        <v>15</v>
      </c>
      <c r="CQ11" s="7">
        <v>21</v>
      </c>
      <c r="CR11" s="7">
        <v>1</v>
      </c>
      <c r="CS11" s="7">
        <v>9</v>
      </c>
      <c r="CT11" s="7">
        <v>8</v>
      </c>
      <c r="CU11" s="7">
        <v>3</v>
      </c>
      <c r="CV11" s="7">
        <v>4</v>
      </c>
      <c r="CW11" s="7">
        <v>2</v>
      </c>
      <c r="CX11" s="7">
        <v>2</v>
      </c>
      <c r="CY11" s="7">
        <v>2</v>
      </c>
      <c r="CZ11" s="7">
        <v>2</v>
      </c>
      <c r="DA11" s="7">
        <v>56</v>
      </c>
      <c r="DB11" s="7">
        <f t="shared" si="1"/>
        <v>1053</v>
      </c>
      <c r="DC11" s="7">
        <f t="shared" si="2"/>
        <v>1146</v>
      </c>
      <c r="DD11" s="7">
        <f t="shared" si="3"/>
        <v>1169</v>
      </c>
      <c r="DE11" s="7">
        <f t="shared" si="4"/>
        <v>1161</v>
      </c>
      <c r="DF11" s="7">
        <f t="shared" si="5"/>
        <v>1348</v>
      </c>
      <c r="DG11" s="7">
        <f t="shared" si="6"/>
        <v>1438</v>
      </c>
      <c r="DH11" s="7">
        <f t="shared" si="7"/>
        <v>1690</v>
      </c>
      <c r="DI11" s="7">
        <f t="shared" si="8"/>
        <v>2077</v>
      </c>
      <c r="DJ11" s="7">
        <f t="shared" si="9"/>
        <v>1917</v>
      </c>
      <c r="DK11" s="7">
        <f t="shared" si="10"/>
        <v>1495</v>
      </c>
      <c r="DL11" s="7">
        <f t="shared" si="11"/>
        <v>1360</v>
      </c>
      <c r="DM11" s="7">
        <f t="shared" si="12"/>
        <v>1493</v>
      </c>
      <c r="DN11" s="7">
        <f t="shared" si="13"/>
        <v>2045</v>
      </c>
      <c r="DO11" s="7">
        <f t="shared" si="14"/>
        <v>1639</v>
      </c>
      <c r="DP11" s="7">
        <f t="shared" si="15"/>
        <v>1411</v>
      </c>
      <c r="DQ11" s="7">
        <f t="shared" si="16"/>
        <v>859</v>
      </c>
      <c r="DR11" s="7">
        <f t="shared" si="17"/>
        <v>440</v>
      </c>
      <c r="DS11" s="7">
        <f t="shared" si="18"/>
        <v>200</v>
      </c>
      <c r="DT11" s="7">
        <f t="shared" si="19"/>
        <v>54</v>
      </c>
      <c r="DU11" s="7">
        <f t="shared" si="20"/>
        <v>13</v>
      </c>
      <c r="DV11" s="7">
        <f t="shared" si="21"/>
        <v>2</v>
      </c>
      <c r="DW11" s="7">
        <f t="shared" si="22"/>
        <v>3368</v>
      </c>
      <c r="DX11" s="7">
        <f t="shared" si="23"/>
        <v>16024</v>
      </c>
      <c r="DY11" s="7">
        <f t="shared" si="24"/>
        <v>4618</v>
      </c>
    </row>
    <row r="12" spans="1:129">
      <c r="A12" s="27">
        <v>40909</v>
      </c>
      <c r="B12" s="7" t="s">
        <v>373</v>
      </c>
      <c r="C12" s="7">
        <f t="shared" si="0"/>
        <v>23443</v>
      </c>
      <c r="D12" s="7">
        <v>182</v>
      </c>
      <c r="E12" s="7">
        <v>209</v>
      </c>
      <c r="F12" s="7">
        <v>202</v>
      </c>
      <c r="G12" s="7">
        <v>191</v>
      </c>
      <c r="H12" s="7">
        <v>206</v>
      </c>
      <c r="I12" s="7">
        <v>215</v>
      </c>
      <c r="J12" s="7">
        <v>188</v>
      </c>
      <c r="K12" s="7">
        <v>236</v>
      </c>
      <c r="L12" s="7">
        <v>220</v>
      </c>
      <c r="M12" s="7">
        <v>240</v>
      </c>
      <c r="N12" s="7">
        <v>231</v>
      </c>
      <c r="O12" s="7">
        <v>226</v>
      </c>
      <c r="P12" s="7">
        <v>196</v>
      </c>
      <c r="Q12" s="7">
        <v>220</v>
      </c>
      <c r="R12" s="7">
        <v>228</v>
      </c>
      <c r="S12" s="7">
        <v>229</v>
      </c>
      <c r="T12" s="7">
        <v>196</v>
      </c>
      <c r="U12" s="7">
        <v>254</v>
      </c>
      <c r="V12" s="7">
        <v>229</v>
      </c>
      <c r="W12" s="7">
        <v>231</v>
      </c>
      <c r="X12" s="7">
        <v>224</v>
      </c>
      <c r="Y12" s="7">
        <v>240</v>
      </c>
      <c r="Z12" s="7">
        <v>199</v>
      </c>
      <c r="AA12" s="7">
        <v>257</v>
      </c>
      <c r="AB12" s="7">
        <v>218</v>
      </c>
      <c r="AC12" s="7">
        <v>226</v>
      </c>
      <c r="AD12" s="7">
        <v>256</v>
      </c>
      <c r="AE12" s="7">
        <v>249</v>
      </c>
      <c r="AF12" s="7">
        <v>264</v>
      </c>
      <c r="AG12" s="7">
        <v>270</v>
      </c>
      <c r="AH12" s="7">
        <v>267</v>
      </c>
      <c r="AI12" s="7">
        <v>294</v>
      </c>
      <c r="AJ12" s="7">
        <v>317</v>
      </c>
      <c r="AK12" s="7">
        <v>352</v>
      </c>
      <c r="AL12" s="7">
        <v>331</v>
      </c>
      <c r="AM12" s="7">
        <v>335</v>
      </c>
      <c r="AN12" s="7">
        <v>336</v>
      </c>
      <c r="AO12" s="7">
        <v>391</v>
      </c>
      <c r="AP12" s="7">
        <v>365</v>
      </c>
      <c r="AQ12" s="7">
        <v>357</v>
      </c>
      <c r="AR12" s="7">
        <v>364</v>
      </c>
      <c r="AS12" s="7">
        <v>339</v>
      </c>
      <c r="AT12" s="7">
        <v>297</v>
      </c>
      <c r="AU12" s="7">
        <v>336</v>
      </c>
      <c r="AV12" s="7">
        <v>300</v>
      </c>
      <c r="AW12" s="7">
        <v>263</v>
      </c>
      <c r="AX12" s="7">
        <v>307</v>
      </c>
      <c r="AY12" s="7">
        <v>312</v>
      </c>
      <c r="AZ12" s="7">
        <v>253</v>
      </c>
      <c r="BA12" s="7">
        <v>266</v>
      </c>
      <c r="BB12" s="7">
        <v>262</v>
      </c>
      <c r="BC12" s="7">
        <v>270</v>
      </c>
      <c r="BD12" s="7">
        <v>241</v>
      </c>
      <c r="BE12" s="7">
        <v>319</v>
      </c>
      <c r="BF12" s="7">
        <v>239</v>
      </c>
      <c r="BG12" s="7">
        <v>281</v>
      </c>
      <c r="BH12" s="7">
        <v>295</v>
      </c>
      <c r="BI12" s="7">
        <v>292</v>
      </c>
      <c r="BJ12" s="7">
        <v>332</v>
      </c>
      <c r="BK12" s="7">
        <v>385</v>
      </c>
      <c r="BL12" s="7">
        <v>375</v>
      </c>
      <c r="BM12" s="7">
        <v>375</v>
      </c>
      <c r="BN12" s="7">
        <v>481</v>
      </c>
      <c r="BO12" s="7">
        <v>417</v>
      </c>
      <c r="BP12" s="7">
        <v>433</v>
      </c>
      <c r="BQ12" s="7">
        <v>310</v>
      </c>
      <c r="BR12" s="7">
        <v>279</v>
      </c>
      <c r="BS12" s="7">
        <v>332</v>
      </c>
      <c r="BT12" s="7">
        <v>379</v>
      </c>
      <c r="BU12" s="7">
        <v>354</v>
      </c>
      <c r="BV12" s="7">
        <v>326</v>
      </c>
      <c r="BW12" s="7">
        <v>292</v>
      </c>
      <c r="BX12" s="7">
        <v>251</v>
      </c>
      <c r="BY12" s="7">
        <v>215</v>
      </c>
      <c r="BZ12" s="7">
        <v>224</v>
      </c>
      <c r="CA12" s="7">
        <v>206</v>
      </c>
      <c r="CB12" s="7">
        <v>234</v>
      </c>
      <c r="CC12" s="7">
        <v>202</v>
      </c>
      <c r="CD12" s="7">
        <v>173</v>
      </c>
      <c r="CE12" s="7">
        <v>164</v>
      </c>
      <c r="CF12" s="7">
        <v>141</v>
      </c>
      <c r="CG12" s="7">
        <v>144</v>
      </c>
      <c r="CH12" s="7">
        <v>128</v>
      </c>
      <c r="CI12" s="7">
        <v>125</v>
      </c>
      <c r="CJ12" s="7">
        <v>110</v>
      </c>
      <c r="CK12" s="7">
        <v>94</v>
      </c>
      <c r="CL12" s="7">
        <v>83</v>
      </c>
      <c r="CM12" s="7">
        <v>82</v>
      </c>
      <c r="CN12" s="7">
        <v>68</v>
      </c>
      <c r="CO12" s="7">
        <v>71</v>
      </c>
      <c r="CP12" s="7">
        <v>61</v>
      </c>
      <c r="CQ12" s="7">
        <v>39</v>
      </c>
      <c r="CR12" s="7">
        <v>36</v>
      </c>
      <c r="CS12" s="7">
        <v>38</v>
      </c>
      <c r="CT12" s="7">
        <v>35</v>
      </c>
      <c r="CU12" s="7">
        <v>30</v>
      </c>
      <c r="CV12" s="7">
        <v>20</v>
      </c>
      <c r="CW12" s="7">
        <v>15</v>
      </c>
      <c r="CX12" s="7">
        <v>17</v>
      </c>
      <c r="CY12" s="7">
        <v>8</v>
      </c>
      <c r="CZ12" s="7">
        <v>10</v>
      </c>
      <c r="DA12" s="7">
        <v>36</v>
      </c>
      <c r="DB12" s="7">
        <f t="shared" si="1"/>
        <v>990</v>
      </c>
      <c r="DC12" s="7">
        <f t="shared" si="2"/>
        <v>1099</v>
      </c>
      <c r="DD12" s="7">
        <f t="shared" si="3"/>
        <v>1101</v>
      </c>
      <c r="DE12" s="7">
        <f t="shared" si="4"/>
        <v>1139</v>
      </c>
      <c r="DF12" s="7">
        <f t="shared" si="5"/>
        <v>1138</v>
      </c>
      <c r="DG12" s="7">
        <f t="shared" si="6"/>
        <v>1265</v>
      </c>
      <c r="DH12" s="7">
        <f t="shared" si="7"/>
        <v>1561</v>
      </c>
      <c r="DI12" s="7">
        <f t="shared" si="8"/>
        <v>1784</v>
      </c>
      <c r="DJ12" s="7">
        <f t="shared" si="9"/>
        <v>1636</v>
      </c>
      <c r="DK12" s="7">
        <f t="shared" si="10"/>
        <v>1401</v>
      </c>
      <c r="DL12" s="7">
        <f t="shared" si="11"/>
        <v>1331</v>
      </c>
      <c r="DM12" s="7">
        <f t="shared" si="12"/>
        <v>1585</v>
      </c>
      <c r="DN12" s="7">
        <f t="shared" si="13"/>
        <v>2081</v>
      </c>
      <c r="DO12" s="7">
        <f t="shared" si="14"/>
        <v>1654</v>
      </c>
      <c r="DP12" s="7">
        <f t="shared" si="15"/>
        <v>1308</v>
      </c>
      <c r="DQ12" s="7">
        <f t="shared" si="16"/>
        <v>979</v>
      </c>
      <c r="DR12" s="7">
        <f t="shared" si="17"/>
        <v>648</v>
      </c>
      <c r="DS12" s="7">
        <f t="shared" si="18"/>
        <v>398</v>
      </c>
      <c r="DT12" s="7">
        <f t="shared" si="19"/>
        <v>209</v>
      </c>
      <c r="DU12" s="7">
        <f t="shared" si="20"/>
        <v>90</v>
      </c>
      <c r="DV12" s="7">
        <f t="shared" si="21"/>
        <v>10</v>
      </c>
      <c r="DW12" s="7">
        <f t="shared" si="22"/>
        <v>3190</v>
      </c>
      <c r="DX12" s="7">
        <f t="shared" si="23"/>
        <v>14921</v>
      </c>
      <c r="DY12" s="7">
        <f t="shared" si="24"/>
        <v>5296</v>
      </c>
    </row>
    <row r="13" spans="1:129">
      <c r="A13" s="27">
        <v>41275</v>
      </c>
      <c r="B13" s="7" t="s">
        <v>734</v>
      </c>
      <c r="C13" s="7">
        <f t="shared" si="0"/>
        <v>47470</v>
      </c>
      <c r="D13" s="7">
        <v>422</v>
      </c>
      <c r="E13" s="7">
        <v>378</v>
      </c>
      <c r="F13" s="7">
        <v>411</v>
      </c>
      <c r="G13" s="7">
        <v>406</v>
      </c>
      <c r="H13" s="7">
        <v>440</v>
      </c>
      <c r="I13" s="7">
        <v>417</v>
      </c>
      <c r="J13" s="7">
        <v>441</v>
      </c>
      <c r="K13" s="7">
        <v>410</v>
      </c>
      <c r="L13" s="7">
        <v>467</v>
      </c>
      <c r="M13" s="7">
        <v>446</v>
      </c>
      <c r="N13" s="7">
        <v>457</v>
      </c>
      <c r="O13" s="7">
        <v>474</v>
      </c>
      <c r="P13" s="7">
        <v>465</v>
      </c>
      <c r="Q13" s="7">
        <v>424</v>
      </c>
      <c r="R13" s="7">
        <v>440</v>
      </c>
      <c r="S13" s="7">
        <v>458</v>
      </c>
      <c r="T13" s="7">
        <v>426</v>
      </c>
      <c r="U13" s="7">
        <v>418</v>
      </c>
      <c r="V13" s="7">
        <v>528</v>
      </c>
      <c r="W13" s="7">
        <v>470</v>
      </c>
      <c r="X13" s="7">
        <v>462</v>
      </c>
      <c r="Y13" s="7">
        <v>484</v>
      </c>
      <c r="Z13" s="7">
        <v>475</v>
      </c>
      <c r="AA13" s="7">
        <v>510</v>
      </c>
      <c r="AB13" s="7">
        <v>531</v>
      </c>
      <c r="AC13" s="7">
        <v>482</v>
      </c>
      <c r="AD13" s="7">
        <v>468</v>
      </c>
      <c r="AE13" s="7">
        <v>518</v>
      </c>
      <c r="AF13" s="7">
        <v>519</v>
      </c>
      <c r="AG13" s="7">
        <v>556</v>
      </c>
      <c r="AH13" s="7">
        <v>579</v>
      </c>
      <c r="AI13" s="7">
        <v>552</v>
      </c>
      <c r="AJ13" s="7">
        <v>608</v>
      </c>
      <c r="AK13" s="7">
        <v>701</v>
      </c>
      <c r="AL13" s="7">
        <v>682</v>
      </c>
      <c r="AM13" s="7">
        <v>698</v>
      </c>
      <c r="AN13" s="7">
        <v>708</v>
      </c>
      <c r="AO13" s="7">
        <v>703</v>
      </c>
      <c r="AP13" s="7">
        <v>848</v>
      </c>
      <c r="AQ13" s="7">
        <v>813</v>
      </c>
      <c r="AR13" s="7">
        <v>785</v>
      </c>
      <c r="AS13" s="7">
        <v>801</v>
      </c>
      <c r="AT13" s="7">
        <v>754</v>
      </c>
      <c r="AU13" s="7">
        <v>657</v>
      </c>
      <c r="AV13" s="7">
        <v>683</v>
      </c>
      <c r="AW13" s="7">
        <v>665</v>
      </c>
      <c r="AX13" s="7">
        <v>518</v>
      </c>
      <c r="AY13" s="7">
        <v>630</v>
      </c>
      <c r="AZ13" s="7">
        <v>618</v>
      </c>
      <c r="BA13" s="7">
        <v>568</v>
      </c>
      <c r="BB13" s="7">
        <v>559</v>
      </c>
      <c r="BC13" s="7">
        <v>539</v>
      </c>
      <c r="BD13" s="7">
        <v>528</v>
      </c>
      <c r="BE13" s="7">
        <v>506</v>
      </c>
      <c r="BF13" s="7">
        <v>612</v>
      </c>
      <c r="BG13" s="7">
        <v>499</v>
      </c>
      <c r="BH13" s="7">
        <v>536</v>
      </c>
      <c r="BI13" s="7">
        <v>595</v>
      </c>
      <c r="BJ13" s="7">
        <v>551</v>
      </c>
      <c r="BK13" s="7">
        <v>628</v>
      </c>
      <c r="BL13" s="7">
        <v>769</v>
      </c>
      <c r="BM13" s="7">
        <v>774</v>
      </c>
      <c r="BN13" s="7">
        <v>781</v>
      </c>
      <c r="BO13" s="7">
        <v>928</v>
      </c>
      <c r="BP13" s="7">
        <v>801</v>
      </c>
      <c r="BQ13" s="7">
        <v>822</v>
      </c>
      <c r="BR13" s="7">
        <v>595</v>
      </c>
      <c r="BS13" s="7">
        <v>578</v>
      </c>
      <c r="BT13" s="7">
        <v>676</v>
      </c>
      <c r="BU13" s="7">
        <v>722</v>
      </c>
      <c r="BV13" s="7">
        <v>677</v>
      </c>
      <c r="BW13" s="7">
        <v>660</v>
      </c>
      <c r="BX13" s="7">
        <v>571</v>
      </c>
      <c r="BY13" s="7">
        <v>514</v>
      </c>
      <c r="BZ13" s="7">
        <v>458</v>
      </c>
      <c r="CA13" s="7">
        <v>454</v>
      </c>
      <c r="CB13" s="7">
        <v>409</v>
      </c>
      <c r="CC13" s="7">
        <v>428</v>
      </c>
      <c r="CD13" s="7">
        <v>338</v>
      </c>
      <c r="CE13" s="7">
        <v>343</v>
      </c>
      <c r="CF13" s="7">
        <v>273</v>
      </c>
      <c r="CG13" s="7">
        <v>241</v>
      </c>
      <c r="CH13" s="7">
        <v>239</v>
      </c>
      <c r="CI13" s="7">
        <v>212</v>
      </c>
      <c r="CJ13" s="7">
        <v>176</v>
      </c>
      <c r="CK13" s="7">
        <v>163</v>
      </c>
      <c r="CL13" s="7">
        <v>142</v>
      </c>
      <c r="CM13" s="7">
        <v>123</v>
      </c>
      <c r="CN13" s="7">
        <v>108</v>
      </c>
      <c r="CO13" s="7">
        <v>74</v>
      </c>
      <c r="CP13" s="7">
        <v>87</v>
      </c>
      <c r="CQ13" s="7">
        <v>59</v>
      </c>
      <c r="CR13" s="7">
        <v>54</v>
      </c>
      <c r="CS13" s="7">
        <v>34</v>
      </c>
      <c r="CT13" s="7">
        <v>40</v>
      </c>
      <c r="CU13" s="7">
        <v>36</v>
      </c>
      <c r="CV13" s="7">
        <v>30</v>
      </c>
      <c r="CW13" s="7">
        <v>20</v>
      </c>
      <c r="CX13" s="7">
        <v>14</v>
      </c>
      <c r="CY13" s="7">
        <v>12</v>
      </c>
      <c r="CZ13" s="7">
        <v>16</v>
      </c>
      <c r="DA13" s="7">
        <v>92</v>
      </c>
      <c r="DB13" s="7">
        <f t="shared" si="1"/>
        <v>2057</v>
      </c>
      <c r="DC13" s="7">
        <f t="shared" si="2"/>
        <v>2181</v>
      </c>
      <c r="DD13" s="7">
        <f t="shared" si="3"/>
        <v>2260</v>
      </c>
      <c r="DE13" s="7">
        <f t="shared" si="4"/>
        <v>2300</v>
      </c>
      <c r="DF13" s="7">
        <f t="shared" si="5"/>
        <v>2462</v>
      </c>
      <c r="DG13" s="7">
        <f t="shared" si="6"/>
        <v>2543</v>
      </c>
      <c r="DH13" s="7">
        <f t="shared" si="7"/>
        <v>3122</v>
      </c>
      <c r="DI13" s="7">
        <f t="shared" si="8"/>
        <v>3770</v>
      </c>
      <c r="DJ13" s="7">
        <f t="shared" si="9"/>
        <v>3680</v>
      </c>
      <c r="DK13" s="7">
        <f t="shared" si="10"/>
        <v>2999</v>
      </c>
      <c r="DL13" s="7">
        <f t="shared" si="11"/>
        <v>2744</v>
      </c>
      <c r="DM13" s="7">
        <f t="shared" si="12"/>
        <v>2809</v>
      </c>
      <c r="DN13" s="7">
        <f t="shared" si="13"/>
        <v>4053</v>
      </c>
      <c r="DO13" s="7">
        <f t="shared" si="14"/>
        <v>3393</v>
      </c>
      <c r="DP13" s="7">
        <f t="shared" si="15"/>
        <v>2880</v>
      </c>
      <c r="DQ13" s="7">
        <f t="shared" si="16"/>
        <v>1972</v>
      </c>
      <c r="DR13" s="7">
        <f t="shared" si="17"/>
        <v>1141</v>
      </c>
      <c r="DS13" s="7">
        <f t="shared" si="18"/>
        <v>610</v>
      </c>
      <c r="DT13" s="7">
        <f t="shared" si="19"/>
        <v>274</v>
      </c>
      <c r="DU13" s="7">
        <f t="shared" si="20"/>
        <v>112</v>
      </c>
      <c r="DV13" s="7">
        <f t="shared" si="21"/>
        <v>16</v>
      </c>
      <c r="DW13" s="7">
        <f t="shared" si="22"/>
        <v>6498</v>
      </c>
      <c r="DX13" s="7">
        <f t="shared" si="23"/>
        <v>30482</v>
      </c>
      <c r="DY13" s="7">
        <f t="shared" si="24"/>
        <v>10398</v>
      </c>
    </row>
    <row r="14" spans="1:129">
      <c r="A14" s="27">
        <v>41275</v>
      </c>
      <c r="B14" s="7" t="s">
        <v>1180</v>
      </c>
      <c r="C14" s="7">
        <f t="shared" si="0"/>
        <v>24086</v>
      </c>
      <c r="D14" s="7">
        <v>214</v>
      </c>
      <c r="E14" s="7">
        <v>197</v>
      </c>
      <c r="F14" s="7">
        <v>207</v>
      </c>
      <c r="G14" s="7">
        <v>199</v>
      </c>
      <c r="H14" s="7">
        <v>254</v>
      </c>
      <c r="I14" s="7">
        <v>206</v>
      </c>
      <c r="J14" s="7">
        <v>222</v>
      </c>
      <c r="K14" s="7">
        <v>229</v>
      </c>
      <c r="L14" s="7">
        <v>234</v>
      </c>
      <c r="M14" s="7">
        <v>229</v>
      </c>
      <c r="N14" s="7">
        <v>220</v>
      </c>
      <c r="O14" s="7">
        <v>241</v>
      </c>
      <c r="P14" s="7">
        <v>241</v>
      </c>
      <c r="Q14" s="7">
        <v>228</v>
      </c>
      <c r="R14" s="7">
        <v>218</v>
      </c>
      <c r="S14" s="7">
        <v>235</v>
      </c>
      <c r="T14" s="7">
        <v>201</v>
      </c>
      <c r="U14" s="7">
        <v>224</v>
      </c>
      <c r="V14" s="7">
        <v>274</v>
      </c>
      <c r="W14" s="7">
        <v>250</v>
      </c>
      <c r="X14" s="7">
        <v>233</v>
      </c>
      <c r="Y14" s="7">
        <v>270</v>
      </c>
      <c r="Z14" s="7">
        <v>247</v>
      </c>
      <c r="AA14" s="7">
        <v>308</v>
      </c>
      <c r="AB14" s="7">
        <v>274</v>
      </c>
      <c r="AC14" s="7">
        <v>267</v>
      </c>
      <c r="AD14" s="7">
        <v>268</v>
      </c>
      <c r="AE14" s="7">
        <v>275</v>
      </c>
      <c r="AF14" s="7">
        <v>279</v>
      </c>
      <c r="AG14" s="7">
        <v>293</v>
      </c>
      <c r="AH14" s="7">
        <v>309</v>
      </c>
      <c r="AI14" s="7">
        <v>281</v>
      </c>
      <c r="AJ14" s="7">
        <v>323</v>
      </c>
      <c r="AK14" s="7">
        <v>382</v>
      </c>
      <c r="AL14" s="7">
        <v>338</v>
      </c>
      <c r="AM14" s="7">
        <v>364</v>
      </c>
      <c r="AN14" s="7">
        <v>374</v>
      </c>
      <c r="AO14" s="7">
        <v>367</v>
      </c>
      <c r="AP14" s="7">
        <v>454</v>
      </c>
      <c r="AQ14" s="7">
        <v>442</v>
      </c>
      <c r="AR14" s="7">
        <v>435</v>
      </c>
      <c r="AS14" s="7">
        <v>433</v>
      </c>
      <c r="AT14" s="7">
        <v>415</v>
      </c>
      <c r="AU14" s="7">
        <v>351</v>
      </c>
      <c r="AV14" s="7">
        <v>347</v>
      </c>
      <c r="AW14" s="7">
        <v>369</v>
      </c>
      <c r="AX14" s="7">
        <v>256</v>
      </c>
      <c r="AY14" s="7">
        <v>329</v>
      </c>
      <c r="AZ14" s="7">
        <v>308</v>
      </c>
      <c r="BA14" s="7">
        <v>314</v>
      </c>
      <c r="BB14" s="7">
        <v>296</v>
      </c>
      <c r="BC14" s="7">
        <v>280</v>
      </c>
      <c r="BD14" s="7">
        <v>255</v>
      </c>
      <c r="BE14" s="7">
        <v>264</v>
      </c>
      <c r="BF14" s="7">
        <v>293</v>
      </c>
      <c r="BG14" s="7">
        <v>261</v>
      </c>
      <c r="BH14" s="7">
        <v>252</v>
      </c>
      <c r="BI14" s="7">
        <v>297</v>
      </c>
      <c r="BJ14" s="7">
        <v>254</v>
      </c>
      <c r="BK14" s="7">
        <v>306</v>
      </c>
      <c r="BL14" s="7">
        <v>384</v>
      </c>
      <c r="BM14" s="7">
        <v>398</v>
      </c>
      <c r="BN14" s="7">
        <v>411</v>
      </c>
      <c r="BO14" s="7">
        <v>448</v>
      </c>
      <c r="BP14" s="7">
        <v>386</v>
      </c>
      <c r="BQ14" s="7">
        <v>391</v>
      </c>
      <c r="BR14" s="7">
        <v>291</v>
      </c>
      <c r="BS14" s="7">
        <v>301</v>
      </c>
      <c r="BT14" s="7">
        <v>344</v>
      </c>
      <c r="BU14" s="7">
        <v>345</v>
      </c>
      <c r="BV14" s="7">
        <v>325</v>
      </c>
      <c r="BW14" s="7">
        <v>337</v>
      </c>
      <c r="BX14" s="7">
        <v>285</v>
      </c>
      <c r="BY14" s="7">
        <v>268</v>
      </c>
      <c r="BZ14" s="7">
        <v>244</v>
      </c>
      <c r="CA14" s="7">
        <v>230</v>
      </c>
      <c r="CB14" s="7">
        <v>201</v>
      </c>
      <c r="CC14" s="7">
        <v>195</v>
      </c>
      <c r="CD14" s="7">
        <v>143</v>
      </c>
      <c r="CE14" s="7">
        <v>171</v>
      </c>
      <c r="CF14" s="7">
        <v>113</v>
      </c>
      <c r="CG14" s="7">
        <v>102</v>
      </c>
      <c r="CH14" s="7">
        <v>99</v>
      </c>
      <c r="CI14" s="7">
        <v>88</v>
      </c>
      <c r="CJ14" s="7">
        <v>59</v>
      </c>
      <c r="CK14" s="7">
        <v>57</v>
      </c>
      <c r="CL14" s="7">
        <v>53</v>
      </c>
      <c r="CM14" s="7">
        <v>52</v>
      </c>
      <c r="CN14" s="7">
        <v>31</v>
      </c>
      <c r="CO14" s="7">
        <v>17</v>
      </c>
      <c r="CP14" s="7">
        <v>20</v>
      </c>
      <c r="CQ14" s="7">
        <v>9</v>
      </c>
      <c r="CR14" s="7">
        <v>19</v>
      </c>
      <c r="CS14" s="7" t="s">
        <v>270</v>
      </c>
      <c r="CT14" s="7">
        <v>6</v>
      </c>
      <c r="CU14" s="7">
        <v>7</v>
      </c>
      <c r="CV14" s="7">
        <v>3</v>
      </c>
      <c r="CW14" s="7">
        <v>4</v>
      </c>
      <c r="CX14" s="7">
        <v>2</v>
      </c>
      <c r="CY14" s="7">
        <v>2</v>
      </c>
      <c r="CZ14" s="7">
        <v>3</v>
      </c>
      <c r="DA14" s="7">
        <v>56</v>
      </c>
      <c r="DB14" s="7">
        <f t="shared" si="1"/>
        <v>1071</v>
      </c>
      <c r="DC14" s="7">
        <f t="shared" si="2"/>
        <v>1120</v>
      </c>
      <c r="DD14" s="7">
        <f t="shared" si="3"/>
        <v>1148</v>
      </c>
      <c r="DE14" s="7">
        <f t="shared" si="4"/>
        <v>1184</v>
      </c>
      <c r="DF14" s="7">
        <f t="shared" si="5"/>
        <v>1332</v>
      </c>
      <c r="DG14" s="7">
        <f t="shared" si="6"/>
        <v>1382</v>
      </c>
      <c r="DH14" s="7">
        <f t="shared" si="7"/>
        <v>1633</v>
      </c>
      <c r="DI14" s="7">
        <f t="shared" si="8"/>
        <v>2001</v>
      </c>
      <c r="DJ14" s="7">
        <f t="shared" si="9"/>
        <v>1981</v>
      </c>
      <c r="DK14" s="7">
        <f t="shared" si="10"/>
        <v>1576</v>
      </c>
      <c r="DL14" s="7">
        <f t="shared" si="11"/>
        <v>1388</v>
      </c>
      <c r="DM14" s="7">
        <f t="shared" si="12"/>
        <v>1370</v>
      </c>
      <c r="DN14" s="7">
        <f t="shared" si="13"/>
        <v>2027</v>
      </c>
      <c r="DO14" s="7">
        <f t="shared" si="14"/>
        <v>1672</v>
      </c>
      <c r="DP14" s="7">
        <f t="shared" si="15"/>
        <v>1459</v>
      </c>
      <c r="DQ14" s="7">
        <f t="shared" si="16"/>
        <v>940</v>
      </c>
      <c r="DR14" s="7">
        <f t="shared" si="17"/>
        <v>461</v>
      </c>
      <c r="DS14" s="7">
        <f t="shared" si="18"/>
        <v>210</v>
      </c>
      <c r="DT14" s="7">
        <f t="shared" si="19"/>
        <v>54</v>
      </c>
      <c r="DU14" s="7">
        <f t="shared" si="20"/>
        <v>18</v>
      </c>
      <c r="DV14" s="7">
        <f t="shared" si="21"/>
        <v>3</v>
      </c>
      <c r="DW14" s="7">
        <f t="shared" si="22"/>
        <v>3339</v>
      </c>
      <c r="DX14" s="7">
        <f t="shared" si="23"/>
        <v>15874</v>
      </c>
      <c r="DY14" s="7">
        <f t="shared" si="24"/>
        <v>4817</v>
      </c>
    </row>
    <row r="15" spans="1:129">
      <c r="A15" s="27">
        <v>41275</v>
      </c>
      <c r="B15" s="7" t="s">
        <v>373</v>
      </c>
      <c r="C15" s="7">
        <f t="shared" si="0"/>
        <v>23384</v>
      </c>
      <c r="D15" s="7">
        <v>208</v>
      </c>
      <c r="E15" s="7">
        <v>181</v>
      </c>
      <c r="F15" s="7">
        <v>204</v>
      </c>
      <c r="G15" s="7">
        <v>207</v>
      </c>
      <c r="H15" s="7">
        <v>186</v>
      </c>
      <c r="I15" s="7">
        <v>211</v>
      </c>
      <c r="J15" s="7">
        <v>219</v>
      </c>
      <c r="K15" s="7">
        <v>181</v>
      </c>
      <c r="L15" s="7">
        <v>233</v>
      </c>
      <c r="M15" s="7">
        <v>217</v>
      </c>
      <c r="N15" s="7">
        <v>237</v>
      </c>
      <c r="O15" s="7">
        <v>233</v>
      </c>
      <c r="P15" s="7">
        <v>224</v>
      </c>
      <c r="Q15" s="7">
        <v>196</v>
      </c>
      <c r="R15" s="7">
        <v>222</v>
      </c>
      <c r="S15" s="7">
        <v>223</v>
      </c>
      <c r="T15" s="7">
        <v>225</v>
      </c>
      <c r="U15" s="7">
        <v>194</v>
      </c>
      <c r="V15" s="7">
        <v>254</v>
      </c>
      <c r="W15" s="7">
        <v>220</v>
      </c>
      <c r="X15" s="7">
        <v>229</v>
      </c>
      <c r="Y15" s="7">
        <v>214</v>
      </c>
      <c r="Z15" s="7">
        <v>228</v>
      </c>
      <c r="AA15" s="7">
        <v>202</v>
      </c>
      <c r="AB15" s="7">
        <v>257</v>
      </c>
      <c r="AC15" s="7">
        <v>215</v>
      </c>
      <c r="AD15" s="7">
        <v>200</v>
      </c>
      <c r="AE15" s="7">
        <v>243</v>
      </c>
      <c r="AF15" s="7">
        <v>240</v>
      </c>
      <c r="AG15" s="7">
        <v>263</v>
      </c>
      <c r="AH15" s="7">
        <v>270</v>
      </c>
      <c r="AI15" s="7">
        <v>271</v>
      </c>
      <c r="AJ15" s="7">
        <v>285</v>
      </c>
      <c r="AK15" s="7">
        <v>319</v>
      </c>
      <c r="AL15" s="7">
        <v>344</v>
      </c>
      <c r="AM15" s="7">
        <v>334</v>
      </c>
      <c r="AN15" s="7">
        <v>334</v>
      </c>
      <c r="AO15" s="7">
        <v>336</v>
      </c>
      <c r="AP15" s="7">
        <v>394</v>
      </c>
      <c r="AQ15" s="7">
        <v>371</v>
      </c>
      <c r="AR15" s="7">
        <v>350</v>
      </c>
      <c r="AS15" s="7">
        <v>368</v>
      </c>
      <c r="AT15" s="7">
        <v>339</v>
      </c>
      <c r="AU15" s="7">
        <v>306</v>
      </c>
      <c r="AV15" s="7">
        <v>336</v>
      </c>
      <c r="AW15" s="7">
        <v>296</v>
      </c>
      <c r="AX15" s="7">
        <v>262</v>
      </c>
      <c r="AY15" s="7">
        <v>301</v>
      </c>
      <c r="AZ15" s="7">
        <v>310</v>
      </c>
      <c r="BA15" s="7">
        <v>254</v>
      </c>
      <c r="BB15" s="7">
        <v>263</v>
      </c>
      <c r="BC15" s="7">
        <v>259</v>
      </c>
      <c r="BD15" s="7">
        <v>273</v>
      </c>
      <c r="BE15" s="7">
        <v>242</v>
      </c>
      <c r="BF15" s="7">
        <v>319</v>
      </c>
      <c r="BG15" s="7">
        <v>238</v>
      </c>
      <c r="BH15" s="7">
        <v>284</v>
      </c>
      <c r="BI15" s="7">
        <v>298</v>
      </c>
      <c r="BJ15" s="7">
        <v>297</v>
      </c>
      <c r="BK15" s="7">
        <v>322</v>
      </c>
      <c r="BL15" s="7">
        <v>385</v>
      </c>
      <c r="BM15" s="7">
        <v>376</v>
      </c>
      <c r="BN15" s="7">
        <v>370</v>
      </c>
      <c r="BO15" s="7">
        <v>480</v>
      </c>
      <c r="BP15" s="7">
        <v>415</v>
      </c>
      <c r="BQ15" s="7">
        <v>431</v>
      </c>
      <c r="BR15" s="7">
        <v>304</v>
      </c>
      <c r="BS15" s="7">
        <v>277</v>
      </c>
      <c r="BT15" s="7">
        <v>332</v>
      </c>
      <c r="BU15" s="7">
        <v>377</v>
      </c>
      <c r="BV15" s="7">
        <v>352</v>
      </c>
      <c r="BW15" s="7">
        <v>323</v>
      </c>
      <c r="BX15" s="7">
        <v>286</v>
      </c>
      <c r="BY15" s="7">
        <v>246</v>
      </c>
      <c r="BZ15" s="7">
        <v>214</v>
      </c>
      <c r="CA15" s="7">
        <v>224</v>
      </c>
      <c r="CB15" s="7">
        <v>208</v>
      </c>
      <c r="CC15" s="7">
        <v>233</v>
      </c>
      <c r="CD15" s="7">
        <v>195</v>
      </c>
      <c r="CE15" s="7">
        <v>172</v>
      </c>
      <c r="CF15" s="7">
        <v>160</v>
      </c>
      <c r="CG15" s="7">
        <v>139</v>
      </c>
      <c r="CH15" s="7">
        <v>140</v>
      </c>
      <c r="CI15" s="7">
        <v>124</v>
      </c>
      <c r="CJ15" s="7">
        <v>117</v>
      </c>
      <c r="CK15" s="7">
        <v>106</v>
      </c>
      <c r="CL15" s="7">
        <v>89</v>
      </c>
      <c r="CM15" s="7">
        <v>71</v>
      </c>
      <c r="CN15" s="7">
        <v>77</v>
      </c>
      <c r="CO15" s="7">
        <v>57</v>
      </c>
      <c r="CP15" s="7">
        <v>67</v>
      </c>
      <c r="CQ15" s="7">
        <v>50</v>
      </c>
      <c r="CR15" s="7">
        <v>35</v>
      </c>
      <c r="CS15" s="7">
        <v>34</v>
      </c>
      <c r="CT15" s="7">
        <v>34</v>
      </c>
      <c r="CU15" s="7">
        <v>29</v>
      </c>
      <c r="CV15" s="7">
        <v>27</v>
      </c>
      <c r="CW15" s="7">
        <v>16</v>
      </c>
      <c r="CX15" s="7">
        <v>12</v>
      </c>
      <c r="CY15" s="7">
        <v>10</v>
      </c>
      <c r="CZ15" s="7">
        <v>13</v>
      </c>
      <c r="DA15" s="7">
        <v>36</v>
      </c>
      <c r="DB15" s="7">
        <f t="shared" si="1"/>
        <v>986</v>
      </c>
      <c r="DC15" s="7">
        <f t="shared" si="2"/>
        <v>1061</v>
      </c>
      <c r="DD15" s="7">
        <f t="shared" si="3"/>
        <v>1112</v>
      </c>
      <c r="DE15" s="7">
        <f t="shared" si="4"/>
        <v>1116</v>
      </c>
      <c r="DF15" s="7">
        <f t="shared" si="5"/>
        <v>1130</v>
      </c>
      <c r="DG15" s="7">
        <f t="shared" si="6"/>
        <v>1161</v>
      </c>
      <c r="DH15" s="7">
        <f t="shared" si="7"/>
        <v>1489</v>
      </c>
      <c r="DI15" s="7">
        <f t="shared" si="8"/>
        <v>1769</v>
      </c>
      <c r="DJ15" s="7">
        <f t="shared" si="9"/>
        <v>1699</v>
      </c>
      <c r="DK15" s="7">
        <f t="shared" si="10"/>
        <v>1423</v>
      </c>
      <c r="DL15" s="7">
        <f t="shared" si="11"/>
        <v>1356</v>
      </c>
      <c r="DM15" s="7">
        <f t="shared" si="12"/>
        <v>1439</v>
      </c>
      <c r="DN15" s="7">
        <f t="shared" si="13"/>
        <v>2026</v>
      </c>
      <c r="DO15" s="7">
        <f t="shared" si="14"/>
        <v>1721</v>
      </c>
      <c r="DP15" s="7">
        <f t="shared" si="15"/>
        <v>1421</v>
      </c>
      <c r="DQ15" s="7">
        <f t="shared" si="16"/>
        <v>1032</v>
      </c>
      <c r="DR15" s="7">
        <f t="shared" si="17"/>
        <v>680</v>
      </c>
      <c r="DS15" s="7">
        <f t="shared" si="18"/>
        <v>400</v>
      </c>
      <c r="DT15" s="7">
        <f t="shared" si="19"/>
        <v>220</v>
      </c>
      <c r="DU15" s="7">
        <f t="shared" si="20"/>
        <v>94</v>
      </c>
      <c r="DV15" s="7">
        <f t="shared" si="21"/>
        <v>13</v>
      </c>
      <c r="DW15" s="7">
        <f t="shared" si="22"/>
        <v>3159</v>
      </c>
      <c r="DX15" s="7">
        <f t="shared" si="23"/>
        <v>14608</v>
      </c>
      <c r="DY15" s="7">
        <f t="shared" si="24"/>
        <v>5581</v>
      </c>
    </row>
    <row r="16" spans="1:129">
      <c r="A16" s="27">
        <v>41640</v>
      </c>
      <c r="B16" s="7" t="s">
        <v>734</v>
      </c>
      <c r="C16" s="7">
        <f t="shared" si="0"/>
        <v>47438</v>
      </c>
      <c r="D16" s="7">
        <v>400</v>
      </c>
      <c r="E16" s="7">
        <v>427</v>
      </c>
      <c r="F16" s="7">
        <v>395</v>
      </c>
      <c r="G16" s="7">
        <v>417</v>
      </c>
      <c r="H16" s="7">
        <v>403</v>
      </c>
      <c r="I16" s="7">
        <v>440</v>
      </c>
      <c r="J16" s="7">
        <v>410</v>
      </c>
      <c r="K16" s="7">
        <v>444</v>
      </c>
      <c r="L16" s="7">
        <v>413</v>
      </c>
      <c r="M16" s="7">
        <v>464</v>
      </c>
      <c r="N16" s="7">
        <v>446</v>
      </c>
      <c r="O16" s="7">
        <v>453</v>
      </c>
      <c r="P16" s="7">
        <v>477</v>
      </c>
      <c r="Q16" s="7">
        <v>464</v>
      </c>
      <c r="R16" s="7">
        <v>420</v>
      </c>
      <c r="S16" s="7">
        <v>434</v>
      </c>
      <c r="T16" s="7">
        <v>458</v>
      </c>
      <c r="U16" s="7">
        <v>426</v>
      </c>
      <c r="V16" s="7">
        <v>424</v>
      </c>
      <c r="W16" s="7">
        <v>528</v>
      </c>
      <c r="X16" s="7">
        <v>466</v>
      </c>
      <c r="Y16" s="7">
        <v>458</v>
      </c>
      <c r="Z16" s="7">
        <v>487</v>
      </c>
      <c r="AA16" s="7">
        <v>474</v>
      </c>
      <c r="AB16" s="7">
        <v>521</v>
      </c>
      <c r="AC16" s="7">
        <v>508</v>
      </c>
      <c r="AD16" s="7">
        <v>474</v>
      </c>
      <c r="AE16" s="7">
        <v>490</v>
      </c>
      <c r="AF16" s="7">
        <v>512</v>
      </c>
      <c r="AG16" s="7">
        <v>486</v>
      </c>
      <c r="AH16" s="7">
        <v>560</v>
      </c>
      <c r="AI16" s="7">
        <v>573</v>
      </c>
      <c r="AJ16" s="7">
        <v>550</v>
      </c>
      <c r="AK16" s="7">
        <v>610</v>
      </c>
      <c r="AL16" s="7">
        <v>714</v>
      </c>
      <c r="AM16" s="7">
        <v>677</v>
      </c>
      <c r="AN16" s="7">
        <v>694</v>
      </c>
      <c r="AO16" s="7">
        <v>703</v>
      </c>
      <c r="AP16" s="7">
        <v>696</v>
      </c>
      <c r="AQ16" s="7">
        <v>849</v>
      </c>
      <c r="AR16" s="7">
        <v>800</v>
      </c>
      <c r="AS16" s="7">
        <v>790</v>
      </c>
      <c r="AT16" s="7">
        <v>804</v>
      </c>
      <c r="AU16" s="7">
        <v>753</v>
      </c>
      <c r="AV16" s="7">
        <v>645</v>
      </c>
      <c r="AW16" s="7">
        <v>672</v>
      </c>
      <c r="AX16" s="7">
        <v>671</v>
      </c>
      <c r="AY16" s="7">
        <v>519</v>
      </c>
      <c r="AZ16" s="7">
        <v>620</v>
      </c>
      <c r="BA16" s="7">
        <v>602</v>
      </c>
      <c r="BB16" s="7">
        <v>569</v>
      </c>
      <c r="BC16" s="7">
        <v>558</v>
      </c>
      <c r="BD16" s="7">
        <v>532</v>
      </c>
      <c r="BE16" s="7">
        <v>520</v>
      </c>
      <c r="BF16" s="7">
        <v>495</v>
      </c>
      <c r="BG16" s="7">
        <v>607</v>
      </c>
      <c r="BH16" s="7">
        <v>493</v>
      </c>
      <c r="BI16" s="7">
        <v>533</v>
      </c>
      <c r="BJ16" s="7">
        <v>597</v>
      </c>
      <c r="BK16" s="7">
        <v>553</v>
      </c>
      <c r="BL16" s="7">
        <v>627</v>
      </c>
      <c r="BM16" s="7">
        <v>772</v>
      </c>
      <c r="BN16" s="7">
        <v>766</v>
      </c>
      <c r="BO16" s="7">
        <v>777</v>
      </c>
      <c r="BP16" s="7">
        <v>926</v>
      </c>
      <c r="BQ16" s="7">
        <v>799</v>
      </c>
      <c r="BR16" s="7">
        <v>817</v>
      </c>
      <c r="BS16" s="7">
        <v>584</v>
      </c>
      <c r="BT16" s="7">
        <v>571</v>
      </c>
      <c r="BU16" s="7">
        <v>668</v>
      </c>
      <c r="BV16" s="7">
        <v>711</v>
      </c>
      <c r="BW16" s="7">
        <v>671</v>
      </c>
      <c r="BX16" s="7">
        <v>649</v>
      </c>
      <c r="BY16" s="7">
        <v>562</v>
      </c>
      <c r="BZ16" s="7">
        <v>507</v>
      </c>
      <c r="CA16" s="7">
        <v>447</v>
      </c>
      <c r="CB16" s="7">
        <v>444</v>
      </c>
      <c r="CC16" s="7">
        <v>405</v>
      </c>
      <c r="CD16" s="7">
        <v>411</v>
      </c>
      <c r="CE16" s="7">
        <v>328</v>
      </c>
      <c r="CF16" s="7">
        <v>325</v>
      </c>
      <c r="CG16" s="7">
        <v>257</v>
      </c>
      <c r="CH16" s="7">
        <v>220</v>
      </c>
      <c r="CI16" s="7">
        <v>235</v>
      </c>
      <c r="CJ16" s="7">
        <v>207</v>
      </c>
      <c r="CK16" s="7">
        <v>169</v>
      </c>
      <c r="CL16" s="7">
        <v>154</v>
      </c>
      <c r="CM16" s="7">
        <v>130</v>
      </c>
      <c r="CN16" s="7">
        <v>118</v>
      </c>
      <c r="CO16" s="7">
        <v>100</v>
      </c>
      <c r="CP16" s="7">
        <v>66</v>
      </c>
      <c r="CQ16" s="7">
        <v>74</v>
      </c>
      <c r="CR16" s="7">
        <v>45</v>
      </c>
      <c r="CS16" s="7">
        <v>46</v>
      </c>
      <c r="CT16" s="7">
        <v>33</v>
      </c>
      <c r="CU16" s="7">
        <v>34</v>
      </c>
      <c r="CV16" s="7">
        <v>35</v>
      </c>
      <c r="CW16" s="7">
        <v>28</v>
      </c>
      <c r="CX16" s="7">
        <v>14</v>
      </c>
      <c r="CY16" s="7">
        <v>12</v>
      </c>
      <c r="CZ16" s="7">
        <v>24</v>
      </c>
      <c r="DA16" s="7">
        <v>92</v>
      </c>
      <c r="DB16" s="7">
        <f t="shared" si="1"/>
        <v>2042</v>
      </c>
      <c r="DC16" s="7">
        <f t="shared" si="2"/>
        <v>2171</v>
      </c>
      <c r="DD16" s="7">
        <f t="shared" si="3"/>
        <v>2260</v>
      </c>
      <c r="DE16" s="7">
        <f t="shared" si="4"/>
        <v>2270</v>
      </c>
      <c r="DF16" s="7">
        <f t="shared" si="5"/>
        <v>2406</v>
      </c>
      <c r="DG16" s="7">
        <f t="shared" si="6"/>
        <v>2470</v>
      </c>
      <c r="DH16" s="7">
        <f t="shared" si="7"/>
        <v>3007</v>
      </c>
      <c r="DI16" s="7">
        <f t="shared" si="8"/>
        <v>3619</v>
      </c>
      <c r="DJ16" s="7">
        <f t="shared" si="9"/>
        <v>3792</v>
      </c>
      <c r="DK16" s="7">
        <f t="shared" si="10"/>
        <v>3084</v>
      </c>
      <c r="DL16" s="7">
        <f t="shared" si="11"/>
        <v>2674</v>
      </c>
      <c r="DM16" s="7">
        <f t="shared" si="12"/>
        <v>2783</v>
      </c>
      <c r="DN16" s="7">
        <f t="shared" si="13"/>
        <v>3868</v>
      </c>
      <c r="DO16" s="7">
        <f t="shared" si="14"/>
        <v>3439</v>
      </c>
      <c r="DP16" s="7">
        <f t="shared" si="15"/>
        <v>3100</v>
      </c>
      <c r="DQ16" s="7">
        <f t="shared" si="16"/>
        <v>2035</v>
      </c>
      <c r="DR16" s="7">
        <f t="shared" si="17"/>
        <v>1244</v>
      </c>
      <c r="DS16" s="7">
        <f t="shared" si="18"/>
        <v>671</v>
      </c>
      <c r="DT16" s="7">
        <f t="shared" si="19"/>
        <v>264</v>
      </c>
      <c r="DU16" s="7">
        <f t="shared" si="20"/>
        <v>123</v>
      </c>
      <c r="DV16" s="7">
        <f t="shared" si="21"/>
        <v>24</v>
      </c>
      <c r="DW16" s="7">
        <f t="shared" si="22"/>
        <v>6473</v>
      </c>
      <c r="DX16" s="7">
        <f t="shared" si="23"/>
        <v>29973</v>
      </c>
      <c r="DY16" s="7">
        <f t="shared" si="24"/>
        <v>10900</v>
      </c>
    </row>
    <row r="17" spans="1:129">
      <c r="A17" s="27">
        <v>41640</v>
      </c>
      <c r="B17" s="7" t="s">
        <v>1180</v>
      </c>
      <c r="C17" s="7">
        <f t="shared" si="0"/>
        <v>24059</v>
      </c>
      <c r="D17" s="7">
        <v>208</v>
      </c>
      <c r="E17" s="7">
        <v>209</v>
      </c>
      <c r="F17" s="7">
        <v>198</v>
      </c>
      <c r="G17" s="7">
        <v>208</v>
      </c>
      <c r="H17" s="7">
        <v>202</v>
      </c>
      <c r="I17" s="7">
        <v>248</v>
      </c>
      <c r="J17" s="7">
        <v>202</v>
      </c>
      <c r="K17" s="7">
        <v>224</v>
      </c>
      <c r="L17" s="7">
        <v>225</v>
      </c>
      <c r="M17" s="7">
        <v>236</v>
      </c>
      <c r="N17" s="7">
        <v>229</v>
      </c>
      <c r="O17" s="7">
        <v>216</v>
      </c>
      <c r="P17" s="7">
        <v>245</v>
      </c>
      <c r="Q17" s="7">
        <v>239</v>
      </c>
      <c r="R17" s="7">
        <v>226</v>
      </c>
      <c r="S17" s="7">
        <v>213</v>
      </c>
      <c r="T17" s="7">
        <v>236</v>
      </c>
      <c r="U17" s="7">
        <v>202</v>
      </c>
      <c r="V17" s="7">
        <v>230</v>
      </c>
      <c r="W17" s="7">
        <v>274</v>
      </c>
      <c r="X17" s="7">
        <v>248</v>
      </c>
      <c r="Y17" s="7">
        <v>236</v>
      </c>
      <c r="Z17" s="7">
        <v>274</v>
      </c>
      <c r="AA17" s="7">
        <v>238</v>
      </c>
      <c r="AB17" s="7">
        <v>320</v>
      </c>
      <c r="AC17" s="7">
        <v>272</v>
      </c>
      <c r="AD17" s="7">
        <v>266</v>
      </c>
      <c r="AE17" s="7">
        <v>278</v>
      </c>
      <c r="AF17" s="7">
        <v>271</v>
      </c>
      <c r="AG17" s="7">
        <v>259</v>
      </c>
      <c r="AH17" s="7">
        <v>290</v>
      </c>
      <c r="AI17" s="7">
        <v>302</v>
      </c>
      <c r="AJ17" s="7">
        <v>278</v>
      </c>
      <c r="AK17" s="7">
        <v>325</v>
      </c>
      <c r="AL17" s="7">
        <v>394</v>
      </c>
      <c r="AM17" s="7">
        <v>339</v>
      </c>
      <c r="AN17" s="7">
        <v>370</v>
      </c>
      <c r="AO17" s="7">
        <v>374</v>
      </c>
      <c r="AP17" s="7">
        <v>364</v>
      </c>
      <c r="AQ17" s="7">
        <v>449</v>
      </c>
      <c r="AR17" s="7">
        <v>432</v>
      </c>
      <c r="AS17" s="7">
        <v>438</v>
      </c>
      <c r="AT17" s="7">
        <v>441</v>
      </c>
      <c r="AU17" s="7">
        <v>415</v>
      </c>
      <c r="AV17" s="7">
        <v>343</v>
      </c>
      <c r="AW17" s="7">
        <v>340</v>
      </c>
      <c r="AX17" s="7">
        <v>369</v>
      </c>
      <c r="AY17" s="7">
        <v>261</v>
      </c>
      <c r="AZ17" s="7">
        <v>325</v>
      </c>
      <c r="BA17" s="7">
        <v>297</v>
      </c>
      <c r="BB17" s="7">
        <v>320</v>
      </c>
      <c r="BC17" s="7">
        <v>295</v>
      </c>
      <c r="BD17" s="7">
        <v>281</v>
      </c>
      <c r="BE17" s="7">
        <v>244</v>
      </c>
      <c r="BF17" s="7">
        <v>259</v>
      </c>
      <c r="BG17" s="7">
        <v>291</v>
      </c>
      <c r="BH17" s="7">
        <v>257</v>
      </c>
      <c r="BI17" s="7">
        <v>254</v>
      </c>
      <c r="BJ17" s="7">
        <v>294</v>
      </c>
      <c r="BK17" s="7">
        <v>255</v>
      </c>
      <c r="BL17" s="7">
        <v>308</v>
      </c>
      <c r="BM17" s="7">
        <v>384</v>
      </c>
      <c r="BN17" s="7">
        <v>387</v>
      </c>
      <c r="BO17" s="7">
        <v>410</v>
      </c>
      <c r="BP17" s="7">
        <v>450</v>
      </c>
      <c r="BQ17" s="7">
        <v>379</v>
      </c>
      <c r="BR17" s="7">
        <v>388</v>
      </c>
      <c r="BS17" s="7">
        <v>285</v>
      </c>
      <c r="BT17" s="7">
        <v>296</v>
      </c>
      <c r="BU17" s="7">
        <v>339</v>
      </c>
      <c r="BV17" s="7">
        <v>338</v>
      </c>
      <c r="BW17" s="7">
        <v>321</v>
      </c>
      <c r="BX17" s="7">
        <v>332</v>
      </c>
      <c r="BY17" s="7">
        <v>278</v>
      </c>
      <c r="BZ17" s="7">
        <v>262</v>
      </c>
      <c r="CA17" s="7">
        <v>236</v>
      </c>
      <c r="CB17" s="7">
        <v>221</v>
      </c>
      <c r="CC17" s="7">
        <v>199</v>
      </c>
      <c r="CD17" s="7">
        <v>182</v>
      </c>
      <c r="CE17" s="7">
        <v>138</v>
      </c>
      <c r="CF17" s="7">
        <v>161</v>
      </c>
      <c r="CG17" s="7">
        <v>111</v>
      </c>
      <c r="CH17" s="7">
        <v>92</v>
      </c>
      <c r="CI17" s="7">
        <v>95</v>
      </c>
      <c r="CJ17" s="7">
        <v>83</v>
      </c>
      <c r="CK17" s="7">
        <v>57</v>
      </c>
      <c r="CL17" s="7">
        <v>52</v>
      </c>
      <c r="CM17" s="7">
        <v>46</v>
      </c>
      <c r="CN17" s="7">
        <v>47</v>
      </c>
      <c r="CO17" s="7">
        <v>27</v>
      </c>
      <c r="CP17" s="7">
        <v>13</v>
      </c>
      <c r="CQ17" s="7">
        <v>17</v>
      </c>
      <c r="CR17" s="7">
        <v>4</v>
      </c>
      <c r="CS17" s="7">
        <v>15</v>
      </c>
      <c r="CT17" s="7" t="s">
        <v>608</v>
      </c>
      <c r="CU17" s="7">
        <v>4</v>
      </c>
      <c r="CV17" s="7">
        <v>7</v>
      </c>
      <c r="CW17" s="7">
        <v>2</v>
      </c>
      <c r="CX17" s="7">
        <v>2</v>
      </c>
      <c r="CY17" s="7">
        <v>2</v>
      </c>
      <c r="CZ17" s="7">
        <v>5</v>
      </c>
      <c r="DA17" s="7">
        <v>56</v>
      </c>
      <c r="DB17" s="7">
        <f t="shared" si="1"/>
        <v>1025</v>
      </c>
      <c r="DC17" s="7">
        <f t="shared" si="2"/>
        <v>1135</v>
      </c>
      <c r="DD17" s="7">
        <f t="shared" si="3"/>
        <v>1155</v>
      </c>
      <c r="DE17" s="7">
        <f t="shared" si="4"/>
        <v>1155</v>
      </c>
      <c r="DF17" s="7">
        <f t="shared" si="5"/>
        <v>1316</v>
      </c>
      <c r="DG17" s="7">
        <f t="shared" si="6"/>
        <v>1346</v>
      </c>
      <c r="DH17" s="7">
        <f t="shared" si="7"/>
        <v>1589</v>
      </c>
      <c r="DI17" s="7">
        <f t="shared" si="8"/>
        <v>1896</v>
      </c>
      <c r="DJ17" s="7">
        <f t="shared" si="9"/>
        <v>2069</v>
      </c>
      <c r="DK17" s="7">
        <f t="shared" si="10"/>
        <v>1592</v>
      </c>
      <c r="DL17" s="7">
        <f t="shared" si="11"/>
        <v>1399</v>
      </c>
      <c r="DM17" s="7">
        <f t="shared" si="12"/>
        <v>1351</v>
      </c>
      <c r="DN17" s="7">
        <f t="shared" si="13"/>
        <v>1939</v>
      </c>
      <c r="DO17" s="7">
        <f t="shared" si="14"/>
        <v>1687</v>
      </c>
      <c r="DP17" s="7">
        <f t="shared" si="15"/>
        <v>1531</v>
      </c>
      <c r="DQ17" s="7">
        <f t="shared" si="16"/>
        <v>976</v>
      </c>
      <c r="DR17" s="7">
        <f t="shared" si="17"/>
        <v>542</v>
      </c>
      <c r="DS17" s="7">
        <f t="shared" si="18"/>
        <v>229</v>
      </c>
      <c r="DT17" s="7">
        <f t="shared" si="19"/>
        <v>49</v>
      </c>
      <c r="DU17" s="7">
        <f t="shared" si="20"/>
        <v>17</v>
      </c>
      <c r="DV17" s="7">
        <f t="shared" si="21"/>
        <v>5</v>
      </c>
      <c r="DW17" s="7">
        <f t="shared" si="22"/>
        <v>3315</v>
      </c>
      <c r="DX17" s="7">
        <f t="shared" si="23"/>
        <v>15652</v>
      </c>
      <c r="DY17" s="7">
        <f t="shared" si="24"/>
        <v>5036</v>
      </c>
    </row>
    <row r="18" spans="1:129">
      <c r="A18" s="27">
        <v>41640</v>
      </c>
      <c r="B18" s="7" t="s">
        <v>373</v>
      </c>
      <c r="C18" s="7">
        <f t="shared" si="0"/>
        <v>23379</v>
      </c>
      <c r="D18" s="7">
        <v>192</v>
      </c>
      <c r="E18" s="7">
        <v>218</v>
      </c>
      <c r="F18" s="7">
        <v>197</v>
      </c>
      <c r="G18" s="7">
        <v>209</v>
      </c>
      <c r="H18" s="7">
        <v>201</v>
      </c>
      <c r="I18" s="7">
        <v>192</v>
      </c>
      <c r="J18" s="7">
        <v>208</v>
      </c>
      <c r="K18" s="7">
        <v>220</v>
      </c>
      <c r="L18" s="7">
        <v>188</v>
      </c>
      <c r="M18" s="7">
        <v>228</v>
      </c>
      <c r="N18" s="7">
        <v>217</v>
      </c>
      <c r="O18" s="7">
        <v>237</v>
      </c>
      <c r="P18" s="7">
        <v>232</v>
      </c>
      <c r="Q18" s="7">
        <v>225</v>
      </c>
      <c r="R18" s="7">
        <v>194</v>
      </c>
      <c r="S18" s="7">
        <v>221</v>
      </c>
      <c r="T18" s="7">
        <v>222</v>
      </c>
      <c r="U18" s="7">
        <v>224</v>
      </c>
      <c r="V18" s="7">
        <v>194</v>
      </c>
      <c r="W18" s="7">
        <v>254</v>
      </c>
      <c r="X18" s="7">
        <v>218</v>
      </c>
      <c r="Y18" s="7">
        <v>222</v>
      </c>
      <c r="Z18" s="7">
        <v>213</v>
      </c>
      <c r="AA18" s="7">
        <v>236</v>
      </c>
      <c r="AB18" s="7">
        <v>201</v>
      </c>
      <c r="AC18" s="7">
        <v>236</v>
      </c>
      <c r="AD18" s="7">
        <v>208</v>
      </c>
      <c r="AE18" s="7">
        <v>212</v>
      </c>
      <c r="AF18" s="7">
        <v>241</v>
      </c>
      <c r="AG18" s="7">
        <v>227</v>
      </c>
      <c r="AH18" s="7">
        <v>270</v>
      </c>
      <c r="AI18" s="7">
        <v>271</v>
      </c>
      <c r="AJ18" s="7">
        <v>272</v>
      </c>
      <c r="AK18" s="7">
        <v>285</v>
      </c>
      <c r="AL18" s="7">
        <v>320</v>
      </c>
      <c r="AM18" s="7">
        <v>338</v>
      </c>
      <c r="AN18" s="7">
        <v>324</v>
      </c>
      <c r="AO18" s="7">
        <v>329</v>
      </c>
      <c r="AP18" s="7">
        <v>332</v>
      </c>
      <c r="AQ18" s="7">
        <v>400</v>
      </c>
      <c r="AR18" s="7">
        <v>368</v>
      </c>
      <c r="AS18" s="7">
        <v>352</v>
      </c>
      <c r="AT18" s="7">
        <v>363</v>
      </c>
      <c r="AU18" s="7">
        <v>338</v>
      </c>
      <c r="AV18" s="7">
        <v>302</v>
      </c>
      <c r="AW18" s="7">
        <v>332</v>
      </c>
      <c r="AX18" s="7">
        <v>302</v>
      </c>
      <c r="AY18" s="7">
        <v>258</v>
      </c>
      <c r="AZ18" s="7">
        <v>295</v>
      </c>
      <c r="BA18" s="7">
        <v>305</v>
      </c>
      <c r="BB18" s="7">
        <v>249</v>
      </c>
      <c r="BC18" s="7">
        <v>263</v>
      </c>
      <c r="BD18" s="7">
        <v>251</v>
      </c>
      <c r="BE18" s="7">
        <v>276</v>
      </c>
      <c r="BF18" s="7">
        <v>236</v>
      </c>
      <c r="BG18" s="7">
        <v>316</v>
      </c>
      <c r="BH18" s="7">
        <v>236</v>
      </c>
      <c r="BI18" s="7">
        <v>279</v>
      </c>
      <c r="BJ18" s="7">
        <v>303</v>
      </c>
      <c r="BK18" s="7">
        <v>298</v>
      </c>
      <c r="BL18" s="7">
        <v>319</v>
      </c>
      <c r="BM18" s="7">
        <v>388</v>
      </c>
      <c r="BN18" s="7">
        <v>379</v>
      </c>
      <c r="BO18" s="7">
        <v>367</v>
      </c>
      <c r="BP18" s="7">
        <v>476</v>
      </c>
      <c r="BQ18" s="7">
        <v>420</v>
      </c>
      <c r="BR18" s="7">
        <v>429</v>
      </c>
      <c r="BS18" s="7">
        <v>299</v>
      </c>
      <c r="BT18" s="7">
        <v>275</v>
      </c>
      <c r="BU18" s="7">
        <v>329</v>
      </c>
      <c r="BV18" s="7">
        <v>373</v>
      </c>
      <c r="BW18" s="7">
        <v>350</v>
      </c>
      <c r="BX18" s="7">
        <v>317</v>
      </c>
      <c r="BY18" s="7">
        <v>284</v>
      </c>
      <c r="BZ18" s="7">
        <v>245</v>
      </c>
      <c r="CA18" s="7">
        <v>211</v>
      </c>
      <c r="CB18" s="7">
        <v>223</v>
      </c>
      <c r="CC18" s="7">
        <v>206</v>
      </c>
      <c r="CD18" s="7">
        <v>229</v>
      </c>
      <c r="CE18" s="7">
        <v>190</v>
      </c>
      <c r="CF18" s="7">
        <v>164</v>
      </c>
      <c r="CG18" s="7">
        <v>146</v>
      </c>
      <c r="CH18" s="7">
        <v>128</v>
      </c>
      <c r="CI18" s="7">
        <v>140</v>
      </c>
      <c r="CJ18" s="7">
        <v>124</v>
      </c>
      <c r="CK18" s="7">
        <v>112</v>
      </c>
      <c r="CL18" s="7">
        <v>102</v>
      </c>
      <c r="CM18" s="7">
        <v>84</v>
      </c>
      <c r="CN18" s="7">
        <v>71</v>
      </c>
      <c r="CO18" s="7">
        <v>73</v>
      </c>
      <c r="CP18" s="7">
        <v>53</v>
      </c>
      <c r="CQ18" s="7">
        <v>57</v>
      </c>
      <c r="CR18" s="7">
        <v>41</v>
      </c>
      <c r="CS18" s="7">
        <v>31</v>
      </c>
      <c r="CT18" s="7">
        <v>33</v>
      </c>
      <c r="CU18" s="7">
        <v>30</v>
      </c>
      <c r="CV18" s="7">
        <v>28</v>
      </c>
      <c r="CW18" s="7">
        <v>26</v>
      </c>
      <c r="CX18" s="7">
        <v>12</v>
      </c>
      <c r="CY18" s="7">
        <v>10</v>
      </c>
      <c r="CZ18" s="7">
        <v>19</v>
      </c>
      <c r="DA18" s="7">
        <v>36</v>
      </c>
      <c r="DB18" s="7">
        <f t="shared" si="1"/>
        <v>1017</v>
      </c>
      <c r="DC18" s="7">
        <f t="shared" si="2"/>
        <v>1036</v>
      </c>
      <c r="DD18" s="7">
        <f t="shared" si="3"/>
        <v>1105</v>
      </c>
      <c r="DE18" s="7">
        <f t="shared" si="4"/>
        <v>1115</v>
      </c>
      <c r="DF18" s="7">
        <f t="shared" si="5"/>
        <v>1090</v>
      </c>
      <c r="DG18" s="7">
        <f t="shared" si="6"/>
        <v>1124</v>
      </c>
      <c r="DH18" s="7">
        <f t="shared" si="7"/>
        <v>1418</v>
      </c>
      <c r="DI18" s="7">
        <f t="shared" si="8"/>
        <v>1723</v>
      </c>
      <c r="DJ18" s="7">
        <f t="shared" si="9"/>
        <v>1723</v>
      </c>
      <c r="DK18" s="7">
        <f t="shared" si="10"/>
        <v>1492</v>
      </c>
      <c r="DL18" s="7">
        <f t="shared" si="11"/>
        <v>1275</v>
      </c>
      <c r="DM18" s="7">
        <f t="shared" si="12"/>
        <v>1432</v>
      </c>
      <c r="DN18" s="7">
        <f t="shared" si="13"/>
        <v>1929</v>
      </c>
      <c r="DO18" s="7">
        <f t="shared" si="14"/>
        <v>1752</v>
      </c>
      <c r="DP18" s="7">
        <f t="shared" si="15"/>
        <v>1569</v>
      </c>
      <c r="DQ18" s="7">
        <f t="shared" si="16"/>
        <v>1059</v>
      </c>
      <c r="DR18" s="7">
        <f t="shared" si="17"/>
        <v>702</v>
      </c>
      <c r="DS18" s="7">
        <f t="shared" si="18"/>
        <v>442</v>
      </c>
      <c r="DT18" s="7">
        <f t="shared" si="19"/>
        <v>215</v>
      </c>
      <c r="DU18" s="7">
        <f t="shared" si="20"/>
        <v>106</v>
      </c>
      <c r="DV18" s="7">
        <f t="shared" si="21"/>
        <v>19</v>
      </c>
      <c r="DW18" s="7">
        <f t="shared" si="22"/>
        <v>3158</v>
      </c>
      <c r="DX18" s="7">
        <f t="shared" si="23"/>
        <v>14321</v>
      </c>
      <c r="DY18" s="7">
        <f t="shared" si="24"/>
        <v>5864</v>
      </c>
    </row>
    <row r="19" spans="1:129">
      <c r="A19" s="27">
        <v>42005</v>
      </c>
      <c r="B19" s="7" t="s">
        <v>734</v>
      </c>
      <c r="C19" s="7">
        <f t="shared" si="0"/>
        <v>47566</v>
      </c>
      <c r="D19" s="7">
        <v>409</v>
      </c>
      <c r="E19" s="7">
        <v>411</v>
      </c>
      <c r="F19" s="7">
        <v>434</v>
      </c>
      <c r="G19" s="7">
        <v>407</v>
      </c>
      <c r="H19" s="7">
        <v>421</v>
      </c>
      <c r="I19" s="7">
        <v>420</v>
      </c>
      <c r="J19" s="7">
        <v>438</v>
      </c>
      <c r="K19" s="7">
        <v>415</v>
      </c>
      <c r="L19" s="7">
        <v>446</v>
      </c>
      <c r="M19" s="7">
        <v>417</v>
      </c>
      <c r="N19" s="7">
        <v>467</v>
      </c>
      <c r="O19" s="7">
        <v>444</v>
      </c>
      <c r="P19" s="7">
        <v>455</v>
      </c>
      <c r="Q19" s="7">
        <v>477</v>
      </c>
      <c r="R19" s="7">
        <v>465</v>
      </c>
      <c r="S19" s="7">
        <v>423</v>
      </c>
      <c r="T19" s="7">
        <v>433</v>
      </c>
      <c r="U19" s="7">
        <v>455</v>
      </c>
      <c r="V19" s="7">
        <v>443</v>
      </c>
      <c r="W19" s="7">
        <v>412</v>
      </c>
      <c r="X19" s="7">
        <v>535</v>
      </c>
      <c r="Y19" s="7">
        <v>455</v>
      </c>
      <c r="Z19" s="7">
        <v>446</v>
      </c>
      <c r="AA19" s="7">
        <v>491</v>
      </c>
      <c r="AB19" s="7">
        <v>481</v>
      </c>
      <c r="AC19" s="7">
        <v>530</v>
      </c>
      <c r="AD19" s="7">
        <v>499</v>
      </c>
      <c r="AE19" s="7">
        <v>436</v>
      </c>
      <c r="AF19" s="7">
        <v>499</v>
      </c>
      <c r="AG19" s="7">
        <v>527</v>
      </c>
      <c r="AH19" s="7">
        <v>489</v>
      </c>
      <c r="AI19" s="7">
        <v>559</v>
      </c>
      <c r="AJ19" s="7">
        <v>576</v>
      </c>
      <c r="AK19" s="7">
        <v>570</v>
      </c>
      <c r="AL19" s="7">
        <v>607</v>
      </c>
      <c r="AM19" s="7">
        <v>739</v>
      </c>
      <c r="AN19" s="7">
        <v>669</v>
      </c>
      <c r="AO19" s="7">
        <v>685</v>
      </c>
      <c r="AP19" s="7">
        <v>701</v>
      </c>
      <c r="AQ19" s="7">
        <v>714</v>
      </c>
      <c r="AR19" s="7">
        <v>837</v>
      </c>
      <c r="AS19" s="7">
        <v>795</v>
      </c>
      <c r="AT19" s="7">
        <v>777</v>
      </c>
      <c r="AU19" s="7">
        <v>807</v>
      </c>
      <c r="AV19" s="7">
        <v>753</v>
      </c>
      <c r="AW19" s="7">
        <v>658</v>
      </c>
      <c r="AX19" s="7">
        <v>676</v>
      </c>
      <c r="AY19" s="7">
        <v>674</v>
      </c>
      <c r="AZ19" s="7">
        <v>526</v>
      </c>
      <c r="BA19" s="7">
        <v>619</v>
      </c>
      <c r="BB19" s="7">
        <v>606</v>
      </c>
      <c r="BC19" s="7">
        <v>563</v>
      </c>
      <c r="BD19" s="7">
        <v>559</v>
      </c>
      <c r="BE19" s="7">
        <v>544</v>
      </c>
      <c r="BF19" s="7">
        <v>522</v>
      </c>
      <c r="BG19" s="7">
        <v>495</v>
      </c>
      <c r="BH19" s="7">
        <v>599</v>
      </c>
      <c r="BI19" s="7">
        <v>489</v>
      </c>
      <c r="BJ19" s="7">
        <v>524</v>
      </c>
      <c r="BK19" s="7">
        <v>592</v>
      </c>
      <c r="BL19" s="7">
        <v>549</v>
      </c>
      <c r="BM19" s="7">
        <v>616</v>
      </c>
      <c r="BN19" s="7">
        <v>756</v>
      </c>
      <c r="BO19" s="7">
        <v>762</v>
      </c>
      <c r="BP19" s="7">
        <v>769</v>
      </c>
      <c r="BQ19" s="7">
        <v>920</v>
      </c>
      <c r="BR19" s="7">
        <v>792</v>
      </c>
      <c r="BS19" s="7">
        <v>812</v>
      </c>
      <c r="BT19" s="7">
        <v>581</v>
      </c>
      <c r="BU19" s="7">
        <v>565</v>
      </c>
      <c r="BV19" s="7">
        <v>657</v>
      </c>
      <c r="BW19" s="7">
        <v>704</v>
      </c>
      <c r="BX19" s="7">
        <v>662</v>
      </c>
      <c r="BY19" s="7">
        <v>640</v>
      </c>
      <c r="BZ19" s="7">
        <v>545</v>
      </c>
      <c r="CA19" s="7">
        <v>504</v>
      </c>
      <c r="CB19" s="7">
        <v>438</v>
      </c>
      <c r="CC19" s="7">
        <v>426</v>
      </c>
      <c r="CD19" s="7">
        <v>395</v>
      </c>
      <c r="CE19" s="7">
        <v>406</v>
      </c>
      <c r="CF19" s="7">
        <v>313</v>
      </c>
      <c r="CG19" s="7">
        <v>320</v>
      </c>
      <c r="CH19" s="7">
        <v>245</v>
      </c>
      <c r="CI19" s="7">
        <v>203</v>
      </c>
      <c r="CJ19" s="7">
        <v>225</v>
      </c>
      <c r="CK19" s="7">
        <v>194</v>
      </c>
      <c r="CL19" s="7">
        <v>154</v>
      </c>
      <c r="CM19" s="7">
        <v>131</v>
      </c>
      <c r="CN19" s="7">
        <v>123</v>
      </c>
      <c r="CO19" s="7">
        <v>112</v>
      </c>
      <c r="CP19" s="7">
        <v>90</v>
      </c>
      <c r="CQ19" s="7">
        <v>61</v>
      </c>
      <c r="CR19" s="7">
        <v>65</v>
      </c>
      <c r="CS19" s="7">
        <v>35</v>
      </c>
      <c r="CT19" s="7">
        <v>40</v>
      </c>
      <c r="CU19" s="7">
        <v>30</v>
      </c>
      <c r="CV19" s="7">
        <v>25</v>
      </c>
      <c r="CW19" s="7">
        <v>27</v>
      </c>
      <c r="CX19" s="7">
        <v>25</v>
      </c>
      <c r="CY19" s="7">
        <v>13</v>
      </c>
      <c r="CZ19" s="7">
        <v>29</v>
      </c>
      <c r="DA19" s="7">
        <v>92</v>
      </c>
      <c r="DB19" s="7">
        <f t="shared" si="1"/>
        <v>2082</v>
      </c>
      <c r="DC19" s="7">
        <f t="shared" si="2"/>
        <v>2136</v>
      </c>
      <c r="DD19" s="7">
        <f t="shared" si="3"/>
        <v>2308</v>
      </c>
      <c r="DE19" s="7">
        <f t="shared" si="4"/>
        <v>2166</v>
      </c>
      <c r="DF19" s="7">
        <f t="shared" si="5"/>
        <v>2408</v>
      </c>
      <c r="DG19" s="7">
        <f t="shared" si="6"/>
        <v>2491</v>
      </c>
      <c r="DH19" s="7">
        <f t="shared" si="7"/>
        <v>2801</v>
      </c>
      <c r="DI19" s="7">
        <f t="shared" si="8"/>
        <v>3508</v>
      </c>
      <c r="DJ19" s="7">
        <f t="shared" si="9"/>
        <v>3969</v>
      </c>
      <c r="DK19" s="7">
        <f t="shared" si="10"/>
        <v>3153</v>
      </c>
      <c r="DL19" s="7">
        <f t="shared" si="11"/>
        <v>2794</v>
      </c>
      <c r="DM19" s="7">
        <f t="shared" si="12"/>
        <v>2699</v>
      </c>
      <c r="DN19" s="7">
        <f t="shared" si="13"/>
        <v>3452</v>
      </c>
      <c r="DO19" s="7">
        <f t="shared" si="14"/>
        <v>3670</v>
      </c>
      <c r="DP19" s="7">
        <f t="shared" si="15"/>
        <v>3208</v>
      </c>
      <c r="DQ19" s="7">
        <f t="shared" si="16"/>
        <v>2169</v>
      </c>
      <c r="DR19" s="7">
        <f t="shared" si="17"/>
        <v>1306</v>
      </c>
      <c r="DS19" s="7">
        <f t="shared" si="18"/>
        <v>714</v>
      </c>
      <c r="DT19" s="7">
        <f t="shared" si="19"/>
        <v>291</v>
      </c>
      <c r="DU19" s="7">
        <f t="shared" si="20"/>
        <v>120</v>
      </c>
      <c r="DV19" s="7">
        <f t="shared" si="21"/>
        <v>29</v>
      </c>
      <c r="DW19" s="7">
        <f t="shared" si="22"/>
        <v>6526</v>
      </c>
      <c r="DX19" s="7">
        <f t="shared" si="23"/>
        <v>29441</v>
      </c>
      <c r="DY19" s="7">
        <f t="shared" si="24"/>
        <v>11507</v>
      </c>
    </row>
    <row r="20" spans="1:129">
      <c r="A20" s="27">
        <v>42005</v>
      </c>
      <c r="B20" s="7" t="s">
        <v>1180</v>
      </c>
      <c r="C20" s="7">
        <f t="shared" si="0"/>
        <v>24069</v>
      </c>
      <c r="D20" s="7">
        <v>218</v>
      </c>
      <c r="E20" s="7">
        <v>217</v>
      </c>
      <c r="F20" s="7">
        <v>212</v>
      </c>
      <c r="G20" s="7">
        <v>202</v>
      </c>
      <c r="H20" s="7">
        <v>211</v>
      </c>
      <c r="I20" s="7">
        <v>213</v>
      </c>
      <c r="J20" s="7">
        <v>247</v>
      </c>
      <c r="K20" s="7">
        <v>209</v>
      </c>
      <c r="L20" s="7">
        <v>222</v>
      </c>
      <c r="M20" s="7">
        <v>229</v>
      </c>
      <c r="N20" s="7">
        <v>240</v>
      </c>
      <c r="O20" s="7">
        <v>229</v>
      </c>
      <c r="P20" s="7">
        <v>218</v>
      </c>
      <c r="Q20" s="7">
        <v>244</v>
      </c>
      <c r="R20" s="7">
        <v>236</v>
      </c>
      <c r="S20" s="7">
        <v>226</v>
      </c>
      <c r="T20" s="7">
        <v>214</v>
      </c>
      <c r="U20" s="7">
        <v>235</v>
      </c>
      <c r="V20" s="7">
        <v>210</v>
      </c>
      <c r="W20" s="7">
        <v>224</v>
      </c>
      <c r="X20" s="7">
        <v>277</v>
      </c>
      <c r="Y20" s="7">
        <v>247</v>
      </c>
      <c r="Z20" s="7">
        <v>231</v>
      </c>
      <c r="AA20" s="7">
        <v>272</v>
      </c>
      <c r="AB20" s="7">
        <v>241</v>
      </c>
      <c r="AC20" s="7">
        <v>321</v>
      </c>
      <c r="AD20" s="7">
        <v>261</v>
      </c>
      <c r="AE20" s="7">
        <v>240</v>
      </c>
      <c r="AF20" s="7">
        <v>286</v>
      </c>
      <c r="AG20" s="7">
        <v>282</v>
      </c>
      <c r="AH20" s="7">
        <v>252</v>
      </c>
      <c r="AI20" s="7">
        <v>287</v>
      </c>
      <c r="AJ20" s="7">
        <v>304</v>
      </c>
      <c r="AK20" s="7">
        <v>284</v>
      </c>
      <c r="AL20" s="7">
        <v>324</v>
      </c>
      <c r="AM20" s="7">
        <v>414</v>
      </c>
      <c r="AN20" s="7">
        <v>328</v>
      </c>
      <c r="AO20" s="7">
        <v>361</v>
      </c>
      <c r="AP20" s="7">
        <v>369</v>
      </c>
      <c r="AQ20" s="7">
        <v>377</v>
      </c>
      <c r="AR20" s="7">
        <v>437</v>
      </c>
      <c r="AS20" s="7">
        <v>425</v>
      </c>
      <c r="AT20" s="7">
        <v>430</v>
      </c>
      <c r="AU20" s="7">
        <v>443</v>
      </c>
      <c r="AV20" s="7">
        <v>414</v>
      </c>
      <c r="AW20" s="7">
        <v>349</v>
      </c>
      <c r="AX20" s="7">
        <v>345</v>
      </c>
      <c r="AY20" s="7">
        <v>369</v>
      </c>
      <c r="AZ20" s="7">
        <v>263</v>
      </c>
      <c r="BA20" s="7">
        <v>329</v>
      </c>
      <c r="BB20" s="7">
        <v>298</v>
      </c>
      <c r="BC20" s="7">
        <v>318</v>
      </c>
      <c r="BD20" s="7">
        <v>292</v>
      </c>
      <c r="BE20" s="7">
        <v>287</v>
      </c>
      <c r="BF20" s="7">
        <v>243</v>
      </c>
      <c r="BG20" s="7">
        <v>259</v>
      </c>
      <c r="BH20" s="7">
        <v>286</v>
      </c>
      <c r="BI20" s="7">
        <v>255</v>
      </c>
      <c r="BJ20" s="7">
        <v>251</v>
      </c>
      <c r="BK20" s="7">
        <v>291</v>
      </c>
      <c r="BL20" s="7">
        <v>248</v>
      </c>
      <c r="BM20" s="7">
        <v>299</v>
      </c>
      <c r="BN20" s="7">
        <v>372</v>
      </c>
      <c r="BO20" s="7">
        <v>385</v>
      </c>
      <c r="BP20" s="7">
        <v>402</v>
      </c>
      <c r="BQ20" s="7">
        <v>444</v>
      </c>
      <c r="BR20" s="7">
        <v>371</v>
      </c>
      <c r="BS20" s="7">
        <v>382</v>
      </c>
      <c r="BT20" s="7">
        <v>283</v>
      </c>
      <c r="BU20" s="7">
        <v>290</v>
      </c>
      <c r="BV20" s="7">
        <v>330</v>
      </c>
      <c r="BW20" s="7">
        <v>334</v>
      </c>
      <c r="BX20" s="7">
        <v>315</v>
      </c>
      <c r="BY20" s="7">
        <v>327</v>
      </c>
      <c r="BZ20" s="7">
        <v>266</v>
      </c>
      <c r="CA20" s="7">
        <v>259</v>
      </c>
      <c r="CB20" s="7">
        <v>227</v>
      </c>
      <c r="CC20" s="7">
        <v>214</v>
      </c>
      <c r="CD20" s="7">
        <v>195</v>
      </c>
      <c r="CE20" s="7">
        <v>176</v>
      </c>
      <c r="CF20" s="7">
        <v>127</v>
      </c>
      <c r="CG20" s="7">
        <v>156</v>
      </c>
      <c r="CH20" s="7">
        <v>101</v>
      </c>
      <c r="CI20" s="7">
        <v>86</v>
      </c>
      <c r="CJ20" s="7">
        <v>89</v>
      </c>
      <c r="CK20" s="7">
        <v>76</v>
      </c>
      <c r="CL20" s="7">
        <v>52</v>
      </c>
      <c r="CM20" s="7">
        <v>44</v>
      </c>
      <c r="CN20" s="7">
        <v>44</v>
      </c>
      <c r="CO20" s="7">
        <v>43</v>
      </c>
      <c r="CP20" s="7">
        <v>23</v>
      </c>
      <c r="CQ20" s="7">
        <v>13</v>
      </c>
      <c r="CR20" s="7">
        <v>13</v>
      </c>
      <c r="CS20" s="7">
        <v>0</v>
      </c>
      <c r="CT20" s="7">
        <v>12</v>
      </c>
      <c r="CU20" s="7">
        <v>0</v>
      </c>
      <c r="CV20" s="7">
        <v>1</v>
      </c>
      <c r="CW20" s="7">
        <v>7</v>
      </c>
      <c r="CX20" s="7">
        <v>2</v>
      </c>
      <c r="CY20" s="7">
        <v>2</v>
      </c>
      <c r="CZ20" s="7">
        <v>5</v>
      </c>
      <c r="DA20" s="7">
        <v>56</v>
      </c>
      <c r="DB20" s="7">
        <f t="shared" si="1"/>
        <v>1060</v>
      </c>
      <c r="DC20" s="7">
        <f t="shared" si="2"/>
        <v>1120</v>
      </c>
      <c r="DD20" s="7">
        <f t="shared" si="3"/>
        <v>1167</v>
      </c>
      <c r="DE20" s="7">
        <f t="shared" si="4"/>
        <v>1109</v>
      </c>
      <c r="DF20" s="7">
        <f t="shared" si="5"/>
        <v>1268</v>
      </c>
      <c r="DG20" s="7">
        <f t="shared" si="6"/>
        <v>1390</v>
      </c>
      <c r="DH20" s="7">
        <f t="shared" si="7"/>
        <v>1451</v>
      </c>
      <c r="DI20" s="7">
        <f t="shared" si="8"/>
        <v>1849</v>
      </c>
      <c r="DJ20" s="7">
        <f t="shared" si="9"/>
        <v>2149</v>
      </c>
      <c r="DK20" s="7">
        <f t="shared" si="10"/>
        <v>1655</v>
      </c>
      <c r="DL20" s="7">
        <f t="shared" si="11"/>
        <v>1438</v>
      </c>
      <c r="DM20" s="7">
        <f t="shared" si="12"/>
        <v>1342</v>
      </c>
      <c r="DN20" s="7">
        <f t="shared" si="13"/>
        <v>1706</v>
      </c>
      <c r="DO20" s="7">
        <f t="shared" si="14"/>
        <v>1770</v>
      </c>
      <c r="DP20" s="7">
        <f t="shared" si="15"/>
        <v>1572</v>
      </c>
      <c r="DQ20" s="7">
        <f t="shared" si="16"/>
        <v>1071</v>
      </c>
      <c r="DR20" s="7">
        <f t="shared" si="17"/>
        <v>559</v>
      </c>
      <c r="DS20" s="7">
        <f t="shared" si="18"/>
        <v>259</v>
      </c>
      <c r="DT20" s="7">
        <f t="shared" si="19"/>
        <v>61</v>
      </c>
      <c r="DU20" s="7">
        <f t="shared" si="20"/>
        <v>12</v>
      </c>
      <c r="DV20" s="7">
        <f t="shared" si="21"/>
        <v>5</v>
      </c>
      <c r="DW20" s="7">
        <f t="shared" si="22"/>
        <v>3347</v>
      </c>
      <c r="DX20" s="7">
        <f t="shared" si="23"/>
        <v>15357</v>
      </c>
      <c r="DY20" s="7">
        <f t="shared" si="24"/>
        <v>5309</v>
      </c>
    </row>
    <row r="21" spans="1:129">
      <c r="A21" s="27">
        <v>42005</v>
      </c>
      <c r="B21" s="7" t="s">
        <v>373</v>
      </c>
      <c r="C21" s="7">
        <f t="shared" si="0"/>
        <v>23497</v>
      </c>
      <c r="D21" s="7">
        <v>191</v>
      </c>
      <c r="E21" s="7">
        <v>194</v>
      </c>
      <c r="F21" s="7">
        <v>222</v>
      </c>
      <c r="G21" s="7">
        <v>205</v>
      </c>
      <c r="H21" s="7">
        <v>210</v>
      </c>
      <c r="I21" s="7">
        <v>207</v>
      </c>
      <c r="J21" s="7">
        <v>191</v>
      </c>
      <c r="K21" s="7">
        <v>206</v>
      </c>
      <c r="L21" s="7">
        <v>224</v>
      </c>
      <c r="M21" s="7">
        <v>188</v>
      </c>
      <c r="N21" s="7">
        <v>227</v>
      </c>
      <c r="O21" s="7">
        <v>215</v>
      </c>
      <c r="P21" s="7">
        <v>237</v>
      </c>
      <c r="Q21" s="7">
        <v>233</v>
      </c>
      <c r="R21" s="7">
        <v>229</v>
      </c>
      <c r="S21" s="7">
        <v>197</v>
      </c>
      <c r="T21" s="7">
        <v>219</v>
      </c>
      <c r="U21" s="7">
        <v>220</v>
      </c>
      <c r="V21" s="7">
        <v>233</v>
      </c>
      <c r="W21" s="7">
        <v>188</v>
      </c>
      <c r="X21" s="7">
        <v>258</v>
      </c>
      <c r="Y21" s="7">
        <v>208</v>
      </c>
      <c r="Z21" s="7">
        <v>215</v>
      </c>
      <c r="AA21" s="7">
        <v>219</v>
      </c>
      <c r="AB21" s="7">
        <v>240</v>
      </c>
      <c r="AC21" s="7">
        <v>209</v>
      </c>
      <c r="AD21" s="7">
        <v>238</v>
      </c>
      <c r="AE21" s="7">
        <v>196</v>
      </c>
      <c r="AF21" s="7">
        <v>213</v>
      </c>
      <c r="AG21" s="7">
        <v>245</v>
      </c>
      <c r="AH21" s="7">
        <v>237</v>
      </c>
      <c r="AI21" s="7">
        <v>272</v>
      </c>
      <c r="AJ21" s="7">
        <v>272</v>
      </c>
      <c r="AK21" s="7">
        <v>286</v>
      </c>
      <c r="AL21" s="7">
        <v>283</v>
      </c>
      <c r="AM21" s="7">
        <v>325</v>
      </c>
      <c r="AN21" s="7">
        <v>341</v>
      </c>
      <c r="AO21" s="7">
        <v>324</v>
      </c>
      <c r="AP21" s="7">
        <v>332</v>
      </c>
      <c r="AQ21" s="7">
        <v>337</v>
      </c>
      <c r="AR21" s="7">
        <v>400</v>
      </c>
      <c r="AS21" s="7">
        <v>370</v>
      </c>
      <c r="AT21" s="7">
        <v>347</v>
      </c>
      <c r="AU21" s="7">
        <v>364</v>
      </c>
      <c r="AV21" s="7">
        <v>339</v>
      </c>
      <c r="AW21" s="7">
        <v>309</v>
      </c>
      <c r="AX21" s="7">
        <v>331</v>
      </c>
      <c r="AY21" s="7">
        <v>305</v>
      </c>
      <c r="AZ21" s="7">
        <v>263</v>
      </c>
      <c r="BA21" s="7">
        <v>290</v>
      </c>
      <c r="BB21" s="7">
        <v>308</v>
      </c>
      <c r="BC21" s="7">
        <v>245</v>
      </c>
      <c r="BD21" s="7">
        <v>267</v>
      </c>
      <c r="BE21" s="7">
        <v>257</v>
      </c>
      <c r="BF21" s="7">
        <v>279</v>
      </c>
      <c r="BG21" s="7">
        <v>236</v>
      </c>
      <c r="BH21" s="7">
        <v>313</v>
      </c>
      <c r="BI21" s="7">
        <v>234</v>
      </c>
      <c r="BJ21" s="7">
        <v>273</v>
      </c>
      <c r="BK21" s="7">
        <v>301</v>
      </c>
      <c r="BL21" s="7">
        <v>301</v>
      </c>
      <c r="BM21" s="7">
        <v>317</v>
      </c>
      <c r="BN21" s="7">
        <v>384</v>
      </c>
      <c r="BO21" s="7">
        <v>377</v>
      </c>
      <c r="BP21" s="7">
        <v>367</v>
      </c>
      <c r="BQ21" s="7">
        <v>476</v>
      </c>
      <c r="BR21" s="7">
        <v>421</v>
      </c>
      <c r="BS21" s="7">
        <v>430</v>
      </c>
      <c r="BT21" s="7">
        <v>298</v>
      </c>
      <c r="BU21" s="7">
        <v>275</v>
      </c>
      <c r="BV21" s="7">
        <v>327</v>
      </c>
      <c r="BW21" s="7">
        <v>370</v>
      </c>
      <c r="BX21" s="7">
        <v>347</v>
      </c>
      <c r="BY21" s="7">
        <v>313</v>
      </c>
      <c r="BZ21" s="7">
        <v>279</v>
      </c>
      <c r="CA21" s="7">
        <v>245</v>
      </c>
      <c r="CB21" s="7">
        <v>211</v>
      </c>
      <c r="CC21" s="7">
        <v>212</v>
      </c>
      <c r="CD21" s="7">
        <v>200</v>
      </c>
      <c r="CE21" s="7">
        <v>230</v>
      </c>
      <c r="CF21" s="7">
        <v>186</v>
      </c>
      <c r="CG21" s="7">
        <v>164</v>
      </c>
      <c r="CH21" s="7">
        <v>144</v>
      </c>
      <c r="CI21" s="7">
        <v>117</v>
      </c>
      <c r="CJ21" s="7">
        <v>136</v>
      </c>
      <c r="CK21" s="7">
        <v>118</v>
      </c>
      <c r="CL21" s="7">
        <v>102</v>
      </c>
      <c r="CM21" s="7">
        <v>87</v>
      </c>
      <c r="CN21" s="7">
        <v>79</v>
      </c>
      <c r="CO21" s="7">
        <v>69</v>
      </c>
      <c r="CP21" s="7">
        <v>67</v>
      </c>
      <c r="CQ21" s="7">
        <v>48</v>
      </c>
      <c r="CR21" s="7">
        <v>52</v>
      </c>
      <c r="CS21" s="7">
        <v>35</v>
      </c>
      <c r="CT21" s="7">
        <v>28</v>
      </c>
      <c r="CU21" s="7">
        <v>30</v>
      </c>
      <c r="CV21" s="7">
        <v>24</v>
      </c>
      <c r="CW21" s="7">
        <v>20</v>
      </c>
      <c r="CX21" s="7">
        <v>23</v>
      </c>
      <c r="CY21" s="7">
        <v>11</v>
      </c>
      <c r="CZ21" s="7">
        <v>24</v>
      </c>
      <c r="DA21" s="7">
        <v>36</v>
      </c>
      <c r="DB21" s="7">
        <f t="shared" si="1"/>
        <v>1022</v>
      </c>
      <c r="DC21" s="7">
        <f t="shared" si="2"/>
        <v>1016</v>
      </c>
      <c r="DD21" s="7">
        <f t="shared" si="3"/>
        <v>1141</v>
      </c>
      <c r="DE21" s="7">
        <f t="shared" si="4"/>
        <v>1057</v>
      </c>
      <c r="DF21" s="7">
        <f t="shared" si="5"/>
        <v>1140</v>
      </c>
      <c r="DG21" s="7">
        <f t="shared" si="6"/>
        <v>1101</v>
      </c>
      <c r="DH21" s="7">
        <f t="shared" si="7"/>
        <v>1350</v>
      </c>
      <c r="DI21" s="7">
        <f t="shared" si="8"/>
        <v>1659</v>
      </c>
      <c r="DJ21" s="7">
        <f t="shared" si="9"/>
        <v>1820</v>
      </c>
      <c r="DK21" s="7">
        <f t="shared" si="10"/>
        <v>1498</v>
      </c>
      <c r="DL21" s="7">
        <f t="shared" si="11"/>
        <v>1356</v>
      </c>
      <c r="DM21" s="7">
        <f t="shared" si="12"/>
        <v>1357</v>
      </c>
      <c r="DN21" s="7">
        <f t="shared" si="13"/>
        <v>1746</v>
      </c>
      <c r="DO21" s="7">
        <f t="shared" si="14"/>
        <v>1900</v>
      </c>
      <c r="DP21" s="7">
        <f t="shared" si="15"/>
        <v>1636</v>
      </c>
      <c r="DQ21" s="7">
        <f t="shared" si="16"/>
        <v>1098</v>
      </c>
      <c r="DR21" s="7">
        <f t="shared" si="17"/>
        <v>747</v>
      </c>
      <c r="DS21" s="7">
        <f t="shared" si="18"/>
        <v>455</v>
      </c>
      <c r="DT21" s="7">
        <f t="shared" si="19"/>
        <v>230</v>
      </c>
      <c r="DU21" s="7">
        <f t="shared" si="20"/>
        <v>108</v>
      </c>
      <c r="DV21" s="7">
        <f t="shared" si="21"/>
        <v>24</v>
      </c>
      <c r="DW21" s="7">
        <f t="shared" si="22"/>
        <v>3179</v>
      </c>
      <c r="DX21" s="7">
        <f t="shared" si="23"/>
        <v>14084</v>
      </c>
      <c r="DY21" s="7">
        <f t="shared" si="24"/>
        <v>6198</v>
      </c>
    </row>
    <row r="22" spans="1:129">
      <c r="A22" s="27">
        <v>42370</v>
      </c>
      <c r="B22" s="7" t="s">
        <v>734</v>
      </c>
      <c r="C22" s="7">
        <f t="shared" si="0"/>
        <v>48018</v>
      </c>
      <c r="D22" s="7">
        <v>410</v>
      </c>
      <c r="E22" s="7">
        <v>387</v>
      </c>
      <c r="F22" s="7">
        <v>399</v>
      </c>
      <c r="G22" s="7">
        <v>434</v>
      </c>
      <c r="H22" s="7">
        <v>413</v>
      </c>
      <c r="I22" s="7">
        <v>429</v>
      </c>
      <c r="J22" s="7">
        <v>433</v>
      </c>
      <c r="K22" s="7">
        <v>447</v>
      </c>
      <c r="L22" s="7">
        <v>420</v>
      </c>
      <c r="M22" s="7">
        <v>437</v>
      </c>
      <c r="N22" s="7">
        <v>434</v>
      </c>
      <c r="O22" s="7">
        <v>482</v>
      </c>
      <c r="P22" s="7">
        <v>443</v>
      </c>
      <c r="Q22" s="7">
        <v>483</v>
      </c>
      <c r="R22" s="7">
        <v>472</v>
      </c>
      <c r="S22" s="7">
        <v>470</v>
      </c>
      <c r="T22" s="7">
        <v>429</v>
      </c>
      <c r="U22" s="7">
        <v>445</v>
      </c>
      <c r="V22" s="7">
        <v>441</v>
      </c>
      <c r="W22" s="7">
        <v>476</v>
      </c>
      <c r="X22" s="7">
        <v>440</v>
      </c>
      <c r="Y22" s="7">
        <v>511</v>
      </c>
      <c r="Z22" s="7">
        <v>489</v>
      </c>
      <c r="AA22" s="7">
        <v>440</v>
      </c>
      <c r="AB22" s="7">
        <v>481</v>
      </c>
      <c r="AC22" s="7">
        <v>480</v>
      </c>
      <c r="AD22" s="7">
        <v>507</v>
      </c>
      <c r="AE22" s="7">
        <v>503</v>
      </c>
      <c r="AF22" s="7">
        <v>479</v>
      </c>
      <c r="AG22" s="7">
        <v>498</v>
      </c>
      <c r="AH22" s="7">
        <v>527</v>
      </c>
      <c r="AI22" s="7">
        <v>521</v>
      </c>
      <c r="AJ22" s="7">
        <v>538</v>
      </c>
      <c r="AK22" s="7">
        <v>577</v>
      </c>
      <c r="AL22" s="7">
        <v>570</v>
      </c>
      <c r="AM22" s="7">
        <v>613</v>
      </c>
      <c r="AN22" s="7">
        <v>732</v>
      </c>
      <c r="AO22" s="7">
        <v>707</v>
      </c>
      <c r="AP22" s="7">
        <v>729</v>
      </c>
      <c r="AQ22" s="7">
        <v>735</v>
      </c>
      <c r="AR22" s="7">
        <v>708</v>
      </c>
      <c r="AS22" s="7">
        <v>841</v>
      </c>
      <c r="AT22" s="7">
        <v>797</v>
      </c>
      <c r="AU22" s="7">
        <v>787</v>
      </c>
      <c r="AV22" s="7">
        <v>793</v>
      </c>
      <c r="AW22" s="7">
        <v>774</v>
      </c>
      <c r="AX22" s="7">
        <v>650</v>
      </c>
      <c r="AY22" s="7">
        <v>698</v>
      </c>
      <c r="AZ22" s="7">
        <v>681</v>
      </c>
      <c r="BA22" s="7">
        <v>511</v>
      </c>
      <c r="BB22" s="7">
        <v>654</v>
      </c>
      <c r="BC22" s="7">
        <v>619</v>
      </c>
      <c r="BD22" s="7">
        <v>551</v>
      </c>
      <c r="BE22" s="7">
        <v>558</v>
      </c>
      <c r="BF22" s="7">
        <v>550</v>
      </c>
      <c r="BG22" s="7">
        <v>520</v>
      </c>
      <c r="BH22" s="7">
        <v>519</v>
      </c>
      <c r="BI22" s="7">
        <v>581</v>
      </c>
      <c r="BJ22" s="7">
        <v>465</v>
      </c>
      <c r="BK22" s="7">
        <v>521</v>
      </c>
      <c r="BL22" s="7">
        <v>580</v>
      </c>
      <c r="BM22" s="7">
        <v>571</v>
      </c>
      <c r="BN22" s="7">
        <v>618</v>
      </c>
      <c r="BO22" s="7">
        <v>740</v>
      </c>
      <c r="BP22" s="7">
        <v>734</v>
      </c>
      <c r="BQ22" s="7">
        <v>778</v>
      </c>
      <c r="BR22" s="7">
        <v>906</v>
      </c>
      <c r="BS22" s="7">
        <v>781</v>
      </c>
      <c r="BT22" s="7">
        <v>830</v>
      </c>
      <c r="BU22" s="7">
        <v>589</v>
      </c>
      <c r="BV22" s="7">
        <v>559</v>
      </c>
      <c r="BW22" s="7">
        <v>662</v>
      </c>
      <c r="BX22" s="7">
        <v>699</v>
      </c>
      <c r="BY22" s="7">
        <v>647</v>
      </c>
      <c r="BZ22" s="7">
        <v>645</v>
      </c>
      <c r="CA22" s="7">
        <v>537</v>
      </c>
      <c r="CB22" s="7">
        <v>487</v>
      </c>
      <c r="CC22" s="7">
        <v>430</v>
      </c>
      <c r="CD22" s="7">
        <v>439</v>
      </c>
      <c r="CE22" s="7">
        <v>364</v>
      </c>
      <c r="CF22" s="7">
        <v>390</v>
      </c>
      <c r="CG22" s="7">
        <v>310</v>
      </c>
      <c r="CH22" s="7">
        <v>306</v>
      </c>
      <c r="CI22" s="7">
        <v>233</v>
      </c>
      <c r="CJ22" s="7">
        <v>211</v>
      </c>
      <c r="CK22" s="7">
        <v>209</v>
      </c>
      <c r="CL22" s="7">
        <v>189</v>
      </c>
      <c r="CM22" s="7">
        <v>151</v>
      </c>
      <c r="CN22" s="7">
        <v>133</v>
      </c>
      <c r="CO22" s="7">
        <v>103</v>
      </c>
      <c r="CP22" s="7">
        <v>107</v>
      </c>
      <c r="CQ22" s="7">
        <v>85</v>
      </c>
      <c r="CR22" s="7">
        <v>51</v>
      </c>
      <c r="CS22" s="7">
        <v>48</v>
      </c>
      <c r="CT22" s="7">
        <v>37</v>
      </c>
      <c r="CU22" s="7">
        <v>33</v>
      </c>
      <c r="CV22" s="7">
        <v>17</v>
      </c>
      <c r="CW22" s="7">
        <v>17</v>
      </c>
      <c r="CX22" s="7">
        <v>20</v>
      </c>
      <c r="CY22" s="7">
        <v>8</v>
      </c>
      <c r="CZ22" s="7">
        <v>18</v>
      </c>
      <c r="DA22" s="7">
        <v>107</v>
      </c>
      <c r="DB22" s="7">
        <f t="shared" si="1"/>
        <v>2043</v>
      </c>
      <c r="DC22" s="7">
        <f t="shared" si="2"/>
        <v>2166</v>
      </c>
      <c r="DD22" s="7">
        <f t="shared" si="3"/>
        <v>2314</v>
      </c>
      <c r="DE22" s="7">
        <f t="shared" si="4"/>
        <v>2261</v>
      </c>
      <c r="DF22" s="7">
        <f t="shared" si="5"/>
        <v>2361</v>
      </c>
      <c r="DG22" s="7">
        <f t="shared" si="6"/>
        <v>2467</v>
      </c>
      <c r="DH22" s="7">
        <f t="shared" si="7"/>
        <v>2733</v>
      </c>
      <c r="DI22" s="7">
        <f t="shared" si="8"/>
        <v>3516</v>
      </c>
      <c r="DJ22" s="7">
        <f t="shared" si="9"/>
        <v>3926</v>
      </c>
      <c r="DK22" s="7">
        <f t="shared" si="10"/>
        <v>3314</v>
      </c>
      <c r="DL22" s="7">
        <f t="shared" si="11"/>
        <v>2932</v>
      </c>
      <c r="DM22" s="7">
        <f t="shared" si="12"/>
        <v>2606</v>
      </c>
      <c r="DN22" s="7">
        <f t="shared" si="13"/>
        <v>3243</v>
      </c>
      <c r="DO22" s="7">
        <f t="shared" si="14"/>
        <v>3884</v>
      </c>
      <c r="DP22" s="7">
        <f t="shared" si="15"/>
        <v>3212</v>
      </c>
      <c r="DQ22" s="7">
        <f t="shared" si="16"/>
        <v>2257</v>
      </c>
      <c r="DR22" s="7">
        <f t="shared" si="17"/>
        <v>1450</v>
      </c>
      <c r="DS22" s="7">
        <f t="shared" si="18"/>
        <v>785</v>
      </c>
      <c r="DT22" s="7">
        <f t="shared" si="19"/>
        <v>328</v>
      </c>
      <c r="DU22" s="7">
        <f t="shared" si="20"/>
        <v>95</v>
      </c>
      <c r="DV22" s="7">
        <f t="shared" si="21"/>
        <v>18</v>
      </c>
      <c r="DW22" s="7">
        <f t="shared" si="22"/>
        <v>6523</v>
      </c>
      <c r="DX22" s="7">
        <f t="shared" si="23"/>
        <v>29359</v>
      </c>
      <c r="DY22" s="7">
        <f t="shared" si="24"/>
        <v>12029</v>
      </c>
    </row>
    <row r="23" spans="1:129">
      <c r="A23" s="27">
        <v>42370</v>
      </c>
      <c r="B23" s="7" t="s">
        <v>1180</v>
      </c>
      <c r="C23" s="7">
        <f t="shared" si="0"/>
        <v>24345</v>
      </c>
      <c r="D23" s="7">
        <v>202</v>
      </c>
      <c r="E23" s="7">
        <v>209</v>
      </c>
      <c r="F23" s="7">
        <v>210</v>
      </c>
      <c r="G23" s="7">
        <v>213</v>
      </c>
      <c r="H23" s="7">
        <v>206</v>
      </c>
      <c r="I23" s="7">
        <v>206</v>
      </c>
      <c r="J23" s="7">
        <v>223</v>
      </c>
      <c r="K23" s="7">
        <v>257</v>
      </c>
      <c r="L23" s="7">
        <v>208</v>
      </c>
      <c r="M23" s="7">
        <v>228</v>
      </c>
      <c r="N23" s="7">
        <v>228</v>
      </c>
      <c r="O23" s="7">
        <v>246</v>
      </c>
      <c r="P23" s="7">
        <v>231</v>
      </c>
      <c r="Q23" s="7">
        <v>239</v>
      </c>
      <c r="R23" s="7">
        <v>244</v>
      </c>
      <c r="S23" s="7">
        <v>236</v>
      </c>
      <c r="T23" s="7">
        <v>235</v>
      </c>
      <c r="U23" s="7">
        <v>219</v>
      </c>
      <c r="V23" s="7">
        <v>227</v>
      </c>
      <c r="W23" s="7">
        <v>236</v>
      </c>
      <c r="X23" s="7">
        <v>240</v>
      </c>
      <c r="Y23" s="7">
        <v>262</v>
      </c>
      <c r="Z23" s="7">
        <v>273</v>
      </c>
      <c r="AA23" s="7">
        <v>241</v>
      </c>
      <c r="AB23" s="7">
        <v>255</v>
      </c>
      <c r="AC23" s="7">
        <v>247</v>
      </c>
      <c r="AD23" s="7">
        <v>284</v>
      </c>
      <c r="AE23" s="7">
        <v>262</v>
      </c>
      <c r="AF23" s="7">
        <v>265</v>
      </c>
      <c r="AG23" s="7">
        <v>281</v>
      </c>
      <c r="AH23" s="7">
        <v>280</v>
      </c>
      <c r="AI23" s="7">
        <v>287</v>
      </c>
      <c r="AJ23" s="7">
        <v>276</v>
      </c>
      <c r="AK23" s="7">
        <v>311</v>
      </c>
      <c r="AL23" s="7">
        <v>274</v>
      </c>
      <c r="AM23" s="7">
        <v>324</v>
      </c>
      <c r="AN23" s="7">
        <v>395</v>
      </c>
      <c r="AO23" s="7">
        <v>367</v>
      </c>
      <c r="AP23" s="7">
        <v>380</v>
      </c>
      <c r="AQ23" s="7">
        <v>377</v>
      </c>
      <c r="AR23" s="7">
        <v>379</v>
      </c>
      <c r="AS23" s="7">
        <v>440</v>
      </c>
      <c r="AT23" s="7">
        <v>439</v>
      </c>
      <c r="AU23" s="7">
        <v>418</v>
      </c>
      <c r="AV23" s="7">
        <v>427</v>
      </c>
      <c r="AW23" s="7">
        <v>429</v>
      </c>
      <c r="AX23" s="7">
        <v>345</v>
      </c>
      <c r="AY23" s="7">
        <v>365</v>
      </c>
      <c r="AZ23" s="7">
        <v>360</v>
      </c>
      <c r="BA23" s="7">
        <v>267</v>
      </c>
      <c r="BB23" s="7">
        <v>340</v>
      </c>
      <c r="BC23" s="7">
        <v>312</v>
      </c>
      <c r="BD23" s="7">
        <v>306</v>
      </c>
      <c r="BE23" s="7">
        <v>296</v>
      </c>
      <c r="BF23" s="7">
        <v>287</v>
      </c>
      <c r="BG23" s="7">
        <v>247</v>
      </c>
      <c r="BH23" s="7">
        <v>274</v>
      </c>
      <c r="BI23" s="7">
        <v>278</v>
      </c>
      <c r="BJ23" s="7">
        <v>243</v>
      </c>
      <c r="BK23" s="7">
        <v>248</v>
      </c>
      <c r="BL23" s="7">
        <v>293</v>
      </c>
      <c r="BM23" s="7">
        <v>267</v>
      </c>
      <c r="BN23" s="7">
        <v>291</v>
      </c>
      <c r="BO23" s="7">
        <v>370</v>
      </c>
      <c r="BP23" s="7">
        <v>374</v>
      </c>
      <c r="BQ23" s="7">
        <v>394</v>
      </c>
      <c r="BR23" s="7">
        <v>435</v>
      </c>
      <c r="BS23" s="7">
        <v>371</v>
      </c>
      <c r="BT23" s="7">
        <v>393</v>
      </c>
      <c r="BU23" s="7">
        <v>283</v>
      </c>
      <c r="BV23" s="7">
        <v>286</v>
      </c>
      <c r="BW23" s="7">
        <v>338</v>
      </c>
      <c r="BX23" s="7">
        <v>333</v>
      </c>
      <c r="BY23" s="7">
        <v>300</v>
      </c>
      <c r="BZ23" s="7">
        <v>329</v>
      </c>
      <c r="CA23" s="7">
        <v>264</v>
      </c>
      <c r="CB23" s="7">
        <v>251</v>
      </c>
      <c r="CC23" s="7">
        <v>224</v>
      </c>
      <c r="CD23" s="7">
        <v>234</v>
      </c>
      <c r="CE23" s="7">
        <v>169</v>
      </c>
      <c r="CF23" s="7">
        <v>170</v>
      </c>
      <c r="CG23" s="7">
        <v>127</v>
      </c>
      <c r="CH23" s="7">
        <v>148</v>
      </c>
      <c r="CI23" s="7">
        <v>88</v>
      </c>
      <c r="CJ23" s="7">
        <v>89</v>
      </c>
      <c r="CK23" s="7">
        <v>82</v>
      </c>
      <c r="CL23" s="7">
        <v>68</v>
      </c>
      <c r="CM23" s="7">
        <v>52</v>
      </c>
      <c r="CN23" s="7">
        <v>40</v>
      </c>
      <c r="CO23" s="7">
        <v>33</v>
      </c>
      <c r="CP23" s="7">
        <v>36</v>
      </c>
      <c r="CQ23" s="7">
        <v>17</v>
      </c>
      <c r="CR23" s="7">
        <v>9</v>
      </c>
      <c r="CS23" s="7">
        <v>7</v>
      </c>
      <c r="CT23" s="7">
        <v>7</v>
      </c>
      <c r="CU23" s="7">
        <v>7</v>
      </c>
      <c r="CV23" s="7">
        <v>1</v>
      </c>
      <c r="CW23" s="7">
        <v>3</v>
      </c>
      <c r="CX23" s="7">
        <v>2</v>
      </c>
      <c r="CY23" s="7">
        <v>0</v>
      </c>
      <c r="CZ23" s="7">
        <v>2</v>
      </c>
      <c r="DA23" s="7">
        <v>74</v>
      </c>
      <c r="DB23" s="7">
        <f t="shared" si="1"/>
        <v>1040</v>
      </c>
      <c r="DC23" s="7">
        <f t="shared" si="2"/>
        <v>1122</v>
      </c>
      <c r="DD23" s="7">
        <f t="shared" si="3"/>
        <v>1188</v>
      </c>
      <c r="DE23" s="7">
        <f t="shared" si="4"/>
        <v>1153</v>
      </c>
      <c r="DF23" s="7">
        <f t="shared" si="5"/>
        <v>1271</v>
      </c>
      <c r="DG23" s="7">
        <f t="shared" si="6"/>
        <v>1339</v>
      </c>
      <c r="DH23" s="7">
        <f t="shared" si="7"/>
        <v>1428</v>
      </c>
      <c r="DI23" s="7">
        <f t="shared" si="8"/>
        <v>1843</v>
      </c>
      <c r="DJ23" s="7">
        <f t="shared" si="9"/>
        <v>2103</v>
      </c>
      <c r="DK23" s="7">
        <f t="shared" si="10"/>
        <v>1766</v>
      </c>
      <c r="DL23" s="7">
        <f t="shared" si="11"/>
        <v>1541</v>
      </c>
      <c r="DM23" s="7">
        <f t="shared" si="12"/>
        <v>1290</v>
      </c>
      <c r="DN23" s="7">
        <f t="shared" si="13"/>
        <v>1595</v>
      </c>
      <c r="DO23" s="7">
        <f t="shared" si="14"/>
        <v>1876</v>
      </c>
      <c r="DP23" s="7">
        <f t="shared" si="15"/>
        <v>1586</v>
      </c>
      <c r="DQ23" s="7">
        <f t="shared" si="16"/>
        <v>1142</v>
      </c>
      <c r="DR23" s="7">
        <f t="shared" si="17"/>
        <v>622</v>
      </c>
      <c r="DS23" s="7">
        <f t="shared" si="18"/>
        <v>275</v>
      </c>
      <c r="DT23" s="7">
        <f t="shared" si="19"/>
        <v>76</v>
      </c>
      <c r="DU23" s="7">
        <f t="shared" si="20"/>
        <v>13</v>
      </c>
      <c r="DV23" s="7">
        <f t="shared" si="21"/>
        <v>2</v>
      </c>
      <c r="DW23" s="7">
        <f t="shared" si="22"/>
        <v>3350</v>
      </c>
      <c r="DX23" s="7">
        <f t="shared" si="23"/>
        <v>15329</v>
      </c>
      <c r="DY23" s="7">
        <f t="shared" si="24"/>
        <v>5592</v>
      </c>
    </row>
    <row r="24" spans="1:129">
      <c r="A24" s="27">
        <v>42370</v>
      </c>
      <c r="B24" s="7" t="s">
        <v>373</v>
      </c>
      <c r="C24" s="7">
        <f t="shared" si="0"/>
        <v>23673</v>
      </c>
      <c r="D24" s="7">
        <v>208</v>
      </c>
      <c r="E24" s="7">
        <v>178</v>
      </c>
      <c r="F24" s="7">
        <v>189</v>
      </c>
      <c r="G24" s="7">
        <v>221</v>
      </c>
      <c r="H24" s="7">
        <v>207</v>
      </c>
      <c r="I24" s="7">
        <v>223</v>
      </c>
      <c r="J24" s="7">
        <v>210</v>
      </c>
      <c r="K24" s="7">
        <v>190</v>
      </c>
      <c r="L24" s="7">
        <v>212</v>
      </c>
      <c r="M24" s="7">
        <v>209</v>
      </c>
      <c r="N24" s="7">
        <v>206</v>
      </c>
      <c r="O24" s="7">
        <v>236</v>
      </c>
      <c r="P24" s="7">
        <v>212</v>
      </c>
      <c r="Q24" s="7">
        <v>244</v>
      </c>
      <c r="R24" s="7">
        <v>228</v>
      </c>
      <c r="S24" s="7">
        <v>234</v>
      </c>
      <c r="T24" s="7">
        <v>194</v>
      </c>
      <c r="U24" s="7">
        <v>226</v>
      </c>
      <c r="V24" s="7">
        <v>214</v>
      </c>
      <c r="W24" s="7">
        <v>240</v>
      </c>
      <c r="X24" s="7">
        <v>200</v>
      </c>
      <c r="Y24" s="7">
        <v>249</v>
      </c>
      <c r="Z24" s="7">
        <v>216</v>
      </c>
      <c r="AA24" s="7">
        <v>199</v>
      </c>
      <c r="AB24" s="7">
        <v>226</v>
      </c>
      <c r="AC24" s="7">
        <v>233</v>
      </c>
      <c r="AD24" s="7">
        <v>223</v>
      </c>
      <c r="AE24" s="7">
        <v>241</v>
      </c>
      <c r="AF24" s="7">
        <v>214</v>
      </c>
      <c r="AG24" s="7">
        <v>217</v>
      </c>
      <c r="AH24" s="7">
        <v>247</v>
      </c>
      <c r="AI24" s="7">
        <v>234</v>
      </c>
      <c r="AJ24" s="7">
        <v>262</v>
      </c>
      <c r="AK24" s="7">
        <v>266</v>
      </c>
      <c r="AL24" s="7">
        <v>296</v>
      </c>
      <c r="AM24" s="7">
        <v>289</v>
      </c>
      <c r="AN24" s="7">
        <v>337</v>
      </c>
      <c r="AO24" s="7">
        <v>340</v>
      </c>
      <c r="AP24" s="7">
        <v>349</v>
      </c>
      <c r="AQ24" s="7">
        <v>358</v>
      </c>
      <c r="AR24" s="7">
        <v>329</v>
      </c>
      <c r="AS24" s="7">
        <v>401</v>
      </c>
      <c r="AT24" s="7">
        <v>358</v>
      </c>
      <c r="AU24" s="7">
        <v>369</v>
      </c>
      <c r="AV24" s="7">
        <v>366</v>
      </c>
      <c r="AW24" s="7">
        <v>345</v>
      </c>
      <c r="AX24" s="7">
        <v>305</v>
      </c>
      <c r="AY24" s="7">
        <v>333</v>
      </c>
      <c r="AZ24" s="7">
        <v>321</v>
      </c>
      <c r="BA24" s="7">
        <v>244</v>
      </c>
      <c r="BB24" s="7">
        <v>314</v>
      </c>
      <c r="BC24" s="7">
        <v>307</v>
      </c>
      <c r="BD24" s="7">
        <v>245</v>
      </c>
      <c r="BE24" s="7">
        <v>262</v>
      </c>
      <c r="BF24" s="7">
        <v>263</v>
      </c>
      <c r="BG24" s="7">
        <v>273</v>
      </c>
      <c r="BH24" s="7">
        <v>245</v>
      </c>
      <c r="BI24" s="7">
        <v>303</v>
      </c>
      <c r="BJ24" s="7">
        <v>222</v>
      </c>
      <c r="BK24" s="7">
        <v>273</v>
      </c>
      <c r="BL24" s="7">
        <v>287</v>
      </c>
      <c r="BM24" s="7">
        <v>304</v>
      </c>
      <c r="BN24" s="7">
        <v>327</v>
      </c>
      <c r="BO24" s="7">
        <v>370</v>
      </c>
      <c r="BP24" s="7">
        <v>360</v>
      </c>
      <c r="BQ24" s="7">
        <v>384</v>
      </c>
      <c r="BR24" s="7">
        <v>471</v>
      </c>
      <c r="BS24" s="7">
        <v>410</v>
      </c>
      <c r="BT24" s="7">
        <v>437</v>
      </c>
      <c r="BU24" s="7">
        <v>306</v>
      </c>
      <c r="BV24" s="7">
        <v>273</v>
      </c>
      <c r="BW24" s="7">
        <v>324</v>
      </c>
      <c r="BX24" s="7">
        <v>366</v>
      </c>
      <c r="BY24" s="7">
        <v>347</v>
      </c>
      <c r="BZ24" s="7">
        <v>316</v>
      </c>
      <c r="CA24" s="7">
        <v>273</v>
      </c>
      <c r="CB24" s="7">
        <v>236</v>
      </c>
      <c r="CC24" s="7">
        <v>206</v>
      </c>
      <c r="CD24" s="7">
        <v>205</v>
      </c>
      <c r="CE24" s="7">
        <v>195</v>
      </c>
      <c r="CF24" s="7">
        <v>220</v>
      </c>
      <c r="CG24" s="7">
        <v>183</v>
      </c>
      <c r="CH24" s="7">
        <v>158</v>
      </c>
      <c r="CI24" s="7">
        <v>145</v>
      </c>
      <c r="CJ24" s="7">
        <v>122</v>
      </c>
      <c r="CK24" s="7">
        <v>127</v>
      </c>
      <c r="CL24" s="7">
        <v>121</v>
      </c>
      <c r="CM24" s="7">
        <v>99</v>
      </c>
      <c r="CN24" s="7">
        <v>93</v>
      </c>
      <c r="CO24" s="7">
        <v>70</v>
      </c>
      <c r="CP24" s="7">
        <v>71</v>
      </c>
      <c r="CQ24" s="7">
        <v>68</v>
      </c>
      <c r="CR24" s="7">
        <v>42</v>
      </c>
      <c r="CS24" s="7">
        <v>41</v>
      </c>
      <c r="CT24" s="7">
        <v>30</v>
      </c>
      <c r="CU24" s="7">
        <v>26</v>
      </c>
      <c r="CV24" s="7">
        <v>16</v>
      </c>
      <c r="CW24" s="7">
        <v>14</v>
      </c>
      <c r="CX24" s="7">
        <v>18</v>
      </c>
      <c r="CY24" s="7">
        <v>8</v>
      </c>
      <c r="CZ24" s="7">
        <v>16</v>
      </c>
      <c r="DA24" s="7">
        <v>33</v>
      </c>
      <c r="DB24" s="7">
        <f t="shared" si="1"/>
        <v>1003</v>
      </c>
      <c r="DC24" s="7">
        <f t="shared" si="2"/>
        <v>1044</v>
      </c>
      <c r="DD24" s="7">
        <f t="shared" si="3"/>
        <v>1126</v>
      </c>
      <c r="DE24" s="7">
        <f t="shared" si="4"/>
        <v>1108</v>
      </c>
      <c r="DF24" s="7">
        <f t="shared" si="5"/>
        <v>1090</v>
      </c>
      <c r="DG24" s="7">
        <f t="shared" si="6"/>
        <v>1128</v>
      </c>
      <c r="DH24" s="7">
        <f t="shared" si="7"/>
        <v>1305</v>
      </c>
      <c r="DI24" s="7">
        <f t="shared" si="8"/>
        <v>1673</v>
      </c>
      <c r="DJ24" s="7">
        <f t="shared" si="9"/>
        <v>1823</v>
      </c>
      <c r="DK24" s="7">
        <f t="shared" si="10"/>
        <v>1548</v>
      </c>
      <c r="DL24" s="7">
        <f t="shared" si="11"/>
        <v>1391</v>
      </c>
      <c r="DM24" s="7">
        <f t="shared" si="12"/>
        <v>1316</v>
      </c>
      <c r="DN24" s="7">
        <f t="shared" si="13"/>
        <v>1648</v>
      </c>
      <c r="DO24" s="7">
        <f t="shared" si="14"/>
        <v>2008</v>
      </c>
      <c r="DP24" s="7">
        <f t="shared" si="15"/>
        <v>1626</v>
      </c>
      <c r="DQ24" s="7">
        <f t="shared" si="16"/>
        <v>1115</v>
      </c>
      <c r="DR24" s="7">
        <f t="shared" si="17"/>
        <v>828</v>
      </c>
      <c r="DS24" s="7">
        <f t="shared" si="18"/>
        <v>510</v>
      </c>
      <c r="DT24" s="7">
        <f t="shared" si="19"/>
        <v>252</v>
      </c>
      <c r="DU24" s="7">
        <f t="shared" si="20"/>
        <v>82</v>
      </c>
      <c r="DV24" s="7">
        <f t="shared" si="21"/>
        <v>16</v>
      </c>
      <c r="DW24" s="7">
        <f t="shared" si="22"/>
        <v>3173</v>
      </c>
      <c r="DX24" s="7">
        <f t="shared" si="23"/>
        <v>14030</v>
      </c>
      <c r="DY24" s="7">
        <f t="shared" si="24"/>
        <v>6437</v>
      </c>
    </row>
    <row r="25" spans="1:129">
      <c r="A25" s="27">
        <v>42736</v>
      </c>
      <c r="B25" s="7" t="s">
        <v>734</v>
      </c>
      <c r="C25" s="7">
        <f t="shared" si="0"/>
        <v>48075</v>
      </c>
      <c r="D25" s="7">
        <v>349</v>
      </c>
      <c r="E25" s="7">
        <v>514</v>
      </c>
      <c r="F25" s="7">
        <v>390</v>
      </c>
      <c r="G25" s="7">
        <v>410</v>
      </c>
      <c r="H25" s="7">
        <v>456</v>
      </c>
      <c r="I25" s="7">
        <v>418</v>
      </c>
      <c r="J25" s="7">
        <v>403</v>
      </c>
      <c r="K25" s="7">
        <v>437</v>
      </c>
      <c r="L25" s="7">
        <v>461</v>
      </c>
      <c r="M25" s="7">
        <v>405</v>
      </c>
      <c r="N25" s="7">
        <v>427</v>
      </c>
      <c r="O25" s="7">
        <v>444</v>
      </c>
      <c r="P25" s="7">
        <v>493</v>
      </c>
      <c r="Q25" s="7">
        <v>439</v>
      </c>
      <c r="R25" s="7">
        <v>492</v>
      </c>
      <c r="S25" s="7">
        <v>467</v>
      </c>
      <c r="T25" s="7">
        <v>459</v>
      </c>
      <c r="U25" s="7">
        <v>413</v>
      </c>
      <c r="V25" s="7">
        <v>456</v>
      </c>
      <c r="W25" s="7">
        <v>460</v>
      </c>
      <c r="X25" s="7">
        <v>458</v>
      </c>
      <c r="Y25" s="7">
        <v>462</v>
      </c>
      <c r="Z25" s="7">
        <v>498</v>
      </c>
      <c r="AA25" s="7">
        <v>450</v>
      </c>
      <c r="AB25" s="7">
        <v>442</v>
      </c>
      <c r="AC25" s="7">
        <v>515</v>
      </c>
      <c r="AD25" s="7">
        <v>465</v>
      </c>
      <c r="AE25" s="7">
        <v>532</v>
      </c>
      <c r="AF25" s="7">
        <v>501</v>
      </c>
      <c r="AG25" s="7">
        <v>499</v>
      </c>
      <c r="AH25" s="7">
        <v>517</v>
      </c>
      <c r="AI25" s="7">
        <v>505</v>
      </c>
      <c r="AJ25" s="7">
        <v>521</v>
      </c>
      <c r="AK25" s="7">
        <v>572</v>
      </c>
      <c r="AL25" s="7">
        <v>574</v>
      </c>
      <c r="AM25" s="7">
        <v>578</v>
      </c>
      <c r="AN25" s="7">
        <v>660</v>
      </c>
      <c r="AO25" s="7">
        <v>726</v>
      </c>
      <c r="AP25" s="7">
        <v>699</v>
      </c>
      <c r="AQ25" s="7">
        <v>745</v>
      </c>
      <c r="AR25" s="7">
        <v>739</v>
      </c>
      <c r="AS25" s="7">
        <v>752</v>
      </c>
      <c r="AT25" s="7">
        <v>823</v>
      </c>
      <c r="AU25" s="7">
        <v>810</v>
      </c>
      <c r="AV25" s="7">
        <v>771</v>
      </c>
      <c r="AW25" s="7">
        <v>805</v>
      </c>
      <c r="AX25" s="7">
        <v>728</v>
      </c>
      <c r="AY25" s="7">
        <v>674</v>
      </c>
      <c r="AZ25" s="7">
        <v>659</v>
      </c>
      <c r="BA25" s="7">
        <v>673</v>
      </c>
      <c r="BB25" s="7">
        <v>529</v>
      </c>
      <c r="BC25" s="7">
        <v>653</v>
      </c>
      <c r="BD25" s="7">
        <v>609</v>
      </c>
      <c r="BE25" s="7">
        <v>544</v>
      </c>
      <c r="BF25" s="7">
        <v>568</v>
      </c>
      <c r="BG25" s="7">
        <v>522</v>
      </c>
      <c r="BH25" s="7">
        <v>514</v>
      </c>
      <c r="BI25" s="7">
        <v>552</v>
      </c>
      <c r="BJ25" s="7">
        <v>534</v>
      </c>
      <c r="BK25" s="7">
        <v>489</v>
      </c>
      <c r="BL25" s="7">
        <v>526</v>
      </c>
      <c r="BM25" s="7">
        <v>590</v>
      </c>
      <c r="BN25" s="7">
        <v>561</v>
      </c>
      <c r="BO25" s="7">
        <v>624</v>
      </c>
      <c r="BP25" s="7">
        <v>760</v>
      </c>
      <c r="BQ25" s="7">
        <v>733</v>
      </c>
      <c r="BR25" s="7">
        <v>794</v>
      </c>
      <c r="BS25" s="7">
        <v>890</v>
      </c>
      <c r="BT25" s="7">
        <v>782</v>
      </c>
      <c r="BU25" s="7">
        <v>818</v>
      </c>
      <c r="BV25" s="7">
        <v>509</v>
      </c>
      <c r="BW25" s="7">
        <v>574</v>
      </c>
      <c r="BX25" s="7">
        <v>698</v>
      </c>
      <c r="BY25" s="7">
        <v>656</v>
      </c>
      <c r="BZ25" s="7">
        <v>663</v>
      </c>
      <c r="CA25" s="7">
        <v>604</v>
      </c>
      <c r="CB25" s="7">
        <v>505</v>
      </c>
      <c r="CC25" s="7">
        <v>457</v>
      </c>
      <c r="CD25" s="7">
        <v>419</v>
      </c>
      <c r="CE25" s="7">
        <v>405</v>
      </c>
      <c r="CF25" s="7">
        <v>357</v>
      </c>
      <c r="CG25" s="7">
        <v>368</v>
      </c>
      <c r="CH25" s="7">
        <v>299</v>
      </c>
      <c r="CI25" s="7">
        <v>264</v>
      </c>
      <c r="CJ25" s="7">
        <v>227</v>
      </c>
      <c r="CK25" s="7">
        <v>191</v>
      </c>
      <c r="CL25" s="7">
        <v>203</v>
      </c>
      <c r="CM25" s="7">
        <v>153</v>
      </c>
      <c r="CN25" s="7">
        <v>140</v>
      </c>
      <c r="CO25" s="7">
        <v>110</v>
      </c>
      <c r="CP25" s="7">
        <v>86</v>
      </c>
      <c r="CQ25" s="7">
        <v>89</v>
      </c>
      <c r="CR25" s="7">
        <v>69</v>
      </c>
      <c r="CS25" s="7">
        <v>43</v>
      </c>
      <c r="CT25" s="7">
        <v>32</v>
      </c>
      <c r="CU25" s="7">
        <v>30</v>
      </c>
      <c r="CV25" s="7">
        <v>28</v>
      </c>
      <c r="CW25" s="7">
        <v>12</v>
      </c>
      <c r="CX25" s="7">
        <v>13</v>
      </c>
      <c r="CY25" s="7">
        <v>14</v>
      </c>
      <c r="CZ25" s="7">
        <v>12</v>
      </c>
      <c r="DA25" s="7">
        <v>107</v>
      </c>
      <c r="DB25" s="7">
        <f t="shared" si="1"/>
        <v>2119</v>
      </c>
      <c r="DC25" s="7">
        <f t="shared" si="2"/>
        <v>2124</v>
      </c>
      <c r="DD25" s="7">
        <f t="shared" si="3"/>
        <v>2295</v>
      </c>
      <c r="DE25" s="7">
        <f t="shared" si="4"/>
        <v>2255</v>
      </c>
      <c r="DF25" s="7">
        <f t="shared" si="5"/>
        <v>2310</v>
      </c>
      <c r="DG25" s="7">
        <f t="shared" si="6"/>
        <v>2512</v>
      </c>
      <c r="DH25" s="7">
        <f t="shared" si="7"/>
        <v>2689</v>
      </c>
      <c r="DI25" s="7">
        <f t="shared" si="8"/>
        <v>3408</v>
      </c>
      <c r="DJ25" s="7">
        <f t="shared" si="9"/>
        <v>3895</v>
      </c>
      <c r="DK25" s="7">
        <f t="shared" si="10"/>
        <v>3539</v>
      </c>
      <c r="DL25" s="7">
        <f t="shared" si="11"/>
        <v>2903</v>
      </c>
      <c r="DM25" s="7">
        <f t="shared" si="12"/>
        <v>2611</v>
      </c>
      <c r="DN25" s="7">
        <f t="shared" si="13"/>
        <v>3061</v>
      </c>
      <c r="DO25" s="7">
        <f t="shared" si="14"/>
        <v>4017</v>
      </c>
      <c r="DP25" s="7">
        <f t="shared" si="15"/>
        <v>3100</v>
      </c>
      <c r="DQ25" s="7">
        <f t="shared" si="16"/>
        <v>2390</v>
      </c>
      <c r="DR25" s="7">
        <f t="shared" si="17"/>
        <v>1515</v>
      </c>
      <c r="DS25" s="7">
        <f t="shared" si="18"/>
        <v>797</v>
      </c>
      <c r="DT25" s="7">
        <f t="shared" si="19"/>
        <v>319</v>
      </c>
      <c r="DU25" s="7">
        <f t="shared" si="20"/>
        <v>97</v>
      </c>
      <c r="DV25" s="7">
        <f t="shared" si="21"/>
        <v>12</v>
      </c>
      <c r="DW25" s="7">
        <f t="shared" si="22"/>
        <v>6538</v>
      </c>
      <c r="DX25" s="7">
        <f t="shared" si="23"/>
        <v>29183</v>
      </c>
      <c r="DY25" s="7">
        <f t="shared" si="24"/>
        <v>12247</v>
      </c>
    </row>
    <row r="26" spans="1:129">
      <c r="A26" s="27">
        <v>42736</v>
      </c>
      <c r="B26" s="7" t="s">
        <v>1180</v>
      </c>
      <c r="C26" s="7">
        <f t="shared" si="0"/>
        <v>24393</v>
      </c>
      <c r="D26" s="7">
        <v>192</v>
      </c>
      <c r="E26" s="7">
        <v>253</v>
      </c>
      <c r="F26" s="7">
        <v>211</v>
      </c>
      <c r="G26" s="7">
        <v>219</v>
      </c>
      <c r="H26" s="7">
        <v>224</v>
      </c>
      <c r="I26" s="7">
        <v>201</v>
      </c>
      <c r="J26" s="7">
        <v>190</v>
      </c>
      <c r="K26" s="7">
        <v>238</v>
      </c>
      <c r="L26" s="7">
        <v>252</v>
      </c>
      <c r="M26" s="7">
        <v>204</v>
      </c>
      <c r="N26" s="7">
        <v>219</v>
      </c>
      <c r="O26" s="7">
        <v>240</v>
      </c>
      <c r="P26" s="7">
        <v>241</v>
      </c>
      <c r="Q26" s="7">
        <v>232</v>
      </c>
      <c r="R26" s="7">
        <v>236</v>
      </c>
      <c r="S26" s="7">
        <v>247</v>
      </c>
      <c r="T26" s="7">
        <v>241</v>
      </c>
      <c r="U26" s="7">
        <v>225</v>
      </c>
      <c r="V26" s="7">
        <v>215</v>
      </c>
      <c r="W26" s="7">
        <v>237</v>
      </c>
      <c r="X26" s="7">
        <v>240</v>
      </c>
      <c r="Y26" s="7">
        <v>252</v>
      </c>
      <c r="Z26" s="7">
        <v>264</v>
      </c>
      <c r="AA26" s="7">
        <v>235</v>
      </c>
      <c r="AB26" s="7">
        <v>248</v>
      </c>
      <c r="AC26" s="7">
        <v>275</v>
      </c>
      <c r="AD26" s="7">
        <v>237</v>
      </c>
      <c r="AE26" s="7">
        <v>291</v>
      </c>
      <c r="AF26" s="7">
        <v>259</v>
      </c>
      <c r="AG26" s="7">
        <v>276</v>
      </c>
      <c r="AH26" s="7">
        <v>285</v>
      </c>
      <c r="AI26" s="7">
        <v>280</v>
      </c>
      <c r="AJ26" s="7">
        <v>283</v>
      </c>
      <c r="AK26" s="7">
        <v>295</v>
      </c>
      <c r="AL26" s="7">
        <v>294</v>
      </c>
      <c r="AM26" s="7">
        <v>295</v>
      </c>
      <c r="AN26" s="7">
        <v>348</v>
      </c>
      <c r="AO26" s="7">
        <v>395</v>
      </c>
      <c r="AP26" s="7">
        <v>365</v>
      </c>
      <c r="AQ26" s="7">
        <v>381</v>
      </c>
      <c r="AR26" s="7">
        <v>396</v>
      </c>
      <c r="AS26" s="7">
        <v>395</v>
      </c>
      <c r="AT26" s="7">
        <v>436</v>
      </c>
      <c r="AU26" s="7">
        <v>445</v>
      </c>
      <c r="AV26" s="7">
        <v>408</v>
      </c>
      <c r="AW26" s="7">
        <v>446</v>
      </c>
      <c r="AX26" s="7">
        <v>398</v>
      </c>
      <c r="AY26" s="7">
        <v>356</v>
      </c>
      <c r="AZ26" s="7">
        <v>348</v>
      </c>
      <c r="BA26" s="7">
        <v>342</v>
      </c>
      <c r="BB26" s="7">
        <v>272</v>
      </c>
      <c r="BC26" s="7">
        <v>346</v>
      </c>
      <c r="BD26" s="7">
        <v>310</v>
      </c>
      <c r="BE26" s="7">
        <v>297</v>
      </c>
      <c r="BF26" s="7">
        <v>298</v>
      </c>
      <c r="BG26" s="7">
        <v>260</v>
      </c>
      <c r="BH26" s="7">
        <v>253</v>
      </c>
      <c r="BI26" s="7">
        <v>284</v>
      </c>
      <c r="BJ26" s="7">
        <v>262</v>
      </c>
      <c r="BK26" s="7">
        <v>255</v>
      </c>
      <c r="BL26" s="7">
        <v>260</v>
      </c>
      <c r="BM26" s="7">
        <v>288</v>
      </c>
      <c r="BN26" s="7">
        <v>260</v>
      </c>
      <c r="BO26" s="7">
        <v>305</v>
      </c>
      <c r="BP26" s="7">
        <v>377</v>
      </c>
      <c r="BQ26" s="7">
        <v>361</v>
      </c>
      <c r="BR26" s="7">
        <v>401</v>
      </c>
      <c r="BS26" s="7">
        <v>437</v>
      </c>
      <c r="BT26" s="7">
        <v>360</v>
      </c>
      <c r="BU26" s="7">
        <v>396</v>
      </c>
      <c r="BV26" s="7">
        <v>237</v>
      </c>
      <c r="BW26" s="7">
        <v>301</v>
      </c>
      <c r="BX26" s="7">
        <v>355</v>
      </c>
      <c r="BY26" s="7">
        <v>297</v>
      </c>
      <c r="BZ26" s="7">
        <v>321</v>
      </c>
      <c r="CA26" s="7">
        <v>301</v>
      </c>
      <c r="CB26" s="7">
        <v>241</v>
      </c>
      <c r="CC26" s="7">
        <v>241</v>
      </c>
      <c r="CD26" s="7">
        <v>220</v>
      </c>
      <c r="CE26" s="7">
        <v>208</v>
      </c>
      <c r="CF26" s="7">
        <v>159</v>
      </c>
      <c r="CG26" s="7">
        <v>159</v>
      </c>
      <c r="CH26" s="7">
        <v>127</v>
      </c>
      <c r="CI26" s="7">
        <v>115</v>
      </c>
      <c r="CJ26" s="7">
        <v>87</v>
      </c>
      <c r="CK26" s="7">
        <v>81</v>
      </c>
      <c r="CL26" s="7">
        <v>80</v>
      </c>
      <c r="CM26" s="7">
        <v>54</v>
      </c>
      <c r="CN26" s="7">
        <v>46</v>
      </c>
      <c r="CO26" s="7">
        <v>31</v>
      </c>
      <c r="CP26" s="7">
        <v>28</v>
      </c>
      <c r="CQ26" s="7">
        <v>24</v>
      </c>
      <c r="CR26" s="7">
        <v>12</v>
      </c>
      <c r="CS26" s="7">
        <v>7</v>
      </c>
      <c r="CT26" s="7">
        <v>5</v>
      </c>
      <c r="CU26" s="7">
        <v>5</v>
      </c>
      <c r="CV26" s="7">
        <v>5</v>
      </c>
      <c r="CW26" s="7">
        <v>1</v>
      </c>
      <c r="CX26" s="7">
        <v>3</v>
      </c>
      <c r="CY26" s="7">
        <v>1</v>
      </c>
      <c r="CZ26" s="7">
        <v>0</v>
      </c>
      <c r="DA26" s="7">
        <v>74</v>
      </c>
      <c r="DB26" s="7">
        <f t="shared" si="1"/>
        <v>1099</v>
      </c>
      <c r="DC26" s="7">
        <f t="shared" si="2"/>
        <v>1085</v>
      </c>
      <c r="DD26" s="7">
        <f t="shared" si="3"/>
        <v>1168</v>
      </c>
      <c r="DE26" s="7">
        <f t="shared" si="4"/>
        <v>1165</v>
      </c>
      <c r="DF26" s="7">
        <f t="shared" si="5"/>
        <v>1239</v>
      </c>
      <c r="DG26" s="7">
        <f t="shared" si="6"/>
        <v>1338</v>
      </c>
      <c r="DH26" s="7">
        <f t="shared" si="7"/>
        <v>1437</v>
      </c>
      <c r="DI26" s="7">
        <f t="shared" si="8"/>
        <v>1784</v>
      </c>
      <c r="DJ26" s="7">
        <f t="shared" si="9"/>
        <v>2080</v>
      </c>
      <c r="DK26" s="7">
        <f t="shared" si="10"/>
        <v>1890</v>
      </c>
      <c r="DL26" s="7">
        <f t="shared" si="11"/>
        <v>1523</v>
      </c>
      <c r="DM26" s="7">
        <f t="shared" si="12"/>
        <v>1314</v>
      </c>
      <c r="DN26" s="7">
        <f t="shared" si="13"/>
        <v>1490</v>
      </c>
      <c r="DO26" s="7">
        <f t="shared" si="14"/>
        <v>1955</v>
      </c>
      <c r="DP26" s="7">
        <f t="shared" si="15"/>
        <v>1511</v>
      </c>
      <c r="DQ26" s="7">
        <f t="shared" si="16"/>
        <v>1211</v>
      </c>
      <c r="DR26" s="7">
        <f t="shared" si="17"/>
        <v>647</v>
      </c>
      <c r="DS26" s="7">
        <f t="shared" si="18"/>
        <v>292</v>
      </c>
      <c r="DT26" s="7">
        <f t="shared" si="19"/>
        <v>76</v>
      </c>
      <c r="DU26" s="7">
        <f t="shared" si="20"/>
        <v>15</v>
      </c>
      <c r="DV26" s="7">
        <f t="shared" si="21"/>
        <v>0</v>
      </c>
      <c r="DW26" s="7">
        <f t="shared" si="22"/>
        <v>3352</v>
      </c>
      <c r="DX26" s="7">
        <f t="shared" si="23"/>
        <v>15260</v>
      </c>
      <c r="DY26" s="7">
        <f t="shared" si="24"/>
        <v>5707</v>
      </c>
    </row>
    <row r="27" spans="1:129">
      <c r="A27" s="27">
        <v>42736</v>
      </c>
      <c r="B27" s="7" t="s">
        <v>373</v>
      </c>
      <c r="C27" s="7">
        <f t="shared" si="0"/>
        <v>23682</v>
      </c>
      <c r="D27" s="7">
        <v>157</v>
      </c>
      <c r="E27" s="7">
        <v>261</v>
      </c>
      <c r="F27" s="7">
        <v>179</v>
      </c>
      <c r="G27" s="7">
        <v>191</v>
      </c>
      <c r="H27" s="7">
        <v>232</v>
      </c>
      <c r="I27" s="7">
        <v>217</v>
      </c>
      <c r="J27" s="7">
        <v>213</v>
      </c>
      <c r="K27" s="7">
        <v>199</v>
      </c>
      <c r="L27" s="7">
        <v>209</v>
      </c>
      <c r="M27" s="7">
        <v>201</v>
      </c>
      <c r="N27" s="7">
        <v>208</v>
      </c>
      <c r="O27" s="7">
        <v>204</v>
      </c>
      <c r="P27" s="7">
        <v>252</v>
      </c>
      <c r="Q27" s="7">
        <v>207</v>
      </c>
      <c r="R27" s="7">
        <v>256</v>
      </c>
      <c r="S27" s="7">
        <v>220</v>
      </c>
      <c r="T27" s="7">
        <v>218</v>
      </c>
      <c r="U27" s="7">
        <v>188</v>
      </c>
      <c r="V27" s="7">
        <v>241</v>
      </c>
      <c r="W27" s="7">
        <v>223</v>
      </c>
      <c r="X27" s="7">
        <v>218</v>
      </c>
      <c r="Y27" s="7">
        <v>210</v>
      </c>
      <c r="Z27" s="7">
        <v>234</v>
      </c>
      <c r="AA27" s="7">
        <v>215</v>
      </c>
      <c r="AB27" s="7">
        <v>194</v>
      </c>
      <c r="AC27" s="7">
        <v>240</v>
      </c>
      <c r="AD27" s="7">
        <v>228</v>
      </c>
      <c r="AE27" s="7">
        <v>241</v>
      </c>
      <c r="AF27" s="7">
        <v>242</v>
      </c>
      <c r="AG27" s="7">
        <v>223</v>
      </c>
      <c r="AH27" s="7">
        <v>232</v>
      </c>
      <c r="AI27" s="7">
        <v>225</v>
      </c>
      <c r="AJ27" s="7">
        <v>238</v>
      </c>
      <c r="AK27" s="7">
        <v>277</v>
      </c>
      <c r="AL27" s="7">
        <v>280</v>
      </c>
      <c r="AM27" s="7">
        <v>283</v>
      </c>
      <c r="AN27" s="7">
        <v>312</v>
      </c>
      <c r="AO27" s="7">
        <v>331</v>
      </c>
      <c r="AP27" s="7">
        <v>334</v>
      </c>
      <c r="AQ27" s="7">
        <v>364</v>
      </c>
      <c r="AR27" s="7">
        <v>343</v>
      </c>
      <c r="AS27" s="7">
        <v>357</v>
      </c>
      <c r="AT27" s="7">
        <v>387</v>
      </c>
      <c r="AU27" s="7">
        <v>365</v>
      </c>
      <c r="AV27" s="7">
        <v>363</v>
      </c>
      <c r="AW27" s="7">
        <v>359</v>
      </c>
      <c r="AX27" s="7">
        <v>330</v>
      </c>
      <c r="AY27" s="7">
        <v>318</v>
      </c>
      <c r="AZ27" s="7">
        <v>311</v>
      </c>
      <c r="BA27" s="7">
        <v>331</v>
      </c>
      <c r="BB27" s="7">
        <v>257</v>
      </c>
      <c r="BC27" s="7">
        <v>307</v>
      </c>
      <c r="BD27" s="7">
        <v>299</v>
      </c>
      <c r="BE27" s="7">
        <v>247</v>
      </c>
      <c r="BF27" s="7">
        <v>270</v>
      </c>
      <c r="BG27" s="7">
        <v>262</v>
      </c>
      <c r="BH27" s="7">
        <v>261</v>
      </c>
      <c r="BI27" s="7">
        <v>268</v>
      </c>
      <c r="BJ27" s="7">
        <v>272</v>
      </c>
      <c r="BK27" s="7">
        <v>234</v>
      </c>
      <c r="BL27" s="7">
        <v>266</v>
      </c>
      <c r="BM27" s="7">
        <v>302</v>
      </c>
      <c r="BN27" s="7">
        <v>301</v>
      </c>
      <c r="BO27" s="7">
        <v>319</v>
      </c>
      <c r="BP27" s="7">
        <v>383</v>
      </c>
      <c r="BQ27" s="7">
        <v>372</v>
      </c>
      <c r="BR27" s="7">
        <v>393</v>
      </c>
      <c r="BS27" s="7">
        <v>453</v>
      </c>
      <c r="BT27" s="7">
        <v>422</v>
      </c>
      <c r="BU27" s="7">
        <v>422</v>
      </c>
      <c r="BV27" s="7">
        <v>272</v>
      </c>
      <c r="BW27" s="7">
        <v>273</v>
      </c>
      <c r="BX27" s="7">
        <v>343</v>
      </c>
      <c r="BY27" s="7">
        <v>359</v>
      </c>
      <c r="BZ27" s="7">
        <v>342</v>
      </c>
      <c r="CA27" s="7">
        <v>303</v>
      </c>
      <c r="CB27" s="7">
        <v>264</v>
      </c>
      <c r="CC27" s="7">
        <v>216</v>
      </c>
      <c r="CD27" s="7">
        <v>199</v>
      </c>
      <c r="CE27" s="7">
        <v>197</v>
      </c>
      <c r="CF27" s="7">
        <v>198</v>
      </c>
      <c r="CG27" s="7">
        <v>209</v>
      </c>
      <c r="CH27" s="7">
        <v>172</v>
      </c>
      <c r="CI27" s="7">
        <v>149</v>
      </c>
      <c r="CJ27" s="7">
        <v>140</v>
      </c>
      <c r="CK27" s="7">
        <v>110</v>
      </c>
      <c r="CL27" s="7">
        <v>123</v>
      </c>
      <c r="CM27" s="7">
        <v>99</v>
      </c>
      <c r="CN27" s="7">
        <v>94</v>
      </c>
      <c r="CO27" s="7">
        <v>79</v>
      </c>
      <c r="CP27" s="7">
        <v>58</v>
      </c>
      <c r="CQ27" s="7">
        <v>65</v>
      </c>
      <c r="CR27" s="7">
        <v>57</v>
      </c>
      <c r="CS27" s="7">
        <v>36</v>
      </c>
      <c r="CT27" s="7">
        <v>27</v>
      </c>
      <c r="CU27" s="7">
        <v>25</v>
      </c>
      <c r="CV27" s="7">
        <v>23</v>
      </c>
      <c r="CW27" s="7">
        <v>11</v>
      </c>
      <c r="CX27" s="7">
        <v>10</v>
      </c>
      <c r="CY27" s="7">
        <v>13</v>
      </c>
      <c r="CZ27" s="7">
        <v>12</v>
      </c>
      <c r="DA27" s="7">
        <v>33</v>
      </c>
      <c r="DB27" s="7">
        <f t="shared" si="1"/>
        <v>1020</v>
      </c>
      <c r="DC27" s="7">
        <f t="shared" si="2"/>
        <v>1039</v>
      </c>
      <c r="DD27" s="7">
        <f t="shared" si="3"/>
        <v>1127</v>
      </c>
      <c r="DE27" s="7">
        <f t="shared" si="4"/>
        <v>1090</v>
      </c>
      <c r="DF27" s="7">
        <f t="shared" si="5"/>
        <v>1071</v>
      </c>
      <c r="DG27" s="7">
        <f t="shared" si="6"/>
        <v>1174</v>
      </c>
      <c r="DH27" s="7">
        <f t="shared" si="7"/>
        <v>1252</v>
      </c>
      <c r="DI27" s="7">
        <f t="shared" si="8"/>
        <v>1624</v>
      </c>
      <c r="DJ27" s="7">
        <f t="shared" si="9"/>
        <v>1815</v>
      </c>
      <c r="DK27" s="7">
        <f t="shared" si="10"/>
        <v>1649</v>
      </c>
      <c r="DL27" s="7">
        <f t="shared" si="11"/>
        <v>1380</v>
      </c>
      <c r="DM27" s="7">
        <f t="shared" si="12"/>
        <v>1297</v>
      </c>
      <c r="DN27" s="7">
        <f t="shared" si="13"/>
        <v>1571</v>
      </c>
      <c r="DO27" s="7">
        <f t="shared" si="14"/>
        <v>2062</v>
      </c>
      <c r="DP27" s="7">
        <f t="shared" si="15"/>
        <v>1589</v>
      </c>
      <c r="DQ27" s="7">
        <f t="shared" si="16"/>
        <v>1179</v>
      </c>
      <c r="DR27" s="7">
        <f t="shared" si="17"/>
        <v>868</v>
      </c>
      <c r="DS27" s="7">
        <f t="shared" si="18"/>
        <v>505</v>
      </c>
      <c r="DT27" s="7">
        <f t="shared" si="19"/>
        <v>243</v>
      </c>
      <c r="DU27" s="7">
        <f t="shared" si="20"/>
        <v>82</v>
      </c>
      <c r="DV27" s="7">
        <f t="shared" si="21"/>
        <v>12</v>
      </c>
      <c r="DW27" s="7">
        <f t="shared" si="22"/>
        <v>3186</v>
      </c>
      <c r="DX27" s="7">
        <f t="shared" si="23"/>
        <v>13923</v>
      </c>
      <c r="DY27" s="7">
        <f t="shared" si="24"/>
        <v>6540</v>
      </c>
    </row>
    <row r="28" spans="1:129">
      <c r="A28" s="27">
        <v>43101</v>
      </c>
      <c r="B28" s="7" t="s">
        <v>734</v>
      </c>
      <c r="C28" s="7">
        <v>48153</v>
      </c>
      <c r="D28" s="7">
        <v>400</v>
      </c>
      <c r="E28" s="7">
        <v>366</v>
      </c>
      <c r="F28" s="7">
        <v>412</v>
      </c>
      <c r="G28" s="7">
        <v>384</v>
      </c>
      <c r="H28" s="7">
        <v>403</v>
      </c>
      <c r="I28" s="7">
        <v>440</v>
      </c>
      <c r="J28" s="7">
        <v>420</v>
      </c>
      <c r="K28" s="7">
        <v>443</v>
      </c>
      <c r="L28" s="7">
        <v>429</v>
      </c>
      <c r="M28" s="7">
        <v>452</v>
      </c>
      <c r="N28" s="7">
        <v>420</v>
      </c>
      <c r="O28" s="7">
        <v>445</v>
      </c>
      <c r="P28" s="7">
        <v>433</v>
      </c>
      <c r="Q28" s="7">
        <v>486</v>
      </c>
      <c r="R28" s="7">
        <v>445</v>
      </c>
      <c r="S28" s="7">
        <v>490</v>
      </c>
      <c r="T28" s="7">
        <v>467</v>
      </c>
      <c r="U28" s="7">
        <v>467</v>
      </c>
      <c r="V28" s="7">
        <v>456</v>
      </c>
      <c r="W28" s="7">
        <v>437</v>
      </c>
      <c r="X28" s="7">
        <v>424</v>
      </c>
      <c r="Y28" s="7">
        <v>480</v>
      </c>
      <c r="Z28" s="7">
        <v>436</v>
      </c>
      <c r="AA28" s="7">
        <v>465</v>
      </c>
      <c r="AB28" s="7">
        <v>484</v>
      </c>
      <c r="AC28" s="7">
        <v>432</v>
      </c>
      <c r="AD28" s="7">
        <v>454</v>
      </c>
      <c r="AE28" s="7">
        <v>472</v>
      </c>
      <c r="AF28" s="7">
        <v>525</v>
      </c>
      <c r="AG28" s="7">
        <v>511</v>
      </c>
      <c r="AH28" s="7">
        <v>501</v>
      </c>
      <c r="AI28" s="7">
        <v>506</v>
      </c>
      <c r="AJ28" s="7">
        <v>520</v>
      </c>
      <c r="AK28" s="7">
        <v>520</v>
      </c>
      <c r="AL28" s="7">
        <v>547</v>
      </c>
      <c r="AM28" s="7">
        <v>577</v>
      </c>
      <c r="AN28" s="7">
        <v>583</v>
      </c>
      <c r="AO28" s="7">
        <v>624</v>
      </c>
      <c r="AP28" s="7">
        <v>742</v>
      </c>
      <c r="AQ28" s="7">
        <v>713</v>
      </c>
      <c r="AR28" s="7">
        <v>722</v>
      </c>
      <c r="AS28" s="7">
        <v>751</v>
      </c>
      <c r="AT28" s="7">
        <v>728</v>
      </c>
      <c r="AU28" s="7">
        <v>850</v>
      </c>
      <c r="AV28" s="7">
        <v>802</v>
      </c>
      <c r="AW28" s="7">
        <v>783</v>
      </c>
      <c r="AX28" s="7">
        <v>794</v>
      </c>
      <c r="AY28" s="7">
        <v>773</v>
      </c>
      <c r="AZ28" s="7">
        <v>648</v>
      </c>
      <c r="BA28" s="7">
        <v>701</v>
      </c>
      <c r="BB28" s="7">
        <v>678</v>
      </c>
      <c r="BC28" s="7">
        <v>501</v>
      </c>
      <c r="BD28" s="7">
        <v>644</v>
      </c>
      <c r="BE28" s="7">
        <v>625</v>
      </c>
      <c r="BF28" s="7">
        <v>552</v>
      </c>
      <c r="BG28" s="7">
        <v>559</v>
      </c>
      <c r="BH28" s="7">
        <v>535</v>
      </c>
      <c r="BI28" s="7">
        <v>527</v>
      </c>
      <c r="BJ28" s="7">
        <v>521</v>
      </c>
      <c r="BK28" s="7">
        <v>579</v>
      </c>
      <c r="BL28" s="7">
        <v>468</v>
      </c>
      <c r="BM28" s="7">
        <v>519</v>
      </c>
      <c r="BN28" s="7">
        <v>570</v>
      </c>
      <c r="BO28" s="7">
        <v>571</v>
      </c>
      <c r="BP28" s="7">
        <v>610</v>
      </c>
      <c r="BQ28" s="7">
        <v>723</v>
      </c>
      <c r="BR28" s="7">
        <v>725</v>
      </c>
      <c r="BS28" s="7">
        <v>758</v>
      </c>
      <c r="BT28" s="7">
        <v>892</v>
      </c>
      <c r="BU28" s="7">
        <v>776</v>
      </c>
      <c r="BV28" s="7">
        <v>815</v>
      </c>
      <c r="BW28" s="7">
        <v>579</v>
      </c>
      <c r="BX28" s="7">
        <v>542</v>
      </c>
      <c r="BY28" s="7">
        <v>643</v>
      </c>
      <c r="BZ28" s="7">
        <v>686</v>
      </c>
      <c r="CA28" s="7">
        <v>623</v>
      </c>
      <c r="CB28" s="7">
        <v>625</v>
      </c>
      <c r="CC28" s="7">
        <v>514</v>
      </c>
      <c r="CD28" s="7">
        <v>465</v>
      </c>
      <c r="CE28" s="7">
        <v>401</v>
      </c>
      <c r="CF28" s="7">
        <v>411</v>
      </c>
      <c r="CG28" s="7">
        <v>330</v>
      </c>
      <c r="CH28" s="7">
        <v>368</v>
      </c>
      <c r="CI28" s="7">
        <v>278</v>
      </c>
      <c r="CJ28" s="7">
        <v>277</v>
      </c>
      <c r="CK28" s="7">
        <v>218</v>
      </c>
      <c r="CL28" s="7">
        <v>191</v>
      </c>
      <c r="CM28" s="7">
        <v>186</v>
      </c>
      <c r="CN28" s="7">
        <v>160</v>
      </c>
      <c r="CO28" s="7">
        <v>132</v>
      </c>
      <c r="CP28" s="7">
        <v>112</v>
      </c>
      <c r="CQ28" s="7">
        <v>83</v>
      </c>
      <c r="CR28" s="7">
        <v>76</v>
      </c>
      <c r="CS28" s="7">
        <v>71</v>
      </c>
      <c r="CT28" s="7">
        <v>36</v>
      </c>
      <c r="CU28" s="7">
        <v>36</v>
      </c>
      <c r="CV28" s="7">
        <v>19</v>
      </c>
      <c r="CW28" s="7">
        <v>29</v>
      </c>
      <c r="CX28" s="7">
        <v>7</v>
      </c>
      <c r="CY28" s="7">
        <v>10</v>
      </c>
      <c r="CZ28" s="7">
        <v>27</v>
      </c>
      <c r="DA28" s="7">
        <v>107</v>
      </c>
      <c r="DB28" s="7">
        <f t="shared" si="1"/>
        <v>1965</v>
      </c>
      <c r="DC28" s="7">
        <f t="shared" si="2"/>
        <v>2184</v>
      </c>
      <c r="DD28" s="7">
        <f t="shared" si="3"/>
        <v>2229</v>
      </c>
      <c r="DE28" s="7">
        <f t="shared" si="4"/>
        <v>2317</v>
      </c>
      <c r="DF28" s="7">
        <f t="shared" si="5"/>
        <v>2289</v>
      </c>
      <c r="DG28" s="7">
        <f t="shared" si="6"/>
        <v>2394</v>
      </c>
      <c r="DH28" s="7">
        <f t="shared" si="7"/>
        <v>2594</v>
      </c>
      <c r="DI28" s="7">
        <f t="shared" si="8"/>
        <v>3239</v>
      </c>
      <c r="DJ28" s="7">
        <f t="shared" si="9"/>
        <v>3853</v>
      </c>
      <c r="DK28" s="7">
        <f t="shared" si="10"/>
        <v>3699</v>
      </c>
      <c r="DL28" s="7">
        <f t="shared" si="11"/>
        <v>3000</v>
      </c>
      <c r="DM28" s="7">
        <f t="shared" si="12"/>
        <v>2721</v>
      </c>
      <c r="DN28" s="7">
        <f t="shared" si="13"/>
        <v>2738</v>
      </c>
      <c r="DO28" s="7">
        <f t="shared" si="14"/>
        <v>3874</v>
      </c>
      <c r="DP28" s="7">
        <f t="shared" si="15"/>
        <v>3265</v>
      </c>
      <c r="DQ28" s="7">
        <f t="shared" si="16"/>
        <v>2628</v>
      </c>
      <c r="DR28" s="7">
        <f t="shared" si="17"/>
        <v>1664</v>
      </c>
      <c r="DS28" s="7">
        <f t="shared" si="18"/>
        <v>887</v>
      </c>
      <c r="DT28" s="7">
        <f t="shared" si="19"/>
        <v>378</v>
      </c>
      <c r="DU28" s="7">
        <f t="shared" si="20"/>
        <v>101</v>
      </c>
      <c r="DV28" s="7">
        <f t="shared" si="21"/>
        <v>27</v>
      </c>
      <c r="DW28" s="7">
        <f t="shared" si="22"/>
        <v>6378</v>
      </c>
      <c r="DX28" s="7">
        <f t="shared" si="23"/>
        <v>28844</v>
      </c>
      <c r="DY28" s="7">
        <f t="shared" si="24"/>
        <v>12824</v>
      </c>
    </row>
    <row r="29" spans="1:129">
      <c r="A29" s="27">
        <v>43101</v>
      </c>
      <c r="B29" s="7" t="s">
        <v>1180</v>
      </c>
      <c r="C29" s="7">
        <v>24397</v>
      </c>
      <c r="D29" s="7">
        <v>220</v>
      </c>
      <c r="E29" s="7">
        <v>201</v>
      </c>
      <c r="F29" s="7">
        <v>200</v>
      </c>
      <c r="G29" s="7">
        <v>204</v>
      </c>
      <c r="H29" s="7">
        <v>220</v>
      </c>
      <c r="I29" s="7">
        <v>218</v>
      </c>
      <c r="J29" s="7">
        <v>198</v>
      </c>
      <c r="K29" s="7">
        <v>212</v>
      </c>
      <c r="L29" s="7">
        <v>219</v>
      </c>
      <c r="M29" s="7">
        <v>260</v>
      </c>
      <c r="N29" s="7">
        <v>204</v>
      </c>
      <c r="O29" s="7">
        <v>238</v>
      </c>
      <c r="P29" s="7">
        <v>226</v>
      </c>
      <c r="Q29" s="7">
        <v>245</v>
      </c>
      <c r="R29" s="7">
        <v>229</v>
      </c>
      <c r="S29" s="7">
        <v>241</v>
      </c>
      <c r="T29" s="7">
        <v>242</v>
      </c>
      <c r="U29" s="7">
        <v>233</v>
      </c>
      <c r="V29" s="7">
        <v>254</v>
      </c>
      <c r="W29" s="7">
        <v>219</v>
      </c>
      <c r="X29" s="7">
        <v>224</v>
      </c>
      <c r="Y29" s="7">
        <v>241</v>
      </c>
      <c r="Z29" s="7">
        <v>243</v>
      </c>
      <c r="AA29" s="7">
        <v>234</v>
      </c>
      <c r="AB29" s="7">
        <v>279</v>
      </c>
      <c r="AC29" s="7">
        <v>240</v>
      </c>
      <c r="AD29" s="7">
        <v>244</v>
      </c>
      <c r="AE29" s="7">
        <v>239</v>
      </c>
      <c r="AF29" s="7">
        <v>280</v>
      </c>
      <c r="AG29" s="7">
        <v>273</v>
      </c>
      <c r="AH29" s="7">
        <v>277</v>
      </c>
      <c r="AI29" s="7">
        <v>270</v>
      </c>
      <c r="AJ29" s="7">
        <v>270</v>
      </c>
      <c r="AK29" s="7">
        <v>295</v>
      </c>
      <c r="AL29" s="7">
        <v>278</v>
      </c>
      <c r="AM29" s="7">
        <v>313</v>
      </c>
      <c r="AN29" s="7">
        <v>286</v>
      </c>
      <c r="AO29" s="7">
        <v>333</v>
      </c>
      <c r="AP29" s="7">
        <v>403</v>
      </c>
      <c r="AQ29" s="7">
        <v>365</v>
      </c>
      <c r="AR29" s="7">
        <v>378</v>
      </c>
      <c r="AS29" s="7">
        <v>391</v>
      </c>
      <c r="AT29" s="7">
        <v>389</v>
      </c>
      <c r="AU29" s="7">
        <v>448</v>
      </c>
      <c r="AV29" s="7">
        <v>442</v>
      </c>
      <c r="AW29" s="7">
        <v>419</v>
      </c>
      <c r="AX29" s="7">
        <v>430</v>
      </c>
      <c r="AY29" s="7">
        <v>425</v>
      </c>
      <c r="AZ29" s="7">
        <v>335</v>
      </c>
      <c r="BA29" s="7">
        <v>368</v>
      </c>
      <c r="BB29" s="7">
        <v>358</v>
      </c>
      <c r="BC29" s="7">
        <v>266</v>
      </c>
      <c r="BD29" s="7">
        <v>332</v>
      </c>
      <c r="BE29" s="7">
        <v>313</v>
      </c>
      <c r="BF29" s="7">
        <v>300</v>
      </c>
      <c r="BG29" s="7">
        <v>295</v>
      </c>
      <c r="BH29" s="7">
        <v>279</v>
      </c>
      <c r="BI29" s="7">
        <v>253</v>
      </c>
      <c r="BJ29" s="7">
        <v>275</v>
      </c>
      <c r="BK29" s="7">
        <v>278</v>
      </c>
      <c r="BL29" s="7">
        <v>247</v>
      </c>
      <c r="BM29" s="7">
        <v>247</v>
      </c>
      <c r="BN29" s="7">
        <v>284</v>
      </c>
      <c r="BO29" s="7">
        <v>271</v>
      </c>
      <c r="BP29" s="7">
        <v>285</v>
      </c>
      <c r="BQ29" s="7">
        <v>357</v>
      </c>
      <c r="BR29" s="7">
        <v>367</v>
      </c>
      <c r="BS29" s="7">
        <v>382</v>
      </c>
      <c r="BT29" s="7">
        <v>423</v>
      </c>
      <c r="BU29" s="7">
        <v>362</v>
      </c>
      <c r="BV29" s="7">
        <v>381</v>
      </c>
      <c r="BW29" s="7">
        <v>276</v>
      </c>
      <c r="BX29" s="7">
        <v>273</v>
      </c>
      <c r="BY29" s="7">
        <v>321</v>
      </c>
      <c r="BZ29" s="7">
        <v>322</v>
      </c>
      <c r="CA29" s="7">
        <v>283</v>
      </c>
      <c r="CB29" s="7">
        <v>315</v>
      </c>
      <c r="CC29" s="7">
        <v>241</v>
      </c>
      <c r="CD29" s="7">
        <v>242</v>
      </c>
      <c r="CE29" s="7">
        <v>207</v>
      </c>
      <c r="CF29" s="7">
        <v>206</v>
      </c>
      <c r="CG29" s="7">
        <v>154</v>
      </c>
      <c r="CH29" s="7">
        <v>156</v>
      </c>
      <c r="CI29" s="7">
        <v>113</v>
      </c>
      <c r="CJ29" s="7">
        <v>129</v>
      </c>
      <c r="CK29" s="7">
        <v>79</v>
      </c>
      <c r="CL29" s="7">
        <v>72</v>
      </c>
      <c r="CM29" s="7">
        <v>71</v>
      </c>
      <c r="CN29" s="7">
        <v>59</v>
      </c>
      <c r="CO29" s="7">
        <v>37</v>
      </c>
      <c r="CP29" s="7">
        <v>32</v>
      </c>
      <c r="CQ29" s="7">
        <v>25</v>
      </c>
      <c r="CR29" s="7">
        <v>24</v>
      </c>
      <c r="CS29" s="7">
        <v>15</v>
      </c>
      <c r="CT29" s="7">
        <v>6</v>
      </c>
      <c r="CU29" s="7">
        <v>4</v>
      </c>
      <c r="CV29" s="7">
        <v>3</v>
      </c>
      <c r="CW29" s="7">
        <v>5</v>
      </c>
      <c r="CX29" s="7">
        <v>0</v>
      </c>
      <c r="CY29" s="7">
        <v>2</v>
      </c>
      <c r="CZ29" s="7">
        <v>1</v>
      </c>
      <c r="DA29" s="7">
        <v>74</v>
      </c>
      <c r="DB29" s="7">
        <f t="shared" si="1"/>
        <v>1045</v>
      </c>
      <c r="DC29" s="7">
        <f t="shared" si="2"/>
        <v>1107</v>
      </c>
      <c r="DD29" s="7">
        <f t="shared" si="3"/>
        <v>1142</v>
      </c>
      <c r="DE29" s="7">
        <f t="shared" si="4"/>
        <v>1189</v>
      </c>
      <c r="DF29" s="7">
        <f t="shared" si="5"/>
        <v>1221</v>
      </c>
      <c r="DG29" s="7">
        <f t="shared" si="6"/>
        <v>1276</v>
      </c>
      <c r="DH29" s="7">
        <f t="shared" si="7"/>
        <v>1390</v>
      </c>
      <c r="DI29" s="7">
        <f t="shared" si="8"/>
        <v>1700</v>
      </c>
      <c r="DJ29" s="7">
        <f t="shared" si="9"/>
        <v>2048</v>
      </c>
      <c r="DK29" s="7">
        <f t="shared" si="10"/>
        <v>1977</v>
      </c>
      <c r="DL29" s="7">
        <f t="shared" si="11"/>
        <v>1569</v>
      </c>
      <c r="DM29" s="7">
        <f t="shared" si="12"/>
        <v>1380</v>
      </c>
      <c r="DN29" s="7">
        <f t="shared" si="13"/>
        <v>1334</v>
      </c>
      <c r="DO29" s="7">
        <f t="shared" si="14"/>
        <v>1891</v>
      </c>
      <c r="DP29" s="7">
        <f t="shared" si="15"/>
        <v>1573</v>
      </c>
      <c r="DQ29" s="7">
        <f t="shared" si="16"/>
        <v>1288</v>
      </c>
      <c r="DR29" s="7">
        <f t="shared" si="17"/>
        <v>758</v>
      </c>
      <c r="DS29" s="7">
        <f t="shared" si="18"/>
        <v>318</v>
      </c>
      <c r="DT29" s="7">
        <f t="shared" si="19"/>
        <v>102</v>
      </c>
      <c r="DU29" s="7">
        <f t="shared" si="20"/>
        <v>14</v>
      </c>
      <c r="DV29" s="7">
        <f t="shared" si="21"/>
        <v>1</v>
      </c>
      <c r="DW29" s="7">
        <f t="shared" si="22"/>
        <v>3294</v>
      </c>
      <c r="DX29" s="7">
        <f t="shared" si="23"/>
        <v>15084</v>
      </c>
      <c r="DY29" s="7">
        <f t="shared" si="24"/>
        <v>5945</v>
      </c>
    </row>
    <row r="30" spans="1:129">
      <c r="A30" s="27">
        <v>43101</v>
      </c>
      <c r="B30" s="7" t="s">
        <v>373</v>
      </c>
      <c r="C30" s="7">
        <v>23756</v>
      </c>
      <c r="D30" s="7">
        <v>180</v>
      </c>
      <c r="E30" s="7">
        <v>165</v>
      </c>
      <c r="F30" s="7">
        <v>212</v>
      </c>
      <c r="G30" s="7">
        <v>180</v>
      </c>
      <c r="H30" s="7">
        <v>183</v>
      </c>
      <c r="I30" s="7">
        <v>222</v>
      </c>
      <c r="J30" s="7">
        <v>222</v>
      </c>
      <c r="K30" s="7">
        <v>231</v>
      </c>
      <c r="L30" s="7">
        <v>210</v>
      </c>
      <c r="M30" s="7">
        <v>192</v>
      </c>
      <c r="N30" s="7">
        <v>216</v>
      </c>
      <c r="O30" s="7">
        <v>207</v>
      </c>
      <c r="P30" s="7">
        <v>207</v>
      </c>
      <c r="Q30" s="7">
        <v>241</v>
      </c>
      <c r="R30" s="7">
        <v>216</v>
      </c>
      <c r="S30" s="7">
        <v>249</v>
      </c>
      <c r="T30" s="7">
        <v>225</v>
      </c>
      <c r="U30" s="7">
        <v>234</v>
      </c>
      <c r="V30" s="7">
        <v>202</v>
      </c>
      <c r="W30" s="7">
        <v>218</v>
      </c>
      <c r="X30" s="7">
        <v>200</v>
      </c>
      <c r="Y30" s="7">
        <v>239</v>
      </c>
      <c r="Z30" s="7">
        <v>193</v>
      </c>
      <c r="AA30" s="7">
        <v>231</v>
      </c>
      <c r="AB30" s="7">
        <v>205</v>
      </c>
      <c r="AC30" s="7">
        <v>192</v>
      </c>
      <c r="AD30" s="7">
        <v>210</v>
      </c>
      <c r="AE30" s="7">
        <v>233</v>
      </c>
      <c r="AF30" s="7">
        <v>245</v>
      </c>
      <c r="AG30" s="7">
        <v>238</v>
      </c>
      <c r="AH30" s="7">
        <v>224</v>
      </c>
      <c r="AI30" s="7">
        <v>236</v>
      </c>
      <c r="AJ30" s="7">
        <v>250</v>
      </c>
      <c r="AK30" s="7">
        <v>225</v>
      </c>
      <c r="AL30" s="7">
        <v>269</v>
      </c>
      <c r="AM30" s="7">
        <v>264</v>
      </c>
      <c r="AN30" s="7">
        <v>297</v>
      </c>
      <c r="AO30" s="7">
        <v>291</v>
      </c>
      <c r="AP30" s="7">
        <v>339</v>
      </c>
      <c r="AQ30" s="7">
        <v>348</v>
      </c>
      <c r="AR30" s="7">
        <v>344</v>
      </c>
      <c r="AS30" s="7">
        <v>360</v>
      </c>
      <c r="AT30" s="7">
        <v>339</v>
      </c>
      <c r="AU30" s="7">
        <v>402</v>
      </c>
      <c r="AV30" s="7">
        <v>360</v>
      </c>
      <c r="AW30" s="7">
        <v>364</v>
      </c>
      <c r="AX30" s="7">
        <v>364</v>
      </c>
      <c r="AY30" s="7">
        <v>348</v>
      </c>
      <c r="AZ30" s="7">
        <v>313</v>
      </c>
      <c r="BA30" s="7">
        <v>333</v>
      </c>
      <c r="BB30" s="7">
        <v>320</v>
      </c>
      <c r="BC30" s="7">
        <v>235</v>
      </c>
      <c r="BD30" s="7">
        <v>312</v>
      </c>
      <c r="BE30" s="7">
        <v>312</v>
      </c>
      <c r="BF30" s="7">
        <v>252</v>
      </c>
      <c r="BG30" s="7">
        <v>264</v>
      </c>
      <c r="BH30" s="7">
        <v>256</v>
      </c>
      <c r="BI30" s="7">
        <v>274</v>
      </c>
      <c r="BJ30" s="7">
        <v>246</v>
      </c>
      <c r="BK30" s="7">
        <v>301</v>
      </c>
      <c r="BL30" s="7">
        <v>221</v>
      </c>
      <c r="BM30" s="7">
        <v>272</v>
      </c>
      <c r="BN30" s="7">
        <v>286</v>
      </c>
      <c r="BO30" s="7">
        <v>300</v>
      </c>
      <c r="BP30" s="7">
        <v>325</v>
      </c>
      <c r="BQ30" s="7">
        <v>366</v>
      </c>
      <c r="BR30" s="7">
        <v>358</v>
      </c>
      <c r="BS30" s="7">
        <v>376</v>
      </c>
      <c r="BT30" s="7">
        <v>469</v>
      </c>
      <c r="BU30" s="7">
        <v>414</v>
      </c>
      <c r="BV30" s="7">
        <v>434</v>
      </c>
      <c r="BW30" s="7">
        <v>303</v>
      </c>
      <c r="BX30" s="7">
        <v>269</v>
      </c>
      <c r="BY30" s="7">
        <v>322</v>
      </c>
      <c r="BZ30" s="7">
        <v>364</v>
      </c>
      <c r="CA30" s="7">
        <v>340</v>
      </c>
      <c r="CB30" s="7">
        <v>310</v>
      </c>
      <c r="CC30" s="7">
        <v>273</v>
      </c>
      <c r="CD30" s="7">
        <v>223</v>
      </c>
      <c r="CE30" s="7">
        <v>194</v>
      </c>
      <c r="CF30" s="7">
        <v>205</v>
      </c>
      <c r="CG30" s="7">
        <v>176</v>
      </c>
      <c r="CH30" s="7">
        <v>212</v>
      </c>
      <c r="CI30" s="7">
        <v>165</v>
      </c>
      <c r="CJ30" s="7">
        <v>148</v>
      </c>
      <c r="CK30" s="7">
        <v>139</v>
      </c>
      <c r="CL30" s="7">
        <v>119</v>
      </c>
      <c r="CM30" s="7">
        <v>115</v>
      </c>
      <c r="CN30" s="7">
        <v>101</v>
      </c>
      <c r="CO30" s="7">
        <v>95</v>
      </c>
      <c r="CP30" s="7">
        <v>80</v>
      </c>
      <c r="CQ30" s="7">
        <v>58</v>
      </c>
      <c r="CR30" s="7">
        <v>52</v>
      </c>
      <c r="CS30" s="7">
        <v>56</v>
      </c>
      <c r="CT30" s="7">
        <v>30</v>
      </c>
      <c r="CU30" s="7">
        <v>32</v>
      </c>
      <c r="CV30" s="7">
        <v>16</v>
      </c>
      <c r="CW30" s="7">
        <v>24</v>
      </c>
      <c r="CX30" s="7">
        <v>7</v>
      </c>
      <c r="CY30" s="7">
        <v>8</v>
      </c>
      <c r="CZ30" s="7">
        <v>26</v>
      </c>
      <c r="DA30" s="7">
        <v>26</v>
      </c>
      <c r="DB30" s="7">
        <f t="shared" si="1"/>
        <v>920</v>
      </c>
      <c r="DC30" s="7">
        <f t="shared" si="2"/>
        <v>1077</v>
      </c>
      <c r="DD30" s="7">
        <f t="shared" si="3"/>
        <v>1087</v>
      </c>
      <c r="DE30" s="7">
        <f t="shared" si="4"/>
        <v>1128</v>
      </c>
      <c r="DF30" s="7">
        <f t="shared" si="5"/>
        <v>1068</v>
      </c>
      <c r="DG30" s="7">
        <f t="shared" si="6"/>
        <v>1118</v>
      </c>
      <c r="DH30" s="7">
        <f t="shared" si="7"/>
        <v>1204</v>
      </c>
      <c r="DI30" s="7">
        <f t="shared" si="8"/>
        <v>1539</v>
      </c>
      <c r="DJ30" s="7">
        <f t="shared" si="9"/>
        <v>1805</v>
      </c>
      <c r="DK30" s="7">
        <f t="shared" si="10"/>
        <v>1722</v>
      </c>
      <c r="DL30" s="7">
        <f t="shared" si="11"/>
        <v>1431</v>
      </c>
      <c r="DM30" s="7">
        <f t="shared" si="12"/>
        <v>1341</v>
      </c>
      <c r="DN30" s="7">
        <f t="shared" si="13"/>
        <v>1404</v>
      </c>
      <c r="DO30" s="7">
        <f t="shared" si="14"/>
        <v>1983</v>
      </c>
      <c r="DP30" s="7">
        <f t="shared" si="15"/>
        <v>1692</v>
      </c>
      <c r="DQ30" s="7">
        <f t="shared" si="16"/>
        <v>1340</v>
      </c>
      <c r="DR30" s="7">
        <f t="shared" si="17"/>
        <v>906</v>
      </c>
      <c r="DS30" s="7">
        <f t="shared" si="18"/>
        <v>569</v>
      </c>
      <c r="DT30" s="7">
        <f t="shared" si="19"/>
        <v>276</v>
      </c>
      <c r="DU30" s="7">
        <f t="shared" si="20"/>
        <v>87</v>
      </c>
      <c r="DV30" s="7">
        <f t="shared" si="21"/>
        <v>26</v>
      </c>
      <c r="DW30" s="7">
        <f t="shared" si="22"/>
        <v>3084</v>
      </c>
      <c r="DX30" s="7">
        <f t="shared" si="23"/>
        <v>13760</v>
      </c>
      <c r="DY30" s="7">
        <f t="shared" si="24"/>
        <v>6879</v>
      </c>
    </row>
    <row r="31" spans="1:129">
      <c r="A31" s="27">
        <v>43466</v>
      </c>
      <c r="B31" s="7" t="s">
        <v>734</v>
      </c>
      <c r="C31" s="7">
        <v>48284</v>
      </c>
      <c r="D31" s="7">
        <v>346</v>
      </c>
      <c r="E31" s="7">
        <v>415</v>
      </c>
      <c r="F31" s="7">
        <v>377</v>
      </c>
      <c r="G31" s="7">
        <v>417</v>
      </c>
      <c r="H31" s="7">
        <v>397</v>
      </c>
      <c r="I31" s="7">
        <v>411</v>
      </c>
      <c r="J31" s="7">
        <v>439</v>
      </c>
      <c r="K31" s="7">
        <v>426</v>
      </c>
      <c r="L31" s="7">
        <v>439</v>
      </c>
      <c r="M31" s="7">
        <v>423</v>
      </c>
      <c r="N31" s="7">
        <v>458</v>
      </c>
      <c r="O31" s="7">
        <v>419</v>
      </c>
      <c r="P31" s="7">
        <v>445</v>
      </c>
      <c r="Q31" s="7">
        <v>428</v>
      </c>
      <c r="R31" s="7">
        <v>482</v>
      </c>
      <c r="S31" s="7">
        <v>444</v>
      </c>
      <c r="T31" s="7">
        <v>489</v>
      </c>
      <c r="U31" s="7">
        <v>465</v>
      </c>
      <c r="V31" s="7">
        <v>483</v>
      </c>
      <c r="W31" s="7">
        <v>450</v>
      </c>
      <c r="X31" s="7">
        <v>451</v>
      </c>
      <c r="Y31" s="7">
        <v>447</v>
      </c>
      <c r="Z31" s="7">
        <v>469</v>
      </c>
      <c r="AA31" s="7">
        <v>423</v>
      </c>
      <c r="AB31" s="7">
        <v>469</v>
      </c>
      <c r="AC31" s="7">
        <v>501</v>
      </c>
      <c r="AD31" s="7">
        <v>427</v>
      </c>
      <c r="AE31" s="7">
        <v>448</v>
      </c>
      <c r="AF31" s="7">
        <v>475</v>
      </c>
      <c r="AG31" s="7">
        <v>519</v>
      </c>
      <c r="AH31" s="7">
        <v>525</v>
      </c>
      <c r="AI31" s="7">
        <v>514</v>
      </c>
      <c r="AJ31" s="7">
        <v>509</v>
      </c>
      <c r="AK31" s="7">
        <v>520</v>
      </c>
      <c r="AL31" s="7">
        <v>529</v>
      </c>
      <c r="AM31" s="7">
        <v>539</v>
      </c>
      <c r="AN31" s="7">
        <v>587</v>
      </c>
      <c r="AO31" s="7">
        <v>591</v>
      </c>
      <c r="AP31" s="7">
        <v>622</v>
      </c>
      <c r="AQ31" s="7">
        <v>737</v>
      </c>
      <c r="AR31" s="7">
        <v>703</v>
      </c>
      <c r="AS31" s="7">
        <v>734</v>
      </c>
      <c r="AT31" s="7">
        <v>753</v>
      </c>
      <c r="AU31" s="7">
        <v>725</v>
      </c>
      <c r="AV31" s="7">
        <v>861</v>
      </c>
      <c r="AW31" s="7">
        <v>803</v>
      </c>
      <c r="AX31" s="7">
        <v>781</v>
      </c>
      <c r="AY31" s="7">
        <v>795</v>
      </c>
      <c r="AZ31" s="7">
        <v>779</v>
      </c>
      <c r="BA31" s="7">
        <v>657</v>
      </c>
      <c r="BB31" s="7">
        <v>702</v>
      </c>
      <c r="BC31" s="7">
        <v>683</v>
      </c>
      <c r="BD31" s="7">
        <v>500</v>
      </c>
      <c r="BE31" s="7">
        <v>650</v>
      </c>
      <c r="BF31" s="7">
        <v>627</v>
      </c>
      <c r="BG31" s="7">
        <v>558</v>
      </c>
      <c r="BH31" s="7">
        <v>560</v>
      </c>
      <c r="BI31" s="7">
        <v>535</v>
      </c>
      <c r="BJ31" s="7">
        <v>534</v>
      </c>
      <c r="BK31" s="7">
        <v>514</v>
      </c>
      <c r="BL31" s="7">
        <v>580</v>
      </c>
      <c r="BM31" s="7">
        <v>464</v>
      </c>
      <c r="BN31" s="7">
        <v>517</v>
      </c>
      <c r="BO31" s="7">
        <v>569</v>
      </c>
      <c r="BP31" s="7">
        <v>563</v>
      </c>
      <c r="BQ31" s="7">
        <v>603</v>
      </c>
      <c r="BR31" s="7">
        <v>722</v>
      </c>
      <c r="BS31" s="7">
        <v>720</v>
      </c>
      <c r="BT31" s="7">
        <v>746</v>
      </c>
      <c r="BU31" s="7">
        <v>877</v>
      </c>
      <c r="BV31" s="7">
        <v>772</v>
      </c>
      <c r="BW31" s="7">
        <v>806</v>
      </c>
      <c r="BX31" s="7">
        <v>576</v>
      </c>
      <c r="BY31" s="7">
        <v>529</v>
      </c>
      <c r="BZ31" s="7">
        <v>623</v>
      </c>
      <c r="CA31" s="7">
        <v>669</v>
      </c>
      <c r="CB31" s="7">
        <v>605</v>
      </c>
      <c r="CC31" s="7">
        <v>616</v>
      </c>
      <c r="CD31" s="7">
        <v>505</v>
      </c>
      <c r="CE31" s="7">
        <v>452</v>
      </c>
      <c r="CF31" s="7">
        <v>388</v>
      </c>
      <c r="CG31" s="7">
        <v>397</v>
      </c>
      <c r="CH31" s="7">
        <v>326</v>
      </c>
      <c r="CI31" s="7">
        <v>358</v>
      </c>
      <c r="CJ31" s="7">
        <v>264</v>
      </c>
      <c r="CK31" s="7">
        <v>265</v>
      </c>
      <c r="CL31" s="7">
        <v>209</v>
      </c>
      <c r="CM31" s="7">
        <v>169</v>
      </c>
      <c r="CN31" s="7">
        <v>168</v>
      </c>
      <c r="CO31" s="7">
        <v>141</v>
      </c>
      <c r="CP31" s="7">
        <v>123</v>
      </c>
      <c r="CQ31" s="7">
        <v>98</v>
      </c>
      <c r="CR31" s="7">
        <v>71</v>
      </c>
      <c r="CS31" s="7">
        <v>71</v>
      </c>
      <c r="CT31" s="7">
        <v>64</v>
      </c>
      <c r="CU31" s="7">
        <v>26</v>
      </c>
      <c r="CV31" s="7">
        <v>34</v>
      </c>
      <c r="CW31" s="7">
        <v>16</v>
      </c>
      <c r="CX31" s="7">
        <v>29</v>
      </c>
      <c r="CY31" s="7">
        <v>5</v>
      </c>
      <c r="CZ31" s="7">
        <v>32</v>
      </c>
      <c r="DA31" s="7">
        <v>107</v>
      </c>
      <c r="DB31" s="7">
        <f t="shared" si="1"/>
        <v>1952</v>
      </c>
      <c r="DC31" s="7">
        <f t="shared" si="2"/>
        <v>2138</v>
      </c>
      <c r="DD31" s="7">
        <f t="shared" si="3"/>
        <v>2232</v>
      </c>
      <c r="DE31" s="7">
        <f t="shared" si="4"/>
        <v>2331</v>
      </c>
      <c r="DF31" s="7">
        <f t="shared" si="5"/>
        <v>2259</v>
      </c>
      <c r="DG31" s="7">
        <f t="shared" si="6"/>
        <v>2370</v>
      </c>
      <c r="DH31" s="7">
        <f t="shared" si="7"/>
        <v>2597</v>
      </c>
      <c r="DI31" s="7">
        <f t="shared" si="8"/>
        <v>3076</v>
      </c>
      <c r="DJ31" s="7">
        <f t="shared" si="9"/>
        <v>3776</v>
      </c>
      <c r="DK31" s="7">
        <f t="shared" si="10"/>
        <v>3815</v>
      </c>
      <c r="DL31" s="7">
        <f t="shared" si="11"/>
        <v>3162</v>
      </c>
      <c r="DM31" s="7">
        <f t="shared" si="12"/>
        <v>2701</v>
      </c>
      <c r="DN31" s="7">
        <f t="shared" si="13"/>
        <v>2693</v>
      </c>
      <c r="DO31" s="7">
        <f t="shared" si="14"/>
        <v>3668</v>
      </c>
      <c r="DP31" s="7">
        <f t="shared" si="15"/>
        <v>3306</v>
      </c>
      <c r="DQ31" s="7">
        <f t="shared" si="16"/>
        <v>2847</v>
      </c>
      <c r="DR31" s="7">
        <f t="shared" si="17"/>
        <v>1733</v>
      </c>
      <c r="DS31" s="7">
        <f t="shared" si="18"/>
        <v>952</v>
      </c>
      <c r="DT31" s="7">
        <f t="shared" si="19"/>
        <v>427</v>
      </c>
      <c r="DU31" s="7">
        <f t="shared" si="20"/>
        <v>110</v>
      </c>
      <c r="DV31" s="7">
        <f t="shared" si="21"/>
        <v>32</v>
      </c>
      <c r="DW31" s="7">
        <f t="shared" si="22"/>
        <v>6322</v>
      </c>
      <c r="DX31" s="7">
        <f t="shared" si="23"/>
        <v>28780</v>
      </c>
      <c r="DY31" s="7">
        <f t="shared" si="24"/>
        <v>13075</v>
      </c>
    </row>
    <row r="32" spans="1:129">
      <c r="A32" s="27">
        <v>43466</v>
      </c>
      <c r="B32" s="7" t="s">
        <v>1180</v>
      </c>
      <c r="C32" s="7">
        <v>24434</v>
      </c>
      <c r="D32" s="7">
        <v>181</v>
      </c>
      <c r="E32" s="7">
        <v>227</v>
      </c>
      <c r="F32" s="7">
        <v>199</v>
      </c>
      <c r="G32" s="7">
        <v>204</v>
      </c>
      <c r="H32" s="7">
        <v>206</v>
      </c>
      <c r="I32" s="7">
        <v>225</v>
      </c>
      <c r="J32" s="7">
        <v>219</v>
      </c>
      <c r="K32" s="7">
        <v>203</v>
      </c>
      <c r="L32" s="7">
        <v>213</v>
      </c>
      <c r="M32" s="7">
        <v>213</v>
      </c>
      <c r="N32" s="7">
        <v>266</v>
      </c>
      <c r="O32" s="7">
        <v>206</v>
      </c>
      <c r="P32" s="7">
        <v>240</v>
      </c>
      <c r="Q32" s="7">
        <v>224</v>
      </c>
      <c r="R32" s="7">
        <v>244</v>
      </c>
      <c r="S32" s="7">
        <v>226</v>
      </c>
      <c r="T32" s="7">
        <v>242</v>
      </c>
      <c r="U32" s="7">
        <v>239</v>
      </c>
      <c r="V32" s="7">
        <v>233</v>
      </c>
      <c r="W32" s="7">
        <v>254</v>
      </c>
      <c r="X32" s="7">
        <v>226</v>
      </c>
      <c r="Y32" s="7">
        <v>235</v>
      </c>
      <c r="Z32" s="7">
        <v>244</v>
      </c>
      <c r="AA32" s="7">
        <v>242</v>
      </c>
      <c r="AB32" s="7">
        <v>237</v>
      </c>
      <c r="AC32" s="7">
        <v>290</v>
      </c>
      <c r="AD32" s="7">
        <v>239</v>
      </c>
      <c r="AE32" s="7">
        <v>231</v>
      </c>
      <c r="AF32" s="7">
        <v>241</v>
      </c>
      <c r="AG32" s="7">
        <v>285</v>
      </c>
      <c r="AH32" s="7">
        <v>277</v>
      </c>
      <c r="AI32" s="7">
        <v>281</v>
      </c>
      <c r="AJ32" s="7">
        <v>269</v>
      </c>
      <c r="AK32" s="7">
        <v>267</v>
      </c>
      <c r="AL32" s="7">
        <v>295</v>
      </c>
      <c r="AM32" s="7">
        <v>270</v>
      </c>
      <c r="AN32" s="7">
        <v>321</v>
      </c>
      <c r="AO32" s="7">
        <v>292</v>
      </c>
      <c r="AP32" s="7">
        <v>335</v>
      </c>
      <c r="AQ32" s="7">
        <v>405</v>
      </c>
      <c r="AR32" s="7">
        <v>359</v>
      </c>
      <c r="AS32" s="7">
        <v>386</v>
      </c>
      <c r="AT32" s="7">
        <v>392</v>
      </c>
      <c r="AU32" s="7">
        <v>386</v>
      </c>
      <c r="AV32" s="7">
        <v>448</v>
      </c>
      <c r="AW32" s="7">
        <v>439</v>
      </c>
      <c r="AX32" s="7">
        <v>420</v>
      </c>
      <c r="AY32" s="7">
        <v>433</v>
      </c>
      <c r="AZ32" s="7">
        <v>426</v>
      </c>
      <c r="BA32" s="7">
        <v>343</v>
      </c>
      <c r="BB32" s="7">
        <v>366</v>
      </c>
      <c r="BC32" s="7">
        <v>361</v>
      </c>
      <c r="BD32" s="7">
        <v>264</v>
      </c>
      <c r="BE32" s="7">
        <v>332</v>
      </c>
      <c r="BF32" s="7">
        <v>316</v>
      </c>
      <c r="BG32" s="7">
        <v>303</v>
      </c>
      <c r="BH32" s="7">
        <v>293</v>
      </c>
      <c r="BI32" s="7">
        <v>278</v>
      </c>
      <c r="BJ32" s="7">
        <v>254</v>
      </c>
      <c r="BK32" s="7">
        <v>270</v>
      </c>
      <c r="BL32" s="7">
        <v>279</v>
      </c>
      <c r="BM32" s="7">
        <v>244</v>
      </c>
      <c r="BN32" s="7">
        <v>247</v>
      </c>
      <c r="BO32" s="7">
        <v>283</v>
      </c>
      <c r="BP32" s="7">
        <v>262</v>
      </c>
      <c r="BQ32" s="7">
        <v>281</v>
      </c>
      <c r="BR32" s="7">
        <v>356</v>
      </c>
      <c r="BS32" s="7">
        <v>364</v>
      </c>
      <c r="BT32" s="7">
        <v>378</v>
      </c>
      <c r="BU32" s="7">
        <v>409</v>
      </c>
      <c r="BV32" s="7">
        <v>358</v>
      </c>
      <c r="BW32" s="7">
        <v>377</v>
      </c>
      <c r="BX32" s="7">
        <v>276</v>
      </c>
      <c r="BY32" s="7">
        <v>261</v>
      </c>
      <c r="BZ32" s="7">
        <v>313</v>
      </c>
      <c r="CA32" s="7">
        <v>314</v>
      </c>
      <c r="CB32" s="7">
        <v>269</v>
      </c>
      <c r="CC32" s="7">
        <v>306</v>
      </c>
      <c r="CD32" s="7">
        <v>235</v>
      </c>
      <c r="CE32" s="7">
        <v>234</v>
      </c>
      <c r="CF32" s="7">
        <v>199</v>
      </c>
      <c r="CG32" s="7">
        <v>195</v>
      </c>
      <c r="CH32" s="7">
        <v>149</v>
      </c>
      <c r="CI32" s="7">
        <v>150</v>
      </c>
      <c r="CJ32" s="7">
        <v>103</v>
      </c>
      <c r="CK32" s="7">
        <v>126</v>
      </c>
      <c r="CL32" s="7">
        <v>71</v>
      </c>
      <c r="CM32" s="7">
        <v>62</v>
      </c>
      <c r="CN32" s="7">
        <v>62</v>
      </c>
      <c r="CO32" s="7">
        <v>48</v>
      </c>
      <c r="CP32" s="7">
        <v>35</v>
      </c>
      <c r="CQ32" s="7">
        <v>28</v>
      </c>
      <c r="CR32" s="7">
        <v>18</v>
      </c>
      <c r="CS32" s="7">
        <v>22</v>
      </c>
      <c r="CT32" s="7">
        <v>14</v>
      </c>
      <c r="CU32" s="7">
        <v>3</v>
      </c>
      <c r="CV32" s="7">
        <v>3</v>
      </c>
      <c r="CW32" s="7">
        <v>3</v>
      </c>
      <c r="CX32" s="7">
        <v>5</v>
      </c>
      <c r="CY32" s="7">
        <v>0</v>
      </c>
      <c r="CZ32" s="7">
        <v>3</v>
      </c>
      <c r="DA32" s="7">
        <v>74</v>
      </c>
      <c r="DB32" s="7">
        <f t="shared" si="1"/>
        <v>1017</v>
      </c>
      <c r="DC32" s="7">
        <f t="shared" si="2"/>
        <v>1073</v>
      </c>
      <c r="DD32" s="7">
        <f t="shared" si="3"/>
        <v>1180</v>
      </c>
      <c r="DE32" s="7">
        <f t="shared" si="4"/>
        <v>1194</v>
      </c>
      <c r="DF32" s="7">
        <f t="shared" si="5"/>
        <v>1184</v>
      </c>
      <c r="DG32" s="7">
        <f t="shared" si="6"/>
        <v>1286</v>
      </c>
      <c r="DH32" s="7">
        <f t="shared" si="7"/>
        <v>1389</v>
      </c>
      <c r="DI32" s="7">
        <f t="shared" si="8"/>
        <v>1623</v>
      </c>
      <c r="DJ32" s="7">
        <f t="shared" si="9"/>
        <v>1971</v>
      </c>
      <c r="DK32" s="7">
        <f t="shared" si="10"/>
        <v>2061</v>
      </c>
      <c r="DL32" s="7">
        <f t="shared" si="11"/>
        <v>1639</v>
      </c>
      <c r="DM32" s="7">
        <f t="shared" si="12"/>
        <v>1398</v>
      </c>
      <c r="DN32" s="7">
        <f t="shared" si="13"/>
        <v>1315</v>
      </c>
      <c r="DO32" s="7">
        <f t="shared" si="14"/>
        <v>1788</v>
      </c>
      <c r="DP32" s="7">
        <f t="shared" si="15"/>
        <v>1585</v>
      </c>
      <c r="DQ32" s="7">
        <f t="shared" si="16"/>
        <v>1358</v>
      </c>
      <c r="DR32" s="7">
        <f t="shared" si="17"/>
        <v>796</v>
      </c>
      <c r="DS32" s="7">
        <f t="shared" si="18"/>
        <v>369</v>
      </c>
      <c r="DT32" s="7">
        <f t="shared" si="19"/>
        <v>117</v>
      </c>
      <c r="DU32" s="7">
        <f t="shared" si="20"/>
        <v>14</v>
      </c>
      <c r="DV32" s="7">
        <f t="shared" si="21"/>
        <v>3</v>
      </c>
      <c r="DW32" s="7">
        <f t="shared" si="22"/>
        <v>3270</v>
      </c>
      <c r="DX32" s="7">
        <f t="shared" si="23"/>
        <v>15060</v>
      </c>
      <c r="DY32" s="7">
        <f t="shared" si="24"/>
        <v>6030</v>
      </c>
    </row>
    <row r="33" spans="1:129">
      <c r="A33" s="27">
        <v>43466</v>
      </c>
      <c r="B33" s="7" t="s">
        <v>373</v>
      </c>
      <c r="C33" s="7">
        <v>23850</v>
      </c>
      <c r="D33" s="7">
        <v>165</v>
      </c>
      <c r="E33" s="7">
        <v>188</v>
      </c>
      <c r="F33" s="7">
        <v>178</v>
      </c>
      <c r="G33" s="7">
        <v>213</v>
      </c>
      <c r="H33" s="7">
        <v>191</v>
      </c>
      <c r="I33" s="7">
        <v>186</v>
      </c>
      <c r="J33" s="7">
        <v>220</v>
      </c>
      <c r="K33" s="7">
        <v>223</v>
      </c>
      <c r="L33" s="7">
        <v>226</v>
      </c>
      <c r="M33" s="7">
        <v>210</v>
      </c>
      <c r="N33" s="7">
        <v>192</v>
      </c>
      <c r="O33" s="7">
        <v>213</v>
      </c>
      <c r="P33" s="7">
        <v>205</v>
      </c>
      <c r="Q33" s="7">
        <v>204</v>
      </c>
      <c r="R33" s="7">
        <v>238</v>
      </c>
      <c r="S33" s="7">
        <v>218</v>
      </c>
      <c r="T33" s="7">
        <v>247</v>
      </c>
      <c r="U33" s="7">
        <v>226</v>
      </c>
      <c r="V33" s="7">
        <v>250</v>
      </c>
      <c r="W33" s="7">
        <v>196</v>
      </c>
      <c r="X33" s="7">
        <v>225</v>
      </c>
      <c r="Y33" s="7">
        <v>212</v>
      </c>
      <c r="Z33" s="7">
        <v>225</v>
      </c>
      <c r="AA33" s="7">
        <v>181</v>
      </c>
      <c r="AB33" s="7">
        <v>232</v>
      </c>
      <c r="AC33" s="7">
        <v>211</v>
      </c>
      <c r="AD33" s="7">
        <v>188</v>
      </c>
      <c r="AE33" s="7">
        <v>217</v>
      </c>
      <c r="AF33" s="7">
        <v>234</v>
      </c>
      <c r="AG33" s="7">
        <v>234</v>
      </c>
      <c r="AH33" s="7">
        <v>248</v>
      </c>
      <c r="AI33" s="7">
        <v>233</v>
      </c>
      <c r="AJ33" s="7">
        <v>240</v>
      </c>
      <c r="AK33" s="7">
        <v>253</v>
      </c>
      <c r="AL33" s="7">
        <v>234</v>
      </c>
      <c r="AM33" s="7">
        <v>269</v>
      </c>
      <c r="AN33" s="7">
        <v>266</v>
      </c>
      <c r="AO33" s="7">
        <v>299</v>
      </c>
      <c r="AP33" s="7">
        <v>287</v>
      </c>
      <c r="AQ33" s="7">
        <v>332</v>
      </c>
      <c r="AR33" s="7">
        <v>344</v>
      </c>
      <c r="AS33" s="7">
        <v>348</v>
      </c>
      <c r="AT33" s="7">
        <v>361</v>
      </c>
      <c r="AU33" s="7">
        <v>339</v>
      </c>
      <c r="AV33" s="7">
        <v>413</v>
      </c>
      <c r="AW33" s="7">
        <v>364</v>
      </c>
      <c r="AX33" s="7">
        <v>361</v>
      </c>
      <c r="AY33" s="7">
        <v>362</v>
      </c>
      <c r="AZ33" s="7">
        <v>353</v>
      </c>
      <c r="BA33" s="7">
        <v>314</v>
      </c>
      <c r="BB33" s="7">
        <v>336</v>
      </c>
      <c r="BC33" s="7">
        <v>322</v>
      </c>
      <c r="BD33" s="7">
        <v>236</v>
      </c>
      <c r="BE33" s="7">
        <v>318</v>
      </c>
      <c r="BF33" s="7">
        <v>311</v>
      </c>
      <c r="BG33" s="7">
        <v>255</v>
      </c>
      <c r="BH33" s="7">
        <v>267</v>
      </c>
      <c r="BI33" s="7">
        <v>257</v>
      </c>
      <c r="BJ33" s="7">
        <v>280</v>
      </c>
      <c r="BK33" s="7">
        <v>244</v>
      </c>
      <c r="BL33" s="7">
        <v>301</v>
      </c>
      <c r="BM33" s="7">
        <v>220</v>
      </c>
      <c r="BN33" s="7">
        <v>270</v>
      </c>
      <c r="BO33" s="7">
        <v>286</v>
      </c>
      <c r="BP33" s="7">
        <v>301</v>
      </c>
      <c r="BQ33" s="7">
        <v>322</v>
      </c>
      <c r="BR33" s="7">
        <v>366</v>
      </c>
      <c r="BS33" s="7">
        <v>356</v>
      </c>
      <c r="BT33" s="7">
        <v>368</v>
      </c>
      <c r="BU33" s="7">
        <v>468</v>
      </c>
      <c r="BV33" s="7">
        <v>414</v>
      </c>
      <c r="BW33" s="7">
        <v>429</v>
      </c>
      <c r="BX33" s="7">
        <v>300</v>
      </c>
      <c r="BY33" s="7">
        <v>268</v>
      </c>
      <c r="BZ33" s="7">
        <v>310</v>
      </c>
      <c r="CA33" s="7">
        <v>355</v>
      </c>
      <c r="CB33" s="7">
        <v>336</v>
      </c>
      <c r="CC33" s="7">
        <v>310</v>
      </c>
      <c r="CD33" s="7">
        <v>270</v>
      </c>
      <c r="CE33" s="7">
        <v>218</v>
      </c>
      <c r="CF33" s="7">
        <v>189</v>
      </c>
      <c r="CG33" s="7">
        <v>202</v>
      </c>
      <c r="CH33" s="7">
        <v>177</v>
      </c>
      <c r="CI33" s="7">
        <v>208</v>
      </c>
      <c r="CJ33" s="7">
        <v>161</v>
      </c>
      <c r="CK33" s="7">
        <v>139</v>
      </c>
      <c r="CL33" s="7">
        <v>138</v>
      </c>
      <c r="CM33" s="7">
        <v>107</v>
      </c>
      <c r="CN33" s="7">
        <v>106</v>
      </c>
      <c r="CO33" s="7">
        <v>93</v>
      </c>
      <c r="CP33" s="7">
        <v>88</v>
      </c>
      <c r="CQ33" s="7">
        <v>70</v>
      </c>
      <c r="CR33" s="7">
        <v>53</v>
      </c>
      <c r="CS33" s="7">
        <v>49</v>
      </c>
      <c r="CT33" s="7">
        <v>50</v>
      </c>
      <c r="CU33" s="7">
        <v>23</v>
      </c>
      <c r="CV33" s="7">
        <v>31</v>
      </c>
      <c r="CW33" s="7">
        <v>13</v>
      </c>
      <c r="CX33" s="7">
        <v>24</v>
      </c>
      <c r="CY33" s="7">
        <v>5</v>
      </c>
      <c r="CZ33" s="7">
        <v>29</v>
      </c>
      <c r="DA33" s="7">
        <v>33</v>
      </c>
      <c r="DB33" s="7">
        <f t="shared" si="1"/>
        <v>935</v>
      </c>
      <c r="DC33" s="7">
        <f t="shared" si="2"/>
        <v>1065</v>
      </c>
      <c r="DD33" s="7">
        <f t="shared" si="3"/>
        <v>1052</v>
      </c>
      <c r="DE33" s="7">
        <f t="shared" si="4"/>
        <v>1137</v>
      </c>
      <c r="DF33" s="7">
        <f t="shared" si="5"/>
        <v>1075</v>
      </c>
      <c r="DG33" s="7">
        <f t="shared" si="6"/>
        <v>1084</v>
      </c>
      <c r="DH33" s="7">
        <f t="shared" si="7"/>
        <v>1208</v>
      </c>
      <c r="DI33" s="7">
        <f t="shared" si="8"/>
        <v>1453</v>
      </c>
      <c r="DJ33" s="7">
        <f t="shared" si="9"/>
        <v>1805</v>
      </c>
      <c r="DK33" s="7">
        <f t="shared" si="10"/>
        <v>1754</v>
      </c>
      <c r="DL33" s="7">
        <f t="shared" si="11"/>
        <v>1523</v>
      </c>
      <c r="DM33" s="7">
        <f t="shared" si="12"/>
        <v>1303</v>
      </c>
      <c r="DN33" s="7">
        <f t="shared" si="13"/>
        <v>1378</v>
      </c>
      <c r="DO33" s="7">
        <f t="shared" si="14"/>
        <v>1880</v>
      </c>
      <c r="DP33" s="7">
        <f t="shared" si="15"/>
        <v>1721</v>
      </c>
      <c r="DQ33" s="7">
        <f t="shared" si="16"/>
        <v>1489</v>
      </c>
      <c r="DR33" s="7">
        <f t="shared" si="17"/>
        <v>937</v>
      </c>
      <c r="DS33" s="7">
        <f t="shared" si="18"/>
        <v>583</v>
      </c>
      <c r="DT33" s="7">
        <f t="shared" si="19"/>
        <v>310</v>
      </c>
      <c r="DU33" s="7">
        <f t="shared" si="20"/>
        <v>96</v>
      </c>
      <c r="DV33" s="7">
        <f t="shared" si="21"/>
        <v>29</v>
      </c>
      <c r="DW33" s="7">
        <f t="shared" si="22"/>
        <v>3052</v>
      </c>
      <c r="DX33" s="7">
        <f t="shared" si="23"/>
        <v>13720</v>
      </c>
      <c r="DY33" s="7">
        <f t="shared" si="24"/>
        <v>7045</v>
      </c>
    </row>
    <row r="34" spans="1:129">
      <c r="A34" s="27">
        <v>43831</v>
      </c>
      <c r="B34" s="7" t="s">
        <v>734</v>
      </c>
      <c r="C34" s="7">
        <f>SUM(D34:DA34)</f>
        <v>48390</v>
      </c>
      <c r="D34" s="81">
        <v>369</v>
      </c>
      <c r="E34" s="81">
        <v>354</v>
      </c>
      <c r="F34" s="81">
        <v>439</v>
      </c>
      <c r="G34" s="81">
        <v>381</v>
      </c>
      <c r="H34" s="81">
        <v>416</v>
      </c>
      <c r="I34" s="81">
        <v>397</v>
      </c>
      <c r="J34" s="81">
        <v>406</v>
      </c>
      <c r="K34" s="81">
        <v>445</v>
      </c>
      <c r="L34" s="81">
        <v>424</v>
      </c>
      <c r="M34" s="81">
        <v>440</v>
      </c>
      <c r="N34" s="81">
        <v>420</v>
      </c>
      <c r="O34" s="81">
        <v>465</v>
      </c>
      <c r="P34" s="81">
        <v>417</v>
      </c>
      <c r="Q34" s="81">
        <v>446</v>
      </c>
      <c r="R34" s="81">
        <v>424</v>
      </c>
      <c r="S34" s="81">
        <v>479</v>
      </c>
      <c r="T34" s="81">
        <v>445</v>
      </c>
      <c r="U34" s="81">
        <v>488</v>
      </c>
      <c r="V34" s="81">
        <v>478</v>
      </c>
      <c r="W34" s="81">
        <v>481</v>
      </c>
      <c r="X34" s="81">
        <v>448</v>
      </c>
      <c r="Y34" s="81">
        <v>454</v>
      </c>
      <c r="Z34" s="81">
        <v>431</v>
      </c>
      <c r="AA34" s="81">
        <v>459</v>
      </c>
      <c r="AB34" s="81">
        <v>441</v>
      </c>
      <c r="AC34" s="81">
        <v>487</v>
      </c>
      <c r="AD34" s="81">
        <v>506</v>
      </c>
      <c r="AE34" s="81">
        <v>434</v>
      </c>
      <c r="AF34" s="81">
        <v>456</v>
      </c>
      <c r="AG34" s="81">
        <v>474</v>
      </c>
      <c r="AH34" s="81">
        <v>519</v>
      </c>
      <c r="AI34" s="81">
        <v>523</v>
      </c>
      <c r="AJ34" s="81">
        <v>517</v>
      </c>
      <c r="AK34" s="81">
        <v>515</v>
      </c>
      <c r="AL34" s="81">
        <v>524</v>
      </c>
      <c r="AM34" s="81">
        <v>525</v>
      </c>
      <c r="AN34" s="81">
        <v>556</v>
      </c>
      <c r="AO34" s="81">
        <v>603</v>
      </c>
      <c r="AP34" s="81">
        <v>594</v>
      </c>
      <c r="AQ34" s="81">
        <v>632</v>
      </c>
      <c r="AR34" s="81">
        <v>734</v>
      </c>
      <c r="AS34" s="81">
        <v>703</v>
      </c>
      <c r="AT34" s="81">
        <v>729</v>
      </c>
      <c r="AU34" s="81">
        <v>756</v>
      </c>
      <c r="AV34" s="81">
        <v>734</v>
      </c>
      <c r="AW34" s="81">
        <v>861</v>
      </c>
      <c r="AX34" s="81">
        <v>806</v>
      </c>
      <c r="AY34" s="81">
        <v>783</v>
      </c>
      <c r="AZ34" s="81">
        <v>797</v>
      </c>
      <c r="BA34" s="81">
        <v>782</v>
      </c>
      <c r="BB34" s="81">
        <v>657</v>
      </c>
      <c r="BC34" s="81">
        <v>708</v>
      </c>
      <c r="BD34" s="81">
        <v>680</v>
      </c>
      <c r="BE34" s="81">
        <v>495</v>
      </c>
      <c r="BF34" s="81">
        <v>649</v>
      </c>
      <c r="BG34" s="81">
        <v>628</v>
      </c>
      <c r="BH34" s="81">
        <v>565</v>
      </c>
      <c r="BI34" s="81">
        <v>565</v>
      </c>
      <c r="BJ34" s="81">
        <v>531</v>
      </c>
      <c r="BK34" s="81">
        <v>535</v>
      </c>
      <c r="BL34" s="81">
        <v>511</v>
      </c>
      <c r="BM34" s="81">
        <v>578</v>
      </c>
      <c r="BN34" s="81">
        <v>464</v>
      </c>
      <c r="BO34" s="81">
        <v>513</v>
      </c>
      <c r="BP34" s="81">
        <v>565</v>
      </c>
      <c r="BQ34" s="81">
        <v>564</v>
      </c>
      <c r="BR34" s="81">
        <v>596</v>
      </c>
      <c r="BS34" s="81">
        <v>717</v>
      </c>
      <c r="BT34" s="81">
        <v>712</v>
      </c>
      <c r="BU34" s="81">
        <v>743</v>
      </c>
      <c r="BV34" s="81">
        <v>866</v>
      </c>
      <c r="BW34" s="81">
        <v>766</v>
      </c>
      <c r="BX34" s="81">
        <v>797</v>
      </c>
      <c r="BY34" s="81">
        <v>575</v>
      </c>
      <c r="BZ34" s="81">
        <v>520</v>
      </c>
      <c r="CA34" s="81">
        <v>614</v>
      </c>
      <c r="CB34" s="81">
        <v>647</v>
      </c>
      <c r="CC34" s="81">
        <v>594</v>
      </c>
      <c r="CD34" s="81">
        <v>604</v>
      </c>
      <c r="CE34" s="81">
        <v>494</v>
      </c>
      <c r="CF34" s="81">
        <v>441</v>
      </c>
      <c r="CG34" s="81">
        <v>371</v>
      </c>
      <c r="CH34" s="81">
        <v>378</v>
      </c>
      <c r="CI34" s="81">
        <v>310</v>
      </c>
      <c r="CJ34" s="81">
        <v>346</v>
      </c>
      <c r="CK34" s="81">
        <v>251</v>
      </c>
      <c r="CL34" s="81">
        <v>254</v>
      </c>
      <c r="CM34" s="81">
        <v>195</v>
      </c>
      <c r="CN34" s="81">
        <v>152</v>
      </c>
      <c r="CO34" s="81">
        <v>143</v>
      </c>
      <c r="CP34" s="81">
        <v>121</v>
      </c>
      <c r="CQ34" s="81">
        <v>102</v>
      </c>
      <c r="CR34" s="81">
        <v>84</v>
      </c>
      <c r="CS34" s="81">
        <v>60</v>
      </c>
      <c r="CT34" s="81">
        <v>58</v>
      </c>
      <c r="CU34" s="81">
        <v>54</v>
      </c>
      <c r="CV34" s="81">
        <v>22</v>
      </c>
      <c r="CW34" s="81">
        <v>28</v>
      </c>
      <c r="CX34" s="81">
        <v>10</v>
      </c>
      <c r="CY34" s="81">
        <v>23</v>
      </c>
      <c r="CZ34" s="81">
        <v>30</v>
      </c>
      <c r="DA34" s="85">
        <v>107</v>
      </c>
      <c r="DB34" s="7">
        <f t="shared" si="1"/>
        <v>1959</v>
      </c>
      <c r="DC34" s="7">
        <f t="shared" si="2"/>
        <v>2112</v>
      </c>
      <c r="DD34" s="7">
        <f t="shared" si="3"/>
        <v>2172</v>
      </c>
      <c r="DE34" s="7">
        <f t="shared" si="4"/>
        <v>2371</v>
      </c>
      <c r="DF34" s="7">
        <f t="shared" si="5"/>
        <v>2233</v>
      </c>
      <c r="DG34" s="7">
        <f t="shared" si="6"/>
        <v>2357</v>
      </c>
      <c r="DH34" s="7">
        <f t="shared" si="7"/>
        <v>2598</v>
      </c>
      <c r="DI34" s="7">
        <f t="shared" si="8"/>
        <v>2910</v>
      </c>
      <c r="DJ34" s="7">
        <f t="shared" si="9"/>
        <v>3656</v>
      </c>
      <c r="DK34" s="7">
        <f t="shared" si="10"/>
        <v>4029</v>
      </c>
      <c r="DL34" s="7">
        <f t="shared" si="11"/>
        <v>3189</v>
      </c>
      <c r="DM34" s="7">
        <f t="shared" si="12"/>
        <v>2824</v>
      </c>
      <c r="DN34" s="7">
        <f t="shared" si="13"/>
        <v>2631</v>
      </c>
      <c r="DO34" s="7">
        <f t="shared" si="14"/>
        <v>3332</v>
      </c>
      <c r="DP34" s="7">
        <f t="shared" si="15"/>
        <v>3524</v>
      </c>
      <c r="DQ34" s="7">
        <f t="shared" si="16"/>
        <v>2953</v>
      </c>
      <c r="DR34" s="7">
        <f t="shared" si="17"/>
        <v>1846</v>
      </c>
      <c r="DS34" s="7">
        <f t="shared" si="18"/>
        <v>995</v>
      </c>
      <c r="DT34" s="7">
        <f t="shared" si="19"/>
        <v>425</v>
      </c>
      <c r="DU34" s="7">
        <f t="shared" si="20"/>
        <v>137</v>
      </c>
      <c r="DV34" s="7">
        <f t="shared" si="21"/>
        <v>30</v>
      </c>
      <c r="DW34" s="7">
        <f t="shared" si="22"/>
        <v>6243</v>
      </c>
      <c r="DX34" s="7">
        <f t="shared" si="23"/>
        <v>28798</v>
      </c>
      <c r="DY34" s="7">
        <f t="shared" si="24"/>
        <v>13242</v>
      </c>
    </row>
    <row r="35" spans="1:129">
      <c r="A35" s="27">
        <v>43831</v>
      </c>
      <c r="B35" s="7" t="s">
        <v>1180</v>
      </c>
      <c r="C35" s="7">
        <f>SUM(D35:DA35)</f>
        <v>24526</v>
      </c>
      <c r="D35" s="82">
        <v>176</v>
      </c>
      <c r="E35" s="82">
        <v>181</v>
      </c>
      <c r="F35" s="82">
        <v>239</v>
      </c>
      <c r="G35" s="82">
        <v>205</v>
      </c>
      <c r="H35" s="82">
        <v>206</v>
      </c>
      <c r="I35" s="82">
        <v>205</v>
      </c>
      <c r="J35" s="82">
        <v>221</v>
      </c>
      <c r="K35" s="82">
        <v>224</v>
      </c>
      <c r="L35" s="82">
        <v>202</v>
      </c>
      <c r="M35" s="82">
        <v>212</v>
      </c>
      <c r="N35" s="82">
        <v>211</v>
      </c>
      <c r="O35" s="82">
        <v>271</v>
      </c>
      <c r="P35" s="82">
        <v>206</v>
      </c>
      <c r="Q35" s="82">
        <v>240</v>
      </c>
      <c r="R35" s="82">
        <v>219</v>
      </c>
      <c r="S35" s="82">
        <v>242</v>
      </c>
      <c r="T35" s="82">
        <v>227</v>
      </c>
      <c r="U35" s="82">
        <v>243</v>
      </c>
      <c r="V35" s="82">
        <v>250</v>
      </c>
      <c r="W35" s="82">
        <v>234</v>
      </c>
      <c r="X35" s="82">
        <v>251</v>
      </c>
      <c r="Y35" s="82">
        <v>231</v>
      </c>
      <c r="Z35" s="82">
        <v>233</v>
      </c>
      <c r="AA35" s="82">
        <v>244</v>
      </c>
      <c r="AB35" s="82">
        <v>255</v>
      </c>
      <c r="AC35" s="82">
        <v>246</v>
      </c>
      <c r="AD35" s="82">
        <v>295</v>
      </c>
      <c r="AE35" s="82">
        <v>240</v>
      </c>
      <c r="AF35" s="82">
        <v>234</v>
      </c>
      <c r="AG35" s="82">
        <v>238</v>
      </c>
      <c r="AH35" s="82">
        <v>292</v>
      </c>
      <c r="AI35" s="82">
        <v>274</v>
      </c>
      <c r="AJ35" s="82">
        <v>278</v>
      </c>
      <c r="AK35" s="82">
        <v>266</v>
      </c>
      <c r="AL35" s="82">
        <v>270</v>
      </c>
      <c r="AM35" s="82">
        <v>293</v>
      </c>
      <c r="AN35" s="82">
        <v>283</v>
      </c>
      <c r="AO35" s="82">
        <v>332</v>
      </c>
      <c r="AP35" s="82">
        <v>289</v>
      </c>
      <c r="AQ35" s="82">
        <v>344</v>
      </c>
      <c r="AR35" s="82">
        <v>401</v>
      </c>
      <c r="AS35" s="82">
        <v>359</v>
      </c>
      <c r="AT35" s="82">
        <v>382</v>
      </c>
      <c r="AU35" s="82">
        <v>397</v>
      </c>
      <c r="AV35" s="82">
        <v>391</v>
      </c>
      <c r="AW35" s="82">
        <v>452</v>
      </c>
      <c r="AX35" s="82">
        <v>439</v>
      </c>
      <c r="AY35" s="82">
        <v>421</v>
      </c>
      <c r="AZ35" s="82">
        <v>435</v>
      </c>
      <c r="BA35" s="82">
        <v>433</v>
      </c>
      <c r="BB35" s="82">
        <v>344</v>
      </c>
      <c r="BC35" s="82">
        <v>369</v>
      </c>
      <c r="BD35" s="82">
        <v>368</v>
      </c>
      <c r="BE35" s="82">
        <v>265</v>
      </c>
      <c r="BF35" s="82">
        <v>328</v>
      </c>
      <c r="BG35" s="82">
        <v>319</v>
      </c>
      <c r="BH35" s="82">
        <v>306</v>
      </c>
      <c r="BI35" s="82">
        <v>296</v>
      </c>
      <c r="BJ35" s="82">
        <v>277</v>
      </c>
      <c r="BK35" s="82">
        <v>256</v>
      </c>
      <c r="BL35" s="82">
        <v>267</v>
      </c>
      <c r="BM35" s="82">
        <v>280</v>
      </c>
      <c r="BN35" s="82">
        <v>242</v>
      </c>
      <c r="BO35" s="82">
        <v>246</v>
      </c>
      <c r="BP35" s="82">
        <v>280</v>
      </c>
      <c r="BQ35" s="82">
        <v>264</v>
      </c>
      <c r="BR35" s="82">
        <v>279</v>
      </c>
      <c r="BS35" s="82">
        <v>355</v>
      </c>
      <c r="BT35" s="82">
        <v>359</v>
      </c>
      <c r="BU35" s="82">
        <v>378</v>
      </c>
      <c r="BV35" s="82">
        <v>400</v>
      </c>
      <c r="BW35" s="82">
        <v>352</v>
      </c>
      <c r="BX35" s="82">
        <v>369</v>
      </c>
      <c r="BY35" s="82">
        <v>274</v>
      </c>
      <c r="BZ35" s="82">
        <v>255</v>
      </c>
      <c r="CA35" s="82">
        <v>303</v>
      </c>
      <c r="CB35" s="82">
        <v>301</v>
      </c>
      <c r="CC35" s="82">
        <v>262</v>
      </c>
      <c r="CD35" s="82">
        <v>297</v>
      </c>
      <c r="CE35" s="82">
        <v>228</v>
      </c>
      <c r="CF35" s="82">
        <v>224</v>
      </c>
      <c r="CG35" s="82">
        <v>188</v>
      </c>
      <c r="CH35" s="82">
        <v>185</v>
      </c>
      <c r="CI35" s="82">
        <v>143</v>
      </c>
      <c r="CJ35" s="82">
        <v>146</v>
      </c>
      <c r="CK35" s="82">
        <v>94</v>
      </c>
      <c r="CL35" s="82">
        <v>118</v>
      </c>
      <c r="CM35" s="82">
        <v>67</v>
      </c>
      <c r="CN35" s="82">
        <v>49</v>
      </c>
      <c r="CO35" s="82">
        <v>53</v>
      </c>
      <c r="CP35" s="82">
        <v>40</v>
      </c>
      <c r="CQ35" s="82">
        <v>28</v>
      </c>
      <c r="CR35" s="82">
        <v>25</v>
      </c>
      <c r="CS35" s="82">
        <v>15</v>
      </c>
      <c r="CT35" s="82">
        <v>20</v>
      </c>
      <c r="CU35" s="82">
        <v>12</v>
      </c>
      <c r="CV35" s="82">
        <v>2</v>
      </c>
      <c r="CW35" s="82">
        <v>3</v>
      </c>
      <c r="CX35" s="82">
        <v>1</v>
      </c>
      <c r="CY35" s="82">
        <v>5</v>
      </c>
      <c r="CZ35" s="82">
        <v>3</v>
      </c>
      <c r="DA35" s="86">
        <v>74</v>
      </c>
      <c r="DB35" s="7">
        <f t="shared" si="1"/>
        <v>1007</v>
      </c>
      <c r="DC35" s="7">
        <f t="shared" si="2"/>
        <v>1064</v>
      </c>
      <c r="DD35" s="7">
        <f t="shared" si="3"/>
        <v>1147</v>
      </c>
      <c r="DE35" s="7">
        <f t="shared" si="4"/>
        <v>1196</v>
      </c>
      <c r="DF35" s="7">
        <f t="shared" si="5"/>
        <v>1214</v>
      </c>
      <c r="DG35" s="7">
        <f t="shared" si="6"/>
        <v>1253</v>
      </c>
      <c r="DH35" s="7">
        <f t="shared" si="7"/>
        <v>1380</v>
      </c>
      <c r="DI35" s="7">
        <f t="shared" si="8"/>
        <v>1541</v>
      </c>
      <c r="DJ35" s="7">
        <f t="shared" si="9"/>
        <v>1930</v>
      </c>
      <c r="DK35" s="7">
        <f t="shared" si="10"/>
        <v>2180</v>
      </c>
      <c r="DL35" s="7">
        <f t="shared" si="11"/>
        <v>1674</v>
      </c>
      <c r="DM35" s="7">
        <f t="shared" si="12"/>
        <v>1454</v>
      </c>
      <c r="DN35" s="7">
        <f t="shared" si="13"/>
        <v>1315</v>
      </c>
      <c r="DO35" s="7">
        <f t="shared" si="14"/>
        <v>1635</v>
      </c>
      <c r="DP35" s="7">
        <f t="shared" si="15"/>
        <v>1650</v>
      </c>
      <c r="DQ35" s="7">
        <f t="shared" si="16"/>
        <v>1391</v>
      </c>
      <c r="DR35" s="7">
        <f t="shared" si="17"/>
        <v>886</v>
      </c>
      <c r="DS35" s="7">
        <f t="shared" si="18"/>
        <v>381</v>
      </c>
      <c r="DT35" s="7">
        <f t="shared" si="19"/>
        <v>128</v>
      </c>
      <c r="DU35" s="7">
        <f t="shared" si="20"/>
        <v>23</v>
      </c>
      <c r="DV35" s="7">
        <f t="shared" si="21"/>
        <v>3</v>
      </c>
      <c r="DW35" s="7">
        <f t="shared" si="22"/>
        <v>3218</v>
      </c>
      <c r="DX35" s="7">
        <f t="shared" si="23"/>
        <v>15137</v>
      </c>
      <c r="DY35" s="7">
        <f t="shared" si="24"/>
        <v>6097</v>
      </c>
    </row>
    <row r="36" spans="1:129">
      <c r="A36" s="27">
        <v>43831</v>
      </c>
      <c r="B36" s="7" t="s">
        <v>373</v>
      </c>
      <c r="C36" s="7">
        <f>SUM(D36:DA36)</f>
        <v>23864</v>
      </c>
      <c r="D36" s="82">
        <v>193</v>
      </c>
      <c r="E36" s="82">
        <v>173</v>
      </c>
      <c r="F36" s="82">
        <v>200</v>
      </c>
      <c r="G36" s="82">
        <v>176</v>
      </c>
      <c r="H36" s="82">
        <v>210</v>
      </c>
      <c r="I36" s="82">
        <v>192</v>
      </c>
      <c r="J36" s="82">
        <v>185</v>
      </c>
      <c r="K36" s="82">
        <v>221</v>
      </c>
      <c r="L36" s="82">
        <v>222</v>
      </c>
      <c r="M36" s="82">
        <v>228</v>
      </c>
      <c r="N36" s="82">
        <v>209</v>
      </c>
      <c r="O36" s="82">
        <v>194</v>
      </c>
      <c r="P36" s="82">
        <v>211</v>
      </c>
      <c r="Q36" s="82">
        <v>206</v>
      </c>
      <c r="R36" s="82">
        <v>205</v>
      </c>
      <c r="S36" s="82">
        <v>237</v>
      </c>
      <c r="T36" s="82">
        <v>218</v>
      </c>
      <c r="U36" s="82">
        <v>245</v>
      </c>
      <c r="V36" s="82">
        <v>228</v>
      </c>
      <c r="W36" s="82">
        <v>247</v>
      </c>
      <c r="X36" s="82">
        <v>197</v>
      </c>
      <c r="Y36" s="82">
        <v>223</v>
      </c>
      <c r="Z36" s="82">
        <v>198</v>
      </c>
      <c r="AA36" s="82">
        <v>215</v>
      </c>
      <c r="AB36" s="82">
        <v>186</v>
      </c>
      <c r="AC36" s="82">
        <v>241</v>
      </c>
      <c r="AD36" s="82">
        <v>211</v>
      </c>
      <c r="AE36" s="82">
        <v>194</v>
      </c>
      <c r="AF36" s="82">
        <v>222</v>
      </c>
      <c r="AG36" s="82">
        <v>236</v>
      </c>
      <c r="AH36" s="82">
        <v>227</v>
      </c>
      <c r="AI36" s="82">
        <v>249</v>
      </c>
      <c r="AJ36" s="82">
        <v>239</v>
      </c>
      <c r="AK36" s="82">
        <v>249</v>
      </c>
      <c r="AL36" s="82">
        <v>254</v>
      </c>
      <c r="AM36" s="82">
        <v>232</v>
      </c>
      <c r="AN36" s="82">
        <v>273</v>
      </c>
      <c r="AO36" s="82">
        <v>271</v>
      </c>
      <c r="AP36" s="82">
        <v>305</v>
      </c>
      <c r="AQ36" s="82">
        <v>288</v>
      </c>
      <c r="AR36" s="82">
        <v>333</v>
      </c>
      <c r="AS36" s="82">
        <v>344</v>
      </c>
      <c r="AT36" s="82">
        <v>347</v>
      </c>
      <c r="AU36" s="82">
        <v>359</v>
      </c>
      <c r="AV36" s="82">
        <v>343</v>
      </c>
      <c r="AW36" s="82">
        <v>409</v>
      </c>
      <c r="AX36" s="82">
        <v>367</v>
      </c>
      <c r="AY36" s="82">
        <v>362</v>
      </c>
      <c r="AZ36" s="82">
        <v>362</v>
      </c>
      <c r="BA36" s="82">
        <v>349</v>
      </c>
      <c r="BB36" s="82">
        <v>313</v>
      </c>
      <c r="BC36" s="82">
        <v>339</v>
      </c>
      <c r="BD36" s="82">
        <v>312</v>
      </c>
      <c r="BE36" s="82">
        <v>230</v>
      </c>
      <c r="BF36" s="82">
        <v>321</v>
      </c>
      <c r="BG36" s="82">
        <v>309</v>
      </c>
      <c r="BH36" s="82">
        <v>259</v>
      </c>
      <c r="BI36" s="82">
        <v>269</v>
      </c>
      <c r="BJ36" s="82">
        <v>254</v>
      </c>
      <c r="BK36" s="82">
        <v>279</v>
      </c>
      <c r="BL36" s="82">
        <v>244</v>
      </c>
      <c r="BM36" s="82">
        <v>298</v>
      </c>
      <c r="BN36" s="82">
        <v>222</v>
      </c>
      <c r="BO36" s="82">
        <v>267</v>
      </c>
      <c r="BP36" s="82">
        <v>285</v>
      </c>
      <c r="BQ36" s="82">
        <v>300</v>
      </c>
      <c r="BR36" s="82">
        <v>317</v>
      </c>
      <c r="BS36" s="82">
        <v>362</v>
      </c>
      <c r="BT36" s="82">
        <v>353</v>
      </c>
      <c r="BU36" s="82">
        <v>365</v>
      </c>
      <c r="BV36" s="82">
        <v>466</v>
      </c>
      <c r="BW36" s="82">
        <v>414</v>
      </c>
      <c r="BX36" s="82">
        <v>428</v>
      </c>
      <c r="BY36" s="82">
        <v>301</v>
      </c>
      <c r="BZ36" s="82">
        <v>265</v>
      </c>
      <c r="CA36" s="82">
        <v>311</v>
      </c>
      <c r="CB36" s="82">
        <v>346</v>
      </c>
      <c r="CC36" s="82">
        <v>332</v>
      </c>
      <c r="CD36" s="82">
        <v>307</v>
      </c>
      <c r="CE36" s="82">
        <v>266</v>
      </c>
      <c r="CF36" s="82">
        <v>217</v>
      </c>
      <c r="CG36" s="82">
        <v>183</v>
      </c>
      <c r="CH36" s="82">
        <v>193</v>
      </c>
      <c r="CI36" s="82">
        <v>167</v>
      </c>
      <c r="CJ36" s="82">
        <v>200</v>
      </c>
      <c r="CK36" s="82">
        <v>157</v>
      </c>
      <c r="CL36" s="82">
        <v>136</v>
      </c>
      <c r="CM36" s="82">
        <v>128</v>
      </c>
      <c r="CN36" s="82">
        <v>103</v>
      </c>
      <c r="CO36" s="82">
        <v>90</v>
      </c>
      <c r="CP36" s="82">
        <v>81</v>
      </c>
      <c r="CQ36" s="82">
        <v>74</v>
      </c>
      <c r="CR36" s="82">
        <v>59</v>
      </c>
      <c r="CS36" s="82">
        <v>45</v>
      </c>
      <c r="CT36" s="82">
        <v>38</v>
      </c>
      <c r="CU36" s="82">
        <v>42</v>
      </c>
      <c r="CV36" s="82">
        <v>20</v>
      </c>
      <c r="CW36" s="82">
        <v>25</v>
      </c>
      <c r="CX36" s="82">
        <v>9</v>
      </c>
      <c r="CY36" s="82">
        <v>18</v>
      </c>
      <c r="CZ36" s="82">
        <v>27</v>
      </c>
      <c r="DA36" s="86">
        <v>33</v>
      </c>
      <c r="DB36" s="7">
        <f t="shared" si="1"/>
        <v>952</v>
      </c>
      <c r="DC36" s="7">
        <f t="shared" si="2"/>
        <v>1048</v>
      </c>
      <c r="DD36" s="7">
        <f t="shared" si="3"/>
        <v>1025</v>
      </c>
      <c r="DE36" s="7">
        <f t="shared" si="4"/>
        <v>1175</v>
      </c>
      <c r="DF36" s="7">
        <f t="shared" si="5"/>
        <v>1019</v>
      </c>
      <c r="DG36" s="7">
        <f t="shared" si="6"/>
        <v>1104</v>
      </c>
      <c r="DH36" s="7">
        <f t="shared" si="7"/>
        <v>1218</v>
      </c>
      <c r="DI36" s="7">
        <f t="shared" si="8"/>
        <v>1369</v>
      </c>
      <c r="DJ36" s="7">
        <f t="shared" si="9"/>
        <v>1726</v>
      </c>
      <c r="DK36" s="7">
        <f t="shared" si="10"/>
        <v>1849</v>
      </c>
      <c r="DL36" s="7">
        <f t="shared" si="11"/>
        <v>1515</v>
      </c>
      <c r="DM36" s="7">
        <f t="shared" si="12"/>
        <v>1370</v>
      </c>
      <c r="DN36" s="7">
        <f t="shared" si="13"/>
        <v>1316</v>
      </c>
      <c r="DO36" s="7">
        <f t="shared" si="14"/>
        <v>1697</v>
      </c>
      <c r="DP36" s="7">
        <f t="shared" si="15"/>
        <v>1874</v>
      </c>
      <c r="DQ36" s="7">
        <f t="shared" si="16"/>
        <v>1562</v>
      </c>
      <c r="DR36" s="7">
        <f t="shared" si="17"/>
        <v>960</v>
      </c>
      <c r="DS36" s="7">
        <f t="shared" si="18"/>
        <v>614</v>
      </c>
      <c r="DT36" s="7">
        <f t="shared" si="19"/>
        <v>297</v>
      </c>
      <c r="DU36" s="7">
        <f t="shared" si="20"/>
        <v>114</v>
      </c>
      <c r="DV36" s="7">
        <f t="shared" si="21"/>
        <v>27</v>
      </c>
      <c r="DW36" s="7">
        <f t="shared" si="22"/>
        <v>3025</v>
      </c>
      <c r="DX36" s="7">
        <f t="shared" si="23"/>
        <v>13661</v>
      </c>
      <c r="DY36" s="7">
        <f t="shared" si="24"/>
        <v>7145</v>
      </c>
    </row>
    <row r="37" spans="1:129">
      <c r="A37" s="27">
        <v>44197</v>
      </c>
      <c r="B37" s="7" t="s">
        <v>734</v>
      </c>
      <c r="C37" s="79">
        <v>48438</v>
      </c>
      <c r="D37" s="83">
        <v>326</v>
      </c>
      <c r="E37" s="83">
        <v>377</v>
      </c>
      <c r="F37" s="83">
        <v>358</v>
      </c>
      <c r="G37" s="83">
        <v>399</v>
      </c>
      <c r="H37" s="83">
        <v>410</v>
      </c>
      <c r="I37" s="83">
        <v>429</v>
      </c>
      <c r="J37" s="83">
        <v>422</v>
      </c>
      <c r="K37" s="83">
        <v>418</v>
      </c>
      <c r="L37" s="83">
        <v>429</v>
      </c>
      <c r="M37" s="83">
        <v>413</v>
      </c>
      <c r="N37" s="83">
        <v>451</v>
      </c>
      <c r="O37" s="83">
        <v>434</v>
      </c>
      <c r="P37" s="83">
        <v>437</v>
      </c>
      <c r="Q37" s="83">
        <v>422</v>
      </c>
      <c r="R37" s="83">
        <v>454</v>
      </c>
      <c r="S37" s="83">
        <v>424</v>
      </c>
      <c r="T37" s="83">
        <v>465</v>
      </c>
      <c r="U37" s="83">
        <v>443</v>
      </c>
      <c r="V37" s="83">
        <v>475</v>
      </c>
      <c r="W37" s="83">
        <v>462</v>
      </c>
      <c r="X37" s="83">
        <v>479</v>
      </c>
      <c r="Y37" s="83">
        <v>422</v>
      </c>
      <c r="Z37" s="83">
        <v>438</v>
      </c>
      <c r="AA37" s="83">
        <v>442</v>
      </c>
      <c r="AB37" s="83">
        <v>441</v>
      </c>
      <c r="AC37" s="83">
        <v>428</v>
      </c>
      <c r="AD37" s="83">
        <v>509</v>
      </c>
      <c r="AE37" s="83">
        <v>460</v>
      </c>
      <c r="AF37" s="83">
        <v>439</v>
      </c>
      <c r="AG37" s="83">
        <v>443</v>
      </c>
      <c r="AH37" s="83">
        <v>486</v>
      </c>
      <c r="AI37" s="83">
        <v>536</v>
      </c>
      <c r="AJ37" s="83">
        <v>542</v>
      </c>
      <c r="AK37" s="83">
        <v>481</v>
      </c>
      <c r="AL37" s="83">
        <v>513</v>
      </c>
      <c r="AM37" s="83">
        <v>547</v>
      </c>
      <c r="AN37" s="83">
        <v>546</v>
      </c>
      <c r="AO37" s="83">
        <v>571</v>
      </c>
      <c r="AP37" s="83">
        <v>598</v>
      </c>
      <c r="AQ37" s="83">
        <v>594</v>
      </c>
      <c r="AR37" s="83">
        <v>633</v>
      </c>
      <c r="AS37" s="83">
        <v>720</v>
      </c>
      <c r="AT37" s="83">
        <v>713</v>
      </c>
      <c r="AU37" s="83">
        <v>724</v>
      </c>
      <c r="AV37" s="83">
        <v>723</v>
      </c>
      <c r="AW37" s="83">
        <v>720</v>
      </c>
      <c r="AX37" s="83">
        <v>871</v>
      </c>
      <c r="AY37" s="83">
        <v>815</v>
      </c>
      <c r="AZ37" s="83">
        <v>794</v>
      </c>
      <c r="BA37" s="83">
        <v>805</v>
      </c>
      <c r="BB37" s="83">
        <v>764</v>
      </c>
      <c r="BC37" s="83">
        <v>658</v>
      </c>
      <c r="BD37" s="83">
        <v>700</v>
      </c>
      <c r="BE37" s="83">
        <v>685</v>
      </c>
      <c r="BF37" s="83">
        <v>507</v>
      </c>
      <c r="BG37" s="83">
        <v>638</v>
      </c>
      <c r="BH37" s="83">
        <v>618</v>
      </c>
      <c r="BI37" s="83">
        <v>543</v>
      </c>
      <c r="BJ37" s="83">
        <v>554</v>
      </c>
      <c r="BK37" s="83">
        <v>546</v>
      </c>
      <c r="BL37" s="83">
        <v>512</v>
      </c>
      <c r="BM37" s="83">
        <v>515</v>
      </c>
      <c r="BN37" s="83">
        <v>562</v>
      </c>
      <c r="BO37" s="83">
        <v>469</v>
      </c>
      <c r="BP37" s="83">
        <v>507</v>
      </c>
      <c r="BQ37" s="83">
        <v>558</v>
      </c>
      <c r="BR37" s="83">
        <v>547</v>
      </c>
      <c r="BS37" s="83">
        <v>600</v>
      </c>
      <c r="BT37" s="83">
        <v>709</v>
      </c>
      <c r="BU37" s="83">
        <v>692</v>
      </c>
      <c r="BV37" s="83">
        <v>736</v>
      </c>
      <c r="BW37" s="83">
        <v>848</v>
      </c>
      <c r="BX37" s="83">
        <v>753</v>
      </c>
      <c r="BY37" s="83">
        <v>778</v>
      </c>
      <c r="BZ37" s="83">
        <v>553</v>
      </c>
      <c r="CA37" s="83">
        <v>504</v>
      </c>
      <c r="CB37" s="83">
        <v>593</v>
      </c>
      <c r="CC37" s="83">
        <v>645</v>
      </c>
      <c r="CD37" s="83">
        <v>576</v>
      </c>
      <c r="CE37" s="83">
        <v>577</v>
      </c>
      <c r="CF37" s="83">
        <v>472</v>
      </c>
      <c r="CG37" s="83">
        <v>434</v>
      </c>
      <c r="CH37" s="83">
        <v>371</v>
      </c>
      <c r="CI37" s="83">
        <v>357</v>
      </c>
      <c r="CJ37" s="83">
        <v>301</v>
      </c>
      <c r="CK37" s="83">
        <v>305</v>
      </c>
      <c r="CL37" s="83">
        <v>255</v>
      </c>
      <c r="CM37" s="83">
        <v>230</v>
      </c>
      <c r="CN37" s="83">
        <v>154</v>
      </c>
      <c r="CO37" s="83">
        <v>145</v>
      </c>
      <c r="CP37" s="83">
        <v>129</v>
      </c>
      <c r="CQ37" s="83">
        <v>113</v>
      </c>
      <c r="CR37" s="83">
        <v>83</v>
      </c>
      <c r="CS37" s="83">
        <v>71</v>
      </c>
      <c r="CT37" s="83">
        <v>56</v>
      </c>
      <c r="CU37" s="83">
        <v>38</v>
      </c>
      <c r="CV37" s="83">
        <v>26</v>
      </c>
      <c r="CW37" s="83">
        <v>20</v>
      </c>
      <c r="CX37" s="83">
        <v>16</v>
      </c>
      <c r="CY37" s="83">
        <v>5</v>
      </c>
      <c r="CZ37" s="83">
        <v>27</v>
      </c>
      <c r="DA37" s="87">
        <v>502</v>
      </c>
      <c r="DB37" s="7">
        <f t="shared" si="1"/>
        <v>1870</v>
      </c>
      <c r="DC37" s="7">
        <f t="shared" si="2"/>
        <v>2111</v>
      </c>
      <c r="DD37" s="7">
        <f t="shared" si="3"/>
        <v>2198</v>
      </c>
      <c r="DE37" s="7">
        <f t="shared" si="4"/>
        <v>2269</v>
      </c>
      <c r="DF37" s="7">
        <f t="shared" si="5"/>
        <v>2222</v>
      </c>
      <c r="DG37" s="7">
        <f t="shared" si="6"/>
        <v>2279</v>
      </c>
      <c r="DH37" s="7">
        <f t="shared" si="7"/>
        <v>2558</v>
      </c>
      <c r="DI37" s="7">
        <f t="shared" si="8"/>
        <v>2856</v>
      </c>
      <c r="DJ37" s="7">
        <f t="shared" si="9"/>
        <v>3513</v>
      </c>
      <c r="DK37" s="7">
        <f t="shared" si="10"/>
        <v>4005</v>
      </c>
      <c r="DL37" s="7">
        <f t="shared" si="11"/>
        <v>3314</v>
      </c>
      <c r="DM37" s="7">
        <f t="shared" si="12"/>
        <v>2899</v>
      </c>
      <c r="DN37" s="7">
        <f t="shared" si="13"/>
        <v>2565</v>
      </c>
      <c r="DO37" s="7">
        <f t="shared" si="14"/>
        <v>3106</v>
      </c>
      <c r="DP37" s="7">
        <f t="shared" si="15"/>
        <v>3668</v>
      </c>
      <c r="DQ37" s="7">
        <f t="shared" si="16"/>
        <v>2895</v>
      </c>
      <c r="DR37" s="7">
        <f t="shared" si="17"/>
        <v>1935</v>
      </c>
      <c r="DS37" s="7">
        <f t="shared" si="18"/>
        <v>1089</v>
      </c>
      <c r="DT37" s="7">
        <f t="shared" si="19"/>
        <v>452</v>
      </c>
      <c r="DU37" s="7">
        <f t="shared" si="20"/>
        <v>105</v>
      </c>
      <c r="DV37" s="7">
        <f t="shared" si="21"/>
        <v>27</v>
      </c>
      <c r="DW37" s="7">
        <f t="shared" si="22"/>
        <v>6179</v>
      </c>
      <c r="DX37" s="7">
        <f t="shared" si="23"/>
        <v>28480</v>
      </c>
      <c r="DY37" s="7">
        <f t="shared" si="24"/>
        <v>13277</v>
      </c>
    </row>
    <row r="38" spans="1:129">
      <c r="A38" s="27">
        <v>44197</v>
      </c>
      <c r="B38" s="7" t="s">
        <v>1180</v>
      </c>
      <c r="C38" s="79">
        <v>24491</v>
      </c>
      <c r="D38" s="82">
        <v>183</v>
      </c>
      <c r="E38" s="82">
        <v>183</v>
      </c>
      <c r="F38" s="82">
        <v>176</v>
      </c>
      <c r="G38" s="82">
        <v>221</v>
      </c>
      <c r="H38" s="82">
        <v>221</v>
      </c>
      <c r="I38" s="82">
        <v>221</v>
      </c>
      <c r="J38" s="82">
        <v>220</v>
      </c>
      <c r="K38" s="82">
        <v>228</v>
      </c>
      <c r="L38" s="82">
        <v>211</v>
      </c>
      <c r="M38" s="82">
        <v>201</v>
      </c>
      <c r="N38" s="82">
        <v>218</v>
      </c>
      <c r="O38" s="82">
        <v>223</v>
      </c>
      <c r="P38" s="82">
        <v>245</v>
      </c>
      <c r="Q38" s="82">
        <v>214</v>
      </c>
      <c r="R38" s="82">
        <v>239</v>
      </c>
      <c r="S38" s="82">
        <v>222</v>
      </c>
      <c r="T38" s="82">
        <v>232</v>
      </c>
      <c r="U38" s="82">
        <v>224</v>
      </c>
      <c r="V38" s="82">
        <v>232</v>
      </c>
      <c r="W38" s="82">
        <v>241</v>
      </c>
      <c r="X38" s="82">
        <v>239</v>
      </c>
      <c r="Y38" s="82">
        <v>228</v>
      </c>
      <c r="Z38" s="82">
        <v>221</v>
      </c>
      <c r="AA38" s="82">
        <v>227</v>
      </c>
      <c r="AB38" s="82">
        <v>239</v>
      </c>
      <c r="AC38" s="82">
        <v>245</v>
      </c>
      <c r="AD38" s="82">
        <v>261</v>
      </c>
      <c r="AE38" s="82">
        <v>247</v>
      </c>
      <c r="AF38" s="82">
        <v>245</v>
      </c>
      <c r="AG38" s="82">
        <v>237</v>
      </c>
      <c r="AH38" s="82">
        <v>252</v>
      </c>
      <c r="AI38" s="82">
        <v>283</v>
      </c>
      <c r="AJ38" s="82">
        <v>293</v>
      </c>
      <c r="AK38" s="82">
        <v>247</v>
      </c>
      <c r="AL38" s="82">
        <v>277</v>
      </c>
      <c r="AM38" s="82">
        <v>266</v>
      </c>
      <c r="AN38" s="82">
        <v>297</v>
      </c>
      <c r="AO38" s="82">
        <v>304</v>
      </c>
      <c r="AP38" s="82">
        <v>322</v>
      </c>
      <c r="AQ38" s="82">
        <v>286</v>
      </c>
      <c r="AR38" s="82">
        <v>333</v>
      </c>
      <c r="AS38" s="82">
        <v>389</v>
      </c>
      <c r="AT38" s="82">
        <v>361</v>
      </c>
      <c r="AU38" s="82">
        <v>376</v>
      </c>
      <c r="AV38" s="82">
        <v>380</v>
      </c>
      <c r="AW38" s="82">
        <v>374</v>
      </c>
      <c r="AX38" s="82">
        <v>453</v>
      </c>
      <c r="AY38" s="82">
        <v>450</v>
      </c>
      <c r="AZ38" s="82">
        <v>424</v>
      </c>
      <c r="BA38" s="82">
        <v>435</v>
      </c>
      <c r="BB38" s="82">
        <v>428</v>
      </c>
      <c r="BC38" s="82">
        <v>344</v>
      </c>
      <c r="BD38" s="82">
        <v>365</v>
      </c>
      <c r="BE38" s="82">
        <v>367</v>
      </c>
      <c r="BF38" s="82">
        <v>260</v>
      </c>
      <c r="BG38" s="82">
        <v>328</v>
      </c>
      <c r="BH38" s="82">
        <v>311</v>
      </c>
      <c r="BI38" s="82">
        <v>296</v>
      </c>
      <c r="BJ38" s="82">
        <v>288</v>
      </c>
      <c r="BK38" s="82">
        <v>283</v>
      </c>
      <c r="BL38" s="82">
        <v>244</v>
      </c>
      <c r="BM38" s="82">
        <v>265</v>
      </c>
      <c r="BN38" s="82">
        <v>270</v>
      </c>
      <c r="BO38" s="82">
        <v>233</v>
      </c>
      <c r="BP38" s="82">
        <v>246</v>
      </c>
      <c r="BQ38" s="82">
        <v>276</v>
      </c>
      <c r="BR38" s="82">
        <v>255</v>
      </c>
      <c r="BS38" s="82">
        <v>283</v>
      </c>
      <c r="BT38" s="82">
        <v>352</v>
      </c>
      <c r="BU38" s="82">
        <v>351</v>
      </c>
      <c r="BV38" s="82">
        <v>367</v>
      </c>
      <c r="BW38" s="82">
        <v>395</v>
      </c>
      <c r="BX38" s="82">
        <v>347</v>
      </c>
      <c r="BY38" s="82">
        <v>363</v>
      </c>
      <c r="BZ38" s="82">
        <v>257</v>
      </c>
      <c r="CA38" s="82">
        <v>252</v>
      </c>
      <c r="CB38" s="82">
        <v>277</v>
      </c>
      <c r="CC38" s="82">
        <v>290</v>
      </c>
      <c r="CD38" s="82">
        <v>253</v>
      </c>
      <c r="CE38" s="82">
        <v>280</v>
      </c>
      <c r="CF38" s="82">
        <v>220</v>
      </c>
      <c r="CG38" s="82">
        <v>207</v>
      </c>
      <c r="CH38" s="82">
        <v>187</v>
      </c>
      <c r="CI38" s="82">
        <v>169</v>
      </c>
      <c r="CJ38" s="82">
        <v>132</v>
      </c>
      <c r="CK38" s="82">
        <v>127</v>
      </c>
      <c r="CL38" s="82">
        <v>93</v>
      </c>
      <c r="CM38" s="82">
        <v>104</v>
      </c>
      <c r="CN38" s="82">
        <v>52</v>
      </c>
      <c r="CO38" s="82">
        <v>56</v>
      </c>
      <c r="CP38" s="82">
        <v>40</v>
      </c>
      <c r="CQ38" s="82">
        <v>34</v>
      </c>
      <c r="CR38" s="82">
        <v>21</v>
      </c>
      <c r="CS38" s="82">
        <v>15</v>
      </c>
      <c r="CT38" s="82">
        <v>12</v>
      </c>
      <c r="CU38" s="82">
        <v>7</v>
      </c>
      <c r="CV38" s="82">
        <v>6</v>
      </c>
      <c r="CW38" s="82">
        <v>4</v>
      </c>
      <c r="CX38" s="82">
        <v>2</v>
      </c>
      <c r="CY38" s="82">
        <v>1</v>
      </c>
      <c r="CZ38" s="82">
        <v>1</v>
      </c>
      <c r="DA38" s="88">
        <v>329</v>
      </c>
      <c r="DB38" s="7">
        <f t="shared" si="1"/>
        <v>984</v>
      </c>
      <c r="DC38" s="7">
        <f t="shared" si="2"/>
        <v>1081</v>
      </c>
      <c r="DD38" s="7">
        <f t="shared" si="3"/>
        <v>1139</v>
      </c>
      <c r="DE38" s="7">
        <f t="shared" si="4"/>
        <v>1151</v>
      </c>
      <c r="DF38" s="7">
        <f t="shared" si="5"/>
        <v>1154</v>
      </c>
      <c r="DG38" s="7">
        <f t="shared" si="6"/>
        <v>1235</v>
      </c>
      <c r="DH38" s="7">
        <f t="shared" si="7"/>
        <v>1352</v>
      </c>
      <c r="DI38" s="7">
        <f t="shared" si="8"/>
        <v>1475</v>
      </c>
      <c r="DJ38" s="7">
        <f t="shared" si="9"/>
        <v>1839</v>
      </c>
      <c r="DK38" s="7">
        <f t="shared" si="10"/>
        <v>2136</v>
      </c>
      <c r="DL38" s="7">
        <f t="shared" si="11"/>
        <v>1764</v>
      </c>
      <c r="DM38" s="7">
        <f t="shared" si="12"/>
        <v>1506</v>
      </c>
      <c r="DN38" s="7">
        <f t="shared" si="13"/>
        <v>1258</v>
      </c>
      <c r="DO38" s="7">
        <f t="shared" si="14"/>
        <v>1517</v>
      </c>
      <c r="DP38" s="7">
        <f t="shared" si="15"/>
        <v>1729</v>
      </c>
      <c r="DQ38" s="7">
        <f t="shared" si="16"/>
        <v>1352</v>
      </c>
      <c r="DR38" s="7">
        <f t="shared" si="17"/>
        <v>915</v>
      </c>
      <c r="DS38" s="7">
        <f t="shared" si="18"/>
        <v>432</v>
      </c>
      <c r="DT38" s="7">
        <f t="shared" si="19"/>
        <v>122</v>
      </c>
      <c r="DU38" s="7">
        <f t="shared" si="20"/>
        <v>20</v>
      </c>
      <c r="DV38" s="7">
        <f t="shared" si="21"/>
        <v>1</v>
      </c>
      <c r="DW38" s="7">
        <f t="shared" si="22"/>
        <v>3204</v>
      </c>
      <c r="DX38" s="7">
        <f t="shared" si="23"/>
        <v>14870</v>
      </c>
      <c r="DY38" s="7">
        <f t="shared" si="24"/>
        <v>6088</v>
      </c>
    </row>
    <row r="39" spans="1:129">
      <c r="A39" s="27">
        <v>44197</v>
      </c>
      <c r="B39" s="7" t="s">
        <v>373</v>
      </c>
      <c r="C39" s="79">
        <v>23947</v>
      </c>
      <c r="D39" s="82">
        <v>143</v>
      </c>
      <c r="E39" s="82">
        <v>194</v>
      </c>
      <c r="F39" s="82">
        <v>182</v>
      </c>
      <c r="G39" s="82">
        <v>178</v>
      </c>
      <c r="H39" s="82">
        <v>189</v>
      </c>
      <c r="I39" s="82">
        <v>208</v>
      </c>
      <c r="J39" s="82">
        <v>202</v>
      </c>
      <c r="K39" s="82">
        <v>190</v>
      </c>
      <c r="L39" s="82">
        <v>218</v>
      </c>
      <c r="M39" s="82">
        <v>212</v>
      </c>
      <c r="N39" s="82">
        <v>233</v>
      </c>
      <c r="O39" s="82">
        <v>211</v>
      </c>
      <c r="P39" s="82">
        <v>192</v>
      </c>
      <c r="Q39" s="82">
        <v>208</v>
      </c>
      <c r="R39" s="82">
        <v>215</v>
      </c>
      <c r="S39" s="82">
        <v>202</v>
      </c>
      <c r="T39" s="82">
        <v>233</v>
      </c>
      <c r="U39" s="82">
        <v>219</v>
      </c>
      <c r="V39" s="82">
        <v>243</v>
      </c>
      <c r="W39" s="82">
        <v>221</v>
      </c>
      <c r="X39" s="82">
        <v>240</v>
      </c>
      <c r="Y39" s="82">
        <v>194</v>
      </c>
      <c r="Z39" s="82">
        <v>217</v>
      </c>
      <c r="AA39" s="82">
        <v>215</v>
      </c>
      <c r="AB39" s="82">
        <v>202</v>
      </c>
      <c r="AC39" s="82">
        <v>183</v>
      </c>
      <c r="AD39" s="82">
        <v>248</v>
      </c>
      <c r="AE39" s="82">
        <v>213</v>
      </c>
      <c r="AF39" s="82">
        <v>194</v>
      </c>
      <c r="AG39" s="82">
        <v>206</v>
      </c>
      <c r="AH39" s="82">
        <v>234</v>
      </c>
      <c r="AI39" s="82">
        <v>253</v>
      </c>
      <c r="AJ39" s="82">
        <v>249</v>
      </c>
      <c r="AK39" s="82">
        <v>234</v>
      </c>
      <c r="AL39" s="82">
        <v>236</v>
      </c>
      <c r="AM39" s="82">
        <v>281</v>
      </c>
      <c r="AN39" s="82">
        <v>249</v>
      </c>
      <c r="AO39" s="82">
        <v>267</v>
      </c>
      <c r="AP39" s="82">
        <v>276</v>
      </c>
      <c r="AQ39" s="82">
        <v>308</v>
      </c>
      <c r="AR39" s="82">
        <v>300</v>
      </c>
      <c r="AS39" s="82">
        <v>331</v>
      </c>
      <c r="AT39" s="82">
        <v>352</v>
      </c>
      <c r="AU39" s="82">
        <v>348</v>
      </c>
      <c r="AV39" s="82">
        <v>343</v>
      </c>
      <c r="AW39" s="82">
        <v>346</v>
      </c>
      <c r="AX39" s="82">
        <v>418</v>
      </c>
      <c r="AY39" s="82">
        <v>365</v>
      </c>
      <c r="AZ39" s="82">
        <v>370</v>
      </c>
      <c r="BA39" s="82">
        <v>370</v>
      </c>
      <c r="BB39" s="82">
        <v>336</v>
      </c>
      <c r="BC39" s="82">
        <v>314</v>
      </c>
      <c r="BD39" s="82">
        <v>335</v>
      </c>
      <c r="BE39" s="82">
        <v>318</v>
      </c>
      <c r="BF39" s="82">
        <v>247</v>
      </c>
      <c r="BG39" s="82">
        <v>310</v>
      </c>
      <c r="BH39" s="82">
        <v>307</v>
      </c>
      <c r="BI39" s="82">
        <v>247</v>
      </c>
      <c r="BJ39" s="82">
        <v>266</v>
      </c>
      <c r="BK39" s="82">
        <v>263</v>
      </c>
      <c r="BL39" s="82">
        <v>268</v>
      </c>
      <c r="BM39" s="82">
        <v>250</v>
      </c>
      <c r="BN39" s="82">
        <v>292</v>
      </c>
      <c r="BO39" s="82">
        <v>236</v>
      </c>
      <c r="BP39" s="82">
        <v>261</v>
      </c>
      <c r="BQ39" s="82">
        <v>282</v>
      </c>
      <c r="BR39" s="82">
        <v>292</v>
      </c>
      <c r="BS39" s="82">
        <v>317</v>
      </c>
      <c r="BT39" s="82">
        <v>357</v>
      </c>
      <c r="BU39" s="82">
        <v>341</v>
      </c>
      <c r="BV39" s="82">
        <v>369</v>
      </c>
      <c r="BW39" s="82">
        <v>453</v>
      </c>
      <c r="BX39" s="82">
        <v>406</v>
      </c>
      <c r="BY39" s="82">
        <v>415</v>
      </c>
      <c r="BZ39" s="82">
        <v>296</v>
      </c>
      <c r="CA39" s="82">
        <v>252</v>
      </c>
      <c r="CB39" s="82">
        <v>316</v>
      </c>
      <c r="CC39" s="82">
        <v>355</v>
      </c>
      <c r="CD39" s="82">
        <v>323</v>
      </c>
      <c r="CE39" s="82">
        <v>297</v>
      </c>
      <c r="CF39" s="82">
        <v>252</v>
      </c>
      <c r="CG39" s="82">
        <v>227</v>
      </c>
      <c r="CH39" s="82">
        <v>184</v>
      </c>
      <c r="CI39" s="82">
        <v>188</v>
      </c>
      <c r="CJ39" s="82">
        <v>169</v>
      </c>
      <c r="CK39" s="82">
        <v>178</v>
      </c>
      <c r="CL39" s="82">
        <v>162</v>
      </c>
      <c r="CM39" s="82">
        <v>126</v>
      </c>
      <c r="CN39" s="82">
        <v>102</v>
      </c>
      <c r="CO39" s="82">
        <v>89</v>
      </c>
      <c r="CP39" s="82">
        <v>89</v>
      </c>
      <c r="CQ39" s="82">
        <v>79</v>
      </c>
      <c r="CR39" s="82">
        <v>62</v>
      </c>
      <c r="CS39" s="82">
        <v>56</v>
      </c>
      <c r="CT39" s="82">
        <v>44</v>
      </c>
      <c r="CU39" s="82">
        <v>31</v>
      </c>
      <c r="CV39" s="82">
        <v>20</v>
      </c>
      <c r="CW39" s="82">
        <v>16</v>
      </c>
      <c r="CX39" s="82">
        <v>14</v>
      </c>
      <c r="CY39" s="82">
        <v>4</v>
      </c>
      <c r="CZ39" s="82">
        <v>26</v>
      </c>
      <c r="DA39" s="88">
        <v>173</v>
      </c>
      <c r="DB39" s="7">
        <f t="shared" si="1"/>
        <v>886</v>
      </c>
      <c r="DC39" s="7">
        <f t="shared" si="2"/>
        <v>1030</v>
      </c>
      <c r="DD39" s="7">
        <f t="shared" si="3"/>
        <v>1059</v>
      </c>
      <c r="DE39" s="7">
        <f t="shared" si="4"/>
        <v>1118</v>
      </c>
      <c r="DF39" s="7">
        <f t="shared" si="5"/>
        <v>1068</v>
      </c>
      <c r="DG39" s="7">
        <f t="shared" si="6"/>
        <v>1044</v>
      </c>
      <c r="DH39" s="7">
        <f t="shared" si="7"/>
        <v>1206</v>
      </c>
      <c r="DI39" s="7">
        <f t="shared" si="8"/>
        <v>1381</v>
      </c>
      <c r="DJ39" s="7">
        <f t="shared" si="9"/>
        <v>1674</v>
      </c>
      <c r="DK39" s="7">
        <f t="shared" si="10"/>
        <v>1869</v>
      </c>
      <c r="DL39" s="7">
        <f t="shared" si="11"/>
        <v>1550</v>
      </c>
      <c r="DM39" s="7">
        <f t="shared" si="12"/>
        <v>1393</v>
      </c>
      <c r="DN39" s="7">
        <f t="shared" si="13"/>
        <v>1307</v>
      </c>
      <c r="DO39" s="7">
        <f t="shared" si="14"/>
        <v>1589</v>
      </c>
      <c r="DP39" s="7">
        <f t="shared" si="15"/>
        <v>1939</v>
      </c>
      <c r="DQ39" s="7">
        <f t="shared" si="16"/>
        <v>1543</v>
      </c>
      <c r="DR39" s="7">
        <f t="shared" si="17"/>
        <v>1020</v>
      </c>
      <c r="DS39" s="7">
        <f t="shared" si="18"/>
        <v>657</v>
      </c>
      <c r="DT39" s="7">
        <f t="shared" si="19"/>
        <v>330</v>
      </c>
      <c r="DU39" s="7">
        <f t="shared" si="20"/>
        <v>85</v>
      </c>
      <c r="DV39" s="7">
        <f t="shared" si="21"/>
        <v>26</v>
      </c>
      <c r="DW39" s="7">
        <f t="shared" si="22"/>
        <v>2975</v>
      </c>
      <c r="DX39" s="7">
        <f t="shared" si="23"/>
        <v>13610</v>
      </c>
      <c r="DY39" s="7">
        <f t="shared" si="24"/>
        <v>7189</v>
      </c>
    </row>
    <row r="40" spans="1:129">
      <c r="A40" s="27">
        <v>44562</v>
      </c>
      <c r="B40" s="7" t="s">
        <v>734</v>
      </c>
      <c r="C40" s="79">
        <v>48570</v>
      </c>
      <c r="D40" s="83">
        <v>317</v>
      </c>
      <c r="E40" s="83">
        <v>346</v>
      </c>
      <c r="F40" s="83">
        <v>383</v>
      </c>
      <c r="G40" s="83">
        <v>376</v>
      </c>
      <c r="H40" s="83">
        <v>403</v>
      </c>
      <c r="I40" s="83">
        <v>416</v>
      </c>
      <c r="J40" s="83">
        <v>437</v>
      </c>
      <c r="K40" s="83">
        <v>429</v>
      </c>
      <c r="L40" s="83">
        <v>424</v>
      </c>
      <c r="M40" s="83">
        <v>435</v>
      </c>
      <c r="N40" s="83">
        <v>413</v>
      </c>
      <c r="O40" s="83">
        <v>455</v>
      </c>
      <c r="P40" s="83">
        <v>437</v>
      </c>
      <c r="Q40" s="83">
        <v>438</v>
      </c>
      <c r="R40" s="83">
        <v>426</v>
      </c>
      <c r="S40" s="83">
        <v>449</v>
      </c>
      <c r="T40" s="83">
        <v>426</v>
      </c>
      <c r="U40" s="83">
        <v>464</v>
      </c>
      <c r="V40" s="83">
        <v>445</v>
      </c>
      <c r="W40" s="83">
        <v>468</v>
      </c>
      <c r="X40" s="83">
        <v>450</v>
      </c>
      <c r="Y40" s="83">
        <v>488</v>
      </c>
      <c r="Z40" s="83">
        <v>393</v>
      </c>
      <c r="AA40" s="83">
        <v>433</v>
      </c>
      <c r="AB40" s="83">
        <v>466</v>
      </c>
      <c r="AC40" s="84">
        <v>443</v>
      </c>
      <c r="AD40" s="83">
        <v>425</v>
      </c>
      <c r="AE40" s="83">
        <v>492</v>
      </c>
      <c r="AF40" s="83">
        <v>466</v>
      </c>
      <c r="AG40" s="83">
        <v>439</v>
      </c>
      <c r="AH40" s="83">
        <v>465</v>
      </c>
      <c r="AI40" s="83">
        <v>501</v>
      </c>
      <c r="AJ40" s="83">
        <v>568</v>
      </c>
      <c r="AK40" s="83">
        <v>549</v>
      </c>
      <c r="AL40" s="83">
        <v>478</v>
      </c>
      <c r="AM40" s="83">
        <v>521</v>
      </c>
      <c r="AN40" s="83">
        <v>557</v>
      </c>
      <c r="AO40" s="83">
        <v>559</v>
      </c>
      <c r="AP40" s="83">
        <v>588</v>
      </c>
      <c r="AQ40" s="83">
        <v>608</v>
      </c>
      <c r="AR40" s="83">
        <v>589</v>
      </c>
      <c r="AS40" s="83">
        <v>634</v>
      </c>
      <c r="AT40" s="83">
        <v>729</v>
      </c>
      <c r="AU40" s="83">
        <v>723</v>
      </c>
      <c r="AV40" s="83">
        <v>722</v>
      </c>
      <c r="AW40" s="83">
        <v>725</v>
      </c>
      <c r="AX40" s="83">
        <v>729</v>
      </c>
      <c r="AY40" s="83">
        <v>872</v>
      </c>
      <c r="AZ40" s="83">
        <v>819</v>
      </c>
      <c r="BA40" s="83">
        <v>807</v>
      </c>
      <c r="BB40" s="83">
        <v>808</v>
      </c>
      <c r="BC40" s="83">
        <v>759</v>
      </c>
      <c r="BD40" s="83">
        <v>670</v>
      </c>
      <c r="BE40" s="83">
        <v>705</v>
      </c>
      <c r="BF40" s="83">
        <v>694</v>
      </c>
      <c r="BG40" s="83">
        <v>503</v>
      </c>
      <c r="BH40" s="83">
        <v>637</v>
      </c>
      <c r="BI40" s="83">
        <v>621</v>
      </c>
      <c r="BJ40" s="83">
        <v>549</v>
      </c>
      <c r="BK40" s="83">
        <v>554</v>
      </c>
      <c r="BL40" s="83">
        <v>546</v>
      </c>
      <c r="BM40" s="83">
        <v>507</v>
      </c>
      <c r="BN40" s="83">
        <v>506</v>
      </c>
      <c r="BO40" s="83">
        <v>560</v>
      </c>
      <c r="BP40" s="83">
        <v>470</v>
      </c>
      <c r="BQ40" s="83">
        <v>510</v>
      </c>
      <c r="BR40" s="83">
        <v>559</v>
      </c>
      <c r="BS40" s="83">
        <v>543</v>
      </c>
      <c r="BT40" s="83">
        <v>594</v>
      </c>
      <c r="BU40" s="83">
        <v>697</v>
      </c>
      <c r="BV40" s="83">
        <v>693</v>
      </c>
      <c r="BW40" s="83">
        <v>730</v>
      </c>
      <c r="BX40" s="83">
        <v>840</v>
      </c>
      <c r="BY40" s="83">
        <v>739</v>
      </c>
      <c r="BZ40" s="83">
        <v>771</v>
      </c>
      <c r="CA40" s="83">
        <v>553</v>
      </c>
      <c r="CB40" s="83">
        <v>495</v>
      </c>
      <c r="CC40" s="83">
        <v>576</v>
      </c>
      <c r="CD40" s="83">
        <v>633</v>
      </c>
      <c r="CE40" s="83">
        <v>559</v>
      </c>
      <c r="CF40" s="83">
        <v>561</v>
      </c>
      <c r="CG40" s="83">
        <v>462</v>
      </c>
      <c r="CH40" s="83">
        <v>416</v>
      </c>
      <c r="CI40" s="83">
        <v>355</v>
      </c>
      <c r="CJ40" s="83">
        <v>326</v>
      </c>
      <c r="CK40" s="83">
        <v>277</v>
      </c>
      <c r="CL40" s="83">
        <v>282</v>
      </c>
      <c r="CM40" s="83">
        <v>228</v>
      </c>
      <c r="CN40" s="83">
        <v>216</v>
      </c>
      <c r="CO40" s="83">
        <v>131</v>
      </c>
      <c r="CP40" s="83">
        <v>128</v>
      </c>
      <c r="CQ40" s="83">
        <v>110</v>
      </c>
      <c r="CR40" s="83">
        <v>98</v>
      </c>
      <c r="CS40" s="83">
        <v>67</v>
      </c>
      <c r="CT40" s="83">
        <v>56</v>
      </c>
      <c r="CU40" s="83">
        <v>50</v>
      </c>
      <c r="CV40" s="83">
        <v>30</v>
      </c>
      <c r="CW40" s="83">
        <v>20</v>
      </c>
      <c r="CX40" s="83">
        <v>16</v>
      </c>
      <c r="CY40" s="83">
        <v>13</v>
      </c>
      <c r="CZ40" s="83">
        <v>20</v>
      </c>
      <c r="DA40" s="87">
        <v>502</v>
      </c>
      <c r="DB40" s="7">
        <f t="shared" si="1"/>
        <v>1825</v>
      </c>
      <c r="DC40" s="7">
        <f t="shared" si="2"/>
        <v>2141</v>
      </c>
      <c r="DD40" s="7">
        <f t="shared" si="3"/>
        <v>2169</v>
      </c>
      <c r="DE40" s="7">
        <f t="shared" si="4"/>
        <v>2252</v>
      </c>
      <c r="DF40" s="7">
        <f t="shared" si="5"/>
        <v>2230</v>
      </c>
      <c r="DG40" s="7">
        <f t="shared" si="6"/>
        <v>2265</v>
      </c>
      <c r="DH40" s="7">
        <f t="shared" si="7"/>
        <v>2561</v>
      </c>
      <c r="DI40" s="7">
        <f t="shared" si="8"/>
        <v>2833</v>
      </c>
      <c r="DJ40" s="7">
        <f t="shared" si="9"/>
        <v>3397</v>
      </c>
      <c r="DK40" s="7">
        <f t="shared" si="10"/>
        <v>3952</v>
      </c>
      <c r="DL40" s="7">
        <f t="shared" si="11"/>
        <v>3636</v>
      </c>
      <c r="DM40" s="7">
        <f t="shared" si="12"/>
        <v>2864</v>
      </c>
      <c r="DN40" s="7">
        <f t="shared" si="13"/>
        <v>2589</v>
      </c>
      <c r="DO40" s="7">
        <f t="shared" si="14"/>
        <v>2903</v>
      </c>
      <c r="DP40" s="7">
        <f t="shared" si="15"/>
        <v>3773</v>
      </c>
      <c r="DQ40" s="7">
        <f t="shared" si="16"/>
        <v>2816</v>
      </c>
      <c r="DR40" s="7">
        <f t="shared" si="17"/>
        <v>2120</v>
      </c>
      <c r="DS40" s="7">
        <f t="shared" si="18"/>
        <v>1134</v>
      </c>
      <c r="DT40" s="7">
        <f t="shared" si="19"/>
        <v>459</v>
      </c>
      <c r="DU40" s="7">
        <f t="shared" si="20"/>
        <v>129</v>
      </c>
      <c r="DV40" s="7">
        <f t="shared" si="21"/>
        <v>20</v>
      </c>
      <c r="DW40" s="7">
        <f t="shared" si="22"/>
        <v>6135</v>
      </c>
      <c r="DX40" s="7">
        <f t="shared" si="23"/>
        <v>28579</v>
      </c>
      <c r="DY40" s="7">
        <f t="shared" si="24"/>
        <v>13354</v>
      </c>
    </row>
    <row r="41" spans="1:129">
      <c r="A41" s="27">
        <v>44562</v>
      </c>
      <c r="B41" s="7" t="s">
        <v>1180</v>
      </c>
      <c r="C41" s="79">
        <v>24595</v>
      </c>
      <c r="D41" s="82">
        <v>161</v>
      </c>
      <c r="E41" s="82">
        <v>192</v>
      </c>
      <c r="F41" s="82">
        <v>186</v>
      </c>
      <c r="G41" s="82">
        <v>183</v>
      </c>
      <c r="H41" s="82">
        <v>222</v>
      </c>
      <c r="I41" s="82">
        <v>222</v>
      </c>
      <c r="J41" s="82">
        <v>227</v>
      </c>
      <c r="K41" s="82">
        <v>223</v>
      </c>
      <c r="L41" s="82">
        <v>232</v>
      </c>
      <c r="M41" s="82">
        <v>215</v>
      </c>
      <c r="N41" s="82">
        <v>202</v>
      </c>
      <c r="O41" s="82">
        <v>221</v>
      </c>
      <c r="P41" s="82">
        <v>227</v>
      </c>
      <c r="Q41" s="82">
        <v>246</v>
      </c>
      <c r="R41" s="82">
        <v>214</v>
      </c>
      <c r="S41" s="82">
        <v>234</v>
      </c>
      <c r="T41" s="82">
        <v>220</v>
      </c>
      <c r="U41" s="82">
        <v>231</v>
      </c>
      <c r="V41" s="82">
        <v>225</v>
      </c>
      <c r="W41" s="82">
        <v>230</v>
      </c>
      <c r="X41" s="82">
        <v>235</v>
      </c>
      <c r="Y41" s="82">
        <v>245</v>
      </c>
      <c r="Z41" s="82">
        <v>207</v>
      </c>
      <c r="AA41" s="82">
        <v>224</v>
      </c>
      <c r="AB41" s="82">
        <v>253</v>
      </c>
      <c r="AC41" s="82">
        <v>248</v>
      </c>
      <c r="AD41" s="82">
        <v>242</v>
      </c>
      <c r="AE41" s="82">
        <v>253</v>
      </c>
      <c r="AF41" s="82">
        <v>259</v>
      </c>
      <c r="AG41" s="82">
        <v>246</v>
      </c>
      <c r="AH41" s="82">
        <v>243</v>
      </c>
      <c r="AI41" s="82">
        <v>257</v>
      </c>
      <c r="AJ41" s="82">
        <v>294</v>
      </c>
      <c r="AK41" s="82">
        <v>302</v>
      </c>
      <c r="AL41" s="82">
        <v>248</v>
      </c>
      <c r="AM41" s="82">
        <v>283</v>
      </c>
      <c r="AN41" s="82">
        <v>269</v>
      </c>
      <c r="AO41" s="82">
        <v>305</v>
      </c>
      <c r="AP41" s="82">
        <v>319</v>
      </c>
      <c r="AQ41" s="82">
        <v>327</v>
      </c>
      <c r="AR41" s="82">
        <v>286</v>
      </c>
      <c r="AS41" s="82">
        <v>332</v>
      </c>
      <c r="AT41" s="82">
        <v>395</v>
      </c>
      <c r="AU41" s="82">
        <v>363</v>
      </c>
      <c r="AV41" s="82">
        <v>376</v>
      </c>
      <c r="AW41" s="82">
        <v>383</v>
      </c>
      <c r="AX41" s="82">
        <v>383</v>
      </c>
      <c r="AY41" s="82">
        <v>454</v>
      </c>
      <c r="AZ41" s="82">
        <v>452</v>
      </c>
      <c r="BA41" s="82">
        <v>432</v>
      </c>
      <c r="BB41" s="82">
        <v>440</v>
      </c>
      <c r="BC41" s="82">
        <v>427</v>
      </c>
      <c r="BD41" s="82">
        <v>352</v>
      </c>
      <c r="BE41" s="82">
        <v>369</v>
      </c>
      <c r="BF41" s="82">
        <v>369</v>
      </c>
      <c r="BG41" s="82">
        <v>258</v>
      </c>
      <c r="BH41" s="82">
        <v>325</v>
      </c>
      <c r="BI41" s="82">
        <v>316</v>
      </c>
      <c r="BJ41" s="82">
        <v>302</v>
      </c>
      <c r="BK41" s="82">
        <v>285</v>
      </c>
      <c r="BL41" s="82">
        <v>281</v>
      </c>
      <c r="BM41" s="82">
        <v>240</v>
      </c>
      <c r="BN41" s="82">
        <v>262</v>
      </c>
      <c r="BO41" s="82">
        <v>270</v>
      </c>
      <c r="BP41" s="82">
        <v>233</v>
      </c>
      <c r="BQ41" s="82">
        <v>249</v>
      </c>
      <c r="BR41" s="82">
        <v>280</v>
      </c>
      <c r="BS41" s="82">
        <v>250</v>
      </c>
      <c r="BT41" s="82">
        <v>281</v>
      </c>
      <c r="BU41" s="82">
        <v>337</v>
      </c>
      <c r="BV41" s="82">
        <v>353</v>
      </c>
      <c r="BW41" s="82">
        <v>364</v>
      </c>
      <c r="BX41" s="82">
        <v>393</v>
      </c>
      <c r="BY41" s="82">
        <v>339</v>
      </c>
      <c r="BZ41" s="82">
        <v>356</v>
      </c>
      <c r="CA41" s="82">
        <v>257</v>
      </c>
      <c r="CB41" s="82">
        <v>245</v>
      </c>
      <c r="CC41" s="82">
        <v>265</v>
      </c>
      <c r="CD41" s="82">
        <v>279</v>
      </c>
      <c r="CE41" s="82">
        <v>243</v>
      </c>
      <c r="CF41" s="82">
        <v>272</v>
      </c>
      <c r="CG41" s="82">
        <v>207</v>
      </c>
      <c r="CH41" s="82">
        <v>195</v>
      </c>
      <c r="CI41" s="82">
        <v>177</v>
      </c>
      <c r="CJ41" s="82">
        <v>152</v>
      </c>
      <c r="CK41" s="82">
        <v>119</v>
      </c>
      <c r="CL41" s="82">
        <v>116</v>
      </c>
      <c r="CM41" s="82">
        <v>81</v>
      </c>
      <c r="CN41" s="82">
        <v>93</v>
      </c>
      <c r="CO41" s="82">
        <v>42</v>
      </c>
      <c r="CP41" s="82">
        <v>48</v>
      </c>
      <c r="CQ41" s="82">
        <v>32</v>
      </c>
      <c r="CR41" s="82">
        <v>30</v>
      </c>
      <c r="CS41" s="82">
        <v>15</v>
      </c>
      <c r="CT41" s="82">
        <v>13</v>
      </c>
      <c r="CU41" s="82">
        <v>10</v>
      </c>
      <c r="CV41" s="82">
        <v>5</v>
      </c>
      <c r="CW41" s="82">
        <v>4</v>
      </c>
      <c r="CX41" s="82">
        <v>4</v>
      </c>
      <c r="CY41" s="82">
        <v>1</v>
      </c>
      <c r="CZ41" s="82">
        <v>2</v>
      </c>
      <c r="DA41" s="88">
        <v>329</v>
      </c>
      <c r="DB41" s="7">
        <f t="shared" si="1"/>
        <v>944</v>
      </c>
      <c r="DC41" s="7">
        <f t="shared" si="2"/>
        <v>1119</v>
      </c>
      <c r="DD41" s="7">
        <f t="shared" si="3"/>
        <v>1110</v>
      </c>
      <c r="DE41" s="7">
        <f t="shared" si="4"/>
        <v>1140</v>
      </c>
      <c r="DF41" s="7">
        <f t="shared" si="5"/>
        <v>1164</v>
      </c>
      <c r="DG41" s="7">
        <f t="shared" si="6"/>
        <v>1248</v>
      </c>
      <c r="DH41" s="7">
        <f t="shared" si="7"/>
        <v>1344</v>
      </c>
      <c r="DI41" s="7">
        <f t="shared" si="8"/>
        <v>1503</v>
      </c>
      <c r="DJ41" s="7">
        <f t="shared" si="9"/>
        <v>1752</v>
      </c>
      <c r="DK41" s="7">
        <f t="shared" si="10"/>
        <v>2104</v>
      </c>
      <c r="DL41" s="7">
        <f t="shared" si="11"/>
        <v>1957</v>
      </c>
      <c r="DM41" s="7">
        <f t="shared" si="12"/>
        <v>1486</v>
      </c>
      <c r="DN41" s="7">
        <f t="shared" si="13"/>
        <v>1286</v>
      </c>
      <c r="DO41" s="7">
        <f t="shared" si="14"/>
        <v>1397</v>
      </c>
      <c r="DP41" s="7">
        <f t="shared" si="15"/>
        <v>1805</v>
      </c>
      <c r="DQ41" s="7">
        <f t="shared" si="16"/>
        <v>1289</v>
      </c>
      <c r="DR41" s="7">
        <f t="shared" si="17"/>
        <v>1003</v>
      </c>
      <c r="DS41" s="7">
        <f t="shared" si="18"/>
        <v>451</v>
      </c>
      <c r="DT41" s="7">
        <f t="shared" si="19"/>
        <v>138</v>
      </c>
      <c r="DU41" s="7">
        <f t="shared" si="20"/>
        <v>24</v>
      </c>
      <c r="DV41" s="7">
        <f t="shared" si="21"/>
        <v>2</v>
      </c>
      <c r="DW41" s="7">
        <f t="shared" si="22"/>
        <v>3173</v>
      </c>
      <c r="DX41" s="7">
        <f t="shared" si="23"/>
        <v>14984</v>
      </c>
      <c r="DY41" s="7">
        <f t="shared" si="24"/>
        <v>6109</v>
      </c>
    </row>
    <row r="42" spans="1:129">
      <c r="A42" s="27">
        <v>44562</v>
      </c>
      <c r="B42" s="7" t="s">
        <v>373</v>
      </c>
      <c r="C42" s="79">
        <v>23975</v>
      </c>
      <c r="D42" s="82">
        <v>156</v>
      </c>
      <c r="E42" s="82">
        <v>154</v>
      </c>
      <c r="F42" s="82">
        <v>197</v>
      </c>
      <c r="G42" s="82">
        <v>193</v>
      </c>
      <c r="H42" s="82">
        <v>181</v>
      </c>
      <c r="I42" s="82">
        <v>194</v>
      </c>
      <c r="J42" s="82">
        <v>210</v>
      </c>
      <c r="K42" s="82">
        <v>206</v>
      </c>
      <c r="L42" s="82">
        <v>192</v>
      </c>
      <c r="M42" s="82">
        <v>220</v>
      </c>
      <c r="N42" s="82">
        <v>211</v>
      </c>
      <c r="O42" s="82">
        <v>234</v>
      </c>
      <c r="P42" s="82">
        <v>210</v>
      </c>
      <c r="Q42" s="82">
        <v>192</v>
      </c>
      <c r="R42" s="82">
        <v>212</v>
      </c>
      <c r="S42" s="82">
        <v>215</v>
      </c>
      <c r="T42" s="82">
        <v>206</v>
      </c>
      <c r="U42" s="82">
        <v>233</v>
      </c>
      <c r="V42" s="82">
        <v>220</v>
      </c>
      <c r="W42" s="82">
        <v>238</v>
      </c>
      <c r="X42" s="82">
        <v>215</v>
      </c>
      <c r="Y42" s="82">
        <v>243</v>
      </c>
      <c r="Z42" s="82">
        <v>186</v>
      </c>
      <c r="AA42" s="82">
        <v>209</v>
      </c>
      <c r="AB42" s="82">
        <v>213</v>
      </c>
      <c r="AC42" s="82">
        <v>195</v>
      </c>
      <c r="AD42" s="82">
        <v>183</v>
      </c>
      <c r="AE42" s="82">
        <v>239</v>
      </c>
      <c r="AF42" s="82">
        <v>207</v>
      </c>
      <c r="AG42" s="82">
        <v>193</v>
      </c>
      <c r="AH42" s="82">
        <v>222</v>
      </c>
      <c r="AI42" s="82">
        <v>244</v>
      </c>
      <c r="AJ42" s="82">
        <v>274</v>
      </c>
      <c r="AK42" s="82">
        <v>247</v>
      </c>
      <c r="AL42" s="82">
        <v>230</v>
      </c>
      <c r="AM42" s="82">
        <v>238</v>
      </c>
      <c r="AN42" s="82">
        <v>288</v>
      </c>
      <c r="AO42" s="82">
        <v>254</v>
      </c>
      <c r="AP42" s="82">
        <v>269</v>
      </c>
      <c r="AQ42" s="82">
        <v>281</v>
      </c>
      <c r="AR42" s="82">
        <v>303</v>
      </c>
      <c r="AS42" s="82">
        <v>302</v>
      </c>
      <c r="AT42" s="82">
        <v>334</v>
      </c>
      <c r="AU42" s="82">
        <v>360</v>
      </c>
      <c r="AV42" s="82">
        <v>346</v>
      </c>
      <c r="AW42" s="82">
        <v>342</v>
      </c>
      <c r="AX42" s="82">
        <v>346</v>
      </c>
      <c r="AY42" s="82">
        <v>418</v>
      </c>
      <c r="AZ42" s="82">
        <v>367</v>
      </c>
      <c r="BA42" s="82">
        <v>375</v>
      </c>
      <c r="BB42" s="82">
        <v>368</v>
      </c>
      <c r="BC42" s="82">
        <v>332</v>
      </c>
      <c r="BD42" s="82">
        <v>318</v>
      </c>
      <c r="BE42" s="82">
        <v>336</v>
      </c>
      <c r="BF42" s="82">
        <v>325</v>
      </c>
      <c r="BG42" s="82">
        <v>245</v>
      </c>
      <c r="BH42" s="82">
        <v>312</v>
      </c>
      <c r="BI42" s="82">
        <v>305</v>
      </c>
      <c r="BJ42" s="82">
        <v>247</v>
      </c>
      <c r="BK42" s="82">
        <v>269</v>
      </c>
      <c r="BL42" s="82">
        <v>265</v>
      </c>
      <c r="BM42" s="82">
        <v>267</v>
      </c>
      <c r="BN42" s="82">
        <v>244</v>
      </c>
      <c r="BO42" s="82">
        <v>290</v>
      </c>
      <c r="BP42" s="82">
        <v>237</v>
      </c>
      <c r="BQ42" s="82">
        <v>261</v>
      </c>
      <c r="BR42" s="82">
        <v>279</v>
      </c>
      <c r="BS42" s="82">
        <v>293</v>
      </c>
      <c r="BT42" s="82">
        <v>313</v>
      </c>
      <c r="BU42" s="82">
        <v>360</v>
      </c>
      <c r="BV42" s="82">
        <v>340</v>
      </c>
      <c r="BW42" s="82">
        <v>366</v>
      </c>
      <c r="BX42" s="82">
        <v>447</v>
      </c>
      <c r="BY42" s="82">
        <v>400</v>
      </c>
      <c r="BZ42" s="82">
        <v>415</v>
      </c>
      <c r="CA42" s="82">
        <v>296</v>
      </c>
      <c r="CB42" s="82">
        <v>250</v>
      </c>
      <c r="CC42" s="82">
        <v>311</v>
      </c>
      <c r="CD42" s="82">
        <v>354</v>
      </c>
      <c r="CE42" s="82">
        <v>316</v>
      </c>
      <c r="CF42" s="82">
        <v>289</v>
      </c>
      <c r="CG42" s="82">
        <v>255</v>
      </c>
      <c r="CH42" s="82">
        <v>221</v>
      </c>
      <c r="CI42" s="82">
        <v>178</v>
      </c>
      <c r="CJ42" s="82">
        <v>174</v>
      </c>
      <c r="CK42" s="82">
        <v>158</v>
      </c>
      <c r="CL42" s="82">
        <v>166</v>
      </c>
      <c r="CM42" s="82">
        <v>147</v>
      </c>
      <c r="CN42" s="82">
        <v>123</v>
      </c>
      <c r="CO42" s="82">
        <v>89</v>
      </c>
      <c r="CP42" s="82">
        <v>80</v>
      </c>
      <c r="CQ42" s="82">
        <v>78</v>
      </c>
      <c r="CR42" s="82">
        <v>68</v>
      </c>
      <c r="CS42" s="82">
        <v>52</v>
      </c>
      <c r="CT42" s="82">
        <v>43</v>
      </c>
      <c r="CU42" s="82">
        <v>40</v>
      </c>
      <c r="CV42" s="82">
        <v>25</v>
      </c>
      <c r="CW42" s="82">
        <v>16</v>
      </c>
      <c r="CX42" s="82">
        <v>12</v>
      </c>
      <c r="CY42" s="82">
        <v>12</v>
      </c>
      <c r="CZ42" s="82">
        <v>18</v>
      </c>
      <c r="DA42" s="88">
        <v>173</v>
      </c>
      <c r="DB42" s="7">
        <f t="shared" si="1"/>
        <v>881</v>
      </c>
      <c r="DC42" s="7">
        <f t="shared" si="2"/>
        <v>1022</v>
      </c>
      <c r="DD42" s="7">
        <f t="shared" si="3"/>
        <v>1059</v>
      </c>
      <c r="DE42" s="7">
        <f t="shared" si="4"/>
        <v>1112</v>
      </c>
      <c r="DF42" s="7">
        <f t="shared" si="5"/>
        <v>1066</v>
      </c>
      <c r="DG42" s="7">
        <f t="shared" si="6"/>
        <v>1017</v>
      </c>
      <c r="DH42" s="7">
        <f t="shared" si="7"/>
        <v>1217</v>
      </c>
      <c r="DI42" s="7">
        <f t="shared" si="8"/>
        <v>1330</v>
      </c>
      <c r="DJ42" s="7">
        <f t="shared" si="9"/>
        <v>1645</v>
      </c>
      <c r="DK42" s="7">
        <f t="shared" si="10"/>
        <v>1848</v>
      </c>
      <c r="DL42" s="7">
        <f t="shared" si="11"/>
        <v>1679</v>
      </c>
      <c r="DM42" s="7">
        <f t="shared" si="12"/>
        <v>1378</v>
      </c>
      <c r="DN42" s="7">
        <f t="shared" si="13"/>
        <v>1303</v>
      </c>
      <c r="DO42" s="7">
        <f t="shared" si="14"/>
        <v>1506</v>
      </c>
      <c r="DP42" s="7">
        <f t="shared" si="15"/>
        <v>1968</v>
      </c>
      <c r="DQ42" s="7">
        <f t="shared" si="16"/>
        <v>1527</v>
      </c>
      <c r="DR42" s="7">
        <f t="shared" si="17"/>
        <v>1117</v>
      </c>
      <c r="DS42" s="7">
        <f t="shared" si="18"/>
        <v>683</v>
      </c>
      <c r="DT42" s="7">
        <f t="shared" si="19"/>
        <v>321</v>
      </c>
      <c r="DU42" s="7">
        <f t="shared" si="20"/>
        <v>105</v>
      </c>
      <c r="DV42" s="7">
        <f t="shared" si="21"/>
        <v>18</v>
      </c>
      <c r="DW42" s="7">
        <f t="shared" si="22"/>
        <v>2962</v>
      </c>
      <c r="DX42" s="7">
        <f t="shared" si="23"/>
        <v>13595</v>
      </c>
      <c r="DY42" s="7">
        <f t="shared" si="24"/>
        <v>7245</v>
      </c>
    </row>
    <row r="43" spans="1:129">
      <c r="A43" s="27">
        <v>44927</v>
      </c>
      <c r="B43" s="7" t="s">
        <v>734</v>
      </c>
      <c r="C43" s="79">
        <v>48567</v>
      </c>
      <c r="D43" s="83">
        <v>325</v>
      </c>
      <c r="E43" s="83">
        <v>321</v>
      </c>
      <c r="F43" s="83">
        <v>347</v>
      </c>
      <c r="G43" s="83">
        <v>393</v>
      </c>
      <c r="H43" s="83">
        <v>392</v>
      </c>
      <c r="I43" s="83">
        <v>398</v>
      </c>
      <c r="J43" s="83">
        <v>428</v>
      </c>
      <c r="K43" s="83">
        <v>435</v>
      </c>
      <c r="L43" s="83">
        <v>429</v>
      </c>
      <c r="M43" s="83">
        <v>426</v>
      </c>
      <c r="N43" s="83">
        <v>437</v>
      </c>
      <c r="O43" s="83">
        <v>413</v>
      </c>
      <c r="P43" s="83">
        <v>455</v>
      </c>
      <c r="Q43" s="83">
        <v>436</v>
      </c>
      <c r="R43" s="83">
        <v>442</v>
      </c>
      <c r="S43" s="83">
        <v>424</v>
      </c>
      <c r="T43" s="83">
        <v>452</v>
      </c>
      <c r="U43" s="83">
        <v>425</v>
      </c>
      <c r="V43" s="83">
        <v>468</v>
      </c>
      <c r="W43" s="83">
        <v>444</v>
      </c>
      <c r="X43" s="83">
        <v>465</v>
      </c>
      <c r="Y43" s="83">
        <v>450</v>
      </c>
      <c r="Z43" s="83">
        <v>483</v>
      </c>
      <c r="AA43" s="83">
        <v>379</v>
      </c>
      <c r="AB43" s="83">
        <v>422</v>
      </c>
      <c r="AC43" s="83">
        <v>471</v>
      </c>
      <c r="AD43" s="83">
        <v>448</v>
      </c>
      <c r="AE43" s="83">
        <v>431</v>
      </c>
      <c r="AF43" s="83">
        <v>508</v>
      </c>
      <c r="AG43" s="83">
        <v>458</v>
      </c>
      <c r="AH43" s="83">
        <v>446</v>
      </c>
      <c r="AI43" s="83">
        <v>478</v>
      </c>
      <c r="AJ43" s="83">
        <v>500</v>
      </c>
      <c r="AK43" s="83">
        <v>571</v>
      </c>
      <c r="AL43" s="83">
        <v>570</v>
      </c>
      <c r="AM43" s="83">
        <v>477</v>
      </c>
      <c r="AN43" s="83">
        <v>530</v>
      </c>
      <c r="AO43" s="83">
        <v>573</v>
      </c>
      <c r="AP43" s="83">
        <v>568</v>
      </c>
      <c r="AQ43" s="83">
        <v>577</v>
      </c>
      <c r="AR43" s="83">
        <v>622</v>
      </c>
      <c r="AS43" s="83">
        <v>597</v>
      </c>
      <c r="AT43" s="83">
        <v>634</v>
      </c>
      <c r="AU43" s="83">
        <v>728</v>
      </c>
      <c r="AV43" s="83">
        <v>728</v>
      </c>
      <c r="AW43" s="83">
        <v>727</v>
      </c>
      <c r="AX43" s="83">
        <v>725</v>
      </c>
      <c r="AY43" s="83">
        <v>728</v>
      </c>
      <c r="AZ43" s="83">
        <v>890</v>
      </c>
      <c r="BA43" s="83">
        <v>817</v>
      </c>
      <c r="BB43" s="83">
        <v>818</v>
      </c>
      <c r="BC43" s="83">
        <v>815</v>
      </c>
      <c r="BD43" s="83">
        <v>763</v>
      </c>
      <c r="BE43" s="83">
        <v>660</v>
      </c>
      <c r="BF43" s="83">
        <v>700</v>
      </c>
      <c r="BG43" s="83">
        <v>691</v>
      </c>
      <c r="BH43" s="83">
        <v>507</v>
      </c>
      <c r="BI43" s="83">
        <v>640</v>
      </c>
      <c r="BJ43" s="83">
        <v>618</v>
      </c>
      <c r="BK43" s="83">
        <v>549</v>
      </c>
      <c r="BL43" s="83">
        <v>555</v>
      </c>
      <c r="BM43" s="83">
        <v>543</v>
      </c>
      <c r="BN43" s="83">
        <v>508</v>
      </c>
      <c r="BO43" s="83">
        <v>509</v>
      </c>
      <c r="BP43" s="83">
        <v>554</v>
      </c>
      <c r="BQ43" s="83">
        <v>476</v>
      </c>
      <c r="BR43" s="83">
        <v>506</v>
      </c>
      <c r="BS43" s="83">
        <v>557</v>
      </c>
      <c r="BT43" s="83">
        <v>540</v>
      </c>
      <c r="BU43" s="83">
        <v>590</v>
      </c>
      <c r="BV43" s="83">
        <v>689</v>
      </c>
      <c r="BW43" s="83">
        <v>676</v>
      </c>
      <c r="BX43" s="83">
        <v>723</v>
      </c>
      <c r="BY43" s="83">
        <v>823</v>
      </c>
      <c r="BZ43" s="83">
        <v>728</v>
      </c>
      <c r="CA43" s="83">
        <v>762</v>
      </c>
      <c r="CB43" s="83">
        <v>538</v>
      </c>
      <c r="CC43" s="83">
        <v>483</v>
      </c>
      <c r="CD43" s="83">
        <v>555</v>
      </c>
      <c r="CE43" s="83">
        <v>625</v>
      </c>
      <c r="CF43" s="83">
        <v>532</v>
      </c>
      <c r="CG43" s="83">
        <v>533</v>
      </c>
      <c r="CH43" s="83">
        <v>444</v>
      </c>
      <c r="CI43" s="83">
        <v>389</v>
      </c>
      <c r="CJ43" s="83">
        <v>333</v>
      </c>
      <c r="CK43" s="83">
        <v>303</v>
      </c>
      <c r="CL43" s="83">
        <v>256</v>
      </c>
      <c r="CM43" s="83">
        <v>257</v>
      </c>
      <c r="CN43" s="83">
        <v>212</v>
      </c>
      <c r="CO43" s="83">
        <v>185</v>
      </c>
      <c r="CP43" s="83">
        <v>114</v>
      </c>
      <c r="CQ43" s="83">
        <v>115</v>
      </c>
      <c r="CR43" s="83">
        <v>94</v>
      </c>
      <c r="CS43" s="83">
        <v>86</v>
      </c>
      <c r="CT43" s="83">
        <v>58</v>
      </c>
      <c r="CU43" s="83">
        <v>48</v>
      </c>
      <c r="CV43" s="83">
        <v>45</v>
      </c>
      <c r="CW43" s="83">
        <v>20</v>
      </c>
      <c r="CX43" s="83">
        <v>17</v>
      </c>
      <c r="CY43" s="83">
        <v>11</v>
      </c>
      <c r="CZ43" s="83">
        <v>21</v>
      </c>
      <c r="DA43" s="87">
        <v>502</v>
      </c>
      <c r="DB43" s="7">
        <f t="shared" si="1"/>
        <v>1778</v>
      </c>
      <c r="DC43" s="7">
        <f t="shared" si="2"/>
        <v>2116</v>
      </c>
      <c r="DD43" s="7">
        <f t="shared" si="3"/>
        <v>2183</v>
      </c>
      <c r="DE43" s="7">
        <f t="shared" si="4"/>
        <v>2213</v>
      </c>
      <c r="DF43" s="7">
        <f t="shared" si="5"/>
        <v>2199</v>
      </c>
      <c r="DG43" s="7">
        <f t="shared" si="6"/>
        <v>2316</v>
      </c>
      <c r="DH43" s="7">
        <f t="shared" si="7"/>
        <v>2565</v>
      </c>
      <c r="DI43" s="7">
        <f t="shared" si="8"/>
        <v>2725</v>
      </c>
      <c r="DJ43" s="7">
        <f t="shared" si="9"/>
        <v>3309</v>
      </c>
      <c r="DK43" s="7">
        <f t="shared" si="10"/>
        <v>3887</v>
      </c>
      <c r="DL43" s="7">
        <f t="shared" si="11"/>
        <v>3756</v>
      </c>
      <c r="DM43" s="7">
        <f t="shared" si="12"/>
        <v>3005</v>
      </c>
      <c r="DN43" s="7">
        <f t="shared" si="13"/>
        <v>2669</v>
      </c>
      <c r="DO43" s="7">
        <f t="shared" si="14"/>
        <v>2669</v>
      </c>
      <c r="DP43" s="7">
        <f t="shared" si="15"/>
        <v>3639</v>
      </c>
      <c r="DQ43" s="7">
        <f t="shared" si="16"/>
        <v>2963</v>
      </c>
      <c r="DR43" s="7">
        <f t="shared" si="17"/>
        <v>2231</v>
      </c>
      <c r="DS43" s="7">
        <f t="shared" si="18"/>
        <v>1213</v>
      </c>
      <c r="DT43" s="7">
        <f t="shared" si="19"/>
        <v>467</v>
      </c>
      <c r="DU43" s="7">
        <f t="shared" si="20"/>
        <v>141</v>
      </c>
      <c r="DV43" s="7">
        <f t="shared" si="21"/>
        <v>21</v>
      </c>
      <c r="DW43" s="7">
        <f t="shared" si="22"/>
        <v>6077</v>
      </c>
      <c r="DX43" s="7">
        <f t="shared" si="23"/>
        <v>28644</v>
      </c>
      <c r="DY43" s="7">
        <f t="shared" si="24"/>
        <v>13344</v>
      </c>
    </row>
    <row r="44" spans="1:129">
      <c r="A44" s="27">
        <v>44927</v>
      </c>
      <c r="B44" s="7" t="s">
        <v>1180</v>
      </c>
      <c r="C44" s="79">
        <v>24620</v>
      </c>
      <c r="D44" s="82">
        <v>168</v>
      </c>
      <c r="E44" s="82">
        <v>163</v>
      </c>
      <c r="F44" s="82">
        <v>192</v>
      </c>
      <c r="G44" s="82">
        <v>194</v>
      </c>
      <c r="H44" s="82">
        <v>185</v>
      </c>
      <c r="I44" s="82">
        <v>221</v>
      </c>
      <c r="J44" s="82">
        <v>230</v>
      </c>
      <c r="K44" s="82">
        <v>223</v>
      </c>
      <c r="L44" s="82">
        <v>220</v>
      </c>
      <c r="M44" s="82">
        <v>233</v>
      </c>
      <c r="N44" s="82">
        <v>214</v>
      </c>
      <c r="O44" s="82">
        <v>202</v>
      </c>
      <c r="P44" s="82">
        <v>225</v>
      </c>
      <c r="Q44" s="82">
        <v>228</v>
      </c>
      <c r="R44" s="82">
        <v>248</v>
      </c>
      <c r="S44" s="82">
        <v>212</v>
      </c>
      <c r="T44" s="82">
        <v>238</v>
      </c>
      <c r="U44" s="82">
        <v>220</v>
      </c>
      <c r="V44" s="82">
        <v>238</v>
      </c>
      <c r="W44" s="82">
        <v>220</v>
      </c>
      <c r="X44" s="82">
        <v>230</v>
      </c>
      <c r="Y44" s="82">
        <v>231</v>
      </c>
      <c r="Z44" s="82">
        <v>253</v>
      </c>
      <c r="AA44" s="82">
        <v>207</v>
      </c>
      <c r="AB44" s="82">
        <v>223</v>
      </c>
      <c r="AC44" s="82">
        <v>262</v>
      </c>
      <c r="AD44" s="82">
        <v>232</v>
      </c>
      <c r="AE44" s="82">
        <v>250</v>
      </c>
      <c r="AF44" s="82">
        <v>261</v>
      </c>
      <c r="AG44" s="82">
        <v>255</v>
      </c>
      <c r="AH44" s="82">
        <v>248</v>
      </c>
      <c r="AI44" s="82">
        <v>247</v>
      </c>
      <c r="AJ44" s="82">
        <v>263</v>
      </c>
      <c r="AK44" s="82">
        <v>294</v>
      </c>
      <c r="AL44" s="82">
        <v>315</v>
      </c>
      <c r="AM44" s="82">
        <v>242</v>
      </c>
      <c r="AN44" s="82">
        <v>291</v>
      </c>
      <c r="AO44" s="82">
        <v>278</v>
      </c>
      <c r="AP44" s="82">
        <v>316</v>
      </c>
      <c r="AQ44" s="82">
        <v>310</v>
      </c>
      <c r="AR44" s="82">
        <v>332</v>
      </c>
      <c r="AS44" s="82">
        <v>292</v>
      </c>
      <c r="AT44" s="82">
        <v>332</v>
      </c>
      <c r="AU44" s="82">
        <v>393</v>
      </c>
      <c r="AV44" s="82">
        <v>364</v>
      </c>
      <c r="AW44" s="82">
        <v>381</v>
      </c>
      <c r="AX44" s="82">
        <v>384</v>
      </c>
      <c r="AY44" s="82">
        <v>382</v>
      </c>
      <c r="AZ44" s="82">
        <v>466</v>
      </c>
      <c r="BA44" s="82">
        <v>454</v>
      </c>
      <c r="BB44" s="82">
        <v>440</v>
      </c>
      <c r="BC44" s="82">
        <v>439</v>
      </c>
      <c r="BD44" s="82">
        <v>428</v>
      </c>
      <c r="BE44" s="82">
        <v>347</v>
      </c>
      <c r="BF44" s="82">
        <v>370</v>
      </c>
      <c r="BG44" s="82">
        <v>372</v>
      </c>
      <c r="BH44" s="82">
        <v>259</v>
      </c>
      <c r="BI44" s="82">
        <v>332</v>
      </c>
      <c r="BJ44" s="82">
        <v>314</v>
      </c>
      <c r="BK44" s="82">
        <v>301</v>
      </c>
      <c r="BL44" s="82">
        <v>283</v>
      </c>
      <c r="BM44" s="82">
        <v>278</v>
      </c>
      <c r="BN44" s="82">
        <v>239</v>
      </c>
      <c r="BO44" s="82">
        <v>265</v>
      </c>
      <c r="BP44" s="82">
        <v>265</v>
      </c>
      <c r="BQ44" s="82">
        <v>239</v>
      </c>
      <c r="BR44" s="82">
        <v>249</v>
      </c>
      <c r="BS44" s="82">
        <v>280</v>
      </c>
      <c r="BT44" s="82">
        <v>250</v>
      </c>
      <c r="BU44" s="82">
        <v>280</v>
      </c>
      <c r="BV44" s="82">
        <v>333</v>
      </c>
      <c r="BW44" s="82">
        <v>344</v>
      </c>
      <c r="BX44" s="82">
        <v>358</v>
      </c>
      <c r="BY44" s="82">
        <v>382</v>
      </c>
      <c r="BZ44" s="82">
        <v>326</v>
      </c>
      <c r="CA44" s="82">
        <v>351</v>
      </c>
      <c r="CB44" s="82">
        <v>244</v>
      </c>
      <c r="CC44" s="82">
        <v>239</v>
      </c>
      <c r="CD44" s="82">
        <v>254</v>
      </c>
      <c r="CE44" s="82">
        <v>275</v>
      </c>
      <c r="CF44" s="82">
        <v>227</v>
      </c>
      <c r="CG44" s="82">
        <v>256</v>
      </c>
      <c r="CH44" s="82">
        <v>194</v>
      </c>
      <c r="CI44" s="82">
        <v>186</v>
      </c>
      <c r="CJ44" s="82">
        <v>163</v>
      </c>
      <c r="CK44" s="82">
        <v>139</v>
      </c>
      <c r="CL44" s="82">
        <v>109</v>
      </c>
      <c r="CM44" s="82">
        <v>103</v>
      </c>
      <c r="CN44" s="82">
        <v>72</v>
      </c>
      <c r="CO44" s="82">
        <v>74</v>
      </c>
      <c r="CP44" s="82">
        <v>37</v>
      </c>
      <c r="CQ44" s="82">
        <v>45</v>
      </c>
      <c r="CR44" s="82">
        <v>25</v>
      </c>
      <c r="CS44" s="82">
        <v>23</v>
      </c>
      <c r="CT44" s="82">
        <v>10</v>
      </c>
      <c r="CU44" s="82">
        <v>10</v>
      </c>
      <c r="CV44" s="82">
        <v>7</v>
      </c>
      <c r="CW44" s="82">
        <v>3</v>
      </c>
      <c r="CX44" s="82">
        <v>3</v>
      </c>
      <c r="CY44" s="82">
        <v>4</v>
      </c>
      <c r="CZ44" s="82">
        <v>3</v>
      </c>
      <c r="DA44" s="88">
        <v>329</v>
      </c>
      <c r="DB44" s="7">
        <f t="shared" si="1"/>
        <v>902</v>
      </c>
      <c r="DC44" s="7">
        <f t="shared" si="2"/>
        <v>1127</v>
      </c>
      <c r="DD44" s="7">
        <f t="shared" si="3"/>
        <v>1117</v>
      </c>
      <c r="DE44" s="7">
        <f t="shared" si="4"/>
        <v>1128</v>
      </c>
      <c r="DF44" s="7">
        <f t="shared" si="5"/>
        <v>1144</v>
      </c>
      <c r="DG44" s="7">
        <f t="shared" si="6"/>
        <v>1260</v>
      </c>
      <c r="DH44" s="7">
        <f t="shared" si="7"/>
        <v>1367</v>
      </c>
      <c r="DI44" s="7">
        <f t="shared" si="8"/>
        <v>1437</v>
      </c>
      <c r="DJ44" s="7">
        <f t="shared" si="9"/>
        <v>1713</v>
      </c>
      <c r="DK44" s="7">
        <f t="shared" si="10"/>
        <v>2067</v>
      </c>
      <c r="DL44" s="7">
        <f t="shared" si="11"/>
        <v>2024</v>
      </c>
      <c r="DM44" s="7">
        <f t="shared" si="12"/>
        <v>1578</v>
      </c>
      <c r="DN44" s="7">
        <f t="shared" si="13"/>
        <v>1330</v>
      </c>
      <c r="DO44" s="7">
        <f t="shared" si="14"/>
        <v>1298</v>
      </c>
      <c r="DP44" s="7">
        <f t="shared" si="15"/>
        <v>1743</v>
      </c>
      <c r="DQ44" s="7">
        <f t="shared" si="16"/>
        <v>1363</v>
      </c>
      <c r="DR44" s="7">
        <f t="shared" si="17"/>
        <v>1026</v>
      </c>
      <c r="DS44" s="7">
        <f t="shared" si="18"/>
        <v>497</v>
      </c>
      <c r="DT44" s="7">
        <f t="shared" si="19"/>
        <v>140</v>
      </c>
      <c r="DU44" s="7">
        <f t="shared" si="20"/>
        <v>27</v>
      </c>
      <c r="DV44" s="7">
        <f t="shared" si="21"/>
        <v>3</v>
      </c>
      <c r="DW44" s="7">
        <f t="shared" si="22"/>
        <v>3146</v>
      </c>
      <c r="DX44" s="7">
        <f t="shared" si="23"/>
        <v>15048</v>
      </c>
      <c r="DY44" s="7">
        <f t="shared" si="24"/>
        <v>6097</v>
      </c>
    </row>
    <row r="45" spans="1:129">
      <c r="A45" s="27">
        <v>44927</v>
      </c>
      <c r="B45" s="7" t="s">
        <v>373</v>
      </c>
      <c r="C45" s="79">
        <v>23947</v>
      </c>
      <c r="D45" s="82">
        <v>157</v>
      </c>
      <c r="E45" s="82">
        <v>158</v>
      </c>
      <c r="F45" s="82">
        <v>155</v>
      </c>
      <c r="G45" s="82">
        <v>199</v>
      </c>
      <c r="H45" s="82">
        <v>207</v>
      </c>
      <c r="I45" s="82">
        <v>177</v>
      </c>
      <c r="J45" s="82">
        <v>198</v>
      </c>
      <c r="K45" s="82">
        <v>212</v>
      </c>
      <c r="L45" s="82">
        <v>209</v>
      </c>
      <c r="M45" s="82">
        <v>193</v>
      </c>
      <c r="N45" s="82">
        <v>223</v>
      </c>
      <c r="O45" s="82">
        <v>211</v>
      </c>
      <c r="P45" s="82">
        <v>230</v>
      </c>
      <c r="Q45" s="82">
        <v>208</v>
      </c>
      <c r="R45" s="82">
        <v>194</v>
      </c>
      <c r="S45" s="82">
        <v>212</v>
      </c>
      <c r="T45" s="82">
        <v>214</v>
      </c>
      <c r="U45" s="82">
        <v>205</v>
      </c>
      <c r="V45" s="82">
        <v>230</v>
      </c>
      <c r="W45" s="82">
        <v>224</v>
      </c>
      <c r="X45" s="82">
        <v>235</v>
      </c>
      <c r="Y45" s="82">
        <v>219</v>
      </c>
      <c r="Z45" s="82">
        <v>230</v>
      </c>
      <c r="AA45" s="82">
        <v>172</v>
      </c>
      <c r="AB45" s="82">
        <v>199</v>
      </c>
      <c r="AC45" s="82">
        <v>209</v>
      </c>
      <c r="AD45" s="82">
        <v>216</v>
      </c>
      <c r="AE45" s="82">
        <v>181</v>
      </c>
      <c r="AF45" s="82">
        <v>247</v>
      </c>
      <c r="AG45" s="82">
        <v>203</v>
      </c>
      <c r="AH45" s="82">
        <v>198</v>
      </c>
      <c r="AI45" s="82">
        <v>231</v>
      </c>
      <c r="AJ45" s="82">
        <v>237</v>
      </c>
      <c r="AK45" s="82">
        <v>277</v>
      </c>
      <c r="AL45" s="82">
        <v>255</v>
      </c>
      <c r="AM45" s="82">
        <v>235</v>
      </c>
      <c r="AN45" s="82">
        <v>239</v>
      </c>
      <c r="AO45" s="82">
        <v>295</v>
      </c>
      <c r="AP45" s="82">
        <v>252</v>
      </c>
      <c r="AQ45" s="82">
        <v>267</v>
      </c>
      <c r="AR45" s="82">
        <v>290</v>
      </c>
      <c r="AS45" s="82">
        <v>305</v>
      </c>
      <c r="AT45" s="82">
        <v>302</v>
      </c>
      <c r="AU45" s="82">
        <v>335</v>
      </c>
      <c r="AV45" s="82">
        <v>364</v>
      </c>
      <c r="AW45" s="82">
        <v>346</v>
      </c>
      <c r="AX45" s="82">
        <v>341</v>
      </c>
      <c r="AY45" s="82">
        <v>346</v>
      </c>
      <c r="AZ45" s="82">
        <v>424</v>
      </c>
      <c r="BA45" s="82">
        <v>363</v>
      </c>
      <c r="BB45" s="82">
        <v>378</v>
      </c>
      <c r="BC45" s="82">
        <v>376</v>
      </c>
      <c r="BD45" s="82">
        <v>335</v>
      </c>
      <c r="BE45" s="82">
        <v>313</v>
      </c>
      <c r="BF45" s="82">
        <v>330</v>
      </c>
      <c r="BG45" s="82">
        <v>319</v>
      </c>
      <c r="BH45" s="82">
        <v>248</v>
      </c>
      <c r="BI45" s="82">
        <v>308</v>
      </c>
      <c r="BJ45" s="82">
        <v>304</v>
      </c>
      <c r="BK45" s="82">
        <v>248</v>
      </c>
      <c r="BL45" s="82">
        <v>272</v>
      </c>
      <c r="BM45" s="82">
        <v>265</v>
      </c>
      <c r="BN45" s="82">
        <v>269</v>
      </c>
      <c r="BO45" s="82">
        <v>244</v>
      </c>
      <c r="BP45" s="82">
        <v>289</v>
      </c>
      <c r="BQ45" s="82">
        <v>237</v>
      </c>
      <c r="BR45" s="82">
        <v>257</v>
      </c>
      <c r="BS45" s="82">
        <v>277</v>
      </c>
      <c r="BT45" s="82">
        <v>290</v>
      </c>
      <c r="BU45" s="82">
        <v>310</v>
      </c>
      <c r="BV45" s="82">
        <v>356</v>
      </c>
      <c r="BW45" s="82">
        <v>332</v>
      </c>
      <c r="BX45" s="82">
        <v>365</v>
      </c>
      <c r="BY45" s="82">
        <v>441</v>
      </c>
      <c r="BZ45" s="82">
        <v>402</v>
      </c>
      <c r="CA45" s="82">
        <v>411</v>
      </c>
      <c r="CB45" s="82">
        <v>294</v>
      </c>
      <c r="CC45" s="82">
        <v>244</v>
      </c>
      <c r="CD45" s="82">
        <v>301</v>
      </c>
      <c r="CE45" s="82">
        <v>350</v>
      </c>
      <c r="CF45" s="82">
        <v>305</v>
      </c>
      <c r="CG45" s="82">
        <v>277</v>
      </c>
      <c r="CH45" s="82">
        <v>250</v>
      </c>
      <c r="CI45" s="82">
        <v>203</v>
      </c>
      <c r="CJ45" s="82">
        <v>170</v>
      </c>
      <c r="CK45" s="82">
        <v>164</v>
      </c>
      <c r="CL45" s="82">
        <v>147</v>
      </c>
      <c r="CM45" s="82">
        <v>154</v>
      </c>
      <c r="CN45" s="82">
        <v>140</v>
      </c>
      <c r="CO45" s="82">
        <v>111</v>
      </c>
      <c r="CP45" s="82">
        <v>77</v>
      </c>
      <c r="CQ45" s="82">
        <v>70</v>
      </c>
      <c r="CR45" s="82">
        <v>69</v>
      </c>
      <c r="CS45" s="82">
        <v>63</v>
      </c>
      <c r="CT45" s="82">
        <v>48</v>
      </c>
      <c r="CU45" s="82">
        <v>38</v>
      </c>
      <c r="CV45" s="82">
        <v>38</v>
      </c>
      <c r="CW45" s="82">
        <v>17</v>
      </c>
      <c r="CX45" s="82">
        <v>14</v>
      </c>
      <c r="CY45" s="82">
        <v>7</v>
      </c>
      <c r="CZ45" s="82">
        <v>18</v>
      </c>
      <c r="DA45" s="88">
        <v>173</v>
      </c>
      <c r="DB45" s="7">
        <f t="shared" si="1"/>
        <v>876</v>
      </c>
      <c r="DC45" s="7">
        <f t="shared" si="2"/>
        <v>989</v>
      </c>
      <c r="DD45" s="7">
        <f t="shared" si="3"/>
        <v>1066</v>
      </c>
      <c r="DE45" s="7">
        <f t="shared" si="4"/>
        <v>1085</v>
      </c>
      <c r="DF45" s="7">
        <f t="shared" si="5"/>
        <v>1055</v>
      </c>
      <c r="DG45" s="7">
        <f t="shared" si="6"/>
        <v>1056</v>
      </c>
      <c r="DH45" s="7">
        <f t="shared" si="7"/>
        <v>1198</v>
      </c>
      <c r="DI45" s="7">
        <f t="shared" si="8"/>
        <v>1288</v>
      </c>
      <c r="DJ45" s="7">
        <f t="shared" si="9"/>
        <v>1596</v>
      </c>
      <c r="DK45" s="7">
        <f t="shared" si="10"/>
        <v>1820</v>
      </c>
      <c r="DL45" s="7">
        <f t="shared" si="11"/>
        <v>1732</v>
      </c>
      <c r="DM45" s="7">
        <f t="shared" si="12"/>
        <v>1427</v>
      </c>
      <c r="DN45" s="7">
        <f t="shared" si="13"/>
        <v>1339</v>
      </c>
      <c r="DO45" s="7">
        <f t="shared" si="14"/>
        <v>1371</v>
      </c>
      <c r="DP45" s="7">
        <f t="shared" si="15"/>
        <v>1896</v>
      </c>
      <c r="DQ45" s="7">
        <f t="shared" si="16"/>
        <v>1600</v>
      </c>
      <c r="DR45" s="7">
        <f t="shared" si="17"/>
        <v>1205</v>
      </c>
      <c r="DS45" s="7">
        <f t="shared" si="18"/>
        <v>716</v>
      </c>
      <c r="DT45" s="7">
        <f t="shared" si="19"/>
        <v>327</v>
      </c>
      <c r="DU45" s="7">
        <f t="shared" si="20"/>
        <v>114</v>
      </c>
      <c r="DV45" s="7">
        <f t="shared" si="21"/>
        <v>18</v>
      </c>
      <c r="DW45" s="7">
        <f t="shared" si="22"/>
        <v>2931</v>
      </c>
      <c r="DX45" s="7">
        <f t="shared" si="23"/>
        <v>13596</v>
      </c>
      <c r="DY45" s="7">
        <f t="shared" si="24"/>
        <v>7247</v>
      </c>
    </row>
    <row r="46" spans="1:129">
      <c r="A46" s="27">
        <v>45292</v>
      </c>
      <c r="B46" s="7" t="s">
        <v>734</v>
      </c>
      <c r="C46" s="79">
        <v>48638</v>
      </c>
      <c r="D46" s="83">
        <v>326</v>
      </c>
      <c r="E46" s="83">
        <v>333</v>
      </c>
      <c r="F46" s="83">
        <v>326</v>
      </c>
      <c r="G46" s="83">
        <v>353</v>
      </c>
      <c r="H46" s="83">
        <v>387</v>
      </c>
      <c r="I46" s="83">
        <v>399</v>
      </c>
      <c r="J46" s="83">
        <v>400</v>
      </c>
      <c r="K46" s="83">
        <v>434</v>
      </c>
      <c r="L46" s="83">
        <v>437</v>
      </c>
      <c r="M46" s="83">
        <v>435</v>
      </c>
      <c r="N46" s="83">
        <v>425</v>
      </c>
      <c r="O46" s="83">
        <v>438</v>
      </c>
      <c r="P46" s="83">
        <v>418</v>
      </c>
      <c r="Q46" s="83">
        <v>456</v>
      </c>
      <c r="R46" s="83">
        <v>438</v>
      </c>
      <c r="S46" s="83">
        <v>437</v>
      </c>
      <c r="T46" s="83">
        <v>431</v>
      </c>
      <c r="U46" s="83">
        <v>459</v>
      </c>
      <c r="V46" s="83">
        <v>434</v>
      </c>
      <c r="W46" s="83">
        <v>484</v>
      </c>
      <c r="X46" s="83">
        <v>452</v>
      </c>
      <c r="Y46" s="83">
        <v>460</v>
      </c>
      <c r="Z46" s="83">
        <v>430</v>
      </c>
      <c r="AA46" s="83">
        <v>496</v>
      </c>
      <c r="AB46" s="83">
        <v>402</v>
      </c>
      <c r="AC46" s="83">
        <v>436</v>
      </c>
      <c r="AD46" s="83">
        <v>486</v>
      </c>
      <c r="AE46" s="83">
        <v>457</v>
      </c>
      <c r="AF46" s="83">
        <v>464</v>
      </c>
      <c r="AG46" s="83">
        <v>506</v>
      </c>
      <c r="AH46" s="83">
        <v>460</v>
      </c>
      <c r="AI46" s="83">
        <v>453</v>
      </c>
      <c r="AJ46" s="83">
        <v>497</v>
      </c>
      <c r="AK46" s="83">
        <v>506</v>
      </c>
      <c r="AL46" s="83">
        <v>581</v>
      </c>
      <c r="AM46" s="83">
        <v>583</v>
      </c>
      <c r="AN46" s="83">
        <v>481</v>
      </c>
      <c r="AO46" s="83">
        <v>548</v>
      </c>
      <c r="AP46" s="83">
        <v>569</v>
      </c>
      <c r="AQ46" s="83">
        <v>560</v>
      </c>
      <c r="AR46" s="83">
        <v>576</v>
      </c>
      <c r="AS46" s="83">
        <v>632</v>
      </c>
      <c r="AT46" s="83">
        <v>603</v>
      </c>
      <c r="AU46" s="83">
        <v>643</v>
      </c>
      <c r="AV46" s="83">
        <v>716</v>
      </c>
      <c r="AW46" s="83">
        <v>722</v>
      </c>
      <c r="AX46" s="83">
        <v>728</v>
      </c>
      <c r="AY46" s="83">
        <v>733</v>
      </c>
      <c r="AZ46" s="83">
        <v>737</v>
      </c>
      <c r="BA46" s="83">
        <v>892</v>
      </c>
      <c r="BB46" s="83">
        <v>812</v>
      </c>
      <c r="BC46" s="83">
        <v>824</v>
      </c>
      <c r="BD46" s="83">
        <v>813</v>
      </c>
      <c r="BE46" s="83">
        <v>763</v>
      </c>
      <c r="BF46" s="83">
        <v>666</v>
      </c>
      <c r="BG46" s="83">
        <v>703</v>
      </c>
      <c r="BH46" s="83">
        <v>696</v>
      </c>
      <c r="BI46" s="83">
        <v>504</v>
      </c>
      <c r="BJ46" s="83">
        <v>638</v>
      </c>
      <c r="BK46" s="83">
        <v>619</v>
      </c>
      <c r="BL46" s="83">
        <v>542</v>
      </c>
      <c r="BM46" s="83">
        <v>551</v>
      </c>
      <c r="BN46" s="83">
        <v>546</v>
      </c>
      <c r="BO46" s="83">
        <v>502</v>
      </c>
      <c r="BP46" s="83">
        <v>498</v>
      </c>
      <c r="BQ46" s="83">
        <v>547</v>
      </c>
      <c r="BR46" s="83">
        <v>471</v>
      </c>
      <c r="BS46" s="83">
        <v>507</v>
      </c>
      <c r="BT46" s="83">
        <v>554</v>
      </c>
      <c r="BU46" s="83">
        <v>533</v>
      </c>
      <c r="BV46" s="83">
        <v>585</v>
      </c>
      <c r="BW46" s="83">
        <v>680</v>
      </c>
      <c r="BX46" s="83">
        <v>663</v>
      </c>
      <c r="BY46" s="83">
        <v>708</v>
      </c>
      <c r="BZ46" s="83">
        <v>805</v>
      </c>
      <c r="CA46" s="83">
        <v>718</v>
      </c>
      <c r="CB46" s="83">
        <v>750</v>
      </c>
      <c r="CC46" s="83">
        <v>523</v>
      </c>
      <c r="CD46" s="83">
        <v>466</v>
      </c>
      <c r="CE46" s="83">
        <v>537</v>
      </c>
      <c r="CF46" s="83">
        <v>613</v>
      </c>
      <c r="CG46" s="83">
        <v>512</v>
      </c>
      <c r="CH46" s="83">
        <v>513</v>
      </c>
      <c r="CI46" s="83">
        <v>420</v>
      </c>
      <c r="CJ46" s="83">
        <v>360</v>
      </c>
      <c r="CK46" s="83">
        <v>313</v>
      </c>
      <c r="CL46" s="83">
        <v>274</v>
      </c>
      <c r="CM46" s="83">
        <v>223</v>
      </c>
      <c r="CN46" s="83">
        <v>244</v>
      </c>
      <c r="CO46" s="83">
        <v>191</v>
      </c>
      <c r="CP46" s="83">
        <v>168</v>
      </c>
      <c r="CQ46" s="83">
        <v>104</v>
      </c>
      <c r="CR46" s="83">
        <v>90</v>
      </c>
      <c r="CS46" s="83">
        <v>75</v>
      </c>
      <c r="CT46" s="83">
        <v>79</v>
      </c>
      <c r="CU46" s="83">
        <v>48</v>
      </c>
      <c r="CV46" s="83">
        <v>40</v>
      </c>
      <c r="CW46" s="83">
        <v>38</v>
      </c>
      <c r="CX46" s="83">
        <v>12</v>
      </c>
      <c r="CY46" s="83">
        <v>10</v>
      </c>
      <c r="CZ46" s="83">
        <v>26</v>
      </c>
      <c r="DA46" s="87">
        <v>502</v>
      </c>
      <c r="DB46" s="7">
        <f t="shared" si="1"/>
        <v>1725</v>
      </c>
      <c r="DC46" s="7">
        <f t="shared" si="2"/>
        <v>2105</v>
      </c>
      <c r="DD46" s="7">
        <f t="shared" si="3"/>
        <v>2175</v>
      </c>
      <c r="DE46" s="7">
        <f t="shared" si="4"/>
        <v>2245</v>
      </c>
      <c r="DF46" s="7">
        <f t="shared" si="5"/>
        <v>2240</v>
      </c>
      <c r="DG46" s="7">
        <f t="shared" si="6"/>
        <v>2349</v>
      </c>
      <c r="DH46" s="7">
        <f t="shared" si="7"/>
        <v>2497</v>
      </c>
      <c r="DI46" s="7">
        <f t="shared" si="8"/>
        <v>2741</v>
      </c>
      <c r="DJ46" s="7">
        <f t="shared" si="9"/>
        <v>3170</v>
      </c>
      <c r="DK46" s="7">
        <f t="shared" si="10"/>
        <v>3812</v>
      </c>
      <c r="DL46" s="7">
        <f t="shared" si="11"/>
        <v>3878</v>
      </c>
      <c r="DM46" s="7">
        <f t="shared" si="12"/>
        <v>3160</v>
      </c>
      <c r="DN46" s="7">
        <f t="shared" si="13"/>
        <v>2639</v>
      </c>
      <c r="DO46" s="7">
        <f t="shared" si="14"/>
        <v>2612</v>
      </c>
      <c r="DP46" s="7">
        <f t="shared" si="15"/>
        <v>3441</v>
      </c>
      <c r="DQ46" s="7">
        <f t="shared" si="16"/>
        <v>2994</v>
      </c>
      <c r="DR46" s="7">
        <f t="shared" si="17"/>
        <v>2418</v>
      </c>
      <c r="DS46" s="7">
        <f t="shared" si="18"/>
        <v>1245</v>
      </c>
      <c r="DT46" s="7">
        <f t="shared" si="19"/>
        <v>516</v>
      </c>
      <c r="DU46" s="7">
        <f t="shared" si="20"/>
        <v>148</v>
      </c>
      <c r="DV46" s="7">
        <f t="shared" si="21"/>
        <v>26</v>
      </c>
      <c r="DW46" s="90">
        <f t="shared" si="22"/>
        <v>6005</v>
      </c>
      <c r="DX46" s="7">
        <f t="shared" si="23"/>
        <v>28731</v>
      </c>
      <c r="DY46" s="90">
        <f t="shared" si="24"/>
        <v>13400</v>
      </c>
    </row>
    <row r="47" spans="1:129">
      <c r="A47" s="27">
        <v>45292</v>
      </c>
      <c r="B47" s="7" t="s">
        <v>1180</v>
      </c>
      <c r="C47" s="79">
        <v>24658</v>
      </c>
      <c r="D47" s="82">
        <v>166</v>
      </c>
      <c r="E47" s="82">
        <v>172</v>
      </c>
      <c r="F47" s="82">
        <v>162</v>
      </c>
      <c r="G47" s="82">
        <v>196</v>
      </c>
      <c r="H47" s="82">
        <v>191</v>
      </c>
      <c r="I47" s="82">
        <v>192</v>
      </c>
      <c r="J47" s="82">
        <v>220</v>
      </c>
      <c r="K47" s="82">
        <v>235</v>
      </c>
      <c r="L47" s="82">
        <v>223</v>
      </c>
      <c r="M47" s="82">
        <v>224</v>
      </c>
      <c r="N47" s="82">
        <v>232</v>
      </c>
      <c r="O47" s="82">
        <v>212</v>
      </c>
      <c r="P47" s="82">
        <v>205</v>
      </c>
      <c r="Q47" s="82">
        <v>229</v>
      </c>
      <c r="R47" s="82">
        <v>228</v>
      </c>
      <c r="S47" s="82">
        <v>249</v>
      </c>
      <c r="T47" s="82">
        <v>215</v>
      </c>
      <c r="U47" s="82">
        <v>244</v>
      </c>
      <c r="V47" s="82">
        <v>230</v>
      </c>
      <c r="W47" s="82">
        <v>251</v>
      </c>
      <c r="X47" s="82">
        <v>228</v>
      </c>
      <c r="Y47" s="82">
        <v>235</v>
      </c>
      <c r="Z47" s="82">
        <v>230</v>
      </c>
      <c r="AA47" s="82">
        <v>266</v>
      </c>
      <c r="AB47" s="82">
        <v>227</v>
      </c>
      <c r="AC47" s="82">
        <v>230</v>
      </c>
      <c r="AD47" s="82">
        <v>273</v>
      </c>
      <c r="AE47" s="82">
        <v>226</v>
      </c>
      <c r="AF47" s="82">
        <v>278</v>
      </c>
      <c r="AG47" s="82">
        <v>262</v>
      </c>
      <c r="AH47" s="82">
        <v>248</v>
      </c>
      <c r="AI47" s="82">
        <v>248</v>
      </c>
      <c r="AJ47" s="82">
        <v>265</v>
      </c>
      <c r="AK47" s="82">
        <v>273</v>
      </c>
      <c r="AL47" s="82">
        <v>295</v>
      </c>
      <c r="AM47" s="82">
        <v>327</v>
      </c>
      <c r="AN47" s="82">
        <v>247</v>
      </c>
      <c r="AO47" s="82">
        <v>300</v>
      </c>
      <c r="AP47" s="82">
        <v>271</v>
      </c>
      <c r="AQ47" s="82">
        <v>313</v>
      </c>
      <c r="AR47" s="82">
        <v>307</v>
      </c>
      <c r="AS47" s="82">
        <v>333</v>
      </c>
      <c r="AT47" s="82">
        <v>297</v>
      </c>
      <c r="AU47" s="82">
        <v>336</v>
      </c>
      <c r="AV47" s="82">
        <v>387</v>
      </c>
      <c r="AW47" s="82">
        <v>352</v>
      </c>
      <c r="AX47" s="82">
        <v>381</v>
      </c>
      <c r="AY47" s="82">
        <v>388</v>
      </c>
      <c r="AZ47" s="82">
        <v>384</v>
      </c>
      <c r="BA47" s="82">
        <v>463</v>
      </c>
      <c r="BB47" s="82">
        <v>450</v>
      </c>
      <c r="BC47" s="82">
        <v>442</v>
      </c>
      <c r="BD47" s="82">
        <v>439</v>
      </c>
      <c r="BE47" s="82">
        <v>425</v>
      </c>
      <c r="BF47" s="82">
        <v>344</v>
      </c>
      <c r="BG47" s="82">
        <v>373</v>
      </c>
      <c r="BH47" s="82">
        <v>379</v>
      </c>
      <c r="BI47" s="82">
        <v>257</v>
      </c>
      <c r="BJ47" s="82">
        <v>326</v>
      </c>
      <c r="BK47" s="82">
        <v>318</v>
      </c>
      <c r="BL47" s="82">
        <v>294</v>
      </c>
      <c r="BM47" s="82">
        <v>278</v>
      </c>
      <c r="BN47" s="82">
        <v>281</v>
      </c>
      <c r="BO47" s="82">
        <v>239</v>
      </c>
      <c r="BP47" s="82">
        <v>255</v>
      </c>
      <c r="BQ47" s="82">
        <v>263</v>
      </c>
      <c r="BR47" s="82">
        <v>234</v>
      </c>
      <c r="BS47" s="82">
        <v>248</v>
      </c>
      <c r="BT47" s="82">
        <v>276</v>
      </c>
      <c r="BU47" s="82">
        <v>242</v>
      </c>
      <c r="BV47" s="82">
        <v>276</v>
      </c>
      <c r="BW47" s="82">
        <v>327</v>
      </c>
      <c r="BX47" s="82">
        <v>336</v>
      </c>
      <c r="BY47" s="82">
        <v>352</v>
      </c>
      <c r="BZ47" s="82">
        <v>369</v>
      </c>
      <c r="CA47" s="82">
        <v>320</v>
      </c>
      <c r="CB47" s="82">
        <v>342</v>
      </c>
      <c r="CC47" s="82">
        <v>237</v>
      </c>
      <c r="CD47" s="82">
        <v>227</v>
      </c>
      <c r="CE47" s="82">
        <v>246</v>
      </c>
      <c r="CF47" s="82">
        <v>268</v>
      </c>
      <c r="CG47" s="82">
        <v>212</v>
      </c>
      <c r="CH47" s="82">
        <v>243</v>
      </c>
      <c r="CI47" s="82">
        <v>185</v>
      </c>
      <c r="CJ47" s="82">
        <v>168</v>
      </c>
      <c r="CK47" s="82">
        <v>149</v>
      </c>
      <c r="CL47" s="82">
        <v>123</v>
      </c>
      <c r="CM47" s="82">
        <v>86</v>
      </c>
      <c r="CN47" s="82">
        <v>95</v>
      </c>
      <c r="CO47" s="82">
        <v>59</v>
      </c>
      <c r="CP47" s="82">
        <v>66</v>
      </c>
      <c r="CQ47" s="82">
        <v>32</v>
      </c>
      <c r="CR47" s="82">
        <v>31</v>
      </c>
      <c r="CS47" s="82">
        <v>17</v>
      </c>
      <c r="CT47" s="82">
        <v>21</v>
      </c>
      <c r="CU47" s="82">
        <v>6</v>
      </c>
      <c r="CV47" s="82">
        <v>9</v>
      </c>
      <c r="CW47" s="82">
        <v>8</v>
      </c>
      <c r="CX47" s="82">
        <v>0</v>
      </c>
      <c r="CY47" s="82">
        <v>3</v>
      </c>
      <c r="CZ47" s="82">
        <v>7</v>
      </c>
      <c r="DA47" s="88">
        <v>329</v>
      </c>
      <c r="DB47" s="7">
        <f t="shared" si="1"/>
        <v>887</v>
      </c>
      <c r="DC47" s="7">
        <f t="shared" si="2"/>
        <v>1094</v>
      </c>
      <c r="DD47" s="7">
        <f t="shared" si="3"/>
        <v>1106</v>
      </c>
      <c r="DE47" s="7">
        <f t="shared" si="4"/>
        <v>1189</v>
      </c>
      <c r="DF47" s="7">
        <f t="shared" si="5"/>
        <v>1186</v>
      </c>
      <c r="DG47" s="7">
        <f t="shared" si="6"/>
        <v>1269</v>
      </c>
      <c r="DH47" s="7">
        <f t="shared" si="7"/>
        <v>1329</v>
      </c>
      <c r="DI47" s="7">
        <f t="shared" si="8"/>
        <v>1458</v>
      </c>
      <c r="DJ47" s="7">
        <f t="shared" si="9"/>
        <v>1660</v>
      </c>
      <c r="DK47" s="7">
        <f t="shared" si="10"/>
        <v>1968</v>
      </c>
      <c r="DL47" s="7">
        <f t="shared" si="11"/>
        <v>2100</v>
      </c>
      <c r="DM47" s="7">
        <f t="shared" si="12"/>
        <v>1653</v>
      </c>
      <c r="DN47" s="7">
        <f t="shared" si="13"/>
        <v>1347</v>
      </c>
      <c r="DO47" s="7">
        <f t="shared" si="14"/>
        <v>1263</v>
      </c>
      <c r="DP47" s="7">
        <f t="shared" si="15"/>
        <v>1660</v>
      </c>
      <c r="DQ47" s="7">
        <f t="shared" si="16"/>
        <v>1372</v>
      </c>
      <c r="DR47" s="7">
        <f t="shared" si="17"/>
        <v>1076</v>
      </c>
      <c r="DS47" s="7">
        <f t="shared" si="18"/>
        <v>512</v>
      </c>
      <c r="DT47" s="7">
        <f t="shared" si="19"/>
        <v>167</v>
      </c>
      <c r="DU47" s="7">
        <f t="shared" si="20"/>
        <v>26</v>
      </c>
      <c r="DV47" s="7">
        <f t="shared" si="21"/>
        <v>7</v>
      </c>
      <c r="DW47" s="7">
        <f t="shared" si="22"/>
        <v>3087</v>
      </c>
      <c r="DX47" s="7">
        <f t="shared" si="23"/>
        <v>15159</v>
      </c>
      <c r="DY47" s="7">
        <f t="shared" si="24"/>
        <v>6083</v>
      </c>
    </row>
    <row r="48" spans="1:129">
      <c r="A48" s="27">
        <v>45292</v>
      </c>
      <c r="B48" s="7" t="s">
        <v>373</v>
      </c>
      <c r="C48" s="79">
        <v>23930</v>
      </c>
      <c r="D48" s="82">
        <v>160</v>
      </c>
      <c r="E48" s="82">
        <v>161</v>
      </c>
      <c r="F48" s="82">
        <v>164</v>
      </c>
      <c r="G48" s="82">
        <v>157</v>
      </c>
      <c r="H48" s="82">
        <v>196</v>
      </c>
      <c r="I48" s="82">
        <v>207</v>
      </c>
      <c r="J48" s="82">
        <v>180</v>
      </c>
      <c r="K48" s="82">
        <v>199</v>
      </c>
      <c r="L48" s="82">
        <v>214</v>
      </c>
      <c r="M48" s="82">
        <v>211</v>
      </c>
      <c r="N48" s="82">
        <v>193</v>
      </c>
      <c r="O48" s="82">
        <v>226</v>
      </c>
      <c r="P48" s="82">
        <v>213</v>
      </c>
      <c r="Q48" s="82">
        <v>227</v>
      </c>
      <c r="R48" s="82">
        <v>210</v>
      </c>
      <c r="S48" s="82">
        <v>188</v>
      </c>
      <c r="T48" s="82">
        <v>216</v>
      </c>
      <c r="U48" s="82">
        <v>215</v>
      </c>
      <c r="V48" s="82">
        <v>204</v>
      </c>
      <c r="W48" s="82">
        <v>233</v>
      </c>
      <c r="X48" s="82">
        <v>224</v>
      </c>
      <c r="Y48" s="82">
        <v>225</v>
      </c>
      <c r="Z48" s="82">
        <v>200</v>
      </c>
      <c r="AA48" s="82">
        <v>230</v>
      </c>
      <c r="AB48" s="82">
        <v>175</v>
      </c>
      <c r="AC48" s="82">
        <v>206</v>
      </c>
      <c r="AD48" s="82">
        <v>213</v>
      </c>
      <c r="AE48" s="82">
        <v>231</v>
      </c>
      <c r="AF48" s="82">
        <v>186</v>
      </c>
      <c r="AG48" s="82">
        <v>244</v>
      </c>
      <c r="AH48" s="82">
        <v>212</v>
      </c>
      <c r="AI48" s="82">
        <v>205</v>
      </c>
      <c r="AJ48" s="82">
        <v>232</v>
      </c>
      <c r="AK48" s="82">
        <v>233</v>
      </c>
      <c r="AL48" s="82">
        <v>286</v>
      </c>
      <c r="AM48" s="82">
        <v>256</v>
      </c>
      <c r="AN48" s="82">
        <v>234</v>
      </c>
      <c r="AO48" s="82">
        <v>248</v>
      </c>
      <c r="AP48" s="82">
        <v>298</v>
      </c>
      <c r="AQ48" s="82">
        <v>247</v>
      </c>
      <c r="AR48" s="82">
        <v>269</v>
      </c>
      <c r="AS48" s="82">
        <v>299</v>
      </c>
      <c r="AT48" s="82">
        <v>306</v>
      </c>
      <c r="AU48" s="82">
        <v>307</v>
      </c>
      <c r="AV48" s="82">
        <v>329</v>
      </c>
      <c r="AW48" s="82">
        <v>370</v>
      </c>
      <c r="AX48" s="82">
        <v>347</v>
      </c>
      <c r="AY48" s="82">
        <v>345</v>
      </c>
      <c r="AZ48" s="82">
        <v>353</v>
      </c>
      <c r="BA48" s="82">
        <v>429</v>
      </c>
      <c r="BB48" s="82">
        <v>362</v>
      </c>
      <c r="BC48" s="82">
        <v>382</v>
      </c>
      <c r="BD48" s="82">
        <v>374</v>
      </c>
      <c r="BE48" s="82">
        <v>338</v>
      </c>
      <c r="BF48" s="82">
        <v>322</v>
      </c>
      <c r="BG48" s="82">
        <v>330</v>
      </c>
      <c r="BH48" s="82">
        <v>317</v>
      </c>
      <c r="BI48" s="82">
        <v>247</v>
      </c>
      <c r="BJ48" s="82">
        <v>312</v>
      </c>
      <c r="BK48" s="82">
        <v>301</v>
      </c>
      <c r="BL48" s="82">
        <v>248</v>
      </c>
      <c r="BM48" s="82">
        <v>273</v>
      </c>
      <c r="BN48" s="82">
        <v>265</v>
      </c>
      <c r="BO48" s="82">
        <v>263</v>
      </c>
      <c r="BP48" s="82">
        <v>243</v>
      </c>
      <c r="BQ48" s="82">
        <v>284</v>
      </c>
      <c r="BR48" s="82">
        <v>237</v>
      </c>
      <c r="BS48" s="82">
        <v>259</v>
      </c>
      <c r="BT48" s="82">
        <v>278</v>
      </c>
      <c r="BU48" s="82">
        <v>291</v>
      </c>
      <c r="BV48" s="82">
        <v>309</v>
      </c>
      <c r="BW48" s="82">
        <v>353</v>
      </c>
      <c r="BX48" s="82">
        <v>327</v>
      </c>
      <c r="BY48" s="82">
        <v>356</v>
      </c>
      <c r="BZ48" s="82">
        <v>436</v>
      </c>
      <c r="CA48" s="82">
        <v>398</v>
      </c>
      <c r="CB48" s="82">
        <v>408</v>
      </c>
      <c r="CC48" s="82">
        <v>286</v>
      </c>
      <c r="CD48" s="82">
        <v>239</v>
      </c>
      <c r="CE48" s="82">
        <v>291</v>
      </c>
      <c r="CF48" s="82">
        <v>345</v>
      </c>
      <c r="CG48" s="82">
        <v>300</v>
      </c>
      <c r="CH48" s="82">
        <v>270</v>
      </c>
      <c r="CI48" s="82">
        <v>235</v>
      </c>
      <c r="CJ48" s="82">
        <v>192</v>
      </c>
      <c r="CK48" s="82">
        <v>164</v>
      </c>
      <c r="CL48" s="82">
        <v>151</v>
      </c>
      <c r="CM48" s="82">
        <v>137</v>
      </c>
      <c r="CN48" s="82">
        <v>149</v>
      </c>
      <c r="CO48" s="82">
        <v>132</v>
      </c>
      <c r="CP48" s="82">
        <v>102</v>
      </c>
      <c r="CQ48" s="82">
        <v>72</v>
      </c>
      <c r="CR48" s="82">
        <v>59</v>
      </c>
      <c r="CS48" s="82">
        <v>58</v>
      </c>
      <c r="CT48" s="82">
        <v>58</v>
      </c>
      <c r="CU48" s="82">
        <v>42</v>
      </c>
      <c r="CV48" s="82">
        <v>31</v>
      </c>
      <c r="CW48" s="82">
        <v>30</v>
      </c>
      <c r="CX48" s="82">
        <v>12</v>
      </c>
      <c r="CY48" s="82">
        <v>7</v>
      </c>
      <c r="CZ48" s="82">
        <v>19</v>
      </c>
      <c r="DA48" s="88">
        <v>173</v>
      </c>
      <c r="DB48" s="7">
        <f t="shared" si="1"/>
        <v>838</v>
      </c>
      <c r="DC48" s="7">
        <f t="shared" si="2"/>
        <v>1011</v>
      </c>
      <c r="DD48" s="7">
        <f t="shared" si="3"/>
        <v>1069</v>
      </c>
      <c r="DE48" s="7">
        <f t="shared" si="4"/>
        <v>1056</v>
      </c>
      <c r="DF48" s="7">
        <f t="shared" si="5"/>
        <v>1054</v>
      </c>
      <c r="DG48" s="7">
        <f t="shared" si="6"/>
        <v>1080</v>
      </c>
      <c r="DH48" s="7">
        <f t="shared" si="7"/>
        <v>1168</v>
      </c>
      <c r="DI48" s="7">
        <f t="shared" si="8"/>
        <v>1283</v>
      </c>
      <c r="DJ48" s="7">
        <f t="shared" si="9"/>
        <v>1510</v>
      </c>
      <c r="DK48" s="7">
        <f t="shared" si="10"/>
        <v>1844</v>
      </c>
      <c r="DL48" s="7">
        <f t="shared" si="11"/>
        <v>1778</v>
      </c>
      <c r="DM48" s="7">
        <f t="shared" si="12"/>
        <v>1507</v>
      </c>
      <c r="DN48" s="7">
        <f t="shared" si="13"/>
        <v>1292</v>
      </c>
      <c r="DO48" s="7">
        <f t="shared" si="14"/>
        <v>1349</v>
      </c>
      <c r="DP48" s="7">
        <f t="shared" si="15"/>
        <v>1781</v>
      </c>
      <c r="DQ48" s="7">
        <f t="shared" si="16"/>
        <v>1622</v>
      </c>
      <c r="DR48" s="7">
        <f t="shared" si="17"/>
        <v>1342</v>
      </c>
      <c r="DS48" s="7">
        <f t="shared" si="18"/>
        <v>733</v>
      </c>
      <c r="DT48" s="7">
        <f t="shared" si="19"/>
        <v>349</v>
      </c>
      <c r="DU48" s="7">
        <f t="shared" si="20"/>
        <v>122</v>
      </c>
      <c r="DV48" s="7">
        <f t="shared" si="21"/>
        <v>19</v>
      </c>
      <c r="DW48" s="7">
        <f t="shared" si="22"/>
        <v>2918</v>
      </c>
      <c r="DX48" s="7">
        <f t="shared" si="23"/>
        <v>13572</v>
      </c>
      <c r="DY48" s="7">
        <f t="shared" si="24"/>
        <v>7317</v>
      </c>
    </row>
    <row r="49" spans="1:129" s="23" customFormat="1" ht="18.75">
      <c r="A49" s="27">
        <v>45658</v>
      </c>
      <c r="B49" s="7" t="s">
        <v>734</v>
      </c>
      <c r="C49" s="79">
        <v>48508</v>
      </c>
      <c r="D49" s="83">
        <v>313</v>
      </c>
      <c r="E49" s="83">
        <v>332</v>
      </c>
      <c r="F49" s="83">
        <v>339</v>
      </c>
      <c r="G49" s="83">
        <v>333</v>
      </c>
      <c r="H49" s="83">
        <v>354</v>
      </c>
      <c r="I49" s="83">
        <v>387</v>
      </c>
      <c r="J49" s="83">
        <v>399</v>
      </c>
      <c r="K49" s="83">
        <v>401</v>
      </c>
      <c r="L49" s="83">
        <v>434</v>
      </c>
      <c r="M49" s="83">
        <v>440</v>
      </c>
      <c r="N49" s="83">
        <v>436</v>
      </c>
      <c r="O49" s="83">
        <v>428</v>
      </c>
      <c r="P49" s="83">
        <v>444</v>
      </c>
      <c r="Q49" s="83">
        <v>419</v>
      </c>
      <c r="R49" s="83">
        <v>457</v>
      </c>
      <c r="S49" s="83">
        <v>436</v>
      </c>
      <c r="T49" s="83">
        <v>439</v>
      </c>
      <c r="U49" s="83">
        <v>435</v>
      </c>
      <c r="V49" s="83">
        <v>472</v>
      </c>
      <c r="W49" s="83">
        <v>442</v>
      </c>
      <c r="X49" s="83">
        <v>482</v>
      </c>
      <c r="Y49" s="83">
        <v>447</v>
      </c>
      <c r="Z49" s="83">
        <v>442</v>
      </c>
      <c r="AA49" s="83">
        <v>421</v>
      </c>
      <c r="AB49" s="83">
        <v>514</v>
      </c>
      <c r="AC49" s="83">
        <v>418</v>
      </c>
      <c r="AD49" s="83">
        <v>432</v>
      </c>
      <c r="AE49" s="83">
        <v>494</v>
      </c>
      <c r="AF49" s="83">
        <v>462</v>
      </c>
      <c r="AG49" s="83">
        <v>475</v>
      </c>
      <c r="AH49" s="83">
        <v>497</v>
      </c>
      <c r="AI49" s="83">
        <v>487</v>
      </c>
      <c r="AJ49" s="83">
        <v>442</v>
      </c>
      <c r="AK49" s="83">
        <v>501</v>
      </c>
      <c r="AL49" s="83">
        <v>518</v>
      </c>
      <c r="AM49" s="83">
        <v>580</v>
      </c>
      <c r="AN49" s="83">
        <v>577</v>
      </c>
      <c r="AO49" s="83">
        <v>490</v>
      </c>
      <c r="AP49" s="83">
        <v>541</v>
      </c>
      <c r="AQ49" s="83">
        <v>569</v>
      </c>
      <c r="AR49" s="83">
        <v>561</v>
      </c>
      <c r="AS49" s="83">
        <v>576</v>
      </c>
      <c r="AT49" s="83">
        <v>635</v>
      </c>
      <c r="AU49" s="83">
        <v>611</v>
      </c>
      <c r="AV49" s="83">
        <v>636</v>
      </c>
      <c r="AW49" s="83">
        <v>709</v>
      </c>
      <c r="AX49" s="83">
        <v>724</v>
      </c>
      <c r="AY49" s="83">
        <v>733</v>
      </c>
      <c r="AZ49" s="83">
        <v>738</v>
      </c>
      <c r="BA49" s="83">
        <v>736</v>
      </c>
      <c r="BB49" s="83">
        <v>899</v>
      </c>
      <c r="BC49" s="83">
        <v>800</v>
      </c>
      <c r="BD49" s="83">
        <v>806</v>
      </c>
      <c r="BE49" s="83">
        <v>803</v>
      </c>
      <c r="BF49" s="83">
        <v>764</v>
      </c>
      <c r="BG49" s="83">
        <v>658</v>
      </c>
      <c r="BH49" s="83">
        <v>703</v>
      </c>
      <c r="BI49" s="83">
        <v>695</v>
      </c>
      <c r="BJ49" s="83">
        <v>498</v>
      </c>
      <c r="BK49" s="83">
        <v>635</v>
      </c>
      <c r="BL49" s="83">
        <v>609</v>
      </c>
      <c r="BM49" s="83">
        <v>541</v>
      </c>
      <c r="BN49" s="83">
        <v>543</v>
      </c>
      <c r="BO49" s="83">
        <v>539</v>
      </c>
      <c r="BP49" s="83">
        <v>501</v>
      </c>
      <c r="BQ49" s="83">
        <v>487</v>
      </c>
      <c r="BR49" s="83">
        <v>543</v>
      </c>
      <c r="BS49" s="83">
        <v>463</v>
      </c>
      <c r="BT49" s="83">
        <v>497</v>
      </c>
      <c r="BU49" s="83">
        <v>550</v>
      </c>
      <c r="BV49" s="83">
        <v>529</v>
      </c>
      <c r="BW49" s="83">
        <v>581</v>
      </c>
      <c r="BX49" s="83">
        <v>672</v>
      </c>
      <c r="BY49" s="83">
        <v>656</v>
      </c>
      <c r="BZ49" s="83">
        <v>701</v>
      </c>
      <c r="CA49" s="83">
        <v>786</v>
      </c>
      <c r="CB49" s="83">
        <v>700</v>
      </c>
      <c r="CC49" s="83">
        <v>724</v>
      </c>
      <c r="CD49" s="83">
        <v>512</v>
      </c>
      <c r="CE49" s="83">
        <v>456</v>
      </c>
      <c r="CF49" s="83">
        <v>526</v>
      </c>
      <c r="CG49" s="83">
        <v>583</v>
      </c>
      <c r="CH49" s="83">
        <v>502</v>
      </c>
      <c r="CI49" s="83">
        <v>497</v>
      </c>
      <c r="CJ49" s="83">
        <v>398</v>
      </c>
      <c r="CK49" s="83">
        <v>337</v>
      </c>
      <c r="CL49" s="83">
        <v>289</v>
      </c>
      <c r="CM49" s="83">
        <v>250</v>
      </c>
      <c r="CN49" s="83">
        <v>197</v>
      </c>
      <c r="CO49" s="83">
        <v>230</v>
      </c>
      <c r="CP49" s="83">
        <v>168</v>
      </c>
      <c r="CQ49" s="83">
        <v>144</v>
      </c>
      <c r="CR49" s="83">
        <v>92</v>
      </c>
      <c r="CS49" s="83">
        <v>80</v>
      </c>
      <c r="CT49" s="83">
        <v>62</v>
      </c>
      <c r="CU49" s="83">
        <v>65</v>
      </c>
      <c r="CV49" s="83">
        <v>40</v>
      </c>
      <c r="CW49" s="83">
        <v>36</v>
      </c>
      <c r="CX49" s="83">
        <v>33</v>
      </c>
      <c r="CY49" s="83">
        <v>10</v>
      </c>
      <c r="CZ49" s="83">
        <v>29</v>
      </c>
      <c r="DA49" s="87">
        <v>501</v>
      </c>
      <c r="DB49" s="7">
        <f t="shared" si="1"/>
        <v>1671</v>
      </c>
      <c r="DC49" s="7">
        <f t="shared" si="2"/>
        <v>2061</v>
      </c>
      <c r="DD49" s="7">
        <f t="shared" si="3"/>
        <v>2184</v>
      </c>
      <c r="DE49" s="7">
        <f t="shared" si="4"/>
        <v>2224</v>
      </c>
      <c r="DF49" s="7">
        <f t="shared" si="5"/>
        <v>2306</v>
      </c>
      <c r="DG49" s="7">
        <f t="shared" si="6"/>
        <v>2281</v>
      </c>
      <c r="DH49" s="7">
        <f t="shared" si="7"/>
        <v>2445</v>
      </c>
      <c r="DI49" s="7">
        <f t="shared" si="8"/>
        <v>2757</v>
      </c>
      <c r="DJ49" s="7">
        <f t="shared" si="9"/>
        <v>3019</v>
      </c>
      <c r="DK49" s="7">
        <f t="shared" si="10"/>
        <v>3640</v>
      </c>
      <c r="DL49" s="7">
        <f t="shared" si="11"/>
        <v>4072</v>
      </c>
      <c r="DM49" s="7">
        <f t="shared" si="12"/>
        <v>3189</v>
      </c>
      <c r="DN49" s="7">
        <f t="shared" si="13"/>
        <v>2733</v>
      </c>
      <c r="DO49" s="7">
        <f t="shared" si="14"/>
        <v>2540</v>
      </c>
      <c r="DP49" s="7">
        <f t="shared" si="15"/>
        <v>3139</v>
      </c>
      <c r="DQ49" s="7">
        <f t="shared" si="16"/>
        <v>3178</v>
      </c>
      <c r="DR49" s="7">
        <f t="shared" si="17"/>
        <v>2506</v>
      </c>
      <c r="DS49" s="7">
        <f t="shared" si="18"/>
        <v>1303</v>
      </c>
      <c r="DT49" s="7">
        <f t="shared" si="19"/>
        <v>546</v>
      </c>
      <c r="DU49" s="7">
        <f t="shared" si="20"/>
        <v>184</v>
      </c>
      <c r="DV49" s="7">
        <f t="shared" si="21"/>
        <v>29</v>
      </c>
      <c r="DW49" s="90">
        <f t="shared" si="22"/>
        <v>5916</v>
      </c>
      <c r="DX49" s="7">
        <f t="shared" si="23"/>
        <v>28666</v>
      </c>
      <c r="DY49" s="90">
        <f t="shared" si="24"/>
        <v>13425</v>
      </c>
    </row>
    <row r="50" spans="1:129" s="23" customFormat="1" ht="18.75">
      <c r="A50" s="27">
        <v>45658</v>
      </c>
      <c r="B50" s="7" t="s">
        <v>1180</v>
      </c>
      <c r="C50" s="79">
        <v>24593</v>
      </c>
      <c r="D50" s="82">
        <v>162</v>
      </c>
      <c r="E50" s="82">
        <v>173</v>
      </c>
      <c r="F50" s="82">
        <v>174</v>
      </c>
      <c r="G50" s="82">
        <v>166</v>
      </c>
      <c r="H50" s="82">
        <v>195</v>
      </c>
      <c r="I50" s="82">
        <v>187</v>
      </c>
      <c r="J50" s="82">
        <v>193</v>
      </c>
      <c r="K50" s="82">
        <v>223</v>
      </c>
      <c r="L50" s="82">
        <v>232</v>
      </c>
      <c r="M50" s="82">
        <v>227</v>
      </c>
      <c r="N50" s="82">
        <v>226</v>
      </c>
      <c r="O50" s="82">
        <v>234</v>
      </c>
      <c r="P50" s="82">
        <v>215</v>
      </c>
      <c r="Q50" s="82">
        <v>206</v>
      </c>
      <c r="R50" s="82">
        <v>228</v>
      </c>
      <c r="S50" s="82">
        <v>224</v>
      </c>
      <c r="T50" s="82">
        <v>251</v>
      </c>
      <c r="U50" s="82">
        <v>219</v>
      </c>
      <c r="V50" s="82">
        <v>251</v>
      </c>
      <c r="W50" s="82">
        <v>246</v>
      </c>
      <c r="X50" s="82">
        <v>258</v>
      </c>
      <c r="Y50" s="82">
        <v>237</v>
      </c>
      <c r="Z50" s="82">
        <v>224</v>
      </c>
      <c r="AA50" s="82">
        <v>223</v>
      </c>
      <c r="AB50" s="82">
        <v>278</v>
      </c>
      <c r="AC50" s="82">
        <v>230</v>
      </c>
      <c r="AD50" s="82">
        <v>229</v>
      </c>
      <c r="AE50" s="82">
        <v>283</v>
      </c>
      <c r="AF50" s="82">
        <v>224</v>
      </c>
      <c r="AG50" s="82">
        <v>289</v>
      </c>
      <c r="AH50" s="82">
        <v>249</v>
      </c>
      <c r="AI50" s="82">
        <v>264</v>
      </c>
      <c r="AJ50" s="82">
        <v>238</v>
      </c>
      <c r="AK50" s="82">
        <v>272</v>
      </c>
      <c r="AL50" s="82">
        <v>287</v>
      </c>
      <c r="AM50" s="82">
        <v>296</v>
      </c>
      <c r="AN50" s="82">
        <v>326</v>
      </c>
      <c r="AO50" s="82">
        <v>242</v>
      </c>
      <c r="AP50" s="82">
        <v>296</v>
      </c>
      <c r="AQ50" s="82">
        <v>268</v>
      </c>
      <c r="AR50" s="82">
        <v>311</v>
      </c>
      <c r="AS50" s="82">
        <v>308</v>
      </c>
      <c r="AT50" s="82">
        <v>336</v>
      </c>
      <c r="AU50" s="82">
        <v>308</v>
      </c>
      <c r="AV50" s="82">
        <v>335</v>
      </c>
      <c r="AW50" s="82">
        <v>381</v>
      </c>
      <c r="AX50" s="82">
        <v>353</v>
      </c>
      <c r="AY50" s="82">
        <v>384</v>
      </c>
      <c r="AZ50" s="82">
        <v>391</v>
      </c>
      <c r="BA50" s="82">
        <v>385</v>
      </c>
      <c r="BB50" s="82">
        <v>466</v>
      </c>
      <c r="BC50" s="82">
        <v>444</v>
      </c>
      <c r="BD50" s="82">
        <v>432</v>
      </c>
      <c r="BE50" s="82">
        <v>430</v>
      </c>
      <c r="BF50" s="82">
        <v>427</v>
      </c>
      <c r="BG50" s="82">
        <v>339</v>
      </c>
      <c r="BH50" s="82">
        <v>373</v>
      </c>
      <c r="BI50" s="82">
        <v>381</v>
      </c>
      <c r="BJ50" s="82">
        <v>252</v>
      </c>
      <c r="BK50" s="82">
        <v>324</v>
      </c>
      <c r="BL50" s="82">
        <v>309</v>
      </c>
      <c r="BM50" s="82">
        <v>294</v>
      </c>
      <c r="BN50" s="82">
        <v>272</v>
      </c>
      <c r="BO50" s="82">
        <v>277</v>
      </c>
      <c r="BP50" s="82">
        <v>236</v>
      </c>
      <c r="BQ50" s="82">
        <v>250</v>
      </c>
      <c r="BR50" s="82">
        <v>260</v>
      </c>
      <c r="BS50" s="82">
        <v>228</v>
      </c>
      <c r="BT50" s="82">
        <v>243</v>
      </c>
      <c r="BU50" s="82">
        <v>272</v>
      </c>
      <c r="BV50" s="82">
        <v>238</v>
      </c>
      <c r="BW50" s="82">
        <v>271</v>
      </c>
      <c r="BX50" s="82">
        <v>319</v>
      </c>
      <c r="BY50" s="82">
        <v>333</v>
      </c>
      <c r="BZ50" s="82">
        <v>347</v>
      </c>
      <c r="CA50" s="82">
        <v>358</v>
      </c>
      <c r="CB50" s="82">
        <v>312</v>
      </c>
      <c r="CC50" s="82">
        <v>323</v>
      </c>
      <c r="CD50" s="82">
        <v>230</v>
      </c>
      <c r="CE50" s="82">
        <v>220</v>
      </c>
      <c r="CF50" s="82">
        <v>238</v>
      </c>
      <c r="CG50" s="82">
        <v>251</v>
      </c>
      <c r="CH50" s="82">
        <v>201</v>
      </c>
      <c r="CI50" s="82">
        <v>230</v>
      </c>
      <c r="CJ50" s="82">
        <v>169</v>
      </c>
      <c r="CK50" s="82">
        <v>157</v>
      </c>
      <c r="CL50" s="82">
        <v>134</v>
      </c>
      <c r="CM50" s="82">
        <v>111</v>
      </c>
      <c r="CN50" s="82">
        <v>76</v>
      </c>
      <c r="CO50" s="82">
        <v>90</v>
      </c>
      <c r="CP50" s="82">
        <v>51</v>
      </c>
      <c r="CQ50" s="82">
        <v>58</v>
      </c>
      <c r="CR50" s="82">
        <v>26</v>
      </c>
      <c r="CS50" s="82">
        <v>24</v>
      </c>
      <c r="CT50" s="82">
        <v>12</v>
      </c>
      <c r="CU50" s="82">
        <v>16</v>
      </c>
      <c r="CV50" s="82">
        <v>1</v>
      </c>
      <c r="CW50" s="82">
        <v>7</v>
      </c>
      <c r="CX50" s="82">
        <v>8</v>
      </c>
      <c r="CY50" s="82">
        <v>0</v>
      </c>
      <c r="CZ50" s="82">
        <v>8</v>
      </c>
      <c r="DA50" s="88">
        <v>328</v>
      </c>
      <c r="DB50" s="7">
        <f t="shared" si="1"/>
        <v>870</v>
      </c>
      <c r="DC50" s="7">
        <f t="shared" si="2"/>
        <v>1062</v>
      </c>
      <c r="DD50" s="7">
        <f t="shared" si="3"/>
        <v>1109</v>
      </c>
      <c r="DE50" s="7">
        <f t="shared" si="4"/>
        <v>1191</v>
      </c>
      <c r="DF50" s="7">
        <f t="shared" si="5"/>
        <v>1220</v>
      </c>
      <c r="DG50" s="7">
        <f t="shared" si="6"/>
        <v>1255</v>
      </c>
      <c r="DH50" s="7">
        <f t="shared" si="7"/>
        <v>1310</v>
      </c>
      <c r="DI50" s="7">
        <f t="shared" si="8"/>
        <v>1428</v>
      </c>
      <c r="DJ50" s="7">
        <f t="shared" si="9"/>
        <v>1598</v>
      </c>
      <c r="DK50" s="7">
        <f t="shared" si="10"/>
        <v>1894</v>
      </c>
      <c r="DL50" s="7">
        <f t="shared" si="11"/>
        <v>2199</v>
      </c>
      <c r="DM50" s="7">
        <f t="shared" si="12"/>
        <v>1669</v>
      </c>
      <c r="DN50" s="7">
        <f t="shared" si="13"/>
        <v>1388</v>
      </c>
      <c r="DO50" s="7">
        <f t="shared" si="14"/>
        <v>1253</v>
      </c>
      <c r="DP50" s="7">
        <f t="shared" si="15"/>
        <v>1508</v>
      </c>
      <c r="DQ50" s="7">
        <f t="shared" si="16"/>
        <v>1443</v>
      </c>
      <c r="DR50" s="7">
        <f t="shared" si="17"/>
        <v>1089</v>
      </c>
      <c r="DS50" s="7">
        <f t="shared" si="18"/>
        <v>568</v>
      </c>
      <c r="DT50" s="7">
        <f t="shared" si="19"/>
        <v>171</v>
      </c>
      <c r="DU50" s="7">
        <f t="shared" si="20"/>
        <v>32</v>
      </c>
      <c r="DV50" s="7">
        <f t="shared" si="21"/>
        <v>8</v>
      </c>
      <c r="DW50" s="7">
        <f t="shared" si="22"/>
        <v>3041</v>
      </c>
      <c r="DX50" s="7">
        <f t="shared" si="23"/>
        <v>15152</v>
      </c>
      <c r="DY50" s="7">
        <f t="shared" si="24"/>
        <v>6072</v>
      </c>
    </row>
    <row r="51" spans="1:129" s="23" customFormat="1" ht="18.75">
      <c r="A51" s="27">
        <v>45658</v>
      </c>
      <c r="B51" s="7" t="s">
        <v>373</v>
      </c>
      <c r="C51" s="79">
        <v>23915</v>
      </c>
      <c r="D51" s="82">
        <v>151</v>
      </c>
      <c r="E51" s="82">
        <v>159</v>
      </c>
      <c r="F51" s="82">
        <v>165</v>
      </c>
      <c r="G51" s="82">
        <v>167</v>
      </c>
      <c r="H51" s="82">
        <v>159</v>
      </c>
      <c r="I51" s="82">
        <v>200</v>
      </c>
      <c r="J51" s="82">
        <v>206</v>
      </c>
      <c r="K51" s="82">
        <v>178</v>
      </c>
      <c r="L51" s="82">
        <v>202</v>
      </c>
      <c r="M51" s="82">
        <v>213</v>
      </c>
      <c r="N51" s="82">
        <v>210</v>
      </c>
      <c r="O51" s="82">
        <v>194</v>
      </c>
      <c r="P51" s="82">
        <v>229</v>
      </c>
      <c r="Q51" s="82">
        <v>213</v>
      </c>
      <c r="R51" s="82">
        <v>229</v>
      </c>
      <c r="S51" s="82">
        <v>212</v>
      </c>
      <c r="T51" s="82">
        <v>188</v>
      </c>
      <c r="U51" s="82">
        <v>216</v>
      </c>
      <c r="V51" s="82">
        <v>221</v>
      </c>
      <c r="W51" s="82">
        <v>196</v>
      </c>
      <c r="X51" s="82">
        <v>224</v>
      </c>
      <c r="Y51" s="82">
        <v>210</v>
      </c>
      <c r="Z51" s="82">
        <v>218</v>
      </c>
      <c r="AA51" s="82">
        <v>198</v>
      </c>
      <c r="AB51" s="82">
        <v>236</v>
      </c>
      <c r="AC51" s="82">
        <v>188</v>
      </c>
      <c r="AD51" s="82">
        <v>203</v>
      </c>
      <c r="AE51" s="82">
        <v>211</v>
      </c>
      <c r="AF51" s="82">
        <v>238</v>
      </c>
      <c r="AG51" s="82">
        <v>186</v>
      </c>
      <c r="AH51" s="82">
        <v>248</v>
      </c>
      <c r="AI51" s="82">
        <v>223</v>
      </c>
      <c r="AJ51" s="82">
        <v>204</v>
      </c>
      <c r="AK51" s="82">
        <v>229</v>
      </c>
      <c r="AL51" s="82">
        <v>231</v>
      </c>
      <c r="AM51" s="82">
        <v>284</v>
      </c>
      <c r="AN51" s="82">
        <v>251</v>
      </c>
      <c r="AO51" s="82">
        <v>248</v>
      </c>
      <c r="AP51" s="82">
        <v>245</v>
      </c>
      <c r="AQ51" s="82">
        <v>301</v>
      </c>
      <c r="AR51" s="82">
        <v>250</v>
      </c>
      <c r="AS51" s="82">
        <v>268</v>
      </c>
      <c r="AT51" s="82">
        <v>299</v>
      </c>
      <c r="AU51" s="82">
        <v>303</v>
      </c>
      <c r="AV51" s="82">
        <v>301</v>
      </c>
      <c r="AW51" s="82">
        <v>328</v>
      </c>
      <c r="AX51" s="82">
        <v>371</v>
      </c>
      <c r="AY51" s="82">
        <v>349</v>
      </c>
      <c r="AZ51" s="82">
        <v>347</v>
      </c>
      <c r="BA51" s="82">
        <v>351</v>
      </c>
      <c r="BB51" s="82">
        <v>433</v>
      </c>
      <c r="BC51" s="82">
        <v>356</v>
      </c>
      <c r="BD51" s="82">
        <v>374</v>
      </c>
      <c r="BE51" s="82">
        <v>373</v>
      </c>
      <c r="BF51" s="82">
        <v>337</v>
      </c>
      <c r="BG51" s="82">
        <v>319</v>
      </c>
      <c r="BH51" s="82">
        <v>330</v>
      </c>
      <c r="BI51" s="82">
        <v>314</v>
      </c>
      <c r="BJ51" s="82">
        <v>246</v>
      </c>
      <c r="BK51" s="82">
        <v>311</v>
      </c>
      <c r="BL51" s="82">
        <v>300</v>
      </c>
      <c r="BM51" s="82">
        <v>247</v>
      </c>
      <c r="BN51" s="82">
        <v>271</v>
      </c>
      <c r="BO51" s="82">
        <v>262</v>
      </c>
      <c r="BP51" s="82">
        <v>265</v>
      </c>
      <c r="BQ51" s="82">
        <v>237</v>
      </c>
      <c r="BR51" s="82">
        <v>283</v>
      </c>
      <c r="BS51" s="82">
        <v>235</v>
      </c>
      <c r="BT51" s="82">
        <v>254</v>
      </c>
      <c r="BU51" s="82">
        <v>278</v>
      </c>
      <c r="BV51" s="82">
        <v>291</v>
      </c>
      <c r="BW51" s="82">
        <v>310</v>
      </c>
      <c r="BX51" s="82">
        <v>353</v>
      </c>
      <c r="BY51" s="82">
        <v>323</v>
      </c>
      <c r="BZ51" s="82">
        <v>354</v>
      </c>
      <c r="CA51" s="82">
        <v>428</v>
      </c>
      <c r="CB51" s="82">
        <v>388</v>
      </c>
      <c r="CC51" s="82">
        <v>401</v>
      </c>
      <c r="CD51" s="82">
        <v>282</v>
      </c>
      <c r="CE51" s="82">
        <v>236</v>
      </c>
      <c r="CF51" s="82">
        <v>288</v>
      </c>
      <c r="CG51" s="82">
        <v>332</v>
      </c>
      <c r="CH51" s="82">
        <v>301</v>
      </c>
      <c r="CI51" s="82">
        <v>267</v>
      </c>
      <c r="CJ51" s="82">
        <v>229</v>
      </c>
      <c r="CK51" s="82">
        <v>180</v>
      </c>
      <c r="CL51" s="82">
        <v>155</v>
      </c>
      <c r="CM51" s="82">
        <v>139</v>
      </c>
      <c r="CN51" s="82">
        <v>121</v>
      </c>
      <c r="CO51" s="82">
        <v>140</v>
      </c>
      <c r="CP51" s="82">
        <v>117</v>
      </c>
      <c r="CQ51" s="82">
        <v>86</v>
      </c>
      <c r="CR51" s="82">
        <v>66</v>
      </c>
      <c r="CS51" s="82">
        <v>56</v>
      </c>
      <c r="CT51" s="82">
        <v>50</v>
      </c>
      <c r="CU51" s="82">
        <v>49</v>
      </c>
      <c r="CV51" s="82">
        <v>39</v>
      </c>
      <c r="CW51" s="82">
        <v>29</v>
      </c>
      <c r="CX51" s="82">
        <v>25</v>
      </c>
      <c r="CY51" s="82">
        <v>10</v>
      </c>
      <c r="CZ51" s="82">
        <v>21</v>
      </c>
      <c r="DA51" s="88">
        <v>173</v>
      </c>
      <c r="DB51" s="7">
        <f t="shared" si="1"/>
        <v>801</v>
      </c>
      <c r="DC51" s="7">
        <f t="shared" si="2"/>
        <v>999</v>
      </c>
      <c r="DD51" s="7">
        <f t="shared" si="3"/>
        <v>1075</v>
      </c>
      <c r="DE51" s="7">
        <f t="shared" si="4"/>
        <v>1033</v>
      </c>
      <c r="DF51" s="7">
        <f t="shared" si="5"/>
        <v>1086</v>
      </c>
      <c r="DG51" s="7">
        <f t="shared" si="6"/>
        <v>1026</v>
      </c>
      <c r="DH51" s="7">
        <f t="shared" si="7"/>
        <v>1135</v>
      </c>
      <c r="DI51" s="7">
        <f t="shared" si="8"/>
        <v>1329</v>
      </c>
      <c r="DJ51" s="7">
        <f t="shared" si="9"/>
        <v>1421</v>
      </c>
      <c r="DK51" s="7">
        <f t="shared" si="10"/>
        <v>1746</v>
      </c>
      <c r="DL51" s="7">
        <f t="shared" si="11"/>
        <v>1873</v>
      </c>
      <c r="DM51" s="7">
        <f t="shared" si="12"/>
        <v>1520</v>
      </c>
      <c r="DN51" s="7">
        <f t="shared" si="13"/>
        <v>1345</v>
      </c>
      <c r="DO51" s="7">
        <f t="shared" si="14"/>
        <v>1287</v>
      </c>
      <c r="DP51" s="7">
        <f t="shared" si="15"/>
        <v>1631</v>
      </c>
      <c r="DQ51" s="7">
        <f t="shared" si="16"/>
        <v>1735</v>
      </c>
      <c r="DR51" s="7">
        <f t="shared" si="17"/>
        <v>1417</v>
      </c>
      <c r="DS51" s="7">
        <f t="shared" si="18"/>
        <v>735</v>
      </c>
      <c r="DT51" s="7">
        <f t="shared" si="19"/>
        <v>375</v>
      </c>
      <c r="DU51" s="7">
        <f t="shared" si="20"/>
        <v>152</v>
      </c>
      <c r="DV51" s="7">
        <f t="shared" si="21"/>
        <v>21</v>
      </c>
      <c r="DW51" s="7">
        <f t="shared" si="22"/>
        <v>2875</v>
      </c>
      <c r="DX51" s="7">
        <f t="shared" si="23"/>
        <v>13514</v>
      </c>
      <c r="DY51" s="7">
        <f t="shared" si="24"/>
        <v>7353</v>
      </c>
    </row>
  </sheetData>
  <mergeCells count="5">
    <mergeCell ref="D5:DA5"/>
    <mergeCell ref="DB5:DY5"/>
    <mergeCell ref="A5:A6"/>
    <mergeCell ref="B5:B6"/>
    <mergeCell ref="C5:C6"/>
  </mergeCells>
  <phoneticPr fontId="5"/>
  <hyperlinks>
    <hyperlink ref="D1" location="目次!C9" display="目次" xr:uid="{00000000-0004-0000-1D00-000000000000}"/>
  </hyperlinks>
  <pageMargins left="0.7" right="0.7" top="0.75" bottom="0.75" header="0.3" footer="0.3"/>
  <pageSetup paperSize="9" orientation="portrait" r:id="rId1"/>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1-000000000000}">
  <dimension ref="A1:D27"/>
  <sheetViews>
    <sheetView topLeftCell="A10" workbookViewId="0">
      <selection activeCell="D30" sqref="D30"/>
    </sheetView>
  </sheetViews>
  <sheetFormatPr defaultColWidth="8.75" defaultRowHeight="14.25"/>
  <cols>
    <col min="1" max="1" width="33.625" style="1" bestFit="1" customWidth="1"/>
    <col min="2" max="2" width="10.5" style="1" bestFit="1" customWidth="1"/>
    <col min="3" max="3" width="5.125" style="1" bestFit="1" customWidth="1"/>
    <col min="4" max="4" width="14" style="1" bestFit="1" customWidth="1"/>
    <col min="5" max="6" width="19.125" style="1" bestFit="1" customWidth="1"/>
    <col min="7" max="7" width="14" style="1" customWidth="1"/>
    <col min="8" max="8" width="14" style="1" bestFit="1" customWidth="1"/>
    <col min="9" max="10" width="49.5" style="1" bestFit="1" customWidth="1"/>
    <col min="11" max="11" width="20.25" style="1" bestFit="1" customWidth="1"/>
    <col min="12" max="16" width="14" style="1" bestFit="1" customWidth="1"/>
    <col min="17" max="17" width="19.125" style="1" bestFit="1" customWidth="1"/>
    <col min="18" max="19" width="16.5" style="1" bestFit="1" customWidth="1"/>
    <col min="20" max="20" width="14" style="1" bestFit="1" customWidth="1"/>
    <col min="21" max="21" width="19.125" style="1" bestFit="1" customWidth="1"/>
    <col min="22" max="22" width="14" style="1" bestFit="1" customWidth="1"/>
    <col min="23" max="23" width="21.5" style="1" bestFit="1" customWidth="1"/>
    <col min="24" max="25" width="19.125" style="1" bestFit="1" customWidth="1"/>
    <col min="26" max="26" width="16" style="1" bestFit="1" customWidth="1"/>
    <col min="27" max="16384" width="8.75" style="1"/>
  </cols>
  <sheetData>
    <row r="1" spans="1:4" ht="18.75">
      <c r="A1" s="21"/>
      <c r="B1" s="19" t="s">
        <v>674</v>
      </c>
      <c r="C1" s="21"/>
      <c r="D1" s="9" t="s">
        <v>652</v>
      </c>
    </row>
    <row r="2" spans="1:4" ht="18.75">
      <c r="A2" s="19" t="s">
        <v>549</v>
      </c>
      <c r="B2" s="22" t="s">
        <v>3018</v>
      </c>
      <c r="C2" s="22" t="s">
        <v>756</v>
      </c>
    </row>
    <row r="3" spans="1:4" ht="18.75">
      <c r="A3" s="20" t="s">
        <v>3088</v>
      </c>
      <c r="B3" s="22">
        <v>380</v>
      </c>
      <c r="C3" s="22">
        <v>380</v>
      </c>
    </row>
    <row r="4" spans="1:4" ht="18.75">
      <c r="A4" s="20" t="s">
        <v>2401</v>
      </c>
      <c r="B4" s="22">
        <v>420</v>
      </c>
      <c r="C4" s="22">
        <v>420</v>
      </c>
    </row>
    <row r="5" spans="1:4" ht="18.75">
      <c r="A5" s="20" t="s">
        <v>3089</v>
      </c>
      <c r="B5" s="22">
        <v>626</v>
      </c>
      <c r="C5" s="22">
        <v>626</v>
      </c>
    </row>
    <row r="6" spans="1:4" ht="18.75">
      <c r="A6" s="20" t="s">
        <v>2444</v>
      </c>
      <c r="B6" s="22">
        <v>180</v>
      </c>
      <c r="C6" s="22">
        <v>180</v>
      </c>
    </row>
    <row r="7" spans="1:4" ht="18.75">
      <c r="A7" s="20" t="s">
        <v>2671</v>
      </c>
      <c r="B7" s="22">
        <v>128</v>
      </c>
      <c r="C7" s="22">
        <v>128</v>
      </c>
    </row>
    <row r="8" spans="1:4" ht="18.75">
      <c r="A8" s="20" t="s">
        <v>2965</v>
      </c>
      <c r="B8" s="22">
        <v>81</v>
      </c>
      <c r="C8" s="22">
        <v>81</v>
      </c>
    </row>
    <row r="9" spans="1:4" ht="18.75">
      <c r="A9" s="20" t="s">
        <v>563</v>
      </c>
      <c r="B9" s="22">
        <v>32</v>
      </c>
      <c r="C9" s="22">
        <v>32</v>
      </c>
    </row>
    <row r="10" spans="1:4" ht="18.75">
      <c r="A10" s="20" t="s">
        <v>2414</v>
      </c>
      <c r="B10" s="22">
        <v>58</v>
      </c>
      <c r="C10" s="22">
        <v>58</v>
      </c>
    </row>
    <row r="11" spans="1:4" ht="18.75">
      <c r="A11" s="20" t="s">
        <v>1156</v>
      </c>
      <c r="B11" s="22">
        <v>32</v>
      </c>
      <c r="C11" s="22">
        <v>32</v>
      </c>
    </row>
    <row r="12" spans="1:4" ht="18.75">
      <c r="A12" s="20" t="s">
        <v>701</v>
      </c>
      <c r="B12" s="22">
        <v>0</v>
      </c>
      <c r="C12" s="22">
        <v>0</v>
      </c>
    </row>
    <row r="13" spans="1:4" ht="18.75">
      <c r="A13" s="20" t="s">
        <v>3090</v>
      </c>
      <c r="B13" s="22">
        <v>11</v>
      </c>
      <c r="C13" s="22">
        <v>11</v>
      </c>
    </row>
    <row r="14" spans="1:4" ht="18.75">
      <c r="A14" s="20" t="s">
        <v>816</v>
      </c>
      <c r="B14" s="22">
        <v>8</v>
      </c>
      <c r="C14" s="22">
        <v>8</v>
      </c>
    </row>
    <row r="15" spans="1:4" ht="18.75">
      <c r="A15" s="20" t="s">
        <v>1845</v>
      </c>
      <c r="B15" s="22">
        <v>10</v>
      </c>
      <c r="C15" s="22">
        <v>10</v>
      </c>
    </row>
    <row r="16" spans="1:4" ht="18.75">
      <c r="A16" s="20" t="s">
        <v>3091</v>
      </c>
      <c r="B16" s="22">
        <v>5</v>
      </c>
      <c r="C16" s="22">
        <v>5</v>
      </c>
    </row>
    <row r="17" spans="1:3" ht="18.75">
      <c r="A17" s="20" t="s">
        <v>2778</v>
      </c>
      <c r="B17" s="22">
        <v>2</v>
      </c>
      <c r="C17" s="22">
        <v>2</v>
      </c>
    </row>
    <row r="18" spans="1:3" ht="18.75">
      <c r="A18" s="20" t="s">
        <v>765</v>
      </c>
      <c r="B18" s="22">
        <v>0</v>
      </c>
      <c r="C18" s="22">
        <v>0</v>
      </c>
    </row>
    <row r="19" spans="1:3" ht="18.75">
      <c r="A19" s="20" t="s">
        <v>3092</v>
      </c>
      <c r="B19" s="22">
        <v>0</v>
      </c>
      <c r="C19" s="22">
        <v>0</v>
      </c>
    </row>
    <row r="20" spans="1:3" ht="18.75">
      <c r="A20" s="20" t="s">
        <v>3093</v>
      </c>
      <c r="B20" s="22">
        <v>0</v>
      </c>
      <c r="C20" s="22">
        <v>0</v>
      </c>
    </row>
    <row r="21" spans="1:3" ht="18.75">
      <c r="A21" s="20" t="s">
        <v>2442</v>
      </c>
      <c r="B21" s="22">
        <v>1</v>
      </c>
      <c r="C21" s="22">
        <v>1</v>
      </c>
    </row>
    <row r="22" spans="1:3" ht="18.75">
      <c r="A22" s="20" t="s">
        <v>2325</v>
      </c>
      <c r="B22" s="22">
        <v>2</v>
      </c>
      <c r="C22" s="22">
        <v>2</v>
      </c>
    </row>
    <row r="23" spans="1:3" ht="18.75">
      <c r="A23" s="20" t="s">
        <v>3094</v>
      </c>
      <c r="B23" s="22">
        <v>1</v>
      </c>
      <c r="C23" s="22">
        <v>1</v>
      </c>
    </row>
    <row r="24" spans="1:3" ht="18.75">
      <c r="A24" s="20" t="s">
        <v>3095</v>
      </c>
      <c r="B24" s="22">
        <v>0</v>
      </c>
      <c r="C24" s="22">
        <v>0</v>
      </c>
    </row>
    <row r="25" spans="1:3" ht="18.75">
      <c r="A25" s="20" t="s">
        <v>993</v>
      </c>
      <c r="B25" s="22">
        <v>4</v>
      </c>
      <c r="C25" s="22">
        <v>4</v>
      </c>
    </row>
    <row r="26" spans="1:3" ht="18.75">
      <c r="A26" s="20" t="s">
        <v>1358</v>
      </c>
      <c r="B26" s="22">
        <v>1</v>
      </c>
      <c r="C26" s="22">
        <v>1</v>
      </c>
    </row>
    <row r="27" spans="1:3" ht="18.75">
      <c r="A27" s="20" t="s">
        <v>3096</v>
      </c>
      <c r="B27" s="22">
        <v>2</v>
      </c>
      <c r="C27" s="22">
        <v>2</v>
      </c>
    </row>
  </sheetData>
  <phoneticPr fontId="5"/>
  <hyperlinks>
    <hyperlink ref="D1" location="目次!C138" display="目次" xr:uid="{00000000-0004-0000-2B01-000000000000}"/>
  </hyperlinks>
  <pageMargins left="0.7" right="0.7" top="0.75" bottom="0.75" header="0.3" footer="0.3"/>
  <pageSetup paperSize="9" orientation="portrait"/>
  <drawing r:id="rId2"/>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1-000000000000}">
  <dimension ref="A1:K24"/>
  <sheetViews>
    <sheetView workbookViewId="0">
      <selection activeCell="B22" sqref="B22"/>
    </sheetView>
  </sheetViews>
  <sheetFormatPr defaultColWidth="8.75" defaultRowHeight="14.25"/>
  <cols>
    <col min="1" max="1" width="13.25" style="1" customWidth="1"/>
    <col min="2" max="2" width="8.75" style="1"/>
    <col min="3" max="3" width="10.875" style="1" customWidth="1"/>
    <col min="4" max="16384" width="8.75" style="1"/>
  </cols>
  <sheetData>
    <row r="1" spans="1:11">
      <c r="A1" s="1" t="s">
        <v>2967</v>
      </c>
      <c r="E1" s="9" t="s">
        <v>652</v>
      </c>
    </row>
    <row r="2" spans="1:11">
      <c r="A2" s="1" t="s">
        <v>1381</v>
      </c>
    </row>
    <row r="3" spans="1:11">
      <c r="A3" s="5" t="s">
        <v>2220</v>
      </c>
    </row>
    <row r="4" spans="1:11">
      <c r="A4" s="1" t="s">
        <v>2152</v>
      </c>
    </row>
    <row r="5" spans="1:11">
      <c r="A5" s="7" t="s">
        <v>1084</v>
      </c>
      <c r="B5" s="7" t="s">
        <v>2784</v>
      </c>
      <c r="C5" s="7" t="s">
        <v>967</v>
      </c>
      <c r="D5" s="7" t="s">
        <v>379</v>
      </c>
      <c r="E5" s="7" t="s">
        <v>524</v>
      </c>
      <c r="F5" s="7" t="s">
        <v>102</v>
      </c>
    </row>
    <row r="6" spans="1:11">
      <c r="A6" s="7" t="s">
        <v>2160</v>
      </c>
      <c r="B6" s="7">
        <v>55744</v>
      </c>
      <c r="C6" s="7">
        <v>8128</v>
      </c>
      <c r="D6" s="7">
        <v>25739</v>
      </c>
      <c r="E6" s="7">
        <v>19248</v>
      </c>
      <c r="F6" s="7">
        <v>2629</v>
      </c>
    </row>
    <row r="7" spans="1:11">
      <c r="A7" s="7" t="s">
        <v>1196</v>
      </c>
      <c r="B7" s="7">
        <v>57337</v>
      </c>
      <c r="C7" s="7">
        <v>8639</v>
      </c>
      <c r="D7" s="7">
        <v>27145</v>
      </c>
      <c r="E7" s="7">
        <v>19018</v>
      </c>
      <c r="F7" s="7">
        <v>2535</v>
      </c>
    </row>
    <row r="8" spans="1:11">
      <c r="A8" s="7" t="s">
        <v>2162</v>
      </c>
      <c r="B8" s="7">
        <v>57000</v>
      </c>
      <c r="C8" s="7">
        <v>11251</v>
      </c>
      <c r="D8" s="7">
        <v>24670</v>
      </c>
      <c r="E8" s="7">
        <v>18535</v>
      </c>
      <c r="F8" s="7">
        <v>2544</v>
      </c>
    </row>
    <row r="9" spans="1:11">
      <c r="A9" s="7" t="s">
        <v>2166</v>
      </c>
      <c r="B9" s="7">
        <v>50046</v>
      </c>
      <c r="C9" s="7">
        <v>9199</v>
      </c>
      <c r="D9" s="7">
        <v>22060</v>
      </c>
      <c r="E9" s="7">
        <v>17484</v>
      </c>
      <c r="F9" s="7">
        <v>1303</v>
      </c>
    </row>
    <row r="10" spans="1:11">
      <c r="A10" s="7" t="s">
        <v>2168</v>
      </c>
      <c r="B10" s="7">
        <v>48278</v>
      </c>
      <c r="C10" s="7">
        <v>6535</v>
      </c>
      <c r="D10" s="7">
        <v>22877</v>
      </c>
      <c r="E10" s="7">
        <v>17864</v>
      </c>
      <c r="F10" s="7">
        <v>1002</v>
      </c>
    </row>
    <row r="11" spans="1:11">
      <c r="A11" s="7" t="s">
        <v>6</v>
      </c>
      <c r="B11" s="7">
        <v>51154</v>
      </c>
      <c r="C11" s="7">
        <v>8357</v>
      </c>
      <c r="D11" s="7">
        <v>24696</v>
      </c>
      <c r="E11" s="7">
        <v>17101</v>
      </c>
      <c r="F11" s="7">
        <v>1000</v>
      </c>
    </row>
    <row r="12" spans="1:11">
      <c r="A12" s="7" t="s">
        <v>2170</v>
      </c>
      <c r="B12" s="7">
        <v>48932</v>
      </c>
      <c r="C12" s="7">
        <v>8363</v>
      </c>
      <c r="D12" s="7">
        <v>23332</v>
      </c>
      <c r="E12" s="7">
        <v>16249</v>
      </c>
      <c r="F12" s="7">
        <v>988</v>
      </c>
    </row>
    <row r="13" spans="1:11">
      <c r="A13" s="7" t="s">
        <v>2172</v>
      </c>
      <c r="B13" s="7">
        <v>48266</v>
      </c>
      <c r="C13" s="7">
        <v>7979</v>
      </c>
      <c r="D13" s="7">
        <v>23452</v>
      </c>
      <c r="E13" s="7">
        <v>15898</v>
      </c>
      <c r="F13" s="7">
        <v>937</v>
      </c>
    </row>
    <row r="14" spans="1:11">
      <c r="A14" s="7" t="s">
        <v>1941</v>
      </c>
      <c r="B14" s="7">
        <v>49894</v>
      </c>
      <c r="C14" s="7">
        <v>8512</v>
      </c>
      <c r="D14" s="7">
        <v>24054</v>
      </c>
      <c r="E14" s="7">
        <v>16270</v>
      </c>
      <c r="F14" s="7">
        <v>1058</v>
      </c>
    </row>
    <row r="15" spans="1:11">
      <c r="A15" s="7" t="s">
        <v>1895</v>
      </c>
      <c r="B15" s="7">
        <f t="shared" ref="B15:B22" si="0">SUM(C15:F15)</f>
        <v>50254</v>
      </c>
      <c r="C15" s="7">
        <v>8495</v>
      </c>
      <c r="D15" s="7">
        <v>24400</v>
      </c>
      <c r="E15" s="7">
        <v>16257</v>
      </c>
      <c r="F15" s="7">
        <v>1102</v>
      </c>
    </row>
    <row r="16" spans="1:11">
      <c r="A16" s="7" t="s">
        <v>1942</v>
      </c>
      <c r="B16" s="7">
        <f t="shared" si="0"/>
        <v>48735</v>
      </c>
      <c r="C16" s="7">
        <v>8263</v>
      </c>
      <c r="D16" s="7">
        <v>24074</v>
      </c>
      <c r="E16" s="7">
        <v>15300</v>
      </c>
      <c r="F16" s="7">
        <v>1098</v>
      </c>
      <c r="H16" s="15"/>
      <c r="I16" s="15"/>
      <c r="J16" s="15"/>
      <c r="K16" s="15"/>
    </row>
    <row r="17" spans="1:6">
      <c r="A17" s="7" t="s">
        <v>1767</v>
      </c>
      <c r="B17" s="7">
        <f t="shared" si="0"/>
        <v>48646</v>
      </c>
      <c r="C17" s="7">
        <f>5986+2174+165</f>
        <v>8325</v>
      </c>
      <c r="D17" s="7">
        <v>24012</v>
      </c>
      <c r="E17" s="7">
        <v>15147</v>
      </c>
      <c r="F17" s="7">
        <v>1162</v>
      </c>
    </row>
    <row r="18" spans="1:6">
      <c r="A18" s="7" t="s">
        <v>933</v>
      </c>
      <c r="B18" s="7">
        <f t="shared" si="0"/>
        <v>44900</v>
      </c>
      <c r="C18" s="7">
        <f>4702+801+2162+58</f>
        <v>7723</v>
      </c>
      <c r="D18" s="7">
        <f>11783+9538+10+38+727</f>
        <v>22096</v>
      </c>
      <c r="E18" s="7">
        <v>14042</v>
      </c>
      <c r="F18" s="7">
        <f>364+584+31+12+48</f>
        <v>1039</v>
      </c>
    </row>
    <row r="19" spans="1:6">
      <c r="A19" s="7" t="s">
        <v>1945</v>
      </c>
      <c r="B19" s="7">
        <f t="shared" si="0"/>
        <v>41713</v>
      </c>
      <c r="C19" s="7">
        <v>7493</v>
      </c>
      <c r="D19" s="7">
        <v>20427</v>
      </c>
      <c r="E19" s="7">
        <v>12791</v>
      </c>
      <c r="F19" s="7">
        <v>1002</v>
      </c>
    </row>
    <row r="20" spans="1:6">
      <c r="A20" s="16" t="s">
        <v>1946</v>
      </c>
      <c r="B20" s="16">
        <f t="shared" si="0"/>
        <v>40644</v>
      </c>
      <c r="C20" s="16">
        <v>8094</v>
      </c>
      <c r="D20" s="16">
        <v>19480</v>
      </c>
      <c r="E20" s="16">
        <v>11920</v>
      </c>
      <c r="F20" s="16">
        <v>1150</v>
      </c>
    </row>
    <row r="21" spans="1:6">
      <c r="A21" s="16" t="s">
        <v>1382</v>
      </c>
      <c r="B21" s="16">
        <f t="shared" si="0"/>
        <v>38940</v>
      </c>
      <c r="C21" s="16">
        <v>9275</v>
      </c>
      <c r="D21" s="16">
        <v>17008</v>
      </c>
      <c r="E21" s="16">
        <v>11318</v>
      </c>
      <c r="F21" s="16">
        <v>1339</v>
      </c>
    </row>
    <row r="22" spans="1:6" s="23" customFormat="1" ht="18.75">
      <c r="A22" s="16" t="s">
        <v>3009</v>
      </c>
      <c r="B22" s="16">
        <f t="shared" si="0"/>
        <v>37931</v>
      </c>
      <c r="C22" s="16">
        <v>10469</v>
      </c>
      <c r="D22" s="16">
        <v>15999</v>
      </c>
      <c r="E22" s="16">
        <v>10305</v>
      </c>
      <c r="F22" s="16">
        <v>1158</v>
      </c>
    </row>
    <row r="23" spans="1:6">
      <c r="A23" s="5"/>
      <c r="B23" s="5"/>
      <c r="C23" s="5"/>
      <c r="D23" s="5"/>
      <c r="E23" s="5"/>
      <c r="F23" s="5"/>
    </row>
    <row r="24" spans="1:6">
      <c r="A24" s="5"/>
      <c r="B24" s="5"/>
      <c r="C24" s="5"/>
      <c r="D24" s="5"/>
      <c r="E24" s="5"/>
      <c r="F24" s="5"/>
    </row>
  </sheetData>
  <phoneticPr fontId="5"/>
  <hyperlinks>
    <hyperlink ref="E1" location="目次!C138" display="目次" xr:uid="{00000000-0004-0000-2C01-000000000000}"/>
  </hyperlinks>
  <pageMargins left="0.7" right="0.7" top="0.75" bottom="0.75" header="0.3" footer="0.3"/>
  <pageSetup paperSize="9" orientation="portrait" r:id="rId1"/>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1-000000000000}">
  <dimension ref="A1:F10"/>
  <sheetViews>
    <sheetView topLeftCell="A13" workbookViewId="0">
      <selection activeCell="H18" sqref="H18"/>
    </sheetView>
  </sheetViews>
  <sheetFormatPr defaultColWidth="8.75" defaultRowHeight="14.25"/>
  <cols>
    <col min="1" max="1" width="10.75" style="1" bestFit="1" customWidth="1"/>
    <col min="2" max="2" width="11.125" style="1" bestFit="1" customWidth="1"/>
    <col min="3" max="3" width="7.5" style="1" bestFit="1" customWidth="1"/>
    <col min="4" max="4" width="9.25" style="1" bestFit="1" customWidth="1"/>
    <col min="5" max="5" width="7.375" style="1" bestFit="1" customWidth="1"/>
    <col min="6" max="8" width="18.75" style="1" customWidth="1"/>
    <col min="9" max="16384" width="8.75" style="1"/>
  </cols>
  <sheetData>
    <row r="1" spans="1:6" ht="18.75">
      <c r="A1" s="19" t="s">
        <v>3109</v>
      </c>
      <c r="B1" s="21" t="s">
        <v>1468</v>
      </c>
      <c r="C1" s="21" t="s">
        <v>3192</v>
      </c>
      <c r="D1" s="21" t="s">
        <v>3193</v>
      </c>
      <c r="E1" s="21" t="s">
        <v>1681</v>
      </c>
      <c r="F1" s="9" t="s">
        <v>652</v>
      </c>
    </row>
    <row r="2" spans="1:6" ht="18.75">
      <c r="A2" s="20" t="s">
        <v>1666</v>
      </c>
      <c r="B2" s="22">
        <v>8495</v>
      </c>
      <c r="C2" s="22">
        <v>24400</v>
      </c>
      <c r="D2" s="22">
        <v>16257</v>
      </c>
      <c r="E2" s="22">
        <v>1102</v>
      </c>
    </row>
    <row r="3" spans="1:6" ht="18.75">
      <c r="A3" s="20" t="s">
        <v>444</v>
      </c>
      <c r="B3" s="22">
        <v>8263</v>
      </c>
      <c r="C3" s="22">
        <v>24074</v>
      </c>
      <c r="D3" s="22">
        <v>15300</v>
      </c>
      <c r="E3" s="22">
        <v>1098</v>
      </c>
    </row>
    <row r="4" spans="1:6" ht="18.75">
      <c r="A4" s="20" t="s">
        <v>1049</v>
      </c>
      <c r="B4" s="22">
        <v>8325</v>
      </c>
      <c r="C4" s="22">
        <v>24012</v>
      </c>
      <c r="D4" s="22">
        <v>15147</v>
      </c>
      <c r="E4" s="22">
        <v>1162</v>
      </c>
    </row>
    <row r="5" spans="1:6" ht="18.75">
      <c r="A5" s="20" t="s">
        <v>1528</v>
      </c>
      <c r="B5" s="22">
        <v>7723</v>
      </c>
      <c r="C5" s="22">
        <v>22096</v>
      </c>
      <c r="D5" s="22">
        <v>14042</v>
      </c>
      <c r="E5" s="22">
        <v>1039</v>
      </c>
    </row>
    <row r="6" spans="1:6" ht="18.75">
      <c r="A6" s="20" t="s">
        <v>668</v>
      </c>
      <c r="B6" s="22">
        <v>7493</v>
      </c>
      <c r="C6" s="22">
        <v>20427</v>
      </c>
      <c r="D6" s="22">
        <v>12791</v>
      </c>
      <c r="E6" s="22">
        <v>1002</v>
      </c>
    </row>
    <row r="7" spans="1:6" ht="18.75">
      <c r="A7" s="20" t="s">
        <v>489</v>
      </c>
      <c r="B7" s="22">
        <v>8094</v>
      </c>
      <c r="C7" s="22">
        <v>19480</v>
      </c>
      <c r="D7" s="22">
        <v>11920</v>
      </c>
      <c r="E7" s="22">
        <v>1150</v>
      </c>
    </row>
    <row r="8" spans="1:6" ht="18.75">
      <c r="A8" s="20" t="s">
        <v>2935</v>
      </c>
      <c r="B8" s="22">
        <v>9275</v>
      </c>
      <c r="C8" s="22">
        <v>17008</v>
      </c>
      <c r="D8" s="22">
        <v>11318</v>
      </c>
      <c r="E8" s="22">
        <v>1339</v>
      </c>
    </row>
    <row r="9" spans="1:6" ht="18.75">
      <c r="A9" s="20" t="s">
        <v>3018</v>
      </c>
      <c r="B9" s="22">
        <v>10469</v>
      </c>
      <c r="C9" s="22">
        <v>15999</v>
      </c>
      <c r="D9" s="22">
        <v>10305</v>
      </c>
      <c r="E9" s="22">
        <v>1158</v>
      </c>
    </row>
    <row r="10" spans="1:6" ht="18.75">
      <c r="A10" s="20" t="s">
        <v>756</v>
      </c>
      <c r="B10" s="22">
        <v>68137</v>
      </c>
      <c r="C10" s="22">
        <v>167496</v>
      </c>
      <c r="D10" s="22">
        <v>107080</v>
      </c>
      <c r="E10" s="22">
        <v>9050</v>
      </c>
    </row>
  </sheetData>
  <phoneticPr fontId="5"/>
  <hyperlinks>
    <hyperlink ref="F1" location="目次!C138" display="目次" xr:uid="{00000000-0004-0000-2D01-000000000000}"/>
  </hyperlinks>
  <pageMargins left="0.7" right="0.7" top="0.75" bottom="0.75" header="0.3" footer="0.3"/>
  <pageSetup paperSize="9" orientation="portrait"/>
  <drawing r:id="rId2"/>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1-000000000000}">
  <dimension ref="A1:G13"/>
  <sheetViews>
    <sheetView workbookViewId="0">
      <selection activeCell="B13" sqref="B13"/>
    </sheetView>
  </sheetViews>
  <sheetFormatPr defaultColWidth="8.75" defaultRowHeight="14.25"/>
  <cols>
    <col min="1" max="1" width="13.25" style="1" customWidth="1"/>
    <col min="2" max="16384" width="8.75" style="1"/>
  </cols>
  <sheetData>
    <row r="1" spans="1:7">
      <c r="A1" s="1" t="s">
        <v>1818</v>
      </c>
      <c r="E1" s="9" t="s">
        <v>652</v>
      </c>
    </row>
    <row r="2" spans="1:7">
      <c r="A2" s="1" t="s">
        <v>1381</v>
      </c>
    </row>
    <row r="3" spans="1:7">
      <c r="A3" s="5" t="s">
        <v>626</v>
      </c>
    </row>
    <row r="4" spans="1:7">
      <c r="A4" s="5" t="s">
        <v>1119</v>
      </c>
    </row>
    <row r="5" spans="1:7">
      <c r="A5" s="1" t="s">
        <v>2152</v>
      </c>
    </row>
    <row r="6" spans="1:7">
      <c r="A6" s="143"/>
      <c r="B6" s="30" t="s">
        <v>2968</v>
      </c>
      <c r="C6" s="37"/>
      <c r="D6" s="38"/>
      <c r="E6" s="178" t="s">
        <v>394</v>
      </c>
      <c r="F6" s="37"/>
      <c r="G6" s="38"/>
    </row>
    <row r="7" spans="1:7">
      <c r="A7" s="31" t="s">
        <v>64</v>
      </c>
      <c r="B7" s="7" t="s">
        <v>552</v>
      </c>
      <c r="C7" s="217" t="s">
        <v>1699</v>
      </c>
      <c r="D7" s="162" t="s">
        <v>2098</v>
      </c>
      <c r="E7" s="7" t="s">
        <v>552</v>
      </c>
      <c r="F7" s="217" t="s">
        <v>1699</v>
      </c>
      <c r="G7" s="162" t="s">
        <v>2098</v>
      </c>
    </row>
    <row r="8" spans="1:7" ht="6.6" customHeight="1">
      <c r="A8" s="216" t="str">
        <f>A7</f>
        <v>年度別</v>
      </c>
      <c r="B8" s="47" t="str">
        <f>B7&amp;"("&amp;$B$6&amp;")"</f>
        <v>合計(住民票)</v>
      </c>
      <c r="C8" s="47" t="str">
        <f>C7&amp;"("&amp;$B$6&amp;")"</f>
        <v>コンビニ以外(住民票)</v>
      </c>
      <c r="D8" s="47" t="str">
        <f>D7&amp;"("&amp;$B$6&amp;")"</f>
        <v>コンビニ(住民票)</v>
      </c>
      <c r="E8" s="47" t="str">
        <f>E7&amp;"("&amp;$E$6&amp;")"</f>
        <v>合計(印鑑証明)</v>
      </c>
      <c r="F8" s="47" t="str">
        <f>F7&amp;"("&amp;$E$6&amp;")"</f>
        <v>コンビニ以外(印鑑証明)</v>
      </c>
      <c r="G8" s="47" t="str">
        <f>G7&amp;"("&amp;$E$6&amp;")"</f>
        <v>コンビニ(印鑑証明)</v>
      </c>
    </row>
    <row r="9" spans="1:7">
      <c r="A9" s="16" t="s">
        <v>933</v>
      </c>
      <c r="B9" s="16">
        <f>SUM(C9:D9)</f>
        <v>22183</v>
      </c>
      <c r="C9" s="16">
        <v>21321</v>
      </c>
      <c r="D9" s="16">
        <v>862</v>
      </c>
      <c r="E9" s="16">
        <f>SUM(F9:G9)</f>
        <v>14635</v>
      </c>
      <c r="F9" s="16">
        <v>14042</v>
      </c>
      <c r="G9" s="16">
        <v>593</v>
      </c>
    </row>
    <row r="10" spans="1:7">
      <c r="A10" s="16" t="s">
        <v>1945</v>
      </c>
      <c r="B10" s="16">
        <f>SUM(C10:D10)</f>
        <v>21508</v>
      </c>
      <c r="C10" s="16">
        <v>19552</v>
      </c>
      <c r="D10" s="16">
        <v>1956</v>
      </c>
      <c r="E10" s="16">
        <f>SUM(F10:G10)</f>
        <v>13610</v>
      </c>
      <c r="F10" s="16">
        <v>12408</v>
      </c>
      <c r="G10" s="16">
        <v>1202</v>
      </c>
    </row>
    <row r="11" spans="1:7">
      <c r="A11" s="16" t="s">
        <v>1946</v>
      </c>
      <c r="B11" s="16">
        <f>SUM(C11:D11)</f>
        <v>21669</v>
      </c>
      <c r="C11" s="16">
        <v>18648</v>
      </c>
      <c r="D11" s="16">
        <v>3021</v>
      </c>
      <c r="E11" s="16">
        <f>SUM(F11:G11)</f>
        <v>13636</v>
      </c>
      <c r="F11" s="16">
        <v>11521</v>
      </c>
      <c r="G11" s="16">
        <v>2115</v>
      </c>
    </row>
    <row r="12" spans="1:7">
      <c r="A12" s="16" t="s">
        <v>1382</v>
      </c>
      <c r="B12" s="7">
        <v>20625</v>
      </c>
      <c r="C12" s="7">
        <v>16373</v>
      </c>
      <c r="D12" s="7">
        <v>4252</v>
      </c>
      <c r="E12" s="7">
        <v>14257</v>
      </c>
      <c r="F12" s="7">
        <v>10946</v>
      </c>
      <c r="G12" s="7">
        <v>3311</v>
      </c>
    </row>
    <row r="13" spans="1:7" s="23" customFormat="1" ht="18.75">
      <c r="A13" s="16" t="s">
        <v>3009</v>
      </c>
      <c r="B13" s="7">
        <v>20918</v>
      </c>
      <c r="C13" s="7">
        <v>15999</v>
      </c>
      <c r="D13" s="7">
        <v>4919</v>
      </c>
      <c r="E13" s="7">
        <v>14274</v>
      </c>
      <c r="F13" s="7">
        <v>10305</v>
      </c>
      <c r="G13" s="7">
        <v>3969</v>
      </c>
    </row>
  </sheetData>
  <autoFilter ref="A8:G8" xr:uid="{00000000-0009-0000-0000-00002E010000}"/>
  <phoneticPr fontId="5"/>
  <hyperlinks>
    <hyperlink ref="E1" location="目次!C138" display="目次" xr:uid="{00000000-0004-0000-2E01-000000000000}"/>
  </hyperlinks>
  <pageMargins left="0.7" right="0.7" top="0.75" bottom="0.75" header="0.3" footer="0.3"/>
  <pageSetup paperSize="9" orientation="portrait" r:id="rId1"/>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1-000000000000}">
  <dimension ref="A1:E9"/>
  <sheetViews>
    <sheetView topLeftCell="A8" workbookViewId="0">
      <selection activeCell="A12" sqref="A12"/>
    </sheetView>
  </sheetViews>
  <sheetFormatPr defaultColWidth="8.75" defaultRowHeight="14.25"/>
  <cols>
    <col min="1" max="1" width="10.5" style="1" bestFit="1" customWidth="1"/>
    <col min="2" max="2" width="20.375" style="1" bestFit="1" customWidth="1"/>
    <col min="3" max="3" width="16.5" style="1" bestFit="1" customWidth="1"/>
    <col min="4" max="4" width="22.375" style="1" bestFit="1" customWidth="1"/>
    <col min="5" max="5" width="18.375" style="1" bestFit="1" customWidth="1"/>
    <col min="6" max="6" width="34.25" style="1" bestFit="1" customWidth="1"/>
    <col min="7" max="16384" width="8.75" style="1"/>
  </cols>
  <sheetData>
    <row r="1" spans="1:5">
      <c r="D1" s="9" t="s">
        <v>652</v>
      </c>
    </row>
    <row r="3" spans="1:5" ht="18.75">
      <c r="A3" s="19" t="s">
        <v>3109</v>
      </c>
      <c r="B3" s="21" t="s">
        <v>3194</v>
      </c>
      <c r="C3" s="21" t="s">
        <v>3118</v>
      </c>
      <c r="D3" s="21" t="s">
        <v>1786</v>
      </c>
      <c r="E3" s="21" t="s">
        <v>3195</v>
      </c>
    </row>
    <row r="4" spans="1:5" ht="18.75">
      <c r="A4" s="20" t="s">
        <v>1528</v>
      </c>
      <c r="B4" s="41">
        <v>21321</v>
      </c>
      <c r="C4" s="41">
        <v>862</v>
      </c>
      <c r="D4" s="41">
        <v>14042</v>
      </c>
      <c r="E4" s="41">
        <v>593</v>
      </c>
    </row>
    <row r="5" spans="1:5" ht="18.75">
      <c r="A5" s="20" t="s">
        <v>668</v>
      </c>
      <c r="B5" s="41">
        <v>19552</v>
      </c>
      <c r="C5" s="41">
        <v>1956</v>
      </c>
      <c r="D5" s="41">
        <v>12408</v>
      </c>
      <c r="E5" s="41">
        <v>1202</v>
      </c>
    </row>
    <row r="6" spans="1:5" ht="18.75">
      <c r="A6" s="20" t="s">
        <v>489</v>
      </c>
      <c r="B6" s="41">
        <v>18648</v>
      </c>
      <c r="C6" s="41">
        <v>3021</v>
      </c>
      <c r="D6" s="41">
        <v>11521</v>
      </c>
      <c r="E6" s="41">
        <v>2115</v>
      </c>
    </row>
    <row r="7" spans="1:5" ht="18.75">
      <c r="A7" s="20" t="s">
        <v>2935</v>
      </c>
      <c r="B7" s="41">
        <v>16373</v>
      </c>
      <c r="C7" s="41">
        <v>4252</v>
      </c>
      <c r="D7" s="41">
        <v>10946</v>
      </c>
      <c r="E7" s="41">
        <v>3311</v>
      </c>
    </row>
    <row r="8" spans="1:5" ht="18.75">
      <c r="A8" s="20" t="s">
        <v>3018</v>
      </c>
      <c r="B8" s="41">
        <v>15999</v>
      </c>
      <c r="C8" s="41">
        <v>4919</v>
      </c>
      <c r="D8" s="41">
        <v>10305</v>
      </c>
      <c r="E8" s="41">
        <v>3969</v>
      </c>
    </row>
    <row r="9" spans="1:5" ht="18.75">
      <c r="A9" s="20" t="s">
        <v>756</v>
      </c>
      <c r="B9" s="22">
        <v>91893</v>
      </c>
      <c r="C9" s="22">
        <v>15010</v>
      </c>
      <c r="D9" s="22">
        <v>59222</v>
      </c>
      <c r="E9" s="22">
        <v>11190</v>
      </c>
    </row>
  </sheetData>
  <phoneticPr fontId="5"/>
  <hyperlinks>
    <hyperlink ref="D1" location="目次!C138" display="目次" xr:uid="{00000000-0004-0000-2F01-000000000000}"/>
  </hyperlinks>
  <pageMargins left="0.7" right="0.7" top="0.75" bottom="0.75" header="0.3" footer="0.3"/>
  <pageSetup paperSize="9" orientation="portrait"/>
  <drawing r:id="rId2"/>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1-000000000000}">
  <dimension ref="A1:F23"/>
  <sheetViews>
    <sheetView workbookViewId="0">
      <selection activeCell="B23" sqref="B23"/>
    </sheetView>
  </sheetViews>
  <sheetFormatPr defaultColWidth="8.75" defaultRowHeight="14.25"/>
  <cols>
    <col min="1" max="1" width="14.75" style="1" customWidth="1"/>
    <col min="2" max="16384" width="8.75" style="1"/>
  </cols>
  <sheetData>
    <row r="1" spans="1:6">
      <c r="A1" s="1" t="s">
        <v>570</v>
      </c>
      <c r="D1" s="9" t="s">
        <v>652</v>
      </c>
    </row>
    <row r="2" spans="1:6">
      <c r="A2" s="1" t="s">
        <v>1381</v>
      </c>
    </row>
    <row r="3" spans="1:6">
      <c r="A3" s="1" t="s">
        <v>2152</v>
      </c>
    </row>
    <row r="4" spans="1:6">
      <c r="A4" s="227" t="s">
        <v>1031</v>
      </c>
      <c r="B4" s="227" t="s">
        <v>1151</v>
      </c>
      <c r="C4" s="25" t="s">
        <v>2934</v>
      </c>
      <c r="D4" s="25"/>
    </row>
    <row r="5" spans="1:6">
      <c r="A5" s="227"/>
      <c r="B5" s="227"/>
      <c r="C5" s="25" t="s">
        <v>818</v>
      </c>
      <c r="D5" s="25" t="s">
        <v>1807</v>
      </c>
    </row>
    <row r="6" spans="1:6" ht="7.5" customHeight="1">
      <c r="A6" s="26" t="str">
        <f>A4</f>
        <v>年度別</v>
      </c>
      <c r="B6" s="26" t="str">
        <f>B4</f>
        <v>総数</v>
      </c>
      <c r="C6" s="26" t="str">
        <f>C5&amp;"("&amp;$C$4&amp;")"</f>
        <v>転入(住民異動届出)</v>
      </c>
      <c r="D6" s="26" t="str">
        <f>D5&amp;"("&amp;$C$4&amp;")"</f>
        <v>転出(住民異動届出)</v>
      </c>
      <c r="F6" s="58"/>
    </row>
    <row r="7" spans="1:6">
      <c r="A7" s="7" t="s">
        <v>2160</v>
      </c>
      <c r="B7" s="7">
        <v>3804</v>
      </c>
      <c r="C7" s="7">
        <v>1905</v>
      </c>
      <c r="D7" s="7">
        <v>1899</v>
      </c>
    </row>
    <row r="8" spans="1:6">
      <c r="A8" s="7" t="s">
        <v>1196</v>
      </c>
      <c r="B8" s="7">
        <v>3766</v>
      </c>
      <c r="C8" s="7">
        <v>1879</v>
      </c>
      <c r="D8" s="7">
        <v>1887</v>
      </c>
    </row>
    <row r="9" spans="1:6">
      <c r="A9" s="7" t="s">
        <v>2162</v>
      </c>
      <c r="B9" s="7">
        <v>3577</v>
      </c>
      <c r="C9" s="7">
        <v>1718</v>
      </c>
      <c r="D9" s="7">
        <v>1859</v>
      </c>
    </row>
    <row r="10" spans="1:6">
      <c r="A10" s="7" t="s">
        <v>2166</v>
      </c>
      <c r="B10" s="7">
        <v>2652</v>
      </c>
      <c r="C10" s="7">
        <v>1277</v>
      </c>
      <c r="D10" s="7">
        <v>1375</v>
      </c>
    </row>
    <row r="11" spans="1:6">
      <c r="A11" s="7" t="s">
        <v>2168</v>
      </c>
      <c r="B11" s="7">
        <v>2815</v>
      </c>
      <c r="C11" s="7">
        <v>1417</v>
      </c>
      <c r="D11" s="7">
        <v>1398</v>
      </c>
    </row>
    <row r="12" spans="1:6">
      <c r="A12" s="7" t="s">
        <v>6</v>
      </c>
      <c r="B12" s="7">
        <v>2702</v>
      </c>
      <c r="C12" s="7">
        <v>1334</v>
      </c>
      <c r="D12" s="7">
        <v>1368</v>
      </c>
    </row>
    <row r="13" spans="1:6">
      <c r="A13" s="7" t="s">
        <v>2170</v>
      </c>
      <c r="B13" s="7">
        <v>2880</v>
      </c>
      <c r="C13" s="7">
        <v>1494</v>
      </c>
      <c r="D13" s="7">
        <v>1386</v>
      </c>
    </row>
    <row r="14" spans="1:6">
      <c r="A14" s="7" t="s">
        <v>2172</v>
      </c>
      <c r="B14" s="7">
        <v>2744</v>
      </c>
      <c r="C14" s="7">
        <v>1411</v>
      </c>
      <c r="D14" s="7">
        <v>1333</v>
      </c>
    </row>
    <row r="15" spans="1:6">
      <c r="A15" s="7" t="s">
        <v>1941</v>
      </c>
      <c r="B15" s="7">
        <v>2855</v>
      </c>
      <c r="C15" s="7">
        <v>1459</v>
      </c>
      <c r="D15" s="7">
        <v>1396</v>
      </c>
    </row>
    <row r="16" spans="1:6">
      <c r="A16" s="7" t="s">
        <v>1895</v>
      </c>
      <c r="B16" s="7">
        <f>C16+D16</f>
        <v>2885</v>
      </c>
      <c r="C16" s="7">
        <v>1451</v>
      </c>
      <c r="D16" s="7">
        <v>1434</v>
      </c>
    </row>
    <row r="17" spans="1:4">
      <c r="A17" s="7" t="s">
        <v>1942</v>
      </c>
      <c r="B17" s="7">
        <f>C17+D17</f>
        <v>2972</v>
      </c>
      <c r="C17" s="7">
        <v>1554</v>
      </c>
      <c r="D17" s="7">
        <v>1418</v>
      </c>
    </row>
    <row r="18" spans="1:4">
      <c r="A18" s="7" t="s">
        <v>1767</v>
      </c>
      <c r="B18" s="7">
        <f>C18+D18</f>
        <v>3060</v>
      </c>
      <c r="C18" s="7">
        <v>1596</v>
      </c>
      <c r="D18" s="7">
        <v>1464</v>
      </c>
    </row>
    <row r="19" spans="1:4">
      <c r="A19" s="7" t="s">
        <v>933</v>
      </c>
      <c r="B19" s="7">
        <f>SUM(C19:D19)</f>
        <v>2852</v>
      </c>
      <c r="C19" s="7">
        <v>1537</v>
      </c>
      <c r="D19" s="7">
        <v>1315</v>
      </c>
    </row>
    <row r="20" spans="1:4">
      <c r="A20" s="7" t="s">
        <v>1945</v>
      </c>
      <c r="B20" s="7">
        <f>+C20+D20</f>
        <v>2938</v>
      </c>
      <c r="C20" s="7">
        <v>1517</v>
      </c>
      <c r="D20" s="7">
        <v>1421</v>
      </c>
    </row>
    <row r="21" spans="1:4">
      <c r="A21" s="7" t="s">
        <v>1946</v>
      </c>
      <c r="B21" s="7">
        <f>+C21+D21</f>
        <v>3211</v>
      </c>
      <c r="C21" s="7">
        <v>1692</v>
      </c>
      <c r="D21" s="7">
        <v>1519</v>
      </c>
    </row>
    <row r="22" spans="1:4">
      <c r="A22" s="7" t="s">
        <v>1382</v>
      </c>
      <c r="B22" s="7">
        <v>3100</v>
      </c>
      <c r="C22" s="7">
        <v>1579</v>
      </c>
      <c r="D22" s="7">
        <v>1521</v>
      </c>
    </row>
    <row r="23" spans="1:4" s="23" customFormat="1" ht="18.75">
      <c r="A23" s="7" t="s">
        <v>3009</v>
      </c>
      <c r="B23" s="7">
        <v>2981</v>
      </c>
      <c r="C23" s="7">
        <v>1536</v>
      </c>
      <c r="D23" s="7">
        <v>1445</v>
      </c>
    </row>
  </sheetData>
  <autoFilter ref="A6:D6" xr:uid="{00000000-0009-0000-0000-000030010000}"/>
  <mergeCells count="2">
    <mergeCell ref="A4:A5"/>
    <mergeCell ref="B4:B5"/>
  </mergeCells>
  <phoneticPr fontId="5"/>
  <hyperlinks>
    <hyperlink ref="D1" location="目次!C138" display="目次" xr:uid="{00000000-0004-0000-3001-000000000000}"/>
  </hyperlinks>
  <pageMargins left="0.7" right="0.7" top="0.75" bottom="0.75" header="0.3" footer="0.3"/>
  <pageSetup paperSize="9" orientation="portrait" r:id="rId1"/>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1-000000000000}">
  <dimension ref="A1:E20"/>
  <sheetViews>
    <sheetView workbookViewId="0"/>
  </sheetViews>
  <sheetFormatPr defaultColWidth="8.75" defaultRowHeight="14.25"/>
  <cols>
    <col min="1" max="1" width="10.75" style="1" bestFit="1" customWidth="1"/>
    <col min="2" max="3" width="5.5" style="1" bestFit="1" customWidth="1"/>
    <col min="4" max="4" width="23.25" style="1" customWidth="1"/>
    <col min="5" max="16384" width="8.75" style="1"/>
  </cols>
  <sheetData>
    <row r="1" spans="1:5" ht="18.75">
      <c r="A1" s="19" t="s">
        <v>3109</v>
      </c>
      <c r="B1" s="21" t="s">
        <v>818</v>
      </c>
      <c r="C1" s="21" t="s">
        <v>1807</v>
      </c>
      <c r="D1" s="21"/>
      <c r="E1" s="91" t="s">
        <v>2997</v>
      </c>
    </row>
    <row r="2" spans="1:5" ht="18.75">
      <c r="A2" s="20" t="s">
        <v>1666</v>
      </c>
      <c r="B2" s="22">
        <v>1451</v>
      </c>
      <c r="C2" s="22">
        <v>1434</v>
      </c>
      <c r="D2" s="21"/>
    </row>
    <row r="3" spans="1:5" ht="18.75">
      <c r="A3" s="20" t="s">
        <v>444</v>
      </c>
      <c r="B3" s="22">
        <v>1554</v>
      </c>
      <c r="C3" s="22">
        <v>1418</v>
      </c>
      <c r="D3" s="21"/>
    </row>
    <row r="4" spans="1:5" ht="18.75">
      <c r="A4" s="20" t="s">
        <v>1049</v>
      </c>
      <c r="B4" s="22">
        <v>1596</v>
      </c>
      <c r="C4" s="22">
        <v>1464</v>
      </c>
      <c r="D4" s="21"/>
    </row>
    <row r="5" spans="1:5" ht="18.75">
      <c r="A5" s="20" t="s">
        <v>1528</v>
      </c>
      <c r="B5" s="22">
        <v>1537</v>
      </c>
      <c r="C5" s="22">
        <v>1315</v>
      </c>
      <c r="D5" s="21"/>
    </row>
    <row r="6" spans="1:5" ht="18.75">
      <c r="A6" s="20" t="s">
        <v>668</v>
      </c>
      <c r="B6" s="22">
        <v>1517</v>
      </c>
      <c r="C6" s="22">
        <v>1421</v>
      </c>
      <c r="D6" s="21"/>
    </row>
    <row r="7" spans="1:5" ht="18.75">
      <c r="A7" s="20" t="s">
        <v>489</v>
      </c>
      <c r="B7" s="22">
        <v>1692</v>
      </c>
      <c r="C7" s="22">
        <v>1519</v>
      </c>
      <c r="D7" s="21"/>
    </row>
    <row r="8" spans="1:5" ht="18.75">
      <c r="A8" s="20" t="s">
        <v>2935</v>
      </c>
      <c r="B8" s="22">
        <v>1579</v>
      </c>
      <c r="C8" s="22">
        <v>1521</v>
      </c>
      <c r="D8" s="21"/>
    </row>
    <row r="9" spans="1:5" ht="18.75">
      <c r="A9" s="20" t="s">
        <v>3018</v>
      </c>
      <c r="B9" s="22">
        <v>1536</v>
      </c>
      <c r="C9" s="22">
        <v>1445</v>
      </c>
      <c r="D9" s="21"/>
    </row>
    <row r="10" spans="1:5" ht="18.75">
      <c r="A10" s="21"/>
      <c r="B10" s="21"/>
      <c r="C10" s="21"/>
    </row>
    <row r="12" spans="1:5" ht="18.75">
      <c r="A12" s="21"/>
      <c r="B12" s="21"/>
      <c r="C12" s="21"/>
      <c r="D12" s="21"/>
    </row>
    <row r="13" spans="1:5" ht="18.75">
      <c r="A13" s="20"/>
      <c r="B13" s="21"/>
      <c r="C13" s="21"/>
      <c r="D13" s="21"/>
    </row>
    <row r="14" spans="1:5" ht="18.75">
      <c r="A14" s="20"/>
      <c r="B14" s="21"/>
      <c r="C14" s="21"/>
      <c r="D14" s="21"/>
    </row>
    <row r="15" spans="1:5" ht="18.75">
      <c r="A15" s="20"/>
      <c r="B15" s="21"/>
      <c r="C15" s="21"/>
      <c r="D15" s="21"/>
    </row>
    <row r="16" spans="1:5" ht="18.75">
      <c r="A16" s="20"/>
      <c r="B16" s="21"/>
      <c r="C16" s="21"/>
      <c r="D16" s="21"/>
    </row>
    <row r="17" spans="1:4" ht="18.75">
      <c r="A17" s="20"/>
      <c r="B17" s="21"/>
      <c r="C17" s="21"/>
      <c r="D17" s="21"/>
    </row>
    <row r="18" spans="1:4" ht="18.75">
      <c r="A18" s="20"/>
      <c r="B18" s="21"/>
      <c r="C18" s="21"/>
      <c r="D18" s="21"/>
    </row>
    <row r="19" spans="1:4" ht="18.75">
      <c r="A19" s="20"/>
      <c r="B19" s="21"/>
      <c r="C19" s="21"/>
      <c r="D19" s="21"/>
    </row>
    <row r="20" spans="1:4" ht="18.75">
      <c r="A20" s="20"/>
      <c r="B20" s="21"/>
      <c r="C20" s="21"/>
      <c r="D20" s="21"/>
    </row>
  </sheetData>
  <phoneticPr fontId="5"/>
  <hyperlinks>
    <hyperlink ref="E1" location="目次!C138" display="目次" xr:uid="{00000000-0004-0000-3101-000000000000}"/>
  </hyperlinks>
  <pageMargins left="0.7" right="0.7" top="0.75" bottom="0.75" header="0.3" footer="0.3"/>
  <pageSetup paperSize="9" orientation="portrait"/>
  <drawing r:id="rId2"/>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1-000000000000}">
  <dimension ref="A1:E23"/>
  <sheetViews>
    <sheetView workbookViewId="0">
      <selection activeCell="B23" sqref="B23"/>
    </sheetView>
  </sheetViews>
  <sheetFormatPr defaultColWidth="8.75" defaultRowHeight="14.25"/>
  <cols>
    <col min="1" max="1" width="14.5" style="1" customWidth="1"/>
    <col min="2" max="4" width="13.25" style="1" customWidth="1"/>
    <col min="5" max="5" width="14.875" style="1" bestFit="1" customWidth="1"/>
    <col min="6" max="16384" width="8.75" style="1"/>
  </cols>
  <sheetData>
    <row r="1" spans="1:5">
      <c r="A1" s="1" t="s">
        <v>462</v>
      </c>
      <c r="D1" s="9" t="s">
        <v>652</v>
      </c>
    </row>
    <row r="2" spans="1:5">
      <c r="A2" s="1" t="s">
        <v>1381</v>
      </c>
    </row>
    <row r="3" spans="1:5">
      <c r="A3" s="1" t="s">
        <v>2303</v>
      </c>
    </row>
    <row r="4" spans="1:5">
      <c r="A4" s="227" t="s">
        <v>1031</v>
      </c>
      <c r="B4" s="227" t="s">
        <v>771</v>
      </c>
      <c r="C4" s="227"/>
      <c r="D4" s="227"/>
      <c r="E4" s="227" t="s">
        <v>1972</v>
      </c>
    </row>
    <row r="5" spans="1:5">
      <c r="A5" s="227"/>
      <c r="B5" s="25" t="s">
        <v>1151</v>
      </c>
      <c r="C5" s="25" t="s">
        <v>2969</v>
      </c>
      <c r="D5" s="25" t="s">
        <v>104</v>
      </c>
      <c r="E5" s="227"/>
    </row>
    <row r="6" spans="1:5" ht="7.5" customHeight="1">
      <c r="A6" s="26" t="str">
        <f>A4</f>
        <v>年度別</v>
      </c>
      <c r="B6" s="26" t="str">
        <f>B5&amp;"("&amp;$B$4&amp;")"</f>
        <v>総数(申請状況)</v>
      </c>
      <c r="C6" s="26" t="str">
        <f>C5&amp;"("&amp;$B$4&amp;")"</f>
        <v>登録(申請状況)</v>
      </c>
      <c r="D6" s="26" t="str">
        <f>D5&amp;"("&amp;$B$4&amp;")"</f>
        <v>廃止(申請状況)</v>
      </c>
      <c r="E6" s="26" t="str">
        <f>E4</f>
        <v>印鑑登録者数</v>
      </c>
    </row>
    <row r="7" spans="1:5">
      <c r="A7" s="7" t="s">
        <v>2160</v>
      </c>
      <c r="B7" s="7">
        <v>3473</v>
      </c>
      <c r="C7" s="7">
        <v>1819</v>
      </c>
      <c r="D7" s="7">
        <v>1654</v>
      </c>
      <c r="E7" s="7">
        <v>29111</v>
      </c>
    </row>
    <row r="8" spans="1:5">
      <c r="A8" s="7" t="s">
        <v>1196</v>
      </c>
      <c r="B8" s="7">
        <v>3642</v>
      </c>
      <c r="C8" s="7">
        <v>1831</v>
      </c>
      <c r="D8" s="7">
        <v>1811</v>
      </c>
      <c r="E8" s="7">
        <v>29131</v>
      </c>
    </row>
    <row r="9" spans="1:5">
      <c r="A9" s="7" t="s">
        <v>2162</v>
      </c>
      <c r="B9" s="7">
        <v>3618</v>
      </c>
      <c r="C9" s="7">
        <v>1821</v>
      </c>
      <c r="D9" s="7">
        <v>1797</v>
      </c>
      <c r="E9" s="7">
        <v>29302</v>
      </c>
    </row>
    <row r="10" spans="1:5">
      <c r="A10" s="7" t="s">
        <v>2166</v>
      </c>
      <c r="B10" s="7">
        <v>3523</v>
      </c>
      <c r="C10" s="7">
        <v>1811</v>
      </c>
      <c r="D10" s="7">
        <v>1712</v>
      </c>
      <c r="E10" s="7">
        <v>29401</v>
      </c>
    </row>
    <row r="11" spans="1:5">
      <c r="A11" s="7" t="s">
        <v>2168</v>
      </c>
      <c r="B11" s="7">
        <v>3522</v>
      </c>
      <c r="C11" s="7">
        <v>1790</v>
      </c>
      <c r="D11" s="7">
        <v>1732</v>
      </c>
      <c r="E11" s="7">
        <v>29459</v>
      </c>
    </row>
    <row r="12" spans="1:5">
      <c r="A12" s="7" t="s">
        <v>6</v>
      </c>
      <c r="B12" s="7">
        <v>3175</v>
      </c>
      <c r="C12" s="7">
        <v>1460</v>
      </c>
      <c r="D12" s="7">
        <v>1715</v>
      </c>
      <c r="E12" s="7">
        <v>29204</v>
      </c>
    </row>
    <row r="13" spans="1:5">
      <c r="A13" s="7" t="s">
        <v>2170</v>
      </c>
      <c r="B13" s="7">
        <v>3358</v>
      </c>
      <c r="C13" s="7">
        <v>1738</v>
      </c>
      <c r="D13" s="7">
        <v>1620</v>
      </c>
      <c r="E13" s="7">
        <v>29322</v>
      </c>
    </row>
    <row r="14" spans="1:5">
      <c r="A14" s="7" t="s">
        <v>2172</v>
      </c>
      <c r="B14" s="7">
        <v>3301</v>
      </c>
      <c r="C14" s="7">
        <v>1680</v>
      </c>
      <c r="D14" s="7">
        <v>1621</v>
      </c>
      <c r="E14" s="7">
        <v>29381</v>
      </c>
    </row>
    <row r="15" spans="1:5">
      <c r="A15" s="7" t="s">
        <v>1941</v>
      </c>
      <c r="B15" s="7">
        <v>3233</v>
      </c>
      <c r="C15" s="7">
        <v>1664</v>
      </c>
      <c r="D15" s="7">
        <v>1569</v>
      </c>
      <c r="E15" s="7">
        <v>29476</v>
      </c>
    </row>
    <row r="16" spans="1:5">
      <c r="A16" s="7" t="s">
        <v>1895</v>
      </c>
      <c r="B16" s="7">
        <f t="shared" ref="B16:B23" si="0">C16+D16</f>
        <v>3357</v>
      </c>
      <c r="C16" s="7">
        <v>1736</v>
      </c>
      <c r="D16" s="7">
        <v>1621</v>
      </c>
      <c r="E16" s="7">
        <v>29591</v>
      </c>
    </row>
    <row r="17" spans="1:5">
      <c r="A17" s="7" t="s">
        <v>1942</v>
      </c>
      <c r="B17" s="7">
        <f t="shared" si="0"/>
        <v>3344</v>
      </c>
      <c r="C17" s="7">
        <v>1688</v>
      </c>
      <c r="D17" s="7">
        <v>1656</v>
      </c>
      <c r="E17" s="7">
        <v>29623</v>
      </c>
    </row>
    <row r="18" spans="1:5">
      <c r="A18" s="7" t="s">
        <v>1767</v>
      </c>
      <c r="B18" s="7">
        <f t="shared" si="0"/>
        <v>3374</v>
      </c>
      <c r="C18" s="7">
        <v>1757</v>
      </c>
      <c r="D18" s="7">
        <v>1617</v>
      </c>
      <c r="E18" s="7">
        <v>29763</v>
      </c>
    </row>
    <row r="19" spans="1:5">
      <c r="A19" s="7" t="s">
        <v>933</v>
      </c>
      <c r="B19" s="7">
        <f t="shared" si="0"/>
        <v>3316</v>
      </c>
      <c r="C19" s="7">
        <v>1760</v>
      </c>
      <c r="D19" s="7">
        <v>1556</v>
      </c>
      <c r="E19" s="7">
        <v>29867</v>
      </c>
    </row>
    <row r="20" spans="1:5">
      <c r="A20" s="7" t="s">
        <v>1945</v>
      </c>
      <c r="B20" s="7">
        <f t="shared" si="0"/>
        <v>3181</v>
      </c>
      <c r="C20" s="7">
        <v>1632</v>
      </c>
      <c r="D20" s="7">
        <v>1549</v>
      </c>
      <c r="E20" s="7">
        <f>E19+C20-D20</f>
        <v>29950</v>
      </c>
    </row>
    <row r="21" spans="1:5">
      <c r="A21" s="7" t="s">
        <v>1946</v>
      </c>
      <c r="B21" s="7">
        <f t="shared" si="0"/>
        <v>3363</v>
      </c>
      <c r="C21" s="7">
        <v>1731</v>
      </c>
      <c r="D21" s="7">
        <v>1632</v>
      </c>
      <c r="E21" s="7">
        <f>E20+C21-D21</f>
        <v>30049</v>
      </c>
    </row>
    <row r="22" spans="1:5">
      <c r="A22" s="7" t="s">
        <v>1382</v>
      </c>
      <c r="B22" s="7">
        <f t="shared" si="0"/>
        <v>3193</v>
      </c>
      <c r="C22" s="7">
        <v>1589</v>
      </c>
      <c r="D22" s="7">
        <v>1604</v>
      </c>
      <c r="E22" s="7">
        <v>30034</v>
      </c>
    </row>
    <row r="23" spans="1:5" s="23" customFormat="1" ht="18.75">
      <c r="A23" s="7" t="s">
        <v>3009</v>
      </c>
      <c r="B23" s="7">
        <f t="shared" si="0"/>
        <v>3202</v>
      </c>
      <c r="C23" s="7">
        <v>1583</v>
      </c>
      <c r="D23" s="7">
        <v>1619</v>
      </c>
      <c r="E23" s="7">
        <v>29998</v>
      </c>
    </row>
  </sheetData>
  <autoFilter ref="A6:E6" xr:uid="{00000000-0009-0000-0000-000032010000}"/>
  <mergeCells count="3">
    <mergeCell ref="B4:D4"/>
    <mergeCell ref="A4:A5"/>
    <mergeCell ref="E4:E5"/>
  </mergeCells>
  <phoneticPr fontId="5"/>
  <hyperlinks>
    <hyperlink ref="D1" location="目次!C138" display="目次" xr:uid="{00000000-0004-0000-3201-000000000000}"/>
  </hyperlinks>
  <pageMargins left="0.7" right="0.7" top="0.75" bottom="0.75" header="0.3" footer="0.3"/>
  <pageSetup paperSize="9" orientation="portrait" r:id="rId1"/>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1-000000000000}">
  <dimension ref="A1:E10"/>
  <sheetViews>
    <sheetView topLeftCell="A13" workbookViewId="0">
      <selection activeCell="D12" sqref="D12"/>
    </sheetView>
  </sheetViews>
  <sheetFormatPr defaultColWidth="8.75" defaultRowHeight="14.25"/>
  <cols>
    <col min="1" max="1" width="10.75" style="1" bestFit="1" customWidth="1"/>
    <col min="2" max="2" width="20.375" style="1" bestFit="1" customWidth="1"/>
    <col min="3" max="4" width="16.5" style="1" bestFit="1" customWidth="1"/>
    <col min="5" max="16384" width="8.75" style="1"/>
  </cols>
  <sheetData>
    <row r="1" spans="1:5" ht="18.75">
      <c r="A1" s="19" t="s">
        <v>3109</v>
      </c>
      <c r="B1" s="21" t="s">
        <v>3196</v>
      </c>
      <c r="C1" s="21" t="s">
        <v>2904</v>
      </c>
      <c r="D1" s="21" t="s">
        <v>3197</v>
      </c>
      <c r="E1" s="9" t="s">
        <v>652</v>
      </c>
    </row>
    <row r="2" spans="1:5" ht="18.75">
      <c r="A2" s="20" t="s">
        <v>1666</v>
      </c>
      <c r="B2" s="22">
        <v>29591</v>
      </c>
      <c r="C2" s="22">
        <v>1736</v>
      </c>
      <c r="D2" s="22">
        <v>1621</v>
      </c>
    </row>
    <row r="3" spans="1:5" ht="18.75">
      <c r="A3" s="20" t="s">
        <v>444</v>
      </c>
      <c r="B3" s="22">
        <v>29623</v>
      </c>
      <c r="C3" s="22">
        <v>1688</v>
      </c>
      <c r="D3" s="22">
        <v>1656</v>
      </c>
    </row>
    <row r="4" spans="1:5" ht="18.75">
      <c r="A4" s="20" t="s">
        <v>1049</v>
      </c>
      <c r="B4" s="22">
        <v>29763</v>
      </c>
      <c r="C4" s="22">
        <v>1757</v>
      </c>
      <c r="D4" s="22">
        <v>1617</v>
      </c>
    </row>
    <row r="5" spans="1:5" ht="18.75">
      <c r="A5" s="20" t="s">
        <v>1528</v>
      </c>
      <c r="B5" s="22">
        <v>29867</v>
      </c>
      <c r="C5" s="22">
        <v>1760</v>
      </c>
      <c r="D5" s="22">
        <v>1556</v>
      </c>
    </row>
    <row r="6" spans="1:5" ht="18.75">
      <c r="A6" s="20" t="s">
        <v>668</v>
      </c>
      <c r="B6" s="22">
        <v>29950</v>
      </c>
      <c r="C6" s="22">
        <v>1632</v>
      </c>
      <c r="D6" s="22">
        <v>1549</v>
      </c>
    </row>
    <row r="7" spans="1:5" ht="18.75">
      <c r="A7" s="20" t="s">
        <v>489</v>
      </c>
      <c r="B7" s="22">
        <v>30049</v>
      </c>
      <c r="C7" s="22">
        <v>1731</v>
      </c>
      <c r="D7" s="22">
        <v>1632</v>
      </c>
    </row>
    <row r="8" spans="1:5" ht="18.75">
      <c r="A8" s="20" t="s">
        <v>2935</v>
      </c>
      <c r="B8" s="22">
        <v>30034</v>
      </c>
      <c r="C8" s="22">
        <v>1589</v>
      </c>
      <c r="D8" s="22">
        <v>1604</v>
      </c>
    </row>
    <row r="9" spans="1:5" ht="18.75">
      <c r="A9" s="20" t="s">
        <v>3018</v>
      </c>
      <c r="B9" s="22">
        <v>29998</v>
      </c>
      <c r="C9" s="22">
        <v>1583</v>
      </c>
      <c r="D9" s="22">
        <v>1619</v>
      </c>
    </row>
    <row r="10" spans="1:5" ht="18.75">
      <c r="A10" s="20" t="s">
        <v>756</v>
      </c>
      <c r="B10" s="22">
        <v>238875</v>
      </c>
      <c r="C10" s="22">
        <v>13476</v>
      </c>
      <c r="D10" s="22">
        <v>12854</v>
      </c>
    </row>
  </sheetData>
  <phoneticPr fontId="5"/>
  <hyperlinks>
    <hyperlink ref="E1" location="目次!C138" display="目次" xr:uid="{00000000-0004-0000-3301-000000000000}"/>
  </hyperlinks>
  <pageMargins left="0.7" right="0.7" top="0.75" bottom="0.75" header="0.3" footer="0.3"/>
  <pageSetup paperSize="9" orientation="portrait"/>
  <drawing r:id="rId2"/>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1-000000000000}">
  <sheetPr>
    <pageSetUpPr fitToPage="1"/>
  </sheetPr>
  <dimension ref="A1:S21"/>
  <sheetViews>
    <sheetView workbookViewId="0">
      <selection activeCell="B21" sqref="B21"/>
    </sheetView>
  </sheetViews>
  <sheetFormatPr defaultColWidth="8.75" defaultRowHeight="14.25"/>
  <cols>
    <col min="1" max="1" width="14.75" style="1" customWidth="1"/>
    <col min="2" max="16384" width="8.75" style="1"/>
  </cols>
  <sheetData>
    <row r="1" spans="1:19">
      <c r="A1" s="1" t="s">
        <v>571</v>
      </c>
      <c r="D1" s="9" t="s">
        <v>652</v>
      </c>
    </row>
    <row r="2" spans="1:19">
      <c r="A2" s="1" t="s">
        <v>2970</v>
      </c>
    </row>
    <row r="3" spans="1:19">
      <c r="A3" s="1" t="s">
        <v>2152</v>
      </c>
    </row>
    <row r="4" spans="1:19">
      <c r="A4" s="7" t="s">
        <v>1754</v>
      </c>
      <c r="B4" s="7" t="s">
        <v>1151</v>
      </c>
      <c r="C4" s="7" t="s">
        <v>1454</v>
      </c>
      <c r="D4" s="7" t="s">
        <v>2971</v>
      </c>
      <c r="E4" s="7" t="s">
        <v>1847</v>
      </c>
      <c r="F4" s="7" t="s">
        <v>2972</v>
      </c>
      <c r="G4" s="7" t="s">
        <v>2605</v>
      </c>
      <c r="H4" s="7" t="s">
        <v>2973</v>
      </c>
      <c r="I4" s="7" t="s">
        <v>2974</v>
      </c>
      <c r="J4" s="7" t="s">
        <v>2975</v>
      </c>
      <c r="K4" s="7" t="s">
        <v>2976</v>
      </c>
      <c r="L4" s="7" t="s">
        <v>535</v>
      </c>
      <c r="M4" s="7" t="s">
        <v>2977</v>
      </c>
      <c r="N4" s="7" t="s">
        <v>2323</v>
      </c>
      <c r="O4" s="7" t="s">
        <v>115</v>
      </c>
      <c r="P4" s="7" t="s">
        <v>2978</v>
      </c>
      <c r="Q4" s="7" t="s">
        <v>2979</v>
      </c>
      <c r="R4" s="7" t="s">
        <v>2208</v>
      </c>
      <c r="S4" s="7" t="s">
        <v>2540</v>
      </c>
    </row>
    <row r="5" spans="1:19">
      <c r="A5" s="7" t="s">
        <v>1161</v>
      </c>
      <c r="B5" s="7">
        <v>9301</v>
      </c>
      <c r="C5" s="7">
        <v>445</v>
      </c>
      <c r="D5" s="7">
        <v>254</v>
      </c>
      <c r="E5" s="7">
        <v>643</v>
      </c>
      <c r="F5" s="7">
        <v>583</v>
      </c>
      <c r="G5" s="7">
        <v>306</v>
      </c>
      <c r="H5" s="7">
        <v>1012</v>
      </c>
      <c r="I5" s="7">
        <v>20</v>
      </c>
      <c r="J5" s="7">
        <v>1964</v>
      </c>
      <c r="K5" s="7">
        <v>2409</v>
      </c>
      <c r="L5" s="7">
        <v>8</v>
      </c>
      <c r="M5" s="7">
        <v>29</v>
      </c>
      <c r="N5" s="7">
        <v>2</v>
      </c>
      <c r="O5" s="7">
        <v>24</v>
      </c>
      <c r="P5" s="7">
        <v>615</v>
      </c>
      <c r="Q5" s="7">
        <v>353</v>
      </c>
      <c r="R5" s="7">
        <v>42</v>
      </c>
      <c r="S5" s="7">
        <v>592</v>
      </c>
    </row>
    <row r="6" spans="1:19">
      <c r="A6" s="7" t="s">
        <v>263</v>
      </c>
      <c r="B6" s="7">
        <v>9337</v>
      </c>
      <c r="C6" s="7">
        <v>445</v>
      </c>
      <c r="D6" s="7">
        <v>246</v>
      </c>
      <c r="E6" s="7">
        <v>669</v>
      </c>
      <c r="F6" s="7">
        <v>442</v>
      </c>
      <c r="G6" s="7">
        <v>287</v>
      </c>
      <c r="H6" s="7">
        <v>1157</v>
      </c>
      <c r="I6" s="7">
        <v>11</v>
      </c>
      <c r="J6" s="7">
        <v>1948</v>
      </c>
      <c r="K6" s="7">
        <v>2433</v>
      </c>
      <c r="L6" s="7">
        <v>14</v>
      </c>
      <c r="M6" s="7">
        <v>45</v>
      </c>
      <c r="N6" s="7">
        <v>0</v>
      </c>
      <c r="O6" s="7">
        <v>28</v>
      </c>
      <c r="P6" s="7">
        <v>673</v>
      </c>
      <c r="Q6" s="7">
        <v>333</v>
      </c>
      <c r="R6" s="7">
        <v>33</v>
      </c>
      <c r="S6" s="7">
        <v>573</v>
      </c>
    </row>
    <row r="7" spans="1:19">
      <c r="A7" s="7" t="s">
        <v>1787</v>
      </c>
      <c r="B7" s="7">
        <v>9399</v>
      </c>
      <c r="C7" s="7">
        <v>367</v>
      </c>
      <c r="D7" s="7">
        <v>241</v>
      </c>
      <c r="E7" s="7">
        <v>699</v>
      </c>
      <c r="F7" s="7">
        <v>542</v>
      </c>
      <c r="G7" s="7">
        <v>264</v>
      </c>
      <c r="H7" s="7">
        <v>1134</v>
      </c>
      <c r="I7" s="7">
        <v>27</v>
      </c>
      <c r="J7" s="7">
        <v>1867</v>
      </c>
      <c r="K7" s="7">
        <v>2679</v>
      </c>
      <c r="L7" s="7">
        <v>10</v>
      </c>
      <c r="M7" s="7">
        <v>32</v>
      </c>
      <c r="N7" s="7">
        <v>0</v>
      </c>
      <c r="O7" s="7">
        <v>33</v>
      </c>
      <c r="P7" s="7">
        <v>605</v>
      </c>
      <c r="Q7" s="7">
        <v>327</v>
      </c>
      <c r="R7" s="7">
        <v>20</v>
      </c>
      <c r="S7" s="7">
        <v>552</v>
      </c>
    </row>
    <row r="8" spans="1:19">
      <c r="A8" s="7" t="s">
        <v>2173</v>
      </c>
      <c r="B8" s="7">
        <v>9137</v>
      </c>
      <c r="C8" s="7">
        <v>381</v>
      </c>
      <c r="D8" s="7">
        <v>191</v>
      </c>
      <c r="E8" s="7">
        <v>642</v>
      </c>
      <c r="F8" s="7">
        <v>328</v>
      </c>
      <c r="G8" s="7">
        <v>290</v>
      </c>
      <c r="H8" s="7">
        <v>1071</v>
      </c>
      <c r="I8" s="7">
        <v>24</v>
      </c>
      <c r="J8" s="7">
        <v>2149</v>
      </c>
      <c r="K8" s="7">
        <v>2311</v>
      </c>
      <c r="L8" s="7">
        <v>7</v>
      </c>
      <c r="M8" s="7">
        <v>33</v>
      </c>
      <c r="N8" s="7">
        <v>0</v>
      </c>
      <c r="O8" s="7">
        <v>31</v>
      </c>
      <c r="P8" s="7">
        <v>704</v>
      </c>
      <c r="Q8" s="7">
        <v>351</v>
      </c>
      <c r="R8" s="7">
        <v>28</v>
      </c>
      <c r="S8" s="7">
        <v>596</v>
      </c>
    </row>
    <row r="9" spans="1:19">
      <c r="A9" s="7" t="s">
        <v>2176</v>
      </c>
      <c r="B9" s="7">
        <v>10256</v>
      </c>
      <c r="C9" s="7">
        <v>311</v>
      </c>
      <c r="D9" s="7">
        <v>195</v>
      </c>
      <c r="E9" s="7">
        <v>668</v>
      </c>
      <c r="F9" s="7">
        <v>553</v>
      </c>
      <c r="G9" s="7">
        <v>287</v>
      </c>
      <c r="H9" s="7">
        <v>1224</v>
      </c>
      <c r="I9" s="7">
        <v>31</v>
      </c>
      <c r="J9" s="7">
        <v>2250</v>
      </c>
      <c r="K9" s="7">
        <v>2939</v>
      </c>
      <c r="L9" s="7">
        <v>4</v>
      </c>
      <c r="M9" s="7">
        <v>43</v>
      </c>
      <c r="N9" s="7">
        <v>0</v>
      </c>
      <c r="O9" s="7">
        <v>17</v>
      </c>
      <c r="P9" s="7">
        <v>715</v>
      </c>
      <c r="Q9" s="7">
        <v>353</v>
      </c>
      <c r="R9" s="7">
        <v>22</v>
      </c>
      <c r="S9" s="7">
        <v>644</v>
      </c>
    </row>
    <row r="10" spans="1:19">
      <c r="A10" s="7" t="s">
        <v>543</v>
      </c>
      <c r="B10" s="7">
        <v>10176</v>
      </c>
      <c r="C10" s="7">
        <v>382</v>
      </c>
      <c r="D10" s="7">
        <v>203</v>
      </c>
      <c r="E10" s="7">
        <v>769</v>
      </c>
      <c r="F10" s="7">
        <v>443</v>
      </c>
      <c r="G10" s="7">
        <v>275</v>
      </c>
      <c r="H10" s="7">
        <v>1133</v>
      </c>
      <c r="I10" s="7">
        <v>15</v>
      </c>
      <c r="J10" s="7">
        <v>2246</v>
      </c>
      <c r="K10" s="7">
        <v>2912</v>
      </c>
      <c r="L10" s="7">
        <v>6</v>
      </c>
      <c r="M10" s="7">
        <v>43</v>
      </c>
      <c r="N10" s="7">
        <v>0</v>
      </c>
      <c r="O10" s="7">
        <v>42</v>
      </c>
      <c r="P10" s="7">
        <v>719</v>
      </c>
      <c r="Q10" s="7">
        <v>373</v>
      </c>
      <c r="R10" s="7">
        <v>31</v>
      </c>
      <c r="S10" s="7">
        <v>584</v>
      </c>
    </row>
    <row r="11" spans="1:19">
      <c r="A11" s="7" t="s">
        <v>2178</v>
      </c>
      <c r="B11" s="7">
        <v>11549</v>
      </c>
      <c r="C11" s="7">
        <v>352</v>
      </c>
      <c r="D11" s="7">
        <v>209</v>
      </c>
      <c r="E11" s="7">
        <v>761</v>
      </c>
      <c r="F11" s="7">
        <v>533</v>
      </c>
      <c r="G11" s="7">
        <v>271</v>
      </c>
      <c r="H11" s="7">
        <v>1089</v>
      </c>
      <c r="I11" s="7">
        <v>29</v>
      </c>
      <c r="J11" s="7">
        <v>2777</v>
      </c>
      <c r="K11" s="7">
        <v>3179</v>
      </c>
      <c r="L11" s="7">
        <v>1</v>
      </c>
      <c r="M11" s="7">
        <v>38</v>
      </c>
      <c r="N11" s="7">
        <v>0</v>
      </c>
      <c r="O11" s="7">
        <v>22</v>
      </c>
      <c r="P11" s="7">
        <v>688</v>
      </c>
      <c r="Q11" s="7">
        <v>338</v>
      </c>
      <c r="R11" s="7">
        <v>10</v>
      </c>
      <c r="S11" s="7">
        <v>774</v>
      </c>
    </row>
    <row r="12" spans="1:19">
      <c r="A12" s="7" t="s">
        <v>1236</v>
      </c>
      <c r="B12" s="7">
        <v>11270</v>
      </c>
      <c r="C12" s="7">
        <v>361</v>
      </c>
      <c r="D12" s="7">
        <v>168</v>
      </c>
      <c r="E12" s="7">
        <v>1246</v>
      </c>
      <c r="F12" s="7">
        <v>503</v>
      </c>
      <c r="G12" s="7">
        <v>241</v>
      </c>
      <c r="H12" s="7">
        <v>1131</v>
      </c>
      <c r="I12" s="7">
        <v>24</v>
      </c>
      <c r="J12" s="7">
        <v>2743</v>
      </c>
      <c r="K12" s="7">
        <v>3249</v>
      </c>
      <c r="L12" s="7">
        <v>0</v>
      </c>
      <c r="M12" s="7">
        <v>25</v>
      </c>
      <c r="N12" s="7">
        <v>0</v>
      </c>
      <c r="O12" s="7">
        <v>17</v>
      </c>
      <c r="P12" s="7">
        <v>730</v>
      </c>
      <c r="Q12" s="7">
        <v>366</v>
      </c>
      <c r="R12" s="7">
        <v>38</v>
      </c>
      <c r="S12" s="7">
        <v>707</v>
      </c>
    </row>
    <row r="13" spans="1:19">
      <c r="A13" s="7" t="s">
        <v>1941</v>
      </c>
      <c r="B13" s="7">
        <v>12112</v>
      </c>
      <c r="C13" s="7">
        <v>394</v>
      </c>
      <c r="D13" s="7">
        <v>216</v>
      </c>
      <c r="E13" s="7">
        <v>1327</v>
      </c>
      <c r="F13" s="7">
        <v>516</v>
      </c>
      <c r="G13" s="7">
        <v>287</v>
      </c>
      <c r="H13" s="7">
        <v>1258</v>
      </c>
      <c r="I13" s="7">
        <v>24</v>
      </c>
      <c r="J13" s="7">
        <v>2991</v>
      </c>
      <c r="K13" s="7">
        <v>3008</v>
      </c>
      <c r="L13" s="7">
        <v>2</v>
      </c>
      <c r="M13" s="7">
        <v>19</v>
      </c>
      <c r="N13" s="7">
        <v>0</v>
      </c>
      <c r="O13" s="7">
        <v>10</v>
      </c>
      <c r="P13" s="7">
        <v>810</v>
      </c>
      <c r="Q13" s="7">
        <v>504</v>
      </c>
      <c r="R13" s="7">
        <v>36</v>
      </c>
      <c r="S13" s="7">
        <v>710</v>
      </c>
    </row>
    <row r="14" spans="1:19">
      <c r="A14" s="7" t="s">
        <v>1895</v>
      </c>
      <c r="B14" s="7">
        <v>12020</v>
      </c>
      <c r="C14" s="7">
        <v>335</v>
      </c>
      <c r="D14" s="7">
        <v>193</v>
      </c>
      <c r="E14" s="7">
        <v>1261</v>
      </c>
      <c r="F14" s="7">
        <v>414</v>
      </c>
      <c r="G14" s="7">
        <v>291</v>
      </c>
      <c r="H14" s="7">
        <v>1357</v>
      </c>
      <c r="I14" s="7">
        <v>33</v>
      </c>
      <c r="J14" s="7">
        <v>3153</v>
      </c>
      <c r="K14" s="7">
        <v>2902</v>
      </c>
      <c r="L14" s="7">
        <v>3</v>
      </c>
      <c r="M14" s="7">
        <v>27</v>
      </c>
      <c r="N14" s="7">
        <v>0</v>
      </c>
      <c r="O14" s="7">
        <v>23</v>
      </c>
      <c r="P14" s="7">
        <v>790</v>
      </c>
      <c r="Q14" s="7">
        <v>464</v>
      </c>
      <c r="R14" s="7">
        <v>63</v>
      </c>
      <c r="S14" s="7">
        <v>711</v>
      </c>
    </row>
    <row r="15" spans="1:19">
      <c r="A15" s="7" t="s">
        <v>1942</v>
      </c>
      <c r="B15" s="7">
        <v>11359</v>
      </c>
      <c r="C15" s="7">
        <v>368</v>
      </c>
      <c r="D15" s="7">
        <v>175</v>
      </c>
      <c r="E15" s="7">
        <v>1066</v>
      </c>
      <c r="F15" s="7">
        <v>515</v>
      </c>
      <c r="G15" s="7">
        <v>328</v>
      </c>
      <c r="H15" s="7">
        <v>1149</v>
      </c>
      <c r="I15" s="7">
        <v>33</v>
      </c>
      <c r="J15" s="7">
        <v>2788</v>
      </c>
      <c r="K15" s="7">
        <v>2917</v>
      </c>
      <c r="L15" s="7">
        <v>0</v>
      </c>
      <c r="M15" s="7">
        <v>23</v>
      </c>
      <c r="N15" s="7">
        <v>0</v>
      </c>
      <c r="O15" s="7">
        <v>19</v>
      </c>
      <c r="P15" s="7">
        <v>791</v>
      </c>
      <c r="Q15" s="7">
        <v>463</v>
      </c>
      <c r="R15" s="7">
        <v>43</v>
      </c>
      <c r="S15" s="7">
        <v>681</v>
      </c>
    </row>
    <row r="16" spans="1:19">
      <c r="A16" s="7" t="s">
        <v>1767</v>
      </c>
      <c r="B16" s="7">
        <v>10202</v>
      </c>
      <c r="C16" s="7">
        <v>278</v>
      </c>
      <c r="D16" s="7">
        <v>187</v>
      </c>
      <c r="E16" s="7">
        <v>967</v>
      </c>
      <c r="F16" s="7">
        <v>494</v>
      </c>
      <c r="G16" s="7">
        <v>361</v>
      </c>
      <c r="H16" s="7">
        <v>1354</v>
      </c>
      <c r="I16" s="7">
        <v>13</v>
      </c>
      <c r="J16" s="7">
        <v>2198</v>
      </c>
      <c r="K16" s="7">
        <v>2347</v>
      </c>
      <c r="L16" s="7">
        <v>5</v>
      </c>
      <c r="M16" s="7">
        <v>20</v>
      </c>
      <c r="N16" s="7">
        <v>0</v>
      </c>
      <c r="O16" s="7">
        <v>22</v>
      </c>
      <c r="P16" s="7">
        <v>762</v>
      </c>
      <c r="Q16" s="7">
        <v>491</v>
      </c>
      <c r="R16" s="7">
        <v>41</v>
      </c>
      <c r="S16" s="7">
        <v>662</v>
      </c>
    </row>
    <row r="17" spans="1:19">
      <c r="A17" s="7" t="s">
        <v>933</v>
      </c>
      <c r="B17" s="7">
        <v>9222</v>
      </c>
      <c r="C17" s="7">
        <v>302</v>
      </c>
      <c r="D17" s="7">
        <v>180</v>
      </c>
      <c r="E17" s="7">
        <v>848</v>
      </c>
      <c r="F17" s="7">
        <v>579</v>
      </c>
      <c r="G17" s="7">
        <v>327</v>
      </c>
      <c r="H17" s="7">
        <v>1169</v>
      </c>
      <c r="I17" s="7">
        <v>37</v>
      </c>
      <c r="J17" s="7">
        <v>1857</v>
      </c>
      <c r="K17" s="7">
        <v>2052</v>
      </c>
      <c r="L17" s="7">
        <v>3</v>
      </c>
      <c r="M17" s="7">
        <v>20</v>
      </c>
      <c r="N17" s="7">
        <v>0</v>
      </c>
      <c r="O17" s="7">
        <v>20</v>
      </c>
      <c r="P17" s="7">
        <v>756</v>
      </c>
      <c r="Q17" s="7">
        <v>372</v>
      </c>
      <c r="R17" s="7">
        <v>35</v>
      </c>
      <c r="S17" s="7">
        <v>665</v>
      </c>
    </row>
    <row r="18" spans="1:19">
      <c r="A18" s="7" t="s">
        <v>1945</v>
      </c>
      <c r="B18" s="7">
        <v>9136</v>
      </c>
      <c r="C18" s="7">
        <v>218</v>
      </c>
      <c r="D18" s="7">
        <v>140</v>
      </c>
      <c r="E18" s="7">
        <v>755</v>
      </c>
      <c r="F18" s="7">
        <v>550</v>
      </c>
      <c r="G18" s="7">
        <v>305</v>
      </c>
      <c r="H18" s="7">
        <v>1442</v>
      </c>
      <c r="I18" s="7">
        <v>43</v>
      </c>
      <c r="J18" s="7">
        <v>1973</v>
      </c>
      <c r="K18" s="7">
        <v>1966</v>
      </c>
      <c r="L18" s="7">
        <v>1</v>
      </c>
      <c r="M18" s="7">
        <v>17</v>
      </c>
      <c r="N18" s="7">
        <v>0</v>
      </c>
      <c r="O18" s="7">
        <v>16</v>
      </c>
      <c r="P18" s="7">
        <v>805</v>
      </c>
      <c r="Q18" s="7">
        <v>483</v>
      </c>
      <c r="R18" s="7">
        <v>35</v>
      </c>
      <c r="S18" s="7">
        <v>685</v>
      </c>
    </row>
    <row r="19" spans="1:19">
      <c r="A19" s="7" t="s">
        <v>1946</v>
      </c>
      <c r="B19" s="7">
        <v>9688</v>
      </c>
      <c r="C19" s="7">
        <v>346</v>
      </c>
      <c r="D19" s="7">
        <v>222</v>
      </c>
      <c r="E19" s="7">
        <v>801</v>
      </c>
      <c r="F19" s="7">
        <v>761</v>
      </c>
      <c r="G19" s="7">
        <v>312</v>
      </c>
      <c r="H19" s="7">
        <v>1397</v>
      </c>
      <c r="I19" s="7">
        <v>30</v>
      </c>
      <c r="J19" s="7">
        <v>1883</v>
      </c>
      <c r="K19" s="7">
        <v>2110</v>
      </c>
      <c r="L19" s="7">
        <v>2</v>
      </c>
      <c r="M19" s="7">
        <v>18</v>
      </c>
      <c r="N19" s="7">
        <v>0</v>
      </c>
      <c r="O19" s="7">
        <v>24</v>
      </c>
      <c r="P19" s="7">
        <v>726</v>
      </c>
      <c r="Q19" s="7">
        <v>614</v>
      </c>
      <c r="R19" s="7">
        <v>28</v>
      </c>
      <c r="S19" s="7">
        <v>724</v>
      </c>
    </row>
    <row r="20" spans="1:19">
      <c r="A20" s="7" t="s">
        <v>1382</v>
      </c>
      <c r="B20" s="7">
        <v>8908</v>
      </c>
      <c r="C20" s="7">
        <v>326</v>
      </c>
      <c r="D20" s="7">
        <v>208</v>
      </c>
      <c r="E20" s="7">
        <v>651</v>
      </c>
      <c r="F20" s="7">
        <v>632</v>
      </c>
      <c r="G20" s="7">
        <v>278</v>
      </c>
      <c r="H20" s="7">
        <v>1537</v>
      </c>
      <c r="I20" s="7">
        <v>12</v>
      </c>
      <c r="J20" s="7">
        <v>1641</v>
      </c>
      <c r="K20" s="7">
        <v>1745</v>
      </c>
      <c r="L20" s="7">
        <v>3</v>
      </c>
      <c r="M20" s="7">
        <v>16</v>
      </c>
      <c r="N20" s="7">
        <v>0</v>
      </c>
      <c r="O20" s="7">
        <v>26</v>
      </c>
      <c r="P20" s="7">
        <v>451</v>
      </c>
      <c r="Q20" s="7">
        <v>555</v>
      </c>
      <c r="R20" s="7">
        <v>21</v>
      </c>
      <c r="S20" s="7">
        <v>806</v>
      </c>
    </row>
    <row r="21" spans="1:19" s="23" customFormat="1" ht="18.75">
      <c r="A21" s="7" t="s">
        <v>3009</v>
      </c>
      <c r="B21" s="7">
        <v>8951</v>
      </c>
      <c r="C21" s="7">
        <v>291</v>
      </c>
      <c r="D21" s="7">
        <v>164</v>
      </c>
      <c r="E21" s="7">
        <v>765</v>
      </c>
      <c r="F21" s="7">
        <v>890</v>
      </c>
      <c r="G21" s="7">
        <v>252</v>
      </c>
      <c r="H21" s="7">
        <v>1553</v>
      </c>
      <c r="I21" s="7">
        <v>21</v>
      </c>
      <c r="J21" s="7">
        <v>1745</v>
      </c>
      <c r="K21" s="7">
        <v>1554</v>
      </c>
      <c r="L21" s="7">
        <v>9</v>
      </c>
      <c r="M21" s="7">
        <v>10</v>
      </c>
      <c r="N21" s="7">
        <v>0</v>
      </c>
      <c r="O21" s="7">
        <v>22</v>
      </c>
      <c r="P21" s="7">
        <v>389</v>
      </c>
      <c r="Q21" s="7">
        <v>600</v>
      </c>
      <c r="R21" s="7">
        <v>17</v>
      </c>
      <c r="S21" s="7">
        <v>669</v>
      </c>
    </row>
  </sheetData>
  <phoneticPr fontId="5"/>
  <hyperlinks>
    <hyperlink ref="D1" location="目次!C138" display="目次" xr:uid="{00000000-0004-0000-3401-000000000000}"/>
  </hyperlinks>
  <pageMargins left="0.7" right="0.7" top="0.75" bottom="0.75" header="0.3" footer="0.3"/>
  <pageSetup paperSize="9" scale="61"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
  <sheetViews>
    <sheetView topLeftCell="A7" workbookViewId="0">
      <selection activeCell="Q18" sqref="Q18"/>
    </sheetView>
  </sheetViews>
  <sheetFormatPr defaultRowHeight="18.75"/>
  <sheetData>
    <row r="1" spans="2:2">
      <c r="B1" s="91" t="s">
        <v>2997</v>
      </c>
    </row>
  </sheetData>
  <phoneticPr fontId="5"/>
  <hyperlinks>
    <hyperlink ref="B1" location="目次!C9" display="目次" xr:uid="{00000000-0004-0000-1E00-000000000000}"/>
  </hyperlinks>
  <pageMargins left="0.7" right="0.7" top="0.75" bottom="0.75" header="0.3" footer="0.3"/>
  <pageSetup paperSize="9" orientation="portrait"/>
  <drawing r:id="rId1"/>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1-000000000000}">
  <dimension ref="A1:D18"/>
  <sheetViews>
    <sheetView topLeftCell="A10" workbookViewId="0">
      <selection activeCell="E16" sqref="E16"/>
    </sheetView>
  </sheetViews>
  <sheetFormatPr defaultColWidth="8.75" defaultRowHeight="14.25"/>
  <cols>
    <col min="1" max="1" width="15.625" style="1" bestFit="1" customWidth="1"/>
    <col min="2" max="2" width="11.25" style="1" bestFit="1" customWidth="1"/>
    <col min="3" max="3" width="5.5" style="1" bestFit="1" customWidth="1"/>
    <col min="4" max="5" width="19.125" style="1" bestFit="1" customWidth="1"/>
    <col min="6" max="7" width="24" style="1" customWidth="1"/>
    <col min="8" max="9" width="19.125" style="1" customWidth="1"/>
    <col min="10" max="10" width="21.5" style="1" customWidth="1"/>
    <col min="11" max="12" width="19.125" style="1" customWidth="1"/>
    <col min="13" max="13" width="24" style="1" customWidth="1"/>
    <col min="14" max="14" width="19.125" style="1" customWidth="1"/>
    <col min="15" max="16" width="24" style="1" customWidth="1"/>
    <col min="17" max="17" width="16.5" style="1" bestFit="1" customWidth="1"/>
    <col min="18" max="18" width="14" style="1" bestFit="1" customWidth="1"/>
    <col min="19" max="16384" width="8.75" style="1"/>
  </cols>
  <sheetData>
    <row r="1" spans="1:4" ht="18.75">
      <c r="A1"/>
      <c r="B1" s="19" t="s">
        <v>674</v>
      </c>
      <c r="C1"/>
      <c r="D1" s="9" t="s">
        <v>652</v>
      </c>
    </row>
    <row r="2" spans="1:4" ht="18.75">
      <c r="A2" s="19" t="s">
        <v>549</v>
      </c>
      <c r="B2" s="21" t="s">
        <v>3018</v>
      </c>
      <c r="C2" s="21" t="s">
        <v>756</v>
      </c>
    </row>
    <row r="3" spans="1:4" ht="18.75">
      <c r="A3" s="221" t="s">
        <v>3097</v>
      </c>
      <c r="B3" s="222">
        <v>1554</v>
      </c>
      <c r="C3" s="222">
        <v>1554</v>
      </c>
    </row>
    <row r="4" spans="1:4" ht="18.75">
      <c r="A4" s="221" t="s">
        <v>1348</v>
      </c>
      <c r="B4" s="222">
        <v>1745</v>
      </c>
      <c r="C4" s="222">
        <v>1745</v>
      </c>
    </row>
    <row r="5" spans="1:4" ht="18.75">
      <c r="A5" s="221" t="s">
        <v>3098</v>
      </c>
      <c r="B5" s="222">
        <v>1553</v>
      </c>
      <c r="C5" s="222">
        <v>1553</v>
      </c>
    </row>
    <row r="6" spans="1:4" ht="18.75">
      <c r="A6" s="221" t="s">
        <v>3099</v>
      </c>
      <c r="B6" s="222">
        <v>765</v>
      </c>
      <c r="C6" s="222">
        <v>765</v>
      </c>
    </row>
    <row r="7" spans="1:4" ht="18.75">
      <c r="A7" s="221" t="s">
        <v>3100</v>
      </c>
      <c r="B7" s="222">
        <v>389</v>
      </c>
      <c r="C7" s="222">
        <v>389</v>
      </c>
    </row>
    <row r="8" spans="1:4" ht="18.75">
      <c r="A8" s="221" t="s">
        <v>2980</v>
      </c>
      <c r="B8" s="222">
        <v>669</v>
      </c>
      <c r="C8" s="222">
        <v>669</v>
      </c>
    </row>
    <row r="9" spans="1:4" ht="18.75">
      <c r="A9" s="221" t="s">
        <v>2222</v>
      </c>
      <c r="B9" s="222">
        <v>890</v>
      </c>
      <c r="C9" s="222">
        <v>890</v>
      </c>
    </row>
    <row r="10" spans="1:4" ht="18.75">
      <c r="A10" s="221" t="s">
        <v>2656</v>
      </c>
      <c r="B10" s="222">
        <v>600</v>
      </c>
      <c r="C10" s="222">
        <v>600</v>
      </c>
    </row>
    <row r="11" spans="1:4" ht="18.75">
      <c r="A11" s="221" t="s">
        <v>858</v>
      </c>
      <c r="B11" s="222">
        <v>252</v>
      </c>
      <c r="C11" s="222">
        <v>252</v>
      </c>
    </row>
    <row r="12" spans="1:4" ht="18.75">
      <c r="A12" s="221" t="s">
        <v>3101</v>
      </c>
      <c r="B12" s="222">
        <v>291</v>
      </c>
      <c r="C12" s="222">
        <v>291</v>
      </c>
    </row>
    <row r="13" spans="1:4" ht="18.75">
      <c r="A13" s="221" t="s">
        <v>1872</v>
      </c>
      <c r="B13" s="222">
        <v>164</v>
      </c>
      <c r="C13" s="222">
        <v>164</v>
      </c>
    </row>
    <row r="14" spans="1:4" ht="18.75">
      <c r="A14" s="221" t="s">
        <v>3102</v>
      </c>
      <c r="B14" s="222">
        <v>17</v>
      </c>
      <c r="C14" s="222">
        <v>17</v>
      </c>
    </row>
    <row r="15" spans="1:4" ht="18.75">
      <c r="A15" s="221" t="s">
        <v>3103</v>
      </c>
      <c r="B15" s="222">
        <v>22</v>
      </c>
      <c r="C15" s="222">
        <v>22</v>
      </c>
    </row>
    <row r="16" spans="1:4" ht="18.75">
      <c r="A16" s="221" t="s">
        <v>1868</v>
      </c>
      <c r="B16" s="222">
        <v>10</v>
      </c>
      <c r="C16" s="222">
        <v>10</v>
      </c>
    </row>
    <row r="17" spans="1:3" ht="18.75">
      <c r="A17" s="221" t="s">
        <v>2177</v>
      </c>
      <c r="B17" s="222">
        <v>21</v>
      </c>
      <c r="C17" s="222">
        <v>21</v>
      </c>
    </row>
    <row r="18" spans="1:3" ht="18.75">
      <c r="A18" s="221" t="s">
        <v>3104</v>
      </c>
      <c r="B18" s="222">
        <v>9</v>
      </c>
      <c r="C18" s="222">
        <v>9</v>
      </c>
    </row>
  </sheetData>
  <phoneticPr fontId="5"/>
  <hyperlinks>
    <hyperlink ref="D1" location="目次!C138" display="目次" xr:uid="{00000000-0004-0000-3501-000000000000}"/>
  </hyperlinks>
  <pageMargins left="0.7" right="0.7" top="0.75" bottom="0.75" header="0.3" footer="0.3"/>
  <pageSetup paperSize="9" orientation="portrait"/>
  <drawing r:id="rId2"/>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1-000000000000}">
  <sheetPr>
    <pageSetUpPr fitToPage="1"/>
  </sheetPr>
  <dimension ref="A1:K23"/>
  <sheetViews>
    <sheetView workbookViewId="0">
      <selection activeCell="B23" sqref="B23"/>
    </sheetView>
  </sheetViews>
  <sheetFormatPr defaultColWidth="8.75" defaultRowHeight="14.25"/>
  <cols>
    <col min="1" max="1" width="11.5" style="1" bestFit="1" customWidth="1"/>
    <col min="2" max="3" width="8.75" style="1"/>
    <col min="4" max="4" width="10.375" style="1" bestFit="1" customWidth="1"/>
    <col min="5" max="5" width="12.5" style="1" bestFit="1" customWidth="1"/>
    <col min="6" max="6" width="24.25" style="1" bestFit="1" customWidth="1"/>
    <col min="7" max="7" width="17.25" style="1" bestFit="1" customWidth="1"/>
    <col min="8" max="8" width="16.875" style="1" bestFit="1" customWidth="1"/>
    <col min="9" max="9" width="10.375" style="1" bestFit="1" customWidth="1"/>
    <col min="10" max="10" width="19.625" style="1" bestFit="1" customWidth="1"/>
    <col min="11" max="11" width="10.375" style="1" bestFit="1" customWidth="1"/>
    <col min="12" max="16384" width="8.75" style="1"/>
  </cols>
  <sheetData>
    <row r="1" spans="1:11">
      <c r="A1" s="1" t="s">
        <v>572</v>
      </c>
      <c r="D1" s="9" t="s">
        <v>652</v>
      </c>
    </row>
    <row r="2" spans="1:11">
      <c r="A2" s="1" t="s">
        <v>2241</v>
      </c>
    </row>
    <row r="3" spans="1:11">
      <c r="A3" s="1" t="s">
        <v>621</v>
      </c>
    </row>
    <row r="4" spans="1:11">
      <c r="A4" s="1" t="s">
        <v>1063</v>
      </c>
    </row>
    <row r="5" spans="1:11">
      <c r="A5" s="227" t="s">
        <v>1114</v>
      </c>
      <c r="B5" s="227" t="s">
        <v>1151</v>
      </c>
      <c r="C5" s="227"/>
      <c r="D5" s="227" t="s">
        <v>2982</v>
      </c>
      <c r="E5" s="227" t="s">
        <v>2829</v>
      </c>
      <c r="F5" s="227" t="s">
        <v>1296</v>
      </c>
      <c r="G5" s="227" t="s">
        <v>2983</v>
      </c>
      <c r="H5" s="227" t="s">
        <v>2019</v>
      </c>
      <c r="I5" s="227"/>
      <c r="J5" s="229" t="s">
        <v>2984</v>
      </c>
      <c r="K5" s="229" t="s">
        <v>2985</v>
      </c>
    </row>
    <row r="6" spans="1:11">
      <c r="A6" s="227"/>
      <c r="B6" s="25" t="s">
        <v>2986</v>
      </c>
      <c r="C6" s="25" t="s">
        <v>2987</v>
      </c>
      <c r="D6" s="227"/>
      <c r="E6" s="227"/>
      <c r="F6" s="227"/>
      <c r="G6" s="227"/>
      <c r="H6" s="25" t="s">
        <v>1596</v>
      </c>
      <c r="I6" s="25" t="s">
        <v>2849</v>
      </c>
      <c r="J6" s="230"/>
      <c r="K6" s="230"/>
    </row>
    <row r="7" spans="1:11" ht="7.5" customHeight="1">
      <c r="A7" s="26" t="str">
        <f>A5</f>
        <v>年別</v>
      </c>
      <c r="B7" s="26" t="str">
        <f>B6&amp;"("&amp;$B$5&amp;")"</f>
        <v>定数(総数)</v>
      </c>
      <c r="C7" s="26" t="str">
        <f>C6&amp;"("&amp;$B$5&amp;")"</f>
        <v>実人員(総数)</v>
      </c>
      <c r="D7" s="26" t="str">
        <f>D5</f>
        <v>町長部局</v>
      </c>
      <c r="E7" s="26" t="str">
        <f>E5</f>
        <v>議会事務局</v>
      </c>
      <c r="F7" s="26" t="str">
        <f>F5</f>
        <v>選挙管理委員会事務局</v>
      </c>
      <c r="G7" s="26" t="str">
        <f>G5</f>
        <v>監査委員事務局</v>
      </c>
      <c r="H7" s="26" t="str">
        <f>H6&amp;"("&amp;$H$5&amp;")"</f>
        <v>学校以外の教育(教育委員会)</v>
      </c>
      <c r="I7" s="26" t="str">
        <f>I6&amp;"("&amp;$H$5&amp;")"</f>
        <v>学校教育(教育委員会)</v>
      </c>
      <c r="J7" s="26" t="str">
        <f>J5</f>
        <v>農業委員会事務局</v>
      </c>
      <c r="K7" s="26" t="str">
        <f>K5</f>
        <v>消防職員</v>
      </c>
    </row>
    <row r="8" spans="1:11">
      <c r="A8" s="27">
        <v>39904</v>
      </c>
      <c r="B8" s="7">
        <v>394</v>
      </c>
      <c r="C8" s="7">
        <v>353</v>
      </c>
      <c r="D8" s="7">
        <v>227</v>
      </c>
      <c r="E8" s="7">
        <v>5</v>
      </c>
      <c r="F8" s="7">
        <v>1</v>
      </c>
      <c r="G8" s="7">
        <v>2</v>
      </c>
      <c r="H8" s="7">
        <v>41</v>
      </c>
      <c r="I8" s="7">
        <v>25</v>
      </c>
      <c r="J8" s="7">
        <v>2</v>
      </c>
      <c r="K8" s="7">
        <v>50</v>
      </c>
    </row>
    <row r="9" spans="1:11">
      <c r="A9" s="27">
        <v>40269</v>
      </c>
      <c r="B9" s="7">
        <v>394</v>
      </c>
      <c r="C9" s="7">
        <v>348</v>
      </c>
      <c r="D9" s="7">
        <v>222</v>
      </c>
      <c r="E9" s="7">
        <v>5</v>
      </c>
      <c r="F9" s="7">
        <v>2</v>
      </c>
      <c r="G9" s="7">
        <v>2</v>
      </c>
      <c r="H9" s="7">
        <v>40</v>
      </c>
      <c r="I9" s="7">
        <v>25</v>
      </c>
      <c r="J9" s="7">
        <v>2</v>
      </c>
      <c r="K9" s="7">
        <v>50</v>
      </c>
    </row>
    <row r="10" spans="1:11">
      <c r="A10" s="27">
        <v>40634</v>
      </c>
      <c r="B10" s="7">
        <v>394</v>
      </c>
      <c r="C10" s="7">
        <v>351</v>
      </c>
      <c r="D10" s="7">
        <v>226</v>
      </c>
      <c r="E10" s="7">
        <v>5</v>
      </c>
      <c r="F10" s="7">
        <v>2</v>
      </c>
      <c r="G10" s="7">
        <v>2</v>
      </c>
      <c r="H10" s="7">
        <v>40</v>
      </c>
      <c r="I10" s="7">
        <v>25</v>
      </c>
      <c r="J10" s="7">
        <v>2</v>
      </c>
      <c r="K10" s="7">
        <v>49</v>
      </c>
    </row>
    <row r="11" spans="1:11">
      <c r="A11" s="27">
        <v>41000</v>
      </c>
      <c r="B11" s="7">
        <v>394</v>
      </c>
      <c r="C11" s="7">
        <v>350</v>
      </c>
      <c r="D11" s="7">
        <v>223</v>
      </c>
      <c r="E11" s="7">
        <v>5</v>
      </c>
      <c r="F11" s="7">
        <v>2</v>
      </c>
      <c r="G11" s="7">
        <v>2</v>
      </c>
      <c r="H11" s="7">
        <v>40</v>
      </c>
      <c r="I11" s="7">
        <v>25</v>
      </c>
      <c r="J11" s="7">
        <v>2</v>
      </c>
      <c r="K11" s="7">
        <v>51</v>
      </c>
    </row>
    <row r="12" spans="1:11">
      <c r="A12" s="27">
        <v>41365</v>
      </c>
      <c r="B12" s="7">
        <v>394</v>
      </c>
      <c r="C12" s="7">
        <v>350</v>
      </c>
      <c r="D12" s="7">
        <v>229</v>
      </c>
      <c r="E12" s="7">
        <v>5</v>
      </c>
      <c r="F12" s="7">
        <v>2</v>
      </c>
      <c r="G12" s="7">
        <v>2</v>
      </c>
      <c r="H12" s="7">
        <v>35</v>
      </c>
      <c r="I12" s="7">
        <v>22</v>
      </c>
      <c r="J12" s="7">
        <v>2</v>
      </c>
      <c r="K12" s="7">
        <v>53</v>
      </c>
    </row>
    <row r="13" spans="1:11">
      <c r="A13" s="27">
        <v>41730</v>
      </c>
      <c r="B13" s="7">
        <v>394</v>
      </c>
      <c r="C13" s="7">
        <v>349</v>
      </c>
      <c r="D13" s="7">
        <v>230</v>
      </c>
      <c r="E13" s="7">
        <v>5</v>
      </c>
      <c r="F13" s="7">
        <v>2</v>
      </c>
      <c r="G13" s="7">
        <v>2</v>
      </c>
      <c r="H13" s="7">
        <v>35</v>
      </c>
      <c r="I13" s="7">
        <v>22</v>
      </c>
      <c r="J13" s="7">
        <v>2</v>
      </c>
      <c r="K13" s="7">
        <v>51</v>
      </c>
    </row>
    <row r="14" spans="1:11">
      <c r="A14" s="27">
        <v>42095</v>
      </c>
      <c r="B14" s="7">
        <v>390</v>
      </c>
      <c r="C14" s="7">
        <v>343</v>
      </c>
      <c r="D14" s="7">
        <v>226</v>
      </c>
      <c r="E14" s="7">
        <v>5</v>
      </c>
      <c r="F14" s="7">
        <v>2</v>
      </c>
      <c r="G14" s="7">
        <v>2</v>
      </c>
      <c r="H14" s="7">
        <v>32</v>
      </c>
      <c r="I14" s="7">
        <v>21</v>
      </c>
      <c r="J14" s="7">
        <v>2</v>
      </c>
      <c r="K14" s="7">
        <v>53</v>
      </c>
    </row>
    <row r="15" spans="1:11">
      <c r="A15" s="27">
        <v>42461</v>
      </c>
      <c r="B15" s="7">
        <v>390</v>
      </c>
      <c r="C15" s="7">
        <v>346</v>
      </c>
      <c r="D15" s="7">
        <v>227</v>
      </c>
      <c r="E15" s="7">
        <v>5</v>
      </c>
      <c r="F15" s="7">
        <v>2</v>
      </c>
      <c r="G15" s="7">
        <v>2</v>
      </c>
      <c r="H15" s="7">
        <v>33</v>
      </c>
      <c r="I15" s="7">
        <v>19</v>
      </c>
      <c r="J15" s="7">
        <v>2</v>
      </c>
      <c r="K15" s="7">
        <v>56</v>
      </c>
    </row>
    <row r="16" spans="1:11">
      <c r="A16" s="27">
        <v>42826</v>
      </c>
      <c r="B16" s="7">
        <v>390</v>
      </c>
      <c r="C16" s="7">
        <v>343</v>
      </c>
      <c r="D16" s="7">
        <v>240</v>
      </c>
      <c r="E16" s="7">
        <v>5</v>
      </c>
      <c r="F16" s="7">
        <v>2</v>
      </c>
      <c r="G16" s="7">
        <v>2</v>
      </c>
      <c r="H16" s="7">
        <v>18</v>
      </c>
      <c r="I16" s="7">
        <v>18</v>
      </c>
      <c r="J16" s="7">
        <v>2</v>
      </c>
      <c r="K16" s="7">
        <v>56</v>
      </c>
    </row>
    <row r="17" spans="1:11">
      <c r="A17" s="27">
        <v>43191</v>
      </c>
      <c r="B17" s="7">
        <v>390</v>
      </c>
      <c r="C17" s="7">
        <v>355</v>
      </c>
      <c r="D17" s="7">
        <v>245</v>
      </c>
      <c r="E17" s="7">
        <v>5</v>
      </c>
      <c r="F17" s="7">
        <v>2</v>
      </c>
      <c r="G17" s="7">
        <v>2</v>
      </c>
      <c r="H17" s="7">
        <v>21</v>
      </c>
      <c r="I17" s="7">
        <v>19</v>
      </c>
      <c r="J17" s="7">
        <v>2</v>
      </c>
      <c r="K17" s="7">
        <v>59</v>
      </c>
    </row>
    <row r="18" spans="1:11">
      <c r="A18" s="27">
        <v>43556</v>
      </c>
      <c r="B18" s="7">
        <v>390</v>
      </c>
      <c r="C18" s="7">
        <v>354</v>
      </c>
      <c r="D18" s="7">
        <v>241</v>
      </c>
      <c r="E18" s="7">
        <v>5</v>
      </c>
      <c r="F18" s="7">
        <v>2</v>
      </c>
      <c r="G18" s="7">
        <v>2</v>
      </c>
      <c r="H18" s="7">
        <v>24</v>
      </c>
      <c r="I18" s="7">
        <v>19</v>
      </c>
      <c r="J18" s="7">
        <v>2</v>
      </c>
      <c r="K18" s="7">
        <v>59</v>
      </c>
    </row>
    <row r="19" spans="1:11">
      <c r="A19" s="27">
        <v>43922</v>
      </c>
      <c r="B19" s="7">
        <v>390</v>
      </c>
      <c r="C19" s="7">
        <v>354</v>
      </c>
      <c r="D19" s="7">
        <v>240</v>
      </c>
      <c r="E19" s="7">
        <v>5</v>
      </c>
      <c r="F19" s="7">
        <v>2</v>
      </c>
      <c r="G19" s="7">
        <v>2</v>
      </c>
      <c r="H19" s="7">
        <v>24</v>
      </c>
      <c r="I19" s="7">
        <v>18</v>
      </c>
      <c r="J19" s="7">
        <v>2</v>
      </c>
      <c r="K19" s="7">
        <v>61</v>
      </c>
    </row>
    <row r="20" spans="1:11">
      <c r="A20" s="27">
        <v>44287</v>
      </c>
      <c r="B20" s="7">
        <v>390</v>
      </c>
      <c r="C20" s="7">
        <v>365</v>
      </c>
      <c r="D20" s="7">
        <v>249</v>
      </c>
      <c r="E20" s="7">
        <v>5</v>
      </c>
      <c r="F20" s="7">
        <v>2</v>
      </c>
      <c r="G20" s="7">
        <v>2</v>
      </c>
      <c r="H20" s="7">
        <v>26</v>
      </c>
      <c r="I20" s="7">
        <v>21</v>
      </c>
      <c r="J20" s="7">
        <v>2</v>
      </c>
      <c r="K20" s="7">
        <v>58</v>
      </c>
    </row>
    <row r="21" spans="1:11">
      <c r="A21" s="27">
        <v>44652</v>
      </c>
      <c r="B21" s="7">
        <v>332</v>
      </c>
      <c r="C21" s="7">
        <v>309</v>
      </c>
      <c r="D21" s="7">
        <v>251</v>
      </c>
      <c r="E21" s="7">
        <v>5</v>
      </c>
      <c r="F21" s="7">
        <v>2</v>
      </c>
      <c r="G21" s="7">
        <v>2</v>
      </c>
      <c r="H21" s="7">
        <v>28</v>
      </c>
      <c r="I21" s="7">
        <v>19</v>
      </c>
      <c r="J21" s="7">
        <v>2</v>
      </c>
      <c r="K21" s="7">
        <v>0</v>
      </c>
    </row>
    <row r="22" spans="1:11">
      <c r="A22" s="27">
        <v>45017</v>
      </c>
      <c r="B22" s="7">
        <v>332</v>
      </c>
      <c r="C22" s="7">
        <v>314</v>
      </c>
      <c r="D22" s="7">
        <v>256</v>
      </c>
      <c r="E22" s="7">
        <v>5</v>
      </c>
      <c r="F22" s="7">
        <v>2</v>
      </c>
      <c r="G22" s="7">
        <v>2</v>
      </c>
      <c r="H22" s="7">
        <v>28</v>
      </c>
      <c r="I22" s="7">
        <v>19</v>
      </c>
      <c r="J22" s="7">
        <v>2</v>
      </c>
      <c r="K22" s="7">
        <v>0</v>
      </c>
    </row>
    <row r="23" spans="1:11" s="23" customFormat="1" ht="18.75">
      <c r="A23" s="27">
        <v>45383</v>
      </c>
      <c r="B23" s="7">
        <v>332</v>
      </c>
      <c r="C23" s="7">
        <v>312</v>
      </c>
      <c r="D23" s="7">
        <v>258</v>
      </c>
      <c r="E23" s="7">
        <v>5</v>
      </c>
      <c r="F23" s="7">
        <v>1</v>
      </c>
      <c r="G23" s="7">
        <v>2</v>
      </c>
      <c r="H23" s="7">
        <v>26</v>
      </c>
      <c r="I23" s="7">
        <v>18</v>
      </c>
      <c r="J23" s="7">
        <v>2</v>
      </c>
      <c r="K23" s="7">
        <v>0</v>
      </c>
    </row>
  </sheetData>
  <autoFilter ref="A7:K7" xr:uid="{00000000-0009-0000-0000-000036010000}"/>
  <mergeCells count="9">
    <mergeCell ref="J5:J6"/>
    <mergeCell ref="K5:K6"/>
    <mergeCell ref="B5:C5"/>
    <mergeCell ref="H5:I5"/>
    <mergeCell ref="A5:A6"/>
    <mergeCell ref="D5:D6"/>
    <mergeCell ref="E5:E6"/>
    <mergeCell ref="F5:F6"/>
    <mergeCell ref="G5:G6"/>
  </mergeCells>
  <phoneticPr fontId="5"/>
  <hyperlinks>
    <hyperlink ref="D1" location="目次!C138" display="目次" xr:uid="{00000000-0004-0000-3601-000000000000}"/>
  </hyperlinks>
  <pageMargins left="0.7" right="0.7" top="0.75" bottom="0.75" header="0.3" footer="0.3"/>
  <pageSetup paperSize="9" scale="55" orientation="portrait" r:id="rId1"/>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1-000000000000}">
  <dimension ref="A1:I10"/>
  <sheetViews>
    <sheetView workbookViewId="0">
      <selection activeCell="E7" sqref="E7"/>
    </sheetView>
  </sheetViews>
  <sheetFormatPr defaultColWidth="8.75" defaultRowHeight="14.25"/>
  <cols>
    <col min="1" max="1" width="10.5" style="1" bestFit="1" customWidth="1"/>
    <col min="2" max="2" width="7.375" style="1" bestFit="1" customWidth="1"/>
    <col min="3" max="3" width="5.625" style="1" bestFit="1" customWidth="1"/>
    <col min="4" max="4" width="14.5" style="1" bestFit="1" customWidth="1"/>
    <col min="5" max="5" width="31.625" style="1" bestFit="1" customWidth="1"/>
    <col min="6" max="6" width="25.75" style="1" bestFit="1" customWidth="1"/>
    <col min="7" max="7" width="22.25" style="1" bestFit="1" customWidth="1"/>
    <col min="8" max="9" width="14.5" style="1" bestFit="1" customWidth="1"/>
    <col min="10" max="10" width="17.5" style="1" bestFit="1" customWidth="1"/>
    <col min="11" max="16384" width="8.75" style="1"/>
  </cols>
  <sheetData>
    <row r="1" spans="1:9" ht="18.75">
      <c r="A1" s="19" t="s">
        <v>3109</v>
      </c>
      <c r="B1" s="21" t="s">
        <v>1513</v>
      </c>
      <c r="C1" s="21" t="s">
        <v>3198</v>
      </c>
      <c r="D1" s="91" t="s">
        <v>2997</v>
      </c>
      <c r="E1" s="21"/>
      <c r="F1" s="21"/>
      <c r="G1" s="21"/>
      <c r="H1" s="21"/>
      <c r="I1" s="21"/>
    </row>
    <row r="2" spans="1:9" ht="18.75">
      <c r="A2" s="40">
        <v>42826</v>
      </c>
      <c r="B2" s="22">
        <v>343</v>
      </c>
      <c r="C2" s="22">
        <v>390</v>
      </c>
      <c r="D2" s="21"/>
      <c r="E2" s="21"/>
      <c r="F2" s="21"/>
      <c r="G2" s="21"/>
      <c r="H2" s="21"/>
      <c r="I2" s="21"/>
    </row>
    <row r="3" spans="1:9" ht="18.75">
      <c r="A3" s="40">
        <v>43191</v>
      </c>
      <c r="B3" s="22">
        <v>355</v>
      </c>
      <c r="C3" s="22">
        <v>390</v>
      </c>
      <c r="D3" s="21"/>
      <c r="E3" s="21"/>
      <c r="F3" s="218"/>
      <c r="G3" s="21"/>
      <c r="H3" s="21"/>
      <c r="I3" s="21"/>
    </row>
    <row r="4" spans="1:9" ht="18.75">
      <c r="A4" s="40">
        <v>43556</v>
      </c>
      <c r="B4" s="22">
        <v>354</v>
      </c>
      <c r="C4" s="22">
        <v>390</v>
      </c>
      <c r="D4" s="21"/>
      <c r="E4" s="21"/>
      <c r="F4" s="21"/>
      <c r="G4" s="21"/>
      <c r="H4" s="21"/>
      <c r="I4" s="21"/>
    </row>
    <row r="5" spans="1:9" ht="18.75">
      <c r="A5" s="40">
        <v>43922</v>
      </c>
      <c r="B5" s="22">
        <v>354</v>
      </c>
      <c r="C5" s="22">
        <v>390</v>
      </c>
      <c r="D5" s="21"/>
      <c r="E5" s="21"/>
      <c r="F5" s="21"/>
      <c r="G5" s="21"/>
      <c r="H5" s="21"/>
      <c r="I5" s="21"/>
    </row>
    <row r="6" spans="1:9" ht="18.75">
      <c r="A6" s="40">
        <v>44287</v>
      </c>
      <c r="B6" s="22">
        <v>365</v>
      </c>
      <c r="C6" s="22">
        <v>390</v>
      </c>
      <c r="D6" s="21"/>
      <c r="E6" s="21"/>
      <c r="F6" s="218"/>
      <c r="G6" s="218"/>
      <c r="H6" s="21"/>
      <c r="I6" s="21"/>
    </row>
    <row r="7" spans="1:9" ht="18.75">
      <c r="A7" s="40">
        <v>44652</v>
      </c>
      <c r="B7" s="22">
        <v>309</v>
      </c>
      <c r="C7" s="22">
        <v>332</v>
      </c>
      <c r="D7" s="21"/>
      <c r="E7" s="21"/>
      <c r="F7" s="21"/>
      <c r="G7" s="21"/>
      <c r="H7" s="21"/>
      <c r="I7" s="21"/>
    </row>
    <row r="8" spans="1:9" ht="18.75">
      <c r="A8" s="40">
        <v>45017</v>
      </c>
      <c r="B8" s="22">
        <v>314</v>
      </c>
      <c r="C8" s="22">
        <v>332</v>
      </c>
      <c r="D8" s="21"/>
      <c r="E8" s="21"/>
      <c r="F8" s="218"/>
      <c r="G8" s="218"/>
      <c r="H8" s="21"/>
      <c r="I8" s="21"/>
    </row>
    <row r="9" spans="1:9" ht="18.75">
      <c r="A9" s="40">
        <v>45383</v>
      </c>
      <c r="B9" s="22">
        <v>312</v>
      </c>
      <c r="C9" s="22">
        <v>332</v>
      </c>
      <c r="D9" s="21"/>
      <c r="E9" s="21"/>
      <c r="F9" s="21"/>
      <c r="G9" s="21"/>
      <c r="H9" s="21"/>
      <c r="I9" s="21"/>
    </row>
    <row r="10" spans="1:9" ht="18.75">
      <c r="A10" s="40" t="s">
        <v>756</v>
      </c>
      <c r="B10" s="22">
        <v>2706</v>
      </c>
      <c r="C10" s="22">
        <v>2946</v>
      </c>
      <c r="D10" s="21"/>
      <c r="E10" s="21"/>
      <c r="F10" s="21"/>
      <c r="G10" s="21"/>
      <c r="H10" s="21"/>
      <c r="I10" s="21"/>
    </row>
  </sheetData>
  <phoneticPr fontId="5"/>
  <hyperlinks>
    <hyperlink ref="D1" location="目次!C138" display="目次" xr:uid="{00000000-0004-0000-3701-000000000000}"/>
  </hyperlinks>
  <pageMargins left="0.7" right="0.7" top="0.75" bottom="0.75" header="0.3" footer="0.3"/>
  <pageSetup paperSize="9" orientation="portrait"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46"/>
  <sheetViews>
    <sheetView workbookViewId="0">
      <pane ySplit="7" topLeftCell="A20" activePane="bottomLeft" state="frozen"/>
      <selection pane="bottomLeft" activeCell="A41" sqref="A41"/>
    </sheetView>
  </sheetViews>
  <sheetFormatPr defaultColWidth="8.75" defaultRowHeight="14.25"/>
  <cols>
    <col min="1" max="1" width="11.5" style="1" bestFit="1" customWidth="1"/>
    <col min="2" max="2" width="11.5" style="1" customWidth="1"/>
    <col min="3" max="6" width="8.75" style="1"/>
    <col min="7" max="10" width="11.25" style="1" customWidth="1"/>
    <col min="11" max="16384" width="8.75" style="1"/>
  </cols>
  <sheetData>
    <row r="1" spans="1:10">
      <c r="A1" s="1" t="s">
        <v>1386</v>
      </c>
      <c r="D1" s="9" t="s">
        <v>652</v>
      </c>
    </row>
    <row r="2" spans="1:10">
      <c r="A2" s="1" t="s">
        <v>803</v>
      </c>
    </row>
    <row r="3" spans="1:10">
      <c r="A3" s="1" t="s">
        <v>1688</v>
      </c>
    </row>
    <row r="4" spans="1:10">
      <c r="A4" s="1" t="s">
        <v>1689</v>
      </c>
    </row>
    <row r="5" spans="1:10" ht="14.25" customHeight="1">
      <c r="A5" s="227" t="s">
        <v>1114</v>
      </c>
      <c r="B5" s="229" t="s">
        <v>957</v>
      </c>
      <c r="C5" s="227" t="s">
        <v>1406</v>
      </c>
      <c r="D5" s="227"/>
      <c r="E5" s="227"/>
      <c r="F5" s="227"/>
      <c r="G5" s="231" t="s">
        <v>1692</v>
      </c>
      <c r="H5" s="232"/>
      <c r="I5" s="232"/>
      <c r="J5" s="233"/>
    </row>
    <row r="6" spans="1:10" ht="14.25" customHeight="1">
      <c r="A6" s="227"/>
      <c r="B6" s="230"/>
      <c r="C6" s="25" t="s">
        <v>1151</v>
      </c>
      <c r="D6" s="25" t="s">
        <v>1693</v>
      </c>
      <c r="E6" s="25" t="s">
        <v>1695</v>
      </c>
      <c r="F6" s="25" t="s">
        <v>398</v>
      </c>
      <c r="G6" s="11" t="s">
        <v>1696</v>
      </c>
      <c r="H6" s="11" t="s">
        <v>1426</v>
      </c>
      <c r="I6" s="11" t="s">
        <v>1698</v>
      </c>
      <c r="J6" s="11" t="s">
        <v>1702</v>
      </c>
    </row>
    <row r="7" spans="1:10" ht="7.5" customHeight="1">
      <c r="A7" s="26" t="str">
        <f>A5</f>
        <v>年別</v>
      </c>
      <c r="B7" s="26" t="str">
        <f>B5</f>
        <v>実数及び割合の別</v>
      </c>
      <c r="C7" s="26" t="str">
        <f>C6&amp;"("&amp;$C$5&amp;")"</f>
        <v>総数(人口)</v>
      </c>
      <c r="D7" s="26" t="str">
        <f>D6&amp;"("&amp;$C$5&amp;")"</f>
        <v>0～14歳(人口)</v>
      </c>
      <c r="E7" s="26" t="str">
        <f>E6&amp;"("&amp;$C$5&amp;")"</f>
        <v>15～64歳(人口)</v>
      </c>
      <c r="F7" s="26" t="str">
        <f>F6&amp;"("&amp;$C$5&amp;")"</f>
        <v>65歳以上(人口)</v>
      </c>
      <c r="G7" s="26" t="str">
        <f>G6&amp;"("&amp;$G$5&amp;")"</f>
        <v>年少人口指数(指数)</v>
      </c>
      <c r="H7" s="26" t="str">
        <f>H6&amp;"("&amp;$G$5&amp;")"</f>
        <v>従属人口指数(指数)</v>
      </c>
      <c r="I7" s="26" t="str">
        <f>I6&amp;"("&amp;$G$5&amp;")"</f>
        <v>老年人口指数(指数)</v>
      </c>
      <c r="J7" s="26" t="str">
        <f>J6&amp;"("&amp;$G$5&amp;")"</f>
        <v>老年化指数(指数)</v>
      </c>
    </row>
    <row r="8" spans="1:10">
      <c r="A8" s="27">
        <v>39814</v>
      </c>
      <c r="B8" s="27" t="s">
        <v>1515</v>
      </c>
      <c r="C8" s="7">
        <v>47697</v>
      </c>
      <c r="D8" s="7">
        <v>6838</v>
      </c>
      <c r="E8" s="7">
        <v>32007</v>
      </c>
      <c r="F8" s="7">
        <v>8820</v>
      </c>
      <c r="G8" s="18">
        <f t="shared" ref="G8:G24" si="0">D8/E8*100</f>
        <v>21.364076608241948</v>
      </c>
      <c r="H8" s="18">
        <f t="shared" ref="H8:H24" si="1">(D8+F8)/E8*100</f>
        <v>48.920548629987195</v>
      </c>
      <c r="I8" s="18">
        <f t="shared" ref="I8:I24" si="2">F8/E8*100</f>
        <v>27.556472021745243</v>
      </c>
      <c r="J8" s="18">
        <f t="shared" ref="J8:J24" si="3">F8/D8*100</f>
        <v>128.98508335770694</v>
      </c>
    </row>
    <row r="9" spans="1:10">
      <c r="A9" s="27">
        <v>40179</v>
      </c>
      <c r="B9" s="27" t="s">
        <v>1515</v>
      </c>
      <c r="C9" s="7">
        <v>47714</v>
      </c>
      <c r="D9" s="7">
        <v>6739</v>
      </c>
      <c r="E9" s="7">
        <v>31658</v>
      </c>
      <c r="F9" s="7">
        <v>9285</v>
      </c>
      <c r="G9" s="18">
        <f t="shared" si="0"/>
        <v>21.286878514119653</v>
      </c>
      <c r="H9" s="18">
        <f t="shared" si="1"/>
        <v>50.615958051677303</v>
      </c>
      <c r="I9" s="18">
        <f t="shared" si="2"/>
        <v>29.329079537557647</v>
      </c>
      <c r="J9" s="18">
        <f t="shared" si="3"/>
        <v>137.78008606618192</v>
      </c>
    </row>
    <row r="10" spans="1:10">
      <c r="A10" s="27">
        <v>40544</v>
      </c>
      <c r="B10" s="27" t="s">
        <v>1515</v>
      </c>
      <c r="C10" s="7">
        <v>47573</v>
      </c>
      <c r="D10" s="7">
        <v>6622</v>
      </c>
      <c r="E10" s="7">
        <v>31289</v>
      </c>
      <c r="F10" s="7">
        <v>9570</v>
      </c>
      <c r="G10" s="18">
        <f t="shared" si="0"/>
        <v>21.163987343794943</v>
      </c>
      <c r="H10" s="18">
        <f t="shared" si="1"/>
        <v>51.749816229345782</v>
      </c>
      <c r="I10" s="18">
        <f t="shared" si="2"/>
        <v>30.585828885550832</v>
      </c>
      <c r="J10" s="18">
        <f t="shared" si="3"/>
        <v>144.51827242524917</v>
      </c>
    </row>
    <row r="11" spans="1:10">
      <c r="A11" s="27">
        <v>40909</v>
      </c>
      <c r="B11" s="27" t="s">
        <v>1515</v>
      </c>
      <c r="C11" s="7">
        <v>47509</v>
      </c>
      <c r="D11" s="7">
        <v>6558</v>
      </c>
      <c r="E11" s="7">
        <v>30945</v>
      </c>
      <c r="F11" s="7">
        <v>9914</v>
      </c>
      <c r="G11" s="18">
        <f t="shared" si="0"/>
        <v>21.192438196800776</v>
      </c>
      <c r="H11" s="18">
        <f t="shared" si="1"/>
        <v>53.229924058814028</v>
      </c>
      <c r="I11" s="18">
        <f t="shared" si="2"/>
        <v>32.037485862013249</v>
      </c>
      <c r="J11" s="18">
        <f t="shared" si="3"/>
        <v>151.17413845684661</v>
      </c>
    </row>
    <row r="12" spans="1:10">
      <c r="A12" s="27">
        <v>41275</v>
      </c>
      <c r="B12" s="27" t="s">
        <v>1515</v>
      </c>
      <c r="C12" s="7">
        <v>47470</v>
      </c>
      <c r="D12" s="7">
        <v>6498</v>
      </c>
      <c r="E12" s="7">
        <v>30482</v>
      </c>
      <c r="F12" s="7">
        <v>10398</v>
      </c>
      <c r="G12" s="18">
        <f t="shared" si="0"/>
        <v>21.31749885178138</v>
      </c>
      <c r="H12" s="18">
        <f t="shared" si="1"/>
        <v>55.429433764188708</v>
      </c>
      <c r="I12" s="18">
        <f t="shared" si="2"/>
        <v>34.111934912407321</v>
      </c>
      <c r="J12" s="18">
        <f t="shared" si="3"/>
        <v>160.01846722068331</v>
      </c>
    </row>
    <row r="13" spans="1:10">
      <c r="A13" s="27">
        <v>41640</v>
      </c>
      <c r="B13" s="27" t="s">
        <v>1515</v>
      </c>
      <c r="C13" s="7">
        <v>47438</v>
      </c>
      <c r="D13" s="7">
        <v>6473</v>
      </c>
      <c r="E13" s="7">
        <v>29973</v>
      </c>
      <c r="F13" s="7">
        <v>10900</v>
      </c>
      <c r="G13" s="18">
        <f t="shared" si="0"/>
        <v>21.596103159510228</v>
      </c>
      <c r="H13" s="18">
        <f t="shared" si="1"/>
        <v>57.962165949354414</v>
      </c>
      <c r="I13" s="18">
        <f t="shared" si="2"/>
        <v>36.366062789844193</v>
      </c>
      <c r="J13" s="18">
        <f t="shared" si="3"/>
        <v>168.39178124517224</v>
      </c>
    </row>
    <row r="14" spans="1:10">
      <c r="A14" s="27">
        <v>42005</v>
      </c>
      <c r="B14" s="27" t="s">
        <v>1515</v>
      </c>
      <c r="C14" s="7">
        <v>47474</v>
      </c>
      <c r="D14" s="7">
        <v>6526</v>
      </c>
      <c r="E14" s="7">
        <v>29441</v>
      </c>
      <c r="F14" s="7">
        <v>11507</v>
      </c>
      <c r="G14" s="18">
        <f t="shared" si="0"/>
        <v>22.16636663156822</v>
      </c>
      <c r="H14" s="18">
        <f t="shared" si="1"/>
        <v>61.251316191705442</v>
      </c>
      <c r="I14" s="18">
        <f t="shared" si="2"/>
        <v>39.084949560137225</v>
      </c>
      <c r="J14" s="18">
        <f t="shared" si="3"/>
        <v>176.32546736132392</v>
      </c>
    </row>
    <row r="15" spans="1:10">
      <c r="A15" s="27">
        <v>42370</v>
      </c>
      <c r="B15" s="27" t="s">
        <v>1515</v>
      </c>
      <c r="C15" s="7">
        <v>48018</v>
      </c>
      <c r="D15" s="7">
        <v>6523</v>
      </c>
      <c r="E15" s="7">
        <v>29359</v>
      </c>
      <c r="F15" s="7">
        <v>12029</v>
      </c>
      <c r="G15" s="18">
        <f t="shared" si="0"/>
        <v>22.218059198201573</v>
      </c>
      <c r="H15" s="18">
        <f t="shared" si="1"/>
        <v>63.190163152695931</v>
      </c>
      <c r="I15" s="18">
        <f t="shared" si="2"/>
        <v>40.972103954494365</v>
      </c>
      <c r="J15" s="18">
        <f t="shared" si="3"/>
        <v>184.4090142572436</v>
      </c>
    </row>
    <row r="16" spans="1:10">
      <c r="A16" s="27">
        <v>42736</v>
      </c>
      <c r="B16" s="27" t="s">
        <v>1515</v>
      </c>
      <c r="C16" s="7">
        <v>48075</v>
      </c>
      <c r="D16" s="7">
        <v>6538</v>
      </c>
      <c r="E16" s="7">
        <v>29183</v>
      </c>
      <c r="F16" s="7">
        <v>12247</v>
      </c>
      <c r="G16" s="18">
        <f t="shared" si="0"/>
        <v>22.403454065723196</v>
      </c>
      <c r="H16" s="18">
        <f t="shared" si="1"/>
        <v>64.369667272041937</v>
      </c>
      <c r="I16" s="18">
        <f t="shared" si="2"/>
        <v>41.966213206318749</v>
      </c>
      <c r="J16" s="18">
        <f t="shared" si="3"/>
        <v>187.32028143163046</v>
      </c>
    </row>
    <row r="17" spans="1:10">
      <c r="A17" s="27">
        <v>43101</v>
      </c>
      <c r="B17" s="27" t="s">
        <v>1515</v>
      </c>
      <c r="C17" s="7">
        <v>48153</v>
      </c>
      <c r="D17" s="7">
        <v>6378</v>
      </c>
      <c r="E17" s="7">
        <v>28844</v>
      </c>
      <c r="F17" s="7">
        <v>12824</v>
      </c>
      <c r="G17" s="18">
        <f t="shared" si="0"/>
        <v>22.11205103314381</v>
      </c>
      <c r="H17" s="18">
        <f t="shared" si="1"/>
        <v>66.571904035501319</v>
      </c>
      <c r="I17" s="18">
        <f t="shared" si="2"/>
        <v>44.459853002357505</v>
      </c>
      <c r="J17" s="18">
        <f t="shared" si="3"/>
        <v>201.06616494198809</v>
      </c>
    </row>
    <row r="18" spans="1:10">
      <c r="A18" s="27">
        <v>43466</v>
      </c>
      <c r="B18" s="27" t="s">
        <v>1515</v>
      </c>
      <c r="C18" s="7">
        <v>48284</v>
      </c>
      <c r="D18" s="7">
        <v>6322</v>
      </c>
      <c r="E18" s="7">
        <v>28780</v>
      </c>
      <c r="F18" s="7">
        <v>13075</v>
      </c>
      <c r="G18" s="18">
        <f t="shared" si="0"/>
        <v>21.966643502432245</v>
      </c>
      <c r="H18" s="18">
        <f t="shared" si="1"/>
        <v>67.397498262682419</v>
      </c>
      <c r="I18" s="18">
        <f t="shared" si="2"/>
        <v>45.43085476025017</v>
      </c>
      <c r="J18" s="18">
        <f t="shared" si="3"/>
        <v>206.81746282821894</v>
      </c>
    </row>
    <row r="19" spans="1:10">
      <c r="A19" s="27">
        <v>43831</v>
      </c>
      <c r="B19" s="27" t="s">
        <v>1515</v>
      </c>
      <c r="C19" s="7">
        <v>48390</v>
      </c>
      <c r="D19" s="7">
        <v>6243</v>
      </c>
      <c r="E19" s="7">
        <v>28798</v>
      </c>
      <c r="F19" s="7">
        <v>13242</v>
      </c>
      <c r="G19" s="18">
        <f t="shared" si="0"/>
        <v>21.678588790888256</v>
      </c>
      <c r="H19" s="18">
        <f t="shared" si="1"/>
        <v>67.660948676991467</v>
      </c>
      <c r="I19" s="18">
        <f t="shared" si="2"/>
        <v>45.982359886103204</v>
      </c>
      <c r="J19" s="18">
        <f t="shared" si="3"/>
        <v>212.10956271023545</v>
      </c>
    </row>
    <row r="20" spans="1:10">
      <c r="A20" s="27">
        <v>44197</v>
      </c>
      <c r="B20" s="27" t="s">
        <v>1515</v>
      </c>
      <c r="C20" s="7">
        <v>48438</v>
      </c>
      <c r="D20" s="7">
        <v>6179</v>
      </c>
      <c r="E20" s="7">
        <v>28480</v>
      </c>
      <c r="F20" s="7">
        <v>13277</v>
      </c>
      <c r="G20" s="18">
        <f t="shared" si="0"/>
        <v>21.695926966292134</v>
      </c>
      <c r="H20" s="18">
        <f t="shared" si="1"/>
        <v>68.31460674157303</v>
      </c>
      <c r="I20" s="18">
        <f t="shared" si="2"/>
        <v>46.618679775280896</v>
      </c>
      <c r="J20" s="18">
        <f t="shared" si="3"/>
        <v>214.87295678912446</v>
      </c>
    </row>
    <row r="21" spans="1:10">
      <c r="A21" s="27">
        <v>44562</v>
      </c>
      <c r="B21" s="27" t="s">
        <v>1515</v>
      </c>
      <c r="C21" s="7">
        <v>48570</v>
      </c>
      <c r="D21" s="7">
        <v>6135</v>
      </c>
      <c r="E21" s="7">
        <v>28579</v>
      </c>
      <c r="F21" s="7">
        <v>13354</v>
      </c>
      <c r="G21" s="18">
        <f t="shared" si="0"/>
        <v>21.466811295006824</v>
      </c>
      <c r="H21" s="18">
        <f t="shared" si="1"/>
        <v>68.193428741383528</v>
      </c>
      <c r="I21" s="18">
        <f t="shared" si="2"/>
        <v>46.726617446376714</v>
      </c>
      <c r="J21" s="18">
        <f t="shared" si="3"/>
        <v>217.66911165444171</v>
      </c>
    </row>
    <row r="22" spans="1:10">
      <c r="A22" s="27">
        <v>44927</v>
      </c>
      <c r="B22" s="27" t="s">
        <v>1515</v>
      </c>
      <c r="C22" s="79">
        <v>48567</v>
      </c>
      <c r="D22" s="7">
        <v>6077</v>
      </c>
      <c r="E22" s="7">
        <v>28644</v>
      </c>
      <c r="F22" s="7">
        <v>13344</v>
      </c>
      <c r="G22" s="18">
        <f t="shared" si="0"/>
        <v>21.215612344644601</v>
      </c>
      <c r="H22" s="18">
        <f t="shared" si="1"/>
        <v>67.801284736768608</v>
      </c>
      <c r="I22" s="18">
        <f t="shared" si="2"/>
        <v>46.585672392124003</v>
      </c>
      <c r="J22" s="18">
        <f t="shared" si="3"/>
        <v>219.58203060720751</v>
      </c>
    </row>
    <row r="23" spans="1:10">
      <c r="A23" s="27">
        <v>45292</v>
      </c>
      <c r="B23" s="27" t="s">
        <v>1515</v>
      </c>
      <c r="C23" s="79">
        <v>48638</v>
      </c>
      <c r="D23" s="7">
        <v>6005</v>
      </c>
      <c r="E23" s="7">
        <v>28731</v>
      </c>
      <c r="F23" s="7">
        <v>13400</v>
      </c>
      <c r="G23" s="18">
        <f t="shared" si="0"/>
        <v>20.900769203995683</v>
      </c>
      <c r="H23" s="18">
        <f t="shared" si="1"/>
        <v>67.540287494344085</v>
      </c>
      <c r="I23" s="18">
        <f t="shared" si="2"/>
        <v>46.639518290348406</v>
      </c>
      <c r="J23" s="18">
        <f t="shared" si="3"/>
        <v>223.14737718567858</v>
      </c>
    </row>
    <row r="24" spans="1:10">
      <c r="A24" s="219">
        <v>45658</v>
      </c>
      <c r="B24" s="219" t="s">
        <v>1515</v>
      </c>
      <c r="C24" s="79">
        <v>48508</v>
      </c>
      <c r="D24" s="220">
        <v>5916</v>
      </c>
      <c r="E24" s="220">
        <v>28666</v>
      </c>
      <c r="F24" s="220">
        <v>13425</v>
      </c>
      <c r="G24" s="18">
        <f t="shared" si="0"/>
        <v>20.637689248587176</v>
      </c>
      <c r="H24" s="18">
        <f t="shared" si="1"/>
        <v>67.470173724970351</v>
      </c>
      <c r="I24" s="18">
        <f t="shared" si="2"/>
        <v>46.832484476383172</v>
      </c>
      <c r="J24" s="18">
        <f t="shared" si="3"/>
        <v>226.92697768762679</v>
      </c>
    </row>
    <row r="25" spans="1:10">
      <c r="A25" s="27">
        <v>39814</v>
      </c>
      <c r="B25" s="27" t="s">
        <v>548</v>
      </c>
      <c r="C25" s="7">
        <v>100</v>
      </c>
      <c r="D25" s="7">
        <v>14.336331425456528</v>
      </c>
      <c r="E25" s="7">
        <v>67.104849361595058</v>
      </c>
      <c r="F25" s="7">
        <v>18.491729039562234</v>
      </c>
      <c r="G25" s="18" t="s">
        <v>99</v>
      </c>
      <c r="H25" s="18" t="s">
        <v>99</v>
      </c>
      <c r="I25" s="18" t="s">
        <v>99</v>
      </c>
      <c r="J25" s="18" t="s">
        <v>99</v>
      </c>
    </row>
    <row r="26" spans="1:10">
      <c r="A26" s="27">
        <v>40179</v>
      </c>
      <c r="B26" s="27" t="s">
        <v>548</v>
      </c>
      <c r="C26" s="7">
        <v>100</v>
      </c>
      <c r="D26" s="7">
        <v>14.123737267887831</v>
      </c>
      <c r="E26" s="7">
        <v>66.349499098796997</v>
      </c>
      <c r="F26" s="7">
        <v>19.459697363457266</v>
      </c>
      <c r="G26" s="18" t="s">
        <v>99</v>
      </c>
      <c r="H26" s="18" t="s">
        <v>99</v>
      </c>
      <c r="I26" s="18" t="s">
        <v>99</v>
      </c>
      <c r="J26" s="18" t="s">
        <v>99</v>
      </c>
    </row>
    <row r="27" spans="1:10">
      <c r="A27" s="27">
        <v>40544</v>
      </c>
      <c r="B27" s="27" t="s">
        <v>548</v>
      </c>
      <c r="C27" s="7">
        <v>100</v>
      </c>
      <c r="D27" s="7">
        <v>13.919660311521239</v>
      </c>
      <c r="E27" s="7">
        <v>65.770500073571142</v>
      </c>
      <c r="F27" s="7">
        <v>20.116452609673555</v>
      </c>
      <c r="G27" s="18" t="s">
        <v>99</v>
      </c>
      <c r="H27" s="18" t="s">
        <v>99</v>
      </c>
      <c r="I27" s="18" t="s">
        <v>99</v>
      </c>
      <c r="J27" s="18" t="s">
        <v>99</v>
      </c>
    </row>
    <row r="28" spans="1:10">
      <c r="A28" s="27">
        <v>40909</v>
      </c>
      <c r="B28" s="27" t="s">
        <v>548</v>
      </c>
      <c r="C28" s="7">
        <v>100</v>
      </c>
      <c r="D28" s="7">
        <v>13.803700351512346</v>
      </c>
      <c r="E28" s="7">
        <v>65.135027047506782</v>
      </c>
      <c r="F28" s="7">
        <v>20.867625081563492</v>
      </c>
      <c r="G28" s="18" t="s">
        <v>99</v>
      </c>
      <c r="H28" s="18" t="s">
        <v>99</v>
      </c>
      <c r="I28" s="18" t="s">
        <v>99</v>
      </c>
      <c r="J28" s="18" t="s">
        <v>99</v>
      </c>
    </row>
    <row r="29" spans="1:10">
      <c r="A29" s="27">
        <v>41275</v>
      </c>
      <c r="B29" s="27" t="s">
        <v>548</v>
      </c>
      <c r="C29" s="7">
        <v>100</v>
      </c>
      <c r="D29" s="7">
        <v>13.68864546029071</v>
      </c>
      <c r="E29" s="7">
        <v>64.213187276174423</v>
      </c>
      <c r="F29" s="7">
        <v>21.904360648830838</v>
      </c>
      <c r="G29" s="18" t="s">
        <v>99</v>
      </c>
      <c r="H29" s="18" t="s">
        <v>99</v>
      </c>
      <c r="I29" s="18" t="s">
        <v>99</v>
      </c>
      <c r="J29" s="18" t="s">
        <v>99</v>
      </c>
    </row>
    <row r="30" spans="1:10">
      <c r="A30" s="27">
        <v>41640</v>
      </c>
      <c r="B30" s="27" t="s">
        <v>548</v>
      </c>
      <c r="C30" s="7">
        <v>100</v>
      </c>
      <c r="D30" s="7">
        <v>13.645178970445635</v>
      </c>
      <c r="E30" s="7">
        <v>63.183523757325354</v>
      </c>
      <c r="F30" s="7">
        <v>22.977359922425062</v>
      </c>
      <c r="G30" s="18" t="s">
        <v>99</v>
      </c>
      <c r="H30" s="18" t="s">
        <v>99</v>
      </c>
      <c r="I30" s="18" t="s">
        <v>99</v>
      </c>
      <c r="J30" s="18" t="s">
        <v>99</v>
      </c>
    </row>
    <row r="31" spans="1:10">
      <c r="A31" s="27">
        <v>42005</v>
      </c>
      <c r="B31" s="27" t="s">
        <v>548</v>
      </c>
      <c r="C31" s="7">
        <v>100</v>
      </c>
      <c r="D31" s="7">
        <v>13.746471752959517</v>
      </c>
      <c r="E31" s="7">
        <v>62.014997682942244</v>
      </c>
      <c r="F31" s="7">
        <v>24.238530564098244</v>
      </c>
      <c r="G31" s="18" t="s">
        <v>99</v>
      </c>
      <c r="H31" s="18" t="s">
        <v>99</v>
      </c>
      <c r="I31" s="18" t="s">
        <v>99</v>
      </c>
      <c r="J31" s="18" t="s">
        <v>99</v>
      </c>
    </row>
    <row r="32" spans="1:10">
      <c r="A32" s="27">
        <v>42370</v>
      </c>
      <c r="B32" s="27" t="s">
        <v>548</v>
      </c>
      <c r="C32" s="7">
        <v>100</v>
      </c>
      <c r="D32" s="7">
        <v>13.584489149902121</v>
      </c>
      <c r="E32" s="7">
        <v>61.141655212628599</v>
      </c>
      <c r="F32" s="7">
        <v>25.05102253321671</v>
      </c>
      <c r="G32" s="18" t="s">
        <v>99</v>
      </c>
      <c r="H32" s="18" t="s">
        <v>99</v>
      </c>
      <c r="I32" s="18" t="s">
        <v>99</v>
      </c>
      <c r="J32" s="18" t="s">
        <v>99</v>
      </c>
    </row>
    <row r="33" spans="1:10">
      <c r="A33" s="27">
        <v>42736</v>
      </c>
      <c r="B33" s="27" t="s">
        <v>548</v>
      </c>
      <c r="C33" s="7">
        <v>100</v>
      </c>
      <c r="D33" s="7">
        <v>13.599583983359334</v>
      </c>
      <c r="E33" s="7">
        <v>60.703068122724915</v>
      </c>
      <c r="F33" s="7">
        <v>25.474778991159646</v>
      </c>
      <c r="G33" s="18" t="s">
        <v>99</v>
      </c>
      <c r="H33" s="18" t="s">
        <v>99</v>
      </c>
      <c r="I33" s="18" t="s">
        <v>99</v>
      </c>
      <c r="J33" s="18" t="s">
        <v>99</v>
      </c>
    </row>
    <row r="34" spans="1:10">
      <c r="A34" s="27">
        <v>43101</v>
      </c>
      <c r="B34" s="27" t="s">
        <v>548</v>
      </c>
      <c r="C34" s="7">
        <v>100</v>
      </c>
      <c r="D34" s="7">
        <f t="shared" ref="D34:D41" si="4">D17/C17*100</f>
        <v>13.245280667871159</v>
      </c>
      <c r="E34" s="7">
        <f t="shared" ref="E34:E41" si="5">E17/C17*100</f>
        <v>59.900733079974245</v>
      </c>
      <c r="F34" s="7">
        <f t="shared" ref="F34:F41" si="6">F17/C17*100</f>
        <v>26.631777874691089</v>
      </c>
      <c r="G34" s="18" t="s">
        <v>99</v>
      </c>
      <c r="H34" s="18" t="s">
        <v>99</v>
      </c>
      <c r="I34" s="18" t="s">
        <v>99</v>
      </c>
      <c r="J34" s="18" t="s">
        <v>99</v>
      </c>
    </row>
    <row r="35" spans="1:10">
      <c r="A35" s="27">
        <v>43466</v>
      </c>
      <c r="B35" s="27" t="s">
        <v>548</v>
      </c>
      <c r="C35" s="7">
        <v>100</v>
      </c>
      <c r="D35" s="7">
        <f t="shared" si="4"/>
        <v>13.09336426145307</v>
      </c>
      <c r="E35" s="7">
        <f t="shared" si="5"/>
        <v>59.605666473365915</v>
      </c>
      <c r="F35" s="7">
        <f t="shared" si="6"/>
        <v>27.079363764394003</v>
      </c>
      <c r="G35" s="18" t="s">
        <v>99</v>
      </c>
      <c r="H35" s="18" t="s">
        <v>99</v>
      </c>
      <c r="I35" s="18" t="s">
        <v>99</v>
      </c>
      <c r="J35" s="18" t="s">
        <v>99</v>
      </c>
    </row>
    <row r="36" spans="1:10">
      <c r="A36" s="27">
        <v>43831</v>
      </c>
      <c r="B36" s="27" t="s">
        <v>548</v>
      </c>
      <c r="C36" s="7">
        <v>100</v>
      </c>
      <c r="D36" s="7">
        <f t="shared" si="4"/>
        <v>12.901425914445133</v>
      </c>
      <c r="E36" s="7">
        <f t="shared" si="5"/>
        <v>59.51229592891093</v>
      </c>
      <c r="F36" s="7">
        <f t="shared" si="6"/>
        <v>27.365158090514569</v>
      </c>
      <c r="G36" s="18" t="s">
        <v>99</v>
      </c>
      <c r="H36" s="18" t="s">
        <v>99</v>
      </c>
      <c r="I36" s="18" t="s">
        <v>99</v>
      </c>
      <c r="J36" s="18" t="s">
        <v>99</v>
      </c>
    </row>
    <row r="37" spans="1:10">
      <c r="A37" s="27">
        <v>44197</v>
      </c>
      <c r="B37" s="27" t="s">
        <v>548</v>
      </c>
      <c r="C37" s="7">
        <v>100</v>
      </c>
      <c r="D37" s="7">
        <f t="shared" si="4"/>
        <v>12.756513481151163</v>
      </c>
      <c r="E37" s="7">
        <f t="shared" si="5"/>
        <v>58.796812420000819</v>
      </c>
      <c r="F37" s="7">
        <f t="shared" si="6"/>
        <v>27.410297700152775</v>
      </c>
      <c r="G37" s="18" t="s">
        <v>99</v>
      </c>
      <c r="H37" s="18" t="s">
        <v>99</v>
      </c>
      <c r="I37" s="18" t="s">
        <v>99</v>
      </c>
      <c r="J37" s="18" t="s">
        <v>99</v>
      </c>
    </row>
    <row r="38" spans="1:10">
      <c r="A38" s="27">
        <v>44562</v>
      </c>
      <c r="B38" s="27" t="s">
        <v>548</v>
      </c>
      <c r="C38" s="7">
        <v>100</v>
      </c>
      <c r="D38" s="7">
        <f t="shared" si="4"/>
        <v>12.631253860407659</v>
      </c>
      <c r="E38" s="7">
        <f t="shared" si="5"/>
        <v>58.84084826024295</v>
      </c>
      <c r="F38" s="7">
        <f t="shared" si="6"/>
        <v>27.494338068766726</v>
      </c>
      <c r="G38" s="18" t="s">
        <v>99</v>
      </c>
      <c r="H38" s="18" t="s">
        <v>99</v>
      </c>
      <c r="I38" s="18" t="s">
        <v>99</v>
      </c>
      <c r="J38" s="18" t="s">
        <v>99</v>
      </c>
    </row>
    <row r="39" spans="1:10">
      <c r="A39" s="27">
        <v>44927</v>
      </c>
      <c r="B39" s="27" t="s">
        <v>548</v>
      </c>
      <c r="C39" s="7">
        <v>100</v>
      </c>
      <c r="D39" s="7">
        <f t="shared" si="4"/>
        <v>12.512611443984598</v>
      </c>
      <c r="E39" s="7">
        <f t="shared" si="5"/>
        <v>58.978318611402806</v>
      </c>
      <c r="F39" s="7">
        <f t="shared" si="6"/>
        <v>27.47544629069121</v>
      </c>
      <c r="G39" s="18" t="s">
        <v>99</v>
      </c>
      <c r="H39" s="18" t="s">
        <v>99</v>
      </c>
      <c r="I39" s="18" t="s">
        <v>99</v>
      </c>
      <c r="J39" s="18" t="s">
        <v>99</v>
      </c>
    </row>
    <row r="40" spans="1:10">
      <c r="A40" s="27">
        <v>45292</v>
      </c>
      <c r="B40" s="27" t="s">
        <v>548</v>
      </c>
      <c r="C40" s="7">
        <v>100</v>
      </c>
      <c r="D40" s="7">
        <f t="shared" si="4"/>
        <v>12.346313581972943</v>
      </c>
      <c r="E40" s="7">
        <f t="shared" si="5"/>
        <v>59.071096673382954</v>
      </c>
      <c r="F40" s="7">
        <f t="shared" si="6"/>
        <v>27.550474937291831</v>
      </c>
      <c r="G40" s="18" t="s">
        <v>99</v>
      </c>
      <c r="H40" s="18" t="s">
        <v>99</v>
      </c>
      <c r="I40" s="18" t="s">
        <v>99</v>
      </c>
      <c r="J40" s="18" t="s">
        <v>99</v>
      </c>
    </row>
    <row r="41" spans="1:10" s="23" customFormat="1" ht="18.75">
      <c r="A41" s="27">
        <v>45658</v>
      </c>
      <c r="B41" s="27" t="s">
        <v>548</v>
      </c>
      <c r="C41" s="7">
        <v>100</v>
      </c>
      <c r="D41" s="7">
        <f t="shared" si="4"/>
        <v>12.195926445122454</v>
      </c>
      <c r="E41" s="7">
        <f t="shared" si="5"/>
        <v>59.095406943184628</v>
      </c>
      <c r="F41" s="7">
        <f t="shared" si="6"/>
        <v>27.675847282922405</v>
      </c>
      <c r="G41" s="18" t="s">
        <v>99</v>
      </c>
      <c r="H41" s="18" t="s">
        <v>99</v>
      </c>
      <c r="I41" s="18" t="s">
        <v>99</v>
      </c>
      <c r="J41" s="18" t="s">
        <v>99</v>
      </c>
    </row>
    <row r="42" spans="1:10">
      <c r="A42" s="92"/>
      <c r="B42" s="92"/>
      <c r="C42" s="58"/>
      <c r="D42" s="58"/>
      <c r="E42" s="58"/>
      <c r="F42" s="58"/>
      <c r="G42" s="94"/>
      <c r="H42" s="94"/>
      <c r="I42" s="94"/>
      <c r="J42" s="94"/>
    </row>
    <row r="43" spans="1:10">
      <c r="A43" s="1" t="s">
        <v>644</v>
      </c>
    </row>
    <row r="44" spans="1:10">
      <c r="A44" s="1" t="s">
        <v>1703</v>
      </c>
    </row>
    <row r="45" spans="1:10">
      <c r="A45" s="1" t="s">
        <v>1705</v>
      </c>
    </row>
    <row r="46" spans="1:10">
      <c r="A46" s="1" t="s">
        <v>273</v>
      </c>
    </row>
  </sheetData>
  <mergeCells count="4">
    <mergeCell ref="C5:F5"/>
    <mergeCell ref="G5:J5"/>
    <mergeCell ref="A5:A6"/>
    <mergeCell ref="B5:B6"/>
  </mergeCells>
  <phoneticPr fontId="5"/>
  <hyperlinks>
    <hyperlink ref="D1" location="目次!C9" display="目次" xr:uid="{00000000-0004-0000-1F00-000000000000}"/>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E12"/>
  <sheetViews>
    <sheetView topLeftCell="A7" zoomScale="85" zoomScaleNormal="85" workbookViewId="0">
      <selection activeCell="C25" sqref="C25"/>
    </sheetView>
  </sheetViews>
  <sheetFormatPr defaultRowHeight="18.75"/>
  <cols>
    <col min="1" max="1" width="16.5" bestFit="1" customWidth="1"/>
    <col min="2" max="2" width="12.25" bestFit="1" customWidth="1"/>
    <col min="3" max="3" width="12.5" bestFit="1" customWidth="1"/>
    <col min="4" max="4" width="11.125" bestFit="1" customWidth="1"/>
  </cols>
  <sheetData>
    <row r="1" spans="1:5">
      <c r="A1" s="95" t="s">
        <v>3120</v>
      </c>
      <c r="B1" s="22" t="s">
        <v>3053</v>
      </c>
      <c r="E1" s="91" t="s">
        <v>2997</v>
      </c>
    </row>
    <row r="3" spans="1:5">
      <c r="A3" s="19" t="s">
        <v>3109</v>
      </c>
      <c r="B3" t="s">
        <v>1707</v>
      </c>
      <c r="C3" t="s">
        <v>1711</v>
      </c>
      <c r="D3" t="s">
        <v>3121</v>
      </c>
    </row>
    <row r="4" spans="1:5">
      <c r="A4" s="40">
        <v>43101</v>
      </c>
      <c r="B4" s="96">
        <v>13.245280667871159</v>
      </c>
      <c r="C4" s="96">
        <v>59.900733079974245</v>
      </c>
      <c r="D4" s="96">
        <v>26.631777874691089</v>
      </c>
    </row>
    <row r="5" spans="1:5">
      <c r="A5" s="40">
        <v>43466</v>
      </c>
      <c r="B5" s="96">
        <v>13.09336426145307</v>
      </c>
      <c r="C5" s="96">
        <v>59.605666473365915</v>
      </c>
      <c r="D5" s="96">
        <v>27.079363764394003</v>
      </c>
    </row>
    <row r="6" spans="1:5">
      <c r="A6" s="40">
        <v>43831</v>
      </c>
      <c r="B6" s="96">
        <v>12.901425914445133</v>
      </c>
      <c r="C6" s="96">
        <v>59.51229592891093</v>
      </c>
      <c r="D6" s="96">
        <v>27.365158090514569</v>
      </c>
    </row>
    <row r="7" spans="1:5">
      <c r="A7" s="40">
        <v>44197</v>
      </c>
      <c r="B7" s="96">
        <v>12.756513481151163</v>
      </c>
      <c r="C7" s="96">
        <v>58.796812420000819</v>
      </c>
      <c r="D7" s="96">
        <v>27.410297700152775</v>
      </c>
    </row>
    <row r="8" spans="1:5">
      <c r="A8" s="40">
        <v>44562</v>
      </c>
      <c r="B8" s="96">
        <v>12.631253860407659</v>
      </c>
      <c r="C8" s="96">
        <v>58.84084826024295</v>
      </c>
      <c r="D8" s="96">
        <v>27.494338068766726</v>
      </c>
    </row>
    <row r="9" spans="1:5">
      <c r="A9" s="40">
        <v>44927</v>
      </c>
      <c r="B9" s="96">
        <v>12.512611443984598</v>
      </c>
      <c r="C9" s="96">
        <v>58.978318611402806</v>
      </c>
      <c r="D9" s="96">
        <v>27.47544629069121</v>
      </c>
    </row>
    <row r="10" spans="1:5">
      <c r="A10" s="40">
        <v>45292</v>
      </c>
      <c r="B10" s="96">
        <v>12.346313581972943</v>
      </c>
      <c r="C10" s="96">
        <v>59.071096673382954</v>
      </c>
      <c r="D10" s="96">
        <v>27.550474937291831</v>
      </c>
    </row>
    <row r="11" spans="1:5">
      <c r="A11" s="40">
        <v>45658</v>
      </c>
      <c r="B11" s="96">
        <v>12.195926445122454</v>
      </c>
      <c r="C11" s="96">
        <v>59.095406943184628</v>
      </c>
      <c r="D11" s="96">
        <v>27.675847282922405</v>
      </c>
    </row>
    <row r="12" spans="1:5">
      <c r="A12" s="40" t="s">
        <v>756</v>
      </c>
      <c r="B12" s="22">
        <v>101.68268965640816</v>
      </c>
      <c r="C12" s="22">
        <v>473.80117839046522</v>
      </c>
      <c r="D12" s="22">
        <v>218.68270400942458</v>
      </c>
    </row>
  </sheetData>
  <phoneticPr fontId="5"/>
  <hyperlinks>
    <hyperlink ref="E1" location="目次!C9" display="目次" xr:uid="{00000000-0004-0000-2000-000000000000}"/>
  </hyperlinks>
  <pageMargins left="0.7" right="0.7" top="0.75" bottom="0.75" header="0.3" footer="0.3"/>
  <pageSetup paperSize="9" orientation="portrait"/>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E11"/>
  <sheetViews>
    <sheetView topLeftCell="A13" workbookViewId="0">
      <selection activeCell="A27" sqref="A27"/>
    </sheetView>
  </sheetViews>
  <sheetFormatPr defaultRowHeight="18.75"/>
  <cols>
    <col min="1" max="1" width="16.5" bestFit="1" customWidth="1"/>
    <col min="2" max="4" width="18.5" bestFit="1" customWidth="1"/>
    <col min="5" max="5" width="16.625" bestFit="1" customWidth="1"/>
  </cols>
  <sheetData>
    <row r="1" spans="1:5">
      <c r="A1" s="95" t="s">
        <v>3120</v>
      </c>
      <c r="B1" s="22" t="s">
        <v>110</v>
      </c>
      <c r="E1" s="91" t="s">
        <v>2997</v>
      </c>
    </row>
    <row r="3" spans="1:5">
      <c r="A3" s="19" t="s">
        <v>3109</v>
      </c>
      <c r="B3" t="s">
        <v>700</v>
      </c>
      <c r="C3" t="s">
        <v>1273</v>
      </c>
      <c r="D3" t="s">
        <v>1501</v>
      </c>
      <c r="E3" t="s">
        <v>1379</v>
      </c>
    </row>
    <row r="4" spans="1:5">
      <c r="A4" s="40">
        <v>43466</v>
      </c>
      <c r="B4" s="97">
        <v>21.966643502432245</v>
      </c>
      <c r="C4" s="97">
        <v>67.397498262682419</v>
      </c>
      <c r="D4" s="97">
        <v>45.43085476025017</v>
      </c>
      <c r="E4" s="97">
        <v>206.81746282821894</v>
      </c>
    </row>
    <row r="5" spans="1:5">
      <c r="A5" s="40">
        <v>43831</v>
      </c>
      <c r="B5" s="97">
        <v>21.678588790888256</v>
      </c>
      <c r="C5" s="97">
        <v>67.660948676991467</v>
      </c>
      <c r="D5" s="97">
        <v>45.982359886103204</v>
      </c>
      <c r="E5" s="97">
        <v>212.10956271023545</v>
      </c>
    </row>
    <row r="6" spans="1:5">
      <c r="A6" s="40">
        <v>44197</v>
      </c>
      <c r="B6" s="97">
        <v>21.695926966292134</v>
      </c>
      <c r="C6" s="97">
        <v>68.31460674157303</v>
      </c>
      <c r="D6" s="97">
        <v>46.618679775280896</v>
      </c>
      <c r="E6" s="97">
        <v>214.87295678912446</v>
      </c>
    </row>
    <row r="7" spans="1:5">
      <c r="A7" s="40">
        <v>44562</v>
      </c>
      <c r="B7" s="97">
        <v>21.466811295006824</v>
      </c>
      <c r="C7" s="97">
        <v>68.193428741383528</v>
      </c>
      <c r="D7" s="97">
        <v>46.726617446376714</v>
      </c>
      <c r="E7" s="97">
        <v>217.66911165444171</v>
      </c>
    </row>
    <row r="8" spans="1:5">
      <c r="A8" s="40">
        <v>44927</v>
      </c>
      <c r="B8" s="97">
        <v>21.215612344644601</v>
      </c>
      <c r="C8" s="97">
        <v>67.801284736768608</v>
      </c>
      <c r="D8" s="97">
        <v>46.585672392124003</v>
      </c>
      <c r="E8" s="97">
        <v>219.58203060720751</v>
      </c>
    </row>
    <row r="9" spans="1:5">
      <c r="A9" s="40">
        <v>45292</v>
      </c>
      <c r="B9" s="97">
        <v>20.900769203995683</v>
      </c>
      <c r="C9" s="97">
        <v>67.540287494344085</v>
      </c>
      <c r="D9" s="97">
        <v>46.639518290348406</v>
      </c>
      <c r="E9" s="97">
        <v>223.14737718567858</v>
      </c>
    </row>
    <row r="10" spans="1:5">
      <c r="A10" s="40">
        <v>45658</v>
      </c>
      <c r="B10" s="97">
        <v>20.637689248587176</v>
      </c>
      <c r="C10" s="97">
        <v>67.470173724970351</v>
      </c>
      <c r="D10" s="97">
        <v>46.832484476383172</v>
      </c>
      <c r="E10" s="97">
        <v>226.92697768762679</v>
      </c>
    </row>
    <row r="11" spans="1:5">
      <c r="A11" s="40" t="s">
        <v>756</v>
      </c>
      <c r="B11" s="97">
        <v>149.56204135184691</v>
      </c>
      <c r="C11" s="97">
        <v>474.3782283787134</v>
      </c>
      <c r="D11" s="97">
        <v>324.81618702686654</v>
      </c>
      <c r="E11" s="97">
        <v>1521.1254794625333</v>
      </c>
    </row>
  </sheetData>
  <phoneticPr fontId="5"/>
  <hyperlinks>
    <hyperlink ref="E1" location="目次!C9" display="目次" xr:uid="{00000000-0004-0000-2100-000000000000}"/>
  </hyperlinks>
  <pageMargins left="0.7" right="0.7" top="0.75" bottom="0.75" header="0.3" footer="0.3"/>
  <pageSetup paperSize="9" orientation="portrait"/>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W27"/>
  <sheetViews>
    <sheetView workbookViewId="0">
      <pane xSplit="1" ySplit="7" topLeftCell="B8" activePane="bottomRight" state="frozen"/>
      <selection pane="topRight"/>
      <selection pane="bottomLeft"/>
      <selection pane="bottomRight" activeCell="M27" sqref="M27"/>
    </sheetView>
  </sheetViews>
  <sheetFormatPr defaultColWidth="8.75" defaultRowHeight="14.25"/>
  <cols>
    <col min="1" max="16" width="8.75" style="1"/>
    <col min="17" max="17" width="10.75" style="1" customWidth="1"/>
    <col min="18" max="19" width="11.375" style="1" bestFit="1" customWidth="1"/>
    <col min="20" max="20" width="11.5" style="1" customWidth="1"/>
    <col min="21" max="21" width="13.75" style="1" customWidth="1"/>
    <col min="22" max="23" width="14" style="1" bestFit="1" customWidth="1"/>
    <col min="24" max="16384" width="8.75" style="1"/>
  </cols>
  <sheetData>
    <row r="1" spans="1:20">
      <c r="A1" s="1" t="s">
        <v>153</v>
      </c>
      <c r="F1" s="9" t="s">
        <v>652</v>
      </c>
    </row>
    <row r="2" spans="1:20">
      <c r="A2" s="1" t="s">
        <v>310</v>
      </c>
    </row>
    <row r="3" spans="1:20">
      <c r="A3" s="1" t="s">
        <v>936</v>
      </c>
    </row>
    <row r="4" spans="1:20">
      <c r="M4" s="2" t="s">
        <v>2747</v>
      </c>
    </row>
    <row r="5" spans="1:20">
      <c r="A5" s="227" t="s">
        <v>1114</v>
      </c>
      <c r="B5" s="227" t="s">
        <v>1700</v>
      </c>
      <c r="C5" s="227"/>
      <c r="D5" s="227"/>
      <c r="E5" s="227" t="s">
        <v>160</v>
      </c>
      <c r="F5" s="227"/>
      <c r="G5" s="227"/>
      <c r="H5" s="227" t="s">
        <v>1714</v>
      </c>
      <c r="I5" s="227"/>
      <c r="J5" s="227"/>
      <c r="K5" s="227" t="s">
        <v>1247</v>
      </c>
      <c r="L5" s="227"/>
      <c r="M5" s="227"/>
    </row>
    <row r="6" spans="1:20">
      <c r="A6" s="227"/>
      <c r="B6" s="25" t="s">
        <v>1715</v>
      </c>
      <c r="C6" s="25" t="s">
        <v>17</v>
      </c>
      <c r="D6" s="25" t="s">
        <v>1417</v>
      </c>
      <c r="E6" s="25" t="s">
        <v>1715</v>
      </c>
      <c r="F6" s="25" t="s">
        <v>17</v>
      </c>
      <c r="G6" s="25" t="s">
        <v>1417</v>
      </c>
      <c r="H6" s="25" t="s">
        <v>1715</v>
      </c>
      <c r="I6" s="25" t="s">
        <v>17</v>
      </c>
      <c r="J6" s="25" t="s">
        <v>1417</v>
      </c>
      <c r="K6" s="25" t="s">
        <v>1715</v>
      </c>
      <c r="L6" s="25" t="s">
        <v>17</v>
      </c>
      <c r="M6" s="25" t="s">
        <v>1417</v>
      </c>
    </row>
    <row r="7" spans="1:20" ht="7.5" customHeight="1">
      <c r="A7" s="26" t="s">
        <v>303</v>
      </c>
      <c r="B7" s="26" t="s">
        <v>647</v>
      </c>
      <c r="C7" s="26" t="s">
        <v>1076</v>
      </c>
      <c r="D7" s="26" t="s">
        <v>638</v>
      </c>
      <c r="E7" s="26" t="s">
        <v>1718</v>
      </c>
      <c r="F7" s="26" t="s">
        <v>1720</v>
      </c>
      <c r="G7" s="26" t="s">
        <v>1070</v>
      </c>
      <c r="H7" s="26" t="s">
        <v>1597</v>
      </c>
      <c r="I7" s="26" t="s">
        <v>1485</v>
      </c>
      <c r="J7" s="26" t="s">
        <v>740</v>
      </c>
      <c r="K7" s="26" t="s">
        <v>631</v>
      </c>
      <c r="L7" s="26" t="s">
        <v>906</v>
      </c>
      <c r="M7" s="26" t="s">
        <v>902</v>
      </c>
    </row>
    <row r="8" spans="1:20">
      <c r="A8" s="7" t="s">
        <v>89</v>
      </c>
      <c r="B8" s="49">
        <v>8.4</v>
      </c>
      <c r="C8" s="18">
        <v>8.6669122799873559</v>
      </c>
      <c r="D8" s="18">
        <v>9.0397623111448251</v>
      </c>
      <c r="E8" s="49">
        <v>8.6</v>
      </c>
      <c r="F8" s="18">
        <v>6.6883184022197559</v>
      </c>
      <c r="G8" s="18">
        <v>6.3425838127146674</v>
      </c>
      <c r="H8" s="49">
        <v>5.7</v>
      </c>
      <c r="I8" s="18">
        <v>6.3752922250644559</v>
      </c>
      <c r="J8" s="18">
        <v>5.288998461765388</v>
      </c>
      <c r="K8" s="18">
        <v>2.08</v>
      </c>
      <c r="L8" s="18">
        <v>2.1061019971684325</v>
      </c>
      <c r="M8" s="18">
        <v>2.1914575299745032</v>
      </c>
    </row>
    <row r="9" spans="1:20">
      <c r="A9" s="7" t="s">
        <v>1722</v>
      </c>
      <c r="B9" s="49">
        <v>8.6999999999999993</v>
      </c>
      <c r="C9" s="18">
        <v>8.952390004571356</v>
      </c>
      <c r="D9" s="18">
        <v>9.1453135536075525</v>
      </c>
      <c r="E9" s="49">
        <v>8.6</v>
      </c>
      <c r="F9" s="18">
        <v>6.6644488800177424</v>
      </c>
      <c r="G9" s="18">
        <v>6.44807821982468</v>
      </c>
      <c r="H9" s="49">
        <v>5.8</v>
      </c>
      <c r="I9" s="18">
        <v>6.4548906721703991</v>
      </c>
      <c r="J9" s="18">
        <v>5.8791301416048549</v>
      </c>
      <c r="K9" s="18">
        <v>2.04</v>
      </c>
      <c r="L9" s="18">
        <v>2.0873219547299957</v>
      </c>
      <c r="M9" s="18">
        <v>2.4022252191503712</v>
      </c>
    </row>
    <row r="10" spans="1:20">
      <c r="A10" s="7" t="s">
        <v>1351</v>
      </c>
      <c r="B10" s="49">
        <v>8.6</v>
      </c>
      <c r="C10" s="18">
        <v>8.8985448132460707</v>
      </c>
      <c r="D10" s="18">
        <v>8.8049257150062008</v>
      </c>
      <c r="E10" s="49">
        <v>8.8000000000000007</v>
      </c>
      <c r="F10" s="18">
        <v>6.8647329723036403</v>
      </c>
      <c r="G10" s="18">
        <v>6.2832286128564521</v>
      </c>
      <c r="H10" s="49">
        <v>5.7</v>
      </c>
      <c r="I10" s="18">
        <v>6.3471784231665778</v>
      </c>
      <c r="J10" s="18">
        <v>6.1361296152310505</v>
      </c>
      <c r="K10" s="18">
        <v>2.02</v>
      </c>
      <c r="L10" s="18">
        <v>2.0523521146305792</v>
      </c>
      <c r="M10" s="18">
        <v>2.2905415344526867</v>
      </c>
    </row>
    <row r="11" spans="1:20">
      <c r="A11" s="7" t="s">
        <v>659</v>
      </c>
      <c r="B11" s="49">
        <v>8.6999999999999993</v>
      </c>
      <c r="C11" s="18">
        <v>8.8400951946698854</v>
      </c>
      <c r="D11" s="18">
        <v>8.899897147415043</v>
      </c>
      <c r="E11" s="49">
        <v>9.1</v>
      </c>
      <c r="F11" s="18">
        <v>7.1198387281892064</v>
      </c>
      <c r="G11" s="18">
        <v>6.2551163913435914</v>
      </c>
      <c r="H11" s="49">
        <v>5.8</v>
      </c>
      <c r="I11" s="18">
        <v>6.3440039549821563</v>
      </c>
      <c r="J11" s="18">
        <v>4.995696983690519</v>
      </c>
      <c r="K11" s="18">
        <v>1.99</v>
      </c>
      <c r="L11" s="18">
        <v>2.0349892662605993</v>
      </c>
      <c r="M11" s="18">
        <v>2.0990323460884532</v>
      </c>
    </row>
    <row r="12" spans="1:20">
      <c r="A12" s="7" t="s">
        <v>1572</v>
      </c>
      <c r="B12" s="49">
        <v>8.5</v>
      </c>
      <c r="C12" s="18">
        <v>8.6680149283034549</v>
      </c>
      <c r="D12" s="18">
        <v>8.498524271031755</v>
      </c>
      <c r="E12" s="49">
        <v>9.1</v>
      </c>
      <c r="F12" s="18">
        <v>7.0787067348822497</v>
      </c>
      <c r="G12" s="18">
        <v>7.3681786783329493</v>
      </c>
      <c r="H12" s="49">
        <v>5.6</v>
      </c>
      <c r="I12" s="18">
        <v>6.1057107601228449</v>
      </c>
      <c r="J12" s="18">
        <v>5.5052016829589938</v>
      </c>
      <c r="K12" s="18">
        <v>2.0099999999999998</v>
      </c>
      <c r="L12" s="18">
        <v>1.9725322414575794</v>
      </c>
      <c r="M12" s="18">
        <v>2.1141649048625792</v>
      </c>
    </row>
    <row r="13" spans="1:20">
      <c r="A13" s="7" t="s">
        <v>1526</v>
      </c>
      <c r="B13" s="49">
        <v>8.5</v>
      </c>
      <c r="C13" s="18">
        <v>8.628884155542055</v>
      </c>
      <c r="D13" s="18">
        <v>8.1599261621077375</v>
      </c>
      <c r="E13" s="49">
        <v>9.5</v>
      </c>
      <c r="F13" s="18">
        <v>7.4886738780886777</v>
      </c>
      <c r="G13" s="18">
        <v>8.2228561839234775</v>
      </c>
      <c r="H13" s="49">
        <v>5.5</v>
      </c>
      <c r="I13" s="18">
        <v>5.9903865143748609</v>
      </c>
      <c r="J13" s="18">
        <v>4.7197516361805665</v>
      </c>
      <c r="K13" s="18">
        <v>1.99</v>
      </c>
      <c r="L13" s="18">
        <v>1.9705291506245739</v>
      </c>
      <c r="M13" s="18">
        <v>2.1396207417351905</v>
      </c>
    </row>
    <row r="14" spans="1:20">
      <c r="A14" s="7" t="s">
        <v>287</v>
      </c>
      <c r="B14" s="49">
        <v>8.3000000000000007</v>
      </c>
      <c r="C14" s="18">
        <v>8.3888765263340073</v>
      </c>
      <c r="D14" s="18">
        <v>7.5921680792445692</v>
      </c>
      <c r="E14" s="49">
        <v>9.9</v>
      </c>
      <c r="F14" s="18">
        <v>7.8310162373327969</v>
      </c>
      <c r="G14" s="18">
        <v>7.4659824601989531</v>
      </c>
      <c r="H14" s="49">
        <v>5.2</v>
      </c>
      <c r="I14" s="18">
        <v>5.6079639578542846</v>
      </c>
      <c r="J14" s="18">
        <v>4.2482491745357418</v>
      </c>
      <c r="K14" s="18">
        <v>1.87</v>
      </c>
      <c r="L14" s="18">
        <v>1.8535001925026402</v>
      </c>
      <c r="M14" s="18">
        <v>2.2923720793286924</v>
      </c>
    </row>
    <row r="15" spans="1:20">
      <c r="A15" s="7" t="s">
        <v>1350</v>
      </c>
      <c r="B15" s="49">
        <v>8.1999999999999993</v>
      </c>
      <c r="C15" s="18">
        <v>8.3196531620513063</v>
      </c>
      <c r="D15" s="18">
        <v>8.5612116112747163</v>
      </c>
      <c r="E15" s="49">
        <v>10</v>
      </c>
      <c r="F15" s="18">
        <v>7.9359506744444763</v>
      </c>
      <c r="G15" s="18">
        <v>8.4770719394194352</v>
      </c>
      <c r="H15" s="49">
        <v>5.3</v>
      </c>
      <c r="I15" s="18">
        <v>5.6800313663831874</v>
      </c>
      <c r="J15" s="18">
        <v>5.2166596550273452</v>
      </c>
      <c r="K15" s="18">
        <v>1.87</v>
      </c>
      <c r="L15" s="18">
        <v>1.8531474351180699</v>
      </c>
      <c r="M15" s="18">
        <v>2.0614219604543544</v>
      </c>
      <c r="R15" s="102"/>
      <c r="S15" s="102"/>
      <c r="T15" s="102"/>
    </row>
    <row r="16" spans="1:20">
      <c r="A16" s="7" t="s">
        <v>1729</v>
      </c>
      <c r="B16" s="49">
        <v>8.1999999999999993</v>
      </c>
      <c r="C16" s="18">
        <v>8.1834520293573636</v>
      </c>
      <c r="D16" s="18">
        <v>7.8912480797962994</v>
      </c>
      <c r="E16" s="49">
        <v>10.1</v>
      </c>
      <c r="F16" s="18">
        <v>8.0348021337756563</v>
      </c>
      <c r="G16" s="18">
        <v>7.449338187327708</v>
      </c>
      <c r="H16" s="49">
        <v>5.3</v>
      </c>
      <c r="I16" s="18">
        <v>5.480116039411822</v>
      </c>
      <c r="J16" s="18">
        <v>5.1135287557080034</v>
      </c>
      <c r="K16" s="18">
        <v>1.84</v>
      </c>
      <c r="L16" s="18">
        <v>1.826411717047236</v>
      </c>
      <c r="M16" s="18">
        <v>2.5251993855348158</v>
      </c>
    </row>
    <row r="17" spans="1:23">
      <c r="A17" s="7" t="s">
        <v>1732</v>
      </c>
      <c r="B17" s="49">
        <v>8</v>
      </c>
      <c r="C17" s="18">
        <v>8.0224341530878611</v>
      </c>
      <c r="D17" s="18">
        <v>7.8513092531784112</v>
      </c>
      <c r="E17" s="49">
        <v>10.1</v>
      </c>
      <c r="F17" s="18">
        <v>8.1753083640986723</v>
      </c>
      <c r="G17" s="18">
        <v>8.4196345878588872</v>
      </c>
      <c r="H17" s="49">
        <v>5.0999999999999996</v>
      </c>
      <c r="I17" s="18">
        <v>5.3688411805098237</v>
      </c>
      <c r="J17" s="18">
        <v>4.7149953692009765</v>
      </c>
      <c r="K17" s="18">
        <v>1.77</v>
      </c>
      <c r="L17" s="18">
        <v>1.758877694476658</v>
      </c>
      <c r="M17" s="18">
        <v>1.6207796581628358</v>
      </c>
    </row>
    <row r="18" spans="1:23">
      <c r="A18" s="7" t="s">
        <v>1733</v>
      </c>
      <c r="B18" s="49">
        <v>8</v>
      </c>
      <c r="C18" s="18">
        <v>8.0509836828283881</v>
      </c>
      <c r="D18" s="18">
        <v>8.6156542056074752</v>
      </c>
      <c r="E18" s="49">
        <v>10.3</v>
      </c>
      <c r="F18" s="18">
        <v>8.3015804801421496</v>
      </c>
      <c r="G18" s="18">
        <v>8.1149866488651536</v>
      </c>
      <c r="H18" s="49">
        <v>5.0999999999999996</v>
      </c>
      <c r="I18" s="18">
        <v>5.2883923169016196</v>
      </c>
      <c r="J18" s="18">
        <v>4.8815086782376502</v>
      </c>
      <c r="K18" s="18">
        <v>1.81</v>
      </c>
      <c r="L18" s="18">
        <v>1.7788318354138968</v>
      </c>
      <c r="M18" s="18">
        <v>1.7731975967957276</v>
      </c>
    </row>
    <row r="19" spans="1:23">
      <c r="A19" s="7" t="s">
        <v>898</v>
      </c>
      <c r="B19" s="49">
        <v>7.8</v>
      </c>
      <c r="C19" s="98">
        <v>7.7248312079331951</v>
      </c>
      <c r="D19" s="100">
        <v>6.7960761493058444</v>
      </c>
      <c r="E19" s="49">
        <v>10.5</v>
      </c>
      <c r="F19" s="98">
        <v>8.4588476259330747</v>
      </c>
      <c r="G19" s="100">
        <v>8.7081220384071827</v>
      </c>
      <c r="H19" s="49">
        <v>5</v>
      </c>
      <c r="I19" s="98">
        <v>5.1057495364970062</v>
      </c>
      <c r="J19" s="100">
        <v>4.0942721755756928</v>
      </c>
      <c r="K19" s="18">
        <v>1.73</v>
      </c>
      <c r="L19" s="98">
        <v>1.7137255056326712</v>
      </c>
      <c r="M19" s="100">
        <v>2.0159614265524981</v>
      </c>
    </row>
    <row r="20" spans="1:23">
      <c r="A20" s="7" t="s">
        <v>516</v>
      </c>
      <c r="B20" s="49">
        <v>7.6</v>
      </c>
      <c r="C20" s="98">
        <v>7.4369573477708393</v>
      </c>
      <c r="D20" s="100">
        <v>7.6889507699341246</v>
      </c>
      <c r="E20" s="49">
        <v>10.8</v>
      </c>
      <c r="F20" s="98">
        <v>8.7709617766961081</v>
      </c>
      <c r="G20" s="100">
        <v>8.9773695475987623</v>
      </c>
      <c r="H20" s="49">
        <v>4.9000000000000004</v>
      </c>
      <c r="I20" s="98">
        <v>5.0511186436533713</v>
      </c>
      <c r="J20" s="100">
        <v>4.9043037343363602</v>
      </c>
      <c r="K20" s="18">
        <v>1.7</v>
      </c>
      <c r="L20" s="98">
        <v>1.6777389798364593</v>
      </c>
      <c r="M20" s="100">
        <v>2.0780948026848987</v>
      </c>
    </row>
    <row r="21" spans="1:23">
      <c r="A21" s="7" t="s">
        <v>1185</v>
      </c>
      <c r="B21" s="49">
        <v>7.4</v>
      </c>
      <c r="C21" s="98">
        <v>7.2511107225783471</v>
      </c>
      <c r="D21" s="98">
        <v>6.7589981754851554</v>
      </c>
      <c r="E21" s="49">
        <v>11</v>
      </c>
      <c r="F21" s="98">
        <v>8.9692243923774235</v>
      </c>
      <c r="G21" s="98">
        <v>8.7286448830651846</v>
      </c>
      <c r="H21" s="49">
        <v>4.7</v>
      </c>
      <c r="I21" s="98">
        <v>4.9106547122034332</v>
      </c>
      <c r="J21" s="98">
        <v>4.664952728479018</v>
      </c>
      <c r="K21" s="18">
        <v>1.6800000000000002</v>
      </c>
      <c r="L21" s="98">
        <v>1.6278070357473744</v>
      </c>
      <c r="M21" s="98">
        <v>1.9696467075800299</v>
      </c>
    </row>
    <row r="22" spans="1:23">
      <c r="A22" s="7" t="s">
        <v>148</v>
      </c>
      <c r="B22" s="49">
        <v>7</v>
      </c>
      <c r="C22" s="98">
        <v>6.8515068097684324</v>
      </c>
      <c r="D22" s="98">
        <v>7.3172244155522028</v>
      </c>
      <c r="E22" s="49">
        <v>11.2</v>
      </c>
      <c r="F22" s="98">
        <v>9.1267918426689256</v>
      </c>
      <c r="G22" s="98">
        <v>9.156865582174083</v>
      </c>
      <c r="H22" s="49">
        <v>4.8</v>
      </c>
      <c r="I22" s="98">
        <v>4.9914316763414925</v>
      </c>
      <c r="J22" s="98">
        <v>4.2580458463382866</v>
      </c>
      <c r="K22" s="18">
        <v>1.69</v>
      </c>
      <c r="L22" s="98">
        <v>1.6184490584191633</v>
      </c>
      <c r="M22" s="98">
        <v>2.3357241778457594</v>
      </c>
    </row>
    <row r="23" spans="1:23">
      <c r="A23" s="7" t="s">
        <v>884</v>
      </c>
      <c r="B23" s="49">
        <v>6.8</v>
      </c>
      <c r="C23" s="98">
        <v>6.5890201905592489</v>
      </c>
      <c r="D23" s="98">
        <v>6.4325308182344703</v>
      </c>
      <c r="E23" s="49">
        <v>11.1</v>
      </c>
      <c r="F23" s="98">
        <v>9.1585919188614628</v>
      </c>
      <c r="G23" s="98">
        <v>9.5143542649127166</v>
      </c>
      <c r="H23" s="49">
        <v>4.3</v>
      </c>
      <c r="I23" s="98">
        <v>4.2913883081238673</v>
      </c>
      <c r="J23" s="98">
        <v>3.9505253578224537</v>
      </c>
      <c r="K23" s="18">
        <v>1.5699999999999998</v>
      </c>
      <c r="L23" s="98">
        <v>1.4624344656907071</v>
      </c>
      <c r="M23" s="98">
        <v>1.6753536857781086</v>
      </c>
    </row>
    <row r="24" spans="1:23">
      <c r="A24" s="7" t="s">
        <v>1188</v>
      </c>
      <c r="B24" s="7">
        <v>6.6</v>
      </c>
      <c r="C24" s="99">
        <v>6.5</v>
      </c>
      <c r="D24" s="7">
        <v>6.19</v>
      </c>
      <c r="E24" s="7">
        <v>11.7</v>
      </c>
      <c r="F24" s="99">
        <v>10</v>
      </c>
      <c r="G24" s="7">
        <v>10.68</v>
      </c>
      <c r="H24" s="7">
        <v>4.0999999999999996</v>
      </c>
      <c r="I24" s="99">
        <v>4.3</v>
      </c>
      <c r="J24" s="7">
        <v>3.65</v>
      </c>
      <c r="K24" s="101">
        <v>1.5</v>
      </c>
      <c r="L24" s="98">
        <v>1.46</v>
      </c>
      <c r="M24" s="7">
        <v>1.69</v>
      </c>
      <c r="T24" s="103"/>
      <c r="U24" s="103"/>
      <c r="V24" s="103"/>
      <c r="W24" s="103"/>
    </row>
    <row r="25" spans="1:23">
      <c r="A25" s="7" t="s">
        <v>1193</v>
      </c>
      <c r="B25" s="7">
        <v>6.3</v>
      </c>
      <c r="C25" s="7">
        <v>6.3</v>
      </c>
      <c r="D25" s="7">
        <v>6.02</v>
      </c>
      <c r="E25" s="7">
        <v>12.9</v>
      </c>
      <c r="F25" s="49">
        <v>11</v>
      </c>
      <c r="G25" s="7">
        <v>10.49</v>
      </c>
      <c r="H25" s="7">
        <v>4.0999999999999996</v>
      </c>
      <c r="I25" s="7">
        <v>4.5</v>
      </c>
      <c r="J25" s="7">
        <v>4.07</v>
      </c>
      <c r="K25" s="7">
        <v>1.47</v>
      </c>
      <c r="L25" s="7">
        <v>1.42</v>
      </c>
      <c r="M25" s="7">
        <v>1.79</v>
      </c>
      <c r="T25" s="103"/>
      <c r="U25" s="103"/>
      <c r="V25" s="103"/>
      <c r="W25" s="103"/>
    </row>
    <row r="26" spans="1:23">
      <c r="A26" s="7" t="s">
        <v>1194</v>
      </c>
      <c r="B26" s="49">
        <v>6</v>
      </c>
      <c r="C26" s="49">
        <v>6</v>
      </c>
      <c r="D26" s="18">
        <v>6.03</v>
      </c>
      <c r="E26" s="49">
        <v>13</v>
      </c>
      <c r="F26" s="49">
        <v>11</v>
      </c>
      <c r="G26" s="18">
        <v>11.46</v>
      </c>
      <c r="H26" s="7">
        <v>3.9</v>
      </c>
      <c r="I26" s="7">
        <v>4.3</v>
      </c>
      <c r="J26" s="7">
        <v>3.78</v>
      </c>
      <c r="K26" s="7">
        <v>1.52</v>
      </c>
      <c r="L26" s="7">
        <v>1.49</v>
      </c>
      <c r="M26" s="7">
        <v>1.71</v>
      </c>
      <c r="T26" s="103"/>
      <c r="U26" s="103"/>
      <c r="V26" s="103"/>
      <c r="W26" s="103"/>
    </row>
    <row r="27" spans="1:23" s="23" customFormat="1" ht="18.75">
      <c r="A27" s="7" t="s">
        <v>243</v>
      </c>
      <c r="B27" s="7">
        <v>5.7</v>
      </c>
      <c r="C27" s="7">
        <v>5.8</v>
      </c>
      <c r="D27" s="7">
        <v>5.79</v>
      </c>
      <c r="E27" s="7">
        <v>13.3</v>
      </c>
      <c r="F27" s="7">
        <v>11.4</v>
      </c>
      <c r="G27" s="7">
        <v>11.21</v>
      </c>
      <c r="H27" s="7">
        <v>4</v>
      </c>
      <c r="I27" s="7">
        <v>4.4000000000000004</v>
      </c>
      <c r="J27" s="7">
        <v>3.48</v>
      </c>
      <c r="K27" s="7">
        <v>1.55</v>
      </c>
      <c r="L27" s="7">
        <v>1.48</v>
      </c>
      <c r="M27" s="7">
        <v>1.73</v>
      </c>
    </row>
  </sheetData>
  <autoFilter ref="A7:M19" xr:uid="{00000000-0009-0000-0000-000022000000}"/>
  <mergeCells count="5">
    <mergeCell ref="B5:D5"/>
    <mergeCell ref="E5:G5"/>
    <mergeCell ref="H5:J5"/>
    <mergeCell ref="K5:M5"/>
    <mergeCell ref="A5:A6"/>
  </mergeCells>
  <phoneticPr fontId="5"/>
  <hyperlinks>
    <hyperlink ref="F1" location="目次!C9" display="目次" xr:uid="{00000000-0004-0000-2200-000000000000}"/>
  </hyperlinks>
  <pageMargins left="0.7" right="0.7" top="0.75" bottom="0.75" header="0.3" footer="0.3"/>
  <pageSetup paperSize="9"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F10"/>
  <sheetViews>
    <sheetView workbookViewId="0">
      <selection activeCell="N22" sqref="N22"/>
    </sheetView>
  </sheetViews>
  <sheetFormatPr defaultColWidth="8.75" defaultRowHeight="14.25"/>
  <cols>
    <col min="1" max="1" width="11.25" style="1" bestFit="1" customWidth="1"/>
    <col min="2" max="5" width="7.375" style="1" bestFit="1" customWidth="1"/>
    <col min="6" max="16384" width="8.75" style="1"/>
  </cols>
  <sheetData>
    <row r="1" spans="1:6" ht="18.75">
      <c r="A1" s="19" t="s">
        <v>3109</v>
      </c>
      <c r="B1" s="21" t="s">
        <v>1700</v>
      </c>
      <c r="C1" s="21" t="s">
        <v>160</v>
      </c>
      <c r="D1" s="21" t="s">
        <v>1714</v>
      </c>
      <c r="E1" s="21" t="s">
        <v>1247</v>
      </c>
      <c r="F1" s="9" t="s">
        <v>652</v>
      </c>
    </row>
    <row r="2" spans="1:6" ht="18.75">
      <c r="A2" s="221" t="s">
        <v>1198</v>
      </c>
      <c r="B2" s="223">
        <v>7.6889507699341246</v>
      </c>
      <c r="C2" s="223">
        <v>8.9773695475987623</v>
      </c>
      <c r="D2" s="223">
        <v>4.9043037343363602</v>
      </c>
      <c r="E2" s="223">
        <v>2.0780948026848987</v>
      </c>
    </row>
    <row r="3" spans="1:6" ht="18.75">
      <c r="A3" s="221" t="s">
        <v>1199</v>
      </c>
      <c r="B3" s="223">
        <v>6.7589981754851554</v>
      </c>
      <c r="C3" s="223">
        <v>8.7286448830651846</v>
      </c>
      <c r="D3" s="223">
        <v>4.664952728479018</v>
      </c>
      <c r="E3" s="223">
        <v>1.9696467075800299</v>
      </c>
    </row>
    <row r="4" spans="1:6" ht="18.75">
      <c r="A4" s="221" t="s">
        <v>1168</v>
      </c>
      <c r="B4" s="223">
        <v>7.3172244155522028</v>
      </c>
      <c r="C4" s="223">
        <v>9.156865582174083</v>
      </c>
      <c r="D4" s="223">
        <v>4.2580458463382866</v>
      </c>
      <c r="E4" s="223">
        <v>2.3357241778457594</v>
      </c>
    </row>
    <row r="5" spans="1:6" ht="18.75">
      <c r="A5" s="221" t="s">
        <v>1201</v>
      </c>
      <c r="B5" s="223">
        <v>6.4325308182344703</v>
      </c>
      <c r="C5" s="223">
        <v>9.5143542649127166</v>
      </c>
      <c r="D5" s="223">
        <v>3.9505253578224537</v>
      </c>
      <c r="E5" s="223">
        <v>1.6753536857781086</v>
      </c>
    </row>
    <row r="6" spans="1:6" ht="18.75">
      <c r="A6" s="221" t="s">
        <v>1204</v>
      </c>
      <c r="B6" s="222">
        <v>6.19</v>
      </c>
      <c r="C6" s="222">
        <v>10.68</v>
      </c>
      <c r="D6" s="222">
        <v>3.65</v>
      </c>
      <c r="E6" s="222">
        <v>1.69</v>
      </c>
    </row>
    <row r="7" spans="1:6" ht="18.75">
      <c r="A7" s="221" t="s">
        <v>1205</v>
      </c>
      <c r="B7" s="222">
        <v>6.02</v>
      </c>
      <c r="C7" s="222">
        <v>10.49</v>
      </c>
      <c r="D7" s="222">
        <v>4.07</v>
      </c>
      <c r="E7" s="222">
        <v>1.79</v>
      </c>
    </row>
    <row r="8" spans="1:6" ht="18.75">
      <c r="A8" s="221" t="s">
        <v>2941</v>
      </c>
      <c r="B8" s="222">
        <v>6.03</v>
      </c>
      <c r="C8" s="222">
        <v>11.46</v>
      </c>
      <c r="D8" s="222">
        <v>3.78</v>
      </c>
      <c r="E8" s="222">
        <v>1.71</v>
      </c>
    </row>
    <row r="9" spans="1:6" ht="18.75">
      <c r="A9" s="221" t="s">
        <v>3000</v>
      </c>
      <c r="B9" s="222">
        <v>5.79</v>
      </c>
      <c r="C9" s="222">
        <v>11.21</v>
      </c>
      <c r="D9" s="222">
        <v>3.48</v>
      </c>
      <c r="E9" s="222">
        <v>1.73</v>
      </c>
    </row>
    <row r="10" spans="1:6" ht="18.75">
      <c r="A10" s="221" t="s">
        <v>756</v>
      </c>
      <c r="B10" s="223">
        <v>52.227704179205951</v>
      </c>
      <c r="C10" s="223">
        <v>80.217234277750748</v>
      </c>
      <c r="D10" s="223">
        <v>32.757827666976119</v>
      </c>
      <c r="E10" s="223">
        <v>14.978819373888797</v>
      </c>
    </row>
  </sheetData>
  <phoneticPr fontId="5"/>
  <hyperlinks>
    <hyperlink ref="F1" location="目次!C9" display="目次" xr:uid="{00000000-0004-0000-2300-000000000000}"/>
  </hyperlinks>
  <pageMargins left="0.7" right="0.7" top="0.75" bottom="0.75" header="0.3" footer="0.3"/>
  <pageSetup paperSize="9" orientation="portrait"/>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12"/>
  <sheetViews>
    <sheetView workbookViewId="0">
      <selection activeCell="A13" sqref="A13"/>
    </sheetView>
  </sheetViews>
  <sheetFormatPr defaultColWidth="8.75" defaultRowHeight="14.25"/>
  <cols>
    <col min="1" max="1" width="12.75" style="1" bestFit="1" customWidth="1"/>
    <col min="2" max="16384" width="8.75" style="1"/>
  </cols>
  <sheetData>
    <row r="1" spans="1:9">
      <c r="A1" s="1" t="s">
        <v>1060</v>
      </c>
      <c r="F1" s="9" t="s">
        <v>652</v>
      </c>
    </row>
    <row r="2" spans="1:9">
      <c r="A2" s="1" t="s">
        <v>370</v>
      </c>
    </row>
    <row r="3" spans="1:9">
      <c r="A3" s="1" t="s">
        <v>1735</v>
      </c>
    </row>
    <row r="4" spans="1:9">
      <c r="A4" s="1" t="s">
        <v>1043</v>
      </c>
    </row>
    <row r="5" spans="1:9">
      <c r="A5" s="229" t="s">
        <v>1087</v>
      </c>
      <c r="B5" s="229" t="s">
        <v>319</v>
      </c>
      <c r="C5" s="231" t="s">
        <v>97</v>
      </c>
      <c r="D5" s="232"/>
      <c r="E5" s="233"/>
      <c r="F5" s="231" t="s">
        <v>850</v>
      </c>
      <c r="G5" s="232"/>
      <c r="H5" s="233"/>
      <c r="I5" s="229" t="s">
        <v>1740</v>
      </c>
    </row>
    <row r="6" spans="1:9">
      <c r="A6" s="230"/>
      <c r="B6" s="230"/>
      <c r="C6" s="25" t="s">
        <v>970</v>
      </c>
      <c r="D6" s="25" t="s">
        <v>1741</v>
      </c>
      <c r="E6" s="25" t="s">
        <v>1744</v>
      </c>
      <c r="F6" s="25" t="s">
        <v>970</v>
      </c>
      <c r="G6" s="25" t="s">
        <v>1741</v>
      </c>
      <c r="H6" s="25" t="s">
        <v>1744</v>
      </c>
      <c r="I6" s="230"/>
    </row>
    <row r="7" spans="1:9" ht="7.5" customHeight="1">
      <c r="A7" s="26" t="str">
        <f>A5</f>
        <v>年別</v>
      </c>
      <c r="B7" s="26" t="str">
        <f>B5</f>
        <v>夜間人口</v>
      </c>
      <c r="C7" s="26" t="str">
        <f>C6&amp;"("&amp;$C$5&amp;")"</f>
        <v>総数(流出人口)</v>
      </c>
      <c r="D7" s="26" t="str">
        <f>D6&amp;"("&amp;$C$5&amp;")"</f>
        <v>通勤(流出人口)</v>
      </c>
      <c r="E7" s="26" t="str">
        <f>E6&amp;"("&amp;$C$5&amp;")"</f>
        <v>通学(流出人口)</v>
      </c>
      <c r="F7" s="26" t="str">
        <f>F6&amp;"("&amp;$F$5&amp;")"</f>
        <v>総数(流入人口)</v>
      </c>
      <c r="G7" s="26" t="str">
        <f>G6&amp;"("&amp;$F$5&amp;")"</f>
        <v>通勤(流入人口)</v>
      </c>
      <c r="H7" s="26" t="str">
        <f>H6&amp;"("&amp;$F$5&amp;")"</f>
        <v>通学(流入人口)</v>
      </c>
      <c r="I7" s="26" t="str">
        <f>I5</f>
        <v>昼間人口</v>
      </c>
    </row>
    <row r="8" spans="1:9">
      <c r="A8" s="27">
        <v>36800</v>
      </c>
      <c r="B8" s="7">
        <v>46246</v>
      </c>
      <c r="C8" s="7">
        <v>14774</v>
      </c>
      <c r="D8" s="7">
        <v>12595</v>
      </c>
      <c r="E8" s="7">
        <v>2179</v>
      </c>
      <c r="F8" s="7">
        <v>12067</v>
      </c>
      <c r="G8" s="7">
        <v>11621</v>
      </c>
      <c r="H8" s="7">
        <v>446</v>
      </c>
      <c r="I8" s="7">
        <v>43539</v>
      </c>
    </row>
    <row r="9" spans="1:9">
      <c r="A9" s="27">
        <v>38626</v>
      </c>
      <c r="B9" s="7">
        <v>47425</v>
      </c>
      <c r="C9" s="7">
        <v>15024</v>
      </c>
      <c r="D9" s="7">
        <v>13100</v>
      </c>
      <c r="E9" s="7">
        <v>1924</v>
      </c>
      <c r="F9" s="7">
        <v>12342</v>
      </c>
      <c r="G9" s="7">
        <v>11957</v>
      </c>
      <c r="H9" s="7">
        <v>385</v>
      </c>
      <c r="I9" s="7">
        <v>44743</v>
      </c>
    </row>
    <row r="10" spans="1:9">
      <c r="A10" s="27">
        <v>40452</v>
      </c>
      <c r="B10" s="7">
        <v>47672</v>
      </c>
      <c r="C10" s="7">
        <v>14507</v>
      </c>
      <c r="D10" s="7">
        <v>12718</v>
      </c>
      <c r="E10" s="7">
        <v>1789</v>
      </c>
      <c r="F10" s="7">
        <v>11786</v>
      </c>
      <c r="G10" s="7">
        <v>11314</v>
      </c>
      <c r="H10" s="7">
        <v>472</v>
      </c>
      <c r="I10" s="7">
        <v>44951</v>
      </c>
    </row>
    <row r="11" spans="1:9">
      <c r="A11" s="28">
        <v>42278</v>
      </c>
      <c r="B11" s="7">
        <v>47936</v>
      </c>
      <c r="C11" s="7">
        <v>15024</v>
      </c>
      <c r="D11" s="7">
        <v>13303</v>
      </c>
      <c r="E11" s="7">
        <v>1721</v>
      </c>
      <c r="F11" s="7">
        <v>11475</v>
      </c>
      <c r="G11" s="7">
        <v>11007</v>
      </c>
      <c r="H11" s="7">
        <v>468</v>
      </c>
      <c r="I11" s="7">
        <v>44500</v>
      </c>
    </row>
    <row r="12" spans="1:9">
      <c r="A12" s="27">
        <v>44105</v>
      </c>
      <c r="B12" s="7">
        <v>48348</v>
      </c>
      <c r="C12" s="7">
        <v>14437</v>
      </c>
      <c r="D12" s="7">
        <v>12964</v>
      </c>
      <c r="E12" s="7">
        <v>1473</v>
      </c>
      <c r="F12" s="7">
        <v>11888</v>
      </c>
      <c r="G12" s="7">
        <v>11546</v>
      </c>
      <c r="H12" s="7">
        <v>342</v>
      </c>
      <c r="I12" s="7">
        <v>45799</v>
      </c>
    </row>
  </sheetData>
  <autoFilter ref="A7:I11" xr:uid="{00000000-0009-0000-0000-000024000000}"/>
  <mergeCells count="5">
    <mergeCell ref="C5:E5"/>
    <mergeCell ref="F5:H5"/>
    <mergeCell ref="A5:A6"/>
    <mergeCell ref="B5:B6"/>
    <mergeCell ref="I5:I6"/>
  </mergeCells>
  <phoneticPr fontId="5"/>
  <hyperlinks>
    <hyperlink ref="F1" location="目次!C9" display="目次" xr:uid="{00000000-0004-0000-2400-000000000000}"/>
  </hyperlinks>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E8"/>
  <sheetViews>
    <sheetView workbookViewId="0">
      <selection activeCell="G29" sqref="G29"/>
    </sheetView>
  </sheetViews>
  <sheetFormatPr defaultRowHeight="18.75"/>
  <cols>
    <col min="1" max="1" width="10.5" bestFit="1" customWidth="1"/>
    <col min="2" max="3" width="9.25" bestFit="1" customWidth="1"/>
  </cols>
  <sheetData>
    <row r="1" spans="1:5">
      <c r="E1" s="91" t="s">
        <v>2997</v>
      </c>
    </row>
    <row r="3" spans="1:5">
      <c r="A3" s="19" t="s">
        <v>3109</v>
      </c>
      <c r="B3" t="s">
        <v>2142</v>
      </c>
      <c r="C3" t="s">
        <v>469</v>
      </c>
    </row>
    <row r="4" spans="1:5">
      <c r="A4" s="40">
        <v>36800</v>
      </c>
      <c r="B4" s="41">
        <v>43539</v>
      </c>
      <c r="C4" s="41">
        <v>46246</v>
      </c>
    </row>
    <row r="5" spans="1:5">
      <c r="A5" s="40">
        <v>38626</v>
      </c>
      <c r="B5" s="41">
        <v>44743</v>
      </c>
      <c r="C5" s="41">
        <v>47425</v>
      </c>
    </row>
    <row r="6" spans="1:5">
      <c r="A6" s="40">
        <v>40452</v>
      </c>
      <c r="B6" s="41">
        <v>44951</v>
      </c>
      <c r="C6" s="41">
        <v>47672</v>
      </c>
    </row>
    <row r="7" spans="1:5">
      <c r="A7" s="40">
        <v>42278</v>
      </c>
      <c r="B7" s="41">
        <v>44500</v>
      </c>
      <c r="C7" s="41">
        <v>47936</v>
      </c>
    </row>
    <row r="8" spans="1:5">
      <c r="A8" s="40">
        <v>44105</v>
      </c>
      <c r="B8" s="41">
        <v>45799</v>
      </c>
      <c r="C8" s="41">
        <v>48348</v>
      </c>
    </row>
  </sheetData>
  <phoneticPr fontId="5"/>
  <hyperlinks>
    <hyperlink ref="E1" location="目次!C9" display="目次" xr:uid="{00000000-0004-0000-2500-000000000000}"/>
  </hyperlinks>
  <pageMargins left="0.7" right="0.7" top="0.75" bottom="0.75" header="0.3" footer="0.3"/>
  <pageSetup paperSize="9" orientation="portrait"/>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E89"/>
  <sheetViews>
    <sheetView workbookViewId="0">
      <pane ySplit="6" topLeftCell="A75" activePane="bottomLeft" state="frozen"/>
      <selection pane="bottomLeft" activeCell="A90" sqref="A90"/>
    </sheetView>
  </sheetViews>
  <sheetFormatPr defaultColWidth="8.75" defaultRowHeight="14.25"/>
  <cols>
    <col min="1" max="1" width="12.75" style="1" bestFit="1" customWidth="1"/>
    <col min="2" max="2" width="36.25" style="1" bestFit="1" customWidth="1"/>
    <col min="3" max="4" width="7.875" style="1" bestFit="1" customWidth="1"/>
    <col min="5" max="5" width="7.875" style="1" customWidth="1"/>
    <col min="6" max="10" width="17.125" style="1" bestFit="1" customWidth="1"/>
    <col min="11" max="16384" width="8.75" style="1"/>
  </cols>
  <sheetData>
    <row r="1" spans="1:5">
      <c r="A1" s="1" t="s">
        <v>1694</v>
      </c>
      <c r="D1" s="9" t="s">
        <v>652</v>
      </c>
    </row>
    <row r="2" spans="1:5">
      <c r="A2" s="1" t="s">
        <v>796</v>
      </c>
    </row>
    <row r="3" spans="1:5">
      <c r="A3" s="1" t="s">
        <v>309</v>
      </c>
    </row>
    <row r="4" spans="1:5">
      <c r="A4" s="1" t="s">
        <v>1735</v>
      </c>
    </row>
    <row r="5" spans="1:5">
      <c r="A5" s="1" t="s">
        <v>1043</v>
      </c>
    </row>
    <row r="6" spans="1:5">
      <c r="A6" s="7" t="s">
        <v>303</v>
      </c>
      <c r="B6" s="7" t="s">
        <v>1745</v>
      </c>
      <c r="C6" s="7" t="s">
        <v>970</v>
      </c>
      <c r="D6" s="7" t="s">
        <v>1212</v>
      </c>
      <c r="E6" s="7" t="s">
        <v>1746</v>
      </c>
    </row>
    <row r="7" spans="1:5">
      <c r="A7" s="27">
        <v>36800</v>
      </c>
      <c r="B7" s="7" t="s">
        <v>970</v>
      </c>
      <c r="C7" s="7">
        <v>24354</v>
      </c>
      <c r="D7" s="7">
        <v>15323</v>
      </c>
      <c r="E7" s="7">
        <v>9031</v>
      </c>
    </row>
    <row r="8" spans="1:5">
      <c r="A8" s="27">
        <v>36800</v>
      </c>
      <c r="B8" s="7" t="s">
        <v>1046</v>
      </c>
      <c r="C8" s="7">
        <v>624</v>
      </c>
      <c r="D8" s="7">
        <v>338</v>
      </c>
      <c r="E8" s="7">
        <v>286</v>
      </c>
    </row>
    <row r="9" spans="1:5">
      <c r="A9" s="27">
        <v>36800</v>
      </c>
      <c r="B9" s="7" t="s">
        <v>1747</v>
      </c>
      <c r="C9" s="7">
        <v>10018</v>
      </c>
      <c r="D9" s="7">
        <v>7668</v>
      </c>
      <c r="E9" s="7">
        <v>2350</v>
      </c>
    </row>
    <row r="10" spans="1:5">
      <c r="A10" s="27">
        <v>36800</v>
      </c>
      <c r="B10" s="7" t="s">
        <v>861</v>
      </c>
      <c r="C10" s="7">
        <v>13491</v>
      </c>
      <c r="D10" s="7">
        <v>7194</v>
      </c>
      <c r="E10" s="7">
        <v>6297</v>
      </c>
    </row>
    <row r="11" spans="1:5">
      <c r="A11" s="27">
        <v>38626</v>
      </c>
      <c r="B11" s="7" t="s">
        <v>970</v>
      </c>
      <c r="C11" s="7">
        <v>24218</v>
      </c>
      <c r="D11" s="7">
        <v>15027</v>
      </c>
      <c r="E11" s="7">
        <v>9191</v>
      </c>
    </row>
    <row r="12" spans="1:5">
      <c r="A12" s="27">
        <v>38626</v>
      </c>
      <c r="B12" s="7" t="s">
        <v>1046</v>
      </c>
      <c r="C12" s="7">
        <v>547</v>
      </c>
      <c r="D12" s="7">
        <v>303</v>
      </c>
      <c r="E12" s="7">
        <v>244</v>
      </c>
    </row>
    <row r="13" spans="1:5">
      <c r="A13" s="27">
        <v>38626</v>
      </c>
      <c r="B13" s="7" t="s">
        <v>1747</v>
      </c>
      <c r="C13" s="7">
        <v>9100</v>
      </c>
      <c r="D13" s="7">
        <v>7133</v>
      </c>
      <c r="E13" s="7">
        <v>1967</v>
      </c>
    </row>
    <row r="14" spans="1:5">
      <c r="A14" s="27">
        <v>38626</v>
      </c>
      <c r="B14" s="7" t="s">
        <v>861</v>
      </c>
      <c r="C14" s="7">
        <v>14357</v>
      </c>
      <c r="D14" s="7">
        <v>7455</v>
      </c>
      <c r="E14" s="7">
        <v>6902</v>
      </c>
    </row>
    <row r="15" spans="1:5">
      <c r="A15" s="27">
        <v>40452</v>
      </c>
      <c r="B15" s="7" t="s">
        <v>970</v>
      </c>
      <c r="C15" s="7">
        <v>23376</v>
      </c>
      <c r="D15" s="7">
        <v>14120</v>
      </c>
      <c r="E15" s="7">
        <v>9256</v>
      </c>
    </row>
    <row r="16" spans="1:5">
      <c r="A16" s="27">
        <v>40452</v>
      </c>
      <c r="B16" s="7" t="s">
        <v>1751</v>
      </c>
      <c r="C16" s="7">
        <v>482</v>
      </c>
      <c r="D16" s="7">
        <v>273</v>
      </c>
      <c r="E16" s="7">
        <v>209</v>
      </c>
    </row>
    <row r="17" spans="1:5">
      <c r="A17" s="27">
        <v>40452</v>
      </c>
      <c r="B17" s="7" t="s">
        <v>1753</v>
      </c>
      <c r="C17" s="7">
        <v>478</v>
      </c>
      <c r="D17" s="7">
        <v>269</v>
      </c>
      <c r="E17" s="7">
        <v>209</v>
      </c>
    </row>
    <row r="18" spans="1:5">
      <c r="A18" s="27">
        <v>40452</v>
      </c>
      <c r="B18" s="7" t="s">
        <v>1756</v>
      </c>
      <c r="C18" s="7">
        <v>1</v>
      </c>
      <c r="D18" s="7">
        <v>1</v>
      </c>
      <c r="E18" s="7">
        <v>0</v>
      </c>
    </row>
    <row r="19" spans="1:5">
      <c r="A19" s="27">
        <v>40452</v>
      </c>
      <c r="B19" s="7" t="s">
        <v>1509</v>
      </c>
      <c r="C19" s="7">
        <v>1</v>
      </c>
      <c r="D19" s="7">
        <v>1</v>
      </c>
      <c r="E19" s="7">
        <v>0</v>
      </c>
    </row>
    <row r="20" spans="1:5">
      <c r="A20" s="27">
        <v>40452</v>
      </c>
      <c r="B20" s="7" t="s">
        <v>1757</v>
      </c>
      <c r="C20" s="7">
        <v>1920</v>
      </c>
      <c r="D20" s="7">
        <v>1632</v>
      </c>
      <c r="E20" s="7">
        <v>288</v>
      </c>
    </row>
    <row r="21" spans="1:5">
      <c r="A21" s="27">
        <v>40452</v>
      </c>
      <c r="B21" s="7" t="s">
        <v>1498</v>
      </c>
      <c r="C21" s="7">
        <v>6121</v>
      </c>
      <c r="D21" s="7">
        <v>4634</v>
      </c>
      <c r="E21" s="7">
        <v>1487</v>
      </c>
    </row>
    <row r="22" spans="1:5">
      <c r="A22" s="27">
        <v>40452</v>
      </c>
      <c r="B22" s="7" t="s">
        <v>1758</v>
      </c>
      <c r="C22" s="7">
        <v>83</v>
      </c>
      <c r="D22" s="7">
        <v>72</v>
      </c>
      <c r="E22" s="7">
        <v>11</v>
      </c>
    </row>
    <row r="23" spans="1:5">
      <c r="A23" s="27">
        <v>40452</v>
      </c>
      <c r="B23" s="7" t="s">
        <v>65</v>
      </c>
      <c r="C23" s="7">
        <v>469</v>
      </c>
      <c r="D23" s="7">
        <v>397</v>
      </c>
      <c r="E23" s="7">
        <v>72</v>
      </c>
    </row>
    <row r="24" spans="1:5">
      <c r="A24" s="27">
        <v>40452</v>
      </c>
      <c r="B24" s="7" t="s">
        <v>751</v>
      </c>
      <c r="C24" s="7">
        <v>1851</v>
      </c>
      <c r="D24" s="7">
        <v>1359</v>
      </c>
      <c r="E24" s="7">
        <v>492</v>
      </c>
    </row>
    <row r="25" spans="1:5">
      <c r="A25" s="27">
        <v>40452</v>
      </c>
      <c r="B25" s="7" t="s">
        <v>1760</v>
      </c>
      <c r="C25" s="7">
        <v>3387</v>
      </c>
      <c r="D25" s="7">
        <v>1550</v>
      </c>
      <c r="E25" s="7">
        <v>1837</v>
      </c>
    </row>
    <row r="26" spans="1:5">
      <c r="A26" s="27">
        <v>40452</v>
      </c>
      <c r="B26" s="7" t="s">
        <v>941</v>
      </c>
      <c r="C26" s="7">
        <v>292</v>
      </c>
      <c r="D26" s="7">
        <v>99</v>
      </c>
      <c r="E26" s="7">
        <v>193</v>
      </c>
    </row>
    <row r="27" spans="1:5">
      <c r="A27" s="27">
        <v>40452</v>
      </c>
      <c r="B27" s="7" t="s">
        <v>134</v>
      </c>
      <c r="C27" s="7">
        <v>380</v>
      </c>
      <c r="D27" s="7">
        <v>243</v>
      </c>
      <c r="E27" s="7">
        <v>137</v>
      </c>
    </row>
    <row r="28" spans="1:5">
      <c r="A28" s="27">
        <v>40452</v>
      </c>
      <c r="B28" s="7" t="s">
        <v>413</v>
      </c>
      <c r="C28" s="7">
        <v>546</v>
      </c>
      <c r="D28" s="7">
        <v>412</v>
      </c>
      <c r="E28" s="7">
        <v>134</v>
      </c>
    </row>
    <row r="29" spans="1:5">
      <c r="A29" s="27">
        <v>40452</v>
      </c>
      <c r="B29" s="7" t="s">
        <v>726</v>
      </c>
      <c r="C29" s="7">
        <v>1163</v>
      </c>
      <c r="D29" s="7">
        <v>393</v>
      </c>
      <c r="E29" s="7">
        <v>770</v>
      </c>
    </row>
    <row r="30" spans="1:5">
      <c r="A30" s="27">
        <v>40452</v>
      </c>
      <c r="B30" s="7" t="s">
        <v>268</v>
      </c>
      <c r="C30" s="7">
        <v>884</v>
      </c>
      <c r="D30" s="7">
        <v>332</v>
      </c>
      <c r="E30" s="7">
        <v>552</v>
      </c>
    </row>
    <row r="31" spans="1:5">
      <c r="A31" s="27">
        <v>40452</v>
      </c>
      <c r="B31" s="7" t="s">
        <v>1762</v>
      </c>
      <c r="C31" s="7">
        <v>747</v>
      </c>
      <c r="D31" s="7">
        <v>314</v>
      </c>
      <c r="E31" s="7">
        <v>433</v>
      </c>
    </row>
    <row r="32" spans="1:5">
      <c r="A32" s="27">
        <v>40452</v>
      </c>
      <c r="B32" s="7" t="s">
        <v>1763</v>
      </c>
      <c r="C32" s="7">
        <v>1928</v>
      </c>
      <c r="D32" s="7">
        <v>424</v>
      </c>
      <c r="E32" s="7">
        <v>1504</v>
      </c>
    </row>
    <row r="33" spans="1:5">
      <c r="A33" s="27">
        <v>40452</v>
      </c>
      <c r="B33" s="7" t="s">
        <v>1764</v>
      </c>
      <c r="C33" s="7">
        <v>89</v>
      </c>
      <c r="D33" s="7">
        <v>46</v>
      </c>
      <c r="E33" s="7">
        <v>43</v>
      </c>
    </row>
    <row r="34" spans="1:5">
      <c r="A34" s="27">
        <v>40452</v>
      </c>
      <c r="B34" s="7" t="s">
        <v>1589</v>
      </c>
      <c r="C34" s="7">
        <v>1414</v>
      </c>
      <c r="D34" s="7">
        <v>933</v>
      </c>
      <c r="E34" s="7">
        <v>481</v>
      </c>
    </row>
    <row r="35" spans="1:5">
      <c r="A35" s="27">
        <v>40452</v>
      </c>
      <c r="B35" s="7" t="s">
        <v>1765</v>
      </c>
      <c r="C35" s="7">
        <v>554</v>
      </c>
      <c r="D35" s="7">
        <v>396</v>
      </c>
      <c r="E35" s="7">
        <v>158</v>
      </c>
    </row>
    <row r="36" spans="1:5">
      <c r="A36" s="27">
        <v>40452</v>
      </c>
      <c r="B36" s="7" t="s">
        <v>23</v>
      </c>
      <c r="C36" s="7">
        <v>1064</v>
      </c>
      <c r="D36" s="7">
        <v>609</v>
      </c>
      <c r="E36" s="7">
        <v>455</v>
      </c>
    </row>
    <row r="37" spans="1:5">
      <c r="A37" s="27">
        <v>40452</v>
      </c>
      <c r="B37" s="7" t="s">
        <v>1046</v>
      </c>
      <c r="C37" s="7">
        <v>483</v>
      </c>
      <c r="D37" s="7">
        <v>274</v>
      </c>
      <c r="E37" s="7">
        <v>209</v>
      </c>
    </row>
    <row r="38" spans="1:5">
      <c r="A38" s="27">
        <v>40452</v>
      </c>
      <c r="B38" s="7" t="s">
        <v>1747</v>
      </c>
      <c r="C38" s="7">
        <v>8042</v>
      </c>
      <c r="D38" s="7">
        <v>6267</v>
      </c>
      <c r="E38" s="7">
        <v>1775</v>
      </c>
    </row>
    <row r="39" spans="1:5">
      <c r="A39" s="27">
        <v>40452</v>
      </c>
      <c r="B39" s="7" t="s">
        <v>861</v>
      </c>
      <c r="C39" s="7">
        <v>13787</v>
      </c>
      <c r="D39" s="7">
        <v>6970</v>
      </c>
      <c r="E39" s="7">
        <v>6817</v>
      </c>
    </row>
    <row r="40" spans="1:5">
      <c r="A40" s="27">
        <v>42278</v>
      </c>
      <c r="B40" s="7" t="s">
        <v>970</v>
      </c>
      <c r="C40" s="7">
        <v>23066</v>
      </c>
      <c r="D40" s="7">
        <v>13711</v>
      </c>
      <c r="E40" s="7">
        <v>9355</v>
      </c>
    </row>
    <row r="41" spans="1:5">
      <c r="A41" s="27">
        <v>42278</v>
      </c>
      <c r="B41" s="7" t="s">
        <v>1751</v>
      </c>
      <c r="C41" s="7">
        <v>486</v>
      </c>
      <c r="D41" s="7">
        <v>287</v>
      </c>
      <c r="E41" s="7">
        <v>199</v>
      </c>
    </row>
    <row r="42" spans="1:5">
      <c r="A42" s="27">
        <v>42278</v>
      </c>
      <c r="B42" s="7" t="s">
        <v>1753</v>
      </c>
      <c r="C42" s="7">
        <v>485</v>
      </c>
      <c r="D42" s="7">
        <v>286</v>
      </c>
      <c r="E42" s="7">
        <v>199</v>
      </c>
    </row>
    <row r="43" spans="1:5">
      <c r="A43" s="27">
        <v>42278</v>
      </c>
      <c r="B43" s="7" t="s">
        <v>1756</v>
      </c>
      <c r="C43" s="7">
        <v>1</v>
      </c>
      <c r="D43" s="7">
        <v>1</v>
      </c>
      <c r="E43" s="7">
        <v>0</v>
      </c>
    </row>
    <row r="44" spans="1:5">
      <c r="A44" s="27">
        <v>42278</v>
      </c>
      <c r="B44" s="7" t="s">
        <v>1509</v>
      </c>
      <c r="C44" s="7">
        <v>0</v>
      </c>
      <c r="D44" s="7">
        <v>0</v>
      </c>
      <c r="E44" s="7">
        <v>0</v>
      </c>
    </row>
    <row r="45" spans="1:5">
      <c r="A45" s="27">
        <v>42278</v>
      </c>
      <c r="B45" s="7" t="s">
        <v>1757</v>
      </c>
      <c r="C45" s="7">
        <v>1914</v>
      </c>
      <c r="D45" s="7">
        <v>1620</v>
      </c>
      <c r="E45" s="7">
        <v>294</v>
      </c>
    </row>
    <row r="46" spans="1:5">
      <c r="A46" s="27">
        <v>42278</v>
      </c>
      <c r="B46" s="7" t="s">
        <v>1498</v>
      </c>
      <c r="C46" s="7">
        <v>5715</v>
      </c>
      <c r="D46" s="7">
        <v>4340</v>
      </c>
      <c r="E46" s="7">
        <v>1375</v>
      </c>
    </row>
    <row r="47" spans="1:5">
      <c r="A47" s="27">
        <v>42278</v>
      </c>
      <c r="B47" s="7" t="s">
        <v>1758</v>
      </c>
      <c r="C47" s="7">
        <v>82</v>
      </c>
      <c r="D47" s="7">
        <v>72</v>
      </c>
      <c r="E47" s="7">
        <v>10</v>
      </c>
    </row>
    <row r="48" spans="1:5">
      <c r="A48" s="27">
        <v>42278</v>
      </c>
      <c r="B48" s="7" t="s">
        <v>65</v>
      </c>
      <c r="C48" s="7">
        <v>436</v>
      </c>
      <c r="D48" s="7">
        <v>356</v>
      </c>
      <c r="E48" s="7">
        <v>80</v>
      </c>
    </row>
    <row r="49" spans="1:5">
      <c r="A49" s="27">
        <v>42278</v>
      </c>
      <c r="B49" s="7" t="s">
        <v>751</v>
      </c>
      <c r="C49" s="7">
        <v>1888</v>
      </c>
      <c r="D49" s="7">
        <v>1378</v>
      </c>
      <c r="E49" s="7">
        <v>510</v>
      </c>
    </row>
    <row r="50" spans="1:5">
      <c r="A50" s="27">
        <v>42278</v>
      </c>
      <c r="B50" s="7" t="s">
        <v>1760</v>
      </c>
      <c r="C50" s="7">
        <v>3230</v>
      </c>
      <c r="D50" s="7">
        <v>1494</v>
      </c>
      <c r="E50" s="7">
        <v>1736</v>
      </c>
    </row>
    <row r="51" spans="1:5">
      <c r="A51" s="27">
        <v>42278</v>
      </c>
      <c r="B51" s="7" t="s">
        <v>941</v>
      </c>
      <c r="C51" s="7">
        <v>271</v>
      </c>
      <c r="D51" s="7">
        <v>86</v>
      </c>
      <c r="E51" s="7">
        <v>185</v>
      </c>
    </row>
    <row r="52" spans="1:5">
      <c r="A52" s="27">
        <v>42278</v>
      </c>
      <c r="B52" s="7" t="s">
        <v>134</v>
      </c>
      <c r="C52" s="7">
        <v>464</v>
      </c>
      <c r="D52" s="7">
        <v>290</v>
      </c>
      <c r="E52" s="7">
        <v>174</v>
      </c>
    </row>
    <row r="53" spans="1:5">
      <c r="A53" s="27">
        <v>42278</v>
      </c>
      <c r="B53" s="7" t="s">
        <v>413</v>
      </c>
      <c r="C53" s="7">
        <v>519</v>
      </c>
      <c r="D53" s="7">
        <v>374</v>
      </c>
      <c r="E53" s="7">
        <v>145</v>
      </c>
    </row>
    <row r="54" spans="1:5">
      <c r="A54" s="27">
        <v>42278</v>
      </c>
      <c r="B54" s="7" t="s">
        <v>726</v>
      </c>
      <c r="C54" s="7">
        <v>1119</v>
      </c>
      <c r="D54" s="7">
        <v>346</v>
      </c>
      <c r="E54" s="7">
        <v>773</v>
      </c>
    </row>
    <row r="55" spans="1:5">
      <c r="A55" s="27">
        <v>42278</v>
      </c>
      <c r="B55" s="7" t="s">
        <v>268</v>
      </c>
      <c r="C55" s="7">
        <v>892</v>
      </c>
      <c r="D55" s="7">
        <v>312</v>
      </c>
      <c r="E55" s="7">
        <v>580</v>
      </c>
    </row>
    <row r="56" spans="1:5">
      <c r="A56" s="27">
        <v>42278</v>
      </c>
      <c r="B56" s="7" t="s">
        <v>1762</v>
      </c>
      <c r="C56" s="7">
        <v>715</v>
      </c>
      <c r="D56" s="7">
        <v>283</v>
      </c>
      <c r="E56" s="7">
        <v>432</v>
      </c>
    </row>
    <row r="57" spans="1:5">
      <c r="A57" s="27">
        <v>42278</v>
      </c>
      <c r="B57" s="7" t="s">
        <v>1763</v>
      </c>
      <c r="C57" s="7">
        <v>2312</v>
      </c>
      <c r="D57" s="7">
        <v>532</v>
      </c>
      <c r="E57" s="7">
        <v>1780</v>
      </c>
    </row>
    <row r="58" spans="1:5">
      <c r="A58" s="27">
        <v>42278</v>
      </c>
      <c r="B58" s="7" t="s">
        <v>1764</v>
      </c>
      <c r="C58" s="7">
        <v>126</v>
      </c>
      <c r="D58" s="7">
        <v>73</v>
      </c>
      <c r="E58" s="7">
        <v>53</v>
      </c>
    </row>
    <row r="59" spans="1:5">
      <c r="A59" s="27">
        <v>42278</v>
      </c>
      <c r="B59" s="7" t="s">
        <v>1589</v>
      </c>
      <c r="C59" s="7">
        <v>1515</v>
      </c>
      <c r="D59" s="7">
        <v>992</v>
      </c>
      <c r="E59" s="7">
        <v>523</v>
      </c>
    </row>
    <row r="60" spans="1:5">
      <c r="A60" s="27">
        <v>42278</v>
      </c>
      <c r="B60" s="7" t="s">
        <v>1765</v>
      </c>
      <c r="C60" s="7">
        <v>547</v>
      </c>
      <c r="D60" s="7">
        <v>402</v>
      </c>
      <c r="E60" s="7">
        <v>145</v>
      </c>
    </row>
    <row r="61" spans="1:5">
      <c r="A61" s="27">
        <v>42278</v>
      </c>
      <c r="B61" s="7" t="s">
        <v>23</v>
      </c>
      <c r="C61" s="7">
        <f>C40-C41-C43-C44-C45-C46-C47-C48-C49-C50-C51-C52-C53-C54-C55-C56-C57-C58-C59-C60</f>
        <v>834</v>
      </c>
      <c r="D61" s="7">
        <v>473</v>
      </c>
      <c r="E61" s="7">
        <v>361</v>
      </c>
    </row>
    <row r="62" spans="1:5">
      <c r="A62" s="27">
        <v>42278</v>
      </c>
      <c r="B62" s="7" t="s">
        <v>1046</v>
      </c>
      <c r="C62" s="7">
        <v>487</v>
      </c>
      <c r="D62" s="7">
        <v>288</v>
      </c>
      <c r="E62" s="7">
        <v>199</v>
      </c>
    </row>
    <row r="63" spans="1:5">
      <c r="A63" s="27">
        <v>42278</v>
      </c>
      <c r="B63" s="7" t="s">
        <v>1747</v>
      </c>
      <c r="C63" s="7">
        <v>7629</v>
      </c>
      <c r="D63" s="7">
        <v>5960</v>
      </c>
      <c r="E63" s="7">
        <v>1669</v>
      </c>
    </row>
    <row r="64" spans="1:5">
      <c r="A64" s="27">
        <v>42278</v>
      </c>
      <c r="B64" s="7" t="s">
        <v>861</v>
      </c>
      <c r="C64" s="7">
        <v>14116</v>
      </c>
      <c r="D64" s="7">
        <v>6990</v>
      </c>
      <c r="E64" s="7">
        <v>7126</v>
      </c>
    </row>
    <row r="65" spans="1:5">
      <c r="A65" s="27">
        <v>44105</v>
      </c>
      <c r="B65" s="7" t="s">
        <v>970</v>
      </c>
      <c r="C65" s="7">
        <v>23151</v>
      </c>
      <c r="D65" s="7">
        <v>13423</v>
      </c>
      <c r="E65" s="7">
        <v>9728</v>
      </c>
    </row>
    <row r="66" spans="1:5">
      <c r="A66" s="27">
        <v>44105</v>
      </c>
      <c r="B66" s="7" t="s">
        <v>1751</v>
      </c>
      <c r="C66" s="7">
        <v>426</v>
      </c>
      <c r="D66" s="7">
        <v>253</v>
      </c>
      <c r="E66" s="7">
        <v>173</v>
      </c>
    </row>
    <row r="67" spans="1:5">
      <c r="A67" s="27">
        <v>44105</v>
      </c>
      <c r="B67" s="7" t="s">
        <v>1753</v>
      </c>
      <c r="C67" s="7">
        <v>425</v>
      </c>
      <c r="D67" s="7">
        <v>252</v>
      </c>
      <c r="E67" s="7">
        <v>173</v>
      </c>
    </row>
    <row r="68" spans="1:5">
      <c r="A68" s="27">
        <v>44105</v>
      </c>
      <c r="B68" s="7" t="s">
        <v>1756</v>
      </c>
      <c r="C68" s="7">
        <v>0</v>
      </c>
      <c r="D68" s="7">
        <v>0</v>
      </c>
      <c r="E68" s="7">
        <v>0</v>
      </c>
    </row>
    <row r="69" spans="1:5">
      <c r="A69" s="27">
        <v>44105</v>
      </c>
      <c r="B69" s="7" t="s">
        <v>1509</v>
      </c>
      <c r="C69" s="7">
        <v>1</v>
      </c>
      <c r="D69" s="7">
        <v>1</v>
      </c>
      <c r="E69" s="7">
        <v>0</v>
      </c>
    </row>
    <row r="70" spans="1:5">
      <c r="A70" s="27">
        <v>44105</v>
      </c>
      <c r="B70" s="7" t="s">
        <v>1757</v>
      </c>
      <c r="C70" s="7">
        <v>1946</v>
      </c>
      <c r="D70" s="7">
        <v>1649</v>
      </c>
      <c r="E70" s="7">
        <v>297</v>
      </c>
    </row>
    <row r="71" spans="1:5">
      <c r="A71" s="27">
        <v>44105</v>
      </c>
      <c r="B71" s="7" t="s">
        <v>1498</v>
      </c>
      <c r="C71" s="7">
        <v>5346</v>
      </c>
      <c r="D71" s="7">
        <v>4003</v>
      </c>
      <c r="E71" s="7">
        <v>1343</v>
      </c>
    </row>
    <row r="72" spans="1:5">
      <c r="A72" s="27">
        <v>44105</v>
      </c>
      <c r="B72" s="7" t="s">
        <v>1758</v>
      </c>
      <c r="C72" s="7">
        <v>67</v>
      </c>
      <c r="D72" s="7">
        <v>60</v>
      </c>
      <c r="E72" s="7">
        <v>7</v>
      </c>
    </row>
    <row r="73" spans="1:5">
      <c r="A73" s="27">
        <v>44105</v>
      </c>
      <c r="B73" s="7" t="s">
        <v>65</v>
      </c>
      <c r="C73" s="7">
        <v>473</v>
      </c>
      <c r="D73" s="7">
        <v>377</v>
      </c>
      <c r="E73" s="7">
        <v>96</v>
      </c>
    </row>
    <row r="74" spans="1:5">
      <c r="A74" s="27">
        <v>44105</v>
      </c>
      <c r="B74" s="7" t="s">
        <v>751</v>
      </c>
      <c r="C74" s="7">
        <v>2117</v>
      </c>
      <c r="D74" s="7">
        <v>1433</v>
      </c>
      <c r="E74" s="7">
        <v>684</v>
      </c>
    </row>
    <row r="75" spans="1:5">
      <c r="A75" s="27">
        <v>44105</v>
      </c>
      <c r="B75" s="7" t="s">
        <v>1760</v>
      </c>
      <c r="C75" s="7">
        <v>3264</v>
      </c>
      <c r="D75" s="7">
        <v>1459</v>
      </c>
      <c r="E75" s="7">
        <v>1805</v>
      </c>
    </row>
    <row r="76" spans="1:5">
      <c r="A76" s="27">
        <v>44105</v>
      </c>
      <c r="B76" s="7" t="s">
        <v>941</v>
      </c>
      <c r="C76" s="7">
        <v>246</v>
      </c>
      <c r="D76" s="7">
        <v>78</v>
      </c>
      <c r="E76" s="7">
        <v>168</v>
      </c>
    </row>
    <row r="77" spans="1:5">
      <c r="A77" s="27">
        <v>44105</v>
      </c>
      <c r="B77" s="7" t="s">
        <v>134</v>
      </c>
      <c r="C77" s="7">
        <v>440</v>
      </c>
      <c r="D77" s="7">
        <v>269</v>
      </c>
      <c r="E77" s="7">
        <v>171</v>
      </c>
    </row>
    <row r="78" spans="1:5">
      <c r="A78" s="27">
        <v>44105</v>
      </c>
      <c r="B78" s="7" t="s">
        <v>413</v>
      </c>
      <c r="C78" s="7">
        <v>584</v>
      </c>
      <c r="D78" s="7">
        <v>404</v>
      </c>
      <c r="E78" s="7">
        <v>180</v>
      </c>
    </row>
    <row r="79" spans="1:5">
      <c r="A79" s="27">
        <v>44105</v>
      </c>
      <c r="B79" s="7" t="s">
        <v>726</v>
      </c>
      <c r="C79" s="7">
        <v>1066</v>
      </c>
      <c r="D79" s="7">
        <v>351</v>
      </c>
      <c r="E79" s="7">
        <v>715</v>
      </c>
    </row>
    <row r="80" spans="1:5">
      <c r="A80" s="27">
        <v>44105</v>
      </c>
      <c r="B80" s="7" t="s">
        <v>268</v>
      </c>
      <c r="C80" s="7">
        <v>868</v>
      </c>
      <c r="D80" s="7">
        <v>312</v>
      </c>
      <c r="E80" s="7">
        <v>556</v>
      </c>
    </row>
    <row r="81" spans="1:5">
      <c r="A81" s="27">
        <v>44105</v>
      </c>
      <c r="B81" s="7" t="s">
        <v>1762</v>
      </c>
      <c r="C81" s="7">
        <v>759</v>
      </c>
      <c r="D81" s="7">
        <v>310</v>
      </c>
      <c r="E81" s="7">
        <v>449</v>
      </c>
    </row>
    <row r="82" spans="1:5">
      <c r="A82" s="27">
        <v>44105</v>
      </c>
      <c r="B82" s="7" t="s">
        <v>1763</v>
      </c>
      <c r="C82" s="7">
        <v>2473</v>
      </c>
      <c r="D82" s="7">
        <v>544</v>
      </c>
      <c r="E82" s="7">
        <v>1929</v>
      </c>
    </row>
    <row r="83" spans="1:5">
      <c r="A83" s="27">
        <v>44105</v>
      </c>
      <c r="B83" s="7" t="s">
        <v>1764</v>
      </c>
      <c r="C83" s="7">
        <v>124</v>
      </c>
      <c r="D83" s="7">
        <v>70</v>
      </c>
      <c r="E83" s="7">
        <v>54</v>
      </c>
    </row>
    <row r="84" spans="1:5">
      <c r="A84" s="27">
        <v>44105</v>
      </c>
      <c r="B84" s="7" t="s">
        <v>1589</v>
      </c>
      <c r="C84" s="7">
        <v>1614</v>
      </c>
      <c r="D84" s="7">
        <v>1011</v>
      </c>
      <c r="E84" s="7">
        <v>603</v>
      </c>
    </row>
    <row r="85" spans="1:5">
      <c r="A85" s="27">
        <v>44105</v>
      </c>
      <c r="B85" s="7" t="s">
        <v>1765</v>
      </c>
      <c r="C85" s="7">
        <v>531</v>
      </c>
      <c r="D85" s="7">
        <v>381</v>
      </c>
      <c r="E85" s="7">
        <v>150</v>
      </c>
    </row>
    <row r="86" spans="1:5">
      <c r="A86" s="27">
        <v>44105</v>
      </c>
      <c r="B86" s="7" t="s">
        <v>23</v>
      </c>
      <c r="C86" s="7">
        <v>806</v>
      </c>
      <c r="D86" s="7">
        <v>458</v>
      </c>
      <c r="E86" s="7">
        <v>348</v>
      </c>
    </row>
    <row r="87" spans="1:5">
      <c r="A87" s="27">
        <v>44105</v>
      </c>
      <c r="B87" s="7" t="s">
        <v>1046</v>
      </c>
      <c r="C87" s="7">
        <v>426</v>
      </c>
      <c r="D87" s="7">
        <v>253</v>
      </c>
      <c r="E87" s="7">
        <v>173</v>
      </c>
    </row>
    <row r="88" spans="1:5">
      <c r="A88" s="27">
        <v>44105</v>
      </c>
      <c r="B88" s="7" t="s">
        <v>1747</v>
      </c>
      <c r="C88" s="7">
        <v>7293</v>
      </c>
      <c r="D88" s="7">
        <v>5653</v>
      </c>
      <c r="E88" s="7">
        <v>1640</v>
      </c>
    </row>
    <row r="89" spans="1:5">
      <c r="A89" s="27">
        <v>44105</v>
      </c>
      <c r="B89" s="7" t="s">
        <v>861</v>
      </c>
      <c r="C89" s="7">
        <v>14626</v>
      </c>
      <c r="D89" s="7">
        <v>7059</v>
      </c>
      <c r="E89" s="7">
        <v>7567</v>
      </c>
    </row>
  </sheetData>
  <autoFilter ref="A6:E64" xr:uid="{00000000-0009-0000-0000-000026000000}"/>
  <phoneticPr fontId="5"/>
  <hyperlinks>
    <hyperlink ref="D1" location="目次!C9" display="目次" xr:uid="{00000000-0004-0000-26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
  <sheetViews>
    <sheetView workbookViewId="0"/>
  </sheetViews>
  <sheetFormatPr defaultColWidth="8.75" defaultRowHeight="14.25"/>
  <cols>
    <col min="1" max="1" width="15.75" style="1" customWidth="1"/>
    <col min="2" max="2" width="15.75" style="1" bestFit="1" customWidth="1"/>
    <col min="3" max="3" width="30" style="1" bestFit="1" customWidth="1"/>
    <col min="4" max="4" width="10.25" style="1" bestFit="1" customWidth="1"/>
    <col min="5" max="5" width="16.375" style="1" bestFit="1" customWidth="1"/>
    <col min="6" max="6" width="12.25" style="1" bestFit="1" customWidth="1"/>
    <col min="7" max="7" width="7.5" style="1" bestFit="1" customWidth="1"/>
    <col min="8" max="8" width="40.25" style="1" bestFit="1" customWidth="1"/>
    <col min="9" max="16384" width="8.75" style="1"/>
  </cols>
  <sheetData>
    <row r="1" spans="1:8">
      <c r="A1" s="1" t="s">
        <v>678</v>
      </c>
      <c r="D1" s="9" t="s">
        <v>652</v>
      </c>
    </row>
    <row r="2" spans="1:8">
      <c r="A2" s="1" t="s">
        <v>2996</v>
      </c>
    </row>
    <row r="3" spans="1:8">
      <c r="A3" s="226" t="s">
        <v>680</v>
      </c>
      <c r="B3" s="226"/>
      <c r="C3" s="226" t="s">
        <v>144</v>
      </c>
      <c r="D3" s="226" t="s">
        <v>684</v>
      </c>
      <c r="E3" s="226" t="s">
        <v>685</v>
      </c>
      <c r="F3" s="226"/>
      <c r="G3" s="226" t="s">
        <v>537</v>
      </c>
      <c r="H3" s="226" t="s">
        <v>472</v>
      </c>
    </row>
    <row r="4" spans="1:8">
      <c r="A4" s="7" t="s">
        <v>687</v>
      </c>
      <c r="B4" s="7" t="s">
        <v>690</v>
      </c>
      <c r="C4" s="226"/>
      <c r="D4" s="226"/>
      <c r="E4" s="7" t="s">
        <v>696</v>
      </c>
      <c r="F4" s="7" t="s">
        <v>698</v>
      </c>
      <c r="G4" s="226"/>
      <c r="H4" s="226"/>
    </row>
    <row r="5" spans="1:8">
      <c r="A5" s="7" t="s">
        <v>619</v>
      </c>
      <c r="B5" s="7" t="s">
        <v>4</v>
      </c>
      <c r="C5" s="11" t="s">
        <v>703</v>
      </c>
      <c r="D5" s="12">
        <v>13.42</v>
      </c>
      <c r="E5" s="13">
        <v>2937</v>
      </c>
      <c r="F5" s="13">
        <v>5480</v>
      </c>
      <c r="G5" s="14">
        <v>18.3</v>
      </c>
      <c r="H5" s="7" t="s">
        <v>704</v>
      </c>
    </row>
  </sheetData>
  <mergeCells count="6">
    <mergeCell ref="H3:H4"/>
    <mergeCell ref="A3:B3"/>
    <mergeCell ref="E3:F3"/>
    <mergeCell ref="C3:C4"/>
    <mergeCell ref="D3:D4"/>
    <mergeCell ref="G3:G4"/>
  </mergeCells>
  <phoneticPr fontId="5"/>
  <hyperlinks>
    <hyperlink ref="D1" location="目次!C2" display="目次" xr:uid="{00000000-0004-0000-0300-000000000000}"/>
  </hyperlinks>
  <pageMargins left="0.7" right="0.7" top="0.75" bottom="0.75" header="0.3" footer="0.3"/>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E10"/>
  <sheetViews>
    <sheetView topLeftCell="D13" workbookViewId="0">
      <selection activeCell="B19" sqref="B19"/>
    </sheetView>
  </sheetViews>
  <sheetFormatPr defaultColWidth="8.75" defaultRowHeight="14.25"/>
  <cols>
    <col min="1" max="1" width="10.75" style="1" bestFit="1" customWidth="1"/>
    <col min="2" max="2" width="10.5" style="1" bestFit="1" customWidth="1"/>
    <col min="3" max="4" width="9.75" style="1" bestFit="1" customWidth="1"/>
    <col min="5" max="5" width="7.5" style="1" bestFit="1" customWidth="1"/>
    <col min="6" max="16384" width="8.75" style="1"/>
  </cols>
  <sheetData>
    <row r="1" spans="1:5">
      <c r="D1" s="9" t="s">
        <v>652</v>
      </c>
    </row>
    <row r="3" spans="1:5" ht="18.75">
      <c r="A3" s="19" t="s">
        <v>3119</v>
      </c>
      <c r="B3" s="19" t="s">
        <v>674</v>
      </c>
      <c r="C3" s="21"/>
      <c r="D3" s="21"/>
      <c r="E3" s="21"/>
    </row>
    <row r="4" spans="1:5" ht="18.75">
      <c r="A4" s="19" t="s">
        <v>3109</v>
      </c>
      <c r="B4" s="22" t="s">
        <v>333</v>
      </c>
      <c r="C4" s="22" t="s">
        <v>3019</v>
      </c>
      <c r="D4" s="22" t="s">
        <v>1768</v>
      </c>
      <c r="E4" s="22" t="s">
        <v>756</v>
      </c>
    </row>
    <row r="5" spans="1:5" ht="18.75">
      <c r="A5" s="40">
        <v>36800</v>
      </c>
      <c r="B5" s="22">
        <v>624</v>
      </c>
      <c r="C5" s="22">
        <v>10018</v>
      </c>
      <c r="D5" s="22">
        <v>13491</v>
      </c>
      <c r="E5" s="22">
        <v>24133</v>
      </c>
    </row>
    <row r="6" spans="1:5" ht="18.75">
      <c r="A6" s="40">
        <v>38626</v>
      </c>
      <c r="B6" s="22">
        <v>547</v>
      </c>
      <c r="C6" s="22">
        <v>9100</v>
      </c>
      <c r="D6" s="22">
        <v>14357</v>
      </c>
      <c r="E6" s="22">
        <v>24004</v>
      </c>
    </row>
    <row r="7" spans="1:5" ht="18.75">
      <c r="A7" s="40">
        <v>40452</v>
      </c>
      <c r="B7" s="22">
        <v>483</v>
      </c>
      <c r="C7" s="22">
        <v>8042</v>
      </c>
      <c r="D7" s="22">
        <v>13787</v>
      </c>
      <c r="E7" s="22">
        <v>22312</v>
      </c>
    </row>
    <row r="8" spans="1:5" ht="18.75">
      <c r="A8" s="40">
        <v>42278</v>
      </c>
      <c r="B8" s="22">
        <v>487</v>
      </c>
      <c r="C8" s="22">
        <v>7629</v>
      </c>
      <c r="D8" s="22">
        <v>14116</v>
      </c>
      <c r="E8" s="22">
        <v>22232</v>
      </c>
    </row>
    <row r="9" spans="1:5" ht="18.75">
      <c r="A9" s="40">
        <v>44105</v>
      </c>
      <c r="B9" s="22">
        <v>426</v>
      </c>
      <c r="C9" s="22">
        <v>7293</v>
      </c>
      <c r="D9" s="22">
        <v>14626</v>
      </c>
      <c r="E9" s="22">
        <v>22345</v>
      </c>
    </row>
    <row r="10" spans="1:5" ht="18.75">
      <c r="A10" s="40" t="s">
        <v>756</v>
      </c>
      <c r="B10" s="22">
        <v>2567</v>
      </c>
      <c r="C10" s="22">
        <v>42082</v>
      </c>
      <c r="D10" s="22">
        <v>70377</v>
      </c>
      <c r="E10" s="22">
        <v>115026</v>
      </c>
    </row>
  </sheetData>
  <phoneticPr fontId="5"/>
  <hyperlinks>
    <hyperlink ref="D1" location="目次!C9" display="目次" xr:uid="{00000000-0004-0000-2700-000000000000}"/>
  </hyperlinks>
  <pageMargins left="0.7" right="0.7" top="0.75" bottom="0.75" header="0.3" footer="0.3"/>
  <pageSetup paperSize="9" orientation="portrait"/>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D24"/>
  <sheetViews>
    <sheetView topLeftCell="A25" workbookViewId="0">
      <selection activeCell="D20" sqref="D20"/>
    </sheetView>
  </sheetViews>
  <sheetFormatPr defaultColWidth="10.75" defaultRowHeight="14.25"/>
  <cols>
    <col min="1" max="1" width="35.5" style="1" bestFit="1" customWidth="1"/>
    <col min="2" max="2" width="10.75" style="1" bestFit="1"/>
    <col min="3" max="4" width="12.25" style="1" customWidth="1"/>
    <col min="5" max="5" width="8.5" style="1" customWidth="1"/>
    <col min="6" max="16384" width="10.75" style="1"/>
  </cols>
  <sheetData>
    <row r="1" spans="1:4" ht="18.75">
      <c r="A1" s="104" t="s">
        <v>1114</v>
      </c>
      <c r="B1" s="40">
        <v>44105</v>
      </c>
      <c r="D1" s="9" t="s">
        <v>652</v>
      </c>
    </row>
    <row r="3" spans="1:4" ht="18.75">
      <c r="A3" s="19" t="s">
        <v>3109</v>
      </c>
      <c r="B3" s="21" t="s">
        <v>3119</v>
      </c>
    </row>
    <row r="4" spans="1:4" ht="18.75">
      <c r="A4" s="20" t="s">
        <v>1498</v>
      </c>
      <c r="B4" s="22">
        <v>5346</v>
      </c>
    </row>
    <row r="5" spans="1:4" ht="18.75">
      <c r="A5" s="20" t="s">
        <v>1760</v>
      </c>
      <c r="B5" s="22">
        <v>3264</v>
      </c>
    </row>
    <row r="6" spans="1:4" ht="18.75">
      <c r="A6" s="20" t="s">
        <v>1763</v>
      </c>
      <c r="B6" s="22">
        <v>2473</v>
      </c>
    </row>
    <row r="7" spans="1:4" ht="18.75">
      <c r="A7" s="20" t="s">
        <v>751</v>
      </c>
      <c r="B7" s="22">
        <v>2117</v>
      </c>
    </row>
    <row r="8" spans="1:4" ht="18.75">
      <c r="A8" s="20" t="s">
        <v>1757</v>
      </c>
      <c r="B8" s="22">
        <v>1946</v>
      </c>
    </row>
    <row r="9" spans="1:4" ht="18.75">
      <c r="A9" s="20" t="s">
        <v>1589</v>
      </c>
      <c r="B9" s="22">
        <v>1614</v>
      </c>
    </row>
    <row r="10" spans="1:4" ht="18.75">
      <c r="A10" s="20" t="s">
        <v>726</v>
      </c>
      <c r="B10" s="22">
        <v>1066</v>
      </c>
    </row>
    <row r="11" spans="1:4" ht="18.75">
      <c r="A11" s="20" t="s">
        <v>268</v>
      </c>
      <c r="B11" s="22">
        <v>868</v>
      </c>
    </row>
    <row r="12" spans="1:4" ht="18.75">
      <c r="A12" s="20" t="s">
        <v>23</v>
      </c>
      <c r="B12" s="22">
        <v>806</v>
      </c>
    </row>
    <row r="13" spans="1:4" ht="18.75">
      <c r="A13" s="20" t="s">
        <v>1762</v>
      </c>
      <c r="B13" s="22">
        <v>759</v>
      </c>
    </row>
    <row r="14" spans="1:4" ht="18.75">
      <c r="A14" s="20" t="s">
        <v>413</v>
      </c>
      <c r="B14" s="22">
        <v>584</v>
      </c>
    </row>
    <row r="15" spans="1:4" ht="18.75">
      <c r="A15" s="20" t="s">
        <v>1765</v>
      </c>
      <c r="B15" s="22">
        <v>531</v>
      </c>
    </row>
    <row r="16" spans="1:4" ht="18.75">
      <c r="A16" s="20" t="s">
        <v>65</v>
      </c>
      <c r="B16" s="22">
        <v>473</v>
      </c>
    </row>
    <row r="17" spans="1:2" ht="18.75">
      <c r="A17" s="20" t="s">
        <v>134</v>
      </c>
      <c r="B17" s="22">
        <v>440</v>
      </c>
    </row>
    <row r="18" spans="1:2" ht="18.75">
      <c r="A18" s="20" t="s">
        <v>1751</v>
      </c>
      <c r="B18" s="22">
        <v>426</v>
      </c>
    </row>
    <row r="19" spans="1:2" ht="18.75">
      <c r="A19" s="20" t="s">
        <v>941</v>
      </c>
      <c r="B19" s="22">
        <v>246</v>
      </c>
    </row>
    <row r="20" spans="1:2" ht="18.75">
      <c r="A20" s="20" t="s">
        <v>1764</v>
      </c>
      <c r="B20" s="22">
        <v>124</v>
      </c>
    </row>
    <row r="21" spans="1:2" ht="18.75">
      <c r="A21" s="20" t="s">
        <v>1758</v>
      </c>
      <c r="B21" s="22">
        <v>67</v>
      </c>
    </row>
    <row r="22" spans="1:2" ht="18.75">
      <c r="A22" s="20" t="s">
        <v>1509</v>
      </c>
      <c r="B22" s="22">
        <v>1</v>
      </c>
    </row>
    <row r="23" spans="1:2" ht="18.75">
      <c r="A23" s="20" t="s">
        <v>1756</v>
      </c>
      <c r="B23" s="22">
        <v>0</v>
      </c>
    </row>
    <row r="24" spans="1:2" ht="18.75">
      <c r="A24" s="20" t="s">
        <v>756</v>
      </c>
      <c r="B24" s="22">
        <v>23151</v>
      </c>
    </row>
  </sheetData>
  <phoneticPr fontId="5"/>
  <hyperlinks>
    <hyperlink ref="D1" location="目次!C9" display="目次" xr:uid="{00000000-0004-0000-2800-000000000000}"/>
  </hyperlinks>
  <pageMargins left="0.7" right="0.7" top="0.75" bottom="0.75" header="0.3" footer="0.3"/>
  <pageSetup paperSize="9" orientation="portrait"/>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H145"/>
  <sheetViews>
    <sheetView workbookViewId="0">
      <pane xSplit="2" ySplit="7" topLeftCell="C131" activePane="bottomRight" state="frozen"/>
      <selection pane="topRight"/>
      <selection pane="bottomLeft"/>
      <selection pane="bottomRight" activeCell="A4" sqref="A4:H4"/>
    </sheetView>
  </sheetViews>
  <sheetFormatPr defaultColWidth="10.75" defaultRowHeight="14.25"/>
  <cols>
    <col min="1" max="1" width="11.5" style="1" bestFit="1" customWidth="1"/>
    <col min="2" max="2" width="36.25" style="1" bestFit="1" customWidth="1"/>
    <col min="3" max="3" width="10.75" style="1"/>
    <col min="4" max="4" width="8.375" style="1" customWidth="1"/>
    <col min="5" max="5" width="10.875" style="1" customWidth="1"/>
    <col min="6" max="6" width="16.875" style="1" bestFit="1" customWidth="1"/>
    <col min="7" max="7" width="16.5" style="1" bestFit="1" customWidth="1"/>
    <col min="8" max="8" width="18.375" style="1" bestFit="1" customWidth="1"/>
    <col min="9" max="9" width="29.5" style="1" bestFit="1" customWidth="1"/>
    <col min="10" max="10" width="17.875" style="1" bestFit="1" customWidth="1"/>
    <col min="11" max="11" width="18.875" style="1" bestFit="1" customWidth="1"/>
    <col min="12" max="12" width="17.875" style="1" bestFit="1" customWidth="1"/>
    <col min="13" max="13" width="18.75" style="1" bestFit="1" customWidth="1"/>
    <col min="14" max="14" width="26.125" style="1" bestFit="1" customWidth="1"/>
    <col min="15" max="15" width="35.25" style="1" bestFit="1" customWidth="1"/>
    <col min="16" max="16" width="27.625" style="1" bestFit="1" customWidth="1"/>
    <col min="17" max="17" width="31.875" style="1" bestFit="1" customWidth="1"/>
    <col min="18" max="18" width="21.25" style="1" bestFit="1" customWidth="1"/>
    <col min="19" max="19" width="14.125" style="1" bestFit="1" customWidth="1"/>
    <col min="20" max="20" width="20.875" style="1" bestFit="1" customWidth="1"/>
    <col min="21" max="21" width="37.5" style="1" bestFit="1" customWidth="1"/>
    <col min="22" max="22" width="34.5" style="1" bestFit="1" customWidth="1"/>
    <col min="23" max="23" width="34.5" style="1" customWidth="1"/>
    <col min="24" max="26" width="18.5" style="1" bestFit="1" customWidth="1"/>
    <col min="27" max="16384" width="10.75" style="1"/>
  </cols>
  <sheetData>
    <row r="1" spans="1:8" ht="18.75">
      <c r="A1" s="1" t="s">
        <v>430</v>
      </c>
      <c r="D1" s="9" t="s">
        <v>652</v>
      </c>
    </row>
    <row r="2" spans="1:8">
      <c r="A2" s="1" t="s">
        <v>455</v>
      </c>
    </row>
    <row r="3" spans="1:8">
      <c r="A3" s="5" t="s">
        <v>1401</v>
      </c>
    </row>
    <row r="4" spans="1:8" ht="31.15" customHeight="1">
      <c r="A4" s="236" t="s">
        <v>1770</v>
      </c>
      <c r="B4" s="236"/>
      <c r="C4" s="236"/>
      <c r="D4" s="236"/>
      <c r="E4" s="236"/>
      <c r="F4" s="236"/>
      <c r="G4" s="236"/>
      <c r="H4" s="236"/>
    </row>
    <row r="5" spans="1:8">
      <c r="A5" s="1" t="s">
        <v>1774</v>
      </c>
    </row>
    <row r="6" spans="1:8">
      <c r="A6" s="1" t="s">
        <v>1775</v>
      </c>
    </row>
    <row r="7" spans="1:8">
      <c r="A7" s="7" t="s">
        <v>303</v>
      </c>
      <c r="B7" s="7" t="s">
        <v>897</v>
      </c>
      <c r="C7" s="7" t="s">
        <v>734</v>
      </c>
      <c r="D7" s="7" t="s">
        <v>1708</v>
      </c>
      <c r="E7" s="7" t="s">
        <v>1779</v>
      </c>
      <c r="F7" s="7" t="s">
        <v>1374</v>
      </c>
      <c r="G7" s="7" t="s">
        <v>405</v>
      </c>
      <c r="H7" s="7" t="s">
        <v>1782</v>
      </c>
    </row>
    <row r="8" spans="1:8">
      <c r="A8" s="27">
        <v>39995</v>
      </c>
      <c r="B8" s="7" t="s">
        <v>734</v>
      </c>
      <c r="C8" s="7">
        <v>2006</v>
      </c>
      <c r="D8" s="7">
        <v>740</v>
      </c>
      <c r="E8" s="7">
        <v>1146</v>
      </c>
      <c r="F8" s="7">
        <v>72</v>
      </c>
      <c r="G8" s="7">
        <v>12</v>
      </c>
      <c r="H8" s="7">
        <v>36</v>
      </c>
    </row>
    <row r="9" spans="1:8">
      <c r="A9" s="27">
        <v>39995</v>
      </c>
      <c r="B9" s="7" t="s">
        <v>1751</v>
      </c>
      <c r="C9" s="7">
        <v>3</v>
      </c>
      <c r="D9" s="7">
        <v>0</v>
      </c>
      <c r="E9" s="7">
        <v>2</v>
      </c>
      <c r="F9" s="7">
        <v>1</v>
      </c>
      <c r="G9" s="7">
        <v>0</v>
      </c>
      <c r="H9" s="7">
        <v>0</v>
      </c>
    </row>
    <row r="10" spans="1:8">
      <c r="A10" s="27">
        <v>39995</v>
      </c>
      <c r="B10" s="7" t="s">
        <v>1756</v>
      </c>
      <c r="C10" s="7">
        <v>0</v>
      </c>
      <c r="D10" s="7">
        <v>0</v>
      </c>
      <c r="E10" s="7">
        <v>0</v>
      </c>
      <c r="F10" s="7">
        <v>0</v>
      </c>
      <c r="G10" s="7">
        <v>0</v>
      </c>
      <c r="H10" s="7">
        <v>0</v>
      </c>
    </row>
    <row r="11" spans="1:8">
      <c r="A11" s="27">
        <v>39995</v>
      </c>
      <c r="B11" s="7" t="s">
        <v>1509</v>
      </c>
      <c r="C11" s="7">
        <v>0</v>
      </c>
      <c r="D11" s="7">
        <v>0</v>
      </c>
      <c r="E11" s="7">
        <v>0</v>
      </c>
      <c r="F11" s="7">
        <v>0</v>
      </c>
      <c r="G11" s="7">
        <v>0</v>
      </c>
      <c r="H11" s="7">
        <v>0</v>
      </c>
    </row>
    <row r="12" spans="1:8">
      <c r="A12" s="27">
        <v>39995</v>
      </c>
      <c r="B12" s="7" t="s">
        <v>1757</v>
      </c>
      <c r="C12" s="7">
        <v>265</v>
      </c>
      <c r="D12" s="7">
        <v>55</v>
      </c>
      <c r="E12" s="7">
        <v>210</v>
      </c>
      <c r="F12" s="7">
        <v>0</v>
      </c>
      <c r="G12" s="7">
        <v>0</v>
      </c>
      <c r="H12" s="7">
        <v>0</v>
      </c>
    </row>
    <row r="13" spans="1:8">
      <c r="A13" s="27">
        <v>39995</v>
      </c>
      <c r="B13" s="7" t="s">
        <v>1498</v>
      </c>
      <c r="C13" s="7">
        <v>261</v>
      </c>
      <c r="D13" s="7">
        <v>25</v>
      </c>
      <c r="E13" s="7">
        <v>236</v>
      </c>
      <c r="F13" s="7">
        <v>0</v>
      </c>
      <c r="G13" s="7">
        <v>0</v>
      </c>
      <c r="H13" s="7">
        <v>0</v>
      </c>
    </row>
    <row r="14" spans="1:8">
      <c r="A14" s="27">
        <v>39995</v>
      </c>
      <c r="B14" s="7" t="s">
        <v>1758</v>
      </c>
      <c r="C14" s="7">
        <v>5</v>
      </c>
      <c r="D14" s="7">
        <v>0</v>
      </c>
      <c r="E14" s="7">
        <v>1</v>
      </c>
      <c r="F14" s="7">
        <v>0</v>
      </c>
      <c r="G14" s="7">
        <v>0</v>
      </c>
      <c r="H14" s="7">
        <v>4</v>
      </c>
    </row>
    <row r="15" spans="1:8">
      <c r="A15" s="27">
        <v>39995</v>
      </c>
      <c r="B15" s="7" t="s">
        <v>65</v>
      </c>
      <c r="C15" s="7">
        <v>9</v>
      </c>
      <c r="D15" s="7">
        <v>0</v>
      </c>
      <c r="E15" s="7">
        <v>9</v>
      </c>
      <c r="F15" s="7">
        <v>0</v>
      </c>
      <c r="G15" s="7">
        <v>0</v>
      </c>
      <c r="H15" s="7">
        <v>0</v>
      </c>
    </row>
    <row r="16" spans="1:8">
      <c r="A16" s="27">
        <v>39995</v>
      </c>
      <c r="B16" s="7" t="s">
        <v>751</v>
      </c>
      <c r="C16" s="7">
        <v>96</v>
      </c>
      <c r="D16" s="7">
        <v>10</v>
      </c>
      <c r="E16" s="7">
        <v>86</v>
      </c>
      <c r="F16" s="7">
        <v>0</v>
      </c>
      <c r="G16" s="7">
        <v>0</v>
      </c>
      <c r="H16" s="7">
        <v>0</v>
      </c>
    </row>
    <row r="17" spans="1:8">
      <c r="A17" s="27">
        <v>39995</v>
      </c>
      <c r="B17" s="7" t="s">
        <v>1760</v>
      </c>
      <c r="C17" s="7">
        <v>379</v>
      </c>
      <c r="D17" s="7">
        <v>137</v>
      </c>
      <c r="E17" s="7">
        <v>239</v>
      </c>
      <c r="F17" s="7">
        <v>3</v>
      </c>
      <c r="G17" s="7">
        <v>0</v>
      </c>
      <c r="H17" s="7">
        <v>0</v>
      </c>
    </row>
    <row r="18" spans="1:8">
      <c r="A18" s="27">
        <v>39995</v>
      </c>
      <c r="B18" s="7" t="s">
        <v>941</v>
      </c>
      <c r="C18" s="7">
        <v>8</v>
      </c>
      <c r="D18" s="7">
        <v>1</v>
      </c>
      <c r="E18" s="7">
        <v>5</v>
      </c>
      <c r="F18" s="7">
        <v>2</v>
      </c>
      <c r="G18" s="7">
        <v>0</v>
      </c>
      <c r="H18" s="7">
        <v>0</v>
      </c>
    </row>
    <row r="19" spans="1:8">
      <c r="A19" s="27">
        <v>39995</v>
      </c>
      <c r="B19" s="7" t="s">
        <v>134</v>
      </c>
      <c r="C19" s="7">
        <v>234</v>
      </c>
      <c r="D19" s="7">
        <v>149</v>
      </c>
      <c r="E19" s="7">
        <v>85</v>
      </c>
      <c r="F19" s="7">
        <v>0</v>
      </c>
      <c r="G19" s="7">
        <v>0</v>
      </c>
      <c r="H19" s="7">
        <v>0</v>
      </c>
    </row>
    <row r="20" spans="1:8">
      <c r="A20" s="27">
        <v>39995</v>
      </c>
      <c r="B20" s="7" t="s">
        <v>413</v>
      </c>
      <c r="C20" s="7">
        <v>39</v>
      </c>
      <c r="D20" s="7">
        <v>17</v>
      </c>
      <c r="E20" s="7">
        <v>19</v>
      </c>
      <c r="F20" s="7">
        <v>1</v>
      </c>
      <c r="G20" s="7">
        <v>0</v>
      </c>
      <c r="H20" s="7">
        <v>2</v>
      </c>
    </row>
    <row r="21" spans="1:8">
      <c r="A21" s="27">
        <v>39995</v>
      </c>
      <c r="B21" s="7" t="s">
        <v>726</v>
      </c>
      <c r="C21" s="7">
        <v>225</v>
      </c>
      <c r="D21" s="7">
        <v>124</v>
      </c>
      <c r="E21" s="7">
        <v>99</v>
      </c>
      <c r="F21" s="7">
        <v>2</v>
      </c>
      <c r="G21" s="7">
        <v>0</v>
      </c>
      <c r="H21" s="7">
        <v>0</v>
      </c>
    </row>
    <row r="22" spans="1:8">
      <c r="A22" s="27">
        <v>39995</v>
      </c>
      <c r="B22" s="7" t="s">
        <v>268</v>
      </c>
      <c r="C22" s="7">
        <v>153</v>
      </c>
      <c r="D22" s="7">
        <v>100</v>
      </c>
      <c r="E22" s="7">
        <v>51</v>
      </c>
      <c r="F22" s="7">
        <v>1</v>
      </c>
      <c r="G22" s="7">
        <v>0</v>
      </c>
      <c r="H22" s="7">
        <v>1</v>
      </c>
    </row>
    <row r="23" spans="1:8">
      <c r="A23" s="27">
        <v>39995</v>
      </c>
      <c r="B23" s="7" t="s">
        <v>1762</v>
      </c>
      <c r="C23" s="7">
        <v>87</v>
      </c>
      <c r="D23" s="7">
        <v>51</v>
      </c>
      <c r="E23" s="7">
        <v>20</v>
      </c>
      <c r="F23" s="7">
        <v>2</v>
      </c>
      <c r="G23" s="7">
        <v>0</v>
      </c>
      <c r="H23" s="7">
        <v>14</v>
      </c>
    </row>
    <row r="24" spans="1:8">
      <c r="A24" s="27">
        <v>39995</v>
      </c>
      <c r="B24" s="7" t="s">
        <v>1763</v>
      </c>
      <c r="C24" s="7">
        <v>106</v>
      </c>
      <c r="D24" s="7">
        <v>49</v>
      </c>
      <c r="E24" s="7">
        <v>16</v>
      </c>
      <c r="F24" s="7">
        <v>32</v>
      </c>
      <c r="G24" s="7">
        <v>5</v>
      </c>
      <c r="H24" s="7">
        <v>4</v>
      </c>
    </row>
    <row r="25" spans="1:8">
      <c r="A25" s="27">
        <v>39995</v>
      </c>
      <c r="B25" s="7" t="s">
        <v>1764</v>
      </c>
      <c r="C25" s="7">
        <v>5</v>
      </c>
      <c r="D25" s="7">
        <v>0</v>
      </c>
      <c r="E25" s="7">
        <v>3</v>
      </c>
      <c r="F25" s="7">
        <v>2</v>
      </c>
      <c r="G25" s="7">
        <v>0</v>
      </c>
      <c r="H25" s="7">
        <v>0</v>
      </c>
    </row>
    <row r="26" spans="1:8">
      <c r="A26" s="27">
        <v>39995</v>
      </c>
      <c r="B26" s="7" t="s">
        <v>1589</v>
      </c>
      <c r="C26" s="7">
        <v>123</v>
      </c>
      <c r="D26" s="7">
        <v>22</v>
      </c>
      <c r="E26" s="7">
        <v>65</v>
      </c>
      <c r="F26" s="7">
        <v>26</v>
      </c>
      <c r="G26" s="7">
        <v>7</v>
      </c>
      <c r="H26" s="7">
        <v>3</v>
      </c>
    </row>
    <row r="27" spans="1:8">
      <c r="A27" s="27">
        <v>39995</v>
      </c>
      <c r="B27" s="7" t="s">
        <v>1765</v>
      </c>
      <c r="C27" s="7">
        <v>8</v>
      </c>
      <c r="D27" s="7">
        <v>0</v>
      </c>
      <c r="E27" s="7">
        <v>0</v>
      </c>
      <c r="F27" s="7">
        <v>0</v>
      </c>
      <c r="G27" s="7">
        <v>0</v>
      </c>
      <c r="H27" s="7">
        <v>8</v>
      </c>
    </row>
    <row r="28" spans="1:8">
      <c r="A28" s="27">
        <v>39995</v>
      </c>
      <c r="B28" s="7" t="s">
        <v>1046</v>
      </c>
      <c r="C28" s="7">
        <v>3</v>
      </c>
      <c r="D28" s="7">
        <v>0</v>
      </c>
      <c r="E28" s="7">
        <v>2</v>
      </c>
      <c r="F28" s="7">
        <v>1</v>
      </c>
      <c r="G28" s="7">
        <v>0</v>
      </c>
      <c r="H28" s="7">
        <v>0</v>
      </c>
    </row>
    <row r="29" spans="1:8">
      <c r="A29" s="27">
        <v>39995</v>
      </c>
      <c r="B29" s="7" t="s">
        <v>1747</v>
      </c>
      <c r="C29" s="7">
        <v>526</v>
      </c>
      <c r="D29" s="7">
        <v>80</v>
      </c>
      <c r="E29" s="7">
        <v>446</v>
      </c>
      <c r="F29" s="7">
        <v>0</v>
      </c>
      <c r="G29" s="7">
        <v>0</v>
      </c>
      <c r="H29" s="7">
        <v>0</v>
      </c>
    </row>
    <row r="30" spans="1:8">
      <c r="A30" s="27">
        <v>39995</v>
      </c>
      <c r="B30" s="7" t="s">
        <v>861</v>
      </c>
      <c r="C30" s="7">
        <v>1477</v>
      </c>
      <c r="D30" s="7">
        <v>660</v>
      </c>
      <c r="E30" s="7">
        <v>698</v>
      </c>
      <c r="F30" s="7">
        <v>71</v>
      </c>
      <c r="G30" s="7">
        <v>12</v>
      </c>
      <c r="H30" s="7">
        <v>36</v>
      </c>
    </row>
    <row r="31" spans="1:8">
      <c r="A31" s="27">
        <v>40940</v>
      </c>
      <c r="B31" s="7" t="s">
        <v>734</v>
      </c>
      <c r="C31" s="7">
        <v>1849</v>
      </c>
      <c r="D31" s="7">
        <v>696</v>
      </c>
      <c r="E31" s="7">
        <v>1068</v>
      </c>
      <c r="F31" s="7">
        <v>72</v>
      </c>
      <c r="G31" s="7">
        <v>13</v>
      </c>
      <c r="H31" s="7" t="s">
        <v>99</v>
      </c>
    </row>
    <row r="32" spans="1:8">
      <c r="A32" s="27">
        <v>40940</v>
      </c>
      <c r="B32" s="7" t="s">
        <v>1751</v>
      </c>
      <c r="C32" s="7">
        <v>2</v>
      </c>
      <c r="D32" s="7">
        <v>0</v>
      </c>
      <c r="E32" s="7">
        <v>2</v>
      </c>
      <c r="F32" s="7">
        <v>0</v>
      </c>
      <c r="G32" s="7">
        <v>0</v>
      </c>
      <c r="H32" s="7" t="s">
        <v>99</v>
      </c>
    </row>
    <row r="33" spans="1:8">
      <c r="A33" s="27">
        <v>40940</v>
      </c>
      <c r="B33" s="7" t="s">
        <v>1756</v>
      </c>
      <c r="C33" s="7">
        <v>0</v>
      </c>
      <c r="D33" s="7">
        <v>0</v>
      </c>
      <c r="E33" s="7">
        <v>0</v>
      </c>
      <c r="F33" s="7">
        <v>0</v>
      </c>
      <c r="G33" s="7">
        <v>0</v>
      </c>
      <c r="H33" s="7" t="s">
        <v>99</v>
      </c>
    </row>
    <row r="34" spans="1:8">
      <c r="A34" s="27">
        <v>40940</v>
      </c>
      <c r="B34" s="7" t="s">
        <v>1509</v>
      </c>
      <c r="C34" s="7">
        <v>0</v>
      </c>
      <c r="D34" s="7">
        <v>0</v>
      </c>
      <c r="E34" s="7">
        <v>0</v>
      </c>
      <c r="F34" s="7">
        <v>0</v>
      </c>
      <c r="G34" s="7">
        <v>0</v>
      </c>
      <c r="H34" s="7" t="s">
        <v>99</v>
      </c>
    </row>
    <row r="35" spans="1:8">
      <c r="A35" s="27">
        <v>40940</v>
      </c>
      <c r="B35" s="7" t="s">
        <v>1757</v>
      </c>
      <c r="C35" s="7">
        <v>238</v>
      </c>
      <c r="D35" s="7">
        <v>48</v>
      </c>
      <c r="E35" s="7">
        <v>190</v>
      </c>
      <c r="F35" s="7">
        <v>0</v>
      </c>
      <c r="G35" s="7">
        <v>0</v>
      </c>
      <c r="H35" s="7" t="s">
        <v>99</v>
      </c>
    </row>
    <row r="36" spans="1:8">
      <c r="A36" s="27">
        <v>40940</v>
      </c>
      <c r="B36" s="7" t="s">
        <v>1498</v>
      </c>
      <c r="C36" s="7">
        <v>238</v>
      </c>
      <c r="D36" s="7">
        <v>26</v>
      </c>
      <c r="E36" s="7">
        <v>212</v>
      </c>
      <c r="F36" s="7">
        <v>0</v>
      </c>
      <c r="G36" s="7">
        <v>0</v>
      </c>
      <c r="H36" s="7" t="s">
        <v>99</v>
      </c>
    </row>
    <row r="37" spans="1:8">
      <c r="A37" s="27">
        <v>40940</v>
      </c>
      <c r="B37" s="7" t="s">
        <v>1758</v>
      </c>
      <c r="C37" s="7">
        <v>1</v>
      </c>
      <c r="D37" s="7">
        <v>0</v>
      </c>
      <c r="E37" s="7">
        <v>1</v>
      </c>
      <c r="F37" s="7">
        <v>0</v>
      </c>
      <c r="G37" s="7">
        <v>0</v>
      </c>
      <c r="H37" s="7" t="s">
        <v>99</v>
      </c>
    </row>
    <row r="38" spans="1:8">
      <c r="A38" s="27">
        <v>40940</v>
      </c>
      <c r="B38" s="7" t="s">
        <v>65</v>
      </c>
      <c r="C38" s="7">
        <v>6</v>
      </c>
      <c r="D38" s="7">
        <v>1</v>
      </c>
      <c r="E38" s="7">
        <v>5</v>
      </c>
      <c r="F38" s="7">
        <v>0</v>
      </c>
      <c r="G38" s="7">
        <v>0</v>
      </c>
      <c r="H38" s="7" t="s">
        <v>99</v>
      </c>
    </row>
    <row r="39" spans="1:8">
      <c r="A39" s="27">
        <v>40940</v>
      </c>
      <c r="B39" s="7" t="s">
        <v>751</v>
      </c>
      <c r="C39" s="7">
        <v>90</v>
      </c>
      <c r="D39" s="7">
        <v>7</v>
      </c>
      <c r="E39" s="7">
        <v>82</v>
      </c>
      <c r="F39" s="7">
        <v>0</v>
      </c>
      <c r="G39" s="7">
        <v>1</v>
      </c>
      <c r="H39" s="7" t="s">
        <v>99</v>
      </c>
    </row>
    <row r="40" spans="1:8">
      <c r="A40" s="27">
        <v>40940</v>
      </c>
      <c r="B40" s="7" t="s">
        <v>1760</v>
      </c>
      <c r="C40" s="7">
        <v>355</v>
      </c>
      <c r="D40" s="7">
        <v>129</v>
      </c>
      <c r="E40" s="7">
        <v>223</v>
      </c>
      <c r="F40" s="7">
        <v>3</v>
      </c>
      <c r="G40" s="7">
        <v>0</v>
      </c>
      <c r="H40" s="7" t="s">
        <v>99</v>
      </c>
    </row>
    <row r="41" spans="1:8">
      <c r="A41" s="27">
        <v>40940</v>
      </c>
      <c r="B41" s="7" t="s">
        <v>941</v>
      </c>
      <c r="C41" s="7">
        <v>6</v>
      </c>
      <c r="D41" s="7">
        <v>0</v>
      </c>
      <c r="E41" s="7">
        <v>4</v>
      </c>
      <c r="F41" s="7">
        <v>2</v>
      </c>
      <c r="G41" s="7">
        <v>0</v>
      </c>
      <c r="H41" s="7" t="s">
        <v>99</v>
      </c>
    </row>
    <row r="42" spans="1:8">
      <c r="A42" s="27">
        <v>40940</v>
      </c>
      <c r="B42" s="7" t="s">
        <v>134</v>
      </c>
      <c r="C42" s="7">
        <v>226</v>
      </c>
      <c r="D42" s="7">
        <v>141</v>
      </c>
      <c r="E42" s="7">
        <v>84</v>
      </c>
      <c r="F42" s="7">
        <v>0</v>
      </c>
      <c r="G42" s="7">
        <v>1</v>
      </c>
      <c r="H42" s="7" t="s">
        <v>99</v>
      </c>
    </row>
    <row r="43" spans="1:8">
      <c r="A43" s="27">
        <v>40940</v>
      </c>
      <c r="B43" s="7" t="s">
        <v>413</v>
      </c>
      <c r="C43" s="7">
        <v>38</v>
      </c>
      <c r="D43" s="7">
        <v>19</v>
      </c>
      <c r="E43" s="7">
        <v>18</v>
      </c>
      <c r="F43" s="7">
        <v>1</v>
      </c>
      <c r="G43" s="7">
        <v>0</v>
      </c>
      <c r="H43" s="7" t="s">
        <v>99</v>
      </c>
    </row>
    <row r="44" spans="1:8">
      <c r="A44" s="27">
        <v>40940</v>
      </c>
      <c r="B44" s="7" t="s">
        <v>726</v>
      </c>
      <c r="C44" s="7">
        <v>202</v>
      </c>
      <c r="D44" s="7">
        <v>109</v>
      </c>
      <c r="E44" s="7">
        <v>92</v>
      </c>
      <c r="F44" s="7">
        <v>1</v>
      </c>
      <c r="G44" s="7">
        <v>0</v>
      </c>
      <c r="H44" s="7" t="s">
        <v>99</v>
      </c>
    </row>
    <row r="45" spans="1:8">
      <c r="A45" s="27">
        <v>40940</v>
      </c>
      <c r="B45" s="7" t="s">
        <v>268</v>
      </c>
      <c r="C45" s="7">
        <v>144</v>
      </c>
      <c r="D45" s="7">
        <v>92</v>
      </c>
      <c r="E45" s="7">
        <v>51</v>
      </c>
      <c r="F45" s="7">
        <v>1</v>
      </c>
      <c r="G45" s="7">
        <v>0</v>
      </c>
      <c r="H45" s="7" t="s">
        <v>99</v>
      </c>
    </row>
    <row r="46" spans="1:8">
      <c r="A46" s="27">
        <v>40940</v>
      </c>
      <c r="B46" s="7" t="s">
        <v>1762</v>
      </c>
      <c r="C46" s="7">
        <v>70</v>
      </c>
      <c r="D46" s="7">
        <v>49</v>
      </c>
      <c r="E46" s="7">
        <v>19</v>
      </c>
      <c r="F46" s="7">
        <v>2</v>
      </c>
      <c r="G46" s="7">
        <v>0</v>
      </c>
      <c r="H46" s="7" t="s">
        <v>99</v>
      </c>
    </row>
    <row r="47" spans="1:8">
      <c r="A47" s="27">
        <v>40940</v>
      </c>
      <c r="B47" s="7" t="s">
        <v>1763</v>
      </c>
      <c r="C47" s="7">
        <v>107</v>
      </c>
      <c r="D47" s="7">
        <v>52</v>
      </c>
      <c r="E47" s="7">
        <v>17</v>
      </c>
      <c r="F47" s="7">
        <v>33</v>
      </c>
      <c r="G47" s="7">
        <v>5</v>
      </c>
      <c r="H47" s="7" t="s">
        <v>99</v>
      </c>
    </row>
    <row r="48" spans="1:8">
      <c r="A48" s="27">
        <v>40940</v>
      </c>
      <c r="B48" s="7" t="s">
        <v>1764</v>
      </c>
      <c r="C48" s="7">
        <v>6</v>
      </c>
      <c r="D48" s="7">
        <v>0</v>
      </c>
      <c r="E48" s="7">
        <v>3</v>
      </c>
      <c r="F48" s="7">
        <v>3</v>
      </c>
      <c r="G48" s="7">
        <v>0</v>
      </c>
      <c r="H48" s="7" t="s">
        <v>99</v>
      </c>
    </row>
    <row r="49" spans="1:8">
      <c r="A49" s="27">
        <v>40940</v>
      </c>
      <c r="B49" s="7" t="s">
        <v>1589</v>
      </c>
      <c r="C49" s="7">
        <v>120</v>
      </c>
      <c r="D49" s="7">
        <v>23</v>
      </c>
      <c r="E49" s="7">
        <v>65</v>
      </c>
      <c r="F49" s="7">
        <v>26</v>
      </c>
      <c r="G49" s="7">
        <v>6</v>
      </c>
      <c r="H49" s="7" t="s">
        <v>99</v>
      </c>
    </row>
    <row r="50" spans="1:8">
      <c r="A50" s="27">
        <v>40940</v>
      </c>
      <c r="B50" s="7" t="s">
        <v>1765</v>
      </c>
      <c r="C50" s="7" t="s">
        <v>99</v>
      </c>
      <c r="D50" s="7" t="s">
        <v>99</v>
      </c>
      <c r="E50" s="7" t="s">
        <v>99</v>
      </c>
      <c r="F50" s="7" t="s">
        <v>99</v>
      </c>
      <c r="G50" s="7" t="s">
        <v>99</v>
      </c>
      <c r="H50" s="7" t="s">
        <v>99</v>
      </c>
    </row>
    <row r="51" spans="1:8">
      <c r="A51" s="27">
        <v>40940</v>
      </c>
      <c r="B51" s="7" t="s">
        <v>1046</v>
      </c>
      <c r="C51" s="7">
        <v>2</v>
      </c>
      <c r="D51" s="7">
        <v>0</v>
      </c>
      <c r="E51" s="7">
        <v>2</v>
      </c>
      <c r="F51" s="7">
        <v>0</v>
      </c>
      <c r="G51" s="7">
        <v>0</v>
      </c>
      <c r="H51" s="7" t="s">
        <v>99</v>
      </c>
    </row>
    <row r="52" spans="1:8">
      <c r="A52" s="27">
        <v>40940</v>
      </c>
      <c r="B52" s="7" t="s">
        <v>1747</v>
      </c>
      <c r="C52" s="7">
        <v>476</v>
      </c>
      <c r="D52" s="7">
        <v>74</v>
      </c>
      <c r="E52" s="7">
        <v>402</v>
      </c>
      <c r="F52" s="7">
        <v>0</v>
      </c>
      <c r="G52" s="7">
        <v>0</v>
      </c>
      <c r="H52" s="7" t="s">
        <v>99</v>
      </c>
    </row>
    <row r="53" spans="1:8">
      <c r="A53" s="27">
        <v>40940</v>
      </c>
      <c r="B53" s="7" t="s">
        <v>861</v>
      </c>
      <c r="C53" s="7">
        <v>1371</v>
      </c>
      <c r="D53" s="7">
        <v>622</v>
      </c>
      <c r="E53" s="7">
        <v>664</v>
      </c>
      <c r="F53" s="7">
        <v>72</v>
      </c>
      <c r="G53" s="7">
        <v>13</v>
      </c>
      <c r="H53" s="7" t="s">
        <v>99</v>
      </c>
    </row>
    <row r="54" spans="1:8">
      <c r="A54" s="27">
        <v>41791</v>
      </c>
      <c r="B54" s="7" t="s">
        <v>734</v>
      </c>
      <c r="C54" s="7">
        <v>1868</v>
      </c>
      <c r="D54" s="7">
        <v>675</v>
      </c>
      <c r="E54" s="7">
        <v>1069</v>
      </c>
      <c r="F54" s="7">
        <v>80</v>
      </c>
      <c r="G54" s="7">
        <v>10</v>
      </c>
      <c r="H54" s="7">
        <v>34</v>
      </c>
    </row>
    <row r="55" spans="1:8">
      <c r="A55" s="27">
        <v>41791</v>
      </c>
      <c r="B55" s="7" t="s">
        <v>1751</v>
      </c>
      <c r="C55" s="7">
        <v>2</v>
      </c>
      <c r="D55" s="7">
        <v>0</v>
      </c>
      <c r="E55" s="7">
        <v>2</v>
      </c>
      <c r="F55" s="7">
        <v>0</v>
      </c>
      <c r="G55" s="7">
        <v>0</v>
      </c>
      <c r="H55" s="7" t="s">
        <v>99</v>
      </c>
    </row>
    <row r="56" spans="1:8">
      <c r="A56" s="27">
        <v>41791</v>
      </c>
      <c r="B56" s="7" t="s">
        <v>1756</v>
      </c>
      <c r="C56" s="7">
        <v>0</v>
      </c>
      <c r="D56" s="7">
        <v>0</v>
      </c>
      <c r="E56" s="7">
        <v>0</v>
      </c>
      <c r="F56" s="7">
        <v>0</v>
      </c>
      <c r="G56" s="7">
        <v>0</v>
      </c>
      <c r="H56" s="7" t="s">
        <v>99</v>
      </c>
    </row>
    <row r="57" spans="1:8">
      <c r="A57" s="27">
        <v>41791</v>
      </c>
      <c r="B57" s="7" t="s">
        <v>1509</v>
      </c>
      <c r="C57" s="7">
        <v>0</v>
      </c>
      <c r="D57" s="7">
        <v>0</v>
      </c>
      <c r="E57" s="7">
        <v>0</v>
      </c>
      <c r="F57" s="7">
        <v>0</v>
      </c>
      <c r="G57" s="7">
        <v>0</v>
      </c>
      <c r="H57" s="7" t="s">
        <v>99</v>
      </c>
    </row>
    <row r="58" spans="1:8">
      <c r="A58" s="27">
        <v>41791</v>
      </c>
      <c r="B58" s="7" t="s">
        <v>1757</v>
      </c>
      <c r="C58" s="7">
        <v>234</v>
      </c>
      <c r="D58" s="7">
        <v>44</v>
      </c>
      <c r="E58" s="7">
        <v>190</v>
      </c>
      <c r="F58" s="7">
        <v>0</v>
      </c>
      <c r="G58" s="7">
        <v>0</v>
      </c>
      <c r="H58" s="7" t="s">
        <v>99</v>
      </c>
    </row>
    <row r="59" spans="1:8">
      <c r="A59" s="27">
        <v>41791</v>
      </c>
      <c r="B59" s="7" t="s">
        <v>1498</v>
      </c>
      <c r="C59" s="7">
        <v>242</v>
      </c>
      <c r="D59" s="7">
        <v>26</v>
      </c>
      <c r="E59" s="7">
        <v>216</v>
      </c>
      <c r="F59" s="7">
        <v>0</v>
      </c>
      <c r="G59" s="7">
        <v>0</v>
      </c>
      <c r="H59" s="7" t="s">
        <v>99</v>
      </c>
    </row>
    <row r="60" spans="1:8">
      <c r="A60" s="27">
        <v>41791</v>
      </c>
      <c r="B60" s="7" t="s">
        <v>1758</v>
      </c>
      <c r="C60" s="7">
        <v>2</v>
      </c>
      <c r="D60" s="7">
        <v>0</v>
      </c>
      <c r="E60" s="7">
        <v>2</v>
      </c>
      <c r="F60" s="7">
        <v>0</v>
      </c>
      <c r="G60" s="7">
        <v>0</v>
      </c>
      <c r="H60" s="7" t="s">
        <v>99</v>
      </c>
    </row>
    <row r="61" spans="1:8">
      <c r="A61" s="27">
        <v>41791</v>
      </c>
      <c r="B61" s="7" t="s">
        <v>65</v>
      </c>
      <c r="C61" s="7">
        <v>2</v>
      </c>
      <c r="D61" s="7">
        <v>0</v>
      </c>
      <c r="E61" s="7">
        <v>2</v>
      </c>
      <c r="F61" s="7">
        <v>0</v>
      </c>
      <c r="G61" s="7">
        <v>0</v>
      </c>
      <c r="H61" s="7" t="s">
        <v>99</v>
      </c>
    </row>
    <row r="62" spans="1:8">
      <c r="A62" s="27">
        <v>41791</v>
      </c>
      <c r="B62" s="7" t="s">
        <v>751</v>
      </c>
      <c r="C62" s="7">
        <v>84</v>
      </c>
      <c r="D62" s="7">
        <v>7</v>
      </c>
      <c r="E62" s="7">
        <v>77</v>
      </c>
      <c r="F62" s="7">
        <v>0</v>
      </c>
      <c r="G62" s="7">
        <v>0</v>
      </c>
      <c r="H62" s="7" t="s">
        <v>99</v>
      </c>
    </row>
    <row r="63" spans="1:8">
      <c r="A63" s="27">
        <v>41791</v>
      </c>
      <c r="B63" s="7" t="s">
        <v>1760</v>
      </c>
      <c r="C63" s="7">
        <v>360</v>
      </c>
      <c r="D63" s="7">
        <v>122</v>
      </c>
      <c r="E63" s="7">
        <v>234</v>
      </c>
      <c r="F63" s="7">
        <v>4</v>
      </c>
      <c r="G63" s="7">
        <v>0</v>
      </c>
      <c r="H63" s="7" t="s">
        <v>99</v>
      </c>
    </row>
    <row r="64" spans="1:8">
      <c r="A64" s="27">
        <v>41791</v>
      </c>
      <c r="B64" s="7" t="s">
        <v>941</v>
      </c>
      <c r="C64" s="7">
        <v>7</v>
      </c>
      <c r="D64" s="7">
        <v>0</v>
      </c>
      <c r="E64" s="7">
        <v>5</v>
      </c>
      <c r="F64" s="7">
        <v>2</v>
      </c>
      <c r="G64" s="7">
        <v>0</v>
      </c>
      <c r="H64" s="7" t="s">
        <v>99</v>
      </c>
    </row>
    <row r="65" spans="1:8">
      <c r="A65" s="27">
        <v>41791</v>
      </c>
      <c r="B65" s="7" t="s">
        <v>134</v>
      </c>
      <c r="C65" s="7">
        <v>214</v>
      </c>
      <c r="D65" s="7">
        <v>131</v>
      </c>
      <c r="E65" s="7">
        <v>83</v>
      </c>
      <c r="F65" s="7">
        <v>0</v>
      </c>
      <c r="G65" s="7">
        <v>0</v>
      </c>
      <c r="H65" s="7" t="s">
        <v>99</v>
      </c>
    </row>
    <row r="66" spans="1:8">
      <c r="A66" s="27">
        <v>41791</v>
      </c>
      <c r="B66" s="7" t="s">
        <v>413</v>
      </c>
      <c r="C66" s="7">
        <v>37</v>
      </c>
      <c r="D66" s="7">
        <v>20</v>
      </c>
      <c r="E66" s="7">
        <v>15</v>
      </c>
      <c r="F66" s="7">
        <v>2</v>
      </c>
      <c r="G66" s="7">
        <v>0</v>
      </c>
      <c r="H66" s="7" t="s">
        <v>99</v>
      </c>
    </row>
    <row r="67" spans="1:8">
      <c r="A67" s="27">
        <v>41791</v>
      </c>
      <c r="B67" s="7" t="s">
        <v>726</v>
      </c>
      <c r="C67" s="7">
        <v>202</v>
      </c>
      <c r="D67" s="7">
        <v>112</v>
      </c>
      <c r="E67" s="7">
        <v>89</v>
      </c>
      <c r="F67" s="7">
        <v>1</v>
      </c>
      <c r="G67" s="7">
        <v>0</v>
      </c>
      <c r="H67" s="7" t="s">
        <v>99</v>
      </c>
    </row>
    <row r="68" spans="1:8">
      <c r="A68" s="27">
        <v>41791</v>
      </c>
      <c r="B68" s="7" t="s">
        <v>268</v>
      </c>
      <c r="C68" s="7">
        <v>143</v>
      </c>
      <c r="D68" s="7">
        <v>92</v>
      </c>
      <c r="E68" s="7">
        <v>51</v>
      </c>
      <c r="F68" s="7">
        <v>0</v>
      </c>
      <c r="G68" s="7">
        <v>0</v>
      </c>
      <c r="H68" s="7" t="s">
        <v>99</v>
      </c>
    </row>
    <row r="69" spans="1:8">
      <c r="A69" s="27">
        <v>41791</v>
      </c>
      <c r="B69" s="7" t="s">
        <v>1762</v>
      </c>
      <c r="C69" s="7">
        <v>64</v>
      </c>
      <c r="D69" s="7">
        <v>48</v>
      </c>
      <c r="E69" s="7">
        <v>15</v>
      </c>
      <c r="F69" s="7">
        <v>1</v>
      </c>
      <c r="G69" s="7">
        <v>0</v>
      </c>
      <c r="H69" s="7" t="s">
        <v>99</v>
      </c>
    </row>
    <row r="70" spans="1:8">
      <c r="A70" s="27">
        <v>41791</v>
      </c>
      <c r="B70" s="7" t="s">
        <v>1763</v>
      </c>
      <c r="C70" s="7">
        <v>118</v>
      </c>
      <c r="D70" s="7">
        <v>51</v>
      </c>
      <c r="E70" s="7">
        <v>22</v>
      </c>
      <c r="F70" s="7">
        <v>40</v>
      </c>
      <c r="G70" s="7">
        <v>5</v>
      </c>
      <c r="H70" s="7" t="s">
        <v>99</v>
      </c>
    </row>
    <row r="71" spans="1:8">
      <c r="A71" s="27">
        <v>41791</v>
      </c>
      <c r="B71" s="7" t="s">
        <v>1764</v>
      </c>
      <c r="C71" s="7">
        <v>5</v>
      </c>
      <c r="D71" s="7">
        <v>0</v>
      </c>
      <c r="E71" s="7">
        <v>3</v>
      </c>
      <c r="F71" s="7">
        <v>2</v>
      </c>
      <c r="G71" s="7">
        <v>0</v>
      </c>
      <c r="H71" s="7" t="s">
        <v>99</v>
      </c>
    </row>
    <row r="72" spans="1:8">
      <c r="A72" s="27">
        <v>41791</v>
      </c>
      <c r="B72" s="7" t="s">
        <v>1589</v>
      </c>
      <c r="C72" s="7">
        <v>118</v>
      </c>
      <c r="D72" s="7">
        <v>22</v>
      </c>
      <c r="E72" s="7">
        <v>63</v>
      </c>
      <c r="F72" s="7">
        <v>28</v>
      </c>
      <c r="G72" s="7">
        <v>5</v>
      </c>
      <c r="H72" s="7" t="s">
        <v>99</v>
      </c>
    </row>
    <row r="73" spans="1:8">
      <c r="A73" s="27">
        <v>41791</v>
      </c>
      <c r="B73" s="7" t="s">
        <v>1765</v>
      </c>
      <c r="C73" s="7" t="s">
        <v>99</v>
      </c>
      <c r="D73" s="7" t="s">
        <v>99</v>
      </c>
      <c r="E73" s="7" t="s">
        <v>99</v>
      </c>
      <c r="F73" s="7" t="s">
        <v>99</v>
      </c>
      <c r="G73" s="7" t="s">
        <v>99</v>
      </c>
      <c r="H73" s="7" t="s">
        <v>99</v>
      </c>
    </row>
    <row r="74" spans="1:8">
      <c r="A74" s="27">
        <v>41791</v>
      </c>
      <c r="B74" s="7" t="s">
        <v>1046</v>
      </c>
      <c r="C74" s="7">
        <v>2</v>
      </c>
      <c r="D74" s="7">
        <v>0</v>
      </c>
      <c r="E74" s="7">
        <v>2</v>
      </c>
      <c r="F74" s="7">
        <v>0</v>
      </c>
      <c r="G74" s="7">
        <v>0</v>
      </c>
      <c r="H74" s="7" t="s">
        <v>99</v>
      </c>
    </row>
    <row r="75" spans="1:8">
      <c r="A75" s="27">
        <v>41791</v>
      </c>
      <c r="B75" s="7" t="s">
        <v>1747</v>
      </c>
      <c r="C75" s="7">
        <v>476</v>
      </c>
      <c r="D75" s="7">
        <v>70</v>
      </c>
      <c r="E75" s="7">
        <v>406</v>
      </c>
      <c r="F75" s="7">
        <v>0</v>
      </c>
      <c r="G75" s="7">
        <v>0</v>
      </c>
      <c r="H75" s="7" t="s">
        <v>99</v>
      </c>
    </row>
    <row r="76" spans="1:8">
      <c r="A76" s="27">
        <v>41791</v>
      </c>
      <c r="B76" s="7" t="s">
        <v>861</v>
      </c>
      <c r="C76" s="7">
        <v>1356</v>
      </c>
      <c r="D76" s="7">
        <v>605</v>
      </c>
      <c r="E76" s="7">
        <v>661</v>
      </c>
      <c r="F76" s="7">
        <v>80</v>
      </c>
      <c r="G76" s="7">
        <v>10</v>
      </c>
      <c r="H76" s="7" t="s">
        <v>99</v>
      </c>
    </row>
    <row r="77" spans="1:8">
      <c r="A77" s="27">
        <v>42522</v>
      </c>
      <c r="B77" s="7" t="s">
        <v>734</v>
      </c>
      <c r="C77" s="7">
        <v>1762</v>
      </c>
      <c r="D77" s="16">
        <v>643</v>
      </c>
      <c r="E77" s="16">
        <v>1030</v>
      </c>
      <c r="F77" s="16">
        <v>78</v>
      </c>
      <c r="G77" s="16">
        <v>11</v>
      </c>
      <c r="H77" s="16" t="s">
        <v>99</v>
      </c>
    </row>
    <row r="78" spans="1:8">
      <c r="A78" s="27">
        <v>42522</v>
      </c>
      <c r="B78" s="7" t="s">
        <v>1751</v>
      </c>
      <c r="C78" s="7">
        <v>2</v>
      </c>
      <c r="D78" s="16">
        <v>0</v>
      </c>
      <c r="E78" s="16">
        <v>2</v>
      </c>
      <c r="F78" s="16">
        <v>0</v>
      </c>
      <c r="G78" s="16">
        <v>0</v>
      </c>
      <c r="H78" s="16" t="s">
        <v>99</v>
      </c>
    </row>
    <row r="79" spans="1:8">
      <c r="A79" s="27">
        <v>42522</v>
      </c>
      <c r="B79" s="7" t="s">
        <v>1756</v>
      </c>
      <c r="C79" s="7">
        <v>0</v>
      </c>
      <c r="D79" s="16">
        <v>0</v>
      </c>
      <c r="E79" s="16">
        <v>0</v>
      </c>
      <c r="F79" s="16">
        <v>0</v>
      </c>
      <c r="G79" s="16">
        <v>0</v>
      </c>
      <c r="H79" s="16" t="s">
        <v>99</v>
      </c>
    </row>
    <row r="80" spans="1:8">
      <c r="A80" s="27">
        <v>42522</v>
      </c>
      <c r="B80" s="7" t="s">
        <v>1509</v>
      </c>
      <c r="C80" s="7">
        <v>0</v>
      </c>
      <c r="D80" s="16">
        <v>0</v>
      </c>
      <c r="E80" s="16">
        <v>0</v>
      </c>
      <c r="F80" s="16">
        <v>0</v>
      </c>
      <c r="G80" s="16">
        <v>0</v>
      </c>
      <c r="H80" s="16" t="s">
        <v>99</v>
      </c>
    </row>
    <row r="81" spans="1:8">
      <c r="A81" s="27">
        <v>42522</v>
      </c>
      <c r="B81" s="7" t="s">
        <v>1757</v>
      </c>
      <c r="C81" s="7">
        <v>225</v>
      </c>
      <c r="D81" s="16">
        <v>43</v>
      </c>
      <c r="E81" s="16">
        <v>182</v>
      </c>
      <c r="F81" s="16">
        <v>0</v>
      </c>
      <c r="G81" s="16">
        <v>0</v>
      </c>
      <c r="H81" s="16" t="s">
        <v>99</v>
      </c>
    </row>
    <row r="82" spans="1:8">
      <c r="A82" s="27">
        <v>42522</v>
      </c>
      <c r="B82" s="7" t="s">
        <v>1498</v>
      </c>
      <c r="C82" s="7">
        <v>241</v>
      </c>
      <c r="D82" s="16">
        <v>28</v>
      </c>
      <c r="E82" s="16">
        <v>213</v>
      </c>
      <c r="F82" s="16">
        <v>0</v>
      </c>
      <c r="G82" s="16">
        <v>0</v>
      </c>
      <c r="H82" s="16" t="s">
        <v>99</v>
      </c>
    </row>
    <row r="83" spans="1:8">
      <c r="A83" s="27">
        <v>42522</v>
      </c>
      <c r="B83" s="7" t="s">
        <v>1758</v>
      </c>
      <c r="C83" s="7">
        <v>1</v>
      </c>
      <c r="D83" s="16">
        <v>0</v>
      </c>
      <c r="E83" s="16">
        <v>1</v>
      </c>
      <c r="F83" s="16">
        <v>0</v>
      </c>
      <c r="G83" s="16">
        <v>0</v>
      </c>
      <c r="H83" s="16" t="s">
        <v>99</v>
      </c>
    </row>
    <row r="84" spans="1:8">
      <c r="A84" s="27">
        <v>42522</v>
      </c>
      <c r="B84" s="7" t="s">
        <v>65</v>
      </c>
      <c r="C84" s="7">
        <v>2</v>
      </c>
      <c r="D84" s="16">
        <v>0</v>
      </c>
      <c r="E84" s="16">
        <v>2</v>
      </c>
      <c r="F84" s="16">
        <v>0</v>
      </c>
      <c r="G84" s="16">
        <v>0</v>
      </c>
      <c r="H84" s="16" t="s">
        <v>99</v>
      </c>
    </row>
    <row r="85" spans="1:8">
      <c r="A85" s="27">
        <v>42522</v>
      </c>
      <c r="B85" s="7" t="s">
        <v>751</v>
      </c>
      <c r="C85" s="7">
        <v>79</v>
      </c>
      <c r="D85" s="16">
        <v>8</v>
      </c>
      <c r="E85" s="16">
        <v>71</v>
      </c>
      <c r="F85" s="16">
        <v>0</v>
      </c>
      <c r="G85" s="16">
        <v>0</v>
      </c>
      <c r="H85" s="16" t="s">
        <v>99</v>
      </c>
    </row>
    <row r="86" spans="1:8">
      <c r="A86" s="27">
        <v>42522</v>
      </c>
      <c r="B86" s="7" t="s">
        <v>1760</v>
      </c>
      <c r="C86" s="7">
        <v>356</v>
      </c>
      <c r="D86" s="16">
        <v>121</v>
      </c>
      <c r="E86" s="16">
        <v>231</v>
      </c>
      <c r="F86" s="16">
        <v>4</v>
      </c>
      <c r="G86" s="16">
        <v>0</v>
      </c>
      <c r="H86" s="16" t="s">
        <v>99</v>
      </c>
    </row>
    <row r="87" spans="1:8">
      <c r="A87" s="27">
        <v>42522</v>
      </c>
      <c r="B87" s="7" t="s">
        <v>941</v>
      </c>
      <c r="C87" s="7">
        <v>6</v>
      </c>
      <c r="D87" s="16">
        <v>0</v>
      </c>
      <c r="E87" s="16">
        <v>4</v>
      </c>
      <c r="F87" s="16">
        <v>2</v>
      </c>
      <c r="G87" s="16">
        <v>0</v>
      </c>
      <c r="H87" s="16" t="s">
        <v>99</v>
      </c>
    </row>
    <row r="88" spans="1:8">
      <c r="A88" s="27">
        <v>42522</v>
      </c>
      <c r="B88" s="7" t="s">
        <v>134</v>
      </c>
      <c r="C88" s="7">
        <v>190</v>
      </c>
      <c r="D88" s="16">
        <v>108</v>
      </c>
      <c r="E88" s="16">
        <v>82</v>
      </c>
      <c r="F88" s="16">
        <v>0</v>
      </c>
      <c r="G88" s="16">
        <v>0</v>
      </c>
      <c r="H88" s="16" t="s">
        <v>99</v>
      </c>
    </row>
    <row r="89" spans="1:8">
      <c r="A89" s="27">
        <v>42522</v>
      </c>
      <c r="B89" s="7" t="s">
        <v>413</v>
      </c>
      <c r="C89" s="7">
        <v>41</v>
      </c>
      <c r="D89" s="16">
        <v>21</v>
      </c>
      <c r="E89" s="16">
        <v>18</v>
      </c>
      <c r="F89" s="16">
        <v>2</v>
      </c>
      <c r="G89" s="16">
        <v>0</v>
      </c>
      <c r="H89" s="16" t="s">
        <v>99</v>
      </c>
    </row>
    <row r="90" spans="1:8">
      <c r="A90" s="27">
        <v>42522</v>
      </c>
      <c r="B90" s="7" t="s">
        <v>726</v>
      </c>
      <c r="C90" s="7">
        <v>189</v>
      </c>
      <c r="D90" s="16">
        <v>110</v>
      </c>
      <c r="E90" s="16">
        <v>78</v>
      </c>
      <c r="F90" s="16">
        <v>1</v>
      </c>
      <c r="G90" s="16">
        <v>0</v>
      </c>
      <c r="H90" s="16" t="s">
        <v>99</v>
      </c>
    </row>
    <row r="91" spans="1:8">
      <c r="A91" s="27">
        <v>42522</v>
      </c>
      <c r="B91" s="7" t="s">
        <v>268</v>
      </c>
      <c r="C91" s="7">
        <v>131</v>
      </c>
      <c r="D91" s="16">
        <v>86</v>
      </c>
      <c r="E91" s="16">
        <v>45</v>
      </c>
      <c r="F91" s="16">
        <v>0</v>
      </c>
      <c r="G91" s="16">
        <v>0</v>
      </c>
      <c r="H91" s="16" t="s">
        <v>99</v>
      </c>
    </row>
    <row r="92" spans="1:8">
      <c r="A92" s="27">
        <v>42522</v>
      </c>
      <c r="B92" s="7" t="s">
        <v>1762</v>
      </c>
      <c r="C92" s="7">
        <v>60</v>
      </c>
      <c r="D92" s="16">
        <v>46</v>
      </c>
      <c r="E92" s="16">
        <v>13</v>
      </c>
      <c r="F92" s="16">
        <v>1</v>
      </c>
      <c r="G92" s="16">
        <v>0</v>
      </c>
      <c r="H92" s="16" t="s">
        <v>99</v>
      </c>
    </row>
    <row r="93" spans="1:8">
      <c r="A93" s="27">
        <v>42522</v>
      </c>
      <c r="B93" s="7" t="s">
        <v>1763</v>
      </c>
      <c r="C93" s="7">
        <v>118</v>
      </c>
      <c r="D93" s="16">
        <v>53</v>
      </c>
      <c r="E93" s="16">
        <v>24</v>
      </c>
      <c r="F93" s="16">
        <v>35</v>
      </c>
      <c r="G93" s="16">
        <v>6</v>
      </c>
      <c r="H93" s="16" t="s">
        <v>99</v>
      </c>
    </row>
    <row r="94" spans="1:8">
      <c r="A94" s="27">
        <v>42522</v>
      </c>
      <c r="B94" s="7" t="s">
        <v>1764</v>
      </c>
      <c r="C94" s="7">
        <v>5</v>
      </c>
      <c r="D94" s="16">
        <v>0</v>
      </c>
      <c r="E94" s="16">
        <v>3</v>
      </c>
      <c r="F94" s="16">
        <v>2</v>
      </c>
      <c r="G94" s="16">
        <v>0</v>
      </c>
      <c r="H94" s="16" t="s">
        <v>99</v>
      </c>
    </row>
    <row r="95" spans="1:8">
      <c r="A95" s="27">
        <v>42522</v>
      </c>
      <c r="B95" s="7" t="s">
        <v>1589</v>
      </c>
      <c r="C95" s="7">
        <v>116</v>
      </c>
      <c r="D95" s="16">
        <v>19</v>
      </c>
      <c r="E95" s="16">
        <v>61</v>
      </c>
      <c r="F95" s="16">
        <v>31</v>
      </c>
      <c r="G95" s="16">
        <v>5</v>
      </c>
      <c r="H95" s="16" t="s">
        <v>99</v>
      </c>
    </row>
    <row r="96" spans="1:8">
      <c r="A96" s="27">
        <v>42522</v>
      </c>
      <c r="B96" s="7" t="s">
        <v>1765</v>
      </c>
      <c r="C96" s="7" t="s">
        <v>99</v>
      </c>
      <c r="D96" s="16" t="s">
        <v>99</v>
      </c>
      <c r="E96" s="16" t="s">
        <v>99</v>
      </c>
      <c r="F96" s="16" t="s">
        <v>99</v>
      </c>
      <c r="G96" s="16" t="s">
        <v>99</v>
      </c>
      <c r="H96" s="16" t="s">
        <v>99</v>
      </c>
    </row>
    <row r="97" spans="1:8">
      <c r="A97" s="27">
        <v>42522</v>
      </c>
      <c r="B97" s="7" t="s">
        <v>1046</v>
      </c>
      <c r="C97" s="7">
        <v>2</v>
      </c>
      <c r="D97" s="7">
        <v>0</v>
      </c>
      <c r="E97" s="7">
        <v>2</v>
      </c>
      <c r="F97" s="7">
        <v>0</v>
      </c>
      <c r="G97" s="7">
        <v>0</v>
      </c>
      <c r="H97" s="16" t="s">
        <v>99</v>
      </c>
    </row>
    <row r="98" spans="1:8">
      <c r="A98" s="27">
        <v>42522</v>
      </c>
      <c r="B98" s="7" t="s">
        <v>1747</v>
      </c>
      <c r="C98" s="7">
        <v>466</v>
      </c>
      <c r="D98" s="7">
        <v>71</v>
      </c>
      <c r="E98" s="7">
        <v>395</v>
      </c>
      <c r="F98" s="7">
        <v>0</v>
      </c>
      <c r="G98" s="7">
        <v>0</v>
      </c>
      <c r="H98" s="16" t="s">
        <v>99</v>
      </c>
    </row>
    <row r="99" spans="1:8">
      <c r="A99" s="27">
        <v>42522</v>
      </c>
      <c r="B99" s="7" t="s">
        <v>861</v>
      </c>
      <c r="C99" s="7">
        <v>1294</v>
      </c>
      <c r="D99" s="7">
        <v>572</v>
      </c>
      <c r="E99" s="7">
        <v>633</v>
      </c>
      <c r="F99" s="7">
        <v>78</v>
      </c>
      <c r="G99" s="7">
        <v>11</v>
      </c>
      <c r="H99" s="16" t="s">
        <v>99</v>
      </c>
    </row>
    <row r="100" spans="1:8">
      <c r="A100" s="105" t="s">
        <v>894</v>
      </c>
      <c r="B100" s="7" t="s">
        <v>734</v>
      </c>
      <c r="C100" s="7"/>
      <c r="D100" s="7"/>
      <c r="E100" s="7"/>
      <c r="F100" s="7"/>
      <c r="G100" s="7"/>
      <c r="H100" s="7"/>
    </row>
    <row r="101" spans="1:8">
      <c r="A101" s="28" t="s">
        <v>894</v>
      </c>
      <c r="B101" s="7" t="s">
        <v>1751</v>
      </c>
      <c r="C101" s="7"/>
      <c r="D101" s="7"/>
      <c r="E101" s="7"/>
      <c r="F101" s="7"/>
      <c r="G101" s="7"/>
      <c r="H101" s="7"/>
    </row>
    <row r="102" spans="1:8">
      <c r="A102" s="28" t="s">
        <v>894</v>
      </c>
      <c r="B102" s="7" t="s">
        <v>1756</v>
      </c>
      <c r="C102" s="7"/>
      <c r="D102" s="7"/>
      <c r="E102" s="7"/>
      <c r="F102" s="7"/>
      <c r="G102" s="7"/>
      <c r="H102" s="7"/>
    </row>
    <row r="103" spans="1:8">
      <c r="A103" s="28" t="s">
        <v>894</v>
      </c>
      <c r="B103" s="7" t="s">
        <v>1509</v>
      </c>
      <c r="C103" s="7"/>
      <c r="D103" s="7"/>
      <c r="E103" s="7"/>
      <c r="F103" s="7"/>
      <c r="G103" s="7"/>
      <c r="H103" s="7"/>
    </row>
    <row r="104" spans="1:8">
      <c r="A104" s="28" t="s">
        <v>894</v>
      </c>
      <c r="B104" s="7" t="s">
        <v>1757</v>
      </c>
      <c r="C104" s="7"/>
      <c r="D104" s="7"/>
      <c r="E104" s="7"/>
      <c r="F104" s="7"/>
      <c r="G104" s="7"/>
      <c r="H104" s="7"/>
    </row>
    <row r="105" spans="1:8">
      <c r="A105" s="28" t="s">
        <v>894</v>
      </c>
      <c r="B105" s="7" t="s">
        <v>1498</v>
      </c>
      <c r="C105" s="7"/>
      <c r="D105" s="7"/>
      <c r="E105" s="7"/>
      <c r="F105" s="7"/>
      <c r="G105" s="7"/>
      <c r="H105" s="7"/>
    </row>
    <row r="106" spans="1:8">
      <c r="A106" s="28" t="s">
        <v>894</v>
      </c>
      <c r="B106" s="7" t="s">
        <v>1758</v>
      </c>
      <c r="C106" s="7"/>
      <c r="D106" s="7"/>
      <c r="E106" s="7"/>
      <c r="F106" s="7"/>
      <c r="G106" s="7"/>
      <c r="H106" s="7"/>
    </row>
    <row r="107" spans="1:8">
      <c r="A107" s="28" t="s">
        <v>894</v>
      </c>
      <c r="B107" s="7" t="s">
        <v>65</v>
      </c>
      <c r="C107" s="7"/>
      <c r="D107" s="7"/>
      <c r="E107" s="7"/>
      <c r="F107" s="7"/>
      <c r="G107" s="7"/>
      <c r="H107" s="7"/>
    </row>
    <row r="108" spans="1:8">
      <c r="A108" s="28" t="s">
        <v>894</v>
      </c>
      <c r="B108" s="7" t="s">
        <v>751</v>
      </c>
      <c r="C108" s="7"/>
      <c r="D108" s="7"/>
      <c r="E108" s="7"/>
      <c r="F108" s="7"/>
      <c r="G108" s="7"/>
      <c r="H108" s="7"/>
    </row>
    <row r="109" spans="1:8">
      <c r="A109" s="28" t="s">
        <v>894</v>
      </c>
      <c r="B109" s="7" t="s">
        <v>1760</v>
      </c>
      <c r="C109" s="7"/>
      <c r="D109" s="7"/>
      <c r="E109" s="7"/>
      <c r="F109" s="7"/>
      <c r="G109" s="7"/>
      <c r="H109" s="7"/>
    </row>
    <row r="110" spans="1:8">
      <c r="A110" s="28" t="s">
        <v>894</v>
      </c>
      <c r="B110" s="7" t="s">
        <v>941</v>
      </c>
      <c r="C110" s="7"/>
      <c r="D110" s="7"/>
      <c r="E110" s="7"/>
      <c r="F110" s="7"/>
      <c r="G110" s="7"/>
      <c r="H110" s="7"/>
    </row>
    <row r="111" spans="1:8">
      <c r="A111" s="28" t="s">
        <v>894</v>
      </c>
      <c r="B111" s="7" t="s">
        <v>134</v>
      </c>
      <c r="C111" s="7"/>
      <c r="D111" s="7"/>
      <c r="E111" s="7"/>
      <c r="F111" s="7"/>
      <c r="G111" s="7"/>
      <c r="H111" s="7"/>
    </row>
    <row r="112" spans="1:8">
      <c r="A112" s="28" t="s">
        <v>894</v>
      </c>
      <c r="B112" s="7" t="s">
        <v>413</v>
      </c>
      <c r="C112" s="7"/>
      <c r="D112" s="7"/>
      <c r="E112" s="7"/>
      <c r="F112" s="7"/>
      <c r="G112" s="7"/>
      <c r="H112" s="7"/>
    </row>
    <row r="113" spans="1:8">
      <c r="A113" s="28" t="s">
        <v>894</v>
      </c>
      <c r="B113" s="7" t="s">
        <v>726</v>
      </c>
      <c r="C113" s="7"/>
      <c r="D113" s="7"/>
      <c r="E113" s="7"/>
      <c r="F113" s="7"/>
      <c r="G113" s="7"/>
      <c r="H113" s="7"/>
    </row>
    <row r="114" spans="1:8">
      <c r="A114" s="28" t="s">
        <v>894</v>
      </c>
      <c r="B114" s="7" t="s">
        <v>268</v>
      </c>
      <c r="C114" s="7"/>
      <c r="D114" s="7"/>
      <c r="E114" s="7"/>
      <c r="F114" s="7"/>
      <c r="G114" s="7"/>
      <c r="H114" s="7"/>
    </row>
    <row r="115" spans="1:8">
      <c r="A115" s="28" t="s">
        <v>894</v>
      </c>
      <c r="B115" s="7" t="s">
        <v>1762</v>
      </c>
      <c r="C115" s="7"/>
      <c r="D115" s="7"/>
      <c r="E115" s="7"/>
      <c r="F115" s="7"/>
      <c r="G115" s="7"/>
      <c r="H115" s="7"/>
    </row>
    <row r="116" spans="1:8">
      <c r="A116" s="28" t="s">
        <v>894</v>
      </c>
      <c r="B116" s="7" t="s">
        <v>1763</v>
      </c>
      <c r="C116" s="7"/>
      <c r="D116" s="7"/>
      <c r="E116" s="7"/>
      <c r="F116" s="7"/>
      <c r="G116" s="7"/>
      <c r="H116" s="7"/>
    </row>
    <row r="117" spans="1:8">
      <c r="A117" s="28" t="s">
        <v>894</v>
      </c>
      <c r="B117" s="7" t="s">
        <v>1764</v>
      </c>
      <c r="C117" s="7"/>
      <c r="D117" s="7"/>
      <c r="E117" s="7"/>
      <c r="F117" s="7"/>
      <c r="G117" s="7"/>
      <c r="H117" s="7"/>
    </row>
    <row r="118" spans="1:8">
      <c r="A118" s="28" t="s">
        <v>894</v>
      </c>
      <c r="B118" s="7" t="s">
        <v>1589</v>
      </c>
      <c r="C118" s="7"/>
      <c r="D118" s="7"/>
      <c r="E118" s="7"/>
      <c r="F118" s="7"/>
      <c r="G118" s="7"/>
      <c r="H118" s="7"/>
    </row>
    <row r="119" spans="1:8">
      <c r="A119" s="28" t="s">
        <v>894</v>
      </c>
      <c r="B119" s="7" t="s">
        <v>1765</v>
      </c>
      <c r="C119" s="7"/>
      <c r="D119" s="7"/>
      <c r="E119" s="7"/>
      <c r="F119" s="7"/>
      <c r="G119" s="7"/>
      <c r="H119" s="7"/>
    </row>
    <row r="120" spans="1:8">
      <c r="A120" s="28" t="s">
        <v>894</v>
      </c>
      <c r="B120" s="7" t="s">
        <v>1046</v>
      </c>
      <c r="C120" s="7"/>
      <c r="D120" s="7"/>
      <c r="E120" s="7"/>
      <c r="F120" s="7"/>
      <c r="G120" s="7"/>
      <c r="H120" s="7"/>
    </row>
    <row r="121" spans="1:8">
      <c r="A121" s="28" t="s">
        <v>894</v>
      </c>
      <c r="B121" s="7" t="s">
        <v>1747</v>
      </c>
      <c r="C121" s="7"/>
      <c r="D121" s="7"/>
      <c r="E121" s="7"/>
      <c r="F121" s="7"/>
      <c r="G121" s="7"/>
      <c r="H121" s="7"/>
    </row>
    <row r="122" spans="1:8">
      <c r="A122" s="28" t="s">
        <v>894</v>
      </c>
      <c r="B122" s="7" t="s">
        <v>861</v>
      </c>
      <c r="C122" s="7"/>
      <c r="D122" s="7"/>
      <c r="E122" s="7"/>
      <c r="F122" s="7"/>
      <c r="G122" s="7"/>
      <c r="H122" s="7"/>
    </row>
    <row r="123" spans="1:8">
      <c r="A123" s="27">
        <v>44348</v>
      </c>
      <c r="B123" s="7" t="s">
        <v>734</v>
      </c>
      <c r="C123" s="7">
        <v>1687</v>
      </c>
      <c r="D123" s="16">
        <v>536</v>
      </c>
      <c r="E123" s="16">
        <v>1043</v>
      </c>
      <c r="F123" s="16">
        <v>102</v>
      </c>
      <c r="G123" s="16">
        <v>6</v>
      </c>
      <c r="H123" s="106" t="s">
        <v>666</v>
      </c>
    </row>
    <row r="124" spans="1:8">
      <c r="A124" s="27">
        <v>44348</v>
      </c>
      <c r="B124" s="7" t="s">
        <v>1751</v>
      </c>
      <c r="C124" s="7">
        <v>2</v>
      </c>
      <c r="D124" s="16">
        <v>0</v>
      </c>
      <c r="E124" s="16">
        <v>2</v>
      </c>
      <c r="F124" s="16">
        <v>0</v>
      </c>
      <c r="G124" s="16">
        <v>0</v>
      </c>
      <c r="H124" s="16" t="s">
        <v>99</v>
      </c>
    </row>
    <row r="125" spans="1:8">
      <c r="A125" s="27">
        <v>44348</v>
      </c>
      <c r="B125" s="7" t="s">
        <v>1756</v>
      </c>
      <c r="C125" s="7">
        <v>0</v>
      </c>
      <c r="D125" s="16">
        <v>0</v>
      </c>
      <c r="E125" s="16">
        <v>0</v>
      </c>
      <c r="F125" s="16">
        <v>0</v>
      </c>
      <c r="G125" s="16">
        <v>0</v>
      </c>
      <c r="H125" s="16" t="s">
        <v>99</v>
      </c>
    </row>
    <row r="126" spans="1:8">
      <c r="A126" s="27">
        <v>44348</v>
      </c>
      <c r="B126" s="7" t="s">
        <v>1509</v>
      </c>
      <c r="C126" s="7">
        <v>0</v>
      </c>
      <c r="D126" s="16">
        <v>0</v>
      </c>
      <c r="E126" s="16">
        <v>0</v>
      </c>
      <c r="F126" s="16">
        <v>0</v>
      </c>
      <c r="G126" s="16">
        <v>0</v>
      </c>
      <c r="H126" s="16" t="s">
        <v>99</v>
      </c>
    </row>
    <row r="127" spans="1:8">
      <c r="A127" s="27">
        <v>44348</v>
      </c>
      <c r="B127" s="7" t="s">
        <v>1757</v>
      </c>
      <c r="C127" s="7">
        <v>227</v>
      </c>
      <c r="D127" s="16">
        <v>33</v>
      </c>
      <c r="E127" s="16">
        <v>194</v>
      </c>
      <c r="F127" s="16">
        <v>0</v>
      </c>
      <c r="G127" s="16">
        <v>0</v>
      </c>
      <c r="H127" s="16" t="s">
        <v>99</v>
      </c>
    </row>
    <row r="128" spans="1:8">
      <c r="A128" s="27">
        <v>44348</v>
      </c>
      <c r="B128" s="7" t="s">
        <v>1498</v>
      </c>
      <c r="C128" s="7">
        <v>223</v>
      </c>
      <c r="D128" s="16">
        <v>21</v>
      </c>
      <c r="E128" s="16">
        <v>202</v>
      </c>
      <c r="F128" s="16">
        <v>0</v>
      </c>
      <c r="G128" s="16">
        <v>0</v>
      </c>
      <c r="H128" s="16" t="s">
        <v>99</v>
      </c>
    </row>
    <row r="129" spans="1:8">
      <c r="A129" s="27">
        <v>44348</v>
      </c>
      <c r="B129" s="7" t="s">
        <v>1758</v>
      </c>
      <c r="C129" s="7">
        <v>1</v>
      </c>
      <c r="D129" s="16">
        <v>0</v>
      </c>
      <c r="E129" s="16">
        <v>1</v>
      </c>
      <c r="F129" s="16">
        <v>0</v>
      </c>
      <c r="G129" s="16">
        <v>0</v>
      </c>
      <c r="H129" s="106" t="s">
        <v>1783</v>
      </c>
    </row>
    <row r="130" spans="1:8">
      <c r="A130" s="27">
        <v>44348</v>
      </c>
      <c r="B130" s="7" t="s">
        <v>65</v>
      </c>
      <c r="C130" s="7">
        <v>8</v>
      </c>
      <c r="D130" s="16">
        <v>0</v>
      </c>
      <c r="E130" s="16">
        <v>8</v>
      </c>
      <c r="F130" s="16">
        <v>0</v>
      </c>
      <c r="G130" s="16">
        <v>0</v>
      </c>
      <c r="H130" s="16" t="s">
        <v>99</v>
      </c>
    </row>
    <row r="131" spans="1:8">
      <c r="A131" s="27">
        <v>44348</v>
      </c>
      <c r="B131" s="7" t="s">
        <v>751</v>
      </c>
      <c r="C131" s="7">
        <v>76</v>
      </c>
      <c r="D131" s="16">
        <v>2</v>
      </c>
      <c r="E131" s="16">
        <v>73</v>
      </c>
      <c r="F131" s="16">
        <v>1</v>
      </c>
      <c r="G131" s="16">
        <v>0</v>
      </c>
      <c r="H131" s="16" t="s">
        <v>99</v>
      </c>
    </row>
    <row r="132" spans="1:8">
      <c r="A132" s="27">
        <v>44348</v>
      </c>
      <c r="B132" s="7" t="s">
        <v>1760</v>
      </c>
      <c r="C132" s="7">
        <v>322</v>
      </c>
      <c r="D132" s="16">
        <v>94</v>
      </c>
      <c r="E132" s="16">
        <v>222</v>
      </c>
      <c r="F132" s="16">
        <v>6</v>
      </c>
      <c r="G132" s="16">
        <v>0</v>
      </c>
      <c r="H132" s="16" t="s">
        <v>99</v>
      </c>
    </row>
    <row r="133" spans="1:8">
      <c r="A133" s="27">
        <v>44348</v>
      </c>
      <c r="B133" s="7" t="s">
        <v>941</v>
      </c>
      <c r="C133" s="7">
        <v>8</v>
      </c>
      <c r="D133" s="16">
        <v>0</v>
      </c>
      <c r="E133" s="16">
        <v>6</v>
      </c>
      <c r="F133" s="16">
        <v>2</v>
      </c>
      <c r="G133" s="16">
        <v>0</v>
      </c>
      <c r="H133" s="16" t="s">
        <v>99</v>
      </c>
    </row>
    <row r="134" spans="1:8">
      <c r="A134" s="27">
        <v>44348</v>
      </c>
      <c r="B134" s="7" t="s">
        <v>134</v>
      </c>
      <c r="C134" s="7">
        <v>183</v>
      </c>
      <c r="D134" s="16">
        <v>84</v>
      </c>
      <c r="E134" s="16">
        <v>99</v>
      </c>
      <c r="F134" s="16">
        <v>0</v>
      </c>
      <c r="G134" s="16">
        <v>0</v>
      </c>
      <c r="H134" s="16" t="s">
        <v>99</v>
      </c>
    </row>
    <row r="135" spans="1:8">
      <c r="A135" s="27">
        <v>44348</v>
      </c>
      <c r="B135" s="7" t="s">
        <v>413</v>
      </c>
      <c r="C135" s="7">
        <v>43</v>
      </c>
      <c r="D135" s="16">
        <v>21</v>
      </c>
      <c r="E135" s="16">
        <v>20</v>
      </c>
      <c r="F135" s="16">
        <v>2</v>
      </c>
      <c r="G135" s="16">
        <v>0</v>
      </c>
      <c r="H135" s="16" t="s">
        <v>99</v>
      </c>
    </row>
    <row r="136" spans="1:8">
      <c r="A136" s="27">
        <v>44348</v>
      </c>
      <c r="B136" s="7" t="s">
        <v>726</v>
      </c>
      <c r="C136" s="7">
        <v>156</v>
      </c>
      <c r="D136" s="16">
        <v>88</v>
      </c>
      <c r="E136" s="16">
        <v>68</v>
      </c>
      <c r="F136" s="16">
        <v>0</v>
      </c>
      <c r="G136" s="16">
        <v>0</v>
      </c>
      <c r="H136" s="16" t="s">
        <v>99</v>
      </c>
    </row>
    <row r="137" spans="1:8">
      <c r="A137" s="27">
        <v>44348</v>
      </c>
      <c r="B137" s="7" t="s">
        <v>268</v>
      </c>
      <c r="C137" s="7">
        <v>127</v>
      </c>
      <c r="D137" s="16">
        <v>88</v>
      </c>
      <c r="E137" s="16">
        <v>39</v>
      </c>
      <c r="F137" s="16">
        <v>0</v>
      </c>
      <c r="G137" s="16">
        <v>0</v>
      </c>
      <c r="H137" s="106" t="s">
        <v>1784</v>
      </c>
    </row>
    <row r="138" spans="1:8">
      <c r="A138" s="27">
        <v>44348</v>
      </c>
      <c r="B138" s="7" t="s">
        <v>1762</v>
      </c>
      <c r="C138" s="7">
        <v>56</v>
      </c>
      <c r="D138" s="16">
        <v>37</v>
      </c>
      <c r="E138" s="16">
        <v>16</v>
      </c>
      <c r="F138" s="16">
        <v>3</v>
      </c>
      <c r="G138" s="16">
        <v>0</v>
      </c>
      <c r="H138" s="106" t="s">
        <v>77</v>
      </c>
    </row>
    <row r="139" spans="1:8">
      <c r="A139" s="27">
        <v>44348</v>
      </c>
      <c r="B139" s="7" t="s">
        <v>1763</v>
      </c>
      <c r="C139" s="7">
        <v>126</v>
      </c>
      <c r="D139" s="16">
        <v>52</v>
      </c>
      <c r="E139" s="16">
        <v>23</v>
      </c>
      <c r="F139" s="16">
        <v>51</v>
      </c>
      <c r="G139" s="16">
        <v>0</v>
      </c>
      <c r="H139" s="106" t="s">
        <v>1238</v>
      </c>
    </row>
    <row r="140" spans="1:8">
      <c r="A140" s="27">
        <v>44348</v>
      </c>
      <c r="B140" s="7" t="s">
        <v>1764</v>
      </c>
      <c r="C140" s="7">
        <v>5</v>
      </c>
      <c r="D140" s="16">
        <v>0</v>
      </c>
      <c r="E140" s="16">
        <v>3</v>
      </c>
      <c r="F140" s="16">
        <v>2</v>
      </c>
      <c r="G140" s="16">
        <v>0</v>
      </c>
      <c r="H140" s="16" t="s">
        <v>99</v>
      </c>
    </row>
    <row r="141" spans="1:8">
      <c r="A141" s="27">
        <v>44348</v>
      </c>
      <c r="B141" s="7" t="s">
        <v>1589</v>
      </c>
      <c r="C141" s="7">
        <v>124</v>
      </c>
      <c r="D141" s="16">
        <v>16</v>
      </c>
      <c r="E141" s="16">
        <v>67</v>
      </c>
      <c r="F141" s="16">
        <v>35</v>
      </c>
      <c r="G141" s="16">
        <v>6</v>
      </c>
      <c r="H141" s="106" t="s">
        <v>1238</v>
      </c>
    </row>
    <row r="142" spans="1:8">
      <c r="A142" s="27">
        <v>44348</v>
      </c>
      <c r="B142" s="7" t="s">
        <v>1765</v>
      </c>
      <c r="C142" s="7" t="s">
        <v>99</v>
      </c>
      <c r="D142" s="16" t="s">
        <v>99</v>
      </c>
      <c r="E142" s="16" t="s">
        <v>99</v>
      </c>
      <c r="F142" s="16" t="s">
        <v>99</v>
      </c>
      <c r="G142" s="16" t="s">
        <v>99</v>
      </c>
      <c r="H142" s="16" t="s">
        <v>99</v>
      </c>
    </row>
    <row r="143" spans="1:8">
      <c r="A143" s="27">
        <v>44348</v>
      </c>
      <c r="B143" s="7" t="s">
        <v>1046</v>
      </c>
      <c r="C143" s="7">
        <v>2</v>
      </c>
      <c r="D143" s="7">
        <v>0</v>
      </c>
      <c r="E143" s="7">
        <v>2</v>
      </c>
      <c r="F143" s="7">
        <v>0</v>
      </c>
      <c r="G143" s="7">
        <v>0</v>
      </c>
      <c r="H143" s="16" t="s">
        <v>99</v>
      </c>
    </row>
    <row r="144" spans="1:8">
      <c r="A144" s="27">
        <v>44348</v>
      </c>
      <c r="B144" s="7" t="s">
        <v>1747</v>
      </c>
      <c r="C144" s="7">
        <v>450</v>
      </c>
      <c r="D144" s="7">
        <v>54</v>
      </c>
      <c r="E144" s="7">
        <v>396</v>
      </c>
      <c r="F144" s="7">
        <v>0</v>
      </c>
      <c r="G144" s="7">
        <v>0</v>
      </c>
      <c r="H144" s="16" t="s">
        <v>99</v>
      </c>
    </row>
    <row r="145" spans="1:8">
      <c r="A145" s="27">
        <v>44348</v>
      </c>
      <c r="B145" s="7" t="s">
        <v>861</v>
      </c>
      <c r="C145" s="7">
        <v>1235</v>
      </c>
      <c r="D145" s="7">
        <v>482</v>
      </c>
      <c r="E145" s="7">
        <v>645</v>
      </c>
      <c r="F145" s="7">
        <v>102</v>
      </c>
      <c r="G145" s="7">
        <v>6</v>
      </c>
      <c r="H145" s="106" t="s">
        <v>666</v>
      </c>
    </row>
  </sheetData>
  <autoFilter ref="A7:H145" xr:uid="{00000000-0009-0000-0000-000029000000}"/>
  <mergeCells count="1">
    <mergeCell ref="A4:H4"/>
  </mergeCells>
  <phoneticPr fontId="5"/>
  <hyperlinks>
    <hyperlink ref="D1" location="目次!C22" display="目次" xr:uid="{00000000-0004-0000-2900-000000000000}"/>
  </hyperlinks>
  <pageMargins left="0.7" right="0.7" top="0.75" bottom="0.75" header="0.3" footer="0.3"/>
  <pageSetup paperSize="9" scale="36"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D23"/>
  <sheetViews>
    <sheetView topLeftCell="A13" workbookViewId="0">
      <selection activeCell="I41" sqref="I41"/>
    </sheetView>
  </sheetViews>
  <sheetFormatPr defaultColWidth="8.75" defaultRowHeight="14.25"/>
  <cols>
    <col min="1" max="1" width="35.5" style="1" bestFit="1" customWidth="1"/>
    <col min="2" max="2" width="10.75" style="1" bestFit="1" customWidth="1"/>
    <col min="3" max="16384" width="8.75" style="1"/>
  </cols>
  <sheetData>
    <row r="1" spans="1:4" ht="18.75">
      <c r="A1" s="104" t="s">
        <v>1114</v>
      </c>
      <c r="B1" s="40">
        <v>44348</v>
      </c>
      <c r="D1" s="9" t="s">
        <v>652</v>
      </c>
    </row>
    <row r="3" spans="1:4" ht="18.75">
      <c r="A3" s="19" t="s">
        <v>3109</v>
      </c>
      <c r="B3" s="21" t="s">
        <v>3119</v>
      </c>
    </row>
    <row r="4" spans="1:4" ht="18.75">
      <c r="A4" s="20" t="s">
        <v>1760</v>
      </c>
      <c r="B4" s="22">
        <v>322</v>
      </c>
    </row>
    <row r="5" spans="1:4" ht="18.75">
      <c r="A5" s="20" t="s">
        <v>1757</v>
      </c>
      <c r="B5" s="22">
        <v>227</v>
      </c>
    </row>
    <row r="6" spans="1:4" ht="18.75">
      <c r="A6" s="20" t="s">
        <v>1498</v>
      </c>
      <c r="B6" s="22">
        <v>223</v>
      </c>
    </row>
    <row r="7" spans="1:4" ht="18.75">
      <c r="A7" s="20" t="s">
        <v>134</v>
      </c>
      <c r="B7" s="22">
        <v>183</v>
      </c>
    </row>
    <row r="8" spans="1:4" ht="18.75">
      <c r="A8" s="20" t="s">
        <v>726</v>
      </c>
      <c r="B8" s="22">
        <v>156</v>
      </c>
    </row>
    <row r="9" spans="1:4" ht="18.75">
      <c r="A9" s="20" t="s">
        <v>268</v>
      </c>
      <c r="B9" s="22">
        <v>127</v>
      </c>
    </row>
    <row r="10" spans="1:4" ht="18.75">
      <c r="A10" s="20" t="s">
        <v>1763</v>
      </c>
      <c r="B10" s="22">
        <v>126</v>
      </c>
    </row>
    <row r="11" spans="1:4" ht="18.75">
      <c r="A11" s="20" t="s">
        <v>1589</v>
      </c>
      <c r="B11" s="22">
        <v>124</v>
      </c>
    </row>
    <row r="12" spans="1:4" ht="18.75">
      <c r="A12" s="20" t="s">
        <v>751</v>
      </c>
      <c r="B12" s="22">
        <v>76</v>
      </c>
    </row>
    <row r="13" spans="1:4" ht="18.75">
      <c r="A13" s="20" t="s">
        <v>1762</v>
      </c>
      <c r="B13" s="22">
        <v>56</v>
      </c>
    </row>
    <row r="14" spans="1:4" ht="18.75">
      <c r="A14" s="20" t="s">
        <v>413</v>
      </c>
      <c r="B14" s="22">
        <v>43</v>
      </c>
    </row>
    <row r="15" spans="1:4" ht="18.75">
      <c r="A15" s="20" t="s">
        <v>941</v>
      </c>
      <c r="B15" s="22">
        <v>8</v>
      </c>
    </row>
    <row r="16" spans="1:4" ht="18.75">
      <c r="A16" s="20" t="s">
        <v>65</v>
      </c>
      <c r="B16" s="22">
        <v>8</v>
      </c>
    </row>
    <row r="17" spans="1:2" ht="18.75">
      <c r="A17" s="20" t="s">
        <v>1764</v>
      </c>
      <c r="B17" s="22">
        <v>5</v>
      </c>
    </row>
    <row r="18" spans="1:2" ht="18.75">
      <c r="A18" s="20" t="s">
        <v>1751</v>
      </c>
      <c r="B18" s="22">
        <v>2</v>
      </c>
    </row>
    <row r="19" spans="1:2" ht="18.75">
      <c r="A19" s="20" t="s">
        <v>1758</v>
      </c>
      <c r="B19" s="22">
        <v>1</v>
      </c>
    </row>
    <row r="20" spans="1:2" ht="18.75">
      <c r="A20" s="20" t="s">
        <v>1765</v>
      </c>
      <c r="B20" s="22">
        <v>0</v>
      </c>
    </row>
    <row r="21" spans="1:2" ht="18.75">
      <c r="A21" s="20" t="s">
        <v>1509</v>
      </c>
      <c r="B21" s="22">
        <v>0</v>
      </c>
    </row>
    <row r="22" spans="1:2" ht="18.75">
      <c r="A22" s="20" t="s">
        <v>1756</v>
      </c>
      <c r="B22" s="22">
        <v>0</v>
      </c>
    </row>
    <row r="23" spans="1:2" ht="18.75">
      <c r="A23" s="20" t="s">
        <v>756</v>
      </c>
      <c r="B23" s="22">
        <v>1687</v>
      </c>
    </row>
  </sheetData>
  <phoneticPr fontId="5"/>
  <hyperlinks>
    <hyperlink ref="D1" location="目次!C22" display="目次" xr:uid="{00000000-0004-0000-2A00-000000000000}"/>
  </hyperlinks>
  <pageMargins left="0.7" right="0.7" top="0.75" bottom="0.75" header="0.3" footer="0.3"/>
  <pageSetup paperSize="9" orientation="portrait"/>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BM121"/>
  <sheetViews>
    <sheetView workbookViewId="0">
      <pane xSplit="2" ySplit="8" topLeftCell="C105" activePane="bottomRight" state="frozen"/>
      <selection pane="topRight"/>
      <selection pane="bottomLeft"/>
      <selection pane="bottomRight" activeCell="B118" sqref="B118"/>
    </sheetView>
  </sheetViews>
  <sheetFormatPr defaultColWidth="10.75" defaultRowHeight="14.25"/>
  <cols>
    <col min="1" max="1" width="11.5" style="1" bestFit="1" customWidth="1"/>
    <col min="2" max="2" width="37.5" style="1" bestFit="1" customWidth="1"/>
    <col min="3" max="16384" width="10.75" style="1"/>
  </cols>
  <sheetData>
    <row r="1" spans="1:65" ht="18.75">
      <c r="A1" s="1" t="s">
        <v>311</v>
      </c>
      <c r="D1" s="9" t="s">
        <v>652</v>
      </c>
    </row>
    <row r="2" spans="1:65">
      <c r="A2" s="1" t="s">
        <v>1027</v>
      </c>
    </row>
    <row r="3" spans="1:65">
      <c r="A3" s="1" t="s">
        <v>455</v>
      </c>
    </row>
    <row r="4" spans="1:65">
      <c r="A4" s="1" t="s">
        <v>1774</v>
      </c>
    </row>
    <row r="5" spans="1:65">
      <c r="A5" s="1" t="s">
        <v>1785</v>
      </c>
    </row>
    <row r="6" spans="1:65">
      <c r="A6" s="227" t="s">
        <v>303</v>
      </c>
      <c r="B6" s="227" t="s">
        <v>897</v>
      </c>
      <c r="C6" s="227" t="s">
        <v>1788</v>
      </c>
      <c r="D6" s="227"/>
      <c r="E6" s="227"/>
      <c r="F6" s="227"/>
      <c r="G6" s="227"/>
      <c r="H6" s="227"/>
      <c r="I6" s="227"/>
      <c r="J6" s="227"/>
      <c r="K6" s="227"/>
      <c r="L6" s="227" t="s">
        <v>1042</v>
      </c>
      <c r="M6" s="227"/>
      <c r="N6" s="227"/>
      <c r="O6" s="227"/>
      <c r="P6" s="227"/>
      <c r="Q6" s="227"/>
      <c r="R6" s="227"/>
      <c r="S6" s="227"/>
      <c r="T6" s="227"/>
      <c r="U6" s="227" t="s">
        <v>620</v>
      </c>
      <c r="V6" s="227"/>
      <c r="W6" s="227"/>
      <c r="X6" s="227"/>
      <c r="Y6" s="227"/>
      <c r="Z6" s="227"/>
      <c r="AA6" s="227"/>
      <c r="AB6" s="227"/>
      <c r="AC6" s="227"/>
      <c r="AD6" s="227" t="s">
        <v>1646</v>
      </c>
      <c r="AE6" s="227"/>
      <c r="AF6" s="227"/>
      <c r="AG6" s="227"/>
      <c r="AH6" s="227"/>
      <c r="AI6" s="227"/>
      <c r="AJ6" s="227"/>
      <c r="AK6" s="227"/>
      <c r="AL6" s="227"/>
      <c r="AM6" s="227" t="s">
        <v>944</v>
      </c>
      <c r="AN6" s="227"/>
      <c r="AO6" s="227"/>
      <c r="AP6" s="227"/>
      <c r="AQ6" s="227"/>
      <c r="AR6" s="227"/>
      <c r="AS6" s="227"/>
      <c r="AT6" s="227"/>
      <c r="AU6" s="227"/>
      <c r="AV6" s="227" t="s">
        <v>1791</v>
      </c>
      <c r="AW6" s="227"/>
      <c r="AX6" s="227"/>
      <c r="AY6" s="227"/>
      <c r="AZ6" s="227"/>
      <c r="BA6" s="227"/>
      <c r="BB6" s="227"/>
      <c r="BC6" s="227"/>
      <c r="BD6" s="227"/>
      <c r="BE6" s="227" t="s">
        <v>728</v>
      </c>
      <c r="BF6" s="227"/>
      <c r="BG6" s="227"/>
      <c r="BH6" s="227"/>
      <c r="BI6" s="227"/>
      <c r="BJ6" s="227"/>
      <c r="BK6" s="227"/>
      <c r="BL6" s="227"/>
      <c r="BM6" s="227"/>
    </row>
    <row r="7" spans="1:65">
      <c r="A7" s="227"/>
      <c r="B7" s="227"/>
      <c r="C7" s="25" t="s">
        <v>734</v>
      </c>
      <c r="D7" s="25" t="s">
        <v>1792</v>
      </c>
      <c r="E7" s="25" t="s">
        <v>1799</v>
      </c>
      <c r="F7" s="25" t="s">
        <v>824</v>
      </c>
      <c r="G7" s="25" t="s">
        <v>443</v>
      </c>
      <c r="H7" s="25" t="s">
        <v>1057</v>
      </c>
      <c r="I7" s="25" t="s">
        <v>544</v>
      </c>
      <c r="J7" s="25" t="s">
        <v>1803</v>
      </c>
      <c r="K7" s="25" t="s">
        <v>1805</v>
      </c>
      <c r="L7" s="25" t="s">
        <v>734</v>
      </c>
      <c r="M7" s="25" t="s">
        <v>1792</v>
      </c>
      <c r="N7" s="25" t="s">
        <v>1799</v>
      </c>
      <c r="O7" s="25" t="s">
        <v>824</v>
      </c>
      <c r="P7" s="25" t="s">
        <v>443</v>
      </c>
      <c r="Q7" s="25" t="s">
        <v>1057</v>
      </c>
      <c r="R7" s="25" t="s">
        <v>544</v>
      </c>
      <c r="S7" s="25" t="s">
        <v>1803</v>
      </c>
      <c r="T7" s="25" t="s">
        <v>1805</v>
      </c>
      <c r="U7" s="25" t="s">
        <v>734</v>
      </c>
      <c r="V7" s="25" t="s">
        <v>1792</v>
      </c>
      <c r="W7" s="25" t="s">
        <v>1799</v>
      </c>
      <c r="X7" s="25" t="s">
        <v>824</v>
      </c>
      <c r="Y7" s="25" t="s">
        <v>443</v>
      </c>
      <c r="Z7" s="25" t="s">
        <v>1057</v>
      </c>
      <c r="AA7" s="25" t="s">
        <v>544</v>
      </c>
      <c r="AB7" s="25" t="s">
        <v>1803</v>
      </c>
      <c r="AC7" s="25" t="s">
        <v>1805</v>
      </c>
      <c r="AD7" s="25" t="s">
        <v>734</v>
      </c>
      <c r="AE7" s="25" t="s">
        <v>1792</v>
      </c>
      <c r="AF7" s="25" t="s">
        <v>1799</v>
      </c>
      <c r="AG7" s="25" t="s">
        <v>824</v>
      </c>
      <c r="AH7" s="25" t="s">
        <v>443</v>
      </c>
      <c r="AI7" s="25" t="s">
        <v>1057</v>
      </c>
      <c r="AJ7" s="25" t="s">
        <v>544</v>
      </c>
      <c r="AK7" s="25" t="s">
        <v>1803</v>
      </c>
      <c r="AL7" s="25" t="s">
        <v>1805</v>
      </c>
      <c r="AM7" s="25" t="s">
        <v>734</v>
      </c>
      <c r="AN7" s="25" t="s">
        <v>1792</v>
      </c>
      <c r="AO7" s="25" t="s">
        <v>1799</v>
      </c>
      <c r="AP7" s="25" t="s">
        <v>824</v>
      </c>
      <c r="AQ7" s="25" t="s">
        <v>443</v>
      </c>
      <c r="AR7" s="25" t="s">
        <v>1057</v>
      </c>
      <c r="AS7" s="25" t="s">
        <v>544</v>
      </c>
      <c r="AT7" s="25" t="s">
        <v>1803</v>
      </c>
      <c r="AU7" s="25" t="s">
        <v>1805</v>
      </c>
      <c r="AV7" s="25" t="s">
        <v>734</v>
      </c>
      <c r="AW7" s="25" t="s">
        <v>1792</v>
      </c>
      <c r="AX7" s="25" t="s">
        <v>1799</v>
      </c>
      <c r="AY7" s="25" t="s">
        <v>824</v>
      </c>
      <c r="AZ7" s="25" t="s">
        <v>443</v>
      </c>
      <c r="BA7" s="25" t="s">
        <v>1057</v>
      </c>
      <c r="BB7" s="25" t="s">
        <v>544</v>
      </c>
      <c r="BC7" s="25" t="s">
        <v>1803</v>
      </c>
      <c r="BD7" s="25" t="s">
        <v>1805</v>
      </c>
      <c r="BE7" s="25" t="s">
        <v>734</v>
      </c>
      <c r="BF7" s="25" t="s">
        <v>1792</v>
      </c>
      <c r="BG7" s="25" t="s">
        <v>1799</v>
      </c>
      <c r="BH7" s="25" t="s">
        <v>824</v>
      </c>
      <c r="BI7" s="25" t="s">
        <v>443</v>
      </c>
      <c r="BJ7" s="25" t="s">
        <v>1057</v>
      </c>
      <c r="BK7" s="25" t="s">
        <v>544</v>
      </c>
      <c r="BL7" s="25" t="s">
        <v>1803</v>
      </c>
      <c r="BM7" s="25" t="s">
        <v>1805</v>
      </c>
    </row>
    <row r="8" spans="1:65" ht="7.5" customHeight="1">
      <c r="A8" s="26" t="s">
        <v>303</v>
      </c>
      <c r="B8" s="26" t="s">
        <v>897</v>
      </c>
      <c r="C8" s="26" t="str">
        <f t="shared" ref="C8:K8" si="0">C7&amp;"("&amp;$C$6&amp;")"</f>
        <v>総数(従業者規模別事業所数)</v>
      </c>
      <c r="D8" s="26" t="str">
        <f t="shared" si="0"/>
        <v>1～4人(従業者規模別事業所数)</v>
      </c>
      <c r="E8" s="26" t="str">
        <f t="shared" si="0"/>
        <v>5～9人(従業者規模別事業所数)</v>
      </c>
      <c r="F8" s="26" t="str">
        <f t="shared" si="0"/>
        <v>10～19人(従業者規模別事業所数)</v>
      </c>
      <c r="G8" s="26" t="str">
        <f t="shared" si="0"/>
        <v>20～29人(従業者規模別事業所数)</v>
      </c>
      <c r="H8" s="26" t="str">
        <f t="shared" si="0"/>
        <v>30～49人(従業者規模別事業所数)</v>
      </c>
      <c r="I8" s="26" t="str">
        <f t="shared" si="0"/>
        <v>50～99人(従業者規模別事業所数)</v>
      </c>
      <c r="J8" s="26" t="str">
        <f t="shared" si="0"/>
        <v>100人以上(従業者規模別事業所数)</v>
      </c>
      <c r="K8" s="26" t="str">
        <f t="shared" si="0"/>
        <v>派遣従業者のみ(従業者規模別事業所数)</v>
      </c>
      <c r="L8" s="26" t="str">
        <f t="shared" ref="L8:T8" si="1">L7&amp;"("&amp;$L$6&amp;")"</f>
        <v>総数(従業者数（総数）)</v>
      </c>
      <c r="M8" s="26" t="str">
        <f t="shared" si="1"/>
        <v>1～4人(従業者数（総数）)</v>
      </c>
      <c r="N8" s="26" t="str">
        <f t="shared" si="1"/>
        <v>5～9人(従業者数（総数）)</v>
      </c>
      <c r="O8" s="26" t="str">
        <f t="shared" si="1"/>
        <v>10～19人(従業者数（総数）)</v>
      </c>
      <c r="P8" s="26" t="str">
        <f t="shared" si="1"/>
        <v>20～29人(従業者数（総数）)</v>
      </c>
      <c r="Q8" s="26" t="str">
        <f t="shared" si="1"/>
        <v>30～49人(従業者数（総数）)</v>
      </c>
      <c r="R8" s="26" t="str">
        <f t="shared" si="1"/>
        <v>50～99人(従業者数（総数）)</v>
      </c>
      <c r="S8" s="26" t="str">
        <f t="shared" si="1"/>
        <v>100人以上(従業者数（総数）)</v>
      </c>
      <c r="T8" s="26" t="str">
        <f t="shared" si="1"/>
        <v>派遣従業者のみ(従業者数（総数）)</v>
      </c>
      <c r="U8" s="26" t="str">
        <f t="shared" ref="U8:AC8" si="2">U7&amp;"("&amp;$U$6&amp;")"</f>
        <v>総数(従業者数（男）)</v>
      </c>
      <c r="V8" s="26" t="str">
        <f t="shared" si="2"/>
        <v>1～4人(従業者数（男）)</v>
      </c>
      <c r="W8" s="26" t="str">
        <f t="shared" si="2"/>
        <v>5～9人(従業者数（男）)</v>
      </c>
      <c r="X8" s="26" t="str">
        <f t="shared" si="2"/>
        <v>10～19人(従業者数（男）)</v>
      </c>
      <c r="Y8" s="26" t="str">
        <f t="shared" si="2"/>
        <v>20～29人(従業者数（男）)</v>
      </c>
      <c r="Z8" s="26" t="str">
        <f t="shared" si="2"/>
        <v>30～49人(従業者数（男）)</v>
      </c>
      <c r="AA8" s="26" t="str">
        <f t="shared" si="2"/>
        <v>50～99人(従業者数（男）)</v>
      </c>
      <c r="AB8" s="26" t="str">
        <f t="shared" si="2"/>
        <v>100人以上(従業者数（男）)</v>
      </c>
      <c r="AC8" s="26" t="str">
        <f t="shared" si="2"/>
        <v>派遣従業者のみ(従業者数（男）)</v>
      </c>
      <c r="AD8" s="26" t="str">
        <f t="shared" ref="AD8:AL8" si="3">AD7&amp;"("&amp;$AD$6&amp;")"</f>
        <v>総数(従業者数（女）)</v>
      </c>
      <c r="AE8" s="26" t="str">
        <f t="shared" si="3"/>
        <v>1～4人(従業者数（女）)</v>
      </c>
      <c r="AF8" s="26" t="str">
        <f t="shared" si="3"/>
        <v>5～9人(従業者数（女）)</v>
      </c>
      <c r="AG8" s="26" t="str">
        <f t="shared" si="3"/>
        <v>10～19人(従業者数（女）)</v>
      </c>
      <c r="AH8" s="26" t="str">
        <f t="shared" si="3"/>
        <v>20～29人(従業者数（女）)</v>
      </c>
      <c r="AI8" s="26" t="str">
        <f t="shared" si="3"/>
        <v>30～49人(従業者数（女）)</v>
      </c>
      <c r="AJ8" s="26" t="str">
        <f t="shared" si="3"/>
        <v>50～99人(従業者数（女）)</v>
      </c>
      <c r="AK8" s="26" t="str">
        <f t="shared" si="3"/>
        <v>100人以上(従業者数（女）)</v>
      </c>
      <c r="AL8" s="26" t="str">
        <f t="shared" si="3"/>
        <v>派遣従業者のみ(従業者数（女）)</v>
      </c>
      <c r="AM8" s="26" t="str">
        <f t="shared" ref="AM8:AU8" si="4">AM7&amp;"("&amp;$AM$6&amp;")"</f>
        <v>総数(従業者数のうち常用雇用者数（総数）)</v>
      </c>
      <c r="AN8" s="26" t="str">
        <f t="shared" si="4"/>
        <v>1～4人(従業者数のうち常用雇用者数（総数）)</v>
      </c>
      <c r="AO8" s="26" t="str">
        <f t="shared" si="4"/>
        <v>5～9人(従業者数のうち常用雇用者数（総数）)</v>
      </c>
      <c r="AP8" s="26" t="str">
        <f t="shared" si="4"/>
        <v>10～19人(従業者数のうち常用雇用者数（総数）)</v>
      </c>
      <c r="AQ8" s="26" t="str">
        <f t="shared" si="4"/>
        <v>20～29人(従業者数のうち常用雇用者数（総数）)</v>
      </c>
      <c r="AR8" s="26" t="str">
        <f t="shared" si="4"/>
        <v>30～49人(従業者数のうち常用雇用者数（総数）)</v>
      </c>
      <c r="AS8" s="26" t="str">
        <f t="shared" si="4"/>
        <v>50～99人(従業者数のうち常用雇用者数（総数）)</v>
      </c>
      <c r="AT8" s="26" t="str">
        <f t="shared" si="4"/>
        <v>100人以上(従業者数のうち常用雇用者数（総数）)</v>
      </c>
      <c r="AU8" s="26" t="str">
        <f t="shared" si="4"/>
        <v>派遣従業者のみ(従業者数のうち常用雇用者数（総数）)</v>
      </c>
      <c r="AV8" s="26" t="str">
        <f t="shared" ref="AV8:BD8" si="5">AV7&amp;"("&amp;$AV$6&amp;")"</f>
        <v>総数(従業者数のうち常用雇用者数（男）)</v>
      </c>
      <c r="AW8" s="26" t="str">
        <f t="shared" si="5"/>
        <v>1～4人(従業者数のうち常用雇用者数（男）)</v>
      </c>
      <c r="AX8" s="26" t="str">
        <f t="shared" si="5"/>
        <v>5～9人(従業者数のうち常用雇用者数（男）)</v>
      </c>
      <c r="AY8" s="26" t="str">
        <f t="shared" si="5"/>
        <v>10～19人(従業者数のうち常用雇用者数（男）)</v>
      </c>
      <c r="AZ8" s="26" t="str">
        <f t="shared" si="5"/>
        <v>20～29人(従業者数のうち常用雇用者数（男）)</v>
      </c>
      <c r="BA8" s="26" t="str">
        <f t="shared" si="5"/>
        <v>30～49人(従業者数のうち常用雇用者数（男）)</v>
      </c>
      <c r="BB8" s="26" t="str">
        <f t="shared" si="5"/>
        <v>50～99人(従業者数のうち常用雇用者数（男）)</v>
      </c>
      <c r="BC8" s="26" t="str">
        <f t="shared" si="5"/>
        <v>100人以上(従業者数のうち常用雇用者数（男）)</v>
      </c>
      <c r="BD8" s="26" t="str">
        <f t="shared" si="5"/>
        <v>派遣従業者のみ(従業者数のうち常用雇用者数（男）)</v>
      </c>
      <c r="BE8" s="26" t="str">
        <f t="shared" ref="BE8:BM8" si="6">BE7&amp;"("&amp;$BE$6&amp;")"</f>
        <v>総数(従業者数のうち常用雇用者数（女）)</v>
      </c>
      <c r="BF8" s="26" t="str">
        <f t="shared" si="6"/>
        <v>1～4人(従業者数のうち常用雇用者数（女）)</v>
      </c>
      <c r="BG8" s="26" t="str">
        <f t="shared" si="6"/>
        <v>5～9人(従業者数のうち常用雇用者数（女）)</v>
      </c>
      <c r="BH8" s="26" t="str">
        <f t="shared" si="6"/>
        <v>10～19人(従業者数のうち常用雇用者数（女）)</v>
      </c>
      <c r="BI8" s="26" t="str">
        <f t="shared" si="6"/>
        <v>20～29人(従業者数のうち常用雇用者数（女）)</v>
      </c>
      <c r="BJ8" s="26" t="str">
        <f t="shared" si="6"/>
        <v>30～49人(従業者数のうち常用雇用者数（女）)</v>
      </c>
      <c r="BK8" s="26" t="str">
        <f t="shared" si="6"/>
        <v>50～99人(従業者数のうち常用雇用者数（女）)</v>
      </c>
      <c r="BL8" s="26" t="str">
        <f t="shared" si="6"/>
        <v>100人以上(従業者数のうち常用雇用者数（女）)</v>
      </c>
      <c r="BM8" s="26" t="str">
        <f t="shared" si="6"/>
        <v>派遣従業者のみ(従業者数のうち常用雇用者数（女）)</v>
      </c>
    </row>
    <row r="9" spans="1:65">
      <c r="A9" s="27">
        <v>39995</v>
      </c>
      <c r="B9" s="7" t="s">
        <v>1806</v>
      </c>
      <c r="C9" s="107">
        <v>1970</v>
      </c>
      <c r="D9" s="107">
        <v>1175</v>
      </c>
      <c r="E9" s="107">
        <v>336</v>
      </c>
      <c r="F9" s="107">
        <v>211</v>
      </c>
      <c r="G9" s="107">
        <v>94</v>
      </c>
      <c r="H9" s="107">
        <v>69</v>
      </c>
      <c r="I9" s="107">
        <v>47</v>
      </c>
      <c r="J9" s="107">
        <v>28</v>
      </c>
      <c r="K9" s="107">
        <v>10</v>
      </c>
      <c r="L9" s="107">
        <v>22905</v>
      </c>
      <c r="M9" s="107">
        <v>2424</v>
      </c>
      <c r="N9" s="107">
        <v>2173</v>
      </c>
      <c r="O9" s="107">
        <v>2892</v>
      </c>
      <c r="P9" s="107">
        <v>2187</v>
      </c>
      <c r="Q9" s="107">
        <v>2591</v>
      </c>
      <c r="R9" s="107">
        <v>3216</v>
      </c>
      <c r="S9" s="107">
        <v>7422</v>
      </c>
      <c r="T9" s="109">
        <v>0</v>
      </c>
      <c r="U9" s="107">
        <v>15145</v>
      </c>
      <c r="V9" s="107">
        <v>1339</v>
      </c>
      <c r="W9" s="107">
        <v>1261</v>
      </c>
      <c r="X9" s="107">
        <v>1823</v>
      </c>
      <c r="Y9" s="107">
        <v>1222</v>
      </c>
      <c r="Z9" s="107">
        <v>1498</v>
      </c>
      <c r="AA9" s="107">
        <v>2102</v>
      </c>
      <c r="AB9" s="107">
        <v>5900</v>
      </c>
      <c r="AC9" s="109">
        <v>0</v>
      </c>
      <c r="AD9" s="107">
        <v>7745</v>
      </c>
      <c r="AE9" s="107">
        <v>1085</v>
      </c>
      <c r="AF9" s="107">
        <v>912</v>
      </c>
      <c r="AG9" s="107">
        <v>1054</v>
      </c>
      <c r="AH9" s="107">
        <v>965</v>
      </c>
      <c r="AI9" s="107">
        <v>1093</v>
      </c>
      <c r="AJ9" s="107">
        <v>1114</v>
      </c>
      <c r="AK9" s="107">
        <v>1522</v>
      </c>
      <c r="AL9" s="109">
        <v>0</v>
      </c>
      <c r="AM9" s="107">
        <v>19562</v>
      </c>
      <c r="AN9" s="107">
        <v>957</v>
      </c>
      <c r="AO9" s="107">
        <v>1576</v>
      </c>
      <c r="AP9" s="107">
        <v>2437</v>
      </c>
      <c r="AQ9" s="107">
        <v>1927</v>
      </c>
      <c r="AR9" s="107">
        <v>2321</v>
      </c>
      <c r="AS9" s="107">
        <v>3089</v>
      </c>
      <c r="AT9" s="107">
        <v>7255</v>
      </c>
      <c r="AU9" s="109">
        <v>0</v>
      </c>
      <c r="AV9" s="107">
        <v>13034</v>
      </c>
      <c r="AW9" s="107">
        <v>433</v>
      </c>
      <c r="AX9" s="107">
        <v>866</v>
      </c>
      <c r="AY9" s="107">
        <v>1526</v>
      </c>
      <c r="AZ9" s="107">
        <v>1067</v>
      </c>
      <c r="BA9" s="107">
        <v>1332</v>
      </c>
      <c r="BB9" s="107">
        <v>2009</v>
      </c>
      <c r="BC9" s="107">
        <v>5801</v>
      </c>
      <c r="BD9" s="109">
        <v>0</v>
      </c>
      <c r="BE9" s="107">
        <v>6513</v>
      </c>
      <c r="BF9" s="107">
        <v>524</v>
      </c>
      <c r="BG9" s="107">
        <v>710</v>
      </c>
      <c r="BH9" s="107">
        <v>896</v>
      </c>
      <c r="BI9" s="107">
        <v>860</v>
      </c>
      <c r="BJ9" s="107">
        <v>989</v>
      </c>
      <c r="BK9" s="107">
        <v>1080</v>
      </c>
      <c r="BL9" s="107">
        <v>1454</v>
      </c>
      <c r="BM9" s="109">
        <v>0</v>
      </c>
    </row>
    <row r="10" spans="1:65">
      <c r="A10" s="27">
        <v>39995</v>
      </c>
      <c r="B10" s="7" t="s">
        <v>1751</v>
      </c>
      <c r="C10" s="7">
        <v>3</v>
      </c>
      <c r="D10" s="7">
        <v>1</v>
      </c>
      <c r="E10" s="7">
        <v>2</v>
      </c>
      <c r="F10" s="7">
        <v>0</v>
      </c>
      <c r="G10" s="7">
        <v>0</v>
      </c>
      <c r="H10" s="7">
        <v>0</v>
      </c>
      <c r="I10" s="7">
        <v>0</v>
      </c>
      <c r="J10" s="7">
        <v>0</v>
      </c>
      <c r="K10" s="7">
        <v>0</v>
      </c>
      <c r="L10" s="7">
        <v>12</v>
      </c>
      <c r="M10" s="7">
        <v>1</v>
      </c>
      <c r="N10" s="7">
        <v>11</v>
      </c>
      <c r="O10" s="7">
        <v>0</v>
      </c>
      <c r="P10" s="7">
        <v>0</v>
      </c>
      <c r="Q10" s="7">
        <v>0</v>
      </c>
      <c r="R10" s="7">
        <v>0</v>
      </c>
      <c r="S10" s="7">
        <v>0</v>
      </c>
      <c r="T10" s="7">
        <v>0</v>
      </c>
      <c r="U10" s="7">
        <v>7</v>
      </c>
      <c r="V10" s="7">
        <v>1</v>
      </c>
      <c r="W10" s="7">
        <v>6</v>
      </c>
      <c r="X10" s="7">
        <v>0</v>
      </c>
      <c r="Y10" s="7">
        <v>0</v>
      </c>
      <c r="Z10" s="7">
        <v>0</v>
      </c>
      <c r="AA10" s="7">
        <v>0</v>
      </c>
      <c r="AB10" s="7">
        <v>0</v>
      </c>
      <c r="AC10" s="7">
        <v>0</v>
      </c>
      <c r="AD10" s="7">
        <v>5</v>
      </c>
      <c r="AE10" s="7">
        <v>0</v>
      </c>
      <c r="AF10" s="7">
        <v>5</v>
      </c>
      <c r="AG10" s="7">
        <v>0</v>
      </c>
      <c r="AH10" s="7">
        <v>0</v>
      </c>
      <c r="AI10" s="7">
        <v>0</v>
      </c>
      <c r="AJ10" s="7">
        <v>0</v>
      </c>
      <c r="AK10" s="7">
        <v>0</v>
      </c>
      <c r="AL10" s="7">
        <v>0</v>
      </c>
      <c r="AM10" s="7">
        <v>8</v>
      </c>
      <c r="AN10" s="7">
        <v>0</v>
      </c>
      <c r="AO10" s="7">
        <v>8</v>
      </c>
      <c r="AP10" s="7">
        <v>0</v>
      </c>
      <c r="AQ10" s="7">
        <v>0</v>
      </c>
      <c r="AR10" s="7">
        <v>0</v>
      </c>
      <c r="AS10" s="7">
        <v>0</v>
      </c>
      <c r="AT10" s="7">
        <v>0</v>
      </c>
      <c r="AU10" s="7">
        <v>0</v>
      </c>
      <c r="AV10" s="7">
        <v>4</v>
      </c>
      <c r="AW10" s="7">
        <v>0</v>
      </c>
      <c r="AX10" s="7">
        <v>4</v>
      </c>
      <c r="AY10" s="7">
        <v>0</v>
      </c>
      <c r="AZ10" s="7">
        <v>0</v>
      </c>
      <c r="BA10" s="7">
        <v>0</v>
      </c>
      <c r="BB10" s="7">
        <v>0</v>
      </c>
      <c r="BC10" s="7">
        <v>0</v>
      </c>
      <c r="BD10" s="7">
        <v>0</v>
      </c>
      <c r="BE10" s="7">
        <v>4</v>
      </c>
      <c r="BF10" s="7">
        <v>0</v>
      </c>
      <c r="BG10" s="7">
        <v>4</v>
      </c>
      <c r="BH10" s="7">
        <v>0</v>
      </c>
      <c r="BI10" s="7">
        <v>0</v>
      </c>
      <c r="BJ10" s="7">
        <v>0</v>
      </c>
      <c r="BK10" s="7">
        <v>0</v>
      </c>
      <c r="BL10" s="7">
        <v>0</v>
      </c>
      <c r="BM10" s="7">
        <v>0</v>
      </c>
    </row>
    <row r="11" spans="1:65">
      <c r="A11" s="27">
        <v>39995</v>
      </c>
      <c r="B11" s="7" t="s">
        <v>1756</v>
      </c>
      <c r="C11" s="7">
        <v>0</v>
      </c>
      <c r="D11" s="7">
        <v>0</v>
      </c>
      <c r="E11" s="7">
        <v>0</v>
      </c>
      <c r="F11" s="7">
        <v>0</v>
      </c>
      <c r="G11" s="7">
        <v>0</v>
      </c>
      <c r="H11" s="7">
        <v>0</v>
      </c>
      <c r="I11" s="7">
        <v>0</v>
      </c>
      <c r="J11" s="7">
        <v>0</v>
      </c>
      <c r="K11" s="7">
        <v>0</v>
      </c>
      <c r="L11" s="7">
        <v>0</v>
      </c>
      <c r="M11" s="7">
        <v>0</v>
      </c>
      <c r="N11" s="7">
        <v>0</v>
      </c>
      <c r="O11" s="7">
        <v>0</v>
      </c>
      <c r="P11" s="7">
        <v>0</v>
      </c>
      <c r="Q11" s="7">
        <v>0</v>
      </c>
      <c r="R11" s="7">
        <v>0</v>
      </c>
      <c r="S11" s="7">
        <v>0</v>
      </c>
      <c r="T11" s="7">
        <v>0</v>
      </c>
      <c r="U11" s="7">
        <v>0</v>
      </c>
      <c r="V11" s="7">
        <v>0</v>
      </c>
      <c r="W11" s="7">
        <v>0</v>
      </c>
      <c r="X11" s="7">
        <v>0</v>
      </c>
      <c r="Y11" s="7">
        <v>0</v>
      </c>
      <c r="Z11" s="7">
        <v>0</v>
      </c>
      <c r="AA11" s="7">
        <v>0</v>
      </c>
      <c r="AB11" s="7">
        <v>0</v>
      </c>
      <c r="AC11" s="7">
        <v>0</v>
      </c>
      <c r="AD11" s="7">
        <v>0</v>
      </c>
      <c r="AE11" s="7">
        <v>0</v>
      </c>
      <c r="AF11" s="7">
        <v>0</v>
      </c>
      <c r="AG11" s="7">
        <v>0</v>
      </c>
      <c r="AH11" s="7">
        <v>0</v>
      </c>
      <c r="AI11" s="7">
        <v>0</v>
      </c>
      <c r="AJ11" s="7">
        <v>0</v>
      </c>
      <c r="AK11" s="7">
        <v>0</v>
      </c>
      <c r="AL11" s="7">
        <v>0</v>
      </c>
      <c r="AM11" s="7">
        <v>0</v>
      </c>
      <c r="AN11" s="7">
        <v>0</v>
      </c>
      <c r="AO11" s="7">
        <v>0</v>
      </c>
      <c r="AP11" s="7">
        <v>0</v>
      </c>
      <c r="AQ11" s="7">
        <v>0</v>
      </c>
      <c r="AR11" s="7">
        <v>0</v>
      </c>
      <c r="AS11" s="7">
        <v>0</v>
      </c>
      <c r="AT11" s="7">
        <v>0</v>
      </c>
      <c r="AU11" s="7">
        <v>0</v>
      </c>
      <c r="AV11" s="7">
        <v>0</v>
      </c>
      <c r="AW11" s="7">
        <v>0</v>
      </c>
      <c r="AX11" s="7">
        <v>0</v>
      </c>
      <c r="AY11" s="7">
        <v>0</v>
      </c>
      <c r="AZ11" s="7">
        <v>0</v>
      </c>
      <c r="BA11" s="7">
        <v>0</v>
      </c>
      <c r="BB11" s="7">
        <v>0</v>
      </c>
      <c r="BC11" s="7">
        <v>0</v>
      </c>
      <c r="BD11" s="7">
        <v>0</v>
      </c>
      <c r="BE11" s="7">
        <v>0</v>
      </c>
      <c r="BF11" s="7">
        <v>0</v>
      </c>
      <c r="BG11" s="7">
        <v>0</v>
      </c>
      <c r="BH11" s="7">
        <v>0</v>
      </c>
      <c r="BI11" s="7">
        <v>0</v>
      </c>
      <c r="BJ11" s="7">
        <v>0</v>
      </c>
      <c r="BK11" s="7">
        <v>0</v>
      </c>
      <c r="BL11" s="7">
        <v>0</v>
      </c>
      <c r="BM11" s="7">
        <v>0</v>
      </c>
    </row>
    <row r="12" spans="1:65">
      <c r="A12" s="27">
        <v>39995</v>
      </c>
      <c r="B12" s="7" t="s">
        <v>1509</v>
      </c>
      <c r="C12" s="7">
        <v>0</v>
      </c>
      <c r="D12" s="7">
        <v>0</v>
      </c>
      <c r="E12" s="7">
        <v>0</v>
      </c>
      <c r="F12" s="7">
        <v>0</v>
      </c>
      <c r="G12" s="7">
        <v>0</v>
      </c>
      <c r="H12" s="7">
        <v>0</v>
      </c>
      <c r="I12" s="7">
        <v>0</v>
      </c>
      <c r="J12" s="7">
        <v>0</v>
      </c>
      <c r="K12" s="7">
        <v>0</v>
      </c>
      <c r="L12" s="7">
        <v>0</v>
      </c>
      <c r="M12" s="7">
        <v>0</v>
      </c>
      <c r="N12" s="7">
        <v>0</v>
      </c>
      <c r="O12" s="7">
        <v>0</v>
      </c>
      <c r="P12" s="7">
        <v>0</v>
      </c>
      <c r="Q12" s="7">
        <v>0</v>
      </c>
      <c r="R12" s="7">
        <v>0</v>
      </c>
      <c r="S12" s="7">
        <v>0</v>
      </c>
      <c r="T12" s="7">
        <v>0</v>
      </c>
      <c r="U12" s="7">
        <v>0</v>
      </c>
      <c r="V12" s="7">
        <v>0</v>
      </c>
      <c r="W12" s="7">
        <v>0</v>
      </c>
      <c r="X12" s="7">
        <v>0</v>
      </c>
      <c r="Y12" s="7">
        <v>0</v>
      </c>
      <c r="Z12" s="7">
        <v>0</v>
      </c>
      <c r="AA12" s="7">
        <v>0</v>
      </c>
      <c r="AB12" s="7">
        <v>0</v>
      </c>
      <c r="AC12" s="7">
        <v>0</v>
      </c>
      <c r="AD12" s="7">
        <v>0</v>
      </c>
      <c r="AE12" s="7">
        <v>0</v>
      </c>
      <c r="AF12" s="7">
        <v>0</v>
      </c>
      <c r="AG12" s="7">
        <v>0</v>
      </c>
      <c r="AH12" s="7">
        <v>0</v>
      </c>
      <c r="AI12" s="7">
        <v>0</v>
      </c>
      <c r="AJ12" s="7">
        <v>0</v>
      </c>
      <c r="AK12" s="7">
        <v>0</v>
      </c>
      <c r="AL12" s="7">
        <v>0</v>
      </c>
      <c r="AM12" s="7">
        <v>0</v>
      </c>
      <c r="AN12" s="7">
        <v>0</v>
      </c>
      <c r="AO12" s="7">
        <v>0</v>
      </c>
      <c r="AP12" s="7">
        <v>0</v>
      </c>
      <c r="AQ12" s="7">
        <v>0</v>
      </c>
      <c r="AR12" s="7">
        <v>0</v>
      </c>
      <c r="AS12" s="7">
        <v>0</v>
      </c>
      <c r="AT12" s="7">
        <v>0</v>
      </c>
      <c r="AU12" s="7">
        <v>0</v>
      </c>
      <c r="AV12" s="7">
        <v>0</v>
      </c>
      <c r="AW12" s="7">
        <v>0</v>
      </c>
      <c r="AX12" s="7">
        <v>0</v>
      </c>
      <c r="AY12" s="7">
        <v>0</v>
      </c>
      <c r="AZ12" s="7">
        <v>0</v>
      </c>
      <c r="BA12" s="7">
        <v>0</v>
      </c>
      <c r="BB12" s="7">
        <v>0</v>
      </c>
      <c r="BC12" s="7">
        <v>0</v>
      </c>
      <c r="BD12" s="7">
        <v>0</v>
      </c>
      <c r="BE12" s="7">
        <v>0</v>
      </c>
      <c r="BF12" s="7">
        <v>0</v>
      </c>
      <c r="BG12" s="7">
        <v>0</v>
      </c>
      <c r="BH12" s="7">
        <v>0</v>
      </c>
      <c r="BI12" s="7">
        <v>0</v>
      </c>
      <c r="BJ12" s="7">
        <v>0</v>
      </c>
      <c r="BK12" s="7">
        <v>0</v>
      </c>
      <c r="BL12" s="7">
        <v>0</v>
      </c>
      <c r="BM12" s="7">
        <v>0</v>
      </c>
    </row>
    <row r="13" spans="1:65">
      <c r="A13" s="27">
        <v>39995</v>
      </c>
      <c r="B13" s="7" t="s">
        <v>1757</v>
      </c>
      <c r="C13" s="108">
        <v>265</v>
      </c>
      <c r="D13" s="108">
        <v>153</v>
      </c>
      <c r="E13" s="108">
        <v>69</v>
      </c>
      <c r="F13" s="108">
        <v>30</v>
      </c>
      <c r="G13" s="108">
        <v>8</v>
      </c>
      <c r="H13" s="108">
        <v>4</v>
      </c>
      <c r="I13" s="108">
        <v>1</v>
      </c>
      <c r="J13" s="124">
        <v>0</v>
      </c>
      <c r="K13" s="124">
        <v>0</v>
      </c>
      <c r="L13" s="126">
        <v>1608</v>
      </c>
      <c r="M13" s="126">
        <v>362</v>
      </c>
      <c r="N13" s="126">
        <v>448</v>
      </c>
      <c r="O13" s="126">
        <v>413</v>
      </c>
      <c r="P13" s="126">
        <v>188</v>
      </c>
      <c r="Q13" s="126">
        <v>134</v>
      </c>
      <c r="R13" s="126">
        <v>63</v>
      </c>
      <c r="S13" s="130">
        <v>0</v>
      </c>
      <c r="T13" s="130">
        <v>0</v>
      </c>
      <c r="U13" s="126">
        <v>1331</v>
      </c>
      <c r="V13" s="126">
        <v>267</v>
      </c>
      <c r="W13" s="126">
        <v>351</v>
      </c>
      <c r="X13" s="126">
        <v>359</v>
      </c>
      <c r="Y13" s="126">
        <v>173</v>
      </c>
      <c r="Z13" s="126">
        <v>118</v>
      </c>
      <c r="AA13" s="126">
        <v>63</v>
      </c>
      <c r="AB13" s="130">
        <v>0</v>
      </c>
      <c r="AC13" s="130">
        <v>0</v>
      </c>
      <c r="AD13" s="126">
        <v>277</v>
      </c>
      <c r="AE13" s="126">
        <v>95</v>
      </c>
      <c r="AF13" s="126">
        <v>97</v>
      </c>
      <c r="AG13" s="126">
        <v>54</v>
      </c>
      <c r="AH13" s="126">
        <v>15</v>
      </c>
      <c r="AI13" s="126">
        <v>16</v>
      </c>
      <c r="AJ13" s="130">
        <v>0</v>
      </c>
      <c r="AK13" s="130">
        <v>0</v>
      </c>
      <c r="AL13" s="130">
        <v>0</v>
      </c>
      <c r="AM13" s="126">
        <v>1114</v>
      </c>
      <c r="AN13" s="126">
        <v>142</v>
      </c>
      <c r="AO13" s="126">
        <v>289</v>
      </c>
      <c r="AP13" s="126">
        <v>333</v>
      </c>
      <c r="AQ13" s="126">
        <v>166</v>
      </c>
      <c r="AR13" s="126">
        <v>121</v>
      </c>
      <c r="AS13" s="126">
        <v>63</v>
      </c>
      <c r="AT13" s="130">
        <v>0</v>
      </c>
      <c r="AU13" s="130">
        <v>0</v>
      </c>
      <c r="AV13" s="126">
        <v>953</v>
      </c>
      <c r="AW13" s="126">
        <v>100</v>
      </c>
      <c r="AX13" s="126">
        <v>232</v>
      </c>
      <c r="AY13" s="126">
        <v>293</v>
      </c>
      <c r="AZ13" s="126">
        <v>156</v>
      </c>
      <c r="BA13" s="126">
        <v>109</v>
      </c>
      <c r="BB13" s="126">
        <v>63</v>
      </c>
      <c r="BC13" s="130">
        <v>0</v>
      </c>
      <c r="BD13" s="130">
        <v>0</v>
      </c>
      <c r="BE13" s="126">
        <v>161</v>
      </c>
      <c r="BF13" s="126">
        <v>42</v>
      </c>
      <c r="BG13" s="126">
        <v>57</v>
      </c>
      <c r="BH13" s="126">
        <v>40</v>
      </c>
      <c r="BI13" s="126">
        <v>10</v>
      </c>
      <c r="BJ13" s="126">
        <v>12</v>
      </c>
      <c r="BK13" s="130">
        <v>0</v>
      </c>
      <c r="BL13" s="130">
        <v>0</v>
      </c>
      <c r="BM13" s="130">
        <v>0</v>
      </c>
    </row>
    <row r="14" spans="1:65">
      <c r="A14" s="27">
        <v>39995</v>
      </c>
      <c r="B14" s="7" t="s">
        <v>1498</v>
      </c>
      <c r="C14" s="7">
        <v>261</v>
      </c>
      <c r="D14" s="7">
        <v>96</v>
      </c>
      <c r="E14" s="7">
        <v>51</v>
      </c>
      <c r="F14" s="7">
        <v>39</v>
      </c>
      <c r="G14" s="7">
        <v>18</v>
      </c>
      <c r="H14" s="7">
        <v>18</v>
      </c>
      <c r="I14" s="7">
        <v>16</v>
      </c>
      <c r="J14" s="7">
        <v>20</v>
      </c>
      <c r="K14" s="7">
        <v>3</v>
      </c>
      <c r="L14" s="7">
        <v>9442</v>
      </c>
      <c r="M14" s="7">
        <v>236</v>
      </c>
      <c r="N14" s="7">
        <v>336</v>
      </c>
      <c r="O14" s="7">
        <v>530</v>
      </c>
      <c r="P14" s="7">
        <v>430</v>
      </c>
      <c r="Q14" s="7">
        <v>719</v>
      </c>
      <c r="R14" s="7">
        <v>1019</v>
      </c>
      <c r="S14" s="7">
        <v>6172</v>
      </c>
      <c r="T14" s="7">
        <v>0</v>
      </c>
      <c r="U14" s="7">
        <v>7533</v>
      </c>
      <c r="V14" s="7">
        <v>152</v>
      </c>
      <c r="W14" s="7">
        <v>242</v>
      </c>
      <c r="X14" s="7">
        <v>353</v>
      </c>
      <c r="Y14" s="7">
        <v>265</v>
      </c>
      <c r="Z14" s="7">
        <v>461</v>
      </c>
      <c r="AA14" s="7">
        <v>736</v>
      </c>
      <c r="AB14" s="7">
        <v>5324</v>
      </c>
      <c r="AC14" s="7">
        <v>0</v>
      </c>
      <c r="AD14" s="7">
        <v>1909</v>
      </c>
      <c r="AE14" s="7">
        <v>84</v>
      </c>
      <c r="AF14" s="7">
        <v>94</v>
      </c>
      <c r="AG14" s="7">
        <v>177</v>
      </c>
      <c r="AH14" s="7">
        <v>165</v>
      </c>
      <c r="AI14" s="7">
        <v>258</v>
      </c>
      <c r="AJ14" s="7">
        <v>283</v>
      </c>
      <c r="AK14" s="7">
        <v>848</v>
      </c>
      <c r="AL14" s="7">
        <v>0</v>
      </c>
      <c r="AM14" s="7">
        <v>8905</v>
      </c>
      <c r="AN14" s="7">
        <v>108</v>
      </c>
      <c r="AO14" s="7">
        <v>231</v>
      </c>
      <c r="AP14" s="7">
        <v>458</v>
      </c>
      <c r="AQ14" s="7">
        <v>371</v>
      </c>
      <c r="AR14" s="7">
        <v>683</v>
      </c>
      <c r="AS14" s="7">
        <v>966</v>
      </c>
      <c r="AT14" s="7">
        <v>6088</v>
      </c>
      <c r="AU14" s="7">
        <v>0</v>
      </c>
      <c r="AV14" s="7">
        <v>7137</v>
      </c>
      <c r="AW14" s="7">
        <v>61</v>
      </c>
      <c r="AX14" s="7">
        <v>170</v>
      </c>
      <c r="AY14" s="7">
        <v>301</v>
      </c>
      <c r="AZ14" s="7">
        <v>231</v>
      </c>
      <c r="BA14" s="7">
        <v>431</v>
      </c>
      <c r="BB14" s="7">
        <v>694</v>
      </c>
      <c r="BC14" s="7">
        <v>5249</v>
      </c>
      <c r="BD14" s="7">
        <v>0</v>
      </c>
      <c r="BE14" s="7">
        <v>1768</v>
      </c>
      <c r="BF14" s="7">
        <v>47</v>
      </c>
      <c r="BG14" s="7">
        <v>61</v>
      </c>
      <c r="BH14" s="7">
        <v>157</v>
      </c>
      <c r="BI14" s="7">
        <v>140</v>
      </c>
      <c r="BJ14" s="7">
        <v>252</v>
      </c>
      <c r="BK14" s="7">
        <v>272</v>
      </c>
      <c r="BL14" s="7">
        <v>839</v>
      </c>
      <c r="BM14" s="7">
        <v>0</v>
      </c>
    </row>
    <row r="15" spans="1:65">
      <c r="A15" s="27">
        <v>39995</v>
      </c>
      <c r="B15" s="7" t="s">
        <v>1758</v>
      </c>
      <c r="C15" s="7">
        <v>1</v>
      </c>
      <c r="D15" s="7">
        <v>0</v>
      </c>
      <c r="E15" s="7">
        <v>0</v>
      </c>
      <c r="F15" s="7">
        <v>0</v>
      </c>
      <c r="G15" s="7">
        <v>0</v>
      </c>
      <c r="H15" s="7">
        <v>0</v>
      </c>
      <c r="I15" s="7">
        <v>0</v>
      </c>
      <c r="J15" s="7">
        <v>0</v>
      </c>
      <c r="K15" s="7">
        <v>1</v>
      </c>
      <c r="L15" s="7">
        <v>0</v>
      </c>
      <c r="M15" s="7">
        <v>0</v>
      </c>
      <c r="N15" s="7">
        <v>0</v>
      </c>
      <c r="O15" s="7">
        <v>0</v>
      </c>
      <c r="P15" s="7">
        <v>0</v>
      </c>
      <c r="Q15" s="7">
        <v>0</v>
      </c>
      <c r="R15" s="7">
        <v>0</v>
      </c>
      <c r="S15" s="7">
        <v>0</v>
      </c>
      <c r="T15" s="7">
        <v>0</v>
      </c>
      <c r="U15" s="7">
        <v>0</v>
      </c>
      <c r="V15" s="7">
        <v>0</v>
      </c>
      <c r="W15" s="7">
        <v>0</v>
      </c>
      <c r="X15" s="7">
        <v>0</v>
      </c>
      <c r="Y15" s="7">
        <v>0</v>
      </c>
      <c r="Z15" s="7">
        <v>0</v>
      </c>
      <c r="AA15" s="7">
        <v>0</v>
      </c>
      <c r="AB15" s="7">
        <v>0</v>
      </c>
      <c r="AC15" s="7">
        <v>0</v>
      </c>
      <c r="AD15" s="7">
        <v>0</v>
      </c>
      <c r="AE15" s="7">
        <v>0</v>
      </c>
      <c r="AF15" s="7">
        <v>0</v>
      </c>
      <c r="AG15" s="7">
        <v>0</v>
      </c>
      <c r="AH15" s="7">
        <v>0</v>
      </c>
      <c r="AI15" s="7">
        <v>0</v>
      </c>
      <c r="AJ15" s="7">
        <v>0</v>
      </c>
      <c r="AK15" s="7">
        <v>0</v>
      </c>
      <c r="AL15" s="7">
        <v>0</v>
      </c>
      <c r="AM15" s="7">
        <v>0</v>
      </c>
      <c r="AN15" s="7">
        <v>0</v>
      </c>
      <c r="AO15" s="7">
        <v>0</v>
      </c>
      <c r="AP15" s="7">
        <v>0</v>
      </c>
      <c r="AQ15" s="7">
        <v>0</v>
      </c>
      <c r="AR15" s="7">
        <v>0</v>
      </c>
      <c r="AS15" s="7">
        <v>0</v>
      </c>
      <c r="AT15" s="7">
        <v>0</v>
      </c>
      <c r="AU15" s="7">
        <v>0</v>
      </c>
      <c r="AV15" s="7">
        <v>0</v>
      </c>
      <c r="AW15" s="7">
        <v>0</v>
      </c>
      <c r="AX15" s="7">
        <v>0</v>
      </c>
      <c r="AY15" s="7">
        <v>0</v>
      </c>
      <c r="AZ15" s="7">
        <v>0</v>
      </c>
      <c r="BA15" s="7">
        <v>0</v>
      </c>
      <c r="BB15" s="7">
        <v>0</v>
      </c>
      <c r="BC15" s="7">
        <v>0</v>
      </c>
      <c r="BD15" s="7">
        <v>0</v>
      </c>
      <c r="BE15" s="7">
        <v>0</v>
      </c>
      <c r="BF15" s="7">
        <v>0</v>
      </c>
      <c r="BG15" s="7">
        <v>0</v>
      </c>
      <c r="BH15" s="7">
        <v>0</v>
      </c>
      <c r="BI15" s="7">
        <v>0</v>
      </c>
      <c r="BJ15" s="7">
        <v>0</v>
      </c>
      <c r="BK15" s="7">
        <v>0</v>
      </c>
      <c r="BL15" s="7">
        <v>0</v>
      </c>
      <c r="BM15" s="7">
        <v>0</v>
      </c>
    </row>
    <row r="16" spans="1:65">
      <c r="A16" s="27">
        <v>39995</v>
      </c>
      <c r="B16" s="7" t="s">
        <v>65</v>
      </c>
      <c r="C16" s="7">
        <v>9</v>
      </c>
      <c r="D16" s="7">
        <v>8</v>
      </c>
      <c r="E16" s="7">
        <v>0</v>
      </c>
      <c r="F16" s="7">
        <v>1</v>
      </c>
      <c r="G16" s="7">
        <v>0</v>
      </c>
      <c r="H16" s="7">
        <v>0</v>
      </c>
      <c r="I16" s="7">
        <v>0</v>
      </c>
      <c r="J16" s="7">
        <v>0</v>
      </c>
      <c r="K16" s="7">
        <v>0</v>
      </c>
      <c r="L16" s="7">
        <v>27</v>
      </c>
      <c r="M16" s="7">
        <v>17</v>
      </c>
      <c r="N16" s="7">
        <v>0</v>
      </c>
      <c r="O16" s="7">
        <v>10</v>
      </c>
      <c r="P16" s="7">
        <v>0</v>
      </c>
      <c r="Q16" s="7">
        <v>0</v>
      </c>
      <c r="R16" s="7">
        <v>0</v>
      </c>
      <c r="S16" s="7">
        <v>0</v>
      </c>
      <c r="T16" s="7">
        <v>0</v>
      </c>
      <c r="U16" s="7">
        <v>20</v>
      </c>
      <c r="V16" s="7">
        <v>11</v>
      </c>
      <c r="W16" s="7">
        <v>0</v>
      </c>
      <c r="X16" s="7">
        <v>9</v>
      </c>
      <c r="Y16" s="7">
        <v>0</v>
      </c>
      <c r="Z16" s="7">
        <v>0</v>
      </c>
      <c r="AA16" s="7">
        <v>0</v>
      </c>
      <c r="AB16" s="7">
        <v>0</v>
      </c>
      <c r="AC16" s="7">
        <v>0</v>
      </c>
      <c r="AD16" s="7">
        <v>7</v>
      </c>
      <c r="AE16" s="7">
        <v>6</v>
      </c>
      <c r="AF16" s="7">
        <v>0</v>
      </c>
      <c r="AG16" s="7">
        <v>1</v>
      </c>
      <c r="AH16" s="7">
        <v>0</v>
      </c>
      <c r="AI16" s="7">
        <v>0</v>
      </c>
      <c r="AJ16" s="7">
        <v>0</v>
      </c>
      <c r="AK16" s="7">
        <v>0</v>
      </c>
      <c r="AL16" s="7">
        <v>0</v>
      </c>
      <c r="AM16" s="7">
        <v>19</v>
      </c>
      <c r="AN16" s="7">
        <v>9</v>
      </c>
      <c r="AO16" s="7">
        <v>0</v>
      </c>
      <c r="AP16" s="7">
        <v>10</v>
      </c>
      <c r="AQ16" s="7">
        <v>0</v>
      </c>
      <c r="AR16" s="7">
        <v>0</v>
      </c>
      <c r="AS16" s="7">
        <v>0</v>
      </c>
      <c r="AT16" s="7">
        <v>0</v>
      </c>
      <c r="AU16" s="7">
        <v>0</v>
      </c>
      <c r="AV16" s="7">
        <v>13</v>
      </c>
      <c r="AW16" s="7">
        <v>4</v>
      </c>
      <c r="AX16" s="7">
        <v>0</v>
      </c>
      <c r="AY16" s="7">
        <v>9</v>
      </c>
      <c r="AZ16" s="7">
        <v>0</v>
      </c>
      <c r="BA16" s="7">
        <v>0</v>
      </c>
      <c r="BB16" s="7">
        <v>0</v>
      </c>
      <c r="BC16" s="7">
        <v>0</v>
      </c>
      <c r="BD16" s="7">
        <v>0</v>
      </c>
      <c r="BE16" s="7">
        <v>6</v>
      </c>
      <c r="BF16" s="7">
        <v>5</v>
      </c>
      <c r="BG16" s="7">
        <v>0</v>
      </c>
      <c r="BH16" s="7">
        <v>1</v>
      </c>
      <c r="BI16" s="7">
        <v>0</v>
      </c>
      <c r="BJ16" s="7">
        <v>0</v>
      </c>
      <c r="BK16" s="7">
        <v>0</v>
      </c>
      <c r="BL16" s="7">
        <v>0</v>
      </c>
      <c r="BM16" s="7">
        <v>0</v>
      </c>
    </row>
    <row r="17" spans="1:65">
      <c r="A17" s="27">
        <v>39995</v>
      </c>
      <c r="B17" s="7" t="s">
        <v>751</v>
      </c>
      <c r="C17" s="7">
        <v>96</v>
      </c>
      <c r="D17" s="7">
        <v>24</v>
      </c>
      <c r="E17" s="7">
        <v>18</v>
      </c>
      <c r="F17" s="7">
        <v>24</v>
      </c>
      <c r="G17" s="7">
        <v>11</v>
      </c>
      <c r="H17" s="7">
        <v>7</v>
      </c>
      <c r="I17" s="7">
        <v>9</v>
      </c>
      <c r="J17" s="7">
        <v>1</v>
      </c>
      <c r="K17" s="7">
        <v>2</v>
      </c>
      <c r="L17" s="7">
        <v>1803</v>
      </c>
      <c r="M17" s="7">
        <v>47</v>
      </c>
      <c r="N17" s="7">
        <v>121</v>
      </c>
      <c r="O17" s="7">
        <v>338</v>
      </c>
      <c r="P17" s="7">
        <v>257</v>
      </c>
      <c r="Q17" s="7">
        <v>242</v>
      </c>
      <c r="R17" s="7">
        <v>674</v>
      </c>
      <c r="S17" s="7">
        <v>124</v>
      </c>
      <c r="T17" s="7">
        <v>0</v>
      </c>
      <c r="U17" s="7">
        <v>1530</v>
      </c>
      <c r="V17" s="7">
        <v>35</v>
      </c>
      <c r="W17" s="7">
        <v>99</v>
      </c>
      <c r="X17" s="7">
        <v>279</v>
      </c>
      <c r="Y17" s="7">
        <v>213</v>
      </c>
      <c r="Z17" s="7">
        <v>213</v>
      </c>
      <c r="AA17" s="7">
        <v>568</v>
      </c>
      <c r="AB17" s="7">
        <v>123</v>
      </c>
      <c r="AC17" s="7">
        <v>0</v>
      </c>
      <c r="AD17" s="7">
        <v>273</v>
      </c>
      <c r="AE17" s="7">
        <v>12</v>
      </c>
      <c r="AF17" s="7">
        <v>22</v>
      </c>
      <c r="AG17" s="7">
        <v>59</v>
      </c>
      <c r="AH17" s="7">
        <v>44</v>
      </c>
      <c r="AI17" s="7">
        <v>29</v>
      </c>
      <c r="AJ17" s="7">
        <v>106</v>
      </c>
      <c r="AK17" s="7">
        <v>1</v>
      </c>
      <c r="AL17" s="7">
        <v>0</v>
      </c>
      <c r="AM17" s="7">
        <v>1654</v>
      </c>
      <c r="AN17" s="7">
        <v>31</v>
      </c>
      <c r="AO17" s="7">
        <v>103</v>
      </c>
      <c r="AP17" s="7">
        <v>306</v>
      </c>
      <c r="AQ17" s="7">
        <v>223</v>
      </c>
      <c r="AR17" s="7">
        <v>231</v>
      </c>
      <c r="AS17" s="7">
        <v>636</v>
      </c>
      <c r="AT17" s="7">
        <v>124</v>
      </c>
      <c r="AU17" s="7">
        <v>0</v>
      </c>
      <c r="AV17" s="7">
        <v>1430</v>
      </c>
      <c r="AW17" s="7">
        <v>21</v>
      </c>
      <c r="AX17" s="7">
        <v>84</v>
      </c>
      <c r="AY17" s="7">
        <v>261</v>
      </c>
      <c r="AZ17" s="7">
        <v>187</v>
      </c>
      <c r="BA17" s="7">
        <v>204</v>
      </c>
      <c r="BB17" s="7">
        <v>550</v>
      </c>
      <c r="BC17" s="7">
        <v>123</v>
      </c>
      <c r="BD17" s="7">
        <v>0</v>
      </c>
      <c r="BE17" s="7">
        <v>224</v>
      </c>
      <c r="BF17" s="7">
        <v>10</v>
      </c>
      <c r="BG17" s="7">
        <v>19</v>
      </c>
      <c r="BH17" s="7">
        <v>45</v>
      </c>
      <c r="BI17" s="7">
        <v>36</v>
      </c>
      <c r="BJ17" s="7">
        <v>27</v>
      </c>
      <c r="BK17" s="7">
        <v>86</v>
      </c>
      <c r="BL17" s="7">
        <v>1</v>
      </c>
      <c r="BM17" s="7">
        <v>0</v>
      </c>
    </row>
    <row r="18" spans="1:65">
      <c r="A18" s="27">
        <v>39995</v>
      </c>
      <c r="B18" s="7" t="s">
        <v>1760</v>
      </c>
      <c r="C18" s="7">
        <v>379</v>
      </c>
      <c r="D18" s="7">
        <v>223</v>
      </c>
      <c r="E18" s="7">
        <v>67</v>
      </c>
      <c r="F18" s="7">
        <v>48</v>
      </c>
      <c r="G18" s="7">
        <v>27</v>
      </c>
      <c r="H18" s="7">
        <v>9</v>
      </c>
      <c r="I18" s="7">
        <v>3</v>
      </c>
      <c r="J18" s="7">
        <v>2</v>
      </c>
      <c r="K18" s="7">
        <v>0</v>
      </c>
      <c r="L18" s="7">
        <v>3097</v>
      </c>
      <c r="M18" s="7">
        <v>496</v>
      </c>
      <c r="N18" s="7">
        <v>434</v>
      </c>
      <c r="O18" s="7">
        <v>643</v>
      </c>
      <c r="P18" s="7">
        <v>603</v>
      </c>
      <c r="Q18" s="7">
        <v>343</v>
      </c>
      <c r="R18" s="7">
        <v>247</v>
      </c>
      <c r="S18" s="7">
        <v>331</v>
      </c>
      <c r="T18" s="7">
        <v>0</v>
      </c>
      <c r="U18" s="7">
        <v>1634</v>
      </c>
      <c r="V18" s="7">
        <v>297</v>
      </c>
      <c r="W18" s="7">
        <v>230</v>
      </c>
      <c r="X18" s="7">
        <v>412</v>
      </c>
      <c r="Y18" s="7">
        <v>264</v>
      </c>
      <c r="Z18" s="7">
        <v>196</v>
      </c>
      <c r="AA18" s="7">
        <v>88</v>
      </c>
      <c r="AB18" s="7">
        <v>147</v>
      </c>
      <c r="AC18" s="7">
        <v>0</v>
      </c>
      <c r="AD18" s="7">
        <v>1448</v>
      </c>
      <c r="AE18" s="7">
        <v>199</v>
      </c>
      <c r="AF18" s="7">
        <v>204</v>
      </c>
      <c r="AG18" s="7">
        <v>216</v>
      </c>
      <c r="AH18" s="7">
        <v>339</v>
      </c>
      <c r="AI18" s="7">
        <v>147</v>
      </c>
      <c r="AJ18" s="7">
        <v>159</v>
      </c>
      <c r="AK18" s="7">
        <v>184</v>
      </c>
      <c r="AL18" s="7">
        <v>0</v>
      </c>
      <c r="AM18" s="7">
        <v>2447</v>
      </c>
      <c r="AN18" s="7">
        <v>222</v>
      </c>
      <c r="AO18" s="7">
        <v>332</v>
      </c>
      <c r="AP18" s="7">
        <v>539</v>
      </c>
      <c r="AQ18" s="7">
        <v>504</v>
      </c>
      <c r="AR18" s="7">
        <v>287</v>
      </c>
      <c r="AS18" s="7">
        <v>239</v>
      </c>
      <c r="AT18" s="7">
        <v>324</v>
      </c>
      <c r="AU18" s="7">
        <v>0</v>
      </c>
      <c r="AV18" s="7">
        <v>1216</v>
      </c>
      <c r="AW18" s="7">
        <v>112</v>
      </c>
      <c r="AX18" s="7">
        <v>164</v>
      </c>
      <c r="AY18" s="7">
        <v>340</v>
      </c>
      <c r="AZ18" s="7">
        <v>207</v>
      </c>
      <c r="BA18" s="7">
        <v>169</v>
      </c>
      <c r="BB18" s="7">
        <v>82</v>
      </c>
      <c r="BC18" s="7">
        <v>142</v>
      </c>
      <c r="BD18" s="7">
        <v>0</v>
      </c>
      <c r="BE18" s="7">
        <v>1216</v>
      </c>
      <c r="BF18" s="7">
        <v>110</v>
      </c>
      <c r="BG18" s="7">
        <v>168</v>
      </c>
      <c r="BH18" s="7">
        <v>184</v>
      </c>
      <c r="BI18" s="7">
        <v>297</v>
      </c>
      <c r="BJ18" s="7">
        <v>118</v>
      </c>
      <c r="BK18" s="7">
        <v>157</v>
      </c>
      <c r="BL18" s="7">
        <v>182</v>
      </c>
      <c r="BM18" s="7">
        <v>0</v>
      </c>
    </row>
    <row r="19" spans="1:65">
      <c r="A19" s="27">
        <v>39995</v>
      </c>
      <c r="B19" s="7" t="s">
        <v>941</v>
      </c>
      <c r="C19" s="7">
        <v>8</v>
      </c>
      <c r="D19" s="7">
        <v>2</v>
      </c>
      <c r="E19" s="7">
        <v>0</v>
      </c>
      <c r="F19" s="7">
        <v>3</v>
      </c>
      <c r="G19" s="7">
        <v>1</v>
      </c>
      <c r="H19" s="7">
        <v>2</v>
      </c>
      <c r="I19" s="7">
        <v>0</v>
      </c>
      <c r="J19" s="7">
        <v>0</v>
      </c>
      <c r="K19" s="7">
        <v>0</v>
      </c>
      <c r="L19" s="7">
        <v>140</v>
      </c>
      <c r="M19" s="7">
        <v>3</v>
      </c>
      <c r="N19" s="7">
        <v>0</v>
      </c>
      <c r="O19" s="7">
        <v>40</v>
      </c>
      <c r="P19" s="7">
        <v>20</v>
      </c>
      <c r="Q19" s="7">
        <v>77</v>
      </c>
      <c r="R19" s="7">
        <v>0</v>
      </c>
      <c r="S19" s="7">
        <v>0</v>
      </c>
      <c r="T19" s="7">
        <v>0</v>
      </c>
      <c r="U19" s="7">
        <v>35</v>
      </c>
      <c r="V19" s="7">
        <v>2</v>
      </c>
      <c r="W19" s="7">
        <v>0</v>
      </c>
      <c r="X19" s="7">
        <v>17</v>
      </c>
      <c r="Y19" s="7">
        <v>12</v>
      </c>
      <c r="Z19" s="7">
        <v>4</v>
      </c>
      <c r="AA19" s="7">
        <v>0</v>
      </c>
      <c r="AB19" s="7">
        <v>0</v>
      </c>
      <c r="AC19" s="7">
        <v>0</v>
      </c>
      <c r="AD19" s="7">
        <v>105</v>
      </c>
      <c r="AE19" s="7">
        <v>1</v>
      </c>
      <c r="AF19" s="7">
        <v>0</v>
      </c>
      <c r="AG19" s="7">
        <v>23</v>
      </c>
      <c r="AH19" s="7">
        <v>8</v>
      </c>
      <c r="AI19" s="7">
        <v>73</v>
      </c>
      <c r="AJ19" s="7">
        <v>0</v>
      </c>
      <c r="AK19" s="7">
        <v>0</v>
      </c>
      <c r="AL19" s="7">
        <v>0</v>
      </c>
      <c r="AM19" s="7">
        <v>138</v>
      </c>
      <c r="AN19" s="7">
        <v>1</v>
      </c>
      <c r="AO19" s="7">
        <v>0</v>
      </c>
      <c r="AP19" s="7">
        <v>40</v>
      </c>
      <c r="AQ19" s="7">
        <v>20</v>
      </c>
      <c r="AR19" s="7">
        <v>77</v>
      </c>
      <c r="AS19" s="7">
        <v>0</v>
      </c>
      <c r="AT19" s="7">
        <v>0</v>
      </c>
      <c r="AU19" s="7">
        <v>0</v>
      </c>
      <c r="AV19" s="7">
        <v>33</v>
      </c>
      <c r="AW19" s="7">
        <v>0</v>
      </c>
      <c r="AX19" s="7">
        <v>0</v>
      </c>
      <c r="AY19" s="7">
        <v>17</v>
      </c>
      <c r="AZ19" s="7">
        <v>12</v>
      </c>
      <c r="BA19" s="7">
        <v>4</v>
      </c>
      <c r="BB19" s="7">
        <v>0</v>
      </c>
      <c r="BC19" s="7">
        <v>0</v>
      </c>
      <c r="BD19" s="7">
        <v>0</v>
      </c>
      <c r="BE19" s="7">
        <v>105</v>
      </c>
      <c r="BF19" s="7">
        <v>1</v>
      </c>
      <c r="BG19" s="7">
        <v>0</v>
      </c>
      <c r="BH19" s="7">
        <v>23</v>
      </c>
      <c r="BI19" s="7">
        <v>8</v>
      </c>
      <c r="BJ19" s="7">
        <v>73</v>
      </c>
      <c r="BK19" s="7">
        <v>0</v>
      </c>
      <c r="BL19" s="7">
        <v>0</v>
      </c>
      <c r="BM19" s="7">
        <v>0</v>
      </c>
    </row>
    <row r="20" spans="1:65">
      <c r="A20" s="27">
        <v>39995</v>
      </c>
      <c r="B20" s="7" t="s">
        <v>134</v>
      </c>
      <c r="C20" s="7">
        <v>234</v>
      </c>
      <c r="D20" s="7">
        <v>214</v>
      </c>
      <c r="E20" s="7">
        <v>11</v>
      </c>
      <c r="F20" s="7">
        <v>4</v>
      </c>
      <c r="G20" s="7">
        <v>2</v>
      </c>
      <c r="H20" s="7">
        <v>1</v>
      </c>
      <c r="I20" s="7">
        <v>2</v>
      </c>
      <c r="J20" s="7">
        <v>0</v>
      </c>
      <c r="K20" s="7">
        <v>0</v>
      </c>
      <c r="L20" s="7">
        <v>671</v>
      </c>
      <c r="M20" s="7">
        <v>372</v>
      </c>
      <c r="N20" s="7">
        <v>65</v>
      </c>
      <c r="O20" s="7">
        <v>45</v>
      </c>
      <c r="P20" s="7">
        <v>46</v>
      </c>
      <c r="Q20" s="7">
        <v>32</v>
      </c>
      <c r="R20" s="7">
        <v>111</v>
      </c>
      <c r="S20" s="7">
        <v>0</v>
      </c>
      <c r="T20" s="7">
        <v>0</v>
      </c>
      <c r="U20" s="7">
        <v>426</v>
      </c>
      <c r="V20" s="7">
        <v>222</v>
      </c>
      <c r="W20" s="7">
        <v>39</v>
      </c>
      <c r="X20" s="7">
        <v>29</v>
      </c>
      <c r="Y20" s="7">
        <v>26</v>
      </c>
      <c r="Z20" s="7">
        <v>30</v>
      </c>
      <c r="AA20" s="7">
        <v>80</v>
      </c>
      <c r="AB20" s="7">
        <v>0</v>
      </c>
      <c r="AC20" s="7">
        <v>0</v>
      </c>
      <c r="AD20" s="7">
        <v>245</v>
      </c>
      <c r="AE20" s="7">
        <v>150</v>
      </c>
      <c r="AF20" s="7">
        <v>26</v>
      </c>
      <c r="AG20" s="7">
        <v>16</v>
      </c>
      <c r="AH20" s="7">
        <v>20</v>
      </c>
      <c r="AI20" s="7">
        <v>2</v>
      </c>
      <c r="AJ20" s="7">
        <v>31</v>
      </c>
      <c r="AK20" s="7">
        <v>0</v>
      </c>
      <c r="AL20" s="7">
        <v>0</v>
      </c>
      <c r="AM20" s="7">
        <v>310</v>
      </c>
      <c r="AN20" s="7">
        <v>69</v>
      </c>
      <c r="AO20" s="7">
        <v>33</v>
      </c>
      <c r="AP20" s="7">
        <v>28</v>
      </c>
      <c r="AQ20" s="7">
        <v>42</v>
      </c>
      <c r="AR20" s="7">
        <v>28</v>
      </c>
      <c r="AS20" s="7">
        <v>110</v>
      </c>
      <c r="AT20" s="7">
        <v>0</v>
      </c>
      <c r="AU20" s="7">
        <v>0</v>
      </c>
      <c r="AV20" s="7">
        <v>193</v>
      </c>
      <c r="AW20" s="7">
        <v>22</v>
      </c>
      <c r="AX20" s="7">
        <v>22</v>
      </c>
      <c r="AY20" s="7">
        <v>19</v>
      </c>
      <c r="AZ20" s="7">
        <v>24</v>
      </c>
      <c r="BA20" s="7">
        <v>27</v>
      </c>
      <c r="BB20" s="7">
        <v>79</v>
      </c>
      <c r="BC20" s="7">
        <v>0</v>
      </c>
      <c r="BD20" s="7">
        <v>0</v>
      </c>
      <c r="BE20" s="7">
        <v>117</v>
      </c>
      <c r="BF20" s="7">
        <v>47</v>
      </c>
      <c r="BG20" s="7">
        <v>11</v>
      </c>
      <c r="BH20" s="7">
        <v>9</v>
      </c>
      <c r="BI20" s="7">
        <v>18</v>
      </c>
      <c r="BJ20" s="7">
        <v>1</v>
      </c>
      <c r="BK20" s="7">
        <v>31</v>
      </c>
      <c r="BL20" s="7">
        <v>0</v>
      </c>
      <c r="BM20" s="7">
        <v>0</v>
      </c>
    </row>
    <row r="21" spans="1:65">
      <c r="A21" s="27">
        <v>39995</v>
      </c>
      <c r="B21" s="7" t="s">
        <v>413</v>
      </c>
      <c r="C21" s="7">
        <v>37</v>
      </c>
      <c r="D21" s="7">
        <v>26</v>
      </c>
      <c r="E21" s="7">
        <v>6</v>
      </c>
      <c r="F21" s="7">
        <v>2</v>
      </c>
      <c r="G21" s="7">
        <v>1</v>
      </c>
      <c r="H21" s="7">
        <v>2</v>
      </c>
      <c r="I21" s="7">
        <v>0</v>
      </c>
      <c r="J21" s="7">
        <v>0</v>
      </c>
      <c r="K21" s="7">
        <v>0</v>
      </c>
      <c r="L21" s="7">
        <v>221</v>
      </c>
      <c r="M21" s="7">
        <v>62</v>
      </c>
      <c r="N21" s="7">
        <v>43</v>
      </c>
      <c r="O21" s="7">
        <v>30</v>
      </c>
      <c r="P21" s="7">
        <v>22</v>
      </c>
      <c r="Q21" s="7">
        <v>64</v>
      </c>
      <c r="R21" s="7">
        <v>0</v>
      </c>
      <c r="S21" s="7">
        <v>0</v>
      </c>
      <c r="T21" s="7">
        <v>0</v>
      </c>
      <c r="U21" s="7">
        <v>123</v>
      </c>
      <c r="V21" s="7">
        <v>34</v>
      </c>
      <c r="W21" s="7">
        <v>22</v>
      </c>
      <c r="X21" s="7">
        <v>13</v>
      </c>
      <c r="Y21" s="7">
        <v>16</v>
      </c>
      <c r="Z21" s="7">
        <v>38</v>
      </c>
      <c r="AA21" s="7">
        <v>0</v>
      </c>
      <c r="AB21" s="7">
        <v>0</v>
      </c>
      <c r="AC21" s="7">
        <v>0</v>
      </c>
      <c r="AD21" s="7">
        <v>98</v>
      </c>
      <c r="AE21" s="7">
        <v>28</v>
      </c>
      <c r="AF21" s="7">
        <v>21</v>
      </c>
      <c r="AG21" s="7">
        <v>17</v>
      </c>
      <c r="AH21" s="7">
        <v>6</v>
      </c>
      <c r="AI21" s="7">
        <v>26</v>
      </c>
      <c r="AJ21" s="7">
        <v>0</v>
      </c>
      <c r="AK21" s="7">
        <v>0</v>
      </c>
      <c r="AL21" s="7">
        <v>0</v>
      </c>
      <c r="AM21" s="7">
        <v>153</v>
      </c>
      <c r="AN21" s="7">
        <v>22</v>
      </c>
      <c r="AO21" s="7">
        <v>22</v>
      </c>
      <c r="AP21" s="7">
        <v>28</v>
      </c>
      <c r="AQ21" s="7">
        <v>21</v>
      </c>
      <c r="AR21" s="7">
        <v>60</v>
      </c>
      <c r="AS21" s="7">
        <v>0</v>
      </c>
      <c r="AT21" s="7">
        <v>0</v>
      </c>
      <c r="AU21" s="7">
        <v>0</v>
      </c>
      <c r="AV21" s="7">
        <v>75</v>
      </c>
      <c r="AW21" s="7">
        <v>5</v>
      </c>
      <c r="AX21" s="7">
        <v>9</v>
      </c>
      <c r="AY21" s="7">
        <v>11</v>
      </c>
      <c r="AZ21" s="7">
        <v>15</v>
      </c>
      <c r="BA21" s="7">
        <v>35</v>
      </c>
      <c r="BB21" s="7">
        <v>0</v>
      </c>
      <c r="BC21" s="7">
        <v>0</v>
      </c>
      <c r="BD21" s="7">
        <v>0</v>
      </c>
      <c r="BE21" s="7">
        <v>78</v>
      </c>
      <c r="BF21" s="7">
        <v>17</v>
      </c>
      <c r="BG21" s="7">
        <v>13</v>
      </c>
      <c r="BH21" s="7">
        <v>17</v>
      </c>
      <c r="BI21" s="7">
        <v>6</v>
      </c>
      <c r="BJ21" s="7">
        <v>25</v>
      </c>
      <c r="BK21" s="7">
        <v>0</v>
      </c>
      <c r="BL21" s="7">
        <v>0</v>
      </c>
      <c r="BM21" s="7">
        <v>0</v>
      </c>
    </row>
    <row r="22" spans="1:65">
      <c r="A22" s="27">
        <v>39995</v>
      </c>
      <c r="B22" s="7" t="s">
        <v>726</v>
      </c>
      <c r="C22" s="7">
        <v>225</v>
      </c>
      <c r="D22" s="7">
        <v>133</v>
      </c>
      <c r="E22" s="7">
        <v>41</v>
      </c>
      <c r="F22" s="7">
        <v>23</v>
      </c>
      <c r="G22" s="7">
        <v>11</v>
      </c>
      <c r="H22" s="7">
        <v>10</v>
      </c>
      <c r="I22" s="7">
        <v>3</v>
      </c>
      <c r="J22" s="7">
        <v>0</v>
      </c>
      <c r="K22" s="7">
        <v>4</v>
      </c>
      <c r="L22" s="7">
        <v>1684</v>
      </c>
      <c r="M22" s="7">
        <v>278</v>
      </c>
      <c r="N22" s="7">
        <v>254</v>
      </c>
      <c r="O22" s="7">
        <v>308</v>
      </c>
      <c r="P22" s="7">
        <v>251</v>
      </c>
      <c r="Q22" s="7">
        <v>382</v>
      </c>
      <c r="R22" s="7">
        <v>211</v>
      </c>
      <c r="S22" s="7">
        <v>0</v>
      </c>
      <c r="T22" s="7">
        <v>0</v>
      </c>
      <c r="U22" s="7">
        <v>590</v>
      </c>
      <c r="V22" s="7">
        <v>88</v>
      </c>
      <c r="W22" s="7">
        <v>90</v>
      </c>
      <c r="X22" s="7">
        <v>115</v>
      </c>
      <c r="Y22" s="7">
        <v>102</v>
      </c>
      <c r="Z22" s="7">
        <v>132</v>
      </c>
      <c r="AA22" s="7">
        <v>63</v>
      </c>
      <c r="AB22" s="7">
        <v>0</v>
      </c>
      <c r="AC22" s="7">
        <v>0</v>
      </c>
      <c r="AD22" s="7">
        <v>1094</v>
      </c>
      <c r="AE22" s="7">
        <v>190</v>
      </c>
      <c r="AF22" s="7">
        <v>164</v>
      </c>
      <c r="AG22" s="7">
        <v>193</v>
      </c>
      <c r="AH22" s="7">
        <v>149</v>
      </c>
      <c r="AI22" s="7">
        <v>250</v>
      </c>
      <c r="AJ22" s="7">
        <v>148</v>
      </c>
      <c r="AK22" s="7">
        <v>0</v>
      </c>
      <c r="AL22" s="7">
        <v>0</v>
      </c>
      <c r="AM22" s="7">
        <v>1372</v>
      </c>
      <c r="AN22" s="7">
        <v>113</v>
      </c>
      <c r="AO22" s="7">
        <v>194</v>
      </c>
      <c r="AP22" s="7">
        <v>261</v>
      </c>
      <c r="AQ22" s="7">
        <v>248</v>
      </c>
      <c r="AR22" s="7">
        <v>346</v>
      </c>
      <c r="AS22" s="7">
        <v>210</v>
      </c>
      <c r="AT22" s="7">
        <v>0</v>
      </c>
      <c r="AU22" s="7">
        <v>0</v>
      </c>
      <c r="AV22" s="7">
        <v>450</v>
      </c>
      <c r="AW22" s="7">
        <v>28</v>
      </c>
      <c r="AX22" s="7">
        <v>53</v>
      </c>
      <c r="AY22" s="7">
        <v>91</v>
      </c>
      <c r="AZ22" s="7">
        <v>99</v>
      </c>
      <c r="BA22" s="7">
        <v>117</v>
      </c>
      <c r="BB22" s="7">
        <v>62</v>
      </c>
      <c r="BC22" s="7">
        <v>0</v>
      </c>
      <c r="BD22" s="7">
        <v>0</v>
      </c>
      <c r="BE22" s="7">
        <v>922</v>
      </c>
      <c r="BF22" s="7">
        <v>85</v>
      </c>
      <c r="BG22" s="7">
        <v>141</v>
      </c>
      <c r="BH22" s="7">
        <v>170</v>
      </c>
      <c r="BI22" s="7">
        <v>149</v>
      </c>
      <c r="BJ22" s="7">
        <v>229</v>
      </c>
      <c r="BK22" s="7">
        <v>148</v>
      </c>
      <c r="BL22" s="7">
        <v>0</v>
      </c>
      <c r="BM22" s="7">
        <v>0</v>
      </c>
    </row>
    <row r="23" spans="1:65">
      <c r="A23" s="27">
        <v>39995</v>
      </c>
      <c r="B23" s="7" t="s">
        <v>268</v>
      </c>
      <c r="C23" s="7">
        <v>152</v>
      </c>
      <c r="D23" s="7">
        <v>121</v>
      </c>
      <c r="E23" s="7">
        <v>15</v>
      </c>
      <c r="F23" s="7">
        <v>3</v>
      </c>
      <c r="G23" s="7">
        <v>6</v>
      </c>
      <c r="H23" s="7">
        <v>3</v>
      </c>
      <c r="I23" s="7">
        <v>3</v>
      </c>
      <c r="J23" s="7">
        <v>1</v>
      </c>
      <c r="K23" s="7">
        <v>0</v>
      </c>
      <c r="L23" s="7">
        <v>956</v>
      </c>
      <c r="M23" s="7">
        <v>209</v>
      </c>
      <c r="N23" s="7">
        <v>98</v>
      </c>
      <c r="O23" s="7">
        <v>44</v>
      </c>
      <c r="P23" s="7">
        <v>143</v>
      </c>
      <c r="Q23" s="7">
        <v>115</v>
      </c>
      <c r="R23" s="7">
        <v>210</v>
      </c>
      <c r="S23" s="7">
        <v>137</v>
      </c>
      <c r="T23" s="7">
        <v>0</v>
      </c>
      <c r="U23" s="7">
        <v>419</v>
      </c>
      <c r="V23" s="7">
        <v>62</v>
      </c>
      <c r="W23" s="7">
        <v>30</v>
      </c>
      <c r="X23" s="7">
        <v>23</v>
      </c>
      <c r="Y23" s="7">
        <v>63</v>
      </c>
      <c r="Z23" s="7">
        <v>69</v>
      </c>
      <c r="AA23" s="7">
        <v>118</v>
      </c>
      <c r="AB23" s="7">
        <v>54</v>
      </c>
      <c r="AC23" s="7">
        <v>0</v>
      </c>
      <c r="AD23" s="7">
        <v>537</v>
      </c>
      <c r="AE23" s="7">
        <v>147</v>
      </c>
      <c r="AF23" s="7">
        <v>68</v>
      </c>
      <c r="AG23" s="7">
        <v>21</v>
      </c>
      <c r="AH23" s="7">
        <v>80</v>
      </c>
      <c r="AI23" s="7">
        <v>46</v>
      </c>
      <c r="AJ23" s="7">
        <v>92</v>
      </c>
      <c r="AK23" s="7">
        <v>83</v>
      </c>
      <c r="AL23" s="7">
        <v>0</v>
      </c>
      <c r="AM23" s="7">
        <v>765</v>
      </c>
      <c r="AN23" s="7">
        <v>91</v>
      </c>
      <c r="AO23" s="7">
        <v>78</v>
      </c>
      <c r="AP23" s="7">
        <v>40</v>
      </c>
      <c r="AQ23" s="7">
        <v>133</v>
      </c>
      <c r="AR23" s="7">
        <v>78</v>
      </c>
      <c r="AS23" s="7">
        <v>208</v>
      </c>
      <c r="AT23" s="7">
        <v>137</v>
      </c>
      <c r="AU23" s="7">
        <v>0</v>
      </c>
      <c r="AV23" s="7">
        <v>335</v>
      </c>
      <c r="AW23" s="7">
        <v>20</v>
      </c>
      <c r="AX23" s="7">
        <v>22</v>
      </c>
      <c r="AY23" s="7">
        <v>21</v>
      </c>
      <c r="AZ23" s="7">
        <v>56</v>
      </c>
      <c r="BA23" s="7">
        <v>46</v>
      </c>
      <c r="BB23" s="7">
        <v>116</v>
      </c>
      <c r="BC23" s="7">
        <v>54</v>
      </c>
      <c r="BD23" s="7">
        <v>0</v>
      </c>
      <c r="BE23" s="7">
        <v>430</v>
      </c>
      <c r="BF23" s="7">
        <v>71</v>
      </c>
      <c r="BG23" s="7">
        <v>56</v>
      </c>
      <c r="BH23" s="7">
        <v>19</v>
      </c>
      <c r="BI23" s="7">
        <v>77</v>
      </c>
      <c r="BJ23" s="7">
        <v>32</v>
      </c>
      <c r="BK23" s="7">
        <v>92</v>
      </c>
      <c r="BL23" s="7">
        <v>83</v>
      </c>
      <c r="BM23" s="7">
        <v>0</v>
      </c>
    </row>
    <row r="24" spans="1:65">
      <c r="A24" s="27">
        <v>39995</v>
      </c>
      <c r="B24" s="7" t="s">
        <v>1762</v>
      </c>
      <c r="C24" s="7">
        <v>73</v>
      </c>
      <c r="D24" s="7">
        <v>59</v>
      </c>
      <c r="E24" s="7">
        <v>8</v>
      </c>
      <c r="F24" s="7">
        <v>4</v>
      </c>
      <c r="G24" s="7">
        <v>0</v>
      </c>
      <c r="H24" s="7">
        <v>2</v>
      </c>
      <c r="I24" s="7">
        <v>0</v>
      </c>
      <c r="J24" s="7">
        <v>0</v>
      </c>
      <c r="K24" s="7">
        <v>0</v>
      </c>
      <c r="L24" s="7">
        <v>295</v>
      </c>
      <c r="M24" s="7">
        <v>98</v>
      </c>
      <c r="N24" s="7">
        <v>54</v>
      </c>
      <c r="O24" s="7">
        <v>65</v>
      </c>
      <c r="P24" s="7">
        <v>0</v>
      </c>
      <c r="Q24" s="7">
        <v>78</v>
      </c>
      <c r="R24" s="7">
        <v>0</v>
      </c>
      <c r="S24" s="7">
        <v>0</v>
      </c>
      <c r="T24" s="7">
        <v>0</v>
      </c>
      <c r="U24" s="7">
        <v>137</v>
      </c>
      <c r="V24" s="7">
        <v>31</v>
      </c>
      <c r="W24" s="7">
        <v>21</v>
      </c>
      <c r="X24" s="7">
        <v>20</v>
      </c>
      <c r="Y24" s="7">
        <v>0</v>
      </c>
      <c r="Z24" s="7">
        <v>65</v>
      </c>
      <c r="AA24" s="7">
        <v>0</v>
      </c>
      <c r="AB24" s="7">
        <v>0</v>
      </c>
      <c r="AC24" s="7">
        <v>0</v>
      </c>
      <c r="AD24" s="7">
        <v>158</v>
      </c>
      <c r="AE24" s="7">
        <v>67</v>
      </c>
      <c r="AF24" s="7">
        <v>33</v>
      </c>
      <c r="AG24" s="7">
        <v>45</v>
      </c>
      <c r="AH24" s="7">
        <v>0</v>
      </c>
      <c r="AI24" s="7">
        <v>13</v>
      </c>
      <c r="AJ24" s="7">
        <v>0</v>
      </c>
      <c r="AK24" s="7">
        <v>0</v>
      </c>
      <c r="AL24" s="7">
        <v>0</v>
      </c>
      <c r="AM24" s="7">
        <v>191</v>
      </c>
      <c r="AN24" s="7">
        <v>33</v>
      </c>
      <c r="AO24" s="7">
        <v>37</v>
      </c>
      <c r="AP24" s="7">
        <v>43</v>
      </c>
      <c r="AQ24" s="7">
        <v>0</v>
      </c>
      <c r="AR24" s="7">
        <v>78</v>
      </c>
      <c r="AS24" s="7">
        <v>0</v>
      </c>
      <c r="AT24" s="7">
        <v>0</v>
      </c>
      <c r="AU24" s="7">
        <v>0</v>
      </c>
      <c r="AV24" s="7">
        <v>105</v>
      </c>
      <c r="AW24" s="7">
        <v>14</v>
      </c>
      <c r="AX24" s="7">
        <v>15</v>
      </c>
      <c r="AY24" s="7">
        <v>11</v>
      </c>
      <c r="AZ24" s="7">
        <v>0</v>
      </c>
      <c r="BA24" s="7">
        <v>65</v>
      </c>
      <c r="BB24" s="7">
        <v>0</v>
      </c>
      <c r="BC24" s="7">
        <v>0</v>
      </c>
      <c r="BD24" s="7">
        <v>0</v>
      </c>
      <c r="BE24" s="7">
        <v>86</v>
      </c>
      <c r="BF24" s="7">
        <v>19</v>
      </c>
      <c r="BG24" s="7">
        <v>22</v>
      </c>
      <c r="BH24" s="7">
        <v>32</v>
      </c>
      <c r="BI24" s="7">
        <v>0</v>
      </c>
      <c r="BJ24" s="7">
        <v>13</v>
      </c>
      <c r="BK24" s="7">
        <v>0</v>
      </c>
      <c r="BL24" s="7">
        <v>0</v>
      </c>
      <c r="BM24" s="7">
        <v>0</v>
      </c>
    </row>
    <row r="25" spans="1:65">
      <c r="A25" s="27">
        <v>39995</v>
      </c>
      <c r="B25" s="7" t="s">
        <v>1763</v>
      </c>
      <c r="C25" s="7">
        <v>102</v>
      </c>
      <c r="D25" s="7">
        <v>39</v>
      </c>
      <c r="E25" s="7">
        <v>28</v>
      </c>
      <c r="F25" s="7">
        <v>18</v>
      </c>
      <c r="G25" s="7">
        <v>6</v>
      </c>
      <c r="H25" s="7">
        <v>6</v>
      </c>
      <c r="I25" s="7">
        <v>3</v>
      </c>
      <c r="J25" s="7">
        <v>2</v>
      </c>
      <c r="K25" s="7">
        <v>0</v>
      </c>
      <c r="L25" s="7">
        <v>1428</v>
      </c>
      <c r="M25" s="7">
        <v>90</v>
      </c>
      <c r="N25" s="7">
        <v>187</v>
      </c>
      <c r="O25" s="7">
        <v>255</v>
      </c>
      <c r="P25" s="7">
        <v>148</v>
      </c>
      <c r="Q25" s="7">
        <v>231</v>
      </c>
      <c r="R25" s="7">
        <v>223</v>
      </c>
      <c r="S25" s="7">
        <v>294</v>
      </c>
      <c r="T25" s="7">
        <v>0</v>
      </c>
      <c r="U25" s="7">
        <v>303</v>
      </c>
      <c r="V25" s="7">
        <v>33</v>
      </c>
      <c r="W25" s="7">
        <v>44</v>
      </c>
      <c r="X25" s="7">
        <v>49</v>
      </c>
      <c r="Y25" s="7">
        <v>29</v>
      </c>
      <c r="Z25" s="7">
        <v>37</v>
      </c>
      <c r="AA25" s="7">
        <v>53</v>
      </c>
      <c r="AB25" s="7">
        <v>58</v>
      </c>
      <c r="AC25" s="7">
        <v>0</v>
      </c>
      <c r="AD25" s="7">
        <v>1125</v>
      </c>
      <c r="AE25" s="7">
        <v>57</v>
      </c>
      <c r="AF25" s="7">
        <v>143</v>
      </c>
      <c r="AG25" s="7">
        <v>206</v>
      </c>
      <c r="AH25" s="7">
        <v>119</v>
      </c>
      <c r="AI25" s="7">
        <v>194</v>
      </c>
      <c r="AJ25" s="7">
        <v>170</v>
      </c>
      <c r="AK25" s="7">
        <v>236</v>
      </c>
      <c r="AL25" s="7">
        <v>0</v>
      </c>
      <c r="AM25" s="7">
        <v>1197</v>
      </c>
      <c r="AN25" s="7">
        <v>45</v>
      </c>
      <c r="AO25" s="7">
        <v>153</v>
      </c>
      <c r="AP25" s="7">
        <v>207</v>
      </c>
      <c r="AQ25" s="7">
        <v>124</v>
      </c>
      <c r="AR25" s="7">
        <v>207</v>
      </c>
      <c r="AS25" s="7">
        <v>222</v>
      </c>
      <c r="AT25" s="7">
        <v>239</v>
      </c>
      <c r="AU25" s="7">
        <v>0</v>
      </c>
      <c r="AV25" s="7">
        <v>206</v>
      </c>
      <c r="AW25" s="7">
        <v>5</v>
      </c>
      <c r="AX25" s="7">
        <v>21</v>
      </c>
      <c r="AY25" s="7">
        <v>28</v>
      </c>
      <c r="AZ25" s="7">
        <v>24</v>
      </c>
      <c r="BA25" s="7">
        <v>33</v>
      </c>
      <c r="BB25" s="7">
        <v>52</v>
      </c>
      <c r="BC25" s="7">
        <v>43</v>
      </c>
      <c r="BD25" s="7">
        <v>0</v>
      </c>
      <c r="BE25" s="7">
        <v>991</v>
      </c>
      <c r="BF25" s="7">
        <v>40</v>
      </c>
      <c r="BG25" s="7">
        <v>132</v>
      </c>
      <c r="BH25" s="7">
        <v>179</v>
      </c>
      <c r="BI25" s="7">
        <v>100</v>
      </c>
      <c r="BJ25" s="7">
        <v>174</v>
      </c>
      <c r="BK25" s="7">
        <v>170</v>
      </c>
      <c r="BL25" s="7">
        <v>196</v>
      </c>
      <c r="BM25" s="7">
        <v>0</v>
      </c>
    </row>
    <row r="26" spans="1:65">
      <c r="A26" s="27">
        <v>39995</v>
      </c>
      <c r="B26" s="7" t="s">
        <v>1764</v>
      </c>
      <c r="C26" s="7">
        <v>5</v>
      </c>
      <c r="D26" s="7">
        <v>1</v>
      </c>
      <c r="E26" s="7">
        <v>1</v>
      </c>
      <c r="F26" s="7">
        <v>1</v>
      </c>
      <c r="G26" s="7">
        <v>1</v>
      </c>
      <c r="H26" s="7">
        <v>1</v>
      </c>
      <c r="I26" s="7">
        <v>0</v>
      </c>
      <c r="J26" s="7">
        <v>0</v>
      </c>
      <c r="K26" s="7">
        <v>0</v>
      </c>
      <c r="L26" s="7">
        <v>79</v>
      </c>
      <c r="M26" s="7">
        <v>4</v>
      </c>
      <c r="N26" s="7">
        <v>6</v>
      </c>
      <c r="O26" s="7">
        <v>10</v>
      </c>
      <c r="P26" s="7">
        <v>26</v>
      </c>
      <c r="Q26" s="7">
        <v>33</v>
      </c>
      <c r="R26" s="7">
        <v>0</v>
      </c>
      <c r="S26" s="7">
        <v>0</v>
      </c>
      <c r="T26" s="7">
        <v>0</v>
      </c>
      <c r="U26" s="7">
        <v>38</v>
      </c>
      <c r="V26" s="7">
        <v>2</v>
      </c>
      <c r="W26" s="7">
        <v>2</v>
      </c>
      <c r="X26" s="7">
        <v>5</v>
      </c>
      <c r="Y26" s="7">
        <v>14</v>
      </c>
      <c r="Z26" s="7">
        <v>15</v>
      </c>
      <c r="AA26" s="7">
        <v>0</v>
      </c>
      <c r="AB26" s="7">
        <v>0</v>
      </c>
      <c r="AC26" s="7">
        <v>0</v>
      </c>
      <c r="AD26" s="7">
        <v>41</v>
      </c>
      <c r="AE26" s="7">
        <v>2</v>
      </c>
      <c r="AF26" s="7">
        <v>4</v>
      </c>
      <c r="AG26" s="7">
        <v>5</v>
      </c>
      <c r="AH26" s="7">
        <v>12</v>
      </c>
      <c r="AI26" s="7">
        <v>18</v>
      </c>
      <c r="AJ26" s="7">
        <v>0</v>
      </c>
      <c r="AK26" s="7">
        <v>0</v>
      </c>
      <c r="AL26" s="7">
        <v>0</v>
      </c>
      <c r="AM26" s="7">
        <v>79</v>
      </c>
      <c r="AN26" s="7">
        <v>4</v>
      </c>
      <c r="AO26" s="7">
        <v>6</v>
      </c>
      <c r="AP26" s="7">
        <v>10</v>
      </c>
      <c r="AQ26" s="7">
        <v>26</v>
      </c>
      <c r="AR26" s="7">
        <v>33</v>
      </c>
      <c r="AS26" s="7">
        <v>0</v>
      </c>
      <c r="AT26" s="7">
        <v>0</v>
      </c>
      <c r="AU26" s="7">
        <v>0</v>
      </c>
      <c r="AV26" s="7">
        <v>38</v>
      </c>
      <c r="AW26" s="7">
        <v>2</v>
      </c>
      <c r="AX26" s="7">
        <v>2</v>
      </c>
      <c r="AY26" s="7">
        <v>5</v>
      </c>
      <c r="AZ26" s="7">
        <v>14</v>
      </c>
      <c r="BA26" s="7">
        <v>15</v>
      </c>
      <c r="BB26" s="7">
        <v>0</v>
      </c>
      <c r="BC26" s="7">
        <v>0</v>
      </c>
      <c r="BD26" s="7">
        <v>0</v>
      </c>
      <c r="BE26" s="7">
        <v>41</v>
      </c>
      <c r="BF26" s="7">
        <v>2</v>
      </c>
      <c r="BG26" s="7">
        <v>4</v>
      </c>
      <c r="BH26" s="7">
        <v>5</v>
      </c>
      <c r="BI26" s="7">
        <v>12</v>
      </c>
      <c r="BJ26" s="7">
        <v>18</v>
      </c>
      <c r="BK26" s="7">
        <v>0</v>
      </c>
      <c r="BL26" s="7">
        <v>0</v>
      </c>
      <c r="BM26" s="7">
        <v>0</v>
      </c>
    </row>
    <row r="27" spans="1:65">
      <c r="A27" s="27">
        <v>39995</v>
      </c>
      <c r="B27" s="7" t="s">
        <v>1589</v>
      </c>
      <c r="C27" s="7">
        <v>120</v>
      </c>
      <c r="D27" s="7">
        <v>75</v>
      </c>
      <c r="E27" s="7">
        <v>19</v>
      </c>
      <c r="F27" s="7">
        <v>11</v>
      </c>
      <c r="G27" s="7">
        <v>2</v>
      </c>
      <c r="H27" s="7">
        <v>4</v>
      </c>
      <c r="I27" s="7">
        <v>7</v>
      </c>
      <c r="J27" s="7">
        <v>2</v>
      </c>
      <c r="K27" s="7">
        <v>0</v>
      </c>
      <c r="L27" s="7">
        <v>1442</v>
      </c>
      <c r="M27" s="7">
        <v>149</v>
      </c>
      <c r="N27" s="7">
        <v>116</v>
      </c>
      <c r="O27" s="7">
        <v>161</v>
      </c>
      <c r="P27" s="7">
        <v>53</v>
      </c>
      <c r="Q27" s="7">
        <v>141</v>
      </c>
      <c r="R27" s="7">
        <v>458</v>
      </c>
      <c r="S27" s="7">
        <v>364</v>
      </c>
      <c r="T27" s="7">
        <v>0</v>
      </c>
      <c r="U27" s="7">
        <v>1019</v>
      </c>
      <c r="V27" s="7">
        <v>102</v>
      </c>
      <c r="W27" s="7">
        <v>85</v>
      </c>
      <c r="X27" s="7">
        <v>140</v>
      </c>
      <c r="Y27" s="7">
        <v>45</v>
      </c>
      <c r="Z27" s="7">
        <v>120</v>
      </c>
      <c r="AA27" s="7">
        <v>333</v>
      </c>
      <c r="AB27" s="7">
        <v>194</v>
      </c>
      <c r="AC27" s="7">
        <v>0</v>
      </c>
      <c r="AD27" s="7">
        <v>423</v>
      </c>
      <c r="AE27" s="7">
        <v>47</v>
      </c>
      <c r="AF27" s="7">
        <v>31</v>
      </c>
      <c r="AG27" s="7">
        <v>21</v>
      </c>
      <c r="AH27" s="7">
        <v>8</v>
      </c>
      <c r="AI27" s="7">
        <v>21</v>
      </c>
      <c r="AJ27" s="7">
        <v>125</v>
      </c>
      <c r="AK27" s="7">
        <v>170</v>
      </c>
      <c r="AL27" s="7">
        <v>0</v>
      </c>
      <c r="AM27" s="7">
        <v>1210</v>
      </c>
      <c r="AN27" s="7">
        <v>67</v>
      </c>
      <c r="AO27" s="7">
        <v>90</v>
      </c>
      <c r="AP27" s="7">
        <v>134</v>
      </c>
      <c r="AQ27" s="7">
        <v>49</v>
      </c>
      <c r="AR27" s="7">
        <v>92</v>
      </c>
      <c r="AS27" s="7">
        <v>435</v>
      </c>
      <c r="AT27" s="7">
        <v>343</v>
      </c>
      <c r="AU27" s="7">
        <v>0</v>
      </c>
      <c r="AV27" s="7">
        <v>846</v>
      </c>
      <c r="AW27" s="7">
        <v>39</v>
      </c>
      <c r="AX27" s="7">
        <v>68</v>
      </c>
      <c r="AY27" s="7">
        <v>119</v>
      </c>
      <c r="AZ27" s="7">
        <v>42</v>
      </c>
      <c r="BA27" s="7">
        <v>77</v>
      </c>
      <c r="BB27" s="7">
        <v>311</v>
      </c>
      <c r="BC27" s="7">
        <v>190</v>
      </c>
      <c r="BD27" s="7">
        <v>0</v>
      </c>
      <c r="BE27" s="7">
        <v>364</v>
      </c>
      <c r="BF27" s="7">
        <v>28</v>
      </c>
      <c r="BG27" s="7">
        <v>22</v>
      </c>
      <c r="BH27" s="7">
        <v>15</v>
      </c>
      <c r="BI27" s="7">
        <v>7</v>
      </c>
      <c r="BJ27" s="7">
        <v>15</v>
      </c>
      <c r="BK27" s="7">
        <v>124</v>
      </c>
      <c r="BL27" s="7">
        <v>153</v>
      </c>
      <c r="BM27" s="7">
        <v>0</v>
      </c>
    </row>
    <row r="28" spans="1:65">
      <c r="A28" s="27">
        <v>39995</v>
      </c>
      <c r="B28" s="7" t="s">
        <v>1046</v>
      </c>
      <c r="C28" s="7">
        <v>3</v>
      </c>
      <c r="D28" s="7">
        <v>1</v>
      </c>
      <c r="E28" s="7">
        <v>2</v>
      </c>
      <c r="F28" s="7">
        <v>0</v>
      </c>
      <c r="G28" s="7">
        <v>0</v>
      </c>
      <c r="H28" s="7">
        <v>0</v>
      </c>
      <c r="I28" s="7">
        <v>0</v>
      </c>
      <c r="J28" s="7">
        <v>0</v>
      </c>
      <c r="K28" s="7">
        <v>0</v>
      </c>
      <c r="L28" s="7">
        <v>12</v>
      </c>
      <c r="M28" s="7">
        <v>1</v>
      </c>
      <c r="N28" s="7">
        <v>11</v>
      </c>
      <c r="O28" s="7">
        <v>0</v>
      </c>
      <c r="P28" s="7">
        <v>0</v>
      </c>
      <c r="Q28" s="7">
        <v>0</v>
      </c>
      <c r="R28" s="7">
        <v>0</v>
      </c>
      <c r="S28" s="7">
        <v>0</v>
      </c>
      <c r="T28" s="7">
        <v>0</v>
      </c>
      <c r="U28" s="7">
        <v>7</v>
      </c>
      <c r="V28" s="7">
        <v>1</v>
      </c>
      <c r="W28" s="7">
        <v>6</v>
      </c>
      <c r="X28" s="7">
        <v>0</v>
      </c>
      <c r="Y28" s="7">
        <v>0</v>
      </c>
      <c r="Z28" s="7">
        <v>0</v>
      </c>
      <c r="AA28" s="7">
        <v>0</v>
      </c>
      <c r="AB28" s="7">
        <v>0</v>
      </c>
      <c r="AC28" s="7">
        <v>0</v>
      </c>
      <c r="AD28" s="7">
        <v>5</v>
      </c>
      <c r="AE28" s="7">
        <v>0</v>
      </c>
      <c r="AF28" s="7">
        <v>5</v>
      </c>
      <c r="AG28" s="7">
        <v>0</v>
      </c>
      <c r="AH28" s="7">
        <v>0</v>
      </c>
      <c r="AI28" s="7">
        <v>0</v>
      </c>
      <c r="AJ28" s="7">
        <v>0</v>
      </c>
      <c r="AK28" s="7">
        <v>0</v>
      </c>
      <c r="AL28" s="7">
        <v>0</v>
      </c>
      <c r="AM28" s="7">
        <v>8</v>
      </c>
      <c r="AN28" s="7">
        <v>0</v>
      </c>
      <c r="AO28" s="7">
        <v>8</v>
      </c>
      <c r="AP28" s="7">
        <v>0</v>
      </c>
      <c r="AQ28" s="7">
        <v>0</v>
      </c>
      <c r="AR28" s="7">
        <v>0</v>
      </c>
      <c r="AS28" s="7">
        <v>0</v>
      </c>
      <c r="AT28" s="7">
        <v>0</v>
      </c>
      <c r="AU28" s="7">
        <v>0</v>
      </c>
      <c r="AV28" s="7">
        <v>4</v>
      </c>
      <c r="AW28" s="7">
        <v>0</v>
      </c>
      <c r="AX28" s="7">
        <v>4</v>
      </c>
      <c r="AY28" s="7">
        <v>0</v>
      </c>
      <c r="AZ28" s="7">
        <v>0</v>
      </c>
      <c r="BA28" s="7">
        <v>0</v>
      </c>
      <c r="BB28" s="7">
        <v>0</v>
      </c>
      <c r="BC28" s="7">
        <v>0</v>
      </c>
      <c r="BD28" s="7">
        <v>0</v>
      </c>
      <c r="BE28" s="7">
        <v>4</v>
      </c>
      <c r="BF28" s="7">
        <v>0</v>
      </c>
      <c r="BG28" s="7">
        <v>4</v>
      </c>
      <c r="BH28" s="7">
        <v>0</v>
      </c>
      <c r="BI28" s="7">
        <v>0</v>
      </c>
      <c r="BJ28" s="7">
        <v>0</v>
      </c>
      <c r="BK28" s="7">
        <v>0</v>
      </c>
      <c r="BL28" s="7">
        <v>0</v>
      </c>
      <c r="BM28" s="7">
        <v>0</v>
      </c>
    </row>
    <row r="29" spans="1:65">
      <c r="A29" s="27">
        <v>39995</v>
      </c>
      <c r="B29" s="7" t="s">
        <v>1747</v>
      </c>
      <c r="C29" s="7">
        <v>526</v>
      </c>
      <c r="D29" s="7">
        <v>249</v>
      </c>
      <c r="E29" s="7">
        <v>120</v>
      </c>
      <c r="F29" s="7">
        <v>69</v>
      </c>
      <c r="G29" s="7">
        <v>26</v>
      </c>
      <c r="H29" s="7">
        <v>22</v>
      </c>
      <c r="I29" s="7">
        <v>17</v>
      </c>
      <c r="J29" s="7">
        <v>20</v>
      </c>
      <c r="K29" s="7">
        <v>3</v>
      </c>
      <c r="L29" s="7">
        <v>11050</v>
      </c>
      <c r="M29" s="7">
        <v>598</v>
      </c>
      <c r="N29" s="7">
        <v>784</v>
      </c>
      <c r="O29" s="7">
        <v>943</v>
      </c>
      <c r="P29" s="7">
        <v>618</v>
      </c>
      <c r="Q29" s="7">
        <v>853</v>
      </c>
      <c r="R29" s="7">
        <v>1082</v>
      </c>
      <c r="S29" s="7">
        <v>6172</v>
      </c>
      <c r="T29" s="7">
        <v>0</v>
      </c>
      <c r="U29" s="7">
        <v>8864</v>
      </c>
      <c r="V29" s="7">
        <v>419</v>
      </c>
      <c r="W29" s="7">
        <v>593</v>
      </c>
      <c r="X29" s="7">
        <v>712</v>
      </c>
      <c r="Y29" s="7">
        <v>438</v>
      </c>
      <c r="Z29" s="7">
        <v>579</v>
      </c>
      <c r="AA29" s="7">
        <v>799</v>
      </c>
      <c r="AB29" s="7">
        <v>5324</v>
      </c>
      <c r="AC29" s="7">
        <v>0</v>
      </c>
      <c r="AD29" s="7">
        <v>2186</v>
      </c>
      <c r="AE29" s="7">
        <v>179</v>
      </c>
      <c r="AF29" s="7">
        <v>191</v>
      </c>
      <c r="AG29" s="7">
        <v>231</v>
      </c>
      <c r="AH29" s="7">
        <v>180</v>
      </c>
      <c r="AI29" s="7">
        <v>274</v>
      </c>
      <c r="AJ29" s="7">
        <v>283</v>
      </c>
      <c r="AK29" s="7">
        <v>848</v>
      </c>
      <c r="AL29" s="7">
        <v>0</v>
      </c>
      <c r="AM29" s="7">
        <v>10019</v>
      </c>
      <c r="AN29" s="7">
        <v>250</v>
      </c>
      <c r="AO29" s="7">
        <v>520</v>
      </c>
      <c r="AP29" s="7">
        <v>791</v>
      </c>
      <c r="AQ29" s="7">
        <v>537</v>
      </c>
      <c r="AR29" s="7">
        <v>804</v>
      </c>
      <c r="AS29" s="7">
        <v>1029</v>
      </c>
      <c r="AT29" s="7">
        <v>6088</v>
      </c>
      <c r="AU29" s="7">
        <v>0</v>
      </c>
      <c r="AV29" s="7">
        <v>8090</v>
      </c>
      <c r="AW29" s="7">
        <v>161</v>
      </c>
      <c r="AX29" s="7">
        <v>402</v>
      </c>
      <c r="AY29" s="7">
        <v>594</v>
      </c>
      <c r="AZ29" s="7">
        <v>387</v>
      </c>
      <c r="BA29" s="7">
        <v>540</v>
      </c>
      <c r="BB29" s="7">
        <v>757</v>
      </c>
      <c r="BC29" s="7">
        <v>5249</v>
      </c>
      <c r="BD29" s="7">
        <v>0</v>
      </c>
      <c r="BE29" s="7">
        <v>1929</v>
      </c>
      <c r="BF29" s="7">
        <v>89</v>
      </c>
      <c r="BG29" s="7">
        <v>118</v>
      </c>
      <c r="BH29" s="7">
        <v>197</v>
      </c>
      <c r="BI29" s="7">
        <v>150</v>
      </c>
      <c r="BJ29" s="7">
        <v>264</v>
      </c>
      <c r="BK29" s="7">
        <v>272</v>
      </c>
      <c r="BL29" s="7">
        <v>839</v>
      </c>
      <c r="BM29" s="7">
        <v>0</v>
      </c>
    </row>
    <row r="30" spans="1:65">
      <c r="A30" s="27">
        <v>39995</v>
      </c>
      <c r="B30" s="7" t="s">
        <v>861</v>
      </c>
      <c r="C30" s="7">
        <v>1441</v>
      </c>
      <c r="D30" s="7">
        <v>925</v>
      </c>
      <c r="E30" s="7">
        <v>214</v>
      </c>
      <c r="F30" s="7">
        <v>142</v>
      </c>
      <c r="G30" s="7">
        <v>68</v>
      </c>
      <c r="H30" s="7">
        <v>47</v>
      </c>
      <c r="I30" s="7">
        <v>30</v>
      </c>
      <c r="J30" s="7">
        <v>8</v>
      </c>
      <c r="K30" s="7">
        <v>7</v>
      </c>
      <c r="L30" s="7">
        <v>11843</v>
      </c>
      <c r="M30" s="7">
        <v>1825</v>
      </c>
      <c r="N30" s="7">
        <v>1378</v>
      </c>
      <c r="O30" s="7">
        <v>1949</v>
      </c>
      <c r="P30" s="7">
        <v>1569</v>
      </c>
      <c r="Q30" s="7">
        <v>1738</v>
      </c>
      <c r="R30" s="7">
        <v>2134</v>
      </c>
      <c r="S30" s="7">
        <v>1250</v>
      </c>
      <c r="T30" s="7">
        <v>0</v>
      </c>
      <c r="U30" s="7">
        <v>6274</v>
      </c>
      <c r="V30" s="7">
        <v>919</v>
      </c>
      <c r="W30" s="7">
        <v>662</v>
      </c>
      <c r="X30" s="7">
        <v>1111</v>
      </c>
      <c r="Y30" s="7">
        <v>784</v>
      </c>
      <c r="Z30" s="7">
        <v>919</v>
      </c>
      <c r="AA30" s="7">
        <v>1303</v>
      </c>
      <c r="AB30" s="7">
        <v>576</v>
      </c>
      <c r="AC30" s="7">
        <v>0</v>
      </c>
      <c r="AD30" s="7">
        <v>5554</v>
      </c>
      <c r="AE30" s="7">
        <v>906</v>
      </c>
      <c r="AF30" s="7">
        <v>716</v>
      </c>
      <c r="AG30" s="7">
        <v>823</v>
      </c>
      <c r="AH30" s="7">
        <v>785</v>
      </c>
      <c r="AI30" s="7">
        <v>819</v>
      </c>
      <c r="AJ30" s="7">
        <v>831</v>
      </c>
      <c r="AK30" s="7">
        <v>674</v>
      </c>
      <c r="AL30" s="7">
        <v>0</v>
      </c>
      <c r="AM30" s="7">
        <v>9535</v>
      </c>
      <c r="AN30" s="7">
        <v>707</v>
      </c>
      <c r="AO30" s="7">
        <v>1048</v>
      </c>
      <c r="AP30" s="7">
        <v>1646</v>
      </c>
      <c r="AQ30" s="7">
        <v>1390</v>
      </c>
      <c r="AR30" s="7">
        <v>1517</v>
      </c>
      <c r="AS30" s="7">
        <v>2060</v>
      </c>
      <c r="AT30" s="7">
        <v>1167</v>
      </c>
      <c r="AU30" s="7">
        <v>0</v>
      </c>
      <c r="AV30" s="7">
        <v>4940</v>
      </c>
      <c r="AW30" s="7">
        <v>272</v>
      </c>
      <c r="AX30" s="7">
        <v>460</v>
      </c>
      <c r="AY30" s="7">
        <v>932</v>
      </c>
      <c r="AZ30" s="7">
        <v>680</v>
      </c>
      <c r="BA30" s="7">
        <v>792</v>
      </c>
      <c r="BB30" s="7">
        <v>1252</v>
      </c>
      <c r="BC30" s="7">
        <v>552</v>
      </c>
      <c r="BD30" s="7">
        <v>0</v>
      </c>
      <c r="BE30" s="7">
        <v>4580</v>
      </c>
      <c r="BF30" s="7">
        <v>435</v>
      </c>
      <c r="BG30" s="7">
        <v>588</v>
      </c>
      <c r="BH30" s="7">
        <v>699</v>
      </c>
      <c r="BI30" s="7">
        <v>710</v>
      </c>
      <c r="BJ30" s="7">
        <v>725</v>
      </c>
      <c r="BK30" s="7">
        <v>808</v>
      </c>
      <c r="BL30" s="7">
        <v>615</v>
      </c>
      <c r="BM30" s="7">
        <v>0</v>
      </c>
    </row>
    <row r="31" spans="1:65">
      <c r="A31" s="27">
        <v>40940</v>
      </c>
      <c r="B31" s="7" t="s">
        <v>1806</v>
      </c>
      <c r="C31" s="7">
        <v>1849</v>
      </c>
      <c r="D31" s="7">
        <v>1079</v>
      </c>
      <c r="E31" s="7">
        <v>315</v>
      </c>
      <c r="F31" s="7">
        <v>219</v>
      </c>
      <c r="G31" s="7">
        <v>96</v>
      </c>
      <c r="H31" s="7">
        <v>60</v>
      </c>
      <c r="I31" s="7">
        <v>43</v>
      </c>
      <c r="J31" s="7">
        <v>29</v>
      </c>
      <c r="K31" s="7">
        <v>8</v>
      </c>
      <c r="L31" s="7">
        <v>22271</v>
      </c>
      <c r="M31" s="7">
        <v>2209</v>
      </c>
      <c r="N31" s="7">
        <v>2044</v>
      </c>
      <c r="O31" s="7">
        <v>3014</v>
      </c>
      <c r="P31" s="7">
        <v>2289</v>
      </c>
      <c r="Q31" s="7">
        <v>2251</v>
      </c>
      <c r="R31" s="7">
        <v>2939</v>
      </c>
      <c r="S31" s="7">
        <v>7525</v>
      </c>
      <c r="T31" s="7">
        <v>0</v>
      </c>
      <c r="U31" s="7">
        <v>14332</v>
      </c>
      <c r="V31" s="7">
        <v>1209</v>
      </c>
      <c r="W31" s="7">
        <v>1179</v>
      </c>
      <c r="X31" s="7">
        <v>1792</v>
      </c>
      <c r="Y31" s="7">
        <v>1336</v>
      </c>
      <c r="Z31" s="7">
        <v>1112</v>
      </c>
      <c r="AA31" s="7">
        <v>2000</v>
      </c>
      <c r="AB31" s="7">
        <v>5704</v>
      </c>
      <c r="AC31" s="7">
        <v>0</v>
      </c>
      <c r="AD31" s="7">
        <v>7452</v>
      </c>
      <c r="AE31" s="7">
        <v>1000</v>
      </c>
      <c r="AF31" s="7">
        <v>865</v>
      </c>
      <c r="AG31" s="7">
        <v>1207</v>
      </c>
      <c r="AH31" s="7">
        <v>873</v>
      </c>
      <c r="AI31" s="7">
        <v>1027</v>
      </c>
      <c r="AJ31" s="7">
        <v>939</v>
      </c>
      <c r="AK31" s="7">
        <v>1541</v>
      </c>
      <c r="AL31" s="7">
        <v>0</v>
      </c>
      <c r="AM31" s="7">
        <v>19087</v>
      </c>
      <c r="AN31" s="7">
        <v>858</v>
      </c>
      <c r="AO31" s="7">
        <v>1422</v>
      </c>
      <c r="AP31" s="7">
        <v>2551</v>
      </c>
      <c r="AQ31" s="7">
        <v>2063</v>
      </c>
      <c r="AR31" s="7">
        <v>1997</v>
      </c>
      <c r="AS31" s="7">
        <v>2816</v>
      </c>
      <c r="AT31" s="7">
        <v>7380</v>
      </c>
      <c r="AU31" s="7">
        <v>0</v>
      </c>
      <c r="AV31" s="7">
        <v>12395</v>
      </c>
      <c r="AW31" s="7">
        <v>384</v>
      </c>
      <c r="AX31" s="7">
        <v>782</v>
      </c>
      <c r="AY31" s="7">
        <v>1510</v>
      </c>
      <c r="AZ31" s="7">
        <v>1204</v>
      </c>
      <c r="BA31" s="7">
        <v>975</v>
      </c>
      <c r="BB31" s="7">
        <v>1927</v>
      </c>
      <c r="BC31" s="7">
        <v>5613</v>
      </c>
      <c r="BD31" s="7">
        <v>0</v>
      </c>
      <c r="BE31" s="7">
        <v>6205</v>
      </c>
      <c r="BF31" s="7">
        <v>474</v>
      </c>
      <c r="BG31" s="7">
        <v>640</v>
      </c>
      <c r="BH31" s="7">
        <v>1026</v>
      </c>
      <c r="BI31" s="7">
        <v>779</v>
      </c>
      <c r="BJ31" s="7">
        <v>910</v>
      </c>
      <c r="BK31" s="7">
        <v>889</v>
      </c>
      <c r="BL31" s="7">
        <v>1487</v>
      </c>
      <c r="BM31" s="7">
        <v>0</v>
      </c>
    </row>
    <row r="32" spans="1:65">
      <c r="A32" s="27">
        <v>40940</v>
      </c>
      <c r="B32" s="7" t="s">
        <v>1751</v>
      </c>
      <c r="C32" s="7">
        <v>2</v>
      </c>
      <c r="D32" s="7">
        <v>2</v>
      </c>
      <c r="E32" s="7">
        <v>0</v>
      </c>
      <c r="F32" s="7">
        <v>0</v>
      </c>
      <c r="G32" s="7">
        <v>0</v>
      </c>
      <c r="H32" s="7">
        <v>0</v>
      </c>
      <c r="I32" s="7">
        <v>0</v>
      </c>
      <c r="J32" s="7">
        <v>0</v>
      </c>
      <c r="K32" s="7">
        <v>0</v>
      </c>
      <c r="L32" s="7">
        <v>5</v>
      </c>
      <c r="M32" s="7">
        <v>5</v>
      </c>
      <c r="N32" s="7">
        <v>0</v>
      </c>
      <c r="O32" s="7">
        <v>0</v>
      </c>
      <c r="P32" s="7">
        <v>0</v>
      </c>
      <c r="Q32" s="7">
        <v>0</v>
      </c>
      <c r="R32" s="7">
        <v>0</v>
      </c>
      <c r="S32" s="7">
        <v>0</v>
      </c>
      <c r="T32" s="7">
        <v>0</v>
      </c>
      <c r="U32" s="7">
        <v>2</v>
      </c>
      <c r="V32" s="7">
        <v>2</v>
      </c>
      <c r="W32" s="7">
        <v>0</v>
      </c>
      <c r="X32" s="7">
        <v>0</v>
      </c>
      <c r="Y32" s="7">
        <v>0</v>
      </c>
      <c r="Z32" s="7">
        <v>0</v>
      </c>
      <c r="AA32" s="7">
        <v>0</v>
      </c>
      <c r="AB32" s="7">
        <v>0</v>
      </c>
      <c r="AC32" s="7">
        <v>0</v>
      </c>
      <c r="AD32" s="7">
        <v>3</v>
      </c>
      <c r="AE32" s="7">
        <v>3</v>
      </c>
      <c r="AF32" s="7">
        <v>0</v>
      </c>
      <c r="AG32" s="7">
        <v>0</v>
      </c>
      <c r="AH32" s="7">
        <v>0</v>
      </c>
      <c r="AI32" s="7">
        <v>0</v>
      </c>
      <c r="AJ32" s="7">
        <v>0</v>
      </c>
      <c r="AK32" s="7">
        <v>0</v>
      </c>
      <c r="AL32" s="7">
        <v>0</v>
      </c>
      <c r="AM32" s="7">
        <v>0</v>
      </c>
      <c r="AN32" s="7">
        <v>0</v>
      </c>
      <c r="AO32" s="7">
        <v>0</v>
      </c>
      <c r="AP32" s="7">
        <v>0</v>
      </c>
      <c r="AQ32" s="7">
        <v>0</v>
      </c>
      <c r="AR32" s="7">
        <v>0</v>
      </c>
      <c r="AS32" s="7">
        <v>0</v>
      </c>
      <c r="AT32" s="7">
        <v>0</v>
      </c>
      <c r="AU32" s="7">
        <v>0</v>
      </c>
      <c r="AV32" s="7">
        <v>0</v>
      </c>
      <c r="AW32" s="7">
        <v>0</v>
      </c>
      <c r="AX32" s="7">
        <v>0</v>
      </c>
      <c r="AY32" s="7">
        <v>0</v>
      </c>
      <c r="AZ32" s="7">
        <v>0</v>
      </c>
      <c r="BA32" s="7">
        <v>0</v>
      </c>
      <c r="BB32" s="7">
        <v>0</v>
      </c>
      <c r="BC32" s="7">
        <v>0</v>
      </c>
      <c r="BD32" s="7">
        <v>0</v>
      </c>
      <c r="BE32" s="7">
        <v>0</v>
      </c>
      <c r="BF32" s="7">
        <v>0</v>
      </c>
      <c r="BG32" s="7">
        <v>0</v>
      </c>
      <c r="BH32" s="7">
        <v>0</v>
      </c>
      <c r="BI32" s="7">
        <v>0</v>
      </c>
      <c r="BJ32" s="7">
        <v>0</v>
      </c>
      <c r="BK32" s="7">
        <v>0</v>
      </c>
      <c r="BL32" s="7">
        <v>0</v>
      </c>
      <c r="BM32" s="7">
        <v>0</v>
      </c>
    </row>
    <row r="33" spans="1:65">
      <c r="A33" s="27">
        <v>40940</v>
      </c>
      <c r="B33" s="7" t="s">
        <v>1756</v>
      </c>
      <c r="C33" s="7">
        <v>0</v>
      </c>
      <c r="D33" s="7">
        <v>0</v>
      </c>
      <c r="E33" s="7">
        <v>0</v>
      </c>
      <c r="F33" s="7">
        <v>0</v>
      </c>
      <c r="G33" s="7">
        <v>0</v>
      </c>
      <c r="H33" s="7">
        <v>0</v>
      </c>
      <c r="I33" s="7">
        <v>0</v>
      </c>
      <c r="J33" s="7">
        <v>0</v>
      </c>
      <c r="K33" s="7">
        <v>0</v>
      </c>
      <c r="L33" s="7">
        <v>0</v>
      </c>
      <c r="M33" s="7">
        <v>0</v>
      </c>
      <c r="N33" s="7">
        <v>0</v>
      </c>
      <c r="O33" s="7">
        <v>0</v>
      </c>
      <c r="P33" s="7">
        <v>0</v>
      </c>
      <c r="Q33" s="7">
        <v>0</v>
      </c>
      <c r="R33" s="7">
        <v>0</v>
      </c>
      <c r="S33" s="7">
        <v>0</v>
      </c>
      <c r="T33" s="7">
        <v>0</v>
      </c>
      <c r="U33" s="7">
        <v>0</v>
      </c>
      <c r="V33" s="7">
        <v>0</v>
      </c>
      <c r="W33" s="7">
        <v>0</v>
      </c>
      <c r="X33" s="7">
        <v>0</v>
      </c>
      <c r="Y33" s="7">
        <v>0</v>
      </c>
      <c r="Z33" s="7">
        <v>0</v>
      </c>
      <c r="AA33" s="7">
        <v>0</v>
      </c>
      <c r="AB33" s="7">
        <v>0</v>
      </c>
      <c r="AC33" s="7">
        <v>0</v>
      </c>
      <c r="AD33" s="7">
        <v>0</v>
      </c>
      <c r="AE33" s="7">
        <v>0</v>
      </c>
      <c r="AF33" s="7">
        <v>0</v>
      </c>
      <c r="AG33" s="7">
        <v>0</v>
      </c>
      <c r="AH33" s="7">
        <v>0</v>
      </c>
      <c r="AI33" s="7">
        <v>0</v>
      </c>
      <c r="AJ33" s="7">
        <v>0</v>
      </c>
      <c r="AK33" s="7">
        <v>0</v>
      </c>
      <c r="AL33" s="7">
        <v>0</v>
      </c>
      <c r="AM33" s="7">
        <v>0</v>
      </c>
      <c r="AN33" s="7">
        <v>0</v>
      </c>
      <c r="AO33" s="7">
        <v>0</v>
      </c>
      <c r="AP33" s="7">
        <v>0</v>
      </c>
      <c r="AQ33" s="7">
        <v>0</v>
      </c>
      <c r="AR33" s="7">
        <v>0</v>
      </c>
      <c r="AS33" s="7">
        <v>0</v>
      </c>
      <c r="AT33" s="7">
        <v>0</v>
      </c>
      <c r="AU33" s="7">
        <v>0</v>
      </c>
      <c r="AV33" s="7">
        <v>0</v>
      </c>
      <c r="AW33" s="7">
        <v>0</v>
      </c>
      <c r="AX33" s="7">
        <v>0</v>
      </c>
      <c r="AY33" s="7">
        <v>0</v>
      </c>
      <c r="AZ33" s="7">
        <v>0</v>
      </c>
      <c r="BA33" s="7">
        <v>0</v>
      </c>
      <c r="BB33" s="7">
        <v>0</v>
      </c>
      <c r="BC33" s="7">
        <v>0</v>
      </c>
      <c r="BD33" s="7">
        <v>0</v>
      </c>
      <c r="BE33" s="7">
        <v>0</v>
      </c>
      <c r="BF33" s="7">
        <v>0</v>
      </c>
      <c r="BG33" s="7">
        <v>0</v>
      </c>
      <c r="BH33" s="7">
        <v>0</v>
      </c>
      <c r="BI33" s="7">
        <v>0</v>
      </c>
      <c r="BJ33" s="7">
        <v>0</v>
      </c>
      <c r="BK33" s="7">
        <v>0</v>
      </c>
      <c r="BL33" s="7">
        <v>0</v>
      </c>
      <c r="BM33" s="7">
        <v>0</v>
      </c>
    </row>
    <row r="34" spans="1:65">
      <c r="A34" s="27">
        <v>40940</v>
      </c>
      <c r="B34" s="7" t="s">
        <v>1509</v>
      </c>
      <c r="C34" s="7">
        <v>0</v>
      </c>
      <c r="D34" s="7">
        <v>0</v>
      </c>
      <c r="E34" s="7">
        <v>0</v>
      </c>
      <c r="F34" s="7">
        <v>0</v>
      </c>
      <c r="G34" s="7">
        <v>0</v>
      </c>
      <c r="H34" s="7">
        <v>0</v>
      </c>
      <c r="I34" s="7">
        <v>0</v>
      </c>
      <c r="J34" s="7">
        <v>0</v>
      </c>
      <c r="K34" s="7">
        <v>0</v>
      </c>
      <c r="L34" s="7">
        <v>0</v>
      </c>
      <c r="M34" s="7">
        <v>0</v>
      </c>
      <c r="N34" s="7">
        <v>0</v>
      </c>
      <c r="O34" s="7">
        <v>0</v>
      </c>
      <c r="P34" s="7">
        <v>0</v>
      </c>
      <c r="Q34" s="7">
        <v>0</v>
      </c>
      <c r="R34" s="7">
        <v>0</v>
      </c>
      <c r="S34" s="7">
        <v>0</v>
      </c>
      <c r="T34" s="7">
        <v>0</v>
      </c>
      <c r="U34" s="7">
        <v>0</v>
      </c>
      <c r="V34" s="7">
        <v>0</v>
      </c>
      <c r="W34" s="7">
        <v>0</v>
      </c>
      <c r="X34" s="7">
        <v>0</v>
      </c>
      <c r="Y34" s="7">
        <v>0</v>
      </c>
      <c r="Z34" s="7">
        <v>0</v>
      </c>
      <c r="AA34" s="7">
        <v>0</v>
      </c>
      <c r="AB34" s="7">
        <v>0</v>
      </c>
      <c r="AC34" s="7">
        <v>0</v>
      </c>
      <c r="AD34" s="7">
        <v>0</v>
      </c>
      <c r="AE34" s="7">
        <v>0</v>
      </c>
      <c r="AF34" s="7">
        <v>0</v>
      </c>
      <c r="AG34" s="7">
        <v>0</v>
      </c>
      <c r="AH34" s="7">
        <v>0</v>
      </c>
      <c r="AI34" s="7">
        <v>0</v>
      </c>
      <c r="AJ34" s="7">
        <v>0</v>
      </c>
      <c r="AK34" s="7">
        <v>0</v>
      </c>
      <c r="AL34" s="7">
        <v>0</v>
      </c>
      <c r="AM34" s="7">
        <v>0</v>
      </c>
      <c r="AN34" s="7">
        <v>0</v>
      </c>
      <c r="AO34" s="7">
        <v>0</v>
      </c>
      <c r="AP34" s="7">
        <v>0</v>
      </c>
      <c r="AQ34" s="7">
        <v>0</v>
      </c>
      <c r="AR34" s="7">
        <v>0</v>
      </c>
      <c r="AS34" s="7">
        <v>0</v>
      </c>
      <c r="AT34" s="7">
        <v>0</v>
      </c>
      <c r="AU34" s="7">
        <v>0</v>
      </c>
      <c r="AV34" s="7">
        <v>0</v>
      </c>
      <c r="AW34" s="7">
        <v>0</v>
      </c>
      <c r="AX34" s="7">
        <v>0</v>
      </c>
      <c r="AY34" s="7">
        <v>0</v>
      </c>
      <c r="AZ34" s="7">
        <v>0</v>
      </c>
      <c r="BA34" s="7">
        <v>0</v>
      </c>
      <c r="BB34" s="7">
        <v>0</v>
      </c>
      <c r="BC34" s="7">
        <v>0</v>
      </c>
      <c r="BD34" s="7">
        <v>0</v>
      </c>
      <c r="BE34" s="7">
        <v>0</v>
      </c>
      <c r="BF34" s="7">
        <v>0</v>
      </c>
      <c r="BG34" s="7">
        <v>0</v>
      </c>
      <c r="BH34" s="7">
        <v>0</v>
      </c>
      <c r="BI34" s="7">
        <v>0</v>
      </c>
      <c r="BJ34" s="7">
        <v>0</v>
      </c>
      <c r="BK34" s="7">
        <v>0</v>
      </c>
      <c r="BL34" s="7">
        <v>0</v>
      </c>
      <c r="BM34" s="7">
        <v>0</v>
      </c>
    </row>
    <row r="35" spans="1:65">
      <c r="A35" s="27">
        <v>40940</v>
      </c>
      <c r="B35" s="7" t="s">
        <v>1757</v>
      </c>
      <c r="C35" s="7">
        <v>238</v>
      </c>
      <c r="D35" s="7">
        <v>133</v>
      </c>
      <c r="E35" s="7">
        <v>64</v>
      </c>
      <c r="F35" s="7">
        <v>29</v>
      </c>
      <c r="G35" s="7">
        <v>8</v>
      </c>
      <c r="H35" s="7">
        <v>2</v>
      </c>
      <c r="I35" s="7">
        <v>2</v>
      </c>
      <c r="J35" s="7">
        <v>0</v>
      </c>
      <c r="K35" s="7">
        <v>0</v>
      </c>
      <c r="L35" s="7">
        <v>1486</v>
      </c>
      <c r="M35" s="7">
        <v>313</v>
      </c>
      <c r="N35" s="7">
        <v>407</v>
      </c>
      <c r="O35" s="7">
        <v>370</v>
      </c>
      <c r="P35" s="7">
        <v>199</v>
      </c>
      <c r="Q35" s="7">
        <v>67</v>
      </c>
      <c r="R35" s="7">
        <v>130</v>
      </c>
      <c r="S35" s="7">
        <v>0</v>
      </c>
      <c r="T35" s="7">
        <v>0</v>
      </c>
      <c r="U35" s="7">
        <v>1223</v>
      </c>
      <c r="V35" s="7">
        <v>223</v>
      </c>
      <c r="W35" s="7">
        <v>315</v>
      </c>
      <c r="X35" s="7">
        <v>317</v>
      </c>
      <c r="Y35" s="7">
        <v>187</v>
      </c>
      <c r="Z35" s="7">
        <v>59</v>
      </c>
      <c r="AA35" s="7">
        <v>122</v>
      </c>
      <c r="AB35" s="7">
        <v>0</v>
      </c>
      <c r="AC35" s="7">
        <v>0</v>
      </c>
      <c r="AD35" s="7">
        <v>263</v>
      </c>
      <c r="AE35" s="7">
        <v>90</v>
      </c>
      <c r="AF35" s="7">
        <v>92</v>
      </c>
      <c r="AG35" s="7">
        <v>53</v>
      </c>
      <c r="AH35" s="7">
        <v>12</v>
      </c>
      <c r="AI35" s="7">
        <v>8</v>
      </c>
      <c r="AJ35" s="7">
        <v>8</v>
      </c>
      <c r="AK35" s="7">
        <v>0</v>
      </c>
      <c r="AL35" s="7">
        <v>0</v>
      </c>
      <c r="AM35" s="7">
        <v>1065</v>
      </c>
      <c r="AN35" s="7">
        <v>130</v>
      </c>
      <c r="AO35" s="7">
        <v>257</v>
      </c>
      <c r="AP35" s="7">
        <v>301</v>
      </c>
      <c r="AQ35" s="7">
        <v>186</v>
      </c>
      <c r="AR35" s="7">
        <v>61</v>
      </c>
      <c r="AS35" s="7">
        <v>130</v>
      </c>
      <c r="AT35" s="7">
        <v>0</v>
      </c>
      <c r="AU35" s="7">
        <v>0</v>
      </c>
      <c r="AV35" s="7">
        <v>906</v>
      </c>
      <c r="AW35" s="7">
        <v>84</v>
      </c>
      <c r="AX35" s="7">
        <v>199</v>
      </c>
      <c r="AY35" s="7">
        <v>269</v>
      </c>
      <c r="AZ35" s="7">
        <v>176</v>
      </c>
      <c r="BA35" s="7">
        <v>56</v>
      </c>
      <c r="BB35" s="7">
        <v>122</v>
      </c>
      <c r="BC35" s="7">
        <v>0</v>
      </c>
      <c r="BD35" s="7">
        <v>0</v>
      </c>
      <c r="BE35" s="7">
        <v>159</v>
      </c>
      <c r="BF35" s="7">
        <v>46</v>
      </c>
      <c r="BG35" s="7">
        <v>58</v>
      </c>
      <c r="BH35" s="7">
        <v>32</v>
      </c>
      <c r="BI35" s="7">
        <v>10</v>
      </c>
      <c r="BJ35" s="7">
        <v>5</v>
      </c>
      <c r="BK35" s="7">
        <v>8</v>
      </c>
      <c r="BL35" s="7">
        <v>0</v>
      </c>
      <c r="BM35" s="7">
        <v>0</v>
      </c>
    </row>
    <row r="36" spans="1:65">
      <c r="A36" s="27">
        <v>40940</v>
      </c>
      <c r="B36" s="7" t="s">
        <v>1498</v>
      </c>
      <c r="C36" s="7">
        <v>238</v>
      </c>
      <c r="D36" s="7">
        <v>84</v>
      </c>
      <c r="E36" s="7">
        <v>46</v>
      </c>
      <c r="F36" s="7">
        <v>41</v>
      </c>
      <c r="G36" s="7">
        <v>21</v>
      </c>
      <c r="H36" s="7">
        <v>15</v>
      </c>
      <c r="I36" s="7">
        <v>16</v>
      </c>
      <c r="J36" s="7">
        <v>14</v>
      </c>
      <c r="K36" s="7">
        <v>1</v>
      </c>
      <c r="L36" s="7">
        <v>7798</v>
      </c>
      <c r="M36" s="7">
        <v>198</v>
      </c>
      <c r="N36" s="7">
        <v>302</v>
      </c>
      <c r="O36" s="7">
        <v>563</v>
      </c>
      <c r="P36" s="7">
        <v>499</v>
      </c>
      <c r="Q36" s="7">
        <v>611</v>
      </c>
      <c r="R36" s="7">
        <v>1011</v>
      </c>
      <c r="S36" s="7">
        <v>4614</v>
      </c>
      <c r="T36" s="7">
        <v>0</v>
      </c>
      <c r="U36" s="7">
        <v>6097</v>
      </c>
      <c r="V36" s="7">
        <v>127</v>
      </c>
      <c r="W36" s="7">
        <v>209</v>
      </c>
      <c r="X36" s="7">
        <v>381</v>
      </c>
      <c r="Y36" s="7">
        <v>366</v>
      </c>
      <c r="Z36" s="7">
        <v>345</v>
      </c>
      <c r="AA36" s="7">
        <v>742</v>
      </c>
      <c r="AB36" s="7">
        <v>3927</v>
      </c>
      <c r="AC36" s="7">
        <v>0</v>
      </c>
      <c r="AD36" s="7">
        <v>1701</v>
      </c>
      <c r="AE36" s="7">
        <v>71</v>
      </c>
      <c r="AF36" s="7">
        <v>93</v>
      </c>
      <c r="AG36" s="7">
        <v>182</v>
      </c>
      <c r="AH36" s="7">
        <v>133</v>
      </c>
      <c r="AI36" s="7">
        <v>266</v>
      </c>
      <c r="AJ36" s="7">
        <v>269</v>
      </c>
      <c r="AK36" s="7">
        <v>687</v>
      </c>
      <c r="AL36" s="7">
        <v>0</v>
      </c>
      <c r="AM36" s="7">
        <v>7298</v>
      </c>
      <c r="AN36" s="7">
        <v>93</v>
      </c>
      <c r="AO36" s="7">
        <v>205</v>
      </c>
      <c r="AP36" s="7">
        <v>483</v>
      </c>
      <c r="AQ36" s="7">
        <v>430</v>
      </c>
      <c r="AR36" s="7">
        <v>546</v>
      </c>
      <c r="AS36" s="7">
        <v>973</v>
      </c>
      <c r="AT36" s="7">
        <v>4568</v>
      </c>
      <c r="AU36" s="7">
        <v>0</v>
      </c>
      <c r="AV36" s="7">
        <v>5745</v>
      </c>
      <c r="AW36" s="7">
        <v>49</v>
      </c>
      <c r="AX36" s="7">
        <v>145</v>
      </c>
      <c r="AY36" s="7">
        <v>326</v>
      </c>
      <c r="AZ36" s="7">
        <v>317</v>
      </c>
      <c r="BA36" s="7">
        <v>311</v>
      </c>
      <c r="BB36" s="7">
        <v>715</v>
      </c>
      <c r="BC36" s="7">
        <v>3882</v>
      </c>
      <c r="BD36" s="7">
        <v>0</v>
      </c>
      <c r="BE36" s="7">
        <v>1553</v>
      </c>
      <c r="BF36" s="7">
        <v>44</v>
      </c>
      <c r="BG36" s="7">
        <v>60</v>
      </c>
      <c r="BH36" s="7">
        <v>157</v>
      </c>
      <c r="BI36" s="7">
        <v>113</v>
      </c>
      <c r="BJ36" s="7">
        <v>235</v>
      </c>
      <c r="BK36" s="7">
        <v>258</v>
      </c>
      <c r="BL36" s="7">
        <v>686</v>
      </c>
      <c r="BM36" s="7">
        <v>0</v>
      </c>
    </row>
    <row r="37" spans="1:65">
      <c r="A37" s="27">
        <v>40940</v>
      </c>
      <c r="B37" s="7" t="s">
        <v>1758</v>
      </c>
      <c r="C37" s="7">
        <v>1</v>
      </c>
      <c r="D37" s="7">
        <v>0</v>
      </c>
      <c r="E37" s="7">
        <v>0</v>
      </c>
      <c r="F37" s="7">
        <v>0</v>
      </c>
      <c r="G37" s="7">
        <v>0</v>
      </c>
      <c r="H37" s="7">
        <v>0</v>
      </c>
      <c r="I37" s="7">
        <v>0</v>
      </c>
      <c r="J37" s="7">
        <v>0</v>
      </c>
      <c r="K37" s="7">
        <v>1</v>
      </c>
      <c r="L37" s="7">
        <v>0</v>
      </c>
      <c r="M37" s="7">
        <v>0</v>
      </c>
      <c r="N37" s="7">
        <v>0</v>
      </c>
      <c r="O37" s="7">
        <v>0</v>
      </c>
      <c r="P37" s="7">
        <v>0</v>
      </c>
      <c r="Q37" s="7">
        <v>0</v>
      </c>
      <c r="R37" s="7">
        <v>0</v>
      </c>
      <c r="S37" s="7">
        <v>0</v>
      </c>
      <c r="T37" s="7">
        <v>0</v>
      </c>
      <c r="U37" s="7">
        <v>0</v>
      </c>
      <c r="V37" s="7">
        <v>0</v>
      </c>
      <c r="W37" s="7">
        <v>0</v>
      </c>
      <c r="X37" s="7">
        <v>0</v>
      </c>
      <c r="Y37" s="7">
        <v>0</v>
      </c>
      <c r="Z37" s="7">
        <v>0</v>
      </c>
      <c r="AA37" s="7">
        <v>0</v>
      </c>
      <c r="AB37" s="7">
        <v>0</v>
      </c>
      <c r="AC37" s="7">
        <v>0</v>
      </c>
      <c r="AD37" s="7">
        <v>0</v>
      </c>
      <c r="AE37" s="7">
        <v>0</v>
      </c>
      <c r="AF37" s="7">
        <v>0</v>
      </c>
      <c r="AG37" s="7">
        <v>0</v>
      </c>
      <c r="AH37" s="7">
        <v>0</v>
      </c>
      <c r="AI37" s="7">
        <v>0</v>
      </c>
      <c r="AJ37" s="7">
        <v>0</v>
      </c>
      <c r="AK37" s="7">
        <v>0</v>
      </c>
      <c r="AL37" s="7">
        <v>0</v>
      </c>
      <c r="AM37" s="7">
        <v>0</v>
      </c>
      <c r="AN37" s="7">
        <v>0</v>
      </c>
      <c r="AO37" s="7">
        <v>0</v>
      </c>
      <c r="AP37" s="7">
        <v>0</v>
      </c>
      <c r="AQ37" s="7">
        <v>0</v>
      </c>
      <c r="AR37" s="7">
        <v>0</v>
      </c>
      <c r="AS37" s="7">
        <v>0</v>
      </c>
      <c r="AT37" s="7">
        <v>0</v>
      </c>
      <c r="AU37" s="7">
        <v>0</v>
      </c>
      <c r="AV37" s="7">
        <v>0</v>
      </c>
      <c r="AW37" s="7">
        <v>0</v>
      </c>
      <c r="AX37" s="7">
        <v>0</v>
      </c>
      <c r="AY37" s="7">
        <v>0</v>
      </c>
      <c r="AZ37" s="7">
        <v>0</v>
      </c>
      <c r="BA37" s="7">
        <v>0</v>
      </c>
      <c r="BB37" s="7">
        <v>0</v>
      </c>
      <c r="BC37" s="7">
        <v>0</v>
      </c>
      <c r="BD37" s="7">
        <v>0</v>
      </c>
      <c r="BE37" s="7">
        <v>0</v>
      </c>
      <c r="BF37" s="7">
        <v>0</v>
      </c>
      <c r="BG37" s="7">
        <v>0</v>
      </c>
      <c r="BH37" s="7">
        <v>0</v>
      </c>
      <c r="BI37" s="7">
        <v>0</v>
      </c>
      <c r="BJ37" s="7">
        <v>0</v>
      </c>
      <c r="BK37" s="7">
        <v>0</v>
      </c>
      <c r="BL37" s="7">
        <v>0</v>
      </c>
      <c r="BM37" s="7">
        <v>0</v>
      </c>
    </row>
    <row r="38" spans="1:65">
      <c r="A38" s="27">
        <v>40940</v>
      </c>
      <c r="B38" s="7" t="s">
        <v>65</v>
      </c>
      <c r="C38" s="7">
        <v>6</v>
      </c>
      <c r="D38" s="7">
        <v>5</v>
      </c>
      <c r="E38" s="7">
        <v>0</v>
      </c>
      <c r="F38" s="7">
        <v>0</v>
      </c>
      <c r="G38" s="7">
        <v>0</v>
      </c>
      <c r="H38" s="7">
        <v>0</v>
      </c>
      <c r="I38" s="7">
        <v>1</v>
      </c>
      <c r="J38" s="7">
        <v>0</v>
      </c>
      <c r="K38" s="7">
        <v>0</v>
      </c>
      <c r="L38" s="7">
        <v>96</v>
      </c>
      <c r="M38" s="7">
        <v>11</v>
      </c>
      <c r="N38" s="7">
        <v>0</v>
      </c>
      <c r="O38" s="7">
        <v>0</v>
      </c>
      <c r="P38" s="7">
        <v>0</v>
      </c>
      <c r="Q38" s="7">
        <v>0</v>
      </c>
      <c r="R38" s="7">
        <v>85</v>
      </c>
      <c r="S38" s="7">
        <v>0</v>
      </c>
      <c r="T38" s="7">
        <v>0</v>
      </c>
      <c r="U38" s="7">
        <v>82</v>
      </c>
      <c r="V38" s="7">
        <v>5</v>
      </c>
      <c r="W38" s="7">
        <v>0</v>
      </c>
      <c r="X38" s="7">
        <v>0</v>
      </c>
      <c r="Y38" s="7">
        <v>0</v>
      </c>
      <c r="Z38" s="7">
        <v>0</v>
      </c>
      <c r="AA38" s="7">
        <v>77</v>
      </c>
      <c r="AB38" s="7">
        <v>0</v>
      </c>
      <c r="AC38" s="7">
        <v>0</v>
      </c>
      <c r="AD38" s="7">
        <v>14</v>
      </c>
      <c r="AE38" s="7">
        <v>6</v>
      </c>
      <c r="AF38" s="7">
        <v>0</v>
      </c>
      <c r="AG38" s="7">
        <v>0</v>
      </c>
      <c r="AH38" s="7">
        <v>0</v>
      </c>
      <c r="AI38" s="7">
        <v>0</v>
      </c>
      <c r="AJ38" s="7">
        <v>8</v>
      </c>
      <c r="AK38" s="7">
        <v>0</v>
      </c>
      <c r="AL38" s="7">
        <v>0</v>
      </c>
      <c r="AM38" s="7">
        <v>88</v>
      </c>
      <c r="AN38" s="7">
        <v>5</v>
      </c>
      <c r="AO38" s="7">
        <v>0</v>
      </c>
      <c r="AP38" s="7">
        <v>0</v>
      </c>
      <c r="AQ38" s="7">
        <v>0</v>
      </c>
      <c r="AR38" s="7">
        <v>0</v>
      </c>
      <c r="AS38" s="7">
        <v>83</v>
      </c>
      <c r="AT38" s="7">
        <v>0</v>
      </c>
      <c r="AU38" s="7">
        <v>0</v>
      </c>
      <c r="AV38" s="7">
        <v>75</v>
      </c>
      <c r="AW38" s="7">
        <v>0</v>
      </c>
      <c r="AX38" s="7">
        <v>0</v>
      </c>
      <c r="AY38" s="7">
        <v>0</v>
      </c>
      <c r="AZ38" s="7">
        <v>0</v>
      </c>
      <c r="BA38" s="7">
        <v>0</v>
      </c>
      <c r="BB38" s="7">
        <v>75</v>
      </c>
      <c r="BC38" s="7">
        <v>0</v>
      </c>
      <c r="BD38" s="7">
        <v>0</v>
      </c>
      <c r="BE38" s="7">
        <v>13</v>
      </c>
      <c r="BF38" s="7">
        <v>5</v>
      </c>
      <c r="BG38" s="7">
        <v>0</v>
      </c>
      <c r="BH38" s="7">
        <v>0</v>
      </c>
      <c r="BI38" s="7">
        <v>0</v>
      </c>
      <c r="BJ38" s="7">
        <v>0</v>
      </c>
      <c r="BK38" s="7">
        <v>8</v>
      </c>
      <c r="BL38" s="7">
        <v>0</v>
      </c>
      <c r="BM38" s="7">
        <v>0</v>
      </c>
    </row>
    <row r="39" spans="1:65">
      <c r="A39" s="27">
        <v>40940</v>
      </c>
      <c r="B39" s="7" t="s">
        <v>751</v>
      </c>
      <c r="C39" s="7">
        <v>90</v>
      </c>
      <c r="D39" s="7">
        <v>18</v>
      </c>
      <c r="E39" s="7">
        <v>16</v>
      </c>
      <c r="F39" s="7">
        <v>24</v>
      </c>
      <c r="G39" s="7">
        <v>11</v>
      </c>
      <c r="H39" s="7">
        <v>8</v>
      </c>
      <c r="I39" s="7">
        <v>8</v>
      </c>
      <c r="J39" s="7">
        <v>3</v>
      </c>
      <c r="K39" s="7">
        <v>2</v>
      </c>
      <c r="L39" s="7">
        <v>2088</v>
      </c>
      <c r="M39" s="7">
        <v>40</v>
      </c>
      <c r="N39" s="7">
        <v>106</v>
      </c>
      <c r="O39" s="7">
        <v>326</v>
      </c>
      <c r="P39" s="7">
        <v>261</v>
      </c>
      <c r="Q39" s="7">
        <v>276</v>
      </c>
      <c r="R39" s="7">
        <v>549</v>
      </c>
      <c r="S39" s="7">
        <v>530</v>
      </c>
      <c r="T39" s="7">
        <v>0</v>
      </c>
      <c r="U39" s="7">
        <v>1493</v>
      </c>
      <c r="V39" s="7">
        <v>31</v>
      </c>
      <c r="W39" s="7">
        <v>73</v>
      </c>
      <c r="X39" s="7">
        <v>282</v>
      </c>
      <c r="Y39" s="7">
        <v>226</v>
      </c>
      <c r="Z39" s="7">
        <v>226</v>
      </c>
      <c r="AA39" s="7">
        <v>472</v>
      </c>
      <c r="AB39" s="7">
        <v>183</v>
      </c>
      <c r="AC39" s="7">
        <v>0</v>
      </c>
      <c r="AD39" s="7">
        <v>315</v>
      </c>
      <c r="AE39" s="7">
        <v>9</v>
      </c>
      <c r="AF39" s="7">
        <v>33</v>
      </c>
      <c r="AG39" s="7">
        <v>44</v>
      </c>
      <c r="AH39" s="7">
        <v>35</v>
      </c>
      <c r="AI39" s="7">
        <v>50</v>
      </c>
      <c r="AJ39" s="7">
        <v>77</v>
      </c>
      <c r="AK39" s="7">
        <v>67</v>
      </c>
      <c r="AL39" s="7">
        <v>0</v>
      </c>
      <c r="AM39" s="7">
        <v>1917</v>
      </c>
      <c r="AN39" s="7">
        <v>25</v>
      </c>
      <c r="AO39" s="7">
        <v>85</v>
      </c>
      <c r="AP39" s="7">
        <v>291</v>
      </c>
      <c r="AQ39" s="7">
        <v>234</v>
      </c>
      <c r="AR39" s="7">
        <v>256</v>
      </c>
      <c r="AS39" s="7">
        <v>501</v>
      </c>
      <c r="AT39" s="7">
        <v>525</v>
      </c>
      <c r="AU39" s="7">
        <v>0</v>
      </c>
      <c r="AV39" s="7">
        <v>1371</v>
      </c>
      <c r="AW39" s="7">
        <v>20</v>
      </c>
      <c r="AX39" s="7">
        <v>59</v>
      </c>
      <c r="AY39" s="7">
        <v>257</v>
      </c>
      <c r="AZ39" s="7">
        <v>202</v>
      </c>
      <c r="BA39" s="7">
        <v>210</v>
      </c>
      <c r="BB39" s="7">
        <v>445</v>
      </c>
      <c r="BC39" s="7">
        <v>178</v>
      </c>
      <c r="BD39" s="7">
        <v>0</v>
      </c>
      <c r="BE39" s="7">
        <v>266</v>
      </c>
      <c r="BF39" s="7">
        <v>5</v>
      </c>
      <c r="BG39" s="7">
        <v>26</v>
      </c>
      <c r="BH39" s="7">
        <v>34</v>
      </c>
      <c r="BI39" s="7">
        <v>32</v>
      </c>
      <c r="BJ39" s="7">
        <v>46</v>
      </c>
      <c r="BK39" s="7">
        <v>56</v>
      </c>
      <c r="BL39" s="7">
        <v>67</v>
      </c>
      <c r="BM39" s="7">
        <v>0</v>
      </c>
    </row>
    <row r="40" spans="1:65">
      <c r="A40" s="27">
        <v>40940</v>
      </c>
      <c r="B40" s="7" t="s">
        <v>1760</v>
      </c>
      <c r="C40" s="7">
        <v>355</v>
      </c>
      <c r="D40" s="7">
        <v>204</v>
      </c>
      <c r="E40" s="7">
        <v>65</v>
      </c>
      <c r="F40" s="7">
        <v>48</v>
      </c>
      <c r="G40" s="7">
        <v>21</v>
      </c>
      <c r="H40" s="7">
        <v>8</v>
      </c>
      <c r="I40" s="7">
        <v>4</v>
      </c>
      <c r="J40" s="7">
        <v>3</v>
      </c>
      <c r="K40" s="7">
        <v>2</v>
      </c>
      <c r="L40" s="7">
        <v>3832</v>
      </c>
      <c r="M40" s="7">
        <v>448</v>
      </c>
      <c r="N40" s="7">
        <v>423</v>
      </c>
      <c r="O40" s="7">
        <v>691</v>
      </c>
      <c r="P40" s="7">
        <v>490</v>
      </c>
      <c r="Q40" s="7">
        <v>282</v>
      </c>
      <c r="R40" s="7">
        <v>335</v>
      </c>
      <c r="S40" s="7">
        <v>1163</v>
      </c>
      <c r="T40" s="7">
        <v>0</v>
      </c>
      <c r="U40" s="7">
        <v>2252</v>
      </c>
      <c r="V40" s="7">
        <v>257</v>
      </c>
      <c r="W40" s="7">
        <v>239</v>
      </c>
      <c r="X40" s="7">
        <v>358</v>
      </c>
      <c r="Y40" s="7">
        <v>232</v>
      </c>
      <c r="Z40" s="7">
        <v>122</v>
      </c>
      <c r="AA40" s="7">
        <v>133</v>
      </c>
      <c r="AB40" s="7">
        <v>911</v>
      </c>
      <c r="AC40" s="7">
        <v>0</v>
      </c>
      <c r="AD40" s="7">
        <v>1565</v>
      </c>
      <c r="AE40" s="7">
        <v>191</v>
      </c>
      <c r="AF40" s="7">
        <v>184</v>
      </c>
      <c r="AG40" s="7">
        <v>318</v>
      </c>
      <c r="AH40" s="7">
        <v>258</v>
      </c>
      <c r="AI40" s="7">
        <v>160</v>
      </c>
      <c r="AJ40" s="7">
        <v>202</v>
      </c>
      <c r="AK40" s="7">
        <v>252</v>
      </c>
      <c r="AL40" s="7">
        <v>0</v>
      </c>
      <c r="AM40" s="7">
        <v>3221</v>
      </c>
      <c r="AN40" s="7">
        <v>201</v>
      </c>
      <c r="AO40" s="7">
        <v>310</v>
      </c>
      <c r="AP40" s="7">
        <v>608</v>
      </c>
      <c r="AQ40" s="7">
        <v>414</v>
      </c>
      <c r="AR40" s="7">
        <v>205</v>
      </c>
      <c r="AS40" s="7">
        <v>334</v>
      </c>
      <c r="AT40" s="7">
        <v>1149</v>
      </c>
      <c r="AU40" s="7">
        <v>0</v>
      </c>
      <c r="AV40" s="7">
        <v>1882</v>
      </c>
      <c r="AW40" s="7">
        <v>95</v>
      </c>
      <c r="AX40" s="7">
        <v>163</v>
      </c>
      <c r="AY40" s="7">
        <v>299</v>
      </c>
      <c r="AZ40" s="7">
        <v>199</v>
      </c>
      <c r="BA40" s="7">
        <v>95</v>
      </c>
      <c r="BB40" s="7">
        <v>132</v>
      </c>
      <c r="BC40" s="7">
        <v>899</v>
      </c>
      <c r="BD40" s="7">
        <v>0</v>
      </c>
      <c r="BE40" s="7">
        <v>1324</v>
      </c>
      <c r="BF40" s="7">
        <v>106</v>
      </c>
      <c r="BG40" s="7">
        <v>147</v>
      </c>
      <c r="BH40" s="7">
        <v>294</v>
      </c>
      <c r="BI40" s="7">
        <v>215</v>
      </c>
      <c r="BJ40" s="7">
        <v>110</v>
      </c>
      <c r="BK40" s="7">
        <v>202</v>
      </c>
      <c r="BL40" s="7">
        <v>250</v>
      </c>
      <c r="BM40" s="7">
        <v>0</v>
      </c>
    </row>
    <row r="41" spans="1:65">
      <c r="A41" s="27">
        <v>40940</v>
      </c>
      <c r="B41" s="7" t="s">
        <v>941</v>
      </c>
      <c r="C41" s="7">
        <v>6</v>
      </c>
      <c r="D41" s="7">
        <v>0</v>
      </c>
      <c r="E41" s="7">
        <v>0</v>
      </c>
      <c r="F41" s="7">
        <v>3</v>
      </c>
      <c r="G41" s="7">
        <v>1</v>
      </c>
      <c r="H41" s="7">
        <v>2</v>
      </c>
      <c r="I41" s="7">
        <v>0</v>
      </c>
      <c r="J41" s="7">
        <v>0</v>
      </c>
      <c r="K41" s="7">
        <v>0</v>
      </c>
      <c r="L41" s="7">
        <v>141</v>
      </c>
      <c r="M41" s="7">
        <v>0</v>
      </c>
      <c r="N41" s="7">
        <v>0</v>
      </c>
      <c r="O41" s="7">
        <v>39</v>
      </c>
      <c r="P41" s="7">
        <v>22</v>
      </c>
      <c r="Q41" s="7">
        <v>80</v>
      </c>
      <c r="R41" s="7">
        <v>0</v>
      </c>
      <c r="S41" s="7">
        <v>0</v>
      </c>
      <c r="T41" s="7">
        <v>0</v>
      </c>
      <c r="U41" s="7">
        <v>32</v>
      </c>
      <c r="V41" s="7">
        <v>0</v>
      </c>
      <c r="W41" s="7">
        <v>0</v>
      </c>
      <c r="X41" s="7">
        <v>16</v>
      </c>
      <c r="Y41" s="7">
        <v>12</v>
      </c>
      <c r="Z41" s="7">
        <v>4</v>
      </c>
      <c r="AA41" s="7">
        <v>0</v>
      </c>
      <c r="AB41" s="7">
        <v>0</v>
      </c>
      <c r="AC41" s="7">
        <v>0</v>
      </c>
      <c r="AD41" s="7">
        <v>109</v>
      </c>
      <c r="AE41" s="7">
        <v>0</v>
      </c>
      <c r="AF41" s="7">
        <v>0</v>
      </c>
      <c r="AG41" s="7">
        <v>23</v>
      </c>
      <c r="AH41" s="7">
        <v>10</v>
      </c>
      <c r="AI41" s="7">
        <v>76</v>
      </c>
      <c r="AJ41" s="7">
        <v>0</v>
      </c>
      <c r="AK41" s="7">
        <v>0</v>
      </c>
      <c r="AL41" s="7">
        <v>0</v>
      </c>
      <c r="AM41" s="7">
        <v>141</v>
      </c>
      <c r="AN41" s="7">
        <v>0</v>
      </c>
      <c r="AO41" s="7">
        <v>0</v>
      </c>
      <c r="AP41" s="7">
        <v>39</v>
      </c>
      <c r="AQ41" s="7">
        <v>22</v>
      </c>
      <c r="AR41" s="7">
        <v>80</v>
      </c>
      <c r="AS41" s="7">
        <v>0</v>
      </c>
      <c r="AT41" s="7">
        <v>0</v>
      </c>
      <c r="AU41" s="7">
        <v>0</v>
      </c>
      <c r="AV41" s="7">
        <v>32</v>
      </c>
      <c r="AW41" s="7">
        <v>0</v>
      </c>
      <c r="AX41" s="7">
        <v>0</v>
      </c>
      <c r="AY41" s="7">
        <v>16</v>
      </c>
      <c r="AZ41" s="7">
        <v>12</v>
      </c>
      <c r="BA41" s="7">
        <v>4</v>
      </c>
      <c r="BB41" s="7">
        <v>0</v>
      </c>
      <c r="BC41" s="7">
        <v>0</v>
      </c>
      <c r="BD41" s="7">
        <v>0</v>
      </c>
      <c r="BE41" s="7">
        <v>109</v>
      </c>
      <c r="BF41" s="7">
        <v>0</v>
      </c>
      <c r="BG41" s="7">
        <v>0</v>
      </c>
      <c r="BH41" s="7">
        <v>23</v>
      </c>
      <c r="BI41" s="7">
        <v>10</v>
      </c>
      <c r="BJ41" s="7">
        <v>76</v>
      </c>
      <c r="BK41" s="7">
        <v>0</v>
      </c>
      <c r="BL41" s="7">
        <v>0</v>
      </c>
      <c r="BM41" s="7">
        <v>0</v>
      </c>
    </row>
    <row r="42" spans="1:65">
      <c r="A42" s="27">
        <v>40940</v>
      </c>
      <c r="B42" s="7" t="s">
        <v>134</v>
      </c>
      <c r="C42" s="7">
        <v>226</v>
      </c>
      <c r="D42" s="7">
        <v>207</v>
      </c>
      <c r="E42" s="7">
        <v>15</v>
      </c>
      <c r="F42" s="7">
        <v>2</v>
      </c>
      <c r="G42" s="7">
        <v>0</v>
      </c>
      <c r="H42" s="7">
        <v>1</v>
      </c>
      <c r="I42" s="7">
        <v>1</v>
      </c>
      <c r="J42" s="7">
        <v>0</v>
      </c>
      <c r="K42" s="7">
        <v>0</v>
      </c>
      <c r="L42" s="7">
        <v>604</v>
      </c>
      <c r="M42" s="7">
        <v>379</v>
      </c>
      <c r="N42" s="7">
        <v>90</v>
      </c>
      <c r="O42" s="7">
        <v>32</v>
      </c>
      <c r="P42" s="7">
        <v>0</v>
      </c>
      <c r="Q42" s="7">
        <v>42</v>
      </c>
      <c r="R42" s="7">
        <v>61</v>
      </c>
      <c r="S42" s="7">
        <v>0</v>
      </c>
      <c r="T42" s="7">
        <v>0</v>
      </c>
      <c r="U42" s="7">
        <v>370</v>
      </c>
      <c r="V42" s="7">
        <v>219</v>
      </c>
      <c r="W42" s="7">
        <v>53</v>
      </c>
      <c r="X42" s="7">
        <v>19</v>
      </c>
      <c r="Y42" s="7">
        <v>0</v>
      </c>
      <c r="Z42" s="7">
        <v>18</v>
      </c>
      <c r="AA42" s="7">
        <v>61</v>
      </c>
      <c r="AB42" s="7">
        <v>0</v>
      </c>
      <c r="AC42" s="7">
        <v>0</v>
      </c>
      <c r="AD42" s="7">
        <v>234</v>
      </c>
      <c r="AE42" s="7">
        <v>160</v>
      </c>
      <c r="AF42" s="7">
        <v>37</v>
      </c>
      <c r="AG42" s="7">
        <v>13</v>
      </c>
      <c r="AH42" s="7">
        <v>0</v>
      </c>
      <c r="AI42" s="7">
        <v>24</v>
      </c>
      <c r="AJ42" s="7">
        <v>0</v>
      </c>
      <c r="AK42" s="7">
        <v>0</v>
      </c>
      <c r="AL42" s="7">
        <v>0</v>
      </c>
      <c r="AM42" s="7">
        <v>243</v>
      </c>
      <c r="AN42" s="7">
        <v>69</v>
      </c>
      <c r="AO42" s="7">
        <v>42</v>
      </c>
      <c r="AP42" s="7">
        <v>30</v>
      </c>
      <c r="AQ42" s="7">
        <v>0</v>
      </c>
      <c r="AR42" s="7">
        <v>42</v>
      </c>
      <c r="AS42" s="7">
        <v>60</v>
      </c>
      <c r="AT42" s="7">
        <v>0</v>
      </c>
      <c r="AU42" s="7">
        <v>0</v>
      </c>
      <c r="AV42" s="7">
        <v>153</v>
      </c>
      <c r="AW42" s="7">
        <v>30</v>
      </c>
      <c r="AX42" s="7">
        <v>27</v>
      </c>
      <c r="AY42" s="7">
        <v>18</v>
      </c>
      <c r="AZ42" s="7">
        <v>0</v>
      </c>
      <c r="BA42" s="7">
        <v>18</v>
      </c>
      <c r="BB42" s="7">
        <v>60</v>
      </c>
      <c r="BC42" s="7">
        <v>0</v>
      </c>
      <c r="BD42" s="7">
        <v>0</v>
      </c>
      <c r="BE42" s="7">
        <v>90</v>
      </c>
      <c r="BF42" s="7">
        <v>39</v>
      </c>
      <c r="BG42" s="7">
        <v>15</v>
      </c>
      <c r="BH42" s="7">
        <v>12</v>
      </c>
      <c r="BI42" s="7">
        <v>0</v>
      </c>
      <c r="BJ42" s="7">
        <v>24</v>
      </c>
      <c r="BK42" s="7">
        <v>0</v>
      </c>
      <c r="BL42" s="7">
        <v>0</v>
      </c>
      <c r="BM42" s="7">
        <v>0</v>
      </c>
    </row>
    <row r="43" spans="1:65">
      <c r="A43" s="27">
        <v>40940</v>
      </c>
      <c r="B43" s="7" t="s">
        <v>413</v>
      </c>
      <c r="C43" s="7">
        <v>38</v>
      </c>
      <c r="D43" s="7">
        <v>31</v>
      </c>
      <c r="E43" s="7">
        <v>2</v>
      </c>
      <c r="F43" s="7">
        <v>1</v>
      </c>
      <c r="G43" s="7">
        <v>2</v>
      </c>
      <c r="H43" s="7">
        <v>1</v>
      </c>
      <c r="I43" s="7">
        <v>0</v>
      </c>
      <c r="J43" s="7">
        <v>1</v>
      </c>
      <c r="K43" s="7">
        <v>0</v>
      </c>
      <c r="L43" s="7">
        <v>354</v>
      </c>
      <c r="M43" s="7">
        <v>66</v>
      </c>
      <c r="N43" s="7">
        <v>16</v>
      </c>
      <c r="O43" s="7">
        <v>16</v>
      </c>
      <c r="P43" s="7">
        <v>49</v>
      </c>
      <c r="Q43" s="7">
        <v>33</v>
      </c>
      <c r="R43" s="7">
        <v>0</v>
      </c>
      <c r="S43" s="7">
        <v>174</v>
      </c>
      <c r="T43" s="7">
        <v>0</v>
      </c>
      <c r="U43" s="7">
        <v>278</v>
      </c>
      <c r="V43" s="7">
        <v>39</v>
      </c>
      <c r="W43" s="7">
        <v>6</v>
      </c>
      <c r="X43" s="7">
        <v>10</v>
      </c>
      <c r="Y43" s="7">
        <v>31</v>
      </c>
      <c r="Z43" s="7">
        <v>20</v>
      </c>
      <c r="AA43" s="7">
        <v>0</v>
      </c>
      <c r="AB43" s="7">
        <v>172</v>
      </c>
      <c r="AC43" s="7">
        <v>0</v>
      </c>
      <c r="AD43" s="7">
        <v>76</v>
      </c>
      <c r="AE43" s="7">
        <v>27</v>
      </c>
      <c r="AF43" s="7">
        <v>10</v>
      </c>
      <c r="AG43" s="7">
        <v>6</v>
      </c>
      <c r="AH43" s="7">
        <v>18</v>
      </c>
      <c r="AI43" s="7">
        <v>13</v>
      </c>
      <c r="AJ43" s="7">
        <v>0</v>
      </c>
      <c r="AK43" s="7">
        <v>2</v>
      </c>
      <c r="AL43" s="7">
        <v>0</v>
      </c>
      <c r="AM43" s="7">
        <v>305</v>
      </c>
      <c r="AN43" s="7">
        <v>25</v>
      </c>
      <c r="AO43" s="7">
        <v>14</v>
      </c>
      <c r="AP43" s="7">
        <v>14</v>
      </c>
      <c r="AQ43" s="7">
        <v>45</v>
      </c>
      <c r="AR43" s="7">
        <v>33</v>
      </c>
      <c r="AS43" s="7">
        <v>0</v>
      </c>
      <c r="AT43" s="7">
        <v>174</v>
      </c>
      <c r="AU43" s="7">
        <v>0</v>
      </c>
      <c r="AV43" s="7">
        <v>239</v>
      </c>
      <c r="AW43" s="7">
        <v>7</v>
      </c>
      <c r="AX43" s="7">
        <v>4</v>
      </c>
      <c r="AY43" s="7">
        <v>8</v>
      </c>
      <c r="AZ43" s="7">
        <v>28</v>
      </c>
      <c r="BA43" s="7">
        <v>20</v>
      </c>
      <c r="BB43" s="7">
        <v>0</v>
      </c>
      <c r="BC43" s="7">
        <v>172</v>
      </c>
      <c r="BD43" s="7">
        <v>0</v>
      </c>
      <c r="BE43" s="7">
        <v>66</v>
      </c>
      <c r="BF43" s="7">
        <v>18</v>
      </c>
      <c r="BG43" s="7">
        <v>10</v>
      </c>
      <c r="BH43" s="7">
        <v>6</v>
      </c>
      <c r="BI43" s="7">
        <v>17</v>
      </c>
      <c r="BJ43" s="7">
        <v>13</v>
      </c>
      <c r="BK43" s="7">
        <v>0</v>
      </c>
      <c r="BL43" s="7">
        <v>2</v>
      </c>
      <c r="BM43" s="7">
        <v>0</v>
      </c>
    </row>
    <row r="44" spans="1:65">
      <c r="A44" s="27">
        <v>40940</v>
      </c>
      <c r="B44" s="7" t="s">
        <v>726</v>
      </c>
      <c r="C44" s="7">
        <v>202</v>
      </c>
      <c r="D44" s="7">
        <v>120</v>
      </c>
      <c r="E44" s="7">
        <v>32</v>
      </c>
      <c r="F44" s="7">
        <v>27</v>
      </c>
      <c r="G44" s="7">
        <v>16</v>
      </c>
      <c r="H44" s="7">
        <v>4</v>
      </c>
      <c r="I44" s="7">
        <v>2</v>
      </c>
      <c r="J44" s="7">
        <v>1</v>
      </c>
      <c r="K44" s="7">
        <v>0</v>
      </c>
      <c r="L44" s="7">
        <v>1568</v>
      </c>
      <c r="M44" s="7">
        <v>240</v>
      </c>
      <c r="N44" s="7">
        <v>203</v>
      </c>
      <c r="O44" s="7">
        <v>374</v>
      </c>
      <c r="P44" s="7">
        <v>373</v>
      </c>
      <c r="Q44" s="7">
        <v>145</v>
      </c>
      <c r="R44" s="7">
        <v>123</v>
      </c>
      <c r="S44" s="7">
        <v>110</v>
      </c>
      <c r="T44" s="7">
        <v>0</v>
      </c>
      <c r="U44" s="7">
        <v>497</v>
      </c>
      <c r="V44" s="7">
        <v>89</v>
      </c>
      <c r="W44" s="7">
        <v>71</v>
      </c>
      <c r="X44" s="7">
        <v>133</v>
      </c>
      <c r="Y44" s="7">
        <v>96</v>
      </c>
      <c r="Z44" s="7">
        <v>21</v>
      </c>
      <c r="AA44" s="7">
        <v>59</v>
      </c>
      <c r="AB44" s="7">
        <v>28</v>
      </c>
      <c r="AC44" s="7">
        <v>0</v>
      </c>
      <c r="AD44" s="7">
        <v>879</v>
      </c>
      <c r="AE44" s="7">
        <v>151</v>
      </c>
      <c r="AF44" s="7">
        <v>132</v>
      </c>
      <c r="AG44" s="7">
        <v>241</v>
      </c>
      <c r="AH44" s="7">
        <v>197</v>
      </c>
      <c r="AI44" s="7">
        <v>12</v>
      </c>
      <c r="AJ44" s="7">
        <v>64</v>
      </c>
      <c r="AK44" s="7">
        <v>82</v>
      </c>
      <c r="AL44" s="7">
        <v>0</v>
      </c>
      <c r="AM44" s="7">
        <v>1227</v>
      </c>
      <c r="AN44" s="7">
        <v>94</v>
      </c>
      <c r="AO44" s="7">
        <v>137</v>
      </c>
      <c r="AP44" s="7">
        <v>321</v>
      </c>
      <c r="AQ44" s="7">
        <v>356</v>
      </c>
      <c r="AR44" s="7">
        <v>145</v>
      </c>
      <c r="AS44" s="7">
        <v>123</v>
      </c>
      <c r="AT44" s="7">
        <v>51</v>
      </c>
      <c r="AU44" s="7">
        <v>0</v>
      </c>
      <c r="AV44" s="7">
        <v>377</v>
      </c>
      <c r="AW44" s="7">
        <v>29</v>
      </c>
      <c r="AX44" s="7">
        <v>46</v>
      </c>
      <c r="AY44" s="7">
        <v>117</v>
      </c>
      <c r="AZ44" s="7">
        <v>95</v>
      </c>
      <c r="BA44" s="7">
        <v>21</v>
      </c>
      <c r="BB44" s="7">
        <v>59</v>
      </c>
      <c r="BC44" s="7">
        <v>10</v>
      </c>
      <c r="BD44" s="7">
        <v>0</v>
      </c>
      <c r="BE44" s="7">
        <v>658</v>
      </c>
      <c r="BF44" s="7">
        <v>65</v>
      </c>
      <c r="BG44" s="7">
        <v>91</v>
      </c>
      <c r="BH44" s="7">
        <v>204</v>
      </c>
      <c r="BI44" s="7">
        <v>181</v>
      </c>
      <c r="BJ44" s="7">
        <v>12</v>
      </c>
      <c r="BK44" s="7">
        <v>64</v>
      </c>
      <c r="BL44" s="7">
        <v>41</v>
      </c>
      <c r="BM44" s="7">
        <v>0</v>
      </c>
    </row>
    <row r="45" spans="1:65">
      <c r="A45" s="27">
        <v>40940</v>
      </c>
      <c r="B45" s="7" t="s">
        <v>268</v>
      </c>
      <c r="C45" s="7">
        <v>144</v>
      </c>
      <c r="D45" s="7">
        <v>116</v>
      </c>
      <c r="E45" s="7">
        <v>10</v>
      </c>
      <c r="F45" s="7">
        <v>6</v>
      </c>
      <c r="G45" s="7">
        <v>6</v>
      </c>
      <c r="H45" s="7">
        <v>1</v>
      </c>
      <c r="I45" s="7">
        <v>4</v>
      </c>
      <c r="J45" s="7">
        <v>1</v>
      </c>
      <c r="K45" s="7">
        <v>0</v>
      </c>
      <c r="L45" s="7">
        <v>939</v>
      </c>
      <c r="M45" s="7">
        <v>210</v>
      </c>
      <c r="N45" s="7">
        <v>64</v>
      </c>
      <c r="O45" s="7">
        <v>75</v>
      </c>
      <c r="P45" s="7">
        <v>136</v>
      </c>
      <c r="Q45" s="7">
        <v>32</v>
      </c>
      <c r="R45" s="7">
        <v>281</v>
      </c>
      <c r="S45" s="7">
        <v>141</v>
      </c>
      <c r="T45" s="7">
        <v>0</v>
      </c>
      <c r="U45" s="7">
        <v>420</v>
      </c>
      <c r="V45" s="7">
        <v>66</v>
      </c>
      <c r="W45" s="7">
        <v>20</v>
      </c>
      <c r="X45" s="7">
        <v>36</v>
      </c>
      <c r="Y45" s="7">
        <v>67</v>
      </c>
      <c r="Z45" s="7">
        <v>26</v>
      </c>
      <c r="AA45" s="7">
        <v>154</v>
      </c>
      <c r="AB45" s="7">
        <v>51</v>
      </c>
      <c r="AC45" s="7">
        <v>0</v>
      </c>
      <c r="AD45" s="7">
        <v>519</v>
      </c>
      <c r="AE45" s="7">
        <v>144</v>
      </c>
      <c r="AF45" s="7">
        <v>44</v>
      </c>
      <c r="AG45" s="7">
        <v>39</v>
      </c>
      <c r="AH45" s="7">
        <v>69</v>
      </c>
      <c r="AI45" s="7">
        <v>6</v>
      </c>
      <c r="AJ45" s="7">
        <v>127</v>
      </c>
      <c r="AK45" s="7">
        <v>90</v>
      </c>
      <c r="AL45" s="7">
        <v>0</v>
      </c>
      <c r="AM45" s="7">
        <v>766</v>
      </c>
      <c r="AN45" s="7">
        <v>86</v>
      </c>
      <c r="AO45" s="7">
        <v>45</v>
      </c>
      <c r="AP45" s="7">
        <v>67</v>
      </c>
      <c r="AQ45" s="7">
        <v>130</v>
      </c>
      <c r="AR45" s="7">
        <v>22</v>
      </c>
      <c r="AS45" s="7">
        <v>275</v>
      </c>
      <c r="AT45" s="7">
        <v>141</v>
      </c>
      <c r="AU45" s="7">
        <v>0</v>
      </c>
      <c r="AV45" s="7">
        <v>337</v>
      </c>
      <c r="AW45" s="7">
        <v>17</v>
      </c>
      <c r="AX45" s="7">
        <v>10</v>
      </c>
      <c r="AY45" s="7">
        <v>30</v>
      </c>
      <c r="AZ45" s="7">
        <v>64</v>
      </c>
      <c r="BA45" s="7">
        <v>16</v>
      </c>
      <c r="BB45" s="7">
        <v>149</v>
      </c>
      <c r="BC45" s="7">
        <v>51</v>
      </c>
      <c r="BD45" s="7">
        <v>0</v>
      </c>
      <c r="BE45" s="7">
        <v>429</v>
      </c>
      <c r="BF45" s="7">
        <v>69</v>
      </c>
      <c r="BG45" s="7">
        <v>35</v>
      </c>
      <c r="BH45" s="7">
        <v>37</v>
      </c>
      <c r="BI45" s="7">
        <v>66</v>
      </c>
      <c r="BJ45" s="7">
        <v>6</v>
      </c>
      <c r="BK45" s="7">
        <v>126</v>
      </c>
      <c r="BL45" s="7">
        <v>90</v>
      </c>
      <c r="BM45" s="7">
        <v>0</v>
      </c>
    </row>
    <row r="46" spans="1:65">
      <c r="A46" s="27">
        <v>40940</v>
      </c>
      <c r="B46" s="7" t="s">
        <v>1762</v>
      </c>
      <c r="C46" s="7">
        <v>70</v>
      </c>
      <c r="D46" s="7">
        <v>53</v>
      </c>
      <c r="E46" s="7">
        <v>12</v>
      </c>
      <c r="F46" s="7">
        <v>2</v>
      </c>
      <c r="G46" s="7">
        <v>1</v>
      </c>
      <c r="H46" s="7">
        <v>2</v>
      </c>
      <c r="I46" s="7">
        <v>0</v>
      </c>
      <c r="J46" s="7">
        <v>0</v>
      </c>
      <c r="K46" s="7">
        <v>0</v>
      </c>
      <c r="L46" s="7">
        <v>285</v>
      </c>
      <c r="M46" s="7">
        <v>78</v>
      </c>
      <c r="N46" s="7">
        <v>79</v>
      </c>
      <c r="O46" s="7">
        <v>29</v>
      </c>
      <c r="P46" s="7">
        <v>22</v>
      </c>
      <c r="Q46" s="7">
        <v>77</v>
      </c>
      <c r="R46" s="7">
        <v>0</v>
      </c>
      <c r="S46" s="7">
        <v>0</v>
      </c>
      <c r="T46" s="7">
        <v>0</v>
      </c>
      <c r="U46" s="7">
        <v>111</v>
      </c>
      <c r="V46" s="7">
        <v>16</v>
      </c>
      <c r="W46" s="7">
        <v>25</v>
      </c>
      <c r="X46" s="7">
        <v>6</v>
      </c>
      <c r="Y46" s="7">
        <v>4</v>
      </c>
      <c r="Z46" s="7">
        <v>60</v>
      </c>
      <c r="AA46" s="7">
        <v>0</v>
      </c>
      <c r="AB46" s="7">
        <v>0</v>
      </c>
      <c r="AC46" s="7">
        <v>0</v>
      </c>
      <c r="AD46" s="7">
        <v>174</v>
      </c>
      <c r="AE46" s="7">
        <v>62</v>
      </c>
      <c r="AF46" s="7">
        <v>54</v>
      </c>
      <c r="AG46" s="7">
        <v>23</v>
      </c>
      <c r="AH46" s="7">
        <v>18</v>
      </c>
      <c r="AI46" s="7">
        <v>17</v>
      </c>
      <c r="AJ46" s="7">
        <v>0</v>
      </c>
      <c r="AK46" s="7">
        <v>0</v>
      </c>
      <c r="AL46" s="7">
        <v>0</v>
      </c>
      <c r="AM46" s="7">
        <v>194</v>
      </c>
      <c r="AN46" s="7">
        <v>27</v>
      </c>
      <c r="AO46" s="7">
        <v>58</v>
      </c>
      <c r="AP46" s="7">
        <v>18</v>
      </c>
      <c r="AQ46" s="7">
        <v>15</v>
      </c>
      <c r="AR46" s="7">
        <v>76</v>
      </c>
      <c r="AS46" s="7">
        <v>0</v>
      </c>
      <c r="AT46" s="7">
        <v>0</v>
      </c>
      <c r="AU46" s="7">
        <v>0</v>
      </c>
      <c r="AV46" s="7">
        <v>88</v>
      </c>
      <c r="AW46" s="7">
        <v>7</v>
      </c>
      <c r="AX46" s="7">
        <v>19</v>
      </c>
      <c r="AY46" s="7">
        <v>1</v>
      </c>
      <c r="AZ46" s="7">
        <v>2</v>
      </c>
      <c r="BA46" s="7">
        <v>59</v>
      </c>
      <c r="BB46" s="7">
        <v>0</v>
      </c>
      <c r="BC46" s="7">
        <v>0</v>
      </c>
      <c r="BD46" s="7">
        <v>0</v>
      </c>
      <c r="BE46" s="7">
        <v>106</v>
      </c>
      <c r="BF46" s="7">
        <v>20</v>
      </c>
      <c r="BG46" s="7">
        <v>39</v>
      </c>
      <c r="BH46" s="7">
        <v>17</v>
      </c>
      <c r="BI46" s="7">
        <v>13</v>
      </c>
      <c r="BJ46" s="7">
        <v>17</v>
      </c>
      <c r="BK46" s="7">
        <v>0</v>
      </c>
      <c r="BL46" s="7">
        <v>0</v>
      </c>
      <c r="BM46" s="7">
        <v>0</v>
      </c>
    </row>
    <row r="47" spans="1:65">
      <c r="A47" s="27">
        <v>40940</v>
      </c>
      <c r="B47" s="7" t="s">
        <v>1763</v>
      </c>
      <c r="C47" s="7">
        <v>107</v>
      </c>
      <c r="D47" s="7">
        <v>36</v>
      </c>
      <c r="E47" s="7">
        <v>31</v>
      </c>
      <c r="F47" s="7">
        <v>21</v>
      </c>
      <c r="G47" s="7">
        <v>4</v>
      </c>
      <c r="H47" s="7">
        <v>10</v>
      </c>
      <c r="I47" s="7">
        <v>3</v>
      </c>
      <c r="J47" s="7">
        <v>2</v>
      </c>
      <c r="K47" s="7">
        <v>0</v>
      </c>
      <c r="L47" s="7">
        <v>1592</v>
      </c>
      <c r="M47" s="7">
        <v>76</v>
      </c>
      <c r="N47" s="7">
        <v>211</v>
      </c>
      <c r="O47" s="7">
        <v>284</v>
      </c>
      <c r="P47" s="7">
        <v>103</v>
      </c>
      <c r="Q47" s="7">
        <v>366</v>
      </c>
      <c r="R47" s="7">
        <v>224</v>
      </c>
      <c r="S47" s="7">
        <v>328</v>
      </c>
      <c r="T47" s="7">
        <v>0</v>
      </c>
      <c r="U47" s="7">
        <v>393</v>
      </c>
      <c r="V47" s="7">
        <v>36</v>
      </c>
      <c r="W47" s="7">
        <v>57</v>
      </c>
      <c r="X47" s="7">
        <v>72</v>
      </c>
      <c r="Y47" s="7">
        <v>25</v>
      </c>
      <c r="Z47" s="7">
        <v>51</v>
      </c>
      <c r="AA47" s="7">
        <v>58</v>
      </c>
      <c r="AB47" s="7">
        <v>94</v>
      </c>
      <c r="AC47" s="7">
        <v>0</v>
      </c>
      <c r="AD47" s="7">
        <v>1199</v>
      </c>
      <c r="AE47" s="7">
        <v>40</v>
      </c>
      <c r="AF47" s="7">
        <v>154</v>
      </c>
      <c r="AG47" s="7">
        <v>212</v>
      </c>
      <c r="AH47" s="7">
        <v>78</v>
      </c>
      <c r="AI47" s="7">
        <v>315</v>
      </c>
      <c r="AJ47" s="7">
        <v>166</v>
      </c>
      <c r="AK47" s="7">
        <v>234</v>
      </c>
      <c r="AL47" s="7">
        <v>0</v>
      </c>
      <c r="AM47" s="7">
        <v>1331</v>
      </c>
      <c r="AN47" s="7">
        <v>32</v>
      </c>
      <c r="AO47" s="7">
        <v>157</v>
      </c>
      <c r="AP47" s="7">
        <v>198</v>
      </c>
      <c r="AQ47" s="7">
        <v>103</v>
      </c>
      <c r="AR47" s="7">
        <v>334</v>
      </c>
      <c r="AS47" s="7">
        <v>197</v>
      </c>
      <c r="AT47" s="7">
        <v>310</v>
      </c>
      <c r="AU47" s="7">
        <v>0</v>
      </c>
      <c r="AV47" s="7">
        <v>263</v>
      </c>
      <c r="AW47" s="7">
        <v>5</v>
      </c>
      <c r="AX47" s="7">
        <v>23</v>
      </c>
      <c r="AY47" s="7">
        <v>34</v>
      </c>
      <c r="AZ47" s="7">
        <v>25</v>
      </c>
      <c r="BA47" s="7">
        <v>42</v>
      </c>
      <c r="BB47" s="7">
        <v>48</v>
      </c>
      <c r="BC47" s="7">
        <v>86</v>
      </c>
      <c r="BD47" s="7">
        <v>0</v>
      </c>
      <c r="BE47" s="7">
        <v>1068</v>
      </c>
      <c r="BF47" s="7">
        <v>27</v>
      </c>
      <c r="BG47" s="7">
        <v>134</v>
      </c>
      <c r="BH47" s="7">
        <v>164</v>
      </c>
      <c r="BI47" s="7">
        <v>78</v>
      </c>
      <c r="BJ47" s="7">
        <v>292</v>
      </c>
      <c r="BK47" s="7">
        <v>149</v>
      </c>
      <c r="BL47" s="7">
        <v>224</v>
      </c>
      <c r="BM47" s="7">
        <v>0</v>
      </c>
    </row>
    <row r="48" spans="1:65">
      <c r="A48" s="27">
        <v>40940</v>
      </c>
      <c r="B48" s="7" t="s">
        <v>1764</v>
      </c>
      <c r="C48" s="7">
        <v>6</v>
      </c>
      <c r="D48" s="7">
        <v>1</v>
      </c>
      <c r="E48" s="7">
        <v>2</v>
      </c>
      <c r="F48" s="7">
        <v>1</v>
      </c>
      <c r="G48" s="7">
        <v>1</v>
      </c>
      <c r="H48" s="7">
        <v>1</v>
      </c>
      <c r="I48" s="7">
        <v>0</v>
      </c>
      <c r="J48" s="7">
        <v>0</v>
      </c>
      <c r="K48" s="7">
        <v>0</v>
      </c>
      <c r="L48" s="7">
        <v>93</v>
      </c>
      <c r="M48" s="7">
        <v>4</v>
      </c>
      <c r="N48" s="7">
        <v>13</v>
      </c>
      <c r="O48" s="7">
        <v>10</v>
      </c>
      <c r="P48" s="7">
        <v>28</v>
      </c>
      <c r="Q48" s="7">
        <v>38</v>
      </c>
      <c r="R48" s="7">
        <v>0</v>
      </c>
      <c r="S48" s="7">
        <v>0</v>
      </c>
      <c r="T48" s="7">
        <v>0</v>
      </c>
      <c r="U48" s="7">
        <v>47</v>
      </c>
      <c r="V48" s="7">
        <v>3</v>
      </c>
      <c r="W48" s="7">
        <v>6</v>
      </c>
      <c r="X48" s="7">
        <v>5</v>
      </c>
      <c r="Y48" s="7">
        <v>15</v>
      </c>
      <c r="Z48" s="7">
        <v>18</v>
      </c>
      <c r="AA48" s="7">
        <v>0</v>
      </c>
      <c r="AB48" s="7">
        <v>0</v>
      </c>
      <c r="AC48" s="7">
        <v>0</v>
      </c>
      <c r="AD48" s="7">
        <v>46</v>
      </c>
      <c r="AE48" s="7">
        <v>1</v>
      </c>
      <c r="AF48" s="7">
        <v>7</v>
      </c>
      <c r="AG48" s="7">
        <v>5</v>
      </c>
      <c r="AH48" s="7">
        <v>13</v>
      </c>
      <c r="AI48" s="7">
        <v>20</v>
      </c>
      <c r="AJ48" s="7">
        <v>0</v>
      </c>
      <c r="AK48" s="7">
        <v>0</v>
      </c>
      <c r="AL48" s="7">
        <v>0</v>
      </c>
      <c r="AM48" s="7">
        <v>91</v>
      </c>
      <c r="AN48" s="7">
        <v>4</v>
      </c>
      <c r="AO48" s="7">
        <v>13</v>
      </c>
      <c r="AP48" s="7">
        <v>10</v>
      </c>
      <c r="AQ48" s="7">
        <v>28</v>
      </c>
      <c r="AR48" s="7">
        <v>36</v>
      </c>
      <c r="AS48" s="7">
        <v>0</v>
      </c>
      <c r="AT48" s="7">
        <v>0</v>
      </c>
      <c r="AU48" s="7">
        <v>0</v>
      </c>
      <c r="AV48" s="7">
        <v>46</v>
      </c>
      <c r="AW48" s="7">
        <v>3</v>
      </c>
      <c r="AX48" s="7">
        <v>6</v>
      </c>
      <c r="AY48" s="7">
        <v>5</v>
      </c>
      <c r="AZ48" s="7">
        <v>15</v>
      </c>
      <c r="BA48" s="7">
        <v>17</v>
      </c>
      <c r="BB48" s="7">
        <v>0</v>
      </c>
      <c r="BC48" s="7">
        <v>0</v>
      </c>
      <c r="BD48" s="7">
        <v>0</v>
      </c>
      <c r="BE48" s="7">
        <v>45</v>
      </c>
      <c r="BF48" s="7">
        <v>1</v>
      </c>
      <c r="BG48" s="7">
        <v>7</v>
      </c>
      <c r="BH48" s="7">
        <v>5</v>
      </c>
      <c r="BI48" s="7">
        <v>13</v>
      </c>
      <c r="BJ48" s="7">
        <v>19</v>
      </c>
      <c r="BK48" s="7">
        <v>0</v>
      </c>
      <c r="BL48" s="7">
        <v>0</v>
      </c>
      <c r="BM48" s="7">
        <v>0</v>
      </c>
    </row>
    <row r="49" spans="1:65">
      <c r="A49" s="27">
        <v>40940</v>
      </c>
      <c r="B49" s="7" t="s">
        <v>1589</v>
      </c>
      <c r="C49" s="7">
        <v>120</v>
      </c>
      <c r="D49" s="7">
        <v>69</v>
      </c>
      <c r="E49" s="7">
        <v>20</v>
      </c>
      <c r="F49" s="7">
        <v>14</v>
      </c>
      <c r="G49" s="7">
        <v>4</v>
      </c>
      <c r="H49" s="7">
        <v>5</v>
      </c>
      <c r="I49" s="7">
        <v>2</v>
      </c>
      <c r="J49" s="7">
        <v>4</v>
      </c>
      <c r="K49" s="7">
        <v>2</v>
      </c>
      <c r="L49" s="7">
        <v>1390</v>
      </c>
      <c r="M49" s="7">
        <v>141</v>
      </c>
      <c r="N49" s="7">
        <v>130</v>
      </c>
      <c r="O49" s="7">
        <v>205</v>
      </c>
      <c r="P49" s="7">
        <v>107</v>
      </c>
      <c r="Q49" s="7">
        <v>202</v>
      </c>
      <c r="R49" s="7">
        <v>140</v>
      </c>
      <c r="S49" s="7">
        <v>465</v>
      </c>
      <c r="T49" s="7">
        <v>0</v>
      </c>
      <c r="U49" s="7">
        <v>1035</v>
      </c>
      <c r="V49" s="7">
        <v>96</v>
      </c>
      <c r="W49" s="7">
        <v>105</v>
      </c>
      <c r="X49" s="7">
        <v>157</v>
      </c>
      <c r="Y49" s="7">
        <v>75</v>
      </c>
      <c r="Z49" s="7">
        <v>142</v>
      </c>
      <c r="AA49" s="7">
        <v>122</v>
      </c>
      <c r="AB49" s="7">
        <v>338</v>
      </c>
      <c r="AC49" s="7">
        <v>0</v>
      </c>
      <c r="AD49" s="7">
        <v>355</v>
      </c>
      <c r="AE49" s="7">
        <v>45</v>
      </c>
      <c r="AF49" s="7">
        <v>25</v>
      </c>
      <c r="AG49" s="7">
        <v>48</v>
      </c>
      <c r="AH49" s="7">
        <v>32</v>
      </c>
      <c r="AI49" s="7">
        <v>60</v>
      </c>
      <c r="AJ49" s="7">
        <v>18</v>
      </c>
      <c r="AK49" s="7">
        <v>127</v>
      </c>
      <c r="AL49" s="7">
        <v>0</v>
      </c>
      <c r="AM49" s="7">
        <v>1200</v>
      </c>
      <c r="AN49" s="7">
        <v>67</v>
      </c>
      <c r="AO49" s="7">
        <v>99</v>
      </c>
      <c r="AP49" s="7">
        <v>171</v>
      </c>
      <c r="AQ49" s="7">
        <v>100</v>
      </c>
      <c r="AR49" s="7">
        <v>161</v>
      </c>
      <c r="AS49" s="7">
        <v>140</v>
      </c>
      <c r="AT49" s="7">
        <v>462</v>
      </c>
      <c r="AU49" s="7">
        <v>0</v>
      </c>
      <c r="AV49" s="7">
        <v>881</v>
      </c>
      <c r="AW49" s="7">
        <v>38</v>
      </c>
      <c r="AX49" s="7">
        <v>81</v>
      </c>
      <c r="AY49" s="7">
        <v>130</v>
      </c>
      <c r="AZ49" s="7">
        <v>69</v>
      </c>
      <c r="BA49" s="7">
        <v>106</v>
      </c>
      <c r="BB49" s="7">
        <v>122</v>
      </c>
      <c r="BC49" s="7">
        <v>335</v>
      </c>
      <c r="BD49" s="7">
        <v>0</v>
      </c>
      <c r="BE49" s="7">
        <v>319</v>
      </c>
      <c r="BF49" s="7">
        <v>29</v>
      </c>
      <c r="BG49" s="7">
        <v>18</v>
      </c>
      <c r="BH49" s="7">
        <v>41</v>
      </c>
      <c r="BI49" s="7">
        <v>31</v>
      </c>
      <c r="BJ49" s="7">
        <v>55</v>
      </c>
      <c r="BK49" s="7">
        <v>18</v>
      </c>
      <c r="BL49" s="7">
        <v>127</v>
      </c>
      <c r="BM49" s="7">
        <v>0</v>
      </c>
    </row>
    <row r="50" spans="1:65">
      <c r="A50" s="27">
        <v>40940</v>
      </c>
      <c r="B50" s="7" t="s">
        <v>1046</v>
      </c>
      <c r="C50" s="7">
        <v>2</v>
      </c>
      <c r="D50" s="7">
        <v>2</v>
      </c>
      <c r="E50" s="7">
        <v>0</v>
      </c>
      <c r="F50" s="7">
        <v>0</v>
      </c>
      <c r="G50" s="7">
        <v>0</v>
      </c>
      <c r="H50" s="7">
        <v>0</v>
      </c>
      <c r="I50" s="7">
        <v>0</v>
      </c>
      <c r="J50" s="7">
        <v>0</v>
      </c>
      <c r="K50" s="7">
        <v>0</v>
      </c>
      <c r="L50" s="7">
        <v>5</v>
      </c>
      <c r="M50" s="7">
        <v>5</v>
      </c>
      <c r="N50" s="7">
        <v>0</v>
      </c>
      <c r="O50" s="7">
        <v>0</v>
      </c>
      <c r="P50" s="7">
        <v>0</v>
      </c>
      <c r="Q50" s="7">
        <v>0</v>
      </c>
      <c r="R50" s="7">
        <v>0</v>
      </c>
      <c r="S50" s="7">
        <v>0</v>
      </c>
      <c r="T50" s="7">
        <v>0</v>
      </c>
      <c r="U50" s="7">
        <v>2</v>
      </c>
      <c r="V50" s="7">
        <v>2</v>
      </c>
      <c r="W50" s="7">
        <v>0</v>
      </c>
      <c r="X50" s="7">
        <v>0</v>
      </c>
      <c r="Y50" s="7">
        <v>0</v>
      </c>
      <c r="Z50" s="7">
        <v>0</v>
      </c>
      <c r="AA50" s="7">
        <v>0</v>
      </c>
      <c r="AB50" s="7">
        <v>0</v>
      </c>
      <c r="AC50" s="7">
        <v>0</v>
      </c>
      <c r="AD50" s="7">
        <v>3</v>
      </c>
      <c r="AE50" s="7">
        <v>3</v>
      </c>
      <c r="AF50" s="7">
        <v>0</v>
      </c>
      <c r="AG50" s="7">
        <v>0</v>
      </c>
      <c r="AH50" s="7">
        <v>0</v>
      </c>
      <c r="AI50" s="7">
        <v>0</v>
      </c>
      <c r="AJ50" s="7">
        <v>0</v>
      </c>
      <c r="AK50" s="7">
        <v>0</v>
      </c>
      <c r="AL50" s="7">
        <v>0</v>
      </c>
      <c r="AM50" s="7">
        <v>0</v>
      </c>
      <c r="AN50" s="7">
        <v>0</v>
      </c>
      <c r="AO50" s="7">
        <v>0</v>
      </c>
      <c r="AP50" s="7">
        <v>0</v>
      </c>
      <c r="AQ50" s="7">
        <v>0</v>
      </c>
      <c r="AR50" s="7">
        <v>0</v>
      </c>
      <c r="AS50" s="7">
        <v>0</v>
      </c>
      <c r="AT50" s="7">
        <v>0</v>
      </c>
      <c r="AU50" s="7">
        <v>0</v>
      </c>
      <c r="AV50" s="7">
        <v>0</v>
      </c>
      <c r="AW50" s="7">
        <v>0</v>
      </c>
      <c r="AX50" s="7">
        <v>0</v>
      </c>
      <c r="AY50" s="7">
        <v>0</v>
      </c>
      <c r="AZ50" s="7">
        <v>0</v>
      </c>
      <c r="BA50" s="7">
        <v>0</v>
      </c>
      <c r="BB50" s="7">
        <v>0</v>
      </c>
      <c r="BC50" s="7">
        <v>0</v>
      </c>
      <c r="BD50" s="7">
        <v>0</v>
      </c>
      <c r="BE50" s="7">
        <v>0</v>
      </c>
      <c r="BF50" s="7">
        <v>0</v>
      </c>
      <c r="BG50" s="7">
        <v>0</v>
      </c>
      <c r="BH50" s="7">
        <v>0</v>
      </c>
      <c r="BI50" s="7">
        <v>0</v>
      </c>
      <c r="BJ50" s="7">
        <v>0</v>
      </c>
      <c r="BK50" s="7">
        <v>0</v>
      </c>
      <c r="BL50" s="7">
        <v>0</v>
      </c>
      <c r="BM50" s="7">
        <v>0</v>
      </c>
    </row>
    <row r="51" spans="1:65">
      <c r="A51" s="27">
        <v>40940</v>
      </c>
      <c r="B51" s="7" t="s">
        <v>1747</v>
      </c>
      <c r="C51" s="7">
        <v>476</v>
      </c>
      <c r="D51" s="7">
        <v>217</v>
      </c>
      <c r="E51" s="7">
        <v>110</v>
      </c>
      <c r="F51" s="7">
        <v>70</v>
      </c>
      <c r="G51" s="7">
        <v>29</v>
      </c>
      <c r="H51" s="7">
        <v>17</v>
      </c>
      <c r="I51" s="7">
        <v>18</v>
      </c>
      <c r="J51" s="7">
        <v>14</v>
      </c>
      <c r="K51" s="7">
        <v>1</v>
      </c>
      <c r="L51" s="7">
        <v>9284</v>
      </c>
      <c r="M51" s="7">
        <v>511</v>
      </c>
      <c r="N51" s="7">
        <v>709</v>
      </c>
      <c r="O51" s="7">
        <v>933</v>
      </c>
      <c r="P51" s="7">
        <v>698</v>
      </c>
      <c r="Q51" s="7">
        <v>678</v>
      </c>
      <c r="R51" s="7">
        <v>1141</v>
      </c>
      <c r="S51" s="7">
        <v>4614</v>
      </c>
      <c r="T51" s="7">
        <v>0</v>
      </c>
      <c r="U51" s="7">
        <v>7320</v>
      </c>
      <c r="V51" s="7">
        <v>350</v>
      </c>
      <c r="W51" s="7">
        <v>524</v>
      </c>
      <c r="X51" s="7">
        <v>698</v>
      </c>
      <c r="Y51" s="7">
        <v>553</v>
      </c>
      <c r="Z51" s="7">
        <v>404</v>
      </c>
      <c r="AA51" s="7">
        <v>864</v>
      </c>
      <c r="AB51" s="7">
        <v>3927</v>
      </c>
      <c r="AC51" s="7">
        <v>0</v>
      </c>
      <c r="AD51" s="7">
        <v>1964</v>
      </c>
      <c r="AE51" s="7">
        <v>161</v>
      </c>
      <c r="AF51" s="7">
        <v>185</v>
      </c>
      <c r="AG51" s="7">
        <v>235</v>
      </c>
      <c r="AH51" s="7">
        <v>145</v>
      </c>
      <c r="AI51" s="7">
        <v>274</v>
      </c>
      <c r="AJ51" s="7">
        <v>277</v>
      </c>
      <c r="AK51" s="7">
        <v>687</v>
      </c>
      <c r="AL51" s="7">
        <v>0</v>
      </c>
      <c r="AM51" s="7">
        <v>8363</v>
      </c>
      <c r="AN51" s="7">
        <v>223</v>
      </c>
      <c r="AO51" s="7">
        <v>462</v>
      </c>
      <c r="AP51" s="7">
        <v>784</v>
      </c>
      <c r="AQ51" s="7">
        <v>616</v>
      </c>
      <c r="AR51" s="7">
        <v>607</v>
      </c>
      <c r="AS51" s="7">
        <v>1103</v>
      </c>
      <c r="AT51" s="7">
        <v>4568</v>
      </c>
      <c r="AU51" s="7">
        <v>0</v>
      </c>
      <c r="AV51" s="7">
        <v>6651</v>
      </c>
      <c r="AW51" s="7">
        <v>133</v>
      </c>
      <c r="AX51" s="7">
        <v>344</v>
      </c>
      <c r="AY51" s="7">
        <v>595</v>
      </c>
      <c r="AZ51" s="7">
        <v>493</v>
      </c>
      <c r="BA51" s="7">
        <v>367</v>
      </c>
      <c r="BB51" s="7">
        <v>837</v>
      </c>
      <c r="BC51" s="7">
        <v>3882</v>
      </c>
      <c r="BD51" s="7">
        <v>0</v>
      </c>
      <c r="BE51" s="7">
        <v>1712</v>
      </c>
      <c r="BF51" s="7">
        <v>90</v>
      </c>
      <c r="BG51" s="7">
        <v>118</v>
      </c>
      <c r="BH51" s="7">
        <v>189</v>
      </c>
      <c r="BI51" s="7">
        <v>123</v>
      </c>
      <c r="BJ51" s="7">
        <v>240</v>
      </c>
      <c r="BK51" s="7">
        <v>266</v>
      </c>
      <c r="BL51" s="7">
        <v>686</v>
      </c>
      <c r="BM51" s="7">
        <v>0</v>
      </c>
    </row>
    <row r="52" spans="1:65">
      <c r="A52" s="27">
        <v>40940</v>
      </c>
      <c r="B52" s="7" t="s">
        <v>861</v>
      </c>
      <c r="C52" s="7">
        <v>1371</v>
      </c>
      <c r="D52" s="7">
        <v>860</v>
      </c>
      <c r="E52" s="7">
        <v>205</v>
      </c>
      <c r="F52" s="7">
        <v>149</v>
      </c>
      <c r="G52" s="7">
        <v>67</v>
      </c>
      <c r="H52" s="7">
        <v>43</v>
      </c>
      <c r="I52" s="7">
        <v>25</v>
      </c>
      <c r="J52" s="7">
        <v>15</v>
      </c>
      <c r="K52" s="7">
        <v>7</v>
      </c>
      <c r="L52" s="7">
        <v>12982</v>
      </c>
      <c r="M52" s="7">
        <v>1693</v>
      </c>
      <c r="N52" s="7">
        <v>1335</v>
      </c>
      <c r="O52" s="7">
        <v>2081</v>
      </c>
      <c r="P52" s="7">
        <v>1591</v>
      </c>
      <c r="Q52" s="7">
        <v>1573</v>
      </c>
      <c r="R52" s="7">
        <v>1798</v>
      </c>
      <c r="S52" s="7">
        <v>2911</v>
      </c>
      <c r="T52" s="7">
        <v>0</v>
      </c>
      <c r="U52" s="7">
        <v>7010</v>
      </c>
      <c r="V52" s="7">
        <v>857</v>
      </c>
      <c r="W52" s="7">
        <v>655</v>
      </c>
      <c r="X52" s="7">
        <v>1094</v>
      </c>
      <c r="Y52" s="7">
        <v>783</v>
      </c>
      <c r="Z52" s="7">
        <v>708</v>
      </c>
      <c r="AA52" s="7">
        <v>1136</v>
      </c>
      <c r="AB52" s="7">
        <v>1777</v>
      </c>
      <c r="AC52" s="7">
        <v>0</v>
      </c>
      <c r="AD52" s="7">
        <v>5485</v>
      </c>
      <c r="AE52" s="7">
        <v>836</v>
      </c>
      <c r="AF52" s="7">
        <v>680</v>
      </c>
      <c r="AG52" s="7">
        <v>972</v>
      </c>
      <c r="AH52" s="7">
        <v>728</v>
      </c>
      <c r="AI52" s="7">
        <v>753</v>
      </c>
      <c r="AJ52" s="7">
        <v>662</v>
      </c>
      <c r="AK52" s="7">
        <v>854</v>
      </c>
      <c r="AL52" s="7">
        <v>0</v>
      </c>
      <c r="AM52" s="7">
        <v>10724</v>
      </c>
      <c r="AN52" s="7">
        <v>635</v>
      </c>
      <c r="AO52" s="7">
        <v>960</v>
      </c>
      <c r="AP52" s="7">
        <v>1767</v>
      </c>
      <c r="AQ52" s="7">
        <v>1447</v>
      </c>
      <c r="AR52" s="7">
        <v>1390</v>
      </c>
      <c r="AS52" s="7">
        <v>1713</v>
      </c>
      <c r="AT52" s="7">
        <v>2812</v>
      </c>
      <c r="AU52" s="7">
        <v>0</v>
      </c>
      <c r="AV52" s="7">
        <v>5744</v>
      </c>
      <c r="AW52" s="7">
        <v>251</v>
      </c>
      <c r="AX52" s="7">
        <v>438</v>
      </c>
      <c r="AY52" s="7">
        <v>915</v>
      </c>
      <c r="AZ52" s="7">
        <v>711</v>
      </c>
      <c r="BA52" s="7">
        <v>608</v>
      </c>
      <c r="BB52" s="7">
        <v>1090</v>
      </c>
      <c r="BC52" s="7">
        <v>1731</v>
      </c>
      <c r="BD52" s="7">
        <v>0</v>
      </c>
      <c r="BE52" s="7">
        <v>4493</v>
      </c>
      <c r="BF52" s="7">
        <v>384</v>
      </c>
      <c r="BG52" s="7">
        <v>522</v>
      </c>
      <c r="BH52" s="7">
        <v>837</v>
      </c>
      <c r="BI52" s="7">
        <v>656</v>
      </c>
      <c r="BJ52" s="7">
        <v>670</v>
      </c>
      <c r="BK52" s="7">
        <v>623</v>
      </c>
      <c r="BL52" s="7">
        <v>801</v>
      </c>
      <c r="BM52" s="7">
        <v>0</v>
      </c>
    </row>
    <row r="53" spans="1:65">
      <c r="A53" s="27">
        <v>41791</v>
      </c>
      <c r="B53" s="7" t="s">
        <v>1806</v>
      </c>
      <c r="C53" s="7">
        <v>1834</v>
      </c>
      <c r="D53" s="7">
        <v>1067</v>
      </c>
      <c r="E53" s="7">
        <v>330</v>
      </c>
      <c r="F53" s="7">
        <v>214</v>
      </c>
      <c r="G53" s="7">
        <v>87</v>
      </c>
      <c r="H53" s="7">
        <v>60</v>
      </c>
      <c r="I53" s="7">
        <v>38</v>
      </c>
      <c r="J53" s="7">
        <v>28</v>
      </c>
      <c r="K53" s="7">
        <v>10</v>
      </c>
      <c r="L53" s="7">
        <v>21438</v>
      </c>
      <c r="M53" s="7">
        <v>2175</v>
      </c>
      <c r="N53" s="7">
        <v>2121</v>
      </c>
      <c r="O53" s="7">
        <v>2886</v>
      </c>
      <c r="P53" s="7">
        <v>2100</v>
      </c>
      <c r="Q53" s="7">
        <v>2170</v>
      </c>
      <c r="R53" s="7">
        <v>2484</v>
      </c>
      <c r="S53" s="7">
        <v>7502</v>
      </c>
      <c r="T53" s="7">
        <v>0</v>
      </c>
      <c r="U53" s="7">
        <v>13764</v>
      </c>
      <c r="V53" s="7">
        <v>1222</v>
      </c>
      <c r="W53" s="7">
        <v>1240</v>
      </c>
      <c r="X53" s="7">
        <v>1679</v>
      </c>
      <c r="Y53" s="7">
        <v>1203</v>
      </c>
      <c r="Z53" s="7">
        <v>1196</v>
      </c>
      <c r="AA53" s="7">
        <v>1615</v>
      </c>
      <c r="AB53" s="7">
        <v>5609</v>
      </c>
      <c r="AC53" s="7">
        <v>0</v>
      </c>
      <c r="AD53" s="7">
        <v>7674</v>
      </c>
      <c r="AE53" s="7">
        <v>953</v>
      </c>
      <c r="AF53" s="7">
        <v>881</v>
      </c>
      <c r="AG53" s="7">
        <v>1207</v>
      </c>
      <c r="AH53" s="7">
        <v>897</v>
      </c>
      <c r="AI53" s="7">
        <v>974</v>
      </c>
      <c r="AJ53" s="7">
        <v>869</v>
      </c>
      <c r="AK53" s="7">
        <v>1893</v>
      </c>
      <c r="AL53" s="7">
        <v>0</v>
      </c>
      <c r="AM53" s="7">
        <v>18705</v>
      </c>
      <c r="AN53" s="7">
        <v>909</v>
      </c>
      <c r="AO53" s="7">
        <v>1649</v>
      </c>
      <c r="AP53" s="7">
        <v>2503</v>
      </c>
      <c r="AQ53" s="7">
        <v>1859</v>
      </c>
      <c r="AR53" s="7">
        <v>1988</v>
      </c>
      <c r="AS53" s="7">
        <v>2364</v>
      </c>
      <c r="AT53" s="7">
        <v>7433</v>
      </c>
      <c r="AU53" s="7">
        <v>0</v>
      </c>
      <c r="AV53" s="7">
        <v>12019</v>
      </c>
      <c r="AW53" s="7">
        <v>438</v>
      </c>
      <c r="AX53" s="7">
        <v>901</v>
      </c>
      <c r="AY53" s="7">
        <v>1445</v>
      </c>
      <c r="AZ53" s="7">
        <v>1062</v>
      </c>
      <c r="BA53" s="7">
        <v>1095</v>
      </c>
      <c r="BB53" s="7">
        <v>1525</v>
      </c>
      <c r="BC53" s="7">
        <v>5553</v>
      </c>
      <c r="BD53" s="7">
        <v>0</v>
      </c>
      <c r="BE53" s="7">
        <v>6686</v>
      </c>
      <c r="BF53" s="7">
        <v>471</v>
      </c>
      <c r="BG53" s="7">
        <v>748</v>
      </c>
      <c r="BH53" s="7">
        <v>1058</v>
      </c>
      <c r="BI53" s="7">
        <v>797</v>
      </c>
      <c r="BJ53" s="7">
        <v>893</v>
      </c>
      <c r="BK53" s="7">
        <v>839</v>
      </c>
      <c r="BL53" s="7">
        <v>1880</v>
      </c>
      <c r="BM53" s="7">
        <v>0</v>
      </c>
    </row>
    <row r="54" spans="1:65">
      <c r="A54" s="27">
        <v>41791</v>
      </c>
      <c r="B54" s="7" t="s">
        <v>1751</v>
      </c>
      <c r="C54" s="7">
        <v>2</v>
      </c>
      <c r="D54" s="7">
        <v>1</v>
      </c>
      <c r="E54" s="7">
        <v>1</v>
      </c>
      <c r="F54" s="7">
        <v>0</v>
      </c>
      <c r="G54" s="7">
        <v>0</v>
      </c>
      <c r="H54" s="7">
        <v>0</v>
      </c>
      <c r="I54" s="7">
        <v>0</v>
      </c>
      <c r="J54" s="7">
        <v>0</v>
      </c>
      <c r="K54" s="7">
        <v>0</v>
      </c>
      <c r="L54" s="7">
        <v>9</v>
      </c>
      <c r="M54" s="7">
        <v>3</v>
      </c>
      <c r="N54" s="7">
        <v>6</v>
      </c>
      <c r="O54" s="7">
        <v>0</v>
      </c>
      <c r="P54" s="7">
        <v>0</v>
      </c>
      <c r="Q54" s="7">
        <v>0</v>
      </c>
      <c r="R54" s="7">
        <v>0</v>
      </c>
      <c r="S54" s="7">
        <v>0</v>
      </c>
      <c r="T54" s="7">
        <v>0</v>
      </c>
      <c r="U54" s="7">
        <v>4</v>
      </c>
      <c r="V54" s="7">
        <v>2</v>
      </c>
      <c r="W54" s="7">
        <v>2</v>
      </c>
      <c r="X54" s="7">
        <v>0</v>
      </c>
      <c r="Y54" s="7">
        <v>0</v>
      </c>
      <c r="Z54" s="7">
        <v>0</v>
      </c>
      <c r="AA54" s="7">
        <v>0</v>
      </c>
      <c r="AB54" s="7">
        <v>0</v>
      </c>
      <c r="AC54" s="7">
        <v>0</v>
      </c>
      <c r="AD54" s="7">
        <v>5</v>
      </c>
      <c r="AE54" s="7">
        <v>1</v>
      </c>
      <c r="AF54" s="7">
        <v>4</v>
      </c>
      <c r="AG54" s="7">
        <v>0</v>
      </c>
      <c r="AH54" s="7">
        <v>0</v>
      </c>
      <c r="AI54" s="7">
        <v>0</v>
      </c>
      <c r="AJ54" s="7">
        <v>0</v>
      </c>
      <c r="AK54" s="7">
        <v>0</v>
      </c>
      <c r="AL54" s="7">
        <v>0</v>
      </c>
      <c r="AM54" s="7">
        <v>6</v>
      </c>
      <c r="AN54" s="7">
        <v>1</v>
      </c>
      <c r="AO54" s="7">
        <v>5</v>
      </c>
      <c r="AP54" s="7">
        <v>0</v>
      </c>
      <c r="AQ54" s="7">
        <v>0</v>
      </c>
      <c r="AR54" s="7">
        <v>0</v>
      </c>
      <c r="AS54" s="7">
        <v>0</v>
      </c>
      <c r="AT54" s="7">
        <v>0</v>
      </c>
      <c r="AU54" s="7">
        <v>0</v>
      </c>
      <c r="AV54" s="7">
        <v>1</v>
      </c>
      <c r="AW54" s="7">
        <v>0</v>
      </c>
      <c r="AX54" s="7">
        <v>1</v>
      </c>
      <c r="AY54" s="7">
        <v>0</v>
      </c>
      <c r="AZ54" s="7">
        <v>0</v>
      </c>
      <c r="BA54" s="7">
        <v>0</v>
      </c>
      <c r="BB54" s="7">
        <v>0</v>
      </c>
      <c r="BC54" s="7">
        <v>0</v>
      </c>
      <c r="BD54" s="7">
        <v>0</v>
      </c>
      <c r="BE54" s="7">
        <v>5</v>
      </c>
      <c r="BF54" s="7">
        <v>1</v>
      </c>
      <c r="BG54" s="7">
        <v>4</v>
      </c>
      <c r="BH54" s="7">
        <v>0</v>
      </c>
      <c r="BI54" s="7">
        <v>0</v>
      </c>
      <c r="BJ54" s="7">
        <v>0</v>
      </c>
      <c r="BK54" s="7">
        <v>0</v>
      </c>
      <c r="BL54" s="7">
        <v>0</v>
      </c>
      <c r="BM54" s="7">
        <v>0</v>
      </c>
    </row>
    <row r="55" spans="1:65">
      <c r="A55" s="27">
        <v>41791</v>
      </c>
      <c r="B55" s="7" t="s">
        <v>1756</v>
      </c>
      <c r="C55" s="7">
        <v>0</v>
      </c>
      <c r="D55" s="7">
        <v>0</v>
      </c>
      <c r="E55" s="7">
        <v>0</v>
      </c>
      <c r="F55" s="7">
        <v>0</v>
      </c>
      <c r="G55" s="7">
        <v>0</v>
      </c>
      <c r="H55" s="7">
        <v>0</v>
      </c>
      <c r="I55" s="7">
        <v>0</v>
      </c>
      <c r="J55" s="7">
        <v>0</v>
      </c>
      <c r="K55" s="7">
        <v>0</v>
      </c>
      <c r="L55" s="7">
        <v>0</v>
      </c>
      <c r="M55" s="7">
        <v>0</v>
      </c>
      <c r="N55" s="7">
        <v>0</v>
      </c>
      <c r="O55" s="7">
        <v>0</v>
      </c>
      <c r="P55" s="7">
        <v>0</v>
      </c>
      <c r="Q55" s="7">
        <v>0</v>
      </c>
      <c r="R55" s="7">
        <v>0</v>
      </c>
      <c r="S55" s="7">
        <v>0</v>
      </c>
      <c r="T55" s="7">
        <v>0</v>
      </c>
      <c r="U55" s="7">
        <v>0</v>
      </c>
      <c r="V55" s="7">
        <v>0</v>
      </c>
      <c r="W55" s="7">
        <v>0</v>
      </c>
      <c r="X55" s="7">
        <v>0</v>
      </c>
      <c r="Y55" s="7">
        <v>0</v>
      </c>
      <c r="Z55" s="7">
        <v>0</v>
      </c>
      <c r="AA55" s="7">
        <v>0</v>
      </c>
      <c r="AB55" s="7">
        <v>0</v>
      </c>
      <c r="AC55" s="7">
        <v>0</v>
      </c>
      <c r="AD55" s="7">
        <v>0</v>
      </c>
      <c r="AE55" s="7">
        <v>0</v>
      </c>
      <c r="AF55" s="7">
        <v>0</v>
      </c>
      <c r="AG55" s="7">
        <v>0</v>
      </c>
      <c r="AH55" s="7">
        <v>0</v>
      </c>
      <c r="AI55" s="7">
        <v>0</v>
      </c>
      <c r="AJ55" s="7">
        <v>0</v>
      </c>
      <c r="AK55" s="7">
        <v>0</v>
      </c>
      <c r="AL55" s="7">
        <v>0</v>
      </c>
      <c r="AM55" s="7">
        <v>0</v>
      </c>
      <c r="AN55" s="7">
        <v>0</v>
      </c>
      <c r="AO55" s="7">
        <v>0</v>
      </c>
      <c r="AP55" s="7">
        <v>0</v>
      </c>
      <c r="AQ55" s="7">
        <v>0</v>
      </c>
      <c r="AR55" s="7">
        <v>0</v>
      </c>
      <c r="AS55" s="7">
        <v>0</v>
      </c>
      <c r="AT55" s="7">
        <v>0</v>
      </c>
      <c r="AU55" s="7">
        <v>0</v>
      </c>
      <c r="AV55" s="7">
        <v>0</v>
      </c>
      <c r="AW55" s="7">
        <v>0</v>
      </c>
      <c r="AX55" s="7">
        <v>0</v>
      </c>
      <c r="AY55" s="7">
        <v>0</v>
      </c>
      <c r="AZ55" s="7">
        <v>0</v>
      </c>
      <c r="BA55" s="7">
        <v>0</v>
      </c>
      <c r="BB55" s="7">
        <v>0</v>
      </c>
      <c r="BC55" s="7">
        <v>0</v>
      </c>
      <c r="BD55" s="7">
        <v>0</v>
      </c>
      <c r="BE55" s="7">
        <v>0</v>
      </c>
      <c r="BF55" s="7">
        <v>0</v>
      </c>
      <c r="BG55" s="7">
        <v>0</v>
      </c>
      <c r="BH55" s="7">
        <v>0</v>
      </c>
      <c r="BI55" s="7">
        <v>0</v>
      </c>
      <c r="BJ55" s="7">
        <v>0</v>
      </c>
      <c r="BK55" s="7">
        <v>0</v>
      </c>
      <c r="BL55" s="7">
        <v>0</v>
      </c>
      <c r="BM55" s="7">
        <v>0</v>
      </c>
    </row>
    <row r="56" spans="1:65">
      <c r="A56" s="27">
        <v>41791</v>
      </c>
      <c r="B56" s="7" t="s">
        <v>1509</v>
      </c>
      <c r="C56" s="7">
        <v>0</v>
      </c>
      <c r="D56" s="7">
        <v>0</v>
      </c>
      <c r="E56" s="7">
        <v>0</v>
      </c>
      <c r="F56" s="7">
        <v>0</v>
      </c>
      <c r="G56" s="7">
        <v>0</v>
      </c>
      <c r="H56" s="7">
        <v>0</v>
      </c>
      <c r="I56" s="7">
        <v>0</v>
      </c>
      <c r="J56" s="7">
        <v>0</v>
      </c>
      <c r="K56" s="7">
        <v>0</v>
      </c>
      <c r="L56" s="7">
        <v>0</v>
      </c>
      <c r="M56" s="7">
        <v>0</v>
      </c>
      <c r="N56" s="7">
        <v>0</v>
      </c>
      <c r="O56" s="7">
        <v>0</v>
      </c>
      <c r="P56" s="7">
        <v>0</v>
      </c>
      <c r="Q56" s="7">
        <v>0</v>
      </c>
      <c r="R56" s="7">
        <v>0</v>
      </c>
      <c r="S56" s="7">
        <v>0</v>
      </c>
      <c r="T56" s="7">
        <v>0</v>
      </c>
      <c r="U56" s="7">
        <v>0</v>
      </c>
      <c r="V56" s="7">
        <v>0</v>
      </c>
      <c r="W56" s="7">
        <v>0</v>
      </c>
      <c r="X56" s="7">
        <v>0</v>
      </c>
      <c r="Y56" s="7">
        <v>0</v>
      </c>
      <c r="Z56" s="7">
        <v>0</v>
      </c>
      <c r="AA56" s="7">
        <v>0</v>
      </c>
      <c r="AB56" s="7">
        <v>0</v>
      </c>
      <c r="AC56" s="7">
        <v>0</v>
      </c>
      <c r="AD56" s="7">
        <v>0</v>
      </c>
      <c r="AE56" s="7">
        <v>0</v>
      </c>
      <c r="AF56" s="7">
        <v>0</v>
      </c>
      <c r="AG56" s="7">
        <v>0</v>
      </c>
      <c r="AH56" s="7">
        <v>0</v>
      </c>
      <c r="AI56" s="7">
        <v>0</v>
      </c>
      <c r="AJ56" s="7">
        <v>0</v>
      </c>
      <c r="AK56" s="7">
        <v>0</v>
      </c>
      <c r="AL56" s="7">
        <v>0</v>
      </c>
      <c r="AM56" s="7">
        <v>0</v>
      </c>
      <c r="AN56" s="7">
        <v>0</v>
      </c>
      <c r="AO56" s="7">
        <v>0</v>
      </c>
      <c r="AP56" s="7">
        <v>0</v>
      </c>
      <c r="AQ56" s="7">
        <v>0</v>
      </c>
      <c r="AR56" s="7">
        <v>0</v>
      </c>
      <c r="AS56" s="7">
        <v>0</v>
      </c>
      <c r="AT56" s="7">
        <v>0</v>
      </c>
      <c r="AU56" s="7">
        <v>0</v>
      </c>
      <c r="AV56" s="7">
        <v>0</v>
      </c>
      <c r="AW56" s="7">
        <v>0</v>
      </c>
      <c r="AX56" s="7">
        <v>0</v>
      </c>
      <c r="AY56" s="7">
        <v>0</v>
      </c>
      <c r="AZ56" s="7">
        <v>0</v>
      </c>
      <c r="BA56" s="7">
        <v>0</v>
      </c>
      <c r="BB56" s="7">
        <v>0</v>
      </c>
      <c r="BC56" s="7">
        <v>0</v>
      </c>
      <c r="BD56" s="7">
        <v>0</v>
      </c>
      <c r="BE56" s="7">
        <v>0</v>
      </c>
      <c r="BF56" s="7">
        <v>0</v>
      </c>
      <c r="BG56" s="7">
        <v>0</v>
      </c>
      <c r="BH56" s="7">
        <v>0</v>
      </c>
      <c r="BI56" s="7">
        <v>0</v>
      </c>
      <c r="BJ56" s="7">
        <v>0</v>
      </c>
      <c r="BK56" s="7">
        <v>0</v>
      </c>
      <c r="BL56" s="7">
        <v>0</v>
      </c>
      <c r="BM56" s="7">
        <v>0</v>
      </c>
    </row>
    <row r="57" spans="1:65">
      <c r="A57" s="27">
        <v>41791</v>
      </c>
      <c r="B57" s="7" t="s">
        <v>1757</v>
      </c>
      <c r="C57" s="7">
        <v>234</v>
      </c>
      <c r="D57" s="7">
        <v>132</v>
      </c>
      <c r="E57" s="7">
        <v>65</v>
      </c>
      <c r="F57" s="7">
        <v>26</v>
      </c>
      <c r="G57" s="7">
        <v>5</v>
      </c>
      <c r="H57" s="7">
        <v>5</v>
      </c>
      <c r="I57" s="7">
        <v>1</v>
      </c>
      <c r="J57" s="7">
        <v>0</v>
      </c>
      <c r="K57" s="7">
        <v>0</v>
      </c>
      <c r="L57" s="7">
        <v>1344</v>
      </c>
      <c r="M57" s="7">
        <v>288</v>
      </c>
      <c r="N57" s="7">
        <v>406</v>
      </c>
      <c r="O57" s="7">
        <v>316</v>
      </c>
      <c r="P57" s="7">
        <v>127</v>
      </c>
      <c r="Q57" s="7">
        <v>157</v>
      </c>
      <c r="R57" s="7">
        <v>50</v>
      </c>
      <c r="S57" s="7">
        <v>0</v>
      </c>
      <c r="T57" s="7">
        <v>0</v>
      </c>
      <c r="U57" s="7">
        <v>1091</v>
      </c>
      <c r="V57" s="7">
        <v>201</v>
      </c>
      <c r="W57" s="7">
        <v>317</v>
      </c>
      <c r="X57" s="7">
        <v>264</v>
      </c>
      <c r="Y57" s="7">
        <v>119</v>
      </c>
      <c r="Z57" s="7">
        <v>140</v>
      </c>
      <c r="AA57" s="7">
        <v>50</v>
      </c>
      <c r="AB57" s="7">
        <v>0</v>
      </c>
      <c r="AC57" s="7">
        <v>0</v>
      </c>
      <c r="AD57" s="7">
        <v>253</v>
      </c>
      <c r="AE57" s="7">
        <v>87</v>
      </c>
      <c r="AF57" s="7">
        <v>89</v>
      </c>
      <c r="AG57" s="7">
        <v>52</v>
      </c>
      <c r="AH57" s="7">
        <v>8</v>
      </c>
      <c r="AI57" s="7">
        <v>17</v>
      </c>
      <c r="AJ57" s="7">
        <v>0</v>
      </c>
      <c r="AK57" s="7">
        <v>0</v>
      </c>
      <c r="AL57" s="7">
        <v>0</v>
      </c>
      <c r="AM57" s="7">
        <v>891</v>
      </c>
      <c r="AN57" s="7">
        <v>108</v>
      </c>
      <c r="AO57" s="7">
        <v>278</v>
      </c>
      <c r="AP57" s="7">
        <v>259</v>
      </c>
      <c r="AQ57" s="7">
        <v>114</v>
      </c>
      <c r="AR57" s="7">
        <v>130</v>
      </c>
      <c r="AS57" s="7">
        <v>2</v>
      </c>
      <c r="AT57" s="7">
        <v>0</v>
      </c>
      <c r="AU57" s="7">
        <v>0</v>
      </c>
      <c r="AV57" s="7">
        <v>728</v>
      </c>
      <c r="AW57" s="7">
        <v>60</v>
      </c>
      <c r="AX57" s="7">
        <v>216</v>
      </c>
      <c r="AY57" s="7">
        <v>224</v>
      </c>
      <c r="AZ57" s="7">
        <v>110</v>
      </c>
      <c r="BA57" s="7">
        <v>116</v>
      </c>
      <c r="BB57" s="7">
        <v>2</v>
      </c>
      <c r="BC57" s="7">
        <v>0</v>
      </c>
      <c r="BD57" s="7">
        <v>0</v>
      </c>
      <c r="BE57" s="7">
        <v>163</v>
      </c>
      <c r="BF57" s="7">
        <v>48</v>
      </c>
      <c r="BG57" s="7">
        <v>62</v>
      </c>
      <c r="BH57" s="7">
        <v>35</v>
      </c>
      <c r="BI57" s="7">
        <v>4</v>
      </c>
      <c r="BJ57" s="7">
        <v>14</v>
      </c>
      <c r="BK57" s="7">
        <v>0</v>
      </c>
      <c r="BL57" s="7">
        <v>0</v>
      </c>
      <c r="BM57" s="7">
        <v>0</v>
      </c>
    </row>
    <row r="58" spans="1:65">
      <c r="A58" s="27">
        <v>41791</v>
      </c>
      <c r="B58" s="7" t="s">
        <v>1498</v>
      </c>
      <c r="C58" s="7">
        <v>242</v>
      </c>
      <c r="D58" s="7">
        <v>93</v>
      </c>
      <c r="E58" s="7">
        <v>46</v>
      </c>
      <c r="F58" s="7">
        <v>38</v>
      </c>
      <c r="G58" s="7">
        <v>18</v>
      </c>
      <c r="H58" s="7">
        <v>16</v>
      </c>
      <c r="I58" s="7">
        <v>13</v>
      </c>
      <c r="J58" s="7">
        <v>16</v>
      </c>
      <c r="K58" s="7">
        <v>2</v>
      </c>
      <c r="L58" s="7">
        <v>8542</v>
      </c>
      <c r="M58" s="7">
        <v>223</v>
      </c>
      <c r="N58" s="7">
        <v>325</v>
      </c>
      <c r="O58" s="7">
        <v>518</v>
      </c>
      <c r="P58" s="7">
        <v>445</v>
      </c>
      <c r="Q58" s="7">
        <v>661</v>
      </c>
      <c r="R58" s="7">
        <v>845</v>
      </c>
      <c r="S58" s="7">
        <v>5525</v>
      </c>
      <c r="T58" s="7">
        <v>0</v>
      </c>
      <c r="U58" s="7">
        <v>6871</v>
      </c>
      <c r="V58" s="7">
        <v>159</v>
      </c>
      <c r="W58" s="7">
        <v>214</v>
      </c>
      <c r="X58" s="7">
        <v>359</v>
      </c>
      <c r="Y58" s="7">
        <v>319</v>
      </c>
      <c r="Z58" s="7">
        <v>415</v>
      </c>
      <c r="AA58" s="7">
        <v>627</v>
      </c>
      <c r="AB58" s="7">
        <v>4778</v>
      </c>
      <c r="AC58" s="7">
        <v>0</v>
      </c>
      <c r="AD58" s="7">
        <v>1671</v>
      </c>
      <c r="AE58" s="7">
        <v>64</v>
      </c>
      <c r="AF58" s="7">
        <v>111</v>
      </c>
      <c r="AG58" s="7">
        <v>159</v>
      </c>
      <c r="AH58" s="7">
        <v>126</v>
      </c>
      <c r="AI58" s="7">
        <v>246</v>
      </c>
      <c r="AJ58" s="7">
        <v>218</v>
      </c>
      <c r="AK58" s="7">
        <v>747</v>
      </c>
      <c r="AL58" s="7">
        <v>0</v>
      </c>
      <c r="AM58" s="7">
        <v>8119</v>
      </c>
      <c r="AN58" s="7">
        <v>116</v>
      </c>
      <c r="AO58" s="7">
        <v>247</v>
      </c>
      <c r="AP58" s="7">
        <v>465</v>
      </c>
      <c r="AQ58" s="7">
        <v>408</v>
      </c>
      <c r="AR58" s="7">
        <v>590</v>
      </c>
      <c r="AS58" s="7">
        <v>815</v>
      </c>
      <c r="AT58" s="7">
        <v>5478</v>
      </c>
      <c r="AU58" s="7">
        <v>0</v>
      </c>
      <c r="AV58" s="7">
        <v>6553</v>
      </c>
      <c r="AW58" s="7">
        <v>77</v>
      </c>
      <c r="AX58" s="7">
        <v>154</v>
      </c>
      <c r="AY58" s="7">
        <v>318</v>
      </c>
      <c r="AZ58" s="7">
        <v>293</v>
      </c>
      <c r="BA58" s="7">
        <v>371</v>
      </c>
      <c r="BB58" s="7">
        <v>607</v>
      </c>
      <c r="BC58" s="7">
        <v>4733</v>
      </c>
      <c r="BD58" s="7">
        <v>0</v>
      </c>
      <c r="BE58" s="7">
        <v>1566</v>
      </c>
      <c r="BF58" s="7">
        <v>39</v>
      </c>
      <c r="BG58" s="7">
        <v>93</v>
      </c>
      <c r="BH58" s="7">
        <v>147</v>
      </c>
      <c r="BI58" s="7">
        <v>115</v>
      </c>
      <c r="BJ58" s="7">
        <v>219</v>
      </c>
      <c r="BK58" s="7">
        <v>208</v>
      </c>
      <c r="BL58" s="7">
        <v>745</v>
      </c>
      <c r="BM58" s="7">
        <v>0</v>
      </c>
    </row>
    <row r="59" spans="1:65">
      <c r="A59" s="27">
        <v>41791</v>
      </c>
      <c r="B59" s="7" t="s">
        <v>1758</v>
      </c>
      <c r="C59" s="7">
        <v>2</v>
      </c>
      <c r="D59" s="7">
        <v>0</v>
      </c>
      <c r="E59" s="7">
        <v>0</v>
      </c>
      <c r="F59" s="7">
        <v>1</v>
      </c>
      <c r="G59" s="7">
        <v>0</v>
      </c>
      <c r="H59" s="7">
        <v>0</v>
      </c>
      <c r="I59" s="7">
        <v>0</v>
      </c>
      <c r="J59" s="7">
        <v>0</v>
      </c>
      <c r="K59" s="7">
        <v>1</v>
      </c>
      <c r="L59" s="7">
        <v>10</v>
      </c>
      <c r="M59" s="7">
        <v>0</v>
      </c>
      <c r="N59" s="7">
        <v>0</v>
      </c>
      <c r="O59" s="7">
        <v>10</v>
      </c>
      <c r="P59" s="7">
        <v>0</v>
      </c>
      <c r="Q59" s="7">
        <v>0</v>
      </c>
      <c r="R59" s="7">
        <v>0</v>
      </c>
      <c r="S59" s="7">
        <v>0</v>
      </c>
      <c r="T59" s="7">
        <v>0</v>
      </c>
      <c r="U59" s="7">
        <v>9</v>
      </c>
      <c r="V59" s="7">
        <v>0</v>
      </c>
      <c r="W59" s="7">
        <v>0</v>
      </c>
      <c r="X59" s="7">
        <v>9</v>
      </c>
      <c r="Y59" s="7">
        <v>0</v>
      </c>
      <c r="Z59" s="7">
        <v>0</v>
      </c>
      <c r="AA59" s="7">
        <v>0</v>
      </c>
      <c r="AB59" s="7">
        <v>0</v>
      </c>
      <c r="AC59" s="7">
        <v>0</v>
      </c>
      <c r="AD59" s="7">
        <v>1</v>
      </c>
      <c r="AE59" s="7">
        <v>0</v>
      </c>
      <c r="AF59" s="7">
        <v>0</v>
      </c>
      <c r="AG59" s="7">
        <v>1</v>
      </c>
      <c r="AH59" s="7">
        <v>0</v>
      </c>
      <c r="AI59" s="7">
        <v>0</v>
      </c>
      <c r="AJ59" s="7">
        <v>0</v>
      </c>
      <c r="AK59" s="7">
        <v>0</v>
      </c>
      <c r="AL59" s="7">
        <v>0</v>
      </c>
      <c r="AM59" s="7">
        <v>10</v>
      </c>
      <c r="AN59" s="7">
        <v>0</v>
      </c>
      <c r="AO59" s="7">
        <v>0</v>
      </c>
      <c r="AP59" s="7">
        <v>10</v>
      </c>
      <c r="AQ59" s="7">
        <v>0</v>
      </c>
      <c r="AR59" s="7">
        <v>0</v>
      </c>
      <c r="AS59" s="7">
        <v>0</v>
      </c>
      <c r="AT59" s="7">
        <v>0</v>
      </c>
      <c r="AU59" s="7">
        <v>0</v>
      </c>
      <c r="AV59" s="7">
        <v>9</v>
      </c>
      <c r="AW59" s="7">
        <v>0</v>
      </c>
      <c r="AX59" s="7">
        <v>0</v>
      </c>
      <c r="AY59" s="7">
        <v>9</v>
      </c>
      <c r="AZ59" s="7">
        <v>0</v>
      </c>
      <c r="BA59" s="7">
        <v>0</v>
      </c>
      <c r="BB59" s="7">
        <v>0</v>
      </c>
      <c r="BC59" s="7">
        <v>0</v>
      </c>
      <c r="BD59" s="7">
        <v>0</v>
      </c>
      <c r="BE59" s="7">
        <v>1</v>
      </c>
      <c r="BF59" s="7">
        <v>0</v>
      </c>
      <c r="BG59" s="7">
        <v>0</v>
      </c>
      <c r="BH59" s="7">
        <v>1</v>
      </c>
      <c r="BI59" s="7">
        <v>0</v>
      </c>
      <c r="BJ59" s="7">
        <v>0</v>
      </c>
      <c r="BK59" s="7">
        <v>0</v>
      </c>
      <c r="BL59" s="7">
        <v>0</v>
      </c>
      <c r="BM59" s="7">
        <v>0</v>
      </c>
    </row>
    <row r="60" spans="1:65">
      <c r="A60" s="27">
        <v>41791</v>
      </c>
      <c r="B60" s="7" t="s">
        <v>65</v>
      </c>
      <c r="C60" s="7">
        <v>2</v>
      </c>
      <c r="D60" s="7">
        <v>2</v>
      </c>
      <c r="E60" s="7">
        <v>0</v>
      </c>
      <c r="F60" s="7">
        <v>0</v>
      </c>
      <c r="G60" s="7">
        <v>0</v>
      </c>
      <c r="H60" s="7">
        <v>0</v>
      </c>
      <c r="I60" s="7">
        <v>0</v>
      </c>
      <c r="J60" s="7">
        <v>0</v>
      </c>
      <c r="K60" s="7">
        <v>0</v>
      </c>
      <c r="L60" s="7">
        <v>2</v>
      </c>
      <c r="M60" s="7">
        <v>2</v>
      </c>
      <c r="N60" s="7">
        <v>0</v>
      </c>
      <c r="O60" s="7">
        <v>0</v>
      </c>
      <c r="P60" s="7">
        <v>0</v>
      </c>
      <c r="Q60" s="7">
        <v>0</v>
      </c>
      <c r="R60" s="7">
        <v>0</v>
      </c>
      <c r="S60" s="7">
        <v>0</v>
      </c>
      <c r="T60" s="7">
        <v>0</v>
      </c>
      <c r="U60" s="7">
        <v>2</v>
      </c>
      <c r="V60" s="7">
        <v>2</v>
      </c>
      <c r="W60" s="7">
        <v>0</v>
      </c>
      <c r="X60" s="7">
        <v>0</v>
      </c>
      <c r="Y60" s="7">
        <v>0</v>
      </c>
      <c r="Z60" s="7">
        <v>0</v>
      </c>
      <c r="AA60" s="7">
        <v>0</v>
      </c>
      <c r="AB60" s="7">
        <v>0</v>
      </c>
      <c r="AC60" s="7">
        <v>0</v>
      </c>
      <c r="AD60" s="7">
        <v>0</v>
      </c>
      <c r="AE60" s="7">
        <v>0</v>
      </c>
      <c r="AF60" s="7">
        <v>0</v>
      </c>
      <c r="AG60" s="7">
        <v>0</v>
      </c>
      <c r="AH60" s="7">
        <v>0</v>
      </c>
      <c r="AI60" s="7">
        <v>0</v>
      </c>
      <c r="AJ60" s="7">
        <v>0</v>
      </c>
      <c r="AK60" s="7">
        <v>0</v>
      </c>
      <c r="AL60" s="7">
        <v>0</v>
      </c>
      <c r="AM60" s="7">
        <v>0</v>
      </c>
      <c r="AN60" s="7">
        <v>0</v>
      </c>
      <c r="AO60" s="7">
        <v>0</v>
      </c>
      <c r="AP60" s="7">
        <v>0</v>
      </c>
      <c r="AQ60" s="7">
        <v>0</v>
      </c>
      <c r="AR60" s="7">
        <v>0</v>
      </c>
      <c r="AS60" s="7">
        <v>0</v>
      </c>
      <c r="AT60" s="7">
        <v>0</v>
      </c>
      <c r="AU60" s="7">
        <v>0</v>
      </c>
      <c r="AV60" s="7">
        <v>0</v>
      </c>
      <c r="AW60" s="7">
        <v>0</v>
      </c>
      <c r="AX60" s="7">
        <v>0</v>
      </c>
      <c r="AY60" s="7">
        <v>0</v>
      </c>
      <c r="AZ60" s="7">
        <v>0</v>
      </c>
      <c r="BA60" s="7">
        <v>0</v>
      </c>
      <c r="BB60" s="7">
        <v>0</v>
      </c>
      <c r="BC60" s="7">
        <v>0</v>
      </c>
      <c r="BD60" s="7">
        <v>0</v>
      </c>
      <c r="BE60" s="7">
        <v>0</v>
      </c>
      <c r="BF60" s="7">
        <v>0</v>
      </c>
      <c r="BG60" s="7">
        <v>0</v>
      </c>
      <c r="BH60" s="7">
        <v>0</v>
      </c>
      <c r="BI60" s="7">
        <v>0</v>
      </c>
      <c r="BJ60" s="7">
        <v>0</v>
      </c>
      <c r="BK60" s="7">
        <v>0</v>
      </c>
      <c r="BL60" s="7">
        <v>0</v>
      </c>
      <c r="BM60" s="7">
        <v>0</v>
      </c>
    </row>
    <row r="61" spans="1:65">
      <c r="A61" s="27">
        <v>41791</v>
      </c>
      <c r="B61" s="7" t="s">
        <v>751</v>
      </c>
      <c r="C61" s="7">
        <v>84</v>
      </c>
      <c r="D61" s="7">
        <v>20</v>
      </c>
      <c r="E61" s="7">
        <v>12</v>
      </c>
      <c r="F61" s="7">
        <v>23</v>
      </c>
      <c r="G61" s="7">
        <v>12</v>
      </c>
      <c r="H61" s="7">
        <v>6</v>
      </c>
      <c r="I61" s="7">
        <v>6</v>
      </c>
      <c r="J61" s="7">
        <v>4</v>
      </c>
      <c r="K61" s="7">
        <v>1</v>
      </c>
      <c r="L61" s="7">
        <v>2147</v>
      </c>
      <c r="M61" s="7">
        <v>41</v>
      </c>
      <c r="N61" s="7">
        <v>75</v>
      </c>
      <c r="O61" s="7">
        <v>310</v>
      </c>
      <c r="P61" s="7">
        <v>292</v>
      </c>
      <c r="Q61" s="7">
        <v>223</v>
      </c>
      <c r="R61" s="7">
        <v>361</v>
      </c>
      <c r="S61" s="7">
        <v>845</v>
      </c>
      <c r="T61" s="7">
        <v>0</v>
      </c>
      <c r="U61" s="7">
        <v>1480</v>
      </c>
      <c r="V61" s="7">
        <v>34</v>
      </c>
      <c r="W61" s="7">
        <v>55</v>
      </c>
      <c r="X61" s="7">
        <v>255</v>
      </c>
      <c r="Y61" s="7">
        <v>249</v>
      </c>
      <c r="Z61" s="7">
        <v>162</v>
      </c>
      <c r="AA61" s="7">
        <v>320</v>
      </c>
      <c r="AB61" s="7">
        <v>405</v>
      </c>
      <c r="AC61" s="7">
        <v>0</v>
      </c>
      <c r="AD61" s="7">
        <v>667</v>
      </c>
      <c r="AE61" s="7">
        <v>7</v>
      </c>
      <c r="AF61" s="7">
        <v>20</v>
      </c>
      <c r="AG61" s="7">
        <v>55</v>
      </c>
      <c r="AH61" s="7">
        <v>43</v>
      </c>
      <c r="AI61" s="7">
        <v>61</v>
      </c>
      <c r="AJ61" s="7">
        <v>41</v>
      </c>
      <c r="AK61" s="7">
        <v>440</v>
      </c>
      <c r="AL61" s="7">
        <v>0</v>
      </c>
      <c r="AM61" s="7">
        <v>2030</v>
      </c>
      <c r="AN61" s="7">
        <v>24</v>
      </c>
      <c r="AO61" s="7">
        <v>71</v>
      </c>
      <c r="AP61" s="7">
        <v>295</v>
      </c>
      <c r="AQ61" s="7">
        <v>282</v>
      </c>
      <c r="AR61" s="7">
        <v>196</v>
      </c>
      <c r="AS61" s="7">
        <v>321</v>
      </c>
      <c r="AT61" s="7">
        <v>841</v>
      </c>
      <c r="AU61" s="7">
        <v>0</v>
      </c>
      <c r="AV61" s="7">
        <v>1409</v>
      </c>
      <c r="AW61" s="7">
        <v>19</v>
      </c>
      <c r="AX61" s="7">
        <v>52</v>
      </c>
      <c r="AY61" s="7">
        <v>240</v>
      </c>
      <c r="AZ61" s="7">
        <v>243</v>
      </c>
      <c r="BA61" s="7">
        <v>153</v>
      </c>
      <c r="BB61" s="7">
        <v>300</v>
      </c>
      <c r="BC61" s="7">
        <v>402</v>
      </c>
      <c r="BD61" s="7">
        <v>0</v>
      </c>
      <c r="BE61" s="7">
        <v>621</v>
      </c>
      <c r="BF61" s="7">
        <v>5</v>
      </c>
      <c r="BG61" s="7">
        <v>19</v>
      </c>
      <c r="BH61" s="7">
        <v>55</v>
      </c>
      <c r="BI61" s="7">
        <v>39</v>
      </c>
      <c r="BJ61" s="7">
        <v>43</v>
      </c>
      <c r="BK61" s="7">
        <v>21</v>
      </c>
      <c r="BL61" s="7">
        <v>439</v>
      </c>
      <c r="BM61" s="7">
        <v>0</v>
      </c>
    </row>
    <row r="62" spans="1:65">
      <c r="A62" s="27">
        <v>41791</v>
      </c>
      <c r="B62" s="7" t="s">
        <v>1760</v>
      </c>
      <c r="C62" s="7">
        <v>360</v>
      </c>
      <c r="D62" s="7">
        <v>206</v>
      </c>
      <c r="E62" s="7">
        <v>67</v>
      </c>
      <c r="F62" s="7">
        <v>45</v>
      </c>
      <c r="G62" s="7">
        <v>22</v>
      </c>
      <c r="H62" s="7">
        <v>13</v>
      </c>
      <c r="I62" s="7">
        <v>4</v>
      </c>
      <c r="J62" s="7">
        <v>2</v>
      </c>
      <c r="K62" s="7">
        <v>1</v>
      </c>
      <c r="L62" s="7">
        <v>3058</v>
      </c>
      <c r="M62" s="7">
        <v>452</v>
      </c>
      <c r="N62" s="7">
        <v>428</v>
      </c>
      <c r="O62" s="7">
        <v>611</v>
      </c>
      <c r="P62" s="7">
        <v>528</v>
      </c>
      <c r="Q62" s="7">
        <v>435</v>
      </c>
      <c r="R62" s="7">
        <v>287</v>
      </c>
      <c r="S62" s="7">
        <v>317</v>
      </c>
      <c r="T62" s="7">
        <v>0</v>
      </c>
      <c r="U62" s="7">
        <v>1510</v>
      </c>
      <c r="V62" s="7">
        <v>266</v>
      </c>
      <c r="W62" s="7">
        <v>285</v>
      </c>
      <c r="X62" s="7">
        <v>328</v>
      </c>
      <c r="Y62" s="7">
        <v>212</v>
      </c>
      <c r="Z62" s="7">
        <v>179</v>
      </c>
      <c r="AA62" s="7">
        <v>95</v>
      </c>
      <c r="AB62" s="7">
        <v>145</v>
      </c>
      <c r="AC62" s="7">
        <v>0</v>
      </c>
      <c r="AD62" s="7">
        <v>1548</v>
      </c>
      <c r="AE62" s="7">
        <v>186</v>
      </c>
      <c r="AF62" s="7">
        <v>143</v>
      </c>
      <c r="AG62" s="7">
        <v>283</v>
      </c>
      <c r="AH62" s="7">
        <v>316</v>
      </c>
      <c r="AI62" s="7">
        <v>256</v>
      </c>
      <c r="AJ62" s="7">
        <v>192</v>
      </c>
      <c r="AK62" s="7">
        <v>172</v>
      </c>
      <c r="AL62" s="7">
        <v>0</v>
      </c>
      <c r="AM62" s="7">
        <v>2538</v>
      </c>
      <c r="AN62" s="7">
        <v>211</v>
      </c>
      <c r="AO62" s="7">
        <v>357</v>
      </c>
      <c r="AP62" s="7">
        <v>514</v>
      </c>
      <c r="AQ62" s="7">
        <v>445</v>
      </c>
      <c r="AR62" s="7">
        <v>414</v>
      </c>
      <c r="AS62" s="7">
        <v>287</v>
      </c>
      <c r="AT62" s="7">
        <v>310</v>
      </c>
      <c r="AU62" s="7">
        <v>0</v>
      </c>
      <c r="AV62" s="7">
        <v>1171</v>
      </c>
      <c r="AW62" s="7">
        <v>108</v>
      </c>
      <c r="AX62" s="7">
        <v>226</v>
      </c>
      <c r="AY62" s="7">
        <v>261</v>
      </c>
      <c r="AZ62" s="7">
        <v>169</v>
      </c>
      <c r="BA62" s="7">
        <v>172</v>
      </c>
      <c r="BB62" s="7">
        <v>95</v>
      </c>
      <c r="BC62" s="7">
        <v>140</v>
      </c>
      <c r="BD62" s="7">
        <v>0</v>
      </c>
      <c r="BE62" s="7">
        <v>1367</v>
      </c>
      <c r="BF62" s="7">
        <v>103</v>
      </c>
      <c r="BG62" s="7">
        <v>131</v>
      </c>
      <c r="BH62" s="7">
        <v>253</v>
      </c>
      <c r="BI62" s="7">
        <v>276</v>
      </c>
      <c r="BJ62" s="7">
        <v>242</v>
      </c>
      <c r="BK62" s="7">
        <v>192</v>
      </c>
      <c r="BL62" s="7">
        <v>170</v>
      </c>
      <c r="BM62" s="7">
        <v>0</v>
      </c>
    </row>
    <row r="63" spans="1:65">
      <c r="A63" s="27">
        <v>41791</v>
      </c>
      <c r="B63" s="7" t="s">
        <v>941</v>
      </c>
      <c r="C63" s="7">
        <v>7</v>
      </c>
      <c r="D63" s="7">
        <v>0</v>
      </c>
      <c r="E63" s="7">
        <v>0</v>
      </c>
      <c r="F63" s="7">
        <v>4</v>
      </c>
      <c r="G63" s="7">
        <v>2</v>
      </c>
      <c r="H63" s="7">
        <v>0</v>
      </c>
      <c r="I63" s="7">
        <v>1</v>
      </c>
      <c r="J63" s="7">
        <v>0</v>
      </c>
      <c r="K63" s="7">
        <v>0</v>
      </c>
      <c r="L63" s="7">
        <v>151</v>
      </c>
      <c r="M63" s="7">
        <v>0</v>
      </c>
      <c r="N63" s="7">
        <v>0</v>
      </c>
      <c r="O63" s="7">
        <v>54</v>
      </c>
      <c r="P63" s="7">
        <v>44</v>
      </c>
      <c r="Q63" s="7">
        <v>0</v>
      </c>
      <c r="R63" s="7">
        <v>53</v>
      </c>
      <c r="S63" s="7">
        <v>0</v>
      </c>
      <c r="T63" s="7">
        <v>0</v>
      </c>
      <c r="U63" s="7">
        <v>32</v>
      </c>
      <c r="V63" s="7">
        <v>0</v>
      </c>
      <c r="W63" s="7">
        <v>0</v>
      </c>
      <c r="X63" s="7">
        <v>14</v>
      </c>
      <c r="Y63" s="7">
        <v>16</v>
      </c>
      <c r="Z63" s="7">
        <v>0</v>
      </c>
      <c r="AA63" s="7">
        <v>2</v>
      </c>
      <c r="AB63" s="7">
        <v>0</v>
      </c>
      <c r="AC63" s="7">
        <v>0</v>
      </c>
      <c r="AD63" s="7">
        <v>119</v>
      </c>
      <c r="AE63" s="7">
        <v>0</v>
      </c>
      <c r="AF63" s="7">
        <v>0</v>
      </c>
      <c r="AG63" s="7">
        <v>40</v>
      </c>
      <c r="AH63" s="7">
        <v>28</v>
      </c>
      <c r="AI63" s="7">
        <v>0</v>
      </c>
      <c r="AJ63" s="7">
        <v>51</v>
      </c>
      <c r="AK63" s="7">
        <v>0</v>
      </c>
      <c r="AL63" s="7">
        <v>0</v>
      </c>
      <c r="AM63" s="7">
        <v>151</v>
      </c>
      <c r="AN63" s="7">
        <v>0</v>
      </c>
      <c r="AO63" s="7">
        <v>0</v>
      </c>
      <c r="AP63" s="7">
        <v>54</v>
      </c>
      <c r="AQ63" s="7">
        <v>44</v>
      </c>
      <c r="AR63" s="7">
        <v>0</v>
      </c>
      <c r="AS63" s="7">
        <v>53</v>
      </c>
      <c r="AT63" s="7">
        <v>0</v>
      </c>
      <c r="AU63" s="7">
        <v>0</v>
      </c>
      <c r="AV63" s="7">
        <v>32</v>
      </c>
      <c r="AW63" s="7">
        <v>0</v>
      </c>
      <c r="AX63" s="7">
        <v>0</v>
      </c>
      <c r="AY63" s="7">
        <v>14</v>
      </c>
      <c r="AZ63" s="7">
        <v>16</v>
      </c>
      <c r="BA63" s="7">
        <v>0</v>
      </c>
      <c r="BB63" s="7">
        <v>2</v>
      </c>
      <c r="BC63" s="7">
        <v>0</v>
      </c>
      <c r="BD63" s="7">
        <v>0</v>
      </c>
      <c r="BE63" s="7">
        <v>119</v>
      </c>
      <c r="BF63" s="7">
        <v>0</v>
      </c>
      <c r="BG63" s="7">
        <v>0</v>
      </c>
      <c r="BH63" s="7">
        <v>40</v>
      </c>
      <c r="BI63" s="7">
        <v>28</v>
      </c>
      <c r="BJ63" s="7">
        <v>0</v>
      </c>
      <c r="BK63" s="7">
        <v>51</v>
      </c>
      <c r="BL63" s="7">
        <v>0</v>
      </c>
      <c r="BM63" s="7">
        <v>0</v>
      </c>
    </row>
    <row r="64" spans="1:65">
      <c r="A64" s="27">
        <v>41791</v>
      </c>
      <c r="B64" s="7" t="s">
        <v>134</v>
      </c>
      <c r="C64" s="7">
        <v>214</v>
      </c>
      <c r="D64" s="7">
        <v>198</v>
      </c>
      <c r="E64" s="7">
        <v>12</v>
      </c>
      <c r="F64" s="7">
        <v>2</v>
      </c>
      <c r="G64" s="7">
        <v>0</v>
      </c>
      <c r="H64" s="7">
        <v>1</v>
      </c>
      <c r="I64" s="7">
        <v>0</v>
      </c>
      <c r="J64" s="7">
        <v>0</v>
      </c>
      <c r="K64" s="7">
        <v>1</v>
      </c>
      <c r="L64" s="7">
        <v>506</v>
      </c>
      <c r="M64" s="7">
        <v>372</v>
      </c>
      <c r="N64" s="7">
        <v>67</v>
      </c>
      <c r="O64" s="7">
        <v>27</v>
      </c>
      <c r="P64" s="7">
        <v>0</v>
      </c>
      <c r="Q64" s="7">
        <v>40</v>
      </c>
      <c r="R64" s="7">
        <v>0</v>
      </c>
      <c r="S64" s="7">
        <v>0</v>
      </c>
      <c r="T64" s="7">
        <v>0</v>
      </c>
      <c r="U64" s="7">
        <v>287</v>
      </c>
      <c r="V64" s="7">
        <v>206</v>
      </c>
      <c r="W64" s="7">
        <v>41</v>
      </c>
      <c r="X64" s="7">
        <v>22</v>
      </c>
      <c r="Y64" s="7">
        <v>0</v>
      </c>
      <c r="Z64" s="7">
        <v>18</v>
      </c>
      <c r="AA64" s="7">
        <v>0</v>
      </c>
      <c r="AB64" s="7">
        <v>0</v>
      </c>
      <c r="AC64" s="7">
        <v>0</v>
      </c>
      <c r="AD64" s="7">
        <v>219</v>
      </c>
      <c r="AE64" s="7">
        <v>166</v>
      </c>
      <c r="AF64" s="7">
        <v>26</v>
      </c>
      <c r="AG64" s="7">
        <v>5</v>
      </c>
      <c r="AH64" s="7">
        <v>0</v>
      </c>
      <c r="AI64" s="7">
        <v>22</v>
      </c>
      <c r="AJ64" s="7">
        <v>0</v>
      </c>
      <c r="AK64" s="7">
        <v>0</v>
      </c>
      <c r="AL64" s="7">
        <v>0</v>
      </c>
      <c r="AM64" s="7">
        <v>171</v>
      </c>
      <c r="AN64" s="7">
        <v>73</v>
      </c>
      <c r="AO64" s="7">
        <v>33</v>
      </c>
      <c r="AP64" s="7">
        <v>25</v>
      </c>
      <c r="AQ64" s="7">
        <v>0</v>
      </c>
      <c r="AR64" s="7">
        <v>40</v>
      </c>
      <c r="AS64" s="7">
        <v>0</v>
      </c>
      <c r="AT64" s="7">
        <v>0</v>
      </c>
      <c r="AU64" s="7">
        <v>0</v>
      </c>
      <c r="AV64" s="7">
        <v>88</v>
      </c>
      <c r="AW64" s="7">
        <v>27</v>
      </c>
      <c r="AX64" s="7">
        <v>22</v>
      </c>
      <c r="AY64" s="7">
        <v>21</v>
      </c>
      <c r="AZ64" s="7">
        <v>0</v>
      </c>
      <c r="BA64" s="7">
        <v>18</v>
      </c>
      <c r="BB64" s="7">
        <v>0</v>
      </c>
      <c r="BC64" s="7">
        <v>0</v>
      </c>
      <c r="BD64" s="7">
        <v>0</v>
      </c>
      <c r="BE64" s="7">
        <v>83</v>
      </c>
      <c r="BF64" s="7">
        <v>46</v>
      </c>
      <c r="BG64" s="7">
        <v>11</v>
      </c>
      <c r="BH64" s="7">
        <v>4</v>
      </c>
      <c r="BI64" s="7">
        <v>0</v>
      </c>
      <c r="BJ64" s="7">
        <v>22</v>
      </c>
      <c r="BK64" s="7">
        <v>0</v>
      </c>
      <c r="BL64" s="7">
        <v>0</v>
      </c>
      <c r="BM64" s="7">
        <v>0</v>
      </c>
    </row>
    <row r="65" spans="1:65">
      <c r="A65" s="27">
        <v>41791</v>
      </c>
      <c r="B65" s="7" t="s">
        <v>413</v>
      </c>
      <c r="C65" s="7">
        <v>37</v>
      </c>
      <c r="D65" s="7">
        <v>30</v>
      </c>
      <c r="E65" s="7">
        <v>4</v>
      </c>
      <c r="F65" s="7">
        <v>1</v>
      </c>
      <c r="G65" s="7">
        <v>1</v>
      </c>
      <c r="H65" s="7">
        <v>1</v>
      </c>
      <c r="I65" s="7">
        <v>0</v>
      </c>
      <c r="J65" s="7">
        <v>0</v>
      </c>
      <c r="K65" s="7">
        <v>0</v>
      </c>
      <c r="L65" s="7">
        <v>168</v>
      </c>
      <c r="M65" s="7">
        <v>61</v>
      </c>
      <c r="N65" s="7">
        <v>25</v>
      </c>
      <c r="O65" s="7">
        <v>17</v>
      </c>
      <c r="P65" s="7">
        <v>27</v>
      </c>
      <c r="Q65" s="7">
        <v>38</v>
      </c>
      <c r="R65" s="7">
        <v>0</v>
      </c>
      <c r="S65" s="7">
        <v>0</v>
      </c>
      <c r="T65" s="7">
        <v>0</v>
      </c>
      <c r="U65" s="7">
        <v>99</v>
      </c>
      <c r="V65" s="7">
        <v>38</v>
      </c>
      <c r="W65" s="7">
        <v>13</v>
      </c>
      <c r="X65" s="7">
        <v>11</v>
      </c>
      <c r="Y65" s="7">
        <v>15</v>
      </c>
      <c r="Z65" s="7">
        <v>22</v>
      </c>
      <c r="AA65" s="7">
        <v>0</v>
      </c>
      <c r="AB65" s="7">
        <v>0</v>
      </c>
      <c r="AC65" s="7">
        <v>0</v>
      </c>
      <c r="AD65" s="7">
        <v>69</v>
      </c>
      <c r="AE65" s="7">
        <v>23</v>
      </c>
      <c r="AF65" s="7">
        <v>12</v>
      </c>
      <c r="AG65" s="7">
        <v>6</v>
      </c>
      <c r="AH65" s="7">
        <v>12</v>
      </c>
      <c r="AI65" s="7">
        <v>16</v>
      </c>
      <c r="AJ65" s="7">
        <v>0</v>
      </c>
      <c r="AK65" s="7">
        <v>0</v>
      </c>
      <c r="AL65" s="7">
        <v>0</v>
      </c>
      <c r="AM65" s="7">
        <v>126</v>
      </c>
      <c r="AN65" s="7">
        <v>26</v>
      </c>
      <c r="AO65" s="7">
        <v>23</v>
      </c>
      <c r="AP65" s="7">
        <v>15</v>
      </c>
      <c r="AQ65" s="7">
        <v>25</v>
      </c>
      <c r="AR65" s="7">
        <v>37</v>
      </c>
      <c r="AS65" s="7">
        <v>0</v>
      </c>
      <c r="AT65" s="7">
        <v>0</v>
      </c>
      <c r="AU65" s="7">
        <v>0</v>
      </c>
      <c r="AV65" s="7">
        <v>67</v>
      </c>
      <c r="AW65" s="7">
        <v>12</v>
      </c>
      <c r="AX65" s="7">
        <v>11</v>
      </c>
      <c r="AY65" s="7">
        <v>9</v>
      </c>
      <c r="AZ65" s="7">
        <v>14</v>
      </c>
      <c r="BA65" s="7">
        <v>21</v>
      </c>
      <c r="BB65" s="7">
        <v>0</v>
      </c>
      <c r="BC65" s="7">
        <v>0</v>
      </c>
      <c r="BD65" s="7">
        <v>0</v>
      </c>
      <c r="BE65" s="7">
        <v>59</v>
      </c>
      <c r="BF65" s="7">
        <v>14</v>
      </c>
      <c r="BG65" s="7">
        <v>12</v>
      </c>
      <c r="BH65" s="7">
        <v>6</v>
      </c>
      <c r="BI65" s="7">
        <v>11</v>
      </c>
      <c r="BJ65" s="7">
        <v>16</v>
      </c>
      <c r="BK65" s="7">
        <v>0</v>
      </c>
      <c r="BL65" s="7">
        <v>0</v>
      </c>
      <c r="BM65" s="7">
        <v>0</v>
      </c>
    </row>
    <row r="66" spans="1:65">
      <c r="A66" s="27">
        <v>41791</v>
      </c>
      <c r="B66" s="7" t="s">
        <v>726</v>
      </c>
      <c r="C66" s="7">
        <v>202</v>
      </c>
      <c r="D66" s="7">
        <v>114</v>
      </c>
      <c r="E66" s="7">
        <v>44</v>
      </c>
      <c r="F66" s="7">
        <v>26</v>
      </c>
      <c r="G66" s="7">
        <v>9</v>
      </c>
      <c r="H66" s="7">
        <v>5</v>
      </c>
      <c r="I66" s="7">
        <v>4</v>
      </c>
      <c r="J66" s="7">
        <v>0</v>
      </c>
      <c r="K66" s="7">
        <v>0</v>
      </c>
      <c r="L66" s="7">
        <v>1490</v>
      </c>
      <c r="M66" s="7">
        <v>229</v>
      </c>
      <c r="N66" s="7">
        <v>280</v>
      </c>
      <c r="O66" s="7">
        <v>361</v>
      </c>
      <c r="P66" s="7">
        <v>207</v>
      </c>
      <c r="Q66" s="7">
        <v>170</v>
      </c>
      <c r="R66" s="7">
        <v>243</v>
      </c>
      <c r="S66" s="7">
        <v>0</v>
      </c>
      <c r="T66" s="7">
        <v>0</v>
      </c>
      <c r="U66" s="7">
        <v>580</v>
      </c>
      <c r="V66" s="7">
        <v>83</v>
      </c>
      <c r="W66" s="7">
        <v>113</v>
      </c>
      <c r="X66" s="7">
        <v>121</v>
      </c>
      <c r="Y66" s="7">
        <v>82</v>
      </c>
      <c r="Z66" s="7">
        <v>76</v>
      </c>
      <c r="AA66" s="7">
        <v>105</v>
      </c>
      <c r="AB66" s="7">
        <v>0</v>
      </c>
      <c r="AC66" s="7">
        <v>0</v>
      </c>
      <c r="AD66" s="7">
        <v>910</v>
      </c>
      <c r="AE66" s="7">
        <v>146</v>
      </c>
      <c r="AF66" s="7">
        <v>167</v>
      </c>
      <c r="AG66" s="7">
        <v>240</v>
      </c>
      <c r="AH66" s="7">
        <v>125</v>
      </c>
      <c r="AI66" s="7">
        <v>94</v>
      </c>
      <c r="AJ66" s="7">
        <v>138</v>
      </c>
      <c r="AK66" s="7">
        <v>0</v>
      </c>
      <c r="AL66" s="7">
        <v>0</v>
      </c>
      <c r="AM66" s="7">
        <v>1198</v>
      </c>
      <c r="AN66" s="7">
        <v>101</v>
      </c>
      <c r="AO66" s="7">
        <v>216</v>
      </c>
      <c r="AP66" s="7">
        <v>330</v>
      </c>
      <c r="AQ66" s="7">
        <v>138</v>
      </c>
      <c r="AR66" s="7">
        <v>170</v>
      </c>
      <c r="AS66" s="7">
        <v>243</v>
      </c>
      <c r="AT66" s="7">
        <v>0</v>
      </c>
      <c r="AU66" s="7">
        <v>0</v>
      </c>
      <c r="AV66" s="7">
        <v>453</v>
      </c>
      <c r="AW66" s="7">
        <v>38</v>
      </c>
      <c r="AX66" s="7">
        <v>79</v>
      </c>
      <c r="AY66" s="7">
        <v>109</v>
      </c>
      <c r="AZ66" s="7">
        <v>46</v>
      </c>
      <c r="BA66" s="7">
        <v>76</v>
      </c>
      <c r="BB66" s="7">
        <v>105</v>
      </c>
      <c r="BC66" s="7">
        <v>0</v>
      </c>
      <c r="BD66" s="7">
        <v>0</v>
      </c>
      <c r="BE66" s="7">
        <v>745</v>
      </c>
      <c r="BF66" s="7">
        <v>63</v>
      </c>
      <c r="BG66" s="7">
        <v>137</v>
      </c>
      <c r="BH66" s="7">
        <v>221</v>
      </c>
      <c r="BI66" s="7">
        <v>92</v>
      </c>
      <c r="BJ66" s="7">
        <v>94</v>
      </c>
      <c r="BK66" s="7">
        <v>138</v>
      </c>
      <c r="BL66" s="7">
        <v>0</v>
      </c>
      <c r="BM66" s="7">
        <v>0</v>
      </c>
    </row>
    <row r="67" spans="1:65">
      <c r="A67" s="27">
        <v>41791</v>
      </c>
      <c r="B67" s="7" t="s">
        <v>268</v>
      </c>
      <c r="C67" s="7">
        <v>143</v>
      </c>
      <c r="D67" s="7">
        <v>114</v>
      </c>
      <c r="E67" s="7">
        <v>12</v>
      </c>
      <c r="F67" s="7">
        <v>8</v>
      </c>
      <c r="G67" s="7">
        <v>3</v>
      </c>
      <c r="H67" s="7">
        <v>2</v>
      </c>
      <c r="I67" s="7">
        <v>2</v>
      </c>
      <c r="J67" s="7">
        <v>1</v>
      </c>
      <c r="K67" s="7">
        <v>1</v>
      </c>
      <c r="L67" s="7">
        <v>788</v>
      </c>
      <c r="M67" s="7">
        <v>192</v>
      </c>
      <c r="N67" s="7">
        <v>73</v>
      </c>
      <c r="O67" s="7">
        <v>105</v>
      </c>
      <c r="P67" s="7">
        <v>74</v>
      </c>
      <c r="Q67" s="7">
        <v>63</v>
      </c>
      <c r="R67" s="7">
        <v>147</v>
      </c>
      <c r="S67" s="7">
        <v>134</v>
      </c>
      <c r="T67" s="7">
        <v>0</v>
      </c>
      <c r="U67" s="7">
        <v>354</v>
      </c>
      <c r="V67" s="7">
        <v>59</v>
      </c>
      <c r="W67" s="7">
        <v>23</v>
      </c>
      <c r="X67" s="7">
        <v>37</v>
      </c>
      <c r="Y67" s="7">
        <v>51</v>
      </c>
      <c r="Z67" s="7">
        <v>43</v>
      </c>
      <c r="AA67" s="7">
        <v>94</v>
      </c>
      <c r="AB67" s="7">
        <v>47</v>
      </c>
      <c r="AC67" s="7">
        <v>0</v>
      </c>
      <c r="AD67" s="7">
        <v>434</v>
      </c>
      <c r="AE67" s="7">
        <v>133</v>
      </c>
      <c r="AF67" s="7">
        <v>50</v>
      </c>
      <c r="AG67" s="7">
        <v>68</v>
      </c>
      <c r="AH67" s="7">
        <v>23</v>
      </c>
      <c r="AI67" s="7">
        <v>20</v>
      </c>
      <c r="AJ67" s="7">
        <v>53</v>
      </c>
      <c r="AK67" s="7">
        <v>87</v>
      </c>
      <c r="AL67" s="7">
        <v>0</v>
      </c>
      <c r="AM67" s="7">
        <v>610</v>
      </c>
      <c r="AN67" s="7">
        <v>85</v>
      </c>
      <c r="AO67" s="7">
        <v>56</v>
      </c>
      <c r="AP67" s="7">
        <v>78</v>
      </c>
      <c r="AQ67" s="7">
        <v>61</v>
      </c>
      <c r="AR67" s="7">
        <v>51</v>
      </c>
      <c r="AS67" s="7">
        <v>145</v>
      </c>
      <c r="AT67" s="7">
        <v>134</v>
      </c>
      <c r="AU67" s="7">
        <v>0</v>
      </c>
      <c r="AV67" s="7">
        <v>267</v>
      </c>
      <c r="AW67" s="7">
        <v>20</v>
      </c>
      <c r="AX67" s="7">
        <v>13</v>
      </c>
      <c r="AY67" s="7">
        <v>26</v>
      </c>
      <c r="AZ67" s="7">
        <v>38</v>
      </c>
      <c r="BA67" s="7">
        <v>31</v>
      </c>
      <c r="BB67" s="7">
        <v>92</v>
      </c>
      <c r="BC67" s="7">
        <v>47</v>
      </c>
      <c r="BD67" s="7">
        <v>0</v>
      </c>
      <c r="BE67" s="7">
        <v>343</v>
      </c>
      <c r="BF67" s="7">
        <v>65</v>
      </c>
      <c r="BG67" s="7">
        <v>43</v>
      </c>
      <c r="BH67" s="7">
        <v>52</v>
      </c>
      <c r="BI67" s="7">
        <v>23</v>
      </c>
      <c r="BJ67" s="7">
        <v>20</v>
      </c>
      <c r="BK67" s="7">
        <v>53</v>
      </c>
      <c r="BL67" s="7">
        <v>87</v>
      </c>
      <c r="BM67" s="7">
        <v>0</v>
      </c>
    </row>
    <row r="68" spans="1:65">
      <c r="A68" s="27">
        <v>41791</v>
      </c>
      <c r="B68" s="7" t="s">
        <v>1762</v>
      </c>
      <c r="C68" s="7">
        <v>64</v>
      </c>
      <c r="D68" s="7">
        <v>49</v>
      </c>
      <c r="E68" s="7">
        <v>11</v>
      </c>
      <c r="F68" s="7">
        <v>2</v>
      </c>
      <c r="G68" s="7">
        <v>2</v>
      </c>
      <c r="H68" s="7">
        <v>0</v>
      </c>
      <c r="I68" s="7">
        <v>0</v>
      </c>
      <c r="J68" s="7">
        <v>0</v>
      </c>
      <c r="K68" s="7">
        <v>0</v>
      </c>
      <c r="L68" s="7">
        <v>213</v>
      </c>
      <c r="M68" s="7">
        <v>75</v>
      </c>
      <c r="N68" s="7">
        <v>65</v>
      </c>
      <c r="O68" s="7">
        <v>23</v>
      </c>
      <c r="P68" s="7">
        <v>50</v>
      </c>
      <c r="Q68" s="7">
        <v>0</v>
      </c>
      <c r="R68" s="7">
        <v>0</v>
      </c>
      <c r="S68" s="7">
        <v>0</v>
      </c>
      <c r="T68" s="7">
        <v>0</v>
      </c>
      <c r="U68" s="7">
        <v>82</v>
      </c>
      <c r="V68" s="7">
        <v>21</v>
      </c>
      <c r="W68" s="7">
        <v>26</v>
      </c>
      <c r="X68" s="7">
        <v>7</v>
      </c>
      <c r="Y68" s="7">
        <v>28</v>
      </c>
      <c r="Z68" s="7">
        <v>0</v>
      </c>
      <c r="AA68" s="7">
        <v>0</v>
      </c>
      <c r="AB68" s="7">
        <v>0</v>
      </c>
      <c r="AC68" s="7">
        <v>0</v>
      </c>
      <c r="AD68" s="7">
        <v>131</v>
      </c>
      <c r="AE68" s="7">
        <v>54</v>
      </c>
      <c r="AF68" s="7">
        <v>39</v>
      </c>
      <c r="AG68" s="7">
        <v>16</v>
      </c>
      <c r="AH68" s="7">
        <v>22</v>
      </c>
      <c r="AI68" s="7">
        <v>0</v>
      </c>
      <c r="AJ68" s="7">
        <v>0</v>
      </c>
      <c r="AK68" s="7">
        <v>0</v>
      </c>
      <c r="AL68" s="7">
        <v>0</v>
      </c>
      <c r="AM68" s="7">
        <v>141</v>
      </c>
      <c r="AN68" s="7">
        <v>23</v>
      </c>
      <c r="AO68" s="7">
        <v>49</v>
      </c>
      <c r="AP68" s="7">
        <v>21</v>
      </c>
      <c r="AQ68" s="7">
        <v>48</v>
      </c>
      <c r="AR68" s="7">
        <v>0</v>
      </c>
      <c r="AS68" s="7">
        <v>0</v>
      </c>
      <c r="AT68" s="7">
        <v>0</v>
      </c>
      <c r="AU68" s="7">
        <v>0</v>
      </c>
      <c r="AV68" s="7">
        <v>56</v>
      </c>
      <c r="AW68" s="7">
        <v>7</v>
      </c>
      <c r="AX68" s="7">
        <v>18</v>
      </c>
      <c r="AY68" s="7">
        <v>5</v>
      </c>
      <c r="AZ68" s="7">
        <v>26</v>
      </c>
      <c r="BA68" s="7">
        <v>0</v>
      </c>
      <c r="BB68" s="7">
        <v>0</v>
      </c>
      <c r="BC68" s="7">
        <v>0</v>
      </c>
      <c r="BD68" s="7">
        <v>0</v>
      </c>
      <c r="BE68" s="7">
        <v>85</v>
      </c>
      <c r="BF68" s="7">
        <v>16</v>
      </c>
      <c r="BG68" s="7">
        <v>31</v>
      </c>
      <c r="BH68" s="7">
        <v>16</v>
      </c>
      <c r="BI68" s="7">
        <v>22</v>
      </c>
      <c r="BJ68" s="7">
        <v>0</v>
      </c>
      <c r="BK68" s="7">
        <v>0</v>
      </c>
      <c r="BL68" s="7">
        <v>0</v>
      </c>
      <c r="BM68" s="7">
        <v>0</v>
      </c>
    </row>
    <row r="69" spans="1:65">
      <c r="A69" s="27">
        <v>41791</v>
      </c>
      <c r="B69" s="7" t="s">
        <v>1763</v>
      </c>
      <c r="C69" s="7">
        <v>118</v>
      </c>
      <c r="D69" s="7">
        <v>39</v>
      </c>
      <c r="E69" s="7">
        <v>34</v>
      </c>
      <c r="F69" s="7">
        <v>24</v>
      </c>
      <c r="G69" s="7">
        <v>9</v>
      </c>
      <c r="H69" s="7">
        <v>7</v>
      </c>
      <c r="I69" s="7">
        <v>2</v>
      </c>
      <c r="J69" s="7">
        <v>3</v>
      </c>
      <c r="K69" s="7">
        <v>0</v>
      </c>
      <c r="L69" s="7">
        <v>1690</v>
      </c>
      <c r="M69" s="7">
        <v>80</v>
      </c>
      <c r="N69" s="7">
        <v>225</v>
      </c>
      <c r="O69" s="7">
        <v>332</v>
      </c>
      <c r="P69" s="7">
        <v>213</v>
      </c>
      <c r="Q69" s="7">
        <v>252</v>
      </c>
      <c r="R69" s="7">
        <v>136</v>
      </c>
      <c r="S69" s="7">
        <v>452</v>
      </c>
      <c r="T69" s="7">
        <v>0</v>
      </c>
      <c r="U69" s="7">
        <v>386</v>
      </c>
      <c r="V69" s="7">
        <v>38</v>
      </c>
      <c r="W69" s="7">
        <v>47</v>
      </c>
      <c r="X69" s="7">
        <v>90</v>
      </c>
      <c r="Y69" s="7">
        <v>44</v>
      </c>
      <c r="Z69" s="7">
        <v>37</v>
      </c>
      <c r="AA69" s="7">
        <v>30</v>
      </c>
      <c r="AB69" s="7">
        <v>100</v>
      </c>
      <c r="AC69" s="7">
        <v>0</v>
      </c>
      <c r="AD69" s="7">
        <v>1304</v>
      </c>
      <c r="AE69" s="7">
        <v>42</v>
      </c>
      <c r="AF69" s="7">
        <v>178</v>
      </c>
      <c r="AG69" s="7">
        <v>242</v>
      </c>
      <c r="AH69" s="7">
        <v>169</v>
      </c>
      <c r="AI69" s="7">
        <v>215</v>
      </c>
      <c r="AJ69" s="7">
        <v>106</v>
      </c>
      <c r="AK69" s="7">
        <v>352</v>
      </c>
      <c r="AL69" s="7">
        <v>0</v>
      </c>
      <c r="AM69" s="7">
        <v>1508</v>
      </c>
      <c r="AN69" s="7">
        <v>42</v>
      </c>
      <c r="AO69" s="7">
        <v>192</v>
      </c>
      <c r="AP69" s="7">
        <v>261</v>
      </c>
      <c r="AQ69" s="7">
        <v>203</v>
      </c>
      <c r="AR69" s="7">
        <v>232</v>
      </c>
      <c r="AS69" s="7">
        <v>136</v>
      </c>
      <c r="AT69" s="7">
        <v>442</v>
      </c>
      <c r="AU69" s="7">
        <v>0</v>
      </c>
      <c r="AV69" s="7">
        <v>302</v>
      </c>
      <c r="AW69" s="7">
        <v>6</v>
      </c>
      <c r="AX69" s="7">
        <v>25</v>
      </c>
      <c r="AY69" s="7">
        <v>67</v>
      </c>
      <c r="AZ69" s="7">
        <v>41</v>
      </c>
      <c r="BA69" s="7">
        <v>35</v>
      </c>
      <c r="BB69" s="7">
        <v>30</v>
      </c>
      <c r="BC69" s="7">
        <v>98</v>
      </c>
      <c r="BD69" s="7">
        <v>0</v>
      </c>
      <c r="BE69" s="7">
        <v>1206</v>
      </c>
      <c r="BF69" s="7">
        <v>36</v>
      </c>
      <c r="BG69" s="7">
        <v>167</v>
      </c>
      <c r="BH69" s="7">
        <v>194</v>
      </c>
      <c r="BI69" s="7">
        <v>162</v>
      </c>
      <c r="BJ69" s="7">
        <v>197</v>
      </c>
      <c r="BK69" s="7">
        <v>106</v>
      </c>
      <c r="BL69" s="7">
        <v>344</v>
      </c>
      <c r="BM69" s="7">
        <v>0</v>
      </c>
    </row>
    <row r="70" spans="1:65">
      <c r="A70" s="27">
        <v>41791</v>
      </c>
      <c r="B70" s="7" t="s">
        <v>1764</v>
      </c>
      <c r="C70" s="7">
        <v>5</v>
      </c>
      <c r="D70" s="7">
        <v>0</v>
      </c>
      <c r="E70" s="7">
        <v>2</v>
      </c>
      <c r="F70" s="7">
        <v>1</v>
      </c>
      <c r="G70" s="7">
        <v>0</v>
      </c>
      <c r="H70" s="7">
        <v>1</v>
      </c>
      <c r="I70" s="7">
        <v>0</v>
      </c>
      <c r="J70" s="7">
        <v>1</v>
      </c>
      <c r="K70" s="7">
        <v>0</v>
      </c>
      <c r="L70" s="7">
        <v>159</v>
      </c>
      <c r="M70" s="7">
        <v>0</v>
      </c>
      <c r="N70" s="7">
        <v>12</v>
      </c>
      <c r="O70" s="7">
        <v>10</v>
      </c>
      <c r="P70" s="7">
        <v>0</v>
      </c>
      <c r="Q70" s="7">
        <v>31</v>
      </c>
      <c r="R70" s="7">
        <v>0</v>
      </c>
      <c r="S70" s="7">
        <v>106</v>
      </c>
      <c r="T70" s="7">
        <v>0</v>
      </c>
      <c r="U70" s="7">
        <v>93</v>
      </c>
      <c r="V70" s="7">
        <v>0</v>
      </c>
      <c r="W70" s="7">
        <v>5</v>
      </c>
      <c r="X70" s="7">
        <v>5</v>
      </c>
      <c r="Y70" s="7">
        <v>0</v>
      </c>
      <c r="Z70" s="7">
        <v>14</v>
      </c>
      <c r="AA70" s="7">
        <v>0</v>
      </c>
      <c r="AB70" s="7">
        <v>69</v>
      </c>
      <c r="AC70" s="7">
        <v>0</v>
      </c>
      <c r="AD70" s="7">
        <v>66</v>
      </c>
      <c r="AE70" s="7">
        <v>0</v>
      </c>
      <c r="AF70" s="7">
        <v>7</v>
      </c>
      <c r="AG70" s="7">
        <v>5</v>
      </c>
      <c r="AH70" s="7">
        <v>0</v>
      </c>
      <c r="AI70" s="7">
        <v>17</v>
      </c>
      <c r="AJ70" s="7">
        <v>0</v>
      </c>
      <c r="AK70" s="7">
        <v>37</v>
      </c>
      <c r="AL70" s="7">
        <v>0</v>
      </c>
      <c r="AM70" s="7">
        <v>159</v>
      </c>
      <c r="AN70" s="7">
        <v>0</v>
      </c>
      <c r="AO70" s="7">
        <v>12</v>
      </c>
      <c r="AP70" s="7">
        <v>10</v>
      </c>
      <c r="AQ70" s="7">
        <v>0</v>
      </c>
      <c r="AR70" s="7">
        <v>31</v>
      </c>
      <c r="AS70" s="7">
        <v>0</v>
      </c>
      <c r="AT70" s="7">
        <v>106</v>
      </c>
      <c r="AU70" s="7">
        <v>0</v>
      </c>
      <c r="AV70" s="7">
        <v>93</v>
      </c>
      <c r="AW70" s="7">
        <v>0</v>
      </c>
      <c r="AX70" s="7">
        <v>5</v>
      </c>
      <c r="AY70" s="7">
        <v>5</v>
      </c>
      <c r="AZ70" s="7">
        <v>0</v>
      </c>
      <c r="BA70" s="7">
        <v>14</v>
      </c>
      <c r="BB70" s="7">
        <v>0</v>
      </c>
      <c r="BC70" s="7">
        <v>69</v>
      </c>
      <c r="BD70" s="7">
        <v>0</v>
      </c>
      <c r="BE70" s="7">
        <v>66</v>
      </c>
      <c r="BF70" s="7">
        <v>0</v>
      </c>
      <c r="BG70" s="7">
        <v>7</v>
      </c>
      <c r="BH70" s="7">
        <v>5</v>
      </c>
      <c r="BI70" s="7">
        <v>0</v>
      </c>
      <c r="BJ70" s="7">
        <v>17</v>
      </c>
      <c r="BK70" s="7">
        <v>0</v>
      </c>
      <c r="BL70" s="7">
        <v>37</v>
      </c>
      <c r="BM70" s="7">
        <v>0</v>
      </c>
    </row>
    <row r="71" spans="1:65">
      <c r="A71" s="27">
        <v>41791</v>
      </c>
      <c r="B71" s="7" t="s">
        <v>1589</v>
      </c>
      <c r="C71" s="7">
        <v>118</v>
      </c>
      <c r="D71" s="7">
        <v>69</v>
      </c>
      <c r="E71" s="7">
        <v>20</v>
      </c>
      <c r="F71" s="7">
        <v>13</v>
      </c>
      <c r="G71" s="7">
        <v>4</v>
      </c>
      <c r="H71" s="7">
        <v>3</v>
      </c>
      <c r="I71" s="7">
        <v>5</v>
      </c>
      <c r="J71" s="7">
        <v>1</v>
      </c>
      <c r="K71" s="7">
        <v>3</v>
      </c>
      <c r="L71" s="7">
        <v>1161</v>
      </c>
      <c r="M71" s="7">
        <v>157</v>
      </c>
      <c r="N71" s="7">
        <v>134</v>
      </c>
      <c r="O71" s="7">
        <v>192</v>
      </c>
      <c r="P71" s="7">
        <v>93</v>
      </c>
      <c r="Q71" s="7">
        <v>100</v>
      </c>
      <c r="R71" s="7">
        <v>362</v>
      </c>
      <c r="S71" s="7">
        <v>123</v>
      </c>
      <c r="T71" s="7">
        <v>0</v>
      </c>
      <c r="U71" s="7">
        <v>884</v>
      </c>
      <c r="V71" s="7">
        <v>113</v>
      </c>
      <c r="W71" s="7">
        <v>99</v>
      </c>
      <c r="X71" s="7">
        <v>157</v>
      </c>
      <c r="Y71" s="7">
        <v>68</v>
      </c>
      <c r="Z71" s="7">
        <v>90</v>
      </c>
      <c r="AA71" s="7">
        <v>292</v>
      </c>
      <c r="AB71" s="7">
        <v>65</v>
      </c>
      <c r="AC71" s="7">
        <v>0</v>
      </c>
      <c r="AD71" s="7">
        <v>277</v>
      </c>
      <c r="AE71" s="7">
        <v>44</v>
      </c>
      <c r="AF71" s="7">
        <v>35</v>
      </c>
      <c r="AG71" s="7">
        <v>35</v>
      </c>
      <c r="AH71" s="7">
        <v>25</v>
      </c>
      <c r="AI71" s="7">
        <v>10</v>
      </c>
      <c r="AJ71" s="7">
        <v>70</v>
      </c>
      <c r="AK71" s="7">
        <v>58</v>
      </c>
      <c r="AL71" s="7">
        <v>0</v>
      </c>
      <c r="AM71" s="7">
        <v>1047</v>
      </c>
      <c r="AN71" s="7">
        <v>99</v>
      </c>
      <c r="AO71" s="7">
        <v>110</v>
      </c>
      <c r="AP71" s="7">
        <v>166</v>
      </c>
      <c r="AQ71" s="7">
        <v>91</v>
      </c>
      <c r="AR71" s="7">
        <v>97</v>
      </c>
      <c r="AS71" s="7">
        <v>362</v>
      </c>
      <c r="AT71" s="7">
        <v>122</v>
      </c>
      <c r="AU71" s="7">
        <v>0</v>
      </c>
      <c r="AV71" s="7">
        <v>790</v>
      </c>
      <c r="AW71" s="7">
        <v>64</v>
      </c>
      <c r="AX71" s="7">
        <v>79</v>
      </c>
      <c r="AY71" s="7">
        <v>137</v>
      </c>
      <c r="AZ71" s="7">
        <v>66</v>
      </c>
      <c r="BA71" s="7">
        <v>88</v>
      </c>
      <c r="BB71" s="7">
        <v>292</v>
      </c>
      <c r="BC71" s="7">
        <v>64</v>
      </c>
      <c r="BD71" s="7">
        <v>0</v>
      </c>
      <c r="BE71" s="7">
        <v>257</v>
      </c>
      <c r="BF71" s="7">
        <v>35</v>
      </c>
      <c r="BG71" s="7">
        <v>31</v>
      </c>
      <c r="BH71" s="7">
        <v>29</v>
      </c>
      <c r="BI71" s="7">
        <v>25</v>
      </c>
      <c r="BJ71" s="7">
        <v>9</v>
      </c>
      <c r="BK71" s="7">
        <v>70</v>
      </c>
      <c r="BL71" s="7">
        <v>58</v>
      </c>
      <c r="BM71" s="7">
        <v>0</v>
      </c>
    </row>
    <row r="72" spans="1:65" ht="14.25" customHeight="1">
      <c r="A72" s="27">
        <v>41791</v>
      </c>
      <c r="B72" s="7" t="s">
        <v>1046</v>
      </c>
      <c r="C72" s="7">
        <v>2</v>
      </c>
      <c r="D72" s="7">
        <v>1</v>
      </c>
      <c r="E72" s="7">
        <v>1</v>
      </c>
      <c r="F72" s="7">
        <v>0</v>
      </c>
      <c r="G72" s="7">
        <v>0</v>
      </c>
      <c r="H72" s="7">
        <v>0</v>
      </c>
      <c r="I72" s="7">
        <v>0</v>
      </c>
      <c r="J72" s="7">
        <v>0</v>
      </c>
      <c r="K72" s="7">
        <v>0</v>
      </c>
      <c r="L72" s="7">
        <v>9</v>
      </c>
      <c r="M72" s="7">
        <v>3</v>
      </c>
      <c r="N72" s="7">
        <v>6</v>
      </c>
      <c r="O72" s="7">
        <v>0</v>
      </c>
      <c r="P72" s="7">
        <v>0</v>
      </c>
      <c r="Q72" s="7">
        <v>0</v>
      </c>
      <c r="R72" s="7">
        <v>0</v>
      </c>
      <c r="S72" s="7">
        <v>0</v>
      </c>
      <c r="T72" s="7">
        <v>0</v>
      </c>
      <c r="U72" s="7">
        <v>4</v>
      </c>
      <c r="V72" s="7">
        <v>2</v>
      </c>
      <c r="W72" s="7">
        <v>2</v>
      </c>
      <c r="X72" s="7">
        <v>0</v>
      </c>
      <c r="Y72" s="7">
        <v>0</v>
      </c>
      <c r="Z72" s="7">
        <v>0</v>
      </c>
      <c r="AA72" s="7">
        <v>0</v>
      </c>
      <c r="AB72" s="7">
        <v>0</v>
      </c>
      <c r="AC72" s="7">
        <v>0</v>
      </c>
      <c r="AD72" s="7">
        <v>5</v>
      </c>
      <c r="AE72" s="7">
        <v>1</v>
      </c>
      <c r="AF72" s="7">
        <v>4</v>
      </c>
      <c r="AG72" s="7">
        <v>0</v>
      </c>
      <c r="AH72" s="7">
        <v>0</v>
      </c>
      <c r="AI72" s="7">
        <v>0</v>
      </c>
      <c r="AJ72" s="7">
        <v>0</v>
      </c>
      <c r="AK72" s="7">
        <v>0</v>
      </c>
      <c r="AL72" s="7">
        <v>0</v>
      </c>
      <c r="AM72" s="7">
        <v>6</v>
      </c>
      <c r="AN72" s="7">
        <v>1</v>
      </c>
      <c r="AO72" s="7">
        <v>5</v>
      </c>
      <c r="AP72" s="7">
        <v>0</v>
      </c>
      <c r="AQ72" s="7">
        <v>0</v>
      </c>
      <c r="AR72" s="7">
        <v>0</v>
      </c>
      <c r="AS72" s="7">
        <v>0</v>
      </c>
      <c r="AT72" s="7">
        <v>0</v>
      </c>
      <c r="AU72" s="7">
        <v>0</v>
      </c>
      <c r="AV72" s="7">
        <v>1</v>
      </c>
      <c r="AW72" s="7">
        <v>0</v>
      </c>
      <c r="AX72" s="7">
        <v>1</v>
      </c>
      <c r="AY72" s="7">
        <v>0</v>
      </c>
      <c r="AZ72" s="7">
        <v>0</v>
      </c>
      <c r="BA72" s="7">
        <v>0</v>
      </c>
      <c r="BB72" s="7">
        <v>0</v>
      </c>
      <c r="BC72" s="7">
        <v>0</v>
      </c>
      <c r="BD72" s="7">
        <v>0</v>
      </c>
      <c r="BE72" s="7">
        <v>5</v>
      </c>
      <c r="BF72" s="7">
        <v>1</v>
      </c>
      <c r="BG72" s="7">
        <v>4</v>
      </c>
      <c r="BH72" s="7">
        <v>0</v>
      </c>
      <c r="BI72" s="7">
        <v>0</v>
      </c>
      <c r="BJ72" s="7">
        <v>0</v>
      </c>
      <c r="BK72" s="7">
        <v>0</v>
      </c>
      <c r="BL72" s="7">
        <v>0</v>
      </c>
      <c r="BM72" s="7">
        <v>0</v>
      </c>
    </row>
    <row r="73" spans="1:65">
      <c r="A73" s="27">
        <v>41791</v>
      </c>
      <c r="B73" s="7" t="s">
        <v>1747</v>
      </c>
      <c r="C73" s="7">
        <v>476</v>
      </c>
      <c r="D73" s="7">
        <v>225</v>
      </c>
      <c r="E73" s="7">
        <v>111</v>
      </c>
      <c r="F73" s="7">
        <v>64</v>
      </c>
      <c r="G73" s="7">
        <v>23</v>
      </c>
      <c r="H73" s="7">
        <v>21</v>
      </c>
      <c r="I73" s="7">
        <v>14</v>
      </c>
      <c r="J73" s="7">
        <v>16</v>
      </c>
      <c r="K73" s="7">
        <v>2</v>
      </c>
      <c r="L73" s="7">
        <v>9886</v>
      </c>
      <c r="M73" s="7">
        <v>511</v>
      </c>
      <c r="N73" s="7">
        <v>731</v>
      </c>
      <c r="O73" s="7">
        <v>834</v>
      </c>
      <c r="P73" s="7">
        <v>572</v>
      </c>
      <c r="Q73" s="7">
        <v>818</v>
      </c>
      <c r="R73" s="7">
        <v>895</v>
      </c>
      <c r="S73" s="7">
        <v>5525</v>
      </c>
      <c r="T73" s="7">
        <v>0</v>
      </c>
      <c r="U73" s="7">
        <v>7962</v>
      </c>
      <c r="V73" s="7">
        <v>360</v>
      </c>
      <c r="W73" s="7">
        <v>531</v>
      </c>
      <c r="X73" s="7">
        <v>623</v>
      </c>
      <c r="Y73" s="7">
        <v>438</v>
      </c>
      <c r="Z73" s="7">
        <v>555</v>
      </c>
      <c r="AA73" s="7">
        <v>677</v>
      </c>
      <c r="AB73" s="7">
        <v>4778</v>
      </c>
      <c r="AC73" s="7">
        <v>0</v>
      </c>
      <c r="AD73" s="7">
        <v>1924</v>
      </c>
      <c r="AE73" s="7">
        <v>151</v>
      </c>
      <c r="AF73" s="7">
        <v>200</v>
      </c>
      <c r="AG73" s="7">
        <v>211</v>
      </c>
      <c r="AH73" s="7">
        <v>134</v>
      </c>
      <c r="AI73" s="7">
        <v>263</v>
      </c>
      <c r="AJ73" s="7">
        <v>218</v>
      </c>
      <c r="AK73" s="7">
        <v>747</v>
      </c>
      <c r="AL73" s="7">
        <v>0</v>
      </c>
      <c r="AM73" s="7">
        <v>9010</v>
      </c>
      <c r="AN73" s="7">
        <v>224</v>
      </c>
      <c r="AO73" s="7">
        <v>525</v>
      </c>
      <c r="AP73" s="7">
        <v>724</v>
      </c>
      <c r="AQ73" s="7">
        <v>522</v>
      </c>
      <c r="AR73" s="7">
        <v>720</v>
      </c>
      <c r="AS73" s="7">
        <v>817</v>
      </c>
      <c r="AT73" s="7">
        <v>5478</v>
      </c>
      <c r="AU73" s="7">
        <v>0</v>
      </c>
      <c r="AV73" s="7">
        <v>7281</v>
      </c>
      <c r="AW73" s="7">
        <v>137</v>
      </c>
      <c r="AX73" s="7">
        <v>370</v>
      </c>
      <c r="AY73" s="7">
        <v>542</v>
      </c>
      <c r="AZ73" s="7">
        <v>403</v>
      </c>
      <c r="BA73" s="7">
        <v>487</v>
      </c>
      <c r="BB73" s="7">
        <v>609</v>
      </c>
      <c r="BC73" s="7">
        <v>4733</v>
      </c>
      <c r="BD73" s="7">
        <v>0</v>
      </c>
      <c r="BE73" s="7">
        <v>1729</v>
      </c>
      <c r="BF73" s="7">
        <v>87</v>
      </c>
      <c r="BG73" s="7">
        <v>155</v>
      </c>
      <c r="BH73" s="7">
        <v>182</v>
      </c>
      <c r="BI73" s="7">
        <v>119</v>
      </c>
      <c r="BJ73" s="7">
        <v>233</v>
      </c>
      <c r="BK73" s="7">
        <v>208</v>
      </c>
      <c r="BL73" s="7">
        <v>745</v>
      </c>
      <c r="BM73" s="7">
        <v>0</v>
      </c>
    </row>
    <row r="74" spans="1:65" ht="12.75" customHeight="1">
      <c r="A74" s="27">
        <v>41791</v>
      </c>
      <c r="B74" s="7" t="s">
        <v>861</v>
      </c>
      <c r="C74" s="7">
        <v>1356</v>
      </c>
      <c r="D74" s="7">
        <v>841</v>
      </c>
      <c r="E74" s="7">
        <v>218</v>
      </c>
      <c r="F74" s="7">
        <v>150</v>
      </c>
      <c r="G74" s="7">
        <v>64</v>
      </c>
      <c r="H74" s="7">
        <v>39</v>
      </c>
      <c r="I74" s="7">
        <v>24</v>
      </c>
      <c r="J74" s="7">
        <v>12</v>
      </c>
      <c r="K74" s="7">
        <v>8</v>
      </c>
      <c r="L74" s="7">
        <v>11543</v>
      </c>
      <c r="M74" s="7">
        <v>1661</v>
      </c>
      <c r="N74" s="7">
        <v>1384</v>
      </c>
      <c r="O74" s="7">
        <v>2052</v>
      </c>
      <c r="P74" s="7">
        <v>1528</v>
      </c>
      <c r="Q74" s="7">
        <v>1352</v>
      </c>
      <c r="R74" s="7">
        <v>1589</v>
      </c>
      <c r="S74" s="7">
        <v>1977</v>
      </c>
      <c r="T74" s="7">
        <v>0</v>
      </c>
      <c r="U74" s="7">
        <v>5798</v>
      </c>
      <c r="V74" s="7">
        <v>860</v>
      </c>
      <c r="W74" s="7">
        <v>707</v>
      </c>
      <c r="X74" s="7">
        <v>1056</v>
      </c>
      <c r="Y74" s="7">
        <v>765</v>
      </c>
      <c r="Z74" s="7">
        <v>641</v>
      </c>
      <c r="AA74" s="7">
        <v>938</v>
      </c>
      <c r="AB74" s="7">
        <v>831</v>
      </c>
      <c r="AC74" s="7">
        <v>0</v>
      </c>
      <c r="AD74" s="7">
        <v>5745</v>
      </c>
      <c r="AE74" s="7">
        <v>801</v>
      </c>
      <c r="AF74" s="7">
        <v>677</v>
      </c>
      <c r="AG74" s="7">
        <v>996</v>
      </c>
      <c r="AH74" s="7">
        <v>763</v>
      </c>
      <c r="AI74" s="7">
        <v>711</v>
      </c>
      <c r="AJ74" s="7">
        <v>651</v>
      </c>
      <c r="AK74" s="7">
        <v>1146</v>
      </c>
      <c r="AL74" s="7">
        <v>0</v>
      </c>
      <c r="AM74" s="7">
        <v>9689</v>
      </c>
      <c r="AN74" s="7">
        <v>684</v>
      </c>
      <c r="AO74" s="7">
        <v>1119</v>
      </c>
      <c r="AP74" s="7">
        <v>1779</v>
      </c>
      <c r="AQ74" s="7">
        <v>1337</v>
      </c>
      <c r="AR74" s="7">
        <v>1268</v>
      </c>
      <c r="AS74" s="7">
        <v>1547</v>
      </c>
      <c r="AT74" s="7">
        <v>1955</v>
      </c>
      <c r="AU74" s="7">
        <v>0</v>
      </c>
      <c r="AV74" s="7">
        <v>4737</v>
      </c>
      <c r="AW74" s="7">
        <v>301</v>
      </c>
      <c r="AX74" s="7">
        <v>530</v>
      </c>
      <c r="AY74" s="7">
        <v>903</v>
      </c>
      <c r="AZ74" s="7">
        <v>659</v>
      </c>
      <c r="BA74" s="7">
        <v>608</v>
      </c>
      <c r="BB74" s="7">
        <v>916</v>
      </c>
      <c r="BC74" s="7">
        <v>820</v>
      </c>
      <c r="BD74" s="7">
        <v>0</v>
      </c>
      <c r="BE74" s="7">
        <v>4952</v>
      </c>
      <c r="BF74" s="7">
        <v>383</v>
      </c>
      <c r="BG74" s="7">
        <v>589</v>
      </c>
      <c r="BH74" s="7">
        <v>876</v>
      </c>
      <c r="BI74" s="7">
        <v>678</v>
      </c>
      <c r="BJ74" s="7">
        <v>660</v>
      </c>
      <c r="BK74" s="7">
        <v>631</v>
      </c>
      <c r="BL74" s="7">
        <v>1135</v>
      </c>
      <c r="BM74" s="7">
        <v>0</v>
      </c>
    </row>
    <row r="75" spans="1:65">
      <c r="A75" s="27">
        <v>42522</v>
      </c>
      <c r="B75" s="7" t="s">
        <v>1806</v>
      </c>
      <c r="C75" s="7">
        <v>1762</v>
      </c>
      <c r="D75" s="7">
        <v>1015</v>
      </c>
      <c r="E75" s="7">
        <v>321</v>
      </c>
      <c r="F75" s="7">
        <v>205</v>
      </c>
      <c r="G75" s="7">
        <v>85</v>
      </c>
      <c r="H75" s="7">
        <v>57</v>
      </c>
      <c r="I75" s="7">
        <v>38</v>
      </c>
      <c r="J75" s="7">
        <v>31</v>
      </c>
      <c r="K75" s="7">
        <v>10</v>
      </c>
      <c r="L75" s="7">
        <v>21696</v>
      </c>
      <c r="M75" s="7">
        <v>2076</v>
      </c>
      <c r="N75" s="7">
        <v>2107</v>
      </c>
      <c r="O75" s="7">
        <v>2763</v>
      </c>
      <c r="P75" s="7">
        <v>2057</v>
      </c>
      <c r="Q75" s="7">
        <v>2054</v>
      </c>
      <c r="R75" s="7">
        <v>2398</v>
      </c>
      <c r="S75" s="7">
        <v>8241</v>
      </c>
      <c r="T75" s="7">
        <v>0</v>
      </c>
      <c r="U75" s="7">
        <v>13970</v>
      </c>
      <c r="V75" s="7">
        <v>1177</v>
      </c>
      <c r="W75" s="7">
        <v>1241</v>
      </c>
      <c r="X75" s="7">
        <v>1610</v>
      </c>
      <c r="Y75" s="7">
        <v>1191</v>
      </c>
      <c r="Z75" s="7">
        <v>1051</v>
      </c>
      <c r="AA75" s="7">
        <v>1553</v>
      </c>
      <c r="AB75" s="7">
        <v>6147</v>
      </c>
      <c r="AC75" s="7">
        <v>0</v>
      </c>
      <c r="AD75" s="7">
        <v>7707</v>
      </c>
      <c r="AE75" s="7">
        <v>890</v>
      </c>
      <c r="AF75" s="7">
        <v>866</v>
      </c>
      <c r="AG75" s="7">
        <v>1143</v>
      </c>
      <c r="AH75" s="7">
        <v>866</v>
      </c>
      <c r="AI75" s="7">
        <v>1003</v>
      </c>
      <c r="AJ75" s="7">
        <v>845</v>
      </c>
      <c r="AK75" s="7">
        <v>2094</v>
      </c>
      <c r="AL75" s="7">
        <v>0</v>
      </c>
      <c r="AM75" s="7">
        <v>19273</v>
      </c>
      <c r="AN75" s="7">
        <v>858</v>
      </c>
      <c r="AO75" s="7">
        <v>1679</v>
      </c>
      <c r="AP75" s="7">
        <v>2475</v>
      </c>
      <c r="AQ75" s="7">
        <v>1929</v>
      </c>
      <c r="AR75" s="7">
        <v>1899</v>
      </c>
      <c r="AS75" s="7">
        <v>2260</v>
      </c>
      <c r="AT75" s="7">
        <v>8173</v>
      </c>
      <c r="AU75" s="7">
        <v>0</v>
      </c>
      <c r="AV75" s="7">
        <v>12361</v>
      </c>
      <c r="AW75" s="7">
        <v>426</v>
      </c>
      <c r="AX75" s="7">
        <v>931</v>
      </c>
      <c r="AY75" s="7">
        <v>1408</v>
      </c>
      <c r="AZ75" s="7">
        <v>1111</v>
      </c>
      <c r="BA75" s="7">
        <v>959</v>
      </c>
      <c r="BB75" s="7">
        <v>1441</v>
      </c>
      <c r="BC75" s="7">
        <v>6085</v>
      </c>
      <c r="BD75" s="7">
        <v>0</v>
      </c>
      <c r="BE75" s="7">
        <v>6894</v>
      </c>
      <c r="BF75" s="7">
        <v>424</v>
      </c>
      <c r="BG75" s="7">
        <v>748</v>
      </c>
      <c r="BH75" s="7">
        <v>1057</v>
      </c>
      <c r="BI75" s="7">
        <v>818</v>
      </c>
      <c r="BJ75" s="7">
        <v>940</v>
      </c>
      <c r="BK75" s="7">
        <v>819</v>
      </c>
      <c r="BL75" s="7">
        <v>2088</v>
      </c>
      <c r="BM75" s="7">
        <v>0</v>
      </c>
    </row>
    <row r="76" spans="1:65">
      <c r="A76" s="27">
        <v>42522</v>
      </c>
      <c r="B76" s="7" t="s">
        <v>1751</v>
      </c>
      <c r="C76" s="7">
        <v>2</v>
      </c>
      <c r="D76" s="7">
        <v>1</v>
      </c>
      <c r="E76" s="7">
        <v>1</v>
      </c>
      <c r="F76" s="7">
        <v>0</v>
      </c>
      <c r="G76" s="7">
        <v>0</v>
      </c>
      <c r="H76" s="7">
        <v>0</v>
      </c>
      <c r="I76" s="7">
        <v>0</v>
      </c>
      <c r="J76" s="7">
        <v>0</v>
      </c>
      <c r="K76" s="7">
        <v>0</v>
      </c>
      <c r="L76" s="7">
        <v>8</v>
      </c>
      <c r="M76" s="7">
        <v>3</v>
      </c>
      <c r="N76" s="7">
        <v>5</v>
      </c>
      <c r="O76" s="7">
        <v>0</v>
      </c>
      <c r="P76" s="7">
        <v>0</v>
      </c>
      <c r="Q76" s="7">
        <v>0</v>
      </c>
      <c r="R76" s="7">
        <v>0</v>
      </c>
      <c r="S76" s="7">
        <v>0</v>
      </c>
      <c r="T76" s="7">
        <v>0</v>
      </c>
      <c r="U76" s="7">
        <v>4</v>
      </c>
      <c r="V76" s="7">
        <v>2</v>
      </c>
      <c r="W76" s="7">
        <v>2</v>
      </c>
      <c r="X76" s="7">
        <v>0</v>
      </c>
      <c r="Y76" s="7">
        <v>0</v>
      </c>
      <c r="Z76" s="7">
        <v>0</v>
      </c>
      <c r="AA76" s="7">
        <v>0</v>
      </c>
      <c r="AB76" s="7">
        <v>0</v>
      </c>
      <c r="AC76" s="7">
        <v>0</v>
      </c>
      <c r="AD76" s="7">
        <v>4</v>
      </c>
      <c r="AE76" s="7">
        <v>1</v>
      </c>
      <c r="AF76" s="7">
        <v>3</v>
      </c>
      <c r="AG76" s="7">
        <v>0</v>
      </c>
      <c r="AH76" s="7">
        <v>0</v>
      </c>
      <c r="AI76" s="7">
        <v>0</v>
      </c>
      <c r="AJ76" s="7">
        <v>0</v>
      </c>
      <c r="AK76" s="7">
        <v>0</v>
      </c>
      <c r="AL76" s="7">
        <v>0</v>
      </c>
      <c r="AM76" s="7">
        <v>3</v>
      </c>
      <c r="AN76" s="7">
        <v>2</v>
      </c>
      <c r="AO76" s="7">
        <v>1</v>
      </c>
      <c r="AP76" s="7">
        <v>0</v>
      </c>
      <c r="AQ76" s="7">
        <v>0</v>
      </c>
      <c r="AR76" s="7">
        <v>0</v>
      </c>
      <c r="AS76" s="7">
        <v>0</v>
      </c>
      <c r="AT76" s="7">
        <v>0</v>
      </c>
      <c r="AU76" s="7">
        <v>0</v>
      </c>
      <c r="AV76" s="7">
        <v>1</v>
      </c>
      <c r="AW76" s="7">
        <v>1</v>
      </c>
      <c r="AX76" s="7">
        <v>0</v>
      </c>
      <c r="AY76" s="7">
        <v>0</v>
      </c>
      <c r="AZ76" s="7">
        <v>0</v>
      </c>
      <c r="BA76" s="7">
        <v>0</v>
      </c>
      <c r="BB76" s="7">
        <v>0</v>
      </c>
      <c r="BC76" s="7">
        <v>0</v>
      </c>
      <c r="BD76" s="7">
        <v>0</v>
      </c>
      <c r="BE76" s="7">
        <v>2</v>
      </c>
      <c r="BF76" s="7">
        <v>1</v>
      </c>
      <c r="BG76" s="7">
        <v>1</v>
      </c>
      <c r="BH76" s="7">
        <v>0</v>
      </c>
      <c r="BI76" s="7">
        <v>0</v>
      </c>
      <c r="BJ76" s="7">
        <v>0</v>
      </c>
      <c r="BK76" s="7">
        <v>0</v>
      </c>
      <c r="BL76" s="7">
        <v>0</v>
      </c>
      <c r="BM76" s="7">
        <v>0</v>
      </c>
    </row>
    <row r="77" spans="1:65">
      <c r="A77" s="27">
        <v>42522</v>
      </c>
      <c r="B77" s="7" t="s">
        <v>1756</v>
      </c>
      <c r="C77" s="7">
        <v>0</v>
      </c>
      <c r="D77" s="7">
        <v>0</v>
      </c>
      <c r="E77" s="7">
        <v>0</v>
      </c>
      <c r="F77" s="7">
        <v>0</v>
      </c>
      <c r="G77" s="7">
        <v>0</v>
      </c>
      <c r="H77" s="7">
        <v>0</v>
      </c>
      <c r="I77" s="7">
        <v>0</v>
      </c>
      <c r="J77" s="7">
        <v>0</v>
      </c>
      <c r="K77" s="7">
        <v>0</v>
      </c>
      <c r="L77" s="7">
        <v>0</v>
      </c>
      <c r="M77" s="7">
        <v>0</v>
      </c>
      <c r="N77" s="7">
        <v>0</v>
      </c>
      <c r="O77" s="7">
        <v>0</v>
      </c>
      <c r="P77" s="7">
        <v>0</v>
      </c>
      <c r="Q77" s="7">
        <v>0</v>
      </c>
      <c r="R77" s="7">
        <v>0</v>
      </c>
      <c r="S77" s="7">
        <v>0</v>
      </c>
      <c r="T77" s="7">
        <v>0</v>
      </c>
      <c r="U77" s="7">
        <v>0</v>
      </c>
      <c r="V77" s="7">
        <v>0</v>
      </c>
      <c r="W77" s="7">
        <v>0</v>
      </c>
      <c r="X77" s="7">
        <v>0</v>
      </c>
      <c r="Y77" s="7">
        <v>0</v>
      </c>
      <c r="Z77" s="7">
        <v>0</v>
      </c>
      <c r="AA77" s="7">
        <v>0</v>
      </c>
      <c r="AB77" s="7">
        <v>0</v>
      </c>
      <c r="AC77" s="7">
        <v>0</v>
      </c>
      <c r="AD77" s="7">
        <v>0</v>
      </c>
      <c r="AE77" s="7">
        <v>0</v>
      </c>
      <c r="AF77" s="7">
        <v>0</v>
      </c>
      <c r="AG77" s="7">
        <v>0</v>
      </c>
      <c r="AH77" s="7">
        <v>0</v>
      </c>
      <c r="AI77" s="7">
        <v>0</v>
      </c>
      <c r="AJ77" s="7">
        <v>0</v>
      </c>
      <c r="AK77" s="7">
        <v>0</v>
      </c>
      <c r="AL77" s="7">
        <v>0</v>
      </c>
      <c r="AM77" s="7">
        <v>0</v>
      </c>
      <c r="AN77" s="7">
        <v>0</v>
      </c>
      <c r="AO77" s="7">
        <v>0</v>
      </c>
      <c r="AP77" s="7">
        <v>0</v>
      </c>
      <c r="AQ77" s="7">
        <v>0</v>
      </c>
      <c r="AR77" s="7">
        <v>0</v>
      </c>
      <c r="AS77" s="7">
        <v>0</v>
      </c>
      <c r="AT77" s="7">
        <v>0</v>
      </c>
      <c r="AU77" s="7">
        <v>0</v>
      </c>
      <c r="AV77" s="7">
        <v>0</v>
      </c>
      <c r="AW77" s="7">
        <v>0</v>
      </c>
      <c r="AX77" s="7">
        <v>0</v>
      </c>
      <c r="AY77" s="7">
        <v>0</v>
      </c>
      <c r="AZ77" s="7">
        <v>0</v>
      </c>
      <c r="BA77" s="7">
        <v>0</v>
      </c>
      <c r="BB77" s="7">
        <v>0</v>
      </c>
      <c r="BC77" s="7">
        <v>0</v>
      </c>
      <c r="BD77" s="7">
        <v>0</v>
      </c>
      <c r="BE77" s="7">
        <v>0</v>
      </c>
      <c r="BF77" s="7">
        <v>0</v>
      </c>
      <c r="BG77" s="7">
        <v>0</v>
      </c>
      <c r="BH77" s="7">
        <v>0</v>
      </c>
      <c r="BI77" s="7">
        <v>0</v>
      </c>
      <c r="BJ77" s="7">
        <v>0</v>
      </c>
      <c r="BK77" s="7">
        <v>0</v>
      </c>
      <c r="BL77" s="7">
        <v>0</v>
      </c>
      <c r="BM77" s="7">
        <v>0</v>
      </c>
    </row>
    <row r="78" spans="1:65">
      <c r="A78" s="27">
        <v>42522</v>
      </c>
      <c r="B78" s="7" t="s">
        <v>1509</v>
      </c>
      <c r="C78" s="7">
        <v>0</v>
      </c>
      <c r="D78" s="7">
        <v>0</v>
      </c>
      <c r="E78" s="7">
        <v>0</v>
      </c>
      <c r="F78" s="7">
        <v>0</v>
      </c>
      <c r="G78" s="7">
        <v>0</v>
      </c>
      <c r="H78" s="7">
        <v>0</v>
      </c>
      <c r="I78" s="7">
        <v>0</v>
      </c>
      <c r="J78" s="7">
        <v>0</v>
      </c>
      <c r="K78" s="7">
        <v>0</v>
      </c>
      <c r="L78" s="7">
        <v>0</v>
      </c>
      <c r="M78" s="7">
        <v>0</v>
      </c>
      <c r="N78" s="7">
        <v>0</v>
      </c>
      <c r="O78" s="7">
        <v>0</v>
      </c>
      <c r="P78" s="7">
        <v>0</v>
      </c>
      <c r="Q78" s="7">
        <v>0</v>
      </c>
      <c r="R78" s="7">
        <v>0</v>
      </c>
      <c r="S78" s="7">
        <v>0</v>
      </c>
      <c r="T78" s="7">
        <v>0</v>
      </c>
      <c r="U78" s="7">
        <v>0</v>
      </c>
      <c r="V78" s="7">
        <v>0</v>
      </c>
      <c r="W78" s="7">
        <v>0</v>
      </c>
      <c r="X78" s="7">
        <v>0</v>
      </c>
      <c r="Y78" s="7">
        <v>0</v>
      </c>
      <c r="Z78" s="7">
        <v>0</v>
      </c>
      <c r="AA78" s="7">
        <v>0</v>
      </c>
      <c r="AB78" s="7">
        <v>0</v>
      </c>
      <c r="AC78" s="7">
        <v>0</v>
      </c>
      <c r="AD78" s="7">
        <v>0</v>
      </c>
      <c r="AE78" s="7">
        <v>0</v>
      </c>
      <c r="AF78" s="7">
        <v>0</v>
      </c>
      <c r="AG78" s="7">
        <v>0</v>
      </c>
      <c r="AH78" s="7">
        <v>0</v>
      </c>
      <c r="AI78" s="7">
        <v>0</v>
      </c>
      <c r="AJ78" s="7">
        <v>0</v>
      </c>
      <c r="AK78" s="7">
        <v>0</v>
      </c>
      <c r="AL78" s="7">
        <v>0</v>
      </c>
      <c r="AM78" s="7">
        <v>0</v>
      </c>
      <c r="AN78" s="7">
        <v>0</v>
      </c>
      <c r="AO78" s="7">
        <v>0</v>
      </c>
      <c r="AP78" s="7">
        <v>0</v>
      </c>
      <c r="AQ78" s="7">
        <v>0</v>
      </c>
      <c r="AR78" s="7">
        <v>0</v>
      </c>
      <c r="AS78" s="7">
        <v>0</v>
      </c>
      <c r="AT78" s="7">
        <v>0</v>
      </c>
      <c r="AU78" s="7">
        <v>0</v>
      </c>
      <c r="AV78" s="7">
        <v>0</v>
      </c>
      <c r="AW78" s="7">
        <v>0</v>
      </c>
      <c r="AX78" s="7">
        <v>0</v>
      </c>
      <c r="AY78" s="7">
        <v>0</v>
      </c>
      <c r="AZ78" s="7">
        <v>0</v>
      </c>
      <c r="BA78" s="7">
        <v>0</v>
      </c>
      <c r="BB78" s="7">
        <v>0</v>
      </c>
      <c r="BC78" s="7">
        <v>0</v>
      </c>
      <c r="BD78" s="7">
        <v>0</v>
      </c>
      <c r="BE78" s="7">
        <v>0</v>
      </c>
      <c r="BF78" s="7">
        <v>0</v>
      </c>
      <c r="BG78" s="7">
        <v>0</v>
      </c>
      <c r="BH78" s="7">
        <v>0</v>
      </c>
      <c r="BI78" s="7">
        <v>0</v>
      </c>
      <c r="BJ78" s="7">
        <v>0</v>
      </c>
      <c r="BK78" s="7">
        <v>0</v>
      </c>
      <c r="BL78" s="7">
        <v>0</v>
      </c>
      <c r="BM78" s="7">
        <v>0</v>
      </c>
    </row>
    <row r="79" spans="1:65">
      <c r="A79" s="27">
        <v>42522</v>
      </c>
      <c r="B79" s="7" t="s">
        <v>1757</v>
      </c>
      <c r="C79" s="7">
        <v>225</v>
      </c>
      <c r="D79" s="7">
        <v>129</v>
      </c>
      <c r="E79" s="7">
        <v>61</v>
      </c>
      <c r="F79" s="7">
        <v>25</v>
      </c>
      <c r="G79" s="7">
        <v>5</v>
      </c>
      <c r="H79" s="7">
        <v>4</v>
      </c>
      <c r="I79" s="7">
        <v>1</v>
      </c>
      <c r="J79" s="7">
        <v>0</v>
      </c>
      <c r="K79" s="7">
        <v>0</v>
      </c>
      <c r="L79" s="7">
        <v>1295</v>
      </c>
      <c r="M79" s="7">
        <v>294</v>
      </c>
      <c r="N79" s="7">
        <v>406</v>
      </c>
      <c r="O79" s="7">
        <v>302</v>
      </c>
      <c r="P79" s="7">
        <v>115</v>
      </c>
      <c r="Q79" s="7">
        <v>128</v>
      </c>
      <c r="R79" s="7">
        <v>50</v>
      </c>
      <c r="S79" s="7">
        <v>0</v>
      </c>
      <c r="T79" s="7">
        <v>0</v>
      </c>
      <c r="U79" s="7">
        <v>1045</v>
      </c>
      <c r="V79" s="7">
        <v>214</v>
      </c>
      <c r="W79" s="7">
        <v>315</v>
      </c>
      <c r="X79" s="7">
        <v>238</v>
      </c>
      <c r="Y79" s="7">
        <v>106</v>
      </c>
      <c r="Z79" s="7">
        <v>122</v>
      </c>
      <c r="AA79" s="7">
        <v>50</v>
      </c>
      <c r="AB79" s="7">
        <v>0</v>
      </c>
      <c r="AC79" s="7">
        <v>0</v>
      </c>
      <c r="AD79" s="7">
        <v>248</v>
      </c>
      <c r="AE79" s="7">
        <v>78</v>
      </c>
      <c r="AF79" s="7">
        <v>91</v>
      </c>
      <c r="AG79" s="7">
        <v>64</v>
      </c>
      <c r="AH79" s="7">
        <v>9</v>
      </c>
      <c r="AI79" s="7">
        <v>6</v>
      </c>
      <c r="AJ79" s="7">
        <v>0</v>
      </c>
      <c r="AK79" s="7">
        <v>0</v>
      </c>
      <c r="AL79" s="7">
        <v>0</v>
      </c>
      <c r="AM79" s="7">
        <v>860</v>
      </c>
      <c r="AN79" s="7">
        <v>122</v>
      </c>
      <c r="AO79" s="7">
        <v>282</v>
      </c>
      <c r="AP79" s="7">
        <v>243</v>
      </c>
      <c r="AQ79" s="7">
        <v>104</v>
      </c>
      <c r="AR79" s="7">
        <v>107</v>
      </c>
      <c r="AS79" s="7">
        <v>2</v>
      </c>
      <c r="AT79" s="7">
        <v>0</v>
      </c>
      <c r="AU79" s="7">
        <v>0</v>
      </c>
      <c r="AV79" s="7">
        <v>703</v>
      </c>
      <c r="AW79" s="7">
        <v>82</v>
      </c>
      <c r="AX79" s="7">
        <v>222</v>
      </c>
      <c r="AY79" s="7">
        <v>198</v>
      </c>
      <c r="AZ79" s="7">
        <v>97</v>
      </c>
      <c r="BA79" s="7">
        <v>102</v>
      </c>
      <c r="BB79" s="7">
        <v>2</v>
      </c>
      <c r="BC79" s="7">
        <v>0</v>
      </c>
      <c r="BD79" s="7">
        <v>0</v>
      </c>
      <c r="BE79" s="7">
        <v>155</v>
      </c>
      <c r="BF79" s="7">
        <v>38</v>
      </c>
      <c r="BG79" s="7">
        <v>60</v>
      </c>
      <c r="BH79" s="7">
        <v>45</v>
      </c>
      <c r="BI79" s="7">
        <v>7</v>
      </c>
      <c r="BJ79" s="7">
        <v>5</v>
      </c>
      <c r="BK79" s="7">
        <v>0</v>
      </c>
      <c r="BL79" s="7">
        <v>0</v>
      </c>
      <c r="BM79" s="7">
        <v>0</v>
      </c>
    </row>
    <row r="80" spans="1:65">
      <c r="A80" s="27">
        <v>42522</v>
      </c>
      <c r="B80" s="7" t="s">
        <v>1498</v>
      </c>
      <c r="C80" s="7">
        <v>241</v>
      </c>
      <c r="D80" s="7">
        <v>89</v>
      </c>
      <c r="E80" s="7">
        <v>50</v>
      </c>
      <c r="F80" s="7">
        <v>35</v>
      </c>
      <c r="G80" s="7">
        <v>21</v>
      </c>
      <c r="H80" s="7">
        <v>13</v>
      </c>
      <c r="I80" s="7">
        <v>14</v>
      </c>
      <c r="J80" s="7">
        <v>17</v>
      </c>
      <c r="K80" s="7">
        <v>2</v>
      </c>
      <c r="L80" s="7">
        <v>8742</v>
      </c>
      <c r="M80" s="7">
        <v>197</v>
      </c>
      <c r="N80" s="7">
        <v>337</v>
      </c>
      <c r="O80" s="7">
        <v>461</v>
      </c>
      <c r="P80" s="7">
        <v>502</v>
      </c>
      <c r="Q80" s="7">
        <v>511</v>
      </c>
      <c r="R80" s="7">
        <v>853</v>
      </c>
      <c r="S80" s="7">
        <v>5881</v>
      </c>
      <c r="T80" s="7">
        <v>0</v>
      </c>
      <c r="U80" s="7">
        <v>7084</v>
      </c>
      <c r="V80" s="7">
        <v>136</v>
      </c>
      <c r="W80" s="7">
        <v>235</v>
      </c>
      <c r="X80" s="7">
        <v>324</v>
      </c>
      <c r="Y80" s="7">
        <v>377</v>
      </c>
      <c r="Z80" s="7">
        <v>297</v>
      </c>
      <c r="AA80" s="7">
        <v>642</v>
      </c>
      <c r="AB80" s="7">
        <v>5073</v>
      </c>
      <c r="AC80" s="7">
        <v>0</v>
      </c>
      <c r="AD80" s="7">
        <v>1658</v>
      </c>
      <c r="AE80" s="7">
        <v>61</v>
      </c>
      <c r="AF80" s="7">
        <v>102</v>
      </c>
      <c r="AG80" s="7">
        <v>137</v>
      </c>
      <c r="AH80" s="7">
        <v>125</v>
      </c>
      <c r="AI80" s="7">
        <v>214</v>
      </c>
      <c r="AJ80" s="7">
        <v>211</v>
      </c>
      <c r="AK80" s="7">
        <v>808</v>
      </c>
      <c r="AL80" s="7">
        <v>0</v>
      </c>
      <c r="AM80" s="7">
        <v>8320</v>
      </c>
      <c r="AN80" s="7">
        <v>89</v>
      </c>
      <c r="AO80" s="7">
        <v>252</v>
      </c>
      <c r="AP80" s="7">
        <v>401</v>
      </c>
      <c r="AQ80" s="7">
        <v>467</v>
      </c>
      <c r="AR80" s="7">
        <v>467</v>
      </c>
      <c r="AS80" s="7">
        <v>815</v>
      </c>
      <c r="AT80" s="7">
        <v>5829</v>
      </c>
      <c r="AU80" s="7">
        <v>0</v>
      </c>
      <c r="AV80" s="7">
        <v>6759</v>
      </c>
      <c r="AW80" s="7">
        <v>56</v>
      </c>
      <c r="AX80" s="7">
        <v>169</v>
      </c>
      <c r="AY80" s="7">
        <v>275</v>
      </c>
      <c r="AZ80" s="7">
        <v>354</v>
      </c>
      <c r="BA80" s="7">
        <v>266</v>
      </c>
      <c r="BB80" s="7">
        <v>616</v>
      </c>
      <c r="BC80" s="7">
        <v>5023</v>
      </c>
      <c r="BD80" s="7">
        <v>0</v>
      </c>
      <c r="BE80" s="7">
        <v>1561</v>
      </c>
      <c r="BF80" s="7">
        <v>33</v>
      </c>
      <c r="BG80" s="7">
        <v>83</v>
      </c>
      <c r="BH80" s="7">
        <v>126</v>
      </c>
      <c r="BI80" s="7">
        <v>113</v>
      </c>
      <c r="BJ80" s="7">
        <v>201</v>
      </c>
      <c r="BK80" s="7">
        <v>199</v>
      </c>
      <c r="BL80" s="7">
        <v>806</v>
      </c>
      <c r="BM80" s="7">
        <v>0</v>
      </c>
    </row>
    <row r="81" spans="1:65">
      <c r="A81" s="27">
        <v>42522</v>
      </c>
      <c r="B81" s="7" t="s">
        <v>1758</v>
      </c>
      <c r="C81" s="7">
        <v>1</v>
      </c>
      <c r="D81" s="7">
        <v>0</v>
      </c>
      <c r="E81" s="7">
        <v>0</v>
      </c>
      <c r="F81" s="7">
        <v>1</v>
      </c>
      <c r="G81" s="7">
        <v>0</v>
      </c>
      <c r="H81" s="7">
        <v>0</v>
      </c>
      <c r="I81" s="7">
        <v>0</v>
      </c>
      <c r="J81" s="7">
        <v>0</v>
      </c>
      <c r="K81" s="7">
        <v>0</v>
      </c>
      <c r="L81" s="7">
        <v>10</v>
      </c>
      <c r="M81" s="7">
        <v>0</v>
      </c>
      <c r="N81" s="7">
        <v>0</v>
      </c>
      <c r="O81" s="7">
        <v>10</v>
      </c>
      <c r="P81" s="7">
        <v>0</v>
      </c>
      <c r="Q81" s="7">
        <v>0</v>
      </c>
      <c r="R81" s="7">
        <v>0</v>
      </c>
      <c r="S81" s="7">
        <v>0</v>
      </c>
      <c r="T81" s="7">
        <v>0</v>
      </c>
      <c r="U81" s="7">
        <v>9</v>
      </c>
      <c r="V81" s="7">
        <v>0</v>
      </c>
      <c r="W81" s="7">
        <v>0</v>
      </c>
      <c r="X81" s="7">
        <v>9</v>
      </c>
      <c r="Y81" s="7">
        <v>0</v>
      </c>
      <c r="Z81" s="7">
        <v>0</v>
      </c>
      <c r="AA81" s="7">
        <v>0</v>
      </c>
      <c r="AB81" s="7">
        <v>0</v>
      </c>
      <c r="AC81" s="7">
        <v>0</v>
      </c>
      <c r="AD81" s="7">
        <v>1</v>
      </c>
      <c r="AE81" s="7">
        <v>0</v>
      </c>
      <c r="AF81" s="7">
        <v>0</v>
      </c>
      <c r="AG81" s="7">
        <v>1</v>
      </c>
      <c r="AH81" s="7">
        <v>0</v>
      </c>
      <c r="AI81" s="7">
        <v>0</v>
      </c>
      <c r="AJ81" s="7">
        <v>0</v>
      </c>
      <c r="AK81" s="7">
        <v>0</v>
      </c>
      <c r="AL81" s="7">
        <v>0</v>
      </c>
      <c r="AM81" s="7">
        <v>10</v>
      </c>
      <c r="AN81" s="7">
        <v>0</v>
      </c>
      <c r="AO81" s="7">
        <v>0</v>
      </c>
      <c r="AP81" s="7">
        <v>10</v>
      </c>
      <c r="AQ81" s="7">
        <v>0</v>
      </c>
      <c r="AR81" s="7">
        <v>0</v>
      </c>
      <c r="AS81" s="7">
        <v>0</v>
      </c>
      <c r="AT81" s="7">
        <v>0</v>
      </c>
      <c r="AU81" s="7">
        <v>0</v>
      </c>
      <c r="AV81" s="7">
        <v>9</v>
      </c>
      <c r="AW81" s="7">
        <v>0</v>
      </c>
      <c r="AX81" s="7">
        <v>0</v>
      </c>
      <c r="AY81" s="7">
        <v>9</v>
      </c>
      <c r="AZ81" s="7">
        <v>0</v>
      </c>
      <c r="BA81" s="7">
        <v>0</v>
      </c>
      <c r="BB81" s="7">
        <v>0</v>
      </c>
      <c r="BC81" s="7">
        <v>0</v>
      </c>
      <c r="BD81" s="7">
        <v>0</v>
      </c>
      <c r="BE81" s="7">
        <v>1</v>
      </c>
      <c r="BF81" s="7">
        <v>0</v>
      </c>
      <c r="BG81" s="7">
        <v>0</v>
      </c>
      <c r="BH81" s="7">
        <v>1</v>
      </c>
      <c r="BI81" s="7">
        <v>0</v>
      </c>
      <c r="BJ81" s="7">
        <v>0</v>
      </c>
      <c r="BK81" s="7">
        <v>0</v>
      </c>
      <c r="BL81" s="7">
        <v>0</v>
      </c>
      <c r="BM81" s="7">
        <v>0</v>
      </c>
    </row>
    <row r="82" spans="1:65">
      <c r="A82" s="27">
        <v>42522</v>
      </c>
      <c r="B82" s="7" t="s">
        <v>65</v>
      </c>
      <c r="C82" s="7">
        <v>2</v>
      </c>
      <c r="D82" s="7">
        <v>2</v>
      </c>
      <c r="E82" s="7">
        <v>0</v>
      </c>
      <c r="F82" s="7">
        <v>0</v>
      </c>
      <c r="G82" s="7">
        <v>0</v>
      </c>
      <c r="H82" s="7">
        <v>0</v>
      </c>
      <c r="I82" s="7">
        <v>0</v>
      </c>
      <c r="J82" s="7">
        <v>0</v>
      </c>
      <c r="K82" s="7">
        <v>0</v>
      </c>
      <c r="L82" s="7">
        <v>2</v>
      </c>
      <c r="M82" s="7">
        <v>2</v>
      </c>
      <c r="N82" s="7">
        <v>0</v>
      </c>
      <c r="O82" s="7">
        <v>0</v>
      </c>
      <c r="P82" s="7">
        <v>0</v>
      </c>
      <c r="Q82" s="7">
        <v>0</v>
      </c>
      <c r="R82" s="7">
        <v>0</v>
      </c>
      <c r="S82" s="7">
        <v>0</v>
      </c>
      <c r="T82" s="7">
        <v>0</v>
      </c>
      <c r="U82" s="7">
        <v>2</v>
      </c>
      <c r="V82" s="7">
        <v>2</v>
      </c>
      <c r="W82" s="7">
        <v>0</v>
      </c>
      <c r="X82" s="7">
        <v>0</v>
      </c>
      <c r="Y82" s="7">
        <v>0</v>
      </c>
      <c r="Z82" s="7">
        <v>0</v>
      </c>
      <c r="AA82" s="7">
        <v>0</v>
      </c>
      <c r="AB82" s="7">
        <v>0</v>
      </c>
      <c r="AC82" s="7">
        <v>0</v>
      </c>
      <c r="AD82" s="7">
        <v>0</v>
      </c>
      <c r="AE82" s="7">
        <v>0</v>
      </c>
      <c r="AF82" s="7">
        <v>0</v>
      </c>
      <c r="AG82" s="7">
        <v>0</v>
      </c>
      <c r="AH82" s="7">
        <v>0</v>
      </c>
      <c r="AI82" s="7">
        <v>0</v>
      </c>
      <c r="AJ82" s="7">
        <v>0</v>
      </c>
      <c r="AK82" s="7">
        <v>0</v>
      </c>
      <c r="AL82" s="7">
        <v>0</v>
      </c>
      <c r="AM82" s="7">
        <v>0</v>
      </c>
      <c r="AN82" s="7">
        <v>0</v>
      </c>
      <c r="AO82" s="7">
        <v>0</v>
      </c>
      <c r="AP82" s="7">
        <v>0</v>
      </c>
      <c r="AQ82" s="7">
        <v>0</v>
      </c>
      <c r="AR82" s="7">
        <v>0</v>
      </c>
      <c r="AS82" s="7">
        <v>0</v>
      </c>
      <c r="AT82" s="7">
        <v>0</v>
      </c>
      <c r="AU82" s="7">
        <v>0</v>
      </c>
      <c r="AV82" s="7">
        <v>0</v>
      </c>
      <c r="AW82" s="7">
        <v>0</v>
      </c>
      <c r="AX82" s="7">
        <v>0</v>
      </c>
      <c r="AY82" s="7">
        <v>0</v>
      </c>
      <c r="AZ82" s="7">
        <v>0</v>
      </c>
      <c r="BA82" s="7">
        <v>0</v>
      </c>
      <c r="BB82" s="7">
        <v>0</v>
      </c>
      <c r="BC82" s="7">
        <v>0</v>
      </c>
      <c r="BD82" s="7">
        <v>0</v>
      </c>
      <c r="BE82" s="7">
        <v>0</v>
      </c>
      <c r="BF82" s="7">
        <v>0</v>
      </c>
      <c r="BG82" s="7">
        <v>0</v>
      </c>
      <c r="BH82" s="7">
        <v>0</v>
      </c>
      <c r="BI82" s="7">
        <v>0</v>
      </c>
      <c r="BJ82" s="7">
        <v>0</v>
      </c>
      <c r="BK82" s="7">
        <v>0</v>
      </c>
      <c r="BL82" s="7">
        <v>0</v>
      </c>
      <c r="BM82" s="7">
        <v>0</v>
      </c>
    </row>
    <row r="83" spans="1:65">
      <c r="A83" s="27">
        <v>42522</v>
      </c>
      <c r="B83" s="7" t="s">
        <v>751</v>
      </c>
      <c r="C83" s="7">
        <v>79</v>
      </c>
      <c r="D83" s="7">
        <v>22</v>
      </c>
      <c r="E83" s="7">
        <v>14</v>
      </c>
      <c r="F83" s="7">
        <v>15</v>
      </c>
      <c r="G83" s="7">
        <v>10</v>
      </c>
      <c r="H83" s="7">
        <v>7</v>
      </c>
      <c r="I83" s="7">
        <v>7</v>
      </c>
      <c r="J83" s="7">
        <v>4</v>
      </c>
      <c r="K83" s="7">
        <v>0</v>
      </c>
      <c r="L83" s="7">
        <v>2164</v>
      </c>
      <c r="M83" s="7">
        <v>50</v>
      </c>
      <c r="N83" s="7">
        <v>103</v>
      </c>
      <c r="O83" s="7">
        <v>213</v>
      </c>
      <c r="P83" s="7">
        <v>254</v>
      </c>
      <c r="Q83" s="7">
        <v>237</v>
      </c>
      <c r="R83" s="7">
        <v>421</v>
      </c>
      <c r="S83" s="7">
        <v>886</v>
      </c>
      <c r="T83" s="7">
        <v>0</v>
      </c>
      <c r="U83" s="7">
        <v>1452</v>
      </c>
      <c r="V83" s="7">
        <v>33</v>
      </c>
      <c r="W83" s="7">
        <v>82</v>
      </c>
      <c r="X83" s="7">
        <v>192</v>
      </c>
      <c r="Y83" s="7">
        <v>190</v>
      </c>
      <c r="Z83" s="7">
        <v>189</v>
      </c>
      <c r="AA83" s="7">
        <v>330</v>
      </c>
      <c r="AB83" s="7">
        <v>436</v>
      </c>
      <c r="AC83" s="7">
        <v>0</v>
      </c>
      <c r="AD83" s="7">
        <v>706</v>
      </c>
      <c r="AE83" s="7">
        <v>11</v>
      </c>
      <c r="AF83" s="7">
        <v>21</v>
      </c>
      <c r="AG83" s="7">
        <v>21</v>
      </c>
      <c r="AH83" s="7">
        <v>64</v>
      </c>
      <c r="AI83" s="7">
        <v>48</v>
      </c>
      <c r="AJ83" s="7">
        <v>91</v>
      </c>
      <c r="AK83" s="7">
        <v>450</v>
      </c>
      <c r="AL83" s="7">
        <v>0</v>
      </c>
      <c r="AM83" s="7">
        <v>2066</v>
      </c>
      <c r="AN83" s="7">
        <v>31</v>
      </c>
      <c r="AO83" s="7">
        <v>92</v>
      </c>
      <c r="AP83" s="7">
        <v>199</v>
      </c>
      <c r="AQ83" s="7">
        <v>246</v>
      </c>
      <c r="AR83" s="7">
        <v>210</v>
      </c>
      <c r="AS83" s="7">
        <v>407</v>
      </c>
      <c r="AT83" s="7">
        <v>881</v>
      </c>
      <c r="AU83" s="7">
        <v>0</v>
      </c>
      <c r="AV83" s="7">
        <v>1386</v>
      </c>
      <c r="AW83" s="7">
        <v>19</v>
      </c>
      <c r="AX83" s="7">
        <v>74</v>
      </c>
      <c r="AY83" s="7">
        <v>181</v>
      </c>
      <c r="AZ83" s="7">
        <v>183</v>
      </c>
      <c r="BA83" s="7">
        <v>178</v>
      </c>
      <c r="BB83" s="7">
        <v>319</v>
      </c>
      <c r="BC83" s="7">
        <v>432</v>
      </c>
      <c r="BD83" s="7">
        <v>0</v>
      </c>
      <c r="BE83" s="7">
        <v>674</v>
      </c>
      <c r="BF83" s="7">
        <v>6</v>
      </c>
      <c r="BG83" s="7">
        <v>18</v>
      </c>
      <c r="BH83" s="7">
        <v>18</v>
      </c>
      <c r="BI83" s="7">
        <v>63</v>
      </c>
      <c r="BJ83" s="7">
        <v>32</v>
      </c>
      <c r="BK83" s="7">
        <v>88</v>
      </c>
      <c r="BL83" s="7">
        <v>449</v>
      </c>
      <c r="BM83" s="7">
        <v>0</v>
      </c>
    </row>
    <row r="84" spans="1:65">
      <c r="A84" s="27">
        <v>42522</v>
      </c>
      <c r="B84" s="7" t="s">
        <v>1760</v>
      </c>
      <c r="C84" s="7">
        <v>356</v>
      </c>
      <c r="D84" s="7">
        <v>203</v>
      </c>
      <c r="E84" s="7">
        <v>60</v>
      </c>
      <c r="F84" s="7">
        <v>51</v>
      </c>
      <c r="G84" s="7">
        <v>20</v>
      </c>
      <c r="H84" s="7">
        <v>12</v>
      </c>
      <c r="I84" s="7">
        <v>4</v>
      </c>
      <c r="J84" s="7">
        <v>4</v>
      </c>
      <c r="K84" s="7">
        <v>2</v>
      </c>
      <c r="L84" s="7">
        <v>3305</v>
      </c>
      <c r="M84" s="7">
        <v>457</v>
      </c>
      <c r="N84" s="7">
        <v>391</v>
      </c>
      <c r="O84" s="7">
        <v>699</v>
      </c>
      <c r="P84" s="7">
        <v>498</v>
      </c>
      <c r="Q84" s="7">
        <v>420</v>
      </c>
      <c r="R84" s="7">
        <v>270</v>
      </c>
      <c r="S84" s="7">
        <v>570</v>
      </c>
      <c r="T84" s="7">
        <v>0</v>
      </c>
      <c r="U84" s="7">
        <v>1667</v>
      </c>
      <c r="V84" s="7">
        <v>265</v>
      </c>
      <c r="W84" s="7">
        <v>251</v>
      </c>
      <c r="X84" s="7">
        <v>374</v>
      </c>
      <c r="Y84" s="7">
        <v>234</v>
      </c>
      <c r="Z84" s="7">
        <v>170</v>
      </c>
      <c r="AA84" s="7">
        <v>133</v>
      </c>
      <c r="AB84" s="7">
        <v>240</v>
      </c>
      <c r="AC84" s="7">
        <v>0</v>
      </c>
      <c r="AD84" s="7">
        <v>1638</v>
      </c>
      <c r="AE84" s="7">
        <v>192</v>
      </c>
      <c r="AF84" s="7">
        <v>140</v>
      </c>
      <c r="AG84" s="7">
        <v>325</v>
      </c>
      <c r="AH84" s="7">
        <v>264</v>
      </c>
      <c r="AI84" s="7">
        <v>250</v>
      </c>
      <c r="AJ84" s="7">
        <v>137</v>
      </c>
      <c r="AK84" s="7">
        <v>330</v>
      </c>
      <c r="AL84" s="7">
        <v>0</v>
      </c>
      <c r="AM84" s="7">
        <v>2884</v>
      </c>
      <c r="AN84" s="7">
        <v>211</v>
      </c>
      <c r="AO84" s="7">
        <v>345</v>
      </c>
      <c r="AP84" s="7">
        <v>644</v>
      </c>
      <c r="AQ84" s="7">
        <v>465</v>
      </c>
      <c r="AR84" s="7">
        <v>413</v>
      </c>
      <c r="AS84" s="7">
        <v>243</v>
      </c>
      <c r="AT84" s="7">
        <v>563</v>
      </c>
      <c r="AU84" s="7">
        <v>0</v>
      </c>
      <c r="AV84" s="7">
        <v>1390</v>
      </c>
      <c r="AW84" s="7">
        <v>105</v>
      </c>
      <c r="AX84" s="7">
        <v>214</v>
      </c>
      <c r="AY84" s="7">
        <v>334</v>
      </c>
      <c r="AZ84" s="7">
        <v>220</v>
      </c>
      <c r="BA84" s="7">
        <v>165</v>
      </c>
      <c r="BB84" s="7">
        <v>117</v>
      </c>
      <c r="BC84" s="7">
        <v>235</v>
      </c>
      <c r="BD84" s="7">
        <v>0</v>
      </c>
      <c r="BE84" s="7">
        <v>1494</v>
      </c>
      <c r="BF84" s="7">
        <v>106</v>
      </c>
      <c r="BG84" s="7">
        <v>131</v>
      </c>
      <c r="BH84" s="7">
        <v>310</v>
      </c>
      <c r="BI84" s="7">
        <v>245</v>
      </c>
      <c r="BJ84" s="7">
        <v>248</v>
      </c>
      <c r="BK84" s="7">
        <v>126</v>
      </c>
      <c r="BL84" s="7">
        <v>328</v>
      </c>
      <c r="BM84" s="7">
        <v>0</v>
      </c>
    </row>
    <row r="85" spans="1:65">
      <c r="A85" s="27">
        <v>42522</v>
      </c>
      <c r="B85" s="7" t="s">
        <v>941</v>
      </c>
      <c r="C85" s="7">
        <v>6</v>
      </c>
      <c r="D85" s="7">
        <v>0</v>
      </c>
      <c r="E85" s="7">
        <v>0</v>
      </c>
      <c r="F85" s="7">
        <v>2</v>
      </c>
      <c r="G85" s="7">
        <v>3</v>
      </c>
      <c r="H85" s="7">
        <v>0</v>
      </c>
      <c r="I85" s="7">
        <v>1</v>
      </c>
      <c r="J85" s="7">
        <v>0</v>
      </c>
      <c r="K85" s="7">
        <v>0</v>
      </c>
      <c r="L85" s="7">
        <v>146</v>
      </c>
      <c r="M85" s="7">
        <v>0</v>
      </c>
      <c r="N85" s="7">
        <v>0</v>
      </c>
      <c r="O85" s="7">
        <v>25</v>
      </c>
      <c r="P85" s="7">
        <v>65</v>
      </c>
      <c r="Q85" s="7">
        <v>0</v>
      </c>
      <c r="R85" s="7">
        <v>56</v>
      </c>
      <c r="S85" s="7">
        <v>0</v>
      </c>
      <c r="T85" s="7">
        <v>0</v>
      </c>
      <c r="U85" s="7">
        <v>32</v>
      </c>
      <c r="V85" s="7">
        <v>0</v>
      </c>
      <c r="W85" s="7">
        <v>0</v>
      </c>
      <c r="X85" s="7">
        <v>13</v>
      </c>
      <c r="Y85" s="7">
        <v>17</v>
      </c>
      <c r="Z85" s="7">
        <v>0</v>
      </c>
      <c r="AA85" s="7">
        <v>2</v>
      </c>
      <c r="AB85" s="7">
        <v>0</v>
      </c>
      <c r="AC85" s="7">
        <v>0</v>
      </c>
      <c r="AD85" s="7">
        <v>114</v>
      </c>
      <c r="AE85" s="7">
        <v>0</v>
      </c>
      <c r="AF85" s="7">
        <v>0</v>
      </c>
      <c r="AG85" s="7">
        <v>12</v>
      </c>
      <c r="AH85" s="7">
        <v>48</v>
      </c>
      <c r="AI85" s="7">
        <v>0</v>
      </c>
      <c r="AJ85" s="7">
        <v>54</v>
      </c>
      <c r="AK85" s="7">
        <v>0</v>
      </c>
      <c r="AL85" s="7">
        <v>0</v>
      </c>
      <c r="AM85" s="7">
        <v>146</v>
      </c>
      <c r="AN85" s="7">
        <v>0</v>
      </c>
      <c r="AO85" s="7">
        <v>0</v>
      </c>
      <c r="AP85" s="7">
        <v>25</v>
      </c>
      <c r="AQ85" s="7">
        <v>65</v>
      </c>
      <c r="AR85" s="7">
        <v>0</v>
      </c>
      <c r="AS85" s="7">
        <v>56</v>
      </c>
      <c r="AT85" s="7">
        <v>0</v>
      </c>
      <c r="AU85" s="7">
        <v>0</v>
      </c>
      <c r="AV85" s="7">
        <v>32</v>
      </c>
      <c r="AW85" s="7">
        <v>0</v>
      </c>
      <c r="AX85" s="7">
        <v>0</v>
      </c>
      <c r="AY85" s="7">
        <v>13</v>
      </c>
      <c r="AZ85" s="7">
        <v>17</v>
      </c>
      <c r="BA85" s="7">
        <v>0</v>
      </c>
      <c r="BB85" s="7">
        <v>2</v>
      </c>
      <c r="BC85" s="7">
        <v>0</v>
      </c>
      <c r="BD85" s="7">
        <v>0</v>
      </c>
      <c r="BE85" s="7">
        <v>114</v>
      </c>
      <c r="BF85" s="7">
        <v>0</v>
      </c>
      <c r="BG85" s="7">
        <v>0</v>
      </c>
      <c r="BH85" s="7">
        <v>12</v>
      </c>
      <c r="BI85" s="7">
        <v>48</v>
      </c>
      <c r="BJ85" s="7">
        <v>0</v>
      </c>
      <c r="BK85" s="7">
        <v>54</v>
      </c>
      <c r="BL85" s="7">
        <v>0</v>
      </c>
      <c r="BM85" s="7">
        <v>0</v>
      </c>
    </row>
    <row r="86" spans="1:65">
      <c r="A86" s="27">
        <v>42522</v>
      </c>
      <c r="B86" s="7" t="s">
        <v>134</v>
      </c>
      <c r="C86" s="7">
        <v>190</v>
      </c>
      <c r="D86" s="7">
        <v>176</v>
      </c>
      <c r="E86" s="7">
        <v>12</v>
      </c>
      <c r="F86" s="7">
        <v>1</v>
      </c>
      <c r="G86" s="7">
        <v>0</v>
      </c>
      <c r="H86" s="7">
        <v>1</v>
      </c>
      <c r="I86" s="7">
        <v>0</v>
      </c>
      <c r="J86" s="7">
        <v>0</v>
      </c>
      <c r="K86" s="7">
        <v>0</v>
      </c>
      <c r="L86" s="7">
        <v>445</v>
      </c>
      <c r="M86" s="7">
        <v>324</v>
      </c>
      <c r="N86" s="7">
        <v>73</v>
      </c>
      <c r="O86" s="7">
        <v>10</v>
      </c>
      <c r="P86" s="7">
        <v>0</v>
      </c>
      <c r="Q86" s="7">
        <v>38</v>
      </c>
      <c r="R86" s="7">
        <v>0</v>
      </c>
      <c r="S86" s="7">
        <v>0</v>
      </c>
      <c r="T86" s="7">
        <v>0</v>
      </c>
      <c r="U86" s="7">
        <v>250</v>
      </c>
      <c r="V86" s="7">
        <v>180</v>
      </c>
      <c r="W86" s="7">
        <v>45</v>
      </c>
      <c r="X86" s="7">
        <v>7</v>
      </c>
      <c r="Y86" s="7">
        <v>0</v>
      </c>
      <c r="Z86" s="7">
        <v>18</v>
      </c>
      <c r="AA86" s="7">
        <v>0</v>
      </c>
      <c r="AB86" s="7">
        <v>0</v>
      </c>
      <c r="AC86" s="7">
        <v>0</v>
      </c>
      <c r="AD86" s="7">
        <v>195</v>
      </c>
      <c r="AE86" s="7">
        <v>144</v>
      </c>
      <c r="AF86" s="7">
        <v>28</v>
      </c>
      <c r="AG86" s="7">
        <v>3</v>
      </c>
      <c r="AH86" s="7">
        <v>0</v>
      </c>
      <c r="AI86" s="7">
        <v>20</v>
      </c>
      <c r="AJ86" s="7">
        <v>0</v>
      </c>
      <c r="AK86" s="7">
        <v>0</v>
      </c>
      <c r="AL86" s="7">
        <v>0</v>
      </c>
      <c r="AM86" s="7">
        <v>140</v>
      </c>
      <c r="AN86" s="7">
        <v>53</v>
      </c>
      <c r="AO86" s="7">
        <v>41</v>
      </c>
      <c r="AP86" s="7">
        <v>8</v>
      </c>
      <c r="AQ86" s="7">
        <v>0</v>
      </c>
      <c r="AR86" s="7">
        <v>38</v>
      </c>
      <c r="AS86" s="7">
        <v>0</v>
      </c>
      <c r="AT86" s="7">
        <v>0</v>
      </c>
      <c r="AU86" s="7">
        <v>0</v>
      </c>
      <c r="AV86" s="7">
        <v>67</v>
      </c>
      <c r="AW86" s="7">
        <v>19</v>
      </c>
      <c r="AX86" s="7">
        <v>24</v>
      </c>
      <c r="AY86" s="7">
        <v>6</v>
      </c>
      <c r="AZ86" s="7">
        <v>0</v>
      </c>
      <c r="BA86" s="7">
        <v>18</v>
      </c>
      <c r="BB86" s="7">
        <v>0</v>
      </c>
      <c r="BC86" s="7">
        <v>0</v>
      </c>
      <c r="BD86" s="7">
        <v>0</v>
      </c>
      <c r="BE86" s="7">
        <v>73</v>
      </c>
      <c r="BF86" s="7">
        <v>34</v>
      </c>
      <c r="BG86" s="7">
        <v>17</v>
      </c>
      <c r="BH86" s="7">
        <v>2</v>
      </c>
      <c r="BI86" s="7">
        <v>0</v>
      </c>
      <c r="BJ86" s="7">
        <v>20</v>
      </c>
      <c r="BK86" s="7">
        <v>0</v>
      </c>
      <c r="BL86" s="7">
        <v>0</v>
      </c>
      <c r="BM86" s="7">
        <v>0</v>
      </c>
    </row>
    <row r="87" spans="1:65">
      <c r="A87" s="27">
        <v>42522</v>
      </c>
      <c r="B87" s="7" t="s">
        <v>413</v>
      </c>
      <c r="C87" s="7">
        <v>41</v>
      </c>
      <c r="D87" s="7">
        <v>28</v>
      </c>
      <c r="E87" s="7">
        <v>8</v>
      </c>
      <c r="F87" s="7">
        <v>2</v>
      </c>
      <c r="G87" s="7">
        <v>1</v>
      </c>
      <c r="H87" s="7">
        <v>1</v>
      </c>
      <c r="I87" s="7">
        <v>0</v>
      </c>
      <c r="J87" s="7">
        <v>1</v>
      </c>
      <c r="K87" s="7">
        <v>0</v>
      </c>
      <c r="L87" s="7">
        <v>301</v>
      </c>
      <c r="M87" s="7">
        <v>54</v>
      </c>
      <c r="N87" s="7">
        <v>50</v>
      </c>
      <c r="O87" s="7">
        <v>28</v>
      </c>
      <c r="P87" s="7">
        <v>27</v>
      </c>
      <c r="Q87" s="7">
        <v>38</v>
      </c>
      <c r="R87" s="7">
        <v>0</v>
      </c>
      <c r="S87" s="7">
        <v>104</v>
      </c>
      <c r="T87" s="7">
        <v>0</v>
      </c>
      <c r="U87" s="7">
        <v>217</v>
      </c>
      <c r="V87" s="7">
        <v>34</v>
      </c>
      <c r="W87" s="7">
        <v>23</v>
      </c>
      <c r="X87" s="7">
        <v>22</v>
      </c>
      <c r="Y87" s="7">
        <v>15</v>
      </c>
      <c r="Z87" s="7">
        <v>22</v>
      </c>
      <c r="AA87" s="7">
        <v>0</v>
      </c>
      <c r="AB87" s="7">
        <v>101</v>
      </c>
      <c r="AC87" s="7">
        <v>0</v>
      </c>
      <c r="AD87" s="7">
        <v>84</v>
      </c>
      <c r="AE87" s="7">
        <v>20</v>
      </c>
      <c r="AF87" s="7">
        <v>27</v>
      </c>
      <c r="AG87" s="7">
        <v>6</v>
      </c>
      <c r="AH87" s="7">
        <v>12</v>
      </c>
      <c r="AI87" s="7">
        <v>16</v>
      </c>
      <c r="AJ87" s="7">
        <v>0</v>
      </c>
      <c r="AK87" s="7">
        <v>3</v>
      </c>
      <c r="AL87" s="7">
        <v>0</v>
      </c>
      <c r="AM87" s="7">
        <v>251</v>
      </c>
      <c r="AN87" s="7">
        <v>22</v>
      </c>
      <c r="AO87" s="7">
        <v>39</v>
      </c>
      <c r="AP87" s="7">
        <v>25</v>
      </c>
      <c r="AQ87" s="7">
        <v>24</v>
      </c>
      <c r="AR87" s="7">
        <v>37</v>
      </c>
      <c r="AS87" s="7">
        <v>0</v>
      </c>
      <c r="AT87" s="7">
        <v>104</v>
      </c>
      <c r="AU87" s="7">
        <v>0</v>
      </c>
      <c r="AV87" s="7">
        <v>178</v>
      </c>
      <c r="AW87" s="7">
        <v>9</v>
      </c>
      <c r="AX87" s="7">
        <v>14</v>
      </c>
      <c r="AY87" s="7">
        <v>19</v>
      </c>
      <c r="AZ87" s="7">
        <v>14</v>
      </c>
      <c r="BA87" s="7">
        <v>21</v>
      </c>
      <c r="BB87" s="7">
        <v>0</v>
      </c>
      <c r="BC87" s="7">
        <v>101</v>
      </c>
      <c r="BD87" s="7">
        <v>0</v>
      </c>
      <c r="BE87" s="7">
        <v>73</v>
      </c>
      <c r="BF87" s="7">
        <v>13</v>
      </c>
      <c r="BG87" s="7">
        <v>25</v>
      </c>
      <c r="BH87" s="7">
        <v>6</v>
      </c>
      <c r="BI87" s="7">
        <v>10</v>
      </c>
      <c r="BJ87" s="7">
        <v>16</v>
      </c>
      <c r="BK87" s="7">
        <v>0</v>
      </c>
      <c r="BL87" s="7">
        <v>3</v>
      </c>
      <c r="BM87" s="7">
        <v>0</v>
      </c>
    </row>
    <row r="88" spans="1:65">
      <c r="A88" s="27">
        <v>42522</v>
      </c>
      <c r="B88" s="7" t="s">
        <v>726</v>
      </c>
      <c r="C88" s="7">
        <v>189</v>
      </c>
      <c r="D88" s="7">
        <v>106</v>
      </c>
      <c r="E88" s="7">
        <v>39</v>
      </c>
      <c r="F88" s="7">
        <v>30</v>
      </c>
      <c r="G88" s="7">
        <v>6</v>
      </c>
      <c r="H88" s="7">
        <v>5</v>
      </c>
      <c r="I88" s="7">
        <v>2</v>
      </c>
      <c r="J88" s="7">
        <v>0</v>
      </c>
      <c r="K88" s="7">
        <v>1</v>
      </c>
      <c r="L88" s="7">
        <v>1336</v>
      </c>
      <c r="M88" s="7">
        <v>213</v>
      </c>
      <c r="N88" s="7">
        <v>246</v>
      </c>
      <c r="O88" s="7">
        <v>434</v>
      </c>
      <c r="P88" s="7">
        <v>144</v>
      </c>
      <c r="Q88" s="7">
        <v>185</v>
      </c>
      <c r="R88" s="7">
        <v>114</v>
      </c>
      <c r="S88" s="7">
        <v>0</v>
      </c>
      <c r="T88" s="7">
        <v>0</v>
      </c>
      <c r="U88" s="7">
        <v>493</v>
      </c>
      <c r="V88" s="7">
        <v>81</v>
      </c>
      <c r="W88" s="7">
        <v>90</v>
      </c>
      <c r="X88" s="7">
        <v>161</v>
      </c>
      <c r="Y88" s="7">
        <v>36</v>
      </c>
      <c r="Z88" s="7">
        <v>71</v>
      </c>
      <c r="AA88" s="7">
        <v>54</v>
      </c>
      <c r="AB88" s="7">
        <v>0</v>
      </c>
      <c r="AC88" s="7">
        <v>0</v>
      </c>
      <c r="AD88" s="7">
        <v>843</v>
      </c>
      <c r="AE88" s="7">
        <v>132</v>
      </c>
      <c r="AF88" s="7">
        <v>156</v>
      </c>
      <c r="AG88" s="7">
        <v>273</v>
      </c>
      <c r="AH88" s="7">
        <v>108</v>
      </c>
      <c r="AI88" s="7">
        <v>114</v>
      </c>
      <c r="AJ88" s="7">
        <v>60</v>
      </c>
      <c r="AK88" s="7">
        <v>0</v>
      </c>
      <c r="AL88" s="7">
        <v>0</v>
      </c>
      <c r="AM88" s="7">
        <v>1159</v>
      </c>
      <c r="AN88" s="7">
        <v>87</v>
      </c>
      <c r="AO88" s="7">
        <v>206</v>
      </c>
      <c r="AP88" s="7">
        <v>423</v>
      </c>
      <c r="AQ88" s="7">
        <v>144</v>
      </c>
      <c r="AR88" s="7">
        <v>185</v>
      </c>
      <c r="AS88" s="7">
        <v>114</v>
      </c>
      <c r="AT88" s="7">
        <v>0</v>
      </c>
      <c r="AU88" s="7">
        <v>0</v>
      </c>
      <c r="AV88" s="7">
        <v>407</v>
      </c>
      <c r="AW88" s="7">
        <v>29</v>
      </c>
      <c r="AX88" s="7">
        <v>64</v>
      </c>
      <c r="AY88" s="7">
        <v>153</v>
      </c>
      <c r="AZ88" s="7">
        <v>36</v>
      </c>
      <c r="BA88" s="7">
        <v>71</v>
      </c>
      <c r="BB88" s="7">
        <v>54</v>
      </c>
      <c r="BC88" s="7">
        <v>0</v>
      </c>
      <c r="BD88" s="7">
        <v>0</v>
      </c>
      <c r="BE88" s="7">
        <v>752</v>
      </c>
      <c r="BF88" s="7">
        <v>58</v>
      </c>
      <c r="BG88" s="7">
        <v>142</v>
      </c>
      <c r="BH88" s="7">
        <v>270</v>
      </c>
      <c r="BI88" s="7">
        <v>108</v>
      </c>
      <c r="BJ88" s="7">
        <v>114</v>
      </c>
      <c r="BK88" s="7">
        <v>60</v>
      </c>
      <c r="BL88" s="7">
        <v>0</v>
      </c>
      <c r="BM88" s="7">
        <v>0</v>
      </c>
    </row>
    <row r="89" spans="1:65">
      <c r="A89" s="27">
        <v>42522</v>
      </c>
      <c r="B89" s="7" t="s">
        <v>268</v>
      </c>
      <c r="C89" s="7">
        <v>131</v>
      </c>
      <c r="D89" s="7">
        <v>104</v>
      </c>
      <c r="E89" s="7">
        <v>10</v>
      </c>
      <c r="F89" s="7">
        <v>8</v>
      </c>
      <c r="G89" s="7">
        <v>2</v>
      </c>
      <c r="H89" s="7">
        <v>2</v>
      </c>
      <c r="I89" s="7">
        <v>1</v>
      </c>
      <c r="J89" s="7">
        <v>1</v>
      </c>
      <c r="K89" s="7">
        <v>3</v>
      </c>
      <c r="L89" s="7">
        <v>697</v>
      </c>
      <c r="M89" s="7">
        <v>194</v>
      </c>
      <c r="N89" s="7">
        <v>57</v>
      </c>
      <c r="O89" s="7">
        <v>115</v>
      </c>
      <c r="P89" s="7">
        <v>46</v>
      </c>
      <c r="Q89" s="7">
        <v>77</v>
      </c>
      <c r="R89" s="7">
        <v>75</v>
      </c>
      <c r="S89" s="7">
        <v>133</v>
      </c>
      <c r="T89" s="7">
        <v>0</v>
      </c>
      <c r="U89" s="7">
        <v>314</v>
      </c>
      <c r="V89" s="7">
        <v>69</v>
      </c>
      <c r="W89" s="7">
        <v>20</v>
      </c>
      <c r="X89" s="7">
        <v>53</v>
      </c>
      <c r="Y89" s="7">
        <v>27</v>
      </c>
      <c r="Z89" s="7">
        <v>52</v>
      </c>
      <c r="AA89" s="7">
        <v>48</v>
      </c>
      <c r="AB89" s="7">
        <v>45</v>
      </c>
      <c r="AC89" s="7">
        <v>0</v>
      </c>
      <c r="AD89" s="7">
        <v>383</v>
      </c>
      <c r="AE89" s="7">
        <v>125</v>
      </c>
      <c r="AF89" s="7">
        <v>37</v>
      </c>
      <c r="AG89" s="7">
        <v>62</v>
      </c>
      <c r="AH89" s="7">
        <v>19</v>
      </c>
      <c r="AI89" s="7">
        <v>25</v>
      </c>
      <c r="AJ89" s="7">
        <v>27</v>
      </c>
      <c r="AK89" s="7">
        <v>88</v>
      </c>
      <c r="AL89" s="7">
        <v>0</v>
      </c>
      <c r="AM89" s="7">
        <v>531</v>
      </c>
      <c r="AN89" s="7">
        <v>88</v>
      </c>
      <c r="AO89" s="7">
        <v>45</v>
      </c>
      <c r="AP89" s="7">
        <v>94</v>
      </c>
      <c r="AQ89" s="7">
        <v>36</v>
      </c>
      <c r="AR89" s="7">
        <v>60</v>
      </c>
      <c r="AS89" s="7">
        <v>75</v>
      </c>
      <c r="AT89" s="7">
        <v>133</v>
      </c>
      <c r="AU89" s="7">
        <v>0</v>
      </c>
      <c r="AV89" s="7">
        <v>230</v>
      </c>
      <c r="AW89" s="7">
        <v>30</v>
      </c>
      <c r="AX89" s="7">
        <v>14</v>
      </c>
      <c r="AY89" s="7">
        <v>41</v>
      </c>
      <c r="AZ89" s="7">
        <v>17</v>
      </c>
      <c r="BA89" s="7">
        <v>35</v>
      </c>
      <c r="BB89" s="7">
        <v>48</v>
      </c>
      <c r="BC89" s="7">
        <v>45</v>
      </c>
      <c r="BD89" s="7">
        <v>0</v>
      </c>
      <c r="BE89" s="7">
        <v>301</v>
      </c>
      <c r="BF89" s="7">
        <v>58</v>
      </c>
      <c r="BG89" s="7">
        <v>31</v>
      </c>
      <c r="BH89" s="7">
        <v>53</v>
      </c>
      <c r="BI89" s="7">
        <v>19</v>
      </c>
      <c r="BJ89" s="7">
        <v>25</v>
      </c>
      <c r="BK89" s="7">
        <v>27</v>
      </c>
      <c r="BL89" s="7">
        <v>88</v>
      </c>
      <c r="BM89" s="7">
        <v>0</v>
      </c>
    </row>
    <row r="90" spans="1:65">
      <c r="A90" s="27">
        <v>42522</v>
      </c>
      <c r="B90" s="7" t="s">
        <v>1762</v>
      </c>
      <c r="C90" s="7">
        <v>60</v>
      </c>
      <c r="D90" s="7">
        <v>47</v>
      </c>
      <c r="E90" s="7">
        <v>9</v>
      </c>
      <c r="F90" s="7">
        <v>2</v>
      </c>
      <c r="G90" s="7">
        <v>1</v>
      </c>
      <c r="H90" s="7">
        <v>1</v>
      </c>
      <c r="I90" s="7">
        <v>0</v>
      </c>
      <c r="J90" s="7">
        <v>0</v>
      </c>
      <c r="K90" s="7">
        <v>0</v>
      </c>
      <c r="L90" s="7">
        <v>218</v>
      </c>
      <c r="M90" s="7">
        <v>74</v>
      </c>
      <c r="N90" s="7">
        <v>57</v>
      </c>
      <c r="O90" s="7">
        <v>27</v>
      </c>
      <c r="P90" s="7">
        <v>27</v>
      </c>
      <c r="Q90" s="7">
        <v>33</v>
      </c>
      <c r="R90" s="7">
        <v>0</v>
      </c>
      <c r="S90" s="7">
        <v>0</v>
      </c>
      <c r="T90" s="7">
        <v>0</v>
      </c>
      <c r="U90" s="7">
        <v>80</v>
      </c>
      <c r="V90" s="7">
        <v>19</v>
      </c>
      <c r="W90" s="7">
        <v>27</v>
      </c>
      <c r="X90" s="7">
        <v>8</v>
      </c>
      <c r="Y90" s="7">
        <v>5</v>
      </c>
      <c r="Z90" s="7">
        <v>21</v>
      </c>
      <c r="AA90" s="7">
        <v>0</v>
      </c>
      <c r="AB90" s="7">
        <v>0</v>
      </c>
      <c r="AC90" s="7">
        <v>0</v>
      </c>
      <c r="AD90" s="7">
        <v>138</v>
      </c>
      <c r="AE90" s="7">
        <v>55</v>
      </c>
      <c r="AF90" s="7">
        <v>30</v>
      </c>
      <c r="AG90" s="7">
        <v>19</v>
      </c>
      <c r="AH90" s="7">
        <v>22</v>
      </c>
      <c r="AI90" s="7">
        <v>12</v>
      </c>
      <c r="AJ90" s="7">
        <v>0</v>
      </c>
      <c r="AK90" s="7">
        <v>0</v>
      </c>
      <c r="AL90" s="7">
        <v>0</v>
      </c>
      <c r="AM90" s="7">
        <v>159</v>
      </c>
      <c r="AN90" s="7">
        <v>30</v>
      </c>
      <c r="AO90" s="7">
        <v>45</v>
      </c>
      <c r="AP90" s="7">
        <v>25</v>
      </c>
      <c r="AQ90" s="7">
        <v>26</v>
      </c>
      <c r="AR90" s="7">
        <v>33</v>
      </c>
      <c r="AS90" s="7">
        <v>0</v>
      </c>
      <c r="AT90" s="7">
        <v>0</v>
      </c>
      <c r="AU90" s="7">
        <v>0</v>
      </c>
      <c r="AV90" s="7">
        <v>63</v>
      </c>
      <c r="AW90" s="7">
        <v>9</v>
      </c>
      <c r="AX90" s="7">
        <v>23</v>
      </c>
      <c r="AY90" s="7">
        <v>6</v>
      </c>
      <c r="AZ90" s="7">
        <v>4</v>
      </c>
      <c r="BA90" s="7">
        <v>21</v>
      </c>
      <c r="BB90" s="7">
        <v>0</v>
      </c>
      <c r="BC90" s="7">
        <v>0</v>
      </c>
      <c r="BD90" s="7">
        <v>0</v>
      </c>
      <c r="BE90" s="7">
        <v>96</v>
      </c>
      <c r="BF90" s="7">
        <v>21</v>
      </c>
      <c r="BG90" s="7">
        <v>22</v>
      </c>
      <c r="BH90" s="7">
        <v>19</v>
      </c>
      <c r="BI90" s="7">
        <v>22</v>
      </c>
      <c r="BJ90" s="7">
        <v>12</v>
      </c>
      <c r="BK90" s="7">
        <v>0</v>
      </c>
      <c r="BL90" s="7">
        <v>0</v>
      </c>
      <c r="BM90" s="7">
        <v>0</v>
      </c>
    </row>
    <row r="91" spans="1:65">
      <c r="A91" s="27">
        <v>42522</v>
      </c>
      <c r="B91" s="7" t="s">
        <v>1763</v>
      </c>
      <c r="C91" s="7">
        <v>118</v>
      </c>
      <c r="D91" s="7">
        <v>39</v>
      </c>
      <c r="E91" s="7">
        <v>38</v>
      </c>
      <c r="F91" s="7">
        <v>18</v>
      </c>
      <c r="G91" s="7">
        <v>8</v>
      </c>
      <c r="H91" s="7">
        <v>9</v>
      </c>
      <c r="I91" s="7">
        <v>4</v>
      </c>
      <c r="J91" s="7">
        <v>2</v>
      </c>
      <c r="K91" s="7">
        <v>0</v>
      </c>
      <c r="L91" s="7">
        <v>1785</v>
      </c>
      <c r="M91" s="7">
        <v>74</v>
      </c>
      <c r="N91" s="7">
        <v>261</v>
      </c>
      <c r="O91" s="7">
        <v>241</v>
      </c>
      <c r="P91" s="7">
        <v>175</v>
      </c>
      <c r="Q91" s="7">
        <v>324</v>
      </c>
      <c r="R91" s="7">
        <v>285</v>
      </c>
      <c r="S91" s="7">
        <v>425</v>
      </c>
      <c r="T91" s="7">
        <v>0</v>
      </c>
      <c r="U91" s="7">
        <v>458</v>
      </c>
      <c r="V91" s="7">
        <v>46</v>
      </c>
      <c r="W91" s="7">
        <v>62</v>
      </c>
      <c r="X91" s="7">
        <v>61</v>
      </c>
      <c r="Y91" s="7">
        <v>42</v>
      </c>
      <c r="Z91" s="7">
        <v>50</v>
      </c>
      <c r="AA91" s="7">
        <v>82</v>
      </c>
      <c r="AB91" s="7">
        <v>115</v>
      </c>
      <c r="AC91" s="7">
        <v>0</v>
      </c>
      <c r="AD91" s="7">
        <v>1317</v>
      </c>
      <c r="AE91" s="7">
        <v>28</v>
      </c>
      <c r="AF91" s="7">
        <v>199</v>
      </c>
      <c r="AG91" s="7">
        <v>170</v>
      </c>
      <c r="AH91" s="7">
        <v>133</v>
      </c>
      <c r="AI91" s="7">
        <v>274</v>
      </c>
      <c r="AJ91" s="7">
        <v>203</v>
      </c>
      <c r="AK91" s="7">
        <v>310</v>
      </c>
      <c r="AL91" s="7">
        <v>0</v>
      </c>
      <c r="AM91" s="7">
        <v>1623</v>
      </c>
      <c r="AN91" s="7">
        <v>34</v>
      </c>
      <c r="AO91" s="7">
        <v>228</v>
      </c>
      <c r="AP91" s="7">
        <v>204</v>
      </c>
      <c r="AQ91" s="7">
        <v>161</v>
      </c>
      <c r="AR91" s="7">
        <v>289</v>
      </c>
      <c r="AS91" s="7">
        <v>285</v>
      </c>
      <c r="AT91" s="7">
        <v>422</v>
      </c>
      <c r="AU91" s="7">
        <v>0</v>
      </c>
      <c r="AV91" s="7">
        <v>374</v>
      </c>
      <c r="AW91" s="7">
        <v>13</v>
      </c>
      <c r="AX91" s="7">
        <v>39</v>
      </c>
      <c r="AY91" s="7">
        <v>44</v>
      </c>
      <c r="AZ91" s="7">
        <v>37</v>
      </c>
      <c r="BA91" s="7">
        <v>46</v>
      </c>
      <c r="BB91" s="7">
        <v>82</v>
      </c>
      <c r="BC91" s="7">
        <v>113</v>
      </c>
      <c r="BD91" s="7">
        <v>0</v>
      </c>
      <c r="BE91" s="7">
        <v>1239</v>
      </c>
      <c r="BF91" s="7">
        <v>21</v>
      </c>
      <c r="BG91" s="7">
        <v>189</v>
      </c>
      <c r="BH91" s="7">
        <v>150</v>
      </c>
      <c r="BI91" s="7">
        <v>124</v>
      </c>
      <c r="BJ91" s="7">
        <v>243</v>
      </c>
      <c r="BK91" s="7">
        <v>203</v>
      </c>
      <c r="BL91" s="7">
        <v>309</v>
      </c>
      <c r="BM91" s="7">
        <v>0</v>
      </c>
    </row>
    <row r="92" spans="1:65">
      <c r="A92" s="27">
        <v>42522</v>
      </c>
      <c r="B92" s="7" t="s">
        <v>1764</v>
      </c>
      <c r="C92" s="7">
        <v>5</v>
      </c>
      <c r="D92" s="7">
        <v>0</v>
      </c>
      <c r="E92" s="7">
        <v>2</v>
      </c>
      <c r="F92" s="7">
        <v>1</v>
      </c>
      <c r="G92" s="7">
        <v>0</v>
      </c>
      <c r="H92" s="7">
        <v>1</v>
      </c>
      <c r="I92" s="7">
        <v>0</v>
      </c>
      <c r="J92" s="7">
        <v>1</v>
      </c>
      <c r="K92" s="7">
        <v>0</v>
      </c>
      <c r="L92" s="7">
        <v>157</v>
      </c>
      <c r="M92" s="7">
        <v>0</v>
      </c>
      <c r="N92" s="7">
        <v>14</v>
      </c>
      <c r="O92" s="7">
        <v>10</v>
      </c>
      <c r="P92" s="7">
        <v>0</v>
      </c>
      <c r="Q92" s="7">
        <v>30</v>
      </c>
      <c r="R92" s="7">
        <v>0</v>
      </c>
      <c r="S92" s="7">
        <v>103</v>
      </c>
      <c r="T92" s="7">
        <v>0</v>
      </c>
      <c r="U92" s="7">
        <v>94</v>
      </c>
      <c r="V92" s="7">
        <v>0</v>
      </c>
      <c r="W92" s="7">
        <v>7</v>
      </c>
      <c r="X92" s="7">
        <v>5</v>
      </c>
      <c r="Y92" s="7">
        <v>0</v>
      </c>
      <c r="Z92" s="7">
        <v>12</v>
      </c>
      <c r="AA92" s="7">
        <v>0</v>
      </c>
      <c r="AB92" s="7">
        <v>70</v>
      </c>
      <c r="AC92" s="7">
        <v>0</v>
      </c>
      <c r="AD92" s="7">
        <v>63</v>
      </c>
      <c r="AE92" s="7">
        <v>0</v>
      </c>
      <c r="AF92" s="7">
        <v>7</v>
      </c>
      <c r="AG92" s="7">
        <v>5</v>
      </c>
      <c r="AH92" s="7">
        <v>0</v>
      </c>
      <c r="AI92" s="7">
        <v>18</v>
      </c>
      <c r="AJ92" s="7">
        <v>0</v>
      </c>
      <c r="AK92" s="7">
        <v>33</v>
      </c>
      <c r="AL92" s="7">
        <v>0</v>
      </c>
      <c r="AM92" s="7">
        <v>157</v>
      </c>
      <c r="AN92" s="7">
        <v>0</v>
      </c>
      <c r="AO92" s="7">
        <v>14</v>
      </c>
      <c r="AP92" s="7">
        <v>10</v>
      </c>
      <c r="AQ92" s="7">
        <v>0</v>
      </c>
      <c r="AR92" s="7">
        <v>30</v>
      </c>
      <c r="AS92" s="7">
        <v>0</v>
      </c>
      <c r="AT92" s="7">
        <v>103</v>
      </c>
      <c r="AU92" s="7">
        <v>0</v>
      </c>
      <c r="AV92" s="7">
        <v>94</v>
      </c>
      <c r="AW92" s="7">
        <v>0</v>
      </c>
      <c r="AX92" s="7">
        <v>7</v>
      </c>
      <c r="AY92" s="7">
        <v>5</v>
      </c>
      <c r="AZ92" s="7">
        <v>0</v>
      </c>
      <c r="BA92" s="7">
        <v>12</v>
      </c>
      <c r="BB92" s="7">
        <v>0</v>
      </c>
      <c r="BC92" s="7">
        <v>70</v>
      </c>
      <c r="BD92" s="7">
        <v>0</v>
      </c>
      <c r="BE92" s="7">
        <v>63</v>
      </c>
      <c r="BF92" s="7">
        <v>0</v>
      </c>
      <c r="BG92" s="7">
        <v>7</v>
      </c>
      <c r="BH92" s="7">
        <v>5</v>
      </c>
      <c r="BI92" s="7">
        <v>0</v>
      </c>
      <c r="BJ92" s="7">
        <v>18</v>
      </c>
      <c r="BK92" s="7">
        <v>0</v>
      </c>
      <c r="BL92" s="7">
        <v>33</v>
      </c>
      <c r="BM92" s="7">
        <v>0</v>
      </c>
    </row>
    <row r="93" spans="1:65">
      <c r="A93" s="27">
        <v>42522</v>
      </c>
      <c r="B93" s="7" t="s">
        <v>1589</v>
      </c>
      <c r="C93" s="7">
        <v>116</v>
      </c>
      <c r="D93" s="7">
        <v>69</v>
      </c>
      <c r="E93" s="7">
        <v>17</v>
      </c>
      <c r="F93" s="7">
        <v>14</v>
      </c>
      <c r="G93" s="7">
        <v>8</v>
      </c>
      <c r="H93" s="7">
        <v>1</v>
      </c>
      <c r="I93" s="7">
        <v>4</v>
      </c>
      <c r="J93" s="7">
        <v>1</v>
      </c>
      <c r="K93" s="7">
        <v>2</v>
      </c>
      <c r="L93" s="7">
        <v>1085</v>
      </c>
      <c r="M93" s="7">
        <v>140</v>
      </c>
      <c r="N93" s="7">
        <v>107</v>
      </c>
      <c r="O93" s="7">
        <v>188</v>
      </c>
      <c r="P93" s="7">
        <v>204</v>
      </c>
      <c r="Q93" s="7">
        <v>33</v>
      </c>
      <c r="R93" s="7">
        <v>274</v>
      </c>
      <c r="S93" s="7">
        <v>139</v>
      </c>
      <c r="T93" s="7">
        <v>0</v>
      </c>
      <c r="U93" s="7">
        <v>769</v>
      </c>
      <c r="V93" s="7">
        <v>96</v>
      </c>
      <c r="W93" s="7">
        <v>82</v>
      </c>
      <c r="X93" s="7">
        <v>143</v>
      </c>
      <c r="Y93" s="7">
        <v>142</v>
      </c>
      <c r="Z93" s="7">
        <v>27</v>
      </c>
      <c r="AA93" s="7">
        <v>212</v>
      </c>
      <c r="AB93" s="7">
        <v>67</v>
      </c>
      <c r="AC93" s="7">
        <v>0</v>
      </c>
      <c r="AD93" s="7">
        <v>315</v>
      </c>
      <c r="AE93" s="7">
        <v>43</v>
      </c>
      <c r="AF93" s="7">
        <v>25</v>
      </c>
      <c r="AG93" s="7">
        <v>45</v>
      </c>
      <c r="AH93" s="7">
        <v>62</v>
      </c>
      <c r="AI93" s="7">
        <v>6</v>
      </c>
      <c r="AJ93" s="7">
        <v>62</v>
      </c>
      <c r="AK93" s="7">
        <v>72</v>
      </c>
      <c r="AL93" s="7">
        <v>0</v>
      </c>
      <c r="AM93" s="7">
        <v>964</v>
      </c>
      <c r="AN93" s="7">
        <v>89</v>
      </c>
      <c r="AO93" s="7">
        <v>89</v>
      </c>
      <c r="AP93" s="7">
        <v>164</v>
      </c>
      <c r="AQ93" s="7">
        <v>191</v>
      </c>
      <c r="AR93" s="7">
        <v>30</v>
      </c>
      <c r="AS93" s="7">
        <v>263</v>
      </c>
      <c r="AT93" s="7">
        <v>138</v>
      </c>
      <c r="AU93" s="7">
        <v>0</v>
      </c>
      <c r="AV93" s="7">
        <v>668</v>
      </c>
      <c r="AW93" s="7">
        <v>54</v>
      </c>
      <c r="AX93" s="7">
        <v>67</v>
      </c>
      <c r="AY93" s="7">
        <v>124</v>
      </c>
      <c r="AZ93" s="7">
        <v>132</v>
      </c>
      <c r="BA93" s="7">
        <v>24</v>
      </c>
      <c r="BB93" s="7">
        <v>201</v>
      </c>
      <c r="BC93" s="7">
        <v>66</v>
      </c>
      <c r="BD93" s="7">
        <v>0</v>
      </c>
      <c r="BE93" s="7">
        <v>296</v>
      </c>
      <c r="BF93" s="7">
        <v>35</v>
      </c>
      <c r="BG93" s="7">
        <v>22</v>
      </c>
      <c r="BH93" s="7">
        <v>40</v>
      </c>
      <c r="BI93" s="7">
        <v>59</v>
      </c>
      <c r="BJ93" s="7">
        <v>6</v>
      </c>
      <c r="BK93" s="7">
        <v>62</v>
      </c>
      <c r="BL93" s="7">
        <v>72</v>
      </c>
      <c r="BM93" s="7">
        <v>0</v>
      </c>
    </row>
    <row r="94" spans="1:65" ht="14.25" customHeight="1">
      <c r="A94" s="27">
        <v>42522</v>
      </c>
      <c r="B94" s="7" t="s">
        <v>1046</v>
      </c>
      <c r="C94" s="7">
        <v>2</v>
      </c>
      <c r="D94" s="7">
        <v>1</v>
      </c>
      <c r="E94" s="7">
        <v>1</v>
      </c>
      <c r="F94" s="7">
        <v>0</v>
      </c>
      <c r="G94" s="7">
        <v>0</v>
      </c>
      <c r="H94" s="7">
        <v>0</v>
      </c>
      <c r="I94" s="7">
        <v>0</v>
      </c>
      <c r="J94" s="7">
        <v>0</v>
      </c>
      <c r="K94" s="7">
        <v>0</v>
      </c>
      <c r="L94" s="7">
        <v>8</v>
      </c>
      <c r="M94" s="7">
        <v>3</v>
      </c>
      <c r="N94" s="7">
        <v>5</v>
      </c>
      <c r="O94" s="7">
        <v>0</v>
      </c>
      <c r="P94" s="7">
        <v>0</v>
      </c>
      <c r="Q94" s="7">
        <v>0</v>
      </c>
      <c r="R94" s="7">
        <v>0</v>
      </c>
      <c r="S94" s="7">
        <v>0</v>
      </c>
      <c r="T94" s="7">
        <v>0</v>
      </c>
      <c r="U94" s="7">
        <v>4</v>
      </c>
      <c r="V94" s="7">
        <v>2</v>
      </c>
      <c r="W94" s="7">
        <v>2</v>
      </c>
      <c r="X94" s="7">
        <v>0</v>
      </c>
      <c r="Y94" s="7">
        <v>0</v>
      </c>
      <c r="Z94" s="7">
        <v>0</v>
      </c>
      <c r="AA94" s="7">
        <v>0</v>
      </c>
      <c r="AB94" s="7">
        <v>0</v>
      </c>
      <c r="AC94" s="7">
        <v>0</v>
      </c>
      <c r="AD94" s="7">
        <v>4</v>
      </c>
      <c r="AE94" s="7">
        <v>1</v>
      </c>
      <c r="AF94" s="7">
        <v>3</v>
      </c>
      <c r="AG94" s="7">
        <v>0</v>
      </c>
      <c r="AH94" s="7">
        <v>0</v>
      </c>
      <c r="AI94" s="7">
        <v>0</v>
      </c>
      <c r="AJ94" s="7">
        <v>0</v>
      </c>
      <c r="AK94" s="7">
        <v>0</v>
      </c>
      <c r="AL94" s="7">
        <v>0</v>
      </c>
      <c r="AM94" s="7">
        <v>3</v>
      </c>
      <c r="AN94" s="7">
        <v>2</v>
      </c>
      <c r="AO94" s="7">
        <v>1</v>
      </c>
      <c r="AP94" s="7">
        <v>0</v>
      </c>
      <c r="AQ94" s="7">
        <v>0</v>
      </c>
      <c r="AR94" s="7">
        <v>0</v>
      </c>
      <c r="AS94" s="7">
        <v>0</v>
      </c>
      <c r="AT94" s="7">
        <v>0</v>
      </c>
      <c r="AU94" s="7">
        <v>0</v>
      </c>
      <c r="AV94" s="7">
        <v>1</v>
      </c>
      <c r="AW94" s="7">
        <v>1</v>
      </c>
      <c r="AX94" s="7">
        <v>0</v>
      </c>
      <c r="AY94" s="7">
        <v>0</v>
      </c>
      <c r="AZ94" s="7">
        <v>0</v>
      </c>
      <c r="BA94" s="7">
        <v>0</v>
      </c>
      <c r="BB94" s="7">
        <v>0</v>
      </c>
      <c r="BC94" s="7">
        <v>0</v>
      </c>
      <c r="BD94" s="7">
        <v>0</v>
      </c>
      <c r="BE94" s="7">
        <v>2</v>
      </c>
      <c r="BF94" s="7">
        <v>1</v>
      </c>
      <c r="BG94" s="7">
        <v>1</v>
      </c>
      <c r="BH94" s="7">
        <v>0</v>
      </c>
      <c r="BI94" s="7">
        <v>0</v>
      </c>
      <c r="BJ94" s="7">
        <v>0</v>
      </c>
      <c r="BK94" s="7">
        <v>0</v>
      </c>
      <c r="BL94" s="7">
        <v>0</v>
      </c>
      <c r="BM94" s="7">
        <v>0</v>
      </c>
    </row>
    <row r="95" spans="1:65">
      <c r="A95" s="27">
        <v>42522</v>
      </c>
      <c r="B95" s="7" t="s">
        <v>1747</v>
      </c>
      <c r="C95" s="7">
        <v>466</v>
      </c>
      <c r="D95" s="7">
        <v>218</v>
      </c>
      <c r="E95" s="7">
        <v>111</v>
      </c>
      <c r="F95" s="7">
        <v>60</v>
      </c>
      <c r="G95" s="7">
        <v>26</v>
      </c>
      <c r="H95" s="7">
        <v>17</v>
      </c>
      <c r="I95" s="7">
        <v>15</v>
      </c>
      <c r="J95" s="7">
        <v>17</v>
      </c>
      <c r="K95" s="7">
        <v>2</v>
      </c>
      <c r="L95" s="7">
        <v>10037</v>
      </c>
      <c r="M95" s="7">
        <v>491</v>
      </c>
      <c r="N95" s="7">
        <v>743</v>
      </c>
      <c r="O95" s="7">
        <v>763</v>
      </c>
      <c r="P95" s="7">
        <v>617</v>
      </c>
      <c r="Q95" s="7">
        <v>639</v>
      </c>
      <c r="R95" s="7">
        <v>903</v>
      </c>
      <c r="S95" s="7">
        <v>5881</v>
      </c>
      <c r="T95" s="7">
        <v>0</v>
      </c>
      <c r="U95" s="7">
        <v>8129</v>
      </c>
      <c r="V95" s="7">
        <v>350</v>
      </c>
      <c r="W95" s="7">
        <v>550</v>
      </c>
      <c r="X95" s="7">
        <v>562</v>
      </c>
      <c r="Y95" s="7">
        <v>483</v>
      </c>
      <c r="Z95" s="7">
        <v>419</v>
      </c>
      <c r="AA95" s="7">
        <v>692</v>
      </c>
      <c r="AB95" s="7">
        <v>5073</v>
      </c>
      <c r="AC95" s="7">
        <v>0</v>
      </c>
      <c r="AD95" s="7">
        <v>1906</v>
      </c>
      <c r="AE95" s="7">
        <v>139</v>
      </c>
      <c r="AF95" s="7">
        <v>193</v>
      </c>
      <c r="AG95" s="7">
        <v>201</v>
      </c>
      <c r="AH95" s="7">
        <v>134</v>
      </c>
      <c r="AI95" s="7">
        <v>220</v>
      </c>
      <c r="AJ95" s="7">
        <v>211</v>
      </c>
      <c r="AK95" s="7">
        <v>808</v>
      </c>
      <c r="AL95" s="7">
        <v>0</v>
      </c>
      <c r="AM95" s="7">
        <v>9180</v>
      </c>
      <c r="AN95" s="7">
        <v>211</v>
      </c>
      <c r="AO95" s="7">
        <v>534</v>
      </c>
      <c r="AP95" s="7">
        <v>644</v>
      </c>
      <c r="AQ95" s="7">
        <v>571</v>
      </c>
      <c r="AR95" s="7">
        <v>574</v>
      </c>
      <c r="AS95" s="7">
        <v>817</v>
      </c>
      <c r="AT95" s="7">
        <v>5829</v>
      </c>
      <c r="AU95" s="7">
        <v>0</v>
      </c>
      <c r="AV95" s="7">
        <v>7462</v>
      </c>
      <c r="AW95" s="7">
        <v>138</v>
      </c>
      <c r="AX95" s="7">
        <v>391</v>
      </c>
      <c r="AY95" s="7">
        <v>473</v>
      </c>
      <c r="AZ95" s="7">
        <v>451</v>
      </c>
      <c r="BA95" s="7">
        <v>368</v>
      </c>
      <c r="BB95" s="7">
        <v>618</v>
      </c>
      <c r="BC95" s="7">
        <v>5023</v>
      </c>
      <c r="BD95" s="7">
        <v>0</v>
      </c>
      <c r="BE95" s="7">
        <v>1716</v>
      </c>
      <c r="BF95" s="7">
        <v>71</v>
      </c>
      <c r="BG95" s="7">
        <v>143</v>
      </c>
      <c r="BH95" s="7">
        <v>171</v>
      </c>
      <c r="BI95" s="7">
        <v>120</v>
      </c>
      <c r="BJ95" s="7">
        <v>206</v>
      </c>
      <c r="BK95" s="7">
        <v>199</v>
      </c>
      <c r="BL95" s="7">
        <v>806</v>
      </c>
      <c r="BM95" s="7">
        <v>0</v>
      </c>
    </row>
    <row r="96" spans="1:65" ht="12.75" customHeight="1">
      <c r="A96" s="27">
        <v>42522</v>
      </c>
      <c r="B96" s="7" t="s">
        <v>861</v>
      </c>
      <c r="C96" s="7">
        <v>1294</v>
      </c>
      <c r="D96" s="7">
        <v>796</v>
      </c>
      <c r="E96" s="7">
        <v>209</v>
      </c>
      <c r="F96" s="7">
        <v>145</v>
      </c>
      <c r="G96" s="7">
        <v>59</v>
      </c>
      <c r="H96" s="7">
        <v>40</v>
      </c>
      <c r="I96" s="7">
        <v>23</v>
      </c>
      <c r="J96" s="7">
        <v>14</v>
      </c>
      <c r="K96" s="7">
        <v>8</v>
      </c>
      <c r="L96" s="7">
        <v>11651</v>
      </c>
      <c r="M96" s="7">
        <v>1582</v>
      </c>
      <c r="N96" s="7">
        <v>1359</v>
      </c>
      <c r="O96" s="7">
        <v>2000</v>
      </c>
      <c r="P96" s="7">
        <v>1440</v>
      </c>
      <c r="Q96" s="7">
        <v>1415</v>
      </c>
      <c r="R96" s="7">
        <v>1495</v>
      </c>
      <c r="S96" s="7">
        <v>2360</v>
      </c>
      <c r="T96" s="7">
        <v>0</v>
      </c>
      <c r="U96" s="7">
        <v>5837</v>
      </c>
      <c r="V96" s="7">
        <v>825</v>
      </c>
      <c r="W96" s="7">
        <v>689</v>
      </c>
      <c r="X96" s="7">
        <v>1048</v>
      </c>
      <c r="Y96" s="7">
        <v>708</v>
      </c>
      <c r="Z96" s="7">
        <v>632</v>
      </c>
      <c r="AA96" s="7">
        <v>861</v>
      </c>
      <c r="AB96" s="7">
        <v>1074</v>
      </c>
      <c r="AC96" s="7">
        <v>0</v>
      </c>
      <c r="AD96" s="7">
        <v>5797</v>
      </c>
      <c r="AE96" s="7">
        <v>750</v>
      </c>
      <c r="AF96" s="7">
        <v>670</v>
      </c>
      <c r="AG96" s="7">
        <v>942</v>
      </c>
      <c r="AH96" s="7">
        <v>732</v>
      </c>
      <c r="AI96" s="7">
        <v>783</v>
      </c>
      <c r="AJ96" s="7">
        <v>634</v>
      </c>
      <c r="AK96" s="7">
        <v>1286</v>
      </c>
      <c r="AL96" s="7">
        <v>0</v>
      </c>
      <c r="AM96" s="7">
        <v>10090</v>
      </c>
      <c r="AN96" s="7">
        <v>645</v>
      </c>
      <c r="AO96" s="7">
        <v>1144</v>
      </c>
      <c r="AP96" s="7">
        <v>1831</v>
      </c>
      <c r="AQ96" s="7">
        <v>1358</v>
      </c>
      <c r="AR96" s="7">
        <v>1325</v>
      </c>
      <c r="AS96" s="7">
        <v>1443</v>
      </c>
      <c r="AT96" s="7">
        <v>2344</v>
      </c>
      <c r="AU96" s="7">
        <v>0</v>
      </c>
      <c r="AV96" s="7">
        <v>4898</v>
      </c>
      <c r="AW96" s="7">
        <v>287</v>
      </c>
      <c r="AX96" s="7">
        <v>540</v>
      </c>
      <c r="AY96" s="7">
        <v>935</v>
      </c>
      <c r="AZ96" s="7">
        <v>660</v>
      </c>
      <c r="BA96" s="7">
        <v>591</v>
      </c>
      <c r="BB96" s="7">
        <v>823</v>
      </c>
      <c r="BC96" s="7">
        <v>1062</v>
      </c>
      <c r="BD96" s="7">
        <v>0</v>
      </c>
      <c r="BE96" s="7">
        <v>5176</v>
      </c>
      <c r="BF96" s="7">
        <v>352</v>
      </c>
      <c r="BG96" s="7">
        <v>604</v>
      </c>
      <c r="BH96" s="7">
        <v>886</v>
      </c>
      <c r="BI96" s="7">
        <v>698</v>
      </c>
      <c r="BJ96" s="7">
        <v>734</v>
      </c>
      <c r="BK96" s="7">
        <v>620</v>
      </c>
      <c r="BL96" s="7">
        <v>1282</v>
      </c>
      <c r="BM96" s="7">
        <v>0</v>
      </c>
    </row>
    <row r="97" spans="1:65">
      <c r="A97" s="27">
        <v>44348</v>
      </c>
      <c r="B97" s="7" t="s">
        <v>734</v>
      </c>
      <c r="C97" s="7">
        <v>1706</v>
      </c>
      <c r="D97" s="111">
        <v>967</v>
      </c>
      <c r="E97" s="113">
        <v>298</v>
      </c>
      <c r="F97" s="109">
        <v>201</v>
      </c>
      <c r="G97" s="109">
        <v>94</v>
      </c>
      <c r="H97" s="111">
        <v>64</v>
      </c>
      <c r="I97" s="111">
        <v>43</v>
      </c>
      <c r="J97" s="111">
        <v>29</v>
      </c>
      <c r="K97" s="125">
        <v>10</v>
      </c>
      <c r="L97" s="127">
        <v>24225</v>
      </c>
      <c r="M97" s="127">
        <v>1909</v>
      </c>
      <c r="N97" s="127">
        <v>1962</v>
      </c>
      <c r="O97" s="127">
        <v>2705</v>
      </c>
      <c r="P97" s="127">
        <v>2296</v>
      </c>
      <c r="Q97" s="127">
        <v>2385</v>
      </c>
      <c r="R97" s="127">
        <v>2989</v>
      </c>
      <c r="S97" s="127">
        <v>9979</v>
      </c>
      <c r="T97" s="111">
        <v>0</v>
      </c>
      <c r="U97" s="127">
        <v>15561</v>
      </c>
      <c r="V97" s="127">
        <v>1112</v>
      </c>
      <c r="W97" s="127">
        <v>1123</v>
      </c>
      <c r="X97" s="127">
        <v>1585</v>
      </c>
      <c r="Y97" s="127">
        <v>1207</v>
      </c>
      <c r="Z97" s="127">
        <v>1319</v>
      </c>
      <c r="AA97" s="127">
        <v>2080</v>
      </c>
      <c r="AB97" s="127">
        <v>7135</v>
      </c>
      <c r="AC97" s="7">
        <v>0</v>
      </c>
      <c r="AD97" s="127">
        <v>8451</v>
      </c>
      <c r="AE97" s="109">
        <v>792</v>
      </c>
      <c r="AF97" s="109">
        <v>839</v>
      </c>
      <c r="AG97" s="127">
        <v>1094</v>
      </c>
      <c r="AH97" s="109">
        <v>907</v>
      </c>
      <c r="AI97" s="127">
        <v>1066</v>
      </c>
      <c r="AJ97" s="109">
        <v>909</v>
      </c>
      <c r="AK97" s="127">
        <v>2844</v>
      </c>
      <c r="AL97" s="111">
        <v>0</v>
      </c>
      <c r="AM97" s="127">
        <v>8451</v>
      </c>
      <c r="AN97" s="109">
        <v>792</v>
      </c>
      <c r="AO97" s="109">
        <v>839</v>
      </c>
      <c r="AP97" s="127">
        <v>1094</v>
      </c>
      <c r="AQ97" s="109">
        <v>907</v>
      </c>
      <c r="AR97" s="127">
        <v>1066</v>
      </c>
      <c r="AS97" s="109">
        <v>909</v>
      </c>
      <c r="AT97" s="127">
        <v>2844</v>
      </c>
      <c r="AU97" s="7">
        <v>0</v>
      </c>
      <c r="AV97" s="127">
        <v>13938</v>
      </c>
      <c r="AW97" s="109">
        <v>405</v>
      </c>
      <c r="AX97" s="109">
        <v>836</v>
      </c>
      <c r="AY97" s="127">
        <v>1372</v>
      </c>
      <c r="AZ97" s="127">
        <v>1125</v>
      </c>
      <c r="BA97" s="127">
        <v>1256</v>
      </c>
      <c r="BB97" s="127">
        <v>1873</v>
      </c>
      <c r="BC97" s="127">
        <v>7071</v>
      </c>
      <c r="BD97" s="7">
        <v>0</v>
      </c>
      <c r="BE97" s="127">
        <v>7749</v>
      </c>
      <c r="BF97" s="109">
        <v>393</v>
      </c>
      <c r="BG97" s="109">
        <v>715</v>
      </c>
      <c r="BH97" s="109">
        <v>977</v>
      </c>
      <c r="BI97" s="109">
        <v>882</v>
      </c>
      <c r="BJ97" s="127">
        <v>1051</v>
      </c>
      <c r="BK97" s="109">
        <v>892</v>
      </c>
      <c r="BL97" s="127">
        <v>2839</v>
      </c>
      <c r="BM97" s="7">
        <v>0</v>
      </c>
    </row>
    <row r="98" spans="1:65">
      <c r="A98" s="27">
        <v>44348</v>
      </c>
      <c r="B98" s="7" t="s">
        <v>1751</v>
      </c>
      <c r="C98" s="7">
        <v>2</v>
      </c>
      <c r="D98" s="111">
        <v>1</v>
      </c>
      <c r="E98" s="7">
        <v>1</v>
      </c>
      <c r="F98" s="7">
        <v>0</v>
      </c>
      <c r="G98" s="7">
        <v>0</v>
      </c>
      <c r="H98" s="25">
        <v>0</v>
      </c>
      <c r="I98" s="25">
        <v>0</v>
      </c>
      <c r="J98" s="25">
        <v>0</v>
      </c>
      <c r="K98" s="25">
        <v>0</v>
      </c>
      <c r="L98" s="109">
        <v>8</v>
      </c>
      <c r="M98" s="109">
        <v>3</v>
      </c>
      <c r="N98" s="109">
        <v>5</v>
      </c>
      <c r="O98" s="111">
        <v>0</v>
      </c>
      <c r="P98" s="111">
        <v>0</v>
      </c>
      <c r="Q98" s="111">
        <v>0</v>
      </c>
      <c r="R98" s="111">
        <v>0</v>
      </c>
      <c r="S98" s="111">
        <v>0</v>
      </c>
      <c r="T98" s="111">
        <v>0</v>
      </c>
      <c r="U98" s="109">
        <v>4</v>
      </c>
      <c r="V98" s="109">
        <v>2</v>
      </c>
      <c r="W98" s="109">
        <v>2</v>
      </c>
      <c r="X98" s="7">
        <v>0</v>
      </c>
      <c r="Y98" s="7">
        <v>0</v>
      </c>
      <c r="Z98" s="7">
        <v>0</v>
      </c>
      <c r="AA98" s="7">
        <v>0</v>
      </c>
      <c r="AB98" s="7">
        <v>0</v>
      </c>
      <c r="AC98" s="7">
        <v>0</v>
      </c>
      <c r="AD98" s="109">
        <v>4</v>
      </c>
      <c r="AE98" s="109">
        <v>1</v>
      </c>
      <c r="AF98" s="109">
        <v>3</v>
      </c>
      <c r="AG98" s="7">
        <v>0</v>
      </c>
      <c r="AH98" s="7">
        <v>0</v>
      </c>
      <c r="AI98" s="7">
        <v>0</v>
      </c>
      <c r="AJ98" s="7">
        <v>0</v>
      </c>
      <c r="AK98" s="7">
        <v>0</v>
      </c>
      <c r="AL98" s="111">
        <v>0</v>
      </c>
      <c r="AM98" s="109">
        <v>4</v>
      </c>
      <c r="AN98" s="109">
        <v>1</v>
      </c>
      <c r="AO98" s="109">
        <v>3</v>
      </c>
      <c r="AP98" s="111">
        <v>0</v>
      </c>
      <c r="AQ98" s="111">
        <v>0</v>
      </c>
      <c r="AR98" s="111">
        <v>0</v>
      </c>
      <c r="AS98" s="111">
        <v>0</v>
      </c>
      <c r="AT98" s="111">
        <v>0</v>
      </c>
      <c r="AU98" s="7">
        <v>0</v>
      </c>
      <c r="AV98" s="109">
        <v>2</v>
      </c>
      <c r="AW98" s="109">
        <v>2</v>
      </c>
      <c r="AX98" s="7">
        <v>0</v>
      </c>
      <c r="AY98" s="7">
        <v>0</v>
      </c>
      <c r="AZ98" s="7">
        <v>0</v>
      </c>
      <c r="BA98" s="7">
        <v>0</v>
      </c>
      <c r="BB98" s="7">
        <v>0</v>
      </c>
      <c r="BC98" s="7">
        <v>0</v>
      </c>
      <c r="BD98" s="7">
        <v>0</v>
      </c>
      <c r="BE98" s="109">
        <v>2</v>
      </c>
      <c r="BF98" s="109">
        <v>1</v>
      </c>
      <c r="BG98" s="109">
        <v>1</v>
      </c>
      <c r="BH98" s="7">
        <v>0</v>
      </c>
      <c r="BI98" s="7">
        <v>0</v>
      </c>
      <c r="BJ98" s="7">
        <v>0</v>
      </c>
      <c r="BK98" s="7">
        <v>0</v>
      </c>
      <c r="BL98" s="7">
        <v>0</v>
      </c>
      <c r="BM98" s="7">
        <v>0</v>
      </c>
    </row>
    <row r="99" spans="1:65">
      <c r="A99" s="27">
        <v>44348</v>
      </c>
      <c r="B99" s="7" t="s">
        <v>1756</v>
      </c>
      <c r="C99" s="7">
        <v>0</v>
      </c>
      <c r="D99" s="111">
        <v>0</v>
      </c>
      <c r="E99" s="7">
        <v>0</v>
      </c>
      <c r="F99" s="7">
        <v>0</v>
      </c>
      <c r="G99" s="7">
        <v>0</v>
      </c>
      <c r="H99" s="25">
        <v>0</v>
      </c>
      <c r="I99" s="25">
        <v>0</v>
      </c>
      <c r="J99" s="25">
        <v>0</v>
      </c>
      <c r="K99" s="25">
        <v>0</v>
      </c>
      <c r="L99" s="111">
        <v>0</v>
      </c>
      <c r="M99" s="111">
        <v>0</v>
      </c>
      <c r="N99" s="111">
        <v>0</v>
      </c>
      <c r="O99" s="111">
        <v>0</v>
      </c>
      <c r="P99" s="111">
        <v>0</v>
      </c>
      <c r="Q99" s="111">
        <v>0</v>
      </c>
      <c r="R99" s="111">
        <v>0</v>
      </c>
      <c r="S99" s="111">
        <v>0</v>
      </c>
      <c r="T99" s="111">
        <v>0</v>
      </c>
      <c r="U99" s="7">
        <v>0</v>
      </c>
      <c r="V99" s="7">
        <v>0</v>
      </c>
      <c r="W99" s="7">
        <v>0</v>
      </c>
      <c r="X99" s="7">
        <v>0</v>
      </c>
      <c r="Y99" s="7">
        <v>0</v>
      </c>
      <c r="Z99" s="7">
        <v>0</v>
      </c>
      <c r="AA99" s="7">
        <v>0</v>
      </c>
      <c r="AB99" s="7">
        <v>0</v>
      </c>
      <c r="AC99" s="7">
        <v>0</v>
      </c>
      <c r="AD99" s="7">
        <v>0</v>
      </c>
      <c r="AE99" s="7">
        <v>0</v>
      </c>
      <c r="AF99" s="7">
        <v>0</v>
      </c>
      <c r="AG99" s="7">
        <v>0</v>
      </c>
      <c r="AH99" s="7">
        <v>0</v>
      </c>
      <c r="AI99" s="7">
        <v>0</v>
      </c>
      <c r="AJ99" s="7">
        <v>0</v>
      </c>
      <c r="AK99" s="7">
        <v>0</v>
      </c>
      <c r="AL99" s="111">
        <v>0</v>
      </c>
      <c r="AM99" s="7">
        <v>0</v>
      </c>
      <c r="AN99" s="7">
        <v>0</v>
      </c>
      <c r="AO99" s="7">
        <v>0</v>
      </c>
      <c r="AP99" s="7">
        <v>0</v>
      </c>
      <c r="AQ99" s="7">
        <v>0</v>
      </c>
      <c r="AR99" s="7">
        <v>0</v>
      </c>
      <c r="AS99" s="7">
        <v>0</v>
      </c>
      <c r="AT99" s="7">
        <v>0</v>
      </c>
      <c r="AU99" s="7">
        <v>0</v>
      </c>
      <c r="AV99" s="7">
        <v>0</v>
      </c>
      <c r="AW99" s="7">
        <v>0</v>
      </c>
      <c r="AX99" s="7">
        <v>0</v>
      </c>
      <c r="AY99" s="7">
        <v>0</v>
      </c>
      <c r="AZ99" s="7">
        <v>0</v>
      </c>
      <c r="BA99" s="7">
        <v>0</v>
      </c>
      <c r="BB99" s="7">
        <v>0</v>
      </c>
      <c r="BC99" s="7">
        <v>0</v>
      </c>
      <c r="BD99" s="7">
        <v>0</v>
      </c>
      <c r="BE99" s="7">
        <v>0</v>
      </c>
      <c r="BF99" s="7">
        <v>0</v>
      </c>
      <c r="BG99" s="7">
        <v>0</v>
      </c>
      <c r="BH99" s="7">
        <v>0</v>
      </c>
      <c r="BI99" s="7">
        <v>0</v>
      </c>
      <c r="BJ99" s="7">
        <v>0</v>
      </c>
      <c r="BK99" s="7">
        <v>0</v>
      </c>
      <c r="BL99" s="7">
        <v>0</v>
      </c>
      <c r="BM99" s="7">
        <v>0</v>
      </c>
    </row>
    <row r="100" spans="1:65">
      <c r="A100" s="27">
        <v>44348</v>
      </c>
      <c r="B100" s="7" t="s">
        <v>1509</v>
      </c>
      <c r="C100" s="7">
        <v>0</v>
      </c>
      <c r="D100" s="111">
        <v>0</v>
      </c>
      <c r="E100" s="111">
        <v>0</v>
      </c>
      <c r="F100" s="111">
        <v>0</v>
      </c>
      <c r="G100" s="111">
        <v>0</v>
      </c>
      <c r="H100" s="111">
        <v>0</v>
      </c>
      <c r="I100" s="111">
        <v>0</v>
      </c>
      <c r="J100" s="111">
        <v>0</v>
      </c>
      <c r="K100" s="111">
        <v>0</v>
      </c>
      <c r="L100" s="111">
        <v>0</v>
      </c>
      <c r="M100" s="111">
        <v>0</v>
      </c>
      <c r="N100" s="111">
        <v>0</v>
      </c>
      <c r="O100" s="111">
        <v>0</v>
      </c>
      <c r="P100" s="111">
        <v>0</v>
      </c>
      <c r="Q100" s="111">
        <v>0</v>
      </c>
      <c r="R100" s="111">
        <v>0</v>
      </c>
      <c r="S100" s="111">
        <v>0</v>
      </c>
      <c r="T100" s="111">
        <v>0</v>
      </c>
      <c r="U100" s="7">
        <v>0</v>
      </c>
      <c r="V100" s="7">
        <v>0</v>
      </c>
      <c r="W100" s="7">
        <v>0</v>
      </c>
      <c r="X100" s="7">
        <v>0</v>
      </c>
      <c r="Y100" s="7">
        <v>0</v>
      </c>
      <c r="Z100" s="7">
        <v>0</v>
      </c>
      <c r="AA100" s="7">
        <v>0</v>
      </c>
      <c r="AB100" s="7">
        <v>0</v>
      </c>
      <c r="AC100" s="7">
        <v>0</v>
      </c>
      <c r="AD100" s="7">
        <v>0</v>
      </c>
      <c r="AE100" s="7">
        <v>0</v>
      </c>
      <c r="AF100" s="7">
        <v>0</v>
      </c>
      <c r="AG100" s="7">
        <v>0</v>
      </c>
      <c r="AH100" s="7">
        <v>0</v>
      </c>
      <c r="AI100" s="7">
        <v>0</v>
      </c>
      <c r="AJ100" s="7">
        <v>0</v>
      </c>
      <c r="AK100" s="7">
        <v>0</v>
      </c>
      <c r="AL100" s="111">
        <v>0</v>
      </c>
      <c r="AM100" s="7">
        <v>0</v>
      </c>
      <c r="AN100" s="7">
        <v>0</v>
      </c>
      <c r="AO100" s="7">
        <v>0</v>
      </c>
      <c r="AP100" s="7">
        <v>0</v>
      </c>
      <c r="AQ100" s="7">
        <v>0</v>
      </c>
      <c r="AR100" s="7">
        <v>0</v>
      </c>
      <c r="AS100" s="7">
        <v>0</v>
      </c>
      <c r="AT100" s="7">
        <v>0</v>
      </c>
      <c r="AU100" s="7">
        <v>0</v>
      </c>
      <c r="AV100" s="7">
        <v>0</v>
      </c>
      <c r="AW100" s="7">
        <v>0</v>
      </c>
      <c r="AX100" s="7">
        <v>0</v>
      </c>
      <c r="AY100" s="7">
        <v>0</v>
      </c>
      <c r="AZ100" s="7">
        <v>0</v>
      </c>
      <c r="BA100" s="7">
        <v>0</v>
      </c>
      <c r="BB100" s="7">
        <v>0</v>
      </c>
      <c r="BC100" s="7">
        <v>0</v>
      </c>
      <c r="BD100" s="7">
        <v>0</v>
      </c>
      <c r="BE100" s="7">
        <v>0</v>
      </c>
      <c r="BF100" s="7">
        <v>0</v>
      </c>
      <c r="BG100" s="7">
        <v>0</v>
      </c>
      <c r="BH100" s="7">
        <v>0</v>
      </c>
      <c r="BI100" s="7">
        <v>0</v>
      </c>
      <c r="BJ100" s="7">
        <v>0</v>
      </c>
      <c r="BK100" s="7">
        <v>0</v>
      </c>
      <c r="BL100" s="7">
        <v>0</v>
      </c>
      <c r="BM100" s="7">
        <v>0</v>
      </c>
    </row>
    <row r="101" spans="1:65">
      <c r="A101" s="27">
        <v>44348</v>
      </c>
      <c r="B101" s="7" t="s">
        <v>1757</v>
      </c>
      <c r="C101" s="7">
        <v>227</v>
      </c>
      <c r="D101" s="111">
        <v>137</v>
      </c>
      <c r="E101" s="7">
        <v>47</v>
      </c>
      <c r="F101" s="115">
        <v>29</v>
      </c>
      <c r="G101" s="116">
        <v>5</v>
      </c>
      <c r="H101" s="116">
        <v>8</v>
      </c>
      <c r="I101" s="116">
        <v>0</v>
      </c>
      <c r="J101" s="116">
        <v>0</v>
      </c>
      <c r="K101" s="116">
        <v>1</v>
      </c>
      <c r="L101" s="128">
        <v>1347</v>
      </c>
      <c r="M101" s="111">
        <v>314</v>
      </c>
      <c r="N101" s="111">
        <v>311</v>
      </c>
      <c r="O101" s="111">
        <v>354</v>
      </c>
      <c r="P101" s="111">
        <v>111</v>
      </c>
      <c r="Q101" s="111">
        <v>257</v>
      </c>
      <c r="R101" s="111">
        <v>0</v>
      </c>
      <c r="S101" s="111">
        <v>0</v>
      </c>
      <c r="T101" s="111">
        <v>0</v>
      </c>
      <c r="U101" s="128">
        <v>1090</v>
      </c>
      <c r="V101" s="111">
        <v>235</v>
      </c>
      <c r="W101" s="111">
        <v>235</v>
      </c>
      <c r="X101" s="111">
        <v>289</v>
      </c>
      <c r="Y101" s="111">
        <v>101</v>
      </c>
      <c r="Z101" s="111">
        <v>230</v>
      </c>
      <c r="AA101" s="111">
        <v>0</v>
      </c>
      <c r="AB101" s="111">
        <v>0</v>
      </c>
      <c r="AC101" s="7">
        <v>0</v>
      </c>
      <c r="AD101" s="111">
        <v>257</v>
      </c>
      <c r="AE101" s="111">
        <v>79</v>
      </c>
      <c r="AF101" s="111">
        <v>76</v>
      </c>
      <c r="AG101" s="111">
        <v>65</v>
      </c>
      <c r="AH101" s="111">
        <v>10</v>
      </c>
      <c r="AI101" s="111">
        <v>27</v>
      </c>
      <c r="AJ101" s="111">
        <v>0</v>
      </c>
      <c r="AK101" s="111">
        <v>0</v>
      </c>
      <c r="AL101" s="111">
        <v>0</v>
      </c>
      <c r="AM101" s="111">
        <v>257</v>
      </c>
      <c r="AN101" s="111">
        <v>79</v>
      </c>
      <c r="AO101" s="111">
        <v>76</v>
      </c>
      <c r="AP101" s="111">
        <v>65</v>
      </c>
      <c r="AQ101" s="111">
        <v>10</v>
      </c>
      <c r="AR101" s="111">
        <v>27</v>
      </c>
      <c r="AS101" s="111">
        <v>0</v>
      </c>
      <c r="AT101" s="111">
        <v>0</v>
      </c>
      <c r="AU101" s="7">
        <v>0</v>
      </c>
      <c r="AV101" s="111">
        <v>773</v>
      </c>
      <c r="AW101" s="111">
        <v>97</v>
      </c>
      <c r="AX101" s="111">
        <v>167</v>
      </c>
      <c r="AY101" s="111">
        <v>234</v>
      </c>
      <c r="AZ101" s="111">
        <v>75</v>
      </c>
      <c r="BA101" s="111">
        <v>200</v>
      </c>
      <c r="BB101" s="111">
        <v>0</v>
      </c>
      <c r="BC101" s="111">
        <v>0</v>
      </c>
      <c r="BD101" s="7">
        <v>0</v>
      </c>
      <c r="BE101" s="111">
        <v>171</v>
      </c>
      <c r="BF101" s="111">
        <v>42</v>
      </c>
      <c r="BG101" s="111">
        <v>51</v>
      </c>
      <c r="BH101" s="111">
        <v>46</v>
      </c>
      <c r="BI101" s="111">
        <v>8</v>
      </c>
      <c r="BJ101" s="111">
        <v>24</v>
      </c>
      <c r="BK101" s="111">
        <v>0</v>
      </c>
      <c r="BL101" s="111">
        <v>0</v>
      </c>
      <c r="BM101" s="7">
        <v>0</v>
      </c>
    </row>
    <row r="102" spans="1:65">
      <c r="A102" s="27">
        <v>44348</v>
      </c>
      <c r="B102" s="7" t="s">
        <v>1498</v>
      </c>
      <c r="C102" s="7">
        <v>223</v>
      </c>
      <c r="D102" s="111">
        <v>84</v>
      </c>
      <c r="E102" s="7">
        <v>43</v>
      </c>
      <c r="F102" s="116">
        <v>33</v>
      </c>
      <c r="G102" s="116">
        <v>18</v>
      </c>
      <c r="H102" s="116">
        <v>12</v>
      </c>
      <c r="I102" s="116">
        <v>15</v>
      </c>
      <c r="J102" s="116">
        <v>16</v>
      </c>
      <c r="K102" s="116">
        <v>2</v>
      </c>
      <c r="L102" s="128">
        <v>9999</v>
      </c>
      <c r="M102" s="111">
        <v>178</v>
      </c>
      <c r="N102" s="111">
        <v>299</v>
      </c>
      <c r="O102" s="111">
        <v>448</v>
      </c>
      <c r="P102" s="111">
        <v>434</v>
      </c>
      <c r="Q102" s="111">
        <v>452</v>
      </c>
      <c r="R102" s="128">
        <v>1006</v>
      </c>
      <c r="S102" s="128">
        <v>7182</v>
      </c>
      <c r="T102" s="111">
        <v>0</v>
      </c>
      <c r="U102" s="128">
        <v>7994</v>
      </c>
      <c r="V102" s="111">
        <v>128</v>
      </c>
      <c r="W102" s="111">
        <v>204</v>
      </c>
      <c r="X102" s="111">
        <v>286</v>
      </c>
      <c r="Y102" s="111">
        <v>327</v>
      </c>
      <c r="Z102" s="111">
        <v>277</v>
      </c>
      <c r="AA102" s="111">
        <v>806</v>
      </c>
      <c r="AB102" s="128">
        <v>5966</v>
      </c>
      <c r="AC102" s="7">
        <v>0</v>
      </c>
      <c r="AD102" s="128">
        <v>2005</v>
      </c>
      <c r="AE102" s="111">
        <v>50</v>
      </c>
      <c r="AF102" s="111">
        <v>95</v>
      </c>
      <c r="AG102" s="111">
        <v>162</v>
      </c>
      <c r="AH102" s="111">
        <v>107</v>
      </c>
      <c r="AI102" s="111">
        <v>175</v>
      </c>
      <c r="AJ102" s="111">
        <v>200</v>
      </c>
      <c r="AK102" s="128">
        <v>1216</v>
      </c>
      <c r="AL102" s="111">
        <v>0</v>
      </c>
      <c r="AM102" s="128">
        <v>2005</v>
      </c>
      <c r="AN102" s="111">
        <v>50</v>
      </c>
      <c r="AO102" s="111">
        <v>95</v>
      </c>
      <c r="AP102" s="111">
        <v>162</v>
      </c>
      <c r="AQ102" s="111">
        <v>107</v>
      </c>
      <c r="AR102" s="111">
        <v>175</v>
      </c>
      <c r="AS102" s="111">
        <v>200</v>
      </c>
      <c r="AT102" s="128">
        <v>1216</v>
      </c>
      <c r="AU102" s="7">
        <v>0</v>
      </c>
      <c r="AV102" s="128">
        <v>7683</v>
      </c>
      <c r="AW102" s="111">
        <v>57</v>
      </c>
      <c r="AX102" s="111">
        <v>151</v>
      </c>
      <c r="AY102" s="111">
        <v>254</v>
      </c>
      <c r="AZ102" s="111">
        <v>301</v>
      </c>
      <c r="BA102" s="111">
        <v>260</v>
      </c>
      <c r="BB102" s="111">
        <v>743</v>
      </c>
      <c r="BC102" s="128">
        <v>5917</v>
      </c>
      <c r="BD102" s="7">
        <v>0</v>
      </c>
      <c r="BE102" s="128">
        <v>1917</v>
      </c>
      <c r="BF102" s="111">
        <v>35</v>
      </c>
      <c r="BG102" s="111">
        <v>79</v>
      </c>
      <c r="BH102" s="111">
        <v>134</v>
      </c>
      <c r="BI102" s="111">
        <v>97</v>
      </c>
      <c r="BJ102" s="111">
        <v>170</v>
      </c>
      <c r="BK102" s="111">
        <v>188</v>
      </c>
      <c r="BL102" s="128">
        <v>1214</v>
      </c>
      <c r="BM102" s="7">
        <v>0</v>
      </c>
    </row>
    <row r="103" spans="1:65" ht="13.9" customHeight="1">
      <c r="A103" s="27">
        <v>44348</v>
      </c>
      <c r="B103" s="7" t="s">
        <v>1758</v>
      </c>
      <c r="C103" s="109">
        <v>4</v>
      </c>
      <c r="D103" s="111">
        <v>0</v>
      </c>
      <c r="E103" s="109">
        <v>1</v>
      </c>
      <c r="F103" s="116">
        <v>2</v>
      </c>
      <c r="G103" s="122">
        <v>0</v>
      </c>
      <c r="H103" s="122">
        <v>0</v>
      </c>
      <c r="I103" s="122">
        <v>0</v>
      </c>
      <c r="J103" s="116">
        <v>1</v>
      </c>
      <c r="K103" s="122">
        <v>0</v>
      </c>
      <c r="L103" s="111">
        <v>137</v>
      </c>
      <c r="M103" s="111">
        <v>0</v>
      </c>
      <c r="N103" s="111">
        <v>5</v>
      </c>
      <c r="O103" s="111">
        <v>29</v>
      </c>
      <c r="P103" s="111">
        <v>0</v>
      </c>
      <c r="Q103" s="111">
        <v>0</v>
      </c>
      <c r="R103" s="111">
        <v>0</v>
      </c>
      <c r="S103" s="111">
        <v>103</v>
      </c>
      <c r="T103" s="111">
        <v>0</v>
      </c>
      <c r="U103" s="111">
        <v>128</v>
      </c>
      <c r="V103" s="111">
        <v>0</v>
      </c>
      <c r="W103" s="111">
        <v>4</v>
      </c>
      <c r="X103" s="111">
        <v>28</v>
      </c>
      <c r="Y103" s="111">
        <v>0</v>
      </c>
      <c r="Z103" s="111">
        <v>0</v>
      </c>
      <c r="AA103" s="111">
        <v>0</v>
      </c>
      <c r="AB103" s="111">
        <v>96</v>
      </c>
      <c r="AC103" s="7">
        <v>0</v>
      </c>
      <c r="AD103" s="111">
        <v>9</v>
      </c>
      <c r="AE103" s="111">
        <v>0</v>
      </c>
      <c r="AF103" s="111">
        <v>1</v>
      </c>
      <c r="AG103" s="111">
        <v>1</v>
      </c>
      <c r="AH103" s="111">
        <v>0</v>
      </c>
      <c r="AI103" s="111">
        <v>0</v>
      </c>
      <c r="AJ103" s="111">
        <v>0</v>
      </c>
      <c r="AK103" s="111">
        <v>7</v>
      </c>
      <c r="AL103" s="111">
        <v>0</v>
      </c>
      <c r="AM103" s="111">
        <v>9</v>
      </c>
      <c r="AN103" s="111">
        <v>0</v>
      </c>
      <c r="AO103" s="111">
        <v>1</v>
      </c>
      <c r="AP103" s="111">
        <v>1</v>
      </c>
      <c r="AQ103" s="111">
        <v>0</v>
      </c>
      <c r="AR103" s="111">
        <v>0</v>
      </c>
      <c r="AS103" s="111">
        <v>0</v>
      </c>
      <c r="AT103" s="111">
        <v>7</v>
      </c>
      <c r="AU103" s="7">
        <v>0</v>
      </c>
      <c r="AV103" s="111">
        <v>128</v>
      </c>
      <c r="AW103" s="111">
        <v>0</v>
      </c>
      <c r="AX103" s="111">
        <v>4</v>
      </c>
      <c r="AY103" s="111">
        <v>28</v>
      </c>
      <c r="AZ103" s="111">
        <v>0</v>
      </c>
      <c r="BA103" s="111">
        <v>0</v>
      </c>
      <c r="BB103" s="111">
        <v>0</v>
      </c>
      <c r="BC103" s="111">
        <v>96</v>
      </c>
      <c r="BD103" s="7">
        <v>0</v>
      </c>
      <c r="BE103" s="111">
        <v>9</v>
      </c>
      <c r="BF103" s="111">
        <v>0</v>
      </c>
      <c r="BG103" s="111">
        <v>1</v>
      </c>
      <c r="BH103" s="111">
        <v>1</v>
      </c>
      <c r="BI103" s="111">
        <v>0</v>
      </c>
      <c r="BJ103" s="111">
        <v>0</v>
      </c>
      <c r="BK103" s="111">
        <v>0</v>
      </c>
      <c r="BL103" s="111">
        <v>7</v>
      </c>
      <c r="BM103" s="7">
        <v>0</v>
      </c>
    </row>
    <row r="104" spans="1:65">
      <c r="A104" s="27">
        <v>44348</v>
      </c>
      <c r="B104" s="7" t="s">
        <v>65</v>
      </c>
      <c r="C104" s="109">
        <v>8</v>
      </c>
      <c r="D104" s="111">
        <v>6</v>
      </c>
      <c r="E104" s="109">
        <v>1</v>
      </c>
      <c r="F104" s="117">
        <v>0</v>
      </c>
      <c r="G104" s="116">
        <v>1</v>
      </c>
      <c r="H104" s="122">
        <v>0</v>
      </c>
      <c r="I104" s="122">
        <v>0</v>
      </c>
      <c r="J104" s="122">
        <v>0</v>
      </c>
      <c r="K104" s="122">
        <v>0</v>
      </c>
      <c r="L104" s="111">
        <v>35</v>
      </c>
      <c r="M104" s="111">
        <v>8</v>
      </c>
      <c r="N104" s="111">
        <v>7</v>
      </c>
      <c r="O104" s="111">
        <v>0</v>
      </c>
      <c r="P104" s="111">
        <v>20</v>
      </c>
      <c r="Q104" s="111">
        <v>0</v>
      </c>
      <c r="R104" s="111">
        <v>0</v>
      </c>
      <c r="S104" s="111">
        <v>0</v>
      </c>
      <c r="T104" s="111">
        <v>0</v>
      </c>
      <c r="U104" s="111">
        <v>28</v>
      </c>
      <c r="V104" s="111">
        <v>7</v>
      </c>
      <c r="W104" s="111">
        <v>5</v>
      </c>
      <c r="X104" s="111">
        <v>0</v>
      </c>
      <c r="Y104" s="111">
        <v>16</v>
      </c>
      <c r="Z104" s="111">
        <v>0</v>
      </c>
      <c r="AA104" s="111">
        <v>0</v>
      </c>
      <c r="AB104" s="111">
        <v>0</v>
      </c>
      <c r="AC104" s="7">
        <v>0</v>
      </c>
      <c r="AD104" s="111">
        <v>7</v>
      </c>
      <c r="AE104" s="111">
        <v>1</v>
      </c>
      <c r="AF104" s="111">
        <v>2</v>
      </c>
      <c r="AG104" s="111">
        <v>0</v>
      </c>
      <c r="AH104" s="111">
        <v>4</v>
      </c>
      <c r="AI104" s="111">
        <v>0</v>
      </c>
      <c r="AJ104" s="111">
        <v>0</v>
      </c>
      <c r="AK104" s="111">
        <v>0</v>
      </c>
      <c r="AL104" s="111">
        <v>0</v>
      </c>
      <c r="AM104" s="111">
        <v>7</v>
      </c>
      <c r="AN104" s="111">
        <v>1</v>
      </c>
      <c r="AO104" s="111">
        <v>2</v>
      </c>
      <c r="AP104" s="111">
        <v>0</v>
      </c>
      <c r="AQ104" s="111">
        <v>4</v>
      </c>
      <c r="AR104" s="111">
        <v>0</v>
      </c>
      <c r="AS104" s="111">
        <v>0</v>
      </c>
      <c r="AT104" s="111">
        <v>0</v>
      </c>
      <c r="AU104" s="7">
        <v>0</v>
      </c>
      <c r="AV104" s="111">
        <v>19</v>
      </c>
      <c r="AW104" s="111">
        <v>1</v>
      </c>
      <c r="AX104" s="111">
        <v>3</v>
      </c>
      <c r="AY104" s="111">
        <v>0</v>
      </c>
      <c r="AZ104" s="111">
        <v>15</v>
      </c>
      <c r="BA104" s="111">
        <v>0</v>
      </c>
      <c r="BB104" s="111">
        <v>0</v>
      </c>
      <c r="BC104" s="111">
        <v>0</v>
      </c>
      <c r="BD104" s="7">
        <v>0</v>
      </c>
      <c r="BE104" s="111">
        <v>6</v>
      </c>
      <c r="BF104" s="111">
        <v>0</v>
      </c>
      <c r="BG104" s="111">
        <v>2</v>
      </c>
      <c r="BH104" s="111">
        <v>0</v>
      </c>
      <c r="BI104" s="111">
        <v>4</v>
      </c>
      <c r="BJ104" s="111">
        <v>0</v>
      </c>
      <c r="BK104" s="111">
        <v>0</v>
      </c>
      <c r="BL104" s="111">
        <v>0</v>
      </c>
      <c r="BM104" s="7">
        <v>0</v>
      </c>
    </row>
    <row r="105" spans="1:65">
      <c r="A105" s="27">
        <v>44348</v>
      </c>
      <c r="B105" s="7" t="s">
        <v>751</v>
      </c>
      <c r="C105" s="109">
        <v>76</v>
      </c>
      <c r="D105" s="111">
        <v>14</v>
      </c>
      <c r="E105" s="109">
        <v>16</v>
      </c>
      <c r="F105" s="116">
        <v>20</v>
      </c>
      <c r="G105" s="116">
        <v>8</v>
      </c>
      <c r="H105" s="116">
        <v>8</v>
      </c>
      <c r="I105" s="116">
        <v>6</v>
      </c>
      <c r="J105" s="116">
        <v>4</v>
      </c>
      <c r="K105" s="122">
        <v>0</v>
      </c>
      <c r="L105" s="128">
        <v>1902</v>
      </c>
      <c r="M105" s="111">
        <v>33</v>
      </c>
      <c r="N105" s="111">
        <v>117</v>
      </c>
      <c r="O105" s="111">
        <v>280</v>
      </c>
      <c r="P105" s="111">
        <v>201</v>
      </c>
      <c r="Q105" s="111">
        <v>312</v>
      </c>
      <c r="R105" s="111">
        <v>383</v>
      </c>
      <c r="S105" s="111">
        <v>576</v>
      </c>
      <c r="T105" s="111">
        <v>0</v>
      </c>
      <c r="U105" s="128">
        <v>1528</v>
      </c>
      <c r="V105" s="111">
        <v>21</v>
      </c>
      <c r="W105" s="111">
        <v>103</v>
      </c>
      <c r="X105" s="111">
        <v>234</v>
      </c>
      <c r="Y105" s="111">
        <v>156</v>
      </c>
      <c r="Z105" s="111">
        <v>268</v>
      </c>
      <c r="AA105" s="111">
        <v>317</v>
      </c>
      <c r="AB105" s="111">
        <v>429</v>
      </c>
      <c r="AC105" s="7">
        <v>0</v>
      </c>
      <c r="AD105" s="111">
        <v>374</v>
      </c>
      <c r="AE105" s="111">
        <v>12</v>
      </c>
      <c r="AF105" s="111">
        <v>14</v>
      </c>
      <c r="AG105" s="111">
        <v>46</v>
      </c>
      <c r="AH105" s="111">
        <v>45</v>
      </c>
      <c r="AI105" s="111">
        <v>44</v>
      </c>
      <c r="AJ105" s="111">
        <v>66</v>
      </c>
      <c r="AK105" s="111">
        <v>147</v>
      </c>
      <c r="AL105" s="111">
        <v>0</v>
      </c>
      <c r="AM105" s="111">
        <v>374</v>
      </c>
      <c r="AN105" s="111">
        <v>12</v>
      </c>
      <c r="AO105" s="111">
        <v>14</v>
      </c>
      <c r="AP105" s="111">
        <v>46</v>
      </c>
      <c r="AQ105" s="111">
        <v>45</v>
      </c>
      <c r="AR105" s="111">
        <v>44</v>
      </c>
      <c r="AS105" s="111">
        <v>66</v>
      </c>
      <c r="AT105" s="111">
        <v>147</v>
      </c>
      <c r="AU105" s="7">
        <v>0</v>
      </c>
      <c r="AV105" s="128">
        <v>1456</v>
      </c>
      <c r="AW105" s="111">
        <v>14</v>
      </c>
      <c r="AX105" s="111">
        <v>92</v>
      </c>
      <c r="AY105" s="111">
        <v>209</v>
      </c>
      <c r="AZ105" s="111">
        <v>153</v>
      </c>
      <c r="BA105" s="111">
        <v>261</v>
      </c>
      <c r="BB105" s="111">
        <v>305</v>
      </c>
      <c r="BC105" s="111">
        <v>422</v>
      </c>
      <c r="BD105" s="7">
        <v>0</v>
      </c>
      <c r="BE105" s="111">
        <v>352</v>
      </c>
      <c r="BF105" s="111">
        <v>10</v>
      </c>
      <c r="BG105" s="111">
        <v>11</v>
      </c>
      <c r="BH105" s="111">
        <v>35</v>
      </c>
      <c r="BI105" s="111">
        <v>44</v>
      </c>
      <c r="BJ105" s="111">
        <v>41</v>
      </c>
      <c r="BK105" s="111">
        <v>64</v>
      </c>
      <c r="BL105" s="111">
        <v>147</v>
      </c>
      <c r="BM105" s="7">
        <v>0</v>
      </c>
    </row>
    <row r="106" spans="1:65">
      <c r="A106" s="27">
        <v>44348</v>
      </c>
      <c r="B106" s="7" t="s">
        <v>1760</v>
      </c>
      <c r="C106" s="109">
        <v>322</v>
      </c>
      <c r="D106" s="111">
        <v>172</v>
      </c>
      <c r="E106" s="109">
        <v>59</v>
      </c>
      <c r="F106" s="116">
        <v>50</v>
      </c>
      <c r="G106" s="116">
        <v>20</v>
      </c>
      <c r="H106" s="116">
        <v>11</v>
      </c>
      <c r="I106" s="116">
        <v>7</v>
      </c>
      <c r="J106" s="116">
        <v>2</v>
      </c>
      <c r="K106" s="116">
        <v>1</v>
      </c>
      <c r="L106" s="128">
        <v>3066</v>
      </c>
      <c r="M106" s="111">
        <v>369</v>
      </c>
      <c r="N106" s="111">
        <v>372</v>
      </c>
      <c r="O106" s="111">
        <v>688</v>
      </c>
      <c r="P106" s="111">
        <v>495</v>
      </c>
      <c r="Q106" s="111">
        <v>381</v>
      </c>
      <c r="R106" s="111">
        <v>509</v>
      </c>
      <c r="S106" s="111">
        <v>252</v>
      </c>
      <c r="T106" s="111">
        <v>0</v>
      </c>
      <c r="U106" s="128">
        <v>1563</v>
      </c>
      <c r="V106" s="111">
        <v>224</v>
      </c>
      <c r="W106" s="111">
        <v>220</v>
      </c>
      <c r="X106" s="111">
        <v>360</v>
      </c>
      <c r="Y106" s="111">
        <v>211</v>
      </c>
      <c r="Z106" s="111">
        <v>171</v>
      </c>
      <c r="AA106" s="111">
        <v>242</v>
      </c>
      <c r="AB106" s="111">
        <v>135</v>
      </c>
      <c r="AC106" s="7">
        <v>0</v>
      </c>
      <c r="AD106" s="128">
        <v>1477</v>
      </c>
      <c r="AE106" s="111">
        <v>145</v>
      </c>
      <c r="AF106" s="111">
        <v>152</v>
      </c>
      <c r="AG106" s="111">
        <v>302</v>
      </c>
      <c r="AH106" s="111">
        <v>284</v>
      </c>
      <c r="AI106" s="111">
        <v>210</v>
      </c>
      <c r="AJ106" s="111">
        <v>267</v>
      </c>
      <c r="AK106" s="111">
        <v>117</v>
      </c>
      <c r="AL106" s="111">
        <v>0</v>
      </c>
      <c r="AM106" s="128">
        <v>1477</v>
      </c>
      <c r="AN106" s="111">
        <v>145</v>
      </c>
      <c r="AO106" s="111">
        <v>152</v>
      </c>
      <c r="AP106" s="111">
        <v>302</v>
      </c>
      <c r="AQ106" s="111">
        <v>284</v>
      </c>
      <c r="AR106" s="111">
        <v>210</v>
      </c>
      <c r="AS106" s="111">
        <v>267</v>
      </c>
      <c r="AT106" s="111">
        <v>117</v>
      </c>
      <c r="AU106" s="7">
        <v>0</v>
      </c>
      <c r="AV106" s="128">
        <v>1317</v>
      </c>
      <c r="AW106" s="111">
        <v>86</v>
      </c>
      <c r="AX106" s="111">
        <v>170</v>
      </c>
      <c r="AY106" s="111">
        <v>314</v>
      </c>
      <c r="AZ106" s="111">
        <v>204</v>
      </c>
      <c r="BA106" s="111">
        <v>167</v>
      </c>
      <c r="BB106" s="111">
        <v>241</v>
      </c>
      <c r="BC106" s="111">
        <v>135</v>
      </c>
      <c r="BD106" s="7">
        <v>0</v>
      </c>
      <c r="BE106" s="128">
        <v>1372</v>
      </c>
      <c r="BF106" s="111">
        <v>76</v>
      </c>
      <c r="BG106" s="111">
        <v>138</v>
      </c>
      <c r="BH106" s="111">
        <v>285</v>
      </c>
      <c r="BI106" s="111">
        <v>282</v>
      </c>
      <c r="BJ106" s="111">
        <v>209</v>
      </c>
      <c r="BK106" s="111">
        <v>265</v>
      </c>
      <c r="BL106" s="111">
        <v>117</v>
      </c>
      <c r="BM106" s="7">
        <v>0</v>
      </c>
    </row>
    <row r="107" spans="1:65">
      <c r="A107" s="27">
        <v>44348</v>
      </c>
      <c r="B107" s="7" t="s">
        <v>941</v>
      </c>
      <c r="C107" s="109">
        <v>8</v>
      </c>
      <c r="D107" s="111">
        <v>2</v>
      </c>
      <c r="E107" s="111">
        <v>0</v>
      </c>
      <c r="F107" s="116">
        <v>4</v>
      </c>
      <c r="G107" s="116">
        <v>1</v>
      </c>
      <c r="H107" s="116">
        <v>1</v>
      </c>
      <c r="I107" s="122">
        <v>0</v>
      </c>
      <c r="J107" s="122">
        <v>0</v>
      </c>
      <c r="K107" s="122">
        <v>0</v>
      </c>
      <c r="L107" s="111">
        <v>126</v>
      </c>
      <c r="M107" s="111">
        <v>5</v>
      </c>
      <c r="N107" s="111">
        <v>0</v>
      </c>
      <c r="O107" s="111">
        <v>56</v>
      </c>
      <c r="P107" s="111">
        <v>23</v>
      </c>
      <c r="Q107" s="111">
        <v>42</v>
      </c>
      <c r="R107" s="111">
        <v>0</v>
      </c>
      <c r="S107" s="111">
        <v>0</v>
      </c>
      <c r="T107" s="111">
        <v>0</v>
      </c>
      <c r="U107" s="111">
        <v>28</v>
      </c>
      <c r="V107" s="111">
        <v>2</v>
      </c>
      <c r="W107" s="111">
        <v>0</v>
      </c>
      <c r="X107" s="111">
        <v>13</v>
      </c>
      <c r="Y107" s="111">
        <v>11</v>
      </c>
      <c r="Z107" s="111">
        <v>2</v>
      </c>
      <c r="AA107" s="111">
        <v>0</v>
      </c>
      <c r="AB107" s="111">
        <v>0</v>
      </c>
      <c r="AC107" s="7">
        <v>0</v>
      </c>
      <c r="AD107" s="111">
        <v>98</v>
      </c>
      <c r="AE107" s="111">
        <v>3</v>
      </c>
      <c r="AF107" s="111">
        <v>0</v>
      </c>
      <c r="AG107" s="111">
        <v>43</v>
      </c>
      <c r="AH107" s="111">
        <v>12</v>
      </c>
      <c r="AI107" s="111">
        <v>40</v>
      </c>
      <c r="AJ107" s="111">
        <v>0</v>
      </c>
      <c r="AK107" s="111">
        <v>0</v>
      </c>
      <c r="AL107" s="111">
        <v>0</v>
      </c>
      <c r="AM107" s="111">
        <v>98</v>
      </c>
      <c r="AN107" s="111">
        <v>3</v>
      </c>
      <c r="AO107" s="111">
        <v>0</v>
      </c>
      <c r="AP107" s="111">
        <v>43</v>
      </c>
      <c r="AQ107" s="111">
        <v>12</v>
      </c>
      <c r="AR107" s="111">
        <v>40</v>
      </c>
      <c r="AS107" s="111">
        <v>0</v>
      </c>
      <c r="AT107" s="111">
        <v>0</v>
      </c>
      <c r="AU107" s="7">
        <v>0</v>
      </c>
      <c r="AV107" s="111">
        <v>27</v>
      </c>
      <c r="AW107" s="111">
        <v>1</v>
      </c>
      <c r="AX107" s="111">
        <v>0</v>
      </c>
      <c r="AY107" s="111">
        <v>13</v>
      </c>
      <c r="AZ107" s="111">
        <v>11</v>
      </c>
      <c r="BA107" s="111">
        <v>2</v>
      </c>
      <c r="BB107" s="111">
        <v>0</v>
      </c>
      <c r="BC107" s="111">
        <v>0</v>
      </c>
      <c r="BD107" s="7">
        <v>0</v>
      </c>
      <c r="BE107" s="111">
        <v>96</v>
      </c>
      <c r="BF107" s="111">
        <v>1</v>
      </c>
      <c r="BG107" s="111">
        <v>0</v>
      </c>
      <c r="BH107" s="111">
        <v>43</v>
      </c>
      <c r="BI107" s="111">
        <v>12</v>
      </c>
      <c r="BJ107" s="111">
        <v>40</v>
      </c>
      <c r="BK107" s="111">
        <v>0</v>
      </c>
      <c r="BL107" s="111">
        <v>0</v>
      </c>
      <c r="BM107" s="7">
        <v>0</v>
      </c>
    </row>
    <row r="108" spans="1:65">
      <c r="A108" s="27">
        <v>44348</v>
      </c>
      <c r="B108" s="7" t="s">
        <v>134</v>
      </c>
      <c r="C108" s="109">
        <v>183</v>
      </c>
      <c r="D108" s="111">
        <v>169</v>
      </c>
      <c r="E108" s="109">
        <v>12</v>
      </c>
      <c r="F108" s="117">
        <v>0</v>
      </c>
      <c r="G108" s="116">
        <v>1</v>
      </c>
      <c r="H108" s="116">
        <v>1</v>
      </c>
      <c r="I108" s="122">
        <v>0</v>
      </c>
      <c r="J108" s="122">
        <v>0</v>
      </c>
      <c r="K108" s="122">
        <v>0</v>
      </c>
      <c r="L108" s="111">
        <v>424</v>
      </c>
      <c r="M108" s="111">
        <v>298</v>
      </c>
      <c r="N108" s="111">
        <v>68</v>
      </c>
      <c r="O108" s="111">
        <v>0</v>
      </c>
      <c r="P108" s="111">
        <v>24</v>
      </c>
      <c r="Q108" s="111">
        <v>34</v>
      </c>
      <c r="R108" s="111">
        <v>0</v>
      </c>
      <c r="S108" s="111">
        <v>0</v>
      </c>
      <c r="T108" s="111">
        <v>0</v>
      </c>
      <c r="U108" s="111">
        <v>229</v>
      </c>
      <c r="V108" s="111">
        <v>166</v>
      </c>
      <c r="W108" s="111">
        <v>31</v>
      </c>
      <c r="X108" s="111">
        <v>0</v>
      </c>
      <c r="Y108" s="111">
        <v>4</v>
      </c>
      <c r="Z108" s="111">
        <v>28</v>
      </c>
      <c r="AA108" s="111">
        <v>0</v>
      </c>
      <c r="AB108" s="111">
        <v>0</v>
      </c>
      <c r="AC108" s="7">
        <v>0</v>
      </c>
      <c r="AD108" s="111">
        <v>195</v>
      </c>
      <c r="AE108" s="111">
        <v>132</v>
      </c>
      <c r="AF108" s="111">
        <v>37</v>
      </c>
      <c r="AG108" s="111">
        <v>0</v>
      </c>
      <c r="AH108" s="111">
        <v>20</v>
      </c>
      <c r="AI108" s="111">
        <v>6</v>
      </c>
      <c r="AJ108" s="111">
        <v>0</v>
      </c>
      <c r="AK108" s="111">
        <v>0</v>
      </c>
      <c r="AL108" s="111">
        <v>0</v>
      </c>
      <c r="AM108" s="111">
        <v>195</v>
      </c>
      <c r="AN108" s="111">
        <v>132</v>
      </c>
      <c r="AO108" s="111">
        <v>37</v>
      </c>
      <c r="AP108" s="111">
        <v>0</v>
      </c>
      <c r="AQ108" s="111">
        <v>20</v>
      </c>
      <c r="AR108" s="111">
        <v>6</v>
      </c>
      <c r="AS108" s="111">
        <v>0</v>
      </c>
      <c r="AT108" s="111">
        <v>0</v>
      </c>
      <c r="AU108" s="7">
        <v>0</v>
      </c>
      <c r="AV108" s="111">
        <v>70</v>
      </c>
      <c r="AW108" s="111">
        <v>28</v>
      </c>
      <c r="AX108" s="111">
        <v>10</v>
      </c>
      <c r="AY108" s="111">
        <v>0</v>
      </c>
      <c r="AZ108" s="111">
        <v>4</v>
      </c>
      <c r="BA108" s="111">
        <v>28</v>
      </c>
      <c r="BB108" s="111">
        <v>0</v>
      </c>
      <c r="BC108" s="111">
        <v>0</v>
      </c>
      <c r="BD108" s="7">
        <v>0</v>
      </c>
      <c r="BE108" s="111">
        <v>86</v>
      </c>
      <c r="BF108" s="111">
        <v>36</v>
      </c>
      <c r="BG108" s="111">
        <v>24</v>
      </c>
      <c r="BH108" s="111">
        <v>0</v>
      </c>
      <c r="BI108" s="111">
        <v>20</v>
      </c>
      <c r="BJ108" s="111">
        <v>6</v>
      </c>
      <c r="BK108" s="111">
        <v>0</v>
      </c>
      <c r="BL108" s="111">
        <v>0</v>
      </c>
      <c r="BM108" s="7">
        <v>0</v>
      </c>
    </row>
    <row r="109" spans="1:65">
      <c r="A109" s="27">
        <v>44348</v>
      </c>
      <c r="B109" s="7" t="s">
        <v>413</v>
      </c>
      <c r="C109" s="109">
        <v>43</v>
      </c>
      <c r="D109" s="111">
        <v>32</v>
      </c>
      <c r="E109" s="109">
        <v>5</v>
      </c>
      <c r="F109" s="116">
        <v>3</v>
      </c>
      <c r="G109" s="122">
        <v>0</v>
      </c>
      <c r="H109" s="116">
        <v>1</v>
      </c>
      <c r="I109" s="116">
        <v>2</v>
      </c>
      <c r="J109" s="122">
        <v>0</v>
      </c>
      <c r="K109" s="122">
        <v>0</v>
      </c>
      <c r="L109" s="111">
        <v>309</v>
      </c>
      <c r="M109" s="111">
        <v>55</v>
      </c>
      <c r="N109" s="111">
        <v>30</v>
      </c>
      <c r="O109" s="111">
        <v>39</v>
      </c>
      <c r="P109" s="111">
        <v>0</v>
      </c>
      <c r="Q109" s="111">
        <v>33</v>
      </c>
      <c r="R109" s="111">
        <v>152</v>
      </c>
      <c r="S109" s="111">
        <v>0</v>
      </c>
      <c r="T109" s="111">
        <v>0</v>
      </c>
      <c r="U109" s="111">
        <v>226</v>
      </c>
      <c r="V109" s="111">
        <v>36</v>
      </c>
      <c r="W109" s="111">
        <v>8</v>
      </c>
      <c r="X109" s="111">
        <v>21</v>
      </c>
      <c r="Y109" s="111">
        <v>0</v>
      </c>
      <c r="Z109" s="111">
        <v>21</v>
      </c>
      <c r="AA109" s="111">
        <v>140</v>
      </c>
      <c r="AB109" s="111">
        <v>0</v>
      </c>
      <c r="AC109" s="7">
        <v>0</v>
      </c>
      <c r="AD109" s="111">
        <v>83</v>
      </c>
      <c r="AE109" s="111">
        <v>19</v>
      </c>
      <c r="AF109" s="111">
        <v>22</v>
      </c>
      <c r="AG109" s="111">
        <v>18</v>
      </c>
      <c r="AH109" s="111">
        <v>0</v>
      </c>
      <c r="AI109" s="111">
        <v>12</v>
      </c>
      <c r="AJ109" s="111">
        <v>12</v>
      </c>
      <c r="AK109" s="111">
        <v>0</v>
      </c>
      <c r="AL109" s="111">
        <v>0</v>
      </c>
      <c r="AM109" s="111">
        <v>83</v>
      </c>
      <c r="AN109" s="111">
        <v>19</v>
      </c>
      <c r="AO109" s="111">
        <v>22</v>
      </c>
      <c r="AP109" s="111">
        <v>18</v>
      </c>
      <c r="AQ109" s="111">
        <v>0</v>
      </c>
      <c r="AR109" s="111">
        <v>12</v>
      </c>
      <c r="AS109" s="111">
        <v>12</v>
      </c>
      <c r="AT109" s="111">
        <v>0</v>
      </c>
      <c r="AU109" s="7">
        <v>0</v>
      </c>
      <c r="AV109" s="111">
        <v>187</v>
      </c>
      <c r="AW109" s="111">
        <v>8</v>
      </c>
      <c r="AX109" s="111">
        <v>3</v>
      </c>
      <c r="AY109" s="111">
        <v>18</v>
      </c>
      <c r="AZ109" s="111">
        <v>0</v>
      </c>
      <c r="BA109" s="111">
        <v>19</v>
      </c>
      <c r="BB109" s="111">
        <v>139</v>
      </c>
      <c r="BC109" s="111">
        <v>0</v>
      </c>
      <c r="BD109" s="7">
        <v>0</v>
      </c>
      <c r="BE109" s="111">
        <v>74</v>
      </c>
      <c r="BF109" s="111">
        <v>11</v>
      </c>
      <c r="BG109" s="111">
        <v>21</v>
      </c>
      <c r="BH109" s="111">
        <v>18</v>
      </c>
      <c r="BI109" s="111">
        <v>0</v>
      </c>
      <c r="BJ109" s="111">
        <v>12</v>
      </c>
      <c r="BK109" s="111">
        <v>12</v>
      </c>
      <c r="BL109" s="111">
        <v>0</v>
      </c>
      <c r="BM109" s="7">
        <v>0</v>
      </c>
    </row>
    <row r="110" spans="1:65">
      <c r="A110" s="27">
        <v>44348</v>
      </c>
      <c r="B110" s="7" t="s">
        <v>726</v>
      </c>
      <c r="C110" s="109">
        <v>156</v>
      </c>
      <c r="D110" s="111">
        <v>87</v>
      </c>
      <c r="E110" s="109">
        <v>34</v>
      </c>
      <c r="F110" s="116">
        <v>18</v>
      </c>
      <c r="G110" s="116">
        <v>14</v>
      </c>
      <c r="H110" s="116">
        <v>1</v>
      </c>
      <c r="I110" s="116">
        <v>1</v>
      </c>
      <c r="J110" s="122">
        <v>0</v>
      </c>
      <c r="K110" s="116">
        <v>1</v>
      </c>
      <c r="L110" s="128">
        <v>1129</v>
      </c>
      <c r="M110" s="111">
        <v>173</v>
      </c>
      <c r="N110" s="111">
        <v>233</v>
      </c>
      <c r="O110" s="111">
        <v>240</v>
      </c>
      <c r="P110" s="111">
        <v>358</v>
      </c>
      <c r="Q110" s="111">
        <v>30</v>
      </c>
      <c r="R110" s="111">
        <v>95</v>
      </c>
      <c r="S110" s="111">
        <v>0</v>
      </c>
      <c r="T110" s="111">
        <v>0</v>
      </c>
      <c r="U110" s="111">
        <v>396</v>
      </c>
      <c r="V110" s="111">
        <v>72</v>
      </c>
      <c r="W110" s="111">
        <v>93</v>
      </c>
      <c r="X110" s="111">
        <v>103</v>
      </c>
      <c r="Y110" s="111">
        <v>76</v>
      </c>
      <c r="Z110" s="111">
        <v>19</v>
      </c>
      <c r="AA110" s="111">
        <v>33</v>
      </c>
      <c r="AB110" s="111">
        <v>0</v>
      </c>
      <c r="AC110" s="7">
        <v>0</v>
      </c>
      <c r="AD110" s="111">
        <v>551</v>
      </c>
      <c r="AE110" s="111">
        <v>101</v>
      </c>
      <c r="AF110" s="111">
        <v>140</v>
      </c>
      <c r="AG110" s="111">
        <v>137</v>
      </c>
      <c r="AH110" s="111">
        <v>100</v>
      </c>
      <c r="AI110" s="111">
        <v>11</v>
      </c>
      <c r="AJ110" s="111">
        <v>62</v>
      </c>
      <c r="AK110" s="111">
        <v>0</v>
      </c>
      <c r="AL110" s="111">
        <v>0</v>
      </c>
      <c r="AM110" s="111">
        <v>551</v>
      </c>
      <c r="AN110" s="111">
        <v>101</v>
      </c>
      <c r="AO110" s="111">
        <v>140</v>
      </c>
      <c r="AP110" s="111">
        <v>137</v>
      </c>
      <c r="AQ110" s="111">
        <v>100</v>
      </c>
      <c r="AR110" s="111">
        <v>11</v>
      </c>
      <c r="AS110" s="111">
        <v>62</v>
      </c>
      <c r="AT110" s="111">
        <v>0</v>
      </c>
      <c r="AU110" s="7">
        <v>0</v>
      </c>
      <c r="AV110" s="111">
        <v>319</v>
      </c>
      <c r="AW110" s="111">
        <v>21</v>
      </c>
      <c r="AX110" s="111">
        <v>79</v>
      </c>
      <c r="AY110" s="111">
        <v>91</v>
      </c>
      <c r="AZ110" s="111">
        <v>76</v>
      </c>
      <c r="BA110" s="111">
        <v>19</v>
      </c>
      <c r="BB110" s="111">
        <v>33</v>
      </c>
      <c r="BC110" s="111">
        <v>0</v>
      </c>
      <c r="BD110" s="7">
        <v>0</v>
      </c>
      <c r="BE110" s="111">
        <v>452</v>
      </c>
      <c r="BF110" s="111">
        <v>37</v>
      </c>
      <c r="BG110" s="111">
        <v>117</v>
      </c>
      <c r="BH110" s="111">
        <v>125</v>
      </c>
      <c r="BI110" s="111">
        <v>100</v>
      </c>
      <c r="BJ110" s="111">
        <v>11</v>
      </c>
      <c r="BK110" s="111">
        <v>62</v>
      </c>
      <c r="BL110" s="111">
        <v>0</v>
      </c>
      <c r="BM110" s="7">
        <v>0</v>
      </c>
    </row>
    <row r="111" spans="1:65">
      <c r="A111" s="27">
        <v>44348</v>
      </c>
      <c r="B111" s="7" t="s">
        <v>268</v>
      </c>
      <c r="C111" s="109">
        <v>128</v>
      </c>
      <c r="D111" s="111">
        <v>103</v>
      </c>
      <c r="E111" s="109">
        <v>15</v>
      </c>
      <c r="F111" s="116">
        <v>4</v>
      </c>
      <c r="G111" s="116">
        <v>3</v>
      </c>
      <c r="H111" s="122">
        <v>0</v>
      </c>
      <c r="I111" s="116">
        <v>1</v>
      </c>
      <c r="J111" s="116">
        <v>1</v>
      </c>
      <c r="K111" s="116">
        <v>1</v>
      </c>
      <c r="L111" s="111">
        <v>603</v>
      </c>
      <c r="M111" s="111">
        <v>180</v>
      </c>
      <c r="N111" s="111">
        <v>97</v>
      </c>
      <c r="O111" s="111">
        <v>59</v>
      </c>
      <c r="P111" s="111">
        <v>68</v>
      </c>
      <c r="Q111" s="111">
        <v>0</v>
      </c>
      <c r="R111" s="111">
        <v>64</v>
      </c>
      <c r="S111" s="111">
        <v>135</v>
      </c>
      <c r="T111" s="111">
        <v>0</v>
      </c>
      <c r="U111" s="111">
        <v>267</v>
      </c>
      <c r="V111" s="111">
        <v>63</v>
      </c>
      <c r="W111" s="111">
        <v>49</v>
      </c>
      <c r="X111" s="111">
        <v>27</v>
      </c>
      <c r="Y111" s="111">
        <v>38</v>
      </c>
      <c r="Z111" s="111">
        <v>0</v>
      </c>
      <c r="AA111" s="111">
        <v>42</v>
      </c>
      <c r="AB111" s="111">
        <v>48</v>
      </c>
      <c r="AC111" s="7">
        <v>0</v>
      </c>
      <c r="AD111" s="111">
        <v>332</v>
      </c>
      <c r="AE111" s="111">
        <v>113</v>
      </c>
      <c r="AF111" s="111">
        <v>48</v>
      </c>
      <c r="AG111" s="111">
        <v>32</v>
      </c>
      <c r="AH111" s="111">
        <v>30</v>
      </c>
      <c r="AI111" s="111">
        <v>0</v>
      </c>
      <c r="AJ111" s="111">
        <v>22</v>
      </c>
      <c r="AK111" s="111">
        <v>87</v>
      </c>
      <c r="AL111" s="111">
        <v>0</v>
      </c>
      <c r="AM111" s="111">
        <v>332</v>
      </c>
      <c r="AN111" s="111">
        <v>113</v>
      </c>
      <c r="AO111" s="111">
        <v>48</v>
      </c>
      <c r="AP111" s="111">
        <v>32</v>
      </c>
      <c r="AQ111" s="111">
        <v>30</v>
      </c>
      <c r="AR111" s="111">
        <v>0</v>
      </c>
      <c r="AS111" s="111">
        <v>22</v>
      </c>
      <c r="AT111" s="111">
        <v>87</v>
      </c>
      <c r="AU111" s="7">
        <v>0</v>
      </c>
      <c r="AV111" s="111">
        <v>203</v>
      </c>
      <c r="AW111" s="111">
        <v>19</v>
      </c>
      <c r="AX111" s="111">
        <v>38</v>
      </c>
      <c r="AY111" s="111">
        <v>19</v>
      </c>
      <c r="AZ111" s="111">
        <v>37</v>
      </c>
      <c r="BA111" s="111">
        <v>0</v>
      </c>
      <c r="BB111" s="111">
        <v>42</v>
      </c>
      <c r="BC111" s="111">
        <v>48</v>
      </c>
      <c r="BD111" s="7">
        <v>0</v>
      </c>
      <c r="BE111" s="111">
        <v>249</v>
      </c>
      <c r="BF111" s="111">
        <v>48</v>
      </c>
      <c r="BG111" s="111">
        <v>41</v>
      </c>
      <c r="BH111" s="111">
        <v>23</v>
      </c>
      <c r="BI111" s="111">
        <v>28</v>
      </c>
      <c r="BJ111" s="111">
        <v>0</v>
      </c>
      <c r="BK111" s="111">
        <v>22</v>
      </c>
      <c r="BL111" s="111">
        <v>87</v>
      </c>
      <c r="BM111" s="7">
        <v>0</v>
      </c>
    </row>
    <row r="112" spans="1:65">
      <c r="A112" s="27">
        <v>44348</v>
      </c>
      <c r="B112" s="7" t="s">
        <v>1762</v>
      </c>
      <c r="C112" s="109">
        <v>67</v>
      </c>
      <c r="D112" s="111">
        <v>40</v>
      </c>
      <c r="E112" s="109">
        <v>10</v>
      </c>
      <c r="F112" s="116">
        <v>4</v>
      </c>
      <c r="G112" s="116">
        <v>3</v>
      </c>
      <c r="H112" s="116">
        <v>7</v>
      </c>
      <c r="I112" s="116">
        <v>3</v>
      </c>
      <c r="J112" s="122">
        <v>0</v>
      </c>
      <c r="K112" s="122">
        <v>0</v>
      </c>
      <c r="L112" s="111">
        <v>744</v>
      </c>
      <c r="M112" s="111">
        <v>54</v>
      </c>
      <c r="N112" s="111">
        <v>65</v>
      </c>
      <c r="O112" s="111">
        <v>53</v>
      </c>
      <c r="P112" s="111">
        <v>81</v>
      </c>
      <c r="Q112" s="111">
        <v>301</v>
      </c>
      <c r="R112" s="111">
        <v>190</v>
      </c>
      <c r="S112" s="111">
        <v>0</v>
      </c>
      <c r="T112" s="111">
        <v>0</v>
      </c>
      <c r="U112" s="111">
        <v>286</v>
      </c>
      <c r="V112" s="111">
        <v>14</v>
      </c>
      <c r="W112" s="111">
        <v>28</v>
      </c>
      <c r="X112" s="111">
        <v>34</v>
      </c>
      <c r="Y112" s="111">
        <v>16</v>
      </c>
      <c r="Z112" s="111">
        <v>100</v>
      </c>
      <c r="AA112" s="111">
        <v>94</v>
      </c>
      <c r="AB112" s="111">
        <v>0</v>
      </c>
      <c r="AC112" s="7">
        <v>0</v>
      </c>
      <c r="AD112" s="111">
        <v>458</v>
      </c>
      <c r="AE112" s="111">
        <v>40</v>
      </c>
      <c r="AF112" s="111">
        <v>37</v>
      </c>
      <c r="AG112" s="111">
        <v>19</v>
      </c>
      <c r="AH112" s="111">
        <v>65</v>
      </c>
      <c r="AI112" s="111">
        <v>201</v>
      </c>
      <c r="AJ112" s="111">
        <v>96</v>
      </c>
      <c r="AK112" s="111">
        <v>0</v>
      </c>
      <c r="AL112" s="111">
        <v>0</v>
      </c>
      <c r="AM112" s="111">
        <v>458</v>
      </c>
      <c r="AN112" s="111">
        <v>40</v>
      </c>
      <c r="AO112" s="111">
        <v>37</v>
      </c>
      <c r="AP112" s="111">
        <v>19</v>
      </c>
      <c r="AQ112" s="111">
        <v>65</v>
      </c>
      <c r="AR112" s="111">
        <v>201</v>
      </c>
      <c r="AS112" s="111">
        <v>96</v>
      </c>
      <c r="AT112" s="111">
        <v>0</v>
      </c>
      <c r="AU112" s="7">
        <v>0</v>
      </c>
      <c r="AV112" s="111">
        <v>261</v>
      </c>
      <c r="AW112" s="111">
        <v>8</v>
      </c>
      <c r="AX112" s="111">
        <v>18</v>
      </c>
      <c r="AY112" s="111">
        <v>26</v>
      </c>
      <c r="AZ112" s="111">
        <v>15</v>
      </c>
      <c r="BA112" s="111">
        <v>100</v>
      </c>
      <c r="BB112" s="111">
        <v>94</v>
      </c>
      <c r="BC112" s="111">
        <v>0</v>
      </c>
      <c r="BD112" s="7">
        <v>0</v>
      </c>
      <c r="BE112" s="111">
        <v>424</v>
      </c>
      <c r="BF112" s="111">
        <v>16</v>
      </c>
      <c r="BG112" s="111">
        <v>30</v>
      </c>
      <c r="BH112" s="111">
        <v>16</v>
      </c>
      <c r="BI112" s="111">
        <v>65</v>
      </c>
      <c r="BJ112" s="111">
        <v>201</v>
      </c>
      <c r="BK112" s="111">
        <v>96</v>
      </c>
      <c r="BL112" s="111">
        <v>0</v>
      </c>
      <c r="BM112" s="7">
        <v>0</v>
      </c>
    </row>
    <row r="113" spans="1:65">
      <c r="A113" s="27">
        <v>44348</v>
      </c>
      <c r="B113" s="7" t="s">
        <v>1763</v>
      </c>
      <c r="C113" s="109">
        <v>128</v>
      </c>
      <c r="D113" s="111">
        <v>50</v>
      </c>
      <c r="E113" s="109">
        <v>30</v>
      </c>
      <c r="F113" s="116">
        <v>23</v>
      </c>
      <c r="G113" s="116">
        <v>10</v>
      </c>
      <c r="H113" s="116">
        <v>9</v>
      </c>
      <c r="I113" s="116">
        <v>2</v>
      </c>
      <c r="J113" s="116">
        <v>3</v>
      </c>
      <c r="K113" s="117">
        <v>1</v>
      </c>
      <c r="L113" s="128">
        <v>1982</v>
      </c>
      <c r="M113" s="111">
        <v>96</v>
      </c>
      <c r="N113" s="111">
        <v>212</v>
      </c>
      <c r="O113" s="111">
        <v>307</v>
      </c>
      <c r="P113" s="111">
        <v>233</v>
      </c>
      <c r="Q113" s="111">
        <v>371</v>
      </c>
      <c r="R113" s="111">
        <v>143</v>
      </c>
      <c r="S113" s="111">
        <v>620</v>
      </c>
      <c r="T113" s="111">
        <v>0</v>
      </c>
      <c r="U113" s="111">
        <v>531</v>
      </c>
      <c r="V113" s="111">
        <v>48</v>
      </c>
      <c r="W113" s="111">
        <v>38</v>
      </c>
      <c r="X113" s="111">
        <v>90</v>
      </c>
      <c r="Y113" s="111">
        <v>71</v>
      </c>
      <c r="Z113" s="111">
        <v>76</v>
      </c>
      <c r="AA113" s="111">
        <v>36</v>
      </c>
      <c r="AB113" s="111">
        <v>172</v>
      </c>
      <c r="AC113" s="7">
        <v>0</v>
      </c>
      <c r="AD113" s="128">
        <v>1451</v>
      </c>
      <c r="AE113" s="111">
        <v>48</v>
      </c>
      <c r="AF113" s="111">
        <v>174</v>
      </c>
      <c r="AG113" s="111">
        <v>217</v>
      </c>
      <c r="AH113" s="111">
        <v>162</v>
      </c>
      <c r="AI113" s="111">
        <v>295</v>
      </c>
      <c r="AJ113" s="111">
        <v>107</v>
      </c>
      <c r="AK113" s="111">
        <v>448</v>
      </c>
      <c r="AL113" s="111">
        <v>0</v>
      </c>
      <c r="AM113" s="128">
        <v>1451</v>
      </c>
      <c r="AN113" s="111">
        <v>48</v>
      </c>
      <c r="AO113" s="111">
        <v>174</v>
      </c>
      <c r="AP113" s="111">
        <v>217</v>
      </c>
      <c r="AQ113" s="111">
        <v>162</v>
      </c>
      <c r="AR113" s="111">
        <v>295</v>
      </c>
      <c r="AS113" s="111">
        <v>107</v>
      </c>
      <c r="AT113" s="111">
        <v>448</v>
      </c>
      <c r="AU113" s="7">
        <v>0</v>
      </c>
      <c r="AV113" s="111">
        <v>449</v>
      </c>
      <c r="AW113" s="111">
        <v>14</v>
      </c>
      <c r="AX113" s="111">
        <v>20</v>
      </c>
      <c r="AY113" s="111">
        <v>70</v>
      </c>
      <c r="AZ113" s="111">
        <v>65</v>
      </c>
      <c r="BA113" s="111">
        <v>73</v>
      </c>
      <c r="BB113" s="111">
        <v>36</v>
      </c>
      <c r="BC113" s="111">
        <v>171</v>
      </c>
      <c r="BD113" s="7">
        <v>0</v>
      </c>
      <c r="BE113" s="128">
        <v>1416</v>
      </c>
      <c r="BF113" s="111">
        <v>41</v>
      </c>
      <c r="BG113" s="111">
        <v>169</v>
      </c>
      <c r="BH113" s="111">
        <v>202</v>
      </c>
      <c r="BI113" s="111">
        <v>158</v>
      </c>
      <c r="BJ113" s="111">
        <v>292</v>
      </c>
      <c r="BK113" s="111">
        <v>107</v>
      </c>
      <c r="BL113" s="111">
        <v>447</v>
      </c>
      <c r="BM113" s="7">
        <v>0</v>
      </c>
    </row>
    <row r="114" spans="1:65">
      <c r="A114" s="27">
        <v>44348</v>
      </c>
      <c r="B114" s="7" t="s">
        <v>1764</v>
      </c>
      <c r="C114" s="109">
        <v>5</v>
      </c>
      <c r="D114" s="111">
        <v>0</v>
      </c>
      <c r="E114" s="114">
        <v>2</v>
      </c>
      <c r="F114" s="116">
        <v>1</v>
      </c>
      <c r="G114" s="122">
        <v>0</v>
      </c>
      <c r="H114" s="116">
        <v>1</v>
      </c>
      <c r="I114" s="116">
        <v>1</v>
      </c>
      <c r="J114" s="122">
        <v>0</v>
      </c>
      <c r="K114" s="122">
        <v>0</v>
      </c>
      <c r="L114" s="111">
        <v>151</v>
      </c>
      <c r="M114" s="111">
        <v>0</v>
      </c>
      <c r="N114" s="111">
        <v>12</v>
      </c>
      <c r="O114" s="111">
        <v>10</v>
      </c>
      <c r="P114" s="111">
        <v>0</v>
      </c>
      <c r="Q114" s="111">
        <v>31</v>
      </c>
      <c r="R114" s="111">
        <v>98</v>
      </c>
      <c r="S114" s="111">
        <v>0</v>
      </c>
      <c r="T114" s="111">
        <v>0</v>
      </c>
      <c r="U114" s="111">
        <v>95</v>
      </c>
      <c r="V114" s="111">
        <v>0</v>
      </c>
      <c r="W114" s="111">
        <v>7</v>
      </c>
      <c r="X114" s="111">
        <v>4</v>
      </c>
      <c r="Y114" s="111">
        <v>0</v>
      </c>
      <c r="Z114" s="111">
        <v>13</v>
      </c>
      <c r="AA114" s="111">
        <v>71</v>
      </c>
      <c r="AB114" s="111">
        <v>0</v>
      </c>
      <c r="AC114" s="7">
        <v>0</v>
      </c>
      <c r="AD114" s="111">
        <v>56</v>
      </c>
      <c r="AE114" s="111">
        <v>0</v>
      </c>
      <c r="AF114" s="111">
        <v>5</v>
      </c>
      <c r="AG114" s="111">
        <v>6</v>
      </c>
      <c r="AH114" s="111">
        <v>0</v>
      </c>
      <c r="AI114" s="111">
        <v>18</v>
      </c>
      <c r="AJ114" s="111">
        <v>27</v>
      </c>
      <c r="AK114" s="111">
        <v>0</v>
      </c>
      <c r="AL114" s="111">
        <v>0</v>
      </c>
      <c r="AM114" s="111">
        <v>56</v>
      </c>
      <c r="AN114" s="111">
        <v>0</v>
      </c>
      <c r="AO114" s="111">
        <v>5</v>
      </c>
      <c r="AP114" s="111">
        <v>6</v>
      </c>
      <c r="AQ114" s="111">
        <v>0</v>
      </c>
      <c r="AR114" s="111">
        <v>18</v>
      </c>
      <c r="AS114" s="111">
        <v>27</v>
      </c>
      <c r="AT114" s="111">
        <v>0</v>
      </c>
      <c r="AU114" s="7">
        <v>0</v>
      </c>
      <c r="AV114" s="111">
        <v>95</v>
      </c>
      <c r="AW114" s="111">
        <v>0</v>
      </c>
      <c r="AX114" s="111">
        <v>7</v>
      </c>
      <c r="AY114" s="111">
        <v>4</v>
      </c>
      <c r="AZ114" s="111">
        <v>0</v>
      </c>
      <c r="BA114" s="111">
        <v>13</v>
      </c>
      <c r="BB114" s="111">
        <v>71</v>
      </c>
      <c r="BC114" s="111">
        <v>0</v>
      </c>
      <c r="BD114" s="7">
        <v>0</v>
      </c>
      <c r="BE114" s="111">
        <v>56</v>
      </c>
      <c r="BF114" s="111">
        <v>0</v>
      </c>
      <c r="BG114" s="111">
        <v>5</v>
      </c>
      <c r="BH114" s="111">
        <v>6</v>
      </c>
      <c r="BI114" s="111">
        <v>0</v>
      </c>
      <c r="BJ114" s="111">
        <v>18</v>
      </c>
      <c r="BK114" s="111">
        <v>27</v>
      </c>
      <c r="BL114" s="111">
        <v>0</v>
      </c>
      <c r="BM114" s="7">
        <v>0</v>
      </c>
    </row>
    <row r="115" spans="1:65">
      <c r="A115" s="27">
        <v>44348</v>
      </c>
      <c r="B115" s="7" t="s">
        <v>1589</v>
      </c>
      <c r="C115" s="109">
        <v>126</v>
      </c>
      <c r="D115" s="111">
        <v>70</v>
      </c>
      <c r="E115" s="7">
        <v>22</v>
      </c>
      <c r="F115" s="116">
        <v>10</v>
      </c>
      <c r="G115" s="116">
        <v>10</v>
      </c>
      <c r="H115" s="116">
        <v>4</v>
      </c>
      <c r="I115" s="116">
        <v>5</v>
      </c>
      <c r="J115" s="116">
        <v>2</v>
      </c>
      <c r="K115" s="116">
        <v>3</v>
      </c>
      <c r="L115" s="128">
        <v>2263</v>
      </c>
      <c r="M115" s="111">
        <v>143</v>
      </c>
      <c r="N115" s="111">
        <v>129</v>
      </c>
      <c r="O115" s="111">
        <v>142</v>
      </c>
      <c r="P115" s="111">
        <v>248</v>
      </c>
      <c r="Q115" s="111">
        <v>141</v>
      </c>
      <c r="R115" s="111">
        <v>349</v>
      </c>
      <c r="S115" s="128">
        <v>1111</v>
      </c>
      <c r="T115" s="111">
        <v>0</v>
      </c>
      <c r="U115" s="128">
        <v>1168</v>
      </c>
      <c r="V115" s="111">
        <v>94</v>
      </c>
      <c r="W115" s="111">
        <v>96</v>
      </c>
      <c r="X115" s="111">
        <v>96</v>
      </c>
      <c r="Y115" s="111">
        <v>180</v>
      </c>
      <c r="Z115" s="111">
        <v>114</v>
      </c>
      <c r="AA115" s="111">
        <v>299</v>
      </c>
      <c r="AB115" s="111">
        <v>289</v>
      </c>
      <c r="AC115" s="7">
        <v>0</v>
      </c>
      <c r="AD115" s="128">
        <v>1094</v>
      </c>
      <c r="AE115" s="111">
        <v>48</v>
      </c>
      <c r="AF115" s="111">
        <v>33</v>
      </c>
      <c r="AG115" s="111">
        <v>46</v>
      </c>
      <c r="AH115" s="111">
        <v>68</v>
      </c>
      <c r="AI115" s="111">
        <v>27</v>
      </c>
      <c r="AJ115" s="111">
        <v>50</v>
      </c>
      <c r="AK115" s="111">
        <v>822</v>
      </c>
      <c r="AL115" s="111">
        <v>0</v>
      </c>
      <c r="AM115" s="128">
        <v>1094</v>
      </c>
      <c r="AN115" s="111">
        <v>48</v>
      </c>
      <c r="AO115" s="111">
        <v>33</v>
      </c>
      <c r="AP115" s="111">
        <v>46</v>
      </c>
      <c r="AQ115" s="111">
        <v>68</v>
      </c>
      <c r="AR115" s="111">
        <v>27</v>
      </c>
      <c r="AS115" s="111">
        <v>50</v>
      </c>
      <c r="AT115" s="111">
        <v>822</v>
      </c>
      <c r="AU115" s="7">
        <v>0</v>
      </c>
      <c r="AV115" s="111">
        <v>949</v>
      </c>
      <c r="AW115" s="111">
        <v>49</v>
      </c>
      <c r="AX115" s="111">
        <v>74</v>
      </c>
      <c r="AY115" s="111">
        <v>92</v>
      </c>
      <c r="AZ115" s="111">
        <v>169</v>
      </c>
      <c r="BA115" s="111">
        <v>114</v>
      </c>
      <c r="BB115" s="111">
        <v>169</v>
      </c>
      <c r="BC115" s="111">
        <v>282</v>
      </c>
      <c r="BD115" s="7">
        <v>0</v>
      </c>
      <c r="BE115" s="128">
        <v>1067</v>
      </c>
      <c r="BF115" s="111">
        <v>39</v>
      </c>
      <c r="BG115" s="111">
        <v>25</v>
      </c>
      <c r="BH115" s="111">
        <v>43</v>
      </c>
      <c r="BI115" s="111">
        <v>64</v>
      </c>
      <c r="BJ115" s="111">
        <v>27</v>
      </c>
      <c r="BK115" s="111">
        <v>49</v>
      </c>
      <c r="BL115" s="111">
        <v>820</v>
      </c>
      <c r="BM115" s="7">
        <v>0</v>
      </c>
    </row>
    <row r="116" spans="1:65" ht="18.75">
      <c r="A116" s="27">
        <v>44348</v>
      </c>
      <c r="B116" s="7" t="s">
        <v>1046</v>
      </c>
      <c r="C116" s="110">
        <v>2</v>
      </c>
      <c r="D116" s="112">
        <v>1</v>
      </c>
      <c r="E116" s="110">
        <v>1</v>
      </c>
      <c r="F116" s="118">
        <v>0</v>
      </c>
      <c r="G116" s="110">
        <v>0</v>
      </c>
      <c r="H116" s="123">
        <v>0</v>
      </c>
      <c r="I116" s="123">
        <v>0</v>
      </c>
      <c r="J116" s="123">
        <v>0</v>
      </c>
      <c r="K116" s="123">
        <v>0</v>
      </c>
      <c r="L116" s="112">
        <v>8</v>
      </c>
      <c r="M116" s="112">
        <v>3</v>
      </c>
      <c r="N116" s="112">
        <v>5</v>
      </c>
      <c r="O116" s="129">
        <v>0</v>
      </c>
      <c r="P116" s="129">
        <v>0</v>
      </c>
      <c r="Q116" s="129">
        <v>0</v>
      </c>
      <c r="R116" s="129">
        <v>0</v>
      </c>
      <c r="S116" s="129">
        <v>0</v>
      </c>
      <c r="T116" s="129">
        <v>0</v>
      </c>
      <c r="U116" s="112">
        <v>4</v>
      </c>
      <c r="V116" s="112">
        <v>2</v>
      </c>
      <c r="W116" s="112">
        <v>2</v>
      </c>
      <c r="X116" s="110">
        <v>0</v>
      </c>
      <c r="Y116" s="110">
        <v>0</v>
      </c>
      <c r="Z116" s="110">
        <v>0</v>
      </c>
      <c r="AA116" s="110">
        <v>0</v>
      </c>
      <c r="AB116" s="110">
        <v>0</v>
      </c>
      <c r="AC116" s="110">
        <v>0</v>
      </c>
      <c r="AD116" s="109">
        <v>4</v>
      </c>
      <c r="AE116" s="109">
        <v>1</v>
      </c>
      <c r="AF116" s="109">
        <v>3</v>
      </c>
      <c r="AG116" s="7">
        <v>0</v>
      </c>
      <c r="AH116" s="7">
        <v>0</v>
      </c>
      <c r="AI116" s="7">
        <v>0</v>
      </c>
      <c r="AJ116" s="7">
        <v>0</v>
      </c>
      <c r="AK116" s="7">
        <v>0</v>
      </c>
      <c r="AL116" s="111">
        <v>0</v>
      </c>
      <c r="AM116" s="109">
        <v>4</v>
      </c>
      <c r="AN116" s="109">
        <v>1</v>
      </c>
      <c r="AO116" s="109">
        <v>3</v>
      </c>
      <c r="AP116" s="111">
        <v>0</v>
      </c>
      <c r="AQ116" s="111">
        <v>0</v>
      </c>
      <c r="AR116" s="111">
        <v>0</v>
      </c>
      <c r="AS116" s="111">
        <v>0</v>
      </c>
      <c r="AT116" s="111">
        <v>0</v>
      </c>
      <c r="AU116" s="7">
        <v>0</v>
      </c>
      <c r="AV116" s="109">
        <v>2</v>
      </c>
      <c r="AW116" s="109">
        <v>2</v>
      </c>
      <c r="AX116" s="7">
        <v>0</v>
      </c>
      <c r="AY116" s="7">
        <v>0</v>
      </c>
      <c r="AZ116" s="7">
        <v>0</v>
      </c>
      <c r="BA116" s="7">
        <v>0</v>
      </c>
      <c r="BB116" s="7">
        <v>0</v>
      </c>
      <c r="BC116" s="7">
        <v>0</v>
      </c>
      <c r="BD116" s="7">
        <v>0</v>
      </c>
      <c r="BE116" s="109">
        <v>2</v>
      </c>
      <c r="BF116" s="109">
        <v>1</v>
      </c>
      <c r="BG116" s="109">
        <v>1</v>
      </c>
      <c r="BH116" s="7">
        <v>0</v>
      </c>
      <c r="BI116" s="7">
        <v>0</v>
      </c>
      <c r="BJ116" s="7">
        <v>0</v>
      </c>
      <c r="BK116" s="7">
        <v>0</v>
      </c>
      <c r="BL116" s="7">
        <v>0</v>
      </c>
      <c r="BM116" s="7">
        <v>0</v>
      </c>
    </row>
    <row r="117" spans="1:65" ht="18.75">
      <c r="A117" s="27">
        <v>44348</v>
      </c>
      <c r="B117" s="7" t="s">
        <v>1747</v>
      </c>
      <c r="C117" s="110">
        <v>450</v>
      </c>
      <c r="D117" s="110">
        <v>221</v>
      </c>
      <c r="E117" s="110">
        <v>90</v>
      </c>
      <c r="F117" s="119">
        <v>62</v>
      </c>
      <c r="G117" s="110">
        <v>23</v>
      </c>
      <c r="H117" s="123">
        <v>20</v>
      </c>
      <c r="I117" s="123">
        <v>15</v>
      </c>
      <c r="J117" s="123">
        <v>16</v>
      </c>
      <c r="K117" s="123">
        <v>3</v>
      </c>
      <c r="L117" s="110">
        <v>11346</v>
      </c>
      <c r="M117" s="110">
        <v>492</v>
      </c>
      <c r="N117" s="110">
        <v>610</v>
      </c>
      <c r="O117" s="110">
        <v>802</v>
      </c>
      <c r="P117" s="110">
        <v>545</v>
      </c>
      <c r="Q117" s="110">
        <v>709</v>
      </c>
      <c r="R117" s="110">
        <v>1006</v>
      </c>
      <c r="S117" s="110">
        <v>7182</v>
      </c>
      <c r="T117" s="129">
        <v>0</v>
      </c>
      <c r="U117" s="110">
        <v>9084</v>
      </c>
      <c r="V117" s="110">
        <v>363</v>
      </c>
      <c r="W117" s="110">
        <v>439</v>
      </c>
      <c r="X117" s="110">
        <v>575</v>
      </c>
      <c r="Y117" s="110">
        <v>428</v>
      </c>
      <c r="Z117" s="110">
        <v>507</v>
      </c>
      <c r="AA117" s="110">
        <v>806</v>
      </c>
      <c r="AB117" s="110">
        <v>5966</v>
      </c>
      <c r="AC117" s="110">
        <v>0</v>
      </c>
      <c r="AD117" s="110">
        <v>2262</v>
      </c>
      <c r="AE117" s="110">
        <v>129</v>
      </c>
      <c r="AF117" s="110">
        <v>171</v>
      </c>
      <c r="AG117" s="110">
        <v>227</v>
      </c>
      <c r="AH117" s="110">
        <v>117</v>
      </c>
      <c r="AI117" s="110">
        <v>202</v>
      </c>
      <c r="AJ117" s="110">
        <v>200</v>
      </c>
      <c r="AK117" s="110">
        <v>1216</v>
      </c>
      <c r="AL117" s="111">
        <v>0</v>
      </c>
      <c r="AM117" s="110">
        <v>2262</v>
      </c>
      <c r="AN117" s="110">
        <v>129</v>
      </c>
      <c r="AO117" s="110">
        <v>171</v>
      </c>
      <c r="AP117" s="110">
        <v>227</v>
      </c>
      <c r="AQ117" s="110">
        <v>117</v>
      </c>
      <c r="AR117" s="110">
        <v>202</v>
      </c>
      <c r="AS117" s="110">
        <v>200</v>
      </c>
      <c r="AT117" s="110">
        <v>1216</v>
      </c>
      <c r="AU117" s="7">
        <v>0</v>
      </c>
      <c r="AV117" s="110">
        <v>8456</v>
      </c>
      <c r="AW117" s="110">
        <v>154</v>
      </c>
      <c r="AX117" s="110">
        <v>318</v>
      </c>
      <c r="AY117" s="110">
        <v>488</v>
      </c>
      <c r="AZ117" s="110">
        <v>376</v>
      </c>
      <c r="BA117" s="110">
        <v>460</v>
      </c>
      <c r="BB117" s="110">
        <v>743</v>
      </c>
      <c r="BC117" s="110">
        <v>5917</v>
      </c>
      <c r="BD117" s="7">
        <v>0</v>
      </c>
      <c r="BE117" s="110">
        <v>2088</v>
      </c>
      <c r="BF117" s="110">
        <v>77</v>
      </c>
      <c r="BG117" s="110">
        <v>130</v>
      </c>
      <c r="BH117" s="110">
        <v>180</v>
      </c>
      <c r="BI117" s="110">
        <v>105</v>
      </c>
      <c r="BJ117" s="110">
        <v>194</v>
      </c>
      <c r="BK117" s="110">
        <v>188</v>
      </c>
      <c r="BL117" s="110">
        <v>1214</v>
      </c>
      <c r="BM117" s="7">
        <v>0</v>
      </c>
    </row>
    <row r="118" spans="1:65" ht="18.75">
      <c r="A118" s="27">
        <v>44348</v>
      </c>
      <c r="B118" s="7" t="s">
        <v>861</v>
      </c>
      <c r="C118" s="110">
        <v>1254</v>
      </c>
      <c r="D118" s="110">
        <v>745</v>
      </c>
      <c r="E118" s="110">
        <v>207</v>
      </c>
      <c r="F118" s="118">
        <v>139</v>
      </c>
      <c r="G118" s="110">
        <v>71</v>
      </c>
      <c r="H118" s="123">
        <v>44</v>
      </c>
      <c r="I118" s="123">
        <v>28</v>
      </c>
      <c r="J118" s="123">
        <v>13</v>
      </c>
      <c r="K118" s="123">
        <v>7</v>
      </c>
      <c r="L118" s="110">
        <v>12871</v>
      </c>
      <c r="M118" s="110">
        <v>1414</v>
      </c>
      <c r="N118" s="110">
        <v>1347</v>
      </c>
      <c r="O118" s="110">
        <v>1903</v>
      </c>
      <c r="P118" s="110">
        <v>1751</v>
      </c>
      <c r="Q118" s="110">
        <v>1676</v>
      </c>
      <c r="R118" s="110">
        <v>1983</v>
      </c>
      <c r="S118" s="110">
        <v>2797</v>
      </c>
      <c r="T118" s="129">
        <v>0</v>
      </c>
      <c r="U118" s="110">
        <v>6473</v>
      </c>
      <c r="V118" s="110">
        <v>747</v>
      </c>
      <c r="W118" s="110">
        <v>682</v>
      </c>
      <c r="X118" s="110">
        <v>1010</v>
      </c>
      <c r="Y118" s="110">
        <v>779</v>
      </c>
      <c r="Z118" s="110">
        <v>812</v>
      </c>
      <c r="AA118" s="110">
        <v>1274</v>
      </c>
      <c r="AB118" s="110">
        <v>1169</v>
      </c>
      <c r="AC118" s="110">
        <v>0</v>
      </c>
      <c r="AD118" s="110">
        <v>6185</v>
      </c>
      <c r="AE118" s="110">
        <v>662</v>
      </c>
      <c r="AF118" s="110">
        <v>665</v>
      </c>
      <c r="AG118" s="110">
        <v>867</v>
      </c>
      <c r="AH118" s="110">
        <v>790</v>
      </c>
      <c r="AI118" s="110">
        <v>864</v>
      </c>
      <c r="AJ118" s="110">
        <v>709</v>
      </c>
      <c r="AK118" s="110">
        <v>1628</v>
      </c>
      <c r="AL118" s="111">
        <v>0</v>
      </c>
      <c r="AM118" s="110">
        <v>6185</v>
      </c>
      <c r="AN118" s="110">
        <v>662</v>
      </c>
      <c r="AO118" s="110">
        <v>665</v>
      </c>
      <c r="AP118" s="110">
        <v>867</v>
      </c>
      <c r="AQ118" s="110">
        <v>790</v>
      </c>
      <c r="AR118" s="110">
        <v>864</v>
      </c>
      <c r="AS118" s="110">
        <v>709</v>
      </c>
      <c r="AT118" s="110">
        <v>1628</v>
      </c>
      <c r="AU118" s="7">
        <v>0</v>
      </c>
      <c r="AV118" s="110">
        <v>5480</v>
      </c>
      <c r="AW118" s="110">
        <v>249</v>
      </c>
      <c r="AX118" s="110">
        <v>518</v>
      </c>
      <c r="AY118" s="110">
        <v>884</v>
      </c>
      <c r="AZ118" s="110">
        <v>749</v>
      </c>
      <c r="BA118" s="110">
        <v>796</v>
      </c>
      <c r="BB118" s="110">
        <v>1130</v>
      </c>
      <c r="BC118" s="110">
        <v>1154</v>
      </c>
      <c r="BD118" s="110">
        <v>0</v>
      </c>
      <c r="BE118" s="110">
        <v>5659</v>
      </c>
      <c r="BF118" s="110">
        <v>315</v>
      </c>
      <c r="BG118" s="110">
        <v>584</v>
      </c>
      <c r="BH118" s="110">
        <v>797</v>
      </c>
      <c r="BI118" s="110">
        <v>777</v>
      </c>
      <c r="BJ118" s="110">
        <v>857</v>
      </c>
      <c r="BK118" s="110">
        <v>704</v>
      </c>
      <c r="BL118" s="110">
        <v>1625</v>
      </c>
      <c r="BM118" s="110">
        <v>0</v>
      </c>
    </row>
    <row r="119" spans="1:65">
      <c r="F119" s="120"/>
    </row>
    <row r="120" spans="1:65">
      <c r="F120" s="121"/>
    </row>
    <row r="121" spans="1:65">
      <c r="F121" s="58"/>
    </row>
  </sheetData>
  <autoFilter ref="A8:BM74" xr:uid="{00000000-0009-0000-0000-00002B000000}"/>
  <mergeCells count="9">
    <mergeCell ref="AV6:BD6"/>
    <mergeCell ref="BE6:BM6"/>
    <mergeCell ref="A6:A7"/>
    <mergeCell ref="B6:B7"/>
    <mergeCell ref="C6:K6"/>
    <mergeCell ref="L6:T6"/>
    <mergeCell ref="U6:AC6"/>
    <mergeCell ref="AD6:AL6"/>
    <mergeCell ref="AM6:AU6"/>
  </mergeCells>
  <phoneticPr fontId="5"/>
  <hyperlinks>
    <hyperlink ref="D1" location="目次!C22" display="目次" xr:uid="{00000000-0004-0000-2B00-000000000000}"/>
  </hyperlinks>
  <pageMargins left="0.25" right="0.25"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D22"/>
  <sheetViews>
    <sheetView topLeftCell="A28" workbookViewId="0">
      <selection activeCell="G40" sqref="G40"/>
    </sheetView>
  </sheetViews>
  <sheetFormatPr defaultColWidth="8.75" defaultRowHeight="14.25"/>
  <cols>
    <col min="1" max="1" width="35.5" style="1" bestFit="1" customWidth="1"/>
    <col min="2" max="2" width="27.875" style="1" bestFit="1" customWidth="1"/>
    <col min="3" max="16384" width="8.75" style="1"/>
  </cols>
  <sheetData>
    <row r="1" spans="1:4" ht="18.75">
      <c r="A1" s="104" t="s">
        <v>1114</v>
      </c>
      <c r="B1" s="40">
        <v>44348</v>
      </c>
      <c r="D1" s="9" t="s">
        <v>652</v>
      </c>
    </row>
    <row r="3" spans="1:4" ht="18.75">
      <c r="A3" s="19" t="s">
        <v>3109</v>
      </c>
      <c r="B3" s="21" t="s">
        <v>3122</v>
      </c>
    </row>
    <row r="4" spans="1:4" ht="18.75">
      <c r="A4" s="20" t="s">
        <v>1498</v>
      </c>
      <c r="B4" s="22">
        <v>9999</v>
      </c>
    </row>
    <row r="5" spans="1:4" ht="18.75">
      <c r="A5" s="20" t="s">
        <v>1760</v>
      </c>
      <c r="B5" s="22">
        <v>3066</v>
      </c>
    </row>
    <row r="6" spans="1:4" ht="18.75">
      <c r="A6" s="20" t="s">
        <v>1589</v>
      </c>
      <c r="B6" s="22">
        <v>2263</v>
      </c>
    </row>
    <row r="7" spans="1:4" ht="18.75">
      <c r="A7" s="20" t="s">
        <v>1763</v>
      </c>
      <c r="B7" s="22">
        <v>1982</v>
      </c>
    </row>
    <row r="8" spans="1:4" ht="18.75">
      <c r="A8" s="20" t="s">
        <v>751</v>
      </c>
      <c r="B8" s="22">
        <v>1902</v>
      </c>
    </row>
    <row r="9" spans="1:4" ht="18.75">
      <c r="A9" s="20" t="s">
        <v>1757</v>
      </c>
      <c r="B9" s="22">
        <v>1347</v>
      </c>
    </row>
    <row r="10" spans="1:4" ht="18.75">
      <c r="A10" s="20" t="s">
        <v>726</v>
      </c>
      <c r="B10" s="22">
        <v>1129</v>
      </c>
    </row>
    <row r="11" spans="1:4" ht="18.75">
      <c r="A11" s="20" t="s">
        <v>1762</v>
      </c>
      <c r="B11" s="22">
        <v>744</v>
      </c>
    </row>
    <row r="12" spans="1:4" ht="18.75">
      <c r="A12" s="20" t="s">
        <v>268</v>
      </c>
      <c r="B12" s="22">
        <v>603</v>
      </c>
    </row>
    <row r="13" spans="1:4" ht="18.75">
      <c r="A13" s="20" t="s">
        <v>134</v>
      </c>
      <c r="B13" s="22">
        <v>424</v>
      </c>
    </row>
    <row r="14" spans="1:4" ht="18.75">
      <c r="A14" s="20" t="s">
        <v>413</v>
      </c>
      <c r="B14" s="22">
        <v>309</v>
      </c>
    </row>
    <row r="15" spans="1:4" ht="18.75">
      <c r="A15" s="20" t="s">
        <v>1764</v>
      </c>
      <c r="B15" s="22">
        <v>151</v>
      </c>
    </row>
    <row r="16" spans="1:4" ht="18.75">
      <c r="A16" s="20" t="s">
        <v>1758</v>
      </c>
      <c r="B16" s="22">
        <v>137</v>
      </c>
    </row>
    <row r="17" spans="1:2" ht="18.75">
      <c r="A17" s="20" t="s">
        <v>941</v>
      </c>
      <c r="B17" s="22">
        <v>126</v>
      </c>
    </row>
    <row r="18" spans="1:2" ht="18.75">
      <c r="A18" s="20" t="s">
        <v>65</v>
      </c>
      <c r="B18" s="22">
        <v>35</v>
      </c>
    </row>
    <row r="19" spans="1:2" ht="18.75">
      <c r="A19" s="20" t="s">
        <v>1751</v>
      </c>
      <c r="B19" s="22">
        <v>8</v>
      </c>
    </row>
    <row r="20" spans="1:2" ht="18.75">
      <c r="A20" s="20" t="s">
        <v>1509</v>
      </c>
      <c r="B20" s="22">
        <v>0</v>
      </c>
    </row>
    <row r="21" spans="1:2" ht="18.75">
      <c r="A21" s="20" t="s">
        <v>1756</v>
      </c>
      <c r="B21" s="22">
        <v>0</v>
      </c>
    </row>
    <row r="22" spans="1:2" ht="18.75">
      <c r="A22" s="20" t="s">
        <v>756</v>
      </c>
      <c r="B22" s="22">
        <v>24225</v>
      </c>
    </row>
  </sheetData>
  <phoneticPr fontId="5"/>
  <hyperlinks>
    <hyperlink ref="D1" location="目次!C22" display="目次" xr:uid="{00000000-0004-0000-2C00-000000000000}"/>
  </hyperlinks>
  <pageMargins left="0.7" right="0.7" top="0.75" bottom="0.75" header="0.3" footer="0.3"/>
  <pageSetup paperSize="9" orientation="portrait"/>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V178"/>
  <sheetViews>
    <sheetView workbookViewId="0">
      <pane xSplit="3" ySplit="5" topLeftCell="D162" activePane="bottomRight" state="frozen"/>
      <selection pane="topRight"/>
      <selection pane="bottomLeft"/>
      <selection pane="bottomRight" activeCell="B184" sqref="B184"/>
    </sheetView>
  </sheetViews>
  <sheetFormatPr defaultColWidth="10.75" defaultRowHeight="14.25"/>
  <cols>
    <col min="1" max="1" width="11.5" style="1" bestFit="1" customWidth="1"/>
    <col min="2" max="2" width="37.5" style="1" bestFit="1" customWidth="1"/>
    <col min="3" max="3" width="14.875" style="1" bestFit="1" customWidth="1"/>
    <col min="4" max="4" width="10.75" style="1"/>
    <col min="5" max="5" width="12.5" style="1" customWidth="1"/>
    <col min="6" max="16384" width="10.75" style="1"/>
  </cols>
  <sheetData>
    <row r="1" spans="1:48">
      <c r="A1" s="1" t="s">
        <v>1808</v>
      </c>
      <c r="D1" s="9" t="s">
        <v>652</v>
      </c>
    </row>
    <row r="2" spans="1:48">
      <c r="A2" s="1" t="s">
        <v>455</v>
      </c>
    </row>
    <row r="3" spans="1:48">
      <c r="A3" s="1" t="s">
        <v>1774</v>
      </c>
    </row>
    <row r="4" spans="1:48">
      <c r="A4" s="1" t="s">
        <v>1785</v>
      </c>
    </row>
    <row r="5" spans="1:48">
      <c r="A5" s="7" t="s">
        <v>303</v>
      </c>
      <c r="B5" s="7" t="s">
        <v>1809</v>
      </c>
      <c r="C5" s="7" t="s">
        <v>598</v>
      </c>
      <c r="D5" s="7" t="s">
        <v>734</v>
      </c>
      <c r="E5" s="7" t="s">
        <v>1174</v>
      </c>
      <c r="F5" s="7" t="s">
        <v>887</v>
      </c>
      <c r="G5" s="7" t="s">
        <v>1539</v>
      </c>
      <c r="H5" s="7" t="s">
        <v>1533</v>
      </c>
      <c r="I5" s="7" t="s">
        <v>1541</v>
      </c>
      <c r="J5" s="7" t="s">
        <v>963</v>
      </c>
      <c r="K5" s="7" t="s">
        <v>768</v>
      </c>
      <c r="L5" s="7" t="s">
        <v>1543</v>
      </c>
      <c r="M5" s="7" t="s">
        <v>1545</v>
      </c>
      <c r="N5" s="7" t="s">
        <v>1547</v>
      </c>
      <c r="O5" s="7" t="s">
        <v>1025</v>
      </c>
      <c r="P5" s="7" t="s">
        <v>1811</v>
      </c>
      <c r="Q5" s="7" t="s">
        <v>1813</v>
      </c>
      <c r="R5" s="7" t="s">
        <v>714</v>
      </c>
      <c r="S5" s="7" t="s">
        <v>1557</v>
      </c>
      <c r="T5" s="7" t="s">
        <v>711</v>
      </c>
      <c r="U5" s="7" t="s">
        <v>1563</v>
      </c>
      <c r="V5" s="7" t="s">
        <v>201</v>
      </c>
      <c r="W5" s="7" t="s">
        <v>1567</v>
      </c>
      <c r="X5" s="7" t="s">
        <v>1814</v>
      </c>
      <c r="Y5" s="7" t="s">
        <v>1815</v>
      </c>
      <c r="Z5" s="7" t="s">
        <v>1026</v>
      </c>
      <c r="AA5" s="7" t="s">
        <v>103</v>
      </c>
      <c r="AB5" s="7" t="s">
        <v>1571</v>
      </c>
      <c r="AC5" s="7" t="s">
        <v>58</v>
      </c>
      <c r="AD5" s="7" t="s">
        <v>1816</v>
      </c>
      <c r="AE5" s="7" t="s">
        <v>383</v>
      </c>
      <c r="AF5" s="7" t="s">
        <v>683</v>
      </c>
      <c r="AG5" s="7" t="s">
        <v>945</v>
      </c>
      <c r="AH5" s="7" t="s">
        <v>1552</v>
      </c>
      <c r="AI5" s="7" t="s">
        <v>1488</v>
      </c>
      <c r="AJ5" s="7" t="s">
        <v>1817</v>
      </c>
      <c r="AK5" s="7" t="s">
        <v>881</v>
      </c>
      <c r="AL5" s="7" t="s">
        <v>1719</v>
      </c>
      <c r="AM5" s="7" t="s">
        <v>1819</v>
      </c>
      <c r="AN5" s="7" t="s">
        <v>1821</v>
      </c>
      <c r="AO5" s="7" t="s">
        <v>534</v>
      </c>
      <c r="AP5" s="7" t="s">
        <v>1822</v>
      </c>
      <c r="AQ5" s="7" t="s">
        <v>1825</v>
      </c>
      <c r="AR5" s="7" t="s">
        <v>19</v>
      </c>
      <c r="AS5" s="7" t="s">
        <v>324</v>
      </c>
      <c r="AT5" s="7" t="s">
        <v>1828</v>
      </c>
      <c r="AU5" s="7" t="s">
        <v>1831</v>
      </c>
      <c r="AV5" s="7" t="s">
        <v>1832</v>
      </c>
    </row>
    <row r="6" spans="1:48">
      <c r="A6" s="27">
        <v>39995</v>
      </c>
      <c r="B6" s="7" t="s">
        <v>1806</v>
      </c>
      <c r="C6" s="7" t="s">
        <v>928</v>
      </c>
      <c r="D6" s="7">
        <v>2006</v>
      </c>
      <c r="E6" s="7">
        <v>1</v>
      </c>
      <c r="F6" s="7">
        <v>59</v>
      </c>
      <c r="G6" s="7">
        <v>56</v>
      </c>
      <c r="H6" s="7">
        <v>45</v>
      </c>
      <c r="I6" s="7">
        <v>48</v>
      </c>
      <c r="J6" s="7">
        <v>20</v>
      </c>
      <c r="K6" s="7">
        <v>48</v>
      </c>
      <c r="L6" s="7">
        <v>43</v>
      </c>
      <c r="M6" s="7">
        <v>36</v>
      </c>
      <c r="N6" s="7">
        <v>48</v>
      </c>
      <c r="O6" s="7">
        <v>155</v>
      </c>
      <c r="P6" s="10" t="s">
        <v>1833</v>
      </c>
      <c r="Q6" s="10" t="s">
        <v>1833</v>
      </c>
      <c r="R6" s="7">
        <v>56</v>
      </c>
      <c r="S6" s="7">
        <v>36</v>
      </c>
      <c r="T6" s="7">
        <v>23</v>
      </c>
      <c r="U6" s="7">
        <v>31</v>
      </c>
      <c r="V6" s="7">
        <v>21</v>
      </c>
      <c r="W6" s="7">
        <v>12</v>
      </c>
      <c r="X6" s="7">
        <v>258</v>
      </c>
      <c r="Y6" s="7">
        <v>3</v>
      </c>
      <c r="Z6" s="7">
        <v>53</v>
      </c>
      <c r="AA6" s="7">
        <v>36</v>
      </c>
      <c r="AB6" s="7">
        <v>21</v>
      </c>
      <c r="AC6" s="7">
        <v>15</v>
      </c>
      <c r="AD6" s="7">
        <v>61</v>
      </c>
      <c r="AE6" s="7">
        <v>468</v>
      </c>
      <c r="AF6" s="7">
        <v>35</v>
      </c>
      <c r="AG6" s="7">
        <v>17</v>
      </c>
      <c r="AH6" s="7">
        <v>57</v>
      </c>
      <c r="AI6" s="7">
        <v>22</v>
      </c>
      <c r="AJ6" s="7">
        <v>27</v>
      </c>
      <c r="AK6" s="7">
        <v>58</v>
      </c>
      <c r="AL6" s="7">
        <v>137</v>
      </c>
      <c r="AM6" s="7">
        <f t="shared" ref="AM6:AM69" si="0">SUM(E6:N6)</f>
        <v>404</v>
      </c>
      <c r="AN6" s="7">
        <f t="shared" ref="AN6:AN69" si="1">SUM(O6:W6)</f>
        <v>334</v>
      </c>
      <c r="AO6" s="7">
        <f t="shared" ref="AO6:AO69" si="2">X6</f>
        <v>258</v>
      </c>
      <c r="AP6" s="7">
        <f t="shared" ref="AP6:AP69" si="3">SUM(Y6:AC6)</f>
        <v>128</v>
      </c>
      <c r="AQ6" s="7">
        <f t="shared" ref="AQ6:AR69" si="4">AD6</f>
        <v>61</v>
      </c>
      <c r="AR6" s="7">
        <f t="shared" si="4"/>
        <v>468</v>
      </c>
      <c r="AS6" s="7">
        <f t="shared" ref="AS6:AS69" si="5">SUM(AF6:AI6)</f>
        <v>131</v>
      </c>
      <c r="AT6" s="7">
        <f t="shared" ref="AT6:AV69" si="6">AJ6</f>
        <v>27</v>
      </c>
      <c r="AU6" s="7">
        <f t="shared" si="6"/>
        <v>58</v>
      </c>
      <c r="AV6" s="7">
        <f t="shared" si="6"/>
        <v>137</v>
      </c>
    </row>
    <row r="7" spans="1:48">
      <c r="A7" s="27">
        <v>39995</v>
      </c>
      <c r="B7" s="7" t="s">
        <v>1806</v>
      </c>
      <c r="C7" s="7" t="s">
        <v>232</v>
      </c>
      <c r="D7" s="7">
        <v>23934</v>
      </c>
      <c r="E7" s="7">
        <v>2</v>
      </c>
      <c r="F7" s="7">
        <v>362</v>
      </c>
      <c r="G7" s="7">
        <v>322</v>
      </c>
      <c r="H7" s="7">
        <v>224</v>
      </c>
      <c r="I7" s="7">
        <v>646</v>
      </c>
      <c r="J7" s="7">
        <v>425</v>
      </c>
      <c r="K7" s="7">
        <v>1004</v>
      </c>
      <c r="L7" s="7">
        <v>1554</v>
      </c>
      <c r="M7" s="7">
        <v>291</v>
      </c>
      <c r="N7" s="7">
        <v>354</v>
      </c>
      <c r="O7" s="7">
        <v>1103</v>
      </c>
      <c r="P7" s="10" t="s">
        <v>1833</v>
      </c>
      <c r="Q7" s="10" t="s">
        <v>1833</v>
      </c>
      <c r="R7" s="7">
        <v>292</v>
      </c>
      <c r="S7" s="7">
        <v>218</v>
      </c>
      <c r="T7" s="7">
        <v>136</v>
      </c>
      <c r="U7" s="7">
        <v>885</v>
      </c>
      <c r="V7" s="7">
        <v>135</v>
      </c>
      <c r="W7" s="7">
        <v>44</v>
      </c>
      <c r="X7" s="7">
        <v>4035</v>
      </c>
      <c r="Y7" s="7">
        <v>66</v>
      </c>
      <c r="Z7" s="7">
        <v>294</v>
      </c>
      <c r="AA7" s="7">
        <v>1049</v>
      </c>
      <c r="AB7" s="7">
        <v>52</v>
      </c>
      <c r="AC7" s="7">
        <v>91</v>
      </c>
      <c r="AD7" s="7">
        <v>499</v>
      </c>
      <c r="AE7" s="7">
        <v>5473</v>
      </c>
      <c r="AF7" s="7">
        <v>143</v>
      </c>
      <c r="AG7" s="7">
        <v>191</v>
      </c>
      <c r="AH7" s="7">
        <v>729</v>
      </c>
      <c r="AI7" s="7">
        <v>522</v>
      </c>
      <c r="AJ7" s="7">
        <v>173</v>
      </c>
      <c r="AK7" s="7">
        <v>309</v>
      </c>
      <c r="AL7" s="7">
        <v>2311</v>
      </c>
      <c r="AM7" s="7">
        <f t="shared" si="0"/>
        <v>5184</v>
      </c>
      <c r="AN7" s="7">
        <f t="shared" si="1"/>
        <v>2813</v>
      </c>
      <c r="AO7" s="7">
        <f t="shared" si="2"/>
        <v>4035</v>
      </c>
      <c r="AP7" s="7">
        <f t="shared" si="3"/>
        <v>1552</v>
      </c>
      <c r="AQ7" s="7">
        <f t="shared" si="4"/>
        <v>499</v>
      </c>
      <c r="AR7" s="7">
        <f t="shared" si="4"/>
        <v>5473</v>
      </c>
      <c r="AS7" s="7">
        <f t="shared" si="5"/>
        <v>1585</v>
      </c>
      <c r="AT7" s="7">
        <f t="shared" si="6"/>
        <v>173</v>
      </c>
      <c r="AU7" s="7">
        <f t="shared" si="6"/>
        <v>309</v>
      </c>
      <c r="AV7" s="7">
        <f t="shared" si="6"/>
        <v>2311</v>
      </c>
    </row>
    <row r="8" spans="1:48">
      <c r="A8" s="27">
        <v>39995</v>
      </c>
      <c r="B8" s="7" t="s">
        <v>1806</v>
      </c>
      <c r="C8" s="7" t="s">
        <v>1836</v>
      </c>
      <c r="D8" s="7">
        <v>15769</v>
      </c>
      <c r="E8" s="7">
        <v>1</v>
      </c>
      <c r="F8" s="7">
        <v>172</v>
      </c>
      <c r="G8" s="7">
        <v>134</v>
      </c>
      <c r="H8" s="7">
        <v>102</v>
      </c>
      <c r="I8" s="7">
        <v>416</v>
      </c>
      <c r="J8" s="7">
        <v>309</v>
      </c>
      <c r="K8" s="7">
        <v>873</v>
      </c>
      <c r="L8" s="7">
        <v>1099</v>
      </c>
      <c r="M8" s="7">
        <v>159</v>
      </c>
      <c r="N8" s="7">
        <v>189</v>
      </c>
      <c r="O8" s="7">
        <v>501</v>
      </c>
      <c r="P8" s="10" t="s">
        <v>1833</v>
      </c>
      <c r="Q8" s="10" t="s">
        <v>1833</v>
      </c>
      <c r="R8" s="7">
        <v>139</v>
      </c>
      <c r="S8" s="7">
        <v>140</v>
      </c>
      <c r="T8" s="7">
        <v>52</v>
      </c>
      <c r="U8" s="7">
        <v>789</v>
      </c>
      <c r="V8" s="7">
        <v>56</v>
      </c>
      <c r="W8" s="7">
        <v>30</v>
      </c>
      <c r="X8" s="7">
        <v>2495</v>
      </c>
      <c r="Y8" s="7">
        <v>53</v>
      </c>
      <c r="Z8" s="7">
        <v>144</v>
      </c>
      <c r="AA8" s="7">
        <v>895</v>
      </c>
      <c r="AB8" s="7">
        <v>30</v>
      </c>
      <c r="AC8" s="7">
        <v>40</v>
      </c>
      <c r="AD8" s="7">
        <v>300</v>
      </c>
      <c r="AE8" s="7">
        <v>3753</v>
      </c>
      <c r="AF8" s="7">
        <v>76</v>
      </c>
      <c r="AG8" s="7">
        <v>110</v>
      </c>
      <c r="AH8" s="7">
        <v>427</v>
      </c>
      <c r="AI8" s="7">
        <v>326</v>
      </c>
      <c r="AJ8" s="7">
        <v>98</v>
      </c>
      <c r="AK8" s="7">
        <v>150</v>
      </c>
      <c r="AL8" s="7">
        <v>1711</v>
      </c>
      <c r="AM8" s="7">
        <f t="shared" si="0"/>
        <v>3454</v>
      </c>
      <c r="AN8" s="7">
        <f t="shared" si="1"/>
        <v>1707</v>
      </c>
      <c r="AO8" s="7">
        <f t="shared" si="2"/>
        <v>2495</v>
      </c>
      <c r="AP8" s="7">
        <f t="shared" si="3"/>
        <v>1162</v>
      </c>
      <c r="AQ8" s="7">
        <f t="shared" si="4"/>
        <v>300</v>
      </c>
      <c r="AR8" s="7">
        <f t="shared" si="4"/>
        <v>3753</v>
      </c>
      <c r="AS8" s="7">
        <f t="shared" si="5"/>
        <v>939</v>
      </c>
      <c r="AT8" s="7">
        <f t="shared" si="6"/>
        <v>98</v>
      </c>
      <c r="AU8" s="7">
        <f t="shared" si="6"/>
        <v>150</v>
      </c>
      <c r="AV8" s="7">
        <f t="shared" si="6"/>
        <v>1711</v>
      </c>
    </row>
    <row r="9" spans="1:48">
      <c r="A9" s="27">
        <v>39995</v>
      </c>
      <c r="B9" s="7" t="s">
        <v>1806</v>
      </c>
      <c r="C9" s="7" t="s">
        <v>265</v>
      </c>
      <c r="D9" s="7">
        <v>8150</v>
      </c>
      <c r="E9" s="7">
        <v>1</v>
      </c>
      <c r="F9" s="7">
        <v>190</v>
      </c>
      <c r="G9" s="7">
        <v>188</v>
      </c>
      <c r="H9" s="7">
        <v>122</v>
      </c>
      <c r="I9" s="7">
        <v>230</v>
      </c>
      <c r="J9" s="7">
        <v>116</v>
      </c>
      <c r="K9" s="7">
        <v>131</v>
      </c>
      <c r="L9" s="7">
        <v>455</v>
      </c>
      <c r="M9" s="7">
        <v>132</v>
      </c>
      <c r="N9" s="7">
        <v>165</v>
      </c>
      <c r="O9" s="7">
        <v>602</v>
      </c>
      <c r="P9" s="10" t="s">
        <v>1833</v>
      </c>
      <c r="Q9" s="10" t="s">
        <v>1833</v>
      </c>
      <c r="R9" s="7">
        <v>153</v>
      </c>
      <c r="S9" s="7">
        <v>78</v>
      </c>
      <c r="T9" s="7">
        <v>84</v>
      </c>
      <c r="U9" s="7">
        <v>96</v>
      </c>
      <c r="V9" s="7">
        <v>79</v>
      </c>
      <c r="W9" s="7">
        <v>14</v>
      </c>
      <c r="X9" s="7">
        <v>1540</v>
      </c>
      <c r="Y9" s="7">
        <v>13</v>
      </c>
      <c r="Z9" s="7">
        <v>150</v>
      </c>
      <c r="AA9" s="7">
        <v>154</v>
      </c>
      <c r="AB9" s="7">
        <v>22</v>
      </c>
      <c r="AC9" s="7">
        <v>51</v>
      </c>
      <c r="AD9" s="7">
        <v>199</v>
      </c>
      <c r="AE9" s="7">
        <v>1720</v>
      </c>
      <c r="AF9" s="7">
        <v>67</v>
      </c>
      <c r="AG9" s="7">
        <v>81</v>
      </c>
      <c r="AH9" s="7">
        <v>302</v>
      </c>
      <c r="AI9" s="7">
        <v>196</v>
      </c>
      <c r="AJ9" s="7">
        <v>75</v>
      </c>
      <c r="AK9" s="7">
        <v>144</v>
      </c>
      <c r="AL9" s="7">
        <v>600</v>
      </c>
      <c r="AM9" s="7">
        <f t="shared" si="0"/>
        <v>1730</v>
      </c>
      <c r="AN9" s="7">
        <f t="shared" si="1"/>
        <v>1106</v>
      </c>
      <c r="AO9" s="7">
        <f t="shared" si="2"/>
        <v>1540</v>
      </c>
      <c r="AP9" s="7">
        <f t="shared" si="3"/>
        <v>390</v>
      </c>
      <c r="AQ9" s="7">
        <f t="shared" si="4"/>
        <v>199</v>
      </c>
      <c r="AR9" s="7">
        <f t="shared" si="4"/>
        <v>1720</v>
      </c>
      <c r="AS9" s="7">
        <f t="shared" si="5"/>
        <v>646</v>
      </c>
      <c r="AT9" s="7">
        <f t="shared" si="6"/>
        <v>75</v>
      </c>
      <c r="AU9" s="7">
        <f t="shared" si="6"/>
        <v>144</v>
      </c>
      <c r="AV9" s="7">
        <f t="shared" si="6"/>
        <v>600</v>
      </c>
    </row>
    <row r="10" spans="1:48">
      <c r="A10" s="27">
        <v>39995</v>
      </c>
      <c r="B10" s="7" t="s">
        <v>1751</v>
      </c>
      <c r="C10" s="7" t="s">
        <v>928</v>
      </c>
      <c r="D10" s="7">
        <v>3</v>
      </c>
      <c r="E10" s="7">
        <v>0</v>
      </c>
      <c r="F10" s="7">
        <v>0</v>
      </c>
      <c r="G10" s="7">
        <v>0</v>
      </c>
      <c r="H10" s="7">
        <v>0</v>
      </c>
      <c r="I10" s="7">
        <v>0</v>
      </c>
      <c r="J10" s="7">
        <v>0</v>
      </c>
      <c r="K10" s="7">
        <v>0</v>
      </c>
      <c r="L10" s="7">
        <v>0</v>
      </c>
      <c r="M10" s="7">
        <v>0</v>
      </c>
      <c r="N10" s="7">
        <v>0</v>
      </c>
      <c r="O10" s="7">
        <v>0</v>
      </c>
      <c r="P10" s="10" t="s">
        <v>1833</v>
      </c>
      <c r="Q10" s="10" t="s">
        <v>1833</v>
      </c>
      <c r="R10" s="7">
        <v>0</v>
      </c>
      <c r="S10" s="7">
        <v>0</v>
      </c>
      <c r="T10" s="7">
        <v>0</v>
      </c>
      <c r="U10" s="7">
        <v>0</v>
      </c>
      <c r="V10" s="7">
        <v>0</v>
      </c>
      <c r="W10" s="7">
        <v>0</v>
      </c>
      <c r="X10" s="7">
        <v>0</v>
      </c>
      <c r="Y10" s="7">
        <v>0</v>
      </c>
      <c r="Z10" s="7">
        <v>1</v>
      </c>
      <c r="AA10" s="7">
        <v>0</v>
      </c>
      <c r="AB10" s="7">
        <v>0</v>
      </c>
      <c r="AC10" s="7">
        <v>0</v>
      </c>
      <c r="AD10" s="7">
        <v>0</v>
      </c>
      <c r="AE10" s="7">
        <v>1</v>
      </c>
      <c r="AF10" s="7">
        <v>0</v>
      </c>
      <c r="AG10" s="7">
        <v>0</v>
      </c>
      <c r="AH10" s="7">
        <v>0</v>
      </c>
      <c r="AI10" s="7">
        <v>0</v>
      </c>
      <c r="AJ10" s="7">
        <v>0</v>
      </c>
      <c r="AK10" s="7">
        <v>0</v>
      </c>
      <c r="AL10" s="7">
        <v>1</v>
      </c>
      <c r="AM10" s="7">
        <f t="shared" si="0"/>
        <v>0</v>
      </c>
      <c r="AN10" s="7">
        <f t="shared" si="1"/>
        <v>0</v>
      </c>
      <c r="AO10" s="7">
        <f t="shared" si="2"/>
        <v>0</v>
      </c>
      <c r="AP10" s="7">
        <f t="shared" si="3"/>
        <v>1</v>
      </c>
      <c r="AQ10" s="7">
        <f t="shared" si="4"/>
        <v>0</v>
      </c>
      <c r="AR10" s="7">
        <f t="shared" si="4"/>
        <v>1</v>
      </c>
      <c r="AS10" s="7">
        <f t="shared" si="5"/>
        <v>0</v>
      </c>
      <c r="AT10" s="7">
        <f t="shared" si="6"/>
        <v>0</v>
      </c>
      <c r="AU10" s="7">
        <f t="shared" si="6"/>
        <v>0</v>
      </c>
      <c r="AV10" s="7">
        <f t="shared" si="6"/>
        <v>1</v>
      </c>
    </row>
    <row r="11" spans="1:48">
      <c r="A11" s="27">
        <v>39995</v>
      </c>
      <c r="B11" s="7" t="s">
        <v>1751</v>
      </c>
      <c r="C11" s="7" t="s">
        <v>232</v>
      </c>
      <c r="D11" s="7">
        <v>12</v>
      </c>
      <c r="E11" s="7">
        <v>0</v>
      </c>
      <c r="F11" s="7">
        <v>0</v>
      </c>
      <c r="G11" s="7">
        <v>0</v>
      </c>
      <c r="H11" s="7">
        <v>0</v>
      </c>
      <c r="I11" s="7">
        <v>0</v>
      </c>
      <c r="J11" s="7">
        <v>0</v>
      </c>
      <c r="K11" s="7">
        <v>0</v>
      </c>
      <c r="L11" s="7">
        <v>0</v>
      </c>
      <c r="M11" s="7">
        <v>0</v>
      </c>
      <c r="N11" s="7">
        <v>0</v>
      </c>
      <c r="O11" s="7">
        <v>0</v>
      </c>
      <c r="P11" s="10" t="s">
        <v>1833</v>
      </c>
      <c r="Q11" s="10" t="s">
        <v>1833</v>
      </c>
      <c r="R11" s="7">
        <v>0</v>
      </c>
      <c r="S11" s="7">
        <v>0</v>
      </c>
      <c r="T11" s="7">
        <v>0</v>
      </c>
      <c r="U11" s="7">
        <v>0</v>
      </c>
      <c r="V11" s="7">
        <v>0</v>
      </c>
      <c r="W11" s="7">
        <v>0</v>
      </c>
      <c r="X11" s="7">
        <v>0</v>
      </c>
      <c r="Y11" s="7">
        <v>0</v>
      </c>
      <c r="Z11" s="7">
        <v>1</v>
      </c>
      <c r="AA11" s="7">
        <v>0</v>
      </c>
      <c r="AB11" s="7">
        <v>0</v>
      </c>
      <c r="AC11" s="7">
        <v>0</v>
      </c>
      <c r="AD11" s="7">
        <v>0</v>
      </c>
      <c r="AE11" s="7">
        <v>5</v>
      </c>
      <c r="AF11" s="7">
        <v>0</v>
      </c>
      <c r="AG11" s="7">
        <v>0</v>
      </c>
      <c r="AH11" s="7">
        <v>0</v>
      </c>
      <c r="AI11" s="7">
        <v>0</v>
      </c>
      <c r="AJ11" s="7">
        <v>0</v>
      </c>
      <c r="AK11" s="7">
        <v>0</v>
      </c>
      <c r="AL11" s="7">
        <v>6</v>
      </c>
      <c r="AM11" s="7">
        <f t="shared" si="0"/>
        <v>0</v>
      </c>
      <c r="AN11" s="7">
        <f t="shared" si="1"/>
        <v>0</v>
      </c>
      <c r="AO11" s="7">
        <f t="shared" si="2"/>
        <v>0</v>
      </c>
      <c r="AP11" s="7">
        <f t="shared" si="3"/>
        <v>1</v>
      </c>
      <c r="AQ11" s="7">
        <f t="shared" si="4"/>
        <v>0</v>
      </c>
      <c r="AR11" s="7">
        <f t="shared" si="4"/>
        <v>5</v>
      </c>
      <c r="AS11" s="7">
        <f t="shared" si="5"/>
        <v>0</v>
      </c>
      <c r="AT11" s="7">
        <f t="shared" si="6"/>
        <v>0</v>
      </c>
      <c r="AU11" s="7">
        <f t="shared" si="6"/>
        <v>0</v>
      </c>
      <c r="AV11" s="7">
        <f t="shared" si="6"/>
        <v>6</v>
      </c>
    </row>
    <row r="12" spans="1:48">
      <c r="A12" s="27">
        <v>39995</v>
      </c>
      <c r="B12" s="7" t="s">
        <v>1756</v>
      </c>
      <c r="C12" s="7" t="s">
        <v>928</v>
      </c>
      <c r="D12" s="7">
        <v>0</v>
      </c>
      <c r="E12" s="7">
        <v>0</v>
      </c>
      <c r="F12" s="7">
        <v>0</v>
      </c>
      <c r="G12" s="7">
        <v>0</v>
      </c>
      <c r="H12" s="7">
        <v>0</v>
      </c>
      <c r="I12" s="7">
        <v>0</v>
      </c>
      <c r="J12" s="7">
        <v>0</v>
      </c>
      <c r="K12" s="7">
        <v>0</v>
      </c>
      <c r="L12" s="7">
        <v>0</v>
      </c>
      <c r="M12" s="7">
        <v>0</v>
      </c>
      <c r="N12" s="7">
        <v>0</v>
      </c>
      <c r="O12" s="7">
        <v>0</v>
      </c>
      <c r="P12" s="10" t="s">
        <v>1833</v>
      </c>
      <c r="Q12" s="10" t="s">
        <v>1833</v>
      </c>
      <c r="R12" s="7">
        <v>0</v>
      </c>
      <c r="S12" s="7">
        <v>0</v>
      </c>
      <c r="T12" s="7">
        <v>0</v>
      </c>
      <c r="U12" s="7">
        <v>0</v>
      </c>
      <c r="V12" s="7">
        <v>0</v>
      </c>
      <c r="W12" s="7">
        <v>0</v>
      </c>
      <c r="X12" s="7"/>
      <c r="Y12" s="7">
        <v>0</v>
      </c>
      <c r="Z12" s="7">
        <v>0</v>
      </c>
      <c r="AA12" s="7">
        <v>0</v>
      </c>
      <c r="AB12" s="7">
        <v>0</v>
      </c>
      <c r="AC12" s="7">
        <v>0</v>
      </c>
      <c r="AD12" s="7">
        <v>0</v>
      </c>
      <c r="AE12" s="7">
        <v>0</v>
      </c>
      <c r="AF12" s="7">
        <v>0</v>
      </c>
      <c r="AG12" s="7">
        <v>0</v>
      </c>
      <c r="AH12" s="7">
        <v>0</v>
      </c>
      <c r="AI12" s="7">
        <v>0</v>
      </c>
      <c r="AJ12" s="7">
        <v>0</v>
      </c>
      <c r="AK12" s="7">
        <v>0</v>
      </c>
      <c r="AL12" s="7">
        <v>0</v>
      </c>
      <c r="AM12" s="7">
        <f t="shared" si="0"/>
        <v>0</v>
      </c>
      <c r="AN12" s="7">
        <f t="shared" si="1"/>
        <v>0</v>
      </c>
      <c r="AO12" s="7">
        <f t="shared" si="2"/>
        <v>0</v>
      </c>
      <c r="AP12" s="7">
        <f t="shared" si="3"/>
        <v>0</v>
      </c>
      <c r="AQ12" s="7">
        <f t="shared" si="4"/>
        <v>0</v>
      </c>
      <c r="AR12" s="7">
        <f t="shared" si="4"/>
        <v>0</v>
      </c>
      <c r="AS12" s="7">
        <f t="shared" si="5"/>
        <v>0</v>
      </c>
      <c r="AT12" s="7">
        <f t="shared" si="6"/>
        <v>0</v>
      </c>
      <c r="AU12" s="7">
        <f t="shared" si="6"/>
        <v>0</v>
      </c>
      <c r="AV12" s="7">
        <f t="shared" si="6"/>
        <v>0</v>
      </c>
    </row>
    <row r="13" spans="1:48">
      <c r="A13" s="27">
        <v>39995</v>
      </c>
      <c r="B13" s="7" t="s">
        <v>1756</v>
      </c>
      <c r="C13" s="7" t="s">
        <v>232</v>
      </c>
      <c r="D13" s="7">
        <v>0</v>
      </c>
      <c r="E13" s="7">
        <v>0</v>
      </c>
      <c r="F13" s="7">
        <v>0</v>
      </c>
      <c r="G13" s="7">
        <v>0</v>
      </c>
      <c r="H13" s="7">
        <v>0</v>
      </c>
      <c r="I13" s="7">
        <v>0</v>
      </c>
      <c r="J13" s="7">
        <v>0</v>
      </c>
      <c r="K13" s="7">
        <v>0</v>
      </c>
      <c r="L13" s="7">
        <v>0</v>
      </c>
      <c r="M13" s="7">
        <v>0</v>
      </c>
      <c r="N13" s="7">
        <v>0</v>
      </c>
      <c r="O13" s="7">
        <v>0</v>
      </c>
      <c r="P13" s="10" t="s">
        <v>1833</v>
      </c>
      <c r="Q13" s="10" t="s">
        <v>1833</v>
      </c>
      <c r="R13" s="7">
        <v>0</v>
      </c>
      <c r="S13" s="7">
        <v>0</v>
      </c>
      <c r="T13" s="7">
        <v>0</v>
      </c>
      <c r="U13" s="7">
        <v>0</v>
      </c>
      <c r="V13" s="7">
        <v>0</v>
      </c>
      <c r="W13" s="7">
        <v>0</v>
      </c>
      <c r="X13" s="7"/>
      <c r="Y13" s="7">
        <v>0</v>
      </c>
      <c r="Z13" s="7">
        <v>0</v>
      </c>
      <c r="AA13" s="7">
        <v>0</v>
      </c>
      <c r="AB13" s="7">
        <v>0</v>
      </c>
      <c r="AC13" s="7">
        <v>0</v>
      </c>
      <c r="AD13" s="7">
        <v>0</v>
      </c>
      <c r="AE13" s="7">
        <v>0</v>
      </c>
      <c r="AF13" s="7">
        <v>0</v>
      </c>
      <c r="AG13" s="7">
        <v>0</v>
      </c>
      <c r="AH13" s="7">
        <v>0</v>
      </c>
      <c r="AI13" s="7">
        <v>0</v>
      </c>
      <c r="AJ13" s="7">
        <v>0</v>
      </c>
      <c r="AK13" s="7">
        <v>0</v>
      </c>
      <c r="AL13" s="7">
        <v>0</v>
      </c>
      <c r="AM13" s="7">
        <f t="shared" si="0"/>
        <v>0</v>
      </c>
      <c r="AN13" s="7">
        <f t="shared" si="1"/>
        <v>0</v>
      </c>
      <c r="AO13" s="7">
        <f t="shared" si="2"/>
        <v>0</v>
      </c>
      <c r="AP13" s="7">
        <f t="shared" si="3"/>
        <v>0</v>
      </c>
      <c r="AQ13" s="7">
        <f t="shared" si="4"/>
        <v>0</v>
      </c>
      <c r="AR13" s="7">
        <f t="shared" si="4"/>
        <v>0</v>
      </c>
      <c r="AS13" s="7">
        <f t="shared" si="5"/>
        <v>0</v>
      </c>
      <c r="AT13" s="7">
        <f t="shared" si="6"/>
        <v>0</v>
      </c>
      <c r="AU13" s="7">
        <f t="shared" si="6"/>
        <v>0</v>
      </c>
      <c r="AV13" s="7">
        <f t="shared" si="6"/>
        <v>0</v>
      </c>
    </row>
    <row r="14" spans="1:48">
      <c r="A14" s="27">
        <v>39995</v>
      </c>
      <c r="B14" s="7" t="s">
        <v>1509</v>
      </c>
      <c r="C14" s="7" t="s">
        <v>928</v>
      </c>
      <c r="D14" s="7">
        <v>0</v>
      </c>
      <c r="E14" s="7">
        <v>0</v>
      </c>
      <c r="F14" s="7">
        <v>0</v>
      </c>
      <c r="G14" s="7">
        <v>0</v>
      </c>
      <c r="H14" s="7">
        <v>0</v>
      </c>
      <c r="I14" s="7">
        <v>0</v>
      </c>
      <c r="J14" s="7">
        <v>0</v>
      </c>
      <c r="K14" s="7">
        <v>0</v>
      </c>
      <c r="L14" s="7">
        <v>0</v>
      </c>
      <c r="M14" s="7">
        <v>0</v>
      </c>
      <c r="N14" s="7">
        <v>0</v>
      </c>
      <c r="O14" s="7">
        <v>0</v>
      </c>
      <c r="P14" s="10" t="s">
        <v>1833</v>
      </c>
      <c r="Q14" s="10" t="s">
        <v>1833</v>
      </c>
      <c r="R14" s="7">
        <v>0</v>
      </c>
      <c r="S14" s="7">
        <v>0</v>
      </c>
      <c r="T14" s="7">
        <v>0</v>
      </c>
      <c r="U14" s="7">
        <v>0</v>
      </c>
      <c r="V14" s="7">
        <v>0</v>
      </c>
      <c r="W14" s="7">
        <v>0</v>
      </c>
      <c r="X14" s="7">
        <v>0</v>
      </c>
      <c r="Y14" s="7">
        <v>0</v>
      </c>
      <c r="Z14" s="7">
        <v>0</v>
      </c>
      <c r="AA14" s="7">
        <v>0</v>
      </c>
      <c r="AB14" s="7">
        <v>0</v>
      </c>
      <c r="AC14" s="7">
        <v>0</v>
      </c>
      <c r="AD14" s="7">
        <v>0</v>
      </c>
      <c r="AE14" s="7">
        <v>0</v>
      </c>
      <c r="AF14" s="7">
        <v>0</v>
      </c>
      <c r="AG14" s="7">
        <v>0</v>
      </c>
      <c r="AH14" s="7">
        <v>0</v>
      </c>
      <c r="AI14" s="7">
        <v>0</v>
      </c>
      <c r="AJ14" s="7">
        <v>0</v>
      </c>
      <c r="AK14" s="7">
        <v>0</v>
      </c>
      <c r="AL14" s="7">
        <v>0</v>
      </c>
      <c r="AM14" s="7">
        <f t="shared" si="0"/>
        <v>0</v>
      </c>
      <c r="AN14" s="7">
        <f t="shared" si="1"/>
        <v>0</v>
      </c>
      <c r="AO14" s="7">
        <f t="shared" si="2"/>
        <v>0</v>
      </c>
      <c r="AP14" s="7">
        <f t="shared" si="3"/>
        <v>0</v>
      </c>
      <c r="AQ14" s="7">
        <f t="shared" si="4"/>
        <v>0</v>
      </c>
      <c r="AR14" s="7">
        <f t="shared" si="4"/>
        <v>0</v>
      </c>
      <c r="AS14" s="7">
        <f t="shared" si="5"/>
        <v>0</v>
      </c>
      <c r="AT14" s="7">
        <f t="shared" si="6"/>
        <v>0</v>
      </c>
      <c r="AU14" s="7">
        <f t="shared" si="6"/>
        <v>0</v>
      </c>
      <c r="AV14" s="7">
        <f t="shared" si="6"/>
        <v>0</v>
      </c>
    </row>
    <row r="15" spans="1:48">
      <c r="A15" s="27">
        <v>39995</v>
      </c>
      <c r="B15" s="7" t="s">
        <v>1509</v>
      </c>
      <c r="C15" s="7" t="s">
        <v>232</v>
      </c>
      <c r="D15" s="7">
        <v>0</v>
      </c>
      <c r="E15" s="7">
        <v>0</v>
      </c>
      <c r="F15" s="7">
        <v>0</v>
      </c>
      <c r="G15" s="7">
        <v>0</v>
      </c>
      <c r="H15" s="7">
        <v>0</v>
      </c>
      <c r="I15" s="7">
        <v>0</v>
      </c>
      <c r="J15" s="7">
        <v>0</v>
      </c>
      <c r="K15" s="7">
        <v>0</v>
      </c>
      <c r="L15" s="7">
        <v>0</v>
      </c>
      <c r="M15" s="7">
        <v>0</v>
      </c>
      <c r="N15" s="7">
        <v>0</v>
      </c>
      <c r="O15" s="7">
        <v>0</v>
      </c>
      <c r="P15" s="10" t="s">
        <v>1833</v>
      </c>
      <c r="Q15" s="10" t="s">
        <v>1833</v>
      </c>
      <c r="R15" s="7">
        <v>0</v>
      </c>
      <c r="S15" s="7">
        <v>0</v>
      </c>
      <c r="T15" s="7">
        <v>0</v>
      </c>
      <c r="U15" s="7">
        <v>0</v>
      </c>
      <c r="V15" s="7">
        <v>0</v>
      </c>
      <c r="W15" s="7">
        <v>0</v>
      </c>
      <c r="X15" s="7">
        <v>0</v>
      </c>
      <c r="Y15" s="7">
        <v>0</v>
      </c>
      <c r="Z15" s="7">
        <v>0</v>
      </c>
      <c r="AA15" s="7">
        <v>0</v>
      </c>
      <c r="AB15" s="7">
        <v>0</v>
      </c>
      <c r="AC15" s="7">
        <v>0</v>
      </c>
      <c r="AD15" s="7">
        <v>0</v>
      </c>
      <c r="AE15" s="7">
        <v>0</v>
      </c>
      <c r="AF15" s="7">
        <v>0</v>
      </c>
      <c r="AG15" s="7">
        <v>0</v>
      </c>
      <c r="AH15" s="7">
        <v>0</v>
      </c>
      <c r="AI15" s="7">
        <v>0</v>
      </c>
      <c r="AJ15" s="7">
        <v>0</v>
      </c>
      <c r="AK15" s="7">
        <v>0</v>
      </c>
      <c r="AL15" s="7">
        <v>0</v>
      </c>
      <c r="AM15" s="7">
        <f t="shared" si="0"/>
        <v>0</v>
      </c>
      <c r="AN15" s="7">
        <f t="shared" si="1"/>
        <v>0</v>
      </c>
      <c r="AO15" s="7">
        <f t="shared" si="2"/>
        <v>0</v>
      </c>
      <c r="AP15" s="7">
        <f t="shared" si="3"/>
        <v>0</v>
      </c>
      <c r="AQ15" s="7">
        <f t="shared" si="4"/>
        <v>0</v>
      </c>
      <c r="AR15" s="7">
        <f t="shared" si="4"/>
        <v>0</v>
      </c>
      <c r="AS15" s="7">
        <f t="shared" si="5"/>
        <v>0</v>
      </c>
      <c r="AT15" s="7">
        <f t="shared" si="6"/>
        <v>0</v>
      </c>
      <c r="AU15" s="7">
        <f t="shared" si="6"/>
        <v>0</v>
      </c>
      <c r="AV15" s="7">
        <f t="shared" si="6"/>
        <v>0</v>
      </c>
    </row>
    <row r="16" spans="1:48">
      <c r="A16" s="27">
        <v>39995</v>
      </c>
      <c r="B16" s="7" t="s">
        <v>1757</v>
      </c>
      <c r="C16" s="7" t="s">
        <v>928</v>
      </c>
      <c r="D16" s="7">
        <v>265</v>
      </c>
      <c r="E16" s="7">
        <v>1</v>
      </c>
      <c r="F16" s="7">
        <v>6</v>
      </c>
      <c r="G16" s="7">
        <v>7</v>
      </c>
      <c r="H16" s="7">
        <v>6</v>
      </c>
      <c r="I16" s="7">
        <v>4</v>
      </c>
      <c r="J16" s="7">
        <v>2</v>
      </c>
      <c r="K16" s="7">
        <v>4</v>
      </c>
      <c r="L16" s="7">
        <v>2</v>
      </c>
      <c r="M16" s="7">
        <v>5</v>
      </c>
      <c r="N16" s="7">
        <v>4</v>
      </c>
      <c r="O16" s="7">
        <v>10</v>
      </c>
      <c r="P16" s="10" t="s">
        <v>1833</v>
      </c>
      <c r="Q16" s="10" t="s">
        <v>1833</v>
      </c>
      <c r="R16" s="7">
        <v>6</v>
      </c>
      <c r="S16" s="7">
        <v>7</v>
      </c>
      <c r="T16" s="7">
        <v>3</v>
      </c>
      <c r="U16" s="7">
        <v>3</v>
      </c>
      <c r="V16" s="7">
        <v>2</v>
      </c>
      <c r="W16" s="7">
        <v>5</v>
      </c>
      <c r="X16" s="7">
        <v>27</v>
      </c>
      <c r="Y16" s="7">
        <v>1</v>
      </c>
      <c r="Z16" s="7">
        <v>7</v>
      </c>
      <c r="AA16" s="7">
        <v>5</v>
      </c>
      <c r="AB16" s="7">
        <v>10</v>
      </c>
      <c r="AC16" s="7">
        <v>2</v>
      </c>
      <c r="AD16" s="7">
        <v>19</v>
      </c>
      <c r="AE16" s="7">
        <v>53</v>
      </c>
      <c r="AF16" s="7">
        <v>4</v>
      </c>
      <c r="AG16" s="7">
        <v>3</v>
      </c>
      <c r="AH16" s="7">
        <v>5</v>
      </c>
      <c r="AI16" s="7">
        <v>6</v>
      </c>
      <c r="AJ16" s="7">
        <v>7</v>
      </c>
      <c r="AK16" s="7">
        <v>19</v>
      </c>
      <c r="AL16" s="7">
        <v>20</v>
      </c>
      <c r="AM16" s="7">
        <f t="shared" si="0"/>
        <v>41</v>
      </c>
      <c r="AN16" s="7">
        <f t="shared" si="1"/>
        <v>36</v>
      </c>
      <c r="AO16" s="7">
        <f t="shared" si="2"/>
        <v>27</v>
      </c>
      <c r="AP16" s="7">
        <f t="shared" si="3"/>
        <v>25</v>
      </c>
      <c r="AQ16" s="7">
        <f t="shared" si="4"/>
        <v>19</v>
      </c>
      <c r="AR16" s="7">
        <f t="shared" si="4"/>
        <v>53</v>
      </c>
      <c r="AS16" s="7">
        <f t="shared" si="5"/>
        <v>18</v>
      </c>
      <c r="AT16" s="7">
        <f t="shared" si="6"/>
        <v>7</v>
      </c>
      <c r="AU16" s="7">
        <f t="shared" si="6"/>
        <v>19</v>
      </c>
      <c r="AV16" s="7">
        <f t="shared" si="6"/>
        <v>20</v>
      </c>
    </row>
    <row r="17" spans="1:48">
      <c r="A17" s="27">
        <v>39995</v>
      </c>
      <c r="B17" s="7" t="s">
        <v>1757</v>
      </c>
      <c r="C17" s="7" t="s">
        <v>232</v>
      </c>
      <c r="D17" s="7">
        <v>1608</v>
      </c>
      <c r="E17" s="7">
        <v>2</v>
      </c>
      <c r="F17" s="7">
        <v>24</v>
      </c>
      <c r="G17" s="7">
        <v>40</v>
      </c>
      <c r="H17" s="7">
        <v>29</v>
      </c>
      <c r="I17" s="7">
        <v>19</v>
      </c>
      <c r="J17" s="7">
        <v>7</v>
      </c>
      <c r="K17" s="7">
        <v>22</v>
      </c>
      <c r="L17" s="7">
        <v>26</v>
      </c>
      <c r="M17" s="7">
        <v>51</v>
      </c>
      <c r="N17" s="7">
        <v>15</v>
      </c>
      <c r="O17" s="7">
        <v>36</v>
      </c>
      <c r="P17" s="10" t="s">
        <v>1833</v>
      </c>
      <c r="Q17" s="10" t="s">
        <v>1833</v>
      </c>
      <c r="R17" s="7">
        <v>29</v>
      </c>
      <c r="S17" s="7">
        <v>15</v>
      </c>
      <c r="T17" s="7">
        <v>11</v>
      </c>
      <c r="U17" s="7">
        <v>7</v>
      </c>
      <c r="V17" s="7">
        <v>5</v>
      </c>
      <c r="W17" s="7">
        <v>14</v>
      </c>
      <c r="X17" s="7">
        <v>169</v>
      </c>
      <c r="Y17" s="7">
        <v>12</v>
      </c>
      <c r="Z17" s="7">
        <v>45</v>
      </c>
      <c r="AA17" s="7">
        <v>25</v>
      </c>
      <c r="AB17" s="7">
        <v>22</v>
      </c>
      <c r="AC17" s="7">
        <v>10</v>
      </c>
      <c r="AD17" s="7">
        <v>128</v>
      </c>
      <c r="AE17" s="7">
        <v>431</v>
      </c>
      <c r="AF17" s="7">
        <v>18</v>
      </c>
      <c r="AG17" s="7">
        <v>26</v>
      </c>
      <c r="AH17" s="7">
        <v>25</v>
      </c>
      <c r="AI17" s="7">
        <v>50</v>
      </c>
      <c r="AJ17" s="7">
        <v>58</v>
      </c>
      <c r="AK17" s="7">
        <v>68</v>
      </c>
      <c r="AL17" s="7">
        <v>169</v>
      </c>
      <c r="AM17" s="7">
        <f t="shared" si="0"/>
        <v>235</v>
      </c>
      <c r="AN17" s="7">
        <f t="shared" si="1"/>
        <v>117</v>
      </c>
      <c r="AO17" s="7">
        <f t="shared" si="2"/>
        <v>169</v>
      </c>
      <c r="AP17" s="7">
        <f t="shared" si="3"/>
        <v>114</v>
      </c>
      <c r="AQ17" s="7">
        <f t="shared" si="4"/>
        <v>128</v>
      </c>
      <c r="AR17" s="7">
        <f t="shared" si="4"/>
        <v>431</v>
      </c>
      <c r="AS17" s="7">
        <f t="shared" si="5"/>
        <v>119</v>
      </c>
      <c r="AT17" s="7">
        <f t="shared" si="6"/>
        <v>58</v>
      </c>
      <c r="AU17" s="7">
        <f t="shared" si="6"/>
        <v>68</v>
      </c>
      <c r="AV17" s="7">
        <f t="shared" si="6"/>
        <v>169</v>
      </c>
    </row>
    <row r="18" spans="1:48">
      <c r="A18" s="27">
        <v>39995</v>
      </c>
      <c r="B18" s="7" t="s">
        <v>1498</v>
      </c>
      <c r="C18" s="7" t="s">
        <v>928</v>
      </c>
      <c r="D18" s="7">
        <v>261</v>
      </c>
      <c r="E18" s="7">
        <v>0</v>
      </c>
      <c r="F18" s="7">
        <v>1</v>
      </c>
      <c r="G18" s="7">
        <v>4</v>
      </c>
      <c r="H18" s="7">
        <v>4</v>
      </c>
      <c r="I18" s="7">
        <v>19</v>
      </c>
      <c r="J18" s="7">
        <v>8</v>
      </c>
      <c r="K18" s="7">
        <v>7</v>
      </c>
      <c r="L18" s="7">
        <v>8</v>
      </c>
      <c r="M18" s="7">
        <v>2</v>
      </c>
      <c r="N18" s="7">
        <v>3</v>
      </c>
      <c r="O18" s="7">
        <v>3</v>
      </c>
      <c r="P18" s="10" t="s">
        <v>1833</v>
      </c>
      <c r="Q18" s="10" t="s">
        <v>1833</v>
      </c>
      <c r="R18" s="7">
        <v>4</v>
      </c>
      <c r="S18" s="7">
        <v>5</v>
      </c>
      <c r="T18" s="7">
        <v>1</v>
      </c>
      <c r="U18" s="7">
        <v>1</v>
      </c>
      <c r="V18" s="7">
        <v>1</v>
      </c>
      <c r="W18" s="7">
        <v>0</v>
      </c>
      <c r="X18" s="7">
        <v>23</v>
      </c>
      <c r="Y18" s="7">
        <v>0</v>
      </c>
      <c r="Z18" s="7">
        <v>3</v>
      </c>
      <c r="AA18" s="7">
        <v>9</v>
      </c>
      <c r="AB18" s="7">
        <v>0</v>
      </c>
      <c r="AC18" s="7">
        <v>2</v>
      </c>
      <c r="AD18" s="7">
        <v>5</v>
      </c>
      <c r="AE18" s="7">
        <v>83</v>
      </c>
      <c r="AF18" s="7">
        <v>1</v>
      </c>
      <c r="AG18" s="7">
        <v>2</v>
      </c>
      <c r="AH18" s="7">
        <v>17</v>
      </c>
      <c r="AI18" s="7">
        <v>9</v>
      </c>
      <c r="AJ18" s="7">
        <v>3</v>
      </c>
      <c r="AK18" s="7">
        <v>3</v>
      </c>
      <c r="AL18" s="7">
        <v>30</v>
      </c>
      <c r="AM18" s="7">
        <f t="shared" si="0"/>
        <v>56</v>
      </c>
      <c r="AN18" s="7">
        <f t="shared" si="1"/>
        <v>15</v>
      </c>
      <c r="AO18" s="7">
        <f t="shared" si="2"/>
        <v>23</v>
      </c>
      <c r="AP18" s="7">
        <f t="shared" si="3"/>
        <v>14</v>
      </c>
      <c r="AQ18" s="7">
        <f t="shared" si="4"/>
        <v>5</v>
      </c>
      <c r="AR18" s="7">
        <f t="shared" si="4"/>
        <v>83</v>
      </c>
      <c r="AS18" s="7">
        <f t="shared" si="5"/>
        <v>29</v>
      </c>
      <c r="AT18" s="7">
        <f t="shared" si="6"/>
        <v>3</v>
      </c>
      <c r="AU18" s="7">
        <f t="shared" si="6"/>
        <v>3</v>
      </c>
      <c r="AV18" s="7">
        <f t="shared" si="6"/>
        <v>30</v>
      </c>
    </row>
    <row r="19" spans="1:48">
      <c r="A19" s="27">
        <v>39995</v>
      </c>
      <c r="B19" s="7" t="s">
        <v>1498</v>
      </c>
      <c r="C19" s="7" t="s">
        <v>232</v>
      </c>
      <c r="D19" s="7">
        <v>9442</v>
      </c>
      <c r="E19" s="7">
        <v>0</v>
      </c>
      <c r="F19" s="7">
        <v>11</v>
      </c>
      <c r="G19" s="7">
        <v>58</v>
      </c>
      <c r="H19" s="7">
        <v>26</v>
      </c>
      <c r="I19" s="7">
        <v>333</v>
      </c>
      <c r="J19" s="7">
        <v>203</v>
      </c>
      <c r="K19" s="7">
        <v>597</v>
      </c>
      <c r="L19" s="7">
        <v>1066</v>
      </c>
      <c r="M19" s="7">
        <v>26</v>
      </c>
      <c r="N19" s="7">
        <v>14</v>
      </c>
      <c r="O19" s="7">
        <v>126</v>
      </c>
      <c r="P19" s="10" t="s">
        <v>1833</v>
      </c>
      <c r="Q19" s="10" t="s">
        <v>1833</v>
      </c>
      <c r="R19" s="7">
        <v>37</v>
      </c>
      <c r="S19" s="7">
        <v>47</v>
      </c>
      <c r="T19" s="7">
        <v>1</v>
      </c>
      <c r="U19" s="7">
        <v>782</v>
      </c>
      <c r="V19" s="7">
        <v>20</v>
      </c>
      <c r="W19" s="7">
        <v>0</v>
      </c>
      <c r="X19" s="7">
        <v>1181</v>
      </c>
      <c r="Y19" s="7">
        <v>0</v>
      </c>
      <c r="Z19" s="7">
        <v>6</v>
      </c>
      <c r="AA19" s="7">
        <v>826</v>
      </c>
      <c r="AB19" s="7">
        <v>0</v>
      </c>
      <c r="AC19" s="7">
        <v>14</v>
      </c>
      <c r="AD19" s="7">
        <v>77</v>
      </c>
      <c r="AE19" s="7">
        <v>2168</v>
      </c>
      <c r="AF19" s="7">
        <v>2</v>
      </c>
      <c r="AG19" s="7">
        <v>68</v>
      </c>
      <c r="AH19" s="7">
        <v>191</v>
      </c>
      <c r="AI19" s="7">
        <v>421</v>
      </c>
      <c r="AJ19" s="7">
        <v>8</v>
      </c>
      <c r="AK19" s="7">
        <v>4</v>
      </c>
      <c r="AL19" s="7">
        <v>1129</v>
      </c>
      <c r="AM19" s="7">
        <f t="shared" si="0"/>
        <v>2334</v>
      </c>
      <c r="AN19" s="7">
        <f t="shared" si="1"/>
        <v>1013</v>
      </c>
      <c r="AO19" s="7">
        <f t="shared" si="2"/>
        <v>1181</v>
      </c>
      <c r="AP19" s="7">
        <f t="shared" si="3"/>
        <v>846</v>
      </c>
      <c r="AQ19" s="7">
        <f t="shared" si="4"/>
        <v>77</v>
      </c>
      <c r="AR19" s="7">
        <f t="shared" si="4"/>
        <v>2168</v>
      </c>
      <c r="AS19" s="7">
        <f t="shared" si="5"/>
        <v>682</v>
      </c>
      <c r="AT19" s="7">
        <f t="shared" si="6"/>
        <v>8</v>
      </c>
      <c r="AU19" s="7">
        <f t="shared" si="6"/>
        <v>4</v>
      </c>
      <c r="AV19" s="7">
        <f t="shared" si="6"/>
        <v>1129</v>
      </c>
    </row>
    <row r="20" spans="1:48">
      <c r="A20" s="27">
        <v>39995</v>
      </c>
      <c r="B20" s="7" t="s">
        <v>1758</v>
      </c>
      <c r="C20" s="7" t="s">
        <v>928</v>
      </c>
      <c r="D20" s="7">
        <v>5</v>
      </c>
      <c r="E20" s="7">
        <v>0</v>
      </c>
      <c r="F20" s="7">
        <v>0</v>
      </c>
      <c r="G20" s="7">
        <v>0</v>
      </c>
      <c r="H20" s="7">
        <v>0</v>
      </c>
      <c r="I20" s="7">
        <v>0</v>
      </c>
      <c r="J20" s="7">
        <v>0</v>
      </c>
      <c r="K20" s="7">
        <v>0</v>
      </c>
      <c r="L20" s="7">
        <v>1</v>
      </c>
      <c r="M20" s="7">
        <v>0</v>
      </c>
      <c r="N20" s="7">
        <v>0</v>
      </c>
      <c r="O20" s="7">
        <v>0</v>
      </c>
      <c r="P20" s="10" t="s">
        <v>1833</v>
      </c>
      <c r="Q20" s="10" t="s">
        <v>1833</v>
      </c>
      <c r="R20" s="7">
        <v>0</v>
      </c>
      <c r="S20" s="7">
        <v>0</v>
      </c>
      <c r="T20" s="7">
        <v>0</v>
      </c>
      <c r="U20" s="7">
        <v>0</v>
      </c>
      <c r="V20" s="7">
        <v>0</v>
      </c>
      <c r="W20" s="7">
        <v>0</v>
      </c>
      <c r="X20" s="7">
        <v>4</v>
      </c>
      <c r="Y20" s="7">
        <v>0</v>
      </c>
      <c r="Z20" s="7">
        <v>0</v>
      </c>
      <c r="AA20" s="7">
        <v>0</v>
      </c>
      <c r="AB20" s="7">
        <v>0</v>
      </c>
      <c r="AC20" s="7">
        <v>0</v>
      </c>
      <c r="AD20" s="7">
        <v>0</v>
      </c>
      <c r="AE20" s="7">
        <v>0</v>
      </c>
      <c r="AF20" s="7">
        <v>0</v>
      </c>
      <c r="AG20" s="7">
        <v>0</v>
      </c>
      <c r="AH20" s="7">
        <v>0</v>
      </c>
      <c r="AI20" s="7">
        <v>0</v>
      </c>
      <c r="AJ20" s="7">
        <v>0</v>
      </c>
      <c r="AK20" s="7">
        <v>0</v>
      </c>
      <c r="AL20" s="7">
        <v>0</v>
      </c>
      <c r="AM20" s="7">
        <f t="shared" si="0"/>
        <v>1</v>
      </c>
      <c r="AN20" s="7">
        <f t="shared" si="1"/>
        <v>0</v>
      </c>
      <c r="AO20" s="7">
        <f t="shared" si="2"/>
        <v>4</v>
      </c>
      <c r="AP20" s="7">
        <f t="shared" si="3"/>
        <v>0</v>
      </c>
      <c r="AQ20" s="7">
        <f t="shared" si="4"/>
        <v>0</v>
      </c>
      <c r="AR20" s="7">
        <f t="shared" si="4"/>
        <v>0</v>
      </c>
      <c r="AS20" s="7">
        <f t="shared" si="5"/>
        <v>0</v>
      </c>
      <c r="AT20" s="7">
        <f t="shared" si="6"/>
        <v>0</v>
      </c>
      <c r="AU20" s="7">
        <f t="shared" si="6"/>
        <v>0</v>
      </c>
      <c r="AV20" s="7">
        <f t="shared" si="6"/>
        <v>0</v>
      </c>
    </row>
    <row r="21" spans="1:48">
      <c r="A21" s="27">
        <v>39995</v>
      </c>
      <c r="B21" s="7" t="s">
        <v>1758</v>
      </c>
      <c r="C21" s="7" t="s">
        <v>232</v>
      </c>
      <c r="D21" s="7">
        <v>131</v>
      </c>
      <c r="E21" s="7">
        <v>0</v>
      </c>
      <c r="F21" s="7">
        <v>0</v>
      </c>
      <c r="G21" s="7">
        <v>0</v>
      </c>
      <c r="H21" s="7">
        <v>0</v>
      </c>
      <c r="I21" s="7">
        <v>0</v>
      </c>
      <c r="J21" s="7">
        <v>0</v>
      </c>
      <c r="K21" s="7">
        <v>0</v>
      </c>
      <c r="L21" s="7">
        <v>0</v>
      </c>
      <c r="M21" s="7">
        <v>0</v>
      </c>
      <c r="N21" s="7">
        <v>0</v>
      </c>
      <c r="O21" s="7">
        <v>0</v>
      </c>
      <c r="P21" s="10" t="s">
        <v>1833</v>
      </c>
      <c r="Q21" s="10" t="s">
        <v>1833</v>
      </c>
      <c r="R21" s="7">
        <v>0</v>
      </c>
      <c r="S21" s="7">
        <v>0</v>
      </c>
      <c r="T21" s="7">
        <v>0</v>
      </c>
      <c r="U21" s="7">
        <v>0</v>
      </c>
      <c r="V21" s="7">
        <v>0</v>
      </c>
      <c r="W21" s="7">
        <v>0</v>
      </c>
      <c r="X21" s="7">
        <v>131</v>
      </c>
      <c r="Y21" s="7">
        <v>0</v>
      </c>
      <c r="Z21" s="7">
        <v>0</v>
      </c>
      <c r="AA21" s="7">
        <v>0</v>
      </c>
      <c r="AB21" s="7">
        <v>0</v>
      </c>
      <c r="AC21" s="7">
        <v>0</v>
      </c>
      <c r="AD21" s="7">
        <v>0</v>
      </c>
      <c r="AE21" s="7">
        <v>0</v>
      </c>
      <c r="AF21" s="7">
        <v>0</v>
      </c>
      <c r="AG21" s="7">
        <v>0</v>
      </c>
      <c r="AH21" s="7">
        <v>0</v>
      </c>
      <c r="AI21" s="7">
        <v>0</v>
      </c>
      <c r="AJ21" s="7">
        <v>0</v>
      </c>
      <c r="AK21" s="7">
        <v>0</v>
      </c>
      <c r="AL21" s="7">
        <v>0</v>
      </c>
      <c r="AM21" s="7">
        <f t="shared" si="0"/>
        <v>0</v>
      </c>
      <c r="AN21" s="7">
        <f t="shared" si="1"/>
        <v>0</v>
      </c>
      <c r="AO21" s="7">
        <f t="shared" si="2"/>
        <v>131</v>
      </c>
      <c r="AP21" s="7">
        <f t="shared" si="3"/>
        <v>0</v>
      </c>
      <c r="AQ21" s="7">
        <f t="shared" si="4"/>
        <v>0</v>
      </c>
      <c r="AR21" s="7">
        <f t="shared" si="4"/>
        <v>0</v>
      </c>
      <c r="AS21" s="7">
        <f t="shared" si="5"/>
        <v>0</v>
      </c>
      <c r="AT21" s="7">
        <f t="shared" si="6"/>
        <v>0</v>
      </c>
      <c r="AU21" s="7">
        <f t="shared" si="6"/>
        <v>0</v>
      </c>
      <c r="AV21" s="7">
        <f t="shared" si="6"/>
        <v>0</v>
      </c>
    </row>
    <row r="22" spans="1:48">
      <c r="A22" s="27">
        <v>39995</v>
      </c>
      <c r="B22" s="7" t="s">
        <v>65</v>
      </c>
      <c r="C22" s="7" t="s">
        <v>928</v>
      </c>
      <c r="D22" s="7">
        <v>9</v>
      </c>
      <c r="E22" s="7">
        <v>0</v>
      </c>
      <c r="F22" s="7">
        <v>0</v>
      </c>
      <c r="G22" s="7">
        <v>0</v>
      </c>
      <c r="H22" s="7">
        <v>0</v>
      </c>
      <c r="I22" s="7">
        <v>0</v>
      </c>
      <c r="J22" s="7">
        <v>0</v>
      </c>
      <c r="K22" s="7">
        <v>0</v>
      </c>
      <c r="L22" s="7">
        <v>1</v>
      </c>
      <c r="M22" s="7">
        <v>1</v>
      </c>
      <c r="N22" s="7">
        <v>0</v>
      </c>
      <c r="O22" s="7">
        <v>0</v>
      </c>
      <c r="P22" s="10" t="s">
        <v>1833</v>
      </c>
      <c r="Q22" s="10" t="s">
        <v>1833</v>
      </c>
      <c r="R22" s="7">
        <v>0</v>
      </c>
      <c r="S22" s="7">
        <v>0</v>
      </c>
      <c r="T22" s="7">
        <v>0</v>
      </c>
      <c r="U22" s="7">
        <v>0</v>
      </c>
      <c r="V22" s="7">
        <v>0</v>
      </c>
      <c r="W22" s="7">
        <v>0</v>
      </c>
      <c r="X22" s="7">
        <v>1</v>
      </c>
      <c r="Y22" s="7">
        <v>0</v>
      </c>
      <c r="Z22" s="7">
        <v>0</v>
      </c>
      <c r="AA22" s="7">
        <v>1</v>
      </c>
      <c r="AB22" s="7">
        <v>0</v>
      </c>
      <c r="AC22" s="7">
        <v>0</v>
      </c>
      <c r="AD22" s="7">
        <v>0</v>
      </c>
      <c r="AE22" s="7">
        <v>0</v>
      </c>
      <c r="AF22" s="7">
        <v>0</v>
      </c>
      <c r="AG22" s="7">
        <v>3</v>
      </c>
      <c r="AH22" s="7">
        <v>0</v>
      </c>
      <c r="AI22" s="7">
        <v>0</v>
      </c>
      <c r="AJ22" s="7">
        <v>1</v>
      </c>
      <c r="AK22" s="7">
        <v>1</v>
      </c>
      <c r="AL22" s="7">
        <v>0</v>
      </c>
      <c r="AM22" s="7">
        <f t="shared" si="0"/>
        <v>2</v>
      </c>
      <c r="AN22" s="7">
        <f t="shared" si="1"/>
        <v>0</v>
      </c>
      <c r="AO22" s="7">
        <f t="shared" si="2"/>
        <v>1</v>
      </c>
      <c r="AP22" s="7">
        <f t="shared" si="3"/>
        <v>1</v>
      </c>
      <c r="AQ22" s="7">
        <f t="shared" si="4"/>
        <v>0</v>
      </c>
      <c r="AR22" s="7">
        <f t="shared" si="4"/>
        <v>0</v>
      </c>
      <c r="AS22" s="7">
        <f t="shared" si="5"/>
        <v>3</v>
      </c>
      <c r="AT22" s="7">
        <f t="shared" si="6"/>
        <v>1</v>
      </c>
      <c r="AU22" s="7">
        <f t="shared" si="6"/>
        <v>1</v>
      </c>
      <c r="AV22" s="7">
        <f t="shared" si="6"/>
        <v>0</v>
      </c>
    </row>
    <row r="23" spans="1:48">
      <c r="A23" s="27">
        <v>39995</v>
      </c>
      <c r="B23" s="7" t="s">
        <v>65</v>
      </c>
      <c r="C23" s="7" t="s">
        <v>232</v>
      </c>
      <c r="D23" s="7">
        <v>27</v>
      </c>
      <c r="E23" s="7">
        <v>0</v>
      </c>
      <c r="F23" s="7">
        <v>0</v>
      </c>
      <c r="G23" s="7">
        <v>0</v>
      </c>
      <c r="H23" s="7">
        <v>0</v>
      </c>
      <c r="I23" s="7">
        <v>0</v>
      </c>
      <c r="J23" s="7">
        <v>0</v>
      </c>
      <c r="K23" s="7">
        <v>0</v>
      </c>
      <c r="L23" s="7">
        <v>2</v>
      </c>
      <c r="M23" s="7">
        <v>3</v>
      </c>
      <c r="N23" s="7">
        <v>0</v>
      </c>
      <c r="O23" s="7">
        <v>0</v>
      </c>
      <c r="P23" s="10" t="s">
        <v>1833</v>
      </c>
      <c r="Q23" s="10" t="s">
        <v>1833</v>
      </c>
      <c r="R23" s="7">
        <v>0</v>
      </c>
      <c r="S23" s="7">
        <v>0</v>
      </c>
      <c r="T23" s="7">
        <v>0</v>
      </c>
      <c r="U23" s="7">
        <v>0</v>
      </c>
      <c r="V23" s="7">
        <v>0</v>
      </c>
      <c r="W23" s="7">
        <v>0</v>
      </c>
      <c r="X23" s="7">
        <v>2</v>
      </c>
      <c r="Y23" s="7">
        <v>0</v>
      </c>
      <c r="Z23" s="7">
        <v>0</v>
      </c>
      <c r="AA23" s="7">
        <v>1</v>
      </c>
      <c r="AB23" s="7">
        <v>0</v>
      </c>
      <c r="AC23" s="7">
        <v>0</v>
      </c>
      <c r="AD23" s="7">
        <v>0</v>
      </c>
      <c r="AE23" s="7">
        <v>0</v>
      </c>
      <c r="AF23" s="7">
        <v>0</v>
      </c>
      <c r="AG23" s="7">
        <v>8</v>
      </c>
      <c r="AH23" s="7">
        <v>0</v>
      </c>
      <c r="AI23" s="7">
        <v>0</v>
      </c>
      <c r="AJ23" s="7">
        <v>10</v>
      </c>
      <c r="AK23" s="7">
        <v>1</v>
      </c>
      <c r="AL23" s="7">
        <v>0</v>
      </c>
      <c r="AM23" s="7">
        <f t="shared" si="0"/>
        <v>5</v>
      </c>
      <c r="AN23" s="7">
        <f t="shared" si="1"/>
        <v>0</v>
      </c>
      <c r="AO23" s="7">
        <f t="shared" si="2"/>
        <v>2</v>
      </c>
      <c r="AP23" s="7">
        <f t="shared" si="3"/>
        <v>1</v>
      </c>
      <c r="AQ23" s="7">
        <f t="shared" si="4"/>
        <v>0</v>
      </c>
      <c r="AR23" s="7">
        <f t="shared" si="4"/>
        <v>0</v>
      </c>
      <c r="AS23" s="7">
        <f t="shared" si="5"/>
        <v>8</v>
      </c>
      <c r="AT23" s="7">
        <f t="shared" si="6"/>
        <v>10</v>
      </c>
      <c r="AU23" s="7">
        <f t="shared" si="6"/>
        <v>1</v>
      </c>
      <c r="AV23" s="7">
        <f t="shared" si="6"/>
        <v>0</v>
      </c>
    </row>
    <row r="24" spans="1:48">
      <c r="A24" s="27">
        <v>39995</v>
      </c>
      <c r="B24" s="7" t="s">
        <v>751</v>
      </c>
      <c r="C24" s="7" t="s">
        <v>928</v>
      </c>
      <c r="D24" s="7">
        <v>96</v>
      </c>
      <c r="E24" s="7">
        <v>0</v>
      </c>
      <c r="F24" s="7">
        <v>0</v>
      </c>
      <c r="G24" s="7">
        <v>1</v>
      </c>
      <c r="H24" s="7">
        <v>0</v>
      </c>
      <c r="I24" s="7">
        <v>2</v>
      </c>
      <c r="J24" s="7">
        <v>1</v>
      </c>
      <c r="K24" s="7">
        <v>9</v>
      </c>
      <c r="L24" s="7">
        <v>4</v>
      </c>
      <c r="M24" s="7">
        <v>2</v>
      </c>
      <c r="N24" s="7">
        <v>1</v>
      </c>
      <c r="O24" s="7">
        <v>1</v>
      </c>
      <c r="P24" s="10" t="s">
        <v>1833</v>
      </c>
      <c r="Q24" s="10" t="s">
        <v>1833</v>
      </c>
      <c r="R24" s="7">
        <v>2</v>
      </c>
      <c r="S24" s="7">
        <v>1</v>
      </c>
      <c r="T24" s="7">
        <v>0</v>
      </c>
      <c r="U24" s="7">
        <v>0</v>
      </c>
      <c r="V24" s="7">
        <v>1</v>
      </c>
      <c r="W24" s="7">
        <v>2</v>
      </c>
      <c r="X24" s="7">
        <v>10</v>
      </c>
      <c r="Y24" s="7">
        <v>0</v>
      </c>
      <c r="Z24" s="7">
        <v>1</v>
      </c>
      <c r="AA24" s="7">
        <v>4</v>
      </c>
      <c r="AB24" s="7">
        <v>0</v>
      </c>
      <c r="AC24" s="7">
        <v>0</v>
      </c>
      <c r="AD24" s="7">
        <v>3</v>
      </c>
      <c r="AE24" s="7">
        <v>35</v>
      </c>
      <c r="AF24" s="7">
        <v>0</v>
      </c>
      <c r="AG24" s="7">
        <v>0</v>
      </c>
      <c r="AH24" s="7">
        <v>1</v>
      </c>
      <c r="AI24" s="7">
        <v>0</v>
      </c>
      <c r="AJ24" s="7">
        <v>1</v>
      </c>
      <c r="AK24" s="7">
        <v>2</v>
      </c>
      <c r="AL24" s="7">
        <v>12</v>
      </c>
      <c r="AM24" s="7">
        <f t="shared" si="0"/>
        <v>20</v>
      </c>
      <c r="AN24" s="7">
        <f t="shared" si="1"/>
        <v>7</v>
      </c>
      <c r="AO24" s="7">
        <f t="shared" si="2"/>
        <v>10</v>
      </c>
      <c r="AP24" s="7">
        <f t="shared" si="3"/>
        <v>5</v>
      </c>
      <c r="AQ24" s="7">
        <f t="shared" si="4"/>
        <v>3</v>
      </c>
      <c r="AR24" s="7">
        <f t="shared" si="4"/>
        <v>35</v>
      </c>
      <c r="AS24" s="7">
        <f t="shared" si="5"/>
        <v>1</v>
      </c>
      <c r="AT24" s="7">
        <f t="shared" si="6"/>
        <v>1</v>
      </c>
      <c r="AU24" s="7">
        <f t="shared" si="6"/>
        <v>2</v>
      </c>
      <c r="AV24" s="7">
        <f t="shared" si="6"/>
        <v>12</v>
      </c>
    </row>
    <row r="25" spans="1:48">
      <c r="A25" s="27">
        <v>39995</v>
      </c>
      <c r="B25" s="7" t="s">
        <v>751</v>
      </c>
      <c r="C25" s="7" t="s">
        <v>232</v>
      </c>
      <c r="D25" s="7">
        <v>1803</v>
      </c>
      <c r="E25" s="7">
        <v>0</v>
      </c>
      <c r="F25" s="7">
        <v>0</v>
      </c>
      <c r="G25" s="7">
        <v>7</v>
      </c>
      <c r="H25" s="7">
        <v>0</v>
      </c>
      <c r="I25" s="7">
        <v>74</v>
      </c>
      <c r="J25" s="7">
        <v>2</v>
      </c>
      <c r="K25" s="7">
        <v>165</v>
      </c>
      <c r="L25" s="7">
        <v>171</v>
      </c>
      <c r="M25" s="7">
        <v>36</v>
      </c>
      <c r="N25" s="7">
        <v>17</v>
      </c>
      <c r="O25" s="7">
        <v>11</v>
      </c>
      <c r="P25" s="10" t="s">
        <v>1833</v>
      </c>
      <c r="Q25" s="10" t="s">
        <v>1833</v>
      </c>
      <c r="R25" s="7">
        <v>23</v>
      </c>
      <c r="S25" s="7">
        <v>8</v>
      </c>
      <c r="T25" s="7">
        <v>0</v>
      </c>
      <c r="U25" s="7">
        <v>0</v>
      </c>
      <c r="V25" s="7">
        <v>15</v>
      </c>
      <c r="W25" s="7">
        <v>17</v>
      </c>
      <c r="X25" s="7">
        <v>361</v>
      </c>
      <c r="Y25" s="7">
        <v>0</v>
      </c>
      <c r="Z25" s="7">
        <v>1</v>
      </c>
      <c r="AA25" s="7">
        <v>112</v>
      </c>
      <c r="AB25" s="7">
        <v>0</v>
      </c>
      <c r="AC25" s="7">
        <v>0</v>
      </c>
      <c r="AD25" s="7">
        <v>31</v>
      </c>
      <c r="AE25" s="7">
        <v>538</v>
      </c>
      <c r="AF25" s="7">
        <v>0</v>
      </c>
      <c r="AG25" s="7">
        <v>0</v>
      </c>
      <c r="AH25" s="7">
        <v>1</v>
      </c>
      <c r="AI25" s="7">
        <v>0</v>
      </c>
      <c r="AJ25" s="7">
        <v>7</v>
      </c>
      <c r="AK25" s="7">
        <v>2</v>
      </c>
      <c r="AL25" s="7">
        <v>204</v>
      </c>
      <c r="AM25" s="7">
        <f t="shared" si="0"/>
        <v>472</v>
      </c>
      <c r="AN25" s="7">
        <f t="shared" si="1"/>
        <v>74</v>
      </c>
      <c r="AO25" s="7">
        <f t="shared" si="2"/>
        <v>361</v>
      </c>
      <c r="AP25" s="7">
        <f t="shared" si="3"/>
        <v>113</v>
      </c>
      <c r="AQ25" s="7">
        <f t="shared" si="4"/>
        <v>31</v>
      </c>
      <c r="AR25" s="7">
        <f t="shared" si="4"/>
        <v>538</v>
      </c>
      <c r="AS25" s="7">
        <f t="shared" si="5"/>
        <v>1</v>
      </c>
      <c r="AT25" s="7">
        <f t="shared" si="6"/>
        <v>7</v>
      </c>
      <c r="AU25" s="7">
        <f t="shared" si="6"/>
        <v>2</v>
      </c>
      <c r="AV25" s="7">
        <f t="shared" si="6"/>
        <v>204</v>
      </c>
    </row>
    <row r="26" spans="1:48">
      <c r="A26" s="27">
        <v>39995</v>
      </c>
      <c r="B26" s="7" t="s">
        <v>1760</v>
      </c>
      <c r="C26" s="7" t="s">
        <v>928</v>
      </c>
      <c r="D26" s="7">
        <v>379</v>
      </c>
      <c r="E26" s="7">
        <v>0</v>
      </c>
      <c r="F26" s="7">
        <v>19</v>
      </c>
      <c r="G26" s="7">
        <v>11</v>
      </c>
      <c r="H26" s="7">
        <v>7</v>
      </c>
      <c r="I26" s="7">
        <v>7</v>
      </c>
      <c r="J26" s="7">
        <v>1</v>
      </c>
      <c r="K26" s="7">
        <v>19</v>
      </c>
      <c r="L26" s="7">
        <v>4</v>
      </c>
      <c r="M26" s="7">
        <v>10</v>
      </c>
      <c r="N26" s="7">
        <v>16</v>
      </c>
      <c r="O26" s="7">
        <v>45</v>
      </c>
      <c r="P26" s="10" t="s">
        <v>1833</v>
      </c>
      <c r="Q26" s="10" t="s">
        <v>1833</v>
      </c>
      <c r="R26" s="7">
        <v>13</v>
      </c>
      <c r="S26" s="7">
        <v>3</v>
      </c>
      <c r="T26" s="7">
        <v>6</v>
      </c>
      <c r="U26" s="7">
        <v>8</v>
      </c>
      <c r="V26" s="7">
        <v>8</v>
      </c>
      <c r="W26" s="7">
        <v>0</v>
      </c>
      <c r="X26" s="7">
        <v>40</v>
      </c>
      <c r="Y26" s="7">
        <v>1</v>
      </c>
      <c r="Z26" s="7">
        <v>11</v>
      </c>
      <c r="AA26" s="7">
        <v>2</v>
      </c>
      <c r="AB26" s="7">
        <v>1</v>
      </c>
      <c r="AC26" s="7">
        <v>4</v>
      </c>
      <c r="AD26" s="7">
        <v>9</v>
      </c>
      <c r="AE26" s="7">
        <v>81</v>
      </c>
      <c r="AF26" s="7">
        <v>5</v>
      </c>
      <c r="AG26" s="7">
        <v>1</v>
      </c>
      <c r="AH26" s="7">
        <v>11</v>
      </c>
      <c r="AI26" s="7">
        <v>4</v>
      </c>
      <c r="AJ26" s="7">
        <v>1</v>
      </c>
      <c r="AK26" s="7">
        <v>8</v>
      </c>
      <c r="AL26" s="7">
        <v>23</v>
      </c>
      <c r="AM26" s="7">
        <f t="shared" si="0"/>
        <v>94</v>
      </c>
      <c r="AN26" s="7">
        <f t="shared" si="1"/>
        <v>83</v>
      </c>
      <c r="AO26" s="7">
        <f t="shared" si="2"/>
        <v>40</v>
      </c>
      <c r="AP26" s="7">
        <f t="shared" si="3"/>
        <v>19</v>
      </c>
      <c r="AQ26" s="7">
        <f t="shared" si="4"/>
        <v>9</v>
      </c>
      <c r="AR26" s="7">
        <f t="shared" si="4"/>
        <v>81</v>
      </c>
      <c r="AS26" s="7">
        <f t="shared" si="5"/>
        <v>21</v>
      </c>
      <c r="AT26" s="7">
        <f t="shared" si="6"/>
        <v>1</v>
      </c>
      <c r="AU26" s="7">
        <f t="shared" si="6"/>
        <v>8</v>
      </c>
      <c r="AV26" s="7">
        <f t="shared" si="6"/>
        <v>23</v>
      </c>
    </row>
    <row r="27" spans="1:48">
      <c r="A27" s="27">
        <v>39995</v>
      </c>
      <c r="B27" s="7" t="s">
        <v>1760</v>
      </c>
      <c r="C27" s="7" t="s">
        <v>232</v>
      </c>
      <c r="D27" s="7">
        <v>3097</v>
      </c>
      <c r="E27" s="7">
        <v>0</v>
      </c>
      <c r="F27" s="7">
        <v>116</v>
      </c>
      <c r="G27" s="7">
        <v>48</v>
      </c>
      <c r="H27" s="7">
        <v>32</v>
      </c>
      <c r="I27" s="7">
        <v>44</v>
      </c>
      <c r="J27" s="7">
        <v>4</v>
      </c>
      <c r="K27" s="7">
        <v>104</v>
      </c>
      <c r="L27" s="7">
        <v>69</v>
      </c>
      <c r="M27" s="7">
        <v>61</v>
      </c>
      <c r="N27" s="7">
        <v>124</v>
      </c>
      <c r="O27" s="7">
        <v>408</v>
      </c>
      <c r="P27" s="10" t="s">
        <v>1833</v>
      </c>
      <c r="Q27" s="10" t="s">
        <v>1833</v>
      </c>
      <c r="R27" s="7">
        <v>85</v>
      </c>
      <c r="S27" s="7">
        <v>30</v>
      </c>
      <c r="T27" s="7">
        <v>22</v>
      </c>
      <c r="U27" s="7">
        <v>34</v>
      </c>
      <c r="V27" s="7">
        <v>38</v>
      </c>
      <c r="W27" s="7">
        <v>0</v>
      </c>
      <c r="X27" s="7">
        <v>302</v>
      </c>
      <c r="Y27" s="7">
        <v>12</v>
      </c>
      <c r="Z27" s="7">
        <v>71</v>
      </c>
      <c r="AA27" s="7">
        <v>17</v>
      </c>
      <c r="AB27" s="7">
        <v>1</v>
      </c>
      <c r="AC27" s="7">
        <v>9</v>
      </c>
      <c r="AD27" s="7">
        <v>42</v>
      </c>
      <c r="AE27" s="7">
        <v>751</v>
      </c>
      <c r="AF27" s="7">
        <v>8</v>
      </c>
      <c r="AG27" s="7">
        <v>10</v>
      </c>
      <c r="AH27" s="7">
        <v>345</v>
      </c>
      <c r="AI27" s="7">
        <v>22</v>
      </c>
      <c r="AJ27" s="7">
        <v>5</v>
      </c>
      <c r="AK27" s="7">
        <v>80</v>
      </c>
      <c r="AL27" s="7">
        <v>203</v>
      </c>
      <c r="AM27" s="7">
        <f t="shared" si="0"/>
        <v>602</v>
      </c>
      <c r="AN27" s="7">
        <f t="shared" si="1"/>
        <v>617</v>
      </c>
      <c r="AO27" s="7">
        <f t="shared" si="2"/>
        <v>302</v>
      </c>
      <c r="AP27" s="7">
        <f t="shared" si="3"/>
        <v>110</v>
      </c>
      <c r="AQ27" s="7">
        <f t="shared" si="4"/>
        <v>42</v>
      </c>
      <c r="AR27" s="7">
        <f t="shared" si="4"/>
        <v>751</v>
      </c>
      <c r="AS27" s="7">
        <f t="shared" si="5"/>
        <v>385</v>
      </c>
      <c r="AT27" s="7">
        <f t="shared" si="6"/>
        <v>5</v>
      </c>
      <c r="AU27" s="7">
        <f t="shared" si="6"/>
        <v>80</v>
      </c>
      <c r="AV27" s="7">
        <f t="shared" si="6"/>
        <v>203</v>
      </c>
    </row>
    <row r="28" spans="1:48">
      <c r="A28" s="27">
        <v>39995</v>
      </c>
      <c r="B28" s="7" t="s">
        <v>941</v>
      </c>
      <c r="C28" s="7" t="s">
        <v>928</v>
      </c>
      <c r="D28" s="7">
        <v>8</v>
      </c>
      <c r="E28" s="7">
        <v>0</v>
      </c>
      <c r="F28" s="7">
        <v>0</v>
      </c>
      <c r="G28" s="7">
        <v>1</v>
      </c>
      <c r="H28" s="7">
        <v>0</v>
      </c>
      <c r="I28" s="7">
        <v>1</v>
      </c>
      <c r="J28" s="7">
        <v>0</v>
      </c>
      <c r="K28" s="7">
        <v>0</v>
      </c>
      <c r="L28" s="7">
        <v>0</v>
      </c>
      <c r="M28" s="7">
        <v>0</v>
      </c>
      <c r="N28" s="7">
        <v>0</v>
      </c>
      <c r="O28" s="7">
        <v>3</v>
      </c>
      <c r="P28" s="10" t="s">
        <v>1833</v>
      </c>
      <c r="Q28" s="10" t="s">
        <v>1833</v>
      </c>
      <c r="R28" s="7">
        <v>0</v>
      </c>
      <c r="S28" s="7">
        <v>0</v>
      </c>
      <c r="T28" s="7">
        <v>0</v>
      </c>
      <c r="U28" s="7">
        <v>0</v>
      </c>
      <c r="V28" s="7">
        <v>0</v>
      </c>
      <c r="W28" s="7">
        <v>0</v>
      </c>
      <c r="X28" s="7">
        <v>0</v>
      </c>
      <c r="Y28" s="7">
        <v>0</v>
      </c>
      <c r="Z28" s="7">
        <v>1</v>
      </c>
      <c r="AA28" s="7">
        <v>0</v>
      </c>
      <c r="AB28" s="7">
        <v>0</v>
      </c>
      <c r="AC28" s="7">
        <v>0</v>
      </c>
      <c r="AD28" s="7">
        <v>0</v>
      </c>
      <c r="AE28" s="7">
        <v>2</v>
      </c>
      <c r="AF28" s="7">
        <v>0</v>
      </c>
      <c r="AG28" s="7">
        <v>0</v>
      </c>
      <c r="AH28" s="7">
        <v>0</v>
      </c>
      <c r="AI28" s="7">
        <v>0</v>
      </c>
      <c r="AJ28" s="7">
        <v>0</v>
      </c>
      <c r="AK28" s="7">
        <v>0</v>
      </c>
      <c r="AL28" s="7">
        <v>0</v>
      </c>
      <c r="AM28" s="7">
        <f t="shared" si="0"/>
        <v>2</v>
      </c>
      <c r="AN28" s="7">
        <f t="shared" si="1"/>
        <v>3</v>
      </c>
      <c r="AO28" s="7">
        <f t="shared" si="2"/>
        <v>0</v>
      </c>
      <c r="AP28" s="7">
        <f t="shared" si="3"/>
        <v>1</v>
      </c>
      <c r="AQ28" s="7">
        <f t="shared" si="4"/>
        <v>0</v>
      </c>
      <c r="AR28" s="7">
        <f t="shared" si="4"/>
        <v>2</v>
      </c>
      <c r="AS28" s="7">
        <f t="shared" si="5"/>
        <v>0</v>
      </c>
      <c r="AT28" s="7">
        <f t="shared" si="6"/>
        <v>0</v>
      </c>
      <c r="AU28" s="7">
        <f t="shared" si="6"/>
        <v>0</v>
      </c>
      <c r="AV28" s="7">
        <f t="shared" si="6"/>
        <v>0</v>
      </c>
    </row>
    <row r="29" spans="1:48">
      <c r="A29" s="27">
        <v>39995</v>
      </c>
      <c r="B29" s="7" t="s">
        <v>941</v>
      </c>
      <c r="C29" s="7" t="s">
        <v>232</v>
      </c>
      <c r="D29" s="7">
        <v>140</v>
      </c>
      <c r="E29" s="7">
        <v>0</v>
      </c>
      <c r="F29" s="7">
        <v>0</v>
      </c>
      <c r="G29" s="7">
        <v>43</v>
      </c>
      <c r="H29" s="7">
        <v>0</v>
      </c>
      <c r="I29" s="7">
        <v>1</v>
      </c>
      <c r="J29" s="7">
        <v>0</v>
      </c>
      <c r="K29" s="7">
        <v>0</v>
      </c>
      <c r="L29" s="7">
        <v>0</v>
      </c>
      <c r="M29" s="7">
        <v>0</v>
      </c>
      <c r="N29" s="7">
        <v>0</v>
      </c>
      <c r="O29" s="7">
        <v>44</v>
      </c>
      <c r="P29" s="10" t="s">
        <v>1833</v>
      </c>
      <c r="Q29" s="10" t="s">
        <v>1833</v>
      </c>
      <c r="R29" s="7">
        <v>0</v>
      </c>
      <c r="S29" s="7">
        <v>0</v>
      </c>
      <c r="T29" s="7">
        <v>0</v>
      </c>
      <c r="U29" s="7">
        <v>0</v>
      </c>
      <c r="V29" s="7">
        <v>0</v>
      </c>
      <c r="W29" s="7">
        <v>0</v>
      </c>
      <c r="X29" s="7">
        <v>0</v>
      </c>
      <c r="Y29" s="7">
        <v>0</v>
      </c>
      <c r="Z29" s="7">
        <v>2</v>
      </c>
      <c r="AA29" s="7">
        <v>0</v>
      </c>
      <c r="AB29" s="7">
        <v>0</v>
      </c>
      <c r="AC29" s="7">
        <v>0</v>
      </c>
      <c r="AD29" s="7">
        <v>0</v>
      </c>
      <c r="AE29" s="7">
        <v>50</v>
      </c>
      <c r="AF29" s="7">
        <v>0</v>
      </c>
      <c r="AG29" s="7">
        <v>0</v>
      </c>
      <c r="AH29" s="7">
        <v>0</v>
      </c>
      <c r="AI29" s="7">
        <v>0</v>
      </c>
      <c r="AJ29" s="7">
        <v>0</v>
      </c>
      <c r="AK29" s="7">
        <v>0</v>
      </c>
      <c r="AL29" s="7">
        <v>0</v>
      </c>
      <c r="AM29" s="7">
        <f t="shared" si="0"/>
        <v>44</v>
      </c>
      <c r="AN29" s="7">
        <f t="shared" si="1"/>
        <v>44</v>
      </c>
      <c r="AO29" s="7">
        <f t="shared" si="2"/>
        <v>0</v>
      </c>
      <c r="AP29" s="7">
        <f t="shared" si="3"/>
        <v>2</v>
      </c>
      <c r="AQ29" s="7">
        <f t="shared" si="4"/>
        <v>0</v>
      </c>
      <c r="AR29" s="7">
        <f t="shared" si="4"/>
        <v>50</v>
      </c>
      <c r="AS29" s="7">
        <f t="shared" si="5"/>
        <v>0</v>
      </c>
      <c r="AT29" s="7">
        <f t="shared" si="6"/>
        <v>0</v>
      </c>
      <c r="AU29" s="7">
        <f t="shared" si="6"/>
        <v>0</v>
      </c>
      <c r="AV29" s="7">
        <f t="shared" si="6"/>
        <v>0</v>
      </c>
    </row>
    <row r="30" spans="1:48">
      <c r="A30" s="27">
        <v>39995</v>
      </c>
      <c r="B30" s="7" t="s">
        <v>134</v>
      </c>
      <c r="C30" s="7" t="s">
        <v>928</v>
      </c>
      <c r="D30" s="7">
        <v>234</v>
      </c>
      <c r="E30" s="7">
        <v>0</v>
      </c>
      <c r="F30" s="7">
        <v>5</v>
      </c>
      <c r="G30" s="7">
        <v>0</v>
      </c>
      <c r="H30" s="7">
        <v>2</v>
      </c>
      <c r="I30" s="7">
        <v>2</v>
      </c>
      <c r="J30" s="7">
        <v>0</v>
      </c>
      <c r="K30" s="7">
        <v>1</v>
      </c>
      <c r="L30" s="7">
        <v>1</v>
      </c>
      <c r="M30" s="7">
        <v>4</v>
      </c>
      <c r="N30" s="7">
        <v>2</v>
      </c>
      <c r="O30" s="7">
        <v>9</v>
      </c>
      <c r="P30" s="10" t="s">
        <v>1833</v>
      </c>
      <c r="Q30" s="10" t="s">
        <v>1833</v>
      </c>
      <c r="R30" s="7">
        <v>14</v>
      </c>
      <c r="S30" s="7">
        <v>10</v>
      </c>
      <c r="T30" s="7">
        <v>0</v>
      </c>
      <c r="U30" s="7">
        <v>1</v>
      </c>
      <c r="V30" s="7">
        <v>1</v>
      </c>
      <c r="W30" s="7">
        <v>0</v>
      </c>
      <c r="X30" s="7">
        <v>31</v>
      </c>
      <c r="Y30" s="7">
        <v>0</v>
      </c>
      <c r="Z30" s="7">
        <v>14</v>
      </c>
      <c r="AA30" s="7">
        <v>6</v>
      </c>
      <c r="AB30" s="7">
        <v>1</v>
      </c>
      <c r="AC30" s="7">
        <v>2</v>
      </c>
      <c r="AD30" s="7">
        <v>7</v>
      </c>
      <c r="AE30" s="7">
        <v>77</v>
      </c>
      <c r="AF30" s="7">
        <v>17</v>
      </c>
      <c r="AG30" s="7">
        <v>5</v>
      </c>
      <c r="AH30" s="7">
        <v>2</v>
      </c>
      <c r="AI30" s="7">
        <v>0</v>
      </c>
      <c r="AJ30" s="7">
        <v>2</v>
      </c>
      <c r="AK30" s="7">
        <v>3</v>
      </c>
      <c r="AL30" s="7">
        <v>15</v>
      </c>
      <c r="AM30" s="7">
        <f t="shared" si="0"/>
        <v>17</v>
      </c>
      <c r="AN30" s="7">
        <f t="shared" si="1"/>
        <v>35</v>
      </c>
      <c r="AO30" s="7">
        <f t="shared" si="2"/>
        <v>31</v>
      </c>
      <c r="AP30" s="7">
        <f t="shared" si="3"/>
        <v>23</v>
      </c>
      <c r="AQ30" s="7">
        <f t="shared" si="4"/>
        <v>7</v>
      </c>
      <c r="AR30" s="7">
        <f t="shared" si="4"/>
        <v>77</v>
      </c>
      <c r="AS30" s="7">
        <f t="shared" si="5"/>
        <v>24</v>
      </c>
      <c r="AT30" s="7">
        <f t="shared" si="6"/>
        <v>2</v>
      </c>
      <c r="AU30" s="7">
        <f t="shared" si="6"/>
        <v>3</v>
      </c>
      <c r="AV30" s="7">
        <f t="shared" si="6"/>
        <v>15</v>
      </c>
    </row>
    <row r="31" spans="1:48">
      <c r="A31" s="27">
        <v>39995</v>
      </c>
      <c r="B31" s="7" t="s">
        <v>134</v>
      </c>
      <c r="C31" s="7" t="s">
        <v>232</v>
      </c>
      <c r="D31" s="7">
        <v>671</v>
      </c>
      <c r="E31" s="7">
        <v>0</v>
      </c>
      <c r="F31" s="7">
        <v>17</v>
      </c>
      <c r="G31" s="7">
        <v>0</v>
      </c>
      <c r="H31" s="7">
        <v>5</v>
      </c>
      <c r="I31" s="7">
        <v>2</v>
      </c>
      <c r="J31" s="7">
        <v>0</v>
      </c>
      <c r="K31" s="7">
        <v>5</v>
      </c>
      <c r="L31" s="7">
        <v>3</v>
      </c>
      <c r="M31" s="7">
        <v>6</v>
      </c>
      <c r="N31" s="7">
        <v>4</v>
      </c>
      <c r="O31" s="7">
        <v>85</v>
      </c>
      <c r="P31" s="10" t="s">
        <v>1833</v>
      </c>
      <c r="Q31" s="10" t="s">
        <v>1833</v>
      </c>
      <c r="R31" s="7">
        <v>25</v>
      </c>
      <c r="S31" s="7">
        <v>74</v>
      </c>
      <c r="T31" s="7">
        <v>0</v>
      </c>
      <c r="U31" s="7">
        <v>3</v>
      </c>
      <c r="V31" s="7">
        <v>1</v>
      </c>
      <c r="W31" s="7">
        <v>0</v>
      </c>
      <c r="X31" s="7">
        <v>70</v>
      </c>
      <c r="Y31" s="7">
        <v>0</v>
      </c>
      <c r="Z31" s="7">
        <v>22</v>
      </c>
      <c r="AA31" s="7">
        <v>7</v>
      </c>
      <c r="AB31" s="7">
        <v>1</v>
      </c>
      <c r="AC31" s="7">
        <v>3</v>
      </c>
      <c r="AD31" s="7">
        <v>33</v>
      </c>
      <c r="AE31" s="7">
        <v>167</v>
      </c>
      <c r="AF31" s="7">
        <v>28</v>
      </c>
      <c r="AG31" s="7">
        <v>13</v>
      </c>
      <c r="AH31" s="7">
        <v>26</v>
      </c>
      <c r="AI31" s="7">
        <v>0</v>
      </c>
      <c r="AJ31" s="7">
        <v>9</v>
      </c>
      <c r="AK31" s="7">
        <v>6</v>
      </c>
      <c r="AL31" s="7">
        <v>56</v>
      </c>
      <c r="AM31" s="7">
        <f t="shared" si="0"/>
        <v>42</v>
      </c>
      <c r="AN31" s="7">
        <f t="shared" si="1"/>
        <v>188</v>
      </c>
      <c r="AO31" s="7">
        <f t="shared" si="2"/>
        <v>70</v>
      </c>
      <c r="AP31" s="7">
        <f t="shared" si="3"/>
        <v>33</v>
      </c>
      <c r="AQ31" s="7">
        <f t="shared" si="4"/>
        <v>33</v>
      </c>
      <c r="AR31" s="7">
        <f t="shared" si="4"/>
        <v>167</v>
      </c>
      <c r="AS31" s="7">
        <f t="shared" si="5"/>
        <v>67</v>
      </c>
      <c r="AT31" s="7">
        <f t="shared" si="6"/>
        <v>9</v>
      </c>
      <c r="AU31" s="7">
        <f t="shared" si="6"/>
        <v>6</v>
      </c>
      <c r="AV31" s="7">
        <f t="shared" si="6"/>
        <v>56</v>
      </c>
    </row>
    <row r="32" spans="1:48">
      <c r="A32" s="27">
        <v>39995</v>
      </c>
      <c r="B32" s="7" t="s">
        <v>413</v>
      </c>
      <c r="C32" s="7" t="s">
        <v>928</v>
      </c>
      <c r="D32" s="7">
        <v>39</v>
      </c>
      <c r="E32" s="7">
        <v>0</v>
      </c>
      <c r="F32" s="7">
        <v>1</v>
      </c>
      <c r="G32" s="7">
        <v>2</v>
      </c>
      <c r="H32" s="7">
        <v>0</v>
      </c>
      <c r="I32" s="7">
        <v>0</v>
      </c>
      <c r="J32" s="7">
        <v>0</v>
      </c>
      <c r="K32" s="7">
        <v>1</v>
      </c>
      <c r="L32" s="7">
        <v>0</v>
      </c>
      <c r="M32" s="7">
        <v>1</v>
      </c>
      <c r="N32" s="7">
        <v>1</v>
      </c>
      <c r="O32" s="7">
        <v>4</v>
      </c>
      <c r="P32" s="10" t="s">
        <v>1833</v>
      </c>
      <c r="Q32" s="10" t="s">
        <v>1833</v>
      </c>
      <c r="R32" s="7">
        <v>1</v>
      </c>
      <c r="S32" s="7">
        <v>3</v>
      </c>
      <c r="T32" s="7">
        <v>3</v>
      </c>
      <c r="U32" s="7">
        <v>0</v>
      </c>
      <c r="V32" s="7">
        <v>0</v>
      </c>
      <c r="W32" s="7">
        <v>0</v>
      </c>
      <c r="X32" s="7">
        <v>6</v>
      </c>
      <c r="Y32" s="7">
        <v>0</v>
      </c>
      <c r="Z32" s="7">
        <v>2</v>
      </c>
      <c r="AA32" s="7">
        <v>0</v>
      </c>
      <c r="AB32" s="7">
        <v>2</v>
      </c>
      <c r="AC32" s="7">
        <v>1</v>
      </c>
      <c r="AD32" s="7">
        <v>0</v>
      </c>
      <c r="AE32" s="7">
        <v>7</v>
      </c>
      <c r="AF32" s="7">
        <v>0</v>
      </c>
      <c r="AG32" s="7">
        <v>0</v>
      </c>
      <c r="AH32" s="7">
        <v>0</v>
      </c>
      <c r="AI32" s="7">
        <v>0</v>
      </c>
      <c r="AJ32" s="7">
        <v>1</v>
      </c>
      <c r="AK32" s="7">
        <v>1</v>
      </c>
      <c r="AL32" s="7">
        <v>2</v>
      </c>
      <c r="AM32" s="7">
        <f t="shared" si="0"/>
        <v>6</v>
      </c>
      <c r="AN32" s="7">
        <f t="shared" si="1"/>
        <v>11</v>
      </c>
      <c r="AO32" s="7">
        <f t="shared" si="2"/>
        <v>6</v>
      </c>
      <c r="AP32" s="7">
        <f t="shared" si="3"/>
        <v>5</v>
      </c>
      <c r="AQ32" s="7">
        <f t="shared" si="4"/>
        <v>0</v>
      </c>
      <c r="AR32" s="7">
        <f t="shared" si="4"/>
        <v>7</v>
      </c>
      <c r="AS32" s="7">
        <f t="shared" si="5"/>
        <v>0</v>
      </c>
      <c r="AT32" s="7">
        <f t="shared" si="6"/>
        <v>1</v>
      </c>
      <c r="AU32" s="7">
        <f t="shared" si="6"/>
        <v>1</v>
      </c>
      <c r="AV32" s="7">
        <f t="shared" si="6"/>
        <v>2</v>
      </c>
    </row>
    <row r="33" spans="1:48">
      <c r="A33" s="27">
        <v>39995</v>
      </c>
      <c r="B33" s="7" t="s">
        <v>413</v>
      </c>
      <c r="C33" s="7" t="s">
        <v>232</v>
      </c>
      <c r="D33" s="7">
        <v>245</v>
      </c>
      <c r="E33" s="7">
        <v>0</v>
      </c>
      <c r="F33" s="7">
        <v>4</v>
      </c>
      <c r="G33" s="7">
        <v>6</v>
      </c>
      <c r="H33" s="7">
        <v>0</v>
      </c>
      <c r="I33" s="7">
        <v>0</v>
      </c>
      <c r="J33" s="7">
        <v>0</v>
      </c>
      <c r="K33" s="7">
        <v>33</v>
      </c>
      <c r="L33" s="7">
        <v>0</v>
      </c>
      <c r="M33" s="7">
        <v>7</v>
      </c>
      <c r="N33" s="7">
        <v>2</v>
      </c>
      <c r="O33" s="7">
        <v>17</v>
      </c>
      <c r="P33" s="10" t="s">
        <v>1833</v>
      </c>
      <c r="Q33" s="10" t="s">
        <v>1833</v>
      </c>
      <c r="R33" s="7">
        <v>2</v>
      </c>
      <c r="S33" s="7">
        <v>20</v>
      </c>
      <c r="T33" s="7">
        <v>9</v>
      </c>
      <c r="U33" s="7">
        <v>0</v>
      </c>
      <c r="V33" s="7">
        <v>0</v>
      </c>
      <c r="W33" s="7">
        <v>0</v>
      </c>
      <c r="X33" s="7">
        <v>61</v>
      </c>
      <c r="Y33" s="7">
        <v>0</v>
      </c>
      <c r="Z33" s="7">
        <v>5</v>
      </c>
      <c r="AA33" s="7">
        <v>0</v>
      </c>
      <c r="AB33" s="7">
        <v>17</v>
      </c>
      <c r="AC33" s="7">
        <v>2</v>
      </c>
      <c r="AD33" s="7">
        <v>0</v>
      </c>
      <c r="AE33" s="7">
        <v>50</v>
      </c>
      <c r="AF33" s="7">
        <v>0</v>
      </c>
      <c r="AG33" s="7">
        <v>0</v>
      </c>
      <c r="AH33" s="7">
        <v>0</v>
      </c>
      <c r="AI33" s="7">
        <v>0</v>
      </c>
      <c r="AJ33" s="7">
        <v>1</v>
      </c>
      <c r="AK33" s="7">
        <v>6</v>
      </c>
      <c r="AL33" s="7">
        <v>3</v>
      </c>
      <c r="AM33" s="7">
        <f t="shared" si="0"/>
        <v>52</v>
      </c>
      <c r="AN33" s="7">
        <f t="shared" si="1"/>
        <v>48</v>
      </c>
      <c r="AO33" s="7">
        <f t="shared" si="2"/>
        <v>61</v>
      </c>
      <c r="AP33" s="7">
        <f t="shared" si="3"/>
        <v>24</v>
      </c>
      <c r="AQ33" s="7">
        <f t="shared" si="4"/>
        <v>0</v>
      </c>
      <c r="AR33" s="7">
        <f t="shared" si="4"/>
        <v>50</v>
      </c>
      <c r="AS33" s="7">
        <f t="shared" si="5"/>
        <v>0</v>
      </c>
      <c r="AT33" s="7">
        <f t="shared" si="6"/>
        <v>1</v>
      </c>
      <c r="AU33" s="7">
        <f t="shared" si="6"/>
        <v>6</v>
      </c>
      <c r="AV33" s="7">
        <f t="shared" si="6"/>
        <v>3</v>
      </c>
    </row>
    <row r="34" spans="1:48">
      <c r="A34" s="27">
        <v>39995</v>
      </c>
      <c r="B34" s="7" t="s">
        <v>726</v>
      </c>
      <c r="C34" s="7" t="s">
        <v>928</v>
      </c>
      <c r="D34" s="7">
        <v>225</v>
      </c>
      <c r="E34" s="7">
        <v>0</v>
      </c>
      <c r="F34" s="7">
        <v>4</v>
      </c>
      <c r="G34" s="7">
        <v>16</v>
      </c>
      <c r="H34" s="7">
        <v>10</v>
      </c>
      <c r="I34" s="7">
        <v>1</v>
      </c>
      <c r="J34" s="7">
        <v>1</v>
      </c>
      <c r="K34" s="7">
        <v>2</v>
      </c>
      <c r="L34" s="7">
        <v>13</v>
      </c>
      <c r="M34" s="7">
        <v>3</v>
      </c>
      <c r="N34" s="7">
        <v>5</v>
      </c>
      <c r="O34" s="7">
        <v>24</v>
      </c>
      <c r="P34" s="10" t="s">
        <v>1833</v>
      </c>
      <c r="Q34" s="10" t="s">
        <v>1833</v>
      </c>
      <c r="R34" s="7">
        <v>3</v>
      </c>
      <c r="S34" s="7">
        <v>1</v>
      </c>
      <c r="T34" s="7">
        <v>3</v>
      </c>
      <c r="U34" s="7">
        <v>9</v>
      </c>
      <c r="V34" s="7">
        <v>2</v>
      </c>
      <c r="W34" s="7">
        <v>0</v>
      </c>
      <c r="X34" s="7">
        <v>34</v>
      </c>
      <c r="Y34" s="7">
        <v>0</v>
      </c>
      <c r="Z34" s="7">
        <v>4</v>
      </c>
      <c r="AA34" s="7">
        <v>2</v>
      </c>
      <c r="AB34" s="7">
        <v>2</v>
      </c>
      <c r="AC34" s="7">
        <v>0</v>
      </c>
      <c r="AD34" s="7">
        <v>4</v>
      </c>
      <c r="AE34" s="7">
        <v>52</v>
      </c>
      <c r="AF34" s="7">
        <v>0</v>
      </c>
      <c r="AG34" s="7">
        <v>3</v>
      </c>
      <c r="AH34" s="7">
        <v>8</v>
      </c>
      <c r="AI34" s="7">
        <v>2</v>
      </c>
      <c r="AJ34" s="7">
        <v>3</v>
      </c>
      <c r="AK34" s="7">
        <v>5</v>
      </c>
      <c r="AL34" s="7">
        <v>9</v>
      </c>
      <c r="AM34" s="7">
        <f t="shared" si="0"/>
        <v>55</v>
      </c>
      <c r="AN34" s="7">
        <f t="shared" si="1"/>
        <v>42</v>
      </c>
      <c r="AO34" s="7">
        <f t="shared" si="2"/>
        <v>34</v>
      </c>
      <c r="AP34" s="7">
        <f t="shared" si="3"/>
        <v>8</v>
      </c>
      <c r="AQ34" s="7">
        <f t="shared" si="4"/>
        <v>4</v>
      </c>
      <c r="AR34" s="7">
        <f t="shared" si="4"/>
        <v>52</v>
      </c>
      <c r="AS34" s="7">
        <f t="shared" si="5"/>
        <v>13</v>
      </c>
      <c r="AT34" s="7">
        <f t="shared" si="6"/>
        <v>3</v>
      </c>
      <c r="AU34" s="7">
        <f t="shared" si="6"/>
        <v>5</v>
      </c>
      <c r="AV34" s="7">
        <f t="shared" si="6"/>
        <v>9</v>
      </c>
    </row>
    <row r="35" spans="1:48">
      <c r="A35" s="27">
        <v>39995</v>
      </c>
      <c r="B35" s="7" t="s">
        <v>726</v>
      </c>
      <c r="C35" s="7" t="s">
        <v>232</v>
      </c>
      <c r="D35" s="7">
        <v>1684</v>
      </c>
      <c r="E35" s="7">
        <v>0</v>
      </c>
      <c r="F35" s="7">
        <v>60</v>
      </c>
      <c r="G35" s="7">
        <v>79</v>
      </c>
      <c r="H35" s="7">
        <v>53</v>
      </c>
      <c r="I35" s="7">
        <v>5</v>
      </c>
      <c r="J35" s="7">
        <v>8</v>
      </c>
      <c r="K35" s="7">
        <v>7</v>
      </c>
      <c r="L35" s="7">
        <v>58</v>
      </c>
      <c r="M35" s="7">
        <v>19</v>
      </c>
      <c r="N35" s="7">
        <v>9</v>
      </c>
      <c r="O35" s="7">
        <v>100</v>
      </c>
      <c r="P35" s="10" t="s">
        <v>1833</v>
      </c>
      <c r="Q35" s="10" t="s">
        <v>1833</v>
      </c>
      <c r="R35" s="7">
        <v>51</v>
      </c>
      <c r="S35" s="7">
        <v>2</v>
      </c>
      <c r="T35" s="7">
        <v>12</v>
      </c>
      <c r="U35" s="7">
        <v>20</v>
      </c>
      <c r="V35" s="7">
        <v>7</v>
      </c>
      <c r="W35" s="7">
        <v>0</v>
      </c>
      <c r="X35" s="7">
        <v>351</v>
      </c>
      <c r="Y35" s="7">
        <v>0</v>
      </c>
      <c r="Z35" s="7">
        <v>10</v>
      </c>
      <c r="AA35" s="7">
        <v>5</v>
      </c>
      <c r="AB35" s="7">
        <v>3</v>
      </c>
      <c r="AC35" s="7">
        <v>0</v>
      </c>
      <c r="AD35" s="7">
        <v>16</v>
      </c>
      <c r="AE35" s="7">
        <v>411</v>
      </c>
      <c r="AF35" s="7">
        <v>0</v>
      </c>
      <c r="AG35" s="7">
        <v>66</v>
      </c>
      <c r="AH35" s="7">
        <v>95</v>
      </c>
      <c r="AI35" s="7">
        <v>26</v>
      </c>
      <c r="AJ35" s="7">
        <v>5</v>
      </c>
      <c r="AK35" s="7">
        <v>21</v>
      </c>
      <c r="AL35" s="7">
        <v>185</v>
      </c>
      <c r="AM35" s="7">
        <f t="shared" si="0"/>
        <v>298</v>
      </c>
      <c r="AN35" s="7">
        <f t="shared" si="1"/>
        <v>192</v>
      </c>
      <c r="AO35" s="7">
        <f t="shared" si="2"/>
        <v>351</v>
      </c>
      <c r="AP35" s="7">
        <f t="shared" si="3"/>
        <v>18</v>
      </c>
      <c r="AQ35" s="7">
        <f t="shared" si="4"/>
        <v>16</v>
      </c>
      <c r="AR35" s="7">
        <f t="shared" si="4"/>
        <v>411</v>
      </c>
      <c r="AS35" s="7">
        <f t="shared" si="5"/>
        <v>187</v>
      </c>
      <c r="AT35" s="7">
        <f t="shared" si="6"/>
        <v>5</v>
      </c>
      <c r="AU35" s="7">
        <f t="shared" si="6"/>
        <v>21</v>
      </c>
      <c r="AV35" s="7">
        <f t="shared" si="6"/>
        <v>185</v>
      </c>
    </row>
    <row r="36" spans="1:48">
      <c r="A36" s="27">
        <v>39995</v>
      </c>
      <c r="B36" s="7" t="s">
        <v>268</v>
      </c>
      <c r="C36" s="7" t="s">
        <v>928</v>
      </c>
      <c r="D36" s="7">
        <v>153</v>
      </c>
      <c r="E36" s="7">
        <v>0</v>
      </c>
      <c r="F36" s="7">
        <v>4</v>
      </c>
      <c r="G36" s="7">
        <v>6</v>
      </c>
      <c r="H36" s="7">
        <v>8</v>
      </c>
      <c r="I36" s="7">
        <v>2</v>
      </c>
      <c r="J36" s="7">
        <v>4</v>
      </c>
      <c r="K36" s="7">
        <v>2</v>
      </c>
      <c r="L36" s="7">
        <v>0</v>
      </c>
      <c r="M36" s="7">
        <v>3</v>
      </c>
      <c r="N36" s="7">
        <v>9</v>
      </c>
      <c r="O36" s="7">
        <v>27</v>
      </c>
      <c r="P36" s="10" t="s">
        <v>1833</v>
      </c>
      <c r="Q36" s="10" t="s">
        <v>1833</v>
      </c>
      <c r="R36" s="7">
        <v>5</v>
      </c>
      <c r="S36" s="7">
        <v>1</v>
      </c>
      <c r="T36" s="7">
        <v>1</v>
      </c>
      <c r="U36" s="7">
        <v>3</v>
      </c>
      <c r="V36" s="7">
        <v>2</v>
      </c>
      <c r="W36" s="7">
        <v>1</v>
      </c>
      <c r="X36" s="7">
        <v>23</v>
      </c>
      <c r="Y36" s="7">
        <v>0</v>
      </c>
      <c r="Z36" s="7">
        <v>3</v>
      </c>
      <c r="AA36" s="7">
        <v>2</v>
      </c>
      <c r="AB36" s="7">
        <v>2</v>
      </c>
      <c r="AC36" s="7">
        <v>0</v>
      </c>
      <c r="AD36" s="7">
        <v>4</v>
      </c>
      <c r="AE36" s="7">
        <v>22</v>
      </c>
      <c r="AF36" s="7">
        <v>1</v>
      </c>
      <c r="AG36" s="7">
        <v>0</v>
      </c>
      <c r="AH36" s="7">
        <v>4</v>
      </c>
      <c r="AI36" s="7">
        <v>0</v>
      </c>
      <c r="AJ36" s="7">
        <v>1</v>
      </c>
      <c r="AK36" s="7">
        <v>9</v>
      </c>
      <c r="AL36" s="7">
        <v>4</v>
      </c>
      <c r="AM36" s="7">
        <f t="shared" si="0"/>
        <v>38</v>
      </c>
      <c r="AN36" s="7">
        <f t="shared" si="1"/>
        <v>40</v>
      </c>
      <c r="AO36" s="7">
        <f t="shared" si="2"/>
        <v>23</v>
      </c>
      <c r="AP36" s="7">
        <f t="shared" si="3"/>
        <v>7</v>
      </c>
      <c r="AQ36" s="7">
        <f t="shared" si="4"/>
        <v>4</v>
      </c>
      <c r="AR36" s="7">
        <f t="shared" si="4"/>
        <v>22</v>
      </c>
      <c r="AS36" s="7">
        <f t="shared" si="5"/>
        <v>5</v>
      </c>
      <c r="AT36" s="7">
        <f t="shared" si="6"/>
        <v>1</v>
      </c>
      <c r="AU36" s="7">
        <f t="shared" si="6"/>
        <v>9</v>
      </c>
      <c r="AV36" s="7">
        <f t="shared" si="6"/>
        <v>4</v>
      </c>
    </row>
    <row r="37" spans="1:48">
      <c r="A37" s="27">
        <v>39995</v>
      </c>
      <c r="B37" s="7" t="s">
        <v>268</v>
      </c>
      <c r="C37" s="7" t="s">
        <v>232</v>
      </c>
      <c r="D37" s="7">
        <v>958</v>
      </c>
      <c r="E37" s="7">
        <v>0</v>
      </c>
      <c r="F37" s="7">
        <v>17</v>
      </c>
      <c r="G37" s="7">
        <v>7</v>
      </c>
      <c r="H37" s="7">
        <v>33</v>
      </c>
      <c r="I37" s="7">
        <v>2</v>
      </c>
      <c r="J37" s="7">
        <v>102</v>
      </c>
      <c r="K37" s="7">
        <v>2</v>
      </c>
      <c r="L37" s="7">
        <v>0</v>
      </c>
      <c r="M37" s="7">
        <v>7</v>
      </c>
      <c r="N37" s="7">
        <v>22</v>
      </c>
      <c r="O37" s="7">
        <v>93</v>
      </c>
      <c r="P37" s="10" t="s">
        <v>1833</v>
      </c>
      <c r="Q37" s="10" t="s">
        <v>1833</v>
      </c>
      <c r="R37" s="7">
        <v>9</v>
      </c>
      <c r="S37" s="7">
        <v>2</v>
      </c>
      <c r="T37" s="7">
        <v>1</v>
      </c>
      <c r="U37" s="7">
        <v>6</v>
      </c>
      <c r="V37" s="7">
        <v>4</v>
      </c>
      <c r="W37" s="7">
        <v>3</v>
      </c>
      <c r="X37" s="7">
        <v>156</v>
      </c>
      <c r="Y37" s="7">
        <v>0</v>
      </c>
      <c r="Z37" s="7">
        <v>5</v>
      </c>
      <c r="AA37" s="7">
        <v>2</v>
      </c>
      <c r="AB37" s="7">
        <v>2</v>
      </c>
      <c r="AC37" s="7">
        <v>0</v>
      </c>
      <c r="AD37" s="7">
        <v>45</v>
      </c>
      <c r="AE37" s="7">
        <v>180</v>
      </c>
      <c r="AF37" s="7">
        <v>1</v>
      </c>
      <c r="AG37" s="7">
        <v>0</v>
      </c>
      <c r="AH37" s="7">
        <v>21</v>
      </c>
      <c r="AI37" s="7">
        <v>0</v>
      </c>
      <c r="AJ37" s="7">
        <v>3</v>
      </c>
      <c r="AK37" s="7">
        <v>70</v>
      </c>
      <c r="AL37" s="7">
        <v>163</v>
      </c>
      <c r="AM37" s="7">
        <f t="shared" si="0"/>
        <v>192</v>
      </c>
      <c r="AN37" s="7">
        <f t="shared" si="1"/>
        <v>118</v>
      </c>
      <c r="AO37" s="7">
        <f t="shared" si="2"/>
        <v>156</v>
      </c>
      <c r="AP37" s="7">
        <f t="shared" si="3"/>
        <v>9</v>
      </c>
      <c r="AQ37" s="7">
        <f t="shared" si="4"/>
        <v>45</v>
      </c>
      <c r="AR37" s="7">
        <f t="shared" si="4"/>
        <v>180</v>
      </c>
      <c r="AS37" s="7">
        <f t="shared" si="5"/>
        <v>22</v>
      </c>
      <c r="AT37" s="7">
        <f t="shared" si="6"/>
        <v>3</v>
      </c>
      <c r="AU37" s="7">
        <f t="shared" si="6"/>
        <v>70</v>
      </c>
      <c r="AV37" s="7">
        <f t="shared" si="6"/>
        <v>163</v>
      </c>
    </row>
    <row r="38" spans="1:48">
      <c r="A38" s="27">
        <v>39995</v>
      </c>
      <c r="B38" s="7" t="s">
        <v>1762</v>
      </c>
      <c r="C38" s="7" t="s">
        <v>928</v>
      </c>
      <c r="D38" s="7">
        <v>87</v>
      </c>
      <c r="E38" s="7">
        <v>0</v>
      </c>
      <c r="F38" s="7">
        <v>6</v>
      </c>
      <c r="G38" s="7">
        <v>4</v>
      </c>
      <c r="H38" s="7">
        <v>3</v>
      </c>
      <c r="I38" s="7">
        <v>1</v>
      </c>
      <c r="J38" s="7">
        <v>0</v>
      </c>
      <c r="K38" s="7">
        <v>0</v>
      </c>
      <c r="L38" s="7">
        <v>4</v>
      </c>
      <c r="M38" s="7">
        <v>0</v>
      </c>
      <c r="N38" s="7">
        <v>5</v>
      </c>
      <c r="O38" s="7">
        <v>6</v>
      </c>
      <c r="P38" s="10" t="s">
        <v>1833</v>
      </c>
      <c r="Q38" s="10" t="s">
        <v>1833</v>
      </c>
      <c r="R38" s="7">
        <v>3</v>
      </c>
      <c r="S38" s="7">
        <v>3</v>
      </c>
      <c r="T38" s="7">
        <v>1</v>
      </c>
      <c r="U38" s="7">
        <v>3</v>
      </c>
      <c r="V38" s="7">
        <v>1</v>
      </c>
      <c r="W38" s="7">
        <v>2</v>
      </c>
      <c r="X38" s="7">
        <v>15</v>
      </c>
      <c r="Y38" s="7">
        <v>1</v>
      </c>
      <c r="Z38" s="7">
        <v>1</v>
      </c>
      <c r="AA38" s="7">
        <v>3</v>
      </c>
      <c r="AB38" s="7">
        <v>1</v>
      </c>
      <c r="AC38" s="7">
        <v>1</v>
      </c>
      <c r="AD38" s="7">
        <v>4</v>
      </c>
      <c r="AE38" s="7">
        <v>9</v>
      </c>
      <c r="AF38" s="7">
        <v>4</v>
      </c>
      <c r="AG38" s="7">
        <v>0</v>
      </c>
      <c r="AH38" s="7">
        <v>1</v>
      </c>
      <c r="AI38" s="7">
        <v>0</v>
      </c>
      <c r="AJ38" s="7">
        <v>1</v>
      </c>
      <c r="AK38" s="7">
        <v>3</v>
      </c>
      <c r="AL38" s="7">
        <v>1</v>
      </c>
      <c r="AM38" s="7">
        <f t="shared" si="0"/>
        <v>23</v>
      </c>
      <c r="AN38" s="7">
        <f t="shared" si="1"/>
        <v>19</v>
      </c>
      <c r="AO38" s="7">
        <f t="shared" si="2"/>
        <v>15</v>
      </c>
      <c r="AP38" s="7">
        <f t="shared" si="3"/>
        <v>7</v>
      </c>
      <c r="AQ38" s="7">
        <f t="shared" si="4"/>
        <v>4</v>
      </c>
      <c r="AR38" s="7">
        <f t="shared" si="4"/>
        <v>9</v>
      </c>
      <c r="AS38" s="7">
        <f t="shared" si="5"/>
        <v>5</v>
      </c>
      <c r="AT38" s="7">
        <f t="shared" si="6"/>
        <v>1</v>
      </c>
      <c r="AU38" s="7">
        <f t="shared" si="6"/>
        <v>3</v>
      </c>
      <c r="AV38" s="7">
        <f t="shared" si="6"/>
        <v>1</v>
      </c>
    </row>
    <row r="39" spans="1:48">
      <c r="A39" s="27">
        <v>39995</v>
      </c>
      <c r="B39" s="7" t="s">
        <v>1762</v>
      </c>
      <c r="C39" s="7" t="s">
        <v>232</v>
      </c>
      <c r="D39" s="7">
        <v>692</v>
      </c>
      <c r="E39" s="7">
        <v>0</v>
      </c>
      <c r="F39" s="7">
        <v>26</v>
      </c>
      <c r="G39" s="7">
        <v>7</v>
      </c>
      <c r="H39" s="7">
        <v>32</v>
      </c>
      <c r="I39" s="7">
        <v>18</v>
      </c>
      <c r="J39" s="7">
        <v>0</v>
      </c>
      <c r="K39" s="7">
        <v>0</v>
      </c>
      <c r="L39" s="7">
        <v>34</v>
      </c>
      <c r="M39" s="7">
        <v>0</v>
      </c>
      <c r="N39" s="7">
        <v>121</v>
      </c>
      <c r="O39" s="7">
        <v>49</v>
      </c>
      <c r="P39" s="10" t="s">
        <v>1833</v>
      </c>
      <c r="Q39" s="10" t="s">
        <v>1833</v>
      </c>
      <c r="R39" s="7">
        <v>6</v>
      </c>
      <c r="S39" s="7">
        <v>11</v>
      </c>
      <c r="T39" s="7">
        <v>1</v>
      </c>
      <c r="U39" s="7">
        <v>3</v>
      </c>
      <c r="V39" s="7">
        <v>2</v>
      </c>
      <c r="W39" s="7">
        <v>6</v>
      </c>
      <c r="X39" s="7">
        <v>120</v>
      </c>
      <c r="Y39" s="7">
        <v>42</v>
      </c>
      <c r="Z39" s="7">
        <v>1</v>
      </c>
      <c r="AA39" s="7">
        <v>3</v>
      </c>
      <c r="AB39" s="7">
        <v>1</v>
      </c>
      <c r="AC39" s="7">
        <v>29</v>
      </c>
      <c r="AD39" s="7">
        <v>38</v>
      </c>
      <c r="AE39" s="7">
        <v>74</v>
      </c>
      <c r="AF39" s="7">
        <v>42</v>
      </c>
      <c r="AG39" s="7">
        <v>0</v>
      </c>
      <c r="AH39" s="7">
        <v>1</v>
      </c>
      <c r="AI39" s="7">
        <v>0</v>
      </c>
      <c r="AJ39" s="7">
        <v>8</v>
      </c>
      <c r="AK39" s="7">
        <v>16</v>
      </c>
      <c r="AL39" s="7">
        <v>1</v>
      </c>
      <c r="AM39" s="7">
        <f t="shared" si="0"/>
        <v>238</v>
      </c>
      <c r="AN39" s="7">
        <f t="shared" si="1"/>
        <v>78</v>
      </c>
      <c r="AO39" s="7">
        <f t="shared" si="2"/>
        <v>120</v>
      </c>
      <c r="AP39" s="7">
        <f t="shared" si="3"/>
        <v>76</v>
      </c>
      <c r="AQ39" s="7">
        <f t="shared" si="4"/>
        <v>38</v>
      </c>
      <c r="AR39" s="7">
        <f t="shared" si="4"/>
        <v>74</v>
      </c>
      <c r="AS39" s="7">
        <f t="shared" si="5"/>
        <v>43</v>
      </c>
      <c r="AT39" s="7">
        <f t="shared" si="6"/>
        <v>8</v>
      </c>
      <c r="AU39" s="7">
        <f t="shared" si="6"/>
        <v>16</v>
      </c>
      <c r="AV39" s="7">
        <f t="shared" si="6"/>
        <v>1</v>
      </c>
    </row>
    <row r="40" spans="1:48">
      <c r="A40" s="27">
        <v>39995</v>
      </c>
      <c r="B40" s="7" t="s">
        <v>1763</v>
      </c>
      <c r="C40" s="7" t="s">
        <v>928</v>
      </c>
      <c r="D40" s="7">
        <v>106</v>
      </c>
      <c r="E40" s="7">
        <v>0</v>
      </c>
      <c r="F40" s="7">
        <v>7</v>
      </c>
      <c r="G40" s="7">
        <v>4</v>
      </c>
      <c r="H40" s="7">
        <v>3</v>
      </c>
      <c r="I40" s="7">
        <v>0</v>
      </c>
      <c r="J40" s="7">
        <v>0</v>
      </c>
      <c r="K40" s="7">
        <v>1</v>
      </c>
      <c r="L40" s="7">
        <v>1</v>
      </c>
      <c r="M40" s="7">
        <v>5</v>
      </c>
      <c r="N40" s="7">
        <v>2</v>
      </c>
      <c r="O40" s="7">
        <v>16</v>
      </c>
      <c r="P40" s="10" t="s">
        <v>1833</v>
      </c>
      <c r="Q40" s="10" t="s">
        <v>1833</v>
      </c>
      <c r="R40" s="7">
        <v>2</v>
      </c>
      <c r="S40" s="7">
        <v>1</v>
      </c>
      <c r="T40" s="7">
        <v>5</v>
      </c>
      <c r="U40" s="7">
        <v>1</v>
      </c>
      <c r="V40" s="7">
        <v>2</v>
      </c>
      <c r="W40" s="7">
        <v>2</v>
      </c>
      <c r="X40" s="7">
        <v>18</v>
      </c>
      <c r="Y40" s="7">
        <v>0</v>
      </c>
      <c r="Z40" s="7">
        <v>3</v>
      </c>
      <c r="AA40" s="7">
        <v>1</v>
      </c>
      <c r="AB40" s="7">
        <v>0</v>
      </c>
      <c r="AC40" s="7">
        <v>2</v>
      </c>
      <c r="AD40" s="7">
        <v>2</v>
      </c>
      <c r="AE40" s="7">
        <v>14</v>
      </c>
      <c r="AF40" s="7">
        <v>2</v>
      </c>
      <c r="AG40" s="7">
        <v>0</v>
      </c>
      <c r="AH40" s="7">
        <v>3</v>
      </c>
      <c r="AI40" s="7">
        <v>0</v>
      </c>
      <c r="AJ40" s="7">
        <v>3</v>
      </c>
      <c r="AK40" s="7">
        <v>3</v>
      </c>
      <c r="AL40" s="7">
        <v>3</v>
      </c>
      <c r="AM40" s="7">
        <f t="shared" si="0"/>
        <v>23</v>
      </c>
      <c r="AN40" s="7">
        <f t="shared" si="1"/>
        <v>29</v>
      </c>
      <c r="AO40" s="7">
        <f t="shared" si="2"/>
        <v>18</v>
      </c>
      <c r="AP40" s="7">
        <f t="shared" si="3"/>
        <v>6</v>
      </c>
      <c r="AQ40" s="7">
        <f t="shared" si="4"/>
        <v>2</v>
      </c>
      <c r="AR40" s="7">
        <f t="shared" si="4"/>
        <v>14</v>
      </c>
      <c r="AS40" s="7">
        <f t="shared" si="5"/>
        <v>5</v>
      </c>
      <c r="AT40" s="7">
        <f t="shared" si="6"/>
        <v>3</v>
      </c>
      <c r="AU40" s="7">
        <f t="shared" si="6"/>
        <v>3</v>
      </c>
      <c r="AV40" s="7">
        <f t="shared" si="6"/>
        <v>3</v>
      </c>
    </row>
    <row r="41" spans="1:48">
      <c r="A41" s="27">
        <v>39995</v>
      </c>
      <c r="B41" s="7" t="s">
        <v>1763</v>
      </c>
      <c r="C41" s="7" t="s">
        <v>232</v>
      </c>
      <c r="D41" s="7">
        <v>1477</v>
      </c>
      <c r="E41" s="7">
        <v>0</v>
      </c>
      <c r="F41" s="7">
        <v>59</v>
      </c>
      <c r="G41" s="7">
        <v>27</v>
      </c>
      <c r="H41" s="7">
        <v>9</v>
      </c>
      <c r="I41" s="7">
        <v>0</v>
      </c>
      <c r="J41" s="7">
        <v>0</v>
      </c>
      <c r="K41" s="7">
        <v>1</v>
      </c>
      <c r="L41" s="7">
        <v>6</v>
      </c>
      <c r="M41" s="7">
        <v>75</v>
      </c>
      <c r="N41" s="7">
        <v>26</v>
      </c>
      <c r="O41" s="7">
        <v>85</v>
      </c>
      <c r="P41" s="10" t="s">
        <v>1833</v>
      </c>
      <c r="Q41" s="10" t="s">
        <v>1833</v>
      </c>
      <c r="R41" s="7">
        <v>21</v>
      </c>
      <c r="S41" s="7">
        <v>8</v>
      </c>
      <c r="T41" s="7">
        <v>79</v>
      </c>
      <c r="U41" s="7">
        <v>28</v>
      </c>
      <c r="V41" s="7">
        <v>41</v>
      </c>
      <c r="W41" s="7">
        <v>4</v>
      </c>
      <c r="X41" s="7">
        <v>525</v>
      </c>
      <c r="Y41" s="7">
        <v>0</v>
      </c>
      <c r="Z41" s="7">
        <v>110</v>
      </c>
      <c r="AA41" s="7">
        <v>1</v>
      </c>
      <c r="AB41" s="7">
        <v>0</v>
      </c>
      <c r="AC41" s="7">
        <v>21</v>
      </c>
      <c r="AD41" s="7">
        <v>71</v>
      </c>
      <c r="AE41" s="7">
        <v>126</v>
      </c>
      <c r="AF41" s="7">
        <v>42</v>
      </c>
      <c r="AG41" s="7">
        <v>0</v>
      </c>
      <c r="AH41" s="7">
        <v>10</v>
      </c>
      <c r="AI41" s="7">
        <v>0</v>
      </c>
      <c r="AJ41" s="7">
        <v>52</v>
      </c>
      <c r="AK41" s="7">
        <v>19</v>
      </c>
      <c r="AL41" s="7">
        <v>31</v>
      </c>
      <c r="AM41" s="7">
        <f t="shared" si="0"/>
        <v>203</v>
      </c>
      <c r="AN41" s="7">
        <f t="shared" si="1"/>
        <v>266</v>
      </c>
      <c r="AO41" s="7">
        <f t="shared" si="2"/>
        <v>525</v>
      </c>
      <c r="AP41" s="7">
        <f t="shared" si="3"/>
        <v>132</v>
      </c>
      <c r="AQ41" s="7">
        <f t="shared" si="4"/>
        <v>71</v>
      </c>
      <c r="AR41" s="7">
        <f t="shared" si="4"/>
        <v>126</v>
      </c>
      <c r="AS41" s="7">
        <f t="shared" si="5"/>
        <v>52</v>
      </c>
      <c r="AT41" s="7">
        <f t="shared" si="6"/>
        <v>52</v>
      </c>
      <c r="AU41" s="7">
        <f t="shared" si="6"/>
        <v>19</v>
      </c>
      <c r="AV41" s="7">
        <f t="shared" si="6"/>
        <v>31</v>
      </c>
    </row>
    <row r="42" spans="1:48">
      <c r="A42" s="27">
        <v>39995</v>
      </c>
      <c r="B42" s="7" t="s">
        <v>1764</v>
      </c>
      <c r="C42" s="7" t="s">
        <v>928</v>
      </c>
      <c r="D42" s="7">
        <v>5</v>
      </c>
      <c r="E42" s="7">
        <v>0</v>
      </c>
      <c r="F42" s="7">
        <v>1</v>
      </c>
      <c r="G42" s="7">
        <v>0</v>
      </c>
      <c r="H42" s="7">
        <v>0</v>
      </c>
      <c r="I42" s="7">
        <v>0</v>
      </c>
      <c r="J42" s="7">
        <v>0</v>
      </c>
      <c r="K42" s="7">
        <v>0</v>
      </c>
      <c r="L42" s="7">
        <v>0</v>
      </c>
      <c r="M42" s="7">
        <v>0</v>
      </c>
      <c r="N42" s="7">
        <v>0</v>
      </c>
      <c r="O42" s="7">
        <v>1</v>
      </c>
      <c r="P42" s="10" t="s">
        <v>1833</v>
      </c>
      <c r="Q42" s="10" t="s">
        <v>1833</v>
      </c>
      <c r="R42" s="7">
        <v>0</v>
      </c>
      <c r="S42" s="7">
        <v>0</v>
      </c>
      <c r="T42" s="7">
        <v>0</v>
      </c>
      <c r="U42" s="7">
        <v>0</v>
      </c>
      <c r="V42" s="7">
        <v>0</v>
      </c>
      <c r="W42" s="7">
        <v>0</v>
      </c>
      <c r="X42" s="7">
        <v>1</v>
      </c>
      <c r="Y42" s="7">
        <v>0</v>
      </c>
      <c r="Z42" s="7">
        <v>0</v>
      </c>
      <c r="AA42" s="7">
        <v>0</v>
      </c>
      <c r="AB42" s="7">
        <v>0</v>
      </c>
      <c r="AC42" s="7">
        <v>0</v>
      </c>
      <c r="AD42" s="7">
        <v>0</v>
      </c>
      <c r="AE42" s="7">
        <v>2</v>
      </c>
      <c r="AF42" s="7">
        <v>0</v>
      </c>
      <c r="AG42" s="7">
        <v>0</v>
      </c>
      <c r="AH42" s="7">
        <v>0</v>
      </c>
      <c r="AI42" s="7">
        <v>0</v>
      </c>
      <c r="AJ42" s="7">
        <v>0</v>
      </c>
      <c r="AK42" s="7">
        <v>0</v>
      </c>
      <c r="AL42" s="7">
        <v>0</v>
      </c>
      <c r="AM42" s="7">
        <f t="shared" si="0"/>
        <v>1</v>
      </c>
      <c r="AN42" s="7">
        <f t="shared" si="1"/>
        <v>1</v>
      </c>
      <c r="AO42" s="7">
        <f t="shared" si="2"/>
        <v>1</v>
      </c>
      <c r="AP42" s="7">
        <f t="shared" si="3"/>
        <v>0</v>
      </c>
      <c r="AQ42" s="7">
        <f t="shared" si="4"/>
        <v>0</v>
      </c>
      <c r="AR42" s="7">
        <f t="shared" si="4"/>
        <v>2</v>
      </c>
      <c r="AS42" s="7">
        <f t="shared" si="5"/>
        <v>0</v>
      </c>
      <c r="AT42" s="7">
        <f t="shared" si="6"/>
        <v>0</v>
      </c>
      <c r="AU42" s="7">
        <f t="shared" si="6"/>
        <v>0</v>
      </c>
      <c r="AV42" s="7">
        <f t="shared" si="6"/>
        <v>0</v>
      </c>
    </row>
    <row r="43" spans="1:48">
      <c r="A43" s="27">
        <v>39995</v>
      </c>
      <c r="B43" s="7" t="s">
        <v>1764</v>
      </c>
      <c r="C43" s="7" t="s">
        <v>232</v>
      </c>
      <c r="D43" s="7">
        <v>79</v>
      </c>
      <c r="E43" s="7">
        <v>0</v>
      </c>
      <c r="F43" s="7">
        <v>6</v>
      </c>
      <c r="G43" s="7">
        <v>0</v>
      </c>
      <c r="H43" s="7">
        <v>0</v>
      </c>
      <c r="I43" s="7">
        <v>0</v>
      </c>
      <c r="J43" s="7">
        <v>0</v>
      </c>
      <c r="K43" s="7">
        <v>0</v>
      </c>
      <c r="L43" s="7">
        <v>0</v>
      </c>
      <c r="M43" s="7">
        <v>0</v>
      </c>
      <c r="N43" s="7">
        <v>0</v>
      </c>
      <c r="O43" s="7">
        <v>33</v>
      </c>
      <c r="P43" s="10" t="s">
        <v>1833</v>
      </c>
      <c r="Q43" s="10" t="s">
        <v>1833</v>
      </c>
      <c r="R43" s="7">
        <v>0</v>
      </c>
      <c r="S43" s="7">
        <v>0</v>
      </c>
      <c r="T43" s="7">
        <v>0</v>
      </c>
      <c r="U43" s="7">
        <v>0</v>
      </c>
      <c r="V43" s="7">
        <v>0</v>
      </c>
      <c r="W43" s="7">
        <v>0</v>
      </c>
      <c r="X43" s="7">
        <v>26</v>
      </c>
      <c r="Y43" s="7">
        <v>0</v>
      </c>
      <c r="Z43" s="7">
        <v>0</v>
      </c>
      <c r="AA43" s="7">
        <v>0</v>
      </c>
      <c r="AB43" s="7">
        <v>0</v>
      </c>
      <c r="AC43" s="7">
        <v>0</v>
      </c>
      <c r="AD43" s="7">
        <v>0</v>
      </c>
      <c r="AE43" s="7">
        <v>14</v>
      </c>
      <c r="AF43" s="7">
        <v>0</v>
      </c>
      <c r="AG43" s="7">
        <v>0</v>
      </c>
      <c r="AH43" s="7">
        <v>0</v>
      </c>
      <c r="AI43" s="7">
        <v>0</v>
      </c>
      <c r="AJ43" s="7">
        <v>0</v>
      </c>
      <c r="AK43" s="7">
        <v>0</v>
      </c>
      <c r="AL43" s="7">
        <v>0</v>
      </c>
      <c r="AM43" s="7">
        <f t="shared" si="0"/>
        <v>6</v>
      </c>
      <c r="AN43" s="7">
        <f t="shared" si="1"/>
        <v>33</v>
      </c>
      <c r="AO43" s="7">
        <f t="shared" si="2"/>
        <v>26</v>
      </c>
      <c r="AP43" s="7">
        <f t="shared" si="3"/>
        <v>0</v>
      </c>
      <c r="AQ43" s="7">
        <f t="shared" si="4"/>
        <v>0</v>
      </c>
      <c r="AR43" s="7">
        <f t="shared" si="4"/>
        <v>14</v>
      </c>
      <c r="AS43" s="7">
        <f t="shared" si="5"/>
        <v>0</v>
      </c>
      <c r="AT43" s="7">
        <f t="shared" si="6"/>
        <v>0</v>
      </c>
      <c r="AU43" s="7">
        <f t="shared" si="6"/>
        <v>0</v>
      </c>
      <c r="AV43" s="7">
        <f t="shared" si="6"/>
        <v>0</v>
      </c>
    </row>
    <row r="44" spans="1:48">
      <c r="A44" s="27">
        <v>39995</v>
      </c>
      <c r="B44" s="7" t="s">
        <v>1589</v>
      </c>
      <c r="C44" s="7" t="s">
        <v>928</v>
      </c>
      <c r="D44" s="7">
        <v>123</v>
      </c>
      <c r="E44" s="7">
        <v>0</v>
      </c>
      <c r="F44" s="7">
        <v>5</v>
      </c>
      <c r="G44" s="7">
        <v>0</v>
      </c>
      <c r="H44" s="7">
        <v>2</v>
      </c>
      <c r="I44" s="7">
        <v>9</v>
      </c>
      <c r="J44" s="7">
        <v>3</v>
      </c>
      <c r="K44" s="7">
        <v>2</v>
      </c>
      <c r="L44" s="7">
        <v>4</v>
      </c>
      <c r="M44" s="7">
        <v>0</v>
      </c>
      <c r="N44" s="7">
        <v>0</v>
      </c>
      <c r="O44" s="7">
        <v>6</v>
      </c>
      <c r="P44" s="10" t="s">
        <v>1833</v>
      </c>
      <c r="Q44" s="10" t="s">
        <v>1833</v>
      </c>
      <c r="R44" s="7">
        <v>3</v>
      </c>
      <c r="S44" s="7">
        <v>1</v>
      </c>
      <c r="T44" s="7">
        <v>0</v>
      </c>
      <c r="U44" s="7">
        <v>2</v>
      </c>
      <c r="V44" s="7">
        <v>1</v>
      </c>
      <c r="W44" s="7">
        <v>0</v>
      </c>
      <c r="X44" s="7">
        <v>17</v>
      </c>
      <c r="Y44" s="7">
        <v>0</v>
      </c>
      <c r="Z44" s="7">
        <v>2</v>
      </c>
      <c r="AA44" s="7">
        <v>1</v>
      </c>
      <c r="AB44" s="7">
        <v>2</v>
      </c>
      <c r="AC44" s="7">
        <v>1</v>
      </c>
      <c r="AD44" s="7">
        <v>4</v>
      </c>
      <c r="AE44" s="7">
        <v>30</v>
      </c>
      <c r="AF44" s="7">
        <v>1</v>
      </c>
      <c r="AG44" s="7">
        <v>0</v>
      </c>
      <c r="AH44" s="7">
        <v>5</v>
      </c>
      <c r="AI44" s="7">
        <v>1</v>
      </c>
      <c r="AJ44" s="7">
        <v>3</v>
      </c>
      <c r="AK44" s="7">
        <v>1</v>
      </c>
      <c r="AL44" s="7">
        <v>17</v>
      </c>
      <c r="AM44" s="7">
        <f t="shared" si="0"/>
        <v>25</v>
      </c>
      <c r="AN44" s="7">
        <f t="shared" si="1"/>
        <v>13</v>
      </c>
      <c r="AO44" s="7">
        <f t="shared" si="2"/>
        <v>17</v>
      </c>
      <c r="AP44" s="7">
        <f t="shared" si="3"/>
        <v>6</v>
      </c>
      <c r="AQ44" s="7">
        <f t="shared" si="4"/>
        <v>4</v>
      </c>
      <c r="AR44" s="7">
        <f t="shared" si="4"/>
        <v>30</v>
      </c>
      <c r="AS44" s="7">
        <f t="shared" si="5"/>
        <v>7</v>
      </c>
      <c r="AT44" s="7">
        <f t="shared" si="6"/>
        <v>3</v>
      </c>
      <c r="AU44" s="7">
        <f t="shared" si="6"/>
        <v>1</v>
      </c>
      <c r="AV44" s="7">
        <f t="shared" si="6"/>
        <v>17</v>
      </c>
    </row>
    <row r="45" spans="1:48">
      <c r="A45" s="27">
        <v>39995</v>
      </c>
      <c r="B45" s="7" t="s">
        <v>1589</v>
      </c>
      <c r="C45" s="7" t="s">
        <v>232</v>
      </c>
      <c r="D45" s="7">
        <v>1460</v>
      </c>
      <c r="E45" s="7">
        <v>0</v>
      </c>
      <c r="F45" s="7">
        <v>22</v>
      </c>
      <c r="G45" s="7">
        <v>0</v>
      </c>
      <c r="H45" s="7">
        <v>5</v>
      </c>
      <c r="I45" s="7">
        <v>148</v>
      </c>
      <c r="J45" s="7">
        <v>99</v>
      </c>
      <c r="K45" s="7">
        <v>68</v>
      </c>
      <c r="L45" s="7">
        <v>119</v>
      </c>
      <c r="M45" s="7">
        <v>0</v>
      </c>
      <c r="N45" s="7">
        <v>0</v>
      </c>
      <c r="O45" s="7">
        <v>16</v>
      </c>
      <c r="P45" s="10" t="s">
        <v>1833</v>
      </c>
      <c r="Q45" s="10" t="s">
        <v>1833</v>
      </c>
      <c r="R45" s="7">
        <v>4</v>
      </c>
      <c r="S45" s="7">
        <v>1</v>
      </c>
      <c r="T45" s="7">
        <v>0</v>
      </c>
      <c r="U45" s="7">
        <v>2</v>
      </c>
      <c r="V45" s="7">
        <v>2</v>
      </c>
      <c r="W45" s="7">
        <v>0</v>
      </c>
      <c r="X45" s="7">
        <v>172</v>
      </c>
      <c r="Y45" s="7">
        <v>0</v>
      </c>
      <c r="Z45" s="7">
        <v>15</v>
      </c>
      <c r="AA45" s="7">
        <v>50</v>
      </c>
      <c r="AB45" s="7">
        <v>5</v>
      </c>
      <c r="AC45" s="7">
        <v>3</v>
      </c>
      <c r="AD45" s="7">
        <v>18</v>
      </c>
      <c r="AE45" s="7">
        <v>508</v>
      </c>
      <c r="AF45" s="7">
        <v>2</v>
      </c>
      <c r="AG45" s="7">
        <v>0</v>
      </c>
      <c r="AH45" s="7">
        <v>14</v>
      </c>
      <c r="AI45" s="7">
        <v>3</v>
      </c>
      <c r="AJ45" s="7">
        <v>7</v>
      </c>
      <c r="AK45" s="7">
        <v>16</v>
      </c>
      <c r="AL45" s="7">
        <v>161</v>
      </c>
      <c r="AM45" s="7">
        <f t="shared" si="0"/>
        <v>461</v>
      </c>
      <c r="AN45" s="7">
        <f t="shared" si="1"/>
        <v>25</v>
      </c>
      <c r="AO45" s="7">
        <f t="shared" si="2"/>
        <v>172</v>
      </c>
      <c r="AP45" s="7">
        <f t="shared" si="3"/>
        <v>73</v>
      </c>
      <c r="AQ45" s="7">
        <f t="shared" si="4"/>
        <v>18</v>
      </c>
      <c r="AR45" s="7">
        <f t="shared" si="4"/>
        <v>508</v>
      </c>
      <c r="AS45" s="7">
        <f t="shared" si="5"/>
        <v>19</v>
      </c>
      <c r="AT45" s="7">
        <f t="shared" si="6"/>
        <v>7</v>
      </c>
      <c r="AU45" s="7">
        <f t="shared" si="6"/>
        <v>16</v>
      </c>
      <c r="AV45" s="7">
        <f t="shared" si="6"/>
        <v>161</v>
      </c>
    </row>
    <row r="46" spans="1:48">
      <c r="A46" s="27">
        <v>39995</v>
      </c>
      <c r="B46" s="7" t="s">
        <v>1765</v>
      </c>
      <c r="C46" s="7" t="s">
        <v>928</v>
      </c>
      <c r="D46" s="7">
        <v>8</v>
      </c>
      <c r="E46" s="7">
        <v>0</v>
      </c>
      <c r="F46" s="7">
        <v>0</v>
      </c>
      <c r="G46" s="7">
        <v>0</v>
      </c>
      <c r="H46" s="7">
        <v>0</v>
      </c>
      <c r="I46" s="7">
        <v>0</v>
      </c>
      <c r="J46" s="7">
        <v>0</v>
      </c>
      <c r="K46" s="7">
        <v>0</v>
      </c>
      <c r="L46" s="7">
        <v>0</v>
      </c>
      <c r="M46" s="7">
        <v>0</v>
      </c>
      <c r="N46" s="7">
        <v>0</v>
      </c>
      <c r="O46" s="7">
        <v>0</v>
      </c>
      <c r="P46" s="10" t="s">
        <v>1833</v>
      </c>
      <c r="Q46" s="10" t="s">
        <v>1833</v>
      </c>
      <c r="R46" s="7">
        <v>0</v>
      </c>
      <c r="S46" s="7">
        <v>0</v>
      </c>
      <c r="T46" s="7">
        <v>0</v>
      </c>
      <c r="U46" s="7">
        <v>0</v>
      </c>
      <c r="V46" s="7">
        <v>0</v>
      </c>
      <c r="W46" s="7">
        <v>0</v>
      </c>
      <c r="X46" s="7">
        <v>8</v>
      </c>
      <c r="Y46" s="7">
        <v>0</v>
      </c>
      <c r="Z46" s="7">
        <v>0</v>
      </c>
      <c r="AA46" s="7">
        <v>0</v>
      </c>
      <c r="AB46" s="7">
        <v>0</v>
      </c>
      <c r="AC46" s="7">
        <v>0</v>
      </c>
      <c r="AD46" s="7">
        <v>0</v>
      </c>
      <c r="AE46" s="7">
        <v>0</v>
      </c>
      <c r="AF46" s="7">
        <v>0</v>
      </c>
      <c r="AG46" s="7">
        <v>0</v>
      </c>
      <c r="AH46" s="7">
        <v>0</v>
      </c>
      <c r="AI46" s="7">
        <v>0</v>
      </c>
      <c r="AJ46" s="7">
        <v>0</v>
      </c>
      <c r="AK46" s="7">
        <v>0</v>
      </c>
      <c r="AL46" s="7">
        <v>0</v>
      </c>
      <c r="AM46" s="7">
        <f t="shared" si="0"/>
        <v>0</v>
      </c>
      <c r="AN46" s="7">
        <f t="shared" si="1"/>
        <v>0</v>
      </c>
      <c r="AO46" s="7">
        <f t="shared" si="2"/>
        <v>8</v>
      </c>
      <c r="AP46" s="7">
        <f t="shared" si="3"/>
        <v>0</v>
      </c>
      <c r="AQ46" s="7">
        <f t="shared" si="4"/>
        <v>0</v>
      </c>
      <c r="AR46" s="7">
        <f t="shared" si="4"/>
        <v>0</v>
      </c>
      <c r="AS46" s="7">
        <f t="shared" si="5"/>
        <v>0</v>
      </c>
      <c r="AT46" s="7">
        <f t="shared" si="6"/>
        <v>0</v>
      </c>
      <c r="AU46" s="7">
        <f t="shared" si="6"/>
        <v>0</v>
      </c>
      <c r="AV46" s="7">
        <f t="shared" si="6"/>
        <v>0</v>
      </c>
    </row>
    <row r="47" spans="1:48">
      <c r="A47" s="27">
        <v>39995</v>
      </c>
      <c r="B47" s="7" t="s">
        <v>1765</v>
      </c>
      <c r="C47" s="7" t="s">
        <v>232</v>
      </c>
      <c r="D47" s="7">
        <v>408</v>
      </c>
      <c r="E47" s="7">
        <v>0</v>
      </c>
      <c r="F47" s="7">
        <v>0</v>
      </c>
      <c r="G47" s="7">
        <v>0</v>
      </c>
      <c r="H47" s="7">
        <v>0</v>
      </c>
      <c r="I47" s="7">
        <v>0</v>
      </c>
      <c r="J47" s="7">
        <v>0</v>
      </c>
      <c r="K47" s="7">
        <v>0</v>
      </c>
      <c r="L47" s="7">
        <v>0</v>
      </c>
      <c r="M47" s="7">
        <v>0</v>
      </c>
      <c r="N47" s="7">
        <v>0</v>
      </c>
      <c r="O47" s="7">
        <v>0</v>
      </c>
      <c r="P47" s="10" t="s">
        <v>1833</v>
      </c>
      <c r="Q47" s="10" t="s">
        <v>1833</v>
      </c>
      <c r="R47" s="7">
        <v>0</v>
      </c>
      <c r="S47" s="7">
        <v>0</v>
      </c>
      <c r="T47" s="7">
        <v>0</v>
      </c>
      <c r="U47" s="7">
        <v>0</v>
      </c>
      <c r="V47" s="7">
        <v>0</v>
      </c>
      <c r="W47" s="7">
        <v>0</v>
      </c>
      <c r="X47" s="7">
        <v>408</v>
      </c>
      <c r="Y47" s="7">
        <v>0</v>
      </c>
      <c r="Z47" s="7">
        <v>0</v>
      </c>
      <c r="AA47" s="7">
        <v>0</v>
      </c>
      <c r="AB47" s="7">
        <v>0</v>
      </c>
      <c r="AC47" s="7">
        <v>0</v>
      </c>
      <c r="AD47" s="7">
        <v>0</v>
      </c>
      <c r="AE47" s="7">
        <v>0</v>
      </c>
      <c r="AF47" s="7">
        <v>0</v>
      </c>
      <c r="AG47" s="7">
        <v>0</v>
      </c>
      <c r="AH47" s="7">
        <v>0</v>
      </c>
      <c r="AI47" s="7">
        <v>0</v>
      </c>
      <c r="AJ47" s="7">
        <v>0</v>
      </c>
      <c r="AK47" s="7">
        <v>0</v>
      </c>
      <c r="AL47" s="7">
        <v>0</v>
      </c>
      <c r="AM47" s="7">
        <f t="shared" si="0"/>
        <v>0</v>
      </c>
      <c r="AN47" s="7">
        <f t="shared" si="1"/>
        <v>0</v>
      </c>
      <c r="AO47" s="7">
        <f t="shared" si="2"/>
        <v>408</v>
      </c>
      <c r="AP47" s="7">
        <f t="shared" si="3"/>
        <v>0</v>
      </c>
      <c r="AQ47" s="7">
        <f t="shared" si="4"/>
        <v>0</v>
      </c>
      <c r="AR47" s="7">
        <f t="shared" si="4"/>
        <v>0</v>
      </c>
      <c r="AS47" s="7">
        <f t="shared" si="5"/>
        <v>0</v>
      </c>
      <c r="AT47" s="7">
        <f t="shared" si="6"/>
        <v>0</v>
      </c>
      <c r="AU47" s="7">
        <f t="shared" si="6"/>
        <v>0</v>
      </c>
      <c r="AV47" s="7">
        <f t="shared" si="6"/>
        <v>0</v>
      </c>
    </row>
    <row r="48" spans="1:48">
      <c r="A48" s="27">
        <v>39995</v>
      </c>
      <c r="B48" s="7" t="s">
        <v>1530</v>
      </c>
      <c r="C48" s="7" t="s">
        <v>928</v>
      </c>
      <c r="D48" s="7">
        <v>1183</v>
      </c>
      <c r="E48" s="7">
        <v>1</v>
      </c>
      <c r="F48" s="7">
        <v>31</v>
      </c>
      <c r="G48" s="7">
        <v>40</v>
      </c>
      <c r="H48" s="7">
        <v>30</v>
      </c>
      <c r="I48" s="7">
        <v>20</v>
      </c>
      <c r="J48" s="7">
        <v>4</v>
      </c>
      <c r="K48" s="7">
        <v>19</v>
      </c>
      <c r="L48" s="7">
        <v>18</v>
      </c>
      <c r="M48" s="7">
        <v>20</v>
      </c>
      <c r="N48" s="7">
        <v>33</v>
      </c>
      <c r="O48" s="7">
        <v>100</v>
      </c>
      <c r="P48" s="10" t="s">
        <v>1833</v>
      </c>
      <c r="Q48" s="10" t="s">
        <v>1833</v>
      </c>
      <c r="R48" s="7">
        <v>45</v>
      </c>
      <c r="S48" s="7">
        <v>26</v>
      </c>
      <c r="T48" s="7">
        <v>13</v>
      </c>
      <c r="U48" s="7">
        <v>25</v>
      </c>
      <c r="V48" s="7">
        <v>15</v>
      </c>
      <c r="W48" s="7">
        <v>9</v>
      </c>
      <c r="X48" s="7">
        <v>142</v>
      </c>
      <c r="Y48" s="7">
        <v>0</v>
      </c>
      <c r="Z48" s="7">
        <v>41</v>
      </c>
      <c r="AA48" s="7">
        <v>20</v>
      </c>
      <c r="AB48" s="7">
        <v>19</v>
      </c>
      <c r="AC48" s="7">
        <v>10</v>
      </c>
      <c r="AD48" s="7">
        <v>33</v>
      </c>
      <c r="AE48" s="7">
        <v>270</v>
      </c>
      <c r="AF48" s="7">
        <v>30</v>
      </c>
      <c r="AG48" s="7">
        <v>10</v>
      </c>
      <c r="AH48" s="7">
        <v>28</v>
      </c>
      <c r="AI48" s="7">
        <v>12</v>
      </c>
      <c r="AJ48" s="7">
        <v>16</v>
      </c>
      <c r="AK48" s="7">
        <v>41</v>
      </c>
      <c r="AL48" s="7">
        <v>62</v>
      </c>
      <c r="AM48" s="7">
        <f t="shared" si="0"/>
        <v>216</v>
      </c>
      <c r="AN48" s="7">
        <f t="shared" si="1"/>
        <v>233</v>
      </c>
      <c r="AO48" s="7">
        <f t="shared" si="2"/>
        <v>142</v>
      </c>
      <c r="AP48" s="7">
        <f t="shared" si="3"/>
        <v>90</v>
      </c>
      <c r="AQ48" s="7">
        <f t="shared" si="4"/>
        <v>33</v>
      </c>
      <c r="AR48" s="7">
        <f t="shared" si="4"/>
        <v>270</v>
      </c>
      <c r="AS48" s="7">
        <f t="shared" si="5"/>
        <v>80</v>
      </c>
      <c r="AT48" s="7">
        <f t="shared" si="6"/>
        <v>16</v>
      </c>
      <c r="AU48" s="7">
        <f t="shared" si="6"/>
        <v>41</v>
      </c>
      <c r="AV48" s="7">
        <f t="shared" si="6"/>
        <v>62</v>
      </c>
    </row>
    <row r="49" spans="1:48">
      <c r="A49" s="27">
        <v>39995</v>
      </c>
      <c r="B49" s="7" t="s">
        <v>1530</v>
      </c>
      <c r="C49" s="7" t="s">
        <v>232</v>
      </c>
      <c r="D49" s="7">
        <v>2448</v>
      </c>
      <c r="E49" s="7">
        <v>2</v>
      </c>
      <c r="F49" s="7">
        <v>75</v>
      </c>
      <c r="G49" s="7">
        <v>83</v>
      </c>
      <c r="H49" s="7">
        <v>64</v>
      </c>
      <c r="I49" s="7">
        <v>39</v>
      </c>
      <c r="J49" s="7">
        <v>10</v>
      </c>
      <c r="K49" s="7">
        <v>47</v>
      </c>
      <c r="L49" s="7">
        <v>37</v>
      </c>
      <c r="M49" s="7">
        <v>45</v>
      </c>
      <c r="N49" s="7">
        <v>63</v>
      </c>
      <c r="O49" s="7">
        <v>219</v>
      </c>
      <c r="P49" s="10" t="s">
        <v>1833</v>
      </c>
      <c r="Q49" s="10" t="s">
        <v>1833</v>
      </c>
      <c r="R49" s="7">
        <v>87</v>
      </c>
      <c r="S49" s="7">
        <v>46</v>
      </c>
      <c r="T49" s="7">
        <v>25</v>
      </c>
      <c r="U49" s="7">
        <v>45</v>
      </c>
      <c r="V49" s="7">
        <v>33</v>
      </c>
      <c r="W49" s="7">
        <v>18</v>
      </c>
      <c r="X49" s="7">
        <v>295</v>
      </c>
      <c r="Y49" s="7">
        <v>0</v>
      </c>
      <c r="Z49" s="7">
        <v>70</v>
      </c>
      <c r="AA49" s="7">
        <v>27</v>
      </c>
      <c r="AB49" s="7">
        <v>35</v>
      </c>
      <c r="AC49" s="7">
        <v>23</v>
      </c>
      <c r="AD49" s="7">
        <v>77</v>
      </c>
      <c r="AE49" s="7">
        <v>572</v>
      </c>
      <c r="AF49" s="7">
        <v>53</v>
      </c>
      <c r="AG49" s="7">
        <v>27</v>
      </c>
      <c r="AH49" s="7">
        <v>66</v>
      </c>
      <c r="AI49" s="7">
        <v>33</v>
      </c>
      <c r="AJ49" s="7">
        <v>39</v>
      </c>
      <c r="AK49" s="7">
        <v>69</v>
      </c>
      <c r="AL49" s="7">
        <v>124</v>
      </c>
      <c r="AM49" s="7">
        <f t="shared" si="0"/>
        <v>465</v>
      </c>
      <c r="AN49" s="7">
        <f t="shared" si="1"/>
        <v>473</v>
      </c>
      <c r="AO49" s="7">
        <f t="shared" si="2"/>
        <v>295</v>
      </c>
      <c r="AP49" s="7">
        <f t="shared" si="3"/>
        <v>155</v>
      </c>
      <c r="AQ49" s="7">
        <f t="shared" si="4"/>
        <v>77</v>
      </c>
      <c r="AR49" s="7">
        <f t="shared" si="4"/>
        <v>572</v>
      </c>
      <c r="AS49" s="7">
        <f t="shared" si="5"/>
        <v>179</v>
      </c>
      <c r="AT49" s="7">
        <f t="shared" si="6"/>
        <v>39</v>
      </c>
      <c r="AU49" s="7">
        <f t="shared" si="6"/>
        <v>69</v>
      </c>
      <c r="AV49" s="7">
        <f t="shared" si="6"/>
        <v>124</v>
      </c>
    </row>
    <row r="50" spans="1:48">
      <c r="A50" s="27">
        <v>39995</v>
      </c>
      <c r="B50" s="7" t="s">
        <v>1796</v>
      </c>
      <c r="C50" s="7" t="s">
        <v>928</v>
      </c>
      <c r="D50" s="7">
        <v>345</v>
      </c>
      <c r="E50" s="7">
        <v>0</v>
      </c>
      <c r="F50" s="7">
        <v>17</v>
      </c>
      <c r="G50" s="7">
        <v>8</v>
      </c>
      <c r="H50" s="7">
        <v>10</v>
      </c>
      <c r="I50" s="7">
        <v>12</v>
      </c>
      <c r="J50" s="7">
        <v>6</v>
      </c>
      <c r="K50" s="7">
        <v>13</v>
      </c>
      <c r="L50" s="7">
        <v>6</v>
      </c>
      <c r="M50" s="7">
        <v>7</v>
      </c>
      <c r="N50" s="7">
        <v>6</v>
      </c>
      <c r="O50" s="7">
        <v>33</v>
      </c>
      <c r="P50" s="10" t="s">
        <v>1833</v>
      </c>
      <c r="Q50" s="10" t="s">
        <v>1833</v>
      </c>
      <c r="R50" s="7">
        <v>3</v>
      </c>
      <c r="S50" s="7">
        <v>4</v>
      </c>
      <c r="T50" s="7">
        <v>6</v>
      </c>
      <c r="U50" s="7">
        <v>3</v>
      </c>
      <c r="V50" s="7">
        <v>1</v>
      </c>
      <c r="W50" s="7">
        <v>2</v>
      </c>
      <c r="X50" s="7">
        <v>48</v>
      </c>
      <c r="Y50" s="7">
        <v>0</v>
      </c>
      <c r="Z50" s="7">
        <v>5</v>
      </c>
      <c r="AA50" s="7">
        <v>2</v>
      </c>
      <c r="AB50" s="7">
        <v>2</v>
      </c>
      <c r="AC50" s="7">
        <v>2</v>
      </c>
      <c r="AD50" s="7">
        <v>11</v>
      </c>
      <c r="AE50" s="7">
        <v>78</v>
      </c>
      <c r="AF50" s="7">
        <v>2</v>
      </c>
      <c r="AG50" s="7">
        <v>2</v>
      </c>
      <c r="AH50" s="7">
        <v>12</v>
      </c>
      <c r="AI50" s="7">
        <v>3</v>
      </c>
      <c r="AJ50" s="7">
        <v>6</v>
      </c>
      <c r="AK50" s="7">
        <v>10</v>
      </c>
      <c r="AL50" s="7">
        <v>25</v>
      </c>
      <c r="AM50" s="7">
        <f t="shared" si="0"/>
        <v>85</v>
      </c>
      <c r="AN50" s="7">
        <f t="shared" si="1"/>
        <v>52</v>
      </c>
      <c r="AO50" s="7">
        <f t="shared" si="2"/>
        <v>48</v>
      </c>
      <c r="AP50" s="7">
        <f t="shared" si="3"/>
        <v>11</v>
      </c>
      <c r="AQ50" s="7">
        <f t="shared" si="4"/>
        <v>11</v>
      </c>
      <c r="AR50" s="7">
        <f t="shared" si="4"/>
        <v>78</v>
      </c>
      <c r="AS50" s="7">
        <f t="shared" si="5"/>
        <v>19</v>
      </c>
      <c r="AT50" s="7">
        <f t="shared" si="6"/>
        <v>6</v>
      </c>
      <c r="AU50" s="7">
        <f t="shared" si="6"/>
        <v>10</v>
      </c>
      <c r="AV50" s="7">
        <f t="shared" si="6"/>
        <v>25</v>
      </c>
    </row>
    <row r="51" spans="1:48">
      <c r="A51" s="27">
        <v>39995</v>
      </c>
      <c r="B51" s="7" t="s">
        <v>1796</v>
      </c>
      <c r="C51" s="7" t="s">
        <v>232</v>
      </c>
      <c r="D51" s="7">
        <v>2242</v>
      </c>
      <c r="E51" s="7">
        <v>0</v>
      </c>
      <c r="F51" s="7">
        <v>111</v>
      </c>
      <c r="G51" s="7">
        <v>52</v>
      </c>
      <c r="H51" s="7">
        <v>63</v>
      </c>
      <c r="I51" s="7">
        <v>67</v>
      </c>
      <c r="J51" s="7">
        <v>40</v>
      </c>
      <c r="K51" s="7">
        <v>90</v>
      </c>
      <c r="L51" s="7">
        <v>35</v>
      </c>
      <c r="M51" s="7">
        <v>47</v>
      </c>
      <c r="N51" s="7">
        <v>41</v>
      </c>
      <c r="O51" s="7">
        <v>195</v>
      </c>
      <c r="P51" s="10" t="s">
        <v>1833</v>
      </c>
      <c r="Q51" s="10" t="s">
        <v>1833</v>
      </c>
      <c r="R51" s="7">
        <v>22</v>
      </c>
      <c r="S51" s="7">
        <v>32</v>
      </c>
      <c r="T51" s="7">
        <v>37</v>
      </c>
      <c r="U51" s="7">
        <v>15</v>
      </c>
      <c r="V51" s="7">
        <v>5</v>
      </c>
      <c r="W51" s="7">
        <v>11</v>
      </c>
      <c r="X51" s="7">
        <v>315</v>
      </c>
      <c r="Y51" s="7">
        <v>0</v>
      </c>
      <c r="Z51" s="7">
        <v>31</v>
      </c>
      <c r="AA51" s="7">
        <v>16</v>
      </c>
      <c r="AB51" s="7">
        <v>17</v>
      </c>
      <c r="AC51" s="7">
        <v>12</v>
      </c>
      <c r="AD51" s="7">
        <v>76</v>
      </c>
      <c r="AE51" s="7">
        <v>508</v>
      </c>
      <c r="AF51" s="7">
        <v>12</v>
      </c>
      <c r="AG51" s="7">
        <v>15</v>
      </c>
      <c r="AH51" s="7">
        <v>88</v>
      </c>
      <c r="AI51" s="7">
        <v>21</v>
      </c>
      <c r="AJ51" s="7">
        <v>38</v>
      </c>
      <c r="AK51" s="7">
        <v>61</v>
      </c>
      <c r="AL51" s="7">
        <v>169</v>
      </c>
      <c r="AM51" s="7">
        <f t="shared" si="0"/>
        <v>546</v>
      </c>
      <c r="AN51" s="7">
        <f t="shared" si="1"/>
        <v>317</v>
      </c>
      <c r="AO51" s="7">
        <f t="shared" si="2"/>
        <v>315</v>
      </c>
      <c r="AP51" s="7">
        <f t="shared" si="3"/>
        <v>76</v>
      </c>
      <c r="AQ51" s="7">
        <f t="shared" si="4"/>
        <v>76</v>
      </c>
      <c r="AR51" s="7">
        <f t="shared" si="4"/>
        <v>508</v>
      </c>
      <c r="AS51" s="7">
        <f t="shared" si="5"/>
        <v>136</v>
      </c>
      <c r="AT51" s="7">
        <f t="shared" si="6"/>
        <v>38</v>
      </c>
      <c r="AU51" s="7">
        <f t="shared" si="6"/>
        <v>61</v>
      </c>
      <c r="AV51" s="7">
        <f t="shared" si="6"/>
        <v>169</v>
      </c>
    </row>
    <row r="52" spans="1:48">
      <c r="A52" s="27">
        <v>39995</v>
      </c>
      <c r="B52" s="7" t="s">
        <v>693</v>
      </c>
      <c r="C52" s="7" t="s">
        <v>928</v>
      </c>
      <c r="D52" s="7">
        <v>215</v>
      </c>
      <c r="E52" s="7">
        <v>0</v>
      </c>
      <c r="F52" s="7">
        <v>8</v>
      </c>
      <c r="G52" s="7">
        <v>5</v>
      </c>
      <c r="H52" s="7">
        <v>2</v>
      </c>
      <c r="I52" s="7">
        <v>6</v>
      </c>
      <c r="J52" s="7">
        <v>4</v>
      </c>
      <c r="K52" s="7">
        <v>8</v>
      </c>
      <c r="L52" s="7">
        <v>3</v>
      </c>
      <c r="M52" s="7">
        <v>4</v>
      </c>
      <c r="N52" s="7">
        <v>5</v>
      </c>
      <c r="O52" s="7">
        <v>11</v>
      </c>
      <c r="P52" s="10" t="s">
        <v>1833</v>
      </c>
      <c r="Q52" s="10" t="s">
        <v>1833</v>
      </c>
      <c r="R52" s="7">
        <v>4</v>
      </c>
      <c r="S52" s="7">
        <v>4</v>
      </c>
      <c r="T52" s="7">
        <v>3</v>
      </c>
      <c r="U52" s="7">
        <v>1</v>
      </c>
      <c r="V52" s="7">
        <v>2</v>
      </c>
      <c r="W52" s="7">
        <v>1</v>
      </c>
      <c r="X52" s="7">
        <v>23</v>
      </c>
      <c r="Y52" s="7">
        <v>2</v>
      </c>
      <c r="Z52" s="7">
        <v>5</v>
      </c>
      <c r="AA52" s="7">
        <v>3</v>
      </c>
      <c r="AB52" s="7">
        <v>0</v>
      </c>
      <c r="AC52" s="7">
        <v>2</v>
      </c>
      <c r="AD52" s="7">
        <v>12</v>
      </c>
      <c r="AE52" s="7">
        <v>55</v>
      </c>
      <c r="AF52" s="7">
        <v>1</v>
      </c>
      <c r="AG52" s="7">
        <v>2</v>
      </c>
      <c r="AH52" s="7">
        <v>7</v>
      </c>
      <c r="AI52" s="7">
        <v>6</v>
      </c>
      <c r="AJ52" s="7">
        <v>4</v>
      </c>
      <c r="AK52" s="7">
        <v>5</v>
      </c>
      <c r="AL52" s="7">
        <v>17</v>
      </c>
      <c r="AM52" s="7">
        <f t="shared" si="0"/>
        <v>45</v>
      </c>
      <c r="AN52" s="7">
        <f t="shared" si="1"/>
        <v>26</v>
      </c>
      <c r="AO52" s="7">
        <f t="shared" si="2"/>
        <v>23</v>
      </c>
      <c r="AP52" s="7">
        <f t="shared" si="3"/>
        <v>12</v>
      </c>
      <c r="AQ52" s="7">
        <f t="shared" si="4"/>
        <v>12</v>
      </c>
      <c r="AR52" s="7">
        <f t="shared" si="4"/>
        <v>55</v>
      </c>
      <c r="AS52" s="7">
        <f t="shared" si="5"/>
        <v>16</v>
      </c>
      <c r="AT52" s="7">
        <f t="shared" si="6"/>
        <v>4</v>
      </c>
      <c r="AU52" s="7">
        <f t="shared" si="6"/>
        <v>5</v>
      </c>
      <c r="AV52" s="7">
        <f t="shared" si="6"/>
        <v>17</v>
      </c>
    </row>
    <row r="53" spans="1:48">
      <c r="A53" s="27">
        <v>39995</v>
      </c>
      <c r="B53" s="7" t="s">
        <v>693</v>
      </c>
      <c r="C53" s="7" t="s">
        <v>232</v>
      </c>
      <c r="D53" s="7">
        <v>2943</v>
      </c>
      <c r="E53" s="7">
        <v>0</v>
      </c>
      <c r="F53" s="7">
        <v>99</v>
      </c>
      <c r="G53" s="7">
        <v>77</v>
      </c>
      <c r="H53" s="7">
        <v>29</v>
      </c>
      <c r="I53" s="7">
        <v>90</v>
      </c>
      <c r="J53" s="7">
        <v>69</v>
      </c>
      <c r="K53" s="7">
        <v>123</v>
      </c>
      <c r="L53" s="7">
        <v>48</v>
      </c>
      <c r="M53" s="7">
        <v>51</v>
      </c>
      <c r="N53" s="7">
        <v>69</v>
      </c>
      <c r="O53" s="7">
        <v>135</v>
      </c>
      <c r="P53" s="10" t="s">
        <v>1833</v>
      </c>
      <c r="Q53" s="10" t="s">
        <v>1833</v>
      </c>
      <c r="R53" s="7">
        <v>52</v>
      </c>
      <c r="S53" s="7">
        <v>52</v>
      </c>
      <c r="T53" s="7">
        <v>36</v>
      </c>
      <c r="U53" s="7">
        <v>15</v>
      </c>
      <c r="V53" s="7">
        <v>29</v>
      </c>
      <c r="W53" s="7">
        <v>15</v>
      </c>
      <c r="X53" s="7">
        <v>296</v>
      </c>
      <c r="Y53" s="7">
        <v>24</v>
      </c>
      <c r="Z53" s="7">
        <v>72</v>
      </c>
      <c r="AA53" s="7">
        <v>40</v>
      </c>
      <c r="AB53" s="7">
        <v>0</v>
      </c>
      <c r="AC53" s="7">
        <v>27</v>
      </c>
      <c r="AD53" s="7">
        <v>155</v>
      </c>
      <c r="AE53" s="7">
        <v>780</v>
      </c>
      <c r="AF53" s="7">
        <v>17</v>
      </c>
      <c r="AG53" s="7">
        <v>23</v>
      </c>
      <c r="AH53" s="7">
        <v>81</v>
      </c>
      <c r="AI53" s="7">
        <v>79</v>
      </c>
      <c r="AJ53" s="7">
        <v>53</v>
      </c>
      <c r="AK53" s="7">
        <v>71</v>
      </c>
      <c r="AL53" s="7">
        <v>236</v>
      </c>
      <c r="AM53" s="7">
        <f t="shared" si="0"/>
        <v>655</v>
      </c>
      <c r="AN53" s="7">
        <f t="shared" si="1"/>
        <v>334</v>
      </c>
      <c r="AO53" s="7">
        <f t="shared" si="2"/>
        <v>296</v>
      </c>
      <c r="AP53" s="7">
        <f t="shared" si="3"/>
        <v>163</v>
      </c>
      <c r="AQ53" s="7">
        <f t="shared" si="4"/>
        <v>155</v>
      </c>
      <c r="AR53" s="7">
        <f t="shared" si="4"/>
        <v>780</v>
      </c>
      <c r="AS53" s="7">
        <f t="shared" si="5"/>
        <v>200</v>
      </c>
      <c r="AT53" s="7">
        <f t="shared" si="6"/>
        <v>53</v>
      </c>
      <c r="AU53" s="7">
        <f t="shared" si="6"/>
        <v>71</v>
      </c>
      <c r="AV53" s="7">
        <f t="shared" si="6"/>
        <v>236</v>
      </c>
    </row>
    <row r="54" spans="1:48">
      <c r="A54" s="27">
        <v>39995</v>
      </c>
      <c r="B54" s="7" t="s">
        <v>1801</v>
      </c>
      <c r="C54" s="7" t="s">
        <v>928</v>
      </c>
      <c r="D54" s="7">
        <v>99</v>
      </c>
      <c r="E54" s="7">
        <v>0</v>
      </c>
      <c r="F54" s="7">
        <v>2</v>
      </c>
      <c r="G54" s="7">
        <v>1</v>
      </c>
      <c r="H54" s="7">
        <v>3</v>
      </c>
      <c r="I54" s="7">
        <v>3</v>
      </c>
      <c r="J54" s="7">
        <v>1</v>
      </c>
      <c r="K54" s="7">
        <v>0</v>
      </c>
      <c r="L54" s="7">
        <v>3</v>
      </c>
      <c r="M54" s="7">
        <v>3</v>
      </c>
      <c r="N54" s="7">
        <v>1</v>
      </c>
      <c r="O54" s="7">
        <v>6</v>
      </c>
      <c r="P54" s="10" t="s">
        <v>1833</v>
      </c>
      <c r="Q54" s="10" t="s">
        <v>1833</v>
      </c>
      <c r="R54" s="7">
        <v>2</v>
      </c>
      <c r="S54" s="7">
        <v>1</v>
      </c>
      <c r="T54" s="7">
        <v>0</v>
      </c>
      <c r="U54" s="7">
        <v>1</v>
      </c>
      <c r="V54" s="7">
        <v>3</v>
      </c>
      <c r="W54" s="7">
        <v>0</v>
      </c>
      <c r="X54" s="7">
        <v>17</v>
      </c>
      <c r="Y54" s="7">
        <v>0</v>
      </c>
      <c r="Z54" s="7">
        <v>1</v>
      </c>
      <c r="AA54" s="7">
        <v>0</v>
      </c>
      <c r="AB54" s="7">
        <v>0</v>
      </c>
      <c r="AC54" s="7">
        <v>1</v>
      </c>
      <c r="AD54" s="7">
        <v>2</v>
      </c>
      <c r="AE54" s="7">
        <v>28</v>
      </c>
      <c r="AF54" s="7">
        <v>1</v>
      </c>
      <c r="AG54" s="7">
        <v>1</v>
      </c>
      <c r="AH54" s="7">
        <v>5</v>
      </c>
      <c r="AI54" s="7">
        <v>0</v>
      </c>
      <c r="AJ54" s="7">
        <v>0</v>
      </c>
      <c r="AK54" s="7">
        <v>0</v>
      </c>
      <c r="AL54" s="7">
        <v>13</v>
      </c>
      <c r="AM54" s="7">
        <f t="shared" si="0"/>
        <v>17</v>
      </c>
      <c r="AN54" s="7">
        <f t="shared" si="1"/>
        <v>13</v>
      </c>
      <c r="AO54" s="7">
        <f t="shared" si="2"/>
        <v>17</v>
      </c>
      <c r="AP54" s="7">
        <f t="shared" si="3"/>
        <v>2</v>
      </c>
      <c r="AQ54" s="7">
        <f t="shared" si="4"/>
        <v>2</v>
      </c>
      <c r="AR54" s="7">
        <f t="shared" si="4"/>
        <v>28</v>
      </c>
      <c r="AS54" s="7">
        <f t="shared" si="5"/>
        <v>7</v>
      </c>
      <c r="AT54" s="7">
        <f t="shared" si="6"/>
        <v>0</v>
      </c>
      <c r="AU54" s="7">
        <f t="shared" si="6"/>
        <v>0</v>
      </c>
      <c r="AV54" s="7">
        <f t="shared" si="6"/>
        <v>13</v>
      </c>
    </row>
    <row r="55" spans="1:48">
      <c r="A55" s="27">
        <v>39995</v>
      </c>
      <c r="B55" s="7" t="s">
        <v>1801</v>
      </c>
      <c r="C55" s="7" t="s">
        <v>232</v>
      </c>
      <c r="D55" s="7">
        <v>2322</v>
      </c>
      <c r="E55" s="7">
        <v>0</v>
      </c>
      <c r="F55" s="7">
        <v>46</v>
      </c>
      <c r="G55" s="7">
        <v>21</v>
      </c>
      <c r="H55" s="7">
        <v>68</v>
      </c>
      <c r="I55" s="7">
        <v>70</v>
      </c>
      <c r="J55" s="7">
        <v>28</v>
      </c>
      <c r="K55" s="7">
        <v>0</v>
      </c>
      <c r="L55" s="7">
        <v>74</v>
      </c>
      <c r="M55" s="7">
        <v>72</v>
      </c>
      <c r="N55" s="7">
        <v>27</v>
      </c>
      <c r="O55" s="7">
        <v>138</v>
      </c>
      <c r="P55" s="10" t="s">
        <v>1833</v>
      </c>
      <c r="Q55" s="10" t="s">
        <v>1833</v>
      </c>
      <c r="R55" s="7">
        <v>49</v>
      </c>
      <c r="S55" s="7">
        <v>27</v>
      </c>
      <c r="T55" s="7">
        <v>0</v>
      </c>
      <c r="U55" s="7">
        <v>28</v>
      </c>
      <c r="V55" s="7">
        <v>68</v>
      </c>
      <c r="W55" s="7">
        <v>0</v>
      </c>
      <c r="X55" s="7">
        <v>399</v>
      </c>
      <c r="Y55" s="7">
        <v>0</v>
      </c>
      <c r="Z55" s="7">
        <v>27</v>
      </c>
      <c r="AA55" s="7">
        <v>0</v>
      </c>
      <c r="AB55" s="7">
        <v>0</v>
      </c>
      <c r="AC55" s="7">
        <v>29</v>
      </c>
      <c r="AD55" s="7">
        <v>49</v>
      </c>
      <c r="AE55" s="7">
        <v>639</v>
      </c>
      <c r="AF55" s="7">
        <v>25</v>
      </c>
      <c r="AG55" s="7">
        <v>24</v>
      </c>
      <c r="AH55" s="7">
        <v>111</v>
      </c>
      <c r="AI55" s="7">
        <v>0</v>
      </c>
      <c r="AJ55" s="7">
        <v>0</v>
      </c>
      <c r="AK55" s="7">
        <v>0</v>
      </c>
      <c r="AL55" s="7">
        <v>303</v>
      </c>
      <c r="AM55" s="7">
        <f t="shared" si="0"/>
        <v>406</v>
      </c>
      <c r="AN55" s="7">
        <f t="shared" si="1"/>
        <v>310</v>
      </c>
      <c r="AO55" s="7">
        <f t="shared" si="2"/>
        <v>399</v>
      </c>
      <c r="AP55" s="7">
        <f t="shared" si="3"/>
        <v>56</v>
      </c>
      <c r="AQ55" s="7">
        <f t="shared" si="4"/>
        <v>49</v>
      </c>
      <c r="AR55" s="7">
        <f t="shared" si="4"/>
        <v>639</v>
      </c>
      <c r="AS55" s="7">
        <f t="shared" si="5"/>
        <v>160</v>
      </c>
      <c r="AT55" s="7">
        <f t="shared" si="6"/>
        <v>0</v>
      </c>
      <c r="AU55" s="7">
        <f t="shared" si="6"/>
        <v>0</v>
      </c>
      <c r="AV55" s="7">
        <f t="shared" si="6"/>
        <v>303</v>
      </c>
    </row>
    <row r="56" spans="1:48">
      <c r="A56" s="27">
        <v>39995</v>
      </c>
      <c r="B56" s="7" t="s">
        <v>1838</v>
      </c>
      <c r="C56" s="7" t="s">
        <v>928</v>
      </c>
      <c r="D56" s="7">
        <v>154</v>
      </c>
      <c r="E56" s="7">
        <v>0</v>
      </c>
      <c r="F56" s="7">
        <v>1</v>
      </c>
      <c r="G56" s="7">
        <v>2</v>
      </c>
      <c r="H56" s="7">
        <v>0</v>
      </c>
      <c r="I56" s="7">
        <v>7</v>
      </c>
      <c r="J56" s="7">
        <v>5</v>
      </c>
      <c r="K56" s="7">
        <v>6</v>
      </c>
      <c r="L56" s="7">
        <v>10</v>
      </c>
      <c r="M56" s="7">
        <v>2</v>
      </c>
      <c r="N56" s="7">
        <v>3</v>
      </c>
      <c r="O56" s="7">
        <v>5</v>
      </c>
      <c r="P56" s="10" t="s">
        <v>1833</v>
      </c>
      <c r="Q56" s="10" t="s">
        <v>1833</v>
      </c>
      <c r="R56" s="7">
        <v>2</v>
      </c>
      <c r="S56" s="7">
        <v>1</v>
      </c>
      <c r="T56" s="7">
        <v>1</v>
      </c>
      <c r="U56" s="7">
        <v>1</v>
      </c>
      <c r="V56" s="7">
        <v>0</v>
      </c>
      <c r="W56" s="7">
        <v>0</v>
      </c>
      <c r="X56" s="7">
        <v>26</v>
      </c>
      <c r="Y56" s="7">
        <v>1</v>
      </c>
      <c r="Z56" s="7">
        <v>1</v>
      </c>
      <c r="AA56" s="7">
        <v>10</v>
      </c>
      <c r="AB56" s="7">
        <v>0</v>
      </c>
      <c r="AC56" s="7">
        <v>0</v>
      </c>
      <c r="AD56" s="7">
        <v>3</v>
      </c>
      <c r="AE56" s="7">
        <v>35</v>
      </c>
      <c r="AF56" s="7">
        <v>1</v>
      </c>
      <c r="AG56" s="7">
        <v>2</v>
      </c>
      <c r="AH56" s="7">
        <v>5</v>
      </c>
      <c r="AI56" s="7">
        <v>1</v>
      </c>
      <c r="AJ56" s="7">
        <v>1</v>
      </c>
      <c r="AK56" s="7">
        <v>2</v>
      </c>
      <c r="AL56" s="7">
        <v>20</v>
      </c>
      <c r="AM56" s="7">
        <f t="shared" si="0"/>
        <v>36</v>
      </c>
      <c r="AN56" s="7">
        <f t="shared" si="1"/>
        <v>10</v>
      </c>
      <c r="AO56" s="7">
        <f t="shared" si="2"/>
        <v>26</v>
      </c>
      <c r="AP56" s="7">
        <f t="shared" si="3"/>
        <v>12</v>
      </c>
      <c r="AQ56" s="7">
        <f t="shared" si="4"/>
        <v>3</v>
      </c>
      <c r="AR56" s="7">
        <f t="shared" si="4"/>
        <v>35</v>
      </c>
      <c r="AS56" s="7">
        <f t="shared" si="5"/>
        <v>9</v>
      </c>
      <c r="AT56" s="7">
        <f t="shared" si="6"/>
        <v>1</v>
      </c>
      <c r="AU56" s="7">
        <f t="shared" si="6"/>
        <v>2</v>
      </c>
      <c r="AV56" s="7">
        <f t="shared" si="6"/>
        <v>20</v>
      </c>
    </row>
    <row r="57" spans="1:48">
      <c r="A57" s="27">
        <v>39995</v>
      </c>
      <c r="B57" s="7" t="s">
        <v>1838</v>
      </c>
      <c r="C57" s="7" t="s">
        <v>232</v>
      </c>
      <c r="D57" s="7">
        <v>13979</v>
      </c>
      <c r="E57" s="7">
        <v>0</v>
      </c>
      <c r="F57" s="7">
        <v>31</v>
      </c>
      <c r="G57" s="7">
        <v>89</v>
      </c>
      <c r="H57" s="7">
        <v>0</v>
      </c>
      <c r="I57" s="7">
        <v>380</v>
      </c>
      <c r="J57" s="7">
        <v>278</v>
      </c>
      <c r="K57" s="7">
        <v>744</v>
      </c>
      <c r="L57" s="7">
        <v>1360</v>
      </c>
      <c r="M57" s="7">
        <v>76</v>
      </c>
      <c r="N57" s="7">
        <v>154</v>
      </c>
      <c r="O57" s="7">
        <v>416</v>
      </c>
      <c r="P57" s="10" t="s">
        <v>1833</v>
      </c>
      <c r="Q57" s="10" t="s">
        <v>1833</v>
      </c>
      <c r="R57" s="7">
        <v>82</v>
      </c>
      <c r="S57" s="7">
        <v>61</v>
      </c>
      <c r="T57" s="7">
        <v>38</v>
      </c>
      <c r="U57" s="7">
        <v>782</v>
      </c>
      <c r="V57" s="7">
        <v>0</v>
      </c>
      <c r="W57" s="7">
        <v>0</v>
      </c>
      <c r="X57" s="7">
        <v>2730</v>
      </c>
      <c r="Y57" s="7">
        <v>42</v>
      </c>
      <c r="Z57" s="7">
        <v>94</v>
      </c>
      <c r="AA57" s="7">
        <v>966</v>
      </c>
      <c r="AB57" s="7">
        <v>0</v>
      </c>
      <c r="AC57" s="7">
        <v>0</v>
      </c>
      <c r="AD57" s="7">
        <v>142</v>
      </c>
      <c r="AE57" s="7">
        <v>2974</v>
      </c>
      <c r="AF57" s="7">
        <v>36</v>
      </c>
      <c r="AG57" s="7">
        <v>102</v>
      </c>
      <c r="AH57" s="7">
        <v>383</v>
      </c>
      <c r="AI57" s="7">
        <v>389</v>
      </c>
      <c r="AJ57" s="7">
        <v>43</v>
      </c>
      <c r="AK57" s="7">
        <v>108</v>
      </c>
      <c r="AL57" s="7">
        <v>1479</v>
      </c>
      <c r="AM57" s="7">
        <f t="shared" si="0"/>
        <v>3112</v>
      </c>
      <c r="AN57" s="7">
        <f t="shared" si="1"/>
        <v>1379</v>
      </c>
      <c r="AO57" s="7">
        <f t="shared" si="2"/>
        <v>2730</v>
      </c>
      <c r="AP57" s="7">
        <f t="shared" si="3"/>
        <v>1102</v>
      </c>
      <c r="AQ57" s="7">
        <f t="shared" si="4"/>
        <v>142</v>
      </c>
      <c r="AR57" s="7">
        <f t="shared" si="4"/>
        <v>2974</v>
      </c>
      <c r="AS57" s="7">
        <f t="shared" si="5"/>
        <v>910</v>
      </c>
      <c r="AT57" s="7">
        <f t="shared" si="6"/>
        <v>43</v>
      </c>
      <c r="AU57" s="7">
        <f t="shared" si="6"/>
        <v>108</v>
      </c>
      <c r="AV57" s="7">
        <f t="shared" si="6"/>
        <v>1479</v>
      </c>
    </row>
    <row r="58" spans="1:48">
      <c r="A58" s="27">
        <v>39995</v>
      </c>
      <c r="B58" s="7" t="s">
        <v>1841</v>
      </c>
      <c r="C58" s="7" t="s">
        <v>1843</v>
      </c>
      <c r="D58" s="7">
        <v>10</v>
      </c>
      <c r="E58" s="7">
        <v>0</v>
      </c>
      <c r="F58" s="7">
        <v>0</v>
      </c>
      <c r="G58" s="7">
        <v>0</v>
      </c>
      <c r="H58" s="7">
        <v>0</v>
      </c>
      <c r="I58" s="7">
        <v>0</v>
      </c>
      <c r="J58" s="7">
        <v>0</v>
      </c>
      <c r="K58" s="7">
        <v>2</v>
      </c>
      <c r="L58" s="7">
        <v>3</v>
      </c>
      <c r="M58" s="7">
        <v>0</v>
      </c>
      <c r="N58" s="7">
        <v>0</v>
      </c>
      <c r="O58" s="7">
        <v>0</v>
      </c>
      <c r="P58" s="10" t="s">
        <v>1833</v>
      </c>
      <c r="Q58" s="10" t="s">
        <v>1833</v>
      </c>
      <c r="R58" s="7">
        <v>0</v>
      </c>
      <c r="S58" s="7">
        <v>0</v>
      </c>
      <c r="T58" s="7">
        <v>0</v>
      </c>
      <c r="U58" s="7">
        <v>0</v>
      </c>
      <c r="V58" s="7">
        <v>0</v>
      </c>
      <c r="W58" s="7">
        <v>0</v>
      </c>
      <c r="X58" s="7">
        <v>2</v>
      </c>
      <c r="Y58" s="7">
        <v>0</v>
      </c>
      <c r="Z58" s="7">
        <v>0</v>
      </c>
      <c r="AA58" s="7">
        <v>1</v>
      </c>
      <c r="AB58" s="7">
        <v>0</v>
      </c>
      <c r="AC58" s="7">
        <v>0</v>
      </c>
      <c r="AD58" s="7">
        <v>0</v>
      </c>
      <c r="AE58" s="7">
        <v>2</v>
      </c>
      <c r="AF58" s="7">
        <v>0</v>
      </c>
      <c r="AG58" s="7">
        <v>0</v>
      </c>
      <c r="AH58" s="7">
        <v>0</v>
      </c>
      <c r="AI58" s="7">
        <v>0</v>
      </c>
      <c r="AJ58" s="7">
        <v>0</v>
      </c>
      <c r="AK58" s="7">
        <v>0</v>
      </c>
      <c r="AL58" s="7">
        <v>0</v>
      </c>
      <c r="AM58" s="7">
        <f t="shared" si="0"/>
        <v>5</v>
      </c>
      <c r="AN58" s="7">
        <f t="shared" si="1"/>
        <v>0</v>
      </c>
      <c r="AO58" s="7">
        <f t="shared" si="2"/>
        <v>2</v>
      </c>
      <c r="AP58" s="7">
        <f t="shared" si="3"/>
        <v>1</v>
      </c>
      <c r="AQ58" s="7">
        <f t="shared" si="4"/>
        <v>0</v>
      </c>
      <c r="AR58" s="7">
        <f t="shared" si="4"/>
        <v>2</v>
      </c>
      <c r="AS58" s="7">
        <f t="shared" si="5"/>
        <v>0</v>
      </c>
      <c r="AT58" s="7">
        <f t="shared" si="6"/>
        <v>0</v>
      </c>
      <c r="AU58" s="7">
        <f t="shared" si="6"/>
        <v>0</v>
      </c>
      <c r="AV58" s="7">
        <f t="shared" si="6"/>
        <v>0</v>
      </c>
    </row>
    <row r="59" spans="1:48">
      <c r="A59" s="27">
        <v>40940</v>
      </c>
      <c r="B59" s="7" t="s">
        <v>125</v>
      </c>
      <c r="C59" s="7" t="s">
        <v>928</v>
      </c>
      <c r="D59" s="7">
        <v>1849</v>
      </c>
      <c r="E59" s="7">
        <v>2</v>
      </c>
      <c r="F59" s="7">
        <v>62</v>
      </c>
      <c r="G59" s="7">
        <v>54</v>
      </c>
      <c r="H59" s="7">
        <v>38</v>
      </c>
      <c r="I59" s="7">
        <v>44</v>
      </c>
      <c r="J59" s="7">
        <v>19</v>
      </c>
      <c r="K59" s="7">
        <v>47</v>
      </c>
      <c r="L59" s="7">
        <v>40</v>
      </c>
      <c r="M59" s="7">
        <v>34</v>
      </c>
      <c r="N59" s="7">
        <v>48</v>
      </c>
      <c r="O59" s="7">
        <v>151</v>
      </c>
      <c r="P59" s="10" t="s">
        <v>1833</v>
      </c>
      <c r="Q59" s="10" t="s">
        <v>1833</v>
      </c>
      <c r="R59" s="7">
        <v>52</v>
      </c>
      <c r="S59" s="7">
        <v>33</v>
      </c>
      <c r="T59" s="7">
        <v>19</v>
      </c>
      <c r="U59" s="7">
        <v>31</v>
      </c>
      <c r="V59" s="7">
        <v>20</v>
      </c>
      <c r="W59" s="7">
        <v>9</v>
      </c>
      <c r="X59" s="7">
        <v>228</v>
      </c>
      <c r="Y59" s="7">
        <v>6</v>
      </c>
      <c r="Z59" s="7">
        <v>44</v>
      </c>
      <c r="AA59" s="7">
        <v>23</v>
      </c>
      <c r="AB59" s="7">
        <v>17</v>
      </c>
      <c r="AC59" s="7">
        <v>13</v>
      </c>
      <c r="AD59" s="7">
        <v>54</v>
      </c>
      <c r="AE59" s="7">
        <v>432</v>
      </c>
      <c r="AF59" s="7">
        <v>34</v>
      </c>
      <c r="AG59" s="7">
        <v>18</v>
      </c>
      <c r="AH59" s="7">
        <v>53</v>
      </c>
      <c r="AI59" s="7">
        <v>24</v>
      </c>
      <c r="AJ59" s="7">
        <v>23</v>
      </c>
      <c r="AK59" s="7">
        <v>47</v>
      </c>
      <c r="AL59" s="7">
        <v>130</v>
      </c>
      <c r="AM59" s="7">
        <f t="shared" si="0"/>
        <v>388</v>
      </c>
      <c r="AN59" s="7">
        <f t="shared" si="1"/>
        <v>315</v>
      </c>
      <c r="AO59" s="7">
        <f t="shared" si="2"/>
        <v>228</v>
      </c>
      <c r="AP59" s="7">
        <f t="shared" si="3"/>
        <v>103</v>
      </c>
      <c r="AQ59" s="7">
        <f t="shared" si="4"/>
        <v>54</v>
      </c>
      <c r="AR59" s="7">
        <f t="shared" si="4"/>
        <v>432</v>
      </c>
      <c r="AS59" s="7">
        <f t="shared" si="5"/>
        <v>129</v>
      </c>
      <c r="AT59" s="7">
        <f t="shared" si="6"/>
        <v>23</v>
      </c>
      <c r="AU59" s="7">
        <f t="shared" si="6"/>
        <v>47</v>
      </c>
      <c r="AV59" s="7">
        <f t="shared" si="6"/>
        <v>130</v>
      </c>
    </row>
    <row r="60" spans="1:48">
      <c r="A60" s="27">
        <v>40940</v>
      </c>
      <c r="B60" s="7" t="s">
        <v>1751</v>
      </c>
      <c r="C60" s="7" t="s">
        <v>1843</v>
      </c>
      <c r="D60" s="7">
        <v>2</v>
      </c>
      <c r="E60" s="7">
        <v>0</v>
      </c>
      <c r="F60" s="7">
        <v>0</v>
      </c>
      <c r="G60" s="7">
        <v>0</v>
      </c>
      <c r="H60" s="7">
        <v>0</v>
      </c>
      <c r="I60" s="7">
        <v>0</v>
      </c>
      <c r="J60" s="7">
        <v>0</v>
      </c>
      <c r="K60" s="7">
        <v>0</v>
      </c>
      <c r="L60" s="7">
        <v>0</v>
      </c>
      <c r="M60" s="7">
        <v>0</v>
      </c>
      <c r="N60" s="7">
        <v>0</v>
      </c>
      <c r="O60" s="7">
        <v>0</v>
      </c>
      <c r="P60" s="10" t="s">
        <v>1833</v>
      </c>
      <c r="Q60" s="10" t="s">
        <v>1833</v>
      </c>
      <c r="R60" s="7">
        <v>0</v>
      </c>
      <c r="S60" s="7">
        <v>0</v>
      </c>
      <c r="T60" s="7">
        <v>0</v>
      </c>
      <c r="U60" s="7">
        <v>0</v>
      </c>
      <c r="V60" s="7">
        <v>0</v>
      </c>
      <c r="W60" s="7">
        <v>0</v>
      </c>
      <c r="X60" s="7">
        <v>0</v>
      </c>
      <c r="Y60" s="7">
        <v>0</v>
      </c>
      <c r="Z60" s="7">
        <v>0</v>
      </c>
      <c r="AA60" s="7">
        <v>0</v>
      </c>
      <c r="AB60" s="7">
        <v>0</v>
      </c>
      <c r="AC60" s="7">
        <v>0</v>
      </c>
      <c r="AD60" s="7">
        <v>0</v>
      </c>
      <c r="AE60" s="7">
        <v>1</v>
      </c>
      <c r="AF60" s="7">
        <v>0</v>
      </c>
      <c r="AG60" s="7">
        <v>0</v>
      </c>
      <c r="AH60" s="7">
        <v>0</v>
      </c>
      <c r="AI60" s="7">
        <v>0</v>
      </c>
      <c r="AJ60" s="7">
        <v>0</v>
      </c>
      <c r="AK60" s="7">
        <v>0</v>
      </c>
      <c r="AL60" s="7">
        <v>1</v>
      </c>
      <c r="AM60" s="7">
        <f t="shared" si="0"/>
        <v>0</v>
      </c>
      <c r="AN60" s="7">
        <f t="shared" si="1"/>
        <v>0</v>
      </c>
      <c r="AO60" s="7">
        <f t="shared" si="2"/>
        <v>0</v>
      </c>
      <c r="AP60" s="7">
        <f t="shared" si="3"/>
        <v>0</v>
      </c>
      <c r="AQ60" s="7">
        <f t="shared" si="4"/>
        <v>0</v>
      </c>
      <c r="AR60" s="7">
        <f t="shared" si="4"/>
        <v>1</v>
      </c>
      <c r="AS60" s="7">
        <f t="shared" si="5"/>
        <v>0</v>
      </c>
      <c r="AT60" s="7">
        <f t="shared" si="6"/>
        <v>0</v>
      </c>
      <c r="AU60" s="7">
        <f t="shared" si="6"/>
        <v>0</v>
      </c>
      <c r="AV60" s="7">
        <f t="shared" si="6"/>
        <v>1</v>
      </c>
    </row>
    <row r="61" spans="1:48">
      <c r="A61" s="27">
        <v>40940</v>
      </c>
      <c r="B61" s="7" t="s">
        <v>1756</v>
      </c>
      <c r="C61" s="7" t="s">
        <v>928</v>
      </c>
      <c r="D61" s="7">
        <v>0</v>
      </c>
      <c r="E61" s="7">
        <v>0</v>
      </c>
      <c r="F61" s="7">
        <v>0</v>
      </c>
      <c r="G61" s="7">
        <v>0</v>
      </c>
      <c r="H61" s="7">
        <v>0</v>
      </c>
      <c r="I61" s="7">
        <v>0</v>
      </c>
      <c r="J61" s="7">
        <v>0</v>
      </c>
      <c r="K61" s="7">
        <v>0</v>
      </c>
      <c r="L61" s="7">
        <v>0</v>
      </c>
      <c r="M61" s="7">
        <v>0</v>
      </c>
      <c r="N61" s="7">
        <v>0</v>
      </c>
      <c r="O61" s="7">
        <v>0</v>
      </c>
      <c r="P61" s="10" t="s">
        <v>1833</v>
      </c>
      <c r="Q61" s="10" t="s">
        <v>1833</v>
      </c>
      <c r="R61" s="7">
        <v>0</v>
      </c>
      <c r="S61" s="7">
        <v>0</v>
      </c>
      <c r="T61" s="7">
        <v>0</v>
      </c>
      <c r="U61" s="7">
        <v>0</v>
      </c>
      <c r="V61" s="7">
        <v>0</v>
      </c>
      <c r="W61" s="7">
        <v>0</v>
      </c>
      <c r="X61" s="7">
        <v>0</v>
      </c>
      <c r="Y61" s="7">
        <v>0</v>
      </c>
      <c r="Z61" s="7">
        <v>0</v>
      </c>
      <c r="AA61" s="7">
        <v>0</v>
      </c>
      <c r="AB61" s="7">
        <v>0</v>
      </c>
      <c r="AC61" s="7">
        <v>0</v>
      </c>
      <c r="AD61" s="7">
        <v>0</v>
      </c>
      <c r="AE61" s="7">
        <v>0</v>
      </c>
      <c r="AF61" s="7">
        <v>0</v>
      </c>
      <c r="AG61" s="7">
        <v>0</v>
      </c>
      <c r="AH61" s="7">
        <v>0</v>
      </c>
      <c r="AI61" s="7">
        <v>0</v>
      </c>
      <c r="AJ61" s="7">
        <v>0</v>
      </c>
      <c r="AK61" s="7">
        <v>0</v>
      </c>
      <c r="AL61" s="7">
        <v>0</v>
      </c>
      <c r="AM61" s="7">
        <f t="shared" si="0"/>
        <v>0</v>
      </c>
      <c r="AN61" s="7">
        <f t="shared" si="1"/>
        <v>0</v>
      </c>
      <c r="AO61" s="7">
        <f t="shared" si="2"/>
        <v>0</v>
      </c>
      <c r="AP61" s="7">
        <f t="shared" si="3"/>
        <v>0</v>
      </c>
      <c r="AQ61" s="7">
        <f t="shared" si="4"/>
        <v>0</v>
      </c>
      <c r="AR61" s="7">
        <f t="shared" si="4"/>
        <v>0</v>
      </c>
      <c r="AS61" s="7">
        <f t="shared" si="5"/>
        <v>0</v>
      </c>
      <c r="AT61" s="7">
        <f t="shared" si="6"/>
        <v>0</v>
      </c>
      <c r="AU61" s="7">
        <f t="shared" si="6"/>
        <v>0</v>
      </c>
      <c r="AV61" s="7">
        <f t="shared" si="6"/>
        <v>0</v>
      </c>
    </row>
    <row r="62" spans="1:48">
      <c r="A62" s="27">
        <v>40940</v>
      </c>
      <c r="B62" s="7" t="s">
        <v>1509</v>
      </c>
      <c r="C62" s="7" t="s">
        <v>1843</v>
      </c>
      <c r="D62" s="7">
        <v>0</v>
      </c>
      <c r="E62" s="7">
        <v>0</v>
      </c>
      <c r="F62" s="7">
        <v>0</v>
      </c>
      <c r="G62" s="7">
        <v>0</v>
      </c>
      <c r="H62" s="7">
        <v>0</v>
      </c>
      <c r="I62" s="7">
        <v>0</v>
      </c>
      <c r="J62" s="7">
        <v>0</v>
      </c>
      <c r="K62" s="7">
        <v>0</v>
      </c>
      <c r="L62" s="7">
        <v>0</v>
      </c>
      <c r="M62" s="7">
        <v>0</v>
      </c>
      <c r="N62" s="7">
        <v>0</v>
      </c>
      <c r="O62" s="7">
        <v>0</v>
      </c>
      <c r="P62" s="10" t="s">
        <v>1833</v>
      </c>
      <c r="Q62" s="10" t="s">
        <v>1833</v>
      </c>
      <c r="R62" s="7">
        <v>0</v>
      </c>
      <c r="S62" s="7">
        <v>0</v>
      </c>
      <c r="T62" s="7">
        <v>0</v>
      </c>
      <c r="U62" s="7">
        <v>0</v>
      </c>
      <c r="V62" s="7">
        <v>0</v>
      </c>
      <c r="W62" s="7">
        <v>0</v>
      </c>
      <c r="X62" s="7">
        <v>0</v>
      </c>
      <c r="Y62" s="7">
        <v>0</v>
      </c>
      <c r="Z62" s="7">
        <v>0</v>
      </c>
      <c r="AA62" s="7">
        <v>0</v>
      </c>
      <c r="AB62" s="7">
        <v>0</v>
      </c>
      <c r="AC62" s="7">
        <v>0</v>
      </c>
      <c r="AD62" s="7">
        <v>0</v>
      </c>
      <c r="AE62" s="7">
        <v>0</v>
      </c>
      <c r="AF62" s="7">
        <v>0</v>
      </c>
      <c r="AG62" s="7">
        <v>0</v>
      </c>
      <c r="AH62" s="7">
        <v>0</v>
      </c>
      <c r="AI62" s="7">
        <v>0</v>
      </c>
      <c r="AJ62" s="7">
        <v>0</v>
      </c>
      <c r="AK62" s="7">
        <v>0</v>
      </c>
      <c r="AL62" s="7">
        <v>0</v>
      </c>
      <c r="AM62" s="7">
        <f t="shared" si="0"/>
        <v>0</v>
      </c>
      <c r="AN62" s="7">
        <f t="shared" si="1"/>
        <v>0</v>
      </c>
      <c r="AO62" s="7">
        <f t="shared" si="2"/>
        <v>0</v>
      </c>
      <c r="AP62" s="7">
        <f t="shared" si="3"/>
        <v>0</v>
      </c>
      <c r="AQ62" s="7">
        <f t="shared" si="4"/>
        <v>0</v>
      </c>
      <c r="AR62" s="7">
        <f t="shared" si="4"/>
        <v>0</v>
      </c>
      <c r="AS62" s="7">
        <f t="shared" si="5"/>
        <v>0</v>
      </c>
      <c r="AT62" s="7">
        <f t="shared" si="6"/>
        <v>0</v>
      </c>
      <c r="AU62" s="7">
        <f t="shared" si="6"/>
        <v>0</v>
      </c>
      <c r="AV62" s="7">
        <f t="shared" si="6"/>
        <v>0</v>
      </c>
    </row>
    <row r="63" spans="1:48">
      <c r="A63" s="27">
        <v>40940</v>
      </c>
      <c r="B63" s="7" t="s">
        <v>1757</v>
      </c>
      <c r="C63" s="7" t="s">
        <v>928</v>
      </c>
      <c r="D63" s="7">
        <v>238</v>
      </c>
      <c r="E63" s="7">
        <v>1</v>
      </c>
      <c r="F63" s="7">
        <v>5</v>
      </c>
      <c r="G63" s="7">
        <v>6</v>
      </c>
      <c r="H63" s="7">
        <v>6</v>
      </c>
      <c r="I63" s="7">
        <v>4</v>
      </c>
      <c r="J63" s="7">
        <v>1</v>
      </c>
      <c r="K63" s="7">
        <v>6</v>
      </c>
      <c r="L63" s="7">
        <v>2</v>
      </c>
      <c r="M63" s="7">
        <v>6</v>
      </c>
      <c r="N63" s="7">
        <v>3</v>
      </c>
      <c r="O63" s="7">
        <v>7</v>
      </c>
      <c r="P63" s="10" t="s">
        <v>1833</v>
      </c>
      <c r="Q63" s="10" t="s">
        <v>1833</v>
      </c>
      <c r="R63" s="7">
        <v>5</v>
      </c>
      <c r="S63" s="7">
        <v>5</v>
      </c>
      <c r="T63" s="7">
        <v>1</v>
      </c>
      <c r="U63" s="7">
        <v>3</v>
      </c>
      <c r="V63" s="7">
        <v>2</v>
      </c>
      <c r="W63" s="7">
        <v>5</v>
      </c>
      <c r="X63" s="7">
        <v>26</v>
      </c>
      <c r="Y63" s="7">
        <v>1</v>
      </c>
      <c r="Z63" s="7">
        <v>3</v>
      </c>
      <c r="AA63" s="7">
        <v>5</v>
      </c>
      <c r="AB63" s="7">
        <v>9</v>
      </c>
      <c r="AC63" s="7">
        <v>1</v>
      </c>
      <c r="AD63" s="7">
        <v>16</v>
      </c>
      <c r="AE63" s="7">
        <v>49</v>
      </c>
      <c r="AF63" s="7">
        <v>4</v>
      </c>
      <c r="AG63" s="7">
        <v>3</v>
      </c>
      <c r="AH63" s="7">
        <v>4</v>
      </c>
      <c r="AI63" s="7">
        <v>6</v>
      </c>
      <c r="AJ63" s="7">
        <v>7</v>
      </c>
      <c r="AK63" s="7">
        <v>14</v>
      </c>
      <c r="AL63" s="7">
        <v>22</v>
      </c>
      <c r="AM63" s="7">
        <f t="shared" si="0"/>
        <v>40</v>
      </c>
      <c r="AN63" s="7">
        <f t="shared" si="1"/>
        <v>28</v>
      </c>
      <c r="AO63" s="7">
        <f t="shared" si="2"/>
        <v>26</v>
      </c>
      <c r="AP63" s="7">
        <f t="shared" si="3"/>
        <v>19</v>
      </c>
      <c r="AQ63" s="7">
        <f t="shared" si="4"/>
        <v>16</v>
      </c>
      <c r="AR63" s="7">
        <f t="shared" si="4"/>
        <v>49</v>
      </c>
      <c r="AS63" s="7">
        <f t="shared" si="5"/>
        <v>17</v>
      </c>
      <c r="AT63" s="7">
        <f t="shared" si="6"/>
        <v>7</v>
      </c>
      <c r="AU63" s="7">
        <f t="shared" si="6"/>
        <v>14</v>
      </c>
      <c r="AV63" s="7">
        <f t="shared" si="6"/>
        <v>22</v>
      </c>
    </row>
    <row r="64" spans="1:48">
      <c r="A64" s="27">
        <v>40940</v>
      </c>
      <c r="B64" s="7" t="s">
        <v>1498</v>
      </c>
      <c r="C64" s="7" t="s">
        <v>1843</v>
      </c>
      <c r="D64" s="7">
        <v>238</v>
      </c>
      <c r="E64" s="7">
        <v>0</v>
      </c>
      <c r="F64" s="7">
        <v>2</v>
      </c>
      <c r="G64" s="7">
        <v>5</v>
      </c>
      <c r="H64" s="7">
        <v>2</v>
      </c>
      <c r="I64" s="7">
        <v>19</v>
      </c>
      <c r="J64" s="7">
        <v>8</v>
      </c>
      <c r="K64" s="7">
        <v>9</v>
      </c>
      <c r="L64" s="7">
        <v>8</v>
      </c>
      <c r="M64" s="7">
        <v>2</v>
      </c>
      <c r="N64" s="7">
        <v>4</v>
      </c>
      <c r="O64" s="7">
        <v>1</v>
      </c>
      <c r="P64" s="10" t="s">
        <v>1833</v>
      </c>
      <c r="Q64" s="10" t="s">
        <v>1833</v>
      </c>
      <c r="R64" s="7">
        <v>6</v>
      </c>
      <c r="S64" s="7">
        <v>4</v>
      </c>
      <c r="T64" s="7">
        <v>1</v>
      </c>
      <c r="U64" s="7">
        <v>2</v>
      </c>
      <c r="V64" s="7">
        <v>1</v>
      </c>
      <c r="W64" s="7">
        <v>0</v>
      </c>
      <c r="X64" s="7">
        <v>19</v>
      </c>
      <c r="Y64" s="7">
        <v>0</v>
      </c>
      <c r="Z64" s="7">
        <v>1</v>
      </c>
      <c r="AA64" s="7">
        <v>2</v>
      </c>
      <c r="AB64" s="7">
        <v>0</v>
      </c>
      <c r="AC64" s="7">
        <v>2</v>
      </c>
      <c r="AD64" s="7">
        <v>5</v>
      </c>
      <c r="AE64" s="7">
        <v>73</v>
      </c>
      <c r="AF64" s="7">
        <v>1</v>
      </c>
      <c r="AG64" s="7">
        <v>2</v>
      </c>
      <c r="AH64" s="7">
        <v>18</v>
      </c>
      <c r="AI64" s="7">
        <v>12</v>
      </c>
      <c r="AJ64" s="7">
        <v>3</v>
      </c>
      <c r="AK64" s="7">
        <v>1</v>
      </c>
      <c r="AL64" s="7">
        <v>25</v>
      </c>
      <c r="AM64" s="7">
        <f t="shared" si="0"/>
        <v>59</v>
      </c>
      <c r="AN64" s="7">
        <f t="shared" si="1"/>
        <v>15</v>
      </c>
      <c r="AO64" s="7">
        <f t="shared" si="2"/>
        <v>19</v>
      </c>
      <c r="AP64" s="7">
        <f t="shared" si="3"/>
        <v>5</v>
      </c>
      <c r="AQ64" s="7">
        <f t="shared" si="4"/>
        <v>5</v>
      </c>
      <c r="AR64" s="7">
        <f t="shared" si="4"/>
        <v>73</v>
      </c>
      <c r="AS64" s="7">
        <f t="shared" si="5"/>
        <v>33</v>
      </c>
      <c r="AT64" s="7">
        <f t="shared" si="6"/>
        <v>3</v>
      </c>
      <c r="AU64" s="7">
        <f t="shared" si="6"/>
        <v>1</v>
      </c>
      <c r="AV64" s="7">
        <f t="shared" si="6"/>
        <v>25</v>
      </c>
    </row>
    <row r="65" spans="1:48">
      <c r="A65" s="27">
        <v>40940</v>
      </c>
      <c r="B65" s="7" t="s">
        <v>1758</v>
      </c>
      <c r="C65" s="7" t="s">
        <v>928</v>
      </c>
      <c r="D65" s="7">
        <v>1</v>
      </c>
      <c r="E65" s="7">
        <v>0</v>
      </c>
      <c r="F65" s="7">
        <v>0</v>
      </c>
      <c r="G65" s="7">
        <v>0</v>
      </c>
      <c r="H65" s="7">
        <v>0</v>
      </c>
      <c r="I65" s="7">
        <v>0</v>
      </c>
      <c r="J65" s="7">
        <v>0</v>
      </c>
      <c r="K65" s="7">
        <v>0</v>
      </c>
      <c r="L65" s="7">
        <v>1</v>
      </c>
      <c r="M65" s="7">
        <v>0</v>
      </c>
      <c r="N65" s="7">
        <v>0</v>
      </c>
      <c r="O65" s="7">
        <v>0</v>
      </c>
      <c r="P65" s="10" t="s">
        <v>1833</v>
      </c>
      <c r="Q65" s="10" t="s">
        <v>1833</v>
      </c>
      <c r="R65" s="7">
        <v>0</v>
      </c>
      <c r="S65" s="7">
        <v>0</v>
      </c>
      <c r="T65" s="7">
        <v>0</v>
      </c>
      <c r="U65" s="7">
        <v>0</v>
      </c>
      <c r="V65" s="7">
        <v>0</v>
      </c>
      <c r="W65" s="7">
        <v>0</v>
      </c>
      <c r="X65" s="7">
        <v>0</v>
      </c>
      <c r="Y65" s="7">
        <v>0</v>
      </c>
      <c r="Z65" s="7">
        <v>0</v>
      </c>
      <c r="AA65" s="7">
        <v>0</v>
      </c>
      <c r="AB65" s="7">
        <v>0</v>
      </c>
      <c r="AC65" s="7">
        <v>0</v>
      </c>
      <c r="AD65" s="7">
        <v>0</v>
      </c>
      <c r="AE65" s="7">
        <v>0</v>
      </c>
      <c r="AF65" s="7">
        <v>0</v>
      </c>
      <c r="AG65" s="7">
        <v>0</v>
      </c>
      <c r="AH65" s="7">
        <v>0</v>
      </c>
      <c r="AI65" s="7">
        <v>0</v>
      </c>
      <c r="AJ65" s="7">
        <v>0</v>
      </c>
      <c r="AK65" s="7">
        <v>0</v>
      </c>
      <c r="AL65" s="7">
        <v>0</v>
      </c>
      <c r="AM65" s="7">
        <f t="shared" si="0"/>
        <v>1</v>
      </c>
      <c r="AN65" s="7">
        <f t="shared" si="1"/>
        <v>0</v>
      </c>
      <c r="AO65" s="7">
        <f t="shared" si="2"/>
        <v>0</v>
      </c>
      <c r="AP65" s="7">
        <f t="shared" si="3"/>
        <v>0</v>
      </c>
      <c r="AQ65" s="7">
        <f t="shared" si="4"/>
        <v>0</v>
      </c>
      <c r="AR65" s="7">
        <f t="shared" si="4"/>
        <v>0</v>
      </c>
      <c r="AS65" s="7">
        <f t="shared" si="5"/>
        <v>0</v>
      </c>
      <c r="AT65" s="7">
        <f t="shared" si="6"/>
        <v>0</v>
      </c>
      <c r="AU65" s="7">
        <f t="shared" si="6"/>
        <v>0</v>
      </c>
      <c r="AV65" s="7">
        <f t="shared" si="6"/>
        <v>0</v>
      </c>
    </row>
    <row r="66" spans="1:48">
      <c r="A66" s="27">
        <v>40940</v>
      </c>
      <c r="B66" s="7" t="s">
        <v>65</v>
      </c>
      <c r="C66" s="7" t="s">
        <v>1843</v>
      </c>
      <c r="D66" s="7">
        <v>6</v>
      </c>
      <c r="E66" s="7">
        <v>0</v>
      </c>
      <c r="F66" s="7">
        <v>0</v>
      </c>
      <c r="G66" s="7">
        <v>0</v>
      </c>
      <c r="H66" s="7">
        <v>0</v>
      </c>
      <c r="I66" s="7">
        <v>0</v>
      </c>
      <c r="J66" s="7">
        <v>0</v>
      </c>
      <c r="K66" s="7">
        <v>0</v>
      </c>
      <c r="L66" s="7">
        <v>1</v>
      </c>
      <c r="M66" s="7">
        <v>1</v>
      </c>
      <c r="N66" s="7">
        <v>0</v>
      </c>
      <c r="O66" s="7">
        <v>0</v>
      </c>
      <c r="P66" s="10" t="s">
        <v>1833</v>
      </c>
      <c r="Q66" s="10" t="s">
        <v>1833</v>
      </c>
      <c r="R66" s="7">
        <v>0</v>
      </c>
      <c r="S66" s="7">
        <v>0</v>
      </c>
      <c r="T66" s="7">
        <v>0</v>
      </c>
      <c r="U66" s="7">
        <v>0</v>
      </c>
      <c r="V66" s="7">
        <v>0</v>
      </c>
      <c r="W66" s="7">
        <v>0</v>
      </c>
      <c r="X66" s="7">
        <v>0</v>
      </c>
      <c r="Y66" s="7">
        <v>0</v>
      </c>
      <c r="Z66" s="7">
        <v>1</v>
      </c>
      <c r="AA66" s="7">
        <v>1</v>
      </c>
      <c r="AB66" s="7">
        <v>0</v>
      </c>
      <c r="AC66" s="7">
        <v>0</v>
      </c>
      <c r="AD66" s="7">
        <v>0</v>
      </c>
      <c r="AE66" s="7">
        <v>0</v>
      </c>
      <c r="AF66" s="7">
        <v>0</v>
      </c>
      <c r="AG66" s="7">
        <v>2</v>
      </c>
      <c r="AH66" s="7">
        <v>0</v>
      </c>
      <c r="AI66" s="7">
        <v>0</v>
      </c>
      <c r="AJ66" s="7">
        <v>0</v>
      </c>
      <c r="AK66" s="7">
        <v>0</v>
      </c>
      <c r="AL66" s="7">
        <v>0</v>
      </c>
      <c r="AM66" s="7">
        <f t="shared" si="0"/>
        <v>2</v>
      </c>
      <c r="AN66" s="7">
        <f t="shared" si="1"/>
        <v>0</v>
      </c>
      <c r="AO66" s="7">
        <f t="shared" si="2"/>
        <v>0</v>
      </c>
      <c r="AP66" s="7">
        <f t="shared" si="3"/>
        <v>2</v>
      </c>
      <c r="AQ66" s="7">
        <f t="shared" si="4"/>
        <v>0</v>
      </c>
      <c r="AR66" s="7">
        <f t="shared" si="4"/>
        <v>0</v>
      </c>
      <c r="AS66" s="7">
        <f t="shared" si="5"/>
        <v>2</v>
      </c>
      <c r="AT66" s="7">
        <f t="shared" si="6"/>
        <v>0</v>
      </c>
      <c r="AU66" s="7">
        <f t="shared" si="6"/>
        <v>0</v>
      </c>
      <c r="AV66" s="7">
        <f t="shared" si="6"/>
        <v>0</v>
      </c>
    </row>
    <row r="67" spans="1:48">
      <c r="A67" s="27">
        <v>40940</v>
      </c>
      <c r="B67" s="7" t="s">
        <v>751</v>
      </c>
      <c r="C67" s="7" t="s">
        <v>928</v>
      </c>
      <c r="D67" s="7">
        <v>90</v>
      </c>
      <c r="E67" s="7">
        <v>0</v>
      </c>
      <c r="F67" s="7">
        <v>0</v>
      </c>
      <c r="G67" s="7">
        <v>0</v>
      </c>
      <c r="H67" s="7">
        <v>0</v>
      </c>
      <c r="I67" s="7">
        <v>2</v>
      </c>
      <c r="J67" s="7">
        <v>1</v>
      </c>
      <c r="K67" s="7">
        <v>6</v>
      </c>
      <c r="L67" s="7">
        <v>6</v>
      </c>
      <c r="M67" s="7">
        <v>2</v>
      </c>
      <c r="N67" s="7">
        <v>4</v>
      </c>
      <c r="O67" s="7">
        <v>1</v>
      </c>
      <c r="P67" s="10" t="s">
        <v>1833</v>
      </c>
      <c r="Q67" s="10" t="s">
        <v>1833</v>
      </c>
      <c r="R67" s="7">
        <v>2</v>
      </c>
      <c r="S67" s="7">
        <v>1</v>
      </c>
      <c r="T67" s="7">
        <v>0</v>
      </c>
      <c r="U67" s="7">
        <v>0</v>
      </c>
      <c r="V67" s="7">
        <v>1</v>
      </c>
      <c r="W67" s="7">
        <v>1</v>
      </c>
      <c r="X67" s="7">
        <v>9</v>
      </c>
      <c r="Y67" s="7">
        <v>2</v>
      </c>
      <c r="Z67" s="7">
        <v>1</v>
      </c>
      <c r="AA67" s="7">
        <v>3</v>
      </c>
      <c r="AB67" s="7">
        <v>0</v>
      </c>
      <c r="AC67" s="7">
        <v>0</v>
      </c>
      <c r="AD67" s="7">
        <v>2</v>
      </c>
      <c r="AE67" s="7">
        <v>33</v>
      </c>
      <c r="AF67" s="7">
        <v>0</v>
      </c>
      <c r="AG67" s="7">
        <v>0</v>
      </c>
      <c r="AH67" s="7">
        <v>0</v>
      </c>
      <c r="AI67" s="7">
        <v>0</v>
      </c>
      <c r="AJ67" s="7">
        <v>0</v>
      </c>
      <c r="AK67" s="7">
        <v>1</v>
      </c>
      <c r="AL67" s="7">
        <v>12</v>
      </c>
      <c r="AM67" s="7">
        <f t="shared" si="0"/>
        <v>21</v>
      </c>
      <c r="AN67" s="7">
        <f t="shared" si="1"/>
        <v>6</v>
      </c>
      <c r="AO67" s="7">
        <f t="shared" si="2"/>
        <v>9</v>
      </c>
      <c r="AP67" s="7">
        <f t="shared" si="3"/>
        <v>6</v>
      </c>
      <c r="AQ67" s="7">
        <f t="shared" si="4"/>
        <v>2</v>
      </c>
      <c r="AR67" s="7">
        <f t="shared" si="4"/>
        <v>33</v>
      </c>
      <c r="AS67" s="7">
        <f t="shared" si="5"/>
        <v>0</v>
      </c>
      <c r="AT67" s="7">
        <f t="shared" si="6"/>
        <v>0</v>
      </c>
      <c r="AU67" s="7">
        <f t="shared" si="6"/>
        <v>1</v>
      </c>
      <c r="AV67" s="7">
        <f t="shared" si="6"/>
        <v>12</v>
      </c>
    </row>
    <row r="68" spans="1:48">
      <c r="A68" s="27">
        <v>40940</v>
      </c>
      <c r="B68" s="7" t="s">
        <v>1760</v>
      </c>
      <c r="C68" s="7" t="s">
        <v>1843</v>
      </c>
      <c r="D68" s="7">
        <v>355</v>
      </c>
      <c r="E68" s="7">
        <v>0</v>
      </c>
      <c r="F68" s="7">
        <v>19</v>
      </c>
      <c r="G68" s="7">
        <v>11</v>
      </c>
      <c r="H68" s="7">
        <v>7</v>
      </c>
      <c r="I68" s="7">
        <v>6</v>
      </c>
      <c r="J68" s="7">
        <v>1</v>
      </c>
      <c r="K68" s="7">
        <v>16</v>
      </c>
      <c r="L68" s="7">
        <v>5</v>
      </c>
      <c r="M68" s="7">
        <v>9</v>
      </c>
      <c r="N68" s="7">
        <v>14</v>
      </c>
      <c r="O68" s="7">
        <v>44</v>
      </c>
      <c r="P68" s="10" t="s">
        <v>1833</v>
      </c>
      <c r="Q68" s="10" t="s">
        <v>1833</v>
      </c>
      <c r="R68" s="7">
        <v>12</v>
      </c>
      <c r="S68" s="7">
        <v>3</v>
      </c>
      <c r="T68" s="7">
        <v>5</v>
      </c>
      <c r="U68" s="7">
        <v>6</v>
      </c>
      <c r="V68" s="7">
        <v>7</v>
      </c>
      <c r="W68" s="7">
        <v>0</v>
      </c>
      <c r="X68" s="7">
        <v>43</v>
      </c>
      <c r="Y68" s="7">
        <v>1</v>
      </c>
      <c r="Z68" s="7">
        <v>11</v>
      </c>
      <c r="AA68" s="7">
        <v>1</v>
      </c>
      <c r="AB68" s="7">
        <v>1</v>
      </c>
      <c r="AC68" s="7">
        <v>4</v>
      </c>
      <c r="AD68" s="7">
        <v>7</v>
      </c>
      <c r="AE68" s="7">
        <v>72</v>
      </c>
      <c r="AF68" s="7">
        <v>5</v>
      </c>
      <c r="AG68" s="7">
        <v>2</v>
      </c>
      <c r="AH68" s="7">
        <v>11</v>
      </c>
      <c r="AI68" s="7">
        <v>3</v>
      </c>
      <c r="AJ68" s="7">
        <v>2</v>
      </c>
      <c r="AK68" s="7">
        <v>6</v>
      </c>
      <c r="AL68" s="7">
        <v>21</v>
      </c>
      <c r="AM68" s="7">
        <f t="shared" si="0"/>
        <v>88</v>
      </c>
      <c r="AN68" s="7">
        <f t="shared" si="1"/>
        <v>77</v>
      </c>
      <c r="AO68" s="7">
        <f t="shared" si="2"/>
        <v>43</v>
      </c>
      <c r="AP68" s="7">
        <f t="shared" si="3"/>
        <v>18</v>
      </c>
      <c r="AQ68" s="7">
        <f t="shared" si="4"/>
        <v>7</v>
      </c>
      <c r="AR68" s="7">
        <f t="shared" si="4"/>
        <v>72</v>
      </c>
      <c r="AS68" s="7">
        <f t="shared" si="5"/>
        <v>21</v>
      </c>
      <c r="AT68" s="7">
        <f t="shared" si="6"/>
        <v>2</v>
      </c>
      <c r="AU68" s="7">
        <f t="shared" si="6"/>
        <v>6</v>
      </c>
      <c r="AV68" s="7">
        <f t="shared" si="6"/>
        <v>21</v>
      </c>
    </row>
    <row r="69" spans="1:48">
      <c r="A69" s="27">
        <v>40940</v>
      </c>
      <c r="B69" s="7" t="s">
        <v>941</v>
      </c>
      <c r="C69" s="7" t="s">
        <v>928</v>
      </c>
      <c r="D69" s="7">
        <v>6</v>
      </c>
      <c r="E69" s="7">
        <v>0</v>
      </c>
      <c r="F69" s="7">
        <v>0</v>
      </c>
      <c r="G69" s="7">
        <v>1</v>
      </c>
      <c r="H69" s="7">
        <v>0</v>
      </c>
      <c r="I69" s="7">
        <v>0</v>
      </c>
      <c r="J69" s="7">
        <v>0</v>
      </c>
      <c r="K69" s="7">
        <v>0</v>
      </c>
      <c r="L69" s="7">
        <v>0</v>
      </c>
      <c r="M69" s="7">
        <v>0</v>
      </c>
      <c r="N69" s="7">
        <v>0</v>
      </c>
      <c r="O69" s="7">
        <v>3</v>
      </c>
      <c r="P69" s="10" t="s">
        <v>1833</v>
      </c>
      <c r="Q69" s="10" t="s">
        <v>1833</v>
      </c>
      <c r="R69" s="7">
        <v>0</v>
      </c>
      <c r="S69" s="7">
        <v>0</v>
      </c>
      <c r="T69" s="7">
        <v>0</v>
      </c>
      <c r="U69" s="7">
        <v>0</v>
      </c>
      <c r="V69" s="7">
        <v>0</v>
      </c>
      <c r="W69" s="7">
        <v>0</v>
      </c>
      <c r="X69" s="7">
        <v>0</v>
      </c>
      <c r="Y69" s="7">
        <v>0</v>
      </c>
      <c r="Z69" s="7">
        <v>0</v>
      </c>
      <c r="AA69" s="7">
        <v>0</v>
      </c>
      <c r="AB69" s="7">
        <v>0</v>
      </c>
      <c r="AC69" s="7">
        <v>0</v>
      </c>
      <c r="AD69" s="7">
        <v>0</v>
      </c>
      <c r="AE69" s="7">
        <v>2</v>
      </c>
      <c r="AF69" s="7">
        <v>0</v>
      </c>
      <c r="AG69" s="7">
        <v>0</v>
      </c>
      <c r="AH69" s="7">
        <v>0</v>
      </c>
      <c r="AI69" s="7">
        <v>0</v>
      </c>
      <c r="AJ69" s="7">
        <v>0</v>
      </c>
      <c r="AK69" s="7">
        <v>0</v>
      </c>
      <c r="AL69" s="7">
        <v>0</v>
      </c>
      <c r="AM69" s="7">
        <f t="shared" si="0"/>
        <v>1</v>
      </c>
      <c r="AN69" s="7">
        <f t="shared" si="1"/>
        <v>3</v>
      </c>
      <c r="AO69" s="7">
        <f t="shared" si="2"/>
        <v>0</v>
      </c>
      <c r="AP69" s="7">
        <f t="shared" si="3"/>
        <v>0</v>
      </c>
      <c r="AQ69" s="7">
        <f t="shared" si="4"/>
        <v>0</v>
      </c>
      <c r="AR69" s="7">
        <f t="shared" si="4"/>
        <v>2</v>
      </c>
      <c r="AS69" s="7">
        <f t="shared" si="5"/>
        <v>0</v>
      </c>
      <c r="AT69" s="7">
        <f t="shared" si="6"/>
        <v>0</v>
      </c>
      <c r="AU69" s="7">
        <f t="shared" si="6"/>
        <v>0</v>
      </c>
      <c r="AV69" s="7">
        <f t="shared" si="6"/>
        <v>0</v>
      </c>
    </row>
    <row r="70" spans="1:48">
      <c r="A70" s="27">
        <v>40940</v>
      </c>
      <c r="B70" s="7" t="s">
        <v>134</v>
      </c>
      <c r="C70" s="7" t="s">
        <v>1843</v>
      </c>
      <c r="D70" s="7">
        <v>226</v>
      </c>
      <c r="E70" s="7">
        <v>0</v>
      </c>
      <c r="F70" s="7">
        <v>5</v>
      </c>
      <c r="G70" s="7">
        <v>1</v>
      </c>
      <c r="H70" s="7">
        <v>1</v>
      </c>
      <c r="I70" s="7">
        <v>2</v>
      </c>
      <c r="J70" s="7">
        <v>0</v>
      </c>
      <c r="K70" s="7">
        <v>1</v>
      </c>
      <c r="L70" s="7">
        <v>1</v>
      </c>
      <c r="M70" s="7">
        <v>4</v>
      </c>
      <c r="N70" s="7">
        <v>2</v>
      </c>
      <c r="O70" s="7">
        <v>13</v>
      </c>
      <c r="P70" s="10" t="s">
        <v>1833</v>
      </c>
      <c r="Q70" s="10" t="s">
        <v>1833</v>
      </c>
      <c r="R70" s="7">
        <v>12</v>
      </c>
      <c r="S70" s="7">
        <v>10</v>
      </c>
      <c r="T70" s="7">
        <v>1</v>
      </c>
      <c r="U70" s="7">
        <v>1</v>
      </c>
      <c r="V70" s="7">
        <v>0</v>
      </c>
      <c r="W70" s="7">
        <v>0</v>
      </c>
      <c r="X70" s="7">
        <v>32</v>
      </c>
      <c r="Y70" s="7">
        <v>0</v>
      </c>
      <c r="Z70" s="7">
        <v>14</v>
      </c>
      <c r="AA70" s="7">
        <v>6</v>
      </c>
      <c r="AB70" s="7">
        <v>1</v>
      </c>
      <c r="AC70" s="7">
        <v>2</v>
      </c>
      <c r="AD70" s="7">
        <v>6</v>
      </c>
      <c r="AE70" s="7">
        <v>71</v>
      </c>
      <c r="AF70" s="7">
        <v>15</v>
      </c>
      <c r="AG70" s="7">
        <v>5</v>
      </c>
      <c r="AH70" s="7">
        <v>2</v>
      </c>
      <c r="AI70" s="7">
        <v>0</v>
      </c>
      <c r="AJ70" s="7">
        <v>1</v>
      </c>
      <c r="AK70" s="7">
        <v>3</v>
      </c>
      <c r="AL70" s="7">
        <v>14</v>
      </c>
      <c r="AM70" s="7">
        <f t="shared" ref="AM70:AM117" si="7">SUM(E70:N70)</f>
        <v>17</v>
      </c>
      <c r="AN70" s="7">
        <f t="shared" ref="AN70:AN117" si="8">SUM(O70:W70)</f>
        <v>37</v>
      </c>
      <c r="AO70" s="7">
        <f t="shared" ref="AO70:AO117" si="9">X70</f>
        <v>32</v>
      </c>
      <c r="AP70" s="7">
        <f t="shared" ref="AP70:AP117" si="10">SUM(Y70:AC70)</f>
        <v>23</v>
      </c>
      <c r="AQ70" s="7">
        <f t="shared" ref="AQ70:AR117" si="11">AD70</f>
        <v>6</v>
      </c>
      <c r="AR70" s="7">
        <f t="shared" si="11"/>
        <v>71</v>
      </c>
      <c r="AS70" s="7">
        <f t="shared" ref="AS70:AS117" si="12">SUM(AF70:AI70)</f>
        <v>22</v>
      </c>
      <c r="AT70" s="7">
        <f t="shared" ref="AT70:AV117" si="13">AJ70</f>
        <v>1</v>
      </c>
      <c r="AU70" s="7">
        <f t="shared" si="13"/>
        <v>3</v>
      </c>
      <c r="AV70" s="7">
        <f t="shared" si="13"/>
        <v>14</v>
      </c>
    </row>
    <row r="71" spans="1:48">
      <c r="A71" s="27">
        <v>40940</v>
      </c>
      <c r="B71" s="7" t="s">
        <v>413</v>
      </c>
      <c r="C71" s="7" t="s">
        <v>928</v>
      </c>
      <c r="D71" s="7">
        <v>38</v>
      </c>
      <c r="E71" s="7">
        <v>0</v>
      </c>
      <c r="F71" s="7">
        <v>2</v>
      </c>
      <c r="G71" s="7">
        <v>2</v>
      </c>
      <c r="H71" s="7">
        <v>1</v>
      </c>
      <c r="I71" s="7">
        <v>0</v>
      </c>
      <c r="J71" s="7">
        <v>0</v>
      </c>
      <c r="K71" s="7">
        <v>1</v>
      </c>
      <c r="L71" s="7">
        <v>0</v>
      </c>
      <c r="M71" s="7">
        <v>1</v>
      </c>
      <c r="N71" s="7">
        <v>1</v>
      </c>
      <c r="O71" s="7">
        <v>1</v>
      </c>
      <c r="P71" s="10" t="s">
        <v>1833</v>
      </c>
      <c r="Q71" s="10" t="s">
        <v>1833</v>
      </c>
      <c r="R71" s="7">
        <v>1</v>
      </c>
      <c r="S71" s="7">
        <v>3</v>
      </c>
      <c r="T71" s="7">
        <v>3</v>
      </c>
      <c r="U71" s="7">
        <v>0</v>
      </c>
      <c r="V71" s="7">
        <v>0</v>
      </c>
      <c r="W71" s="7">
        <v>0</v>
      </c>
      <c r="X71" s="7">
        <v>6</v>
      </c>
      <c r="Y71" s="7">
        <v>0</v>
      </c>
      <c r="Z71" s="7">
        <v>2</v>
      </c>
      <c r="AA71" s="7">
        <v>1</v>
      </c>
      <c r="AB71" s="7">
        <v>1</v>
      </c>
      <c r="AC71" s="7">
        <v>1</v>
      </c>
      <c r="AD71" s="7">
        <v>0</v>
      </c>
      <c r="AE71" s="7">
        <v>5</v>
      </c>
      <c r="AF71" s="7">
        <v>1</v>
      </c>
      <c r="AG71" s="7">
        <v>1</v>
      </c>
      <c r="AH71" s="7">
        <v>0</v>
      </c>
      <c r="AI71" s="7">
        <v>0</v>
      </c>
      <c r="AJ71" s="7">
        <v>1</v>
      </c>
      <c r="AK71" s="7">
        <v>1</v>
      </c>
      <c r="AL71" s="7">
        <v>2</v>
      </c>
      <c r="AM71" s="7">
        <f t="shared" si="7"/>
        <v>8</v>
      </c>
      <c r="AN71" s="7">
        <f t="shared" si="8"/>
        <v>8</v>
      </c>
      <c r="AO71" s="7">
        <f t="shared" si="9"/>
        <v>6</v>
      </c>
      <c r="AP71" s="7">
        <f t="shared" si="10"/>
        <v>5</v>
      </c>
      <c r="AQ71" s="7">
        <f t="shared" si="11"/>
        <v>0</v>
      </c>
      <c r="AR71" s="7">
        <f t="shared" si="11"/>
        <v>5</v>
      </c>
      <c r="AS71" s="7">
        <f t="shared" si="12"/>
        <v>2</v>
      </c>
      <c r="AT71" s="7">
        <f t="shared" si="13"/>
        <v>1</v>
      </c>
      <c r="AU71" s="7">
        <f t="shared" si="13"/>
        <v>1</v>
      </c>
      <c r="AV71" s="7">
        <f t="shared" si="13"/>
        <v>2</v>
      </c>
    </row>
    <row r="72" spans="1:48">
      <c r="A72" s="27">
        <v>40940</v>
      </c>
      <c r="B72" s="7" t="s">
        <v>726</v>
      </c>
      <c r="C72" s="7" t="s">
        <v>1843</v>
      </c>
      <c r="D72" s="7">
        <v>202</v>
      </c>
      <c r="E72" s="7">
        <v>0</v>
      </c>
      <c r="F72" s="7">
        <v>5</v>
      </c>
      <c r="G72" s="7">
        <v>16</v>
      </c>
      <c r="H72" s="7">
        <v>8</v>
      </c>
      <c r="I72" s="7">
        <v>1</v>
      </c>
      <c r="J72" s="7">
        <v>1</v>
      </c>
      <c r="K72" s="7">
        <v>1</v>
      </c>
      <c r="L72" s="7">
        <v>10</v>
      </c>
      <c r="M72" s="7">
        <v>2</v>
      </c>
      <c r="N72" s="7">
        <v>6</v>
      </c>
      <c r="O72" s="7">
        <v>21</v>
      </c>
      <c r="P72" s="10" t="s">
        <v>1833</v>
      </c>
      <c r="Q72" s="10" t="s">
        <v>1833</v>
      </c>
      <c r="R72" s="7">
        <v>4</v>
      </c>
      <c r="S72" s="7">
        <v>1</v>
      </c>
      <c r="T72" s="7">
        <v>2</v>
      </c>
      <c r="U72" s="7">
        <v>10</v>
      </c>
      <c r="V72" s="7">
        <v>2</v>
      </c>
      <c r="W72" s="7">
        <v>0</v>
      </c>
      <c r="X72" s="7">
        <v>33</v>
      </c>
      <c r="Y72" s="7">
        <v>0</v>
      </c>
      <c r="Z72" s="7">
        <v>3</v>
      </c>
      <c r="AA72" s="7">
        <v>0</v>
      </c>
      <c r="AB72" s="7">
        <v>0</v>
      </c>
      <c r="AC72" s="7">
        <v>0</v>
      </c>
      <c r="AD72" s="7">
        <v>4</v>
      </c>
      <c r="AE72" s="7">
        <v>48</v>
      </c>
      <c r="AF72" s="7">
        <v>0</v>
      </c>
      <c r="AG72" s="7">
        <v>3</v>
      </c>
      <c r="AH72" s="7">
        <v>7</v>
      </c>
      <c r="AI72" s="7">
        <v>2</v>
      </c>
      <c r="AJ72" s="7">
        <v>0</v>
      </c>
      <c r="AK72" s="7">
        <v>4</v>
      </c>
      <c r="AL72" s="7">
        <v>8</v>
      </c>
      <c r="AM72" s="7">
        <f t="shared" si="7"/>
        <v>50</v>
      </c>
      <c r="AN72" s="7">
        <f t="shared" si="8"/>
        <v>40</v>
      </c>
      <c r="AO72" s="7">
        <f t="shared" si="9"/>
        <v>33</v>
      </c>
      <c r="AP72" s="7">
        <f t="shared" si="10"/>
        <v>3</v>
      </c>
      <c r="AQ72" s="7">
        <f t="shared" si="11"/>
        <v>4</v>
      </c>
      <c r="AR72" s="7">
        <f t="shared" si="11"/>
        <v>48</v>
      </c>
      <c r="AS72" s="7">
        <f t="shared" si="12"/>
        <v>12</v>
      </c>
      <c r="AT72" s="7">
        <f t="shared" si="13"/>
        <v>0</v>
      </c>
      <c r="AU72" s="7">
        <f t="shared" si="13"/>
        <v>4</v>
      </c>
      <c r="AV72" s="7">
        <f t="shared" si="13"/>
        <v>8</v>
      </c>
    </row>
    <row r="73" spans="1:48">
      <c r="A73" s="27">
        <v>40940</v>
      </c>
      <c r="B73" s="7" t="s">
        <v>268</v>
      </c>
      <c r="C73" s="7" t="s">
        <v>928</v>
      </c>
      <c r="D73" s="7">
        <v>144</v>
      </c>
      <c r="E73" s="7">
        <v>0</v>
      </c>
      <c r="F73" s="7">
        <v>4</v>
      </c>
      <c r="G73" s="7">
        <v>4</v>
      </c>
      <c r="H73" s="7">
        <v>6</v>
      </c>
      <c r="I73" s="7">
        <v>2</v>
      </c>
      <c r="J73" s="7">
        <v>4</v>
      </c>
      <c r="K73" s="7">
        <v>3</v>
      </c>
      <c r="L73" s="7">
        <v>0</v>
      </c>
      <c r="M73" s="7">
        <v>1</v>
      </c>
      <c r="N73" s="7">
        <v>8</v>
      </c>
      <c r="O73" s="7">
        <v>27</v>
      </c>
      <c r="P73" s="10" t="s">
        <v>1833</v>
      </c>
      <c r="Q73" s="10" t="s">
        <v>1833</v>
      </c>
      <c r="R73" s="7">
        <v>4</v>
      </c>
      <c r="S73" s="7">
        <v>1</v>
      </c>
      <c r="T73" s="7">
        <v>1</v>
      </c>
      <c r="U73" s="7">
        <v>3</v>
      </c>
      <c r="V73" s="7">
        <v>3</v>
      </c>
      <c r="W73" s="7">
        <v>1</v>
      </c>
      <c r="X73" s="7">
        <v>20</v>
      </c>
      <c r="Y73" s="7">
        <v>0</v>
      </c>
      <c r="Z73" s="7">
        <v>2</v>
      </c>
      <c r="AA73" s="7">
        <v>2</v>
      </c>
      <c r="AB73" s="7">
        <v>2</v>
      </c>
      <c r="AC73" s="7">
        <v>0</v>
      </c>
      <c r="AD73" s="7">
        <v>4</v>
      </c>
      <c r="AE73" s="7">
        <v>24</v>
      </c>
      <c r="AF73" s="7">
        <v>1</v>
      </c>
      <c r="AG73" s="7">
        <v>0</v>
      </c>
      <c r="AH73" s="7">
        <v>3</v>
      </c>
      <c r="AI73" s="7">
        <v>0</v>
      </c>
      <c r="AJ73" s="7">
        <v>2</v>
      </c>
      <c r="AK73" s="7">
        <v>8</v>
      </c>
      <c r="AL73" s="7">
        <v>4</v>
      </c>
      <c r="AM73" s="7">
        <f t="shared" si="7"/>
        <v>32</v>
      </c>
      <c r="AN73" s="7">
        <f t="shared" si="8"/>
        <v>40</v>
      </c>
      <c r="AO73" s="7">
        <f t="shared" si="9"/>
        <v>20</v>
      </c>
      <c r="AP73" s="7">
        <f t="shared" si="10"/>
        <v>6</v>
      </c>
      <c r="AQ73" s="7">
        <f t="shared" si="11"/>
        <v>4</v>
      </c>
      <c r="AR73" s="7">
        <f t="shared" si="11"/>
        <v>24</v>
      </c>
      <c r="AS73" s="7">
        <f t="shared" si="12"/>
        <v>4</v>
      </c>
      <c r="AT73" s="7">
        <f t="shared" si="13"/>
        <v>2</v>
      </c>
      <c r="AU73" s="7">
        <f t="shared" si="13"/>
        <v>8</v>
      </c>
      <c r="AV73" s="7">
        <f t="shared" si="13"/>
        <v>4</v>
      </c>
    </row>
    <row r="74" spans="1:48">
      <c r="A74" s="27">
        <v>40940</v>
      </c>
      <c r="B74" s="7" t="s">
        <v>1762</v>
      </c>
      <c r="C74" s="7" t="s">
        <v>1843</v>
      </c>
      <c r="D74" s="7">
        <v>70</v>
      </c>
      <c r="E74" s="7">
        <v>0</v>
      </c>
      <c r="F74" s="7">
        <v>6</v>
      </c>
      <c r="G74" s="7">
        <v>3</v>
      </c>
      <c r="H74" s="7">
        <v>2</v>
      </c>
      <c r="I74" s="7">
        <v>1</v>
      </c>
      <c r="J74" s="7">
        <v>0</v>
      </c>
      <c r="K74" s="7">
        <v>0</v>
      </c>
      <c r="L74" s="7">
        <v>2</v>
      </c>
      <c r="M74" s="7">
        <v>1</v>
      </c>
      <c r="N74" s="7">
        <v>3</v>
      </c>
      <c r="O74" s="7">
        <v>7</v>
      </c>
      <c r="P74" s="10" t="s">
        <v>1833</v>
      </c>
      <c r="Q74" s="10" t="s">
        <v>1833</v>
      </c>
      <c r="R74" s="7">
        <v>2</v>
      </c>
      <c r="S74" s="7">
        <v>2</v>
      </c>
      <c r="T74" s="7">
        <v>1</v>
      </c>
      <c r="U74" s="7">
        <v>1</v>
      </c>
      <c r="V74" s="7">
        <v>1</v>
      </c>
      <c r="W74" s="7">
        <v>2</v>
      </c>
      <c r="X74" s="7">
        <v>9</v>
      </c>
      <c r="Y74" s="7">
        <v>1</v>
      </c>
      <c r="Z74" s="7">
        <v>1</v>
      </c>
      <c r="AA74" s="7">
        <v>1</v>
      </c>
      <c r="AB74" s="7">
        <v>0</v>
      </c>
      <c r="AC74" s="7">
        <v>0</v>
      </c>
      <c r="AD74" s="7">
        <v>3</v>
      </c>
      <c r="AE74" s="7">
        <v>8</v>
      </c>
      <c r="AF74" s="7">
        <v>4</v>
      </c>
      <c r="AG74" s="7">
        <v>0</v>
      </c>
      <c r="AH74" s="7">
        <v>2</v>
      </c>
      <c r="AI74" s="7">
        <v>0</v>
      </c>
      <c r="AJ74" s="7">
        <v>1</v>
      </c>
      <c r="AK74" s="7">
        <v>4</v>
      </c>
      <c r="AL74" s="7">
        <v>2</v>
      </c>
      <c r="AM74" s="7">
        <f t="shared" si="7"/>
        <v>18</v>
      </c>
      <c r="AN74" s="7">
        <f t="shared" si="8"/>
        <v>16</v>
      </c>
      <c r="AO74" s="7">
        <f t="shared" si="9"/>
        <v>9</v>
      </c>
      <c r="AP74" s="7">
        <f t="shared" si="10"/>
        <v>3</v>
      </c>
      <c r="AQ74" s="7">
        <f t="shared" si="11"/>
        <v>3</v>
      </c>
      <c r="AR74" s="7">
        <f t="shared" si="11"/>
        <v>8</v>
      </c>
      <c r="AS74" s="7">
        <f t="shared" si="12"/>
        <v>6</v>
      </c>
      <c r="AT74" s="7">
        <f t="shared" si="13"/>
        <v>1</v>
      </c>
      <c r="AU74" s="7">
        <f t="shared" si="13"/>
        <v>4</v>
      </c>
      <c r="AV74" s="7">
        <f t="shared" si="13"/>
        <v>2</v>
      </c>
    </row>
    <row r="75" spans="1:48">
      <c r="A75" s="27">
        <v>40940</v>
      </c>
      <c r="B75" s="7" t="s">
        <v>1763</v>
      </c>
      <c r="C75" s="7" t="s">
        <v>928</v>
      </c>
      <c r="D75" s="7">
        <v>107</v>
      </c>
      <c r="E75" s="7">
        <v>0</v>
      </c>
      <c r="F75" s="7">
        <v>7</v>
      </c>
      <c r="G75" s="7">
        <v>5</v>
      </c>
      <c r="H75" s="7">
        <v>3</v>
      </c>
      <c r="I75" s="7">
        <v>0</v>
      </c>
      <c r="J75" s="7">
        <v>0</v>
      </c>
      <c r="K75" s="7">
        <v>0</v>
      </c>
      <c r="L75" s="7">
        <v>1</v>
      </c>
      <c r="M75" s="7">
        <v>3</v>
      </c>
      <c r="N75" s="7">
        <v>3</v>
      </c>
      <c r="O75" s="7">
        <v>18</v>
      </c>
      <c r="P75" s="10" t="s">
        <v>1833</v>
      </c>
      <c r="Q75" s="10" t="s">
        <v>1833</v>
      </c>
      <c r="R75" s="7">
        <v>2</v>
      </c>
      <c r="S75" s="7">
        <v>1</v>
      </c>
      <c r="T75" s="7">
        <v>4</v>
      </c>
      <c r="U75" s="7">
        <v>2</v>
      </c>
      <c r="V75" s="7">
        <v>2</v>
      </c>
      <c r="W75" s="7">
        <v>0</v>
      </c>
      <c r="X75" s="7">
        <v>15</v>
      </c>
      <c r="Y75" s="7">
        <v>1</v>
      </c>
      <c r="Z75" s="7">
        <v>3</v>
      </c>
      <c r="AA75" s="7">
        <v>0</v>
      </c>
      <c r="AB75" s="7">
        <v>1</v>
      </c>
      <c r="AC75" s="7">
        <v>2</v>
      </c>
      <c r="AD75" s="7">
        <v>2</v>
      </c>
      <c r="AE75" s="7">
        <v>19</v>
      </c>
      <c r="AF75" s="7">
        <v>2</v>
      </c>
      <c r="AG75" s="7">
        <v>0</v>
      </c>
      <c r="AH75" s="7">
        <v>3</v>
      </c>
      <c r="AI75" s="7">
        <v>0</v>
      </c>
      <c r="AJ75" s="7">
        <v>3</v>
      </c>
      <c r="AK75" s="7">
        <v>2</v>
      </c>
      <c r="AL75" s="7">
        <v>3</v>
      </c>
      <c r="AM75" s="7">
        <f t="shared" si="7"/>
        <v>22</v>
      </c>
      <c r="AN75" s="7">
        <f t="shared" si="8"/>
        <v>29</v>
      </c>
      <c r="AO75" s="7">
        <f t="shared" si="9"/>
        <v>15</v>
      </c>
      <c r="AP75" s="7">
        <f t="shared" si="10"/>
        <v>7</v>
      </c>
      <c r="AQ75" s="7">
        <f t="shared" si="11"/>
        <v>2</v>
      </c>
      <c r="AR75" s="7">
        <f t="shared" si="11"/>
        <v>19</v>
      </c>
      <c r="AS75" s="7">
        <f t="shared" si="12"/>
        <v>5</v>
      </c>
      <c r="AT75" s="7">
        <f t="shared" si="13"/>
        <v>3</v>
      </c>
      <c r="AU75" s="7">
        <f t="shared" si="13"/>
        <v>2</v>
      </c>
      <c r="AV75" s="7">
        <f t="shared" si="13"/>
        <v>3</v>
      </c>
    </row>
    <row r="76" spans="1:48">
      <c r="A76" s="27">
        <v>40940</v>
      </c>
      <c r="B76" s="7" t="s">
        <v>1764</v>
      </c>
      <c r="C76" s="7" t="s">
        <v>1843</v>
      </c>
      <c r="D76" s="7">
        <v>6</v>
      </c>
      <c r="E76" s="7">
        <v>0</v>
      </c>
      <c r="F76" s="7">
        <v>1</v>
      </c>
      <c r="G76" s="7">
        <v>0</v>
      </c>
      <c r="H76" s="7">
        <v>0</v>
      </c>
      <c r="I76" s="7">
        <v>0</v>
      </c>
      <c r="J76" s="7">
        <v>0</v>
      </c>
      <c r="K76" s="7">
        <v>0</v>
      </c>
      <c r="L76" s="7">
        <v>0</v>
      </c>
      <c r="M76" s="7">
        <v>0</v>
      </c>
      <c r="N76" s="7">
        <v>0</v>
      </c>
      <c r="O76" s="7">
        <v>2</v>
      </c>
      <c r="P76" s="10" t="s">
        <v>1833</v>
      </c>
      <c r="Q76" s="10" t="s">
        <v>1833</v>
      </c>
      <c r="R76" s="7">
        <v>0</v>
      </c>
      <c r="S76" s="7">
        <v>0</v>
      </c>
      <c r="T76" s="7">
        <v>0</v>
      </c>
      <c r="U76" s="7">
        <v>0</v>
      </c>
      <c r="V76" s="7">
        <v>0</v>
      </c>
      <c r="W76" s="7">
        <v>0</v>
      </c>
      <c r="X76" s="7">
        <v>1</v>
      </c>
      <c r="Y76" s="7">
        <v>0</v>
      </c>
      <c r="Z76" s="7">
        <v>0</v>
      </c>
      <c r="AA76" s="7">
        <v>0</v>
      </c>
      <c r="AB76" s="7">
        <v>0</v>
      </c>
      <c r="AC76" s="7">
        <v>0</v>
      </c>
      <c r="AD76" s="7">
        <v>0</v>
      </c>
      <c r="AE76" s="7">
        <v>2</v>
      </c>
      <c r="AF76" s="7">
        <v>0</v>
      </c>
      <c r="AG76" s="7">
        <v>0</v>
      </c>
      <c r="AH76" s="7">
        <v>0</v>
      </c>
      <c r="AI76" s="7">
        <v>0</v>
      </c>
      <c r="AJ76" s="7">
        <v>0</v>
      </c>
      <c r="AK76" s="7">
        <v>0</v>
      </c>
      <c r="AL76" s="7">
        <v>0</v>
      </c>
      <c r="AM76" s="7">
        <f t="shared" si="7"/>
        <v>1</v>
      </c>
      <c r="AN76" s="7">
        <f t="shared" si="8"/>
        <v>2</v>
      </c>
      <c r="AO76" s="7">
        <f t="shared" si="9"/>
        <v>1</v>
      </c>
      <c r="AP76" s="7">
        <f t="shared" si="10"/>
        <v>0</v>
      </c>
      <c r="AQ76" s="7">
        <f t="shared" si="11"/>
        <v>0</v>
      </c>
      <c r="AR76" s="7">
        <f t="shared" si="11"/>
        <v>2</v>
      </c>
      <c r="AS76" s="7">
        <f t="shared" si="12"/>
        <v>0</v>
      </c>
      <c r="AT76" s="7">
        <f t="shared" si="13"/>
        <v>0</v>
      </c>
      <c r="AU76" s="7">
        <f t="shared" si="13"/>
        <v>0</v>
      </c>
      <c r="AV76" s="7">
        <f t="shared" si="13"/>
        <v>0</v>
      </c>
    </row>
    <row r="77" spans="1:48">
      <c r="A77" s="27">
        <v>40940</v>
      </c>
      <c r="B77" s="7" t="s">
        <v>1589</v>
      </c>
      <c r="C77" s="7" t="s">
        <v>928</v>
      </c>
      <c r="D77" s="7">
        <v>120</v>
      </c>
      <c r="E77" s="7">
        <v>1</v>
      </c>
      <c r="F77" s="7">
        <v>6</v>
      </c>
      <c r="G77" s="7">
        <v>0</v>
      </c>
      <c r="H77" s="7">
        <v>2</v>
      </c>
      <c r="I77" s="7">
        <v>7</v>
      </c>
      <c r="J77" s="7">
        <v>3</v>
      </c>
      <c r="K77" s="7">
        <v>4</v>
      </c>
      <c r="L77" s="7">
        <v>3</v>
      </c>
      <c r="M77" s="7">
        <v>2</v>
      </c>
      <c r="N77" s="7">
        <v>0</v>
      </c>
      <c r="O77" s="7">
        <v>6</v>
      </c>
      <c r="P77" s="10" t="s">
        <v>1833</v>
      </c>
      <c r="Q77" s="10" t="s">
        <v>1833</v>
      </c>
      <c r="R77" s="7">
        <v>2</v>
      </c>
      <c r="S77" s="7">
        <v>2</v>
      </c>
      <c r="T77" s="7">
        <v>0</v>
      </c>
      <c r="U77" s="7">
        <v>3</v>
      </c>
      <c r="V77" s="7">
        <v>1</v>
      </c>
      <c r="W77" s="7">
        <v>0</v>
      </c>
      <c r="X77" s="7">
        <v>15</v>
      </c>
      <c r="Y77" s="7">
        <v>0</v>
      </c>
      <c r="Z77" s="7">
        <v>2</v>
      </c>
      <c r="AA77" s="7">
        <v>1</v>
      </c>
      <c r="AB77" s="7">
        <v>2</v>
      </c>
      <c r="AC77" s="7">
        <v>1</v>
      </c>
      <c r="AD77" s="7">
        <v>5</v>
      </c>
      <c r="AE77" s="7">
        <v>25</v>
      </c>
      <c r="AF77" s="7">
        <v>1</v>
      </c>
      <c r="AG77" s="7">
        <v>0</v>
      </c>
      <c r="AH77" s="7">
        <v>3</v>
      </c>
      <c r="AI77" s="7">
        <v>1</v>
      </c>
      <c r="AJ77" s="7">
        <v>3</v>
      </c>
      <c r="AK77" s="7">
        <v>3</v>
      </c>
      <c r="AL77" s="7">
        <v>16</v>
      </c>
      <c r="AM77" s="7">
        <f t="shared" si="7"/>
        <v>28</v>
      </c>
      <c r="AN77" s="7">
        <f t="shared" si="8"/>
        <v>14</v>
      </c>
      <c r="AO77" s="7">
        <f t="shared" si="9"/>
        <v>15</v>
      </c>
      <c r="AP77" s="7">
        <f t="shared" si="10"/>
        <v>6</v>
      </c>
      <c r="AQ77" s="7">
        <f t="shared" si="11"/>
        <v>5</v>
      </c>
      <c r="AR77" s="7">
        <f t="shared" si="11"/>
        <v>25</v>
      </c>
      <c r="AS77" s="7">
        <f t="shared" si="12"/>
        <v>5</v>
      </c>
      <c r="AT77" s="7">
        <f t="shared" si="13"/>
        <v>3</v>
      </c>
      <c r="AU77" s="7">
        <f t="shared" si="13"/>
        <v>3</v>
      </c>
      <c r="AV77" s="7">
        <f t="shared" si="13"/>
        <v>16</v>
      </c>
    </row>
    <row r="78" spans="1:48">
      <c r="A78" s="27">
        <v>40940</v>
      </c>
      <c r="B78" s="7" t="s">
        <v>125</v>
      </c>
      <c r="C78" s="7" t="s">
        <v>232</v>
      </c>
      <c r="D78" s="7">
        <v>22271</v>
      </c>
      <c r="E78" s="7">
        <v>3</v>
      </c>
      <c r="F78" s="7">
        <v>347</v>
      </c>
      <c r="G78" s="7">
        <v>320</v>
      </c>
      <c r="H78" s="7">
        <v>176</v>
      </c>
      <c r="I78" s="7">
        <v>596</v>
      </c>
      <c r="J78" s="7">
        <v>419</v>
      </c>
      <c r="K78" s="7">
        <v>1316</v>
      </c>
      <c r="L78" s="7">
        <v>1625</v>
      </c>
      <c r="M78" s="7">
        <v>291</v>
      </c>
      <c r="N78" s="7">
        <v>228</v>
      </c>
      <c r="O78" s="7">
        <v>1029</v>
      </c>
      <c r="P78" s="10" t="s">
        <v>1833</v>
      </c>
      <c r="Q78" s="10" t="s">
        <v>1833</v>
      </c>
      <c r="R78" s="7">
        <v>282</v>
      </c>
      <c r="S78" s="7">
        <v>233</v>
      </c>
      <c r="T78" s="7">
        <v>128</v>
      </c>
      <c r="U78" s="7">
        <v>955</v>
      </c>
      <c r="V78" s="7">
        <v>137</v>
      </c>
      <c r="W78" s="7">
        <v>29</v>
      </c>
      <c r="X78" s="7">
        <v>3557</v>
      </c>
      <c r="Y78" s="7">
        <v>92</v>
      </c>
      <c r="Z78" s="7">
        <v>235</v>
      </c>
      <c r="AA78" s="7">
        <v>446</v>
      </c>
      <c r="AB78" s="7">
        <v>41</v>
      </c>
      <c r="AC78" s="7">
        <v>53</v>
      </c>
      <c r="AD78" s="7">
        <v>449</v>
      </c>
      <c r="AE78" s="7">
        <v>4996</v>
      </c>
      <c r="AF78" s="7">
        <v>145</v>
      </c>
      <c r="AG78" s="7">
        <v>242</v>
      </c>
      <c r="AH78" s="7">
        <v>672</v>
      </c>
      <c r="AI78" s="7">
        <v>501</v>
      </c>
      <c r="AJ78" s="7">
        <v>162</v>
      </c>
      <c r="AK78" s="7">
        <v>280</v>
      </c>
      <c r="AL78" s="7">
        <v>2286</v>
      </c>
      <c r="AM78" s="7">
        <f t="shared" si="7"/>
        <v>5321</v>
      </c>
      <c r="AN78" s="7">
        <f t="shared" si="8"/>
        <v>2793</v>
      </c>
      <c r="AO78" s="7">
        <f t="shared" si="9"/>
        <v>3557</v>
      </c>
      <c r="AP78" s="7">
        <f t="shared" si="10"/>
        <v>867</v>
      </c>
      <c r="AQ78" s="7">
        <f t="shared" si="11"/>
        <v>449</v>
      </c>
      <c r="AR78" s="7">
        <f t="shared" si="11"/>
        <v>4996</v>
      </c>
      <c r="AS78" s="7">
        <f t="shared" si="12"/>
        <v>1560</v>
      </c>
      <c r="AT78" s="7">
        <f t="shared" si="13"/>
        <v>162</v>
      </c>
      <c r="AU78" s="7">
        <f t="shared" si="13"/>
        <v>280</v>
      </c>
      <c r="AV78" s="7">
        <f t="shared" si="13"/>
        <v>2286</v>
      </c>
    </row>
    <row r="79" spans="1:48">
      <c r="A79" s="27">
        <v>40940</v>
      </c>
      <c r="B79" s="7" t="s">
        <v>125</v>
      </c>
      <c r="C79" s="7" t="s">
        <v>1836</v>
      </c>
      <c r="D79" s="7">
        <v>14332</v>
      </c>
      <c r="E79" s="7">
        <v>1</v>
      </c>
      <c r="F79" s="7">
        <v>127</v>
      </c>
      <c r="G79" s="7">
        <v>132</v>
      </c>
      <c r="H79" s="7">
        <v>74</v>
      </c>
      <c r="I79" s="7">
        <v>372</v>
      </c>
      <c r="J79" s="7">
        <v>280</v>
      </c>
      <c r="K79" s="7">
        <v>1094</v>
      </c>
      <c r="L79" s="7">
        <v>956</v>
      </c>
      <c r="M79" s="7">
        <v>156</v>
      </c>
      <c r="N79" s="7">
        <v>135</v>
      </c>
      <c r="O79" s="7">
        <v>448</v>
      </c>
      <c r="P79" s="10" t="s">
        <v>1833</v>
      </c>
      <c r="Q79" s="10" t="s">
        <v>1833</v>
      </c>
      <c r="R79" s="7">
        <v>123</v>
      </c>
      <c r="S79" s="7">
        <v>152</v>
      </c>
      <c r="T79" s="7">
        <v>58</v>
      </c>
      <c r="U79" s="7">
        <v>828</v>
      </c>
      <c r="V79" s="7">
        <v>53</v>
      </c>
      <c r="W79" s="7">
        <v>13</v>
      </c>
      <c r="X79" s="7">
        <v>2232</v>
      </c>
      <c r="Y79" s="7">
        <v>73</v>
      </c>
      <c r="Z79" s="7">
        <v>111</v>
      </c>
      <c r="AA79" s="7">
        <v>375</v>
      </c>
      <c r="AB79" s="7">
        <v>27</v>
      </c>
      <c r="AC79" s="7">
        <v>34</v>
      </c>
      <c r="AD79" s="7">
        <v>257</v>
      </c>
      <c r="AE79" s="7">
        <v>3475</v>
      </c>
      <c r="AF79" s="7">
        <v>64</v>
      </c>
      <c r="AG79" s="7">
        <v>128</v>
      </c>
      <c r="AH79" s="7">
        <v>357</v>
      </c>
      <c r="AI79" s="7">
        <v>312</v>
      </c>
      <c r="AJ79" s="7">
        <v>84</v>
      </c>
      <c r="AK79" s="7">
        <v>127</v>
      </c>
      <c r="AL79" s="7">
        <v>1674</v>
      </c>
      <c r="AM79" s="7">
        <f t="shared" si="7"/>
        <v>3327</v>
      </c>
      <c r="AN79" s="7">
        <f t="shared" si="8"/>
        <v>1675</v>
      </c>
      <c r="AO79" s="7">
        <f t="shared" si="9"/>
        <v>2232</v>
      </c>
      <c r="AP79" s="7">
        <f t="shared" si="10"/>
        <v>620</v>
      </c>
      <c r="AQ79" s="7">
        <f t="shared" si="11"/>
        <v>257</v>
      </c>
      <c r="AR79" s="7">
        <f t="shared" si="11"/>
        <v>3475</v>
      </c>
      <c r="AS79" s="7">
        <f t="shared" si="12"/>
        <v>861</v>
      </c>
      <c r="AT79" s="7">
        <f t="shared" si="13"/>
        <v>84</v>
      </c>
      <c r="AU79" s="7">
        <f t="shared" si="13"/>
        <v>127</v>
      </c>
      <c r="AV79" s="7">
        <f t="shared" si="13"/>
        <v>1674</v>
      </c>
    </row>
    <row r="80" spans="1:48">
      <c r="A80" s="27">
        <v>40940</v>
      </c>
      <c r="B80" s="7" t="s">
        <v>125</v>
      </c>
      <c r="C80" s="7" t="s">
        <v>265</v>
      </c>
      <c r="D80" s="7">
        <v>7452</v>
      </c>
      <c r="E80" s="7">
        <v>2</v>
      </c>
      <c r="F80" s="7">
        <v>220</v>
      </c>
      <c r="G80" s="7">
        <v>188</v>
      </c>
      <c r="H80" s="7">
        <v>102</v>
      </c>
      <c r="I80" s="7">
        <v>224</v>
      </c>
      <c r="J80" s="7">
        <v>139</v>
      </c>
      <c r="K80" s="7">
        <v>222</v>
      </c>
      <c r="L80" s="7">
        <v>389</v>
      </c>
      <c r="M80" s="7">
        <v>135</v>
      </c>
      <c r="N80" s="7">
        <v>93</v>
      </c>
      <c r="O80" s="7">
        <v>581</v>
      </c>
      <c r="P80" s="10" t="s">
        <v>1833</v>
      </c>
      <c r="Q80" s="10" t="s">
        <v>1833</v>
      </c>
      <c r="R80" s="7">
        <v>131</v>
      </c>
      <c r="S80" s="7">
        <v>81</v>
      </c>
      <c r="T80" s="7">
        <v>70</v>
      </c>
      <c r="U80" s="7">
        <v>127</v>
      </c>
      <c r="V80" s="7">
        <v>84</v>
      </c>
      <c r="W80" s="7">
        <v>16</v>
      </c>
      <c r="X80" s="7">
        <v>1253</v>
      </c>
      <c r="Y80" s="7">
        <v>19</v>
      </c>
      <c r="Z80" s="7">
        <v>124</v>
      </c>
      <c r="AA80" s="7">
        <v>71</v>
      </c>
      <c r="AB80" s="7">
        <v>14</v>
      </c>
      <c r="AC80" s="7">
        <v>19</v>
      </c>
      <c r="AD80" s="7">
        <v>192</v>
      </c>
      <c r="AE80" s="7">
        <v>1494</v>
      </c>
      <c r="AF80" s="7">
        <v>81</v>
      </c>
      <c r="AG80" s="7">
        <v>114</v>
      </c>
      <c r="AH80" s="7">
        <v>290</v>
      </c>
      <c r="AI80" s="7">
        <v>189</v>
      </c>
      <c r="AJ80" s="7">
        <v>78</v>
      </c>
      <c r="AK80" s="7">
        <v>138</v>
      </c>
      <c r="AL80" s="7">
        <v>572</v>
      </c>
      <c r="AM80" s="7">
        <f t="shared" si="7"/>
        <v>1714</v>
      </c>
      <c r="AN80" s="7">
        <f t="shared" si="8"/>
        <v>1090</v>
      </c>
      <c r="AO80" s="7">
        <f t="shared" si="9"/>
        <v>1253</v>
      </c>
      <c r="AP80" s="7">
        <f t="shared" si="10"/>
        <v>247</v>
      </c>
      <c r="AQ80" s="7">
        <f t="shared" si="11"/>
        <v>192</v>
      </c>
      <c r="AR80" s="7">
        <f t="shared" si="11"/>
        <v>1494</v>
      </c>
      <c r="AS80" s="7">
        <f t="shared" si="12"/>
        <v>674</v>
      </c>
      <c r="AT80" s="7">
        <f t="shared" si="13"/>
        <v>78</v>
      </c>
      <c r="AU80" s="7">
        <f t="shared" si="13"/>
        <v>138</v>
      </c>
      <c r="AV80" s="7">
        <f t="shared" si="13"/>
        <v>572</v>
      </c>
    </row>
    <row r="81" spans="1:48">
      <c r="A81" s="27">
        <v>40940</v>
      </c>
      <c r="B81" s="7" t="s">
        <v>1751</v>
      </c>
      <c r="C81" s="7" t="s">
        <v>232</v>
      </c>
      <c r="D81" s="7">
        <v>5</v>
      </c>
      <c r="E81" s="7">
        <v>0</v>
      </c>
      <c r="F81" s="7">
        <v>0</v>
      </c>
      <c r="G81" s="7">
        <v>0</v>
      </c>
      <c r="H81" s="7">
        <v>0</v>
      </c>
      <c r="I81" s="7">
        <v>0</v>
      </c>
      <c r="J81" s="7">
        <v>0</v>
      </c>
      <c r="K81" s="7">
        <v>0</v>
      </c>
      <c r="L81" s="7">
        <v>0</v>
      </c>
      <c r="M81" s="7">
        <v>0</v>
      </c>
      <c r="N81" s="7">
        <v>0</v>
      </c>
      <c r="O81" s="7">
        <v>0</v>
      </c>
      <c r="P81" s="10" t="s">
        <v>1833</v>
      </c>
      <c r="Q81" s="10" t="s">
        <v>1833</v>
      </c>
      <c r="R81" s="7">
        <v>0</v>
      </c>
      <c r="S81" s="7">
        <v>0</v>
      </c>
      <c r="T81" s="7">
        <v>0</v>
      </c>
      <c r="U81" s="7">
        <v>0</v>
      </c>
      <c r="V81" s="7">
        <v>0</v>
      </c>
      <c r="W81" s="7">
        <v>0</v>
      </c>
      <c r="X81" s="7">
        <v>0</v>
      </c>
      <c r="Y81" s="7">
        <v>0</v>
      </c>
      <c r="Z81" s="7">
        <v>0</v>
      </c>
      <c r="AA81" s="7">
        <v>0</v>
      </c>
      <c r="AB81" s="7">
        <v>0</v>
      </c>
      <c r="AC81" s="7">
        <v>0</v>
      </c>
      <c r="AD81" s="7">
        <v>0</v>
      </c>
      <c r="AE81" s="7">
        <v>4</v>
      </c>
      <c r="AF81" s="7">
        <v>0</v>
      </c>
      <c r="AG81" s="7">
        <v>0</v>
      </c>
      <c r="AH81" s="7">
        <v>0</v>
      </c>
      <c r="AI81" s="7">
        <v>0</v>
      </c>
      <c r="AJ81" s="7">
        <v>0</v>
      </c>
      <c r="AK81" s="7">
        <v>0</v>
      </c>
      <c r="AL81" s="7">
        <v>1</v>
      </c>
      <c r="AM81" s="7">
        <f t="shared" si="7"/>
        <v>0</v>
      </c>
      <c r="AN81" s="7">
        <f t="shared" si="8"/>
        <v>0</v>
      </c>
      <c r="AO81" s="7">
        <f t="shared" si="9"/>
        <v>0</v>
      </c>
      <c r="AP81" s="7">
        <f t="shared" si="10"/>
        <v>0</v>
      </c>
      <c r="AQ81" s="7">
        <f t="shared" si="11"/>
        <v>0</v>
      </c>
      <c r="AR81" s="7">
        <f t="shared" si="11"/>
        <v>4</v>
      </c>
      <c r="AS81" s="7">
        <f t="shared" si="12"/>
        <v>0</v>
      </c>
      <c r="AT81" s="7">
        <f t="shared" si="13"/>
        <v>0</v>
      </c>
      <c r="AU81" s="7">
        <f t="shared" si="13"/>
        <v>0</v>
      </c>
      <c r="AV81" s="7">
        <f t="shared" si="13"/>
        <v>1</v>
      </c>
    </row>
    <row r="82" spans="1:48">
      <c r="A82" s="27">
        <v>40940</v>
      </c>
      <c r="B82" s="7" t="s">
        <v>1756</v>
      </c>
      <c r="C82" s="7" t="s">
        <v>232</v>
      </c>
      <c r="D82" s="7">
        <v>0</v>
      </c>
      <c r="E82" s="7">
        <v>0</v>
      </c>
      <c r="F82" s="7">
        <v>0</v>
      </c>
      <c r="G82" s="7">
        <v>0</v>
      </c>
      <c r="H82" s="7">
        <v>0</v>
      </c>
      <c r="I82" s="7">
        <v>0</v>
      </c>
      <c r="J82" s="7">
        <v>0</v>
      </c>
      <c r="K82" s="7">
        <v>0</v>
      </c>
      <c r="L82" s="7">
        <v>0</v>
      </c>
      <c r="M82" s="7">
        <v>0</v>
      </c>
      <c r="N82" s="7">
        <v>0</v>
      </c>
      <c r="O82" s="7">
        <v>0</v>
      </c>
      <c r="P82" s="10" t="s">
        <v>1833</v>
      </c>
      <c r="Q82" s="10" t="s">
        <v>1833</v>
      </c>
      <c r="R82" s="7">
        <v>0</v>
      </c>
      <c r="S82" s="7">
        <v>0</v>
      </c>
      <c r="T82" s="7">
        <v>0</v>
      </c>
      <c r="U82" s="7">
        <v>0</v>
      </c>
      <c r="V82" s="7">
        <v>0</v>
      </c>
      <c r="W82" s="7">
        <v>0</v>
      </c>
      <c r="X82" s="7">
        <v>0</v>
      </c>
      <c r="Y82" s="7">
        <v>0</v>
      </c>
      <c r="Z82" s="7">
        <v>0</v>
      </c>
      <c r="AA82" s="7">
        <v>0</v>
      </c>
      <c r="AB82" s="7">
        <v>0</v>
      </c>
      <c r="AC82" s="7">
        <v>0</v>
      </c>
      <c r="AD82" s="7">
        <v>0</v>
      </c>
      <c r="AE82" s="7">
        <v>0</v>
      </c>
      <c r="AF82" s="7">
        <v>0</v>
      </c>
      <c r="AG82" s="7">
        <v>0</v>
      </c>
      <c r="AH82" s="7">
        <v>0</v>
      </c>
      <c r="AI82" s="7">
        <v>0</v>
      </c>
      <c r="AJ82" s="7">
        <v>0</v>
      </c>
      <c r="AK82" s="7">
        <v>0</v>
      </c>
      <c r="AL82" s="7">
        <v>0</v>
      </c>
      <c r="AM82" s="7">
        <f t="shared" si="7"/>
        <v>0</v>
      </c>
      <c r="AN82" s="7">
        <f t="shared" si="8"/>
        <v>0</v>
      </c>
      <c r="AO82" s="7">
        <f t="shared" si="9"/>
        <v>0</v>
      </c>
      <c r="AP82" s="7">
        <f t="shared" si="10"/>
        <v>0</v>
      </c>
      <c r="AQ82" s="7">
        <f t="shared" si="11"/>
        <v>0</v>
      </c>
      <c r="AR82" s="7">
        <f t="shared" si="11"/>
        <v>0</v>
      </c>
      <c r="AS82" s="7">
        <f t="shared" si="12"/>
        <v>0</v>
      </c>
      <c r="AT82" s="7">
        <f t="shared" si="13"/>
        <v>0</v>
      </c>
      <c r="AU82" s="7">
        <f t="shared" si="13"/>
        <v>0</v>
      </c>
      <c r="AV82" s="7">
        <f t="shared" si="13"/>
        <v>0</v>
      </c>
    </row>
    <row r="83" spans="1:48">
      <c r="A83" s="27">
        <v>40940</v>
      </c>
      <c r="B83" s="7" t="s">
        <v>1509</v>
      </c>
      <c r="C83" s="7" t="s">
        <v>232</v>
      </c>
      <c r="D83" s="7">
        <v>0</v>
      </c>
      <c r="E83" s="7">
        <v>0</v>
      </c>
      <c r="F83" s="7">
        <v>0</v>
      </c>
      <c r="G83" s="7">
        <v>0</v>
      </c>
      <c r="H83" s="7">
        <v>0</v>
      </c>
      <c r="I83" s="7">
        <v>0</v>
      </c>
      <c r="J83" s="7">
        <v>0</v>
      </c>
      <c r="K83" s="7">
        <v>0</v>
      </c>
      <c r="L83" s="7">
        <v>0</v>
      </c>
      <c r="M83" s="7">
        <v>0</v>
      </c>
      <c r="N83" s="7">
        <v>0</v>
      </c>
      <c r="O83" s="7">
        <v>0</v>
      </c>
      <c r="P83" s="10" t="s">
        <v>1833</v>
      </c>
      <c r="Q83" s="10" t="s">
        <v>1833</v>
      </c>
      <c r="R83" s="7">
        <v>0</v>
      </c>
      <c r="S83" s="7">
        <v>0</v>
      </c>
      <c r="T83" s="7">
        <v>0</v>
      </c>
      <c r="U83" s="7">
        <v>0</v>
      </c>
      <c r="V83" s="7">
        <v>0</v>
      </c>
      <c r="W83" s="7">
        <v>0</v>
      </c>
      <c r="X83" s="7">
        <v>0</v>
      </c>
      <c r="Y83" s="7">
        <v>0</v>
      </c>
      <c r="Z83" s="7">
        <v>0</v>
      </c>
      <c r="AA83" s="7">
        <v>0</v>
      </c>
      <c r="AB83" s="7">
        <v>0</v>
      </c>
      <c r="AC83" s="7">
        <v>0</v>
      </c>
      <c r="AD83" s="7">
        <v>0</v>
      </c>
      <c r="AE83" s="7">
        <v>0</v>
      </c>
      <c r="AF83" s="7">
        <v>0</v>
      </c>
      <c r="AG83" s="7">
        <v>0</v>
      </c>
      <c r="AH83" s="7">
        <v>0</v>
      </c>
      <c r="AI83" s="7">
        <v>0</v>
      </c>
      <c r="AJ83" s="7">
        <v>0</v>
      </c>
      <c r="AK83" s="7">
        <v>0</v>
      </c>
      <c r="AL83" s="7">
        <v>0</v>
      </c>
      <c r="AM83" s="7">
        <f t="shared" si="7"/>
        <v>0</v>
      </c>
      <c r="AN83" s="7">
        <f t="shared" si="8"/>
        <v>0</v>
      </c>
      <c r="AO83" s="7">
        <f t="shared" si="9"/>
        <v>0</v>
      </c>
      <c r="AP83" s="7">
        <f t="shared" si="10"/>
        <v>0</v>
      </c>
      <c r="AQ83" s="7">
        <f t="shared" si="11"/>
        <v>0</v>
      </c>
      <c r="AR83" s="7">
        <f t="shared" si="11"/>
        <v>0</v>
      </c>
      <c r="AS83" s="7">
        <f t="shared" si="12"/>
        <v>0</v>
      </c>
      <c r="AT83" s="7">
        <f t="shared" si="13"/>
        <v>0</v>
      </c>
      <c r="AU83" s="7">
        <f t="shared" si="13"/>
        <v>0</v>
      </c>
      <c r="AV83" s="7">
        <f t="shared" si="13"/>
        <v>0</v>
      </c>
    </row>
    <row r="84" spans="1:48">
      <c r="A84" s="27">
        <v>40940</v>
      </c>
      <c r="B84" s="7" t="s">
        <v>1757</v>
      </c>
      <c r="C84" s="7" t="s">
        <v>232</v>
      </c>
      <c r="D84" s="7">
        <v>1486</v>
      </c>
      <c r="E84" s="7">
        <v>2</v>
      </c>
      <c r="F84" s="7">
        <v>19</v>
      </c>
      <c r="G84" s="7">
        <v>42</v>
      </c>
      <c r="H84" s="7">
        <v>32</v>
      </c>
      <c r="I84" s="7">
        <v>18</v>
      </c>
      <c r="J84" s="7">
        <v>3</v>
      </c>
      <c r="K84" s="7">
        <v>28</v>
      </c>
      <c r="L84" s="7">
        <v>27</v>
      </c>
      <c r="M84" s="7">
        <v>59</v>
      </c>
      <c r="N84" s="7">
        <v>14</v>
      </c>
      <c r="O84" s="7">
        <v>18</v>
      </c>
      <c r="P84" s="10" t="s">
        <v>1833</v>
      </c>
      <c r="Q84" s="10" t="s">
        <v>1833</v>
      </c>
      <c r="R84" s="7">
        <v>18</v>
      </c>
      <c r="S84" s="7">
        <v>16</v>
      </c>
      <c r="T84" s="7">
        <v>5</v>
      </c>
      <c r="U84" s="7">
        <v>8</v>
      </c>
      <c r="V84" s="7">
        <v>6</v>
      </c>
      <c r="W84" s="7">
        <v>15</v>
      </c>
      <c r="X84" s="7">
        <v>122</v>
      </c>
      <c r="Y84" s="7">
        <v>11</v>
      </c>
      <c r="Z84" s="7">
        <v>9</v>
      </c>
      <c r="AA84" s="7">
        <v>22</v>
      </c>
      <c r="AB84" s="7">
        <v>26</v>
      </c>
      <c r="AC84" s="7">
        <v>8</v>
      </c>
      <c r="AD84" s="7">
        <v>104</v>
      </c>
      <c r="AE84" s="7">
        <v>384</v>
      </c>
      <c r="AF84" s="7">
        <v>15</v>
      </c>
      <c r="AG84" s="7">
        <v>27</v>
      </c>
      <c r="AH84" s="7">
        <v>13</v>
      </c>
      <c r="AI84" s="7">
        <v>45</v>
      </c>
      <c r="AJ84" s="7">
        <v>57</v>
      </c>
      <c r="AK84" s="7">
        <v>52</v>
      </c>
      <c r="AL84" s="7">
        <v>261</v>
      </c>
      <c r="AM84" s="7">
        <f t="shared" si="7"/>
        <v>244</v>
      </c>
      <c r="AN84" s="7">
        <f t="shared" si="8"/>
        <v>86</v>
      </c>
      <c r="AO84" s="7">
        <f t="shared" si="9"/>
        <v>122</v>
      </c>
      <c r="AP84" s="7">
        <f t="shared" si="10"/>
        <v>76</v>
      </c>
      <c r="AQ84" s="7">
        <f t="shared" si="11"/>
        <v>104</v>
      </c>
      <c r="AR84" s="7">
        <f t="shared" si="11"/>
        <v>384</v>
      </c>
      <c r="AS84" s="7">
        <f t="shared" si="12"/>
        <v>100</v>
      </c>
      <c r="AT84" s="7">
        <f t="shared" si="13"/>
        <v>57</v>
      </c>
      <c r="AU84" s="7">
        <f t="shared" si="13"/>
        <v>52</v>
      </c>
      <c r="AV84" s="7">
        <f t="shared" si="13"/>
        <v>261</v>
      </c>
    </row>
    <row r="85" spans="1:48">
      <c r="A85" s="27">
        <v>40940</v>
      </c>
      <c r="B85" s="7" t="s">
        <v>1498</v>
      </c>
      <c r="C85" s="7" t="s">
        <v>232</v>
      </c>
      <c r="D85" s="7">
        <v>7798</v>
      </c>
      <c r="E85" s="7">
        <v>0</v>
      </c>
      <c r="F85" s="7">
        <v>13</v>
      </c>
      <c r="G85" s="7">
        <v>56</v>
      </c>
      <c r="H85" s="7">
        <v>8</v>
      </c>
      <c r="I85" s="7">
        <v>321</v>
      </c>
      <c r="J85" s="7">
        <v>216</v>
      </c>
      <c r="K85" s="7">
        <v>738</v>
      </c>
      <c r="L85" s="7">
        <v>1029</v>
      </c>
      <c r="M85" s="7">
        <v>25</v>
      </c>
      <c r="N85" s="7">
        <v>16</v>
      </c>
      <c r="O85" s="7">
        <v>6</v>
      </c>
      <c r="P85" s="10" t="s">
        <v>1833</v>
      </c>
      <c r="Q85" s="10" t="s">
        <v>1833</v>
      </c>
      <c r="R85" s="7">
        <v>26</v>
      </c>
      <c r="S85" s="7">
        <v>58</v>
      </c>
      <c r="T85" s="7">
        <v>1</v>
      </c>
      <c r="U85" s="7">
        <v>813</v>
      </c>
      <c r="V85" s="7">
        <v>10</v>
      </c>
      <c r="W85" s="7">
        <v>0</v>
      </c>
      <c r="X85" s="7">
        <v>549</v>
      </c>
      <c r="Y85" s="7">
        <v>0</v>
      </c>
      <c r="Z85" s="7">
        <v>1</v>
      </c>
      <c r="AA85" s="7">
        <v>58</v>
      </c>
      <c r="AB85" s="7">
        <v>0</v>
      </c>
      <c r="AC85" s="7">
        <v>9</v>
      </c>
      <c r="AD85" s="7">
        <v>73</v>
      </c>
      <c r="AE85" s="7">
        <v>2129</v>
      </c>
      <c r="AF85" s="7">
        <v>3</v>
      </c>
      <c r="AG85" s="7">
        <v>67</v>
      </c>
      <c r="AH85" s="7">
        <v>199</v>
      </c>
      <c r="AI85" s="7">
        <v>417</v>
      </c>
      <c r="AJ85" s="7">
        <v>8</v>
      </c>
      <c r="AK85" s="7">
        <v>1</v>
      </c>
      <c r="AL85" s="7">
        <v>948</v>
      </c>
      <c r="AM85" s="7">
        <f t="shared" si="7"/>
        <v>2422</v>
      </c>
      <c r="AN85" s="7">
        <f t="shared" si="8"/>
        <v>914</v>
      </c>
      <c r="AO85" s="7">
        <f t="shared" si="9"/>
        <v>549</v>
      </c>
      <c r="AP85" s="7">
        <f t="shared" si="10"/>
        <v>68</v>
      </c>
      <c r="AQ85" s="7">
        <f t="shared" si="11"/>
        <v>73</v>
      </c>
      <c r="AR85" s="7">
        <f t="shared" si="11"/>
        <v>2129</v>
      </c>
      <c r="AS85" s="7">
        <f t="shared" si="12"/>
        <v>686</v>
      </c>
      <c r="AT85" s="7">
        <f t="shared" si="13"/>
        <v>8</v>
      </c>
      <c r="AU85" s="7">
        <f t="shared" si="13"/>
        <v>1</v>
      </c>
      <c r="AV85" s="7">
        <f t="shared" si="13"/>
        <v>948</v>
      </c>
    </row>
    <row r="86" spans="1:48">
      <c r="A86" s="27">
        <v>40940</v>
      </c>
      <c r="B86" s="7" t="s">
        <v>1758</v>
      </c>
      <c r="C86" s="7" t="s">
        <v>232</v>
      </c>
      <c r="D86" s="7">
        <v>0</v>
      </c>
      <c r="E86" s="7">
        <v>0</v>
      </c>
      <c r="F86" s="7">
        <v>0</v>
      </c>
      <c r="G86" s="7">
        <v>0</v>
      </c>
      <c r="H86" s="7">
        <v>0</v>
      </c>
      <c r="I86" s="7">
        <v>0</v>
      </c>
      <c r="J86" s="7">
        <v>0</v>
      </c>
      <c r="K86" s="7">
        <v>0</v>
      </c>
      <c r="L86" s="7">
        <v>0</v>
      </c>
      <c r="M86" s="7">
        <v>0</v>
      </c>
      <c r="N86" s="7">
        <v>0</v>
      </c>
      <c r="O86" s="7">
        <v>0</v>
      </c>
      <c r="P86" s="10" t="s">
        <v>1833</v>
      </c>
      <c r="Q86" s="10" t="s">
        <v>1833</v>
      </c>
      <c r="R86" s="7">
        <v>0</v>
      </c>
      <c r="S86" s="7">
        <v>0</v>
      </c>
      <c r="T86" s="7">
        <v>0</v>
      </c>
      <c r="U86" s="7">
        <v>0</v>
      </c>
      <c r="V86" s="7">
        <v>0</v>
      </c>
      <c r="W86" s="7">
        <v>0</v>
      </c>
      <c r="X86" s="7">
        <v>0</v>
      </c>
      <c r="Y86" s="7">
        <v>0</v>
      </c>
      <c r="Z86" s="7">
        <v>0</v>
      </c>
      <c r="AA86" s="7">
        <v>0</v>
      </c>
      <c r="AB86" s="7">
        <v>0</v>
      </c>
      <c r="AC86" s="7">
        <v>0</v>
      </c>
      <c r="AD86" s="7">
        <v>0</v>
      </c>
      <c r="AE86" s="7">
        <v>0</v>
      </c>
      <c r="AF86" s="7">
        <v>0</v>
      </c>
      <c r="AG86" s="7">
        <v>0</v>
      </c>
      <c r="AH86" s="7">
        <v>0</v>
      </c>
      <c r="AI86" s="7">
        <v>0</v>
      </c>
      <c r="AJ86" s="7">
        <v>0</v>
      </c>
      <c r="AK86" s="7">
        <v>0</v>
      </c>
      <c r="AL86" s="7">
        <v>0</v>
      </c>
      <c r="AM86" s="7">
        <f t="shared" si="7"/>
        <v>0</v>
      </c>
      <c r="AN86" s="7">
        <f t="shared" si="8"/>
        <v>0</v>
      </c>
      <c r="AO86" s="7">
        <f t="shared" si="9"/>
        <v>0</v>
      </c>
      <c r="AP86" s="7">
        <f t="shared" si="10"/>
        <v>0</v>
      </c>
      <c r="AQ86" s="7">
        <f t="shared" si="11"/>
        <v>0</v>
      </c>
      <c r="AR86" s="7">
        <f t="shared" si="11"/>
        <v>0</v>
      </c>
      <c r="AS86" s="7">
        <f t="shared" si="12"/>
        <v>0</v>
      </c>
      <c r="AT86" s="7">
        <f t="shared" si="13"/>
        <v>0</v>
      </c>
      <c r="AU86" s="7">
        <f t="shared" si="13"/>
        <v>0</v>
      </c>
      <c r="AV86" s="7">
        <f t="shared" si="13"/>
        <v>0</v>
      </c>
    </row>
    <row r="87" spans="1:48">
      <c r="A87" s="27">
        <v>40940</v>
      </c>
      <c r="B87" s="7" t="s">
        <v>65</v>
      </c>
      <c r="C87" s="7" t="s">
        <v>232</v>
      </c>
      <c r="D87" s="7">
        <v>96</v>
      </c>
      <c r="E87" s="7">
        <v>0</v>
      </c>
      <c r="F87" s="7">
        <v>0</v>
      </c>
      <c r="G87" s="7">
        <v>0</v>
      </c>
      <c r="H87" s="7">
        <v>0</v>
      </c>
      <c r="I87" s="7">
        <v>0</v>
      </c>
      <c r="J87" s="7">
        <v>0</v>
      </c>
      <c r="K87" s="7">
        <v>0</v>
      </c>
      <c r="L87" s="7">
        <v>1</v>
      </c>
      <c r="M87" s="7">
        <v>3</v>
      </c>
      <c r="N87" s="7">
        <v>0</v>
      </c>
      <c r="O87" s="7">
        <v>0</v>
      </c>
      <c r="P87" s="10" t="s">
        <v>1833</v>
      </c>
      <c r="Q87" s="10" t="s">
        <v>1833</v>
      </c>
      <c r="R87" s="7">
        <v>0</v>
      </c>
      <c r="S87" s="7">
        <v>0</v>
      </c>
      <c r="T87" s="7">
        <v>0</v>
      </c>
      <c r="U87" s="7">
        <v>0</v>
      </c>
      <c r="V87" s="7">
        <v>0</v>
      </c>
      <c r="W87" s="7">
        <v>0</v>
      </c>
      <c r="X87" s="7">
        <v>0</v>
      </c>
      <c r="Y87" s="7">
        <v>0</v>
      </c>
      <c r="Z87" s="7">
        <v>1</v>
      </c>
      <c r="AA87" s="7">
        <v>85</v>
      </c>
      <c r="AB87" s="7">
        <v>0</v>
      </c>
      <c r="AC87" s="7">
        <v>0</v>
      </c>
      <c r="AD87" s="7">
        <v>0</v>
      </c>
      <c r="AE87" s="7">
        <v>0</v>
      </c>
      <c r="AF87" s="7">
        <v>0</v>
      </c>
      <c r="AG87" s="7">
        <v>6</v>
      </c>
      <c r="AH87" s="7">
        <v>0</v>
      </c>
      <c r="AI87" s="7">
        <v>0</v>
      </c>
      <c r="AJ87" s="7">
        <v>0</v>
      </c>
      <c r="AK87" s="7">
        <v>0</v>
      </c>
      <c r="AL87" s="7">
        <v>0</v>
      </c>
      <c r="AM87" s="7">
        <f t="shared" si="7"/>
        <v>4</v>
      </c>
      <c r="AN87" s="7">
        <f t="shared" si="8"/>
        <v>0</v>
      </c>
      <c r="AO87" s="7">
        <f t="shared" si="9"/>
        <v>0</v>
      </c>
      <c r="AP87" s="7">
        <f t="shared" si="10"/>
        <v>86</v>
      </c>
      <c r="AQ87" s="7">
        <f t="shared" si="11"/>
        <v>0</v>
      </c>
      <c r="AR87" s="7">
        <f t="shared" si="11"/>
        <v>0</v>
      </c>
      <c r="AS87" s="7">
        <f t="shared" si="12"/>
        <v>6</v>
      </c>
      <c r="AT87" s="7">
        <f t="shared" si="13"/>
        <v>0</v>
      </c>
      <c r="AU87" s="7">
        <f t="shared" si="13"/>
        <v>0</v>
      </c>
      <c r="AV87" s="7">
        <f t="shared" si="13"/>
        <v>0</v>
      </c>
    </row>
    <row r="88" spans="1:48">
      <c r="A88" s="27">
        <v>40940</v>
      </c>
      <c r="B88" s="7" t="s">
        <v>751</v>
      </c>
      <c r="C88" s="7" t="s">
        <v>232</v>
      </c>
      <c r="D88" s="7">
        <v>2088</v>
      </c>
      <c r="E88" s="7">
        <v>0</v>
      </c>
      <c r="F88" s="7">
        <v>0</v>
      </c>
      <c r="G88" s="7">
        <v>0</v>
      </c>
      <c r="H88" s="7">
        <v>0</v>
      </c>
      <c r="I88" s="7">
        <v>75</v>
      </c>
      <c r="J88" s="7">
        <v>2</v>
      </c>
      <c r="K88" s="7">
        <v>126</v>
      </c>
      <c r="L88" s="7">
        <v>398</v>
      </c>
      <c r="M88" s="7">
        <v>46</v>
      </c>
      <c r="N88" s="7">
        <v>58</v>
      </c>
      <c r="O88" s="7">
        <v>12</v>
      </c>
      <c r="P88" s="10" t="s">
        <v>1833</v>
      </c>
      <c r="Q88" s="10" t="s">
        <v>1833</v>
      </c>
      <c r="R88" s="7">
        <v>22</v>
      </c>
      <c r="S88" s="7">
        <v>7</v>
      </c>
      <c r="T88" s="7">
        <v>0</v>
      </c>
      <c r="U88" s="7">
        <v>0</v>
      </c>
      <c r="V88" s="7">
        <v>13</v>
      </c>
      <c r="W88" s="7">
        <v>4</v>
      </c>
      <c r="X88" s="7">
        <v>373</v>
      </c>
      <c r="Y88" s="7">
        <v>18</v>
      </c>
      <c r="Z88" s="7">
        <v>1</v>
      </c>
      <c r="AA88" s="7">
        <v>69</v>
      </c>
      <c r="AB88" s="7">
        <v>0</v>
      </c>
      <c r="AC88" s="7">
        <v>0</v>
      </c>
      <c r="AD88" s="7">
        <v>17</v>
      </c>
      <c r="AE88" s="7">
        <v>641</v>
      </c>
      <c r="AF88" s="7">
        <v>0</v>
      </c>
      <c r="AG88" s="7">
        <v>0</v>
      </c>
      <c r="AH88" s="7">
        <v>0</v>
      </c>
      <c r="AI88" s="7">
        <v>0</v>
      </c>
      <c r="AJ88" s="7">
        <v>0</v>
      </c>
      <c r="AK88" s="7">
        <v>1</v>
      </c>
      <c r="AL88" s="7">
        <v>205</v>
      </c>
      <c r="AM88" s="7">
        <f t="shared" si="7"/>
        <v>705</v>
      </c>
      <c r="AN88" s="7">
        <f t="shared" si="8"/>
        <v>58</v>
      </c>
      <c r="AO88" s="7">
        <f t="shared" si="9"/>
        <v>373</v>
      </c>
      <c r="AP88" s="7">
        <f t="shared" si="10"/>
        <v>88</v>
      </c>
      <c r="AQ88" s="7">
        <f t="shared" si="11"/>
        <v>17</v>
      </c>
      <c r="AR88" s="7">
        <f t="shared" si="11"/>
        <v>641</v>
      </c>
      <c r="AS88" s="7">
        <f t="shared" si="12"/>
        <v>0</v>
      </c>
      <c r="AT88" s="7">
        <f t="shared" si="13"/>
        <v>0</v>
      </c>
      <c r="AU88" s="7">
        <f t="shared" si="13"/>
        <v>1</v>
      </c>
      <c r="AV88" s="7">
        <f t="shared" si="13"/>
        <v>205</v>
      </c>
    </row>
    <row r="89" spans="1:48">
      <c r="A89" s="27">
        <v>40940</v>
      </c>
      <c r="B89" s="7" t="s">
        <v>1760</v>
      </c>
      <c r="C89" s="7" t="s">
        <v>232</v>
      </c>
      <c r="D89" s="7">
        <v>3832</v>
      </c>
      <c r="E89" s="7">
        <v>0</v>
      </c>
      <c r="F89" s="7">
        <v>102</v>
      </c>
      <c r="G89" s="7">
        <v>44</v>
      </c>
      <c r="H89" s="7">
        <v>35</v>
      </c>
      <c r="I89" s="7">
        <v>46</v>
      </c>
      <c r="J89" s="7">
        <v>6</v>
      </c>
      <c r="K89" s="7">
        <v>78</v>
      </c>
      <c r="L89" s="7">
        <v>61</v>
      </c>
      <c r="M89" s="7">
        <v>71</v>
      </c>
      <c r="N89" s="7">
        <v>77</v>
      </c>
      <c r="O89" s="7">
        <v>406</v>
      </c>
      <c r="P89" s="10" t="s">
        <v>1833</v>
      </c>
      <c r="Q89" s="10" t="s">
        <v>1833</v>
      </c>
      <c r="R89" s="7">
        <v>117</v>
      </c>
      <c r="S89" s="7">
        <v>27</v>
      </c>
      <c r="T89" s="7">
        <v>33</v>
      </c>
      <c r="U89" s="7">
        <v>34</v>
      </c>
      <c r="V89" s="7">
        <v>53</v>
      </c>
      <c r="W89" s="7">
        <v>0</v>
      </c>
      <c r="X89" s="7">
        <v>1161</v>
      </c>
      <c r="Y89" s="7">
        <v>11</v>
      </c>
      <c r="Z89" s="7">
        <v>54</v>
      </c>
      <c r="AA89" s="7">
        <v>5</v>
      </c>
      <c r="AB89" s="7">
        <v>1</v>
      </c>
      <c r="AC89" s="7">
        <v>8</v>
      </c>
      <c r="AD89" s="7">
        <v>53</v>
      </c>
      <c r="AE89" s="7">
        <v>586</v>
      </c>
      <c r="AF89" s="7">
        <v>14</v>
      </c>
      <c r="AG89" s="7">
        <v>29</v>
      </c>
      <c r="AH89" s="7">
        <v>334</v>
      </c>
      <c r="AI89" s="7">
        <v>8</v>
      </c>
      <c r="AJ89" s="7">
        <v>16</v>
      </c>
      <c r="AK89" s="7">
        <v>117</v>
      </c>
      <c r="AL89" s="7">
        <v>245</v>
      </c>
      <c r="AM89" s="7">
        <f t="shared" si="7"/>
        <v>520</v>
      </c>
      <c r="AN89" s="7">
        <f t="shared" si="8"/>
        <v>670</v>
      </c>
      <c r="AO89" s="7">
        <f t="shared" si="9"/>
        <v>1161</v>
      </c>
      <c r="AP89" s="7">
        <f t="shared" si="10"/>
        <v>79</v>
      </c>
      <c r="AQ89" s="7">
        <f t="shared" si="11"/>
        <v>53</v>
      </c>
      <c r="AR89" s="7">
        <f t="shared" si="11"/>
        <v>586</v>
      </c>
      <c r="AS89" s="7">
        <f t="shared" si="12"/>
        <v>385</v>
      </c>
      <c r="AT89" s="7">
        <f t="shared" si="13"/>
        <v>16</v>
      </c>
      <c r="AU89" s="7">
        <f t="shared" si="13"/>
        <v>117</v>
      </c>
      <c r="AV89" s="7">
        <f t="shared" si="13"/>
        <v>245</v>
      </c>
    </row>
    <row r="90" spans="1:48">
      <c r="A90" s="27">
        <v>40940</v>
      </c>
      <c r="B90" s="7" t="s">
        <v>941</v>
      </c>
      <c r="C90" s="7" t="s">
        <v>232</v>
      </c>
      <c r="D90" s="7">
        <v>141</v>
      </c>
      <c r="E90" s="7">
        <v>0</v>
      </c>
      <c r="F90" s="7">
        <v>0</v>
      </c>
      <c r="G90" s="7">
        <v>47</v>
      </c>
      <c r="H90" s="7">
        <v>0</v>
      </c>
      <c r="I90" s="7">
        <v>0</v>
      </c>
      <c r="J90" s="7">
        <v>0</v>
      </c>
      <c r="K90" s="7">
        <v>0</v>
      </c>
      <c r="L90" s="7">
        <v>0</v>
      </c>
      <c r="M90" s="7">
        <v>0</v>
      </c>
      <c r="N90" s="7">
        <v>0</v>
      </c>
      <c r="O90" s="7">
        <v>46</v>
      </c>
      <c r="P90" s="10" t="s">
        <v>1833</v>
      </c>
      <c r="Q90" s="10" t="s">
        <v>1833</v>
      </c>
      <c r="R90" s="7">
        <v>0</v>
      </c>
      <c r="S90" s="7">
        <v>0</v>
      </c>
      <c r="T90" s="7">
        <v>0</v>
      </c>
      <c r="U90" s="7">
        <v>0</v>
      </c>
      <c r="V90" s="7">
        <v>0</v>
      </c>
      <c r="W90" s="7">
        <v>0</v>
      </c>
      <c r="X90" s="7">
        <v>0</v>
      </c>
      <c r="Y90" s="7">
        <v>0</v>
      </c>
      <c r="Z90" s="7">
        <v>0</v>
      </c>
      <c r="AA90" s="7">
        <v>0</v>
      </c>
      <c r="AB90" s="7">
        <v>0</v>
      </c>
      <c r="AC90" s="7">
        <v>0</v>
      </c>
      <c r="AD90" s="7">
        <v>0</v>
      </c>
      <c r="AE90" s="7">
        <v>48</v>
      </c>
      <c r="AF90" s="7">
        <v>0</v>
      </c>
      <c r="AG90" s="7">
        <v>0</v>
      </c>
      <c r="AH90" s="7">
        <v>0</v>
      </c>
      <c r="AI90" s="7">
        <v>0</v>
      </c>
      <c r="AJ90" s="7">
        <v>0</v>
      </c>
      <c r="AK90" s="7">
        <v>0</v>
      </c>
      <c r="AL90" s="7">
        <v>0</v>
      </c>
      <c r="AM90" s="7">
        <f t="shared" si="7"/>
        <v>47</v>
      </c>
      <c r="AN90" s="7">
        <f t="shared" si="8"/>
        <v>46</v>
      </c>
      <c r="AO90" s="7">
        <f t="shared" si="9"/>
        <v>0</v>
      </c>
      <c r="AP90" s="7">
        <f t="shared" si="10"/>
        <v>0</v>
      </c>
      <c r="AQ90" s="7">
        <f t="shared" si="11"/>
        <v>0</v>
      </c>
      <c r="AR90" s="7">
        <f t="shared" si="11"/>
        <v>48</v>
      </c>
      <c r="AS90" s="7">
        <f t="shared" si="12"/>
        <v>0</v>
      </c>
      <c r="AT90" s="7">
        <f t="shared" si="13"/>
        <v>0</v>
      </c>
      <c r="AU90" s="7">
        <f t="shared" si="13"/>
        <v>0</v>
      </c>
      <c r="AV90" s="7">
        <f t="shared" si="13"/>
        <v>0</v>
      </c>
    </row>
    <row r="91" spans="1:48">
      <c r="A91" s="27">
        <v>40940</v>
      </c>
      <c r="B91" s="7" t="s">
        <v>134</v>
      </c>
      <c r="C91" s="7" t="s">
        <v>232</v>
      </c>
      <c r="D91" s="7">
        <v>604</v>
      </c>
      <c r="E91" s="7">
        <v>0</v>
      </c>
      <c r="F91" s="7">
        <v>18</v>
      </c>
      <c r="G91" s="7">
        <v>3</v>
      </c>
      <c r="H91" s="7">
        <v>3</v>
      </c>
      <c r="I91" s="7">
        <v>3</v>
      </c>
      <c r="J91" s="7">
        <v>0</v>
      </c>
      <c r="K91" s="7">
        <v>5</v>
      </c>
      <c r="L91" s="7">
        <v>4</v>
      </c>
      <c r="M91" s="7">
        <v>6</v>
      </c>
      <c r="N91" s="7">
        <v>4</v>
      </c>
      <c r="O91" s="7">
        <v>76</v>
      </c>
      <c r="P91" s="10" t="s">
        <v>1833</v>
      </c>
      <c r="Q91" s="10" t="s">
        <v>1833</v>
      </c>
      <c r="R91" s="7">
        <v>22</v>
      </c>
      <c r="S91" s="7">
        <v>76</v>
      </c>
      <c r="T91" s="7">
        <v>2</v>
      </c>
      <c r="U91" s="7">
        <v>3</v>
      </c>
      <c r="V91" s="7">
        <v>0</v>
      </c>
      <c r="W91" s="7">
        <v>0</v>
      </c>
      <c r="X91" s="7">
        <v>81</v>
      </c>
      <c r="Y91" s="7">
        <v>0</v>
      </c>
      <c r="Z91" s="7">
        <v>28</v>
      </c>
      <c r="AA91" s="7">
        <v>13</v>
      </c>
      <c r="AB91" s="7">
        <v>1</v>
      </c>
      <c r="AC91" s="7">
        <v>4</v>
      </c>
      <c r="AD91" s="7">
        <v>23</v>
      </c>
      <c r="AE91" s="7">
        <v>148</v>
      </c>
      <c r="AF91" s="7">
        <v>22</v>
      </c>
      <c r="AG91" s="7">
        <v>12</v>
      </c>
      <c r="AH91" s="7">
        <v>4</v>
      </c>
      <c r="AI91" s="7">
        <v>0</v>
      </c>
      <c r="AJ91" s="7">
        <v>5</v>
      </c>
      <c r="AK91" s="7">
        <v>6</v>
      </c>
      <c r="AL91" s="7">
        <v>32</v>
      </c>
      <c r="AM91" s="7">
        <f t="shared" si="7"/>
        <v>46</v>
      </c>
      <c r="AN91" s="7">
        <f t="shared" si="8"/>
        <v>179</v>
      </c>
      <c r="AO91" s="7">
        <f t="shared" si="9"/>
        <v>81</v>
      </c>
      <c r="AP91" s="7">
        <f t="shared" si="10"/>
        <v>46</v>
      </c>
      <c r="AQ91" s="7">
        <f t="shared" si="11"/>
        <v>23</v>
      </c>
      <c r="AR91" s="7">
        <f t="shared" si="11"/>
        <v>148</v>
      </c>
      <c r="AS91" s="7">
        <f t="shared" si="12"/>
        <v>38</v>
      </c>
      <c r="AT91" s="7">
        <f t="shared" si="13"/>
        <v>5</v>
      </c>
      <c r="AU91" s="7">
        <f t="shared" si="13"/>
        <v>6</v>
      </c>
      <c r="AV91" s="7">
        <f t="shared" si="13"/>
        <v>32</v>
      </c>
    </row>
    <row r="92" spans="1:48">
      <c r="A92" s="27">
        <v>40940</v>
      </c>
      <c r="B92" s="7" t="s">
        <v>413</v>
      </c>
      <c r="C92" s="7" t="s">
        <v>232</v>
      </c>
      <c r="D92" s="7">
        <v>354</v>
      </c>
      <c r="E92" s="7">
        <v>0</v>
      </c>
      <c r="F92" s="7">
        <v>5</v>
      </c>
      <c r="G92" s="7">
        <v>6</v>
      </c>
      <c r="H92" s="7">
        <v>2</v>
      </c>
      <c r="I92" s="7">
        <v>0</v>
      </c>
      <c r="J92" s="7">
        <v>0</v>
      </c>
      <c r="K92" s="7">
        <v>33</v>
      </c>
      <c r="L92" s="7">
        <v>0</v>
      </c>
      <c r="M92" s="7">
        <v>7</v>
      </c>
      <c r="N92" s="7">
        <v>2</v>
      </c>
      <c r="O92" s="7">
        <v>1</v>
      </c>
      <c r="P92" s="10" t="s">
        <v>1833</v>
      </c>
      <c r="Q92" s="10" t="s">
        <v>1833</v>
      </c>
      <c r="R92" s="7">
        <v>1</v>
      </c>
      <c r="S92" s="7">
        <v>21</v>
      </c>
      <c r="T92" s="7">
        <v>4</v>
      </c>
      <c r="U92" s="7">
        <v>0</v>
      </c>
      <c r="V92" s="7">
        <v>0</v>
      </c>
      <c r="W92" s="7">
        <v>0</v>
      </c>
      <c r="X92" s="7">
        <v>45</v>
      </c>
      <c r="Y92" s="7">
        <v>0</v>
      </c>
      <c r="Z92" s="7">
        <v>3</v>
      </c>
      <c r="AA92" s="7">
        <v>174</v>
      </c>
      <c r="AB92" s="7">
        <v>4</v>
      </c>
      <c r="AC92" s="7">
        <v>2</v>
      </c>
      <c r="AD92" s="7">
        <v>0</v>
      </c>
      <c r="AE92" s="7">
        <v>32</v>
      </c>
      <c r="AF92" s="7">
        <v>1</v>
      </c>
      <c r="AG92" s="7">
        <v>4</v>
      </c>
      <c r="AH92" s="7">
        <v>0</v>
      </c>
      <c r="AI92" s="7">
        <v>0</v>
      </c>
      <c r="AJ92" s="7">
        <v>1</v>
      </c>
      <c r="AK92" s="7">
        <v>3</v>
      </c>
      <c r="AL92" s="7">
        <v>3</v>
      </c>
      <c r="AM92" s="7">
        <f t="shared" si="7"/>
        <v>55</v>
      </c>
      <c r="AN92" s="7">
        <f t="shared" si="8"/>
        <v>27</v>
      </c>
      <c r="AO92" s="7">
        <f t="shared" si="9"/>
        <v>45</v>
      </c>
      <c r="AP92" s="7">
        <f t="shared" si="10"/>
        <v>183</v>
      </c>
      <c r="AQ92" s="7">
        <f t="shared" si="11"/>
        <v>0</v>
      </c>
      <c r="AR92" s="7">
        <f t="shared" si="11"/>
        <v>32</v>
      </c>
      <c r="AS92" s="7">
        <f t="shared" si="12"/>
        <v>5</v>
      </c>
      <c r="AT92" s="7">
        <f t="shared" si="13"/>
        <v>1</v>
      </c>
      <c r="AU92" s="7">
        <f t="shared" si="13"/>
        <v>3</v>
      </c>
      <c r="AV92" s="7">
        <f t="shared" si="13"/>
        <v>3</v>
      </c>
    </row>
    <row r="93" spans="1:48">
      <c r="A93" s="27">
        <v>40940</v>
      </c>
      <c r="B93" s="7" t="s">
        <v>726</v>
      </c>
      <c r="C93" s="7" t="s">
        <v>232</v>
      </c>
      <c r="D93" s="7">
        <v>1568</v>
      </c>
      <c r="E93" s="7">
        <v>0</v>
      </c>
      <c r="F93" s="7">
        <v>51</v>
      </c>
      <c r="G93" s="7">
        <v>71</v>
      </c>
      <c r="H93" s="7">
        <v>40</v>
      </c>
      <c r="I93" s="7">
        <v>4</v>
      </c>
      <c r="J93" s="7">
        <v>9</v>
      </c>
      <c r="K93" s="7">
        <v>6</v>
      </c>
      <c r="L93" s="7">
        <v>57</v>
      </c>
      <c r="M93" s="7">
        <v>4</v>
      </c>
      <c r="N93" s="7">
        <v>11</v>
      </c>
      <c r="O93" s="7">
        <v>91</v>
      </c>
      <c r="P93" s="10" t="s">
        <v>1833</v>
      </c>
      <c r="Q93" s="10" t="s">
        <v>1833</v>
      </c>
      <c r="R93" s="7">
        <v>41</v>
      </c>
      <c r="S93" s="7">
        <v>2</v>
      </c>
      <c r="T93" s="7">
        <v>9</v>
      </c>
      <c r="U93" s="7">
        <v>54</v>
      </c>
      <c r="V93" s="7">
        <v>5</v>
      </c>
      <c r="W93" s="7">
        <v>0</v>
      </c>
      <c r="X93" s="7">
        <v>333</v>
      </c>
      <c r="Y93" s="7">
        <v>0</v>
      </c>
      <c r="Z93" s="7">
        <v>6</v>
      </c>
      <c r="AA93" s="7">
        <v>0</v>
      </c>
      <c r="AB93" s="7">
        <v>0</v>
      </c>
      <c r="AC93" s="7">
        <v>0</v>
      </c>
      <c r="AD93" s="7">
        <v>19</v>
      </c>
      <c r="AE93" s="7">
        <v>327</v>
      </c>
      <c r="AF93" s="7">
        <v>0</v>
      </c>
      <c r="AG93" s="7">
        <v>97</v>
      </c>
      <c r="AH93" s="7">
        <v>96</v>
      </c>
      <c r="AI93" s="7">
        <v>28</v>
      </c>
      <c r="AJ93" s="7">
        <v>0</v>
      </c>
      <c r="AK93" s="7">
        <v>14</v>
      </c>
      <c r="AL93" s="7">
        <v>193</v>
      </c>
      <c r="AM93" s="7">
        <f t="shared" si="7"/>
        <v>253</v>
      </c>
      <c r="AN93" s="7">
        <f t="shared" si="8"/>
        <v>202</v>
      </c>
      <c r="AO93" s="7">
        <f t="shared" si="9"/>
        <v>333</v>
      </c>
      <c r="AP93" s="7">
        <f t="shared" si="10"/>
        <v>6</v>
      </c>
      <c r="AQ93" s="7">
        <f t="shared" si="11"/>
        <v>19</v>
      </c>
      <c r="AR93" s="7">
        <f t="shared" si="11"/>
        <v>327</v>
      </c>
      <c r="AS93" s="7">
        <f t="shared" si="12"/>
        <v>221</v>
      </c>
      <c r="AT93" s="7">
        <f t="shared" si="13"/>
        <v>0</v>
      </c>
      <c r="AU93" s="7">
        <f t="shared" si="13"/>
        <v>14</v>
      </c>
      <c r="AV93" s="7">
        <f t="shared" si="13"/>
        <v>193</v>
      </c>
    </row>
    <row r="94" spans="1:48">
      <c r="A94" s="27">
        <v>40940</v>
      </c>
      <c r="B94" s="7" t="s">
        <v>268</v>
      </c>
      <c r="C94" s="7" t="s">
        <v>232</v>
      </c>
      <c r="D94" s="7">
        <v>939</v>
      </c>
      <c r="E94" s="7">
        <v>0</v>
      </c>
      <c r="F94" s="7">
        <v>9</v>
      </c>
      <c r="G94" s="7">
        <v>4</v>
      </c>
      <c r="H94" s="7">
        <v>32</v>
      </c>
      <c r="I94" s="7">
        <v>2</v>
      </c>
      <c r="J94" s="7">
        <v>151</v>
      </c>
      <c r="K94" s="7">
        <v>5</v>
      </c>
      <c r="L94" s="7">
        <v>0</v>
      </c>
      <c r="M94" s="7">
        <v>4</v>
      </c>
      <c r="N94" s="7">
        <v>19</v>
      </c>
      <c r="O94" s="7">
        <v>88</v>
      </c>
      <c r="P94" s="10" t="s">
        <v>1833</v>
      </c>
      <c r="Q94" s="10" t="s">
        <v>1833</v>
      </c>
      <c r="R94" s="7">
        <v>7</v>
      </c>
      <c r="S94" s="7">
        <v>1</v>
      </c>
      <c r="T94" s="7">
        <v>1</v>
      </c>
      <c r="U94" s="7">
        <v>6</v>
      </c>
      <c r="V94" s="7">
        <v>5</v>
      </c>
      <c r="W94" s="7">
        <v>3</v>
      </c>
      <c r="X94" s="7">
        <v>147</v>
      </c>
      <c r="Y94" s="7">
        <v>0</v>
      </c>
      <c r="Z94" s="7">
        <v>4</v>
      </c>
      <c r="AA94" s="7">
        <v>4</v>
      </c>
      <c r="AB94" s="7">
        <v>2</v>
      </c>
      <c r="AC94" s="7">
        <v>0</v>
      </c>
      <c r="AD94" s="7">
        <v>64</v>
      </c>
      <c r="AE94" s="7">
        <v>193</v>
      </c>
      <c r="AF94" s="7">
        <v>1</v>
      </c>
      <c r="AG94" s="7">
        <v>0</v>
      </c>
      <c r="AH94" s="7">
        <v>5</v>
      </c>
      <c r="AI94" s="7">
        <v>0</v>
      </c>
      <c r="AJ94" s="7">
        <v>4</v>
      </c>
      <c r="AK94" s="7">
        <v>11</v>
      </c>
      <c r="AL94" s="7">
        <v>167</v>
      </c>
      <c r="AM94" s="7">
        <f t="shared" si="7"/>
        <v>226</v>
      </c>
      <c r="AN94" s="7">
        <f t="shared" si="8"/>
        <v>111</v>
      </c>
      <c r="AO94" s="7">
        <f t="shared" si="9"/>
        <v>147</v>
      </c>
      <c r="AP94" s="7">
        <f t="shared" si="10"/>
        <v>10</v>
      </c>
      <c r="AQ94" s="7">
        <f t="shared" si="11"/>
        <v>64</v>
      </c>
      <c r="AR94" s="7">
        <f t="shared" si="11"/>
        <v>193</v>
      </c>
      <c r="AS94" s="7">
        <f t="shared" si="12"/>
        <v>6</v>
      </c>
      <c r="AT94" s="7">
        <f t="shared" si="13"/>
        <v>4</v>
      </c>
      <c r="AU94" s="7">
        <f t="shared" si="13"/>
        <v>11</v>
      </c>
      <c r="AV94" s="7">
        <f t="shared" si="13"/>
        <v>167</v>
      </c>
    </row>
    <row r="95" spans="1:48">
      <c r="A95" s="27">
        <v>40940</v>
      </c>
      <c r="B95" s="7" t="s">
        <v>1762</v>
      </c>
      <c r="C95" s="7" t="s">
        <v>232</v>
      </c>
      <c r="D95" s="7">
        <v>285</v>
      </c>
      <c r="E95" s="7">
        <v>0</v>
      </c>
      <c r="F95" s="7">
        <v>24</v>
      </c>
      <c r="G95" s="7">
        <v>7</v>
      </c>
      <c r="H95" s="7">
        <v>7</v>
      </c>
      <c r="I95" s="7">
        <v>18</v>
      </c>
      <c r="J95" s="7">
        <v>0</v>
      </c>
      <c r="K95" s="7">
        <v>0</v>
      </c>
      <c r="L95" s="7">
        <v>2</v>
      </c>
      <c r="M95" s="7">
        <v>1</v>
      </c>
      <c r="N95" s="7">
        <v>3</v>
      </c>
      <c r="O95" s="7">
        <v>29</v>
      </c>
      <c r="P95" s="10" t="s">
        <v>1833</v>
      </c>
      <c r="Q95" s="10" t="s">
        <v>1833</v>
      </c>
      <c r="R95" s="7">
        <v>5</v>
      </c>
      <c r="S95" s="7">
        <v>10</v>
      </c>
      <c r="T95" s="7">
        <v>1</v>
      </c>
      <c r="U95" s="7">
        <v>1</v>
      </c>
      <c r="V95" s="7">
        <v>1</v>
      </c>
      <c r="W95" s="7">
        <v>7</v>
      </c>
      <c r="X95" s="7">
        <v>19</v>
      </c>
      <c r="Y95" s="7">
        <v>39</v>
      </c>
      <c r="Z95" s="7">
        <v>1</v>
      </c>
      <c r="AA95" s="7">
        <v>1</v>
      </c>
      <c r="AB95" s="7">
        <v>0</v>
      </c>
      <c r="AC95" s="7">
        <v>0</v>
      </c>
      <c r="AD95" s="7">
        <v>3</v>
      </c>
      <c r="AE95" s="7">
        <v>32</v>
      </c>
      <c r="AF95" s="7">
        <v>43</v>
      </c>
      <c r="AG95" s="7">
        <v>0</v>
      </c>
      <c r="AH95" s="7">
        <v>3</v>
      </c>
      <c r="AI95" s="7">
        <v>0</v>
      </c>
      <c r="AJ95" s="7">
        <v>8</v>
      </c>
      <c r="AK95" s="7">
        <v>14</v>
      </c>
      <c r="AL95" s="7">
        <v>6</v>
      </c>
      <c r="AM95" s="7">
        <f t="shared" si="7"/>
        <v>62</v>
      </c>
      <c r="AN95" s="7">
        <f t="shared" si="8"/>
        <v>54</v>
      </c>
      <c r="AO95" s="7">
        <f t="shared" si="9"/>
        <v>19</v>
      </c>
      <c r="AP95" s="7">
        <f t="shared" si="10"/>
        <v>41</v>
      </c>
      <c r="AQ95" s="7">
        <f t="shared" si="11"/>
        <v>3</v>
      </c>
      <c r="AR95" s="7">
        <f t="shared" si="11"/>
        <v>32</v>
      </c>
      <c r="AS95" s="7">
        <f t="shared" si="12"/>
        <v>46</v>
      </c>
      <c r="AT95" s="7">
        <f t="shared" si="13"/>
        <v>8</v>
      </c>
      <c r="AU95" s="7">
        <f t="shared" si="13"/>
        <v>14</v>
      </c>
      <c r="AV95" s="7">
        <f t="shared" si="13"/>
        <v>6</v>
      </c>
    </row>
    <row r="96" spans="1:48">
      <c r="A96" s="27">
        <v>40940</v>
      </c>
      <c r="B96" s="7" t="s">
        <v>1763</v>
      </c>
      <c r="C96" s="7" t="s">
        <v>232</v>
      </c>
      <c r="D96" s="7">
        <v>1592</v>
      </c>
      <c r="E96" s="7">
        <v>0</v>
      </c>
      <c r="F96" s="7">
        <v>73</v>
      </c>
      <c r="G96" s="7">
        <v>40</v>
      </c>
      <c r="H96" s="7">
        <v>8</v>
      </c>
      <c r="I96" s="7">
        <v>0</v>
      </c>
      <c r="J96" s="7">
        <v>0</v>
      </c>
      <c r="K96" s="7">
        <v>0</v>
      </c>
      <c r="L96" s="7">
        <v>18</v>
      </c>
      <c r="M96" s="7">
        <v>59</v>
      </c>
      <c r="N96" s="7">
        <v>24</v>
      </c>
      <c r="O96" s="7">
        <v>82</v>
      </c>
      <c r="P96" s="10" t="s">
        <v>1833</v>
      </c>
      <c r="Q96" s="10" t="s">
        <v>1833</v>
      </c>
      <c r="R96" s="7">
        <v>21</v>
      </c>
      <c r="S96" s="7">
        <v>9</v>
      </c>
      <c r="T96" s="7">
        <v>72</v>
      </c>
      <c r="U96" s="7">
        <v>29</v>
      </c>
      <c r="V96" s="7">
        <v>42</v>
      </c>
      <c r="W96" s="7">
        <v>0</v>
      </c>
      <c r="X96" s="7">
        <v>537</v>
      </c>
      <c r="Y96" s="7">
        <v>13</v>
      </c>
      <c r="Z96" s="7">
        <v>103</v>
      </c>
      <c r="AA96" s="7">
        <v>0</v>
      </c>
      <c r="AB96" s="7">
        <v>3</v>
      </c>
      <c r="AC96" s="7">
        <v>18</v>
      </c>
      <c r="AD96" s="7">
        <v>72</v>
      </c>
      <c r="AE96" s="7">
        <v>191</v>
      </c>
      <c r="AF96" s="7">
        <v>44</v>
      </c>
      <c r="AG96" s="7">
        <v>0</v>
      </c>
      <c r="AH96" s="7">
        <v>10</v>
      </c>
      <c r="AI96" s="7">
        <v>0</v>
      </c>
      <c r="AJ96" s="7">
        <v>56</v>
      </c>
      <c r="AK96" s="7">
        <v>16</v>
      </c>
      <c r="AL96" s="7">
        <v>52</v>
      </c>
      <c r="AM96" s="7">
        <f t="shared" si="7"/>
        <v>222</v>
      </c>
      <c r="AN96" s="7">
        <f t="shared" si="8"/>
        <v>255</v>
      </c>
      <c r="AO96" s="7">
        <f t="shared" si="9"/>
        <v>537</v>
      </c>
      <c r="AP96" s="7">
        <f t="shared" si="10"/>
        <v>137</v>
      </c>
      <c r="AQ96" s="7">
        <f t="shared" si="11"/>
        <v>72</v>
      </c>
      <c r="AR96" s="7">
        <f t="shared" si="11"/>
        <v>191</v>
      </c>
      <c r="AS96" s="7">
        <f t="shared" si="12"/>
        <v>54</v>
      </c>
      <c r="AT96" s="7">
        <f t="shared" si="13"/>
        <v>56</v>
      </c>
      <c r="AU96" s="7">
        <f t="shared" si="13"/>
        <v>16</v>
      </c>
      <c r="AV96" s="7">
        <f t="shared" si="13"/>
        <v>52</v>
      </c>
    </row>
    <row r="97" spans="1:48">
      <c r="A97" s="27">
        <v>40940</v>
      </c>
      <c r="B97" s="7" t="s">
        <v>1764</v>
      </c>
      <c r="C97" s="7" t="s">
        <v>232</v>
      </c>
      <c r="D97" s="7">
        <v>93</v>
      </c>
      <c r="E97" s="7">
        <v>0</v>
      </c>
      <c r="F97" s="7">
        <v>8</v>
      </c>
      <c r="G97" s="7">
        <v>0</v>
      </c>
      <c r="H97" s="7">
        <v>0</v>
      </c>
      <c r="I97" s="7">
        <v>0</v>
      </c>
      <c r="J97" s="7">
        <v>0</v>
      </c>
      <c r="K97" s="7">
        <v>0</v>
      </c>
      <c r="L97" s="7">
        <v>0</v>
      </c>
      <c r="M97" s="7">
        <v>0</v>
      </c>
      <c r="N97" s="7">
        <v>0</v>
      </c>
      <c r="O97" s="7">
        <v>42</v>
      </c>
      <c r="P97" s="10" t="s">
        <v>1833</v>
      </c>
      <c r="Q97" s="10" t="s">
        <v>1833</v>
      </c>
      <c r="R97" s="7">
        <v>0</v>
      </c>
      <c r="S97" s="7">
        <v>0</v>
      </c>
      <c r="T97" s="7">
        <v>0</v>
      </c>
      <c r="U97" s="7">
        <v>0</v>
      </c>
      <c r="V97" s="7">
        <v>0</v>
      </c>
      <c r="W97" s="7">
        <v>0</v>
      </c>
      <c r="X97" s="7">
        <v>28</v>
      </c>
      <c r="Y97" s="7">
        <v>0</v>
      </c>
      <c r="Z97" s="7">
        <v>0</v>
      </c>
      <c r="AA97" s="7">
        <v>0</v>
      </c>
      <c r="AB97" s="7">
        <v>0</v>
      </c>
      <c r="AC97" s="7">
        <v>0</v>
      </c>
      <c r="AD97" s="7">
        <v>0</v>
      </c>
      <c r="AE97" s="7">
        <v>15</v>
      </c>
      <c r="AF97" s="7">
        <v>0</v>
      </c>
      <c r="AG97" s="7">
        <v>0</v>
      </c>
      <c r="AH97" s="7">
        <v>0</v>
      </c>
      <c r="AI97" s="7">
        <v>0</v>
      </c>
      <c r="AJ97" s="7">
        <v>0</v>
      </c>
      <c r="AK97" s="7">
        <v>0</v>
      </c>
      <c r="AL97" s="7">
        <v>0</v>
      </c>
      <c r="AM97" s="7">
        <f t="shared" si="7"/>
        <v>8</v>
      </c>
      <c r="AN97" s="7">
        <f t="shared" si="8"/>
        <v>42</v>
      </c>
      <c r="AO97" s="7">
        <f t="shared" si="9"/>
        <v>28</v>
      </c>
      <c r="AP97" s="7">
        <f t="shared" si="10"/>
        <v>0</v>
      </c>
      <c r="AQ97" s="7">
        <f t="shared" si="11"/>
        <v>0</v>
      </c>
      <c r="AR97" s="7">
        <f t="shared" si="11"/>
        <v>15</v>
      </c>
      <c r="AS97" s="7">
        <f t="shared" si="12"/>
        <v>0</v>
      </c>
      <c r="AT97" s="7">
        <f t="shared" si="13"/>
        <v>0</v>
      </c>
      <c r="AU97" s="7">
        <f t="shared" si="13"/>
        <v>0</v>
      </c>
      <c r="AV97" s="7">
        <f t="shared" si="13"/>
        <v>0</v>
      </c>
    </row>
    <row r="98" spans="1:48">
      <c r="A98" s="131">
        <v>40940</v>
      </c>
      <c r="B98" s="132" t="s">
        <v>1589</v>
      </c>
      <c r="C98" s="132" t="s">
        <v>232</v>
      </c>
      <c r="D98" s="7">
        <v>1390</v>
      </c>
      <c r="E98" s="7">
        <v>1</v>
      </c>
      <c r="F98" s="7">
        <v>25</v>
      </c>
      <c r="G98" s="7">
        <v>0</v>
      </c>
      <c r="H98" s="7">
        <v>9</v>
      </c>
      <c r="I98" s="7">
        <v>109</v>
      </c>
      <c r="J98" s="7">
        <v>32</v>
      </c>
      <c r="K98" s="7">
        <v>297</v>
      </c>
      <c r="L98" s="7">
        <v>28</v>
      </c>
      <c r="M98" s="7">
        <v>6</v>
      </c>
      <c r="N98" s="7">
        <v>0</v>
      </c>
      <c r="O98" s="7">
        <v>132</v>
      </c>
      <c r="P98" s="10" t="s">
        <v>1833</v>
      </c>
      <c r="Q98" s="10" t="s">
        <v>1833</v>
      </c>
      <c r="R98" s="7">
        <v>2</v>
      </c>
      <c r="S98" s="7">
        <v>6</v>
      </c>
      <c r="T98" s="7">
        <v>0</v>
      </c>
      <c r="U98" s="7">
        <v>7</v>
      </c>
      <c r="V98" s="7">
        <v>2</v>
      </c>
      <c r="W98" s="7">
        <v>0</v>
      </c>
      <c r="X98" s="7">
        <v>162</v>
      </c>
      <c r="Y98" s="7">
        <v>0</v>
      </c>
      <c r="Z98" s="7">
        <v>24</v>
      </c>
      <c r="AA98" s="7">
        <v>15</v>
      </c>
      <c r="AB98" s="7">
        <v>4</v>
      </c>
      <c r="AC98" s="7">
        <v>4</v>
      </c>
      <c r="AD98" s="7">
        <v>21</v>
      </c>
      <c r="AE98" s="7">
        <v>266</v>
      </c>
      <c r="AF98" s="7">
        <v>2</v>
      </c>
      <c r="AG98" s="7">
        <v>0</v>
      </c>
      <c r="AH98" s="7">
        <v>8</v>
      </c>
      <c r="AI98" s="7">
        <v>3</v>
      </c>
      <c r="AJ98" s="7">
        <v>7</v>
      </c>
      <c r="AK98" s="7">
        <v>45</v>
      </c>
      <c r="AL98" s="7">
        <v>173</v>
      </c>
      <c r="AM98" s="7">
        <f t="shared" si="7"/>
        <v>507</v>
      </c>
      <c r="AN98" s="7">
        <f t="shared" si="8"/>
        <v>149</v>
      </c>
      <c r="AO98" s="7">
        <f t="shared" si="9"/>
        <v>162</v>
      </c>
      <c r="AP98" s="7">
        <f t="shared" si="10"/>
        <v>47</v>
      </c>
      <c r="AQ98" s="7">
        <f t="shared" si="11"/>
        <v>21</v>
      </c>
      <c r="AR98" s="7">
        <f t="shared" si="11"/>
        <v>266</v>
      </c>
      <c r="AS98" s="7">
        <f t="shared" si="12"/>
        <v>13</v>
      </c>
      <c r="AT98" s="7">
        <f t="shared" si="13"/>
        <v>7</v>
      </c>
      <c r="AU98" s="7">
        <f t="shared" si="13"/>
        <v>45</v>
      </c>
      <c r="AV98" s="7">
        <f t="shared" si="13"/>
        <v>173</v>
      </c>
    </row>
    <row r="99" spans="1:48">
      <c r="A99" s="131">
        <v>42522</v>
      </c>
      <c r="B99" s="7" t="s">
        <v>125</v>
      </c>
      <c r="C99" s="7" t="s">
        <v>928</v>
      </c>
      <c r="D99" s="7">
        <v>1762</v>
      </c>
      <c r="E99" s="7">
        <v>0</v>
      </c>
      <c r="F99" s="7">
        <v>56</v>
      </c>
      <c r="G99" s="7">
        <v>50</v>
      </c>
      <c r="H99" s="7">
        <v>36</v>
      </c>
      <c r="I99" s="7">
        <v>35</v>
      </c>
      <c r="J99" s="7">
        <v>20</v>
      </c>
      <c r="K99" s="7">
        <v>49</v>
      </c>
      <c r="L99" s="7">
        <v>40</v>
      </c>
      <c r="M99" s="7">
        <v>28</v>
      </c>
      <c r="N99" s="7">
        <v>53</v>
      </c>
      <c r="O99" s="7">
        <v>158</v>
      </c>
      <c r="P99" s="10" t="s">
        <v>1833</v>
      </c>
      <c r="Q99" s="10" t="s">
        <v>1833</v>
      </c>
      <c r="R99" s="7">
        <v>57</v>
      </c>
      <c r="S99" s="7">
        <v>37</v>
      </c>
      <c r="T99" s="7">
        <v>24</v>
      </c>
      <c r="U99" s="7">
        <v>28</v>
      </c>
      <c r="V99" s="7">
        <v>19</v>
      </c>
      <c r="W99" s="7">
        <v>9</v>
      </c>
      <c r="X99" s="7">
        <v>205</v>
      </c>
      <c r="Y99" s="7">
        <v>3</v>
      </c>
      <c r="Z99" s="7">
        <v>38</v>
      </c>
      <c r="AA99" s="7">
        <v>14</v>
      </c>
      <c r="AB99" s="7">
        <v>16</v>
      </c>
      <c r="AC99" s="7">
        <v>11</v>
      </c>
      <c r="AD99" s="7">
        <v>49</v>
      </c>
      <c r="AE99" s="7">
        <v>415</v>
      </c>
      <c r="AF99" s="7">
        <v>33</v>
      </c>
      <c r="AG99" s="7">
        <v>19</v>
      </c>
      <c r="AH99" s="7">
        <v>52</v>
      </c>
      <c r="AI99" s="7">
        <v>19</v>
      </c>
      <c r="AJ99" s="7">
        <v>24</v>
      </c>
      <c r="AK99" s="7">
        <v>40</v>
      </c>
      <c r="AL99" s="7">
        <v>125</v>
      </c>
      <c r="AM99" s="7">
        <f t="shared" si="7"/>
        <v>367</v>
      </c>
      <c r="AN99" s="7">
        <f t="shared" si="8"/>
        <v>332</v>
      </c>
      <c r="AO99" s="7">
        <f t="shared" si="9"/>
        <v>205</v>
      </c>
      <c r="AP99" s="7">
        <f t="shared" si="10"/>
        <v>82</v>
      </c>
      <c r="AQ99" s="7">
        <f t="shared" si="11"/>
        <v>49</v>
      </c>
      <c r="AR99" s="7">
        <f t="shared" si="11"/>
        <v>415</v>
      </c>
      <c r="AS99" s="7">
        <f t="shared" si="12"/>
        <v>123</v>
      </c>
      <c r="AT99" s="7">
        <f t="shared" si="13"/>
        <v>24</v>
      </c>
      <c r="AU99" s="7">
        <f t="shared" si="13"/>
        <v>40</v>
      </c>
      <c r="AV99" s="7">
        <f t="shared" si="13"/>
        <v>125</v>
      </c>
    </row>
    <row r="100" spans="1:48">
      <c r="A100" s="131">
        <v>42522</v>
      </c>
      <c r="B100" s="7" t="s">
        <v>1751</v>
      </c>
      <c r="C100" s="7" t="s">
        <v>1843</v>
      </c>
      <c r="D100" s="7">
        <v>2</v>
      </c>
      <c r="E100" s="7">
        <v>0</v>
      </c>
      <c r="F100" s="7">
        <v>0</v>
      </c>
      <c r="G100" s="7">
        <v>0</v>
      </c>
      <c r="H100" s="7">
        <v>0</v>
      </c>
      <c r="I100" s="7">
        <v>0</v>
      </c>
      <c r="J100" s="7">
        <v>0</v>
      </c>
      <c r="K100" s="7">
        <v>0</v>
      </c>
      <c r="L100" s="7">
        <v>0</v>
      </c>
      <c r="M100" s="7">
        <v>0</v>
      </c>
      <c r="N100" s="7">
        <v>0</v>
      </c>
      <c r="O100" s="7">
        <v>0</v>
      </c>
      <c r="P100" s="10" t="s">
        <v>1833</v>
      </c>
      <c r="Q100" s="10" t="s">
        <v>1833</v>
      </c>
      <c r="R100" s="7">
        <v>0</v>
      </c>
      <c r="S100" s="7">
        <v>0</v>
      </c>
      <c r="T100" s="7">
        <v>0</v>
      </c>
      <c r="U100" s="7">
        <v>0</v>
      </c>
      <c r="V100" s="7">
        <v>0</v>
      </c>
      <c r="W100" s="7">
        <v>0</v>
      </c>
      <c r="X100" s="7">
        <v>0</v>
      </c>
      <c r="Y100" s="7">
        <v>0</v>
      </c>
      <c r="Z100" s="7">
        <v>0</v>
      </c>
      <c r="AA100" s="7">
        <v>0</v>
      </c>
      <c r="AB100" s="7">
        <v>0</v>
      </c>
      <c r="AC100" s="7">
        <v>0</v>
      </c>
      <c r="AD100" s="7">
        <v>0</v>
      </c>
      <c r="AE100" s="7">
        <v>1</v>
      </c>
      <c r="AF100" s="7">
        <v>0</v>
      </c>
      <c r="AG100" s="7">
        <v>0</v>
      </c>
      <c r="AH100" s="7">
        <v>0</v>
      </c>
      <c r="AI100" s="7">
        <v>0</v>
      </c>
      <c r="AJ100" s="7">
        <v>0</v>
      </c>
      <c r="AK100" s="7">
        <v>0</v>
      </c>
      <c r="AL100" s="7">
        <v>1</v>
      </c>
      <c r="AM100" s="7">
        <f t="shared" si="7"/>
        <v>0</v>
      </c>
      <c r="AN100" s="7">
        <f t="shared" si="8"/>
        <v>0</v>
      </c>
      <c r="AO100" s="7">
        <f t="shared" si="9"/>
        <v>0</v>
      </c>
      <c r="AP100" s="7">
        <f t="shared" si="10"/>
        <v>0</v>
      </c>
      <c r="AQ100" s="7">
        <f t="shared" si="11"/>
        <v>0</v>
      </c>
      <c r="AR100" s="7">
        <f t="shared" si="11"/>
        <v>1</v>
      </c>
      <c r="AS100" s="7">
        <f t="shared" si="12"/>
        <v>0</v>
      </c>
      <c r="AT100" s="7">
        <f t="shared" si="13"/>
        <v>0</v>
      </c>
      <c r="AU100" s="7">
        <f t="shared" si="13"/>
        <v>0</v>
      </c>
      <c r="AV100" s="7">
        <f t="shared" si="13"/>
        <v>1</v>
      </c>
    </row>
    <row r="101" spans="1:48">
      <c r="A101" s="131">
        <v>42522</v>
      </c>
      <c r="B101" s="7" t="s">
        <v>1756</v>
      </c>
      <c r="C101" s="7" t="s">
        <v>928</v>
      </c>
      <c r="D101" s="7">
        <v>0</v>
      </c>
      <c r="E101" s="7">
        <v>0</v>
      </c>
      <c r="F101" s="7">
        <v>0</v>
      </c>
      <c r="G101" s="7">
        <v>0</v>
      </c>
      <c r="H101" s="7">
        <v>0</v>
      </c>
      <c r="I101" s="7">
        <v>0</v>
      </c>
      <c r="J101" s="7">
        <v>0</v>
      </c>
      <c r="K101" s="7">
        <v>0</v>
      </c>
      <c r="L101" s="7">
        <v>0</v>
      </c>
      <c r="M101" s="7">
        <v>0</v>
      </c>
      <c r="N101" s="7">
        <v>0</v>
      </c>
      <c r="O101" s="7">
        <v>0</v>
      </c>
      <c r="P101" s="10" t="s">
        <v>1833</v>
      </c>
      <c r="Q101" s="10" t="s">
        <v>1833</v>
      </c>
      <c r="R101" s="7">
        <v>0</v>
      </c>
      <c r="S101" s="7">
        <v>0</v>
      </c>
      <c r="T101" s="7">
        <v>0</v>
      </c>
      <c r="U101" s="7">
        <v>0</v>
      </c>
      <c r="V101" s="7">
        <v>0</v>
      </c>
      <c r="W101" s="7">
        <v>0</v>
      </c>
      <c r="X101" s="7">
        <v>0</v>
      </c>
      <c r="Y101" s="7">
        <v>0</v>
      </c>
      <c r="Z101" s="7">
        <v>0</v>
      </c>
      <c r="AA101" s="7">
        <v>0</v>
      </c>
      <c r="AB101" s="7">
        <v>0</v>
      </c>
      <c r="AC101" s="7">
        <v>0</v>
      </c>
      <c r="AD101" s="7">
        <v>0</v>
      </c>
      <c r="AE101" s="7">
        <v>0</v>
      </c>
      <c r="AF101" s="7">
        <v>0</v>
      </c>
      <c r="AG101" s="7">
        <v>0</v>
      </c>
      <c r="AH101" s="7">
        <v>0</v>
      </c>
      <c r="AI101" s="7">
        <v>0</v>
      </c>
      <c r="AJ101" s="7">
        <v>0</v>
      </c>
      <c r="AK101" s="7">
        <v>0</v>
      </c>
      <c r="AL101" s="7">
        <v>0</v>
      </c>
      <c r="AM101" s="7">
        <f t="shared" si="7"/>
        <v>0</v>
      </c>
      <c r="AN101" s="7">
        <f t="shared" si="8"/>
        <v>0</v>
      </c>
      <c r="AO101" s="7">
        <f t="shared" si="9"/>
        <v>0</v>
      </c>
      <c r="AP101" s="7">
        <f t="shared" si="10"/>
        <v>0</v>
      </c>
      <c r="AQ101" s="7">
        <f t="shared" si="11"/>
        <v>0</v>
      </c>
      <c r="AR101" s="7">
        <f t="shared" si="11"/>
        <v>0</v>
      </c>
      <c r="AS101" s="7">
        <f t="shared" si="12"/>
        <v>0</v>
      </c>
      <c r="AT101" s="7">
        <f t="shared" si="13"/>
        <v>0</v>
      </c>
      <c r="AU101" s="7">
        <f t="shared" si="13"/>
        <v>0</v>
      </c>
      <c r="AV101" s="7">
        <f t="shared" si="13"/>
        <v>0</v>
      </c>
    </row>
    <row r="102" spans="1:48">
      <c r="A102" s="131">
        <v>42522</v>
      </c>
      <c r="B102" s="7" t="s">
        <v>1509</v>
      </c>
      <c r="C102" s="7" t="s">
        <v>1843</v>
      </c>
      <c r="D102" s="7">
        <v>0</v>
      </c>
      <c r="E102" s="7">
        <v>0</v>
      </c>
      <c r="F102" s="7">
        <v>0</v>
      </c>
      <c r="G102" s="7">
        <v>0</v>
      </c>
      <c r="H102" s="7">
        <v>0</v>
      </c>
      <c r="I102" s="7">
        <v>0</v>
      </c>
      <c r="J102" s="7">
        <v>0</v>
      </c>
      <c r="K102" s="7">
        <v>0</v>
      </c>
      <c r="L102" s="7">
        <v>0</v>
      </c>
      <c r="M102" s="7">
        <v>0</v>
      </c>
      <c r="N102" s="7">
        <v>0</v>
      </c>
      <c r="O102" s="7">
        <v>0</v>
      </c>
      <c r="P102" s="10" t="s">
        <v>1833</v>
      </c>
      <c r="Q102" s="10" t="s">
        <v>1833</v>
      </c>
      <c r="R102" s="7">
        <v>0</v>
      </c>
      <c r="S102" s="7">
        <v>0</v>
      </c>
      <c r="T102" s="7">
        <v>0</v>
      </c>
      <c r="U102" s="7">
        <v>0</v>
      </c>
      <c r="V102" s="7">
        <v>0</v>
      </c>
      <c r="W102" s="7">
        <v>0</v>
      </c>
      <c r="X102" s="7">
        <v>0</v>
      </c>
      <c r="Y102" s="7">
        <v>0</v>
      </c>
      <c r="Z102" s="7">
        <v>0</v>
      </c>
      <c r="AA102" s="7">
        <v>0</v>
      </c>
      <c r="AB102" s="7">
        <v>0</v>
      </c>
      <c r="AC102" s="7">
        <v>0</v>
      </c>
      <c r="AD102" s="7">
        <v>0</v>
      </c>
      <c r="AE102" s="7">
        <v>0</v>
      </c>
      <c r="AF102" s="7">
        <v>0</v>
      </c>
      <c r="AG102" s="7">
        <v>0</v>
      </c>
      <c r="AH102" s="7">
        <v>0</v>
      </c>
      <c r="AI102" s="7">
        <v>0</v>
      </c>
      <c r="AJ102" s="7">
        <v>0</v>
      </c>
      <c r="AK102" s="7">
        <v>0</v>
      </c>
      <c r="AL102" s="7">
        <v>0</v>
      </c>
      <c r="AM102" s="7">
        <f t="shared" si="7"/>
        <v>0</v>
      </c>
      <c r="AN102" s="7">
        <f t="shared" si="8"/>
        <v>0</v>
      </c>
      <c r="AO102" s="7">
        <f t="shared" si="9"/>
        <v>0</v>
      </c>
      <c r="AP102" s="7">
        <f t="shared" si="10"/>
        <v>0</v>
      </c>
      <c r="AQ102" s="7">
        <f t="shared" si="11"/>
        <v>0</v>
      </c>
      <c r="AR102" s="7">
        <f t="shared" si="11"/>
        <v>0</v>
      </c>
      <c r="AS102" s="7">
        <f t="shared" si="12"/>
        <v>0</v>
      </c>
      <c r="AT102" s="7">
        <f t="shared" si="13"/>
        <v>0</v>
      </c>
      <c r="AU102" s="7">
        <f t="shared" si="13"/>
        <v>0</v>
      </c>
      <c r="AV102" s="7">
        <f t="shared" si="13"/>
        <v>0</v>
      </c>
    </row>
    <row r="103" spans="1:48">
      <c r="A103" s="131">
        <v>42522</v>
      </c>
      <c r="B103" s="7" t="s">
        <v>1757</v>
      </c>
      <c r="C103" s="7" t="s">
        <v>928</v>
      </c>
      <c r="D103" s="7">
        <v>225</v>
      </c>
      <c r="E103" s="7">
        <v>0</v>
      </c>
      <c r="F103" s="7">
        <v>4</v>
      </c>
      <c r="G103" s="7">
        <v>6</v>
      </c>
      <c r="H103" s="7">
        <v>5</v>
      </c>
      <c r="I103" s="7">
        <v>3</v>
      </c>
      <c r="J103" s="7">
        <v>2</v>
      </c>
      <c r="K103" s="7">
        <v>5</v>
      </c>
      <c r="L103" s="7">
        <v>1</v>
      </c>
      <c r="M103" s="7">
        <v>6</v>
      </c>
      <c r="N103" s="7">
        <v>3</v>
      </c>
      <c r="O103" s="7">
        <v>9</v>
      </c>
      <c r="P103" s="10" t="s">
        <v>1833</v>
      </c>
      <c r="Q103" s="10" t="s">
        <v>1833</v>
      </c>
      <c r="R103" s="7">
        <v>6</v>
      </c>
      <c r="S103" s="7">
        <v>6</v>
      </c>
      <c r="T103" s="7">
        <v>2</v>
      </c>
      <c r="U103" s="7">
        <v>3</v>
      </c>
      <c r="V103" s="7">
        <v>2</v>
      </c>
      <c r="W103" s="7">
        <v>4</v>
      </c>
      <c r="X103" s="7">
        <v>25</v>
      </c>
      <c r="Y103" s="7">
        <v>1</v>
      </c>
      <c r="Z103" s="7">
        <v>3</v>
      </c>
      <c r="AA103" s="7">
        <v>4</v>
      </c>
      <c r="AB103" s="7">
        <v>9</v>
      </c>
      <c r="AC103" s="7">
        <v>1</v>
      </c>
      <c r="AD103" s="7">
        <v>15</v>
      </c>
      <c r="AE103" s="7">
        <v>44</v>
      </c>
      <c r="AF103" s="7">
        <v>5</v>
      </c>
      <c r="AG103" s="7">
        <v>4</v>
      </c>
      <c r="AH103" s="7">
        <v>3</v>
      </c>
      <c r="AI103" s="7">
        <v>5</v>
      </c>
      <c r="AJ103" s="7">
        <v>6</v>
      </c>
      <c r="AK103" s="7">
        <v>12</v>
      </c>
      <c r="AL103" s="7">
        <v>21</v>
      </c>
      <c r="AM103" s="7">
        <f t="shared" si="7"/>
        <v>35</v>
      </c>
      <c r="AN103" s="7">
        <f t="shared" si="8"/>
        <v>32</v>
      </c>
      <c r="AO103" s="7">
        <f t="shared" si="9"/>
        <v>25</v>
      </c>
      <c r="AP103" s="7">
        <f t="shared" si="10"/>
        <v>18</v>
      </c>
      <c r="AQ103" s="7">
        <f t="shared" si="11"/>
        <v>15</v>
      </c>
      <c r="AR103" s="7">
        <f t="shared" si="11"/>
        <v>44</v>
      </c>
      <c r="AS103" s="7">
        <f t="shared" si="12"/>
        <v>17</v>
      </c>
      <c r="AT103" s="7">
        <f t="shared" si="13"/>
        <v>6</v>
      </c>
      <c r="AU103" s="7">
        <f t="shared" si="13"/>
        <v>12</v>
      </c>
      <c r="AV103" s="7">
        <f t="shared" si="13"/>
        <v>21</v>
      </c>
    </row>
    <row r="104" spans="1:48">
      <c r="A104" s="131">
        <v>42522</v>
      </c>
      <c r="B104" s="7" t="s">
        <v>1498</v>
      </c>
      <c r="C104" s="7" t="s">
        <v>1843</v>
      </c>
      <c r="D104" s="7">
        <v>241</v>
      </c>
      <c r="E104" s="7">
        <v>0</v>
      </c>
      <c r="F104" s="7">
        <v>1</v>
      </c>
      <c r="G104" s="7">
        <v>5</v>
      </c>
      <c r="H104" s="7">
        <v>1</v>
      </c>
      <c r="I104" s="7">
        <v>17</v>
      </c>
      <c r="J104" s="7">
        <v>10</v>
      </c>
      <c r="K104" s="7">
        <v>8</v>
      </c>
      <c r="L104" s="7">
        <v>8</v>
      </c>
      <c r="M104" s="7">
        <v>1</v>
      </c>
      <c r="N104" s="7">
        <v>5</v>
      </c>
      <c r="O104" s="7">
        <v>1</v>
      </c>
      <c r="P104" s="10" t="s">
        <v>1833</v>
      </c>
      <c r="Q104" s="10" t="s">
        <v>1833</v>
      </c>
      <c r="R104" s="7">
        <v>4</v>
      </c>
      <c r="S104" s="7">
        <v>5</v>
      </c>
      <c r="T104" s="7">
        <v>0</v>
      </c>
      <c r="U104" s="7">
        <v>2</v>
      </c>
      <c r="V104" s="7">
        <v>0</v>
      </c>
      <c r="W104" s="7">
        <v>0</v>
      </c>
      <c r="X104" s="7">
        <v>19</v>
      </c>
      <c r="Y104" s="7">
        <v>0</v>
      </c>
      <c r="Z104" s="7">
        <v>0</v>
      </c>
      <c r="AA104" s="7">
        <v>1</v>
      </c>
      <c r="AB104" s="7">
        <v>0</v>
      </c>
      <c r="AC104" s="7">
        <v>1</v>
      </c>
      <c r="AD104" s="7">
        <v>6</v>
      </c>
      <c r="AE104" s="7">
        <v>80</v>
      </c>
      <c r="AF104" s="7">
        <v>0</v>
      </c>
      <c r="AG104" s="7">
        <v>2</v>
      </c>
      <c r="AH104" s="7">
        <v>20</v>
      </c>
      <c r="AI104" s="7">
        <v>8</v>
      </c>
      <c r="AJ104" s="7">
        <v>4</v>
      </c>
      <c r="AK104" s="7">
        <v>2</v>
      </c>
      <c r="AL104" s="7">
        <v>30</v>
      </c>
      <c r="AM104" s="7">
        <f t="shared" si="7"/>
        <v>56</v>
      </c>
      <c r="AN104" s="7">
        <f t="shared" si="8"/>
        <v>12</v>
      </c>
      <c r="AO104" s="7">
        <f t="shared" si="9"/>
        <v>19</v>
      </c>
      <c r="AP104" s="7">
        <f t="shared" si="10"/>
        <v>2</v>
      </c>
      <c r="AQ104" s="7">
        <f t="shared" si="11"/>
        <v>6</v>
      </c>
      <c r="AR104" s="7">
        <f t="shared" si="11"/>
        <v>80</v>
      </c>
      <c r="AS104" s="7">
        <f t="shared" si="12"/>
        <v>30</v>
      </c>
      <c r="AT104" s="7">
        <f t="shared" si="13"/>
        <v>4</v>
      </c>
      <c r="AU104" s="7">
        <f t="shared" si="13"/>
        <v>2</v>
      </c>
      <c r="AV104" s="7">
        <f t="shared" si="13"/>
        <v>30</v>
      </c>
    </row>
    <row r="105" spans="1:48">
      <c r="A105" s="131">
        <v>42522</v>
      </c>
      <c r="B105" s="7" t="s">
        <v>1758</v>
      </c>
      <c r="C105" s="7" t="s">
        <v>928</v>
      </c>
      <c r="D105" s="7">
        <v>1</v>
      </c>
      <c r="E105" s="7">
        <v>0</v>
      </c>
      <c r="F105" s="7">
        <v>0</v>
      </c>
      <c r="G105" s="7">
        <v>0</v>
      </c>
      <c r="H105" s="7">
        <v>0</v>
      </c>
      <c r="I105" s="7">
        <v>0</v>
      </c>
      <c r="J105" s="7">
        <v>0</v>
      </c>
      <c r="K105" s="7">
        <v>0</v>
      </c>
      <c r="L105" s="7">
        <v>0</v>
      </c>
      <c r="M105" s="7">
        <v>0</v>
      </c>
      <c r="N105" s="7">
        <v>0</v>
      </c>
      <c r="O105" s="7">
        <v>0</v>
      </c>
      <c r="P105" s="10" t="s">
        <v>1833</v>
      </c>
      <c r="Q105" s="10" t="s">
        <v>1833</v>
      </c>
      <c r="R105" s="7">
        <v>0</v>
      </c>
      <c r="S105" s="7">
        <v>0</v>
      </c>
      <c r="T105" s="7">
        <v>0</v>
      </c>
      <c r="U105" s="7">
        <v>0</v>
      </c>
      <c r="V105" s="7">
        <v>0</v>
      </c>
      <c r="W105" s="7">
        <v>0</v>
      </c>
      <c r="X105" s="7">
        <v>1</v>
      </c>
      <c r="Y105" s="7">
        <v>0</v>
      </c>
      <c r="Z105" s="7">
        <v>0</v>
      </c>
      <c r="AA105" s="7">
        <v>0</v>
      </c>
      <c r="AB105" s="7">
        <v>0</v>
      </c>
      <c r="AC105" s="7">
        <v>0</v>
      </c>
      <c r="AD105" s="7">
        <v>0</v>
      </c>
      <c r="AE105" s="7">
        <v>0</v>
      </c>
      <c r="AF105" s="7">
        <v>0</v>
      </c>
      <c r="AG105" s="7">
        <v>0</v>
      </c>
      <c r="AH105" s="7">
        <v>0</v>
      </c>
      <c r="AI105" s="7">
        <v>0</v>
      </c>
      <c r="AJ105" s="7">
        <v>0</v>
      </c>
      <c r="AK105" s="7">
        <v>0</v>
      </c>
      <c r="AL105" s="7">
        <v>0</v>
      </c>
      <c r="AM105" s="7">
        <f t="shared" si="7"/>
        <v>0</v>
      </c>
      <c r="AN105" s="7">
        <f t="shared" si="8"/>
        <v>0</v>
      </c>
      <c r="AO105" s="7">
        <f t="shared" si="9"/>
        <v>1</v>
      </c>
      <c r="AP105" s="7">
        <f t="shared" si="10"/>
        <v>0</v>
      </c>
      <c r="AQ105" s="7">
        <f t="shared" si="11"/>
        <v>0</v>
      </c>
      <c r="AR105" s="7">
        <f t="shared" si="11"/>
        <v>0</v>
      </c>
      <c r="AS105" s="7">
        <f t="shared" si="12"/>
        <v>0</v>
      </c>
      <c r="AT105" s="7">
        <f t="shared" si="13"/>
        <v>0</v>
      </c>
      <c r="AU105" s="7">
        <f t="shared" si="13"/>
        <v>0</v>
      </c>
      <c r="AV105" s="7">
        <f t="shared" si="13"/>
        <v>0</v>
      </c>
    </row>
    <row r="106" spans="1:48">
      <c r="A106" s="131">
        <v>42522</v>
      </c>
      <c r="B106" s="7" t="s">
        <v>65</v>
      </c>
      <c r="C106" s="7" t="s">
        <v>1843</v>
      </c>
      <c r="D106" s="7">
        <v>2</v>
      </c>
      <c r="E106" s="7">
        <v>0</v>
      </c>
      <c r="F106" s="7">
        <v>0</v>
      </c>
      <c r="G106" s="7">
        <v>0</v>
      </c>
      <c r="H106" s="7">
        <v>0</v>
      </c>
      <c r="I106" s="7">
        <v>0</v>
      </c>
      <c r="J106" s="7">
        <v>0</v>
      </c>
      <c r="K106" s="7">
        <v>0</v>
      </c>
      <c r="L106" s="7">
        <v>1</v>
      </c>
      <c r="M106" s="7">
        <v>0</v>
      </c>
      <c r="N106" s="7">
        <v>0</v>
      </c>
      <c r="O106" s="7">
        <v>0</v>
      </c>
      <c r="P106" s="10" t="s">
        <v>1833</v>
      </c>
      <c r="Q106" s="10" t="s">
        <v>1833</v>
      </c>
      <c r="R106" s="7">
        <v>0</v>
      </c>
      <c r="S106" s="7">
        <v>0</v>
      </c>
      <c r="T106" s="7">
        <v>0</v>
      </c>
      <c r="U106" s="7">
        <v>0</v>
      </c>
      <c r="V106" s="7">
        <v>0</v>
      </c>
      <c r="W106" s="7">
        <v>0</v>
      </c>
      <c r="X106" s="7">
        <v>0</v>
      </c>
      <c r="Y106" s="7">
        <v>0</v>
      </c>
      <c r="Z106" s="7">
        <v>0</v>
      </c>
      <c r="AA106" s="7">
        <v>0</v>
      </c>
      <c r="AB106" s="7">
        <v>0</v>
      </c>
      <c r="AC106" s="7">
        <v>0</v>
      </c>
      <c r="AD106" s="7">
        <v>0</v>
      </c>
      <c r="AE106" s="7">
        <v>0</v>
      </c>
      <c r="AF106" s="7">
        <v>0</v>
      </c>
      <c r="AG106" s="7">
        <v>1</v>
      </c>
      <c r="AH106" s="7">
        <v>0</v>
      </c>
      <c r="AI106" s="7">
        <v>0</v>
      </c>
      <c r="AJ106" s="7">
        <v>0</v>
      </c>
      <c r="AK106" s="7">
        <v>0</v>
      </c>
      <c r="AL106" s="7">
        <v>0</v>
      </c>
      <c r="AM106" s="7">
        <f t="shared" si="7"/>
        <v>1</v>
      </c>
      <c r="AN106" s="7">
        <f t="shared" si="8"/>
        <v>0</v>
      </c>
      <c r="AO106" s="7">
        <f t="shared" si="9"/>
        <v>0</v>
      </c>
      <c r="AP106" s="7">
        <f t="shared" si="10"/>
        <v>0</v>
      </c>
      <c r="AQ106" s="7">
        <f t="shared" si="11"/>
        <v>0</v>
      </c>
      <c r="AR106" s="7">
        <f t="shared" si="11"/>
        <v>0</v>
      </c>
      <c r="AS106" s="7">
        <f t="shared" si="12"/>
        <v>1</v>
      </c>
      <c r="AT106" s="7">
        <f t="shared" si="13"/>
        <v>0</v>
      </c>
      <c r="AU106" s="7">
        <f t="shared" si="13"/>
        <v>0</v>
      </c>
      <c r="AV106" s="7">
        <f t="shared" si="13"/>
        <v>0</v>
      </c>
    </row>
    <row r="107" spans="1:48">
      <c r="A107" s="131">
        <v>42522</v>
      </c>
      <c r="B107" s="7" t="s">
        <v>751</v>
      </c>
      <c r="C107" s="7" t="s">
        <v>928</v>
      </c>
      <c r="D107" s="7">
        <v>79</v>
      </c>
      <c r="E107" s="7">
        <v>0</v>
      </c>
      <c r="F107" s="7">
        <v>0</v>
      </c>
      <c r="G107" s="7">
        <v>0</v>
      </c>
      <c r="H107" s="7">
        <v>0</v>
      </c>
      <c r="I107" s="7">
        <v>2</v>
      </c>
      <c r="J107" s="7">
        <v>1</v>
      </c>
      <c r="K107" s="7">
        <v>6</v>
      </c>
      <c r="L107" s="7">
        <v>6</v>
      </c>
      <c r="M107" s="7">
        <v>1</v>
      </c>
      <c r="N107" s="7">
        <v>2</v>
      </c>
      <c r="O107" s="7">
        <v>2</v>
      </c>
      <c r="P107" s="10" t="s">
        <v>1833</v>
      </c>
      <c r="Q107" s="10" t="s">
        <v>1833</v>
      </c>
      <c r="R107" s="7">
        <v>3</v>
      </c>
      <c r="S107" s="7">
        <v>1</v>
      </c>
      <c r="T107" s="7">
        <v>0</v>
      </c>
      <c r="U107" s="7">
        <v>1</v>
      </c>
      <c r="V107" s="7">
        <v>1</v>
      </c>
      <c r="W107" s="7">
        <v>1</v>
      </c>
      <c r="X107" s="7">
        <v>8</v>
      </c>
      <c r="Y107" s="7">
        <v>0</v>
      </c>
      <c r="Z107" s="7">
        <v>2</v>
      </c>
      <c r="AA107" s="7">
        <v>2</v>
      </c>
      <c r="AB107" s="7">
        <v>0</v>
      </c>
      <c r="AC107" s="7">
        <v>0</v>
      </c>
      <c r="AD107" s="7">
        <v>2</v>
      </c>
      <c r="AE107" s="7">
        <v>24</v>
      </c>
      <c r="AF107" s="7">
        <v>0</v>
      </c>
      <c r="AG107" s="7">
        <v>1</v>
      </c>
      <c r="AH107" s="7">
        <v>0</v>
      </c>
      <c r="AI107" s="7">
        <v>0</v>
      </c>
      <c r="AJ107" s="7">
        <v>0</v>
      </c>
      <c r="AK107" s="7">
        <v>0</v>
      </c>
      <c r="AL107" s="7">
        <v>13</v>
      </c>
      <c r="AM107" s="7">
        <f t="shared" si="7"/>
        <v>18</v>
      </c>
      <c r="AN107" s="7">
        <f t="shared" si="8"/>
        <v>9</v>
      </c>
      <c r="AO107" s="7">
        <f t="shared" si="9"/>
        <v>8</v>
      </c>
      <c r="AP107" s="7">
        <f t="shared" si="10"/>
        <v>4</v>
      </c>
      <c r="AQ107" s="7">
        <f t="shared" si="11"/>
        <v>2</v>
      </c>
      <c r="AR107" s="7">
        <f t="shared" si="11"/>
        <v>24</v>
      </c>
      <c r="AS107" s="7">
        <f t="shared" si="12"/>
        <v>1</v>
      </c>
      <c r="AT107" s="7">
        <f t="shared" si="13"/>
        <v>0</v>
      </c>
      <c r="AU107" s="7">
        <f t="shared" si="13"/>
        <v>0</v>
      </c>
      <c r="AV107" s="7">
        <f t="shared" si="13"/>
        <v>13</v>
      </c>
    </row>
    <row r="108" spans="1:48">
      <c r="A108" s="131">
        <v>42522</v>
      </c>
      <c r="B108" s="7" t="s">
        <v>1760</v>
      </c>
      <c r="C108" s="7" t="s">
        <v>1843</v>
      </c>
      <c r="D108" s="7">
        <v>356</v>
      </c>
      <c r="E108" s="7">
        <v>0</v>
      </c>
      <c r="F108" s="7">
        <v>15</v>
      </c>
      <c r="G108" s="7">
        <v>7</v>
      </c>
      <c r="H108" s="7">
        <v>7</v>
      </c>
      <c r="I108" s="7">
        <v>4</v>
      </c>
      <c r="J108" s="7">
        <v>2</v>
      </c>
      <c r="K108" s="7">
        <v>20</v>
      </c>
      <c r="L108" s="7">
        <v>6</v>
      </c>
      <c r="M108" s="7">
        <v>8</v>
      </c>
      <c r="N108" s="7">
        <v>17</v>
      </c>
      <c r="O108" s="7">
        <v>44</v>
      </c>
      <c r="P108" s="10" t="s">
        <v>1833</v>
      </c>
      <c r="Q108" s="10" t="s">
        <v>1833</v>
      </c>
      <c r="R108" s="7">
        <v>16</v>
      </c>
      <c r="S108" s="7">
        <v>2</v>
      </c>
      <c r="T108" s="7">
        <v>10</v>
      </c>
      <c r="U108" s="7">
        <v>5</v>
      </c>
      <c r="V108" s="7">
        <v>7</v>
      </c>
      <c r="W108" s="7">
        <v>0</v>
      </c>
      <c r="X108" s="7">
        <v>43</v>
      </c>
      <c r="Y108" s="7">
        <v>1</v>
      </c>
      <c r="Z108" s="7">
        <v>12</v>
      </c>
      <c r="AA108" s="7">
        <v>0</v>
      </c>
      <c r="AB108" s="7">
        <v>2</v>
      </c>
      <c r="AC108" s="7">
        <v>3</v>
      </c>
      <c r="AD108" s="7">
        <v>2</v>
      </c>
      <c r="AE108" s="7">
        <v>74</v>
      </c>
      <c r="AF108" s="7">
        <v>4</v>
      </c>
      <c r="AG108" s="7">
        <v>3</v>
      </c>
      <c r="AH108" s="7">
        <v>12</v>
      </c>
      <c r="AI108" s="7">
        <v>3</v>
      </c>
      <c r="AJ108" s="7">
        <v>3</v>
      </c>
      <c r="AK108" s="7">
        <v>6</v>
      </c>
      <c r="AL108" s="7">
        <v>18</v>
      </c>
      <c r="AM108" s="7">
        <f t="shared" si="7"/>
        <v>86</v>
      </c>
      <c r="AN108" s="7">
        <f t="shared" si="8"/>
        <v>84</v>
      </c>
      <c r="AO108" s="7">
        <f t="shared" si="9"/>
        <v>43</v>
      </c>
      <c r="AP108" s="7">
        <f t="shared" si="10"/>
        <v>18</v>
      </c>
      <c r="AQ108" s="7">
        <f t="shared" si="11"/>
        <v>2</v>
      </c>
      <c r="AR108" s="7">
        <f t="shared" si="11"/>
        <v>74</v>
      </c>
      <c r="AS108" s="7">
        <f t="shared" si="12"/>
        <v>22</v>
      </c>
      <c r="AT108" s="7">
        <f t="shared" si="13"/>
        <v>3</v>
      </c>
      <c r="AU108" s="7">
        <f t="shared" si="13"/>
        <v>6</v>
      </c>
      <c r="AV108" s="7">
        <f t="shared" si="13"/>
        <v>18</v>
      </c>
    </row>
    <row r="109" spans="1:48">
      <c r="A109" s="131">
        <v>42522</v>
      </c>
      <c r="B109" s="7" t="s">
        <v>941</v>
      </c>
      <c r="C109" s="7" t="s">
        <v>928</v>
      </c>
      <c r="D109" s="7">
        <v>6</v>
      </c>
      <c r="E109" s="7">
        <v>0</v>
      </c>
      <c r="F109" s="7">
        <v>1</v>
      </c>
      <c r="G109" s="7">
        <v>0</v>
      </c>
      <c r="H109" s="7">
        <v>0</v>
      </c>
      <c r="I109" s="7">
        <v>0</v>
      </c>
      <c r="J109" s="7">
        <v>0</v>
      </c>
      <c r="K109" s="7">
        <v>0</v>
      </c>
      <c r="L109" s="7">
        <v>0</v>
      </c>
      <c r="M109" s="7">
        <v>0</v>
      </c>
      <c r="N109" s="7">
        <v>0</v>
      </c>
      <c r="O109" s="7">
        <v>3</v>
      </c>
      <c r="P109" s="10" t="s">
        <v>1833</v>
      </c>
      <c r="Q109" s="10" t="s">
        <v>1833</v>
      </c>
      <c r="R109" s="7">
        <v>0</v>
      </c>
      <c r="S109" s="7">
        <v>0</v>
      </c>
      <c r="T109" s="7">
        <v>0</v>
      </c>
      <c r="U109" s="7">
        <v>0</v>
      </c>
      <c r="V109" s="7">
        <v>0</v>
      </c>
      <c r="W109" s="7">
        <v>0</v>
      </c>
      <c r="X109" s="7">
        <v>0</v>
      </c>
      <c r="Y109" s="7">
        <v>0</v>
      </c>
      <c r="Z109" s="7">
        <v>0</v>
      </c>
      <c r="AA109" s="7">
        <v>0</v>
      </c>
      <c r="AB109" s="7">
        <v>0</v>
      </c>
      <c r="AC109" s="7">
        <v>0</v>
      </c>
      <c r="AD109" s="7">
        <v>0</v>
      </c>
      <c r="AE109" s="7">
        <v>2</v>
      </c>
      <c r="AF109" s="7">
        <v>0</v>
      </c>
      <c r="AG109" s="7">
        <v>0</v>
      </c>
      <c r="AH109" s="7">
        <v>0</v>
      </c>
      <c r="AI109" s="7">
        <v>0</v>
      </c>
      <c r="AJ109" s="7">
        <v>0</v>
      </c>
      <c r="AK109" s="7">
        <v>0</v>
      </c>
      <c r="AL109" s="7">
        <v>0</v>
      </c>
      <c r="AM109" s="7">
        <f t="shared" si="7"/>
        <v>1</v>
      </c>
      <c r="AN109" s="7">
        <f t="shared" si="8"/>
        <v>3</v>
      </c>
      <c r="AO109" s="7">
        <f t="shared" si="9"/>
        <v>0</v>
      </c>
      <c r="AP109" s="7">
        <f t="shared" si="10"/>
        <v>0</v>
      </c>
      <c r="AQ109" s="7">
        <f t="shared" si="11"/>
        <v>0</v>
      </c>
      <c r="AR109" s="7">
        <f t="shared" si="11"/>
        <v>2</v>
      </c>
      <c r="AS109" s="7">
        <f t="shared" si="12"/>
        <v>0</v>
      </c>
      <c r="AT109" s="7">
        <f t="shared" si="13"/>
        <v>0</v>
      </c>
      <c r="AU109" s="7">
        <f t="shared" si="13"/>
        <v>0</v>
      </c>
      <c r="AV109" s="7">
        <f t="shared" si="13"/>
        <v>0</v>
      </c>
    </row>
    <row r="110" spans="1:48">
      <c r="A110" s="131">
        <v>42522</v>
      </c>
      <c r="B110" s="7" t="s">
        <v>134</v>
      </c>
      <c r="C110" s="7" t="s">
        <v>1843</v>
      </c>
      <c r="D110" s="7">
        <v>190</v>
      </c>
      <c r="E110" s="7">
        <v>0</v>
      </c>
      <c r="F110" s="7">
        <v>6</v>
      </c>
      <c r="G110" s="7">
        <v>1</v>
      </c>
      <c r="H110" s="7">
        <v>1</v>
      </c>
      <c r="I110" s="7">
        <v>0</v>
      </c>
      <c r="J110" s="7">
        <v>0</v>
      </c>
      <c r="K110" s="7">
        <v>1</v>
      </c>
      <c r="L110" s="7">
        <v>1</v>
      </c>
      <c r="M110" s="7">
        <v>3</v>
      </c>
      <c r="N110" s="7">
        <v>3</v>
      </c>
      <c r="O110" s="7">
        <v>13</v>
      </c>
      <c r="P110" s="10" t="s">
        <v>1833</v>
      </c>
      <c r="Q110" s="10" t="s">
        <v>1833</v>
      </c>
      <c r="R110" s="7">
        <v>9</v>
      </c>
      <c r="S110" s="7">
        <v>12</v>
      </c>
      <c r="T110" s="7">
        <v>1</v>
      </c>
      <c r="U110" s="7">
        <v>3</v>
      </c>
      <c r="V110" s="7">
        <v>0</v>
      </c>
      <c r="W110" s="7">
        <v>0</v>
      </c>
      <c r="X110" s="7">
        <v>17</v>
      </c>
      <c r="Y110" s="7">
        <v>0</v>
      </c>
      <c r="Z110" s="7">
        <v>9</v>
      </c>
      <c r="AA110" s="7">
        <v>4</v>
      </c>
      <c r="AB110" s="7">
        <v>0</v>
      </c>
      <c r="AC110" s="7">
        <v>2</v>
      </c>
      <c r="AD110" s="7">
        <v>7</v>
      </c>
      <c r="AE110" s="7">
        <v>62</v>
      </c>
      <c r="AF110" s="7">
        <v>15</v>
      </c>
      <c r="AG110" s="7">
        <v>3</v>
      </c>
      <c r="AH110" s="7">
        <v>1</v>
      </c>
      <c r="AI110" s="7">
        <v>0</v>
      </c>
      <c r="AJ110" s="7">
        <v>1</v>
      </c>
      <c r="AK110" s="7">
        <v>4</v>
      </c>
      <c r="AL110" s="7">
        <v>11</v>
      </c>
      <c r="AM110" s="7">
        <f t="shared" si="7"/>
        <v>16</v>
      </c>
      <c r="AN110" s="7">
        <f t="shared" si="8"/>
        <v>38</v>
      </c>
      <c r="AO110" s="7">
        <f t="shared" si="9"/>
        <v>17</v>
      </c>
      <c r="AP110" s="7">
        <f t="shared" si="10"/>
        <v>15</v>
      </c>
      <c r="AQ110" s="7">
        <f t="shared" si="11"/>
        <v>7</v>
      </c>
      <c r="AR110" s="7">
        <f t="shared" si="11"/>
        <v>62</v>
      </c>
      <c r="AS110" s="7">
        <f t="shared" si="12"/>
        <v>19</v>
      </c>
      <c r="AT110" s="7">
        <f t="shared" si="13"/>
        <v>1</v>
      </c>
      <c r="AU110" s="7">
        <f t="shared" si="13"/>
        <v>4</v>
      </c>
      <c r="AV110" s="7">
        <f t="shared" si="13"/>
        <v>11</v>
      </c>
    </row>
    <row r="111" spans="1:48">
      <c r="A111" s="131">
        <v>42522</v>
      </c>
      <c r="B111" s="7" t="s">
        <v>413</v>
      </c>
      <c r="C111" s="7" t="s">
        <v>928</v>
      </c>
      <c r="D111" s="7">
        <v>41</v>
      </c>
      <c r="E111" s="7">
        <v>0</v>
      </c>
      <c r="F111" s="7">
        <v>2</v>
      </c>
      <c r="G111" s="7">
        <v>2</v>
      </c>
      <c r="H111" s="7">
        <v>1</v>
      </c>
      <c r="I111" s="7">
        <v>0</v>
      </c>
      <c r="J111" s="7">
        <v>0</v>
      </c>
      <c r="K111" s="7">
        <v>1</v>
      </c>
      <c r="L111" s="7">
        <v>0</v>
      </c>
      <c r="M111" s="7">
        <v>2</v>
      </c>
      <c r="N111" s="7">
        <v>0</v>
      </c>
      <c r="O111" s="7">
        <v>5</v>
      </c>
      <c r="P111" s="10" t="s">
        <v>1833</v>
      </c>
      <c r="Q111" s="10" t="s">
        <v>1833</v>
      </c>
      <c r="R111" s="7">
        <v>2</v>
      </c>
      <c r="S111" s="7">
        <v>3</v>
      </c>
      <c r="T111" s="7">
        <v>2</v>
      </c>
      <c r="U111" s="7">
        <v>1</v>
      </c>
      <c r="V111" s="7">
        <v>1</v>
      </c>
      <c r="W111" s="7">
        <v>0</v>
      </c>
      <c r="X111" s="7">
        <v>3</v>
      </c>
      <c r="Y111" s="7">
        <v>0</v>
      </c>
      <c r="Z111" s="7">
        <v>2</v>
      </c>
      <c r="AA111" s="7">
        <v>0</v>
      </c>
      <c r="AB111" s="7">
        <v>1</v>
      </c>
      <c r="AC111" s="7">
        <v>1</v>
      </c>
      <c r="AD111" s="7">
        <v>0</v>
      </c>
      <c r="AE111" s="7">
        <v>7</v>
      </c>
      <c r="AF111" s="7">
        <v>3</v>
      </c>
      <c r="AG111" s="7">
        <v>0</v>
      </c>
      <c r="AH111" s="7">
        <v>0</v>
      </c>
      <c r="AI111" s="7">
        <v>0</v>
      </c>
      <c r="AJ111" s="7">
        <v>1</v>
      </c>
      <c r="AK111" s="7">
        <v>0</v>
      </c>
      <c r="AL111" s="7">
        <v>1</v>
      </c>
      <c r="AM111" s="7">
        <f t="shared" si="7"/>
        <v>8</v>
      </c>
      <c r="AN111" s="7">
        <f t="shared" si="8"/>
        <v>14</v>
      </c>
      <c r="AO111" s="7">
        <f t="shared" si="9"/>
        <v>3</v>
      </c>
      <c r="AP111" s="7">
        <f t="shared" si="10"/>
        <v>4</v>
      </c>
      <c r="AQ111" s="7">
        <f t="shared" si="11"/>
        <v>0</v>
      </c>
      <c r="AR111" s="7">
        <f t="shared" si="11"/>
        <v>7</v>
      </c>
      <c r="AS111" s="7">
        <f t="shared" si="12"/>
        <v>3</v>
      </c>
      <c r="AT111" s="7">
        <f t="shared" si="13"/>
        <v>1</v>
      </c>
      <c r="AU111" s="7">
        <f t="shared" si="13"/>
        <v>0</v>
      </c>
      <c r="AV111" s="7">
        <f t="shared" si="13"/>
        <v>1</v>
      </c>
    </row>
    <row r="112" spans="1:48">
      <c r="A112" s="131">
        <v>42522</v>
      </c>
      <c r="B112" s="7" t="s">
        <v>726</v>
      </c>
      <c r="C112" s="7" t="s">
        <v>1843</v>
      </c>
      <c r="D112" s="7">
        <v>189</v>
      </c>
      <c r="E112" s="7">
        <v>0</v>
      </c>
      <c r="F112" s="7">
        <v>7</v>
      </c>
      <c r="G112" s="7">
        <v>13</v>
      </c>
      <c r="H112" s="7">
        <v>9</v>
      </c>
      <c r="I112" s="7">
        <v>0</v>
      </c>
      <c r="J112" s="7">
        <v>1</v>
      </c>
      <c r="K112" s="7">
        <v>1</v>
      </c>
      <c r="L112" s="7">
        <v>11</v>
      </c>
      <c r="M112" s="7">
        <v>2</v>
      </c>
      <c r="N112" s="7">
        <v>5</v>
      </c>
      <c r="O112" s="7">
        <v>25</v>
      </c>
      <c r="P112" s="10" t="s">
        <v>1833</v>
      </c>
      <c r="Q112" s="10" t="s">
        <v>1833</v>
      </c>
      <c r="R112" s="7">
        <v>4</v>
      </c>
      <c r="S112" s="7">
        <v>1</v>
      </c>
      <c r="T112" s="7">
        <v>1</v>
      </c>
      <c r="U112" s="7">
        <v>7</v>
      </c>
      <c r="V112" s="7">
        <v>2</v>
      </c>
      <c r="W112" s="7">
        <v>0</v>
      </c>
      <c r="X112" s="7">
        <v>30</v>
      </c>
      <c r="Y112" s="7">
        <v>0</v>
      </c>
      <c r="Z112" s="7">
        <v>4</v>
      </c>
      <c r="AA112" s="7">
        <v>0</v>
      </c>
      <c r="AB112" s="7">
        <v>0</v>
      </c>
      <c r="AC112" s="7">
        <v>0</v>
      </c>
      <c r="AD112" s="7">
        <v>4</v>
      </c>
      <c r="AE112" s="7">
        <v>42</v>
      </c>
      <c r="AF112" s="7">
        <v>0</v>
      </c>
      <c r="AG112" s="7">
        <v>3</v>
      </c>
      <c r="AH112" s="7">
        <v>7</v>
      </c>
      <c r="AI112" s="7">
        <v>2</v>
      </c>
      <c r="AJ112" s="7">
        <v>0</v>
      </c>
      <c r="AK112" s="7">
        <v>3</v>
      </c>
      <c r="AL112" s="7">
        <v>5</v>
      </c>
      <c r="AM112" s="7">
        <f t="shared" si="7"/>
        <v>49</v>
      </c>
      <c r="AN112" s="7">
        <f t="shared" si="8"/>
        <v>40</v>
      </c>
      <c r="AO112" s="7">
        <f t="shared" si="9"/>
        <v>30</v>
      </c>
      <c r="AP112" s="7">
        <f t="shared" si="10"/>
        <v>4</v>
      </c>
      <c r="AQ112" s="7">
        <f t="shared" si="11"/>
        <v>4</v>
      </c>
      <c r="AR112" s="7">
        <f t="shared" si="11"/>
        <v>42</v>
      </c>
      <c r="AS112" s="7">
        <f t="shared" si="12"/>
        <v>12</v>
      </c>
      <c r="AT112" s="7">
        <f t="shared" si="13"/>
        <v>0</v>
      </c>
      <c r="AU112" s="7">
        <f t="shared" si="13"/>
        <v>3</v>
      </c>
      <c r="AV112" s="7">
        <f t="shared" si="13"/>
        <v>5</v>
      </c>
    </row>
    <row r="113" spans="1:48">
      <c r="A113" s="131">
        <v>42522</v>
      </c>
      <c r="B113" s="7" t="s">
        <v>268</v>
      </c>
      <c r="C113" s="7" t="s">
        <v>928</v>
      </c>
      <c r="D113" s="7">
        <v>131</v>
      </c>
      <c r="E113" s="7">
        <v>0</v>
      </c>
      <c r="F113" s="7">
        <v>6</v>
      </c>
      <c r="G113" s="7">
        <v>5</v>
      </c>
      <c r="H113" s="7">
        <v>6</v>
      </c>
      <c r="I113" s="7">
        <v>2</v>
      </c>
      <c r="J113" s="7">
        <v>3</v>
      </c>
      <c r="K113" s="7">
        <v>3</v>
      </c>
      <c r="L113" s="7">
        <v>0</v>
      </c>
      <c r="M113" s="7">
        <v>1</v>
      </c>
      <c r="N113" s="7">
        <v>7</v>
      </c>
      <c r="O113" s="7">
        <v>19</v>
      </c>
      <c r="P113" s="10" t="s">
        <v>1833</v>
      </c>
      <c r="Q113" s="10" t="s">
        <v>1833</v>
      </c>
      <c r="R113" s="7">
        <v>2</v>
      </c>
      <c r="S113" s="7">
        <v>1</v>
      </c>
      <c r="T113" s="7">
        <v>3</v>
      </c>
      <c r="U113" s="7">
        <v>2</v>
      </c>
      <c r="V113" s="7">
        <v>3</v>
      </c>
      <c r="W113" s="7">
        <v>2</v>
      </c>
      <c r="X113" s="7">
        <v>17</v>
      </c>
      <c r="Y113" s="7">
        <v>0</v>
      </c>
      <c r="Z113" s="7">
        <v>1</v>
      </c>
      <c r="AA113" s="7">
        <v>2</v>
      </c>
      <c r="AB113" s="7">
        <v>2</v>
      </c>
      <c r="AC113" s="7">
        <v>0</v>
      </c>
      <c r="AD113" s="7">
        <v>4</v>
      </c>
      <c r="AE113" s="7">
        <v>22</v>
      </c>
      <c r="AF113" s="7">
        <v>1</v>
      </c>
      <c r="AG113" s="7">
        <v>0</v>
      </c>
      <c r="AH113" s="7">
        <v>3</v>
      </c>
      <c r="AI113" s="7">
        <v>0</v>
      </c>
      <c r="AJ113" s="7">
        <v>3</v>
      </c>
      <c r="AK113" s="7">
        <v>7</v>
      </c>
      <c r="AL113" s="7">
        <v>4</v>
      </c>
      <c r="AM113" s="7">
        <f t="shared" si="7"/>
        <v>33</v>
      </c>
      <c r="AN113" s="7">
        <f t="shared" si="8"/>
        <v>32</v>
      </c>
      <c r="AO113" s="7">
        <f t="shared" si="9"/>
        <v>17</v>
      </c>
      <c r="AP113" s="7">
        <f t="shared" si="10"/>
        <v>5</v>
      </c>
      <c r="AQ113" s="7">
        <f t="shared" si="11"/>
        <v>4</v>
      </c>
      <c r="AR113" s="7">
        <f t="shared" si="11"/>
        <v>22</v>
      </c>
      <c r="AS113" s="7">
        <f t="shared" si="12"/>
        <v>4</v>
      </c>
      <c r="AT113" s="7">
        <f t="shared" si="13"/>
        <v>3</v>
      </c>
      <c r="AU113" s="7">
        <f t="shared" si="13"/>
        <v>7</v>
      </c>
      <c r="AV113" s="7">
        <f t="shared" si="13"/>
        <v>4</v>
      </c>
    </row>
    <row r="114" spans="1:48">
      <c r="A114" s="131">
        <v>42522</v>
      </c>
      <c r="B114" s="7" t="s">
        <v>1762</v>
      </c>
      <c r="C114" s="7" t="s">
        <v>1843</v>
      </c>
      <c r="D114" s="7">
        <v>60</v>
      </c>
      <c r="E114" s="7">
        <v>0</v>
      </c>
      <c r="F114" s="7">
        <v>2</v>
      </c>
      <c r="G114" s="7">
        <v>3</v>
      </c>
      <c r="H114" s="7">
        <v>1</v>
      </c>
      <c r="I114" s="7">
        <v>0</v>
      </c>
      <c r="J114" s="7">
        <v>0</v>
      </c>
      <c r="K114" s="7">
        <v>0</v>
      </c>
      <c r="L114" s="7">
        <v>2</v>
      </c>
      <c r="M114" s="7">
        <v>1</v>
      </c>
      <c r="N114" s="7">
        <v>6</v>
      </c>
      <c r="O114" s="7">
        <v>9</v>
      </c>
      <c r="P114" s="10" t="s">
        <v>1833</v>
      </c>
      <c r="Q114" s="10" t="s">
        <v>1833</v>
      </c>
      <c r="R114" s="7">
        <v>3</v>
      </c>
      <c r="S114" s="7">
        <v>3</v>
      </c>
      <c r="T114" s="7">
        <v>0</v>
      </c>
      <c r="U114" s="7">
        <v>2</v>
      </c>
      <c r="V114" s="7">
        <v>1</v>
      </c>
      <c r="W114" s="7">
        <v>2</v>
      </c>
      <c r="X114" s="7">
        <v>5</v>
      </c>
      <c r="Y114" s="7">
        <v>1</v>
      </c>
      <c r="Z114" s="7">
        <v>0</v>
      </c>
      <c r="AA114" s="7">
        <v>1</v>
      </c>
      <c r="AB114" s="7">
        <v>0</v>
      </c>
      <c r="AC114" s="7">
        <v>0</v>
      </c>
      <c r="AD114" s="7">
        <v>3</v>
      </c>
      <c r="AE114" s="7">
        <v>7</v>
      </c>
      <c r="AF114" s="7">
        <v>1</v>
      </c>
      <c r="AG114" s="7">
        <v>0</v>
      </c>
      <c r="AH114" s="7">
        <v>1</v>
      </c>
      <c r="AI114" s="7">
        <v>0</v>
      </c>
      <c r="AJ114" s="7">
        <v>1</v>
      </c>
      <c r="AK114" s="7">
        <v>3</v>
      </c>
      <c r="AL114" s="7">
        <v>2</v>
      </c>
      <c r="AM114" s="7">
        <f t="shared" si="7"/>
        <v>15</v>
      </c>
      <c r="AN114" s="7">
        <f t="shared" si="8"/>
        <v>20</v>
      </c>
      <c r="AO114" s="7">
        <f t="shared" si="9"/>
        <v>5</v>
      </c>
      <c r="AP114" s="7">
        <f t="shared" si="10"/>
        <v>2</v>
      </c>
      <c r="AQ114" s="7">
        <f t="shared" si="11"/>
        <v>3</v>
      </c>
      <c r="AR114" s="7">
        <f t="shared" si="11"/>
        <v>7</v>
      </c>
      <c r="AS114" s="7">
        <f t="shared" si="12"/>
        <v>2</v>
      </c>
      <c r="AT114" s="7">
        <f t="shared" si="13"/>
        <v>1</v>
      </c>
      <c r="AU114" s="7">
        <f t="shared" si="13"/>
        <v>3</v>
      </c>
      <c r="AV114" s="7">
        <f t="shared" si="13"/>
        <v>2</v>
      </c>
    </row>
    <row r="115" spans="1:48">
      <c r="A115" s="131">
        <v>42522</v>
      </c>
      <c r="B115" s="7" t="s">
        <v>1763</v>
      </c>
      <c r="C115" s="7" t="s">
        <v>928</v>
      </c>
      <c r="D115" s="7">
        <v>118</v>
      </c>
      <c r="E115" s="7">
        <v>0</v>
      </c>
      <c r="F115" s="7">
        <v>7</v>
      </c>
      <c r="G115" s="7">
        <v>7</v>
      </c>
      <c r="H115" s="7">
        <v>3</v>
      </c>
      <c r="I115" s="7">
        <v>0</v>
      </c>
      <c r="J115" s="7">
        <v>0</v>
      </c>
      <c r="K115" s="7">
        <v>0</v>
      </c>
      <c r="L115" s="7">
        <v>1</v>
      </c>
      <c r="M115" s="7">
        <v>3</v>
      </c>
      <c r="N115" s="7">
        <v>4</v>
      </c>
      <c r="O115" s="7">
        <v>23</v>
      </c>
      <c r="P115" s="10" t="s">
        <v>1833</v>
      </c>
      <c r="Q115" s="10" t="s">
        <v>1833</v>
      </c>
      <c r="R115" s="7">
        <v>4</v>
      </c>
      <c r="S115" s="7">
        <v>1</v>
      </c>
      <c r="T115" s="7">
        <v>5</v>
      </c>
      <c r="U115" s="7">
        <v>1</v>
      </c>
      <c r="V115" s="7">
        <v>2</v>
      </c>
      <c r="W115" s="7">
        <v>0</v>
      </c>
      <c r="X115" s="7">
        <v>17</v>
      </c>
      <c r="Y115" s="7">
        <v>0</v>
      </c>
      <c r="Z115" s="7">
        <v>3</v>
      </c>
      <c r="AA115" s="7">
        <v>0</v>
      </c>
      <c r="AB115" s="7">
        <v>1</v>
      </c>
      <c r="AC115" s="7">
        <v>1</v>
      </c>
      <c r="AD115" s="7">
        <v>2</v>
      </c>
      <c r="AE115" s="7">
        <v>21</v>
      </c>
      <c r="AF115" s="7">
        <v>3</v>
      </c>
      <c r="AG115" s="7">
        <v>1</v>
      </c>
      <c r="AH115" s="7">
        <v>3</v>
      </c>
      <c r="AI115" s="7">
        <v>0</v>
      </c>
      <c r="AJ115" s="7">
        <v>2</v>
      </c>
      <c r="AK115" s="7">
        <v>1</v>
      </c>
      <c r="AL115" s="7">
        <v>2</v>
      </c>
      <c r="AM115" s="7">
        <f t="shared" si="7"/>
        <v>25</v>
      </c>
      <c r="AN115" s="7">
        <f t="shared" si="8"/>
        <v>36</v>
      </c>
      <c r="AO115" s="7">
        <f t="shared" si="9"/>
        <v>17</v>
      </c>
      <c r="AP115" s="7">
        <f t="shared" si="10"/>
        <v>5</v>
      </c>
      <c r="AQ115" s="7">
        <f t="shared" si="11"/>
        <v>2</v>
      </c>
      <c r="AR115" s="7">
        <f t="shared" si="11"/>
        <v>21</v>
      </c>
      <c r="AS115" s="7">
        <f t="shared" si="12"/>
        <v>7</v>
      </c>
      <c r="AT115" s="7">
        <f t="shared" si="13"/>
        <v>2</v>
      </c>
      <c r="AU115" s="7">
        <f t="shared" si="13"/>
        <v>1</v>
      </c>
      <c r="AV115" s="7">
        <f t="shared" si="13"/>
        <v>2</v>
      </c>
    </row>
    <row r="116" spans="1:48">
      <c r="A116" s="131">
        <v>42522</v>
      </c>
      <c r="B116" s="7" t="s">
        <v>1764</v>
      </c>
      <c r="C116" s="7" t="s">
        <v>1843</v>
      </c>
      <c r="D116" s="7">
        <v>5</v>
      </c>
      <c r="E116" s="7">
        <v>0</v>
      </c>
      <c r="F116" s="7">
        <v>1</v>
      </c>
      <c r="G116" s="7">
        <v>0</v>
      </c>
      <c r="H116" s="7">
        <v>0</v>
      </c>
      <c r="I116" s="7">
        <v>0</v>
      </c>
      <c r="J116" s="7">
        <v>0</v>
      </c>
      <c r="K116" s="7">
        <v>0</v>
      </c>
      <c r="L116" s="7">
        <v>0</v>
      </c>
      <c r="M116" s="7">
        <v>0</v>
      </c>
      <c r="N116" s="7">
        <v>0</v>
      </c>
      <c r="O116" s="7">
        <v>1</v>
      </c>
      <c r="P116" s="10" t="s">
        <v>1833</v>
      </c>
      <c r="Q116" s="10" t="s">
        <v>1833</v>
      </c>
      <c r="R116" s="7">
        <v>0</v>
      </c>
      <c r="S116" s="7">
        <v>0</v>
      </c>
      <c r="T116" s="7">
        <v>0</v>
      </c>
      <c r="U116" s="7">
        <v>0</v>
      </c>
      <c r="V116" s="7">
        <v>0</v>
      </c>
      <c r="W116" s="7">
        <v>0</v>
      </c>
      <c r="X116" s="7">
        <v>1</v>
      </c>
      <c r="Y116" s="7">
        <v>0</v>
      </c>
      <c r="Z116" s="7">
        <v>0</v>
      </c>
      <c r="AA116" s="7">
        <v>0</v>
      </c>
      <c r="AB116" s="7">
        <v>0</v>
      </c>
      <c r="AC116" s="7">
        <v>0</v>
      </c>
      <c r="AD116" s="7">
        <v>0</v>
      </c>
      <c r="AE116" s="7">
        <v>2</v>
      </c>
      <c r="AF116" s="7">
        <v>0</v>
      </c>
      <c r="AG116" s="7">
        <v>0</v>
      </c>
      <c r="AH116" s="7">
        <v>0</v>
      </c>
      <c r="AI116" s="7">
        <v>0</v>
      </c>
      <c r="AJ116" s="7">
        <v>0</v>
      </c>
      <c r="AK116" s="7">
        <v>0</v>
      </c>
      <c r="AL116" s="7">
        <v>0</v>
      </c>
      <c r="AM116" s="7">
        <f t="shared" si="7"/>
        <v>1</v>
      </c>
      <c r="AN116" s="7">
        <f t="shared" si="8"/>
        <v>1</v>
      </c>
      <c r="AO116" s="7">
        <f t="shared" si="9"/>
        <v>1</v>
      </c>
      <c r="AP116" s="7">
        <f t="shared" si="10"/>
        <v>0</v>
      </c>
      <c r="AQ116" s="7">
        <f t="shared" si="11"/>
        <v>0</v>
      </c>
      <c r="AR116" s="7">
        <f t="shared" si="11"/>
        <v>2</v>
      </c>
      <c r="AS116" s="7">
        <f t="shared" si="12"/>
        <v>0</v>
      </c>
      <c r="AT116" s="7">
        <f t="shared" si="13"/>
        <v>0</v>
      </c>
      <c r="AU116" s="7">
        <f t="shared" si="13"/>
        <v>0</v>
      </c>
      <c r="AV116" s="7">
        <f t="shared" si="13"/>
        <v>0</v>
      </c>
    </row>
    <row r="117" spans="1:48">
      <c r="A117" s="131">
        <v>42522</v>
      </c>
      <c r="B117" s="7" t="s">
        <v>1589</v>
      </c>
      <c r="C117" s="7" t="s">
        <v>928</v>
      </c>
      <c r="D117" s="7">
        <v>116</v>
      </c>
      <c r="E117" s="7">
        <v>0</v>
      </c>
      <c r="F117" s="7">
        <v>5</v>
      </c>
      <c r="G117" s="7">
        <v>0</v>
      </c>
      <c r="H117" s="7">
        <v>2</v>
      </c>
      <c r="I117" s="7">
        <v>7</v>
      </c>
      <c r="J117" s="7">
        <v>1</v>
      </c>
      <c r="K117" s="7">
        <v>4</v>
      </c>
      <c r="L117" s="7">
        <v>3</v>
      </c>
      <c r="M117" s="7">
        <v>0</v>
      </c>
      <c r="N117" s="7">
        <v>1</v>
      </c>
      <c r="O117" s="7">
        <v>4</v>
      </c>
      <c r="P117" s="10" t="s">
        <v>1833</v>
      </c>
      <c r="Q117" s="10" t="s">
        <v>1833</v>
      </c>
      <c r="R117" s="7">
        <v>4</v>
      </c>
      <c r="S117" s="7">
        <v>2</v>
      </c>
      <c r="T117" s="7">
        <v>0</v>
      </c>
      <c r="U117" s="7">
        <v>1</v>
      </c>
      <c r="V117" s="7">
        <v>0</v>
      </c>
      <c r="W117" s="7">
        <v>0</v>
      </c>
      <c r="X117" s="7">
        <v>19</v>
      </c>
      <c r="Y117" s="7">
        <v>0</v>
      </c>
      <c r="Z117" s="7">
        <v>2</v>
      </c>
      <c r="AA117" s="7">
        <v>0</v>
      </c>
      <c r="AB117" s="7">
        <v>1</v>
      </c>
      <c r="AC117" s="7">
        <v>2</v>
      </c>
      <c r="AD117" s="7">
        <v>4</v>
      </c>
      <c r="AE117" s="7">
        <v>27</v>
      </c>
      <c r="AF117" s="7">
        <v>1</v>
      </c>
      <c r="AG117" s="7">
        <v>1</v>
      </c>
      <c r="AH117" s="7">
        <v>2</v>
      </c>
      <c r="AI117" s="7">
        <v>1</v>
      </c>
      <c r="AJ117" s="7">
        <v>3</v>
      </c>
      <c r="AK117" s="7">
        <v>2</v>
      </c>
      <c r="AL117" s="7">
        <v>17</v>
      </c>
      <c r="AM117" s="7">
        <f t="shared" si="7"/>
        <v>23</v>
      </c>
      <c r="AN117" s="7">
        <f t="shared" si="8"/>
        <v>11</v>
      </c>
      <c r="AO117" s="7">
        <f t="shared" si="9"/>
        <v>19</v>
      </c>
      <c r="AP117" s="7">
        <f t="shared" si="10"/>
        <v>5</v>
      </c>
      <c r="AQ117" s="7">
        <f t="shared" si="11"/>
        <v>4</v>
      </c>
      <c r="AR117" s="7">
        <f t="shared" si="11"/>
        <v>27</v>
      </c>
      <c r="AS117" s="7">
        <f t="shared" si="12"/>
        <v>5</v>
      </c>
      <c r="AT117" s="7">
        <f t="shared" si="13"/>
        <v>3</v>
      </c>
      <c r="AU117" s="7">
        <f t="shared" si="13"/>
        <v>2</v>
      </c>
      <c r="AV117" s="7">
        <f t="shared" si="13"/>
        <v>17</v>
      </c>
    </row>
    <row r="118" spans="1:48">
      <c r="A118" s="131">
        <v>42522</v>
      </c>
      <c r="B118" s="7" t="s">
        <v>125</v>
      </c>
      <c r="C118" s="7" t="s">
        <v>232</v>
      </c>
      <c r="D118" s="7">
        <v>21696</v>
      </c>
      <c r="E118" s="7">
        <v>0</v>
      </c>
      <c r="F118" s="7">
        <v>310</v>
      </c>
      <c r="G118" s="7">
        <v>373</v>
      </c>
      <c r="H118" s="7">
        <v>177</v>
      </c>
      <c r="I118" s="7">
        <v>457</v>
      </c>
      <c r="J118" s="7">
        <v>316</v>
      </c>
      <c r="K118" s="7">
        <v>1119</v>
      </c>
      <c r="L118" s="7">
        <v>1662</v>
      </c>
      <c r="M118" s="7">
        <v>193</v>
      </c>
      <c r="N118" s="7">
        <v>285</v>
      </c>
      <c r="O118" s="7">
        <v>1006</v>
      </c>
      <c r="P118" s="10" t="s">
        <v>1833</v>
      </c>
      <c r="Q118" s="10" t="s">
        <v>1833</v>
      </c>
      <c r="R118" s="7">
        <v>267</v>
      </c>
      <c r="S118" s="7">
        <v>197</v>
      </c>
      <c r="T118" s="7">
        <v>335</v>
      </c>
      <c r="U118" s="7">
        <v>948</v>
      </c>
      <c r="V118" s="7">
        <v>82</v>
      </c>
      <c r="W118" s="7">
        <v>19</v>
      </c>
      <c r="X118" s="7">
        <v>3776</v>
      </c>
      <c r="Y118" s="7">
        <v>30</v>
      </c>
      <c r="Z118" s="7">
        <v>283</v>
      </c>
      <c r="AA118" s="7">
        <v>109</v>
      </c>
      <c r="AB118" s="7">
        <v>48</v>
      </c>
      <c r="AC118" s="7">
        <v>39</v>
      </c>
      <c r="AD118" s="7">
        <v>365</v>
      </c>
      <c r="AE118" s="7">
        <v>5249</v>
      </c>
      <c r="AF118" s="7">
        <v>151</v>
      </c>
      <c r="AG118" s="7">
        <v>243</v>
      </c>
      <c r="AH118" s="7">
        <v>670</v>
      </c>
      <c r="AI118" s="7">
        <v>445</v>
      </c>
      <c r="AJ118" s="7">
        <v>155</v>
      </c>
      <c r="AK118" s="7">
        <v>230</v>
      </c>
      <c r="AL118" s="7">
        <v>2157</v>
      </c>
      <c r="AM118" s="7">
        <v>5241</v>
      </c>
      <c r="AN118" s="7">
        <v>2752</v>
      </c>
      <c r="AO118" s="7">
        <v>3787</v>
      </c>
      <c r="AP118" s="7">
        <v>630</v>
      </c>
      <c r="AQ118" s="7">
        <v>420</v>
      </c>
      <c r="AR118" s="7">
        <v>5210</v>
      </c>
      <c r="AS118" s="7">
        <v>1523</v>
      </c>
      <c r="AT118" s="7">
        <v>168</v>
      </c>
      <c r="AU118" s="7">
        <v>299</v>
      </c>
      <c r="AV118" s="7">
        <v>2063</v>
      </c>
    </row>
    <row r="119" spans="1:48">
      <c r="A119" s="131">
        <v>42522</v>
      </c>
      <c r="B119" s="7" t="s">
        <v>125</v>
      </c>
      <c r="C119" s="7" t="s">
        <v>1836</v>
      </c>
      <c r="D119" s="7">
        <v>13970</v>
      </c>
      <c r="E119" s="7">
        <v>0</v>
      </c>
      <c r="F119" s="7">
        <v>140</v>
      </c>
      <c r="G119" s="7">
        <v>143</v>
      </c>
      <c r="H119" s="7">
        <v>89</v>
      </c>
      <c r="I119" s="7">
        <v>289</v>
      </c>
      <c r="J119" s="7">
        <v>221</v>
      </c>
      <c r="K119" s="7">
        <v>938</v>
      </c>
      <c r="L119" s="7">
        <v>1048</v>
      </c>
      <c r="M119" s="7">
        <v>109</v>
      </c>
      <c r="N119" s="7">
        <v>145</v>
      </c>
      <c r="O119" s="7">
        <v>431</v>
      </c>
      <c r="P119" s="10" t="s">
        <v>1833</v>
      </c>
      <c r="Q119" s="10" t="s">
        <v>1833</v>
      </c>
      <c r="R119" s="7">
        <v>140</v>
      </c>
      <c r="S119" s="7">
        <v>97</v>
      </c>
      <c r="T119" s="7">
        <v>145</v>
      </c>
      <c r="U119" s="7">
        <v>854</v>
      </c>
      <c r="V119" s="7">
        <v>29</v>
      </c>
      <c r="W119" s="7">
        <v>11</v>
      </c>
      <c r="X119" s="7">
        <v>2349</v>
      </c>
      <c r="Y119" s="7">
        <v>19</v>
      </c>
      <c r="Z119" s="7">
        <v>131</v>
      </c>
      <c r="AA119" s="7">
        <v>76</v>
      </c>
      <c r="AB119" s="7">
        <v>22</v>
      </c>
      <c r="AC119" s="7">
        <v>22</v>
      </c>
      <c r="AD119" s="7">
        <v>218</v>
      </c>
      <c r="AE119" s="7">
        <v>3602</v>
      </c>
      <c r="AF119" s="7">
        <v>68</v>
      </c>
      <c r="AG119" s="7">
        <v>123</v>
      </c>
      <c r="AH119" s="7">
        <v>374</v>
      </c>
      <c r="AI119" s="7">
        <v>269</v>
      </c>
      <c r="AJ119" s="7">
        <v>86</v>
      </c>
      <c r="AK119" s="7">
        <v>97</v>
      </c>
      <c r="AL119" s="7">
        <v>1685</v>
      </c>
      <c r="AM119" s="7">
        <f t="shared" ref="AM119:AM178" si="14">SUM(E119:N119)</f>
        <v>3122</v>
      </c>
      <c r="AN119" s="7">
        <f t="shared" ref="AN119:AN178" si="15">SUM(O119:W119)</f>
        <v>1707</v>
      </c>
      <c r="AO119" s="7">
        <f t="shared" ref="AO119:AO178" si="16">X119</f>
        <v>2349</v>
      </c>
      <c r="AP119" s="7">
        <f t="shared" ref="AP119:AP178" si="17">SUM(Y119:AC119)</f>
        <v>270</v>
      </c>
      <c r="AQ119" s="7">
        <f t="shared" ref="AQ119:AR178" si="18">AD119</f>
        <v>218</v>
      </c>
      <c r="AR119" s="7">
        <f t="shared" si="18"/>
        <v>3602</v>
      </c>
      <c r="AS119" s="7">
        <f t="shared" ref="AS119:AS178" si="19">SUM(AF119:AI119)</f>
        <v>834</v>
      </c>
      <c r="AT119" s="7">
        <f t="shared" ref="AT119:AV178" si="20">AJ119</f>
        <v>86</v>
      </c>
      <c r="AU119" s="7">
        <f t="shared" si="20"/>
        <v>97</v>
      </c>
      <c r="AV119" s="7">
        <f t="shared" si="20"/>
        <v>1685</v>
      </c>
    </row>
    <row r="120" spans="1:48">
      <c r="A120" s="131">
        <v>42522</v>
      </c>
      <c r="B120" s="7" t="s">
        <v>125</v>
      </c>
      <c r="C120" s="7" t="s">
        <v>265</v>
      </c>
      <c r="D120" s="7">
        <v>7707</v>
      </c>
      <c r="E120" s="7">
        <v>0</v>
      </c>
      <c r="F120" s="7">
        <v>170</v>
      </c>
      <c r="G120" s="7">
        <v>220</v>
      </c>
      <c r="H120" s="7">
        <v>88</v>
      </c>
      <c r="I120" s="7">
        <v>168</v>
      </c>
      <c r="J120" s="7">
        <v>95</v>
      </c>
      <c r="K120" s="7">
        <v>181</v>
      </c>
      <c r="L120" s="7">
        <v>614</v>
      </c>
      <c r="M120" s="7">
        <v>84</v>
      </c>
      <c r="N120" s="7">
        <v>140</v>
      </c>
      <c r="O120" s="7">
        <v>575</v>
      </c>
      <c r="P120" s="10" t="s">
        <v>1833</v>
      </c>
      <c r="Q120" s="10" t="s">
        <v>1833</v>
      </c>
      <c r="R120" s="7">
        <v>127</v>
      </c>
      <c r="S120" s="7">
        <v>100</v>
      </c>
      <c r="T120" s="7">
        <v>190</v>
      </c>
      <c r="U120" s="7">
        <v>92</v>
      </c>
      <c r="V120" s="7">
        <v>53</v>
      </c>
      <c r="W120" s="7">
        <v>8</v>
      </c>
      <c r="X120" s="7">
        <v>1427</v>
      </c>
      <c r="Y120" s="7">
        <v>11</v>
      </c>
      <c r="Z120" s="7">
        <v>152</v>
      </c>
      <c r="AA120" s="7">
        <v>33</v>
      </c>
      <c r="AB120" s="7">
        <v>26</v>
      </c>
      <c r="AC120" s="7">
        <v>16</v>
      </c>
      <c r="AD120" s="7">
        <v>147</v>
      </c>
      <c r="AE120" s="7">
        <v>1641</v>
      </c>
      <c r="AF120" s="7">
        <v>83</v>
      </c>
      <c r="AG120" s="7">
        <v>120</v>
      </c>
      <c r="AH120" s="7">
        <v>296</v>
      </c>
      <c r="AI120" s="7">
        <v>176</v>
      </c>
      <c r="AJ120" s="7">
        <v>69</v>
      </c>
      <c r="AK120" s="7">
        <v>133</v>
      </c>
      <c r="AL120" s="7">
        <v>472</v>
      </c>
      <c r="AM120" s="7">
        <f t="shared" si="14"/>
        <v>1760</v>
      </c>
      <c r="AN120" s="7">
        <f t="shared" si="15"/>
        <v>1145</v>
      </c>
      <c r="AO120" s="7">
        <f t="shared" si="16"/>
        <v>1427</v>
      </c>
      <c r="AP120" s="7">
        <f t="shared" si="17"/>
        <v>238</v>
      </c>
      <c r="AQ120" s="7">
        <f t="shared" si="18"/>
        <v>147</v>
      </c>
      <c r="AR120" s="7">
        <f t="shared" si="18"/>
        <v>1641</v>
      </c>
      <c r="AS120" s="7">
        <f t="shared" si="19"/>
        <v>675</v>
      </c>
      <c r="AT120" s="7">
        <f t="shared" si="20"/>
        <v>69</v>
      </c>
      <c r="AU120" s="7">
        <f t="shared" si="20"/>
        <v>133</v>
      </c>
      <c r="AV120" s="7">
        <f t="shared" si="20"/>
        <v>472</v>
      </c>
    </row>
    <row r="121" spans="1:48">
      <c r="A121" s="131">
        <v>42522</v>
      </c>
      <c r="B121" s="7" t="s">
        <v>1751</v>
      </c>
      <c r="C121" s="7" t="s">
        <v>232</v>
      </c>
      <c r="D121" s="7">
        <v>8</v>
      </c>
      <c r="E121" s="7">
        <v>0</v>
      </c>
      <c r="F121" s="7">
        <v>0</v>
      </c>
      <c r="G121" s="7">
        <v>0</v>
      </c>
      <c r="H121" s="7">
        <v>0</v>
      </c>
      <c r="I121" s="7">
        <v>0</v>
      </c>
      <c r="J121" s="7">
        <v>0</v>
      </c>
      <c r="K121" s="7">
        <v>0</v>
      </c>
      <c r="L121" s="7">
        <v>0</v>
      </c>
      <c r="M121" s="7">
        <v>0</v>
      </c>
      <c r="N121" s="7">
        <v>0</v>
      </c>
      <c r="O121" s="7">
        <v>0</v>
      </c>
      <c r="P121" s="10" t="s">
        <v>1833</v>
      </c>
      <c r="Q121" s="10" t="s">
        <v>1833</v>
      </c>
      <c r="R121" s="7">
        <v>0</v>
      </c>
      <c r="S121" s="7">
        <v>0</v>
      </c>
      <c r="T121" s="7">
        <v>0</v>
      </c>
      <c r="U121" s="7">
        <v>0</v>
      </c>
      <c r="V121" s="7">
        <v>0</v>
      </c>
      <c r="W121" s="7">
        <v>0</v>
      </c>
      <c r="X121" s="7">
        <v>0</v>
      </c>
      <c r="Y121" s="7">
        <v>0</v>
      </c>
      <c r="Z121" s="7">
        <v>0</v>
      </c>
      <c r="AA121" s="7">
        <v>0</v>
      </c>
      <c r="AB121" s="7">
        <v>0</v>
      </c>
      <c r="AC121" s="7">
        <v>0</v>
      </c>
      <c r="AD121" s="7">
        <v>0</v>
      </c>
      <c r="AE121" s="7">
        <v>5</v>
      </c>
      <c r="AF121" s="7">
        <v>0</v>
      </c>
      <c r="AG121" s="7">
        <v>0</v>
      </c>
      <c r="AH121" s="7">
        <v>0</v>
      </c>
      <c r="AI121" s="7">
        <v>0</v>
      </c>
      <c r="AJ121" s="7">
        <v>0</v>
      </c>
      <c r="AK121" s="7">
        <v>0</v>
      </c>
      <c r="AL121" s="7">
        <v>3</v>
      </c>
      <c r="AM121" s="7">
        <f t="shared" si="14"/>
        <v>0</v>
      </c>
      <c r="AN121" s="7">
        <f t="shared" si="15"/>
        <v>0</v>
      </c>
      <c r="AO121" s="7">
        <f t="shared" si="16"/>
        <v>0</v>
      </c>
      <c r="AP121" s="7">
        <f t="shared" si="17"/>
        <v>0</v>
      </c>
      <c r="AQ121" s="7">
        <f t="shared" si="18"/>
        <v>0</v>
      </c>
      <c r="AR121" s="7">
        <f t="shared" si="18"/>
        <v>5</v>
      </c>
      <c r="AS121" s="7">
        <f t="shared" si="19"/>
        <v>0</v>
      </c>
      <c r="AT121" s="7">
        <f t="shared" si="20"/>
        <v>0</v>
      </c>
      <c r="AU121" s="7">
        <f t="shared" si="20"/>
        <v>0</v>
      </c>
      <c r="AV121" s="7">
        <f t="shared" si="20"/>
        <v>3</v>
      </c>
    </row>
    <row r="122" spans="1:48">
      <c r="A122" s="131">
        <v>42522</v>
      </c>
      <c r="B122" s="7" t="s">
        <v>1756</v>
      </c>
      <c r="C122" s="7" t="s">
        <v>232</v>
      </c>
      <c r="D122" s="7">
        <v>0</v>
      </c>
      <c r="E122" s="7">
        <v>0</v>
      </c>
      <c r="F122" s="7">
        <v>0</v>
      </c>
      <c r="G122" s="7">
        <v>0</v>
      </c>
      <c r="H122" s="7">
        <v>0</v>
      </c>
      <c r="I122" s="7">
        <v>0</v>
      </c>
      <c r="J122" s="7">
        <v>0</v>
      </c>
      <c r="K122" s="7">
        <v>0</v>
      </c>
      <c r="L122" s="7">
        <v>0</v>
      </c>
      <c r="M122" s="7">
        <v>0</v>
      </c>
      <c r="N122" s="7">
        <v>0</v>
      </c>
      <c r="O122" s="7">
        <v>0</v>
      </c>
      <c r="P122" s="10" t="s">
        <v>1833</v>
      </c>
      <c r="Q122" s="10" t="s">
        <v>1833</v>
      </c>
      <c r="R122" s="7">
        <v>0</v>
      </c>
      <c r="S122" s="7">
        <v>0</v>
      </c>
      <c r="T122" s="7">
        <v>0</v>
      </c>
      <c r="U122" s="7">
        <v>0</v>
      </c>
      <c r="V122" s="7">
        <v>0</v>
      </c>
      <c r="W122" s="7">
        <v>0</v>
      </c>
      <c r="X122" s="7">
        <v>0</v>
      </c>
      <c r="Y122" s="7">
        <v>0</v>
      </c>
      <c r="Z122" s="7">
        <v>0</v>
      </c>
      <c r="AA122" s="7">
        <v>0</v>
      </c>
      <c r="AB122" s="7">
        <v>0</v>
      </c>
      <c r="AC122" s="7">
        <v>0</v>
      </c>
      <c r="AD122" s="7">
        <v>0</v>
      </c>
      <c r="AE122" s="7">
        <v>0</v>
      </c>
      <c r="AF122" s="7">
        <v>0</v>
      </c>
      <c r="AG122" s="7">
        <v>0</v>
      </c>
      <c r="AH122" s="7">
        <v>0</v>
      </c>
      <c r="AI122" s="7">
        <v>0</v>
      </c>
      <c r="AJ122" s="7">
        <v>0</v>
      </c>
      <c r="AK122" s="7">
        <v>0</v>
      </c>
      <c r="AL122" s="7">
        <v>0</v>
      </c>
      <c r="AM122" s="7">
        <f t="shared" si="14"/>
        <v>0</v>
      </c>
      <c r="AN122" s="7">
        <f t="shared" si="15"/>
        <v>0</v>
      </c>
      <c r="AO122" s="7">
        <f t="shared" si="16"/>
        <v>0</v>
      </c>
      <c r="AP122" s="7">
        <f t="shared" si="17"/>
        <v>0</v>
      </c>
      <c r="AQ122" s="7">
        <f t="shared" si="18"/>
        <v>0</v>
      </c>
      <c r="AR122" s="7">
        <f t="shared" si="18"/>
        <v>0</v>
      </c>
      <c r="AS122" s="7">
        <f t="shared" si="19"/>
        <v>0</v>
      </c>
      <c r="AT122" s="7">
        <f t="shared" si="20"/>
        <v>0</v>
      </c>
      <c r="AU122" s="7">
        <f t="shared" si="20"/>
        <v>0</v>
      </c>
      <c r="AV122" s="7">
        <f t="shared" si="20"/>
        <v>0</v>
      </c>
    </row>
    <row r="123" spans="1:48">
      <c r="A123" s="131">
        <v>42522</v>
      </c>
      <c r="B123" s="7" t="s">
        <v>1509</v>
      </c>
      <c r="C123" s="7" t="s">
        <v>232</v>
      </c>
      <c r="D123" s="7">
        <v>0</v>
      </c>
      <c r="E123" s="7">
        <v>0</v>
      </c>
      <c r="F123" s="7">
        <v>0</v>
      </c>
      <c r="G123" s="7">
        <v>0</v>
      </c>
      <c r="H123" s="7">
        <v>0</v>
      </c>
      <c r="I123" s="7">
        <v>0</v>
      </c>
      <c r="J123" s="7">
        <v>0</v>
      </c>
      <c r="K123" s="7">
        <v>0</v>
      </c>
      <c r="L123" s="7">
        <v>0</v>
      </c>
      <c r="M123" s="7">
        <v>0</v>
      </c>
      <c r="N123" s="7">
        <v>0</v>
      </c>
      <c r="O123" s="7">
        <v>0</v>
      </c>
      <c r="P123" s="10" t="s">
        <v>1833</v>
      </c>
      <c r="Q123" s="10" t="s">
        <v>1833</v>
      </c>
      <c r="R123" s="7">
        <v>0</v>
      </c>
      <c r="S123" s="7">
        <v>0</v>
      </c>
      <c r="T123" s="7">
        <v>0</v>
      </c>
      <c r="U123" s="7">
        <v>0</v>
      </c>
      <c r="V123" s="7">
        <v>0</v>
      </c>
      <c r="W123" s="7">
        <v>0</v>
      </c>
      <c r="X123" s="7">
        <v>0</v>
      </c>
      <c r="Y123" s="7">
        <v>0</v>
      </c>
      <c r="Z123" s="7">
        <v>0</v>
      </c>
      <c r="AA123" s="7">
        <v>0</v>
      </c>
      <c r="AB123" s="7">
        <v>0</v>
      </c>
      <c r="AC123" s="7">
        <v>0</v>
      </c>
      <c r="AD123" s="7">
        <v>0</v>
      </c>
      <c r="AE123" s="7">
        <v>0</v>
      </c>
      <c r="AF123" s="7">
        <v>0</v>
      </c>
      <c r="AG123" s="7">
        <v>0</v>
      </c>
      <c r="AH123" s="7">
        <v>0</v>
      </c>
      <c r="AI123" s="7">
        <v>0</v>
      </c>
      <c r="AJ123" s="7">
        <v>0</v>
      </c>
      <c r="AK123" s="7">
        <v>0</v>
      </c>
      <c r="AL123" s="7">
        <v>0</v>
      </c>
      <c r="AM123" s="7">
        <f t="shared" si="14"/>
        <v>0</v>
      </c>
      <c r="AN123" s="7">
        <f t="shared" si="15"/>
        <v>0</v>
      </c>
      <c r="AO123" s="7">
        <f t="shared" si="16"/>
        <v>0</v>
      </c>
      <c r="AP123" s="7">
        <f t="shared" si="17"/>
        <v>0</v>
      </c>
      <c r="AQ123" s="7">
        <f t="shared" si="18"/>
        <v>0</v>
      </c>
      <c r="AR123" s="7">
        <f t="shared" si="18"/>
        <v>0</v>
      </c>
      <c r="AS123" s="7">
        <f t="shared" si="19"/>
        <v>0</v>
      </c>
      <c r="AT123" s="7">
        <f t="shared" si="20"/>
        <v>0</v>
      </c>
      <c r="AU123" s="7">
        <f t="shared" si="20"/>
        <v>0</v>
      </c>
      <c r="AV123" s="7">
        <f t="shared" si="20"/>
        <v>0</v>
      </c>
    </row>
    <row r="124" spans="1:48">
      <c r="A124" s="131">
        <v>42522</v>
      </c>
      <c r="B124" s="7" t="s">
        <v>1757</v>
      </c>
      <c r="C124" s="7" t="s">
        <v>232</v>
      </c>
      <c r="D124" s="7">
        <v>1295</v>
      </c>
      <c r="E124" s="7">
        <v>0</v>
      </c>
      <c r="F124" s="7">
        <v>12</v>
      </c>
      <c r="G124" s="7">
        <v>34</v>
      </c>
      <c r="H124" s="7">
        <v>22</v>
      </c>
      <c r="I124" s="7">
        <v>17</v>
      </c>
      <c r="J124" s="7">
        <v>8</v>
      </c>
      <c r="K124" s="7">
        <v>19</v>
      </c>
      <c r="L124" s="7">
        <v>30</v>
      </c>
      <c r="M124" s="7">
        <v>54</v>
      </c>
      <c r="N124" s="7">
        <v>11</v>
      </c>
      <c r="O124" s="7">
        <v>45</v>
      </c>
      <c r="P124" s="10" t="s">
        <v>1833</v>
      </c>
      <c r="Q124" s="10" t="s">
        <v>1833</v>
      </c>
      <c r="R124" s="7">
        <v>15</v>
      </c>
      <c r="S124" s="7">
        <v>25</v>
      </c>
      <c r="T124" s="7">
        <v>7</v>
      </c>
      <c r="U124" s="7">
        <v>7</v>
      </c>
      <c r="V124" s="7">
        <v>6</v>
      </c>
      <c r="W124" s="7">
        <v>10</v>
      </c>
      <c r="X124" s="7">
        <v>131</v>
      </c>
      <c r="Y124" s="7">
        <v>10</v>
      </c>
      <c r="Z124" s="7">
        <v>6</v>
      </c>
      <c r="AA124" s="7">
        <v>14</v>
      </c>
      <c r="AB124" s="7">
        <v>24</v>
      </c>
      <c r="AC124" s="7">
        <v>8</v>
      </c>
      <c r="AD124" s="7">
        <v>100</v>
      </c>
      <c r="AE124" s="7">
        <v>323</v>
      </c>
      <c r="AF124" s="7">
        <v>27</v>
      </c>
      <c r="AG124" s="7">
        <v>21</v>
      </c>
      <c r="AH124" s="7">
        <v>8</v>
      </c>
      <c r="AI124" s="7">
        <v>48</v>
      </c>
      <c r="AJ124" s="7">
        <v>48</v>
      </c>
      <c r="AK124" s="7">
        <v>39</v>
      </c>
      <c r="AL124" s="7">
        <v>166</v>
      </c>
      <c r="AM124" s="7">
        <f t="shared" si="14"/>
        <v>207</v>
      </c>
      <c r="AN124" s="7">
        <f t="shared" si="15"/>
        <v>115</v>
      </c>
      <c r="AO124" s="7">
        <f t="shared" si="16"/>
        <v>131</v>
      </c>
      <c r="AP124" s="7">
        <f t="shared" si="17"/>
        <v>62</v>
      </c>
      <c r="AQ124" s="7">
        <f t="shared" si="18"/>
        <v>100</v>
      </c>
      <c r="AR124" s="7">
        <f t="shared" si="18"/>
        <v>323</v>
      </c>
      <c r="AS124" s="7">
        <f t="shared" si="19"/>
        <v>104</v>
      </c>
      <c r="AT124" s="7">
        <f t="shared" si="20"/>
        <v>48</v>
      </c>
      <c r="AU124" s="7">
        <f t="shared" si="20"/>
        <v>39</v>
      </c>
      <c r="AV124" s="7">
        <f t="shared" si="20"/>
        <v>166</v>
      </c>
    </row>
    <row r="125" spans="1:48">
      <c r="A125" s="131">
        <v>42522</v>
      </c>
      <c r="B125" s="7" t="s">
        <v>1498</v>
      </c>
      <c r="C125" s="7" t="s">
        <v>232</v>
      </c>
      <c r="D125" s="7">
        <v>8742</v>
      </c>
      <c r="E125" s="7">
        <v>0</v>
      </c>
      <c r="F125" s="7">
        <v>2</v>
      </c>
      <c r="G125" s="7">
        <v>72</v>
      </c>
      <c r="H125" s="7">
        <v>4</v>
      </c>
      <c r="I125" s="7">
        <v>299</v>
      </c>
      <c r="J125" s="7">
        <v>216</v>
      </c>
      <c r="K125" s="7">
        <v>721</v>
      </c>
      <c r="L125" s="7">
        <v>978</v>
      </c>
      <c r="M125" s="7">
        <v>3</v>
      </c>
      <c r="N125" s="7">
        <v>16</v>
      </c>
      <c r="O125" s="7">
        <v>3</v>
      </c>
      <c r="P125" s="10" t="s">
        <v>1833</v>
      </c>
      <c r="Q125" s="10" t="s">
        <v>1833</v>
      </c>
      <c r="R125" s="7">
        <v>14</v>
      </c>
      <c r="S125" s="7">
        <v>66</v>
      </c>
      <c r="T125" s="7">
        <v>0</v>
      </c>
      <c r="U125" s="7">
        <v>748</v>
      </c>
      <c r="V125" s="7">
        <v>0</v>
      </c>
      <c r="W125" s="7">
        <v>0</v>
      </c>
      <c r="X125" s="7">
        <v>1514</v>
      </c>
      <c r="Y125" s="7">
        <v>0</v>
      </c>
      <c r="Z125" s="7">
        <v>0</v>
      </c>
      <c r="AA125" s="7">
        <v>8</v>
      </c>
      <c r="AB125" s="7">
        <v>0</v>
      </c>
      <c r="AC125" s="7">
        <v>8</v>
      </c>
      <c r="AD125" s="7">
        <v>87</v>
      </c>
      <c r="AE125" s="7">
        <v>2223</v>
      </c>
      <c r="AF125" s="7">
        <v>0</v>
      </c>
      <c r="AG125" s="7">
        <v>56</v>
      </c>
      <c r="AH125" s="7">
        <v>195</v>
      </c>
      <c r="AI125" s="7">
        <v>360</v>
      </c>
      <c r="AJ125" s="7">
        <v>16</v>
      </c>
      <c r="AK125" s="7">
        <v>3</v>
      </c>
      <c r="AL125" s="7">
        <v>1130</v>
      </c>
      <c r="AM125" s="7">
        <f t="shared" si="14"/>
        <v>2311</v>
      </c>
      <c r="AN125" s="7">
        <f t="shared" si="15"/>
        <v>831</v>
      </c>
      <c r="AO125" s="7">
        <f t="shared" si="16"/>
        <v>1514</v>
      </c>
      <c r="AP125" s="7">
        <f t="shared" si="17"/>
        <v>16</v>
      </c>
      <c r="AQ125" s="7">
        <f t="shared" si="18"/>
        <v>87</v>
      </c>
      <c r="AR125" s="7">
        <f t="shared" si="18"/>
        <v>2223</v>
      </c>
      <c r="AS125" s="7">
        <f t="shared" si="19"/>
        <v>611</v>
      </c>
      <c r="AT125" s="7">
        <f t="shared" si="20"/>
        <v>16</v>
      </c>
      <c r="AU125" s="7">
        <f t="shared" si="20"/>
        <v>3</v>
      </c>
      <c r="AV125" s="7">
        <f t="shared" si="20"/>
        <v>1130</v>
      </c>
    </row>
    <row r="126" spans="1:48">
      <c r="A126" s="131">
        <v>42522</v>
      </c>
      <c r="B126" s="7" t="s">
        <v>1758</v>
      </c>
      <c r="C126" s="7" t="s">
        <v>232</v>
      </c>
      <c r="D126" s="7">
        <v>10</v>
      </c>
      <c r="E126" s="7">
        <v>0</v>
      </c>
      <c r="F126" s="7">
        <v>0</v>
      </c>
      <c r="G126" s="7">
        <v>0</v>
      </c>
      <c r="H126" s="7">
        <v>0</v>
      </c>
      <c r="I126" s="7">
        <v>0</v>
      </c>
      <c r="J126" s="7">
        <v>0</v>
      </c>
      <c r="K126" s="7">
        <v>0</v>
      </c>
      <c r="L126" s="7">
        <v>0</v>
      </c>
      <c r="M126" s="7">
        <v>0</v>
      </c>
      <c r="N126" s="7">
        <v>0</v>
      </c>
      <c r="O126" s="7">
        <v>0</v>
      </c>
      <c r="P126" s="10" t="s">
        <v>1833</v>
      </c>
      <c r="Q126" s="10" t="s">
        <v>1833</v>
      </c>
      <c r="R126" s="7">
        <v>0</v>
      </c>
      <c r="S126" s="7">
        <v>0</v>
      </c>
      <c r="T126" s="7">
        <v>0</v>
      </c>
      <c r="U126" s="7">
        <v>0</v>
      </c>
      <c r="V126" s="7">
        <v>0</v>
      </c>
      <c r="W126" s="7">
        <v>0</v>
      </c>
      <c r="X126" s="7">
        <v>10</v>
      </c>
      <c r="Y126" s="7">
        <v>0</v>
      </c>
      <c r="Z126" s="7">
        <v>0</v>
      </c>
      <c r="AA126" s="7">
        <v>0</v>
      </c>
      <c r="AB126" s="7">
        <v>0</v>
      </c>
      <c r="AC126" s="7">
        <v>0</v>
      </c>
      <c r="AD126" s="7">
        <v>0</v>
      </c>
      <c r="AE126" s="7">
        <v>0</v>
      </c>
      <c r="AF126" s="7">
        <v>0</v>
      </c>
      <c r="AG126" s="7">
        <v>0</v>
      </c>
      <c r="AH126" s="7">
        <v>0</v>
      </c>
      <c r="AI126" s="7">
        <v>0</v>
      </c>
      <c r="AJ126" s="7">
        <v>0</v>
      </c>
      <c r="AK126" s="7">
        <v>0</v>
      </c>
      <c r="AL126" s="7">
        <v>0</v>
      </c>
      <c r="AM126" s="7">
        <f t="shared" si="14"/>
        <v>0</v>
      </c>
      <c r="AN126" s="7">
        <f t="shared" si="15"/>
        <v>0</v>
      </c>
      <c r="AO126" s="7">
        <f t="shared" si="16"/>
        <v>10</v>
      </c>
      <c r="AP126" s="7">
        <f t="shared" si="17"/>
        <v>0</v>
      </c>
      <c r="AQ126" s="7">
        <f t="shared" si="18"/>
        <v>0</v>
      </c>
      <c r="AR126" s="7">
        <f t="shared" si="18"/>
        <v>0</v>
      </c>
      <c r="AS126" s="7">
        <f t="shared" si="19"/>
        <v>0</v>
      </c>
      <c r="AT126" s="7">
        <f t="shared" si="20"/>
        <v>0</v>
      </c>
      <c r="AU126" s="7">
        <f t="shared" si="20"/>
        <v>0</v>
      </c>
      <c r="AV126" s="7">
        <f t="shared" si="20"/>
        <v>0</v>
      </c>
    </row>
    <row r="127" spans="1:48">
      <c r="A127" s="131">
        <v>42522</v>
      </c>
      <c r="B127" s="7" t="s">
        <v>65</v>
      </c>
      <c r="C127" s="7" t="s">
        <v>232</v>
      </c>
      <c r="D127" s="7">
        <v>2</v>
      </c>
      <c r="E127" s="7">
        <v>0</v>
      </c>
      <c r="F127" s="7">
        <v>0</v>
      </c>
      <c r="G127" s="7">
        <v>0</v>
      </c>
      <c r="H127" s="7">
        <v>0</v>
      </c>
      <c r="I127" s="7">
        <v>0</v>
      </c>
      <c r="J127" s="7">
        <v>0</v>
      </c>
      <c r="K127" s="7">
        <v>0</v>
      </c>
      <c r="L127" s="7">
        <v>1</v>
      </c>
      <c r="M127" s="7">
        <v>0</v>
      </c>
      <c r="N127" s="7">
        <v>0</v>
      </c>
      <c r="O127" s="7">
        <v>0</v>
      </c>
      <c r="P127" s="10" t="s">
        <v>1833</v>
      </c>
      <c r="Q127" s="10" t="s">
        <v>1833</v>
      </c>
      <c r="R127" s="7">
        <v>0</v>
      </c>
      <c r="S127" s="7">
        <v>0</v>
      </c>
      <c r="T127" s="7">
        <v>0</v>
      </c>
      <c r="U127" s="7">
        <v>0</v>
      </c>
      <c r="V127" s="7">
        <v>0</v>
      </c>
      <c r="W127" s="7">
        <v>0</v>
      </c>
      <c r="X127" s="7">
        <v>0</v>
      </c>
      <c r="Y127" s="7">
        <v>0</v>
      </c>
      <c r="Z127" s="7">
        <v>0</v>
      </c>
      <c r="AA127" s="7">
        <v>0</v>
      </c>
      <c r="AB127" s="7">
        <v>0</v>
      </c>
      <c r="AC127" s="7">
        <v>0</v>
      </c>
      <c r="AD127" s="7">
        <v>0</v>
      </c>
      <c r="AE127" s="7">
        <v>0</v>
      </c>
      <c r="AF127" s="7">
        <v>0</v>
      </c>
      <c r="AG127" s="7">
        <v>1</v>
      </c>
      <c r="AH127" s="7">
        <v>0</v>
      </c>
      <c r="AI127" s="7">
        <v>0</v>
      </c>
      <c r="AJ127" s="7">
        <v>0</v>
      </c>
      <c r="AK127" s="7">
        <v>0</v>
      </c>
      <c r="AL127" s="7">
        <v>0</v>
      </c>
      <c r="AM127" s="7">
        <f t="shared" si="14"/>
        <v>1</v>
      </c>
      <c r="AN127" s="7">
        <f t="shared" si="15"/>
        <v>0</v>
      </c>
      <c r="AO127" s="7">
        <f t="shared" si="16"/>
        <v>0</v>
      </c>
      <c r="AP127" s="7">
        <f t="shared" si="17"/>
        <v>0</v>
      </c>
      <c r="AQ127" s="7">
        <f t="shared" si="18"/>
        <v>0</v>
      </c>
      <c r="AR127" s="7">
        <f t="shared" si="18"/>
        <v>0</v>
      </c>
      <c r="AS127" s="7">
        <f t="shared" si="19"/>
        <v>1</v>
      </c>
      <c r="AT127" s="7">
        <f t="shared" si="20"/>
        <v>0</v>
      </c>
      <c r="AU127" s="7">
        <f t="shared" si="20"/>
        <v>0</v>
      </c>
      <c r="AV127" s="7">
        <f t="shared" si="20"/>
        <v>0</v>
      </c>
    </row>
    <row r="128" spans="1:48">
      <c r="A128" s="131">
        <v>42522</v>
      </c>
      <c r="B128" s="7" t="s">
        <v>751</v>
      </c>
      <c r="C128" s="7" t="s">
        <v>232</v>
      </c>
      <c r="D128" s="7">
        <v>2164</v>
      </c>
      <c r="E128" s="7">
        <v>0</v>
      </c>
      <c r="F128" s="7">
        <v>0</v>
      </c>
      <c r="G128" s="7">
        <v>0</v>
      </c>
      <c r="H128" s="7">
        <v>0</v>
      </c>
      <c r="I128" s="7">
        <v>51</v>
      </c>
      <c r="J128" s="7">
        <v>2</v>
      </c>
      <c r="K128" s="7">
        <v>154</v>
      </c>
      <c r="L128" s="7">
        <v>487</v>
      </c>
      <c r="M128" s="7">
        <v>25</v>
      </c>
      <c r="N128" s="7">
        <v>31</v>
      </c>
      <c r="O128" s="7">
        <v>54</v>
      </c>
      <c r="P128" s="10" t="s">
        <v>1833</v>
      </c>
      <c r="Q128" s="10" t="s">
        <v>1833</v>
      </c>
      <c r="R128" s="7">
        <v>34</v>
      </c>
      <c r="S128" s="7">
        <v>9</v>
      </c>
      <c r="T128" s="7">
        <v>0</v>
      </c>
      <c r="U128" s="7">
        <v>5</v>
      </c>
      <c r="V128" s="7">
        <v>8</v>
      </c>
      <c r="W128" s="7">
        <v>1</v>
      </c>
      <c r="X128" s="7">
        <v>301</v>
      </c>
      <c r="Y128" s="7">
        <v>0</v>
      </c>
      <c r="Z128" s="7">
        <v>9</v>
      </c>
      <c r="AA128" s="7">
        <v>75</v>
      </c>
      <c r="AB128" s="7">
        <v>0</v>
      </c>
      <c r="AC128" s="7">
        <v>0</v>
      </c>
      <c r="AD128" s="7">
        <v>17</v>
      </c>
      <c r="AE128" s="7">
        <v>673</v>
      </c>
      <c r="AF128" s="7">
        <v>0</v>
      </c>
      <c r="AG128" s="7">
        <v>23</v>
      </c>
      <c r="AH128" s="7">
        <v>0</v>
      </c>
      <c r="AI128" s="7">
        <v>0</v>
      </c>
      <c r="AJ128" s="7">
        <v>0</v>
      </c>
      <c r="AK128" s="7">
        <v>0</v>
      </c>
      <c r="AL128" s="7">
        <v>205</v>
      </c>
      <c r="AM128" s="7">
        <f t="shared" si="14"/>
        <v>750</v>
      </c>
      <c r="AN128" s="7">
        <f t="shared" si="15"/>
        <v>111</v>
      </c>
      <c r="AO128" s="7">
        <f t="shared" si="16"/>
        <v>301</v>
      </c>
      <c r="AP128" s="7">
        <f t="shared" si="17"/>
        <v>84</v>
      </c>
      <c r="AQ128" s="7">
        <f t="shared" si="18"/>
        <v>17</v>
      </c>
      <c r="AR128" s="7">
        <f t="shared" si="18"/>
        <v>673</v>
      </c>
      <c r="AS128" s="7">
        <f t="shared" si="19"/>
        <v>23</v>
      </c>
      <c r="AT128" s="7">
        <f t="shared" si="20"/>
        <v>0</v>
      </c>
      <c r="AU128" s="7">
        <f t="shared" si="20"/>
        <v>0</v>
      </c>
      <c r="AV128" s="7">
        <f t="shared" si="20"/>
        <v>205</v>
      </c>
    </row>
    <row r="129" spans="1:48">
      <c r="A129" s="131">
        <v>42522</v>
      </c>
      <c r="B129" s="7" t="s">
        <v>1760</v>
      </c>
      <c r="C129" s="7" t="s">
        <v>232</v>
      </c>
      <c r="D129" s="7">
        <v>3305</v>
      </c>
      <c r="E129" s="7">
        <v>0</v>
      </c>
      <c r="F129" s="7">
        <v>80</v>
      </c>
      <c r="G129" s="7">
        <v>37</v>
      </c>
      <c r="H129" s="7">
        <v>35</v>
      </c>
      <c r="I129" s="7">
        <v>21</v>
      </c>
      <c r="J129" s="7">
        <v>14</v>
      </c>
      <c r="K129" s="7">
        <v>99</v>
      </c>
      <c r="L129" s="7">
        <v>75</v>
      </c>
      <c r="M129" s="7">
        <v>47</v>
      </c>
      <c r="N129" s="7">
        <v>106</v>
      </c>
      <c r="O129" s="7">
        <v>369</v>
      </c>
      <c r="P129" s="10" t="s">
        <v>1833</v>
      </c>
      <c r="Q129" s="10" t="s">
        <v>1833</v>
      </c>
      <c r="R129" s="7">
        <v>99</v>
      </c>
      <c r="S129" s="7">
        <v>30</v>
      </c>
      <c r="T129" s="7">
        <v>239</v>
      </c>
      <c r="U129" s="7">
        <v>28</v>
      </c>
      <c r="V129" s="7">
        <v>13</v>
      </c>
      <c r="W129" s="7">
        <v>0</v>
      </c>
      <c r="X129" s="7">
        <v>353</v>
      </c>
      <c r="Y129" s="7">
        <v>11</v>
      </c>
      <c r="Z129" s="7">
        <v>103</v>
      </c>
      <c r="AA129" s="7">
        <v>0</v>
      </c>
      <c r="AB129" s="7">
        <v>4</v>
      </c>
      <c r="AC129" s="7">
        <v>8</v>
      </c>
      <c r="AD129" s="7">
        <v>11</v>
      </c>
      <c r="AE129" s="7">
        <v>782</v>
      </c>
      <c r="AF129" s="7">
        <v>19</v>
      </c>
      <c r="AG129" s="7">
        <v>41</v>
      </c>
      <c r="AH129" s="7">
        <v>332</v>
      </c>
      <c r="AI129" s="7">
        <v>9</v>
      </c>
      <c r="AJ129" s="7">
        <v>12</v>
      </c>
      <c r="AK129" s="7">
        <v>100</v>
      </c>
      <c r="AL129" s="7">
        <v>228</v>
      </c>
      <c r="AM129" s="7">
        <f t="shared" si="14"/>
        <v>514</v>
      </c>
      <c r="AN129" s="7">
        <f t="shared" si="15"/>
        <v>778</v>
      </c>
      <c r="AO129" s="7">
        <f t="shared" si="16"/>
        <v>353</v>
      </c>
      <c r="AP129" s="7">
        <f t="shared" si="17"/>
        <v>126</v>
      </c>
      <c r="AQ129" s="7">
        <f t="shared" si="18"/>
        <v>11</v>
      </c>
      <c r="AR129" s="7">
        <f t="shared" si="18"/>
        <v>782</v>
      </c>
      <c r="AS129" s="7">
        <f t="shared" si="19"/>
        <v>401</v>
      </c>
      <c r="AT129" s="7">
        <f t="shared" si="20"/>
        <v>12</v>
      </c>
      <c r="AU129" s="7">
        <f t="shared" si="20"/>
        <v>100</v>
      </c>
      <c r="AV129" s="7">
        <f t="shared" si="20"/>
        <v>228</v>
      </c>
    </row>
    <row r="130" spans="1:48">
      <c r="A130" s="131">
        <v>42522</v>
      </c>
      <c r="B130" s="7" t="s">
        <v>941</v>
      </c>
      <c r="C130" s="7" t="s">
        <v>232</v>
      </c>
      <c r="D130" s="7">
        <v>146</v>
      </c>
      <c r="E130" s="7">
        <v>0</v>
      </c>
      <c r="F130" s="7">
        <v>0</v>
      </c>
      <c r="G130" s="7">
        <v>56</v>
      </c>
      <c r="H130" s="7">
        <v>0</v>
      </c>
      <c r="I130" s="7">
        <v>0</v>
      </c>
      <c r="J130" s="7">
        <v>0</v>
      </c>
      <c r="K130" s="7">
        <v>0</v>
      </c>
      <c r="L130" s="7">
        <v>0</v>
      </c>
      <c r="M130" s="7">
        <v>0</v>
      </c>
      <c r="N130" s="7">
        <v>0</v>
      </c>
      <c r="O130" s="7">
        <v>54</v>
      </c>
      <c r="P130" s="10" t="s">
        <v>1833</v>
      </c>
      <c r="Q130" s="10" t="s">
        <v>1833</v>
      </c>
      <c r="R130" s="7">
        <v>0</v>
      </c>
      <c r="S130" s="7">
        <v>0</v>
      </c>
      <c r="T130" s="7">
        <v>0</v>
      </c>
      <c r="U130" s="7">
        <v>0</v>
      </c>
      <c r="V130" s="7">
        <v>0</v>
      </c>
      <c r="W130" s="7">
        <v>0</v>
      </c>
      <c r="X130" s="7">
        <v>0</v>
      </c>
      <c r="Y130" s="7">
        <v>0</v>
      </c>
      <c r="Z130" s="7">
        <v>0</v>
      </c>
      <c r="AA130" s="7">
        <v>0</v>
      </c>
      <c r="AB130" s="7">
        <v>0</v>
      </c>
      <c r="AC130" s="7">
        <v>0</v>
      </c>
      <c r="AD130" s="7">
        <v>0</v>
      </c>
      <c r="AE130" s="7">
        <v>36</v>
      </c>
      <c r="AF130" s="7">
        <v>0</v>
      </c>
      <c r="AG130" s="7">
        <v>0</v>
      </c>
      <c r="AH130" s="7">
        <v>0</v>
      </c>
      <c r="AI130" s="7">
        <v>0</v>
      </c>
      <c r="AJ130" s="7">
        <v>0</v>
      </c>
      <c r="AK130" s="7">
        <v>0</v>
      </c>
      <c r="AL130" s="7">
        <v>0</v>
      </c>
      <c r="AM130" s="7">
        <f t="shared" si="14"/>
        <v>56</v>
      </c>
      <c r="AN130" s="7">
        <f t="shared" si="15"/>
        <v>54</v>
      </c>
      <c r="AO130" s="7">
        <f t="shared" si="16"/>
        <v>0</v>
      </c>
      <c r="AP130" s="7">
        <f t="shared" si="17"/>
        <v>0</v>
      </c>
      <c r="AQ130" s="7">
        <f t="shared" si="18"/>
        <v>0</v>
      </c>
      <c r="AR130" s="7">
        <f t="shared" si="18"/>
        <v>36</v>
      </c>
      <c r="AS130" s="7">
        <f t="shared" si="19"/>
        <v>0</v>
      </c>
      <c r="AT130" s="7">
        <f t="shared" si="20"/>
        <v>0</v>
      </c>
      <c r="AU130" s="7">
        <f t="shared" si="20"/>
        <v>0</v>
      </c>
      <c r="AV130" s="7">
        <f t="shared" si="20"/>
        <v>0</v>
      </c>
    </row>
    <row r="131" spans="1:48">
      <c r="A131" s="131">
        <v>42522</v>
      </c>
      <c r="B131" s="7" t="s">
        <v>134</v>
      </c>
      <c r="C131" s="7" t="s">
        <v>232</v>
      </c>
      <c r="D131" s="7">
        <v>445</v>
      </c>
      <c r="E131" s="7">
        <v>0</v>
      </c>
      <c r="F131" s="7">
        <v>18</v>
      </c>
      <c r="G131" s="7">
        <v>3</v>
      </c>
      <c r="H131" s="7">
        <v>3</v>
      </c>
      <c r="I131" s="7">
        <v>0</v>
      </c>
      <c r="J131" s="7">
        <v>0</v>
      </c>
      <c r="K131" s="7">
        <v>6</v>
      </c>
      <c r="L131" s="7">
        <v>6</v>
      </c>
      <c r="M131" s="7">
        <v>7</v>
      </c>
      <c r="N131" s="7">
        <v>6</v>
      </c>
      <c r="O131" s="7">
        <v>70</v>
      </c>
      <c r="P131" s="10" t="s">
        <v>1833</v>
      </c>
      <c r="Q131" s="10" t="s">
        <v>1833</v>
      </c>
      <c r="R131" s="7">
        <v>15</v>
      </c>
      <c r="S131" s="7">
        <v>20</v>
      </c>
      <c r="T131" s="7">
        <v>1</v>
      </c>
      <c r="U131" s="7">
        <v>9</v>
      </c>
      <c r="V131" s="7">
        <v>0</v>
      </c>
      <c r="W131" s="7">
        <v>0</v>
      </c>
      <c r="X131" s="7">
        <v>38</v>
      </c>
      <c r="Y131" s="7">
        <v>0</v>
      </c>
      <c r="Z131" s="7">
        <v>20</v>
      </c>
      <c r="AA131" s="7">
        <v>9</v>
      </c>
      <c r="AB131" s="7">
        <v>0</v>
      </c>
      <c r="AC131" s="7">
        <v>2</v>
      </c>
      <c r="AD131" s="7">
        <v>23</v>
      </c>
      <c r="AE131" s="7">
        <v>126</v>
      </c>
      <c r="AF131" s="7">
        <v>20</v>
      </c>
      <c r="AG131" s="7">
        <v>7</v>
      </c>
      <c r="AH131" s="7">
        <v>1</v>
      </c>
      <c r="AI131" s="7">
        <v>0</v>
      </c>
      <c r="AJ131" s="7">
        <v>5</v>
      </c>
      <c r="AK131" s="7">
        <v>16</v>
      </c>
      <c r="AL131" s="7">
        <v>14</v>
      </c>
      <c r="AM131" s="7">
        <f t="shared" si="14"/>
        <v>49</v>
      </c>
      <c r="AN131" s="7">
        <f t="shared" si="15"/>
        <v>115</v>
      </c>
      <c r="AO131" s="7">
        <f t="shared" si="16"/>
        <v>38</v>
      </c>
      <c r="AP131" s="7">
        <f t="shared" si="17"/>
        <v>31</v>
      </c>
      <c r="AQ131" s="7">
        <f t="shared" si="18"/>
        <v>23</v>
      </c>
      <c r="AR131" s="7">
        <f t="shared" si="18"/>
        <v>126</v>
      </c>
      <c r="AS131" s="7">
        <f t="shared" si="19"/>
        <v>28</v>
      </c>
      <c r="AT131" s="7">
        <f t="shared" si="20"/>
        <v>5</v>
      </c>
      <c r="AU131" s="7">
        <f t="shared" si="20"/>
        <v>16</v>
      </c>
      <c r="AV131" s="7">
        <f t="shared" si="20"/>
        <v>14</v>
      </c>
    </row>
    <row r="132" spans="1:48">
      <c r="A132" s="131">
        <v>42522</v>
      </c>
      <c r="B132" s="7" t="s">
        <v>413</v>
      </c>
      <c r="C132" s="7" t="s">
        <v>232</v>
      </c>
      <c r="D132" s="7">
        <v>301</v>
      </c>
      <c r="E132" s="7">
        <v>0</v>
      </c>
      <c r="F132" s="7">
        <v>6</v>
      </c>
      <c r="G132" s="7">
        <v>5</v>
      </c>
      <c r="H132" s="7">
        <v>3</v>
      </c>
      <c r="I132" s="7">
        <v>0</v>
      </c>
      <c r="J132" s="7">
        <v>0</v>
      </c>
      <c r="K132" s="7">
        <v>38</v>
      </c>
      <c r="L132" s="7">
        <v>0</v>
      </c>
      <c r="M132" s="7">
        <v>8</v>
      </c>
      <c r="N132" s="7">
        <v>0</v>
      </c>
      <c r="O132" s="7">
        <v>10</v>
      </c>
      <c r="P132" s="10" t="s">
        <v>1833</v>
      </c>
      <c r="Q132" s="10" t="s">
        <v>1833</v>
      </c>
      <c r="R132" s="7">
        <v>2</v>
      </c>
      <c r="S132" s="7">
        <v>22</v>
      </c>
      <c r="T132" s="7">
        <v>3</v>
      </c>
      <c r="U132" s="7">
        <v>104</v>
      </c>
      <c r="V132" s="7">
        <v>2</v>
      </c>
      <c r="W132" s="7">
        <v>0</v>
      </c>
      <c r="X132" s="7">
        <v>38</v>
      </c>
      <c r="Y132" s="7">
        <v>0</v>
      </c>
      <c r="Z132" s="7">
        <v>3</v>
      </c>
      <c r="AA132" s="7">
        <v>0</v>
      </c>
      <c r="AB132" s="7">
        <v>8</v>
      </c>
      <c r="AC132" s="7">
        <v>2</v>
      </c>
      <c r="AD132" s="7">
        <v>0</v>
      </c>
      <c r="AE132" s="7">
        <v>33</v>
      </c>
      <c r="AF132" s="7">
        <v>12</v>
      </c>
      <c r="AG132" s="7">
        <v>0</v>
      </c>
      <c r="AH132" s="7">
        <v>0</v>
      </c>
      <c r="AI132" s="7">
        <v>0</v>
      </c>
      <c r="AJ132" s="7">
        <v>1</v>
      </c>
      <c r="AK132" s="7">
        <v>0</v>
      </c>
      <c r="AL132" s="7">
        <v>1</v>
      </c>
      <c r="AM132" s="7">
        <f t="shared" si="14"/>
        <v>60</v>
      </c>
      <c r="AN132" s="7">
        <f t="shared" si="15"/>
        <v>143</v>
      </c>
      <c r="AO132" s="7">
        <f t="shared" si="16"/>
        <v>38</v>
      </c>
      <c r="AP132" s="7">
        <f t="shared" si="17"/>
        <v>13</v>
      </c>
      <c r="AQ132" s="7">
        <f t="shared" si="18"/>
        <v>0</v>
      </c>
      <c r="AR132" s="7">
        <f t="shared" si="18"/>
        <v>33</v>
      </c>
      <c r="AS132" s="7">
        <f t="shared" si="19"/>
        <v>12</v>
      </c>
      <c r="AT132" s="7">
        <f t="shared" si="20"/>
        <v>1</v>
      </c>
      <c r="AU132" s="7">
        <f t="shared" si="20"/>
        <v>0</v>
      </c>
      <c r="AV132" s="7">
        <f t="shared" si="20"/>
        <v>1</v>
      </c>
    </row>
    <row r="133" spans="1:48">
      <c r="A133" s="131">
        <v>42522</v>
      </c>
      <c r="B133" s="7" t="s">
        <v>726</v>
      </c>
      <c r="C133" s="7" t="s">
        <v>232</v>
      </c>
      <c r="D133" s="7">
        <v>1336</v>
      </c>
      <c r="E133" s="7">
        <v>0</v>
      </c>
      <c r="F133" s="7">
        <v>41</v>
      </c>
      <c r="G133" s="7">
        <v>71</v>
      </c>
      <c r="H133" s="7">
        <v>62</v>
      </c>
      <c r="I133" s="7">
        <v>0</v>
      </c>
      <c r="J133" s="7">
        <v>4</v>
      </c>
      <c r="K133" s="7">
        <v>6</v>
      </c>
      <c r="L133" s="7">
        <v>46</v>
      </c>
      <c r="M133" s="7">
        <v>4</v>
      </c>
      <c r="N133" s="7">
        <v>8</v>
      </c>
      <c r="O133" s="7">
        <v>92</v>
      </c>
      <c r="P133" s="10" t="s">
        <v>1833</v>
      </c>
      <c r="Q133" s="10" t="s">
        <v>1833</v>
      </c>
      <c r="R133" s="7">
        <v>43</v>
      </c>
      <c r="S133" s="7">
        <v>3</v>
      </c>
      <c r="T133" s="7">
        <v>2</v>
      </c>
      <c r="U133" s="7">
        <v>31</v>
      </c>
      <c r="V133" s="7">
        <v>4</v>
      </c>
      <c r="W133" s="7">
        <v>0</v>
      </c>
      <c r="X133" s="7">
        <v>300</v>
      </c>
      <c r="Y133" s="7">
        <v>0</v>
      </c>
      <c r="Z133" s="7">
        <v>7</v>
      </c>
      <c r="AA133" s="7">
        <v>0</v>
      </c>
      <c r="AB133" s="7">
        <v>0</v>
      </c>
      <c r="AC133" s="7">
        <v>0</v>
      </c>
      <c r="AD133" s="7">
        <v>18</v>
      </c>
      <c r="AE133" s="7">
        <v>304</v>
      </c>
      <c r="AF133" s="7">
        <v>0</v>
      </c>
      <c r="AG133" s="7">
        <v>85</v>
      </c>
      <c r="AH133" s="7">
        <v>107</v>
      </c>
      <c r="AI133" s="7">
        <v>25</v>
      </c>
      <c r="AJ133" s="7">
        <v>0</v>
      </c>
      <c r="AK133" s="7">
        <v>3</v>
      </c>
      <c r="AL133" s="7">
        <v>70</v>
      </c>
      <c r="AM133" s="7">
        <f t="shared" si="14"/>
        <v>242</v>
      </c>
      <c r="AN133" s="7">
        <f t="shared" si="15"/>
        <v>175</v>
      </c>
      <c r="AO133" s="7">
        <f t="shared" si="16"/>
        <v>300</v>
      </c>
      <c r="AP133" s="7">
        <f t="shared" si="17"/>
        <v>7</v>
      </c>
      <c r="AQ133" s="7">
        <f t="shared" si="18"/>
        <v>18</v>
      </c>
      <c r="AR133" s="7">
        <f t="shared" si="18"/>
        <v>304</v>
      </c>
      <c r="AS133" s="7">
        <f t="shared" si="19"/>
        <v>217</v>
      </c>
      <c r="AT133" s="7">
        <f t="shared" si="20"/>
        <v>0</v>
      </c>
      <c r="AU133" s="7">
        <f t="shared" si="20"/>
        <v>3</v>
      </c>
      <c r="AV133" s="7">
        <f t="shared" si="20"/>
        <v>70</v>
      </c>
    </row>
    <row r="134" spans="1:48">
      <c r="A134" s="131">
        <v>42522</v>
      </c>
      <c r="B134" s="7" t="s">
        <v>268</v>
      </c>
      <c r="C134" s="7" t="s">
        <v>232</v>
      </c>
      <c r="D134" s="7">
        <v>697</v>
      </c>
      <c r="E134" s="7">
        <v>0</v>
      </c>
      <c r="F134" s="7">
        <v>45</v>
      </c>
      <c r="G134" s="7">
        <v>8</v>
      </c>
      <c r="H134" s="7">
        <v>32</v>
      </c>
      <c r="I134" s="7">
        <v>2</v>
      </c>
      <c r="J134" s="7">
        <v>68</v>
      </c>
      <c r="K134" s="7">
        <v>4</v>
      </c>
      <c r="L134" s="7">
        <v>0</v>
      </c>
      <c r="M134" s="7">
        <v>2</v>
      </c>
      <c r="N134" s="7">
        <v>11</v>
      </c>
      <c r="O134" s="7">
        <v>56</v>
      </c>
      <c r="P134" s="10" t="s">
        <v>1833</v>
      </c>
      <c r="Q134" s="10" t="s">
        <v>1833</v>
      </c>
      <c r="R134" s="7">
        <v>4</v>
      </c>
      <c r="S134" s="7">
        <v>1</v>
      </c>
      <c r="T134" s="7">
        <v>8</v>
      </c>
      <c r="U134" s="7">
        <v>5</v>
      </c>
      <c r="V134" s="7">
        <v>6</v>
      </c>
      <c r="W134" s="7">
        <v>4</v>
      </c>
      <c r="X134" s="7">
        <v>91</v>
      </c>
      <c r="Y134" s="7">
        <v>0</v>
      </c>
      <c r="Z134" s="7">
        <v>0</v>
      </c>
      <c r="AA134" s="7">
        <v>2</v>
      </c>
      <c r="AB134" s="7">
        <v>2</v>
      </c>
      <c r="AC134" s="7">
        <v>0</v>
      </c>
      <c r="AD134" s="7">
        <v>18</v>
      </c>
      <c r="AE134" s="7">
        <v>158</v>
      </c>
      <c r="AF134" s="7">
        <v>1</v>
      </c>
      <c r="AG134" s="7">
        <v>0</v>
      </c>
      <c r="AH134" s="7">
        <v>8</v>
      </c>
      <c r="AI134" s="7">
        <v>0</v>
      </c>
      <c r="AJ134" s="7">
        <v>6</v>
      </c>
      <c r="AK134" s="7">
        <v>11</v>
      </c>
      <c r="AL134" s="7">
        <v>144</v>
      </c>
      <c r="AM134" s="7">
        <f t="shared" si="14"/>
        <v>172</v>
      </c>
      <c r="AN134" s="7">
        <f t="shared" si="15"/>
        <v>84</v>
      </c>
      <c r="AO134" s="7">
        <f t="shared" si="16"/>
        <v>91</v>
      </c>
      <c r="AP134" s="7">
        <f t="shared" si="17"/>
        <v>4</v>
      </c>
      <c r="AQ134" s="7">
        <f t="shared" si="18"/>
        <v>18</v>
      </c>
      <c r="AR134" s="7">
        <f t="shared" si="18"/>
        <v>158</v>
      </c>
      <c r="AS134" s="7">
        <f t="shared" si="19"/>
        <v>9</v>
      </c>
      <c r="AT134" s="7">
        <f t="shared" si="20"/>
        <v>6</v>
      </c>
      <c r="AU134" s="7">
        <f t="shared" si="20"/>
        <v>11</v>
      </c>
      <c r="AV134" s="7">
        <f t="shared" si="20"/>
        <v>144</v>
      </c>
    </row>
    <row r="135" spans="1:48">
      <c r="A135" s="131">
        <v>42522</v>
      </c>
      <c r="B135" s="7" t="s">
        <v>1762</v>
      </c>
      <c r="C135" s="7" t="s">
        <v>232</v>
      </c>
      <c r="D135" s="7">
        <v>218</v>
      </c>
      <c r="E135" s="7">
        <v>0</v>
      </c>
      <c r="F135" s="7">
        <v>6</v>
      </c>
      <c r="G135" s="7">
        <v>7</v>
      </c>
      <c r="H135" s="7">
        <v>4</v>
      </c>
      <c r="I135" s="7">
        <v>0</v>
      </c>
      <c r="J135" s="7">
        <v>0</v>
      </c>
      <c r="K135" s="7">
        <v>0</v>
      </c>
      <c r="L135" s="7">
        <v>2</v>
      </c>
      <c r="M135" s="7">
        <v>1</v>
      </c>
      <c r="N135" s="7">
        <v>13</v>
      </c>
      <c r="O135" s="7">
        <v>64</v>
      </c>
      <c r="P135" s="10" t="s">
        <v>1833</v>
      </c>
      <c r="Q135" s="10" t="s">
        <v>1833</v>
      </c>
      <c r="R135" s="7">
        <v>7</v>
      </c>
      <c r="S135" s="7">
        <v>18</v>
      </c>
      <c r="T135" s="7">
        <v>0</v>
      </c>
      <c r="U135" s="7">
        <v>9</v>
      </c>
      <c r="V135" s="7">
        <v>2</v>
      </c>
      <c r="W135" s="7">
        <v>4</v>
      </c>
      <c r="X135" s="7">
        <v>11</v>
      </c>
      <c r="Y135" s="7">
        <v>9</v>
      </c>
      <c r="Z135" s="7">
        <v>0</v>
      </c>
      <c r="AA135" s="7">
        <v>1</v>
      </c>
      <c r="AB135" s="7">
        <v>0</v>
      </c>
      <c r="AC135" s="7">
        <v>0</v>
      </c>
      <c r="AD135" s="7">
        <v>3</v>
      </c>
      <c r="AE135" s="7">
        <v>34</v>
      </c>
      <c r="AF135" s="7">
        <v>2</v>
      </c>
      <c r="AG135" s="7">
        <v>0</v>
      </c>
      <c r="AH135" s="7">
        <v>2</v>
      </c>
      <c r="AI135" s="7">
        <v>0</v>
      </c>
      <c r="AJ135" s="7">
        <v>3</v>
      </c>
      <c r="AK135" s="7">
        <v>13</v>
      </c>
      <c r="AL135" s="7">
        <v>3</v>
      </c>
      <c r="AM135" s="7">
        <f t="shared" si="14"/>
        <v>33</v>
      </c>
      <c r="AN135" s="7">
        <f t="shared" si="15"/>
        <v>104</v>
      </c>
      <c r="AO135" s="7">
        <f t="shared" si="16"/>
        <v>11</v>
      </c>
      <c r="AP135" s="7">
        <f t="shared" si="17"/>
        <v>10</v>
      </c>
      <c r="AQ135" s="7">
        <f t="shared" si="18"/>
        <v>3</v>
      </c>
      <c r="AR135" s="7">
        <f t="shared" si="18"/>
        <v>34</v>
      </c>
      <c r="AS135" s="7">
        <f t="shared" si="19"/>
        <v>4</v>
      </c>
      <c r="AT135" s="7">
        <f t="shared" si="20"/>
        <v>3</v>
      </c>
      <c r="AU135" s="7">
        <f t="shared" si="20"/>
        <v>13</v>
      </c>
      <c r="AV135" s="7">
        <f t="shared" si="20"/>
        <v>3</v>
      </c>
    </row>
    <row r="136" spans="1:48">
      <c r="A136" s="131">
        <v>42522</v>
      </c>
      <c r="B136" s="7" t="s">
        <v>1763</v>
      </c>
      <c r="C136" s="7" t="s">
        <v>232</v>
      </c>
      <c r="D136" s="7">
        <v>1785</v>
      </c>
      <c r="E136" s="7">
        <v>0</v>
      </c>
      <c r="F136" s="7">
        <v>66</v>
      </c>
      <c r="G136" s="7">
        <v>80</v>
      </c>
      <c r="H136" s="7">
        <v>8</v>
      </c>
      <c r="I136" s="7">
        <v>0</v>
      </c>
      <c r="J136" s="7">
        <v>0</v>
      </c>
      <c r="K136" s="7">
        <v>0</v>
      </c>
      <c r="L136" s="7">
        <v>9</v>
      </c>
      <c r="M136" s="7">
        <v>42</v>
      </c>
      <c r="N136" s="7">
        <v>60</v>
      </c>
      <c r="O136" s="7">
        <v>128</v>
      </c>
      <c r="P136" s="10" t="s">
        <v>1833</v>
      </c>
      <c r="Q136" s="10" t="s">
        <v>1833</v>
      </c>
      <c r="R136" s="7">
        <v>28</v>
      </c>
      <c r="S136" s="7">
        <v>1</v>
      </c>
      <c r="T136" s="7">
        <v>75</v>
      </c>
      <c r="U136" s="7">
        <v>1</v>
      </c>
      <c r="V136" s="7">
        <v>41</v>
      </c>
      <c r="W136" s="7">
        <v>0</v>
      </c>
      <c r="X136" s="7">
        <v>661</v>
      </c>
      <c r="Y136" s="7">
        <v>0</v>
      </c>
      <c r="Z136" s="7">
        <v>108</v>
      </c>
      <c r="AA136" s="7">
        <v>0</v>
      </c>
      <c r="AB136" s="7">
        <v>9</v>
      </c>
      <c r="AC136" s="7">
        <v>7</v>
      </c>
      <c r="AD136" s="7">
        <v>79</v>
      </c>
      <c r="AE136" s="7">
        <v>206</v>
      </c>
      <c r="AF136" s="7">
        <v>67</v>
      </c>
      <c r="AG136" s="7">
        <v>7</v>
      </c>
      <c r="AH136" s="7">
        <v>14</v>
      </c>
      <c r="AI136" s="7">
        <v>0</v>
      </c>
      <c r="AJ136" s="7">
        <v>58</v>
      </c>
      <c r="AK136" s="7">
        <v>2</v>
      </c>
      <c r="AL136" s="7">
        <v>28</v>
      </c>
      <c r="AM136" s="7">
        <f t="shared" si="14"/>
        <v>265</v>
      </c>
      <c r="AN136" s="7">
        <f t="shared" si="15"/>
        <v>274</v>
      </c>
      <c r="AO136" s="7">
        <f t="shared" si="16"/>
        <v>661</v>
      </c>
      <c r="AP136" s="7">
        <f t="shared" si="17"/>
        <v>124</v>
      </c>
      <c r="AQ136" s="7">
        <f t="shared" si="18"/>
        <v>79</v>
      </c>
      <c r="AR136" s="7">
        <f t="shared" si="18"/>
        <v>206</v>
      </c>
      <c r="AS136" s="7">
        <f t="shared" si="19"/>
        <v>88</v>
      </c>
      <c r="AT136" s="7">
        <f t="shared" si="20"/>
        <v>58</v>
      </c>
      <c r="AU136" s="7">
        <f t="shared" si="20"/>
        <v>2</v>
      </c>
      <c r="AV136" s="7">
        <f t="shared" si="20"/>
        <v>28</v>
      </c>
    </row>
    <row r="137" spans="1:48">
      <c r="A137" s="131">
        <v>42522</v>
      </c>
      <c r="B137" s="7" t="s">
        <v>1764</v>
      </c>
      <c r="C137" s="7" t="s">
        <v>232</v>
      </c>
      <c r="D137" s="7">
        <v>157</v>
      </c>
      <c r="E137" s="7">
        <v>0</v>
      </c>
      <c r="F137" s="7">
        <v>8</v>
      </c>
      <c r="G137" s="7">
        <v>0</v>
      </c>
      <c r="H137" s="7">
        <v>0</v>
      </c>
      <c r="I137" s="7">
        <v>0</v>
      </c>
      <c r="J137" s="7">
        <v>0</v>
      </c>
      <c r="K137" s="7">
        <v>0</v>
      </c>
      <c r="L137" s="7">
        <v>0</v>
      </c>
      <c r="M137" s="7">
        <v>0</v>
      </c>
      <c r="N137" s="7">
        <v>0</v>
      </c>
      <c r="O137" s="7">
        <v>30</v>
      </c>
      <c r="P137" s="10" t="s">
        <v>1833</v>
      </c>
      <c r="Q137" s="10" t="s">
        <v>1833</v>
      </c>
      <c r="R137" s="7">
        <v>0</v>
      </c>
      <c r="S137" s="7">
        <v>0</v>
      </c>
      <c r="T137" s="7">
        <v>0</v>
      </c>
      <c r="U137" s="7">
        <v>0</v>
      </c>
      <c r="V137" s="7">
        <v>0</v>
      </c>
      <c r="W137" s="7">
        <v>0</v>
      </c>
      <c r="X137" s="7">
        <v>103</v>
      </c>
      <c r="Y137" s="7">
        <v>0</v>
      </c>
      <c r="Z137" s="7">
        <v>0</v>
      </c>
      <c r="AA137" s="7">
        <v>0</v>
      </c>
      <c r="AB137" s="7">
        <v>0</v>
      </c>
      <c r="AC137" s="7">
        <v>0</v>
      </c>
      <c r="AD137" s="7">
        <v>0</v>
      </c>
      <c r="AE137" s="7">
        <v>16</v>
      </c>
      <c r="AF137" s="7">
        <v>0</v>
      </c>
      <c r="AG137" s="7">
        <v>0</v>
      </c>
      <c r="AH137" s="7">
        <v>0</v>
      </c>
      <c r="AI137" s="7">
        <v>0</v>
      </c>
      <c r="AJ137" s="7">
        <v>0</v>
      </c>
      <c r="AK137" s="7">
        <v>0</v>
      </c>
      <c r="AL137" s="7">
        <v>0</v>
      </c>
      <c r="AM137" s="7">
        <f t="shared" si="14"/>
        <v>8</v>
      </c>
      <c r="AN137" s="7">
        <f t="shared" si="15"/>
        <v>30</v>
      </c>
      <c r="AO137" s="7">
        <f t="shared" si="16"/>
        <v>103</v>
      </c>
      <c r="AP137" s="7">
        <f t="shared" si="17"/>
        <v>0</v>
      </c>
      <c r="AQ137" s="7">
        <f t="shared" si="18"/>
        <v>0</v>
      </c>
      <c r="AR137" s="7">
        <f t="shared" si="18"/>
        <v>16</v>
      </c>
      <c r="AS137" s="7">
        <f t="shared" si="19"/>
        <v>0</v>
      </c>
      <c r="AT137" s="7">
        <f t="shared" si="20"/>
        <v>0</v>
      </c>
      <c r="AU137" s="7">
        <f t="shared" si="20"/>
        <v>0</v>
      </c>
      <c r="AV137" s="7">
        <f t="shared" si="20"/>
        <v>0</v>
      </c>
    </row>
    <row r="138" spans="1:48">
      <c r="A138" s="27">
        <v>42522</v>
      </c>
      <c r="B138" s="7" t="s">
        <v>1589</v>
      </c>
      <c r="C138" s="7" t="s">
        <v>232</v>
      </c>
      <c r="D138" s="7">
        <v>1085</v>
      </c>
      <c r="E138" s="7">
        <v>0</v>
      </c>
      <c r="F138" s="7">
        <v>26</v>
      </c>
      <c r="G138" s="7">
        <v>0</v>
      </c>
      <c r="H138" s="7">
        <v>4</v>
      </c>
      <c r="I138" s="7">
        <v>67</v>
      </c>
      <c r="J138" s="7">
        <v>4</v>
      </c>
      <c r="K138" s="7">
        <v>72</v>
      </c>
      <c r="L138" s="7">
        <v>28</v>
      </c>
      <c r="M138" s="7">
        <v>0</v>
      </c>
      <c r="N138" s="7">
        <v>23</v>
      </c>
      <c r="O138" s="7">
        <v>31</v>
      </c>
      <c r="P138" s="10" t="s">
        <v>1833</v>
      </c>
      <c r="Q138" s="10" t="s">
        <v>1833</v>
      </c>
      <c r="R138" s="7">
        <v>6</v>
      </c>
      <c r="S138" s="7">
        <v>2</v>
      </c>
      <c r="T138" s="7">
        <v>0</v>
      </c>
      <c r="U138" s="7">
        <v>1</v>
      </c>
      <c r="V138" s="7">
        <v>0</v>
      </c>
      <c r="W138" s="7">
        <v>0</v>
      </c>
      <c r="X138" s="7">
        <v>225</v>
      </c>
      <c r="Y138" s="7">
        <v>0</v>
      </c>
      <c r="Z138" s="7">
        <v>27</v>
      </c>
      <c r="AA138" s="7">
        <v>0</v>
      </c>
      <c r="AB138" s="7">
        <v>1</v>
      </c>
      <c r="AC138" s="7">
        <v>4</v>
      </c>
      <c r="AD138" s="7">
        <v>9</v>
      </c>
      <c r="AE138" s="7">
        <v>330</v>
      </c>
      <c r="AF138" s="7">
        <v>3</v>
      </c>
      <c r="AG138" s="7">
        <v>2</v>
      </c>
      <c r="AH138" s="7">
        <v>3</v>
      </c>
      <c r="AI138" s="7">
        <v>3</v>
      </c>
      <c r="AJ138" s="7">
        <v>6</v>
      </c>
      <c r="AK138" s="7">
        <v>43</v>
      </c>
      <c r="AL138" s="7">
        <v>165</v>
      </c>
      <c r="AM138" s="7">
        <f t="shared" si="14"/>
        <v>224</v>
      </c>
      <c r="AN138" s="7">
        <f t="shared" si="15"/>
        <v>40</v>
      </c>
      <c r="AO138" s="7">
        <f t="shared" si="16"/>
        <v>225</v>
      </c>
      <c r="AP138" s="7">
        <f t="shared" si="17"/>
        <v>32</v>
      </c>
      <c r="AQ138" s="7">
        <f t="shared" si="18"/>
        <v>9</v>
      </c>
      <c r="AR138" s="7">
        <f t="shared" si="18"/>
        <v>330</v>
      </c>
      <c r="AS138" s="7">
        <f t="shared" si="19"/>
        <v>11</v>
      </c>
      <c r="AT138" s="7">
        <f t="shared" si="20"/>
        <v>6</v>
      </c>
      <c r="AU138" s="7">
        <f t="shared" si="20"/>
        <v>43</v>
      </c>
      <c r="AV138" s="7">
        <f t="shared" si="20"/>
        <v>165</v>
      </c>
    </row>
    <row r="139" spans="1:48">
      <c r="A139" s="131">
        <v>44348</v>
      </c>
      <c r="B139" s="7" t="s">
        <v>125</v>
      </c>
      <c r="C139" s="7" t="s">
        <v>928</v>
      </c>
      <c r="D139" s="7">
        <v>1706</v>
      </c>
      <c r="E139" s="7">
        <v>0</v>
      </c>
      <c r="F139" s="7">
        <v>56</v>
      </c>
      <c r="G139" s="7">
        <v>50</v>
      </c>
      <c r="H139" s="7">
        <v>36</v>
      </c>
      <c r="I139" s="7">
        <v>35</v>
      </c>
      <c r="J139" s="7">
        <v>20</v>
      </c>
      <c r="K139" s="7">
        <v>49</v>
      </c>
      <c r="L139" s="7">
        <v>40</v>
      </c>
      <c r="M139" s="7">
        <v>28</v>
      </c>
      <c r="N139" s="7">
        <v>53</v>
      </c>
      <c r="O139" s="7">
        <v>158</v>
      </c>
      <c r="P139" s="7"/>
      <c r="Q139" s="7"/>
      <c r="R139" s="7">
        <v>57</v>
      </c>
      <c r="S139" s="7">
        <v>37</v>
      </c>
      <c r="T139" s="7">
        <v>24</v>
      </c>
      <c r="U139" s="7">
        <v>28</v>
      </c>
      <c r="V139" s="7">
        <v>19</v>
      </c>
      <c r="W139" s="7">
        <v>9</v>
      </c>
      <c r="X139" s="7">
        <v>205</v>
      </c>
      <c r="Y139" s="7">
        <v>3</v>
      </c>
      <c r="Z139" s="7">
        <v>38</v>
      </c>
      <c r="AA139" s="7">
        <v>14</v>
      </c>
      <c r="AB139" s="7">
        <v>16</v>
      </c>
      <c r="AC139" s="7">
        <v>11</v>
      </c>
      <c r="AD139" s="7">
        <v>49</v>
      </c>
      <c r="AE139" s="7">
        <v>415</v>
      </c>
      <c r="AF139" s="7">
        <v>33</v>
      </c>
      <c r="AG139" s="7">
        <v>19</v>
      </c>
      <c r="AH139" s="7">
        <v>52</v>
      </c>
      <c r="AI139" s="7">
        <v>19</v>
      </c>
      <c r="AJ139" s="7">
        <v>24</v>
      </c>
      <c r="AK139" s="7">
        <v>40</v>
      </c>
      <c r="AL139" s="7">
        <v>125</v>
      </c>
      <c r="AM139" s="7">
        <f t="shared" si="14"/>
        <v>367</v>
      </c>
      <c r="AN139" s="7">
        <f t="shared" si="15"/>
        <v>332</v>
      </c>
      <c r="AO139" s="7">
        <f t="shared" si="16"/>
        <v>205</v>
      </c>
      <c r="AP139" s="7">
        <f t="shared" si="17"/>
        <v>82</v>
      </c>
      <c r="AQ139" s="7">
        <f t="shared" si="18"/>
        <v>49</v>
      </c>
      <c r="AR139" s="7">
        <f t="shared" si="18"/>
        <v>415</v>
      </c>
      <c r="AS139" s="7">
        <f t="shared" si="19"/>
        <v>123</v>
      </c>
      <c r="AT139" s="7">
        <f t="shared" si="20"/>
        <v>24</v>
      </c>
      <c r="AU139" s="7">
        <f t="shared" si="20"/>
        <v>40</v>
      </c>
      <c r="AV139" s="7">
        <f t="shared" si="20"/>
        <v>125</v>
      </c>
    </row>
    <row r="140" spans="1:48">
      <c r="A140" s="131">
        <v>44348</v>
      </c>
      <c r="B140" s="7" t="s">
        <v>1751</v>
      </c>
      <c r="C140" s="7" t="s">
        <v>1843</v>
      </c>
      <c r="D140" s="7">
        <v>2</v>
      </c>
      <c r="E140" s="7">
        <v>0</v>
      </c>
      <c r="F140" s="7">
        <v>0</v>
      </c>
      <c r="G140" s="7">
        <v>0</v>
      </c>
      <c r="H140" s="7">
        <v>0</v>
      </c>
      <c r="I140" s="7">
        <v>0</v>
      </c>
      <c r="J140" s="7">
        <v>0</v>
      </c>
      <c r="K140" s="7">
        <v>0</v>
      </c>
      <c r="L140" s="7">
        <v>0</v>
      </c>
      <c r="M140" s="7">
        <v>0</v>
      </c>
      <c r="N140" s="7">
        <v>0</v>
      </c>
      <c r="O140" s="7">
        <v>0</v>
      </c>
      <c r="P140" s="7"/>
      <c r="Q140" s="7"/>
      <c r="R140" s="7">
        <v>0</v>
      </c>
      <c r="S140" s="7">
        <v>0</v>
      </c>
      <c r="T140" s="7">
        <v>0</v>
      </c>
      <c r="U140" s="7">
        <v>0</v>
      </c>
      <c r="V140" s="7">
        <v>0</v>
      </c>
      <c r="W140" s="7">
        <v>0</v>
      </c>
      <c r="X140" s="7">
        <v>0</v>
      </c>
      <c r="Y140" s="7">
        <v>0</v>
      </c>
      <c r="Z140" s="7">
        <v>0</v>
      </c>
      <c r="AA140" s="7">
        <v>0</v>
      </c>
      <c r="AB140" s="7">
        <v>0</v>
      </c>
      <c r="AC140" s="7">
        <v>0</v>
      </c>
      <c r="AD140" s="7">
        <v>0</v>
      </c>
      <c r="AE140" s="7">
        <v>1</v>
      </c>
      <c r="AF140" s="7">
        <v>0</v>
      </c>
      <c r="AG140" s="7">
        <v>0</v>
      </c>
      <c r="AH140" s="7">
        <v>0</v>
      </c>
      <c r="AI140" s="7">
        <v>0</v>
      </c>
      <c r="AJ140" s="7">
        <v>0</v>
      </c>
      <c r="AK140" s="7">
        <v>0</v>
      </c>
      <c r="AL140" s="7">
        <v>1</v>
      </c>
      <c r="AM140" s="7">
        <f t="shared" si="14"/>
        <v>0</v>
      </c>
      <c r="AN140" s="7">
        <f t="shared" si="15"/>
        <v>0</v>
      </c>
      <c r="AO140" s="7">
        <f t="shared" si="16"/>
        <v>0</v>
      </c>
      <c r="AP140" s="7">
        <f t="shared" si="17"/>
        <v>0</v>
      </c>
      <c r="AQ140" s="7">
        <f t="shared" si="18"/>
        <v>0</v>
      </c>
      <c r="AR140" s="7">
        <f t="shared" si="18"/>
        <v>1</v>
      </c>
      <c r="AS140" s="7">
        <f t="shared" si="19"/>
        <v>0</v>
      </c>
      <c r="AT140" s="7">
        <f t="shared" si="20"/>
        <v>0</v>
      </c>
      <c r="AU140" s="7">
        <f t="shared" si="20"/>
        <v>0</v>
      </c>
      <c r="AV140" s="7">
        <f t="shared" si="20"/>
        <v>1</v>
      </c>
    </row>
    <row r="141" spans="1:48">
      <c r="A141" s="131">
        <v>44348</v>
      </c>
      <c r="B141" s="7" t="s">
        <v>1756</v>
      </c>
      <c r="C141" s="7" t="s">
        <v>928</v>
      </c>
      <c r="D141" s="7">
        <v>0</v>
      </c>
      <c r="E141" s="7">
        <v>0</v>
      </c>
      <c r="F141" s="7">
        <v>0</v>
      </c>
      <c r="G141" s="7">
        <v>0</v>
      </c>
      <c r="H141" s="7">
        <v>0</v>
      </c>
      <c r="I141" s="7">
        <v>0</v>
      </c>
      <c r="J141" s="7">
        <v>0</v>
      </c>
      <c r="K141" s="7">
        <v>0</v>
      </c>
      <c r="L141" s="7">
        <v>0</v>
      </c>
      <c r="M141" s="7">
        <v>0</v>
      </c>
      <c r="N141" s="7">
        <v>0</v>
      </c>
      <c r="O141" s="7">
        <v>0</v>
      </c>
      <c r="P141" s="7"/>
      <c r="Q141" s="7"/>
      <c r="R141" s="7">
        <v>0</v>
      </c>
      <c r="S141" s="7">
        <v>0</v>
      </c>
      <c r="T141" s="7">
        <v>0</v>
      </c>
      <c r="U141" s="7">
        <v>0</v>
      </c>
      <c r="V141" s="7">
        <v>0</v>
      </c>
      <c r="W141" s="7">
        <v>0</v>
      </c>
      <c r="X141" s="7">
        <v>0</v>
      </c>
      <c r="Y141" s="7">
        <v>0</v>
      </c>
      <c r="Z141" s="7">
        <v>0</v>
      </c>
      <c r="AA141" s="7">
        <v>0</v>
      </c>
      <c r="AB141" s="7">
        <v>0</v>
      </c>
      <c r="AC141" s="7">
        <v>0</v>
      </c>
      <c r="AD141" s="7">
        <v>0</v>
      </c>
      <c r="AE141" s="7">
        <v>0</v>
      </c>
      <c r="AF141" s="7">
        <v>0</v>
      </c>
      <c r="AG141" s="7">
        <v>0</v>
      </c>
      <c r="AH141" s="7">
        <v>0</v>
      </c>
      <c r="AI141" s="7">
        <v>0</v>
      </c>
      <c r="AJ141" s="7">
        <v>0</v>
      </c>
      <c r="AK141" s="7">
        <v>0</v>
      </c>
      <c r="AL141" s="7">
        <v>0</v>
      </c>
      <c r="AM141" s="7">
        <f t="shared" si="14"/>
        <v>0</v>
      </c>
      <c r="AN141" s="7">
        <f t="shared" si="15"/>
        <v>0</v>
      </c>
      <c r="AO141" s="7">
        <f t="shared" si="16"/>
        <v>0</v>
      </c>
      <c r="AP141" s="7">
        <f t="shared" si="17"/>
        <v>0</v>
      </c>
      <c r="AQ141" s="7">
        <f t="shared" si="18"/>
        <v>0</v>
      </c>
      <c r="AR141" s="7">
        <f t="shared" si="18"/>
        <v>0</v>
      </c>
      <c r="AS141" s="7">
        <f t="shared" si="19"/>
        <v>0</v>
      </c>
      <c r="AT141" s="7">
        <f t="shared" si="20"/>
        <v>0</v>
      </c>
      <c r="AU141" s="7">
        <f t="shared" si="20"/>
        <v>0</v>
      </c>
      <c r="AV141" s="7">
        <f t="shared" si="20"/>
        <v>0</v>
      </c>
    </row>
    <row r="142" spans="1:48">
      <c r="A142" s="131">
        <v>44348</v>
      </c>
      <c r="B142" s="7" t="s">
        <v>1509</v>
      </c>
      <c r="C142" s="7" t="s">
        <v>1843</v>
      </c>
      <c r="D142" s="7">
        <v>0</v>
      </c>
      <c r="E142" s="7">
        <v>0</v>
      </c>
      <c r="F142" s="7">
        <v>0</v>
      </c>
      <c r="G142" s="7">
        <v>0</v>
      </c>
      <c r="H142" s="7">
        <v>0</v>
      </c>
      <c r="I142" s="7">
        <v>0</v>
      </c>
      <c r="J142" s="7">
        <v>0</v>
      </c>
      <c r="K142" s="7">
        <v>0</v>
      </c>
      <c r="L142" s="7">
        <v>0</v>
      </c>
      <c r="M142" s="7">
        <v>0</v>
      </c>
      <c r="N142" s="7">
        <v>0</v>
      </c>
      <c r="O142" s="7">
        <v>0</v>
      </c>
      <c r="P142" s="7"/>
      <c r="Q142" s="7"/>
      <c r="R142" s="7">
        <v>0</v>
      </c>
      <c r="S142" s="7">
        <v>0</v>
      </c>
      <c r="T142" s="7">
        <v>0</v>
      </c>
      <c r="U142" s="7">
        <v>0</v>
      </c>
      <c r="V142" s="7">
        <v>0</v>
      </c>
      <c r="W142" s="7">
        <v>0</v>
      </c>
      <c r="X142" s="7">
        <v>0</v>
      </c>
      <c r="Y142" s="7">
        <v>0</v>
      </c>
      <c r="Z142" s="7">
        <v>0</v>
      </c>
      <c r="AA142" s="7">
        <v>0</v>
      </c>
      <c r="AB142" s="7">
        <v>0</v>
      </c>
      <c r="AC142" s="7">
        <v>0</v>
      </c>
      <c r="AD142" s="7">
        <v>0</v>
      </c>
      <c r="AE142" s="7">
        <v>0</v>
      </c>
      <c r="AF142" s="7">
        <v>0</v>
      </c>
      <c r="AG142" s="7">
        <v>0</v>
      </c>
      <c r="AH142" s="7">
        <v>0</v>
      </c>
      <c r="AI142" s="7">
        <v>0</v>
      </c>
      <c r="AJ142" s="7">
        <v>0</v>
      </c>
      <c r="AK142" s="7">
        <v>0</v>
      </c>
      <c r="AL142" s="7">
        <v>0</v>
      </c>
      <c r="AM142" s="7">
        <f t="shared" si="14"/>
        <v>0</v>
      </c>
      <c r="AN142" s="7">
        <f t="shared" si="15"/>
        <v>0</v>
      </c>
      <c r="AO142" s="7">
        <f t="shared" si="16"/>
        <v>0</v>
      </c>
      <c r="AP142" s="7">
        <f t="shared" si="17"/>
        <v>0</v>
      </c>
      <c r="AQ142" s="7">
        <f t="shared" si="18"/>
        <v>0</v>
      </c>
      <c r="AR142" s="7">
        <f t="shared" si="18"/>
        <v>0</v>
      </c>
      <c r="AS142" s="7">
        <f t="shared" si="19"/>
        <v>0</v>
      </c>
      <c r="AT142" s="7">
        <f t="shared" si="20"/>
        <v>0</v>
      </c>
      <c r="AU142" s="7">
        <f t="shared" si="20"/>
        <v>0</v>
      </c>
      <c r="AV142" s="7">
        <f t="shared" si="20"/>
        <v>0</v>
      </c>
    </row>
    <row r="143" spans="1:48">
      <c r="A143" s="131">
        <v>44348</v>
      </c>
      <c r="B143" s="7" t="s">
        <v>1757</v>
      </c>
      <c r="C143" s="7" t="s">
        <v>928</v>
      </c>
      <c r="D143" s="7">
        <v>227</v>
      </c>
      <c r="E143" s="7">
        <v>0</v>
      </c>
      <c r="F143" s="7">
        <v>3</v>
      </c>
      <c r="G143" s="7">
        <v>2</v>
      </c>
      <c r="H143" s="7">
        <v>4</v>
      </c>
      <c r="I143" s="7">
        <v>6</v>
      </c>
      <c r="J143" s="7">
        <v>4</v>
      </c>
      <c r="K143" s="7">
        <v>6</v>
      </c>
      <c r="L143" s="7">
        <v>2</v>
      </c>
      <c r="M143" s="7">
        <v>5</v>
      </c>
      <c r="N143" s="7">
        <v>4</v>
      </c>
      <c r="O143" s="7">
        <v>1</v>
      </c>
      <c r="P143" s="7">
        <v>3</v>
      </c>
      <c r="Q143" s="7">
        <v>5</v>
      </c>
      <c r="R143" s="7">
        <v>6</v>
      </c>
      <c r="S143" s="7">
        <v>7</v>
      </c>
      <c r="T143" s="7">
        <v>2</v>
      </c>
      <c r="U143" s="7">
        <v>2</v>
      </c>
      <c r="V143" s="7">
        <v>3</v>
      </c>
      <c r="W143" s="7">
        <v>4</v>
      </c>
      <c r="X143" s="7">
        <v>26</v>
      </c>
      <c r="Y143" s="7">
        <v>1</v>
      </c>
      <c r="Z143" s="7">
        <v>5</v>
      </c>
      <c r="AA143" s="7">
        <v>7</v>
      </c>
      <c r="AB143" s="7">
        <v>7</v>
      </c>
      <c r="AC143" s="7">
        <v>1</v>
      </c>
      <c r="AD143" s="7">
        <v>10</v>
      </c>
      <c r="AE143" s="7">
        <v>41</v>
      </c>
      <c r="AF143" s="7">
        <v>5</v>
      </c>
      <c r="AG143" s="7">
        <v>4</v>
      </c>
      <c r="AH143" s="7">
        <v>4</v>
      </c>
      <c r="AI143" s="7">
        <v>5</v>
      </c>
      <c r="AJ143" s="7">
        <v>7</v>
      </c>
      <c r="AK143" s="7">
        <v>12</v>
      </c>
      <c r="AL143" s="7">
        <v>23</v>
      </c>
      <c r="AM143" s="7">
        <f t="shared" si="14"/>
        <v>36</v>
      </c>
      <c r="AN143" s="7">
        <f t="shared" si="15"/>
        <v>33</v>
      </c>
      <c r="AO143" s="7">
        <f t="shared" si="16"/>
        <v>26</v>
      </c>
      <c r="AP143" s="7">
        <f t="shared" si="17"/>
        <v>21</v>
      </c>
      <c r="AQ143" s="7">
        <f t="shared" si="18"/>
        <v>10</v>
      </c>
      <c r="AR143" s="7">
        <f t="shared" si="18"/>
        <v>41</v>
      </c>
      <c r="AS143" s="7">
        <f t="shared" si="19"/>
        <v>18</v>
      </c>
      <c r="AT143" s="7">
        <f t="shared" si="20"/>
        <v>7</v>
      </c>
      <c r="AU143" s="7">
        <f t="shared" si="20"/>
        <v>12</v>
      </c>
      <c r="AV143" s="7">
        <f t="shared" si="20"/>
        <v>23</v>
      </c>
    </row>
    <row r="144" spans="1:48">
      <c r="A144" s="131">
        <v>44348</v>
      </c>
      <c r="B144" s="7" t="s">
        <v>1498</v>
      </c>
      <c r="C144" s="7" t="s">
        <v>1843</v>
      </c>
      <c r="D144" s="7">
        <v>223</v>
      </c>
      <c r="E144" s="7">
        <v>0</v>
      </c>
      <c r="F144" s="7">
        <v>1</v>
      </c>
      <c r="G144" s="7">
        <v>4</v>
      </c>
      <c r="H144" s="7">
        <v>1</v>
      </c>
      <c r="I144" s="7">
        <v>16</v>
      </c>
      <c r="J144" s="7">
        <v>10</v>
      </c>
      <c r="K144" s="7">
        <v>10</v>
      </c>
      <c r="L144" s="7">
        <v>8</v>
      </c>
      <c r="M144" s="7">
        <v>1</v>
      </c>
      <c r="N144" s="7">
        <v>5</v>
      </c>
      <c r="O144" s="7">
        <v>0</v>
      </c>
      <c r="P144" s="7">
        <v>0</v>
      </c>
      <c r="Q144" s="7">
        <v>3</v>
      </c>
      <c r="R144" s="7">
        <v>4</v>
      </c>
      <c r="S144" s="7">
        <v>3</v>
      </c>
      <c r="T144" s="7">
        <v>0</v>
      </c>
      <c r="U144" s="7">
        <v>2</v>
      </c>
      <c r="V144" s="7">
        <v>0</v>
      </c>
      <c r="W144" s="7">
        <v>1</v>
      </c>
      <c r="X144" s="7">
        <v>21</v>
      </c>
      <c r="Y144" s="7">
        <v>0</v>
      </c>
      <c r="Z144" s="7">
        <v>0</v>
      </c>
      <c r="AA144" s="7">
        <v>2</v>
      </c>
      <c r="AB144" s="7">
        <v>0</v>
      </c>
      <c r="AC144" s="7">
        <v>1</v>
      </c>
      <c r="AD144" s="7">
        <v>7</v>
      </c>
      <c r="AE144" s="7">
        <v>61</v>
      </c>
      <c r="AF144" s="7">
        <v>0</v>
      </c>
      <c r="AG144" s="7">
        <v>3</v>
      </c>
      <c r="AH144" s="7">
        <v>21</v>
      </c>
      <c r="AI144" s="7">
        <v>5</v>
      </c>
      <c r="AJ144" s="7">
        <v>1</v>
      </c>
      <c r="AK144" s="7">
        <v>1</v>
      </c>
      <c r="AL144" s="7">
        <v>31</v>
      </c>
      <c r="AM144" s="7">
        <f t="shared" si="14"/>
        <v>56</v>
      </c>
      <c r="AN144" s="7">
        <f t="shared" si="15"/>
        <v>13</v>
      </c>
      <c r="AO144" s="7">
        <f t="shared" si="16"/>
        <v>21</v>
      </c>
      <c r="AP144" s="7">
        <f t="shared" si="17"/>
        <v>3</v>
      </c>
      <c r="AQ144" s="7">
        <f t="shared" si="18"/>
        <v>7</v>
      </c>
      <c r="AR144" s="7">
        <f t="shared" si="18"/>
        <v>61</v>
      </c>
      <c r="AS144" s="7">
        <f t="shared" si="19"/>
        <v>29</v>
      </c>
      <c r="AT144" s="7">
        <f t="shared" si="20"/>
        <v>1</v>
      </c>
      <c r="AU144" s="7">
        <f t="shared" si="20"/>
        <v>1</v>
      </c>
      <c r="AV144" s="7">
        <f t="shared" si="20"/>
        <v>31</v>
      </c>
    </row>
    <row r="145" spans="1:48">
      <c r="A145" s="131">
        <v>44348</v>
      </c>
      <c r="B145" s="7" t="s">
        <v>1758</v>
      </c>
      <c r="C145" s="7" t="s">
        <v>928</v>
      </c>
      <c r="D145" s="109">
        <v>4</v>
      </c>
      <c r="E145" s="7">
        <v>0</v>
      </c>
      <c r="F145" s="7">
        <v>0</v>
      </c>
      <c r="G145" s="7">
        <v>0</v>
      </c>
      <c r="H145" s="7">
        <v>0</v>
      </c>
      <c r="I145" s="7">
        <v>0</v>
      </c>
      <c r="J145" s="7">
        <v>0</v>
      </c>
      <c r="K145" s="7">
        <v>0</v>
      </c>
      <c r="L145" s="7">
        <v>0</v>
      </c>
      <c r="M145" s="7">
        <v>0</v>
      </c>
      <c r="N145" s="7">
        <v>0</v>
      </c>
      <c r="O145" s="7">
        <v>0</v>
      </c>
      <c r="P145" s="7">
        <v>0</v>
      </c>
      <c r="Q145" s="7">
        <v>0</v>
      </c>
      <c r="R145" s="7">
        <v>0</v>
      </c>
      <c r="S145" s="7">
        <v>0</v>
      </c>
      <c r="T145" s="7">
        <v>0</v>
      </c>
      <c r="U145" s="7">
        <v>0</v>
      </c>
      <c r="V145" s="7">
        <v>0</v>
      </c>
      <c r="W145" s="7">
        <v>0</v>
      </c>
      <c r="X145" s="7">
        <v>4</v>
      </c>
      <c r="Y145" s="7">
        <v>0</v>
      </c>
      <c r="Z145" s="7">
        <v>0</v>
      </c>
      <c r="AA145" s="7">
        <v>0</v>
      </c>
      <c r="AB145" s="7">
        <v>0</v>
      </c>
      <c r="AC145" s="7">
        <v>0</v>
      </c>
      <c r="AD145" s="7">
        <v>0</v>
      </c>
      <c r="AE145" s="7">
        <v>0</v>
      </c>
      <c r="AF145" s="7">
        <v>0</v>
      </c>
      <c r="AG145" s="7">
        <v>0</v>
      </c>
      <c r="AH145" s="7">
        <v>0</v>
      </c>
      <c r="AI145" s="7">
        <v>0</v>
      </c>
      <c r="AJ145" s="7">
        <v>0</v>
      </c>
      <c r="AK145" s="7">
        <v>0</v>
      </c>
      <c r="AL145" s="7">
        <v>0</v>
      </c>
      <c r="AM145" s="7">
        <f t="shared" si="14"/>
        <v>0</v>
      </c>
      <c r="AN145" s="7">
        <f t="shared" si="15"/>
        <v>0</v>
      </c>
      <c r="AO145" s="7">
        <f t="shared" si="16"/>
        <v>4</v>
      </c>
      <c r="AP145" s="7">
        <f t="shared" si="17"/>
        <v>0</v>
      </c>
      <c r="AQ145" s="7">
        <f t="shared" si="18"/>
        <v>0</v>
      </c>
      <c r="AR145" s="7">
        <f t="shared" si="18"/>
        <v>0</v>
      </c>
      <c r="AS145" s="7">
        <f t="shared" si="19"/>
        <v>0</v>
      </c>
      <c r="AT145" s="7">
        <f t="shared" si="20"/>
        <v>0</v>
      </c>
      <c r="AU145" s="7">
        <f t="shared" si="20"/>
        <v>0</v>
      </c>
      <c r="AV145" s="7">
        <f t="shared" si="20"/>
        <v>0</v>
      </c>
    </row>
    <row r="146" spans="1:48">
      <c r="A146" s="131">
        <v>44348</v>
      </c>
      <c r="B146" s="7" t="s">
        <v>65</v>
      </c>
      <c r="C146" s="7" t="s">
        <v>1843</v>
      </c>
      <c r="D146" s="109">
        <v>8</v>
      </c>
      <c r="E146" s="7">
        <v>0</v>
      </c>
      <c r="F146" s="7">
        <v>0</v>
      </c>
      <c r="G146" s="7">
        <v>0</v>
      </c>
      <c r="H146" s="7">
        <v>1</v>
      </c>
      <c r="I146" s="7">
        <v>0</v>
      </c>
      <c r="J146" s="7">
        <v>0</v>
      </c>
      <c r="K146" s="7">
        <v>0</v>
      </c>
      <c r="L146" s="7">
        <v>1</v>
      </c>
      <c r="M146" s="7">
        <v>0</v>
      </c>
      <c r="N146" s="7">
        <v>0</v>
      </c>
      <c r="O146" s="7">
        <v>0</v>
      </c>
      <c r="P146" s="7">
        <v>1</v>
      </c>
      <c r="Q146" s="7">
        <v>0</v>
      </c>
      <c r="R146" s="7">
        <v>0</v>
      </c>
      <c r="S146" s="7">
        <v>0</v>
      </c>
      <c r="T146" s="7">
        <v>0</v>
      </c>
      <c r="U146" s="7">
        <v>0</v>
      </c>
      <c r="V146" s="7">
        <v>0</v>
      </c>
      <c r="W146" s="7">
        <v>0</v>
      </c>
      <c r="X146" s="7">
        <v>1</v>
      </c>
      <c r="Y146" s="7">
        <v>0</v>
      </c>
      <c r="Z146" s="7">
        <v>0</v>
      </c>
      <c r="AA146" s="7">
        <v>0</v>
      </c>
      <c r="AB146" s="7">
        <v>0</v>
      </c>
      <c r="AC146" s="7">
        <v>0</v>
      </c>
      <c r="AD146" s="7">
        <v>0</v>
      </c>
      <c r="AE146" s="7">
        <v>2</v>
      </c>
      <c r="AF146" s="7">
        <v>0</v>
      </c>
      <c r="AG146" s="7">
        <v>1</v>
      </c>
      <c r="AH146" s="7">
        <v>1</v>
      </c>
      <c r="AI146" s="7">
        <v>0</v>
      </c>
      <c r="AJ146" s="7">
        <v>0</v>
      </c>
      <c r="AK146" s="7">
        <v>0</v>
      </c>
      <c r="AL146" s="7">
        <v>0</v>
      </c>
      <c r="AM146" s="7">
        <f t="shared" si="14"/>
        <v>2</v>
      </c>
      <c r="AN146" s="7">
        <f t="shared" si="15"/>
        <v>1</v>
      </c>
      <c r="AO146" s="7">
        <f t="shared" si="16"/>
        <v>1</v>
      </c>
      <c r="AP146" s="7">
        <f t="shared" si="17"/>
        <v>0</v>
      </c>
      <c r="AQ146" s="7">
        <f t="shared" si="18"/>
        <v>0</v>
      </c>
      <c r="AR146" s="7">
        <f t="shared" si="18"/>
        <v>2</v>
      </c>
      <c r="AS146" s="7">
        <f t="shared" si="19"/>
        <v>2</v>
      </c>
      <c r="AT146" s="7">
        <f t="shared" si="20"/>
        <v>0</v>
      </c>
      <c r="AU146" s="7">
        <f t="shared" si="20"/>
        <v>0</v>
      </c>
      <c r="AV146" s="7">
        <f t="shared" si="20"/>
        <v>0</v>
      </c>
    </row>
    <row r="147" spans="1:48">
      <c r="A147" s="131">
        <v>44348</v>
      </c>
      <c r="B147" s="7" t="s">
        <v>751</v>
      </c>
      <c r="C147" s="7" t="s">
        <v>928</v>
      </c>
      <c r="D147" s="109">
        <v>76</v>
      </c>
      <c r="E147" s="7">
        <v>0</v>
      </c>
      <c r="F147" s="7">
        <v>0</v>
      </c>
      <c r="G147" s="7">
        <v>0</v>
      </c>
      <c r="H147" s="7">
        <v>0</v>
      </c>
      <c r="I147" s="7">
        <v>1</v>
      </c>
      <c r="J147" s="7">
        <v>1</v>
      </c>
      <c r="K147" s="7">
        <v>4</v>
      </c>
      <c r="L147" s="7">
        <v>4</v>
      </c>
      <c r="M147" s="7">
        <v>1</v>
      </c>
      <c r="N147" s="7">
        <v>3</v>
      </c>
      <c r="O147" s="7">
        <v>0</v>
      </c>
      <c r="P147" s="7">
        <v>1</v>
      </c>
      <c r="Q147" s="7">
        <v>1</v>
      </c>
      <c r="R147" s="7">
        <v>2</v>
      </c>
      <c r="S147" s="7">
        <v>1</v>
      </c>
      <c r="T147" s="7">
        <v>0</v>
      </c>
      <c r="U147" s="7">
        <v>2</v>
      </c>
      <c r="V147" s="7">
        <v>3</v>
      </c>
      <c r="W147" s="7">
        <v>0</v>
      </c>
      <c r="X147" s="7">
        <v>9</v>
      </c>
      <c r="Y147" s="7">
        <v>0</v>
      </c>
      <c r="Z147" s="7">
        <v>1</v>
      </c>
      <c r="AA147" s="7">
        <v>3</v>
      </c>
      <c r="AB147" s="7">
        <v>0</v>
      </c>
      <c r="AC147" s="7">
        <v>0</v>
      </c>
      <c r="AD147" s="7">
        <v>2</v>
      </c>
      <c r="AE147" s="7">
        <v>20</v>
      </c>
      <c r="AF147" s="7">
        <v>0</v>
      </c>
      <c r="AG147" s="7">
        <v>1</v>
      </c>
      <c r="AH147" s="7">
        <v>0</v>
      </c>
      <c r="AI147" s="7">
        <v>1</v>
      </c>
      <c r="AJ147" s="7">
        <v>0</v>
      </c>
      <c r="AK147" s="7">
        <v>0</v>
      </c>
      <c r="AL147" s="7">
        <v>15</v>
      </c>
      <c r="AM147" s="7">
        <f t="shared" si="14"/>
        <v>14</v>
      </c>
      <c r="AN147" s="7">
        <f t="shared" si="15"/>
        <v>10</v>
      </c>
      <c r="AO147" s="7">
        <f t="shared" si="16"/>
        <v>9</v>
      </c>
      <c r="AP147" s="7">
        <f t="shared" si="17"/>
        <v>4</v>
      </c>
      <c r="AQ147" s="7">
        <f t="shared" si="18"/>
        <v>2</v>
      </c>
      <c r="AR147" s="7">
        <f t="shared" si="18"/>
        <v>20</v>
      </c>
      <c r="AS147" s="7">
        <f t="shared" si="19"/>
        <v>2</v>
      </c>
      <c r="AT147" s="7">
        <f t="shared" si="20"/>
        <v>0</v>
      </c>
      <c r="AU147" s="7">
        <f t="shared" si="20"/>
        <v>0</v>
      </c>
      <c r="AV147" s="7">
        <f t="shared" si="20"/>
        <v>15</v>
      </c>
    </row>
    <row r="148" spans="1:48">
      <c r="A148" s="131">
        <v>44348</v>
      </c>
      <c r="B148" s="7" t="s">
        <v>1760</v>
      </c>
      <c r="C148" s="7" t="s">
        <v>1843</v>
      </c>
      <c r="D148" s="109">
        <v>322</v>
      </c>
      <c r="E148" s="7">
        <v>0</v>
      </c>
      <c r="F148" s="7">
        <v>11</v>
      </c>
      <c r="G148" s="7">
        <v>3</v>
      </c>
      <c r="H148" s="7">
        <v>5</v>
      </c>
      <c r="I148" s="7">
        <v>4</v>
      </c>
      <c r="J148" s="7">
        <v>4</v>
      </c>
      <c r="K148" s="7">
        <v>17</v>
      </c>
      <c r="L148" s="7">
        <v>5</v>
      </c>
      <c r="M148" s="7">
        <v>7</v>
      </c>
      <c r="N148" s="7">
        <v>14</v>
      </c>
      <c r="O148" s="7">
        <v>6</v>
      </c>
      <c r="P148" s="7">
        <v>26</v>
      </c>
      <c r="Q148" s="7">
        <v>8</v>
      </c>
      <c r="R148" s="7">
        <v>16</v>
      </c>
      <c r="S148" s="7">
        <v>3</v>
      </c>
      <c r="T148" s="7">
        <v>9</v>
      </c>
      <c r="U148" s="7">
        <v>4</v>
      </c>
      <c r="V148" s="7">
        <v>6</v>
      </c>
      <c r="W148" s="7">
        <v>0</v>
      </c>
      <c r="X148" s="7">
        <v>38</v>
      </c>
      <c r="Y148" s="7">
        <v>1</v>
      </c>
      <c r="Z148" s="7">
        <v>10</v>
      </c>
      <c r="AA148" s="7">
        <v>0</v>
      </c>
      <c r="AB148" s="7">
        <v>0</v>
      </c>
      <c r="AC148" s="7">
        <v>2</v>
      </c>
      <c r="AD148" s="7">
        <v>2</v>
      </c>
      <c r="AE148" s="7">
        <v>72</v>
      </c>
      <c r="AF148" s="7">
        <v>3</v>
      </c>
      <c r="AG148" s="7">
        <v>2</v>
      </c>
      <c r="AH148" s="7">
        <v>12</v>
      </c>
      <c r="AI148" s="7">
        <v>4</v>
      </c>
      <c r="AJ148" s="7">
        <v>3</v>
      </c>
      <c r="AK148" s="7">
        <v>5</v>
      </c>
      <c r="AL148" s="7">
        <v>20</v>
      </c>
      <c r="AM148" s="7">
        <f t="shared" si="14"/>
        <v>70</v>
      </c>
      <c r="AN148" s="7">
        <f t="shared" si="15"/>
        <v>78</v>
      </c>
      <c r="AO148" s="7">
        <f t="shared" si="16"/>
        <v>38</v>
      </c>
      <c r="AP148" s="7">
        <f t="shared" si="17"/>
        <v>13</v>
      </c>
      <c r="AQ148" s="7">
        <f t="shared" si="18"/>
        <v>2</v>
      </c>
      <c r="AR148" s="7">
        <f t="shared" si="18"/>
        <v>72</v>
      </c>
      <c r="AS148" s="7">
        <f t="shared" si="19"/>
        <v>21</v>
      </c>
      <c r="AT148" s="7">
        <f t="shared" si="20"/>
        <v>3</v>
      </c>
      <c r="AU148" s="7">
        <f t="shared" si="20"/>
        <v>5</v>
      </c>
      <c r="AV148" s="7">
        <f t="shared" si="20"/>
        <v>20</v>
      </c>
    </row>
    <row r="149" spans="1:48">
      <c r="A149" s="131">
        <v>44348</v>
      </c>
      <c r="B149" s="7" t="s">
        <v>941</v>
      </c>
      <c r="C149" s="7" t="s">
        <v>928</v>
      </c>
      <c r="D149" s="109">
        <v>8</v>
      </c>
      <c r="E149" s="7">
        <v>0</v>
      </c>
      <c r="F149" s="7">
        <v>0</v>
      </c>
      <c r="G149" s="7">
        <v>1</v>
      </c>
      <c r="H149" s="7">
        <v>0</v>
      </c>
      <c r="I149" s="7">
        <v>0</v>
      </c>
      <c r="J149" s="7">
        <v>0</v>
      </c>
      <c r="K149" s="7">
        <v>0</v>
      </c>
      <c r="L149" s="7">
        <v>0</v>
      </c>
      <c r="M149" s="7">
        <v>0</v>
      </c>
      <c r="N149" s="7">
        <v>0</v>
      </c>
      <c r="O149" s="7">
        <v>0</v>
      </c>
      <c r="P149" s="7">
        <v>4</v>
      </c>
      <c r="Q149" s="7">
        <v>0</v>
      </c>
      <c r="R149" s="7">
        <v>0</v>
      </c>
      <c r="S149" s="7">
        <v>0</v>
      </c>
      <c r="T149" s="7">
        <v>0</v>
      </c>
      <c r="U149" s="7">
        <v>1</v>
      </c>
      <c r="V149" s="7">
        <v>0</v>
      </c>
      <c r="W149" s="7">
        <v>0</v>
      </c>
      <c r="X149" s="7">
        <v>0</v>
      </c>
      <c r="Y149" s="7">
        <v>0</v>
      </c>
      <c r="Z149" s="7">
        <v>0</v>
      </c>
      <c r="AA149" s="7">
        <v>0</v>
      </c>
      <c r="AB149" s="7">
        <v>0</v>
      </c>
      <c r="AC149" s="7">
        <v>0</v>
      </c>
      <c r="AD149" s="7">
        <v>0</v>
      </c>
      <c r="AE149" s="7">
        <v>2</v>
      </c>
      <c r="AF149" s="7">
        <v>0</v>
      </c>
      <c r="AG149" s="7">
        <v>0</v>
      </c>
      <c r="AH149" s="7">
        <v>0</v>
      </c>
      <c r="AI149" s="7">
        <v>0</v>
      </c>
      <c r="AJ149" s="7">
        <v>0</v>
      </c>
      <c r="AK149" s="7">
        <v>0</v>
      </c>
      <c r="AL149" s="7">
        <v>0</v>
      </c>
      <c r="AM149" s="7">
        <f t="shared" si="14"/>
        <v>1</v>
      </c>
      <c r="AN149" s="7">
        <f t="shared" si="15"/>
        <v>5</v>
      </c>
      <c r="AO149" s="7">
        <f t="shared" si="16"/>
        <v>0</v>
      </c>
      <c r="AP149" s="7">
        <f t="shared" si="17"/>
        <v>0</v>
      </c>
      <c r="AQ149" s="7">
        <f t="shared" si="18"/>
        <v>0</v>
      </c>
      <c r="AR149" s="7">
        <f t="shared" si="18"/>
        <v>2</v>
      </c>
      <c r="AS149" s="7">
        <f t="shared" si="19"/>
        <v>0</v>
      </c>
      <c r="AT149" s="7">
        <f t="shared" si="20"/>
        <v>0</v>
      </c>
      <c r="AU149" s="7">
        <f t="shared" si="20"/>
        <v>0</v>
      </c>
      <c r="AV149" s="7">
        <f t="shared" si="20"/>
        <v>0</v>
      </c>
    </row>
    <row r="150" spans="1:48">
      <c r="A150" s="131">
        <v>44348</v>
      </c>
      <c r="B150" s="7" t="s">
        <v>134</v>
      </c>
      <c r="C150" s="7" t="s">
        <v>1843</v>
      </c>
      <c r="D150" s="109">
        <v>183</v>
      </c>
      <c r="E150" s="7">
        <v>0</v>
      </c>
      <c r="F150" s="7">
        <v>6</v>
      </c>
      <c r="G150" s="7">
        <v>1</v>
      </c>
      <c r="H150" s="7">
        <v>1</v>
      </c>
      <c r="I150" s="7">
        <v>0</v>
      </c>
      <c r="J150" s="7">
        <v>0</v>
      </c>
      <c r="K150" s="7">
        <v>3</v>
      </c>
      <c r="L150" s="7">
        <v>2</v>
      </c>
      <c r="M150" s="7">
        <v>3</v>
      </c>
      <c r="N150" s="7">
        <v>4</v>
      </c>
      <c r="O150" s="7">
        <v>0</v>
      </c>
      <c r="P150" s="7">
        <v>11</v>
      </c>
      <c r="Q150" s="7">
        <v>2</v>
      </c>
      <c r="R150" s="7">
        <v>9</v>
      </c>
      <c r="S150" s="7">
        <v>8</v>
      </c>
      <c r="T150" s="7">
        <v>0</v>
      </c>
      <c r="U150" s="7">
        <v>4</v>
      </c>
      <c r="V150" s="7">
        <v>0</v>
      </c>
      <c r="W150" s="7">
        <v>0</v>
      </c>
      <c r="X150" s="7">
        <v>19</v>
      </c>
      <c r="Y150" s="7">
        <v>0</v>
      </c>
      <c r="Z150" s="7">
        <v>6</v>
      </c>
      <c r="AA150" s="7">
        <v>1</v>
      </c>
      <c r="AB150" s="7">
        <v>0</v>
      </c>
      <c r="AC150" s="7">
        <v>1</v>
      </c>
      <c r="AD150" s="7">
        <v>6</v>
      </c>
      <c r="AE150" s="7">
        <v>63</v>
      </c>
      <c r="AF150" s="7">
        <v>15</v>
      </c>
      <c r="AG150" s="7">
        <v>3</v>
      </c>
      <c r="AH150" s="7">
        <v>1</v>
      </c>
      <c r="AI150" s="7">
        <v>0</v>
      </c>
      <c r="AJ150" s="7">
        <v>1</v>
      </c>
      <c r="AK150" s="7">
        <v>4</v>
      </c>
      <c r="AL150" s="7">
        <v>9</v>
      </c>
      <c r="AM150" s="7">
        <f t="shared" si="14"/>
        <v>20</v>
      </c>
      <c r="AN150" s="7">
        <f t="shared" si="15"/>
        <v>34</v>
      </c>
      <c r="AO150" s="7">
        <f t="shared" si="16"/>
        <v>19</v>
      </c>
      <c r="AP150" s="7">
        <f t="shared" si="17"/>
        <v>8</v>
      </c>
      <c r="AQ150" s="7">
        <f t="shared" si="18"/>
        <v>6</v>
      </c>
      <c r="AR150" s="7">
        <f t="shared" si="18"/>
        <v>63</v>
      </c>
      <c r="AS150" s="7">
        <f t="shared" si="19"/>
        <v>19</v>
      </c>
      <c r="AT150" s="7">
        <f t="shared" si="20"/>
        <v>1</v>
      </c>
      <c r="AU150" s="7">
        <f t="shared" si="20"/>
        <v>4</v>
      </c>
      <c r="AV150" s="7">
        <f t="shared" si="20"/>
        <v>9</v>
      </c>
    </row>
    <row r="151" spans="1:48">
      <c r="A151" s="131">
        <v>44348</v>
      </c>
      <c r="B151" s="7" t="s">
        <v>413</v>
      </c>
      <c r="C151" s="7" t="s">
        <v>928</v>
      </c>
      <c r="D151" s="109">
        <v>43</v>
      </c>
      <c r="E151" s="7">
        <v>0</v>
      </c>
      <c r="F151" s="7">
        <v>1</v>
      </c>
      <c r="G151" s="7">
        <v>4</v>
      </c>
      <c r="H151" s="7">
        <v>2</v>
      </c>
      <c r="I151" s="7">
        <v>0</v>
      </c>
      <c r="J151" s="7">
        <v>0</v>
      </c>
      <c r="K151" s="7">
        <v>1</v>
      </c>
      <c r="L151" s="7">
        <v>0</v>
      </c>
      <c r="M151" s="7">
        <v>2</v>
      </c>
      <c r="N151" s="7">
        <v>0</v>
      </c>
      <c r="O151" s="7">
        <v>0</v>
      </c>
      <c r="P151" s="7">
        <v>5</v>
      </c>
      <c r="Q151" s="7">
        <v>0</v>
      </c>
      <c r="R151" s="7">
        <v>2</v>
      </c>
      <c r="S151" s="7">
        <v>2</v>
      </c>
      <c r="T151" s="7">
        <v>2</v>
      </c>
      <c r="U151" s="7">
        <v>2</v>
      </c>
      <c r="V151" s="7">
        <v>1</v>
      </c>
      <c r="W151" s="7">
        <v>1</v>
      </c>
      <c r="X151" s="7">
        <v>5</v>
      </c>
      <c r="Y151" s="7">
        <v>0</v>
      </c>
      <c r="Z151" s="7">
        <v>1</v>
      </c>
      <c r="AA151" s="7">
        <v>0</v>
      </c>
      <c r="AB151" s="7">
        <v>2</v>
      </c>
      <c r="AC151" s="7">
        <v>1</v>
      </c>
      <c r="AD151" s="7">
        <v>1</v>
      </c>
      <c r="AE151" s="7">
        <v>3</v>
      </c>
      <c r="AF151" s="7">
        <v>3</v>
      </c>
      <c r="AG151" s="7">
        <v>1</v>
      </c>
      <c r="AH151" s="7">
        <v>0</v>
      </c>
      <c r="AI151" s="7">
        <v>0</v>
      </c>
      <c r="AJ151" s="7">
        <v>1</v>
      </c>
      <c r="AK151" s="7">
        <v>0</v>
      </c>
      <c r="AL151" s="7">
        <v>0</v>
      </c>
      <c r="AM151" s="7">
        <f t="shared" si="14"/>
        <v>10</v>
      </c>
      <c r="AN151" s="7">
        <f t="shared" si="15"/>
        <v>15</v>
      </c>
      <c r="AO151" s="7">
        <f t="shared" si="16"/>
        <v>5</v>
      </c>
      <c r="AP151" s="7">
        <f t="shared" si="17"/>
        <v>4</v>
      </c>
      <c r="AQ151" s="7">
        <f t="shared" si="18"/>
        <v>1</v>
      </c>
      <c r="AR151" s="7">
        <f t="shared" si="18"/>
        <v>3</v>
      </c>
      <c r="AS151" s="7">
        <f t="shared" si="19"/>
        <v>4</v>
      </c>
      <c r="AT151" s="7">
        <f t="shared" si="20"/>
        <v>1</v>
      </c>
      <c r="AU151" s="7">
        <f t="shared" si="20"/>
        <v>0</v>
      </c>
      <c r="AV151" s="7">
        <f t="shared" si="20"/>
        <v>0</v>
      </c>
    </row>
    <row r="152" spans="1:48">
      <c r="A152" s="131">
        <v>44348</v>
      </c>
      <c r="B152" s="7" t="s">
        <v>726</v>
      </c>
      <c r="C152" s="7" t="s">
        <v>1843</v>
      </c>
      <c r="D152" s="109">
        <v>156</v>
      </c>
      <c r="E152" s="7">
        <v>0</v>
      </c>
      <c r="F152" s="7">
        <v>5</v>
      </c>
      <c r="G152" s="7">
        <v>12</v>
      </c>
      <c r="H152" s="7">
        <v>7</v>
      </c>
      <c r="I152" s="7">
        <v>2</v>
      </c>
      <c r="J152" s="7">
        <v>0</v>
      </c>
      <c r="K152" s="7">
        <v>1</v>
      </c>
      <c r="L152" s="7">
        <v>10</v>
      </c>
      <c r="M152" s="7">
        <v>2</v>
      </c>
      <c r="N152" s="7">
        <v>3</v>
      </c>
      <c r="O152" s="7">
        <v>3</v>
      </c>
      <c r="P152" s="7">
        <v>11</v>
      </c>
      <c r="Q152" s="7">
        <v>6</v>
      </c>
      <c r="R152" s="7">
        <v>3</v>
      </c>
      <c r="S152" s="7">
        <v>1</v>
      </c>
      <c r="T152" s="7">
        <v>1</v>
      </c>
      <c r="U152" s="7">
        <v>5</v>
      </c>
      <c r="V152" s="7">
        <v>3</v>
      </c>
      <c r="W152" s="7">
        <v>0</v>
      </c>
      <c r="X152" s="7">
        <v>27</v>
      </c>
      <c r="Y152" s="7">
        <v>0</v>
      </c>
      <c r="Z152" s="7">
        <v>3</v>
      </c>
      <c r="AA152" s="7">
        <v>0</v>
      </c>
      <c r="AB152" s="7">
        <v>0</v>
      </c>
      <c r="AC152" s="7">
        <v>0</v>
      </c>
      <c r="AD152" s="7">
        <v>2</v>
      </c>
      <c r="AE152" s="7">
        <v>31</v>
      </c>
      <c r="AF152" s="7">
        <v>0</v>
      </c>
      <c r="AG152" s="7">
        <v>3</v>
      </c>
      <c r="AH152" s="7">
        <v>8</v>
      </c>
      <c r="AI152" s="7">
        <v>0</v>
      </c>
      <c r="AJ152" s="7">
        <v>0</v>
      </c>
      <c r="AK152" s="7">
        <v>2</v>
      </c>
      <c r="AL152" s="7">
        <v>5</v>
      </c>
      <c r="AM152" s="7">
        <f t="shared" si="14"/>
        <v>42</v>
      </c>
      <c r="AN152" s="7">
        <f t="shared" si="15"/>
        <v>33</v>
      </c>
      <c r="AO152" s="7">
        <f t="shared" si="16"/>
        <v>27</v>
      </c>
      <c r="AP152" s="7">
        <f t="shared" si="17"/>
        <v>3</v>
      </c>
      <c r="AQ152" s="7">
        <f t="shared" si="18"/>
        <v>2</v>
      </c>
      <c r="AR152" s="7">
        <f t="shared" si="18"/>
        <v>31</v>
      </c>
      <c r="AS152" s="7">
        <f t="shared" si="19"/>
        <v>11</v>
      </c>
      <c r="AT152" s="7">
        <f t="shared" si="20"/>
        <v>0</v>
      </c>
      <c r="AU152" s="7">
        <f t="shared" si="20"/>
        <v>2</v>
      </c>
      <c r="AV152" s="7">
        <f t="shared" si="20"/>
        <v>5</v>
      </c>
    </row>
    <row r="153" spans="1:48">
      <c r="A153" s="131">
        <v>44348</v>
      </c>
      <c r="B153" s="7" t="s">
        <v>268</v>
      </c>
      <c r="C153" s="7" t="s">
        <v>928</v>
      </c>
      <c r="D153" s="109">
        <v>128</v>
      </c>
      <c r="E153" s="7">
        <v>0</v>
      </c>
      <c r="F153" s="7">
        <v>3</v>
      </c>
      <c r="G153" s="7">
        <v>4</v>
      </c>
      <c r="H153" s="7">
        <v>7</v>
      </c>
      <c r="I153" s="7">
        <v>2</v>
      </c>
      <c r="J153" s="7">
        <v>3</v>
      </c>
      <c r="K153" s="7">
        <v>2</v>
      </c>
      <c r="L153" s="7">
        <v>0</v>
      </c>
      <c r="M153" s="7">
        <v>1</v>
      </c>
      <c r="N153" s="7">
        <v>5</v>
      </c>
      <c r="O153" s="7">
        <v>1</v>
      </c>
      <c r="P153" s="7">
        <v>10</v>
      </c>
      <c r="Q153" s="7">
        <v>9</v>
      </c>
      <c r="R153" s="7">
        <v>1</v>
      </c>
      <c r="S153" s="7">
        <v>2</v>
      </c>
      <c r="T153" s="7">
        <v>6</v>
      </c>
      <c r="U153" s="7">
        <v>2</v>
      </c>
      <c r="V153" s="7">
        <v>2</v>
      </c>
      <c r="W153" s="7">
        <v>2</v>
      </c>
      <c r="X153" s="7">
        <v>16</v>
      </c>
      <c r="Y153" s="7">
        <v>1</v>
      </c>
      <c r="Z153" s="7">
        <v>1</v>
      </c>
      <c r="AA153" s="7">
        <v>2</v>
      </c>
      <c r="AB153" s="7">
        <v>1</v>
      </c>
      <c r="AC153" s="7">
        <v>0</v>
      </c>
      <c r="AD153" s="7">
        <v>4</v>
      </c>
      <c r="AE153" s="7">
        <v>24</v>
      </c>
      <c r="AF153" s="7">
        <v>3</v>
      </c>
      <c r="AG153" s="7">
        <v>0</v>
      </c>
      <c r="AH153" s="7">
        <v>2</v>
      </c>
      <c r="AI153" s="7">
        <v>0</v>
      </c>
      <c r="AJ153" s="7">
        <v>1</v>
      </c>
      <c r="AK153" s="7">
        <v>6</v>
      </c>
      <c r="AL153" s="7">
        <v>5</v>
      </c>
      <c r="AM153" s="7">
        <f t="shared" si="14"/>
        <v>27</v>
      </c>
      <c r="AN153" s="7">
        <f t="shared" si="15"/>
        <v>35</v>
      </c>
      <c r="AO153" s="7">
        <f t="shared" si="16"/>
        <v>16</v>
      </c>
      <c r="AP153" s="7">
        <f t="shared" si="17"/>
        <v>5</v>
      </c>
      <c r="AQ153" s="7">
        <f t="shared" si="18"/>
        <v>4</v>
      </c>
      <c r="AR153" s="7">
        <f t="shared" si="18"/>
        <v>24</v>
      </c>
      <c r="AS153" s="7">
        <f t="shared" si="19"/>
        <v>5</v>
      </c>
      <c r="AT153" s="7">
        <f t="shared" si="20"/>
        <v>1</v>
      </c>
      <c r="AU153" s="7">
        <f t="shared" si="20"/>
        <v>6</v>
      </c>
      <c r="AV153" s="7">
        <f t="shared" si="20"/>
        <v>5</v>
      </c>
    </row>
    <row r="154" spans="1:48">
      <c r="A154" s="131">
        <v>44348</v>
      </c>
      <c r="B154" s="7" t="s">
        <v>1762</v>
      </c>
      <c r="C154" s="7" t="s">
        <v>1843</v>
      </c>
      <c r="D154" s="109">
        <v>67</v>
      </c>
      <c r="E154" s="7">
        <v>0</v>
      </c>
      <c r="F154" s="7">
        <v>1</v>
      </c>
      <c r="G154" s="7">
        <v>2</v>
      </c>
      <c r="H154" s="7">
        <v>2</v>
      </c>
      <c r="I154" s="7">
        <v>0</v>
      </c>
      <c r="J154" s="7">
        <v>0</v>
      </c>
      <c r="K154" s="7">
        <v>0</v>
      </c>
      <c r="L154" s="7">
        <v>4</v>
      </c>
      <c r="M154" s="7">
        <v>3</v>
      </c>
      <c r="N154" s="7">
        <v>6</v>
      </c>
      <c r="O154" s="7">
        <v>1</v>
      </c>
      <c r="P154" s="7">
        <v>5</v>
      </c>
      <c r="Q154" s="7">
        <v>7</v>
      </c>
      <c r="R154" s="7">
        <v>2</v>
      </c>
      <c r="S154" s="7">
        <v>3</v>
      </c>
      <c r="T154" s="7">
        <v>0</v>
      </c>
      <c r="U154" s="7">
        <v>2</v>
      </c>
      <c r="V154" s="7">
        <v>1</v>
      </c>
      <c r="W154" s="7">
        <v>1</v>
      </c>
      <c r="X154" s="7">
        <v>8</v>
      </c>
      <c r="Y154" s="7">
        <v>1</v>
      </c>
      <c r="Z154" s="7">
        <v>0</v>
      </c>
      <c r="AA154" s="7">
        <v>2</v>
      </c>
      <c r="AB154" s="7">
        <v>0</v>
      </c>
      <c r="AC154" s="7">
        <v>1</v>
      </c>
      <c r="AD154" s="7">
        <v>3</v>
      </c>
      <c r="AE154" s="7">
        <v>7</v>
      </c>
      <c r="AF154" s="7">
        <v>1</v>
      </c>
      <c r="AG154" s="7">
        <v>0</v>
      </c>
      <c r="AH154" s="7">
        <v>1</v>
      </c>
      <c r="AI154" s="7">
        <v>0</v>
      </c>
      <c r="AJ154" s="7">
        <v>0</v>
      </c>
      <c r="AK154" s="7">
        <v>1</v>
      </c>
      <c r="AL154" s="7">
        <v>2</v>
      </c>
      <c r="AM154" s="7">
        <f t="shared" si="14"/>
        <v>18</v>
      </c>
      <c r="AN154" s="7">
        <f t="shared" si="15"/>
        <v>22</v>
      </c>
      <c r="AO154" s="7">
        <f t="shared" si="16"/>
        <v>8</v>
      </c>
      <c r="AP154" s="7">
        <f t="shared" si="17"/>
        <v>4</v>
      </c>
      <c r="AQ154" s="7">
        <f t="shared" si="18"/>
        <v>3</v>
      </c>
      <c r="AR154" s="7">
        <f t="shared" si="18"/>
        <v>7</v>
      </c>
      <c r="AS154" s="7">
        <f t="shared" si="19"/>
        <v>2</v>
      </c>
      <c r="AT154" s="7">
        <f t="shared" si="20"/>
        <v>0</v>
      </c>
      <c r="AU154" s="7">
        <f t="shared" si="20"/>
        <v>1</v>
      </c>
      <c r="AV154" s="7">
        <f t="shared" si="20"/>
        <v>2</v>
      </c>
    </row>
    <row r="155" spans="1:48">
      <c r="A155" s="131">
        <v>44348</v>
      </c>
      <c r="B155" s="7" t="s">
        <v>1763</v>
      </c>
      <c r="C155" s="7" t="s">
        <v>928</v>
      </c>
      <c r="D155" s="109">
        <v>128</v>
      </c>
      <c r="E155" s="7">
        <v>0</v>
      </c>
      <c r="F155" s="7">
        <v>10</v>
      </c>
      <c r="G155" s="7">
        <v>6</v>
      </c>
      <c r="H155" s="7">
        <v>3</v>
      </c>
      <c r="I155" s="7">
        <v>0</v>
      </c>
      <c r="J155" s="7">
        <v>0</v>
      </c>
      <c r="K155" s="7">
        <v>1</v>
      </c>
      <c r="L155" s="7">
        <v>1</v>
      </c>
      <c r="M155" s="7">
        <v>3</v>
      </c>
      <c r="N155" s="7">
        <v>4</v>
      </c>
      <c r="O155" s="7">
        <v>4</v>
      </c>
      <c r="P155" s="7">
        <v>17</v>
      </c>
      <c r="Q155" s="7">
        <v>4</v>
      </c>
      <c r="R155" s="7">
        <v>5</v>
      </c>
      <c r="S155" s="7">
        <v>2</v>
      </c>
      <c r="T155" s="7">
        <v>4</v>
      </c>
      <c r="U155" s="7">
        <v>1</v>
      </c>
      <c r="V155" s="7">
        <v>3</v>
      </c>
      <c r="W155" s="7">
        <v>0</v>
      </c>
      <c r="X155" s="7">
        <v>20</v>
      </c>
      <c r="Y155" s="7">
        <v>0</v>
      </c>
      <c r="Z155" s="7">
        <v>3</v>
      </c>
      <c r="AA155" s="7">
        <v>0</v>
      </c>
      <c r="AB155" s="7">
        <v>1</v>
      </c>
      <c r="AC155" s="7">
        <v>1</v>
      </c>
      <c r="AD155" s="7">
        <v>2</v>
      </c>
      <c r="AE155" s="7">
        <v>18</v>
      </c>
      <c r="AF155" s="7">
        <v>3</v>
      </c>
      <c r="AG155" s="7">
        <v>1</v>
      </c>
      <c r="AH155" s="7">
        <v>4</v>
      </c>
      <c r="AI155" s="7">
        <v>0</v>
      </c>
      <c r="AJ155" s="7">
        <v>2</v>
      </c>
      <c r="AK155" s="7">
        <v>3</v>
      </c>
      <c r="AL155" s="7">
        <v>2</v>
      </c>
      <c r="AM155" s="7">
        <f t="shared" si="14"/>
        <v>28</v>
      </c>
      <c r="AN155" s="7">
        <f t="shared" si="15"/>
        <v>40</v>
      </c>
      <c r="AO155" s="7">
        <f t="shared" si="16"/>
        <v>20</v>
      </c>
      <c r="AP155" s="7">
        <f t="shared" si="17"/>
        <v>5</v>
      </c>
      <c r="AQ155" s="7">
        <f t="shared" si="18"/>
        <v>2</v>
      </c>
      <c r="AR155" s="7">
        <f t="shared" si="18"/>
        <v>18</v>
      </c>
      <c r="AS155" s="7">
        <f t="shared" si="19"/>
        <v>8</v>
      </c>
      <c r="AT155" s="7">
        <f t="shared" si="20"/>
        <v>2</v>
      </c>
      <c r="AU155" s="7">
        <f t="shared" si="20"/>
        <v>3</v>
      </c>
      <c r="AV155" s="7">
        <f t="shared" si="20"/>
        <v>2</v>
      </c>
    </row>
    <row r="156" spans="1:48">
      <c r="A156" s="131">
        <v>44348</v>
      </c>
      <c r="B156" s="7" t="s">
        <v>1764</v>
      </c>
      <c r="C156" s="7" t="s">
        <v>1843</v>
      </c>
      <c r="D156" s="109">
        <v>5</v>
      </c>
      <c r="E156" s="7">
        <v>0</v>
      </c>
      <c r="F156" s="7">
        <v>1</v>
      </c>
      <c r="G156" s="7">
        <v>0</v>
      </c>
      <c r="H156" s="7">
        <v>0</v>
      </c>
      <c r="I156" s="7">
        <v>0</v>
      </c>
      <c r="J156" s="7">
        <v>0</v>
      </c>
      <c r="K156" s="7">
        <v>0</v>
      </c>
      <c r="L156" s="7">
        <v>0</v>
      </c>
      <c r="M156" s="7">
        <v>0</v>
      </c>
      <c r="N156" s="7">
        <v>0</v>
      </c>
      <c r="O156" s="7">
        <v>0</v>
      </c>
      <c r="P156" s="7">
        <v>1</v>
      </c>
      <c r="Q156" s="7">
        <v>0</v>
      </c>
      <c r="R156" s="7">
        <v>0</v>
      </c>
      <c r="S156" s="7">
        <v>0</v>
      </c>
      <c r="T156" s="7">
        <v>0</v>
      </c>
      <c r="U156" s="7">
        <v>0</v>
      </c>
      <c r="V156" s="7">
        <v>0</v>
      </c>
      <c r="W156" s="7">
        <v>0</v>
      </c>
      <c r="X156" s="7">
        <v>1</v>
      </c>
      <c r="Y156" s="7">
        <v>0</v>
      </c>
      <c r="Z156" s="7">
        <v>0</v>
      </c>
      <c r="AA156" s="7">
        <v>0</v>
      </c>
      <c r="AB156" s="7">
        <v>0</v>
      </c>
      <c r="AC156" s="7">
        <v>0</v>
      </c>
      <c r="AD156" s="7">
        <v>0</v>
      </c>
      <c r="AE156" s="7">
        <v>2</v>
      </c>
      <c r="AF156" s="7">
        <v>0</v>
      </c>
      <c r="AG156" s="7">
        <v>0</v>
      </c>
      <c r="AH156" s="7">
        <v>0</v>
      </c>
      <c r="AI156" s="7">
        <v>0</v>
      </c>
      <c r="AJ156" s="7">
        <v>0</v>
      </c>
      <c r="AK156" s="7">
        <v>0</v>
      </c>
      <c r="AL156" s="7">
        <v>0</v>
      </c>
      <c r="AM156" s="7">
        <f t="shared" si="14"/>
        <v>1</v>
      </c>
      <c r="AN156" s="7">
        <f t="shared" si="15"/>
        <v>1</v>
      </c>
      <c r="AO156" s="7">
        <f t="shared" si="16"/>
        <v>1</v>
      </c>
      <c r="AP156" s="7">
        <f t="shared" si="17"/>
        <v>0</v>
      </c>
      <c r="AQ156" s="7">
        <f t="shared" si="18"/>
        <v>0</v>
      </c>
      <c r="AR156" s="7">
        <f t="shared" si="18"/>
        <v>2</v>
      </c>
      <c r="AS156" s="7">
        <f t="shared" si="19"/>
        <v>0</v>
      </c>
      <c r="AT156" s="7">
        <f t="shared" si="20"/>
        <v>0</v>
      </c>
      <c r="AU156" s="7">
        <f t="shared" si="20"/>
        <v>0</v>
      </c>
      <c r="AV156" s="7">
        <f t="shared" si="20"/>
        <v>0</v>
      </c>
    </row>
    <row r="157" spans="1:48">
      <c r="A157" s="131">
        <v>44348</v>
      </c>
      <c r="B157" s="7" t="s">
        <v>1589</v>
      </c>
      <c r="C157" s="7" t="s">
        <v>928</v>
      </c>
      <c r="D157" s="109">
        <v>126</v>
      </c>
      <c r="E157" s="7">
        <v>0</v>
      </c>
      <c r="F157" s="7">
        <v>5</v>
      </c>
      <c r="G157" s="7">
        <v>0</v>
      </c>
      <c r="H157" s="7">
        <v>2</v>
      </c>
      <c r="I157" s="7">
        <v>7</v>
      </c>
      <c r="J157" s="7">
        <v>1</v>
      </c>
      <c r="K157" s="7">
        <v>3</v>
      </c>
      <c r="L157" s="7">
        <v>3</v>
      </c>
      <c r="M157" s="7">
        <v>0</v>
      </c>
      <c r="N157" s="7">
        <v>1</v>
      </c>
      <c r="O157" s="7">
        <v>0</v>
      </c>
      <c r="P157" s="7">
        <v>3</v>
      </c>
      <c r="Q157" s="7">
        <v>2</v>
      </c>
      <c r="R157" s="7">
        <v>4</v>
      </c>
      <c r="S157" s="7">
        <v>1</v>
      </c>
      <c r="T157" s="7">
        <v>0</v>
      </c>
      <c r="U157" s="7">
        <v>1</v>
      </c>
      <c r="V157" s="7">
        <v>1</v>
      </c>
      <c r="W157" s="7">
        <v>0</v>
      </c>
      <c r="X157" s="7">
        <v>21</v>
      </c>
      <c r="Y157" s="7">
        <v>1</v>
      </c>
      <c r="Z157" s="7">
        <v>1</v>
      </c>
      <c r="AA157" s="7">
        <v>0</v>
      </c>
      <c r="AB157" s="7">
        <v>1</v>
      </c>
      <c r="AC157" s="7">
        <v>1</v>
      </c>
      <c r="AD157" s="7">
        <v>6</v>
      </c>
      <c r="AE157" s="7">
        <v>36</v>
      </c>
      <c r="AF157" s="7">
        <v>2</v>
      </c>
      <c r="AG157" s="7">
        <v>1</v>
      </c>
      <c r="AH157" s="7">
        <v>1</v>
      </c>
      <c r="AI157" s="7">
        <v>1</v>
      </c>
      <c r="AJ157" s="7">
        <v>1</v>
      </c>
      <c r="AK157" s="7">
        <v>1</v>
      </c>
      <c r="AL157" s="7">
        <v>18</v>
      </c>
      <c r="AM157" s="7">
        <f t="shared" si="14"/>
        <v>22</v>
      </c>
      <c r="AN157" s="7">
        <f t="shared" si="15"/>
        <v>12</v>
      </c>
      <c r="AO157" s="7">
        <f t="shared" si="16"/>
        <v>21</v>
      </c>
      <c r="AP157" s="7">
        <f t="shared" si="17"/>
        <v>4</v>
      </c>
      <c r="AQ157" s="7">
        <f t="shared" si="18"/>
        <v>6</v>
      </c>
      <c r="AR157" s="7">
        <f t="shared" si="18"/>
        <v>36</v>
      </c>
      <c r="AS157" s="7">
        <f t="shared" si="19"/>
        <v>5</v>
      </c>
      <c r="AT157" s="7">
        <f t="shared" si="20"/>
        <v>1</v>
      </c>
      <c r="AU157" s="7">
        <f t="shared" si="20"/>
        <v>1</v>
      </c>
      <c r="AV157" s="7">
        <f t="shared" si="20"/>
        <v>18</v>
      </c>
    </row>
    <row r="158" spans="1:48">
      <c r="A158" s="131">
        <v>44348</v>
      </c>
      <c r="B158" s="7" t="s">
        <v>125</v>
      </c>
      <c r="C158" s="7" t="s">
        <v>232</v>
      </c>
      <c r="D158" s="127">
        <v>24225</v>
      </c>
      <c r="E158" s="7">
        <v>0</v>
      </c>
      <c r="F158" s="7">
        <v>250</v>
      </c>
      <c r="G158" s="7">
        <v>262</v>
      </c>
      <c r="H158" s="7">
        <v>209</v>
      </c>
      <c r="I158" s="7">
        <v>471</v>
      </c>
      <c r="J158" s="7">
        <v>324</v>
      </c>
      <c r="K158" s="7">
        <v>1083</v>
      </c>
      <c r="L158" s="7">
        <v>1351</v>
      </c>
      <c r="M158" s="7">
        <v>182</v>
      </c>
      <c r="N158" s="7">
        <v>400</v>
      </c>
      <c r="O158" s="7">
        <v>89</v>
      </c>
      <c r="P158" s="7">
        <v>625</v>
      </c>
      <c r="Q158" s="7">
        <v>210</v>
      </c>
      <c r="R158" s="7">
        <v>304</v>
      </c>
      <c r="S158" s="7">
        <v>178</v>
      </c>
      <c r="T158" s="7">
        <v>279</v>
      </c>
      <c r="U158" s="7">
        <v>867</v>
      </c>
      <c r="V158" s="7">
        <v>70</v>
      </c>
      <c r="W158" s="7">
        <v>25</v>
      </c>
      <c r="X158" s="7">
        <v>5369</v>
      </c>
      <c r="Y158" s="7">
        <v>37</v>
      </c>
      <c r="Z158" s="7">
        <v>228</v>
      </c>
      <c r="AA158" s="7">
        <v>162</v>
      </c>
      <c r="AB158" s="7">
        <v>42</v>
      </c>
      <c r="AC158" s="7">
        <v>79</v>
      </c>
      <c r="AD158" s="7">
        <v>601</v>
      </c>
      <c r="AE158" s="7">
        <v>6088</v>
      </c>
      <c r="AF158" s="7">
        <v>186</v>
      </c>
      <c r="AG158" s="7">
        <v>204</v>
      </c>
      <c r="AH158" s="7">
        <v>625</v>
      </c>
      <c r="AI158" s="7">
        <v>769</v>
      </c>
      <c r="AJ158" s="7">
        <v>127</v>
      </c>
      <c r="AK158" s="7">
        <v>246</v>
      </c>
      <c r="AL158" s="7">
        <v>2283</v>
      </c>
      <c r="AM158" s="7">
        <f t="shared" si="14"/>
        <v>4532</v>
      </c>
      <c r="AN158" s="7">
        <f t="shared" si="15"/>
        <v>2647</v>
      </c>
      <c r="AO158" s="7">
        <f t="shared" si="16"/>
        <v>5369</v>
      </c>
      <c r="AP158" s="7">
        <f t="shared" si="17"/>
        <v>548</v>
      </c>
      <c r="AQ158" s="7">
        <f t="shared" si="18"/>
        <v>601</v>
      </c>
      <c r="AR158" s="7">
        <f t="shared" si="18"/>
        <v>6088</v>
      </c>
      <c r="AS158" s="7">
        <f t="shared" si="19"/>
        <v>1784</v>
      </c>
      <c r="AT158" s="7">
        <f t="shared" si="20"/>
        <v>127</v>
      </c>
      <c r="AU158" s="7">
        <f t="shared" si="20"/>
        <v>246</v>
      </c>
      <c r="AV158" s="7">
        <f t="shared" si="20"/>
        <v>2283</v>
      </c>
    </row>
    <row r="159" spans="1:48">
      <c r="A159" s="131">
        <v>44348</v>
      </c>
      <c r="B159" s="7" t="s">
        <v>125</v>
      </c>
      <c r="C159" s="7" t="s">
        <v>1836</v>
      </c>
      <c r="D159" s="7">
        <v>15561</v>
      </c>
      <c r="E159" s="7">
        <v>0</v>
      </c>
      <c r="F159" s="7">
        <v>105</v>
      </c>
      <c r="G159" s="7">
        <v>87</v>
      </c>
      <c r="H159" s="7">
        <v>104</v>
      </c>
      <c r="I159" s="7">
        <v>340</v>
      </c>
      <c r="J159" s="7">
        <v>262</v>
      </c>
      <c r="K159" s="7">
        <v>916</v>
      </c>
      <c r="L159" s="7">
        <v>945</v>
      </c>
      <c r="M159" s="7">
        <v>93</v>
      </c>
      <c r="N159" s="7">
        <v>226</v>
      </c>
      <c r="O159" s="7">
        <v>39</v>
      </c>
      <c r="P159" s="7">
        <v>236</v>
      </c>
      <c r="Q159" s="7">
        <v>95</v>
      </c>
      <c r="R159" s="7">
        <v>153</v>
      </c>
      <c r="S159" s="7">
        <v>79</v>
      </c>
      <c r="T159" s="7">
        <v>164</v>
      </c>
      <c r="U159" s="7">
        <v>770</v>
      </c>
      <c r="V159" s="7">
        <v>32</v>
      </c>
      <c r="W159" s="7">
        <v>16</v>
      </c>
      <c r="X159" s="7">
        <v>3546</v>
      </c>
      <c r="Y159" s="7">
        <v>21</v>
      </c>
      <c r="Z159" s="7">
        <v>110</v>
      </c>
      <c r="AA159" s="7">
        <v>135</v>
      </c>
      <c r="AB159" s="7">
        <v>20</v>
      </c>
      <c r="AC159" s="7">
        <v>30</v>
      </c>
      <c r="AD159" s="7">
        <v>350</v>
      </c>
      <c r="AE159" s="7">
        <v>3783</v>
      </c>
      <c r="AF159" s="7">
        <v>63</v>
      </c>
      <c r="AG159" s="7">
        <v>110</v>
      </c>
      <c r="AH159" s="7">
        <v>326</v>
      </c>
      <c r="AI159" s="7">
        <v>453</v>
      </c>
      <c r="AJ159" s="7">
        <v>71</v>
      </c>
      <c r="AK159" s="7">
        <v>105</v>
      </c>
      <c r="AL159" s="7">
        <v>1776</v>
      </c>
      <c r="AM159" s="7">
        <f t="shared" si="14"/>
        <v>3078</v>
      </c>
      <c r="AN159" s="7">
        <f t="shared" si="15"/>
        <v>1584</v>
      </c>
      <c r="AO159" s="7">
        <f t="shared" si="16"/>
        <v>3546</v>
      </c>
      <c r="AP159" s="7">
        <f t="shared" si="17"/>
        <v>316</v>
      </c>
      <c r="AQ159" s="7">
        <f t="shared" si="18"/>
        <v>350</v>
      </c>
      <c r="AR159" s="7">
        <f t="shared" si="18"/>
        <v>3783</v>
      </c>
      <c r="AS159" s="7">
        <f t="shared" si="19"/>
        <v>952</v>
      </c>
      <c r="AT159" s="7">
        <f t="shared" si="20"/>
        <v>71</v>
      </c>
      <c r="AU159" s="7">
        <f t="shared" si="20"/>
        <v>105</v>
      </c>
      <c r="AV159" s="7">
        <f t="shared" si="20"/>
        <v>1776</v>
      </c>
    </row>
    <row r="160" spans="1:48">
      <c r="A160" s="131">
        <v>44348</v>
      </c>
      <c r="B160" s="7" t="s">
        <v>125</v>
      </c>
      <c r="C160" s="7" t="s">
        <v>265</v>
      </c>
      <c r="D160" s="7">
        <v>8451</v>
      </c>
      <c r="E160" s="7">
        <v>0</v>
      </c>
      <c r="F160" s="7">
        <v>145</v>
      </c>
      <c r="G160" s="7">
        <v>175</v>
      </c>
      <c r="H160" s="7">
        <v>105</v>
      </c>
      <c r="I160" s="7">
        <v>131</v>
      </c>
      <c r="J160" s="7">
        <v>62</v>
      </c>
      <c r="K160" s="7">
        <v>167</v>
      </c>
      <c r="L160" s="7">
        <v>406</v>
      </c>
      <c r="M160" s="7">
        <v>89</v>
      </c>
      <c r="N160" s="7">
        <v>174</v>
      </c>
      <c r="O160" s="7">
        <v>50</v>
      </c>
      <c r="P160" s="7">
        <v>373</v>
      </c>
      <c r="Q160" s="7">
        <v>115</v>
      </c>
      <c r="R160" s="7">
        <v>125</v>
      </c>
      <c r="S160" s="7">
        <v>99</v>
      </c>
      <c r="T160" s="7">
        <v>112</v>
      </c>
      <c r="U160" s="7">
        <v>97</v>
      </c>
      <c r="V160" s="7">
        <v>38</v>
      </c>
      <c r="W160" s="7">
        <v>9</v>
      </c>
      <c r="X160" s="7">
        <v>1745</v>
      </c>
      <c r="Y160" s="7">
        <v>16</v>
      </c>
      <c r="Z160" s="7">
        <v>118</v>
      </c>
      <c r="AA160" s="7">
        <v>27</v>
      </c>
      <c r="AB160" s="7">
        <v>22</v>
      </c>
      <c r="AC160" s="7">
        <v>48</v>
      </c>
      <c r="AD160" s="7">
        <v>251</v>
      </c>
      <c r="AE160" s="7">
        <v>2279</v>
      </c>
      <c r="AF160" s="7">
        <v>123</v>
      </c>
      <c r="AG160" s="7">
        <v>94</v>
      </c>
      <c r="AH160" s="7">
        <v>262</v>
      </c>
      <c r="AI160" s="7">
        <v>316</v>
      </c>
      <c r="AJ160" s="7">
        <v>56</v>
      </c>
      <c r="AK160" s="7">
        <v>141</v>
      </c>
      <c r="AL160" s="7">
        <v>481</v>
      </c>
      <c r="AM160" s="7">
        <f t="shared" si="14"/>
        <v>1454</v>
      </c>
      <c r="AN160" s="7">
        <f t="shared" si="15"/>
        <v>1018</v>
      </c>
      <c r="AO160" s="7">
        <f t="shared" si="16"/>
        <v>1745</v>
      </c>
      <c r="AP160" s="7">
        <f t="shared" si="17"/>
        <v>231</v>
      </c>
      <c r="AQ160" s="7">
        <f t="shared" si="18"/>
        <v>251</v>
      </c>
      <c r="AR160" s="7">
        <f t="shared" si="18"/>
        <v>2279</v>
      </c>
      <c r="AS160" s="7">
        <f t="shared" si="19"/>
        <v>795</v>
      </c>
      <c r="AT160" s="7">
        <f t="shared" si="20"/>
        <v>56</v>
      </c>
      <c r="AU160" s="7">
        <f t="shared" si="20"/>
        <v>141</v>
      </c>
      <c r="AV160" s="7">
        <f t="shared" si="20"/>
        <v>481</v>
      </c>
    </row>
    <row r="161" spans="1:48">
      <c r="A161" s="131">
        <v>44348</v>
      </c>
      <c r="B161" s="7" t="s">
        <v>1751</v>
      </c>
      <c r="C161" s="7" t="s">
        <v>232</v>
      </c>
      <c r="D161" s="109">
        <v>8</v>
      </c>
      <c r="E161" s="7">
        <v>0</v>
      </c>
      <c r="F161" s="7">
        <v>0</v>
      </c>
      <c r="G161" s="7">
        <v>0</v>
      </c>
      <c r="H161" s="7">
        <v>0</v>
      </c>
      <c r="I161" s="7">
        <v>0</v>
      </c>
      <c r="J161" s="7">
        <v>0</v>
      </c>
      <c r="K161" s="7">
        <v>0</v>
      </c>
      <c r="L161" s="7">
        <v>0</v>
      </c>
      <c r="M161" s="7">
        <v>0</v>
      </c>
      <c r="N161" s="7">
        <v>0</v>
      </c>
      <c r="O161" s="7">
        <v>0</v>
      </c>
      <c r="P161" s="7">
        <v>0</v>
      </c>
      <c r="Q161" s="7">
        <v>0</v>
      </c>
      <c r="R161" s="7">
        <v>0</v>
      </c>
      <c r="S161" s="7">
        <v>0</v>
      </c>
      <c r="T161" s="7">
        <v>0</v>
      </c>
      <c r="U161" s="7">
        <v>0</v>
      </c>
      <c r="V161" s="7">
        <v>0</v>
      </c>
      <c r="W161" s="7">
        <v>0</v>
      </c>
      <c r="X161" s="7">
        <v>0</v>
      </c>
      <c r="Y161" s="7">
        <v>0</v>
      </c>
      <c r="Z161" s="7">
        <v>0</v>
      </c>
      <c r="AA161" s="7">
        <v>0</v>
      </c>
      <c r="AB161" s="7">
        <v>0</v>
      </c>
      <c r="AC161" s="7">
        <v>0</v>
      </c>
      <c r="AD161" s="7">
        <v>0</v>
      </c>
      <c r="AE161" s="7">
        <v>5</v>
      </c>
      <c r="AF161" s="7">
        <v>0</v>
      </c>
      <c r="AG161" s="7">
        <v>0</v>
      </c>
      <c r="AH161" s="7">
        <v>0</v>
      </c>
      <c r="AI161" s="7">
        <v>0</v>
      </c>
      <c r="AJ161" s="7">
        <v>0</v>
      </c>
      <c r="AK161" s="7">
        <v>0</v>
      </c>
      <c r="AL161" s="7">
        <v>3</v>
      </c>
      <c r="AM161" s="7">
        <f t="shared" si="14"/>
        <v>0</v>
      </c>
      <c r="AN161" s="7">
        <f t="shared" si="15"/>
        <v>0</v>
      </c>
      <c r="AO161" s="7">
        <f t="shared" si="16"/>
        <v>0</v>
      </c>
      <c r="AP161" s="7">
        <f t="shared" si="17"/>
        <v>0</v>
      </c>
      <c r="AQ161" s="7">
        <f t="shared" si="18"/>
        <v>0</v>
      </c>
      <c r="AR161" s="7">
        <f t="shared" si="18"/>
        <v>5</v>
      </c>
      <c r="AS161" s="7">
        <f t="shared" si="19"/>
        <v>0</v>
      </c>
      <c r="AT161" s="7">
        <f t="shared" si="20"/>
        <v>0</v>
      </c>
      <c r="AU161" s="7">
        <f t="shared" si="20"/>
        <v>0</v>
      </c>
      <c r="AV161" s="7">
        <f t="shared" si="20"/>
        <v>3</v>
      </c>
    </row>
    <row r="162" spans="1:48">
      <c r="A162" s="131">
        <v>44348</v>
      </c>
      <c r="B162" s="7" t="s">
        <v>1756</v>
      </c>
      <c r="C162" s="7" t="s">
        <v>232</v>
      </c>
      <c r="D162" s="111">
        <v>0</v>
      </c>
      <c r="E162" s="7">
        <v>0</v>
      </c>
      <c r="F162" s="7">
        <v>0</v>
      </c>
      <c r="G162" s="7">
        <v>0</v>
      </c>
      <c r="H162" s="7">
        <v>0</v>
      </c>
      <c r="I162" s="7">
        <v>0</v>
      </c>
      <c r="J162" s="7">
        <v>0</v>
      </c>
      <c r="K162" s="7">
        <v>0</v>
      </c>
      <c r="L162" s="7">
        <v>0</v>
      </c>
      <c r="M162" s="7">
        <v>0</v>
      </c>
      <c r="N162" s="7">
        <v>0</v>
      </c>
      <c r="O162" s="7">
        <v>0</v>
      </c>
      <c r="P162" s="7">
        <v>0</v>
      </c>
      <c r="Q162" s="7">
        <v>0</v>
      </c>
      <c r="R162" s="7">
        <v>0</v>
      </c>
      <c r="S162" s="7">
        <v>0</v>
      </c>
      <c r="T162" s="7">
        <v>0</v>
      </c>
      <c r="U162" s="7">
        <v>0</v>
      </c>
      <c r="V162" s="7">
        <v>0</v>
      </c>
      <c r="W162" s="7">
        <v>0</v>
      </c>
      <c r="X162" s="7">
        <v>0</v>
      </c>
      <c r="Y162" s="7">
        <v>0</v>
      </c>
      <c r="Z162" s="7">
        <v>0</v>
      </c>
      <c r="AA162" s="7">
        <v>0</v>
      </c>
      <c r="AB162" s="7">
        <v>0</v>
      </c>
      <c r="AC162" s="7">
        <v>0</v>
      </c>
      <c r="AD162" s="7">
        <v>0</v>
      </c>
      <c r="AE162" s="7">
        <v>0</v>
      </c>
      <c r="AF162" s="7">
        <v>0</v>
      </c>
      <c r="AG162" s="7">
        <v>0</v>
      </c>
      <c r="AH162" s="7">
        <v>0</v>
      </c>
      <c r="AI162" s="7">
        <v>0</v>
      </c>
      <c r="AJ162" s="7">
        <v>0</v>
      </c>
      <c r="AK162" s="7">
        <v>0</v>
      </c>
      <c r="AL162" s="7">
        <v>0</v>
      </c>
      <c r="AM162" s="7">
        <f t="shared" si="14"/>
        <v>0</v>
      </c>
      <c r="AN162" s="7">
        <f t="shared" si="15"/>
        <v>0</v>
      </c>
      <c r="AO162" s="7">
        <f t="shared" si="16"/>
        <v>0</v>
      </c>
      <c r="AP162" s="7">
        <f t="shared" si="17"/>
        <v>0</v>
      </c>
      <c r="AQ162" s="7">
        <f t="shared" si="18"/>
        <v>0</v>
      </c>
      <c r="AR162" s="7">
        <f t="shared" si="18"/>
        <v>0</v>
      </c>
      <c r="AS162" s="7">
        <f t="shared" si="19"/>
        <v>0</v>
      </c>
      <c r="AT162" s="7">
        <f t="shared" si="20"/>
        <v>0</v>
      </c>
      <c r="AU162" s="7">
        <f t="shared" si="20"/>
        <v>0</v>
      </c>
      <c r="AV162" s="7">
        <f t="shared" si="20"/>
        <v>0</v>
      </c>
    </row>
    <row r="163" spans="1:48">
      <c r="A163" s="131">
        <v>44348</v>
      </c>
      <c r="B163" s="7" t="s">
        <v>1509</v>
      </c>
      <c r="C163" s="7" t="s">
        <v>232</v>
      </c>
      <c r="D163" s="111">
        <v>0</v>
      </c>
      <c r="E163" s="7">
        <v>0</v>
      </c>
      <c r="F163" s="7">
        <v>0</v>
      </c>
      <c r="G163" s="7">
        <v>0</v>
      </c>
      <c r="H163" s="7">
        <v>0</v>
      </c>
      <c r="I163" s="7">
        <v>0</v>
      </c>
      <c r="J163" s="7">
        <v>0</v>
      </c>
      <c r="K163" s="7">
        <v>0</v>
      </c>
      <c r="L163" s="7">
        <v>0</v>
      </c>
      <c r="M163" s="7">
        <v>0</v>
      </c>
      <c r="N163" s="7">
        <v>0</v>
      </c>
      <c r="O163" s="7">
        <v>0</v>
      </c>
      <c r="P163" s="7">
        <v>0</v>
      </c>
      <c r="Q163" s="7">
        <v>0</v>
      </c>
      <c r="R163" s="7">
        <v>0</v>
      </c>
      <c r="S163" s="7">
        <v>0</v>
      </c>
      <c r="T163" s="7">
        <v>0</v>
      </c>
      <c r="U163" s="7">
        <v>0</v>
      </c>
      <c r="V163" s="7">
        <v>0</v>
      </c>
      <c r="W163" s="7">
        <v>0</v>
      </c>
      <c r="X163" s="7">
        <v>0</v>
      </c>
      <c r="Y163" s="7">
        <v>0</v>
      </c>
      <c r="Z163" s="7">
        <v>0</v>
      </c>
      <c r="AA163" s="7">
        <v>0</v>
      </c>
      <c r="AB163" s="7">
        <v>0</v>
      </c>
      <c r="AC163" s="7">
        <v>0</v>
      </c>
      <c r="AD163" s="7">
        <v>0</v>
      </c>
      <c r="AE163" s="7">
        <v>0</v>
      </c>
      <c r="AF163" s="7">
        <v>0</v>
      </c>
      <c r="AG163" s="7">
        <v>0</v>
      </c>
      <c r="AH163" s="7">
        <v>0</v>
      </c>
      <c r="AI163" s="7">
        <v>0</v>
      </c>
      <c r="AJ163" s="7">
        <v>0</v>
      </c>
      <c r="AK163" s="7">
        <v>0</v>
      </c>
      <c r="AL163" s="7">
        <v>0</v>
      </c>
      <c r="AM163" s="7">
        <f t="shared" si="14"/>
        <v>0</v>
      </c>
      <c r="AN163" s="7">
        <f t="shared" si="15"/>
        <v>0</v>
      </c>
      <c r="AO163" s="7">
        <f t="shared" si="16"/>
        <v>0</v>
      </c>
      <c r="AP163" s="7">
        <f t="shared" si="17"/>
        <v>0</v>
      </c>
      <c r="AQ163" s="7">
        <f t="shared" si="18"/>
        <v>0</v>
      </c>
      <c r="AR163" s="7">
        <f t="shared" si="18"/>
        <v>0</v>
      </c>
      <c r="AS163" s="7">
        <f t="shared" si="19"/>
        <v>0</v>
      </c>
      <c r="AT163" s="7">
        <f t="shared" si="20"/>
        <v>0</v>
      </c>
      <c r="AU163" s="7">
        <f t="shared" si="20"/>
        <v>0</v>
      </c>
      <c r="AV163" s="7">
        <f t="shared" si="20"/>
        <v>0</v>
      </c>
    </row>
    <row r="164" spans="1:48">
      <c r="A164" s="131">
        <v>44348</v>
      </c>
      <c r="B164" s="7" t="s">
        <v>1757</v>
      </c>
      <c r="C164" s="7" t="s">
        <v>232</v>
      </c>
      <c r="D164" s="128">
        <v>1347</v>
      </c>
      <c r="E164" s="7">
        <v>0</v>
      </c>
      <c r="F164" s="7">
        <v>8</v>
      </c>
      <c r="G164" s="7">
        <v>8</v>
      </c>
      <c r="H164" s="7">
        <v>20</v>
      </c>
      <c r="I164" s="7">
        <v>25</v>
      </c>
      <c r="J164" s="7">
        <v>45</v>
      </c>
      <c r="K164" s="7">
        <v>23</v>
      </c>
      <c r="L164" s="7">
        <v>34</v>
      </c>
      <c r="M164" s="7">
        <v>54</v>
      </c>
      <c r="N164" s="7">
        <v>9</v>
      </c>
      <c r="O164" s="7">
        <v>3</v>
      </c>
      <c r="P164" s="7">
        <v>20</v>
      </c>
      <c r="Q164" s="7">
        <v>23</v>
      </c>
      <c r="R164" s="7">
        <v>12</v>
      </c>
      <c r="S164" s="7">
        <v>23</v>
      </c>
      <c r="T164" s="7">
        <v>8</v>
      </c>
      <c r="U164" s="7">
        <v>10</v>
      </c>
      <c r="V164" s="7">
        <v>9</v>
      </c>
      <c r="W164" s="7">
        <v>10</v>
      </c>
      <c r="X164" s="7">
        <v>130</v>
      </c>
      <c r="Y164" s="7">
        <v>10</v>
      </c>
      <c r="Z164" s="7">
        <v>13</v>
      </c>
      <c r="AA164" s="7">
        <v>27</v>
      </c>
      <c r="AB164" s="7">
        <v>20</v>
      </c>
      <c r="AC164" s="7">
        <v>3</v>
      </c>
      <c r="AD164" s="7">
        <v>64</v>
      </c>
      <c r="AE164" s="7">
        <v>306</v>
      </c>
      <c r="AF164" s="7">
        <v>21</v>
      </c>
      <c r="AG164" s="7">
        <v>19</v>
      </c>
      <c r="AH164" s="7">
        <v>37</v>
      </c>
      <c r="AI164" s="7">
        <v>56</v>
      </c>
      <c r="AJ164" s="7">
        <v>50</v>
      </c>
      <c r="AK164" s="7">
        <v>41</v>
      </c>
      <c r="AL164" s="7">
        <v>206</v>
      </c>
      <c r="AM164" s="7">
        <f t="shared" si="14"/>
        <v>226</v>
      </c>
      <c r="AN164" s="7">
        <f t="shared" si="15"/>
        <v>118</v>
      </c>
      <c r="AO164" s="7">
        <f t="shared" si="16"/>
        <v>130</v>
      </c>
      <c r="AP164" s="7">
        <f t="shared" si="17"/>
        <v>73</v>
      </c>
      <c r="AQ164" s="7">
        <f t="shared" si="18"/>
        <v>64</v>
      </c>
      <c r="AR164" s="7">
        <f t="shared" si="18"/>
        <v>306</v>
      </c>
      <c r="AS164" s="7">
        <f t="shared" si="19"/>
        <v>133</v>
      </c>
      <c r="AT164" s="7">
        <f t="shared" si="20"/>
        <v>50</v>
      </c>
      <c r="AU164" s="7">
        <f t="shared" si="20"/>
        <v>41</v>
      </c>
      <c r="AV164" s="7">
        <f t="shared" si="20"/>
        <v>206</v>
      </c>
    </row>
    <row r="165" spans="1:48">
      <c r="A165" s="131">
        <v>44348</v>
      </c>
      <c r="B165" s="7" t="s">
        <v>1498</v>
      </c>
      <c r="C165" s="7" t="s">
        <v>232</v>
      </c>
      <c r="D165" s="128">
        <v>9999</v>
      </c>
      <c r="E165" s="7">
        <v>0</v>
      </c>
      <c r="F165" s="7">
        <v>6</v>
      </c>
      <c r="G165" s="7">
        <v>62</v>
      </c>
      <c r="H165" s="7">
        <v>4</v>
      </c>
      <c r="I165" s="7">
        <v>292</v>
      </c>
      <c r="J165" s="7">
        <v>238</v>
      </c>
      <c r="K165" s="7">
        <v>662</v>
      </c>
      <c r="L165" s="7">
        <v>965</v>
      </c>
      <c r="M165" s="7">
        <v>3</v>
      </c>
      <c r="N165" s="7">
        <v>14</v>
      </c>
      <c r="O165" s="7">
        <v>0</v>
      </c>
      <c r="P165" s="7">
        <v>0</v>
      </c>
      <c r="Q165" s="7">
        <v>13</v>
      </c>
      <c r="R165" s="7">
        <v>15</v>
      </c>
      <c r="S165" s="7">
        <v>60</v>
      </c>
      <c r="T165" s="7">
        <v>0</v>
      </c>
      <c r="U165" s="7">
        <v>690</v>
      </c>
      <c r="V165" s="7">
        <v>0</v>
      </c>
      <c r="W165" s="7">
        <v>6</v>
      </c>
      <c r="X165" s="7">
        <v>2640</v>
      </c>
      <c r="Y165" s="7">
        <v>0</v>
      </c>
      <c r="Z165" s="7">
        <v>0</v>
      </c>
      <c r="AA165" s="7">
        <v>28</v>
      </c>
      <c r="AB165" s="7">
        <v>0</v>
      </c>
      <c r="AC165" s="7">
        <v>9</v>
      </c>
      <c r="AD165" s="7">
        <v>93</v>
      </c>
      <c r="AE165" s="7">
        <v>2125</v>
      </c>
      <c r="AF165" s="7">
        <v>0</v>
      </c>
      <c r="AG165" s="7">
        <v>43</v>
      </c>
      <c r="AH165" s="7">
        <v>234</v>
      </c>
      <c r="AI165" s="7">
        <v>655</v>
      </c>
      <c r="AJ165" s="7">
        <v>2</v>
      </c>
      <c r="AK165" s="7">
        <v>1</v>
      </c>
      <c r="AL165" s="7">
        <v>1139</v>
      </c>
      <c r="AM165" s="7">
        <f t="shared" si="14"/>
        <v>2246</v>
      </c>
      <c r="AN165" s="7">
        <f t="shared" si="15"/>
        <v>784</v>
      </c>
      <c r="AO165" s="7">
        <f t="shared" si="16"/>
        <v>2640</v>
      </c>
      <c r="AP165" s="7">
        <f t="shared" si="17"/>
        <v>37</v>
      </c>
      <c r="AQ165" s="7">
        <f t="shared" si="18"/>
        <v>93</v>
      </c>
      <c r="AR165" s="7">
        <f t="shared" si="18"/>
        <v>2125</v>
      </c>
      <c r="AS165" s="7">
        <f t="shared" si="19"/>
        <v>932</v>
      </c>
      <c r="AT165" s="7">
        <f t="shared" si="20"/>
        <v>2</v>
      </c>
      <c r="AU165" s="7">
        <f t="shared" si="20"/>
        <v>1</v>
      </c>
      <c r="AV165" s="7">
        <f t="shared" si="20"/>
        <v>1139</v>
      </c>
    </row>
    <row r="166" spans="1:48">
      <c r="A166" s="131">
        <v>44348</v>
      </c>
      <c r="B166" s="7" t="s">
        <v>1758</v>
      </c>
      <c r="C166" s="7" t="s">
        <v>232</v>
      </c>
      <c r="D166" s="111">
        <v>137</v>
      </c>
      <c r="E166" s="7">
        <v>0</v>
      </c>
      <c r="F166" s="7">
        <v>0</v>
      </c>
      <c r="G166" s="7">
        <v>0</v>
      </c>
      <c r="H166" s="7">
        <v>0</v>
      </c>
      <c r="I166" s="7">
        <v>0</v>
      </c>
      <c r="J166" s="7">
        <v>0</v>
      </c>
      <c r="K166" s="7">
        <v>0</v>
      </c>
      <c r="L166" s="7">
        <v>0</v>
      </c>
      <c r="M166" s="7">
        <v>0</v>
      </c>
      <c r="N166" s="7">
        <v>0</v>
      </c>
      <c r="O166" s="7">
        <v>0</v>
      </c>
      <c r="P166" s="7">
        <v>0</v>
      </c>
      <c r="Q166" s="7">
        <v>0</v>
      </c>
      <c r="R166" s="7">
        <v>0</v>
      </c>
      <c r="S166" s="7">
        <v>0</v>
      </c>
      <c r="T166" s="7">
        <v>0</v>
      </c>
      <c r="U166" s="7">
        <v>0</v>
      </c>
      <c r="V166" s="7">
        <v>0</v>
      </c>
      <c r="W166" s="7">
        <v>0</v>
      </c>
      <c r="X166" s="7">
        <v>137</v>
      </c>
      <c r="Y166" s="7">
        <v>0</v>
      </c>
      <c r="Z166" s="7">
        <v>0</v>
      </c>
      <c r="AA166" s="7">
        <v>0</v>
      </c>
      <c r="AB166" s="7">
        <v>0</v>
      </c>
      <c r="AC166" s="7">
        <v>0</v>
      </c>
      <c r="AD166" s="7">
        <v>0</v>
      </c>
      <c r="AE166" s="7">
        <v>0</v>
      </c>
      <c r="AF166" s="7">
        <v>0</v>
      </c>
      <c r="AG166" s="7">
        <v>0</v>
      </c>
      <c r="AH166" s="7">
        <v>0</v>
      </c>
      <c r="AI166" s="7">
        <v>0</v>
      </c>
      <c r="AJ166" s="7">
        <v>0</v>
      </c>
      <c r="AK166" s="7">
        <v>0</v>
      </c>
      <c r="AL166" s="7">
        <v>0</v>
      </c>
      <c r="AM166" s="7">
        <f t="shared" si="14"/>
        <v>0</v>
      </c>
      <c r="AN166" s="7">
        <f t="shared" si="15"/>
        <v>0</v>
      </c>
      <c r="AO166" s="7">
        <f t="shared" si="16"/>
        <v>137</v>
      </c>
      <c r="AP166" s="7">
        <f t="shared" si="17"/>
        <v>0</v>
      </c>
      <c r="AQ166" s="7">
        <f t="shared" si="18"/>
        <v>0</v>
      </c>
      <c r="AR166" s="7">
        <f t="shared" si="18"/>
        <v>0</v>
      </c>
      <c r="AS166" s="7">
        <f t="shared" si="19"/>
        <v>0</v>
      </c>
      <c r="AT166" s="7">
        <f t="shared" si="20"/>
        <v>0</v>
      </c>
      <c r="AU166" s="7">
        <f t="shared" si="20"/>
        <v>0</v>
      </c>
      <c r="AV166" s="7">
        <f t="shared" si="20"/>
        <v>0</v>
      </c>
    </row>
    <row r="167" spans="1:48">
      <c r="A167" s="131">
        <v>44348</v>
      </c>
      <c r="B167" s="7" t="s">
        <v>65</v>
      </c>
      <c r="C167" s="7" t="s">
        <v>232</v>
      </c>
      <c r="D167" s="111">
        <v>35</v>
      </c>
      <c r="E167" s="7">
        <v>0</v>
      </c>
      <c r="F167" s="7">
        <v>0</v>
      </c>
      <c r="G167" s="7">
        <v>0</v>
      </c>
      <c r="H167" s="7">
        <v>1</v>
      </c>
      <c r="I167" s="7">
        <v>0</v>
      </c>
      <c r="J167" s="7">
        <v>0</v>
      </c>
      <c r="K167" s="7">
        <v>0</v>
      </c>
      <c r="L167" s="7">
        <v>1</v>
      </c>
      <c r="M167" s="7">
        <v>0</v>
      </c>
      <c r="N167" s="7">
        <v>0</v>
      </c>
      <c r="O167" s="7">
        <v>0</v>
      </c>
      <c r="P167" s="7">
        <v>2</v>
      </c>
      <c r="Q167" s="7">
        <v>0</v>
      </c>
      <c r="R167" s="7">
        <v>0</v>
      </c>
      <c r="S167" s="7">
        <v>0</v>
      </c>
      <c r="T167" s="7">
        <v>0</v>
      </c>
      <c r="U167" s="7">
        <v>0</v>
      </c>
      <c r="V167" s="7">
        <v>0</v>
      </c>
      <c r="W167" s="7">
        <v>0</v>
      </c>
      <c r="X167" s="7">
        <v>7</v>
      </c>
      <c r="Y167" s="7">
        <v>0</v>
      </c>
      <c r="Z167" s="7">
        <v>0</v>
      </c>
      <c r="AA167" s="7">
        <v>0</v>
      </c>
      <c r="AB167" s="7">
        <v>0</v>
      </c>
      <c r="AC167" s="7">
        <v>0</v>
      </c>
      <c r="AD167" s="7">
        <v>0</v>
      </c>
      <c r="AE167" s="7">
        <v>21</v>
      </c>
      <c r="AF167" s="7">
        <v>0</v>
      </c>
      <c r="AG167" s="7">
        <v>1</v>
      </c>
      <c r="AH167" s="7">
        <v>2</v>
      </c>
      <c r="AI167" s="7">
        <v>0</v>
      </c>
      <c r="AJ167" s="7">
        <v>0</v>
      </c>
      <c r="AK167" s="7">
        <v>0</v>
      </c>
      <c r="AL167" s="7">
        <v>0</v>
      </c>
      <c r="AM167" s="7">
        <f t="shared" si="14"/>
        <v>2</v>
      </c>
      <c r="AN167" s="7">
        <f t="shared" si="15"/>
        <v>2</v>
      </c>
      <c r="AO167" s="7">
        <f t="shared" si="16"/>
        <v>7</v>
      </c>
      <c r="AP167" s="7">
        <f t="shared" si="17"/>
        <v>0</v>
      </c>
      <c r="AQ167" s="7">
        <f t="shared" si="18"/>
        <v>0</v>
      </c>
      <c r="AR167" s="7">
        <f t="shared" si="18"/>
        <v>21</v>
      </c>
      <c r="AS167" s="7">
        <f t="shared" si="19"/>
        <v>3</v>
      </c>
      <c r="AT167" s="7">
        <f t="shared" si="20"/>
        <v>0</v>
      </c>
      <c r="AU167" s="7">
        <f t="shared" si="20"/>
        <v>0</v>
      </c>
      <c r="AV167" s="7">
        <f t="shared" si="20"/>
        <v>0</v>
      </c>
    </row>
    <row r="168" spans="1:48">
      <c r="A168" s="131">
        <v>44348</v>
      </c>
      <c r="B168" s="7" t="s">
        <v>751</v>
      </c>
      <c r="C168" s="7" t="s">
        <v>232</v>
      </c>
      <c r="D168" s="128">
        <v>1902</v>
      </c>
      <c r="E168" s="7">
        <v>0</v>
      </c>
      <c r="F168" s="7">
        <v>0</v>
      </c>
      <c r="G168" s="7">
        <v>0</v>
      </c>
      <c r="H168" s="7">
        <v>0</v>
      </c>
      <c r="I168" s="7">
        <v>5</v>
      </c>
      <c r="J168" s="7">
        <v>2</v>
      </c>
      <c r="K168" s="7">
        <v>153</v>
      </c>
      <c r="L168" s="7">
        <v>138</v>
      </c>
      <c r="M168" s="7">
        <v>8</v>
      </c>
      <c r="N168" s="7">
        <v>61</v>
      </c>
      <c r="O168" s="7">
        <v>0</v>
      </c>
      <c r="P168" s="7">
        <v>4</v>
      </c>
      <c r="Q168" s="7">
        <v>1</v>
      </c>
      <c r="R168" s="7">
        <v>43</v>
      </c>
      <c r="S168" s="7">
        <v>6</v>
      </c>
      <c r="T168" s="7">
        <v>0</v>
      </c>
      <c r="U168" s="7">
        <v>12</v>
      </c>
      <c r="V168" s="7">
        <v>13</v>
      </c>
      <c r="W168" s="7">
        <v>0</v>
      </c>
      <c r="X168" s="7">
        <v>332</v>
      </c>
      <c r="Y168" s="7">
        <v>0</v>
      </c>
      <c r="Z168" s="7">
        <v>9</v>
      </c>
      <c r="AA168" s="7">
        <v>101</v>
      </c>
      <c r="AB168" s="7">
        <v>0</v>
      </c>
      <c r="AC168" s="7">
        <v>0</v>
      </c>
      <c r="AD168" s="7">
        <v>24</v>
      </c>
      <c r="AE168" s="7">
        <v>681</v>
      </c>
      <c r="AF168" s="7">
        <v>0</v>
      </c>
      <c r="AG168" s="7">
        <v>23</v>
      </c>
      <c r="AH168" s="7">
        <v>0</v>
      </c>
      <c r="AI168" s="7">
        <v>41</v>
      </c>
      <c r="AJ168" s="7">
        <v>0</v>
      </c>
      <c r="AK168" s="7">
        <v>0</v>
      </c>
      <c r="AL168" s="7">
        <v>245</v>
      </c>
      <c r="AM168" s="7">
        <f t="shared" si="14"/>
        <v>367</v>
      </c>
      <c r="AN168" s="7">
        <f t="shared" si="15"/>
        <v>79</v>
      </c>
      <c r="AO168" s="7">
        <f t="shared" si="16"/>
        <v>332</v>
      </c>
      <c r="AP168" s="7">
        <f t="shared" si="17"/>
        <v>110</v>
      </c>
      <c r="AQ168" s="7">
        <f t="shared" si="18"/>
        <v>24</v>
      </c>
      <c r="AR168" s="7">
        <f t="shared" si="18"/>
        <v>681</v>
      </c>
      <c r="AS168" s="7">
        <f t="shared" si="19"/>
        <v>64</v>
      </c>
      <c r="AT168" s="7">
        <f t="shared" si="20"/>
        <v>0</v>
      </c>
      <c r="AU168" s="7">
        <f t="shared" si="20"/>
        <v>0</v>
      </c>
      <c r="AV168" s="7">
        <f t="shared" si="20"/>
        <v>245</v>
      </c>
    </row>
    <row r="169" spans="1:48">
      <c r="A169" s="131">
        <v>44348</v>
      </c>
      <c r="B169" s="7" t="s">
        <v>1760</v>
      </c>
      <c r="C169" s="7" t="s">
        <v>232</v>
      </c>
      <c r="D169" s="128">
        <v>3066</v>
      </c>
      <c r="E169" s="7">
        <v>0</v>
      </c>
      <c r="F169" s="7">
        <v>41</v>
      </c>
      <c r="G169" s="7">
        <v>14</v>
      </c>
      <c r="H169" s="7">
        <v>63</v>
      </c>
      <c r="I169" s="7">
        <v>25</v>
      </c>
      <c r="J169" s="7">
        <v>23</v>
      </c>
      <c r="K169" s="7">
        <v>102</v>
      </c>
      <c r="L169" s="7">
        <v>94</v>
      </c>
      <c r="M169" s="7">
        <v>39</v>
      </c>
      <c r="N169" s="7">
        <v>78</v>
      </c>
      <c r="O169" s="7">
        <v>20</v>
      </c>
      <c r="P169" s="7">
        <v>233</v>
      </c>
      <c r="Q169" s="7">
        <v>80</v>
      </c>
      <c r="R169" s="7">
        <v>120</v>
      </c>
      <c r="S169" s="7">
        <v>23</v>
      </c>
      <c r="T169" s="7">
        <v>189</v>
      </c>
      <c r="U169" s="7">
        <v>25</v>
      </c>
      <c r="V169" s="7">
        <v>12</v>
      </c>
      <c r="W169" s="7">
        <v>0</v>
      </c>
      <c r="X169" s="7">
        <v>361</v>
      </c>
      <c r="Y169" s="7">
        <v>11</v>
      </c>
      <c r="Z169" s="7">
        <v>80</v>
      </c>
      <c r="AA169" s="7">
        <v>0</v>
      </c>
      <c r="AB169" s="7">
        <v>0</v>
      </c>
      <c r="AC169" s="7">
        <v>6</v>
      </c>
      <c r="AD169" s="7">
        <v>10</v>
      </c>
      <c r="AE169" s="7">
        <v>748</v>
      </c>
      <c r="AF169" s="7">
        <v>6</v>
      </c>
      <c r="AG169" s="7">
        <v>48</v>
      </c>
      <c r="AH169" s="7">
        <v>245</v>
      </c>
      <c r="AI169" s="7">
        <v>13</v>
      </c>
      <c r="AJ169" s="7">
        <v>14</v>
      </c>
      <c r="AK169" s="7">
        <v>124</v>
      </c>
      <c r="AL169" s="7">
        <v>219</v>
      </c>
      <c r="AM169" s="7">
        <f t="shared" si="14"/>
        <v>479</v>
      </c>
      <c r="AN169" s="7">
        <f t="shared" si="15"/>
        <v>702</v>
      </c>
      <c r="AO169" s="7">
        <f t="shared" si="16"/>
        <v>361</v>
      </c>
      <c r="AP169" s="7">
        <f t="shared" si="17"/>
        <v>97</v>
      </c>
      <c r="AQ169" s="7">
        <f t="shared" si="18"/>
        <v>10</v>
      </c>
      <c r="AR169" s="7">
        <f t="shared" si="18"/>
        <v>748</v>
      </c>
      <c r="AS169" s="7">
        <f t="shared" si="19"/>
        <v>312</v>
      </c>
      <c r="AT169" s="7">
        <f t="shared" si="20"/>
        <v>14</v>
      </c>
      <c r="AU169" s="7">
        <f t="shared" si="20"/>
        <v>124</v>
      </c>
      <c r="AV169" s="7">
        <f t="shared" si="20"/>
        <v>219</v>
      </c>
    </row>
    <row r="170" spans="1:48">
      <c r="A170" s="131">
        <v>44348</v>
      </c>
      <c r="B170" s="7" t="s">
        <v>941</v>
      </c>
      <c r="C170" s="7" t="s">
        <v>232</v>
      </c>
      <c r="D170" s="111">
        <v>126</v>
      </c>
      <c r="E170" s="7">
        <v>0</v>
      </c>
      <c r="F170" s="7">
        <v>0</v>
      </c>
      <c r="G170" s="7">
        <v>42</v>
      </c>
      <c r="H170" s="7">
        <v>0</v>
      </c>
      <c r="I170" s="7">
        <v>0</v>
      </c>
      <c r="J170" s="7">
        <v>0</v>
      </c>
      <c r="K170" s="7">
        <v>0</v>
      </c>
      <c r="L170" s="7">
        <v>0</v>
      </c>
      <c r="M170" s="7">
        <v>0</v>
      </c>
      <c r="N170" s="7">
        <v>0</v>
      </c>
      <c r="O170" s="7">
        <v>0</v>
      </c>
      <c r="P170" s="7">
        <v>54</v>
      </c>
      <c r="Q170" s="7">
        <v>0</v>
      </c>
      <c r="R170" s="7">
        <v>0</v>
      </c>
      <c r="S170" s="7">
        <v>0</v>
      </c>
      <c r="T170" s="7">
        <v>0</v>
      </c>
      <c r="U170" s="7">
        <v>1</v>
      </c>
      <c r="V170" s="7">
        <v>0</v>
      </c>
      <c r="W170" s="7">
        <v>0</v>
      </c>
      <c r="X170" s="7">
        <v>0</v>
      </c>
      <c r="Y170" s="7">
        <v>0</v>
      </c>
      <c r="Z170" s="7">
        <v>0</v>
      </c>
      <c r="AA170" s="7">
        <v>0</v>
      </c>
      <c r="AB170" s="7">
        <v>0</v>
      </c>
      <c r="AC170" s="7">
        <v>0</v>
      </c>
      <c r="AD170" s="7">
        <v>0</v>
      </c>
      <c r="AE170" s="7">
        <v>29</v>
      </c>
      <c r="AF170" s="7">
        <v>0</v>
      </c>
      <c r="AG170" s="7">
        <v>0</v>
      </c>
      <c r="AH170" s="7">
        <v>0</v>
      </c>
      <c r="AI170" s="7">
        <v>0</v>
      </c>
      <c r="AJ170" s="7">
        <v>0</v>
      </c>
      <c r="AK170" s="7">
        <v>0</v>
      </c>
      <c r="AL170" s="7">
        <v>0</v>
      </c>
      <c r="AM170" s="7">
        <f t="shared" si="14"/>
        <v>42</v>
      </c>
      <c r="AN170" s="7">
        <f t="shared" si="15"/>
        <v>55</v>
      </c>
      <c r="AO170" s="7">
        <f t="shared" si="16"/>
        <v>0</v>
      </c>
      <c r="AP170" s="7">
        <f t="shared" si="17"/>
        <v>0</v>
      </c>
      <c r="AQ170" s="7">
        <f t="shared" si="18"/>
        <v>0</v>
      </c>
      <c r="AR170" s="7">
        <f t="shared" si="18"/>
        <v>29</v>
      </c>
      <c r="AS170" s="7">
        <f t="shared" si="19"/>
        <v>0</v>
      </c>
      <c r="AT170" s="7">
        <f t="shared" si="20"/>
        <v>0</v>
      </c>
      <c r="AU170" s="7">
        <f t="shared" si="20"/>
        <v>0</v>
      </c>
      <c r="AV170" s="7">
        <f t="shared" si="20"/>
        <v>0</v>
      </c>
    </row>
    <row r="171" spans="1:48">
      <c r="A171" s="131">
        <v>44348</v>
      </c>
      <c r="B171" s="7" t="s">
        <v>134</v>
      </c>
      <c r="C171" s="7" t="s">
        <v>232</v>
      </c>
      <c r="D171" s="111">
        <v>424</v>
      </c>
      <c r="E171" s="7">
        <v>0</v>
      </c>
      <c r="F171" s="7">
        <v>18</v>
      </c>
      <c r="G171" s="7">
        <v>2</v>
      </c>
      <c r="H171" s="7">
        <v>1</v>
      </c>
      <c r="I171" s="7">
        <v>0</v>
      </c>
      <c r="J171" s="7">
        <v>0</v>
      </c>
      <c r="K171" s="7">
        <v>40</v>
      </c>
      <c r="L171" s="7">
        <v>7</v>
      </c>
      <c r="M171" s="7">
        <v>7</v>
      </c>
      <c r="N171" s="7">
        <v>7</v>
      </c>
      <c r="O171" s="7">
        <v>0</v>
      </c>
      <c r="P171" s="7">
        <v>28</v>
      </c>
      <c r="Q171" s="7">
        <v>7</v>
      </c>
      <c r="R171" s="7">
        <v>16</v>
      </c>
      <c r="S171" s="7">
        <v>15</v>
      </c>
      <c r="T171" s="7">
        <v>0</v>
      </c>
      <c r="U171" s="7">
        <v>11</v>
      </c>
      <c r="V171" s="7">
        <v>0</v>
      </c>
      <c r="W171" s="7">
        <v>0</v>
      </c>
      <c r="X171" s="7">
        <v>35</v>
      </c>
      <c r="Y171" s="7">
        <v>0</v>
      </c>
      <c r="Z171" s="7">
        <v>12</v>
      </c>
      <c r="AA171" s="7">
        <v>2</v>
      </c>
      <c r="AB171" s="7">
        <v>0</v>
      </c>
      <c r="AC171" s="7">
        <v>1</v>
      </c>
      <c r="AD171" s="7">
        <v>12</v>
      </c>
      <c r="AE171" s="7">
        <v>144</v>
      </c>
      <c r="AF171" s="7">
        <v>21</v>
      </c>
      <c r="AG171" s="7">
        <v>7</v>
      </c>
      <c r="AH171" s="7">
        <v>2</v>
      </c>
      <c r="AI171" s="7">
        <v>0</v>
      </c>
      <c r="AJ171" s="7">
        <v>2</v>
      </c>
      <c r="AK171" s="7">
        <v>14</v>
      </c>
      <c r="AL171" s="7">
        <v>13</v>
      </c>
      <c r="AM171" s="7">
        <f t="shared" si="14"/>
        <v>82</v>
      </c>
      <c r="AN171" s="7">
        <f t="shared" si="15"/>
        <v>77</v>
      </c>
      <c r="AO171" s="7">
        <f t="shared" si="16"/>
        <v>35</v>
      </c>
      <c r="AP171" s="7">
        <f t="shared" si="17"/>
        <v>15</v>
      </c>
      <c r="AQ171" s="7">
        <f t="shared" si="18"/>
        <v>12</v>
      </c>
      <c r="AR171" s="7">
        <f t="shared" si="18"/>
        <v>144</v>
      </c>
      <c r="AS171" s="7">
        <f t="shared" si="19"/>
        <v>30</v>
      </c>
      <c r="AT171" s="7">
        <f t="shared" si="20"/>
        <v>2</v>
      </c>
      <c r="AU171" s="7">
        <f t="shared" si="20"/>
        <v>14</v>
      </c>
      <c r="AV171" s="7">
        <f t="shared" si="20"/>
        <v>13</v>
      </c>
    </row>
    <row r="172" spans="1:48">
      <c r="A172" s="131">
        <v>44348</v>
      </c>
      <c r="B172" s="7" t="s">
        <v>413</v>
      </c>
      <c r="C172" s="7" t="s">
        <v>232</v>
      </c>
      <c r="D172" s="111">
        <v>309</v>
      </c>
      <c r="E172" s="7">
        <v>0</v>
      </c>
      <c r="F172" s="7">
        <v>2</v>
      </c>
      <c r="G172" s="7">
        <v>8</v>
      </c>
      <c r="H172" s="7">
        <v>5</v>
      </c>
      <c r="I172" s="7">
        <v>0</v>
      </c>
      <c r="J172" s="7">
        <v>0</v>
      </c>
      <c r="K172" s="7">
        <v>33</v>
      </c>
      <c r="L172" s="7">
        <v>0</v>
      </c>
      <c r="M172" s="7">
        <v>9</v>
      </c>
      <c r="N172" s="7">
        <v>0</v>
      </c>
      <c r="O172" s="7">
        <v>0</v>
      </c>
      <c r="P172" s="7">
        <v>12</v>
      </c>
      <c r="Q172" s="7">
        <v>0</v>
      </c>
      <c r="R172" s="7">
        <v>3</v>
      </c>
      <c r="S172" s="7">
        <v>16</v>
      </c>
      <c r="T172" s="7">
        <v>3</v>
      </c>
      <c r="U172" s="7">
        <v>83</v>
      </c>
      <c r="V172" s="7">
        <v>2</v>
      </c>
      <c r="W172" s="7">
        <v>2</v>
      </c>
      <c r="X172" s="7">
        <v>98</v>
      </c>
      <c r="Y172" s="7">
        <v>0</v>
      </c>
      <c r="Z172" s="7">
        <v>2</v>
      </c>
      <c r="AA172" s="7">
        <v>0</v>
      </c>
      <c r="AB172" s="7">
        <v>2</v>
      </c>
      <c r="AC172" s="7">
        <v>2</v>
      </c>
      <c r="AD172" s="7">
        <v>2</v>
      </c>
      <c r="AE172" s="7">
        <v>14</v>
      </c>
      <c r="AF172" s="7">
        <v>8</v>
      </c>
      <c r="AG172" s="7">
        <v>2</v>
      </c>
      <c r="AH172" s="7">
        <v>0</v>
      </c>
      <c r="AI172" s="7">
        <v>0</v>
      </c>
      <c r="AJ172" s="7">
        <v>1</v>
      </c>
      <c r="AK172" s="7">
        <v>0</v>
      </c>
      <c r="AL172" s="7">
        <v>0</v>
      </c>
      <c r="AM172" s="7">
        <f t="shared" si="14"/>
        <v>57</v>
      </c>
      <c r="AN172" s="7">
        <f t="shared" si="15"/>
        <v>121</v>
      </c>
      <c r="AO172" s="7">
        <f t="shared" si="16"/>
        <v>98</v>
      </c>
      <c r="AP172" s="7">
        <f t="shared" si="17"/>
        <v>6</v>
      </c>
      <c r="AQ172" s="7">
        <f t="shared" si="18"/>
        <v>2</v>
      </c>
      <c r="AR172" s="7">
        <f t="shared" si="18"/>
        <v>14</v>
      </c>
      <c r="AS172" s="7">
        <f t="shared" si="19"/>
        <v>10</v>
      </c>
      <c r="AT172" s="7">
        <f t="shared" si="20"/>
        <v>1</v>
      </c>
      <c r="AU172" s="7">
        <f t="shared" si="20"/>
        <v>0</v>
      </c>
      <c r="AV172" s="7">
        <f t="shared" si="20"/>
        <v>0</v>
      </c>
    </row>
    <row r="173" spans="1:48">
      <c r="A173" s="131">
        <v>44348</v>
      </c>
      <c r="B173" s="7" t="s">
        <v>726</v>
      </c>
      <c r="C173" s="7" t="s">
        <v>232</v>
      </c>
      <c r="D173" s="128">
        <v>1129</v>
      </c>
      <c r="E173" s="7">
        <v>0</v>
      </c>
      <c r="F173" s="7">
        <v>24</v>
      </c>
      <c r="G173" s="7">
        <v>73</v>
      </c>
      <c r="H173" s="7">
        <v>34</v>
      </c>
      <c r="I173" s="7">
        <v>4</v>
      </c>
      <c r="J173" s="7">
        <v>0</v>
      </c>
      <c r="K173" s="7">
        <v>7</v>
      </c>
      <c r="L173" s="7">
        <v>36</v>
      </c>
      <c r="M173" s="7">
        <v>3</v>
      </c>
      <c r="N173" s="7">
        <v>4</v>
      </c>
      <c r="O173" s="7">
        <v>6</v>
      </c>
      <c r="P173" s="7">
        <v>45</v>
      </c>
      <c r="Q173" s="7">
        <v>22</v>
      </c>
      <c r="R173" s="7">
        <v>39</v>
      </c>
      <c r="S173" s="7">
        <v>2</v>
      </c>
      <c r="T173" s="7">
        <v>2</v>
      </c>
      <c r="U173" s="7">
        <v>22</v>
      </c>
      <c r="V173" s="7">
        <v>5</v>
      </c>
      <c r="W173" s="7">
        <v>0</v>
      </c>
      <c r="X173" s="7">
        <v>363</v>
      </c>
      <c r="Y173" s="7">
        <v>0</v>
      </c>
      <c r="Z173" s="7">
        <v>5</v>
      </c>
      <c r="AA173" s="7">
        <v>0</v>
      </c>
      <c r="AB173" s="7">
        <v>0</v>
      </c>
      <c r="AC173" s="7">
        <v>0</v>
      </c>
      <c r="AD173" s="7">
        <v>13</v>
      </c>
      <c r="AE173" s="7">
        <v>230</v>
      </c>
      <c r="AF173" s="7">
        <v>0</v>
      </c>
      <c r="AG173" s="7">
        <v>58</v>
      </c>
      <c r="AH173" s="7">
        <v>79</v>
      </c>
      <c r="AI173" s="7">
        <v>0</v>
      </c>
      <c r="AJ173" s="7">
        <v>0</v>
      </c>
      <c r="AK173" s="7">
        <v>3</v>
      </c>
      <c r="AL173" s="7">
        <v>50</v>
      </c>
      <c r="AM173" s="7">
        <f t="shared" si="14"/>
        <v>185</v>
      </c>
      <c r="AN173" s="7">
        <f t="shared" si="15"/>
        <v>143</v>
      </c>
      <c r="AO173" s="7">
        <f t="shared" si="16"/>
        <v>363</v>
      </c>
      <c r="AP173" s="7">
        <f t="shared" si="17"/>
        <v>5</v>
      </c>
      <c r="AQ173" s="7">
        <f t="shared" si="18"/>
        <v>13</v>
      </c>
      <c r="AR173" s="7">
        <f t="shared" si="18"/>
        <v>230</v>
      </c>
      <c r="AS173" s="7">
        <f t="shared" si="19"/>
        <v>137</v>
      </c>
      <c r="AT173" s="7">
        <f t="shared" si="20"/>
        <v>0</v>
      </c>
      <c r="AU173" s="7">
        <f t="shared" si="20"/>
        <v>3</v>
      </c>
      <c r="AV173" s="7">
        <f t="shared" si="20"/>
        <v>50</v>
      </c>
    </row>
    <row r="174" spans="1:48">
      <c r="A174" s="131">
        <v>44348</v>
      </c>
      <c r="B174" s="7" t="s">
        <v>268</v>
      </c>
      <c r="C174" s="7" t="s">
        <v>232</v>
      </c>
      <c r="D174" s="111">
        <v>603</v>
      </c>
      <c r="E174" s="7">
        <v>0</v>
      </c>
      <c r="F174" s="7">
        <v>3</v>
      </c>
      <c r="G174" s="7">
        <v>5</v>
      </c>
      <c r="H174" s="7">
        <v>28</v>
      </c>
      <c r="I174" s="7">
        <v>2</v>
      </c>
      <c r="J174" s="7">
        <v>8</v>
      </c>
      <c r="K174" s="7">
        <v>4</v>
      </c>
      <c r="L174" s="7">
        <v>0</v>
      </c>
      <c r="M174" s="7">
        <v>2</v>
      </c>
      <c r="N174" s="7">
        <v>9</v>
      </c>
      <c r="O174" s="7">
        <v>3</v>
      </c>
      <c r="P174" s="7">
        <v>23</v>
      </c>
      <c r="Q174" s="7">
        <v>25</v>
      </c>
      <c r="R174" s="7">
        <v>2</v>
      </c>
      <c r="S174" s="7">
        <v>2</v>
      </c>
      <c r="T174" s="7">
        <v>16</v>
      </c>
      <c r="U174" s="7">
        <v>3</v>
      </c>
      <c r="V174" s="7">
        <v>3</v>
      </c>
      <c r="W174" s="7">
        <v>4</v>
      </c>
      <c r="X174" s="7">
        <v>102</v>
      </c>
      <c r="Y174" s="7">
        <v>2</v>
      </c>
      <c r="Z174" s="7">
        <v>1</v>
      </c>
      <c r="AA174" s="7">
        <v>2</v>
      </c>
      <c r="AB174" s="7">
        <v>1</v>
      </c>
      <c r="AC174" s="7">
        <v>0</v>
      </c>
      <c r="AD174" s="7">
        <v>10</v>
      </c>
      <c r="AE174" s="7">
        <v>160</v>
      </c>
      <c r="AF174" s="7">
        <v>16</v>
      </c>
      <c r="AG174" s="7">
        <v>0</v>
      </c>
      <c r="AH174" s="7">
        <v>6</v>
      </c>
      <c r="AI174" s="7">
        <v>0</v>
      </c>
      <c r="AJ174" s="7">
        <v>3</v>
      </c>
      <c r="AK174" s="7">
        <v>8</v>
      </c>
      <c r="AL174" s="7">
        <v>150</v>
      </c>
      <c r="AM174" s="7">
        <f t="shared" si="14"/>
        <v>61</v>
      </c>
      <c r="AN174" s="7">
        <f t="shared" si="15"/>
        <v>81</v>
      </c>
      <c r="AO174" s="7">
        <f t="shared" si="16"/>
        <v>102</v>
      </c>
      <c r="AP174" s="7">
        <f t="shared" si="17"/>
        <v>6</v>
      </c>
      <c r="AQ174" s="7">
        <f t="shared" si="18"/>
        <v>10</v>
      </c>
      <c r="AR174" s="7">
        <f t="shared" si="18"/>
        <v>160</v>
      </c>
      <c r="AS174" s="7">
        <f t="shared" si="19"/>
        <v>22</v>
      </c>
      <c r="AT174" s="7">
        <f t="shared" si="20"/>
        <v>3</v>
      </c>
      <c r="AU174" s="7">
        <f t="shared" si="20"/>
        <v>8</v>
      </c>
      <c r="AV174" s="7">
        <f t="shared" si="20"/>
        <v>150</v>
      </c>
    </row>
    <row r="175" spans="1:48">
      <c r="A175" s="131">
        <v>44348</v>
      </c>
      <c r="B175" s="7" t="s">
        <v>1762</v>
      </c>
      <c r="C175" s="7" t="s">
        <v>232</v>
      </c>
      <c r="D175" s="111">
        <v>744</v>
      </c>
      <c r="E175" s="7">
        <v>0</v>
      </c>
      <c r="F175" s="7">
        <v>6</v>
      </c>
      <c r="G175" s="7">
        <v>3</v>
      </c>
      <c r="H175" s="7">
        <v>43</v>
      </c>
      <c r="I175" s="7">
        <v>0</v>
      </c>
      <c r="J175" s="7">
        <v>0</v>
      </c>
      <c r="K175" s="7">
        <v>0</v>
      </c>
      <c r="L175" s="7">
        <v>45</v>
      </c>
      <c r="M175" s="7">
        <v>8</v>
      </c>
      <c r="N175" s="7">
        <v>143</v>
      </c>
      <c r="O175" s="7">
        <v>34</v>
      </c>
      <c r="P175" s="7">
        <v>54</v>
      </c>
      <c r="Q175" s="7">
        <v>21</v>
      </c>
      <c r="R175" s="7">
        <v>4</v>
      </c>
      <c r="S175" s="7">
        <v>27</v>
      </c>
      <c r="T175" s="7">
        <v>0</v>
      </c>
      <c r="U175" s="7">
        <v>8</v>
      </c>
      <c r="V175" s="7">
        <v>1</v>
      </c>
      <c r="W175" s="7">
        <v>3</v>
      </c>
      <c r="X175" s="7">
        <v>90</v>
      </c>
      <c r="Y175" s="7">
        <v>10</v>
      </c>
      <c r="Z175" s="7">
        <v>0</v>
      </c>
      <c r="AA175" s="7">
        <v>2</v>
      </c>
      <c r="AB175" s="7">
        <v>0</v>
      </c>
      <c r="AC175" s="7">
        <v>50</v>
      </c>
      <c r="AD175" s="7">
        <v>47</v>
      </c>
      <c r="AE175" s="7">
        <v>90</v>
      </c>
      <c r="AF175" s="7">
        <v>49</v>
      </c>
      <c r="AG175" s="7">
        <v>0</v>
      </c>
      <c r="AH175" s="7">
        <v>2</v>
      </c>
      <c r="AI175" s="7">
        <v>0</v>
      </c>
      <c r="AJ175" s="7">
        <v>0</v>
      </c>
      <c r="AK175" s="7">
        <v>1</v>
      </c>
      <c r="AL175" s="7">
        <v>3</v>
      </c>
      <c r="AM175" s="7">
        <f t="shared" si="14"/>
        <v>248</v>
      </c>
      <c r="AN175" s="7">
        <f t="shared" si="15"/>
        <v>152</v>
      </c>
      <c r="AO175" s="7">
        <f t="shared" si="16"/>
        <v>90</v>
      </c>
      <c r="AP175" s="7">
        <f t="shared" si="17"/>
        <v>62</v>
      </c>
      <c r="AQ175" s="7">
        <f t="shared" si="18"/>
        <v>47</v>
      </c>
      <c r="AR175" s="7">
        <f t="shared" si="18"/>
        <v>90</v>
      </c>
      <c r="AS175" s="7">
        <f t="shared" si="19"/>
        <v>51</v>
      </c>
      <c r="AT175" s="7">
        <f t="shared" si="20"/>
        <v>0</v>
      </c>
      <c r="AU175" s="7">
        <f t="shared" si="20"/>
        <v>1</v>
      </c>
      <c r="AV175" s="7">
        <f t="shared" si="20"/>
        <v>3</v>
      </c>
    </row>
    <row r="176" spans="1:48">
      <c r="A176" s="131">
        <v>44348</v>
      </c>
      <c r="B176" s="7" t="s">
        <v>1763</v>
      </c>
      <c r="C176" s="7" t="s">
        <v>232</v>
      </c>
      <c r="D176" s="128">
        <v>1982</v>
      </c>
      <c r="E176" s="7">
        <v>0</v>
      </c>
      <c r="F176" s="7">
        <v>123</v>
      </c>
      <c r="G176" s="7">
        <v>45</v>
      </c>
      <c r="H176" s="7">
        <v>6</v>
      </c>
      <c r="I176" s="7">
        <v>0</v>
      </c>
      <c r="J176" s="7">
        <v>0</v>
      </c>
      <c r="K176" s="7">
        <v>2</v>
      </c>
      <c r="L176" s="7">
        <v>9</v>
      </c>
      <c r="M176" s="7">
        <v>49</v>
      </c>
      <c r="N176" s="7">
        <v>57</v>
      </c>
      <c r="O176" s="7">
        <v>23</v>
      </c>
      <c r="P176" s="7">
        <v>96</v>
      </c>
      <c r="Q176" s="7">
        <v>8</v>
      </c>
      <c r="R176" s="7">
        <v>35</v>
      </c>
      <c r="S176" s="7">
        <v>4</v>
      </c>
      <c r="T176" s="7">
        <v>61</v>
      </c>
      <c r="U176" s="7">
        <v>1</v>
      </c>
      <c r="V176" s="7">
        <v>22</v>
      </c>
      <c r="W176" s="7">
        <v>0</v>
      </c>
      <c r="X176" s="7">
        <v>731</v>
      </c>
      <c r="Y176" s="7">
        <v>0</v>
      </c>
      <c r="Z176" s="7">
        <v>90</v>
      </c>
      <c r="AA176" s="7">
        <v>0</v>
      </c>
      <c r="AB176" s="7">
        <v>18</v>
      </c>
      <c r="AC176" s="7">
        <v>7</v>
      </c>
      <c r="AD176" s="7">
        <v>218</v>
      </c>
      <c r="AE176" s="7">
        <v>195</v>
      </c>
      <c r="AF176" s="7">
        <v>60</v>
      </c>
      <c r="AG176" s="7">
        <v>1</v>
      </c>
      <c r="AH176" s="7">
        <v>15</v>
      </c>
      <c r="AI176" s="7">
        <v>0</v>
      </c>
      <c r="AJ176" s="7">
        <v>50</v>
      </c>
      <c r="AK176" s="7">
        <v>25</v>
      </c>
      <c r="AL176" s="7">
        <v>31</v>
      </c>
      <c r="AM176" s="7">
        <f t="shared" si="14"/>
        <v>291</v>
      </c>
      <c r="AN176" s="7">
        <f t="shared" si="15"/>
        <v>250</v>
      </c>
      <c r="AO176" s="7">
        <f t="shared" si="16"/>
        <v>731</v>
      </c>
      <c r="AP176" s="7">
        <f t="shared" si="17"/>
        <v>115</v>
      </c>
      <c r="AQ176" s="7">
        <f t="shared" si="18"/>
        <v>218</v>
      </c>
      <c r="AR176" s="7">
        <f t="shared" si="18"/>
        <v>195</v>
      </c>
      <c r="AS176" s="7">
        <f t="shared" si="19"/>
        <v>76</v>
      </c>
      <c r="AT176" s="7">
        <f t="shared" si="20"/>
        <v>50</v>
      </c>
      <c r="AU176" s="7">
        <f t="shared" si="20"/>
        <v>25</v>
      </c>
      <c r="AV176" s="7">
        <f t="shared" si="20"/>
        <v>31</v>
      </c>
    </row>
    <row r="177" spans="1:48">
      <c r="A177" s="131">
        <v>44348</v>
      </c>
      <c r="B177" s="7" t="s">
        <v>1764</v>
      </c>
      <c r="C177" s="7" t="s">
        <v>232</v>
      </c>
      <c r="D177" s="111">
        <v>151</v>
      </c>
      <c r="E177" s="7">
        <v>0</v>
      </c>
      <c r="F177" s="7">
        <v>7</v>
      </c>
      <c r="G177" s="7">
        <v>0</v>
      </c>
      <c r="H177" s="7">
        <v>0</v>
      </c>
      <c r="I177" s="7">
        <v>0</v>
      </c>
      <c r="J177" s="7">
        <v>0</v>
      </c>
      <c r="K177" s="7">
        <v>0</v>
      </c>
      <c r="L177" s="7">
        <v>0</v>
      </c>
      <c r="M177" s="7">
        <v>0</v>
      </c>
      <c r="N177" s="7">
        <v>0</v>
      </c>
      <c r="O177" s="7">
        <v>0</v>
      </c>
      <c r="P177" s="7">
        <v>31</v>
      </c>
      <c r="Q177" s="7">
        <v>0</v>
      </c>
      <c r="R177" s="7">
        <v>0</v>
      </c>
      <c r="S177" s="7">
        <v>0</v>
      </c>
      <c r="T177" s="7">
        <v>0</v>
      </c>
      <c r="U177" s="7">
        <v>0</v>
      </c>
      <c r="V177" s="7">
        <v>0</v>
      </c>
      <c r="W177" s="7">
        <v>0</v>
      </c>
      <c r="X177" s="7">
        <v>98</v>
      </c>
      <c r="Y177" s="7">
        <v>0</v>
      </c>
      <c r="Z177" s="7">
        <v>0</v>
      </c>
      <c r="AA177" s="7">
        <v>0</v>
      </c>
      <c r="AB177" s="7">
        <v>0</v>
      </c>
      <c r="AC177" s="7">
        <v>0</v>
      </c>
      <c r="AD177" s="7">
        <v>0</v>
      </c>
      <c r="AE177" s="7">
        <v>15</v>
      </c>
      <c r="AF177" s="7">
        <v>0</v>
      </c>
      <c r="AG177" s="7">
        <v>0</v>
      </c>
      <c r="AH177" s="7">
        <v>0</v>
      </c>
      <c r="AI177" s="7">
        <v>0</v>
      </c>
      <c r="AJ177" s="7">
        <v>0</v>
      </c>
      <c r="AK177" s="7">
        <v>0</v>
      </c>
      <c r="AL177" s="7">
        <v>0</v>
      </c>
      <c r="AM177" s="7">
        <f t="shared" si="14"/>
        <v>7</v>
      </c>
      <c r="AN177" s="7">
        <f t="shared" si="15"/>
        <v>31</v>
      </c>
      <c r="AO177" s="7">
        <f t="shared" si="16"/>
        <v>98</v>
      </c>
      <c r="AP177" s="7">
        <f t="shared" si="17"/>
        <v>0</v>
      </c>
      <c r="AQ177" s="7">
        <f t="shared" si="18"/>
        <v>0</v>
      </c>
      <c r="AR177" s="7">
        <f t="shared" si="18"/>
        <v>15</v>
      </c>
      <c r="AS177" s="7">
        <f t="shared" si="19"/>
        <v>0</v>
      </c>
      <c r="AT177" s="7">
        <f t="shared" si="20"/>
        <v>0</v>
      </c>
      <c r="AU177" s="7">
        <f t="shared" si="20"/>
        <v>0</v>
      </c>
      <c r="AV177" s="7">
        <f t="shared" si="20"/>
        <v>0</v>
      </c>
    </row>
    <row r="178" spans="1:48">
      <c r="A178" s="27">
        <v>44348</v>
      </c>
      <c r="B178" s="7" t="s">
        <v>1589</v>
      </c>
      <c r="C178" s="7" t="s">
        <v>232</v>
      </c>
      <c r="D178" s="128">
        <v>2263</v>
      </c>
      <c r="E178" s="7">
        <v>0</v>
      </c>
      <c r="F178" s="7">
        <v>12</v>
      </c>
      <c r="G178" s="7">
        <v>0</v>
      </c>
      <c r="H178" s="7">
        <v>4</v>
      </c>
      <c r="I178" s="7">
        <v>118</v>
      </c>
      <c r="J178" s="7">
        <v>8</v>
      </c>
      <c r="K178" s="7">
        <v>57</v>
      </c>
      <c r="L178" s="7">
        <v>22</v>
      </c>
      <c r="M178" s="7">
        <v>0</v>
      </c>
      <c r="N178" s="7">
        <v>18</v>
      </c>
      <c r="O178" s="7">
        <v>0</v>
      </c>
      <c r="P178" s="7">
        <v>23</v>
      </c>
      <c r="Q178" s="7">
        <v>10</v>
      </c>
      <c r="R178" s="7">
        <v>15</v>
      </c>
      <c r="S178" s="7">
        <v>0</v>
      </c>
      <c r="T178" s="7">
        <v>0</v>
      </c>
      <c r="U178" s="7">
        <v>1</v>
      </c>
      <c r="V178" s="7">
        <v>3</v>
      </c>
      <c r="W178" s="7">
        <v>0</v>
      </c>
      <c r="X178" s="7">
        <v>245</v>
      </c>
      <c r="Y178" s="7">
        <v>4</v>
      </c>
      <c r="Z178" s="7">
        <v>16</v>
      </c>
      <c r="AA178" s="7">
        <v>0</v>
      </c>
      <c r="AB178" s="7">
        <v>1</v>
      </c>
      <c r="AC178" s="7">
        <v>1</v>
      </c>
      <c r="AD178" s="7">
        <v>108</v>
      </c>
      <c r="AE178" s="7">
        <v>1325</v>
      </c>
      <c r="AF178" s="7">
        <v>5</v>
      </c>
      <c r="AG178" s="7">
        <v>2</v>
      </c>
      <c r="AH178" s="7">
        <v>3</v>
      </c>
      <c r="AI178" s="7">
        <v>4</v>
      </c>
      <c r="AJ178" s="7">
        <v>5</v>
      </c>
      <c r="AK178" s="7">
        <v>29</v>
      </c>
      <c r="AL178" s="7">
        <v>224</v>
      </c>
      <c r="AM178" s="7">
        <f t="shared" si="14"/>
        <v>239</v>
      </c>
      <c r="AN178" s="7">
        <f t="shared" si="15"/>
        <v>52</v>
      </c>
      <c r="AO178" s="7">
        <f t="shared" si="16"/>
        <v>245</v>
      </c>
      <c r="AP178" s="7">
        <f t="shared" si="17"/>
        <v>22</v>
      </c>
      <c r="AQ178" s="7">
        <f t="shared" si="18"/>
        <v>108</v>
      </c>
      <c r="AR178" s="7">
        <f t="shared" si="18"/>
        <v>1325</v>
      </c>
      <c r="AS178" s="7">
        <f t="shared" si="19"/>
        <v>14</v>
      </c>
      <c r="AT178" s="7">
        <f t="shared" si="20"/>
        <v>5</v>
      </c>
      <c r="AU178" s="7">
        <f t="shared" si="20"/>
        <v>29</v>
      </c>
      <c r="AV178" s="7">
        <f t="shared" si="20"/>
        <v>224</v>
      </c>
    </row>
  </sheetData>
  <autoFilter ref="A5:AV138" xr:uid="{00000000-0009-0000-0000-00002D000000}"/>
  <phoneticPr fontId="5"/>
  <hyperlinks>
    <hyperlink ref="D1" location="目次!C22" display="目次" xr:uid="{00000000-0004-0000-2D00-000000000000}"/>
  </hyperlinks>
  <pageMargins left="0.7" right="0.7" top="0.75" bottom="0.75" header="0.3" footer="0.3"/>
  <pageSetup paperSize="8"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D15"/>
  <sheetViews>
    <sheetView topLeftCell="A13" workbookViewId="0">
      <selection activeCell="E15" sqref="E15"/>
    </sheetView>
  </sheetViews>
  <sheetFormatPr defaultColWidth="8.75" defaultRowHeight="14.25"/>
  <cols>
    <col min="1" max="1" width="6.875" style="1" bestFit="1" customWidth="1"/>
    <col min="2" max="2" width="19.25" style="1" bestFit="1" customWidth="1"/>
    <col min="3" max="3" width="5.5" style="1" bestFit="1" customWidth="1"/>
    <col min="4" max="11" width="21.625" style="1" bestFit="1" customWidth="1"/>
    <col min="12" max="16384" width="8.75" style="1"/>
  </cols>
  <sheetData>
    <row r="1" spans="1:4" ht="18.75">
      <c r="A1" s="104" t="s">
        <v>1114</v>
      </c>
      <c r="B1" s="40">
        <v>44348</v>
      </c>
      <c r="D1" s="9" t="s">
        <v>652</v>
      </c>
    </row>
    <row r="2" spans="1:4" ht="18.75">
      <c r="A2" s="95" t="s">
        <v>1846</v>
      </c>
      <c r="B2" s="22" t="s">
        <v>1848</v>
      </c>
    </row>
    <row r="4" spans="1:4" ht="18.75">
      <c r="A4" s="21"/>
      <c r="B4" s="19" t="s">
        <v>674</v>
      </c>
      <c r="C4" s="21"/>
    </row>
    <row r="5" spans="1:4" ht="18.75">
      <c r="A5" s="19" t="s">
        <v>549</v>
      </c>
      <c r="B5" s="22" t="s">
        <v>3020</v>
      </c>
      <c r="C5" s="22" t="s">
        <v>756</v>
      </c>
    </row>
    <row r="6" spans="1:4" ht="18.75">
      <c r="A6" s="20" t="s">
        <v>411</v>
      </c>
      <c r="B6" s="22">
        <v>127</v>
      </c>
      <c r="C6" s="22">
        <v>127</v>
      </c>
    </row>
    <row r="7" spans="1:4" ht="18.75">
      <c r="A7" s="20" t="s">
        <v>1548</v>
      </c>
      <c r="B7" s="22">
        <v>246</v>
      </c>
      <c r="C7" s="22">
        <v>246</v>
      </c>
    </row>
    <row r="8" spans="1:4" ht="18.75">
      <c r="A8" s="20" t="s">
        <v>1536</v>
      </c>
      <c r="B8" s="22">
        <v>548</v>
      </c>
      <c r="C8" s="22">
        <v>548</v>
      </c>
    </row>
    <row r="9" spans="1:4" ht="18.75">
      <c r="A9" s="20" t="s">
        <v>80</v>
      </c>
      <c r="B9" s="22">
        <v>601</v>
      </c>
      <c r="C9" s="22">
        <v>601</v>
      </c>
    </row>
    <row r="10" spans="1:4" ht="18.75">
      <c r="A10" s="20" t="s">
        <v>1551</v>
      </c>
      <c r="B10" s="22">
        <v>1784</v>
      </c>
      <c r="C10" s="22">
        <v>1784</v>
      </c>
    </row>
    <row r="11" spans="1:4" ht="18.75">
      <c r="A11" s="20" t="s">
        <v>1537</v>
      </c>
      <c r="B11" s="22">
        <v>2283</v>
      </c>
      <c r="C11" s="22">
        <v>2283</v>
      </c>
    </row>
    <row r="12" spans="1:4" ht="18.75">
      <c r="A12" s="20" t="s">
        <v>1553</v>
      </c>
      <c r="B12" s="22">
        <v>2647</v>
      </c>
      <c r="C12" s="22">
        <v>2647</v>
      </c>
    </row>
    <row r="13" spans="1:4" ht="18.75">
      <c r="A13" s="20" t="s">
        <v>966</v>
      </c>
      <c r="B13" s="22">
        <v>4532</v>
      </c>
      <c r="C13" s="22">
        <v>4532</v>
      </c>
    </row>
    <row r="14" spans="1:4" ht="18.75">
      <c r="A14" s="20" t="s">
        <v>24</v>
      </c>
      <c r="B14" s="22">
        <v>5369</v>
      </c>
      <c r="C14" s="22">
        <v>5369</v>
      </c>
    </row>
    <row r="15" spans="1:4" ht="18.75">
      <c r="A15" s="20" t="s">
        <v>236</v>
      </c>
      <c r="B15" s="22">
        <v>6088</v>
      </c>
      <c r="C15" s="22">
        <v>6088</v>
      </c>
    </row>
  </sheetData>
  <phoneticPr fontId="5"/>
  <hyperlinks>
    <hyperlink ref="D1" location="目次!C22" display="目次" xr:uid="{00000000-0004-0000-2E00-000000000000}"/>
  </hyperlinks>
  <pageMargins left="0.7" right="0.7" top="0.75" bottom="0.75" header="0.3" footer="0.3"/>
  <pageSetup paperSize="9" orientation="portrait"/>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2290"/>
  <sheetViews>
    <sheetView zoomScale="90" zoomScaleNormal="90" workbookViewId="0">
      <pane xSplit="5" ySplit="6" topLeftCell="H2265" activePane="bottomRight" state="frozen"/>
      <selection pane="topRight"/>
      <selection pane="bottomLeft"/>
      <selection pane="bottomRight"/>
    </sheetView>
  </sheetViews>
  <sheetFormatPr defaultColWidth="10.75" defaultRowHeight="14.25"/>
  <cols>
    <col min="1" max="1" width="11.5" style="1" bestFit="1" customWidth="1"/>
    <col min="2" max="2" width="22.125" style="1" bestFit="1" customWidth="1"/>
    <col min="3" max="4" width="10.75" style="1"/>
    <col min="5" max="8" width="15.75" style="1" bestFit="1" customWidth="1"/>
    <col min="9" max="9" width="15.75" style="1" customWidth="1"/>
    <col min="10" max="10" width="15.75" style="1" bestFit="1" customWidth="1"/>
    <col min="11" max="15" width="15.75" style="1" customWidth="1"/>
    <col min="16" max="25" width="15.75" style="1" bestFit="1" customWidth="1"/>
    <col min="26" max="33" width="15.75" style="1" customWidth="1"/>
    <col min="34" max="55" width="15.75" style="1" bestFit="1" customWidth="1"/>
    <col min="56" max="16384" width="10.75" style="1"/>
  </cols>
  <sheetData>
    <row r="1" spans="1:34">
      <c r="A1" s="1" t="s">
        <v>1302</v>
      </c>
      <c r="E1" s="9" t="s">
        <v>652</v>
      </c>
    </row>
    <row r="2" spans="1:34">
      <c r="A2" s="1" t="s">
        <v>455</v>
      </c>
    </row>
    <row r="3" spans="1:34">
      <c r="A3" s="1" t="s">
        <v>1850</v>
      </c>
    </row>
    <row r="4" spans="1:34">
      <c r="A4" s="1" t="s">
        <v>1774</v>
      </c>
    </row>
    <row r="5" spans="1:34">
      <c r="A5" s="1" t="s">
        <v>1785</v>
      </c>
    </row>
    <row r="6" spans="1:34">
      <c r="A6" s="7" t="s">
        <v>303</v>
      </c>
      <c r="B6" s="7" t="s">
        <v>802</v>
      </c>
      <c r="C6" s="7" t="s">
        <v>1495</v>
      </c>
      <c r="D6" s="7" t="s">
        <v>1852</v>
      </c>
      <c r="E6" s="7" t="s">
        <v>598</v>
      </c>
      <c r="F6" s="7" t="s">
        <v>1061</v>
      </c>
      <c r="G6" s="7" t="s">
        <v>42</v>
      </c>
      <c r="H6" s="134" t="s">
        <v>343</v>
      </c>
      <c r="I6" s="7" t="s">
        <v>138</v>
      </c>
      <c r="J6" s="134" t="s">
        <v>1853</v>
      </c>
      <c r="K6" s="7" t="s">
        <v>1855</v>
      </c>
      <c r="L6" s="7" t="s">
        <v>723</v>
      </c>
      <c r="M6" s="7" t="s">
        <v>1721</v>
      </c>
      <c r="N6" s="7" t="s">
        <v>1101</v>
      </c>
      <c r="O6" s="7" t="s">
        <v>1856</v>
      </c>
      <c r="P6" s="7" t="s">
        <v>1857</v>
      </c>
      <c r="Q6" s="7" t="s">
        <v>1860</v>
      </c>
      <c r="R6" s="7" t="s">
        <v>1737</v>
      </c>
      <c r="S6" s="7" t="s">
        <v>114</v>
      </c>
      <c r="T6" s="7" t="s">
        <v>1430</v>
      </c>
      <c r="U6" s="7" t="s">
        <v>1433</v>
      </c>
      <c r="V6" s="7" t="s">
        <v>1437</v>
      </c>
      <c r="W6" s="7" t="s">
        <v>1438</v>
      </c>
      <c r="X6" s="7" t="s">
        <v>731</v>
      </c>
      <c r="Y6" s="7" t="s">
        <v>1079</v>
      </c>
      <c r="Z6" s="134" t="s">
        <v>1395</v>
      </c>
      <c r="AA6" s="134" t="s">
        <v>1184</v>
      </c>
      <c r="AB6" s="134" t="s">
        <v>898</v>
      </c>
      <c r="AC6" s="134" t="s">
        <v>516</v>
      </c>
      <c r="AD6" s="134" t="s">
        <v>1185</v>
      </c>
      <c r="AE6" s="134" t="s">
        <v>148</v>
      </c>
      <c r="AF6" s="134" t="s">
        <v>884</v>
      </c>
      <c r="AG6" s="134" t="s">
        <v>1188</v>
      </c>
      <c r="AH6" s="134" t="s">
        <v>1339</v>
      </c>
    </row>
    <row r="7" spans="1:34">
      <c r="A7" s="27">
        <v>39995</v>
      </c>
      <c r="B7" s="7" t="s">
        <v>734</v>
      </c>
      <c r="C7" s="7" t="s">
        <v>1151</v>
      </c>
      <c r="D7" s="7" t="s">
        <v>734</v>
      </c>
      <c r="E7" s="7" t="s">
        <v>1843</v>
      </c>
      <c r="F7" s="7">
        <v>1970</v>
      </c>
      <c r="G7" s="7">
        <v>833</v>
      </c>
      <c r="H7" s="7">
        <v>418</v>
      </c>
      <c r="I7" s="7">
        <v>213</v>
      </c>
      <c r="J7" s="7" t="s">
        <v>99</v>
      </c>
      <c r="K7" s="7">
        <v>49</v>
      </c>
      <c r="L7" s="7">
        <v>54</v>
      </c>
      <c r="M7" s="7">
        <v>37</v>
      </c>
      <c r="N7" s="7">
        <v>54</v>
      </c>
      <c r="O7" s="7">
        <v>51</v>
      </c>
      <c r="P7" s="7">
        <v>63</v>
      </c>
      <c r="Q7" s="7">
        <v>48</v>
      </c>
      <c r="R7" s="7">
        <v>54</v>
      </c>
      <c r="S7" s="7">
        <v>42</v>
      </c>
      <c r="T7" s="7">
        <v>33</v>
      </c>
      <c r="U7" s="7" t="s">
        <v>99</v>
      </c>
      <c r="V7" s="7" t="s">
        <v>99</v>
      </c>
      <c r="W7" s="7" t="s">
        <v>99</v>
      </c>
      <c r="X7" s="7" t="s">
        <v>99</v>
      </c>
      <c r="Y7" s="7" t="s">
        <v>99</v>
      </c>
      <c r="Z7" s="7"/>
      <c r="AA7" s="7"/>
      <c r="AB7" s="7"/>
      <c r="AC7" s="7"/>
      <c r="AD7" s="7"/>
      <c r="AE7" s="7"/>
      <c r="AF7" s="7"/>
      <c r="AG7" s="7"/>
      <c r="AH7" s="7">
        <v>21</v>
      </c>
    </row>
    <row r="8" spans="1:34">
      <c r="A8" s="27">
        <v>39995</v>
      </c>
      <c r="B8" s="7" t="s">
        <v>734</v>
      </c>
      <c r="C8" s="7" t="s">
        <v>1151</v>
      </c>
      <c r="D8" s="7" t="s">
        <v>734</v>
      </c>
      <c r="E8" s="7" t="s">
        <v>943</v>
      </c>
      <c r="F8" s="7">
        <v>22905</v>
      </c>
      <c r="G8" s="7">
        <v>12937</v>
      </c>
      <c r="H8" s="7">
        <v>2917</v>
      </c>
      <c r="I8" s="7">
        <v>2356</v>
      </c>
      <c r="J8" s="7" t="s">
        <v>99</v>
      </c>
      <c r="K8" s="7">
        <v>349</v>
      </c>
      <c r="L8" s="7">
        <v>480</v>
      </c>
      <c r="M8" s="7">
        <v>282</v>
      </c>
      <c r="N8" s="7">
        <v>471</v>
      </c>
      <c r="O8" s="7">
        <v>693</v>
      </c>
      <c r="P8" s="7">
        <v>611</v>
      </c>
      <c r="Q8" s="7">
        <v>360</v>
      </c>
      <c r="R8" s="7">
        <v>608</v>
      </c>
      <c r="S8" s="7">
        <v>399</v>
      </c>
      <c r="T8" s="7">
        <v>211</v>
      </c>
      <c r="U8" s="7" t="s">
        <v>99</v>
      </c>
      <c r="V8" s="7" t="s">
        <v>99</v>
      </c>
      <c r="W8" s="7" t="s">
        <v>99</v>
      </c>
      <c r="X8" s="7" t="s">
        <v>99</v>
      </c>
      <c r="Y8" s="7" t="s">
        <v>99</v>
      </c>
      <c r="Z8" s="7"/>
      <c r="AA8" s="7"/>
      <c r="AB8" s="7"/>
      <c r="AC8" s="7"/>
      <c r="AD8" s="7"/>
      <c r="AE8" s="7"/>
      <c r="AF8" s="7"/>
      <c r="AG8" s="7"/>
      <c r="AH8" s="7">
        <v>231</v>
      </c>
    </row>
    <row r="9" spans="1:34">
      <c r="A9" s="27">
        <v>39995</v>
      </c>
      <c r="B9" s="7" t="s">
        <v>734</v>
      </c>
      <c r="C9" s="7" t="s">
        <v>1151</v>
      </c>
      <c r="D9" s="7" t="s">
        <v>734</v>
      </c>
      <c r="E9" s="7" t="s">
        <v>1861</v>
      </c>
      <c r="F9" s="7">
        <v>15145</v>
      </c>
      <c r="G9" s="7">
        <v>9337</v>
      </c>
      <c r="H9" s="7">
        <v>1751</v>
      </c>
      <c r="I9" s="7">
        <v>1511</v>
      </c>
      <c r="J9" s="7" t="s">
        <v>99</v>
      </c>
      <c r="K9" s="7">
        <v>180</v>
      </c>
      <c r="L9" s="7">
        <v>247</v>
      </c>
      <c r="M9" s="7">
        <v>166</v>
      </c>
      <c r="N9" s="7">
        <v>243</v>
      </c>
      <c r="O9" s="7">
        <v>349</v>
      </c>
      <c r="P9" s="7">
        <v>389</v>
      </c>
      <c r="Q9" s="7">
        <v>187</v>
      </c>
      <c r="R9" s="7">
        <v>280</v>
      </c>
      <c r="S9" s="7">
        <v>237</v>
      </c>
      <c r="T9" s="7">
        <v>111</v>
      </c>
      <c r="U9" s="7" t="s">
        <v>99</v>
      </c>
      <c r="V9" s="7" t="s">
        <v>99</v>
      </c>
      <c r="W9" s="7" t="s">
        <v>99</v>
      </c>
      <c r="X9" s="7" t="s">
        <v>99</v>
      </c>
      <c r="Y9" s="7" t="s">
        <v>99</v>
      </c>
      <c r="Z9" s="7"/>
      <c r="AA9" s="7"/>
      <c r="AB9" s="7"/>
      <c r="AC9" s="7"/>
      <c r="AD9" s="7"/>
      <c r="AE9" s="7"/>
      <c r="AF9" s="7"/>
      <c r="AG9" s="7"/>
      <c r="AH9" s="7">
        <v>157</v>
      </c>
    </row>
    <row r="10" spans="1:34">
      <c r="A10" s="27">
        <v>39995</v>
      </c>
      <c r="B10" s="7" t="s">
        <v>734</v>
      </c>
      <c r="C10" s="7" t="s">
        <v>1151</v>
      </c>
      <c r="D10" s="7" t="s">
        <v>734</v>
      </c>
      <c r="E10" s="7" t="s">
        <v>1862</v>
      </c>
      <c r="F10" s="7">
        <v>7745</v>
      </c>
      <c r="G10" s="7">
        <v>3600</v>
      </c>
      <c r="H10" s="7">
        <v>1166</v>
      </c>
      <c r="I10" s="7">
        <v>845</v>
      </c>
      <c r="J10" s="7" t="s">
        <v>99</v>
      </c>
      <c r="K10" s="7">
        <v>169</v>
      </c>
      <c r="L10" s="7">
        <v>233</v>
      </c>
      <c r="M10" s="7">
        <v>116</v>
      </c>
      <c r="N10" s="7">
        <v>228</v>
      </c>
      <c r="O10" s="7">
        <v>344</v>
      </c>
      <c r="P10" s="7">
        <v>222</v>
      </c>
      <c r="Q10" s="7">
        <v>173</v>
      </c>
      <c r="R10" s="7">
        <v>328</v>
      </c>
      <c r="S10" s="7">
        <v>162</v>
      </c>
      <c r="T10" s="7">
        <v>100</v>
      </c>
      <c r="U10" s="7" t="s">
        <v>99</v>
      </c>
      <c r="V10" s="7" t="s">
        <v>99</v>
      </c>
      <c r="W10" s="7" t="s">
        <v>99</v>
      </c>
      <c r="X10" s="7" t="s">
        <v>99</v>
      </c>
      <c r="Y10" s="7" t="s">
        <v>99</v>
      </c>
      <c r="Z10" s="7"/>
      <c r="AA10" s="7"/>
      <c r="AB10" s="7"/>
      <c r="AC10" s="7"/>
      <c r="AD10" s="7"/>
      <c r="AE10" s="7"/>
      <c r="AF10" s="7"/>
      <c r="AG10" s="7"/>
      <c r="AH10" s="7">
        <v>59</v>
      </c>
    </row>
    <row r="11" spans="1:34">
      <c r="A11" s="27">
        <v>39995</v>
      </c>
      <c r="B11" s="7" t="s">
        <v>734</v>
      </c>
      <c r="C11" s="7" t="s">
        <v>1863</v>
      </c>
      <c r="D11" s="7" t="s">
        <v>734</v>
      </c>
      <c r="E11" s="7" t="s">
        <v>1843</v>
      </c>
      <c r="F11" s="7">
        <v>740</v>
      </c>
      <c r="G11" s="7">
        <v>342</v>
      </c>
      <c r="H11" s="7">
        <v>157</v>
      </c>
      <c r="I11" s="7">
        <v>71</v>
      </c>
      <c r="J11" s="7" t="s">
        <v>99</v>
      </c>
      <c r="K11" s="7">
        <v>17</v>
      </c>
      <c r="L11" s="7">
        <v>13</v>
      </c>
      <c r="M11" s="7">
        <v>16</v>
      </c>
      <c r="N11" s="7">
        <v>17</v>
      </c>
      <c r="O11" s="7">
        <v>18</v>
      </c>
      <c r="P11" s="7">
        <v>19</v>
      </c>
      <c r="Q11" s="7">
        <v>14</v>
      </c>
      <c r="R11" s="7">
        <v>19</v>
      </c>
      <c r="S11" s="7">
        <v>14</v>
      </c>
      <c r="T11" s="7">
        <v>20</v>
      </c>
      <c r="U11" s="7" t="s">
        <v>99</v>
      </c>
      <c r="V11" s="7" t="s">
        <v>99</v>
      </c>
      <c r="W11" s="7" t="s">
        <v>99</v>
      </c>
      <c r="X11" s="7" t="s">
        <v>99</v>
      </c>
      <c r="Y11" s="7" t="s">
        <v>99</v>
      </c>
      <c r="Z11" s="7"/>
      <c r="AA11" s="7"/>
      <c r="AB11" s="7"/>
      <c r="AC11" s="7"/>
      <c r="AD11" s="7"/>
      <c r="AE11" s="7"/>
      <c r="AF11" s="7"/>
      <c r="AG11" s="7"/>
      <c r="AH11" s="7">
        <v>3</v>
      </c>
    </row>
    <row r="12" spans="1:34">
      <c r="A12" s="27">
        <v>39995</v>
      </c>
      <c r="B12" s="7" t="s">
        <v>734</v>
      </c>
      <c r="C12" s="7" t="s">
        <v>1863</v>
      </c>
      <c r="D12" s="7" t="s">
        <v>734</v>
      </c>
      <c r="E12" s="7" t="s">
        <v>943</v>
      </c>
      <c r="F12" s="7">
        <v>1883</v>
      </c>
      <c r="G12" s="7">
        <v>764</v>
      </c>
      <c r="H12" s="7">
        <v>377</v>
      </c>
      <c r="I12" s="7">
        <v>195</v>
      </c>
      <c r="J12" s="7" t="s">
        <v>99</v>
      </c>
      <c r="K12" s="7">
        <v>38</v>
      </c>
      <c r="L12" s="7">
        <v>28</v>
      </c>
      <c r="M12" s="7">
        <v>45</v>
      </c>
      <c r="N12" s="7">
        <v>41</v>
      </c>
      <c r="O12" s="7">
        <v>67</v>
      </c>
      <c r="P12" s="7">
        <v>33</v>
      </c>
      <c r="Q12" s="7">
        <v>40</v>
      </c>
      <c r="R12" s="7">
        <v>78</v>
      </c>
      <c r="S12" s="7">
        <v>79</v>
      </c>
      <c r="T12" s="7">
        <v>71</v>
      </c>
      <c r="U12" s="7" t="s">
        <v>99</v>
      </c>
      <c r="V12" s="7" t="s">
        <v>99</v>
      </c>
      <c r="W12" s="7" t="s">
        <v>99</v>
      </c>
      <c r="X12" s="7" t="s">
        <v>99</v>
      </c>
      <c r="Y12" s="7" t="s">
        <v>99</v>
      </c>
      <c r="Z12" s="7"/>
      <c r="AA12" s="7"/>
      <c r="AB12" s="7"/>
      <c r="AC12" s="7"/>
      <c r="AD12" s="7"/>
      <c r="AE12" s="7"/>
      <c r="AF12" s="7"/>
      <c r="AG12" s="7"/>
      <c r="AH12" s="7">
        <v>27</v>
      </c>
    </row>
    <row r="13" spans="1:34">
      <c r="A13" s="27">
        <v>39995</v>
      </c>
      <c r="B13" s="7" t="s">
        <v>734</v>
      </c>
      <c r="C13" s="7" t="s">
        <v>1863</v>
      </c>
      <c r="D13" s="7" t="s">
        <v>734</v>
      </c>
      <c r="E13" s="7" t="s">
        <v>1861</v>
      </c>
      <c r="F13" s="7">
        <v>811</v>
      </c>
      <c r="G13" s="7">
        <v>362</v>
      </c>
      <c r="H13" s="7">
        <v>143</v>
      </c>
      <c r="I13" s="7">
        <v>93</v>
      </c>
      <c r="J13" s="7" t="s">
        <v>99</v>
      </c>
      <c r="K13" s="7">
        <v>18</v>
      </c>
      <c r="L13" s="7">
        <v>10</v>
      </c>
      <c r="M13" s="7">
        <v>14</v>
      </c>
      <c r="N13" s="7">
        <v>13</v>
      </c>
      <c r="O13" s="7">
        <v>25</v>
      </c>
      <c r="P13" s="7">
        <v>16</v>
      </c>
      <c r="Q13" s="7">
        <v>19</v>
      </c>
      <c r="R13" s="7">
        <v>32</v>
      </c>
      <c r="S13" s="7">
        <v>33</v>
      </c>
      <c r="T13" s="7">
        <v>28</v>
      </c>
      <c r="U13" s="7" t="s">
        <v>99</v>
      </c>
      <c r="V13" s="7" t="s">
        <v>99</v>
      </c>
      <c r="W13" s="7" t="s">
        <v>99</v>
      </c>
      <c r="X13" s="7" t="s">
        <v>99</v>
      </c>
      <c r="Y13" s="7" t="s">
        <v>99</v>
      </c>
      <c r="Z13" s="7"/>
      <c r="AA13" s="7"/>
      <c r="AB13" s="7"/>
      <c r="AC13" s="7"/>
      <c r="AD13" s="7"/>
      <c r="AE13" s="7"/>
      <c r="AF13" s="7"/>
      <c r="AG13" s="7"/>
      <c r="AH13" s="7">
        <v>5</v>
      </c>
    </row>
    <row r="14" spans="1:34">
      <c r="A14" s="27">
        <v>39995</v>
      </c>
      <c r="B14" s="7" t="s">
        <v>734</v>
      </c>
      <c r="C14" s="7" t="s">
        <v>1863</v>
      </c>
      <c r="D14" s="7" t="s">
        <v>734</v>
      </c>
      <c r="E14" s="7" t="s">
        <v>1862</v>
      </c>
      <c r="F14" s="7">
        <v>1072</v>
      </c>
      <c r="G14" s="7">
        <v>402</v>
      </c>
      <c r="H14" s="7">
        <v>234</v>
      </c>
      <c r="I14" s="7">
        <v>102</v>
      </c>
      <c r="J14" s="7" t="s">
        <v>99</v>
      </c>
      <c r="K14" s="7">
        <v>20</v>
      </c>
      <c r="L14" s="7">
        <v>18</v>
      </c>
      <c r="M14" s="7">
        <v>31</v>
      </c>
      <c r="N14" s="7">
        <v>28</v>
      </c>
      <c r="O14" s="7">
        <v>42</v>
      </c>
      <c r="P14" s="7">
        <v>17</v>
      </c>
      <c r="Q14" s="7">
        <v>21</v>
      </c>
      <c r="R14" s="7">
        <v>46</v>
      </c>
      <c r="S14" s="7">
        <v>46</v>
      </c>
      <c r="T14" s="7">
        <v>43</v>
      </c>
      <c r="U14" s="7" t="s">
        <v>99</v>
      </c>
      <c r="V14" s="7" t="s">
        <v>99</v>
      </c>
      <c r="W14" s="7" t="s">
        <v>99</v>
      </c>
      <c r="X14" s="7" t="s">
        <v>99</v>
      </c>
      <c r="Y14" s="7" t="s">
        <v>99</v>
      </c>
      <c r="Z14" s="7"/>
      <c r="AA14" s="7"/>
      <c r="AB14" s="7"/>
      <c r="AC14" s="7"/>
      <c r="AD14" s="7"/>
      <c r="AE14" s="7"/>
      <c r="AF14" s="7"/>
      <c r="AG14" s="7"/>
      <c r="AH14" s="7">
        <v>22</v>
      </c>
    </row>
    <row r="15" spans="1:34">
      <c r="A15" s="27">
        <v>39995</v>
      </c>
      <c r="B15" s="7" t="s">
        <v>734</v>
      </c>
      <c r="C15" s="7" t="s">
        <v>1865</v>
      </c>
      <c r="D15" s="7" t="s">
        <v>734</v>
      </c>
      <c r="E15" s="7" t="s">
        <v>1843</v>
      </c>
      <c r="F15" s="7">
        <v>1218</v>
      </c>
      <c r="G15" s="7">
        <v>489</v>
      </c>
      <c r="H15" s="7">
        <v>256</v>
      </c>
      <c r="I15" s="7">
        <v>142</v>
      </c>
      <c r="J15" s="7" t="s">
        <v>99</v>
      </c>
      <c r="K15" s="7">
        <v>30</v>
      </c>
      <c r="L15" s="7">
        <v>41</v>
      </c>
      <c r="M15" s="7">
        <v>21</v>
      </c>
      <c r="N15" s="7">
        <v>36</v>
      </c>
      <c r="O15" s="7">
        <v>33</v>
      </c>
      <c r="P15" s="7">
        <v>44</v>
      </c>
      <c r="Q15" s="7">
        <v>34</v>
      </c>
      <c r="R15" s="7">
        <v>34</v>
      </c>
      <c r="S15" s="7">
        <v>28</v>
      </c>
      <c r="T15" s="7">
        <v>12</v>
      </c>
      <c r="U15" s="7" t="s">
        <v>99</v>
      </c>
      <c r="V15" s="7" t="s">
        <v>99</v>
      </c>
      <c r="W15" s="7" t="s">
        <v>99</v>
      </c>
      <c r="X15" s="7" t="s">
        <v>99</v>
      </c>
      <c r="Y15" s="7" t="s">
        <v>99</v>
      </c>
      <c r="Z15" s="7"/>
      <c r="AA15" s="7"/>
      <c r="AB15" s="7"/>
      <c r="AC15" s="7"/>
      <c r="AD15" s="7"/>
      <c r="AE15" s="7"/>
      <c r="AF15" s="7"/>
      <c r="AG15" s="7"/>
      <c r="AH15" s="7">
        <v>18</v>
      </c>
    </row>
    <row r="16" spans="1:34">
      <c r="A16" s="27">
        <v>39995</v>
      </c>
      <c r="B16" s="7" t="s">
        <v>734</v>
      </c>
      <c r="C16" s="7" t="s">
        <v>1865</v>
      </c>
      <c r="D16" s="7" t="s">
        <v>734</v>
      </c>
      <c r="E16" s="7" t="s">
        <v>943</v>
      </c>
      <c r="F16" s="7">
        <v>20981</v>
      </c>
      <c r="G16" s="7">
        <v>12171</v>
      </c>
      <c r="H16" s="7">
        <v>2516</v>
      </c>
      <c r="I16" s="7">
        <v>2161</v>
      </c>
      <c r="J16" s="7" t="s">
        <v>99</v>
      </c>
      <c r="K16" s="7">
        <v>299</v>
      </c>
      <c r="L16" s="7">
        <v>452</v>
      </c>
      <c r="M16" s="7">
        <v>237</v>
      </c>
      <c r="N16" s="7">
        <v>429</v>
      </c>
      <c r="O16" s="7">
        <v>626</v>
      </c>
      <c r="P16" s="7">
        <v>578</v>
      </c>
      <c r="Q16" s="7">
        <v>320</v>
      </c>
      <c r="R16" s="7">
        <v>529</v>
      </c>
      <c r="S16" s="7">
        <v>320</v>
      </c>
      <c r="T16" s="7">
        <v>139</v>
      </c>
      <c r="U16" s="7" t="s">
        <v>99</v>
      </c>
      <c r="V16" s="7" t="s">
        <v>99</v>
      </c>
      <c r="W16" s="7" t="s">
        <v>99</v>
      </c>
      <c r="X16" s="7" t="s">
        <v>99</v>
      </c>
      <c r="Y16" s="7" t="s">
        <v>99</v>
      </c>
      <c r="Z16" s="7"/>
      <c r="AA16" s="7"/>
      <c r="AB16" s="7"/>
      <c r="AC16" s="7"/>
      <c r="AD16" s="7"/>
      <c r="AE16" s="7"/>
      <c r="AF16" s="7"/>
      <c r="AG16" s="7"/>
      <c r="AH16" s="7">
        <v>204</v>
      </c>
    </row>
    <row r="17" spans="1:34">
      <c r="A17" s="27">
        <v>39995</v>
      </c>
      <c r="B17" s="7" t="s">
        <v>734</v>
      </c>
      <c r="C17" s="7" t="s">
        <v>1865</v>
      </c>
      <c r="D17" s="7" t="s">
        <v>734</v>
      </c>
      <c r="E17" s="7" t="s">
        <v>1861</v>
      </c>
      <c r="F17" s="7">
        <v>14324</v>
      </c>
      <c r="G17" s="7">
        <v>8974</v>
      </c>
      <c r="H17" s="7">
        <v>1600</v>
      </c>
      <c r="I17" s="7">
        <v>1418</v>
      </c>
      <c r="J17" s="7" t="s">
        <v>99</v>
      </c>
      <c r="K17" s="7">
        <v>162</v>
      </c>
      <c r="L17" s="7">
        <v>237</v>
      </c>
      <c r="M17" s="7">
        <v>152</v>
      </c>
      <c r="N17" s="7">
        <v>230</v>
      </c>
      <c r="O17" s="7">
        <v>324</v>
      </c>
      <c r="P17" s="7">
        <v>373</v>
      </c>
      <c r="Q17" s="7">
        <v>168</v>
      </c>
      <c r="R17" s="7">
        <v>247</v>
      </c>
      <c r="S17" s="7">
        <v>204</v>
      </c>
      <c r="T17" s="7">
        <v>83</v>
      </c>
      <c r="U17" s="7" t="s">
        <v>99</v>
      </c>
      <c r="V17" s="7" t="s">
        <v>99</v>
      </c>
      <c r="W17" s="7" t="s">
        <v>99</v>
      </c>
      <c r="X17" s="7" t="s">
        <v>99</v>
      </c>
      <c r="Y17" s="7" t="s">
        <v>99</v>
      </c>
      <c r="Z17" s="7"/>
      <c r="AA17" s="7"/>
      <c r="AB17" s="7"/>
      <c r="AC17" s="7"/>
      <c r="AD17" s="7"/>
      <c r="AE17" s="7"/>
      <c r="AF17" s="7"/>
      <c r="AG17" s="7"/>
      <c r="AH17" s="7">
        <v>152</v>
      </c>
    </row>
    <row r="18" spans="1:34">
      <c r="A18" s="27">
        <v>39995</v>
      </c>
      <c r="B18" s="7" t="s">
        <v>734</v>
      </c>
      <c r="C18" s="7" t="s">
        <v>1865</v>
      </c>
      <c r="D18" s="7" t="s">
        <v>734</v>
      </c>
      <c r="E18" s="7" t="s">
        <v>1862</v>
      </c>
      <c r="F18" s="7">
        <v>6642</v>
      </c>
      <c r="G18" s="7">
        <v>3197</v>
      </c>
      <c r="H18" s="7">
        <v>916</v>
      </c>
      <c r="I18" s="7">
        <v>743</v>
      </c>
      <c r="J18" s="7" t="s">
        <v>99</v>
      </c>
      <c r="K18" s="7">
        <v>137</v>
      </c>
      <c r="L18" s="7">
        <v>215</v>
      </c>
      <c r="M18" s="7">
        <v>85</v>
      </c>
      <c r="N18" s="7">
        <v>199</v>
      </c>
      <c r="O18" s="7">
        <v>302</v>
      </c>
      <c r="P18" s="7">
        <v>205</v>
      </c>
      <c r="Q18" s="7">
        <v>152</v>
      </c>
      <c r="R18" s="7">
        <v>282</v>
      </c>
      <c r="S18" s="7">
        <v>116</v>
      </c>
      <c r="T18" s="7">
        <v>56</v>
      </c>
      <c r="U18" s="7" t="s">
        <v>99</v>
      </c>
      <c r="V18" s="7" t="s">
        <v>99</v>
      </c>
      <c r="W18" s="7" t="s">
        <v>99</v>
      </c>
      <c r="X18" s="7" t="s">
        <v>99</v>
      </c>
      <c r="Y18" s="7" t="s">
        <v>99</v>
      </c>
      <c r="Z18" s="7"/>
      <c r="AA18" s="7"/>
      <c r="AB18" s="7"/>
      <c r="AC18" s="7"/>
      <c r="AD18" s="7"/>
      <c r="AE18" s="7"/>
      <c r="AF18" s="7"/>
      <c r="AG18" s="7"/>
      <c r="AH18" s="7">
        <v>37</v>
      </c>
    </row>
    <row r="19" spans="1:34">
      <c r="A19" s="27">
        <v>39995</v>
      </c>
      <c r="B19" s="7" t="s">
        <v>734</v>
      </c>
      <c r="C19" s="7" t="s">
        <v>1865</v>
      </c>
      <c r="D19" s="7" t="s">
        <v>1866</v>
      </c>
      <c r="E19" s="7" t="s">
        <v>1843</v>
      </c>
      <c r="F19" s="7">
        <v>1146</v>
      </c>
      <c r="G19" s="7">
        <v>452</v>
      </c>
      <c r="H19" s="7">
        <v>250</v>
      </c>
      <c r="I19" s="7">
        <v>138</v>
      </c>
      <c r="J19" s="7" t="s">
        <v>99</v>
      </c>
      <c r="K19" s="7">
        <v>29</v>
      </c>
      <c r="L19" s="7">
        <v>35</v>
      </c>
      <c r="M19" s="7">
        <v>21</v>
      </c>
      <c r="N19" s="7">
        <v>34</v>
      </c>
      <c r="O19" s="7">
        <v>28</v>
      </c>
      <c r="P19" s="7">
        <v>40</v>
      </c>
      <c r="Q19" s="7">
        <v>31</v>
      </c>
      <c r="R19" s="7">
        <v>32</v>
      </c>
      <c r="S19" s="7">
        <v>27</v>
      </c>
      <c r="T19" s="7">
        <v>12</v>
      </c>
      <c r="U19" s="7" t="s">
        <v>99</v>
      </c>
      <c r="V19" s="7" t="s">
        <v>99</v>
      </c>
      <c r="W19" s="7" t="s">
        <v>99</v>
      </c>
      <c r="X19" s="7" t="s">
        <v>99</v>
      </c>
      <c r="Y19" s="7" t="s">
        <v>99</v>
      </c>
      <c r="Z19" s="7"/>
      <c r="AA19" s="7"/>
      <c r="AB19" s="7"/>
      <c r="AC19" s="7"/>
      <c r="AD19" s="7"/>
      <c r="AE19" s="7"/>
      <c r="AF19" s="7"/>
      <c r="AG19" s="7"/>
      <c r="AH19" s="7">
        <v>17</v>
      </c>
    </row>
    <row r="20" spans="1:34">
      <c r="A20" s="27">
        <v>39995</v>
      </c>
      <c r="B20" s="7" t="s">
        <v>734</v>
      </c>
      <c r="C20" s="7" t="s">
        <v>1865</v>
      </c>
      <c r="D20" s="7" t="s">
        <v>1866</v>
      </c>
      <c r="E20" s="7" t="s">
        <v>943</v>
      </c>
      <c r="F20" s="7">
        <v>19594</v>
      </c>
      <c r="G20" s="7">
        <v>11449</v>
      </c>
      <c r="H20" s="7">
        <v>2309</v>
      </c>
      <c r="I20" s="7">
        <v>2128</v>
      </c>
      <c r="J20" s="7" t="s">
        <v>99</v>
      </c>
      <c r="K20" s="7">
        <v>288</v>
      </c>
      <c r="L20" s="7">
        <v>330</v>
      </c>
      <c r="M20" s="7">
        <v>237</v>
      </c>
      <c r="N20" s="7">
        <v>424</v>
      </c>
      <c r="O20" s="7">
        <v>453</v>
      </c>
      <c r="P20" s="7">
        <v>543</v>
      </c>
      <c r="Q20" s="7">
        <v>286</v>
      </c>
      <c r="R20" s="7">
        <v>500</v>
      </c>
      <c r="S20" s="7">
        <v>308</v>
      </c>
      <c r="T20" s="7">
        <v>139</v>
      </c>
      <c r="U20" s="7" t="s">
        <v>99</v>
      </c>
      <c r="V20" s="7" t="s">
        <v>99</v>
      </c>
      <c r="W20" s="7" t="s">
        <v>99</v>
      </c>
      <c r="X20" s="7" t="s">
        <v>99</v>
      </c>
      <c r="Y20" s="7" t="s">
        <v>99</v>
      </c>
      <c r="Z20" s="7"/>
      <c r="AA20" s="7"/>
      <c r="AB20" s="7"/>
      <c r="AC20" s="7"/>
      <c r="AD20" s="7"/>
      <c r="AE20" s="7"/>
      <c r="AF20" s="7"/>
      <c r="AG20" s="7"/>
      <c r="AH20" s="7">
        <v>200</v>
      </c>
    </row>
    <row r="21" spans="1:34">
      <c r="A21" s="27">
        <v>39995</v>
      </c>
      <c r="B21" s="7" t="s">
        <v>734</v>
      </c>
      <c r="C21" s="7" t="s">
        <v>1865</v>
      </c>
      <c r="D21" s="7" t="s">
        <v>1866</v>
      </c>
      <c r="E21" s="7" t="s">
        <v>1861</v>
      </c>
      <c r="F21" s="7">
        <v>13910</v>
      </c>
      <c r="G21" s="7">
        <v>8714</v>
      </c>
      <c r="H21" s="7">
        <v>1558</v>
      </c>
      <c r="I21" s="7">
        <v>1407</v>
      </c>
      <c r="J21" s="7" t="s">
        <v>99</v>
      </c>
      <c r="K21" s="7">
        <v>162</v>
      </c>
      <c r="L21" s="7">
        <v>207</v>
      </c>
      <c r="M21" s="7">
        <v>152</v>
      </c>
      <c r="N21" s="7">
        <v>225</v>
      </c>
      <c r="O21" s="7">
        <v>285</v>
      </c>
      <c r="P21" s="7">
        <v>365</v>
      </c>
      <c r="Q21" s="7">
        <v>161</v>
      </c>
      <c r="R21" s="7">
        <v>245</v>
      </c>
      <c r="S21" s="7">
        <v>197</v>
      </c>
      <c r="T21" s="7">
        <v>83</v>
      </c>
      <c r="U21" s="7" t="s">
        <v>99</v>
      </c>
      <c r="V21" s="7" t="s">
        <v>99</v>
      </c>
      <c r="W21" s="7" t="s">
        <v>99</v>
      </c>
      <c r="X21" s="7" t="s">
        <v>99</v>
      </c>
      <c r="Y21" s="7" t="s">
        <v>99</v>
      </c>
      <c r="Z21" s="7"/>
      <c r="AA21" s="7"/>
      <c r="AB21" s="7"/>
      <c r="AC21" s="7"/>
      <c r="AD21" s="7"/>
      <c r="AE21" s="7"/>
      <c r="AF21" s="7"/>
      <c r="AG21" s="7"/>
      <c r="AH21" s="7">
        <v>149</v>
      </c>
    </row>
    <row r="22" spans="1:34">
      <c r="A22" s="27">
        <v>39995</v>
      </c>
      <c r="B22" s="7" t="s">
        <v>734</v>
      </c>
      <c r="C22" s="7" t="s">
        <v>1865</v>
      </c>
      <c r="D22" s="7" t="s">
        <v>1866</v>
      </c>
      <c r="E22" s="7" t="s">
        <v>1862</v>
      </c>
      <c r="F22" s="7">
        <v>5669</v>
      </c>
      <c r="G22" s="7">
        <v>2735</v>
      </c>
      <c r="H22" s="7">
        <v>751</v>
      </c>
      <c r="I22" s="7">
        <v>721</v>
      </c>
      <c r="J22" s="7" t="s">
        <v>99</v>
      </c>
      <c r="K22" s="7">
        <v>126</v>
      </c>
      <c r="L22" s="7">
        <v>123</v>
      </c>
      <c r="M22" s="7">
        <v>85</v>
      </c>
      <c r="N22" s="7">
        <v>199</v>
      </c>
      <c r="O22" s="7">
        <v>168</v>
      </c>
      <c r="P22" s="7">
        <v>178</v>
      </c>
      <c r="Q22" s="7">
        <v>125</v>
      </c>
      <c r="R22" s="7">
        <v>255</v>
      </c>
      <c r="S22" s="7">
        <v>111</v>
      </c>
      <c r="T22" s="7">
        <v>56</v>
      </c>
      <c r="U22" s="7" t="s">
        <v>99</v>
      </c>
      <c r="V22" s="7" t="s">
        <v>99</v>
      </c>
      <c r="W22" s="7" t="s">
        <v>99</v>
      </c>
      <c r="X22" s="7" t="s">
        <v>99</v>
      </c>
      <c r="Y22" s="7" t="s">
        <v>99</v>
      </c>
      <c r="Z22" s="7"/>
      <c r="AA22" s="7"/>
      <c r="AB22" s="7"/>
      <c r="AC22" s="7"/>
      <c r="AD22" s="7"/>
      <c r="AE22" s="7"/>
      <c r="AF22" s="7"/>
      <c r="AG22" s="7"/>
      <c r="AH22" s="7">
        <v>36</v>
      </c>
    </row>
    <row r="23" spans="1:34">
      <c r="A23" s="27">
        <v>39995</v>
      </c>
      <c r="B23" s="7" t="s">
        <v>734</v>
      </c>
      <c r="C23" s="7" t="s">
        <v>1865</v>
      </c>
      <c r="D23" s="7" t="s">
        <v>1374</v>
      </c>
      <c r="E23" s="7" t="s">
        <v>1843</v>
      </c>
      <c r="F23" s="7">
        <v>72</v>
      </c>
      <c r="G23" s="7">
        <v>37</v>
      </c>
      <c r="H23" s="7">
        <v>6</v>
      </c>
      <c r="I23" s="7">
        <v>4</v>
      </c>
      <c r="J23" s="7" t="s">
        <v>99</v>
      </c>
      <c r="K23" s="7">
        <v>1</v>
      </c>
      <c r="L23" s="7">
        <v>6</v>
      </c>
      <c r="M23" s="7">
        <v>0</v>
      </c>
      <c r="N23" s="7">
        <v>2</v>
      </c>
      <c r="O23" s="7">
        <v>5</v>
      </c>
      <c r="P23" s="7">
        <v>4</v>
      </c>
      <c r="Q23" s="7">
        <v>3</v>
      </c>
      <c r="R23" s="7">
        <v>2</v>
      </c>
      <c r="S23" s="7">
        <v>1</v>
      </c>
      <c r="T23" s="7">
        <v>0</v>
      </c>
      <c r="U23" s="7" t="s">
        <v>99</v>
      </c>
      <c r="V23" s="7" t="s">
        <v>99</v>
      </c>
      <c r="W23" s="7" t="s">
        <v>99</v>
      </c>
      <c r="X23" s="7" t="s">
        <v>99</v>
      </c>
      <c r="Y23" s="7" t="s">
        <v>99</v>
      </c>
      <c r="Z23" s="7"/>
      <c r="AA23" s="7"/>
      <c r="AB23" s="7"/>
      <c r="AC23" s="7"/>
      <c r="AD23" s="7"/>
      <c r="AE23" s="7"/>
      <c r="AF23" s="7"/>
      <c r="AG23" s="7"/>
      <c r="AH23" s="7">
        <v>1</v>
      </c>
    </row>
    <row r="24" spans="1:34">
      <c r="A24" s="27">
        <v>39995</v>
      </c>
      <c r="B24" s="7" t="s">
        <v>734</v>
      </c>
      <c r="C24" s="7" t="s">
        <v>1865</v>
      </c>
      <c r="D24" s="7" t="s">
        <v>1374</v>
      </c>
      <c r="E24" s="7" t="s">
        <v>943</v>
      </c>
      <c r="F24" s="7">
        <v>1387</v>
      </c>
      <c r="G24" s="7">
        <v>722</v>
      </c>
      <c r="H24" s="7">
        <v>207</v>
      </c>
      <c r="I24" s="7">
        <v>33</v>
      </c>
      <c r="J24" s="7" t="s">
        <v>99</v>
      </c>
      <c r="K24" s="7">
        <v>11</v>
      </c>
      <c r="L24" s="7">
        <v>122</v>
      </c>
      <c r="M24" s="7">
        <v>0</v>
      </c>
      <c r="N24" s="7">
        <v>5</v>
      </c>
      <c r="O24" s="7">
        <v>173</v>
      </c>
      <c r="P24" s="7">
        <v>35</v>
      </c>
      <c r="Q24" s="7">
        <v>34</v>
      </c>
      <c r="R24" s="7">
        <v>29</v>
      </c>
      <c r="S24" s="7">
        <v>12</v>
      </c>
      <c r="T24" s="7">
        <v>0</v>
      </c>
      <c r="U24" s="7" t="s">
        <v>99</v>
      </c>
      <c r="V24" s="7" t="s">
        <v>99</v>
      </c>
      <c r="W24" s="7" t="s">
        <v>99</v>
      </c>
      <c r="X24" s="7" t="s">
        <v>99</v>
      </c>
      <c r="Y24" s="7" t="s">
        <v>99</v>
      </c>
      <c r="Z24" s="7"/>
      <c r="AA24" s="7"/>
      <c r="AB24" s="7"/>
      <c r="AC24" s="7"/>
      <c r="AD24" s="7"/>
      <c r="AE24" s="7"/>
      <c r="AF24" s="7"/>
      <c r="AG24" s="7"/>
      <c r="AH24" s="7">
        <v>4</v>
      </c>
    </row>
    <row r="25" spans="1:34">
      <c r="A25" s="27">
        <v>39995</v>
      </c>
      <c r="B25" s="7" t="s">
        <v>734</v>
      </c>
      <c r="C25" s="7" t="s">
        <v>1865</v>
      </c>
      <c r="D25" s="7" t="s">
        <v>1374</v>
      </c>
      <c r="E25" s="7" t="s">
        <v>1861</v>
      </c>
      <c r="F25" s="7">
        <v>414</v>
      </c>
      <c r="G25" s="7">
        <v>260</v>
      </c>
      <c r="H25" s="7">
        <v>42</v>
      </c>
      <c r="I25" s="7">
        <v>11</v>
      </c>
      <c r="J25" s="7" t="s">
        <v>99</v>
      </c>
      <c r="K25" s="7">
        <v>0</v>
      </c>
      <c r="L25" s="7">
        <v>30</v>
      </c>
      <c r="M25" s="7">
        <v>0</v>
      </c>
      <c r="N25" s="7">
        <v>5</v>
      </c>
      <c r="O25" s="7">
        <v>39</v>
      </c>
      <c r="P25" s="7">
        <v>8</v>
      </c>
      <c r="Q25" s="7">
        <v>7</v>
      </c>
      <c r="R25" s="7">
        <v>2</v>
      </c>
      <c r="S25" s="7">
        <v>7</v>
      </c>
      <c r="T25" s="7">
        <v>0</v>
      </c>
      <c r="U25" s="7" t="s">
        <v>99</v>
      </c>
      <c r="V25" s="7" t="s">
        <v>99</v>
      </c>
      <c r="W25" s="7" t="s">
        <v>99</v>
      </c>
      <c r="X25" s="7" t="s">
        <v>99</v>
      </c>
      <c r="Y25" s="7" t="s">
        <v>99</v>
      </c>
      <c r="Z25" s="7"/>
      <c r="AA25" s="7"/>
      <c r="AB25" s="7"/>
      <c r="AC25" s="7"/>
      <c r="AD25" s="7"/>
      <c r="AE25" s="7"/>
      <c r="AF25" s="7"/>
      <c r="AG25" s="7"/>
      <c r="AH25" s="7">
        <v>3</v>
      </c>
    </row>
    <row r="26" spans="1:34">
      <c r="A26" s="27">
        <v>39995</v>
      </c>
      <c r="B26" s="7" t="s">
        <v>734</v>
      </c>
      <c r="C26" s="7" t="s">
        <v>1865</v>
      </c>
      <c r="D26" s="7" t="s">
        <v>1374</v>
      </c>
      <c r="E26" s="7" t="s">
        <v>1862</v>
      </c>
      <c r="F26" s="7">
        <v>973</v>
      </c>
      <c r="G26" s="7">
        <v>462</v>
      </c>
      <c r="H26" s="7">
        <v>165</v>
      </c>
      <c r="I26" s="7">
        <v>22</v>
      </c>
      <c r="J26" s="7" t="s">
        <v>99</v>
      </c>
      <c r="K26" s="7">
        <v>11</v>
      </c>
      <c r="L26" s="7">
        <v>92</v>
      </c>
      <c r="M26" s="7">
        <v>0</v>
      </c>
      <c r="N26" s="7">
        <v>0</v>
      </c>
      <c r="O26" s="7">
        <v>134</v>
      </c>
      <c r="P26" s="7">
        <v>27</v>
      </c>
      <c r="Q26" s="7">
        <v>27</v>
      </c>
      <c r="R26" s="7">
        <v>27</v>
      </c>
      <c r="S26" s="7">
        <v>5</v>
      </c>
      <c r="T26" s="7">
        <v>0</v>
      </c>
      <c r="U26" s="7" t="s">
        <v>99</v>
      </c>
      <c r="V26" s="7" t="s">
        <v>99</v>
      </c>
      <c r="W26" s="7" t="s">
        <v>99</v>
      </c>
      <c r="X26" s="7" t="s">
        <v>99</v>
      </c>
      <c r="Y26" s="7" t="s">
        <v>99</v>
      </c>
      <c r="Z26" s="7"/>
      <c r="AA26" s="7"/>
      <c r="AB26" s="7"/>
      <c r="AC26" s="7"/>
      <c r="AD26" s="7"/>
      <c r="AE26" s="7"/>
      <c r="AF26" s="7"/>
      <c r="AG26" s="7"/>
      <c r="AH26" s="7">
        <v>1</v>
      </c>
    </row>
    <row r="27" spans="1:34">
      <c r="A27" s="27">
        <v>39995</v>
      </c>
      <c r="B27" s="7" t="s">
        <v>734</v>
      </c>
      <c r="C27" s="7" t="s">
        <v>405</v>
      </c>
      <c r="D27" s="7" t="s">
        <v>734</v>
      </c>
      <c r="E27" s="7" t="s">
        <v>1843</v>
      </c>
      <c r="F27" s="7" t="s">
        <v>99</v>
      </c>
      <c r="G27" s="7" t="s">
        <v>99</v>
      </c>
      <c r="H27" s="7" t="s">
        <v>99</v>
      </c>
      <c r="I27" s="7" t="s">
        <v>99</v>
      </c>
      <c r="J27" s="7" t="s">
        <v>99</v>
      </c>
      <c r="K27" s="7" t="s">
        <v>99</v>
      </c>
      <c r="L27" s="7" t="s">
        <v>99</v>
      </c>
      <c r="M27" s="7" t="s">
        <v>99</v>
      </c>
      <c r="N27" s="7" t="s">
        <v>99</v>
      </c>
      <c r="O27" s="7" t="s">
        <v>99</v>
      </c>
      <c r="P27" s="7" t="s">
        <v>99</v>
      </c>
      <c r="Q27" s="7" t="s">
        <v>99</v>
      </c>
      <c r="R27" s="7" t="s">
        <v>99</v>
      </c>
      <c r="S27" s="7" t="s">
        <v>99</v>
      </c>
      <c r="T27" s="7" t="s">
        <v>99</v>
      </c>
      <c r="U27" s="7" t="s">
        <v>99</v>
      </c>
      <c r="V27" s="7" t="s">
        <v>99</v>
      </c>
      <c r="W27" s="7" t="s">
        <v>99</v>
      </c>
      <c r="X27" s="7" t="s">
        <v>99</v>
      </c>
      <c r="Y27" s="7" t="s">
        <v>99</v>
      </c>
      <c r="Z27" s="7"/>
      <c r="AA27" s="7"/>
      <c r="AB27" s="7"/>
      <c r="AC27" s="7"/>
      <c r="AD27" s="7"/>
      <c r="AE27" s="7"/>
      <c r="AF27" s="7"/>
      <c r="AG27" s="7"/>
      <c r="AH27" s="7" t="s">
        <v>99</v>
      </c>
    </row>
    <row r="28" spans="1:34">
      <c r="A28" s="27">
        <v>39995</v>
      </c>
      <c r="B28" s="7" t="s">
        <v>734</v>
      </c>
      <c r="C28" s="7" t="s">
        <v>405</v>
      </c>
      <c r="D28" s="7" t="s">
        <v>734</v>
      </c>
      <c r="E28" s="7" t="s">
        <v>943</v>
      </c>
      <c r="F28" s="7" t="s">
        <v>99</v>
      </c>
      <c r="G28" s="7" t="s">
        <v>99</v>
      </c>
      <c r="H28" s="7" t="s">
        <v>99</v>
      </c>
      <c r="I28" s="7" t="s">
        <v>99</v>
      </c>
      <c r="J28" s="7" t="s">
        <v>99</v>
      </c>
      <c r="K28" s="7" t="s">
        <v>99</v>
      </c>
      <c r="L28" s="7" t="s">
        <v>99</v>
      </c>
      <c r="M28" s="7" t="s">
        <v>99</v>
      </c>
      <c r="N28" s="7" t="s">
        <v>99</v>
      </c>
      <c r="O28" s="7" t="s">
        <v>99</v>
      </c>
      <c r="P28" s="7" t="s">
        <v>99</v>
      </c>
      <c r="Q28" s="7" t="s">
        <v>99</v>
      </c>
      <c r="R28" s="7" t="s">
        <v>99</v>
      </c>
      <c r="S28" s="7" t="s">
        <v>99</v>
      </c>
      <c r="T28" s="7" t="s">
        <v>99</v>
      </c>
      <c r="U28" s="7" t="s">
        <v>99</v>
      </c>
      <c r="V28" s="7" t="s">
        <v>99</v>
      </c>
      <c r="W28" s="7" t="s">
        <v>99</v>
      </c>
      <c r="X28" s="7" t="s">
        <v>99</v>
      </c>
      <c r="Y28" s="7" t="s">
        <v>99</v>
      </c>
      <c r="Z28" s="7"/>
      <c r="AA28" s="7"/>
      <c r="AB28" s="7"/>
      <c r="AC28" s="7"/>
      <c r="AD28" s="7"/>
      <c r="AE28" s="7"/>
      <c r="AF28" s="7"/>
      <c r="AG28" s="7"/>
      <c r="AH28" s="7" t="s">
        <v>99</v>
      </c>
    </row>
    <row r="29" spans="1:34">
      <c r="A29" s="27">
        <v>39995</v>
      </c>
      <c r="B29" s="7" t="s">
        <v>734</v>
      </c>
      <c r="C29" s="7" t="s">
        <v>405</v>
      </c>
      <c r="D29" s="7" t="s">
        <v>734</v>
      </c>
      <c r="E29" s="7" t="s">
        <v>1861</v>
      </c>
      <c r="F29" s="7" t="s">
        <v>99</v>
      </c>
      <c r="G29" s="7" t="s">
        <v>99</v>
      </c>
      <c r="H29" s="7" t="s">
        <v>99</v>
      </c>
      <c r="I29" s="7" t="s">
        <v>99</v>
      </c>
      <c r="J29" s="7" t="s">
        <v>99</v>
      </c>
      <c r="K29" s="7" t="s">
        <v>99</v>
      </c>
      <c r="L29" s="7" t="s">
        <v>99</v>
      </c>
      <c r="M29" s="7" t="s">
        <v>99</v>
      </c>
      <c r="N29" s="7" t="s">
        <v>99</v>
      </c>
      <c r="O29" s="7" t="s">
        <v>99</v>
      </c>
      <c r="P29" s="7" t="s">
        <v>99</v>
      </c>
      <c r="Q29" s="7" t="s">
        <v>99</v>
      </c>
      <c r="R29" s="7" t="s">
        <v>99</v>
      </c>
      <c r="S29" s="7" t="s">
        <v>99</v>
      </c>
      <c r="T29" s="7" t="s">
        <v>99</v>
      </c>
      <c r="U29" s="7" t="s">
        <v>99</v>
      </c>
      <c r="V29" s="7" t="s">
        <v>99</v>
      </c>
      <c r="W29" s="7" t="s">
        <v>99</v>
      </c>
      <c r="X29" s="7" t="s">
        <v>99</v>
      </c>
      <c r="Y29" s="7" t="s">
        <v>99</v>
      </c>
      <c r="Z29" s="7"/>
      <c r="AA29" s="7"/>
      <c r="AB29" s="7"/>
      <c r="AC29" s="7"/>
      <c r="AD29" s="7"/>
      <c r="AE29" s="7"/>
      <c r="AF29" s="7"/>
      <c r="AG29" s="7"/>
      <c r="AH29" s="7" t="s">
        <v>99</v>
      </c>
    </row>
    <row r="30" spans="1:34">
      <c r="A30" s="27">
        <v>39995</v>
      </c>
      <c r="B30" s="7" t="s">
        <v>734</v>
      </c>
      <c r="C30" s="7" t="s">
        <v>405</v>
      </c>
      <c r="D30" s="7" t="s">
        <v>734</v>
      </c>
      <c r="E30" s="7" t="s">
        <v>1862</v>
      </c>
      <c r="F30" s="7" t="s">
        <v>99</v>
      </c>
      <c r="G30" s="7" t="s">
        <v>99</v>
      </c>
      <c r="H30" s="7" t="s">
        <v>99</v>
      </c>
      <c r="I30" s="7" t="s">
        <v>99</v>
      </c>
      <c r="J30" s="7" t="s">
        <v>99</v>
      </c>
      <c r="K30" s="7" t="s">
        <v>99</v>
      </c>
      <c r="L30" s="7" t="s">
        <v>99</v>
      </c>
      <c r="M30" s="7" t="s">
        <v>99</v>
      </c>
      <c r="N30" s="7" t="s">
        <v>99</v>
      </c>
      <c r="O30" s="7" t="s">
        <v>99</v>
      </c>
      <c r="P30" s="7" t="s">
        <v>99</v>
      </c>
      <c r="Q30" s="7" t="s">
        <v>99</v>
      </c>
      <c r="R30" s="7" t="s">
        <v>99</v>
      </c>
      <c r="S30" s="7" t="s">
        <v>99</v>
      </c>
      <c r="T30" s="7" t="s">
        <v>99</v>
      </c>
      <c r="U30" s="7" t="s">
        <v>99</v>
      </c>
      <c r="V30" s="7" t="s">
        <v>99</v>
      </c>
      <c r="W30" s="7" t="s">
        <v>99</v>
      </c>
      <c r="X30" s="7" t="s">
        <v>99</v>
      </c>
      <c r="Y30" s="7" t="s">
        <v>99</v>
      </c>
      <c r="Z30" s="7"/>
      <c r="AA30" s="7"/>
      <c r="AB30" s="7"/>
      <c r="AC30" s="7"/>
      <c r="AD30" s="7"/>
      <c r="AE30" s="7"/>
      <c r="AF30" s="7"/>
      <c r="AG30" s="7"/>
      <c r="AH30" s="7" t="s">
        <v>99</v>
      </c>
    </row>
    <row r="31" spans="1:34">
      <c r="A31" s="27">
        <v>39995</v>
      </c>
      <c r="B31" s="7" t="s">
        <v>1751</v>
      </c>
      <c r="C31" s="7" t="s">
        <v>1151</v>
      </c>
      <c r="D31" s="7" t="s">
        <v>734</v>
      </c>
      <c r="E31" s="7" t="s">
        <v>1843</v>
      </c>
      <c r="F31" s="7">
        <v>3</v>
      </c>
      <c r="G31" s="7">
        <v>1</v>
      </c>
      <c r="H31" s="7">
        <v>1</v>
      </c>
      <c r="I31" s="7">
        <v>0</v>
      </c>
      <c r="J31" s="7" t="s">
        <v>99</v>
      </c>
      <c r="K31" s="7">
        <v>0</v>
      </c>
      <c r="L31" s="7">
        <v>0</v>
      </c>
      <c r="M31" s="7">
        <v>0</v>
      </c>
      <c r="N31" s="7">
        <v>0</v>
      </c>
      <c r="O31" s="7">
        <v>0</v>
      </c>
      <c r="P31" s="7">
        <v>1</v>
      </c>
      <c r="Q31" s="7">
        <v>0</v>
      </c>
      <c r="R31" s="7">
        <v>0</v>
      </c>
      <c r="S31" s="7">
        <v>0</v>
      </c>
      <c r="T31" s="7">
        <v>0</v>
      </c>
      <c r="U31" s="7" t="s">
        <v>99</v>
      </c>
      <c r="V31" s="7" t="s">
        <v>99</v>
      </c>
      <c r="W31" s="7" t="s">
        <v>99</v>
      </c>
      <c r="X31" s="7" t="s">
        <v>99</v>
      </c>
      <c r="Y31" s="7" t="s">
        <v>99</v>
      </c>
      <c r="Z31" s="7"/>
      <c r="AA31" s="7"/>
      <c r="AB31" s="7"/>
      <c r="AC31" s="7"/>
      <c r="AD31" s="7"/>
      <c r="AE31" s="7"/>
      <c r="AF31" s="7"/>
      <c r="AG31" s="7"/>
      <c r="AH31" s="7">
        <v>0</v>
      </c>
    </row>
    <row r="32" spans="1:34">
      <c r="A32" s="27">
        <v>39995</v>
      </c>
      <c r="B32" s="7" t="s">
        <v>1751</v>
      </c>
      <c r="C32" s="7" t="s">
        <v>1151</v>
      </c>
      <c r="D32" s="7" t="s">
        <v>734</v>
      </c>
      <c r="E32" s="7" t="s">
        <v>943</v>
      </c>
      <c r="F32" s="7">
        <v>12</v>
      </c>
      <c r="G32" s="7">
        <v>6</v>
      </c>
      <c r="H32" s="7">
        <v>5</v>
      </c>
      <c r="I32" s="7">
        <v>0</v>
      </c>
      <c r="J32" s="7" t="s">
        <v>99</v>
      </c>
      <c r="K32" s="7">
        <v>0</v>
      </c>
      <c r="L32" s="7">
        <v>0</v>
      </c>
      <c r="M32" s="7">
        <v>0</v>
      </c>
      <c r="N32" s="7">
        <v>0</v>
      </c>
      <c r="O32" s="7">
        <v>0</v>
      </c>
      <c r="P32" s="7">
        <v>1</v>
      </c>
      <c r="Q32" s="7">
        <v>0</v>
      </c>
      <c r="R32" s="7">
        <v>0</v>
      </c>
      <c r="S32" s="7">
        <v>0</v>
      </c>
      <c r="T32" s="7">
        <v>0</v>
      </c>
      <c r="U32" s="7" t="s">
        <v>99</v>
      </c>
      <c r="V32" s="7" t="s">
        <v>99</v>
      </c>
      <c r="W32" s="7" t="s">
        <v>99</v>
      </c>
      <c r="X32" s="7" t="s">
        <v>99</v>
      </c>
      <c r="Y32" s="7" t="s">
        <v>99</v>
      </c>
      <c r="Z32" s="7"/>
      <c r="AA32" s="7"/>
      <c r="AB32" s="7"/>
      <c r="AC32" s="7"/>
      <c r="AD32" s="7"/>
      <c r="AE32" s="7"/>
      <c r="AF32" s="7"/>
      <c r="AG32" s="7"/>
      <c r="AH32" s="7">
        <v>0</v>
      </c>
    </row>
    <row r="33" spans="1:34">
      <c r="A33" s="27">
        <v>39995</v>
      </c>
      <c r="B33" s="7" t="s">
        <v>1751</v>
      </c>
      <c r="C33" s="7" t="s">
        <v>1151</v>
      </c>
      <c r="D33" s="7" t="s">
        <v>734</v>
      </c>
      <c r="E33" s="7" t="s">
        <v>1861</v>
      </c>
      <c r="F33" s="7">
        <v>7</v>
      </c>
      <c r="G33" s="7">
        <v>4</v>
      </c>
      <c r="H33" s="7">
        <v>2</v>
      </c>
      <c r="I33" s="7">
        <v>0</v>
      </c>
      <c r="J33" s="7" t="s">
        <v>99</v>
      </c>
      <c r="K33" s="7">
        <v>0</v>
      </c>
      <c r="L33" s="7">
        <v>0</v>
      </c>
      <c r="M33" s="7">
        <v>0</v>
      </c>
      <c r="N33" s="7">
        <v>0</v>
      </c>
      <c r="O33" s="7">
        <v>0</v>
      </c>
      <c r="P33" s="7">
        <v>1</v>
      </c>
      <c r="Q33" s="7">
        <v>0</v>
      </c>
      <c r="R33" s="7">
        <v>0</v>
      </c>
      <c r="S33" s="7">
        <v>0</v>
      </c>
      <c r="T33" s="7">
        <v>0</v>
      </c>
      <c r="U33" s="7" t="s">
        <v>99</v>
      </c>
      <c r="V33" s="7" t="s">
        <v>99</v>
      </c>
      <c r="W33" s="7" t="s">
        <v>99</v>
      </c>
      <c r="X33" s="7" t="s">
        <v>99</v>
      </c>
      <c r="Y33" s="7" t="s">
        <v>99</v>
      </c>
      <c r="Z33" s="7"/>
      <c r="AA33" s="7"/>
      <c r="AB33" s="7"/>
      <c r="AC33" s="7"/>
      <c r="AD33" s="7"/>
      <c r="AE33" s="7"/>
      <c r="AF33" s="7"/>
      <c r="AG33" s="7"/>
      <c r="AH33" s="7">
        <v>0</v>
      </c>
    </row>
    <row r="34" spans="1:34">
      <c r="A34" s="27">
        <v>39995</v>
      </c>
      <c r="B34" s="7" t="s">
        <v>1751</v>
      </c>
      <c r="C34" s="7" t="s">
        <v>1151</v>
      </c>
      <c r="D34" s="7" t="s">
        <v>734</v>
      </c>
      <c r="E34" s="7" t="s">
        <v>1862</v>
      </c>
      <c r="F34" s="7">
        <v>5</v>
      </c>
      <c r="G34" s="7">
        <v>2</v>
      </c>
      <c r="H34" s="7">
        <v>3</v>
      </c>
      <c r="I34" s="7">
        <v>0</v>
      </c>
      <c r="J34" s="7" t="s">
        <v>99</v>
      </c>
      <c r="K34" s="7">
        <v>0</v>
      </c>
      <c r="L34" s="7">
        <v>0</v>
      </c>
      <c r="M34" s="7">
        <v>0</v>
      </c>
      <c r="N34" s="7">
        <v>0</v>
      </c>
      <c r="O34" s="7">
        <v>0</v>
      </c>
      <c r="P34" s="7">
        <v>0</v>
      </c>
      <c r="Q34" s="7">
        <v>0</v>
      </c>
      <c r="R34" s="7">
        <v>0</v>
      </c>
      <c r="S34" s="7">
        <v>0</v>
      </c>
      <c r="T34" s="7">
        <v>0</v>
      </c>
      <c r="U34" s="7" t="s">
        <v>99</v>
      </c>
      <c r="V34" s="7" t="s">
        <v>99</v>
      </c>
      <c r="W34" s="7" t="s">
        <v>99</v>
      </c>
      <c r="X34" s="7" t="s">
        <v>99</v>
      </c>
      <c r="Y34" s="7" t="s">
        <v>99</v>
      </c>
      <c r="Z34" s="7"/>
      <c r="AA34" s="7"/>
      <c r="AB34" s="7"/>
      <c r="AC34" s="7"/>
      <c r="AD34" s="7"/>
      <c r="AE34" s="7"/>
      <c r="AF34" s="7"/>
      <c r="AG34" s="7"/>
      <c r="AH34" s="7">
        <v>0</v>
      </c>
    </row>
    <row r="35" spans="1:34">
      <c r="A35" s="27">
        <v>39995</v>
      </c>
      <c r="B35" s="7" t="s">
        <v>1751</v>
      </c>
      <c r="C35" s="7" t="s">
        <v>1863</v>
      </c>
      <c r="D35" s="7" t="s">
        <v>734</v>
      </c>
      <c r="E35" s="7" t="s">
        <v>1843</v>
      </c>
      <c r="F35" s="7">
        <v>0</v>
      </c>
      <c r="G35" s="7">
        <v>0</v>
      </c>
      <c r="H35" s="7">
        <v>0</v>
      </c>
      <c r="I35" s="7">
        <v>0</v>
      </c>
      <c r="J35" s="7" t="s">
        <v>99</v>
      </c>
      <c r="K35" s="7">
        <v>0</v>
      </c>
      <c r="L35" s="7">
        <v>0</v>
      </c>
      <c r="M35" s="7">
        <v>0</v>
      </c>
      <c r="N35" s="7">
        <v>0</v>
      </c>
      <c r="O35" s="7">
        <v>0</v>
      </c>
      <c r="P35" s="7">
        <v>0</v>
      </c>
      <c r="Q35" s="7">
        <v>0</v>
      </c>
      <c r="R35" s="7">
        <v>0</v>
      </c>
      <c r="S35" s="7">
        <v>0</v>
      </c>
      <c r="T35" s="7">
        <v>0</v>
      </c>
      <c r="U35" s="7" t="s">
        <v>99</v>
      </c>
      <c r="V35" s="7" t="s">
        <v>99</v>
      </c>
      <c r="W35" s="7" t="s">
        <v>99</v>
      </c>
      <c r="X35" s="7" t="s">
        <v>99</v>
      </c>
      <c r="Y35" s="7" t="s">
        <v>99</v>
      </c>
      <c r="Z35" s="7"/>
      <c r="AA35" s="7"/>
      <c r="AB35" s="7"/>
      <c r="AC35" s="7"/>
      <c r="AD35" s="7"/>
      <c r="AE35" s="7"/>
      <c r="AF35" s="7"/>
      <c r="AG35" s="7"/>
      <c r="AH35" s="7">
        <v>0</v>
      </c>
    </row>
    <row r="36" spans="1:34">
      <c r="A36" s="27">
        <v>39995</v>
      </c>
      <c r="B36" s="7" t="s">
        <v>1751</v>
      </c>
      <c r="C36" s="7" t="s">
        <v>1863</v>
      </c>
      <c r="D36" s="7" t="s">
        <v>734</v>
      </c>
      <c r="E36" s="7" t="s">
        <v>943</v>
      </c>
      <c r="F36" s="7">
        <v>0</v>
      </c>
      <c r="G36" s="7">
        <v>0</v>
      </c>
      <c r="H36" s="7">
        <v>0</v>
      </c>
      <c r="I36" s="7">
        <v>0</v>
      </c>
      <c r="J36" s="7" t="s">
        <v>99</v>
      </c>
      <c r="K36" s="7">
        <v>0</v>
      </c>
      <c r="L36" s="7">
        <v>0</v>
      </c>
      <c r="M36" s="7">
        <v>0</v>
      </c>
      <c r="N36" s="7">
        <v>0</v>
      </c>
      <c r="O36" s="7">
        <v>0</v>
      </c>
      <c r="P36" s="7">
        <v>0</v>
      </c>
      <c r="Q36" s="7">
        <v>0</v>
      </c>
      <c r="R36" s="7">
        <v>0</v>
      </c>
      <c r="S36" s="7">
        <v>0</v>
      </c>
      <c r="T36" s="7">
        <v>0</v>
      </c>
      <c r="U36" s="7" t="s">
        <v>99</v>
      </c>
      <c r="V36" s="7" t="s">
        <v>99</v>
      </c>
      <c r="W36" s="7" t="s">
        <v>99</v>
      </c>
      <c r="X36" s="7" t="s">
        <v>99</v>
      </c>
      <c r="Y36" s="7" t="s">
        <v>99</v>
      </c>
      <c r="Z36" s="7"/>
      <c r="AA36" s="7"/>
      <c r="AB36" s="7"/>
      <c r="AC36" s="7"/>
      <c r="AD36" s="7"/>
      <c r="AE36" s="7"/>
      <c r="AF36" s="7"/>
      <c r="AG36" s="7"/>
      <c r="AH36" s="7">
        <v>0</v>
      </c>
    </row>
    <row r="37" spans="1:34">
      <c r="A37" s="27">
        <v>39995</v>
      </c>
      <c r="B37" s="7" t="s">
        <v>1751</v>
      </c>
      <c r="C37" s="7" t="s">
        <v>1863</v>
      </c>
      <c r="D37" s="7" t="s">
        <v>734</v>
      </c>
      <c r="E37" s="7" t="s">
        <v>1861</v>
      </c>
      <c r="F37" s="7">
        <v>0</v>
      </c>
      <c r="G37" s="7">
        <v>0</v>
      </c>
      <c r="H37" s="7">
        <v>0</v>
      </c>
      <c r="I37" s="7">
        <v>0</v>
      </c>
      <c r="J37" s="7" t="s">
        <v>99</v>
      </c>
      <c r="K37" s="7">
        <v>0</v>
      </c>
      <c r="L37" s="7">
        <v>0</v>
      </c>
      <c r="M37" s="7">
        <v>0</v>
      </c>
      <c r="N37" s="7">
        <v>0</v>
      </c>
      <c r="O37" s="7">
        <v>0</v>
      </c>
      <c r="P37" s="7">
        <v>0</v>
      </c>
      <c r="Q37" s="7">
        <v>0</v>
      </c>
      <c r="R37" s="7">
        <v>0</v>
      </c>
      <c r="S37" s="7">
        <v>0</v>
      </c>
      <c r="T37" s="7">
        <v>0</v>
      </c>
      <c r="U37" s="7" t="s">
        <v>99</v>
      </c>
      <c r="V37" s="7" t="s">
        <v>99</v>
      </c>
      <c r="W37" s="7" t="s">
        <v>99</v>
      </c>
      <c r="X37" s="7" t="s">
        <v>99</v>
      </c>
      <c r="Y37" s="7" t="s">
        <v>99</v>
      </c>
      <c r="Z37" s="7"/>
      <c r="AA37" s="7"/>
      <c r="AB37" s="7"/>
      <c r="AC37" s="7"/>
      <c r="AD37" s="7"/>
      <c r="AE37" s="7"/>
      <c r="AF37" s="7"/>
      <c r="AG37" s="7"/>
      <c r="AH37" s="7">
        <v>0</v>
      </c>
    </row>
    <row r="38" spans="1:34">
      <c r="A38" s="27">
        <v>39995</v>
      </c>
      <c r="B38" s="7" t="s">
        <v>1751</v>
      </c>
      <c r="C38" s="7" t="s">
        <v>1863</v>
      </c>
      <c r="D38" s="7" t="s">
        <v>734</v>
      </c>
      <c r="E38" s="7" t="s">
        <v>1862</v>
      </c>
      <c r="F38" s="7">
        <v>0</v>
      </c>
      <c r="G38" s="7">
        <v>0</v>
      </c>
      <c r="H38" s="7">
        <v>0</v>
      </c>
      <c r="I38" s="7">
        <v>0</v>
      </c>
      <c r="J38" s="7" t="s">
        <v>99</v>
      </c>
      <c r="K38" s="7">
        <v>0</v>
      </c>
      <c r="L38" s="7">
        <v>0</v>
      </c>
      <c r="M38" s="7">
        <v>0</v>
      </c>
      <c r="N38" s="7">
        <v>0</v>
      </c>
      <c r="O38" s="7">
        <v>0</v>
      </c>
      <c r="P38" s="7">
        <v>0</v>
      </c>
      <c r="Q38" s="7">
        <v>0</v>
      </c>
      <c r="R38" s="7">
        <v>0</v>
      </c>
      <c r="S38" s="7">
        <v>0</v>
      </c>
      <c r="T38" s="7">
        <v>0</v>
      </c>
      <c r="U38" s="7" t="s">
        <v>99</v>
      </c>
      <c r="V38" s="7" t="s">
        <v>99</v>
      </c>
      <c r="W38" s="7" t="s">
        <v>99</v>
      </c>
      <c r="X38" s="7" t="s">
        <v>99</v>
      </c>
      <c r="Y38" s="7" t="s">
        <v>99</v>
      </c>
      <c r="Z38" s="7"/>
      <c r="AA38" s="7"/>
      <c r="AB38" s="7"/>
      <c r="AC38" s="7"/>
      <c r="AD38" s="7"/>
      <c r="AE38" s="7"/>
      <c r="AF38" s="7"/>
      <c r="AG38" s="7"/>
      <c r="AH38" s="7">
        <v>0</v>
      </c>
    </row>
    <row r="39" spans="1:34">
      <c r="A39" s="27">
        <v>39995</v>
      </c>
      <c r="B39" s="7" t="s">
        <v>1751</v>
      </c>
      <c r="C39" s="7" t="s">
        <v>1865</v>
      </c>
      <c r="D39" s="7" t="s">
        <v>734</v>
      </c>
      <c r="E39" s="7" t="s">
        <v>1843</v>
      </c>
      <c r="F39" s="7">
        <v>3</v>
      </c>
      <c r="G39" s="7">
        <v>1</v>
      </c>
      <c r="H39" s="7">
        <v>1</v>
      </c>
      <c r="I39" s="7">
        <v>0</v>
      </c>
      <c r="J39" s="7" t="s">
        <v>99</v>
      </c>
      <c r="K39" s="7">
        <v>0</v>
      </c>
      <c r="L39" s="7">
        <v>0</v>
      </c>
      <c r="M39" s="7">
        <v>0</v>
      </c>
      <c r="N39" s="7">
        <v>0</v>
      </c>
      <c r="O39" s="7">
        <v>0</v>
      </c>
      <c r="P39" s="7">
        <v>1</v>
      </c>
      <c r="Q39" s="7">
        <v>0</v>
      </c>
      <c r="R39" s="7">
        <v>0</v>
      </c>
      <c r="S39" s="7">
        <v>0</v>
      </c>
      <c r="T39" s="7">
        <v>0</v>
      </c>
      <c r="U39" s="7" t="s">
        <v>99</v>
      </c>
      <c r="V39" s="7" t="s">
        <v>99</v>
      </c>
      <c r="W39" s="7" t="s">
        <v>99</v>
      </c>
      <c r="X39" s="7" t="s">
        <v>99</v>
      </c>
      <c r="Y39" s="7" t="s">
        <v>99</v>
      </c>
      <c r="Z39" s="7"/>
      <c r="AA39" s="7"/>
      <c r="AB39" s="7"/>
      <c r="AC39" s="7"/>
      <c r="AD39" s="7"/>
      <c r="AE39" s="7"/>
      <c r="AF39" s="7"/>
      <c r="AG39" s="7"/>
      <c r="AH39" s="7">
        <v>0</v>
      </c>
    </row>
    <row r="40" spans="1:34">
      <c r="A40" s="27">
        <v>39995</v>
      </c>
      <c r="B40" s="7" t="s">
        <v>1751</v>
      </c>
      <c r="C40" s="7" t="s">
        <v>1865</v>
      </c>
      <c r="D40" s="7" t="s">
        <v>734</v>
      </c>
      <c r="E40" s="7" t="s">
        <v>943</v>
      </c>
      <c r="F40" s="7">
        <v>12</v>
      </c>
      <c r="G40" s="7">
        <v>6</v>
      </c>
      <c r="H40" s="7">
        <v>5</v>
      </c>
      <c r="I40" s="7">
        <v>0</v>
      </c>
      <c r="J40" s="7" t="s">
        <v>99</v>
      </c>
      <c r="K40" s="7">
        <v>0</v>
      </c>
      <c r="L40" s="7">
        <v>0</v>
      </c>
      <c r="M40" s="7">
        <v>0</v>
      </c>
      <c r="N40" s="7">
        <v>0</v>
      </c>
      <c r="O40" s="7">
        <v>0</v>
      </c>
      <c r="P40" s="7">
        <v>1</v>
      </c>
      <c r="Q40" s="7">
        <v>0</v>
      </c>
      <c r="R40" s="7">
        <v>0</v>
      </c>
      <c r="S40" s="7">
        <v>0</v>
      </c>
      <c r="T40" s="7">
        <v>0</v>
      </c>
      <c r="U40" s="7" t="s">
        <v>99</v>
      </c>
      <c r="V40" s="7" t="s">
        <v>99</v>
      </c>
      <c r="W40" s="7" t="s">
        <v>99</v>
      </c>
      <c r="X40" s="7" t="s">
        <v>99</v>
      </c>
      <c r="Y40" s="7" t="s">
        <v>99</v>
      </c>
      <c r="Z40" s="7"/>
      <c r="AA40" s="7"/>
      <c r="AB40" s="7"/>
      <c r="AC40" s="7"/>
      <c r="AD40" s="7"/>
      <c r="AE40" s="7"/>
      <c r="AF40" s="7"/>
      <c r="AG40" s="7"/>
      <c r="AH40" s="7">
        <v>0</v>
      </c>
    </row>
    <row r="41" spans="1:34">
      <c r="A41" s="27">
        <v>39995</v>
      </c>
      <c r="B41" s="7" t="s">
        <v>1751</v>
      </c>
      <c r="C41" s="7" t="s">
        <v>1865</v>
      </c>
      <c r="D41" s="7" t="s">
        <v>734</v>
      </c>
      <c r="E41" s="7" t="s">
        <v>1861</v>
      </c>
      <c r="F41" s="7">
        <v>7</v>
      </c>
      <c r="G41" s="7">
        <v>4</v>
      </c>
      <c r="H41" s="7">
        <v>2</v>
      </c>
      <c r="I41" s="7">
        <v>0</v>
      </c>
      <c r="J41" s="7" t="s">
        <v>99</v>
      </c>
      <c r="K41" s="7">
        <v>0</v>
      </c>
      <c r="L41" s="7">
        <v>0</v>
      </c>
      <c r="M41" s="7">
        <v>0</v>
      </c>
      <c r="N41" s="7">
        <v>0</v>
      </c>
      <c r="O41" s="7">
        <v>0</v>
      </c>
      <c r="P41" s="7">
        <v>1</v>
      </c>
      <c r="Q41" s="7">
        <v>0</v>
      </c>
      <c r="R41" s="7">
        <v>0</v>
      </c>
      <c r="S41" s="7">
        <v>0</v>
      </c>
      <c r="T41" s="7">
        <v>0</v>
      </c>
      <c r="U41" s="7" t="s">
        <v>99</v>
      </c>
      <c r="V41" s="7" t="s">
        <v>99</v>
      </c>
      <c r="W41" s="7" t="s">
        <v>99</v>
      </c>
      <c r="X41" s="7" t="s">
        <v>99</v>
      </c>
      <c r="Y41" s="7" t="s">
        <v>99</v>
      </c>
      <c r="Z41" s="7"/>
      <c r="AA41" s="7"/>
      <c r="AB41" s="7"/>
      <c r="AC41" s="7"/>
      <c r="AD41" s="7"/>
      <c r="AE41" s="7"/>
      <c r="AF41" s="7"/>
      <c r="AG41" s="7"/>
      <c r="AH41" s="7">
        <v>0</v>
      </c>
    </row>
    <row r="42" spans="1:34">
      <c r="A42" s="27">
        <v>39995</v>
      </c>
      <c r="B42" s="7" t="s">
        <v>1751</v>
      </c>
      <c r="C42" s="7" t="s">
        <v>1865</v>
      </c>
      <c r="D42" s="7" t="s">
        <v>734</v>
      </c>
      <c r="E42" s="7" t="s">
        <v>1862</v>
      </c>
      <c r="F42" s="7">
        <v>5</v>
      </c>
      <c r="G42" s="7">
        <v>2</v>
      </c>
      <c r="H42" s="7">
        <v>3</v>
      </c>
      <c r="I42" s="7">
        <v>0</v>
      </c>
      <c r="J42" s="7" t="s">
        <v>99</v>
      </c>
      <c r="K42" s="7">
        <v>0</v>
      </c>
      <c r="L42" s="7">
        <v>0</v>
      </c>
      <c r="M42" s="7">
        <v>0</v>
      </c>
      <c r="N42" s="7">
        <v>0</v>
      </c>
      <c r="O42" s="7">
        <v>0</v>
      </c>
      <c r="P42" s="7">
        <v>0</v>
      </c>
      <c r="Q42" s="7">
        <v>0</v>
      </c>
      <c r="R42" s="7">
        <v>0</v>
      </c>
      <c r="S42" s="7">
        <v>0</v>
      </c>
      <c r="T42" s="7">
        <v>0</v>
      </c>
      <c r="U42" s="7" t="s">
        <v>99</v>
      </c>
      <c r="V42" s="7" t="s">
        <v>99</v>
      </c>
      <c r="W42" s="7" t="s">
        <v>99</v>
      </c>
      <c r="X42" s="7" t="s">
        <v>99</v>
      </c>
      <c r="Y42" s="7" t="s">
        <v>99</v>
      </c>
      <c r="Z42" s="7"/>
      <c r="AA42" s="7"/>
      <c r="AB42" s="7"/>
      <c r="AC42" s="7"/>
      <c r="AD42" s="7"/>
      <c r="AE42" s="7"/>
      <c r="AF42" s="7"/>
      <c r="AG42" s="7"/>
      <c r="AH42" s="7">
        <v>0</v>
      </c>
    </row>
    <row r="43" spans="1:34">
      <c r="A43" s="27">
        <v>39995</v>
      </c>
      <c r="B43" s="7" t="s">
        <v>1751</v>
      </c>
      <c r="C43" s="7" t="s">
        <v>1865</v>
      </c>
      <c r="D43" s="7" t="s">
        <v>1866</v>
      </c>
      <c r="E43" s="7" t="s">
        <v>1843</v>
      </c>
      <c r="F43" s="7">
        <v>2</v>
      </c>
      <c r="G43" s="7">
        <v>1</v>
      </c>
      <c r="H43" s="7">
        <v>1</v>
      </c>
      <c r="I43" s="7">
        <v>0</v>
      </c>
      <c r="J43" s="7" t="s">
        <v>99</v>
      </c>
      <c r="K43" s="7">
        <v>0</v>
      </c>
      <c r="L43" s="7">
        <v>0</v>
      </c>
      <c r="M43" s="7">
        <v>0</v>
      </c>
      <c r="N43" s="7">
        <v>0</v>
      </c>
      <c r="O43" s="7">
        <v>0</v>
      </c>
      <c r="P43" s="7">
        <v>0</v>
      </c>
      <c r="Q43" s="7">
        <v>0</v>
      </c>
      <c r="R43" s="7">
        <v>0</v>
      </c>
      <c r="S43" s="7">
        <v>0</v>
      </c>
      <c r="T43" s="7">
        <v>0</v>
      </c>
      <c r="U43" s="7" t="s">
        <v>99</v>
      </c>
      <c r="V43" s="7" t="s">
        <v>99</v>
      </c>
      <c r="W43" s="7" t="s">
        <v>99</v>
      </c>
      <c r="X43" s="7" t="s">
        <v>99</v>
      </c>
      <c r="Y43" s="7" t="s">
        <v>99</v>
      </c>
      <c r="Z43" s="7"/>
      <c r="AA43" s="7"/>
      <c r="AB43" s="7"/>
      <c r="AC43" s="7"/>
      <c r="AD43" s="7"/>
      <c r="AE43" s="7"/>
      <c r="AF43" s="7"/>
      <c r="AG43" s="7"/>
      <c r="AH43" s="7">
        <v>0</v>
      </c>
    </row>
    <row r="44" spans="1:34">
      <c r="A44" s="27">
        <v>39995</v>
      </c>
      <c r="B44" s="7" t="s">
        <v>1751</v>
      </c>
      <c r="C44" s="7" t="s">
        <v>1865</v>
      </c>
      <c r="D44" s="7" t="s">
        <v>1866</v>
      </c>
      <c r="E44" s="7" t="s">
        <v>943</v>
      </c>
      <c r="F44" s="7">
        <v>11</v>
      </c>
      <c r="G44" s="7">
        <v>6</v>
      </c>
      <c r="H44" s="7">
        <v>5</v>
      </c>
      <c r="I44" s="7">
        <v>0</v>
      </c>
      <c r="J44" s="7" t="s">
        <v>99</v>
      </c>
      <c r="K44" s="7">
        <v>0</v>
      </c>
      <c r="L44" s="7">
        <v>0</v>
      </c>
      <c r="M44" s="7">
        <v>0</v>
      </c>
      <c r="N44" s="7">
        <v>0</v>
      </c>
      <c r="O44" s="7">
        <v>0</v>
      </c>
      <c r="P44" s="7">
        <v>0</v>
      </c>
      <c r="Q44" s="7">
        <v>0</v>
      </c>
      <c r="R44" s="7">
        <v>0</v>
      </c>
      <c r="S44" s="7">
        <v>0</v>
      </c>
      <c r="T44" s="7">
        <v>0</v>
      </c>
      <c r="U44" s="7" t="s">
        <v>99</v>
      </c>
      <c r="V44" s="7" t="s">
        <v>99</v>
      </c>
      <c r="W44" s="7" t="s">
        <v>99</v>
      </c>
      <c r="X44" s="7" t="s">
        <v>99</v>
      </c>
      <c r="Y44" s="7" t="s">
        <v>99</v>
      </c>
      <c r="Z44" s="7"/>
      <c r="AA44" s="7"/>
      <c r="AB44" s="7"/>
      <c r="AC44" s="7"/>
      <c r="AD44" s="7"/>
      <c r="AE44" s="7"/>
      <c r="AF44" s="7"/>
      <c r="AG44" s="7"/>
      <c r="AH44" s="7">
        <v>0</v>
      </c>
    </row>
    <row r="45" spans="1:34">
      <c r="A45" s="27">
        <v>39995</v>
      </c>
      <c r="B45" s="7" t="s">
        <v>1751</v>
      </c>
      <c r="C45" s="7" t="s">
        <v>1865</v>
      </c>
      <c r="D45" s="7" t="s">
        <v>1866</v>
      </c>
      <c r="E45" s="7" t="s">
        <v>1861</v>
      </c>
      <c r="F45" s="7">
        <v>6</v>
      </c>
      <c r="G45" s="7">
        <v>4</v>
      </c>
      <c r="H45" s="7">
        <v>2</v>
      </c>
      <c r="I45" s="7">
        <v>0</v>
      </c>
      <c r="J45" s="7" t="s">
        <v>99</v>
      </c>
      <c r="K45" s="7">
        <v>0</v>
      </c>
      <c r="L45" s="7">
        <v>0</v>
      </c>
      <c r="M45" s="7">
        <v>0</v>
      </c>
      <c r="N45" s="7">
        <v>0</v>
      </c>
      <c r="O45" s="7">
        <v>0</v>
      </c>
      <c r="P45" s="7">
        <v>0</v>
      </c>
      <c r="Q45" s="7">
        <v>0</v>
      </c>
      <c r="R45" s="7">
        <v>0</v>
      </c>
      <c r="S45" s="7">
        <v>0</v>
      </c>
      <c r="T45" s="7">
        <v>0</v>
      </c>
      <c r="U45" s="7" t="s">
        <v>99</v>
      </c>
      <c r="V45" s="7" t="s">
        <v>99</v>
      </c>
      <c r="W45" s="7" t="s">
        <v>99</v>
      </c>
      <c r="X45" s="7" t="s">
        <v>99</v>
      </c>
      <c r="Y45" s="7" t="s">
        <v>99</v>
      </c>
      <c r="Z45" s="7"/>
      <c r="AA45" s="7"/>
      <c r="AB45" s="7"/>
      <c r="AC45" s="7"/>
      <c r="AD45" s="7"/>
      <c r="AE45" s="7"/>
      <c r="AF45" s="7"/>
      <c r="AG45" s="7"/>
      <c r="AH45" s="7">
        <v>0</v>
      </c>
    </row>
    <row r="46" spans="1:34">
      <c r="A46" s="27">
        <v>39995</v>
      </c>
      <c r="B46" s="7" t="s">
        <v>1751</v>
      </c>
      <c r="C46" s="7" t="s">
        <v>1865</v>
      </c>
      <c r="D46" s="7" t="s">
        <v>1866</v>
      </c>
      <c r="E46" s="7" t="s">
        <v>1862</v>
      </c>
      <c r="F46" s="7">
        <v>5</v>
      </c>
      <c r="G46" s="7">
        <v>2</v>
      </c>
      <c r="H46" s="7">
        <v>3</v>
      </c>
      <c r="I46" s="7">
        <v>0</v>
      </c>
      <c r="J46" s="7" t="s">
        <v>99</v>
      </c>
      <c r="K46" s="7">
        <v>0</v>
      </c>
      <c r="L46" s="7">
        <v>0</v>
      </c>
      <c r="M46" s="7">
        <v>0</v>
      </c>
      <c r="N46" s="7">
        <v>0</v>
      </c>
      <c r="O46" s="7">
        <v>0</v>
      </c>
      <c r="P46" s="7">
        <v>0</v>
      </c>
      <c r="Q46" s="7">
        <v>0</v>
      </c>
      <c r="R46" s="7">
        <v>0</v>
      </c>
      <c r="S46" s="7">
        <v>0</v>
      </c>
      <c r="T46" s="7">
        <v>0</v>
      </c>
      <c r="U46" s="7" t="s">
        <v>99</v>
      </c>
      <c r="V46" s="7" t="s">
        <v>99</v>
      </c>
      <c r="W46" s="7" t="s">
        <v>99</v>
      </c>
      <c r="X46" s="7" t="s">
        <v>99</v>
      </c>
      <c r="Y46" s="7" t="s">
        <v>99</v>
      </c>
      <c r="Z46" s="7"/>
      <c r="AA46" s="7"/>
      <c r="AB46" s="7"/>
      <c r="AC46" s="7"/>
      <c r="AD46" s="7"/>
      <c r="AE46" s="7"/>
      <c r="AF46" s="7"/>
      <c r="AG46" s="7"/>
      <c r="AH46" s="7">
        <v>0</v>
      </c>
    </row>
    <row r="47" spans="1:34">
      <c r="A47" s="27">
        <v>39995</v>
      </c>
      <c r="B47" s="7" t="s">
        <v>1751</v>
      </c>
      <c r="C47" s="7" t="s">
        <v>1865</v>
      </c>
      <c r="D47" s="7" t="s">
        <v>1374</v>
      </c>
      <c r="E47" s="7" t="s">
        <v>1843</v>
      </c>
      <c r="F47" s="7">
        <v>1</v>
      </c>
      <c r="G47" s="7">
        <v>0</v>
      </c>
      <c r="H47" s="7">
        <v>0</v>
      </c>
      <c r="I47" s="7">
        <v>0</v>
      </c>
      <c r="J47" s="7" t="s">
        <v>99</v>
      </c>
      <c r="K47" s="7">
        <v>0</v>
      </c>
      <c r="L47" s="7">
        <v>0</v>
      </c>
      <c r="M47" s="7">
        <v>0</v>
      </c>
      <c r="N47" s="7">
        <v>0</v>
      </c>
      <c r="O47" s="7">
        <v>0</v>
      </c>
      <c r="P47" s="7">
        <v>1</v>
      </c>
      <c r="Q47" s="7">
        <v>0</v>
      </c>
      <c r="R47" s="7">
        <v>0</v>
      </c>
      <c r="S47" s="7">
        <v>0</v>
      </c>
      <c r="T47" s="7">
        <v>0</v>
      </c>
      <c r="U47" s="7" t="s">
        <v>99</v>
      </c>
      <c r="V47" s="7" t="s">
        <v>99</v>
      </c>
      <c r="W47" s="7" t="s">
        <v>99</v>
      </c>
      <c r="X47" s="7" t="s">
        <v>99</v>
      </c>
      <c r="Y47" s="7" t="s">
        <v>99</v>
      </c>
      <c r="Z47" s="7"/>
      <c r="AA47" s="7"/>
      <c r="AB47" s="7"/>
      <c r="AC47" s="7"/>
      <c r="AD47" s="7"/>
      <c r="AE47" s="7"/>
      <c r="AF47" s="7"/>
      <c r="AG47" s="7"/>
      <c r="AH47" s="7">
        <v>0</v>
      </c>
    </row>
    <row r="48" spans="1:34">
      <c r="A48" s="27">
        <v>39995</v>
      </c>
      <c r="B48" s="7" t="s">
        <v>1751</v>
      </c>
      <c r="C48" s="7" t="s">
        <v>1865</v>
      </c>
      <c r="D48" s="7" t="s">
        <v>1374</v>
      </c>
      <c r="E48" s="7" t="s">
        <v>943</v>
      </c>
      <c r="F48" s="7">
        <v>1</v>
      </c>
      <c r="G48" s="7">
        <v>0</v>
      </c>
      <c r="H48" s="7">
        <v>0</v>
      </c>
      <c r="I48" s="7">
        <v>0</v>
      </c>
      <c r="J48" s="7" t="s">
        <v>99</v>
      </c>
      <c r="K48" s="7">
        <v>0</v>
      </c>
      <c r="L48" s="7">
        <v>0</v>
      </c>
      <c r="M48" s="7">
        <v>0</v>
      </c>
      <c r="N48" s="7">
        <v>0</v>
      </c>
      <c r="O48" s="7">
        <v>0</v>
      </c>
      <c r="P48" s="7">
        <v>1</v>
      </c>
      <c r="Q48" s="7">
        <v>0</v>
      </c>
      <c r="R48" s="7">
        <v>0</v>
      </c>
      <c r="S48" s="7">
        <v>0</v>
      </c>
      <c r="T48" s="7">
        <v>0</v>
      </c>
      <c r="U48" s="7" t="s">
        <v>99</v>
      </c>
      <c r="V48" s="7" t="s">
        <v>99</v>
      </c>
      <c r="W48" s="7" t="s">
        <v>99</v>
      </c>
      <c r="X48" s="7" t="s">
        <v>99</v>
      </c>
      <c r="Y48" s="7" t="s">
        <v>99</v>
      </c>
      <c r="Z48" s="7"/>
      <c r="AA48" s="7"/>
      <c r="AB48" s="7"/>
      <c r="AC48" s="7"/>
      <c r="AD48" s="7"/>
      <c r="AE48" s="7"/>
      <c r="AF48" s="7"/>
      <c r="AG48" s="7"/>
      <c r="AH48" s="7">
        <v>0</v>
      </c>
    </row>
    <row r="49" spans="1:34">
      <c r="A49" s="27">
        <v>39995</v>
      </c>
      <c r="B49" s="7" t="s">
        <v>1751</v>
      </c>
      <c r="C49" s="7" t="s">
        <v>1865</v>
      </c>
      <c r="D49" s="7" t="s">
        <v>1374</v>
      </c>
      <c r="E49" s="7" t="s">
        <v>1861</v>
      </c>
      <c r="F49" s="7">
        <v>1</v>
      </c>
      <c r="G49" s="7">
        <v>0</v>
      </c>
      <c r="H49" s="7">
        <v>0</v>
      </c>
      <c r="I49" s="7">
        <v>0</v>
      </c>
      <c r="J49" s="7" t="s">
        <v>99</v>
      </c>
      <c r="K49" s="7">
        <v>0</v>
      </c>
      <c r="L49" s="7">
        <v>0</v>
      </c>
      <c r="M49" s="7">
        <v>0</v>
      </c>
      <c r="N49" s="7">
        <v>0</v>
      </c>
      <c r="O49" s="7">
        <v>0</v>
      </c>
      <c r="P49" s="7">
        <v>1</v>
      </c>
      <c r="Q49" s="7">
        <v>0</v>
      </c>
      <c r="R49" s="7">
        <v>0</v>
      </c>
      <c r="S49" s="7">
        <v>0</v>
      </c>
      <c r="T49" s="7">
        <v>0</v>
      </c>
      <c r="U49" s="7" t="s">
        <v>99</v>
      </c>
      <c r="V49" s="7" t="s">
        <v>99</v>
      </c>
      <c r="W49" s="7" t="s">
        <v>99</v>
      </c>
      <c r="X49" s="7" t="s">
        <v>99</v>
      </c>
      <c r="Y49" s="7" t="s">
        <v>99</v>
      </c>
      <c r="Z49" s="7"/>
      <c r="AA49" s="7"/>
      <c r="AB49" s="7"/>
      <c r="AC49" s="7"/>
      <c r="AD49" s="7"/>
      <c r="AE49" s="7"/>
      <c r="AF49" s="7"/>
      <c r="AG49" s="7"/>
      <c r="AH49" s="7">
        <v>0</v>
      </c>
    </row>
    <row r="50" spans="1:34">
      <c r="A50" s="27">
        <v>39995</v>
      </c>
      <c r="B50" s="7" t="s">
        <v>1751</v>
      </c>
      <c r="C50" s="7" t="s">
        <v>1865</v>
      </c>
      <c r="D50" s="7" t="s">
        <v>1374</v>
      </c>
      <c r="E50" s="7" t="s">
        <v>1862</v>
      </c>
      <c r="F50" s="7">
        <v>0</v>
      </c>
      <c r="G50" s="7">
        <v>0</v>
      </c>
      <c r="H50" s="7">
        <v>0</v>
      </c>
      <c r="I50" s="7">
        <v>0</v>
      </c>
      <c r="J50" s="7" t="s">
        <v>99</v>
      </c>
      <c r="K50" s="7">
        <v>0</v>
      </c>
      <c r="L50" s="7">
        <v>0</v>
      </c>
      <c r="M50" s="7">
        <v>0</v>
      </c>
      <c r="N50" s="7">
        <v>0</v>
      </c>
      <c r="O50" s="7">
        <v>0</v>
      </c>
      <c r="P50" s="7">
        <v>0</v>
      </c>
      <c r="Q50" s="7">
        <v>0</v>
      </c>
      <c r="R50" s="7">
        <v>0</v>
      </c>
      <c r="S50" s="7">
        <v>0</v>
      </c>
      <c r="T50" s="7">
        <v>0</v>
      </c>
      <c r="U50" s="7" t="s">
        <v>99</v>
      </c>
      <c r="V50" s="7" t="s">
        <v>99</v>
      </c>
      <c r="W50" s="7" t="s">
        <v>99</v>
      </c>
      <c r="X50" s="7" t="s">
        <v>99</v>
      </c>
      <c r="Y50" s="7" t="s">
        <v>99</v>
      </c>
      <c r="Z50" s="7"/>
      <c r="AA50" s="7"/>
      <c r="AB50" s="7"/>
      <c r="AC50" s="7"/>
      <c r="AD50" s="7"/>
      <c r="AE50" s="7"/>
      <c r="AF50" s="7"/>
      <c r="AG50" s="7"/>
      <c r="AH50" s="7">
        <v>0</v>
      </c>
    </row>
    <row r="51" spans="1:34">
      <c r="A51" s="27">
        <v>39995</v>
      </c>
      <c r="B51" s="7" t="s">
        <v>1751</v>
      </c>
      <c r="C51" s="7" t="s">
        <v>405</v>
      </c>
      <c r="D51" s="7" t="s">
        <v>734</v>
      </c>
      <c r="E51" s="7" t="s">
        <v>1843</v>
      </c>
      <c r="F51" s="7" t="s">
        <v>99</v>
      </c>
      <c r="G51" s="7" t="s">
        <v>99</v>
      </c>
      <c r="H51" s="7" t="s">
        <v>99</v>
      </c>
      <c r="I51" s="7" t="s">
        <v>99</v>
      </c>
      <c r="J51" s="7" t="s">
        <v>99</v>
      </c>
      <c r="K51" s="7" t="s">
        <v>99</v>
      </c>
      <c r="L51" s="7" t="s">
        <v>99</v>
      </c>
      <c r="M51" s="7" t="s">
        <v>99</v>
      </c>
      <c r="N51" s="7" t="s">
        <v>99</v>
      </c>
      <c r="O51" s="7" t="s">
        <v>99</v>
      </c>
      <c r="P51" s="7" t="s">
        <v>99</v>
      </c>
      <c r="Q51" s="7" t="s">
        <v>99</v>
      </c>
      <c r="R51" s="7" t="s">
        <v>99</v>
      </c>
      <c r="S51" s="7" t="s">
        <v>99</v>
      </c>
      <c r="T51" s="7" t="s">
        <v>99</v>
      </c>
      <c r="U51" s="7" t="s">
        <v>99</v>
      </c>
      <c r="V51" s="7" t="s">
        <v>99</v>
      </c>
      <c r="W51" s="7" t="s">
        <v>99</v>
      </c>
      <c r="X51" s="7" t="s">
        <v>99</v>
      </c>
      <c r="Y51" s="7" t="s">
        <v>99</v>
      </c>
      <c r="Z51" s="7"/>
      <c r="AA51" s="7"/>
      <c r="AB51" s="7"/>
      <c r="AC51" s="7"/>
      <c r="AD51" s="7"/>
      <c r="AE51" s="7"/>
      <c r="AF51" s="7"/>
      <c r="AG51" s="7"/>
      <c r="AH51" s="7" t="s">
        <v>99</v>
      </c>
    </row>
    <row r="52" spans="1:34">
      <c r="A52" s="27">
        <v>39995</v>
      </c>
      <c r="B52" s="7" t="s">
        <v>1751</v>
      </c>
      <c r="C52" s="7" t="s">
        <v>405</v>
      </c>
      <c r="D52" s="7" t="s">
        <v>734</v>
      </c>
      <c r="E52" s="7" t="s">
        <v>943</v>
      </c>
      <c r="F52" s="7" t="s">
        <v>99</v>
      </c>
      <c r="G52" s="7" t="s">
        <v>99</v>
      </c>
      <c r="H52" s="7" t="s">
        <v>99</v>
      </c>
      <c r="I52" s="7" t="s">
        <v>99</v>
      </c>
      <c r="J52" s="7" t="s">
        <v>99</v>
      </c>
      <c r="K52" s="7" t="s">
        <v>99</v>
      </c>
      <c r="L52" s="7" t="s">
        <v>99</v>
      </c>
      <c r="M52" s="7" t="s">
        <v>99</v>
      </c>
      <c r="N52" s="7" t="s">
        <v>99</v>
      </c>
      <c r="O52" s="7" t="s">
        <v>99</v>
      </c>
      <c r="P52" s="7" t="s">
        <v>99</v>
      </c>
      <c r="Q52" s="7" t="s">
        <v>99</v>
      </c>
      <c r="R52" s="7" t="s">
        <v>99</v>
      </c>
      <c r="S52" s="7" t="s">
        <v>99</v>
      </c>
      <c r="T52" s="7" t="s">
        <v>99</v>
      </c>
      <c r="U52" s="7" t="s">
        <v>99</v>
      </c>
      <c r="V52" s="7" t="s">
        <v>99</v>
      </c>
      <c r="W52" s="7" t="s">
        <v>99</v>
      </c>
      <c r="X52" s="7" t="s">
        <v>99</v>
      </c>
      <c r="Y52" s="7" t="s">
        <v>99</v>
      </c>
      <c r="Z52" s="7"/>
      <c r="AA52" s="7"/>
      <c r="AB52" s="7"/>
      <c r="AC52" s="7"/>
      <c r="AD52" s="7"/>
      <c r="AE52" s="7"/>
      <c r="AF52" s="7"/>
      <c r="AG52" s="7"/>
      <c r="AH52" s="7" t="s">
        <v>99</v>
      </c>
    </row>
    <row r="53" spans="1:34">
      <c r="A53" s="27">
        <v>39995</v>
      </c>
      <c r="B53" s="7" t="s">
        <v>1751</v>
      </c>
      <c r="C53" s="7" t="s">
        <v>405</v>
      </c>
      <c r="D53" s="7" t="s">
        <v>734</v>
      </c>
      <c r="E53" s="7" t="s">
        <v>1861</v>
      </c>
      <c r="F53" s="7" t="s">
        <v>99</v>
      </c>
      <c r="G53" s="7" t="s">
        <v>99</v>
      </c>
      <c r="H53" s="7" t="s">
        <v>99</v>
      </c>
      <c r="I53" s="7" t="s">
        <v>99</v>
      </c>
      <c r="J53" s="7" t="s">
        <v>99</v>
      </c>
      <c r="K53" s="7" t="s">
        <v>99</v>
      </c>
      <c r="L53" s="7" t="s">
        <v>99</v>
      </c>
      <c r="M53" s="7" t="s">
        <v>99</v>
      </c>
      <c r="N53" s="7" t="s">
        <v>99</v>
      </c>
      <c r="O53" s="7" t="s">
        <v>99</v>
      </c>
      <c r="P53" s="7" t="s">
        <v>99</v>
      </c>
      <c r="Q53" s="7" t="s">
        <v>99</v>
      </c>
      <c r="R53" s="7" t="s">
        <v>99</v>
      </c>
      <c r="S53" s="7" t="s">
        <v>99</v>
      </c>
      <c r="T53" s="7" t="s">
        <v>99</v>
      </c>
      <c r="U53" s="7" t="s">
        <v>99</v>
      </c>
      <c r="V53" s="7" t="s">
        <v>99</v>
      </c>
      <c r="W53" s="7" t="s">
        <v>99</v>
      </c>
      <c r="X53" s="7" t="s">
        <v>99</v>
      </c>
      <c r="Y53" s="7" t="s">
        <v>99</v>
      </c>
      <c r="Z53" s="7"/>
      <c r="AA53" s="7"/>
      <c r="AB53" s="7"/>
      <c r="AC53" s="7"/>
      <c r="AD53" s="7"/>
      <c r="AE53" s="7"/>
      <c r="AF53" s="7"/>
      <c r="AG53" s="7"/>
      <c r="AH53" s="7" t="s">
        <v>99</v>
      </c>
    </row>
    <row r="54" spans="1:34">
      <c r="A54" s="27">
        <v>39995</v>
      </c>
      <c r="B54" s="7" t="s">
        <v>1751</v>
      </c>
      <c r="C54" s="7" t="s">
        <v>405</v>
      </c>
      <c r="D54" s="7" t="s">
        <v>734</v>
      </c>
      <c r="E54" s="7" t="s">
        <v>1862</v>
      </c>
      <c r="F54" s="7" t="s">
        <v>99</v>
      </c>
      <c r="G54" s="7" t="s">
        <v>99</v>
      </c>
      <c r="H54" s="7" t="s">
        <v>99</v>
      </c>
      <c r="I54" s="7" t="s">
        <v>99</v>
      </c>
      <c r="J54" s="7" t="s">
        <v>99</v>
      </c>
      <c r="K54" s="7" t="s">
        <v>99</v>
      </c>
      <c r="L54" s="7" t="s">
        <v>99</v>
      </c>
      <c r="M54" s="7" t="s">
        <v>99</v>
      </c>
      <c r="N54" s="7" t="s">
        <v>99</v>
      </c>
      <c r="O54" s="7" t="s">
        <v>99</v>
      </c>
      <c r="P54" s="7" t="s">
        <v>99</v>
      </c>
      <c r="Q54" s="7" t="s">
        <v>99</v>
      </c>
      <c r="R54" s="7" t="s">
        <v>99</v>
      </c>
      <c r="S54" s="7" t="s">
        <v>99</v>
      </c>
      <c r="T54" s="7" t="s">
        <v>99</v>
      </c>
      <c r="U54" s="7" t="s">
        <v>99</v>
      </c>
      <c r="V54" s="7" t="s">
        <v>99</v>
      </c>
      <c r="W54" s="7" t="s">
        <v>99</v>
      </c>
      <c r="X54" s="7" t="s">
        <v>99</v>
      </c>
      <c r="Y54" s="7" t="s">
        <v>99</v>
      </c>
      <c r="Z54" s="7"/>
      <c r="AA54" s="7"/>
      <c r="AB54" s="7"/>
      <c r="AC54" s="7"/>
      <c r="AD54" s="7"/>
      <c r="AE54" s="7"/>
      <c r="AF54" s="7"/>
      <c r="AG54" s="7"/>
      <c r="AH54" s="7" t="s">
        <v>99</v>
      </c>
    </row>
    <row r="55" spans="1:34">
      <c r="A55" s="27">
        <v>39995</v>
      </c>
      <c r="B55" s="7" t="s">
        <v>1756</v>
      </c>
      <c r="C55" s="7" t="s">
        <v>1151</v>
      </c>
      <c r="D55" s="7" t="s">
        <v>734</v>
      </c>
      <c r="E55" s="7" t="s">
        <v>1843</v>
      </c>
      <c r="F55" s="7">
        <v>0</v>
      </c>
      <c r="G55" s="7">
        <v>0</v>
      </c>
      <c r="H55" s="7">
        <v>0</v>
      </c>
      <c r="I55" s="7">
        <v>0</v>
      </c>
      <c r="J55" s="7" t="s">
        <v>99</v>
      </c>
      <c r="K55" s="7">
        <v>0</v>
      </c>
      <c r="L55" s="7">
        <v>0</v>
      </c>
      <c r="M55" s="7">
        <v>0</v>
      </c>
      <c r="N55" s="7">
        <v>0</v>
      </c>
      <c r="O55" s="7">
        <v>0</v>
      </c>
      <c r="P55" s="7">
        <v>0</v>
      </c>
      <c r="Q55" s="7">
        <v>0</v>
      </c>
      <c r="R55" s="7">
        <v>0</v>
      </c>
      <c r="S55" s="7">
        <v>0</v>
      </c>
      <c r="T55" s="7">
        <v>0</v>
      </c>
      <c r="U55" s="7" t="s">
        <v>99</v>
      </c>
      <c r="V55" s="7" t="s">
        <v>99</v>
      </c>
      <c r="W55" s="7" t="s">
        <v>99</v>
      </c>
      <c r="X55" s="7" t="s">
        <v>99</v>
      </c>
      <c r="Y55" s="7" t="s">
        <v>99</v>
      </c>
      <c r="Z55" s="7"/>
      <c r="AA55" s="7"/>
      <c r="AB55" s="7"/>
      <c r="AC55" s="7"/>
      <c r="AD55" s="7"/>
      <c r="AE55" s="7"/>
      <c r="AF55" s="7"/>
      <c r="AG55" s="7"/>
      <c r="AH55" s="7">
        <v>0</v>
      </c>
    </row>
    <row r="56" spans="1:34">
      <c r="A56" s="27">
        <v>39995</v>
      </c>
      <c r="B56" s="7" t="s">
        <v>1756</v>
      </c>
      <c r="C56" s="7" t="s">
        <v>1151</v>
      </c>
      <c r="D56" s="7" t="s">
        <v>734</v>
      </c>
      <c r="E56" s="7" t="s">
        <v>943</v>
      </c>
      <c r="F56" s="7">
        <v>0</v>
      </c>
      <c r="G56" s="7">
        <v>0</v>
      </c>
      <c r="H56" s="7">
        <v>0</v>
      </c>
      <c r="I56" s="7">
        <v>0</v>
      </c>
      <c r="J56" s="7" t="s">
        <v>99</v>
      </c>
      <c r="K56" s="7">
        <v>0</v>
      </c>
      <c r="L56" s="7">
        <v>0</v>
      </c>
      <c r="M56" s="7">
        <v>0</v>
      </c>
      <c r="N56" s="7">
        <v>0</v>
      </c>
      <c r="O56" s="7">
        <v>0</v>
      </c>
      <c r="P56" s="7">
        <v>0</v>
      </c>
      <c r="Q56" s="7">
        <v>0</v>
      </c>
      <c r="R56" s="7">
        <v>0</v>
      </c>
      <c r="S56" s="7">
        <v>0</v>
      </c>
      <c r="T56" s="7">
        <v>0</v>
      </c>
      <c r="U56" s="7" t="s">
        <v>99</v>
      </c>
      <c r="V56" s="7" t="s">
        <v>99</v>
      </c>
      <c r="W56" s="7" t="s">
        <v>99</v>
      </c>
      <c r="X56" s="7" t="s">
        <v>99</v>
      </c>
      <c r="Y56" s="7" t="s">
        <v>99</v>
      </c>
      <c r="Z56" s="7"/>
      <c r="AA56" s="7"/>
      <c r="AB56" s="7"/>
      <c r="AC56" s="7"/>
      <c r="AD56" s="7"/>
      <c r="AE56" s="7"/>
      <c r="AF56" s="7"/>
      <c r="AG56" s="7"/>
      <c r="AH56" s="7">
        <v>0</v>
      </c>
    </row>
    <row r="57" spans="1:34">
      <c r="A57" s="27">
        <v>39995</v>
      </c>
      <c r="B57" s="7" t="s">
        <v>1756</v>
      </c>
      <c r="C57" s="7" t="s">
        <v>1151</v>
      </c>
      <c r="D57" s="7" t="s">
        <v>734</v>
      </c>
      <c r="E57" s="7" t="s">
        <v>1861</v>
      </c>
      <c r="F57" s="7">
        <v>0</v>
      </c>
      <c r="G57" s="7">
        <v>0</v>
      </c>
      <c r="H57" s="7">
        <v>0</v>
      </c>
      <c r="I57" s="7">
        <v>0</v>
      </c>
      <c r="J57" s="7" t="s">
        <v>99</v>
      </c>
      <c r="K57" s="7">
        <v>0</v>
      </c>
      <c r="L57" s="7">
        <v>0</v>
      </c>
      <c r="M57" s="7">
        <v>0</v>
      </c>
      <c r="N57" s="7">
        <v>0</v>
      </c>
      <c r="O57" s="7">
        <v>0</v>
      </c>
      <c r="P57" s="7">
        <v>0</v>
      </c>
      <c r="Q57" s="7">
        <v>0</v>
      </c>
      <c r="R57" s="7">
        <v>0</v>
      </c>
      <c r="S57" s="7">
        <v>0</v>
      </c>
      <c r="T57" s="7">
        <v>0</v>
      </c>
      <c r="U57" s="7" t="s">
        <v>99</v>
      </c>
      <c r="V57" s="7" t="s">
        <v>99</v>
      </c>
      <c r="W57" s="7" t="s">
        <v>99</v>
      </c>
      <c r="X57" s="7" t="s">
        <v>99</v>
      </c>
      <c r="Y57" s="7" t="s">
        <v>99</v>
      </c>
      <c r="Z57" s="7"/>
      <c r="AA57" s="7"/>
      <c r="AB57" s="7"/>
      <c r="AC57" s="7"/>
      <c r="AD57" s="7"/>
      <c r="AE57" s="7"/>
      <c r="AF57" s="7"/>
      <c r="AG57" s="7"/>
      <c r="AH57" s="7">
        <v>0</v>
      </c>
    </row>
    <row r="58" spans="1:34">
      <c r="A58" s="27">
        <v>39995</v>
      </c>
      <c r="B58" s="7" t="s">
        <v>1756</v>
      </c>
      <c r="C58" s="7" t="s">
        <v>1151</v>
      </c>
      <c r="D58" s="7" t="s">
        <v>734</v>
      </c>
      <c r="E58" s="7" t="s">
        <v>1862</v>
      </c>
      <c r="F58" s="7">
        <v>0</v>
      </c>
      <c r="G58" s="7">
        <v>0</v>
      </c>
      <c r="H58" s="7">
        <v>0</v>
      </c>
      <c r="I58" s="7">
        <v>0</v>
      </c>
      <c r="J58" s="7" t="s">
        <v>99</v>
      </c>
      <c r="K58" s="7">
        <v>0</v>
      </c>
      <c r="L58" s="7">
        <v>0</v>
      </c>
      <c r="M58" s="7">
        <v>0</v>
      </c>
      <c r="N58" s="7">
        <v>0</v>
      </c>
      <c r="O58" s="7">
        <v>0</v>
      </c>
      <c r="P58" s="7">
        <v>0</v>
      </c>
      <c r="Q58" s="7">
        <v>0</v>
      </c>
      <c r="R58" s="7">
        <v>0</v>
      </c>
      <c r="S58" s="7">
        <v>0</v>
      </c>
      <c r="T58" s="7">
        <v>0</v>
      </c>
      <c r="U58" s="7" t="s">
        <v>99</v>
      </c>
      <c r="V58" s="7" t="s">
        <v>99</v>
      </c>
      <c r="W58" s="7" t="s">
        <v>99</v>
      </c>
      <c r="X58" s="7" t="s">
        <v>99</v>
      </c>
      <c r="Y58" s="7" t="s">
        <v>99</v>
      </c>
      <c r="Z58" s="7"/>
      <c r="AA58" s="7"/>
      <c r="AB58" s="7"/>
      <c r="AC58" s="7"/>
      <c r="AD58" s="7"/>
      <c r="AE58" s="7"/>
      <c r="AF58" s="7"/>
      <c r="AG58" s="7"/>
      <c r="AH58" s="7">
        <v>0</v>
      </c>
    </row>
    <row r="59" spans="1:34">
      <c r="A59" s="27">
        <v>39995</v>
      </c>
      <c r="B59" s="7" t="s">
        <v>1756</v>
      </c>
      <c r="C59" s="7" t="s">
        <v>1863</v>
      </c>
      <c r="D59" s="7" t="s">
        <v>734</v>
      </c>
      <c r="E59" s="7" t="s">
        <v>1843</v>
      </c>
      <c r="F59" s="7">
        <v>0</v>
      </c>
      <c r="G59" s="7">
        <v>0</v>
      </c>
      <c r="H59" s="7">
        <v>0</v>
      </c>
      <c r="I59" s="7">
        <v>0</v>
      </c>
      <c r="J59" s="7" t="s">
        <v>99</v>
      </c>
      <c r="K59" s="7">
        <v>0</v>
      </c>
      <c r="L59" s="7">
        <v>0</v>
      </c>
      <c r="M59" s="7">
        <v>0</v>
      </c>
      <c r="N59" s="7">
        <v>0</v>
      </c>
      <c r="O59" s="7">
        <v>0</v>
      </c>
      <c r="P59" s="7">
        <v>0</v>
      </c>
      <c r="Q59" s="7">
        <v>0</v>
      </c>
      <c r="R59" s="7">
        <v>0</v>
      </c>
      <c r="S59" s="7">
        <v>0</v>
      </c>
      <c r="T59" s="7">
        <v>0</v>
      </c>
      <c r="U59" s="7" t="s">
        <v>99</v>
      </c>
      <c r="V59" s="7" t="s">
        <v>99</v>
      </c>
      <c r="W59" s="7" t="s">
        <v>99</v>
      </c>
      <c r="X59" s="7" t="s">
        <v>99</v>
      </c>
      <c r="Y59" s="7" t="s">
        <v>99</v>
      </c>
      <c r="Z59" s="7"/>
      <c r="AA59" s="7"/>
      <c r="AB59" s="7"/>
      <c r="AC59" s="7"/>
      <c r="AD59" s="7"/>
      <c r="AE59" s="7"/>
      <c r="AF59" s="7"/>
      <c r="AG59" s="7"/>
      <c r="AH59" s="7">
        <v>0</v>
      </c>
    </row>
    <row r="60" spans="1:34">
      <c r="A60" s="27">
        <v>39995</v>
      </c>
      <c r="B60" s="7" t="s">
        <v>1756</v>
      </c>
      <c r="C60" s="7" t="s">
        <v>1863</v>
      </c>
      <c r="D60" s="7" t="s">
        <v>734</v>
      </c>
      <c r="E60" s="7" t="s">
        <v>943</v>
      </c>
      <c r="F60" s="7">
        <v>0</v>
      </c>
      <c r="G60" s="7">
        <v>0</v>
      </c>
      <c r="H60" s="7">
        <v>0</v>
      </c>
      <c r="I60" s="7">
        <v>0</v>
      </c>
      <c r="J60" s="7" t="s">
        <v>99</v>
      </c>
      <c r="K60" s="7">
        <v>0</v>
      </c>
      <c r="L60" s="7">
        <v>0</v>
      </c>
      <c r="M60" s="7">
        <v>0</v>
      </c>
      <c r="N60" s="7">
        <v>0</v>
      </c>
      <c r="O60" s="7">
        <v>0</v>
      </c>
      <c r="P60" s="7">
        <v>0</v>
      </c>
      <c r="Q60" s="7">
        <v>0</v>
      </c>
      <c r="R60" s="7">
        <v>0</v>
      </c>
      <c r="S60" s="7">
        <v>0</v>
      </c>
      <c r="T60" s="7">
        <v>0</v>
      </c>
      <c r="U60" s="7" t="s">
        <v>99</v>
      </c>
      <c r="V60" s="7" t="s">
        <v>99</v>
      </c>
      <c r="W60" s="7" t="s">
        <v>99</v>
      </c>
      <c r="X60" s="7" t="s">
        <v>99</v>
      </c>
      <c r="Y60" s="7" t="s">
        <v>99</v>
      </c>
      <c r="Z60" s="7"/>
      <c r="AA60" s="7"/>
      <c r="AB60" s="7"/>
      <c r="AC60" s="7"/>
      <c r="AD60" s="7"/>
      <c r="AE60" s="7"/>
      <c r="AF60" s="7"/>
      <c r="AG60" s="7"/>
      <c r="AH60" s="7">
        <v>0</v>
      </c>
    </row>
    <row r="61" spans="1:34">
      <c r="A61" s="27">
        <v>39995</v>
      </c>
      <c r="B61" s="7" t="s">
        <v>1756</v>
      </c>
      <c r="C61" s="7" t="s">
        <v>1863</v>
      </c>
      <c r="D61" s="7" t="s">
        <v>734</v>
      </c>
      <c r="E61" s="7" t="s">
        <v>1861</v>
      </c>
      <c r="F61" s="7">
        <v>0</v>
      </c>
      <c r="G61" s="7">
        <v>0</v>
      </c>
      <c r="H61" s="7">
        <v>0</v>
      </c>
      <c r="I61" s="7">
        <v>0</v>
      </c>
      <c r="J61" s="7" t="s">
        <v>99</v>
      </c>
      <c r="K61" s="7">
        <v>0</v>
      </c>
      <c r="L61" s="7">
        <v>0</v>
      </c>
      <c r="M61" s="7">
        <v>0</v>
      </c>
      <c r="N61" s="7">
        <v>0</v>
      </c>
      <c r="O61" s="7">
        <v>0</v>
      </c>
      <c r="P61" s="7">
        <v>0</v>
      </c>
      <c r="Q61" s="7">
        <v>0</v>
      </c>
      <c r="R61" s="7">
        <v>0</v>
      </c>
      <c r="S61" s="7">
        <v>0</v>
      </c>
      <c r="T61" s="7">
        <v>0</v>
      </c>
      <c r="U61" s="7" t="s">
        <v>99</v>
      </c>
      <c r="V61" s="7" t="s">
        <v>99</v>
      </c>
      <c r="W61" s="7" t="s">
        <v>99</v>
      </c>
      <c r="X61" s="7" t="s">
        <v>99</v>
      </c>
      <c r="Y61" s="7" t="s">
        <v>99</v>
      </c>
      <c r="Z61" s="7"/>
      <c r="AA61" s="7"/>
      <c r="AB61" s="7"/>
      <c r="AC61" s="7"/>
      <c r="AD61" s="7"/>
      <c r="AE61" s="7"/>
      <c r="AF61" s="7"/>
      <c r="AG61" s="7"/>
      <c r="AH61" s="7">
        <v>0</v>
      </c>
    </row>
    <row r="62" spans="1:34">
      <c r="A62" s="27">
        <v>39995</v>
      </c>
      <c r="B62" s="7" t="s">
        <v>1756</v>
      </c>
      <c r="C62" s="7" t="s">
        <v>1863</v>
      </c>
      <c r="D62" s="7" t="s">
        <v>734</v>
      </c>
      <c r="E62" s="7" t="s">
        <v>1862</v>
      </c>
      <c r="F62" s="7">
        <v>0</v>
      </c>
      <c r="G62" s="7">
        <v>0</v>
      </c>
      <c r="H62" s="7">
        <v>0</v>
      </c>
      <c r="I62" s="7">
        <v>0</v>
      </c>
      <c r="J62" s="7" t="s">
        <v>99</v>
      </c>
      <c r="K62" s="7">
        <v>0</v>
      </c>
      <c r="L62" s="7">
        <v>0</v>
      </c>
      <c r="M62" s="7">
        <v>0</v>
      </c>
      <c r="N62" s="7">
        <v>0</v>
      </c>
      <c r="O62" s="7">
        <v>0</v>
      </c>
      <c r="P62" s="7">
        <v>0</v>
      </c>
      <c r="Q62" s="7">
        <v>0</v>
      </c>
      <c r="R62" s="7">
        <v>0</v>
      </c>
      <c r="S62" s="7">
        <v>0</v>
      </c>
      <c r="T62" s="7">
        <v>0</v>
      </c>
      <c r="U62" s="7" t="s">
        <v>99</v>
      </c>
      <c r="V62" s="7" t="s">
        <v>99</v>
      </c>
      <c r="W62" s="7" t="s">
        <v>99</v>
      </c>
      <c r="X62" s="7" t="s">
        <v>99</v>
      </c>
      <c r="Y62" s="7" t="s">
        <v>99</v>
      </c>
      <c r="Z62" s="7"/>
      <c r="AA62" s="7"/>
      <c r="AB62" s="7"/>
      <c r="AC62" s="7"/>
      <c r="AD62" s="7"/>
      <c r="AE62" s="7"/>
      <c r="AF62" s="7"/>
      <c r="AG62" s="7"/>
      <c r="AH62" s="7">
        <v>0</v>
      </c>
    </row>
    <row r="63" spans="1:34">
      <c r="A63" s="27">
        <v>39995</v>
      </c>
      <c r="B63" s="7" t="s">
        <v>1756</v>
      </c>
      <c r="C63" s="7" t="s">
        <v>1865</v>
      </c>
      <c r="D63" s="7" t="s">
        <v>734</v>
      </c>
      <c r="E63" s="7" t="s">
        <v>1843</v>
      </c>
      <c r="F63" s="7">
        <v>0</v>
      </c>
      <c r="G63" s="7">
        <v>0</v>
      </c>
      <c r="H63" s="7">
        <v>0</v>
      </c>
      <c r="I63" s="7">
        <v>0</v>
      </c>
      <c r="J63" s="7" t="s">
        <v>99</v>
      </c>
      <c r="K63" s="7">
        <v>0</v>
      </c>
      <c r="L63" s="7">
        <v>0</v>
      </c>
      <c r="M63" s="7">
        <v>0</v>
      </c>
      <c r="N63" s="7">
        <v>0</v>
      </c>
      <c r="O63" s="7">
        <v>0</v>
      </c>
      <c r="P63" s="7">
        <v>0</v>
      </c>
      <c r="Q63" s="7">
        <v>0</v>
      </c>
      <c r="R63" s="7">
        <v>0</v>
      </c>
      <c r="S63" s="7">
        <v>0</v>
      </c>
      <c r="T63" s="7">
        <v>0</v>
      </c>
      <c r="U63" s="7" t="s">
        <v>99</v>
      </c>
      <c r="V63" s="7" t="s">
        <v>99</v>
      </c>
      <c r="W63" s="7" t="s">
        <v>99</v>
      </c>
      <c r="X63" s="7" t="s">
        <v>99</v>
      </c>
      <c r="Y63" s="7" t="s">
        <v>99</v>
      </c>
      <c r="Z63" s="7"/>
      <c r="AA63" s="7"/>
      <c r="AB63" s="7"/>
      <c r="AC63" s="7"/>
      <c r="AD63" s="7"/>
      <c r="AE63" s="7"/>
      <c r="AF63" s="7"/>
      <c r="AG63" s="7"/>
      <c r="AH63" s="7">
        <v>0</v>
      </c>
    </row>
    <row r="64" spans="1:34">
      <c r="A64" s="27">
        <v>39995</v>
      </c>
      <c r="B64" s="7" t="s">
        <v>1756</v>
      </c>
      <c r="C64" s="7" t="s">
        <v>1865</v>
      </c>
      <c r="D64" s="7" t="s">
        <v>734</v>
      </c>
      <c r="E64" s="7" t="s">
        <v>943</v>
      </c>
      <c r="F64" s="7">
        <v>0</v>
      </c>
      <c r="G64" s="7">
        <v>0</v>
      </c>
      <c r="H64" s="7">
        <v>0</v>
      </c>
      <c r="I64" s="7">
        <v>0</v>
      </c>
      <c r="J64" s="7" t="s">
        <v>99</v>
      </c>
      <c r="K64" s="7">
        <v>0</v>
      </c>
      <c r="L64" s="7">
        <v>0</v>
      </c>
      <c r="M64" s="7">
        <v>0</v>
      </c>
      <c r="N64" s="7">
        <v>0</v>
      </c>
      <c r="O64" s="7">
        <v>0</v>
      </c>
      <c r="P64" s="7">
        <v>0</v>
      </c>
      <c r="Q64" s="7">
        <v>0</v>
      </c>
      <c r="R64" s="7">
        <v>0</v>
      </c>
      <c r="S64" s="7">
        <v>0</v>
      </c>
      <c r="T64" s="7">
        <v>0</v>
      </c>
      <c r="U64" s="7" t="s">
        <v>99</v>
      </c>
      <c r="V64" s="7" t="s">
        <v>99</v>
      </c>
      <c r="W64" s="7" t="s">
        <v>99</v>
      </c>
      <c r="X64" s="7" t="s">
        <v>99</v>
      </c>
      <c r="Y64" s="7" t="s">
        <v>99</v>
      </c>
      <c r="Z64" s="7"/>
      <c r="AA64" s="7"/>
      <c r="AB64" s="7"/>
      <c r="AC64" s="7"/>
      <c r="AD64" s="7"/>
      <c r="AE64" s="7"/>
      <c r="AF64" s="7"/>
      <c r="AG64" s="7"/>
      <c r="AH64" s="7">
        <v>0</v>
      </c>
    </row>
    <row r="65" spans="1:34">
      <c r="A65" s="27">
        <v>39995</v>
      </c>
      <c r="B65" s="7" t="s">
        <v>1756</v>
      </c>
      <c r="C65" s="7" t="s">
        <v>1865</v>
      </c>
      <c r="D65" s="7" t="s">
        <v>734</v>
      </c>
      <c r="E65" s="7" t="s">
        <v>1861</v>
      </c>
      <c r="F65" s="7">
        <v>0</v>
      </c>
      <c r="G65" s="7">
        <v>0</v>
      </c>
      <c r="H65" s="7">
        <v>0</v>
      </c>
      <c r="I65" s="7">
        <v>0</v>
      </c>
      <c r="J65" s="7" t="s">
        <v>99</v>
      </c>
      <c r="K65" s="7">
        <v>0</v>
      </c>
      <c r="L65" s="7">
        <v>0</v>
      </c>
      <c r="M65" s="7">
        <v>0</v>
      </c>
      <c r="N65" s="7">
        <v>0</v>
      </c>
      <c r="O65" s="7">
        <v>0</v>
      </c>
      <c r="P65" s="7">
        <v>0</v>
      </c>
      <c r="Q65" s="7">
        <v>0</v>
      </c>
      <c r="R65" s="7">
        <v>0</v>
      </c>
      <c r="S65" s="7">
        <v>0</v>
      </c>
      <c r="T65" s="7">
        <v>0</v>
      </c>
      <c r="U65" s="7" t="s">
        <v>99</v>
      </c>
      <c r="V65" s="7" t="s">
        <v>99</v>
      </c>
      <c r="W65" s="7" t="s">
        <v>99</v>
      </c>
      <c r="X65" s="7" t="s">
        <v>99</v>
      </c>
      <c r="Y65" s="7" t="s">
        <v>99</v>
      </c>
      <c r="Z65" s="7"/>
      <c r="AA65" s="7"/>
      <c r="AB65" s="7"/>
      <c r="AC65" s="7"/>
      <c r="AD65" s="7"/>
      <c r="AE65" s="7"/>
      <c r="AF65" s="7"/>
      <c r="AG65" s="7"/>
      <c r="AH65" s="7">
        <v>0</v>
      </c>
    </row>
    <row r="66" spans="1:34">
      <c r="A66" s="27">
        <v>39995</v>
      </c>
      <c r="B66" s="7" t="s">
        <v>1756</v>
      </c>
      <c r="C66" s="7" t="s">
        <v>1865</v>
      </c>
      <c r="D66" s="7" t="s">
        <v>734</v>
      </c>
      <c r="E66" s="7" t="s">
        <v>1862</v>
      </c>
      <c r="F66" s="7">
        <v>0</v>
      </c>
      <c r="G66" s="7">
        <v>0</v>
      </c>
      <c r="H66" s="7">
        <v>0</v>
      </c>
      <c r="I66" s="7">
        <v>0</v>
      </c>
      <c r="J66" s="7" t="s">
        <v>99</v>
      </c>
      <c r="K66" s="7">
        <v>0</v>
      </c>
      <c r="L66" s="7">
        <v>0</v>
      </c>
      <c r="M66" s="7">
        <v>0</v>
      </c>
      <c r="N66" s="7">
        <v>0</v>
      </c>
      <c r="O66" s="7">
        <v>0</v>
      </c>
      <c r="P66" s="7">
        <v>0</v>
      </c>
      <c r="Q66" s="7">
        <v>0</v>
      </c>
      <c r="R66" s="7">
        <v>0</v>
      </c>
      <c r="S66" s="7">
        <v>0</v>
      </c>
      <c r="T66" s="7">
        <v>0</v>
      </c>
      <c r="U66" s="7" t="s">
        <v>99</v>
      </c>
      <c r="V66" s="7" t="s">
        <v>99</v>
      </c>
      <c r="W66" s="7" t="s">
        <v>99</v>
      </c>
      <c r="X66" s="7" t="s">
        <v>99</v>
      </c>
      <c r="Y66" s="7" t="s">
        <v>99</v>
      </c>
      <c r="Z66" s="7"/>
      <c r="AA66" s="7"/>
      <c r="AB66" s="7"/>
      <c r="AC66" s="7"/>
      <c r="AD66" s="7"/>
      <c r="AE66" s="7"/>
      <c r="AF66" s="7"/>
      <c r="AG66" s="7"/>
      <c r="AH66" s="7">
        <v>0</v>
      </c>
    </row>
    <row r="67" spans="1:34">
      <c r="A67" s="27">
        <v>39995</v>
      </c>
      <c r="B67" s="7" t="s">
        <v>1756</v>
      </c>
      <c r="C67" s="7" t="s">
        <v>1865</v>
      </c>
      <c r="D67" s="7" t="s">
        <v>1866</v>
      </c>
      <c r="E67" s="7" t="s">
        <v>1843</v>
      </c>
      <c r="F67" s="7">
        <v>0</v>
      </c>
      <c r="G67" s="7">
        <v>0</v>
      </c>
      <c r="H67" s="7">
        <v>0</v>
      </c>
      <c r="I67" s="7">
        <v>0</v>
      </c>
      <c r="J67" s="7" t="s">
        <v>99</v>
      </c>
      <c r="K67" s="7">
        <v>0</v>
      </c>
      <c r="L67" s="7">
        <v>0</v>
      </c>
      <c r="M67" s="7">
        <v>0</v>
      </c>
      <c r="N67" s="7">
        <v>0</v>
      </c>
      <c r="O67" s="7">
        <v>0</v>
      </c>
      <c r="P67" s="7">
        <v>0</v>
      </c>
      <c r="Q67" s="7">
        <v>0</v>
      </c>
      <c r="R67" s="7">
        <v>0</v>
      </c>
      <c r="S67" s="7">
        <v>0</v>
      </c>
      <c r="T67" s="7">
        <v>0</v>
      </c>
      <c r="U67" s="7" t="s">
        <v>99</v>
      </c>
      <c r="V67" s="7" t="s">
        <v>99</v>
      </c>
      <c r="W67" s="7" t="s">
        <v>99</v>
      </c>
      <c r="X67" s="7" t="s">
        <v>99</v>
      </c>
      <c r="Y67" s="7" t="s">
        <v>99</v>
      </c>
      <c r="Z67" s="7"/>
      <c r="AA67" s="7"/>
      <c r="AB67" s="7"/>
      <c r="AC67" s="7"/>
      <c r="AD67" s="7"/>
      <c r="AE67" s="7"/>
      <c r="AF67" s="7"/>
      <c r="AG67" s="7"/>
      <c r="AH67" s="7">
        <v>0</v>
      </c>
    </row>
    <row r="68" spans="1:34">
      <c r="A68" s="27">
        <v>39995</v>
      </c>
      <c r="B68" s="7" t="s">
        <v>1756</v>
      </c>
      <c r="C68" s="7" t="s">
        <v>1865</v>
      </c>
      <c r="D68" s="7" t="s">
        <v>1866</v>
      </c>
      <c r="E68" s="7" t="s">
        <v>943</v>
      </c>
      <c r="F68" s="7">
        <v>0</v>
      </c>
      <c r="G68" s="7">
        <v>0</v>
      </c>
      <c r="H68" s="7">
        <v>0</v>
      </c>
      <c r="I68" s="7">
        <v>0</v>
      </c>
      <c r="J68" s="7" t="s">
        <v>99</v>
      </c>
      <c r="K68" s="7">
        <v>0</v>
      </c>
      <c r="L68" s="7">
        <v>0</v>
      </c>
      <c r="M68" s="7">
        <v>0</v>
      </c>
      <c r="N68" s="7">
        <v>0</v>
      </c>
      <c r="O68" s="7">
        <v>0</v>
      </c>
      <c r="P68" s="7">
        <v>0</v>
      </c>
      <c r="Q68" s="7">
        <v>0</v>
      </c>
      <c r="R68" s="7">
        <v>0</v>
      </c>
      <c r="S68" s="7">
        <v>0</v>
      </c>
      <c r="T68" s="7">
        <v>0</v>
      </c>
      <c r="U68" s="7" t="s">
        <v>99</v>
      </c>
      <c r="V68" s="7" t="s">
        <v>99</v>
      </c>
      <c r="W68" s="7" t="s">
        <v>99</v>
      </c>
      <c r="X68" s="7" t="s">
        <v>99</v>
      </c>
      <c r="Y68" s="7" t="s">
        <v>99</v>
      </c>
      <c r="Z68" s="7"/>
      <c r="AA68" s="7"/>
      <c r="AB68" s="7"/>
      <c r="AC68" s="7"/>
      <c r="AD68" s="7"/>
      <c r="AE68" s="7"/>
      <c r="AF68" s="7"/>
      <c r="AG68" s="7"/>
      <c r="AH68" s="7">
        <v>0</v>
      </c>
    </row>
    <row r="69" spans="1:34">
      <c r="A69" s="27">
        <v>39995</v>
      </c>
      <c r="B69" s="7" t="s">
        <v>1756</v>
      </c>
      <c r="C69" s="7" t="s">
        <v>1865</v>
      </c>
      <c r="D69" s="7" t="s">
        <v>1866</v>
      </c>
      <c r="E69" s="7" t="s">
        <v>1861</v>
      </c>
      <c r="F69" s="7">
        <v>0</v>
      </c>
      <c r="G69" s="7">
        <v>0</v>
      </c>
      <c r="H69" s="7">
        <v>0</v>
      </c>
      <c r="I69" s="7">
        <v>0</v>
      </c>
      <c r="J69" s="7" t="s">
        <v>99</v>
      </c>
      <c r="K69" s="7">
        <v>0</v>
      </c>
      <c r="L69" s="7">
        <v>0</v>
      </c>
      <c r="M69" s="7">
        <v>0</v>
      </c>
      <c r="N69" s="7">
        <v>0</v>
      </c>
      <c r="O69" s="7">
        <v>0</v>
      </c>
      <c r="P69" s="7">
        <v>0</v>
      </c>
      <c r="Q69" s="7">
        <v>0</v>
      </c>
      <c r="R69" s="7">
        <v>0</v>
      </c>
      <c r="S69" s="7">
        <v>0</v>
      </c>
      <c r="T69" s="7">
        <v>0</v>
      </c>
      <c r="U69" s="7" t="s">
        <v>99</v>
      </c>
      <c r="V69" s="7" t="s">
        <v>99</v>
      </c>
      <c r="W69" s="7" t="s">
        <v>99</v>
      </c>
      <c r="X69" s="7" t="s">
        <v>99</v>
      </c>
      <c r="Y69" s="7" t="s">
        <v>99</v>
      </c>
      <c r="Z69" s="7"/>
      <c r="AA69" s="7"/>
      <c r="AB69" s="7"/>
      <c r="AC69" s="7"/>
      <c r="AD69" s="7"/>
      <c r="AE69" s="7"/>
      <c r="AF69" s="7"/>
      <c r="AG69" s="7"/>
      <c r="AH69" s="7">
        <v>0</v>
      </c>
    </row>
    <row r="70" spans="1:34">
      <c r="A70" s="27">
        <v>39995</v>
      </c>
      <c r="B70" s="7" t="s">
        <v>1756</v>
      </c>
      <c r="C70" s="7" t="s">
        <v>1865</v>
      </c>
      <c r="D70" s="7" t="s">
        <v>1866</v>
      </c>
      <c r="E70" s="7" t="s">
        <v>1862</v>
      </c>
      <c r="F70" s="7">
        <v>0</v>
      </c>
      <c r="G70" s="7">
        <v>0</v>
      </c>
      <c r="H70" s="7">
        <v>0</v>
      </c>
      <c r="I70" s="7">
        <v>0</v>
      </c>
      <c r="J70" s="7" t="s">
        <v>99</v>
      </c>
      <c r="K70" s="7">
        <v>0</v>
      </c>
      <c r="L70" s="7">
        <v>0</v>
      </c>
      <c r="M70" s="7">
        <v>0</v>
      </c>
      <c r="N70" s="7">
        <v>0</v>
      </c>
      <c r="O70" s="7">
        <v>0</v>
      </c>
      <c r="P70" s="7">
        <v>0</v>
      </c>
      <c r="Q70" s="7">
        <v>0</v>
      </c>
      <c r="R70" s="7">
        <v>0</v>
      </c>
      <c r="S70" s="7">
        <v>0</v>
      </c>
      <c r="T70" s="7">
        <v>0</v>
      </c>
      <c r="U70" s="7" t="s">
        <v>99</v>
      </c>
      <c r="V70" s="7" t="s">
        <v>99</v>
      </c>
      <c r="W70" s="7" t="s">
        <v>99</v>
      </c>
      <c r="X70" s="7" t="s">
        <v>99</v>
      </c>
      <c r="Y70" s="7" t="s">
        <v>99</v>
      </c>
      <c r="Z70" s="7"/>
      <c r="AA70" s="7"/>
      <c r="AB70" s="7"/>
      <c r="AC70" s="7"/>
      <c r="AD70" s="7"/>
      <c r="AE70" s="7"/>
      <c r="AF70" s="7"/>
      <c r="AG70" s="7"/>
      <c r="AH70" s="7">
        <v>0</v>
      </c>
    </row>
    <row r="71" spans="1:34">
      <c r="A71" s="27">
        <v>39995</v>
      </c>
      <c r="B71" s="7" t="s">
        <v>1756</v>
      </c>
      <c r="C71" s="7" t="s">
        <v>1865</v>
      </c>
      <c r="D71" s="7" t="s">
        <v>1374</v>
      </c>
      <c r="E71" s="7" t="s">
        <v>1843</v>
      </c>
      <c r="F71" s="7">
        <v>0</v>
      </c>
      <c r="G71" s="7">
        <v>0</v>
      </c>
      <c r="H71" s="7">
        <v>0</v>
      </c>
      <c r="I71" s="7">
        <v>0</v>
      </c>
      <c r="J71" s="7" t="s">
        <v>99</v>
      </c>
      <c r="K71" s="7">
        <v>0</v>
      </c>
      <c r="L71" s="7">
        <v>0</v>
      </c>
      <c r="M71" s="7">
        <v>0</v>
      </c>
      <c r="N71" s="7">
        <v>0</v>
      </c>
      <c r="O71" s="7">
        <v>0</v>
      </c>
      <c r="P71" s="7">
        <v>0</v>
      </c>
      <c r="Q71" s="7">
        <v>0</v>
      </c>
      <c r="R71" s="7">
        <v>0</v>
      </c>
      <c r="S71" s="7">
        <v>0</v>
      </c>
      <c r="T71" s="7">
        <v>0</v>
      </c>
      <c r="U71" s="7" t="s">
        <v>99</v>
      </c>
      <c r="V71" s="7" t="s">
        <v>99</v>
      </c>
      <c r="W71" s="7" t="s">
        <v>99</v>
      </c>
      <c r="X71" s="7" t="s">
        <v>99</v>
      </c>
      <c r="Y71" s="7" t="s">
        <v>99</v>
      </c>
      <c r="Z71" s="7"/>
      <c r="AA71" s="7"/>
      <c r="AB71" s="7"/>
      <c r="AC71" s="7"/>
      <c r="AD71" s="7"/>
      <c r="AE71" s="7"/>
      <c r="AF71" s="7"/>
      <c r="AG71" s="7"/>
      <c r="AH71" s="7">
        <v>0</v>
      </c>
    </row>
    <row r="72" spans="1:34">
      <c r="A72" s="27">
        <v>39995</v>
      </c>
      <c r="B72" s="7" t="s">
        <v>1756</v>
      </c>
      <c r="C72" s="7" t="s">
        <v>1865</v>
      </c>
      <c r="D72" s="7" t="s">
        <v>1374</v>
      </c>
      <c r="E72" s="7" t="s">
        <v>943</v>
      </c>
      <c r="F72" s="7">
        <v>0</v>
      </c>
      <c r="G72" s="7">
        <v>0</v>
      </c>
      <c r="H72" s="7">
        <v>0</v>
      </c>
      <c r="I72" s="7">
        <v>0</v>
      </c>
      <c r="J72" s="7" t="s">
        <v>99</v>
      </c>
      <c r="K72" s="7">
        <v>0</v>
      </c>
      <c r="L72" s="7">
        <v>0</v>
      </c>
      <c r="M72" s="7">
        <v>0</v>
      </c>
      <c r="N72" s="7">
        <v>0</v>
      </c>
      <c r="O72" s="7">
        <v>0</v>
      </c>
      <c r="P72" s="7">
        <v>0</v>
      </c>
      <c r="Q72" s="7">
        <v>0</v>
      </c>
      <c r="R72" s="7">
        <v>0</v>
      </c>
      <c r="S72" s="7">
        <v>0</v>
      </c>
      <c r="T72" s="7">
        <v>0</v>
      </c>
      <c r="U72" s="7" t="s">
        <v>99</v>
      </c>
      <c r="V72" s="7" t="s">
        <v>99</v>
      </c>
      <c r="W72" s="7" t="s">
        <v>99</v>
      </c>
      <c r="X72" s="7" t="s">
        <v>99</v>
      </c>
      <c r="Y72" s="7" t="s">
        <v>99</v>
      </c>
      <c r="Z72" s="7"/>
      <c r="AA72" s="7"/>
      <c r="AB72" s="7"/>
      <c r="AC72" s="7"/>
      <c r="AD72" s="7"/>
      <c r="AE72" s="7"/>
      <c r="AF72" s="7"/>
      <c r="AG72" s="7"/>
      <c r="AH72" s="7">
        <v>0</v>
      </c>
    </row>
    <row r="73" spans="1:34">
      <c r="A73" s="27">
        <v>39995</v>
      </c>
      <c r="B73" s="7" t="s">
        <v>1756</v>
      </c>
      <c r="C73" s="7" t="s">
        <v>1865</v>
      </c>
      <c r="D73" s="7" t="s">
        <v>1374</v>
      </c>
      <c r="E73" s="7" t="s">
        <v>1861</v>
      </c>
      <c r="F73" s="7">
        <v>0</v>
      </c>
      <c r="G73" s="7">
        <v>0</v>
      </c>
      <c r="H73" s="7">
        <v>0</v>
      </c>
      <c r="I73" s="7">
        <v>0</v>
      </c>
      <c r="J73" s="7" t="s">
        <v>99</v>
      </c>
      <c r="K73" s="7">
        <v>0</v>
      </c>
      <c r="L73" s="7">
        <v>0</v>
      </c>
      <c r="M73" s="7">
        <v>0</v>
      </c>
      <c r="N73" s="7">
        <v>0</v>
      </c>
      <c r="O73" s="7">
        <v>0</v>
      </c>
      <c r="P73" s="7">
        <v>0</v>
      </c>
      <c r="Q73" s="7">
        <v>0</v>
      </c>
      <c r="R73" s="7">
        <v>0</v>
      </c>
      <c r="S73" s="7">
        <v>0</v>
      </c>
      <c r="T73" s="7">
        <v>0</v>
      </c>
      <c r="U73" s="7" t="s">
        <v>99</v>
      </c>
      <c r="V73" s="7" t="s">
        <v>99</v>
      </c>
      <c r="W73" s="7" t="s">
        <v>99</v>
      </c>
      <c r="X73" s="7" t="s">
        <v>99</v>
      </c>
      <c r="Y73" s="7" t="s">
        <v>99</v>
      </c>
      <c r="Z73" s="7"/>
      <c r="AA73" s="7"/>
      <c r="AB73" s="7"/>
      <c r="AC73" s="7"/>
      <c r="AD73" s="7"/>
      <c r="AE73" s="7"/>
      <c r="AF73" s="7"/>
      <c r="AG73" s="7"/>
      <c r="AH73" s="7">
        <v>0</v>
      </c>
    </row>
    <row r="74" spans="1:34">
      <c r="A74" s="27">
        <v>39995</v>
      </c>
      <c r="B74" s="7" t="s">
        <v>1756</v>
      </c>
      <c r="C74" s="7" t="s">
        <v>1865</v>
      </c>
      <c r="D74" s="7" t="s">
        <v>1374</v>
      </c>
      <c r="E74" s="7" t="s">
        <v>1862</v>
      </c>
      <c r="F74" s="7">
        <v>0</v>
      </c>
      <c r="G74" s="7">
        <v>0</v>
      </c>
      <c r="H74" s="7">
        <v>0</v>
      </c>
      <c r="I74" s="7">
        <v>0</v>
      </c>
      <c r="J74" s="7" t="s">
        <v>99</v>
      </c>
      <c r="K74" s="7">
        <v>0</v>
      </c>
      <c r="L74" s="7">
        <v>0</v>
      </c>
      <c r="M74" s="7">
        <v>0</v>
      </c>
      <c r="N74" s="7">
        <v>0</v>
      </c>
      <c r="O74" s="7">
        <v>0</v>
      </c>
      <c r="P74" s="7">
        <v>0</v>
      </c>
      <c r="Q74" s="7">
        <v>0</v>
      </c>
      <c r="R74" s="7">
        <v>0</v>
      </c>
      <c r="S74" s="7">
        <v>0</v>
      </c>
      <c r="T74" s="7">
        <v>0</v>
      </c>
      <c r="U74" s="7" t="s">
        <v>99</v>
      </c>
      <c r="V74" s="7" t="s">
        <v>99</v>
      </c>
      <c r="W74" s="7" t="s">
        <v>99</v>
      </c>
      <c r="X74" s="7" t="s">
        <v>99</v>
      </c>
      <c r="Y74" s="7" t="s">
        <v>99</v>
      </c>
      <c r="Z74" s="7"/>
      <c r="AA74" s="7"/>
      <c r="AB74" s="7"/>
      <c r="AC74" s="7"/>
      <c r="AD74" s="7"/>
      <c r="AE74" s="7"/>
      <c r="AF74" s="7"/>
      <c r="AG74" s="7"/>
      <c r="AH74" s="7">
        <v>0</v>
      </c>
    </row>
    <row r="75" spans="1:34">
      <c r="A75" s="27">
        <v>39995</v>
      </c>
      <c r="B75" s="7" t="s">
        <v>1756</v>
      </c>
      <c r="C75" s="7" t="s">
        <v>405</v>
      </c>
      <c r="D75" s="7" t="s">
        <v>734</v>
      </c>
      <c r="E75" s="7" t="s">
        <v>1843</v>
      </c>
      <c r="F75" s="7" t="s">
        <v>99</v>
      </c>
      <c r="G75" s="7" t="s">
        <v>99</v>
      </c>
      <c r="H75" s="7" t="s">
        <v>99</v>
      </c>
      <c r="I75" s="7" t="s">
        <v>99</v>
      </c>
      <c r="J75" s="7" t="s">
        <v>99</v>
      </c>
      <c r="K75" s="7" t="s">
        <v>99</v>
      </c>
      <c r="L75" s="7" t="s">
        <v>99</v>
      </c>
      <c r="M75" s="7" t="s">
        <v>99</v>
      </c>
      <c r="N75" s="7" t="s">
        <v>99</v>
      </c>
      <c r="O75" s="7" t="s">
        <v>99</v>
      </c>
      <c r="P75" s="7" t="s">
        <v>99</v>
      </c>
      <c r="Q75" s="7" t="s">
        <v>99</v>
      </c>
      <c r="R75" s="7" t="s">
        <v>99</v>
      </c>
      <c r="S75" s="7" t="s">
        <v>99</v>
      </c>
      <c r="T75" s="7" t="s">
        <v>99</v>
      </c>
      <c r="U75" s="7" t="s">
        <v>99</v>
      </c>
      <c r="V75" s="7" t="s">
        <v>99</v>
      </c>
      <c r="W75" s="7" t="s">
        <v>99</v>
      </c>
      <c r="X75" s="7" t="s">
        <v>99</v>
      </c>
      <c r="Y75" s="7" t="s">
        <v>99</v>
      </c>
      <c r="Z75" s="7"/>
      <c r="AA75" s="7"/>
      <c r="AB75" s="7"/>
      <c r="AC75" s="7"/>
      <c r="AD75" s="7"/>
      <c r="AE75" s="7"/>
      <c r="AF75" s="7"/>
      <c r="AG75" s="7"/>
      <c r="AH75" s="7" t="s">
        <v>99</v>
      </c>
    </row>
    <row r="76" spans="1:34">
      <c r="A76" s="27">
        <v>39995</v>
      </c>
      <c r="B76" s="7" t="s">
        <v>1756</v>
      </c>
      <c r="C76" s="7" t="s">
        <v>405</v>
      </c>
      <c r="D76" s="7" t="s">
        <v>734</v>
      </c>
      <c r="E76" s="7" t="s">
        <v>943</v>
      </c>
      <c r="F76" s="7" t="s">
        <v>99</v>
      </c>
      <c r="G76" s="7" t="s">
        <v>99</v>
      </c>
      <c r="H76" s="7" t="s">
        <v>99</v>
      </c>
      <c r="I76" s="7" t="s">
        <v>99</v>
      </c>
      <c r="J76" s="7" t="s">
        <v>99</v>
      </c>
      <c r="K76" s="7" t="s">
        <v>99</v>
      </c>
      <c r="L76" s="7" t="s">
        <v>99</v>
      </c>
      <c r="M76" s="7" t="s">
        <v>99</v>
      </c>
      <c r="N76" s="7" t="s">
        <v>99</v>
      </c>
      <c r="O76" s="7" t="s">
        <v>99</v>
      </c>
      <c r="P76" s="7" t="s">
        <v>99</v>
      </c>
      <c r="Q76" s="7" t="s">
        <v>99</v>
      </c>
      <c r="R76" s="7" t="s">
        <v>99</v>
      </c>
      <c r="S76" s="7" t="s">
        <v>99</v>
      </c>
      <c r="T76" s="7" t="s">
        <v>99</v>
      </c>
      <c r="U76" s="7" t="s">
        <v>99</v>
      </c>
      <c r="V76" s="7" t="s">
        <v>99</v>
      </c>
      <c r="W76" s="7" t="s">
        <v>99</v>
      </c>
      <c r="X76" s="7" t="s">
        <v>99</v>
      </c>
      <c r="Y76" s="7" t="s">
        <v>99</v>
      </c>
      <c r="Z76" s="7"/>
      <c r="AA76" s="7"/>
      <c r="AB76" s="7"/>
      <c r="AC76" s="7"/>
      <c r="AD76" s="7"/>
      <c r="AE76" s="7"/>
      <c r="AF76" s="7"/>
      <c r="AG76" s="7"/>
      <c r="AH76" s="7" t="s">
        <v>99</v>
      </c>
    </row>
    <row r="77" spans="1:34">
      <c r="A77" s="27">
        <v>39995</v>
      </c>
      <c r="B77" s="7" t="s">
        <v>1756</v>
      </c>
      <c r="C77" s="7" t="s">
        <v>405</v>
      </c>
      <c r="D77" s="7" t="s">
        <v>734</v>
      </c>
      <c r="E77" s="7" t="s">
        <v>1861</v>
      </c>
      <c r="F77" s="7" t="s">
        <v>99</v>
      </c>
      <c r="G77" s="7" t="s">
        <v>99</v>
      </c>
      <c r="H77" s="7" t="s">
        <v>99</v>
      </c>
      <c r="I77" s="7" t="s">
        <v>99</v>
      </c>
      <c r="J77" s="7" t="s">
        <v>99</v>
      </c>
      <c r="K77" s="7" t="s">
        <v>99</v>
      </c>
      <c r="L77" s="7" t="s">
        <v>99</v>
      </c>
      <c r="M77" s="7" t="s">
        <v>99</v>
      </c>
      <c r="N77" s="7" t="s">
        <v>99</v>
      </c>
      <c r="O77" s="7" t="s">
        <v>99</v>
      </c>
      <c r="P77" s="7" t="s">
        <v>99</v>
      </c>
      <c r="Q77" s="7" t="s">
        <v>99</v>
      </c>
      <c r="R77" s="7" t="s">
        <v>99</v>
      </c>
      <c r="S77" s="7" t="s">
        <v>99</v>
      </c>
      <c r="T77" s="7" t="s">
        <v>99</v>
      </c>
      <c r="U77" s="7" t="s">
        <v>99</v>
      </c>
      <c r="V77" s="7" t="s">
        <v>99</v>
      </c>
      <c r="W77" s="7" t="s">
        <v>99</v>
      </c>
      <c r="X77" s="7" t="s">
        <v>99</v>
      </c>
      <c r="Y77" s="7" t="s">
        <v>99</v>
      </c>
      <c r="Z77" s="7"/>
      <c r="AA77" s="7"/>
      <c r="AB77" s="7"/>
      <c r="AC77" s="7"/>
      <c r="AD77" s="7"/>
      <c r="AE77" s="7"/>
      <c r="AF77" s="7"/>
      <c r="AG77" s="7"/>
      <c r="AH77" s="7" t="s">
        <v>99</v>
      </c>
    </row>
    <row r="78" spans="1:34">
      <c r="A78" s="27">
        <v>39995</v>
      </c>
      <c r="B78" s="7" t="s">
        <v>1756</v>
      </c>
      <c r="C78" s="7" t="s">
        <v>405</v>
      </c>
      <c r="D78" s="7" t="s">
        <v>734</v>
      </c>
      <c r="E78" s="7" t="s">
        <v>1862</v>
      </c>
      <c r="F78" s="7" t="s">
        <v>99</v>
      </c>
      <c r="G78" s="7" t="s">
        <v>99</v>
      </c>
      <c r="H78" s="7" t="s">
        <v>99</v>
      </c>
      <c r="I78" s="7" t="s">
        <v>99</v>
      </c>
      <c r="J78" s="7" t="s">
        <v>99</v>
      </c>
      <c r="K78" s="7" t="s">
        <v>99</v>
      </c>
      <c r="L78" s="7" t="s">
        <v>99</v>
      </c>
      <c r="M78" s="7" t="s">
        <v>99</v>
      </c>
      <c r="N78" s="7" t="s">
        <v>99</v>
      </c>
      <c r="O78" s="7" t="s">
        <v>99</v>
      </c>
      <c r="P78" s="7" t="s">
        <v>99</v>
      </c>
      <c r="Q78" s="7" t="s">
        <v>99</v>
      </c>
      <c r="R78" s="7" t="s">
        <v>99</v>
      </c>
      <c r="S78" s="7" t="s">
        <v>99</v>
      </c>
      <c r="T78" s="7" t="s">
        <v>99</v>
      </c>
      <c r="U78" s="7" t="s">
        <v>99</v>
      </c>
      <c r="V78" s="7" t="s">
        <v>99</v>
      </c>
      <c r="W78" s="7" t="s">
        <v>99</v>
      </c>
      <c r="X78" s="7" t="s">
        <v>99</v>
      </c>
      <c r="Y78" s="7" t="s">
        <v>99</v>
      </c>
      <c r="Z78" s="7"/>
      <c r="AA78" s="7"/>
      <c r="AB78" s="7"/>
      <c r="AC78" s="7"/>
      <c r="AD78" s="7"/>
      <c r="AE78" s="7"/>
      <c r="AF78" s="7"/>
      <c r="AG78" s="7"/>
      <c r="AH78" s="7" t="s">
        <v>99</v>
      </c>
    </row>
    <row r="79" spans="1:34">
      <c r="A79" s="27">
        <v>39995</v>
      </c>
      <c r="B79" s="7" t="s">
        <v>1509</v>
      </c>
      <c r="C79" s="7" t="s">
        <v>1151</v>
      </c>
      <c r="D79" s="7" t="s">
        <v>734</v>
      </c>
      <c r="E79" s="7" t="s">
        <v>1843</v>
      </c>
      <c r="F79" s="7">
        <v>0</v>
      </c>
      <c r="G79" s="7">
        <v>0</v>
      </c>
      <c r="H79" s="7">
        <v>0</v>
      </c>
      <c r="I79" s="7">
        <v>0</v>
      </c>
      <c r="J79" s="7" t="s">
        <v>99</v>
      </c>
      <c r="K79" s="7">
        <v>0</v>
      </c>
      <c r="L79" s="7">
        <v>0</v>
      </c>
      <c r="M79" s="7">
        <v>0</v>
      </c>
      <c r="N79" s="7">
        <v>0</v>
      </c>
      <c r="O79" s="7">
        <v>0</v>
      </c>
      <c r="P79" s="7">
        <v>0</v>
      </c>
      <c r="Q79" s="7">
        <v>0</v>
      </c>
      <c r="R79" s="7">
        <v>0</v>
      </c>
      <c r="S79" s="7">
        <v>0</v>
      </c>
      <c r="T79" s="7">
        <v>0</v>
      </c>
      <c r="U79" s="7" t="s">
        <v>99</v>
      </c>
      <c r="V79" s="7" t="s">
        <v>99</v>
      </c>
      <c r="W79" s="7" t="s">
        <v>99</v>
      </c>
      <c r="X79" s="7" t="s">
        <v>99</v>
      </c>
      <c r="Y79" s="7" t="s">
        <v>99</v>
      </c>
      <c r="Z79" s="7"/>
      <c r="AA79" s="7"/>
      <c r="AB79" s="7"/>
      <c r="AC79" s="7"/>
      <c r="AD79" s="7"/>
      <c r="AE79" s="7"/>
      <c r="AF79" s="7"/>
      <c r="AG79" s="7"/>
      <c r="AH79" s="7">
        <v>0</v>
      </c>
    </row>
    <row r="80" spans="1:34">
      <c r="A80" s="27">
        <v>39995</v>
      </c>
      <c r="B80" s="7" t="s">
        <v>1509</v>
      </c>
      <c r="C80" s="7" t="s">
        <v>1151</v>
      </c>
      <c r="D80" s="7" t="s">
        <v>734</v>
      </c>
      <c r="E80" s="7" t="s">
        <v>943</v>
      </c>
      <c r="F80" s="7">
        <v>0</v>
      </c>
      <c r="G80" s="7">
        <v>0</v>
      </c>
      <c r="H80" s="7">
        <v>0</v>
      </c>
      <c r="I80" s="7">
        <v>0</v>
      </c>
      <c r="J80" s="7" t="s">
        <v>99</v>
      </c>
      <c r="K80" s="7">
        <v>0</v>
      </c>
      <c r="L80" s="7">
        <v>0</v>
      </c>
      <c r="M80" s="7">
        <v>0</v>
      </c>
      <c r="N80" s="7">
        <v>0</v>
      </c>
      <c r="O80" s="7">
        <v>0</v>
      </c>
      <c r="P80" s="7">
        <v>0</v>
      </c>
      <c r="Q80" s="7">
        <v>0</v>
      </c>
      <c r="R80" s="7">
        <v>0</v>
      </c>
      <c r="S80" s="7">
        <v>0</v>
      </c>
      <c r="T80" s="7">
        <v>0</v>
      </c>
      <c r="U80" s="7" t="s">
        <v>99</v>
      </c>
      <c r="V80" s="7" t="s">
        <v>99</v>
      </c>
      <c r="W80" s="7" t="s">
        <v>99</v>
      </c>
      <c r="X80" s="7" t="s">
        <v>99</v>
      </c>
      <c r="Y80" s="7" t="s">
        <v>99</v>
      </c>
      <c r="Z80" s="7"/>
      <c r="AA80" s="7"/>
      <c r="AB80" s="7"/>
      <c r="AC80" s="7"/>
      <c r="AD80" s="7"/>
      <c r="AE80" s="7"/>
      <c r="AF80" s="7"/>
      <c r="AG80" s="7"/>
      <c r="AH80" s="7">
        <v>0</v>
      </c>
    </row>
    <row r="81" spans="1:34">
      <c r="A81" s="27">
        <v>39995</v>
      </c>
      <c r="B81" s="7" t="s">
        <v>1509</v>
      </c>
      <c r="C81" s="7" t="s">
        <v>1151</v>
      </c>
      <c r="D81" s="7" t="s">
        <v>734</v>
      </c>
      <c r="E81" s="7" t="s">
        <v>1861</v>
      </c>
      <c r="F81" s="7">
        <v>0</v>
      </c>
      <c r="G81" s="7">
        <v>0</v>
      </c>
      <c r="H81" s="7">
        <v>0</v>
      </c>
      <c r="I81" s="7">
        <v>0</v>
      </c>
      <c r="J81" s="7" t="s">
        <v>99</v>
      </c>
      <c r="K81" s="7">
        <v>0</v>
      </c>
      <c r="L81" s="7">
        <v>0</v>
      </c>
      <c r="M81" s="7">
        <v>0</v>
      </c>
      <c r="N81" s="7">
        <v>0</v>
      </c>
      <c r="O81" s="7">
        <v>0</v>
      </c>
      <c r="P81" s="7">
        <v>0</v>
      </c>
      <c r="Q81" s="7">
        <v>0</v>
      </c>
      <c r="R81" s="7">
        <v>0</v>
      </c>
      <c r="S81" s="7">
        <v>0</v>
      </c>
      <c r="T81" s="7">
        <v>0</v>
      </c>
      <c r="U81" s="7" t="s">
        <v>99</v>
      </c>
      <c r="V81" s="7" t="s">
        <v>99</v>
      </c>
      <c r="W81" s="7" t="s">
        <v>99</v>
      </c>
      <c r="X81" s="7" t="s">
        <v>99</v>
      </c>
      <c r="Y81" s="7" t="s">
        <v>99</v>
      </c>
      <c r="Z81" s="7"/>
      <c r="AA81" s="7"/>
      <c r="AB81" s="7"/>
      <c r="AC81" s="7"/>
      <c r="AD81" s="7"/>
      <c r="AE81" s="7"/>
      <c r="AF81" s="7"/>
      <c r="AG81" s="7"/>
      <c r="AH81" s="7">
        <v>0</v>
      </c>
    </row>
    <row r="82" spans="1:34">
      <c r="A82" s="27">
        <v>39995</v>
      </c>
      <c r="B82" s="7" t="s">
        <v>1509</v>
      </c>
      <c r="C82" s="7" t="s">
        <v>1151</v>
      </c>
      <c r="D82" s="7" t="s">
        <v>734</v>
      </c>
      <c r="E82" s="7" t="s">
        <v>1862</v>
      </c>
      <c r="F82" s="7">
        <v>0</v>
      </c>
      <c r="G82" s="7">
        <v>0</v>
      </c>
      <c r="H82" s="7">
        <v>0</v>
      </c>
      <c r="I82" s="7">
        <v>0</v>
      </c>
      <c r="J82" s="7" t="s">
        <v>99</v>
      </c>
      <c r="K82" s="7">
        <v>0</v>
      </c>
      <c r="L82" s="7">
        <v>0</v>
      </c>
      <c r="M82" s="7">
        <v>0</v>
      </c>
      <c r="N82" s="7">
        <v>0</v>
      </c>
      <c r="O82" s="7">
        <v>0</v>
      </c>
      <c r="P82" s="7">
        <v>0</v>
      </c>
      <c r="Q82" s="7">
        <v>0</v>
      </c>
      <c r="R82" s="7">
        <v>0</v>
      </c>
      <c r="S82" s="7">
        <v>0</v>
      </c>
      <c r="T82" s="7">
        <v>0</v>
      </c>
      <c r="U82" s="7" t="s">
        <v>99</v>
      </c>
      <c r="V82" s="7" t="s">
        <v>99</v>
      </c>
      <c r="W82" s="7" t="s">
        <v>99</v>
      </c>
      <c r="X82" s="7" t="s">
        <v>99</v>
      </c>
      <c r="Y82" s="7" t="s">
        <v>99</v>
      </c>
      <c r="Z82" s="7"/>
      <c r="AA82" s="7"/>
      <c r="AB82" s="7"/>
      <c r="AC82" s="7"/>
      <c r="AD82" s="7"/>
      <c r="AE82" s="7"/>
      <c r="AF82" s="7"/>
      <c r="AG82" s="7"/>
      <c r="AH82" s="7">
        <v>0</v>
      </c>
    </row>
    <row r="83" spans="1:34">
      <c r="A83" s="27">
        <v>39995</v>
      </c>
      <c r="B83" s="7" t="s">
        <v>1509</v>
      </c>
      <c r="C83" s="7" t="s">
        <v>1863</v>
      </c>
      <c r="D83" s="7" t="s">
        <v>734</v>
      </c>
      <c r="E83" s="7" t="s">
        <v>1843</v>
      </c>
      <c r="F83" s="7">
        <v>0</v>
      </c>
      <c r="G83" s="7">
        <v>0</v>
      </c>
      <c r="H83" s="7">
        <v>0</v>
      </c>
      <c r="I83" s="7">
        <v>0</v>
      </c>
      <c r="J83" s="7" t="s">
        <v>99</v>
      </c>
      <c r="K83" s="7">
        <v>0</v>
      </c>
      <c r="L83" s="7">
        <v>0</v>
      </c>
      <c r="M83" s="7">
        <v>0</v>
      </c>
      <c r="N83" s="7">
        <v>0</v>
      </c>
      <c r="O83" s="7">
        <v>0</v>
      </c>
      <c r="P83" s="7">
        <v>0</v>
      </c>
      <c r="Q83" s="7">
        <v>0</v>
      </c>
      <c r="R83" s="7">
        <v>0</v>
      </c>
      <c r="S83" s="7">
        <v>0</v>
      </c>
      <c r="T83" s="7">
        <v>0</v>
      </c>
      <c r="U83" s="7" t="s">
        <v>99</v>
      </c>
      <c r="V83" s="7" t="s">
        <v>99</v>
      </c>
      <c r="W83" s="7" t="s">
        <v>99</v>
      </c>
      <c r="X83" s="7" t="s">
        <v>99</v>
      </c>
      <c r="Y83" s="7" t="s">
        <v>99</v>
      </c>
      <c r="Z83" s="7"/>
      <c r="AA83" s="7"/>
      <c r="AB83" s="7"/>
      <c r="AC83" s="7"/>
      <c r="AD83" s="7"/>
      <c r="AE83" s="7"/>
      <c r="AF83" s="7"/>
      <c r="AG83" s="7"/>
      <c r="AH83" s="7">
        <v>0</v>
      </c>
    </row>
    <row r="84" spans="1:34">
      <c r="A84" s="27">
        <v>39995</v>
      </c>
      <c r="B84" s="7" t="s">
        <v>1509</v>
      </c>
      <c r="C84" s="7" t="s">
        <v>1863</v>
      </c>
      <c r="D84" s="7" t="s">
        <v>734</v>
      </c>
      <c r="E84" s="7" t="s">
        <v>943</v>
      </c>
      <c r="F84" s="7">
        <v>0</v>
      </c>
      <c r="G84" s="7">
        <v>0</v>
      </c>
      <c r="H84" s="7">
        <v>0</v>
      </c>
      <c r="I84" s="7">
        <v>0</v>
      </c>
      <c r="J84" s="7" t="s">
        <v>99</v>
      </c>
      <c r="K84" s="7">
        <v>0</v>
      </c>
      <c r="L84" s="7">
        <v>0</v>
      </c>
      <c r="M84" s="7">
        <v>0</v>
      </c>
      <c r="N84" s="7">
        <v>0</v>
      </c>
      <c r="O84" s="7">
        <v>0</v>
      </c>
      <c r="P84" s="7">
        <v>0</v>
      </c>
      <c r="Q84" s="7">
        <v>0</v>
      </c>
      <c r="R84" s="7">
        <v>0</v>
      </c>
      <c r="S84" s="7">
        <v>0</v>
      </c>
      <c r="T84" s="7">
        <v>0</v>
      </c>
      <c r="U84" s="7" t="s">
        <v>99</v>
      </c>
      <c r="V84" s="7" t="s">
        <v>99</v>
      </c>
      <c r="W84" s="7" t="s">
        <v>99</v>
      </c>
      <c r="X84" s="7" t="s">
        <v>99</v>
      </c>
      <c r="Y84" s="7" t="s">
        <v>99</v>
      </c>
      <c r="Z84" s="7"/>
      <c r="AA84" s="7"/>
      <c r="AB84" s="7"/>
      <c r="AC84" s="7"/>
      <c r="AD84" s="7"/>
      <c r="AE84" s="7"/>
      <c r="AF84" s="7"/>
      <c r="AG84" s="7"/>
      <c r="AH84" s="7">
        <v>0</v>
      </c>
    </row>
    <row r="85" spans="1:34">
      <c r="A85" s="27">
        <v>39995</v>
      </c>
      <c r="B85" s="7" t="s">
        <v>1509</v>
      </c>
      <c r="C85" s="7" t="s">
        <v>1863</v>
      </c>
      <c r="D85" s="7" t="s">
        <v>734</v>
      </c>
      <c r="E85" s="7" t="s">
        <v>1861</v>
      </c>
      <c r="F85" s="7">
        <v>0</v>
      </c>
      <c r="G85" s="7">
        <v>0</v>
      </c>
      <c r="H85" s="7">
        <v>0</v>
      </c>
      <c r="I85" s="7">
        <v>0</v>
      </c>
      <c r="J85" s="7" t="s">
        <v>99</v>
      </c>
      <c r="K85" s="7">
        <v>0</v>
      </c>
      <c r="L85" s="7">
        <v>0</v>
      </c>
      <c r="M85" s="7">
        <v>0</v>
      </c>
      <c r="N85" s="7">
        <v>0</v>
      </c>
      <c r="O85" s="7">
        <v>0</v>
      </c>
      <c r="P85" s="7">
        <v>0</v>
      </c>
      <c r="Q85" s="7">
        <v>0</v>
      </c>
      <c r="R85" s="7">
        <v>0</v>
      </c>
      <c r="S85" s="7">
        <v>0</v>
      </c>
      <c r="T85" s="7">
        <v>0</v>
      </c>
      <c r="U85" s="7" t="s">
        <v>99</v>
      </c>
      <c r="V85" s="7" t="s">
        <v>99</v>
      </c>
      <c r="W85" s="7" t="s">
        <v>99</v>
      </c>
      <c r="X85" s="7" t="s">
        <v>99</v>
      </c>
      <c r="Y85" s="7" t="s">
        <v>99</v>
      </c>
      <c r="Z85" s="7"/>
      <c r="AA85" s="7"/>
      <c r="AB85" s="7"/>
      <c r="AC85" s="7"/>
      <c r="AD85" s="7"/>
      <c r="AE85" s="7"/>
      <c r="AF85" s="7"/>
      <c r="AG85" s="7"/>
      <c r="AH85" s="7">
        <v>0</v>
      </c>
    </row>
    <row r="86" spans="1:34">
      <c r="A86" s="27">
        <v>39995</v>
      </c>
      <c r="B86" s="7" t="s">
        <v>1509</v>
      </c>
      <c r="C86" s="7" t="s">
        <v>1863</v>
      </c>
      <c r="D86" s="7" t="s">
        <v>734</v>
      </c>
      <c r="E86" s="7" t="s">
        <v>1862</v>
      </c>
      <c r="F86" s="7">
        <v>0</v>
      </c>
      <c r="G86" s="7">
        <v>0</v>
      </c>
      <c r="H86" s="7">
        <v>0</v>
      </c>
      <c r="I86" s="7">
        <v>0</v>
      </c>
      <c r="J86" s="7" t="s">
        <v>99</v>
      </c>
      <c r="K86" s="7">
        <v>0</v>
      </c>
      <c r="L86" s="7">
        <v>0</v>
      </c>
      <c r="M86" s="7">
        <v>0</v>
      </c>
      <c r="N86" s="7">
        <v>0</v>
      </c>
      <c r="O86" s="7">
        <v>0</v>
      </c>
      <c r="P86" s="7">
        <v>0</v>
      </c>
      <c r="Q86" s="7">
        <v>0</v>
      </c>
      <c r="R86" s="7">
        <v>0</v>
      </c>
      <c r="S86" s="7">
        <v>0</v>
      </c>
      <c r="T86" s="7">
        <v>0</v>
      </c>
      <c r="U86" s="7" t="s">
        <v>99</v>
      </c>
      <c r="V86" s="7" t="s">
        <v>99</v>
      </c>
      <c r="W86" s="7" t="s">
        <v>99</v>
      </c>
      <c r="X86" s="7" t="s">
        <v>99</v>
      </c>
      <c r="Y86" s="7" t="s">
        <v>99</v>
      </c>
      <c r="Z86" s="7"/>
      <c r="AA86" s="7"/>
      <c r="AB86" s="7"/>
      <c r="AC86" s="7"/>
      <c r="AD86" s="7"/>
      <c r="AE86" s="7"/>
      <c r="AF86" s="7"/>
      <c r="AG86" s="7"/>
      <c r="AH86" s="7">
        <v>0</v>
      </c>
    </row>
    <row r="87" spans="1:34">
      <c r="A87" s="27">
        <v>39995</v>
      </c>
      <c r="B87" s="7" t="s">
        <v>1509</v>
      </c>
      <c r="C87" s="7" t="s">
        <v>1865</v>
      </c>
      <c r="D87" s="7" t="s">
        <v>734</v>
      </c>
      <c r="E87" s="7" t="s">
        <v>1843</v>
      </c>
      <c r="F87" s="7">
        <v>0</v>
      </c>
      <c r="G87" s="7">
        <v>0</v>
      </c>
      <c r="H87" s="7">
        <v>0</v>
      </c>
      <c r="I87" s="7">
        <v>0</v>
      </c>
      <c r="J87" s="7" t="s">
        <v>99</v>
      </c>
      <c r="K87" s="7">
        <v>0</v>
      </c>
      <c r="L87" s="7">
        <v>0</v>
      </c>
      <c r="M87" s="7">
        <v>0</v>
      </c>
      <c r="N87" s="7">
        <v>0</v>
      </c>
      <c r="O87" s="7">
        <v>0</v>
      </c>
      <c r="P87" s="7">
        <v>0</v>
      </c>
      <c r="Q87" s="7">
        <v>0</v>
      </c>
      <c r="R87" s="7">
        <v>0</v>
      </c>
      <c r="S87" s="7">
        <v>0</v>
      </c>
      <c r="T87" s="7">
        <v>0</v>
      </c>
      <c r="U87" s="7" t="s">
        <v>99</v>
      </c>
      <c r="V87" s="7" t="s">
        <v>99</v>
      </c>
      <c r="W87" s="7" t="s">
        <v>99</v>
      </c>
      <c r="X87" s="7" t="s">
        <v>99</v>
      </c>
      <c r="Y87" s="7" t="s">
        <v>99</v>
      </c>
      <c r="Z87" s="7"/>
      <c r="AA87" s="7"/>
      <c r="AB87" s="7"/>
      <c r="AC87" s="7"/>
      <c r="AD87" s="7"/>
      <c r="AE87" s="7"/>
      <c r="AF87" s="7"/>
      <c r="AG87" s="7"/>
      <c r="AH87" s="7">
        <v>0</v>
      </c>
    </row>
    <row r="88" spans="1:34">
      <c r="A88" s="27">
        <v>39995</v>
      </c>
      <c r="B88" s="7" t="s">
        <v>1509</v>
      </c>
      <c r="C88" s="7" t="s">
        <v>1865</v>
      </c>
      <c r="D88" s="7" t="s">
        <v>734</v>
      </c>
      <c r="E88" s="7" t="s">
        <v>943</v>
      </c>
      <c r="F88" s="7">
        <v>0</v>
      </c>
      <c r="G88" s="7">
        <v>0</v>
      </c>
      <c r="H88" s="7">
        <v>0</v>
      </c>
      <c r="I88" s="7">
        <v>0</v>
      </c>
      <c r="J88" s="7" t="s">
        <v>99</v>
      </c>
      <c r="K88" s="7">
        <v>0</v>
      </c>
      <c r="L88" s="7">
        <v>0</v>
      </c>
      <c r="M88" s="7">
        <v>0</v>
      </c>
      <c r="N88" s="7">
        <v>0</v>
      </c>
      <c r="O88" s="7">
        <v>0</v>
      </c>
      <c r="P88" s="7">
        <v>0</v>
      </c>
      <c r="Q88" s="7">
        <v>0</v>
      </c>
      <c r="R88" s="7">
        <v>0</v>
      </c>
      <c r="S88" s="7">
        <v>0</v>
      </c>
      <c r="T88" s="7">
        <v>0</v>
      </c>
      <c r="U88" s="7" t="s">
        <v>99</v>
      </c>
      <c r="V88" s="7" t="s">
        <v>99</v>
      </c>
      <c r="W88" s="7" t="s">
        <v>99</v>
      </c>
      <c r="X88" s="7" t="s">
        <v>99</v>
      </c>
      <c r="Y88" s="7" t="s">
        <v>99</v>
      </c>
      <c r="Z88" s="7"/>
      <c r="AA88" s="7"/>
      <c r="AB88" s="7"/>
      <c r="AC88" s="7"/>
      <c r="AD88" s="7"/>
      <c r="AE88" s="7"/>
      <c r="AF88" s="7"/>
      <c r="AG88" s="7"/>
      <c r="AH88" s="7">
        <v>0</v>
      </c>
    </row>
    <row r="89" spans="1:34">
      <c r="A89" s="27">
        <v>39995</v>
      </c>
      <c r="B89" s="7" t="s">
        <v>1509</v>
      </c>
      <c r="C89" s="7" t="s">
        <v>1865</v>
      </c>
      <c r="D89" s="7" t="s">
        <v>734</v>
      </c>
      <c r="E89" s="7" t="s">
        <v>1861</v>
      </c>
      <c r="F89" s="7">
        <v>0</v>
      </c>
      <c r="G89" s="7">
        <v>0</v>
      </c>
      <c r="H89" s="7">
        <v>0</v>
      </c>
      <c r="I89" s="7">
        <v>0</v>
      </c>
      <c r="J89" s="7" t="s">
        <v>99</v>
      </c>
      <c r="K89" s="7">
        <v>0</v>
      </c>
      <c r="L89" s="7">
        <v>0</v>
      </c>
      <c r="M89" s="7">
        <v>0</v>
      </c>
      <c r="N89" s="7">
        <v>0</v>
      </c>
      <c r="O89" s="7">
        <v>0</v>
      </c>
      <c r="P89" s="7">
        <v>0</v>
      </c>
      <c r="Q89" s="7">
        <v>0</v>
      </c>
      <c r="R89" s="7">
        <v>0</v>
      </c>
      <c r="S89" s="7">
        <v>0</v>
      </c>
      <c r="T89" s="7">
        <v>0</v>
      </c>
      <c r="U89" s="7" t="s">
        <v>99</v>
      </c>
      <c r="V89" s="7" t="s">
        <v>99</v>
      </c>
      <c r="W89" s="7" t="s">
        <v>99</v>
      </c>
      <c r="X89" s="7" t="s">
        <v>99</v>
      </c>
      <c r="Y89" s="7" t="s">
        <v>99</v>
      </c>
      <c r="Z89" s="7"/>
      <c r="AA89" s="7"/>
      <c r="AB89" s="7"/>
      <c r="AC89" s="7"/>
      <c r="AD89" s="7"/>
      <c r="AE89" s="7"/>
      <c r="AF89" s="7"/>
      <c r="AG89" s="7"/>
      <c r="AH89" s="7">
        <v>0</v>
      </c>
    </row>
    <row r="90" spans="1:34">
      <c r="A90" s="27">
        <v>39995</v>
      </c>
      <c r="B90" s="7" t="s">
        <v>1509</v>
      </c>
      <c r="C90" s="7" t="s">
        <v>1865</v>
      </c>
      <c r="D90" s="7" t="s">
        <v>734</v>
      </c>
      <c r="E90" s="7" t="s">
        <v>1862</v>
      </c>
      <c r="F90" s="7">
        <v>0</v>
      </c>
      <c r="G90" s="7">
        <v>0</v>
      </c>
      <c r="H90" s="7">
        <v>0</v>
      </c>
      <c r="I90" s="7">
        <v>0</v>
      </c>
      <c r="J90" s="7" t="s">
        <v>99</v>
      </c>
      <c r="K90" s="7">
        <v>0</v>
      </c>
      <c r="L90" s="7">
        <v>0</v>
      </c>
      <c r="M90" s="7">
        <v>0</v>
      </c>
      <c r="N90" s="7">
        <v>0</v>
      </c>
      <c r="O90" s="7">
        <v>0</v>
      </c>
      <c r="P90" s="7">
        <v>0</v>
      </c>
      <c r="Q90" s="7">
        <v>0</v>
      </c>
      <c r="R90" s="7">
        <v>0</v>
      </c>
      <c r="S90" s="7">
        <v>0</v>
      </c>
      <c r="T90" s="7">
        <v>0</v>
      </c>
      <c r="U90" s="7" t="s">
        <v>99</v>
      </c>
      <c r="V90" s="7" t="s">
        <v>99</v>
      </c>
      <c r="W90" s="7" t="s">
        <v>99</v>
      </c>
      <c r="X90" s="7" t="s">
        <v>99</v>
      </c>
      <c r="Y90" s="7" t="s">
        <v>99</v>
      </c>
      <c r="Z90" s="7"/>
      <c r="AA90" s="7"/>
      <c r="AB90" s="7"/>
      <c r="AC90" s="7"/>
      <c r="AD90" s="7"/>
      <c r="AE90" s="7"/>
      <c r="AF90" s="7"/>
      <c r="AG90" s="7"/>
      <c r="AH90" s="7">
        <v>0</v>
      </c>
    </row>
    <row r="91" spans="1:34">
      <c r="A91" s="27">
        <v>39995</v>
      </c>
      <c r="B91" s="7" t="s">
        <v>1509</v>
      </c>
      <c r="C91" s="7" t="s">
        <v>1865</v>
      </c>
      <c r="D91" s="7" t="s">
        <v>1866</v>
      </c>
      <c r="E91" s="7" t="s">
        <v>1843</v>
      </c>
      <c r="F91" s="7">
        <v>0</v>
      </c>
      <c r="G91" s="7">
        <v>0</v>
      </c>
      <c r="H91" s="7">
        <v>0</v>
      </c>
      <c r="I91" s="7">
        <v>0</v>
      </c>
      <c r="J91" s="7" t="s">
        <v>99</v>
      </c>
      <c r="K91" s="7">
        <v>0</v>
      </c>
      <c r="L91" s="7">
        <v>0</v>
      </c>
      <c r="M91" s="7">
        <v>0</v>
      </c>
      <c r="N91" s="7">
        <v>0</v>
      </c>
      <c r="O91" s="7">
        <v>0</v>
      </c>
      <c r="P91" s="7">
        <v>0</v>
      </c>
      <c r="Q91" s="7">
        <v>0</v>
      </c>
      <c r="R91" s="7">
        <v>0</v>
      </c>
      <c r="S91" s="7">
        <v>0</v>
      </c>
      <c r="T91" s="7">
        <v>0</v>
      </c>
      <c r="U91" s="7" t="s">
        <v>99</v>
      </c>
      <c r="V91" s="7" t="s">
        <v>99</v>
      </c>
      <c r="W91" s="7" t="s">
        <v>99</v>
      </c>
      <c r="X91" s="7" t="s">
        <v>99</v>
      </c>
      <c r="Y91" s="7" t="s">
        <v>99</v>
      </c>
      <c r="Z91" s="7"/>
      <c r="AA91" s="7"/>
      <c r="AB91" s="7"/>
      <c r="AC91" s="7"/>
      <c r="AD91" s="7"/>
      <c r="AE91" s="7"/>
      <c r="AF91" s="7"/>
      <c r="AG91" s="7"/>
      <c r="AH91" s="7">
        <v>0</v>
      </c>
    </row>
    <row r="92" spans="1:34">
      <c r="A92" s="27">
        <v>39995</v>
      </c>
      <c r="B92" s="7" t="s">
        <v>1509</v>
      </c>
      <c r="C92" s="7" t="s">
        <v>1865</v>
      </c>
      <c r="D92" s="7" t="s">
        <v>1866</v>
      </c>
      <c r="E92" s="7" t="s">
        <v>943</v>
      </c>
      <c r="F92" s="7">
        <v>0</v>
      </c>
      <c r="G92" s="7">
        <v>0</v>
      </c>
      <c r="H92" s="7">
        <v>0</v>
      </c>
      <c r="I92" s="7">
        <v>0</v>
      </c>
      <c r="J92" s="7" t="s">
        <v>99</v>
      </c>
      <c r="K92" s="7">
        <v>0</v>
      </c>
      <c r="L92" s="7">
        <v>0</v>
      </c>
      <c r="M92" s="7">
        <v>0</v>
      </c>
      <c r="N92" s="7">
        <v>0</v>
      </c>
      <c r="O92" s="7">
        <v>0</v>
      </c>
      <c r="P92" s="7">
        <v>0</v>
      </c>
      <c r="Q92" s="7">
        <v>0</v>
      </c>
      <c r="R92" s="7">
        <v>0</v>
      </c>
      <c r="S92" s="7">
        <v>0</v>
      </c>
      <c r="T92" s="7">
        <v>0</v>
      </c>
      <c r="U92" s="7" t="s">
        <v>99</v>
      </c>
      <c r="V92" s="7" t="s">
        <v>99</v>
      </c>
      <c r="W92" s="7" t="s">
        <v>99</v>
      </c>
      <c r="X92" s="7" t="s">
        <v>99</v>
      </c>
      <c r="Y92" s="7" t="s">
        <v>99</v>
      </c>
      <c r="Z92" s="7"/>
      <c r="AA92" s="7"/>
      <c r="AB92" s="7"/>
      <c r="AC92" s="7"/>
      <c r="AD92" s="7"/>
      <c r="AE92" s="7"/>
      <c r="AF92" s="7"/>
      <c r="AG92" s="7"/>
      <c r="AH92" s="7">
        <v>0</v>
      </c>
    </row>
    <row r="93" spans="1:34">
      <c r="A93" s="27">
        <v>39995</v>
      </c>
      <c r="B93" s="7" t="s">
        <v>1509</v>
      </c>
      <c r="C93" s="7" t="s">
        <v>1865</v>
      </c>
      <c r="D93" s="7" t="s">
        <v>1866</v>
      </c>
      <c r="E93" s="7" t="s">
        <v>1861</v>
      </c>
      <c r="F93" s="7">
        <v>0</v>
      </c>
      <c r="G93" s="7">
        <v>0</v>
      </c>
      <c r="H93" s="7">
        <v>0</v>
      </c>
      <c r="I93" s="7">
        <v>0</v>
      </c>
      <c r="J93" s="7" t="s">
        <v>99</v>
      </c>
      <c r="K93" s="7">
        <v>0</v>
      </c>
      <c r="L93" s="7">
        <v>0</v>
      </c>
      <c r="M93" s="7">
        <v>0</v>
      </c>
      <c r="N93" s="7">
        <v>0</v>
      </c>
      <c r="O93" s="7">
        <v>0</v>
      </c>
      <c r="P93" s="7">
        <v>0</v>
      </c>
      <c r="Q93" s="7">
        <v>0</v>
      </c>
      <c r="R93" s="7">
        <v>0</v>
      </c>
      <c r="S93" s="7">
        <v>0</v>
      </c>
      <c r="T93" s="7">
        <v>0</v>
      </c>
      <c r="U93" s="7" t="s">
        <v>99</v>
      </c>
      <c r="V93" s="7" t="s">
        <v>99</v>
      </c>
      <c r="W93" s="7" t="s">
        <v>99</v>
      </c>
      <c r="X93" s="7" t="s">
        <v>99</v>
      </c>
      <c r="Y93" s="7" t="s">
        <v>99</v>
      </c>
      <c r="Z93" s="7"/>
      <c r="AA93" s="7"/>
      <c r="AB93" s="7"/>
      <c r="AC93" s="7"/>
      <c r="AD93" s="7"/>
      <c r="AE93" s="7"/>
      <c r="AF93" s="7"/>
      <c r="AG93" s="7"/>
      <c r="AH93" s="7">
        <v>0</v>
      </c>
    </row>
    <row r="94" spans="1:34">
      <c r="A94" s="27">
        <v>39995</v>
      </c>
      <c r="B94" s="7" t="s">
        <v>1509</v>
      </c>
      <c r="C94" s="7" t="s">
        <v>1865</v>
      </c>
      <c r="D94" s="7" t="s">
        <v>1866</v>
      </c>
      <c r="E94" s="7" t="s">
        <v>1862</v>
      </c>
      <c r="F94" s="7">
        <v>0</v>
      </c>
      <c r="G94" s="7">
        <v>0</v>
      </c>
      <c r="H94" s="7">
        <v>0</v>
      </c>
      <c r="I94" s="7">
        <v>0</v>
      </c>
      <c r="J94" s="7" t="s">
        <v>99</v>
      </c>
      <c r="K94" s="7">
        <v>0</v>
      </c>
      <c r="L94" s="7">
        <v>0</v>
      </c>
      <c r="M94" s="7">
        <v>0</v>
      </c>
      <c r="N94" s="7">
        <v>0</v>
      </c>
      <c r="O94" s="7">
        <v>0</v>
      </c>
      <c r="P94" s="7">
        <v>0</v>
      </c>
      <c r="Q94" s="7">
        <v>0</v>
      </c>
      <c r="R94" s="7">
        <v>0</v>
      </c>
      <c r="S94" s="7">
        <v>0</v>
      </c>
      <c r="T94" s="7">
        <v>0</v>
      </c>
      <c r="U94" s="7" t="s">
        <v>99</v>
      </c>
      <c r="V94" s="7" t="s">
        <v>99</v>
      </c>
      <c r="W94" s="7" t="s">
        <v>99</v>
      </c>
      <c r="X94" s="7" t="s">
        <v>99</v>
      </c>
      <c r="Y94" s="7" t="s">
        <v>99</v>
      </c>
      <c r="Z94" s="7"/>
      <c r="AA94" s="7"/>
      <c r="AB94" s="7"/>
      <c r="AC94" s="7"/>
      <c r="AD94" s="7"/>
      <c r="AE94" s="7"/>
      <c r="AF94" s="7"/>
      <c r="AG94" s="7"/>
      <c r="AH94" s="7">
        <v>0</v>
      </c>
    </row>
    <row r="95" spans="1:34">
      <c r="A95" s="27">
        <v>39995</v>
      </c>
      <c r="B95" s="7" t="s">
        <v>1509</v>
      </c>
      <c r="C95" s="7" t="s">
        <v>1865</v>
      </c>
      <c r="D95" s="7" t="s">
        <v>1374</v>
      </c>
      <c r="E95" s="7" t="s">
        <v>1843</v>
      </c>
      <c r="F95" s="7">
        <v>0</v>
      </c>
      <c r="G95" s="7">
        <v>0</v>
      </c>
      <c r="H95" s="7">
        <v>0</v>
      </c>
      <c r="I95" s="7">
        <v>0</v>
      </c>
      <c r="J95" s="7" t="s">
        <v>99</v>
      </c>
      <c r="K95" s="7">
        <v>0</v>
      </c>
      <c r="L95" s="7">
        <v>0</v>
      </c>
      <c r="M95" s="7">
        <v>0</v>
      </c>
      <c r="N95" s="7">
        <v>0</v>
      </c>
      <c r="O95" s="7">
        <v>0</v>
      </c>
      <c r="P95" s="7">
        <v>0</v>
      </c>
      <c r="Q95" s="7">
        <v>0</v>
      </c>
      <c r="R95" s="7">
        <v>0</v>
      </c>
      <c r="S95" s="7">
        <v>0</v>
      </c>
      <c r="T95" s="7">
        <v>0</v>
      </c>
      <c r="U95" s="7" t="s">
        <v>99</v>
      </c>
      <c r="V95" s="7" t="s">
        <v>99</v>
      </c>
      <c r="W95" s="7" t="s">
        <v>99</v>
      </c>
      <c r="X95" s="7" t="s">
        <v>99</v>
      </c>
      <c r="Y95" s="7" t="s">
        <v>99</v>
      </c>
      <c r="Z95" s="7"/>
      <c r="AA95" s="7"/>
      <c r="AB95" s="7"/>
      <c r="AC95" s="7"/>
      <c r="AD95" s="7"/>
      <c r="AE95" s="7"/>
      <c r="AF95" s="7"/>
      <c r="AG95" s="7"/>
      <c r="AH95" s="7">
        <v>0</v>
      </c>
    </row>
    <row r="96" spans="1:34">
      <c r="A96" s="27">
        <v>39995</v>
      </c>
      <c r="B96" s="7" t="s">
        <v>1509</v>
      </c>
      <c r="C96" s="7" t="s">
        <v>1865</v>
      </c>
      <c r="D96" s="7" t="s">
        <v>1374</v>
      </c>
      <c r="E96" s="7" t="s">
        <v>943</v>
      </c>
      <c r="F96" s="7">
        <v>0</v>
      </c>
      <c r="G96" s="7">
        <v>0</v>
      </c>
      <c r="H96" s="7">
        <v>0</v>
      </c>
      <c r="I96" s="7">
        <v>0</v>
      </c>
      <c r="J96" s="7" t="s">
        <v>99</v>
      </c>
      <c r="K96" s="7">
        <v>0</v>
      </c>
      <c r="L96" s="7">
        <v>0</v>
      </c>
      <c r="M96" s="7">
        <v>0</v>
      </c>
      <c r="N96" s="7">
        <v>0</v>
      </c>
      <c r="O96" s="7">
        <v>0</v>
      </c>
      <c r="P96" s="7">
        <v>0</v>
      </c>
      <c r="Q96" s="7">
        <v>0</v>
      </c>
      <c r="R96" s="7">
        <v>0</v>
      </c>
      <c r="S96" s="7">
        <v>0</v>
      </c>
      <c r="T96" s="7">
        <v>0</v>
      </c>
      <c r="U96" s="7" t="s">
        <v>99</v>
      </c>
      <c r="V96" s="7" t="s">
        <v>99</v>
      </c>
      <c r="W96" s="7" t="s">
        <v>99</v>
      </c>
      <c r="X96" s="7" t="s">
        <v>99</v>
      </c>
      <c r="Y96" s="7" t="s">
        <v>99</v>
      </c>
      <c r="Z96" s="7"/>
      <c r="AA96" s="7"/>
      <c r="AB96" s="7"/>
      <c r="AC96" s="7"/>
      <c r="AD96" s="7"/>
      <c r="AE96" s="7"/>
      <c r="AF96" s="7"/>
      <c r="AG96" s="7"/>
      <c r="AH96" s="7">
        <v>0</v>
      </c>
    </row>
    <row r="97" spans="1:34">
      <c r="A97" s="27">
        <v>39995</v>
      </c>
      <c r="B97" s="7" t="s">
        <v>1509</v>
      </c>
      <c r="C97" s="7" t="s">
        <v>1865</v>
      </c>
      <c r="D97" s="7" t="s">
        <v>1374</v>
      </c>
      <c r="E97" s="7" t="s">
        <v>1861</v>
      </c>
      <c r="F97" s="7">
        <v>0</v>
      </c>
      <c r="G97" s="7">
        <v>0</v>
      </c>
      <c r="H97" s="7">
        <v>0</v>
      </c>
      <c r="I97" s="7">
        <v>0</v>
      </c>
      <c r="J97" s="7" t="s">
        <v>99</v>
      </c>
      <c r="K97" s="7">
        <v>0</v>
      </c>
      <c r="L97" s="7">
        <v>0</v>
      </c>
      <c r="M97" s="7">
        <v>0</v>
      </c>
      <c r="N97" s="7">
        <v>0</v>
      </c>
      <c r="O97" s="7">
        <v>0</v>
      </c>
      <c r="P97" s="7">
        <v>0</v>
      </c>
      <c r="Q97" s="7">
        <v>0</v>
      </c>
      <c r="R97" s="7">
        <v>0</v>
      </c>
      <c r="S97" s="7">
        <v>0</v>
      </c>
      <c r="T97" s="7">
        <v>0</v>
      </c>
      <c r="U97" s="7" t="s">
        <v>99</v>
      </c>
      <c r="V97" s="7" t="s">
        <v>99</v>
      </c>
      <c r="W97" s="7" t="s">
        <v>99</v>
      </c>
      <c r="X97" s="7" t="s">
        <v>99</v>
      </c>
      <c r="Y97" s="7" t="s">
        <v>99</v>
      </c>
      <c r="Z97" s="7"/>
      <c r="AA97" s="7"/>
      <c r="AB97" s="7"/>
      <c r="AC97" s="7"/>
      <c r="AD97" s="7"/>
      <c r="AE97" s="7"/>
      <c r="AF97" s="7"/>
      <c r="AG97" s="7"/>
      <c r="AH97" s="7">
        <v>0</v>
      </c>
    </row>
    <row r="98" spans="1:34">
      <c r="A98" s="27">
        <v>39995</v>
      </c>
      <c r="B98" s="7" t="s">
        <v>1509</v>
      </c>
      <c r="C98" s="7" t="s">
        <v>1865</v>
      </c>
      <c r="D98" s="7" t="s">
        <v>1374</v>
      </c>
      <c r="E98" s="7" t="s">
        <v>1862</v>
      </c>
      <c r="F98" s="7">
        <v>0</v>
      </c>
      <c r="G98" s="7">
        <v>0</v>
      </c>
      <c r="H98" s="7">
        <v>0</v>
      </c>
      <c r="I98" s="7">
        <v>0</v>
      </c>
      <c r="J98" s="7" t="s">
        <v>99</v>
      </c>
      <c r="K98" s="7">
        <v>0</v>
      </c>
      <c r="L98" s="7">
        <v>0</v>
      </c>
      <c r="M98" s="7">
        <v>0</v>
      </c>
      <c r="N98" s="7">
        <v>0</v>
      </c>
      <c r="O98" s="7">
        <v>0</v>
      </c>
      <c r="P98" s="7">
        <v>0</v>
      </c>
      <c r="Q98" s="7">
        <v>0</v>
      </c>
      <c r="R98" s="7">
        <v>0</v>
      </c>
      <c r="S98" s="7">
        <v>0</v>
      </c>
      <c r="T98" s="7">
        <v>0</v>
      </c>
      <c r="U98" s="7" t="s">
        <v>99</v>
      </c>
      <c r="V98" s="7" t="s">
        <v>99</v>
      </c>
      <c r="W98" s="7" t="s">
        <v>99</v>
      </c>
      <c r="X98" s="7" t="s">
        <v>99</v>
      </c>
      <c r="Y98" s="7" t="s">
        <v>99</v>
      </c>
      <c r="Z98" s="7"/>
      <c r="AA98" s="7"/>
      <c r="AB98" s="7"/>
      <c r="AC98" s="7"/>
      <c r="AD98" s="7"/>
      <c r="AE98" s="7"/>
      <c r="AF98" s="7"/>
      <c r="AG98" s="7"/>
      <c r="AH98" s="7">
        <v>0</v>
      </c>
    </row>
    <row r="99" spans="1:34">
      <c r="A99" s="27">
        <v>39995</v>
      </c>
      <c r="B99" s="7" t="s">
        <v>1509</v>
      </c>
      <c r="C99" s="7" t="s">
        <v>405</v>
      </c>
      <c r="D99" s="7" t="s">
        <v>734</v>
      </c>
      <c r="E99" s="7" t="s">
        <v>1843</v>
      </c>
      <c r="F99" s="7" t="s">
        <v>99</v>
      </c>
      <c r="G99" s="7" t="s">
        <v>99</v>
      </c>
      <c r="H99" s="7" t="s">
        <v>99</v>
      </c>
      <c r="I99" s="7" t="s">
        <v>99</v>
      </c>
      <c r="J99" s="7" t="s">
        <v>99</v>
      </c>
      <c r="K99" s="7" t="s">
        <v>99</v>
      </c>
      <c r="L99" s="7" t="s">
        <v>99</v>
      </c>
      <c r="M99" s="7" t="s">
        <v>99</v>
      </c>
      <c r="N99" s="7" t="s">
        <v>99</v>
      </c>
      <c r="O99" s="7" t="s">
        <v>99</v>
      </c>
      <c r="P99" s="7" t="s">
        <v>99</v>
      </c>
      <c r="Q99" s="7" t="s">
        <v>99</v>
      </c>
      <c r="R99" s="7" t="s">
        <v>99</v>
      </c>
      <c r="S99" s="7" t="s">
        <v>99</v>
      </c>
      <c r="T99" s="7" t="s">
        <v>99</v>
      </c>
      <c r="U99" s="7" t="s">
        <v>99</v>
      </c>
      <c r="V99" s="7" t="s">
        <v>99</v>
      </c>
      <c r="W99" s="7" t="s">
        <v>99</v>
      </c>
      <c r="X99" s="7" t="s">
        <v>99</v>
      </c>
      <c r="Y99" s="7" t="s">
        <v>99</v>
      </c>
      <c r="Z99" s="7"/>
      <c r="AA99" s="7"/>
      <c r="AB99" s="7"/>
      <c r="AC99" s="7"/>
      <c r="AD99" s="7"/>
      <c r="AE99" s="7"/>
      <c r="AF99" s="7"/>
      <c r="AG99" s="7"/>
      <c r="AH99" s="7" t="s">
        <v>99</v>
      </c>
    </row>
    <row r="100" spans="1:34">
      <c r="A100" s="27">
        <v>39995</v>
      </c>
      <c r="B100" s="7" t="s">
        <v>1509</v>
      </c>
      <c r="C100" s="7" t="s">
        <v>405</v>
      </c>
      <c r="D100" s="7" t="s">
        <v>734</v>
      </c>
      <c r="E100" s="7" t="s">
        <v>943</v>
      </c>
      <c r="F100" s="7" t="s">
        <v>99</v>
      </c>
      <c r="G100" s="7" t="s">
        <v>99</v>
      </c>
      <c r="H100" s="7" t="s">
        <v>99</v>
      </c>
      <c r="I100" s="7" t="s">
        <v>99</v>
      </c>
      <c r="J100" s="7" t="s">
        <v>99</v>
      </c>
      <c r="K100" s="7" t="s">
        <v>99</v>
      </c>
      <c r="L100" s="7" t="s">
        <v>99</v>
      </c>
      <c r="M100" s="7" t="s">
        <v>99</v>
      </c>
      <c r="N100" s="7" t="s">
        <v>99</v>
      </c>
      <c r="O100" s="7" t="s">
        <v>99</v>
      </c>
      <c r="P100" s="7" t="s">
        <v>99</v>
      </c>
      <c r="Q100" s="7" t="s">
        <v>99</v>
      </c>
      <c r="R100" s="7" t="s">
        <v>99</v>
      </c>
      <c r="S100" s="7" t="s">
        <v>99</v>
      </c>
      <c r="T100" s="7" t="s">
        <v>99</v>
      </c>
      <c r="U100" s="7" t="s">
        <v>99</v>
      </c>
      <c r="V100" s="7" t="s">
        <v>99</v>
      </c>
      <c r="W100" s="7" t="s">
        <v>99</v>
      </c>
      <c r="X100" s="7" t="s">
        <v>99</v>
      </c>
      <c r="Y100" s="7" t="s">
        <v>99</v>
      </c>
      <c r="Z100" s="7"/>
      <c r="AA100" s="7"/>
      <c r="AB100" s="7"/>
      <c r="AC100" s="7"/>
      <c r="AD100" s="7"/>
      <c r="AE100" s="7"/>
      <c r="AF100" s="7"/>
      <c r="AG100" s="7"/>
      <c r="AH100" s="7" t="s">
        <v>99</v>
      </c>
    </row>
    <row r="101" spans="1:34">
      <c r="A101" s="27">
        <v>39995</v>
      </c>
      <c r="B101" s="7" t="s">
        <v>1509</v>
      </c>
      <c r="C101" s="7" t="s">
        <v>405</v>
      </c>
      <c r="D101" s="7" t="s">
        <v>734</v>
      </c>
      <c r="E101" s="7" t="s">
        <v>1861</v>
      </c>
      <c r="F101" s="7" t="s">
        <v>99</v>
      </c>
      <c r="G101" s="7" t="s">
        <v>99</v>
      </c>
      <c r="H101" s="7" t="s">
        <v>99</v>
      </c>
      <c r="I101" s="7" t="s">
        <v>99</v>
      </c>
      <c r="J101" s="7" t="s">
        <v>99</v>
      </c>
      <c r="K101" s="7" t="s">
        <v>99</v>
      </c>
      <c r="L101" s="7" t="s">
        <v>99</v>
      </c>
      <c r="M101" s="7" t="s">
        <v>99</v>
      </c>
      <c r="N101" s="7" t="s">
        <v>99</v>
      </c>
      <c r="O101" s="7" t="s">
        <v>99</v>
      </c>
      <c r="P101" s="7" t="s">
        <v>99</v>
      </c>
      <c r="Q101" s="7" t="s">
        <v>99</v>
      </c>
      <c r="R101" s="7" t="s">
        <v>99</v>
      </c>
      <c r="S101" s="7" t="s">
        <v>99</v>
      </c>
      <c r="T101" s="7" t="s">
        <v>99</v>
      </c>
      <c r="U101" s="7" t="s">
        <v>99</v>
      </c>
      <c r="V101" s="7" t="s">
        <v>99</v>
      </c>
      <c r="W101" s="7" t="s">
        <v>99</v>
      </c>
      <c r="X101" s="7" t="s">
        <v>99</v>
      </c>
      <c r="Y101" s="7" t="s">
        <v>99</v>
      </c>
      <c r="Z101" s="7"/>
      <c r="AA101" s="7"/>
      <c r="AB101" s="7"/>
      <c r="AC101" s="7"/>
      <c r="AD101" s="7"/>
      <c r="AE101" s="7"/>
      <c r="AF101" s="7"/>
      <c r="AG101" s="7"/>
      <c r="AH101" s="7" t="s">
        <v>99</v>
      </c>
    </row>
    <row r="102" spans="1:34">
      <c r="A102" s="27">
        <v>39995</v>
      </c>
      <c r="B102" s="7" t="s">
        <v>1509</v>
      </c>
      <c r="C102" s="7" t="s">
        <v>405</v>
      </c>
      <c r="D102" s="7" t="s">
        <v>734</v>
      </c>
      <c r="E102" s="7" t="s">
        <v>1862</v>
      </c>
      <c r="F102" s="7" t="s">
        <v>99</v>
      </c>
      <c r="G102" s="7" t="s">
        <v>99</v>
      </c>
      <c r="H102" s="7" t="s">
        <v>99</v>
      </c>
      <c r="I102" s="7" t="s">
        <v>99</v>
      </c>
      <c r="J102" s="7" t="s">
        <v>99</v>
      </c>
      <c r="K102" s="7" t="s">
        <v>99</v>
      </c>
      <c r="L102" s="7" t="s">
        <v>99</v>
      </c>
      <c r="M102" s="7" t="s">
        <v>99</v>
      </c>
      <c r="N102" s="7" t="s">
        <v>99</v>
      </c>
      <c r="O102" s="7" t="s">
        <v>99</v>
      </c>
      <c r="P102" s="7" t="s">
        <v>99</v>
      </c>
      <c r="Q102" s="7" t="s">
        <v>99</v>
      </c>
      <c r="R102" s="7" t="s">
        <v>99</v>
      </c>
      <c r="S102" s="7" t="s">
        <v>99</v>
      </c>
      <c r="T102" s="7" t="s">
        <v>99</v>
      </c>
      <c r="U102" s="7" t="s">
        <v>99</v>
      </c>
      <c r="V102" s="7" t="s">
        <v>99</v>
      </c>
      <c r="W102" s="7" t="s">
        <v>99</v>
      </c>
      <c r="X102" s="7" t="s">
        <v>99</v>
      </c>
      <c r="Y102" s="7" t="s">
        <v>99</v>
      </c>
      <c r="Z102" s="7"/>
      <c r="AA102" s="7"/>
      <c r="AB102" s="7"/>
      <c r="AC102" s="7"/>
      <c r="AD102" s="7"/>
      <c r="AE102" s="7"/>
      <c r="AF102" s="7"/>
      <c r="AG102" s="7"/>
      <c r="AH102" s="7" t="s">
        <v>99</v>
      </c>
    </row>
    <row r="103" spans="1:34">
      <c r="A103" s="27">
        <v>39995</v>
      </c>
      <c r="B103" s="7" t="s">
        <v>1757</v>
      </c>
      <c r="C103" s="7" t="s">
        <v>1151</v>
      </c>
      <c r="D103" s="7" t="s">
        <v>734</v>
      </c>
      <c r="E103" s="7" t="s">
        <v>1843</v>
      </c>
      <c r="F103" s="7">
        <v>265</v>
      </c>
      <c r="G103" s="7">
        <v>105</v>
      </c>
      <c r="H103" s="7">
        <v>70</v>
      </c>
      <c r="I103" s="7">
        <v>28</v>
      </c>
      <c r="J103" s="7" t="s">
        <v>99</v>
      </c>
      <c r="K103" s="7">
        <v>8</v>
      </c>
      <c r="L103" s="7">
        <v>6</v>
      </c>
      <c r="M103" s="7">
        <v>2</v>
      </c>
      <c r="N103" s="7">
        <v>8</v>
      </c>
      <c r="O103" s="7">
        <v>7</v>
      </c>
      <c r="P103" s="7">
        <v>6</v>
      </c>
      <c r="Q103" s="7">
        <v>7</v>
      </c>
      <c r="R103" s="7">
        <v>7</v>
      </c>
      <c r="S103" s="7">
        <v>6</v>
      </c>
      <c r="T103" s="7">
        <v>2</v>
      </c>
      <c r="U103" s="7" t="s">
        <v>99</v>
      </c>
      <c r="V103" s="7" t="s">
        <v>99</v>
      </c>
      <c r="W103" s="7" t="s">
        <v>99</v>
      </c>
      <c r="X103" s="7" t="s">
        <v>99</v>
      </c>
      <c r="Y103" s="7" t="s">
        <v>99</v>
      </c>
      <c r="Z103" s="7"/>
      <c r="AA103" s="7"/>
      <c r="AB103" s="7"/>
      <c r="AC103" s="7"/>
      <c r="AD103" s="7"/>
      <c r="AE103" s="7"/>
      <c r="AF103" s="7"/>
      <c r="AG103" s="7"/>
      <c r="AH103" s="7">
        <v>3</v>
      </c>
    </row>
    <row r="104" spans="1:34">
      <c r="A104" s="27">
        <v>39995</v>
      </c>
      <c r="B104" s="7" t="s">
        <v>1757</v>
      </c>
      <c r="C104" s="7" t="s">
        <v>1151</v>
      </c>
      <c r="D104" s="7" t="s">
        <v>734</v>
      </c>
      <c r="E104" s="7" t="s">
        <v>943</v>
      </c>
      <c r="F104" s="7">
        <v>1608</v>
      </c>
      <c r="G104" s="7">
        <v>676</v>
      </c>
      <c r="H104" s="7">
        <v>408</v>
      </c>
      <c r="I104" s="7">
        <v>167</v>
      </c>
      <c r="J104" s="7" t="s">
        <v>99</v>
      </c>
      <c r="K104" s="7">
        <v>46</v>
      </c>
      <c r="L104" s="7">
        <v>37</v>
      </c>
      <c r="M104" s="7">
        <v>6</v>
      </c>
      <c r="N104" s="7">
        <v>38</v>
      </c>
      <c r="O104" s="7">
        <v>60</v>
      </c>
      <c r="P104" s="7">
        <v>50</v>
      </c>
      <c r="Q104" s="7">
        <v>35</v>
      </c>
      <c r="R104" s="7">
        <v>31</v>
      </c>
      <c r="S104" s="7">
        <v>22</v>
      </c>
      <c r="T104" s="7">
        <v>4</v>
      </c>
      <c r="U104" s="7" t="s">
        <v>99</v>
      </c>
      <c r="V104" s="7" t="s">
        <v>99</v>
      </c>
      <c r="W104" s="7" t="s">
        <v>99</v>
      </c>
      <c r="X104" s="7" t="s">
        <v>99</v>
      </c>
      <c r="Y104" s="7" t="s">
        <v>99</v>
      </c>
      <c r="Z104" s="7"/>
      <c r="AA104" s="7"/>
      <c r="AB104" s="7"/>
      <c r="AC104" s="7"/>
      <c r="AD104" s="7"/>
      <c r="AE104" s="7"/>
      <c r="AF104" s="7"/>
      <c r="AG104" s="7"/>
      <c r="AH104" s="7">
        <v>28</v>
      </c>
    </row>
    <row r="105" spans="1:34">
      <c r="A105" s="27">
        <v>39995</v>
      </c>
      <c r="B105" s="7" t="s">
        <v>1757</v>
      </c>
      <c r="C105" s="7" t="s">
        <v>1151</v>
      </c>
      <c r="D105" s="7" t="s">
        <v>734</v>
      </c>
      <c r="E105" s="7" t="s">
        <v>1861</v>
      </c>
      <c r="F105" s="7">
        <v>1331</v>
      </c>
      <c r="G105" s="7">
        <v>556</v>
      </c>
      <c r="H105" s="7">
        <v>333</v>
      </c>
      <c r="I105" s="7">
        <v>143</v>
      </c>
      <c r="J105" s="7" t="s">
        <v>99</v>
      </c>
      <c r="K105" s="7">
        <v>40</v>
      </c>
      <c r="L105" s="7">
        <v>29</v>
      </c>
      <c r="M105" s="7">
        <v>3</v>
      </c>
      <c r="N105" s="7">
        <v>32</v>
      </c>
      <c r="O105" s="7">
        <v>53</v>
      </c>
      <c r="P105" s="7">
        <v>44</v>
      </c>
      <c r="Q105" s="7">
        <v>28</v>
      </c>
      <c r="R105" s="7">
        <v>27</v>
      </c>
      <c r="S105" s="7">
        <v>17</v>
      </c>
      <c r="T105" s="7">
        <v>2</v>
      </c>
      <c r="U105" s="7" t="s">
        <v>99</v>
      </c>
      <c r="V105" s="7" t="s">
        <v>99</v>
      </c>
      <c r="W105" s="7" t="s">
        <v>99</v>
      </c>
      <c r="X105" s="7" t="s">
        <v>99</v>
      </c>
      <c r="Y105" s="7" t="s">
        <v>99</v>
      </c>
      <c r="Z105" s="7"/>
      <c r="AA105" s="7"/>
      <c r="AB105" s="7"/>
      <c r="AC105" s="7"/>
      <c r="AD105" s="7"/>
      <c r="AE105" s="7"/>
      <c r="AF105" s="7"/>
      <c r="AG105" s="7"/>
      <c r="AH105" s="7">
        <v>24</v>
      </c>
    </row>
    <row r="106" spans="1:34">
      <c r="A106" s="27">
        <v>39995</v>
      </c>
      <c r="B106" s="7" t="s">
        <v>1757</v>
      </c>
      <c r="C106" s="7" t="s">
        <v>1151</v>
      </c>
      <c r="D106" s="7" t="s">
        <v>734</v>
      </c>
      <c r="E106" s="7" t="s">
        <v>1862</v>
      </c>
      <c r="F106" s="7">
        <v>277</v>
      </c>
      <c r="G106" s="7">
        <v>120</v>
      </c>
      <c r="H106" s="7">
        <v>75</v>
      </c>
      <c r="I106" s="7">
        <v>24</v>
      </c>
      <c r="J106" s="7" t="s">
        <v>99</v>
      </c>
      <c r="K106" s="7">
        <v>6</v>
      </c>
      <c r="L106" s="7">
        <v>8</v>
      </c>
      <c r="M106" s="7">
        <v>3</v>
      </c>
      <c r="N106" s="7">
        <v>6</v>
      </c>
      <c r="O106" s="7">
        <v>7</v>
      </c>
      <c r="P106" s="7">
        <v>6</v>
      </c>
      <c r="Q106" s="7">
        <v>7</v>
      </c>
      <c r="R106" s="7">
        <v>4</v>
      </c>
      <c r="S106" s="7">
        <v>5</v>
      </c>
      <c r="T106" s="7">
        <v>2</v>
      </c>
      <c r="U106" s="7" t="s">
        <v>99</v>
      </c>
      <c r="V106" s="7" t="s">
        <v>99</v>
      </c>
      <c r="W106" s="7" t="s">
        <v>99</v>
      </c>
      <c r="X106" s="7" t="s">
        <v>99</v>
      </c>
      <c r="Y106" s="7" t="s">
        <v>99</v>
      </c>
      <c r="Z106" s="7"/>
      <c r="AA106" s="7"/>
      <c r="AB106" s="7"/>
      <c r="AC106" s="7"/>
      <c r="AD106" s="7"/>
      <c r="AE106" s="7"/>
      <c r="AF106" s="7"/>
      <c r="AG106" s="7"/>
      <c r="AH106" s="7">
        <v>4</v>
      </c>
    </row>
    <row r="107" spans="1:34">
      <c r="A107" s="27">
        <v>39995</v>
      </c>
      <c r="B107" s="7" t="s">
        <v>1757</v>
      </c>
      <c r="C107" s="7" t="s">
        <v>1863</v>
      </c>
      <c r="D107" s="7" t="s">
        <v>734</v>
      </c>
      <c r="E107" s="7" t="s">
        <v>1843</v>
      </c>
      <c r="F107" s="7">
        <v>55</v>
      </c>
      <c r="G107" s="7">
        <v>28</v>
      </c>
      <c r="H107" s="7">
        <v>13</v>
      </c>
      <c r="I107" s="7">
        <v>7</v>
      </c>
      <c r="J107" s="7" t="s">
        <v>99</v>
      </c>
      <c r="K107" s="7">
        <v>2</v>
      </c>
      <c r="L107" s="7">
        <v>0</v>
      </c>
      <c r="M107" s="7">
        <v>0</v>
      </c>
      <c r="N107" s="7">
        <v>1</v>
      </c>
      <c r="O107" s="7">
        <v>1</v>
      </c>
      <c r="P107" s="7">
        <v>0</v>
      </c>
      <c r="Q107" s="7">
        <v>0</v>
      </c>
      <c r="R107" s="7">
        <v>1</v>
      </c>
      <c r="S107" s="7">
        <v>0</v>
      </c>
      <c r="T107" s="7">
        <v>2</v>
      </c>
      <c r="U107" s="7" t="s">
        <v>99</v>
      </c>
      <c r="V107" s="7" t="s">
        <v>99</v>
      </c>
      <c r="W107" s="7" t="s">
        <v>99</v>
      </c>
      <c r="X107" s="7" t="s">
        <v>99</v>
      </c>
      <c r="Y107" s="7" t="s">
        <v>99</v>
      </c>
      <c r="Z107" s="7"/>
      <c r="AA107" s="7"/>
      <c r="AB107" s="7"/>
      <c r="AC107" s="7"/>
      <c r="AD107" s="7"/>
      <c r="AE107" s="7"/>
      <c r="AF107" s="7"/>
      <c r="AG107" s="7"/>
      <c r="AH107" s="7">
        <v>0</v>
      </c>
    </row>
    <row r="108" spans="1:34">
      <c r="A108" s="27">
        <v>39995</v>
      </c>
      <c r="B108" s="7" t="s">
        <v>1757</v>
      </c>
      <c r="C108" s="7" t="s">
        <v>1863</v>
      </c>
      <c r="D108" s="7" t="s">
        <v>734</v>
      </c>
      <c r="E108" s="7" t="s">
        <v>943</v>
      </c>
      <c r="F108" s="7">
        <v>121</v>
      </c>
      <c r="G108" s="7">
        <v>54</v>
      </c>
      <c r="H108" s="7">
        <v>25</v>
      </c>
      <c r="I108" s="7">
        <v>24</v>
      </c>
      <c r="J108" s="7" t="s">
        <v>99</v>
      </c>
      <c r="K108" s="7">
        <v>7</v>
      </c>
      <c r="L108" s="7">
        <v>0</v>
      </c>
      <c r="M108" s="7">
        <v>0</v>
      </c>
      <c r="N108" s="7">
        <v>3</v>
      </c>
      <c r="O108" s="7">
        <v>1</v>
      </c>
      <c r="P108" s="7">
        <v>0</v>
      </c>
      <c r="Q108" s="7">
        <v>0</v>
      </c>
      <c r="R108" s="7">
        <v>3</v>
      </c>
      <c r="S108" s="7">
        <v>0</v>
      </c>
      <c r="T108" s="7">
        <v>4</v>
      </c>
      <c r="U108" s="7" t="s">
        <v>99</v>
      </c>
      <c r="V108" s="7" t="s">
        <v>99</v>
      </c>
      <c r="W108" s="7" t="s">
        <v>99</v>
      </c>
      <c r="X108" s="7" t="s">
        <v>99</v>
      </c>
      <c r="Y108" s="7" t="s">
        <v>99</v>
      </c>
      <c r="Z108" s="7"/>
      <c r="AA108" s="7"/>
      <c r="AB108" s="7"/>
      <c r="AC108" s="7"/>
      <c r="AD108" s="7"/>
      <c r="AE108" s="7"/>
      <c r="AF108" s="7"/>
      <c r="AG108" s="7"/>
      <c r="AH108" s="7">
        <v>0</v>
      </c>
    </row>
    <row r="109" spans="1:34">
      <c r="A109" s="27">
        <v>39995</v>
      </c>
      <c r="B109" s="7" t="s">
        <v>1757</v>
      </c>
      <c r="C109" s="7" t="s">
        <v>1863</v>
      </c>
      <c r="D109" s="7" t="s">
        <v>734</v>
      </c>
      <c r="E109" s="7" t="s">
        <v>1861</v>
      </c>
      <c r="F109" s="7">
        <v>86</v>
      </c>
      <c r="G109" s="7">
        <v>39</v>
      </c>
      <c r="H109" s="7">
        <v>18</v>
      </c>
      <c r="I109" s="7">
        <v>16</v>
      </c>
      <c r="J109" s="7" t="s">
        <v>99</v>
      </c>
      <c r="K109" s="7">
        <v>6</v>
      </c>
      <c r="L109" s="7">
        <v>0</v>
      </c>
      <c r="M109" s="7">
        <v>0</v>
      </c>
      <c r="N109" s="7">
        <v>3</v>
      </c>
      <c r="O109" s="7">
        <v>1</v>
      </c>
      <c r="P109" s="7">
        <v>0</v>
      </c>
      <c r="Q109" s="7">
        <v>0</v>
      </c>
      <c r="R109" s="7">
        <v>1</v>
      </c>
      <c r="S109" s="7">
        <v>0</v>
      </c>
      <c r="T109" s="7">
        <v>2</v>
      </c>
      <c r="U109" s="7" t="s">
        <v>99</v>
      </c>
      <c r="V109" s="7" t="s">
        <v>99</v>
      </c>
      <c r="W109" s="7" t="s">
        <v>99</v>
      </c>
      <c r="X109" s="7" t="s">
        <v>99</v>
      </c>
      <c r="Y109" s="7" t="s">
        <v>99</v>
      </c>
      <c r="Z109" s="7"/>
      <c r="AA109" s="7"/>
      <c r="AB109" s="7"/>
      <c r="AC109" s="7"/>
      <c r="AD109" s="7"/>
      <c r="AE109" s="7"/>
      <c r="AF109" s="7"/>
      <c r="AG109" s="7"/>
      <c r="AH109" s="7">
        <v>0</v>
      </c>
    </row>
    <row r="110" spans="1:34">
      <c r="A110" s="27">
        <v>39995</v>
      </c>
      <c r="B110" s="7" t="s">
        <v>1757</v>
      </c>
      <c r="C110" s="7" t="s">
        <v>1863</v>
      </c>
      <c r="D110" s="7" t="s">
        <v>734</v>
      </c>
      <c r="E110" s="7" t="s">
        <v>1862</v>
      </c>
      <c r="F110" s="7">
        <v>35</v>
      </c>
      <c r="G110" s="7">
        <v>15</v>
      </c>
      <c r="H110" s="7">
        <v>7</v>
      </c>
      <c r="I110" s="7">
        <v>8</v>
      </c>
      <c r="J110" s="7" t="s">
        <v>99</v>
      </c>
      <c r="K110" s="7">
        <v>1</v>
      </c>
      <c r="L110" s="7">
        <v>0</v>
      </c>
      <c r="M110" s="7">
        <v>0</v>
      </c>
      <c r="N110" s="7">
        <v>0</v>
      </c>
      <c r="O110" s="7">
        <v>0</v>
      </c>
      <c r="P110" s="7">
        <v>0</v>
      </c>
      <c r="Q110" s="7">
        <v>0</v>
      </c>
      <c r="R110" s="7">
        <v>2</v>
      </c>
      <c r="S110" s="7">
        <v>0</v>
      </c>
      <c r="T110" s="7">
        <v>2</v>
      </c>
      <c r="U110" s="7" t="s">
        <v>99</v>
      </c>
      <c r="V110" s="7" t="s">
        <v>99</v>
      </c>
      <c r="W110" s="7" t="s">
        <v>99</v>
      </c>
      <c r="X110" s="7" t="s">
        <v>99</v>
      </c>
      <c r="Y110" s="7" t="s">
        <v>99</v>
      </c>
      <c r="Z110" s="7"/>
      <c r="AA110" s="7"/>
      <c r="AB110" s="7"/>
      <c r="AC110" s="7"/>
      <c r="AD110" s="7"/>
      <c r="AE110" s="7"/>
      <c r="AF110" s="7"/>
      <c r="AG110" s="7"/>
      <c r="AH110" s="7">
        <v>0</v>
      </c>
    </row>
    <row r="111" spans="1:34">
      <c r="A111" s="27">
        <v>39995</v>
      </c>
      <c r="B111" s="7" t="s">
        <v>1757</v>
      </c>
      <c r="C111" s="7" t="s">
        <v>1865</v>
      </c>
      <c r="D111" s="7" t="s">
        <v>734</v>
      </c>
      <c r="E111" s="7" t="s">
        <v>1843</v>
      </c>
      <c r="F111" s="7">
        <v>210</v>
      </c>
      <c r="G111" s="7">
        <v>77</v>
      </c>
      <c r="H111" s="7">
        <v>57</v>
      </c>
      <c r="I111" s="7">
        <v>21</v>
      </c>
      <c r="J111" s="7" t="s">
        <v>99</v>
      </c>
      <c r="K111" s="7">
        <v>6</v>
      </c>
      <c r="L111" s="7">
        <v>6</v>
      </c>
      <c r="M111" s="7">
        <v>2</v>
      </c>
      <c r="N111" s="7">
        <v>7</v>
      </c>
      <c r="O111" s="7">
        <v>6</v>
      </c>
      <c r="P111" s="7">
        <v>6</v>
      </c>
      <c r="Q111" s="7">
        <v>7</v>
      </c>
      <c r="R111" s="7">
        <v>6</v>
      </c>
      <c r="S111" s="7">
        <v>6</v>
      </c>
      <c r="T111" s="7">
        <v>0</v>
      </c>
      <c r="U111" s="7" t="s">
        <v>99</v>
      </c>
      <c r="V111" s="7" t="s">
        <v>99</v>
      </c>
      <c r="W111" s="7" t="s">
        <v>99</v>
      </c>
      <c r="X111" s="7" t="s">
        <v>99</v>
      </c>
      <c r="Y111" s="7" t="s">
        <v>99</v>
      </c>
      <c r="Z111" s="7"/>
      <c r="AA111" s="7"/>
      <c r="AB111" s="7"/>
      <c r="AC111" s="7"/>
      <c r="AD111" s="7"/>
      <c r="AE111" s="7"/>
      <c r="AF111" s="7"/>
      <c r="AG111" s="7"/>
      <c r="AH111" s="7">
        <v>3</v>
      </c>
    </row>
    <row r="112" spans="1:34">
      <c r="A112" s="27">
        <v>39995</v>
      </c>
      <c r="B112" s="7" t="s">
        <v>1757</v>
      </c>
      <c r="C112" s="7" t="s">
        <v>1865</v>
      </c>
      <c r="D112" s="7" t="s">
        <v>734</v>
      </c>
      <c r="E112" s="7" t="s">
        <v>943</v>
      </c>
      <c r="F112" s="7">
        <v>1487</v>
      </c>
      <c r="G112" s="7">
        <v>622</v>
      </c>
      <c r="H112" s="7">
        <v>383</v>
      </c>
      <c r="I112" s="7">
        <v>143</v>
      </c>
      <c r="J112" s="7" t="s">
        <v>99</v>
      </c>
      <c r="K112" s="7">
        <v>39</v>
      </c>
      <c r="L112" s="7">
        <v>37</v>
      </c>
      <c r="M112" s="7">
        <v>6</v>
      </c>
      <c r="N112" s="7">
        <v>35</v>
      </c>
      <c r="O112" s="7">
        <v>59</v>
      </c>
      <c r="P112" s="7">
        <v>50</v>
      </c>
      <c r="Q112" s="7">
        <v>35</v>
      </c>
      <c r="R112" s="7">
        <v>28</v>
      </c>
      <c r="S112" s="7">
        <v>22</v>
      </c>
      <c r="T112" s="7">
        <v>0</v>
      </c>
      <c r="U112" s="7" t="s">
        <v>99</v>
      </c>
      <c r="V112" s="7" t="s">
        <v>99</v>
      </c>
      <c r="W112" s="7" t="s">
        <v>99</v>
      </c>
      <c r="X112" s="7" t="s">
        <v>99</v>
      </c>
      <c r="Y112" s="7" t="s">
        <v>99</v>
      </c>
      <c r="Z112" s="7"/>
      <c r="AA112" s="7"/>
      <c r="AB112" s="7"/>
      <c r="AC112" s="7"/>
      <c r="AD112" s="7"/>
      <c r="AE112" s="7"/>
      <c r="AF112" s="7"/>
      <c r="AG112" s="7"/>
      <c r="AH112" s="7">
        <v>28</v>
      </c>
    </row>
    <row r="113" spans="1:34">
      <c r="A113" s="27">
        <v>39995</v>
      </c>
      <c r="B113" s="7" t="s">
        <v>1757</v>
      </c>
      <c r="C113" s="7" t="s">
        <v>1865</v>
      </c>
      <c r="D113" s="7" t="s">
        <v>734</v>
      </c>
      <c r="E113" s="7" t="s">
        <v>1861</v>
      </c>
      <c r="F113" s="7">
        <v>1245</v>
      </c>
      <c r="G113" s="7">
        <v>517</v>
      </c>
      <c r="H113" s="7">
        <v>315</v>
      </c>
      <c r="I113" s="7">
        <v>127</v>
      </c>
      <c r="J113" s="7" t="s">
        <v>99</v>
      </c>
      <c r="K113" s="7">
        <v>34</v>
      </c>
      <c r="L113" s="7">
        <v>29</v>
      </c>
      <c r="M113" s="7">
        <v>3</v>
      </c>
      <c r="N113" s="7">
        <v>29</v>
      </c>
      <c r="O113" s="7">
        <v>52</v>
      </c>
      <c r="P113" s="7">
        <v>44</v>
      </c>
      <c r="Q113" s="7">
        <v>28</v>
      </c>
      <c r="R113" s="7">
        <v>26</v>
      </c>
      <c r="S113" s="7">
        <v>17</v>
      </c>
      <c r="T113" s="7">
        <v>0</v>
      </c>
      <c r="U113" s="7" t="s">
        <v>99</v>
      </c>
      <c r="V113" s="7" t="s">
        <v>99</v>
      </c>
      <c r="W113" s="7" t="s">
        <v>99</v>
      </c>
      <c r="X113" s="7" t="s">
        <v>99</v>
      </c>
      <c r="Y113" s="7" t="s">
        <v>99</v>
      </c>
      <c r="Z113" s="7"/>
      <c r="AA113" s="7"/>
      <c r="AB113" s="7"/>
      <c r="AC113" s="7"/>
      <c r="AD113" s="7"/>
      <c r="AE113" s="7"/>
      <c r="AF113" s="7"/>
      <c r="AG113" s="7"/>
      <c r="AH113" s="7">
        <v>24</v>
      </c>
    </row>
    <row r="114" spans="1:34">
      <c r="A114" s="27">
        <v>39995</v>
      </c>
      <c r="B114" s="7" t="s">
        <v>1757</v>
      </c>
      <c r="C114" s="7" t="s">
        <v>1865</v>
      </c>
      <c r="D114" s="7" t="s">
        <v>734</v>
      </c>
      <c r="E114" s="7" t="s">
        <v>1862</v>
      </c>
      <c r="F114" s="7">
        <v>242</v>
      </c>
      <c r="G114" s="7">
        <v>105</v>
      </c>
      <c r="H114" s="7">
        <v>68</v>
      </c>
      <c r="I114" s="7">
        <v>16</v>
      </c>
      <c r="J114" s="7" t="s">
        <v>99</v>
      </c>
      <c r="K114" s="7">
        <v>5</v>
      </c>
      <c r="L114" s="7">
        <v>8</v>
      </c>
      <c r="M114" s="7">
        <v>3</v>
      </c>
      <c r="N114" s="7">
        <v>6</v>
      </c>
      <c r="O114" s="7">
        <v>7</v>
      </c>
      <c r="P114" s="7">
        <v>6</v>
      </c>
      <c r="Q114" s="7">
        <v>7</v>
      </c>
      <c r="R114" s="7">
        <v>2</v>
      </c>
      <c r="S114" s="7">
        <v>5</v>
      </c>
      <c r="T114" s="7">
        <v>0</v>
      </c>
      <c r="U114" s="7" t="s">
        <v>99</v>
      </c>
      <c r="V114" s="7" t="s">
        <v>99</v>
      </c>
      <c r="W114" s="7" t="s">
        <v>99</v>
      </c>
      <c r="X114" s="7" t="s">
        <v>99</v>
      </c>
      <c r="Y114" s="7" t="s">
        <v>99</v>
      </c>
      <c r="Z114" s="7"/>
      <c r="AA114" s="7"/>
      <c r="AB114" s="7"/>
      <c r="AC114" s="7"/>
      <c r="AD114" s="7"/>
      <c r="AE114" s="7"/>
      <c r="AF114" s="7"/>
      <c r="AG114" s="7"/>
      <c r="AH114" s="7">
        <v>4</v>
      </c>
    </row>
    <row r="115" spans="1:34">
      <c r="A115" s="27">
        <v>39995</v>
      </c>
      <c r="B115" s="7" t="s">
        <v>1757</v>
      </c>
      <c r="C115" s="7" t="s">
        <v>1865</v>
      </c>
      <c r="D115" s="7" t="s">
        <v>1866</v>
      </c>
      <c r="E115" s="7" t="s">
        <v>1843</v>
      </c>
      <c r="F115" s="7">
        <v>210</v>
      </c>
      <c r="G115" s="7">
        <v>77</v>
      </c>
      <c r="H115" s="7">
        <v>57</v>
      </c>
      <c r="I115" s="7">
        <v>21</v>
      </c>
      <c r="J115" s="7" t="s">
        <v>99</v>
      </c>
      <c r="K115" s="7">
        <v>6</v>
      </c>
      <c r="L115" s="7">
        <v>6</v>
      </c>
      <c r="M115" s="7">
        <v>2</v>
      </c>
      <c r="N115" s="7">
        <v>7</v>
      </c>
      <c r="O115" s="7">
        <v>6</v>
      </c>
      <c r="P115" s="7">
        <v>6</v>
      </c>
      <c r="Q115" s="7">
        <v>7</v>
      </c>
      <c r="R115" s="7">
        <v>6</v>
      </c>
      <c r="S115" s="7">
        <v>6</v>
      </c>
      <c r="T115" s="7">
        <v>0</v>
      </c>
      <c r="U115" s="7" t="s">
        <v>99</v>
      </c>
      <c r="V115" s="7" t="s">
        <v>99</v>
      </c>
      <c r="W115" s="7" t="s">
        <v>99</v>
      </c>
      <c r="X115" s="7" t="s">
        <v>99</v>
      </c>
      <c r="Y115" s="7" t="s">
        <v>99</v>
      </c>
      <c r="Z115" s="7"/>
      <c r="AA115" s="7"/>
      <c r="AB115" s="7"/>
      <c r="AC115" s="7"/>
      <c r="AD115" s="7"/>
      <c r="AE115" s="7"/>
      <c r="AF115" s="7"/>
      <c r="AG115" s="7"/>
      <c r="AH115" s="7">
        <v>3</v>
      </c>
    </row>
    <row r="116" spans="1:34">
      <c r="A116" s="27">
        <v>39995</v>
      </c>
      <c r="B116" s="7" t="s">
        <v>1757</v>
      </c>
      <c r="C116" s="7" t="s">
        <v>1865</v>
      </c>
      <c r="D116" s="7" t="s">
        <v>1866</v>
      </c>
      <c r="E116" s="7" t="s">
        <v>943</v>
      </c>
      <c r="F116" s="7">
        <v>1487</v>
      </c>
      <c r="G116" s="7">
        <v>622</v>
      </c>
      <c r="H116" s="7">
        <v>383</v>
      </c>
      <c r="I116" s="7">
        <v>143</v>
      </c>
      <c r="J116" s="7" t="s">
        <v>99</v>
      </c>
      <c r="K116" s="7">
        <v>39</v>
      </c>
      <c r="L116" s="7">
        <v>37</v>
      </c>
      <c r="M116" s="7">
        <v>6</v>
      </c>
      <c r="N116" s="7">
        <v>35</v>
      </c>
      <c r="O116" s="7">
        <v>59</v>
      </c>
      <c r="P116" s="7">
        <v>50</v>
      </c>
      <c r="Q116" s="7">
        <v>35</v>
      </c>
      <c r="R116" s="7">
        <v>28</v>
      </c>
      <c r="S116" s="7">
        <v>22</v>
      </c>
      <c r="T116" s="7">
        <v>0</v>
      </c>
      <c r="U116" s="7" t="s">
        <v>99</v>
      </c>
      <c r="V116" s="7" t="s">
        <v>99</v>
      </c>
      <c r="W116" s="7" t="s">
        <v>99</v>
      </c>
      <c r="X116" s="7" t="s">
        <v>99</v>
      </c>
      <c r="Y116" s="7" t="s">
        <v>99</v>
      </c>
      <c r="Z116" s="7"/>
      <c r="AA116" s="7"/>
      <c r="AB116" s="7"/>
      <c r="AC116" s="7"/>
      <c r="AD116" s="7"/>
      <c r="AE116" s="7"/>
      <c r="AF116" s="7"/>
      <c r="AG116" s="7"/>
      <c r="AH116" s="7">
        <v>28</v>
      </c>
    </row>
    <row r="117" spans="1:34">
      <c r="A117" s="27">
        <v>39995</v>
      </c>
      <c r="B117" s="7" t="s">
        <v>1757</v>
      </c>
      <c r="C117" s="7" t="s">
        <v>1865</v>
      </c>
      <c r="D117" s="7" t="s">
        <v>1866</v>
      </c>
      <c r="E117" s="7" t="s">
        <v>1861</v>
      </c>
      <c r="F117" s="7">
        <v>1245</v>
      </c>
      <c r="G117" s="7">
        <v>517</v>
      </c>
      <c r="H117" s="7">
        <v>315</v>
      </c>
      <c r="I117" s="7">
        <v>127</v>
      </c>
      <c r="J117" s="7" t="s">
        <v>99</v>
      </c>
      <c r="K117" s="7">
        <v>34</v>
      </c>
      <c r="L117" s="7">
        <v>29</v>
      </c>
      <c r="M117" s="7">
        <v>3</v>
      </c>
      <c r="N117" s="7">
        <v>29</v>
      </c>
      <c r="O117" s="7">
        <v>52</v>
      </c>
      <c r="P117" s="7">
        <v>44</v>
      </c>
      <c r="Q117" s="7">
        <v>28</v>
      </c>
      <c r="R117" s="7">
        <v>26</v>
      </c>
      <c r="S117" s="7">
        <v>17</v>
      </c>
      <c r="T117" s="7">
        <v>0</v>
      </c>
      <c r="U117" s="7" t="s">
        <v>99</v>
      </c>
      <c r="V117" s="7" t="s">
        <v>99</v>
      </c>
      <c r="W117" s="7" t="s">
        <v>99</v>
      </c>
      <c r="X117" s="7" t="s">
        <v>99</v>
      </c>
      <c r="Y117" s="7" t="s">
        <v>99</v>
      </c>
      <c r="Z117" s="7"/>
      <c r="AA117" s="7"/>
      <c r="AB117" s="7"/>
      <c r="AC117" s="7"/>
      <c r="AD117" s="7"/>
      <c r="AE117" s="7"/>
      <c r="AF117" s="7"/>
      <c r="AG117" s="7"/>
      <c r="AH117" s="7">
        <v>24</v>
      </c>
    </row>
    <row r="118" spans="1:34">
      <c r="A118" s="27">
        <v>39995</v>
      </c>
      <c r="B118" s="7" t="s">
        <v>1757</v>
      </c>
      <c r="C118" s="7" t="s">
        <v>1865</v>
      </c>
      <c r="D118" s="7" t="s">
        <v>1866</v>
      </c>
      <c r="E118" s="7" t="s">
        <v>1862</v>
      </c>
      <c r="F118" s="7">
        <v>242</v>
      </c>
      <c r="G118" s="7">
        <v>105</v>
      </c>
      <c r="H118" s="7">
        <v>68</v>
      </c>
      <c r="I118" s="7">
        <v>16</v>
      </c>
      <c r="J118" s="7" t="s">
        <v>99</v>
      </c>
      <c r="K118" s="7">
        <v>5</v>
      </c>
      <c r="L118" s="7">
        <v>8</v>
      </c>
      <c r="M118" s="7">
        <v>3</v>
      </c>
      <c r="N118" s="7">
        <v>6</v>
      </c>
      <c r="O118" s="7">
        <v>7</v>
      </c>
      <c r="P118" s="7">
        <v>6</v>
      </c>
      <c r="Q118" s="7">
        <v>7</v>
      </c>
      <c r="R118" s="7">
        <v>2</v>
      </c>
      <c r="S118" s="7">
        <v>5</v>
      </c>
      <c r="T118" s="7">
        <v>0</v>
      </c>
      <c r="U118" s="7" t="s">
        <v>99</v>
      </c>
      <c r="V118" s="7" t="s">
        <v>99</v>
      </c>
      <c r="W118" s="7" t="s">
        <v>99</v>
      </c>
      <c r="X118" s="7" t="s">
        <v>99</v>
      </c>
      <c r="Y118" s="7" t="s">
        <v>99</v>
      </c>
      <c r="Z118" s="7"/>
      <c r="AA118" s="7"/>
      <c r="AB118" s="7"/>
      <c r="AC118" s="7"/>
      <c r="AD118" s="7"/>
      <c r="AE118" s="7"/>
      <c r="AF118" s="7"/>
      <c r="AG118" s="7"/>
      <c r="AH118" s="7">
        <v>4</v>
      </c>
    </row>
    <row r="119" spans="1:34">
      <c r="A119" s="27">
        <v>39995</v>
      </c>
      <c r="B119" s="7" t="s">
        <v>1757</v>
      </c>
      <c r="C119" s="7" t="s">
        <v>1865</v>
      </c>
      <c r="D119" s="7" t="s">
        <v>1374</v>
      </c>
      <c r="E119" s="7" t="s">
        <v>1843</v>
      </c>
      <c r="F119" s="7">
        <v>0</v>
      </c>
      <c r="G119" s="7">
        <v>0</v>
      </c>
      <c r="H119" s="7">
        <v>0</v>
      </c>
      <c r="I119" s="7">
        <v>0</v>
      </c>
      <c r="J119" s="7" t="s">
        <v>99</v>
      </c>
      <c r="K119" s="7">
        <v>0</v>
      </c>
      <c r="L119" s="7">
        <v>0</v>
      </c>
      <c r="M119" s="7">
        <v>0</v>
      </c>
      <c r="N119" s="7">
        <v>0</v>
      </c>
      <c r="O119" s="7">
        <v>0</v>
      </c>
      <c r="P119" s="7">
        <v>0</v>
      </c>
      <c r="Q119" s="7">
        <v>0</v>
      </c>
      <c r="R119" s="7">
        <v>0</v>
      </c>
      <c r="S119" s="7">
        <v>0</v>
      </c>
      <c r="T119" s="7">
        <v>0</v>
      </c>
      <c r="U119" s="7" t="s">
        <v>99</v>
      </c>
      <c r="V119" s="7" t="s">
        <v>99</v>
      </c>
      <c r="W119" s="7" t="s">
        <v>99</v>
      </c>
      <c r="X119" s="7" t="s">
        <v>99</v>
      </c>
      <c r="Y119" s="7" t="s">
        <v>99</v>
      </c>
      <c r="Z119" s="7"/>
      <c r="AA119" s="7"/>
      <c r="AB119" s="7"/>
      <c r="AC119" s="7"/>
      <c r="AD119" s="7"/>
      <c r="AE119" s="7"/>
      <c r="AF119" s="7"/>
      <c r="AG119" s="7"/>
      <c r="AH119" s="7">
        <v>0</v>
      </c>
    </row>
    <row r="120" spans="1:34">
      <c r="A120" s="27">
        <v>39995</v>
      </c>
      <c r="B120" s="7" t="s">
        <v>1757</v>
      </c>
      <c r="C120" s="7" t="s">
        <v>1865</v>
      </c>
      <c r="D120" s="7" t="s">
        <v>1374</v>
      </c>
      <c r="E120" s="7" t="s">
        <v>943</v>
      </c>
      <c r="F120" s="7">
        <v>0</v>
      </c>
      <c r="G120" s="7">
        <v>0</v>
      </c>
      <c r="H120" s="7">
        <v>0</v>
      </c>
      <c r="I120" s="7">
        <v>0</v>
      </c>
      <c r="J120" s="7" t="s">
        <v>99</v>
      </c>
      <c r="K120" s="7">
        <v>0</v>
      </c>
      <c r="L120" s="7">
        <v>0</v>
      </c>
      <c r="M120" s="7">
        <v>0</v>
      </c>
      <c r="N120" s="7">
        <v>0</v>
      </c>
      <c r="O120" s="7">
        <v>0</v>
      </c>
      <c r="P120" s="7">
        <v>0</v>
      </c>
      <c r="Q120" s="7">
        <v>0</v>
      </c>
      <c r="R120" s="7">
        <v>0</v>
      </c>
      <c r="S120" s="7">
        <v>0</v>
      </c>
      <c r="T120" s="7">
        <v>0</v>
      </c>
      <c r="U120" s="7" t="s">
        <v>99</v>
      </c>
      <c r="V120" s="7" t="s">
        <v>99</v>
      </c>
      <c r="W120" s="7" t="s">
        <v>99</v>
      </c>
      <c r="X120" s="7" t="s">
        <v>99</v>
      </c>
      <c r="Y120" s="7" t="s">
        <v>99</v>
      </c>
      <c r="Z120" s="7"/>
      <c r="AA120" s="7"/>
      <c r="AB120" s="7"/>
      <c r="AC120" s="7"/>
      <c r="AD120" s="7"/>
      <c r="AE120" s="7"/>
      <c r="AF120" s="7"/>
      <c r="AG120" s="7"/>
      <c r="AH120" s="7">
        <v>0</v>
      </c>
    </row>
    <row r="121" spans="1:34">
      <c r="A121" s="27">
        <v>39995</v>
      </c>
      <c r="B121" s="7" t="s">
        <v>1757</v>
      </c>
      <c r="C121" s="7" t="s">
        <v>1865</v>
      </c>
      <c r="D121" s="7" t="s">
        <v>1374</v>
      </c>
      <c r="E121" s="7" t="s">
        <v>1861</v>
      </c>
      <c r="F121" s="7">
        <v>0</v>
      </c>
      <c r="G121" s="7">
        <v>0</v>
      </c>
      <c r="H121" s="7">
        <v>0</v>
      </c>
      <c r="I121" s="7">
        <v>0</v>
      </c>
      <c r="J121" s="7" t="s">
        <v>99</v>
      </c>
      <c r="K121" s="7">
        <v>0</v>
      </c>
      <c r="L121" s="7">
        <v>0</v>
      </c>
      <c r="M121" s="7">
        <v>0</v>
      </c>
      <c r="N121" s="7">
        <v>0</v>
      </c>
      <c r="O121" s="7">
        <v>0</v>
      </c>
      <c r="P121" s="7">
        <v>0</v>
      </c>
      <c r="Q121" s="7">
        <v>0</v>
      </c>
      <c r="R121" s="7">
        <v>0</v>
      </c>
      <c r="S121" s="7">
        <v>0</v>
      </c>
      <c r="T121" s="7">
        <v>0</v>
      </c>
      <c r="U121" s="7" t="s">
        <v>99</v>
      </c>
      <c r="V121" s="7" t="s">
        <v>99</v>
      </c>
      <c r="W121" s="7" t="s">
        <v>99</v>
      </c>
      <c r="X121" s="7" t="s">
        <v>99</v>
      </c>
      <c r="Y121" s="7" t="s">
        <v>99</v>
      </c>
      <c r="Z121" s="7"/>
      <c r="AA121" s="7"/>
      <c r="AB121" s="7"/>
      <c r="AC121" s="7"/>
      <c r="AD121" s="7"/>
      <c r="AE121" s="7"/>
      <c r="AF121" s="7"/>
      <c r="AG121" s="7"/>
      <c r="AH121" s="7">
        <v>0</v>
      </c>
    </row>
    <row r="122" spans="1:34">
      <c r="A122" s="27">
        <v>39995</v>
      </c>
      <c r="B122" s="7" t="s">
        <v>1757</v>
      </c>
      <c r="C122" s="7" t="s">
        <v>1865</v>
      </c>
      <c r="D122" s="7" t="s">
        <v>1374</v>
      </c>
      <c r="E122" s="7" t="s">
        <v>1862</v>
      </c>
      <c r="F122" s="7">
        <v>0</v>
      </c>
      <c r="G122" s="7">
        <v>0</v>
      </c>
      <c r="H122" s="7">
        <v>0</v>
      </c>
      <c r="I122" s="7">
        <v>0</v>
      </c>
      <c r="J122" s="7" t="s">
        <v>99</v>
      </c>
      <c r="K122" s="7">
        <v>0</v>
      </c>
      <c r="L122" s="7">
        <v>0</v>
      </c>
      <c r="M122" s="7">
        <v>0</v>
      </c>
      <c r="N122" s="7">
        <v>0</v>
      </c>
      <c r="O122" s="7">
        <v>0</v>
      </c>
      <c r="P122" s="7">
        <v>0</v>
      </c>
      <c r="Q122" s="7">
        <v>0</v>
      </c>
      <c r="R122" s="7">
        <v>0</v>
      </c>
      <c r="S122" s="7">
        <v>0</v>
      </c>
      <c r="T122" s="7">
        <v>0</v>
      </c>
      <c r="U122" s="7" t="s">
        <v>99</v>
      </c>
      <c r="V122" s="7" t="s">
        <v>99</v>
      </c>
      <c r="W122" s="7" t="s">
        <v>99</v>
      </c>
      <c r="X122" s="7" t="s">
        <v>99</v>
      </c>
      <c r="Y122" s="7" t="s">
        <v>99</v>
      </c>
      <c r="Z122" s="7"/>
      <c r="AA122" s="7"/>
      <c r="AB122" s="7"/>
      <c r="AC122" s="7"/>
      <c r="AD122" s="7"/>
      <c r="AE122" s="7"/>
      <c r="AF122" s="7"/>
      <c r="AG122" s="7"/>
      <c r="AH122" s="7">
        <v>0</v>
      </c>
    </row>
    <row r="123" spans="1:34">
      <c r="A123" s="27">
        <v>39995</v>
      </c>
      <c r="B123" s="7" t="s">
        <v>1757</v>
      </c>
      <c r="C123" s="7" t="s">
        <v>405</v>
      </c>
      <c r="D123" s="7" t="s">
        <v>734</v>
      </c>
      <c r="E123" s="7" t="s">
        <v>1843</v>
      </c>
      <c r="F123" s="7" t="s">
        <v>99</v>
      </c>
      <c r="G123" s="7" t="s">
        <v>99</v>
      </c>
      <c r="H123" s="7" t="s">
        <v>99</v>
      </c>
      <c r="I123" s="7" t="s">
        <v>99</v>
      </c>
      <c r="J123" s="7" t="s">
        <v>99</v>
      </c>
      <c r="K123" s="7" t="s">
        <v>99</v>
      </c>
      <c r="L123" s="7" t="s">
        <v>99</v>
      </c>
      <c r="M123" s="7" t="s">
        <v>99</v>
      </c>
      <c r="N123" s="7" t="s">
        <v>99</v>
      </c>
      <c r="O123" s="7" t="s">
        <v>99</v>
      </c>
      <c r="P123" s="7" t="s">
        <v>99</v>
      </c>
      <c r="Q123" s="7" t="s">
        <v>99</v>
      </c>
      <c r="R123" s="7" t="s">
        <v>99</v>
      </c>
      <c r="S123" s="7" t="s">
        <v>99</v>
      </c>
      <c r="T123" s="7" t="s">
        <v>99</v>
      </c>
      <c r="U123" s="7" t="s">
        <v>99</v>
      </c>
      <c r="V123" s="7" t="s">
        <v>99</v>
      </c>
      <c r="W123" s="7" t="s">
        <v>99</v>
      </c>
      <c r="X123" s="7" t="s">
        <v>99</v>
      </c>
      <c r="Y123" s="7" t="s">
        <v>99</v>
      </c>
      <c r="Z123" s="7"/>
      <c r="AA123" s="7"/>
      <c r="AB123" s="7"/>
      <c r="AC123" s="7"/>
      <c r="AD123" s="7"/>
      <c r="AE123" s="7"/>
      <c r="AF123" s="7"/>
      <c r="AG123" s="7"/>
      <c r="AH123" s="7" t="s">
        <v>99</v>
      </c>
    </row>
    <row r="124" spans="1:34">
      <c r="A124" s="27">
        <v>39995</v>
      </c>
      <c r="B124" s="7" t="s">
        <v>1757</v>
      </c>
      <c r="C124" s="7" t="s">
        <v>405</v>
      </c>
      <c r="D124" s="7" t="s">
        <v>734</v>
      </c>
      <c r="E124" s="7" t="s">
        <v>943</v>
      </c>
      <c r="F124" s="7" t="s">
        <v>99</v>
      </c>
      <c r="G124" s="7" t="s">
        <v>99</v>
      </c>
      <c r="H124" s="7" t="s">
        <v>99</v>
      </c>
      <c r="I124" s="7" t="s">
        <v>99</v>
      </c>
      <c r="J124" s="7" t="s">
        <v>99</v>
      </c>
      <c r="K124" s="7" t="s">
        <v>99</v>
      </c>
      <c r="L124" s="7" t="s">
        <v>99</v>
      </c>
      <c r="M124" s="7" t="s">
        <v>99</v>
      </c>
      <c r="N124" s="7" t="s">
        <v>99</v>
      </c>
      <c r="O124" s="7" t="s">
        <v>99</v>
      </c>
      <c r="P124" s="7" t="s">
        <v>99</v>
      </c>
      <c r="Q124" s="7" t="s">
        <v>99</v>
      </c>
      <c r="R124" s="7" t="s">
        <v>99</v>
      </c>
      <c r="S124" s="7" t="s">
        <v>99</v>
      </c>
      <c r="T124" s="7" t="s">
        <v>99</v>
      </c>
      <c r="U124" s="7" t="s">
        <v>99</v>
      </c>
      <c r="V124" s="7" t="s">
        <v>99</v>
      </c>
      <c r="W124" s="7" t="s">
        <v>99</v>
      </c>
      <c r="X124" s="7" t="s">
        <v>99</v>
      </c>
      <c r="Y124" s="7" t="s">
        <v>99</v>
      </c>
      <c r="Z124" s="7"/>
      <c r="AA124" s="7"/>
      <c r="AB124" s="7"/>
      <c r="AC124" s="7"/>
      <c r="AD124" s="7"/>
      <c r="AE124" s="7"/>
      <c r="AF124" s="7"/>
      <c r="AG124" s="7"/>
      <c r="AH124" s="7" t="s">
        <v>99</v>
      </c>
    </row>
    <row r="125" spans="1:34">
      <c r="A125" s="27">
        <v>39995</v>
      </c>
      <c r="B125" s="7" t="s">
        <v>1757</v>
      </c>
      <c r="C125" s="7" t="s">
        <v>405</v>
      </c>
      <c r="D125" s="7" t="s">
        <v>734</v>
      </c>
      <c r="E125" s="7" t="s">
        <v>1861</v>
      </c>
      <c r="F125" s="7" t="s">
        <v>99</v>
      </c>
      <c r="G125" s="7" t="s">
        <v>99</v>
      </c>
      <c r="H125" s="7" t="s">
        <v>99</v>
      </c>
      <c r="I125" s="7" t="s">
        <v>99</v>
      </c>
      <c r="J125" s="7" t="s">
        <v>99</v>
      </c>
      <c r="K125" s="7" t="s">
        <v>99</v>
      </c>
      <c r="L125" s="7" t="s">
        <v>99</v>
      </c>
      <c r="M125" s="7" t="s">
        <v>99</v>
      </c>
      <c r="N125" s="7" t="s">
        <v>99</v>
      </c>
      <c r="O125" s="7" t="s">
        <v>99</v>
      </c>
      <c r="P125" s="7" t="s">
        <v>99</v>
      </c>
      <c r="Q125" s="7" t="s">
        <v>99</v>
      </c>
      <c r="R125" s="7" t="s">
        <v>99</v>
      </c>
      <c r="S125" s="7" t="s">
        <v>99</v>
      </c>
      <c r="T125" s="7" t="s">
        <v>99</v>
      </c>
      <c r="U125" s="7" t="s">
        <v>99</v>
      </c>
      <c r="V125" s="7" t="s">
        <v>99</v>
      </c>
      <c r="W125" s="7" t="s">
        <v>99</v>
      </c>
      <c r="X125" s="7" t="s">
        <v>99</v>
      </c>
      <c r="Y125" s="7" t="s">
        <v>99</v>
      </c>
      <c r="Z125" s="7"/>
      <c r="AA125" s="7"/>
      <c r="AB125" s="7"/>
      <c r="AC125" s="7"/>
      <c r="AD125" s="7"/>
      <c r="AE125" s="7"/>
      <c r="AF125" s="7"/>
      <c r="AG125" s="7"/>
      <c r="AH125" s="7" t="s">
        <v>99</v>
      </c>
    </row>
    <row r="126" spans="1:34">
      <c r="A126" s="27">
        <v>39995</v>
      </c>
      <c r="B126" s="7" t="s">
        <v>1757</v>
      </c>
      <c r="C126" s="7" t="s">
        <v>405</v>
      </c>
      <c r="D126" s="7" t="s">
        <v>734</v>
      </c>
      <c r="E126" s="7" t="s">
        <v>1862</v>
      </c>
      <c r="F126" s="7" t="s">
        <v>99</v>
      </c>
      <c r="G126" s="7" t="s">
        <v>99</v>
      </c>
      <c r="H126" s="7" t="s">
        <v>99</v>
      </c>
      <c r="I126" s="7" t="s">
        <v>99</v>
      </c>
      <c r="J126" s="7" t="s">
        <v>99</v>
      </c>
      <c r="K126" s="7" t="s">
        <v>99</v>
      </c>
      <c r="L126" s="7" t="s">
        <v>99</v>
      </c>
      <c r="M126" s="7" t="s">
        <v>99</v>
      </c>
      <c r="N126" s="7" t="s">
        <v>99</v>
      </c>
      <c r="O126" s="7" t="s">
        <v>99</v>
      </c>
      <c r="P126" s="7" t="s">
        <v>99</v>
      </c>
      <c r="Q126" s="7" t="s">
        <v>99</v>
      </c>
      <c r="R126" s="7" t="s">
        <v>99</v>
      </c>
      <c r="S126" s="7" t="s">
        <v>99</v>
      </c>
      <c r="T126" s="7" t="s">
        <v>99</v>
      </c>
      <c r="U126" s="7" t="s">
        <v>99</v>
      </c>
      <c r="V126" s="7" t="s">
        <v>99</v>
      </c>
      <c r="W126" s="7" t="s">
        <v>99</v>
      </c>
      <c r="X126" s="7" t="s">
        <v>99</v>
      </c>
      <c r="Y126" s="7" t="s">
        <v>99</v>
      </c>
      <c r="Z126" s="7"/>
      <c r="AA126" s="7"/>
      <c r="AB126" s="7"/>
      <c r="AC126" s="7"/>
      <c r="AD126" s="7"/>
      <c r="AE126" s="7"/>
      <c r="AF126" s="7"/>
      <c r="AG126" s="7"/>
      <c r="AH126" s="7" t="s">
        <v>99</v>
      </c>
    </row>
    <row r="127" spans="1:34">
      <c r="A127" s="27">
        <v>39995</v>
      </c>
      <c r="B127" s="7" t="s">
        <v>1498</v>
      </c>
      <c r="C127" s="7" t="s">
        <v>1151</v>
      </c>
      <c r="D127" s="7" t="s">
        <v>734</v>
      </c>
      <c r="E127" s="7" t="s">
        <v>1843</v>
      </c>
      <c r="F127" s="7">
        <v>261</v>
      </c>
      <c r="G127" s="7">
        <v>139</v>
      </c>
      <c r="H127" s="7">
        <v>54</v>
      </c>
      <c r="I127" s="7">
        <v>22</v>
      </c>
      <c r="J127" s="7" t="s">
        <v>99</v>
      </c>
      <c r="K127" s="7">
        <v>3</v>
      </c>
      <c r="L127" s="7">
        <v>9</v>
      </c>
      <c r="M127" s="7">
        <v>3</v>
      </c>
      <c r="N127" s="7">
        <v>6</v>
      </c>
      <c r="O127" s="7">
        <v>5</v>
      </c>
      <c r="P127" s="7">
        <v>6</v>
      </c>
      <c r="Q127" s="7">
        <v>4</v>
      </c>
      <c r="R127" s="7">
        <v>5</v>
      </c>
      <c r="S127" s="7">
        <v>2</v>
      </c>
      <c r="T127" s="7">
        <v>3</v>
      </c>
      <c r="U127" s="7" t="s">
        <v>99</v>
      </c>
      <c r="V127" s="7" t="s">
        <v>99</v>
      </c>
      <c r="W127" s="7" t="s">
        <v>99</v>
      </c>
      <c r="X127" s="7" t="s">
        <v>99</v>
      </c>
      <c r="Y127" s="7" t="s">
        <v>99</v>
      </c>
      <c r="Z127" s="7"/>
      <c r="AA127" s="7"/>
      <c r="AB127" s="7"/>
      <c r="AC127" s="7"/>
      <c r="AD127" s="7"/>
      <c r="AE127" s="7"/>
      <c r="AF127" s="7"/>
      <c r="AG127" s="7"/>
      <c r="AH127" s="7">
        <v>0</v>
      </c>
    </row>
    <row r="128" spans="1:34">
      <c r="A128" s="27">
        <v>39995</v>
      </c>
      <c r="B128" s="7" t="s">
        <v>1498</v>
      </c>
      <c r="C128" s="7" t="s">
        <v>1151</v>
      </c>
      <c r="D128" s="7" t="s">
        <v>734</v>
      </c>
      <c r="E128" s="7" t="s">
        <v>943</v>
      </c>
      <c r="F128" s="7">
        <v>9442</v>
      </c>
      <c r="G128" s="7">
        <v>7275</v>
      </c>
      <c r="H128" s="7">
        <v>682</v>
      </c>
      <c r="I128" s="7">
        <v>588</v>
      </c>
      <c r="J128" s="7" t="s">
        <v>99</v>
      </c>
      <c r="K128" s="7">
        <v>53</v>
      </c>
      <c r="L128" s="7">
        <v>103</v>
      </c>
      <c r="M128" s="7">
        <v>12</v>
      </c>
      <c r="N128" s="7">
        <v>130</v>
      </c>
      <c r="O128" s="7">
        <v>193</v>
      </c>
      <c r="P128" s="7">
        <v>257</v>
      </c>
      <c r="Q128" s="7">
        <v>19</v>
      </c>
      <c r="R128" s="7">
        <v>105</v>
      </c>
      <c r="S128" s="7">
        <v>15</v>
      </c>
      <c r="T128" s="7">
        <v>10</v>
      </c>
      <c r="U128" s="7" t="s">
        <v>99</v>
      </c>
      <c r="V128" s="7" t="s">
        <v>99</v>
      </c>
      <c r="W128" s="7" t="s">
        <v>99</v>
      </c>
      <c r="X128" s="7" t="s">
        <v>99</v>
      </c>
      <c r="Y128" s="7" t="s">
        <v>99</v>
      </c>
      <c r="Z128" s="7"/>
      <c r="AA128" s="7"/>
      <c r="AB128" s="7"/>
      <c r="AC128" s="7"/>
      <c r="AD128" s="7"/>
      <c r="AE128" s="7"/>
      <c r="AF128" s="7"/>
      <c r="AG128" s="7"/>
      <c r="AH128" s="7">
        <v>0</v>
      </c>
    </row>
    <row r="129" spans="1:34">
      <c r="A129" s="27">
        <v>39995</v>
      </c>
      <c r="B129" s="7" t="s">
        <v>1498</v>
      </c>
      <c r="C129" s="7" t="s">
        <v>1151</v>
      </c>
      <c r="D129" s="7" t="s">
        <v>734</v>
      </c>
      <c r="E129" s="7" t="s">
        <v>1861</v>
      </c>
      <c r="F129" s="7">
        <v>7533</v>
      </c>
      <c r="G129" s="7">
        <v>5928</v>
      </c>
      <c r="H129" s="7">
        <v>482</v>
      </c>
      <c r="I129" s="7">
        <v>465</v>
      </c>
      <c r="J129" s="7" t="s">
        <v>99</v>
      </c>
      <c r="K129" s="7">
        <v>15</v>
      </c>
      <c r="L129" s="7">
        <v>72</v>
      </c>
      <c r="M129" s="7">
        <v>9</v>
      </c>
      <c r="N129" s="7">
        <v>115</v>
      </c>
      <c r="O129" s="7">
        <v>156</v>
      </c>
      <c r="P129" s="7">
        <v>218</v>
      </c>
      <c r="Q129" s="7">
        <v>16</v>
      </c>
      <c r="R129" s="7">
        <v>37</v>
      </c>
      <c r="S129" s="7">
        <v>13</v>
      </c>
      <c r="T129" s="7">
        <v>7</v>
      </c>
      <c r="U129" s="7" t="s">
        <v>99</v>
      </c>
      <c r="V129" s="7" t="s">
        <v>99</v>
      </c>
      <c r="W129" s="7" t="s">
        <v>99</v>
      </c>
      <c r="X129" s="7" t="s">
        <v>99</v>
      </c>
      <c r="Y129" s="7" t="s">
        <v>99</v>
      </c>
      <c r="Z129" s="7"/>
      <c r="AA129" s="7"/>
      <c r="AB129" s="7"/>
      <c r="AC129" s="7"/>
      <c r="AD129" s="7"/>
      <c r="AE129" s="7"/>
      <c r="AF129" s="7"/>
      <c r="AG129" s="7"/>
      <c r="AH129" s="7">
        <v>0</v>
      </c>
    </row>
    <row r="130" spans="1:34">
      <c r="A130" s="27">
        <v>39995</v>
      </c>
      <c r="B130" s="7" t="s">
        <v>1498</v>
      </c>
      <c r="C130" s="7" t="s">
        <v>1151</v>
      </c>
      <c r="D130" s="7" t="s">
        <v>734</v>
      </c>
      <c r="E130" s="7" t="s">
        <v>1862</v>
      </c>
      <c r="F130" s="7">
        <v>1909</v>
      </c>
      <c r="G130" s="7">
        <v>1347</v>
      </c>
      <c r="H130" s="7">
        <v>200</v>
      </c>
      <c r="I130" s="7">
        <v>123</v>
      </c>
      <c r="J130" s="7" t="s">
        <v>99</v>
      </c>
      <c r="K130" s="7">
        <v>38</v>
      </c>
      <c r="L130" s="7">
        <v>31</v>
      </c>
      <c r="M130" s="7">
        <v>3</v>
      </c>
      <c r="N130" s="7">
        <v>15</v>
      </c>
      <c r="O130" s="7">
        <v>37</v>
      </c>
      <c r="P130" s="7">
        <v>39</v>
      </c>
      <c r="Q130" s="7">
        <v>3</v>
      </c>
      <c r="R130" s="7">
        <v>68</v>
      </c>
      <c r="S130" s="7">
        <v>2</v>
      </c>
      <c r="T130" s="7">
        <v>3</v>
      </c>
      <c r="U130" s="7" t="s">
        <v>99</v>
      </c>
      <c r="V130" s="7" t="s">
        <v>99</v>
      </c>
      <c r="W130" s="7" t="s">
        <v>99</v>
      </c>
      <c r="X130" s="7" t="s">
        <v>99</v>
      </c>
      <c r="Y130" s="7" t="s">
        <v>99</v>
      </c>
      <c r="Z130" s="7"/>
      <c r="AA130" s="7"/>
      <c r="AB130" s="7"/>
      <c r="AC130" s="7"/>
      <c r="AD130" s="7"/>
      <c r="AE130" s="7"/>
      <c r="AF130" s="7"/>
      <c r="AG130" s="7"/>
      <c r="AH130" s="7">
        <v>0</v>
      </c>
    </row>
    <row r="131" spans="1:34">
      <c r="A131" s="27">
        <v>39995</v>
      </c>
      <c r="B131" s="7" t="s">
        <v>1498</v>
      </c>
      <c r="C131" s="7" t="s">
        <v>1863</v>
      </c>
      <c r="D131" s="7" t="s">
        <v>734</v>
      </c>
      <c r="E131" s="7" t="s">
        <v>1843</v>
      </c>
      <c r="F131" s="7">
        <v>25</v>
      </c>
      <c r="G131" s="7">
        <v>12</v>
      </c>
      <c r="H131" s="7">
        <v>5</v>
      </c>
      <c r="I131" s="7">
        <v>2</v>
      </c>
      <c r="J131" s="7" t="s">
        <v>99</v>
      </c>
      <c r="K131" s="7">
        <v>0</v>
      </c>
      <c r="L131" s="7">
        <v>2</v>
      </c>
      <c r="M131" s="7">
        <v>0</v>
      </c>
      <c r="N131" s="7">
        <v>1</v>
      </c>
      <c r="O131" s="7">
        <v>0</v>
      </c>
      <c r="P131" s="7">
        <v>0</v>
      </c>
      <c r="Q131" s="7">
        <v>0</v>
      </c>
      <c r="R131" s="7">
        <v>2</v>
      </c>
      <c r="S131" s="7">
        <v>0</v>
      </c>
      <c r="T131" s="7">
        <v>1</v>
      </c>
      <c r="U131" s="7" t="s">
        <v>99</v>
      </c>
      <c r="V131" s="7" t="s">
        <v>99</v>
      </c>
      <c r="W131" s="7" t="s">
        <v>99</v>
      </c>
      <c r="X131" s="7" t="s">
        <v>99</v>
      </c>
      <c r="Y131" s="7" t="s">
        <v>99</v>
      </c>
      <c r="Z131" s="7"/>
      <c r="AA131" s="7"/>
      <c r="AB131" s="7"/>
      <c r="AC131" s="7"/>
      <c r="AD131" s="7"/>
      <c r="AE131" s="7"/>
      <c r="AF131" s="7"/>
      <c r="AG131" s="7"/>
      <c r="AH131" s="7">
        <v>0</v>
      </c>
    </row>
    <row r="132" spans="1:34">
      <c r="A132" s="27">
        <v>39995</v>
      </c>
      <c r="B132" s="7" t="s">
        <v>1498</v>
      </c>
      <c r="C132" s="7" t="s">
        <v>1863</v>
      </c>
      <c r="D132" s="7" t="s">
        <v>734</v>
      </c>
      <c r="E132" s="7" t="s">
        <v>943</v>
      </c>
      <c r="F132" s="7">
        <v>63</v>
      </c>
      <c r="G132" s="7">
        <v>28</v>
      </c>
      <c r="H132" s="7">
        <v>22</v>
      </c>
      <c r="I132" s="7">
        <v>2</v>
      </c>
      <c r="J132" s="7" t="s">
        <v>99</v>
      </c>
      <c r="K132" s="7">
        <v>0</v>
      </c>
      <c r="L132" s="7">
        <v>4</v>
      </c>
      <c r="M132" s="7">
        <v>0</v>
      </c>
      <c r="N132" s="7">
        <v>2</v>
      </c>
      <c r="O132" s="7">
        <v>0</v>
      </c>
      <c r="P132" s="7">
        <v>0</v>
      </c>
      <c r="Q132" s="7">
        <v>0</v>
      </c>
      <c r="R132" s="7">
        <v>3</v>
      </c>
      <c r="S132" s="7">
        <v>0</v>
      </c>
      <c r="T132" s="7">
        <v>2</v>
      </c>
      <c r="U132" s="7" t="s">
        <v>99</v>
      </c>
      <c r="V132" s="7" t="s">
        <v>99</v>
      </c>
      <c r="W132" s="7" t="s">
        <v>99</v>
      </c>
      <c r="X132" s="7" t="s">
        <v>99</v>
      </c>
      <c r="Y132" s="7" t="s">
        <v>99</v>
      </c>
      <c r="Z132" s="7"/>
      <c r="AA132" s="7"/>
      <c r="AB132" s="7"/>
      <c r="AC132" s="7"/>
      <c r="AD132" s="7"/>
      <c r="AE132" s="7"/>
      <c r="AF132" s="7"/>
      <c r="AG132" s="7"/>
      <c r="AH132" s="7">
        <v>0</v>
      </c>
    </row>
    <row r="133" spans="1:34">
      <c r="A133" s="27">
        <v>39995</v>
      </c>
      <c r="B133" s="7" t="s">
        <v>1498</v>
      </c>
      <c r="C133" s="7" t="s">
        <v>1863</v>
      </c>
      <c r="D133" s="7" t="s">
        <v>734</v>
      </c>
      <c r="E133" s="7" t="s">
        <v>1861</v>
      </c>
      <c r="F133" s="7">
        <v>34</v>
      </c>
      <c r="G133" s="7">
        <v>16</v>
      </c>
      <c r="H133" s="7">
        <v>10</v>
      </c>
      <c r="I133" s="7">
        <v>2</v>
      </c>
      <c r="J133" s="7" t="s">
        <v>99</v>
      </c>
      <c r="K133" s="7">
        <v>0</v>
      </c>
      <c r="L133" s="7">
        <v>1</v>
      </c>
      <c r="M133" s="7">
        <v>0</v>
      </c>
      <c r="N133" s="7">
        <v>1</v>
      </c>
      <c r="O133" s="7">
        <v>0</v>
      </c>
      <c r="P133" s="7">
        <v>0</v>
      </c>
      <c r="Q133" s="7">
        <v>0</v>
      </c>
      <c r="R133" s="7">
        <v>2</v>
      </c>
      <c r="S133" s="7">
        <v>0</v>
      </c>
      <c r="T133" s="7">
        <v>2</v>
      </c>
      <c r="U133" s="7" t="s">
        <v>99</v>
      </c>
      <c r="V133" s="7" t="s">
        <v>99</v>
      </c>
      <c r="W133" s="7" t="s">
        <v>99</v>
      </c>
      <c r="X133" s="7" t="s">
        <v>99</v>
      </c>
      <c r="Y133" s="7" t="s">
        <v>99</v>
      </c>
      <c r="Z133" s="7"/>
      <c r="AA133" s="7"/>
      <c r="AB133" s="7"/>
      <c r="AC133" s="7"/>
      <c r="AD133" s="7"/>
      <c r="AE133" s="7"/>
      <c r="AF133" s="7"/>
      <c r="AG133" s="7"/>
      <c r="AH133" s="7">
        <v>0</v>
      </c>
    </row>
    <row r="134" spans="1:34">
      <c r="A134" s="27">
        <v>39995</v>
      </c>
      <c r="B134" s="7" t="s">
        <v>1498</v>
      </c>
      <c r="C134" s="7" t="s">
        <v>1863</v>
      </c>
      <c r="D134" s="7" t="s">
        <v>734</v>
      </c>
      <c r="E134" s="7" t="s">
        <v>1862</v>
      </c>
      <c r="F134" s="7">
        <v>29</v>
      </c>
      <c r="G134" s="7">
        <v>12</v>
      </c>
      <c r="H134" s="7">
        <v>12</v>
      </c>
      <c r="I134" s="7">
        <v>0</v>
      </c>
      <c r="J134" s="7" t="s">
        <v>99</v>
      </c>
      <c r="K134" s="7">
        <v>0</v>
      </c>
      <c r="L134" s="7">
        <v>3</v>
      </c>
      <c r="M134" s="7">
        <v>0</v>
      </c>
      <c r="N134" s="7">
        <v>1</v>
      </c>
      <c r="O134" s="7">
        <v>0</v>
      </c>
      <c r="P134" s="7">
        <v>0</v>
      </c>
      <c r="Q134" s="7">
        <v>0</v>
      </c>
      <c r="R134" s="7">
        <v>1</v>
      </c>
      <c r="S134" s="7">
        <v>0</v>
      </c>
      <c r="T134" s="7">
        <v>0</v>
      </c>
      <c r="U134" s="7" t="s">
        <v>99</v>
      </c>
      <c r="V134" s="7" t="s">
        <v>99</v>
      </c>
      <c r="W134" s="7" t="s">
        <v>99</v>
      </c>
      <c r="X134" s="7" t="s">
        <v>99</v>
      </c>
      <c r="Y134" s="7" t="s">
        <v>99</v>
      </c>
      <c r="Z134" s="7"/>
      <c r="AA134" s="7"/>
      <c r="AB134" s="7"/>
      <c r="AC134" s="7"/>
      <c r="AD134" s="7"/>
      <c r="AE134" s="7"/>
      <c r="AF134" s="7"/>
      <c r="AG134" s="7"/>
      <c r="AH134" s="7">
        <v>0</v>
      </c>
    </row>
    <row r="135" spans="1:34">
      <c r="A135" s="27">
        <v>39995</v>
      </c>
      <c r="B135" s="7" t="s">
        <v>1498</v>
      </c>
      <c r="C135" s="7" t="s">
        <v>1865</v>
      </c>
      <c r="D135" s="7" t="s">
        <v>734</v>
      </c>
      <c r="E135" s="7" t="s">
        <v>1843</v>
      </c>
      <c r="F135" s="7">
        <v>236</v>
      </c>
      <c r="G135" s="7">
        <v>127</v>
      </c>
      <c r="H135" s="7">
        <v>49</v>
      </c>
      <c r="I135" s="7">
        <v>20</v>
      </c>
      <c r="J135" s="7" t="s">
        <v>99</v>
      </c>
      <c r="K135" s="7">
        <v>3</v>
      </c>
      <c r="L135" s="7">
        <v>7</v>
      </c>
      <c r="M135" s="7">
        <v>3</v>
      </c>
      <c r="N135" s="7">
        <v>5</v>
      </c>
      <c r="O135" s="7">
        <v>5</v>
      </c>
      <c r="P135" s="7">
        <v>6</v>
      </c>
      <c r="Q135" s="7">
        <v>4</v>
      </c>
      <c r="R135" s="7">
        <v>3</v>
      </c>
      <c r="S135" s="7">
        <v>2</v>
      </c>
      <c r="T135" s="7">
        <v>2</v>
      </c>
      <c r="U135" s="7" t="s">
        <v>99</v>
      </c>
      <c r="V135" s="7" t="s">
        <v>99</v>
      </c>
      <c r="W135" s="7" t="s">
        <v>99</v>
      </c>
      <c r="X135" s="7" t="s">
        <v>99</v>
      </c>
      <c r="Y135" s="7" t="s">
        <v>99</v>
      </c>
      <c r="Z135" s="7"/>
      <c r="AA135" s="7"/>
      <c r="AB135" s="7"/>
      <c r="AC135" s="7"/>
      <c r="AD135" s="7"/>
      <c r="AE135" s="7"/>
      <c r="AF135" s="7"/>
      <c r="AG135" s="7"/>
      <c r="AH135" s="7">
        <v>0</v>
      </c>
    </row>
    <row r="136" spans="1:34">
      <c r="A136" s="27">
        <v>39995</v>
      </c>
      <c r="B136" s="7" t="s">
        <v>1498</v>
      </c>
      <c r="C136" s="7" t="s">
        <v>1865</v>
      </c>
      <c r="D136" s="7" t="s">
        <v>734</v>
      </c>
      <c r="E136" s="7" t="s">
        <v>943</v>
      </c>
      <c r="F136" s="7">
        <v>9379</v>
      </c>
      <c r="G136" s="7">
        <v>7247</v>
      </c>
      <c r="H136" s="7">
        <v>660</v>
      </c>
      <c r="I136" s="7">
        <v>586</v>
      </c>
      <c r="J136" s="7" t="s">
        <v>99</v>
      </c>
      <c r="K136" s="7">
        <v>53</v>
      </c>
      <c r="L136" s="7">
        <v>99</v>
      </c>
      <c r="M136" s="7">
        <v>12</v>
      </c>
      <c r="N136" s="7">
        <v>128</v>
      </c>
      <c r="O136" s="7">
        <v>193</v>
      </c>
      <c r="P136" s="7">
        <v>257</v>
      </c>
      <c r="Q136" s="7">
        <v>19</v>
      </c>
      <c r="R136" s="7">
        <v>102</v>
      </c>
      <c r="S136" s="7">
        <v>15</v>
      </c>
      <c r="T136" s="7">
        <v>8</v>
      </c>
      <c r="U136" s="7" t="s">
        <v>99</v>
      </c>
      <c r="V136" s="7" t="s">
        <v>99</v>
      </c>
      <c r="W136" s="7" t="s">
        <v>99</v>
      </c>
      <c r="X136" s="7" t="s">
        <v>99</v>
      </c>
      <c r="Y136" s="7" t="s">
        <v>99</v>
      </c>
      <c r="Z136" s="7"/>
      <c r="AA136" s="7"/>
      <c r="AB136" s="7"/>
      <c r="AC136" s="7"/>
      <c r="AD136" s="7"/>
      <c r="AE136" s="7"/>
      <c r="AF136" s="7"/>
      <c r="AG136" s="7"/>
      <c r="AH136" s="7">
        <v>0</v>
      </c>
    </row>
    <row r="137" spans="1:34">
      <c r="A137" s="27">
        <v>39995</v>
      </c>
      <c r="B137" s="7" t="s">
        <v>1498</v>
      </c>
      <c r="C137" s="7" t="s">
        <v>1865</v>
      </c>
      <c r="D137" s="7" t="s">
        <v>734</v>
      </c>
      <c r="E137" s="7" t="s">
        <v>1861</v>
      </c>
      <c r="F137" s="7">
        <v>7499</v>
      </c>
      <c r="G137" s="7">
        <v>5912</v>
      </c>
      <c r="H137" s="7">
        <v>472</v>
      </c>
      <c r="I137" s="7">
        <v>463</v>
      </c>
      <c r="J137" s="7" t="s">
        <v>99</v>
      </c>
      <c r="K137" s="7">
        <v>15</v>
      </c>
      <c r="L137" s="7">
        <v>71</v>
      </c>
      <c r="M137" s="7">
        <v>9</v>
      </c>
      <c r="N137" s="7">
        <v>114</v>
      </c>
      <c r="O137" s="7">
        <v>156</v>
      </c>
      <c r="P137" s="7">
        <v>218</v>
      </c>
      <c r="Q137" s="7">
        <v>16</v>
      </c>
      <c r="R137" s="7">
        <v>35</v>
      </c>
      <c r="S137" s="7">
        <v>13</v>
      </c>
      <c r="T137" s="7">
        <v>5</v>
      </c>
      <c r="U137" s="7" t="s">
        <v>99</v>
      </c>
      <c r="V137" s="7" t="s">
        <v>99</v>
      </c>
      <c r="W137" s="7" t="s">
        <v>99</v>
      </c>
      <c r="X137" s="7" t="s">
        <v>99</v>
      </c>
      <c r="Y137" s="7" t="s">
        <v>99</v>
      </c>
      <c r="Z137" s="7"/>
      <c r="AA137" s="7"/>
      <c r="AB137" s="7"/>
      <c r="AC137" s="7"/>
      <c r="AD137" s="7"/>
      <c r="AE137" s="7"/>
      <c r="AF137" s="7"/>
      <c r="AG137" s="7"/>
      <c r="AH137" s="7">
        <v>0</v>
      </c>
    </row>
    <row r="138" spans="1:34">
      <c r="A138" s="27">
        <v>39995</v>
      </c>
      <c r="B138" s="7" t="s">
        <v>1498</v>
      </c>
      <c r="C138" s="7" t="s">
        <v>1865</v>
      </c>
      <c r="D138" s="7" t="s">
        <v>734</v>
      </c>
      <c r="E138" s="7" t="s">
        <v>1862</v>
      </c>
      <c r="F138" s="7">
        <v>1880</v>
      </c>
      <c r="G138" s="7">
        <v>1335</v>
      </c>
      <c r="H138" s="7">
        <v>188</v>
      </c>
      <c r="I138" s="7">
        <v>123</v>
      </c>
      <c r="J138" s="7" t="s">
        <v>99</v>
      </c>
      <c r="K138" s="7">
        <v>38</v>
      </c>
      <c r="L138" s="7">
        <v>28</v>
      </c>
      <c r="M138" s="7">
        <v>3</v>
      </c>
      <c r="N138" s="7">
        <v>14</v>
      </c>
      <c r="O138" s="7">
        <v>37</v>
      </c>
      <c r="P138" s="7">
        <v>39</v>
      </c>
      <c r="Q138" s="7">
        <v>3</v>
      </c>
      <c r="R138" s="7">
        <v>67</v>
      </c>
      <c r="S138" s="7">
        <v>2</v>
      </c>
      <c r="T138" s="7">
        <v>3</v>
      </c>
      <c r="U138" s="7" t="s">
        <v>99</v>
      </c>
      <c r="V138" s="7" t="s">
        <v>99</v>
      </c>
      <c r="W138" s="7" t="s">
        <v>99</v>
      </c>
      <c r="X138" s="7" t="s">
        <v>99</v>
      </c>
      <c r="Y138" s="7" t="s">
        <v>99</v>
      </c>
      <c r="Z138" s="7"/>
      <c r="AA138" s="7"/>
      <c r="AB138" s="7"/>
      <c r="AC138" s="7"/>
      <c r="AD138" s="7"/>
      <c r="AE138" s="7"/>
      <c r="AF138" s="7"/>
      <c r="AG138" s="7"/>
      <c r="AH138" s="7">
        <v>0</v>
      </c>
    </row>
    <row r="139" spans="1:34">
      <c r="A139" s="27">
        <v>39995</v>
      </c>
      <c r="B139" s="7" t="s">
        <v>1498</v>
      </c>
      <c r="C139" s="7" t="s">
        <v>1865</v>
      </c>
      <c r="D139" s="7" t="s">
        <v>1866</v>
      </c>
      <c r="E139" s="7" t="s">
        <v>1843</v>
      </c>
      <c r="F139" s="7">
        <v>236</v>
      </c>
      <c r="G139" s="7">
        <v>127</v>
      </c>
      <c r="H139" s="7">
        <v>49</v>
      </c>
      <c r="I139" s="7">
        <v>20</v>
      </c>
      <c r="J139" s="7" t="s">
        <v>99</v>
      </c>
      <c r="K139" s="7">
        <v>3</v>
      </c>
      <c r="L139" s="7">
        <v>7</v>
      </c>
      <c r="M139" s="7">
        <v>3</v>
      </c>
      <c r="N139" s="7">
        <v>5</v>
      </c>
      <c r="O139" s="7">
        <v>5</v>
      </c>
      <c r="P139" s="7">
        <v>6</v>
      </c>
      <c r="Q139" s="7">
        <v>4</v>
      </c>
      <c r="R139" s="7">
        <v>3</v>
      </c>
      <c r="S139" s="7">
        <v>2</v>
      </c>
      <c r="T139" s="7">
        <v>2</v>
      </c>
      <c r="U139" s="7" t="s">
        <v>99</v>
      </c>
      <c r="V139" s="7" t="s">
        <v>99</v>
      </c>
      <c r="W139" s="7" t="s">
        <v>99</v>
      </c>
      <c r="X139" s="7" t="s">
        <v>99</v>
      </c>
      <c r="Y139" s="7" t="s">
        <v>99</v>
      </c>
      <c r="Z139" s="7"/>
      <c r="AA139" s="7"/>
      <c r="AB139" s="7"/>
      <c r="AC139" s="7"/>
      <c r="AD139" s="7"/>
      <c r="AE139" s="7"/>
      <c r="AF139" s="7"/>
      <c r="AG139" s="7"/>
      <c r="AH139" s="7">
        <v>0</v>
      </c>
    </row>
    <row r="140" spans="1:34">
      <c r="A140" s="27">
        <v>39995</v>
      </c>
      <c r="B140" s="7" t="s">
        <v>1498</v>
      </c>
      <c r="C140" s="7" t="s">
        <v>1865</v>
      </c>
      <c r="D140" s="7" t="s">
        <v>1866</v>
      </c>
      <c r="E140" s="7" t="s">
        <v>943</v>
      </c>
      <c r="F140" s="7">
        <v>9379</v>
      </c>
      <c r="G140" s="7">
        <v>7247</v>
      </c>
      <c r="H140" s="7">
        <v>660</v>
      </c>
      <c r="I140" s="7">
        <v>586</v>
      </c>
      <c r="J140" s="7" t="s">
        <v>99</v>
      </c>
      <c r="K140" s="7">
        <v>53</v>
      </c>
      <c r="L140" s="7">
        <v>99</v>
      </c>
      <c r="M140" s="7">
        <v>12</v>
      </c>
      <c r="N140" s="7">
        <v>128</v>
      </c>
      <c r="O140" s="7">
        <v>193</v>
      </c>
      <c r="P140" s="7">
        <v>257</v>
      </c>
      <c r="Q140" s="7">
        <v>19</v>
      </c>
      <c r="R140" s="7">
        <v>102</v>
      </c>
      <c r="S140" s="7">
        <v>15</v>
      </c>
      <c r="T140" s="7">
        <v>8</v>
      </c>
      <c r="U140" s="7" t="s">
        <v>99</v>
      </c>
      <c r="V140" s="7" t="s">
        <v>99</v>
      </c>
      <c r="W140" s="7" t="s">
        <v>99</v>
      </c>
      <c r="X140" s="7" t="s">
        <v>99</v>
      </c>
      <c r="Y140" s="7" t="s">
        <v>99</v>
      </c>
      <c r="Z140" s="7"/>
      <c r="AA140" s="7"/>
      <c r="AB140" s="7"/>
      <c r="AC140" s="7"/>
      <c r="AD140" s="7"/>
      <c r="AE140" s="7"/>
      <c r="AF140" s="7"/>
      <c r="AG140" s="7"/>
      <c r="AH140" s="7">
        <v>0</v>
      </c>
    </row>
    <row r="141" spans="1:34">
      <c r="A141" s="27">
        <v>39995</v>
      </c>
      <c r="B141" s="7" t="s">
        <v>1498</v>
      </c>
      <c r="C141" s="7" t="s">
        <v>1865</v>
      </c>
      <c r="D141" s="7" t="s">
        <v>1866</v>
      </c>
      <c r="E141" s="7" t="s">
        <v>1861</v>
      </c>
      <c r="F141" s="7">
        <v>7499</v>
      </c>
      <c r="G141" s="7">
        <v>5912</v>
      </c>
      <c r="H141" s="7">
        <v>472</v>
      </c>
      <c r="I141" s="7">
        <v>463</v>
      </c>
      <c r="J141" s="7" t="s">
        <v>99</v>
      </c>
      <c r="K141" s="7">
        <v>15</v>
      </c>
      <c r="L141" s="7">
        <v>71</v>
      </c>
      <c r="M141" s="7">
        <v>9</v>
      </c>
      <c r="N141" s="7">
        <v>114</v>
      </c>
      <c r="O141" s="7">
        <v>156</v>
      </c>
      <c r="P141" s="7">
        <v>218</v>
      </c>
      <c r="Q141" s="7">
        <v>16</v>
      </c>
      <c r="R141" s="7">
        <v>35</v>
      </c>
      <c r="S141" s="7">
        <v>13</v>
      </c>
      <c r="T141" s="7">
        <v>5</v>
      </c>
      <c r="U141" s="7" t="s">
        <v>99</v>
      </c>
      <c r="V141" s="7" t="s">
        <v>99</v>
      </c>
      <c r="W141" s="7" t="s">
        <v>99</v>
      </c>
      <c r="X141" s="7" t="s">
        <v>99</v>
      </c>
      <c r="Y141" s="7" t="s">
        <v>99</v>
      </c>
      <c r="Z141" s="7"/>
      <c r="AA141" s="7"/>
      <c r="AB141" s="7"/>
      <c r="AC141" s="7"/>
      <c r="AD141" s="7"/>
      <c r="AE141" s="7"/>
      <c r="AF141" s="7"/>
      <c r="AG141" s="7"/>
      <c r="AH141" s="7">
        <v>0</v>
      </c>
    </row>
    <row r="142" spans="1:34">
      <c r="A142" s="27">
        <v>39995</v>
      </c>
      <c r="B142" s="7" t="s">
        <v>1498</v>
      </c>
      <c r="C142" s="7" t="s">
        <v>1865</v>
      </c>
      <c r="D142" s="7" t="s">
        <v>1866</v>
      </c>
      <c r="E142" s="7" t="s">
        <v>1862</v>
      </c>
      <c r="F142" s="7">
        <v>1880</v>
      </c>
      <c r="G142" s="7">
        <v>1335</v>
      </c>
      <c r="H142" s="7">
        <v>188</v>
      </c>
      <c r="I142" s="7">
        <v>123</v>
      </c>
      <c r="J142" s="7" t="s">
        <v>99</v>
      </c>
      <c r="K142" s="7">
        <v>38</v>
      </c>
      <c r="L142" s="7">
        <v>28</v>
      </c>
      <c r="M142" s="7">
        <v>3</v>
      </c>
      <c r="N142" s="7">
        <v>14</v>
      </c>
      <c r="O142" s="7">
        <v>37</v>
      </c>
      <c r="P142" s="7">
        <v>39</v>
      </c>
      <c r="Q142" s="7">
        <v>3</v>
      </c>
      <c r="R142" s="7">
        <v>67</v>
      </c>
      <c r="S142" s="7">
        <v>2</v>
      </c>
      <c r="T142" s="7">
        <v>3</v>
      </c>
      <c r="U142" s="7" t="s">
        <v>99</v>
      </c>
      <c r="V142" s="7" t="s">
        <v>99</v>
      </c>
      <c r="W142" s="7" t="s">
        <v>99</v>
      </c>
      <c r="X142" s="7" t="s">
        <v>99</v>
      </c>
      <c r="Y142" s="7" t="s">
        <v>99</v>
      </c>
      <c r="Z142" s="7"/>
      <c r="AA142" s="7"/>
      <c r="AB142" s="7"/>
      <c r="AC142" s="7"/>
      <c r="AD142" s="7"/>
      <c r="AE142" s="7"/>
      <c r="AF142" s="7"/>
      <c r="AG142" s="7"/>
      <c r="AH142" s="7">
        <v>0</v>
      </c>
    </row>
    <row r="143" spans="1:34">
      <c r="A143" s="27">
        <v>39995</v>
      </c>
      <c r="B143" s="7" t="s">
        <v>1498</v>
      </c>
      <c r="C143" s="7" t="s">
        <v>1865</v>
      </c>
      <c r="D143" s="7" t="s">
        <v>1374</v>
      </c>
      <c r="E143" s="7" t="s">
        <v>1843</v>
      </c>
      <c r="F143" s="7">
        <v>0</v>
      </c>
      <c r="G143" s="7">
        <v>0</v>
      </c>
      <c r="H143" s="7">
        <v>0</v>
      </c>
      <c r="I143" s="7">
        <v>0</v>
      </c>
      <c r="J143" s="7" t="s">
        <v>99</v>
      </c>
      <c r="K143" s="7">
        <v>0</v>
      </c>
      <c r="L143" s="7">
        <v>0</v>
      </c>
      <c r="M143" s="7">
        <v>0</v>
      </c>
      <c r="N143" s="7">
        <v>0</v>
      </c>
      <c r="O143" s="7">
        <v>0</v>
      </c>
      <c r="P143" s="7">
        <v>0</v>
      </c>
      <c r="Q143" s="7">
        <v>0</v>
      </c>
      <c r="R143" s="7">
        <v>0</v>
      </c>
      <c r="S143" s="7">
        <v>0</v>
      </c>
      <c r="T143" s="7">
        <v>0</v>
      </c>
      <c r="U143" s="7" t="s">
        <v>99</v>
      </c>
      <c r="V143" s="7" t="s">
        <v>99</v>
      </c>
      <c r="W143" s="7" t="s">
        <v>99</v>
      </c>
      <c r="X143" s="7" t="s">
        <v>99</v>
      </c>
      <c r="Y143" s="7" t="s">
        <v>99</v>
      </c>
      <c r="Z143" s="7"/>
      <c r="AA143" s="7"/>
      <c r="AB143" s="7"/>
      <c r="AC143" s="7"/>
      <c r="AD143" s="7"/>
      <c r="AE143" s="7"/>
      <c r="AF143" s="7"/>
      <c r="AG143" s="7"/>
      <c r="AH143" s="7">
        <v>0</v>
      </c>
    </row>
    <row r="144" spans="1:34">
      <c r="A144" s="27">
        <v>39995</v>
      </c>
      <c r="B144" s="7" t="s">
        <v>1498</v>
      </c>
      <c r="C144" s="7" t="s">
        <v>1865</v>
      </c>
      <c r="D144" s="7" t="s">
        <v>1374</v>
      </c>
      <c r="E144" s="7" t="s">
        <v>943</v>
      </c>
      <c r="F144" s="7">
        <v>0</v>
      </c>
      <c r="G144" s="7">
        <v>0</v>
      </c>
      <c r="H144" s="7">
        <v>0</v>
      </c>
      <c r="I144" s="7">
        <v>0</v>
      </c>
      <c r="J144" s="7" t="s">
        <v>99</v>
      </c>
      <c r="K144" s="7">
        <v>0</v>
      </c>
      <c r="L144" s="7">
        <v>0</v>
      </c>
      <c r="M144" s="7">
        <v>0</v>
      </c>
      <c r="N144" s="7">
        <v>0</v>
      </c>
      <c r="O144" s="7">
        <v>0</v>
      </c>
      <c r="P144" s="7">
        <v>0</v>
      </c>
      <c r="Q144" s="7">
        <v>0</v>
      </c>
      <c r="R144" s="7">
        <v>0</v>
      </c>
      <c r="S144" s="7">
        <v>0</v>
      </c>
      <c r="T144" s="7">
        <v>0</v>
      </c>
      <c r="U144" s="7" t="s">
        <v>99</v>
      </c>
      <c r="V144" s="7" t="s">
        <v>99</v>
      </c>
      <c r="W144" s="7" t="s">
        <v>99</v>
      </c>
      <c r="X144" s="7" t="s">
        <v>99</v>
      </c>
      <c r="Y144" s="7" t="s">
        <v>99</v>
      </c>
      <c r="Z144" s="7"/>
      <c r="AA144" s="7"/>
      <c r="AB144" s="7"/>
      <c r="AC144" s="7"/>
      <c r="AD144" s="7"/>
      <c r="AE144" s="7"/>
      <c r="AF144" s="7"/>
      <c r="AG144" s="7"/>
      <c r="AH144" s="7">
        <v>0</v>
      </c>
    </row>
    <row r="145" spans="1:34">
      <c r="A145" s="27">
        <v>39995</v>
      </c>
      <c r="B145" s="7" t="s">
        <v>1498</v>
      </c>
      <c r="C145" s="7" t="s">
        <v>1865</v>
      </c>
      <c r="D145" s="7" t="s">
        <v>1374</v>
      </c>
      <c r="E145" s="7" t="s">
        <v>1861</v>
      </c>
      <c r="F145" s="7">
        <v>0</v>
      </c>
      <c r="G145" s="7">
        <v>0</v>
      </c>
      <c r="H145" s="7">
        <v>0</v>
      </c>
      <c r="I145" s="7">
        <v>0</v>
      </c>
      <c r="J145" s="7" t="s">
        <v>99</v>
      </c>
      <c r="K145" s="7">
        <v>0</v>
      </c>
      <c r="L145" s="7">
        <v>0</v>
      </c>
      <c r="M145" s="7">
        <v>0</v>
      </c>
      <c r="N145" s="7">
        <v>0</v>
      </c>
      <c r="O145" s="7">
        <v>0</v>
      </c>
      <c r="P145" s="7">
        <v>0</v>
      </c>
      <c r="Q145" s="7">
        <v>0</v>
      </c>
      <c r="R145" s="7">
        <v>0</v>
      </c>
      <c r="S145" s="7">
        <v>0</v>
      </c>
      <c r="T145" s="7">
        <v>0</v>
      </c>
      <c r="U145" s="7" t="s">
        <v>99</v>
      </c>
      <c r="V145" s="7" t="s">
        <v>99</v>
      </c>
      <c r="W145" s="7" t="s">
        <v>99</v>
      </c>
      <c r="X145" s="7" t="s">
        <v>99</v>
      </c>
      <c r="Y145" s="7" t="s">
        <v>99</v>
      </c>
      <c r="Z145" s="7"/>
      <c r="AA145" s="7"/>
      <c r="AB145" s="7"/>
      <c r="AC145" s="7"/>
      <c r="AD145" s="7"/>
      <c r="AE145" s="7"/>
      <c r="AF145" s="7"/>
      <c r="AG145" s="7"/>
      <c r="AH145" s="7">
        <v>0</v>
      </c>
    </row>
    <row r="146" spans="1:34">
      <c r="A146" s="27">
        <v>39995</v>
      </c>
      <c r="B146" s="7" t="s">
        <v>1498</v>
      </c>
      <c r="C146" s="7" t="s">
        <v>1865</v>
      </c>
      <c r="D146" s="7" t="s">
        <v>1374</v>
      </c>
      <c r="E146" s="7" t="s">
        <v>1862</v>
      </c>
      <c r="F146" s="7">
        <v>0</v>
      </c>
      <c r="G146" s="7">
        <v>0</v>
      </c>
      <c r="H146" s="7">
        <v>0</v>
      </c>
      <c r="I146" s="7">
        <v>0</v>
      </c>
      <c r="J146" s="7" t="s">
        <v>99</v>
      </c>
      <c r="K146" s="7">
        <v>0</v>
      </c>
      <c r="L146" s="7">
        <v>0</v>
      </c>
      <c r="M146" s="7">
        <v>0</v>
      </c>
      <c r="N146" s="7">
        <v>0</v>
      </c>
      <c r="O146" s="7">
        <v>0</v>
      </c>
      <c r="P146" s="7">
        <v>0</v>
      </c>
      <c r="Q146" s="7">
        <v>0</v>
      </c>
      <c r="R146" s="7">
        <v>0</v>
      </c>
      <c r="S146" s="7">
        <v>0</v>
      </c>
      <c r="T146" s="7">
        <v>0</v>
      </c>
      <c r="U146" s="7" t="s">
        <v>99</v>
      </c>
      <c r="V146" s="7" t="s">
        <v>99</v>
      </c>
      <c r="W146" s="7" t="s">
        <v>99</v>
      </c>
      <c r="X146" s="7" t="s">
        <v>99</v>
      </c>
      <c r="Y146" s="7" t="s">
        <v>99</v>
      </c>
      <c r="Z146" s="7"/>
      <c r="AA146" s="7"/>
      <c r="AB146" s="7"/>
      <c r="AC146" s="7"/>
      <c r="AD146" s="7"/>
      <c r="AE146" s="7"/>
      <c r="AF146" s="7"/>
      <c r="AG146" s="7"/>
      <c r="AH146" s="7">
        <v>0</v>
      </c>
    </row>
    <row r="147" spans="1:34">
      <c r="A147" s="27">
        <v>39995</v>
      </c>
      <c r="B147" s="7" t="s">
        <v>1498</v>
      </c>
      <c r="C147" s="7" t="s">
        <v>405</v>
      </c>
      <c r="D147" s="7" t="s">
        <v>734</v>
      </c>
      <c r="E147" s="7" t="s">
        <v>1843</v>
      </c>
      <c r="F147" s="7" t="s">
        <v>99</v>
      </c>
      <c r="G147" s="7" t="s">
        <v>99</v>
      </c>
      <c r="H147" s="7" t="s">
        <v>99</v>
      </c>
      <c r="I147" s="7" t="s">
        <v>99</v>
      </c>
      <c r="J147" s="7" t="s">
        <v>99</v>
      </c>
      <c r="K147" s="7" t="s">
        <v>99</v>
      </c>
      <c r="L147" s="7" t="s">
        <v>99</v>
      </c>
      <c r="M147" s="7" t="s">
        <v>99</v>
      </c>
      <c r="N147" s="7" t="s">
        <v>99</v>
      </c>
      <c r="O147" s="7" t="s">
        <v>99</v>
      </c>
      <c r="P147" s="7" t="s">
        <v>99</v>
      </c>
      <c r="Q147" s="7" t="s">
        <v>99</v>
      </c>
      <c r="R147" s="7" t="s">
        <v>99</v>
      </c>
      <c r="S147" s="7" t="s">
        <v>99</v>
      </c>
      <c r="T147" s="7" t="s">
        <v>99</v>
      </c>
      <c r="U147" s="7" t="s">
        <v>99</v>
      </c>
      <c r="V147" s="7" t="s">
        <v>99</v>
      </c>
      <c r="W147" s="7" t="s">
        <v>99</v>
      </c>
      <c r="X147" s="7" t="s">
        <v>99</v>
      </c>
      <c r="Y147" s="7" t="s">
        <v>99</v>
      </c>
      <c r="Z147" s="7"/>
      <c r="AA147" s="7"/>
      <c r="AB147" s="7"/>
      <c r="AC147" s="7"/>
      <c r="AD147" s="7"/>
      <c r="AE147" s="7"/>
      <c r="AF147" s="7"/>
      <c r="AG147" s="7"/>
      <c r="AH147" s="7" t="s">
        <v>99</v>
      </c>
    </row>
    <row r="148" spans="1:34">
      <c r="A148" s="27">
        <v>39995</v>
      </c>
      <c r="B148" s="7" t="s">
        <v>1498</v>
      </c>
      <c r="C148" s="7" t="s">
        <v>405</v>
      </c>
      <c r="D148" s="7" t="s">
        <v>734</v>
      </c>
      <c r="E148" s="7" t="s">
        <v>943</v>
      </c>
      <c r="F148" s="7" t="s">
        <v>99</v>
      </c>
      <c r="G148" s="7" t="s">
        <v>99</v>
      </c>
      <c r="H148" s="7" t="s">
        <v>99</v>
      </c>
      <c r="I148" s="7" t="s">
        <v>99</v>
      </c>
      <c r="J148" s="7" t="s">
        <v>99</v>
      </c>
      <c r="K148" s="7" t="s">
        <v>99</v>
      </c>
      <c r="L148" s="7" t="s">
        <v>99</v>
      </c>
      <c r="M148" s="7" t="s">
        <v>99</v>
      </c>
      <c r="N148" s="7" t="s">
        <v>99</v>
      </c>
      <c r="O148" s="7" t="s">
        <v>99</v>
      </c>
      <c r="P148" s="7" t="s">
        <v>99</v>
      </c>
      <c r="Q148" s="7" t="s">
        <v>99</v>
      </c>
      <c r="R148" s="7" t="s">
        <v>99</v>
      </c>
      <c r="S148" s="7" t="s">
        <v>99</v>
      </c>
      <c r="T148" s="7" t="s">
        <v>99</v>
      </c>
      <c r="U148" s="7" t="s">
        <v>99</v>
      </c>
      <c r="V148" s="7" t="s">
        <v>99</v>
      </c>
      <c r="W148" s="7" t="s">
        <v>99</v>
      </c>
      <c r="X148" s="7" t="s">
        <v>99</v>
      </c>
      <c r="Y148" s="7" t="s">
        <v>99</v>
      </c>
      <c r="Z148" s="7"/>
      <c r="AA148" s="7"/>
      <c r="AB148" s="7"/>
      <c r="AC148" s="7"/>
      <c r="AD148" s="7"/>
      <c r="AE148" s="7"/>
      <c r="AF148" s="7"/>
      <c r="AG148" s="7"/>
      <c r="AH148" s="7" t="s">
        <v>99</v>
      </c>
    </row>
    <row r="149" spans="1:34">
      <c r="A149" s="27">
        <v>39995</v>
      </c>
      <c r="B149" s="7" t="s">
        <v>1498</v>
      </c>
      <c r="C149" s="7" t="s">
        <v>405</v>
      </c>
      <c r="D149" s="7" t="s">
        <v>734</v>
      </c>
      <c r="E149" s="7" t="s">
        <v>1861</v>
      </c>
      <c r="F149" s="7" t="s">
        <v>99</v>
      </c>
      <c r="G149" s="7" t="s">
        <v>99</v>
      </c>
      <c r="H149" s="7" t="s">
        <v>99</v>
      </c>
      <c r="I149" s="7" t="s">
        <v>99</v>
      </c>
      <c r="J149" s="7" t="s">
        <v>99</v>
      </c>
      <c r="K149" s="7" t="s">
        <v>99</v>
      </c>
      <c r="L149" s="7" t="s">
        <v>99</v>
      </c>
      <c r="M149" s="7" t="s">
        <v>99</v>
      </c>
      <c r="N149" s="7" t="s">
        <v>99</v>
      </c>
      <c r="O149" s="7" t="s">
        <v>99</v>
      </c>
      <c r="P149" s="7" t="s">
        <v>99</v>
      </c>
      <c r="Q149" s="7" t="s">
        <v>99</v>
      </c>
      <c r="R149" s="7" t="s">
        <v>99</v>
      </c>
      <c r="S149" s="7" t="s">
        <v>99</v>
      </c>
      <c r="T149" s="7" t="s">
        <v>99</v>
      </c>
      <c r="U149" s="7" t="s">
        <v>99</v>
      </c>
      <c r="V149" s="7" t="s">
        <v>99</v>
      </c>
      <c r="W149" s="7" t="s">
        <v>99</v>
      </c>
      <c r="X149" s="7" t="s">
        <v>99</v>
      </c>
      <c r="Y149" s="7" t="s">
        <v>99</v>
      </c>
      <c r="Z149" s="7"/>
      <c r="AA149" s="7"/>
      <c r="AB149" s="7"/>
      <c r="AC149" s="7"/>
      <c r="AD149" s="7"/>
      <c r="AE149" s="7"/>
      <c r="AF149" s="7"/>
      <c r="AG149" s="7"/>
      <c r="AH149" s="7" t="s">
        <v>99</v>
      </c>
    </row>
    <row r="150" spans="1:34">
      <c r="A150" s="27">
        <v>39995</v>
      </c>
      <c r="B150" s="7" t="s">
        <v>1498</v>
      </c>
      <c r="C150" s="7" t="s">
        <v>405</v>
      </c>
      <c r="D150" s="7" t="s">
        <v>734</v>
      </c>
      <c r="E150" s="7" t="s">
        <v>1862</v>
      </c>
      <c r="F150" s="7" t="s">
        <v>99</v>
      </c>
      <c r="G150" s="7" t="s">
        <v>99</v>
      </c>
      <c r="H150" s="7" t="s">
        <v>99</v>
      </c>
      <c r="I150" s="7" t="s">
        <v>99</v>
      </c>
      <c r="J150" s="7" t="s">
        <v>99</v>
      </c>
      <c r="K150" s="7" t="s">
        <v>99</v>
      </c>
      <c r="L150" s="7" t="s">
        <v>99</v>
      </c>
      <c r="M150" s="7" t="s">
        <v>99</v>
      </c>
      <c r="N150" s="7" t="s">
        <v>99</v>
      </c>
      <c r="O150" s="7" t="s">
        <v>99</v>
      </c>
      <c r="P150" s="7" t="s">
        <v>99</v>
      </c>
      <c r="Q150" s="7" t="s">
        <v>99</v>
      </c>
      <c r="R150" s="7" t="s">
        <v>99</v>
      </c>
      <c r="S150" s="7" t="s">
        <v>99</v>
      </c>
      <c r="T150" s="7" t="s">
        <v>99</v>
      </c>
      <c r="U150" s="7" t="s">
        <v>99</v>
      </c>
      <c r="V150" s="7" t="s">
        <v>99</v>
      </c>
      <c r="W150" s="7" t="s">
        <v>99</v>
      </c>
      <c r="X150" s="7" t="s">
        <v>99</v>
      </c>
      <c r="Y150" s="7" t="s">
        <v>99</v>
      </c>
      <c r="Z150" s="7"/>
      <c r="AA150" s="7"/>
      <c r="AB150" s="7"/>
      <c r="AC150" s="7"/>
      <c r="AD150" s="7"/>
      <c r="AE150" s="7"/>
      <c r="AF150" s="7"/>
      <c r="AG150" s="7"/>
      <c r="AH150" s="7" t="s">
        <v>99</v>
      </c>
    </row>
    <row r="151" spans="1:34">
      <c r="A151" s="27">
        <v>39995</v>
      </c>
      <c r="B151" s="7" t="s">
        <v>1758</v>
      </c>
      <c r="C151" s="7" t="s">
        <v>1151</v>
      </c>
      <c r="D151" s="7" t="s">
        <v>734</v>
      </c>
      <c r="E151" s="7" t="s">
        <v>1843</v>
      </c>
      <c r="F151" s="7">
        <v>1</v>
      </c>
      <c r="G151" s="7">
        <v>0</v>
      </c>
      <c r="H151" s="7">
        <v>0</v>
      </c>
      <c r="I151" s="7">
        <v>1</v>
      </c>
      <c r="J151" s="7" t="s">
        <v>99</v>
      </c>
      <c r="K151" s="7">
        <v>0</v>
      </c>
      <c r="L151" s="7">
        <v>0</v>
      </c>
      <c r="M151" s="7">
        <v>0</v>
      </c>
      <c r="N151" s="7">
        <v>0</v>
      </c>
      <c r="O151" s="7">
        <v>0</v>
      </c>
      <c r="P151" s="7">
        <v>0</v>
      </c>
      <c r="Q151" s="7">
        <v>0</v>
      </c>
      <c r="R151" s="7">
        <v>0</v>
      </c>
      <c r="S151" s="7">
        <v>0</v>
      </c>
      <c r="T151" s="7">
        <v>0</v>
      </c>
      <c r="U151" s="7" t="s">
        <v>99</v>
      </c>
      <c r="V151" s="7" t="s">
        <v>99</v>
      </c>
      <c r="W151" s="7" t="s">
        <v>99</v>
      </c>
      <c r="X151" s="7" t="s">
        <v>99</v>
      </c>
      <c r="Y151" s="7" t="s">
        <v>99</v>
      </c>
      <c r="Z151" s="7"/>
      <c r="AA151" s="7"/>
      <c r="AB151" s="7"/>
      <c r="AC151" s="7"/>
      <c r="AD151" s="7"/>
      <c r="AE151" s="7"/>
      <c r="AF151" s="7"/>
      <c r="AG151" s="7"/>
      <c r="AH151" s="7">
        <v>0</v>
      </c>
    </row>
    <row r="152" spans="1:34">
      <c r="A152" s="27">
        <v>39995</v>
      </c>
      <c r="B152" s="7" t="s">
        <v>1758</v>
      </c>
      <c r="C152" s="7" t="s">
        <v>1151</v>
      </c>
      <c r="D152" s="7" t="s">
        <v>734</v>
      </c>
      <c r="E152" s="7" t="s">
        <v>943</v>
      </c>
      <c r="F152" s="7">
        <v>0</v>
      </c>
      <c r="G152" s="7">
        <v>0</v>
      </c>
      <c r="H152" s="7">
        <v>0</v>
      </c>
      <c r="I152" s="7">
        <v>0</v>
      </c>
      <c r="J152" s="7" t="s">
        <v>99</v>
      </c>
      <c r="K152" s="7">
        <v>0</v>
      </c>
      <c r="L152" s="7">
        <v>0</v>
      </c>
      <c r="M152" s="7">
        <v>0</v>
      </c>
      <c r="N152" s="7">
        <v>0</v>
      </c>
      <c r="O152" s="7">
        <v>0</v>
      </c>
      <c r="P152" s="7">
        <v>0</v>
      </c>
      <c r="Q152" s="7">
        <v>0</v>
      </c>
      <c r="R152" s="7">
        <v>0</v>
      </c>
      <c r="S152" s="7">
        <v>0</v>
      </c>
      <c r="T152" s="7">
        <v>0</v>
      </c>
      <c r="U152" s="7" t="s">
        <v>99</v>
      </c>
      <c r="V152" s="7" t="s">
        <v>99</v>
      </c>
      <c r="W152" s="7" t="s">
        <v>99</v>
      </c>
      <c r="X152" s="7" t="s">
        <v>99</v>
      </c>
      <c r="Y152" s="7" t="s">
        <v>99</v>
      </c>
      <c r="Z152" s="7"/>
      <c r="AA152" s="7"/>
      <c r="AB152" s="7"/>
      <c r="AC152" s="7"/>
      <c r="AD152" s="7"/>
      <c r="AE152" s="7"/>
      <c r="AF152" s="7"/>
      <c r="AG152" s="7"/>
      <c r="AH152" s="7">
        <v>0</v>
      </c>
    </row>
    <row r="153" spans="1:34">
      <c r="A153" s="27">
        <v>39995</v>
      </c>
      <c r="B153" s="7" t="s">
        <v>1758</v>
      </c>
      <c r="C153" s="7" t="s">
        <v>1151</v>
      </c>
      <c r="D153" s="7" t="s">
        <v>734</v>
      </c>
      <c r="E153" s="7" t="s">
        <v>1861</v>
      </c>
      <c r="F153" s="7">
        <v>0</v>
      </c>
      <c r="G153" s="7">
        <v>0</v>
      </c>
      <c r="H153" s="7">
        <v>0</v>
      </c>
      <c r="I153" s="7">
        <v>0</v>
      </c>
      <c r="J153" s="7" t="s">
        <v>99</v>
      </c>
      <c r="K153" s="7">
        <v>0</v>
      </c>
      <c r="L153" s="7">
        <v>0</v>
      </c>
      <c r="M153" s="7">
        <v>0</v>
      </c>
      <c r="N153" s="7">
        <v>0</v>
      </c>
      <c r="O153" s="7">
        <v>0</v>
      </c>
      <c r="P153" s="7">
        <v>0</v>
      </c>
      <c r="Q153" s="7">
        <v>0</v>
      </c>
      <c r="R153" s="7">
        <v>0</v>
      </c>
      <c r="S153" s="7">
        <v>0</v>
      </c>
      <c r="T153" s="7">
        <v>0</v>
      </c>
      <c r="U153" s="7" t="s">
        <v>99</v>
      </c>
      <c r="V153" s="7" t="s">
        <v>99</v>
      </c>
      <c r="W153" s="7" t="s">
        <v>99</v>
      </c>
      <c r="X153" s="7" t="s">
        <v>99</v>
      </c>
      <c r="Y153" s="7" t="s">
        <v>99</v>
      </c>
      <c r="Z153" s="7"/>
      <c r="AA153" s="7"/>
      <c r="AB153" s="7"/>
      <c r="AC153" s="7"/>
      <c r="AD153" s="7"/>
      <c r="AE153" s="7"/>
      <c r="AF153" s="7"/>
      <c r="AG153" s="7"/>
      <c r="AH153" s="7">
        <v>0</v>
      </c>
    </row>
    <row r="154" spans="1:34">
      <c r="A154" s="27">
        <v>39995</v>
      </c>
      <c r="B154" s="7" t="s">
        <v>1758</v>
      </c>
      <c r="C154" s="7" t="s">
        <v>1151</v>
      </c>
      <c r="D154" s="7" t="s">
        <v>734</v>
      </c>
      <c r="E154" s="7" t="s">
        <v>1862</v>
      </c>
      <c r="F154" s="7">
        <v>0</v>
      </c>
      <c r="G154" s="7">
        <v>0</v>
      </c>
      <c r="H154" s="7">
        <v>0</v>
      </c>
      <c r="I154" s="7">
        <v>0</v>
      </c>
      <c r="J154" s="7" t="s">
        <v>99</v>
      </c>
      <c r="K154" s="7">
        <v>0</v>
      </c>
      <c r="L154" s="7">
        <v>0</v>
      </c>
      <c r="M154" s="7">
        <v>0</v>
      </c>
      <c r="N154" s="7">
        <v>0</v>
      </c>
      <c r="O154" s="7">
        <v>0</v>
      </c>
      <c r="P154" s="7">
        <v>0</v>
      </c>
      <c r="Q154" s="7">
        <v>0</v>
      </c>
      <c r="R154" s="7">
        <v>0</v>
      </c>
      <c r="S154" s="7">
        <v>0</v>
      </c>
      <c r="T154" s="7">
        <v>0</v>
      </c>
      <c r="U154" s="7" t="s">
        <v>99</v>
      </c>
      <c r="V154" s="7" t="s">
        <v>99</v>
      </c>
      <c r="W154" s="7" t="s">
        <v>99</v>
      </c>
      <c r="X154" s="7" t="s">
        <v>99</v>
      </c>
      <c r="Y154" s="7" t="s">
        <v>99</v>
      </c>
      <c r="Z154" s="7"/>
      <c r="AA154" s="7"/>
      <c r="AB154" s="7"/>
      <c r="AC154" s="7"/>
      <c r="AD154" s="7"/>
      <c r="AE154" s="7"/>
      <c r="AF154" s="7"/>
      <c r="AG154" s="7"/>
      <c r="AH154" s="7">
        <v>0</v>
      </c>
    </row>
    <row r="155" spans="1:34">
      <c r="A155" s="27">
        <v>39995</v>
      </c>
      <c r="B155" s="7" t="s">
        <v>1758</v>
      </c>
      <c r="C155" s="7" t="s">
        <v>1863</v>
      </c>
      <c r="D155" s="7" t="s">
        <v>734</v>
      </c>
      <c r="E155" s="7" t="s">
        <v>1843</v>
      </c>
      <c r="F155" s="7">
        <v>0</v>
      </c>
      <c r="G155" s="7">
        <v>0</v>
      </c>
      <c r="H155" s="7">
        <v>0</v>
      </c>
      <c r="I155" s="7">
        <v>0</v>
      </c>
      <c r="J155" s="7" t="s">
        <v>99</v>
      </c>
      <c r="K155" s="7">
        <v>0</v>
      </c>
      <c r="L155" s="7">
        <v>0</v>
      </c>
      <c r="M155" s="7">
        <v>0</v>
      </c>
      <c r="N155" s="7">
        <v>0</v>
      </c>
      <c r="O155" s="7">
        <v>0</v>
      </c>
      <c r="P155" s="7">
        <v>0</v>
      </c>
      <c r="Q155" s="7">
        <v>0</v>
      </c>
      <c r="R155" s="7">
        <v>0</v>
      </c>
      <c r="S155" s="7">
        <v>0</v>
      </c>
      <c r="T155" s="7">
        <v>0</v>
      </c>
      <c r="U155" s="7" t="s">
        <v>99</v>
      </c>
      <c r="V155" s="7" t="s">
        <v>99</v>
      </c>
      <c r="W155" s="7" t="s">
        <v>99</v>
      </c>
      <c r="X155" s="7" t="s">
        <v>99</v>
      </c>
      <c r="Y155" s="7" t="s">
        <v>99</v>
      </c>
      <c r="Z155" s="7"/>
      <c r="AA155" s="7"/>
      <c r="AB155" s="7"/>
      <c r="AC155" s="7"/>
      <c r="AD155" s="7"/>
      <c r="AE155" s="7"/>
      <c r="AF155" s="7"/>
      <c r="AG155" s="7"/>
      <c r="AH155" s="7">
        <v>0</v>
      </c>
    </row>
    <row r="156" spans="1:34">
      <c r="A156" s="27">
        <v>39995</v>
      </c>
      <c r="B156" s="7" t="s">
        <v>1758</v>
      </c>
      <c r="C156" s="7" t="s">
        <v>1863</v>
      </c>
      <c r="D156" s="7" t="s">
        <v>734</v>
      </c>
      <c r="E156" s="7" t="s">
        <v>943</v>
      </c>
      <c r="F156" s="7">
        <v>0</v>
      </c>
      <c r="G156" s="7">
        <v>0</v>
      </c>
      <c r="H156" s="7">
        <v>0</v>
      </c>
      <c r="I156" s="7">
        <v>0</v>
      </c>
      <c r="J156" s="7" t="s">
        <v>99</v>
      </c>
      <c r="K156" s="7">
        <v>0</v>
      </c>
      <c r="L156" s="7">
        <v>0</v>
      </c>
      <c r="M156" s="7">
        <v>0</v>
      </c>
      <c r="N156" s="7">
        <v>0</v>
      </c>
      <c r="O156" s="7">
        <v>0</v>
      </c>
      <c r="P156" s="7">
        <v>0</v>
      </c>
      <c r="Q156" s="7">
        <v>0</v>
      </c>
      <c r="R156" s="7">
        <v>0</v>
      </c>
      <c r="S156" s="7">
        <v>0</v>
      </c>
      <c r="T156" s="7">
        <v>0</v>
      </c>
      <c r="U156" s="7" t="s">
        <v>99</v>
      </c>
      <c r="V156" s="7" t="s">
        <v>99</v>
      </c>
      <c r="W156" s="7" t="s">
        <v>99</v>
      </c>
      <c r="X156" s="7" t="s">
        <v>99</v>
      </c>
      <c r="Y156" s="7" t="s">
        <v>99</v>
      </c>
      <c r="Z156" s="7"/>
      <c r="AA156" s="7"/>
      <c r="AB156" s="7"/>
      <c r="AC156" s="7"/>
      <c r="AD156" s="7"/>
      <c r="AE156" s="7"/>
      <c r="AF156" s="7"/>
      <c r="AG156" s="7"/>
      <c r="AH156" s="7">
        <v>0</v>
      </c>
    </row>
    <row r="157" spans="1:34">
      <c r="A157" s="27">
        <v>39995</v>
      </c>
      <c r="B157" s="7" t="s">
        <v>1758</v>
      </c>
      <c r="C157" s="7" t="s">
        <v>1863</v>
      </c>
      <c r="D157" s="7" t="s">
        <v>734</v>
      </c>
      <c r="E157" s="7" t="s">
        <v>1861</v>
      </c>
      <c r="F157" s="7">
        <v>0</v>
      </c>
      <c r="G157" s="7">
        <v>0</v>
      </c>
      <c r="H157" s="7">
        <v>0</v>
      </c>
      <c r="I157" s="7">
        <v>0</v>
      </c>
      <c r="J157" s="7" t="s">
        <v>99</v>
      </c>
      <c r="K157" s="7">
        <v>0</v>
      </c>
      <c r="L157" s="7">
        <v>0</v>
      </c>
      <c r="M157" s="7">
        <v>0</v>
      </c>
      <c r="N157" s="7">
        <v>0</v>
      </c>
      <c r="O157" s="7">
        <v>0</v>
      </c>
      <c r="P157" s="7">
        <v>0</v>
      </c>
      <c r="Q157" s="7">
        <v>0</v>
      </c>
      <c r="R157" s="7">
        <v>0</v>
      </c>
      <c r="S157" s="7">
        <v>0</v>
      </c>
      <c r="T157" s="7">
        <v>0</v>
      </c>
      <c r="U157" s="7" t="s">
        <v>99</v>
      </c>
      <c r="V157" s="7" t="s">
        <v>99</v>
      </c>
      <c r="W157" s="7" t="s">
        <v>99</v>
      </c>
      <c r="X157" s="7" t="s">
        <v>99</v>
      </c>
      <c r="Y157" s="7" t="s">
        <v>99</v>
      </c>
      <c r="Z157" s="7"/>
      <c r="AA157" s="7"/>
      <c r="AB157" s="7"/>
      <c r="AC157" s="7"/>
      <c r="AD157" s="7"/>
      <c r="AE157" s="7"/>
      <c r="AF157" s="7"/>
      <c r="AG157" s="7"/>
      <c r="AH157" s="7">
        <v>0</v>
      </c>
    </row>
    <row r="158" spans="1:34">
      <c r="A158" s="27">
        <v>39995</v>
      </c>
      <c r="B158" s="7" t="s">
        <v>1758</v>
      </c>
      <c r="C158" s="7" t="s">
        <v>1863</v>
      </c>
      <c r="D158" s="7" t="s">
        <v>734</v>
      </c>
      <c r="E158" s="7" t="s">
        <v>1862</v>
      </c>
      <c r="F158" s="7">
        <v>0</v>
      </c>
      <c r="G158" s="7">
        <v>0</v>
      </c>
      <c r="H158" s="7">
        <v>0</v>
      </c>
      <c r="I158" s="7">
        <v>0</v>
      </c>
      <c r="J158" s="7" t="s">
        <v>99</v>
      </c>
      <c r="K158" s="7">
        <v>0</v>
      </c>
      <c r="L158" s="7">
        <v>0</v>
      </c>
      <c r="M158" s="7">
        <v>0</v>
      </c>
      <c r="N158" s="7">
        <v>0</v>
      </c>
      <c r="O158" s="7">
        <v>0</v>
      </c>
      <c r="P158" s="7">
        <v>0</v>
      </c>
      <c r="Q158" s="7">
        <v>0</v>
      </c>
      <c r="R158" s="7">
        <v>0</v>
      </c>
      <c r="S158" s="7">
        <v>0</v>
      </c>
      <c r="T158" s="7">
        <v>0</v>
      </c>
      <c r="U158" s="7" t="s">
        <v>99</v>
      </c>
      <c r="V158" s="7" t="s">
        <v>99</v>
      </c>
      <c r="W158" s="7" t="s">
        <v>99</v>
      </c>
      <c r="X158" s="7" t="s">
        <v>99</v>
      </c>
      <c r="Y158" s="7" t="s">
        <v>99</v>
      </c>
      <c r="Z158" s="7"/>
      <c r="AA158" s="7"/>
      <c r="AB158" s="7"/>
      <c r="AC158" s="7"/>
      <c r="AD158" s="7"/>
      <c r="AE158" s="7"/>
      <c r="AF158" s="7"/>
      <c r="AG158" s="7"/>
      <c r="AH158" s="7">
        <v>0</v>
      </c>
    </row>
    <row r="159" spans="1:34">
      <c r="A159" s="27">
        <v>39995</v>
      </c>
      <c r="B159" s="7" t="s">
        <v>1758</v>
      </c>
      <c r="C159" s="7" t="s">
        <v>1865</v>
      </c>
      <c r="D159" s="7" t="s">
        <v>734</v>
      </c>
      <c r="E159" s="7" t="s">
        <v>1843</v>
      </c>
      <c r="F159" s="7">
        <v>1</v>
      </c>
      <c r="G159" s="7">
        <v>0</v>
      </c>
      <c r="H159" s="7">
        <v>0</v>
      </c>
      <c r="I159" s="7">
        <v>1</v>
      </c>
      <c r="J159" s="7" t="s">
        <v>99</v>
      </c>
      <c r="K159" s="7">
        <v>0</v>
      </c>
      <c r="L159" s="7">
        <v>0</v>
      </c>
      <c r="M159" s="7">
        <v>0</v>
      </c>
      <c r="N159" s="7">
        <v>0</v>
      </c>
      <c r="O159" s="7">
        <v>0</v>
      </c>
      <c r="P159" s="7">
        <v>0</v>
      </c>
      <c r="Q159" s="7">
        <v>0</v>
      </c>
      <c r="R159" s="7">
        <v>0</v>
      </c>
      <c r="S159" s="7">
        <v>0</v>
      </c>
      <c r="T159" s="7">
        <v>0</v>
      </c>
      <c r="U159" s="7" t="s">
        <v>99</v>
      </c>
      <c r="V159" s="7" t="s">
        <v>99</v>
      </c>
      <c r="W159" s="7" t="s">
        <v>99</v>
      </c>
      <c r="X159" s="7" t="s">
        <v>99</v>
      </c>
      <c r="Y159" s="7" t="s">
        <v>99</v>
      </c>
      <c r="Z159" s="7"/>
      <c r="AA159" s="7"/>
      <c r="AB159" s="7"/>
      <c r="AC159" s="7"/>
      <c r="AD159" s="7"/>
      <c r="AE159" s="7"/>
      <c r="AF159" s="7"/>
      <c r="AG159" s="7"/>
      <c r="AH159" s="7">
        <v>0</v>
      </c>
    </row>
    <row r="160" spans="1:34">
      <c r="A160" s="27">
        <v>39995</v>
      </c>
      <c r="B160" s="7" t="s">
        <v>1758</v>
      </c>
      <c r="C160" s="7" t="s">
        <v>1865</v>
      </c>
      <c r="D160" s="7" t="s">
        <v>734</v>
      </c>
      <c r="E160" s="7" t="s">
        <v>943</v>
      </c>
      <c r="F160" s="7">
        <v>0</v>
      </c>
      <c r="G160" s="7">
        <v>0</v>
      </c>
      <c r="H160" s="7">
        <v>0</v>
      </c>
      <c r="I160" s="7">
        <v>0</v>
      </c>
      <c r="J160" s="7" t="s">
        <v>99</v>
      </c>
      <c r="K160" s="7">
        <v>0</v>
      </c>
      <c r="L160" s="7">
        <v>0</v>
      </c>
      <c r="M160" s="7">
        <v>0</v>
      </c>
      <c r="N160" s="7">
        <v>0</v>
      </c>
      <c r="O160" s="7">
        <v>0</v>
      </c>
      <c r="P160" s="7">
        <v>0</v>
      </c>
      <c r="Q160" s="7">
        <v>0</v>
      </c>
      <c r="R160" s="7">
        <v>0</v>
      </c>
      <c r="S160" s="7">
        <v>0</v>
      </c>
      <c r="T160" s="7">
        <v>0</v>
      </c>
      <c r="U160" s="7" t="s">
        <v>99</v>
      </c>
      <c r="V160" s="7" t="s">
        <v>99</v>
      </c>
      <c r="W160" s="7" t="s">
        <v>99</v>
      </c>
      <c r="X160" s="7" t="s">
        <v>99</v>
      </c>
      <c r="Y160" s="7" t="s">
        <v>99</v>
      </c>
      <c r="Z160" s="7"/>
      <c r="AA160" s="7"/>
      <c r="AB160" s="7"/>
      <c r="AC160" s="7"/>
      <c r="AD160" s="7"/>
      <c r="AE160" s="7"/>
      <c r="AF160" s="7"/>
      <c r="AG160" s="7"/>
      <c r="AH160" s="7">
        <v>0</v>
      </c>
    </row>
    <row r="161" spans="1:34">
      <c r="A161" s="27">
        <v>39995</v>
      </c>
      <c r="B161" s="7" t="s">
        <v>1758</v>
      </c>
      <c r="C161" s="7" t="s">
        <v>1865</v>
      </c>
      <c r="D161" s="7" t="s">
        <v>734</v>
      </c>
      <c r="E161" s="7" t="s">
        <v>1861</v>
      </c>
      <c r="F161" s="7">
        <v>0</v>
      </c>
      <c r="G161" s="7">
        <v>0</v>
      </c>
      <c r="H161" s="7">
        <v>0</v>
      </c>
      <c r="I161" s="7">
        <v>0</v>
      </c>
      <c r="J161" s="7" t="s">
        <v>99</v>
      </c>
      <c r="K161" s="7">
        <v>0</v>
      </c>
      <c r="L161" s="7">
        <v>0</v>
      </c>
      <c r="M161" s="7">
        <v>0</v>
      </c>
      <c r="N161" s="7">
        <v>0</v>
      </c>
      <c r="O161" s="7">
        <v>0</v>
      </c>
      <c r="P161" s="7">
        <v>0</v>
      </c>
      <c r="Q161" s="7">
        <v>0</v>
      </c>
      <c r="R161" s="7">
        <v>0</v>
      </c>
      <c r="S161" s="7">
        <v>0</v>
      </c>
      <c r="T161" s="7">
        <v>0</v>
      </c>
      <c r="U161" s="7" t="s">
        <v>99</v>
      </c>
      <c r="V161" s="7" t="s">
        <v>99</v>
      </c>
      <c r="W161" s="7" t="s">
        <v>99</v>
      </c>
      <c r="X161" s="7" t="s">
        <v>99</v>
      </c>
      <c r="Y161" s="7" t="s">
        <v>99</v>
      </c>
      <c r="Z161" s="7"/>
      <c r="AA161" s="7"/>
      <c r="AB161" s="7"/>
      <c r="AC161" s="7"/>
      <c r="AD161" s="7"/>
      <c r="AE161" s="7"/>
      <c r="AF161" s="7"/>
      <c r="AG161" s="7"/>
      <c r="AH161" s="7">
        <v>0</v>
      </c>
    </row>
    <row r="162" spans="1:34">
      <c r="A162" s="27">
        <v>39995</v>
      </c>
      <c r="B162" s="7" t="s">
        <v>1758</v>
      </c>
      <c r="C162" s="7" t="s">
        <v>1865</v>
      </c>
      <c r="D162" s="7" t="s">
        <v>734</v>
      </c>
      <c r="E162" s="7" t="s">
        <v>1862</v>
      </c>
      <c r="F162" s="7">
        <v>0</v>
      </c>
      <c r="G162" s="7">
        <v>0</v>
      </c>
      <c r="H162" s="7">
        <v>0</v>
      </c>
      <c r="I162" s="7">
        <v>0</v>
      </c>
      <c r="J162" s="7" t="s">
        <v>99</v>
      </c>
      <c r="K162" s="7">
        <v>0</v>
      </c>
      <c r="L162" s="7">
        <v>0</v>
      </c>
      <c r="M162" s="7">
        <v>0</v>
      </c>
      <c r="N162" s="7">
        <v>0</v>
      </c>
      <c r="O162" s="7">
        <v>0</v>
      </c>
      <c r="P162" s="7">
        <v>0</v>
      </c>
      <c r="Q162" s="7">
        <v>0</v>
      </c>
      <c r="R162" s="7">
        <v>0</v>
      </c>
      <c r="S162" s="7">
        <v>0</v>
      </c>
      <c r="T162" s="7">
        <v>0</v>
      </c>
      <c r="U162" s="7" t="s">
        <v>99</v>
      </c>
      <c r="V162" s="7" t="s">
        <v>99</v>
      </c>
      <c r="W162" s="7" t="s">
        <v>99</v>
      </c>
      <c r="X162" s="7" t="s">
        <v>99</v>
      </c>
      <c r="Y162" s="7" t="s">
        <v>99</v>
      </c>
      <c r="Z162" s="7"/>
      <c r="AA162" s="7"/>
      <c r="AB162" s="7"/>
      <c r="AC162" s="7"/>
      <c r="AD162" s="7"/>
      <c r="AE162" s="7"/>
      <c r="AF162" s="7"/>
      <c r="AG162" s="7"/>
      <c r="AH162" s="7">
        <v>0</v>
      </c>
    </row>
    <row r="163" spans="1:34">
      <c r="A163" s="27">
        <v>39995</v>
      </c>
      <c r="B163" s="7" t="s">
        <v>1758</v>
      </c>
      <c r="C163" s="7" t="s">
        <v>1865</v>
      </c>
      <c r="D163" s="7" t="s">
        <v>1866</v>
      </c>
      <c r="E163" s="7" t="s">
        <v>1843</v>
      </c>
      <c r="F163" s="7">
        <v>1</v>
      </c>
      <c r="G163" s="7">
        <v>0</v>
      </c>
      <c r="H163" s="7">
        <v>0</v>
      </c>
      <c r="I163" s="7">
        <v>1</v>
      </c>
      <c r="J163" s="7" t="s">
        <v>99</v>
      </c>
      <c r="K163" s="7">
        <v>0</v>
      </c>
      <c r="L163" s="7">
        <v>0</v>
      </c>
      <c r="M163" s="7">
        <v>0</v>
      </c>
      <c r="N163" s="7">
        <v>0</v>
      </c>
      <c r="O163" s="7">
        <v>0</v>
      </c>
      <c r="P163" s="7">
        <v>0</v>
      </c>
      <c r="Q163" s="7">
        <v>0</v>
      </c>
      <c r="R163" s="7">
        <v>0</v>
      </c>
      <c r="S163" s="7">
        <v>0</v>
      </c>
      <c r="T163" s="7">
        <v>0</v>
      </c>
      <c r="U163" s="7" t="s">
        <v>99</v>
      </c>
      <c r="V163" s="7" t="s">
        <v>99</v>
      </c>
      <c r="W163" s="7" t="s">
        <v>99</v>
      </c>
      <c r="X163" s="7" t="s">
        <v>99</v>
      </c>
      <c r="Y163" s="7" t="s">
        <v>99</v>
      </c>
      <c r="Z163" s="7"/>
      <c r="AA163" s="7"/>
      <c r="AB163" s="7"/>
      <c r="AC163" s="7"/>
      <c r="AD163" s="7"/>
      <c r="AE163" s="7"/>
      <c r="AF163" s="7"/>
      <c r="AG163" s="7"/>
      <c r="AH163" s="7">
        <v>0</v>
      </c>
    </row>
    <row r="164" spans="1:34">
      <c r="A164" s="27">
        <v>39995</v>
      </c>
      <c r="B164" s="7" t="s">
        <v>1758</v>
      </c>
      <c r="C164" s="7" t="s">
        <v>1865</v>
      </c>
      <c r="D164" s="7" t="s">
        <v>1866</v>
      </c>
      <c r="E164" s="7" t="s">
        <v>943</v>
      </c>
      <c r="F164" s="7">
        <v>0</v>
      </c>
      <c r="G164" s="7">
        <v>0</v>
      </c>
      <c r="H164" s="7">
        <v>0</v>
      </c>
      <c r="I164" s="7">
        <v>0</v>
      </c>
      <c r="J164" s="7" t="s">
        <v>99</v>
      </c>
      <c r="K164" s="7">
        <v>0</v>
      </c>
      <c r="L164" s="7">
        <v>0</v>
      </c>
      <c r="M164" s="7">
        <v>0</v>
      </c>
      <c r="N164" s="7">
        <v>0</v>
      </c>
      <c r="O164" s="7">
        <v>0</v>
      </c>
      <c r="P164" s="7">
        <v>0</v>
      </c>
      <c r="Q164" s="7">
        <v>0</v>
      </c>
      <c r="R164" s="7">
        <v>0</v>
      </c>
      <c r="S164" s="7">
        <v>0</v>
      </c>
      <c r="T164" s="7">
        <v>0</v>
      </c>
      <c r="U164" s="7" t="s">
        <v>99</v>
      </c>
      <c r="V164" s="7" t="s">
        <v>99</v>
      </c>
      <c r="W164" s="7" t="s">
        <v>99</v>
      </c>
      <c r="X164" s="7" t="s">
        <v>99</v>
      </c>
      <c r="Y164" s="7" t="s">
        <v>99</v>
      </c>
      <c r="Z164" s="7"/>
      <c r="AA164" s="7"/>
      <c r="AB164" s="7"/>
      <c r="AC164" s="7"/>
      <c r="AD164" s="7"/>
      <c r="AE164" s="7"/>
      <c r="AF164" s="7"/>
      <c r="AG164" s="7"/>
      <c r="AH164" s="7">
        <v>0</v>
      </c>
    </row>
    <row r="165" spans="1:34">
      <c r="A165" s="27">
        <v>39995</v>
      </c>
      <c r="B165" s="7" t="s">
        <v>1758</v>
      </c>
      <c r="C165" s="7" t="s">
        <v>1865</v>
      </c>
      <c r="D165" s="7" t="s">
        <v>1866</v>
      </c>
      <c r="E165" s="7" t="s">
        <v>1861</v>
      </c>
      <c r="F165" s="7">
        <v>0</v>
      </c>
      <c r="G165" s="7">
        <v>0</v>
      </c>
      <c r="H165" s="7">
        <v>0</v>
      </c>
      <c r="I165" s="7">
        <v>0</v>
      </c>
      <c r="J165" s="7" t="s">
        <v>99</v>
      </c>
      <c r="K165" s="7">
        <v>0</v>
      </c>
      <c r="L165" s="7">
        <v>0</v>
      </c>
      <c r="M165" s="7">
        <v>0</v>
      </c>
      <c r="N165" s="7">
        <v>0</v>
      </c>
      <c r="O165" s="7">
        <v>0</v>
      </c>
      <c r="P165" s="7">
        <v>0</v>
      </c>
      <c r="Q165" s="7">
        <v>0</v>
      </c>
      <c r="R165" s="7">
        <v>0</v>
      </c>
      <c r="S165" s="7">
        <v>0</v>
      </c>
      <c r="T165" s="7">
        <v>0</v>
      </c>
      <c r="U165" s="7" t="s">
        <v>99</v>
      </c>
      <c r="V165" s="7" t="s">
        <v>99</v>
      </c>
      <c r="W165" s="7" t="s">
        <v>99</v>
      </c>
      <c r="X165" s="7" t="s">
        <v>99</v>
      </c>
      <c r="Y165" s="7" t="s">
        <v>99</v>
      </c>
      <c r="Z165" s="7"/>
      <c r="AA165" s="7"/>
      <c r="AB165" s="7"/>
      <c r="AC165" s="7"/>
      <c r="AD165" s="7"/>
      <c r="AE165" s="7"/>
      <c r="AF165" s="7"/>
      <c r="AG165" s="7"/>
      <c r="AH165" s="7">
        <v>0</v>
      </c>
    </row>
    <row r="166" spans="1:34">
      <c r="A166" s="27">
        <v>39995</v>
      </c>
      <c r="B166" s="7" t="s">
        <v>1758</v>
      </c>
      <c r="C166" s="7" t="s">
        <v>1865</v>
      </c>
      <c r="D166" s="7" t="s">
        <v>1866</v>
      </c>
      <c r="E166" s="7" t="s">
        <v>1862</v>
      </c>
      <c r="F166" s="7">
        <v>0</v>
      </c>
      <c r="G166" s="7">
        <v>0</v>
      </c>
      <c r="H166" s="7">
        <v>0</v>
      </c>
      <c r="I166" s="7">
        <v>0</v>
      </c>
      <c r="J166" s="7" t="s">
        <v>99</v>
      </c>
      <c r="K166" s="7">
        <v>0</v>
      </c>
      <c r="L166" s="7">
        <v>0</v>
      </c>
      <c r="M166" s="7">
        <v>0</v>
      </c>
      <c r="N166" s="7">
        <v>0</v>
      </c>
      <c r="O166" s="7">
        <v>0</v>
      </c>
      <c r="P166" s="7">
        <v>0</v>
      </c>
      <c r="Q166" s="7">
        <v>0</v>
      </c>
      <c r="R166" s="7">
        <v>0</v>
      </c>
      <c r="S166" s="7">
        <v>0</v>
      </c>
      <c r="T166" s="7">
        <v>0</v>
      </c>
      <c r="U166" s="7" t="s">
        <v>99</v>
      </c>
      <c r="V166" s="7" t="s">
        <v>99</v>
      </c>
      <c r="W166" s="7" t="s">
        <v>99</v>
      </c>
      <c r="X166" s="7" t="s">
        <v>99</v>
      </c>
      <c r="Y166" s="7" t="s">
        <v>99</v>
      </c>
      <c r="Z166" s="7"/>
      <c r="AA166" s="7"/>
      <c r="AB166" s="7"/>
      <c r="AC166" s="7"/>
      <c r="AD166" s="7"/>
      <c r="AE166" s="7"/>
      <c r="AF166" s="7"/>
      <c r="AG166" s="7"/>
      <c r="AH166" s="7">
        <v>0</v>
      </c>
    </row>
    <row r="167" spans="1:34">
      <c r="A167" s="27">
        <v>39995</v>
      </c>
      <c r="B167" s="7" t="s">
        <v>1758</v>
      </c>
      <c r="C167" s="7" t="s">
        <v>1865</v>
      </c>
      <c r="D167" s="7" t="s">
        <v>1374</v>
      </c>
      <c r="E167" s="7" t="s">
        <v>1843</v>
      </c>
      <c r="F167" s="7">
        <v>0</v>
      </c>
      <c r="G167" s="7">
        <v>0</v>
      </c>
      <c r="H167" s="7">
        <v>0</v>
      </c>
      <c r="I167" s="7">
        <v>0</v>
      </c>
      <c r="J167" s="7" t="s">
        <v>99</v>
      </c>
      <c r="K167" s="7">
        <v>0</v>
      </c>
      <c r="L167" s="7">
        <v>0</v>
      </c>
      <c r="M167" s="7">
        <v>0</v>
      </c>
      <c r="N167" s="7">
        <v>0</v>
      </c>
      <c r="O167" s="7">
        <v>0</v>
      </c>
      <c r="P167" s="7">
        <v>0</v>
      </c>
      <c r="Q167" s="7">
        <v>0</v>
      </c>
      <c r="R167" s="7">
        <v>0</v>
      </c>
      <c r="S167" s="7">
        <v>0</v>
      </c>
      <c r="T167" s="7">
        <v>0</v>
      </c>
      <c r="U167" s="7" t="s">
        <v>99</v>
      </c>
      <c r="V167" s="7" t="s">
        <v>99</v>
      </c>
      <c r="W167" s="7" t="s">
        <v>99</v>
      </c>
      <c r="X167" s="7" t="s">
        <v>99</v>
      </c>
      <c r="Y167" s="7" t="s">
        <v>99</v>
      </c>
      <c r="Z167" s="7"/>
      <c r="AA167" s="7"/>
      <c r="AB167" s="7"/>
      <c r="AC167" s="7"/>
      <c r="AD167" s="7"/>
      <c r="AE167" s="7"/>
      <c r="AF167" s="7"/>
      <c r="AG167" s="7"/>
      <c r="AH167" s="7">
        <v>0</v>
      </c>
    </row>
    <row r="168" spans="1:34">
      <c r="A168" s="27">
        <v>39995</v>
      </c>
      <c r="B168" s="7" t="s">
        <v>1758</v>
      </c>
      <c r="C168" s="7" t="s">
        <v>1865</v>
      </c>
      <c r="D168" s="7" t="s">
        <v>1374</v>
      </c>
      <c r="E168" s="7" t="s">
        <v>943</v>
      </c>
      <c r="F168" s="7">
        <v>0</v>
      </c>
      <c r="G168" s="7">
        <v>0</v>
      </c>
      <c r="H168" s="7">
        <v>0</v>
      </c>
      <c r="I168" s="7">
        <v>0</v>
      </c>
      <c r="J168" s="7" t="s">
        <v>99</v>
      </c>
      <c r="K168" s="7">
        <v>0</v>
      </c>
      <c r="L168" s="7">
        <v>0</v>
      </c>
      <c r="M168" s="7">
        <v>0</v>
      </c>
      <c r="N168" s="7">
        <v>0</v>
      </c>
      <c r="O168" s="7">
        <v>0</v>
      </c>
      <c r="P168" s="7">
        <v>0</v>
      </c>
      <c r="Q168" s="7">
        <v>0</v>
      </c>
      <c r="R168" s="7">
        <v>0</v>
      </c>
      <c r="S168" s="7">
        <v>0</v>
      </c>
      <c r="T168" s="7">
        <v>0</v>
      </c>
      <c r="U168" s="7" t="s">
        <v>99</v>
      </c>
      <c r="V168" s="7" t="s">
        <v>99</v>
      </c>
      <c r="W168" s="7" t="s">
        <v>99</v>
      </c>
      <c r="X168" s="7" t="s">
        <v>99</v>
      </c>
      <c r="Y168" s="7" t="s">
        <v>99</v>
      </c>
      <c r="Z168" s="7"/>
      <c r="AA168" s="7"/>
      <c r="AB168" s="7"/>
      <c r="AC168" s="7"/>
      <c r="AD168" s="7"/>
      <c r="AE168" s="7"/>
      <c r="AF168" s="7"/>
      <c r="AG168" s="7"/>
      <c r="AH168" s="7">
        <v>0</v>
      </c>
    </row>
    <row r="169" spans="1:34">
      <c r="A169" s="27">
        <v>39995</v>
      </c>
      <c r="B169" s="7" t="s">
        <v>1758</v>
      </c>
      <c r="C169" s="7" t="s">
        <v>1865</v>
      </c>
      <c r="D169" s="7" t="s">
        <v>1374</v>
      </c>
      <c r="E169" s="7" t="s">
        <v>1861</v>
      </c>
      <c r="F169" s="7">
        <v>0</v>
      </c>
      <c r="G169" s="7">
        <v>0</v>
      </c>
      <c r="H169" s="7">
        <v>0</v>
      </c>
      <c r="I169" s="7">
        <v>0</v>
      </c>
      <c r="J169" s="7" t="s">
        <v>99</v>
      </c>
      <c r="K169" s="7">
        <v>0</v>
      </c>
      <c r="L169" s="7">
        <v>0</v>
      </c>
      <c r="M169" s="7">
        <v>0</v>
      </c>
      <c r="N169" s="7">
        <v>0</v>
      </c>
      <c r="O169" s="7">
        <v>0</v>
      </c>
      <c r="P169" s="7">
        <v>0</v>
      </c>
      <c r="Q169" s="7">
        <v>0</v>
      </c>
      <c r="R169" s="7">
        <v>0</v>
      </c>
      <c r="S169" s="7">
        <v>0</v>
      </c>
      <c r="T169" s="7">
        <v>0</v>
      </c>
      <c r="U169" s="7" t="s">
        <v>99</v>
      </c>
      <c r="V169" s="7" t="s">
        <v>99</v>
      </c>
      <c r="W169" s="7" t="s">
        <v>99</v>
      </c>
      <c r="X169" s="7" t="s">
        <v>99</v>
      </c>
      <c r="Y169" s="7" t="s">
        <v>99</v>
      </c>
      <c r="Z169" s="7"/>
      <c r="AA169" s="7"/>
      <c r="AB169" s="7"/>
      <c r="AC169" s="7"/>
      <c r="AD169" s="7"/>
      <c r="AE169" s="7"/>
      <c r="AF169" s="7"/>
      <c r="AG169" s="7"/>
      <c r="AH169" s="7">
        <v>0</v>
      </c>
    </row>
    <row r="170" spans="1:34">
      <c r="A170" s="27">
        <v>39995</v>
      </c>
      <c r="B170" s="7" t="s">
        <v>1758</v>
      </c>
      <c r="C170" s="7" t="s">
        <v>1865</v>
      </c>
      <c r="D170" s="7" t="s">
        <v>1374</v>
      </c>
      <c r="E170" s="7" t="s">
        <v>1862</v>
      </c>
      <c r="F170" s="7">
        <v>0</v>
      </c>
      <c r="G170" s="7">
        <v>0</v>
      </c>
      <c r="H170" s="7">
        <v>0</v>
      </c>
      <c r="I170" s="7">
        <v>0</v>
      </c>
      <c r="J170" s="7" t="s">
        <v>99</v>
      </c>
      <c r="K170" s="7">
        <v>0</v>
      </c>
      <c r="L170" s="7">
        <v>0</v>
      </c>
      <c r="M170" s="7">
        <v>0</v>
      </c>
      <c r="N170" s="7">
        <v>0</v>
      </c>
      <c r="O170" s="7">
        <v>0</v>
      </c>
      <c r="P170" s="7">
        <v>0</v>
      </c>
      <c r="Q170" s="7">
        <v>0</v>
      </c>
      <c r="R170" s="7">
        <v>0</v>
      </c>
      <c r="S170" s="7">
        <v>0</v>
      </c>
      <c r="T170" s="7">
        <v>0</v>
      </c>
      <c r="U170" s="7" t="s">
        <v>99</v>
      </c>
      <c r="V170" s="7" t="s">
        <v>99</v>
      </c>
      <c r="W170" s="7" t="s">
        <v>99</v>
      </c>
      <c r="X170" s="7" t="s">
        <v>99</v>
      </c>
      <c r="Y170" s="7" t="s">
        <v>99</v>
      </c>
      <c r="Z170" s="7"/>
      <c r="AA170" s="7"/>
      <c r="AB170" s="7"/>
      <c r="AC170" s="7"/>
      <c r="AD170" s="7"/>
      <c r="AE170" s="7"/>
      <c r="AF170" s="7"/>
      <c r="AG170" s="7"/>
      <c r="AH170" s="7">
        <v>0</v>
      </c>
    </row>
    <row r="171" spans="1:34">
      <c r="A171" s="27">
        <v>39995</v>
      </c>
      <c r="B171" s="7" t="s">
        <v>1758</v>
      </c>
      <c r="C171" s="7" t="s">
        <v>405</v>
      </c>
      <c r="D171" s="7" t="s">
        <v>734</v>
      </c>
      <c r="E171" s="7" t="s">
        <v>1843</v>
      </c>
      <c r="F171" s="7" t="s">
        <v>99</v>
      </c>
      <c r="G171" s="7" t="s">
        <v>99</v>
      </c>
      <c r="H171" s="7" t="s">
        <v>99</v>
      </c>
      <c r="I171" s="7" t="s">
        <v>99</v>
      </c>
      <c r="J171" s="7" t="s">
        <v>99</v>
      </c>
      <c r="K171" s="7" t="s">
        <v>99</v>
      </c>
      <c r="L171" s="7" t="s">
        <v>99</v>
      </c>
      <c r="M171" s="7" t="s">
        <v>99</v>
      </c>
      <c r="N171" s="7" t="s">
        <v>99</v>
      </c>
      <c r="O171" s="7" t="s">
        <v>99</v>
      </c>
      <c r="P171" s="7" t="s">
        <v>99</v>
      </c>
      <c r="Q171" s="7" t="s">
        <v>99</v>
      </c>
      <c r="R171" s="7" t="s">
        <v>99</v>
      </c>
      <c r="S171" s="7" t="s">
        <v>99</v>
      </c>
      <c r="T171" s="7" t="s">
        <v>99</v>
      </c>
      <c r="U171" s="7" t="s">
        <v>99</v>
      </c>
      <c r="V171" s="7" t="s">
        <v>99</v>
      </c>
      <c r="W171" s="7" t="s">
        <v>99</v>
      </c>
      <c r="X171" s="7" t="s">
        <v>99</v>
      </c>
      <c r="Y171" s="7" t="s">
        <v>99</v>
      </c>
      <c r="Z171" s="7"/>
      <c r="AA171" s="7"/>
      <c r="AB171" s="7"/>
      <c r="AC171" s="7"/>
      <c r="AD171" s="7"/>
      <c r="AE171" s="7"/>
      <c r="AF171" s="7"/>
      <c r="AG171" s="7"/>
      <c r="AH171" s="7" t="s">
        <v>99</v>
      </c>
    </row>
    <row r="172" spans="1:34">
      <c r="A172" s="27">
        <v>39995</v>
      </c>
      <c r="B172" s="7" t="s">
        <v>1758</v>
      </c>
      <c r="C172" s="7" t="s">
        <v>405</v>
      </c>
      <c r="D172" s="7" t="s">
        <v>734</v>
      </c>
      <c r="E172" s="7" t="s">
        <v>943</v>
      </c>
      <c r="F172" s="7" t="s">
        <v>99</v>
      </c>
      <c r="G172" s="7" t="s">
        <v>99</v>
      </c>
      <c r="H172" s="7" t="s">
        <v>99</v>
      </c>
      <c r="I172" s="7" t="s">
        <v>99</v>
      </c>
      <c r="J172" s="7" t="s">
        <v>99</v>
      </c>
      <c r="K172" s="7" t="s">
        <v>99</v>
      </c>
      <c r="L172" s="7" t="s">
        <v>99</v>
      </c>
      <c r="M172" s="7" t="s">
        <v>99</v>
      </c>
      <c r="N172" s="7" t="s">
        <v>99</v>
      </c>
      <c r="O172" s="7" t="s">
        <v>99</v>
      </c>
      <c r="P172" s="7" t="s">
        <v>99</v>
      </c>
      <c r="Q172" s="7" t="s">
        <v>99</v>
      </c>
      <c r="R172" s="7" t="s">
        <v>99</v>
      </c>
      <c r="S172" s="7" t="s">
        <v>99</v>
      </c>
      <c r="T172" s="7" t="s">
        <v>99</v>
      </c>
      <c r="U172" s="7" t="s">
        <v>99</v>
      </c>
      <c r="V172" s="7" t="s">
        <v>99</v>
      </c>
      <c r="W172" s="7" t="s">
        <v>99</v>
      </c>
      <c r="X172" s="7" t="s">
        <v>99</v>
      </c>
      <c r="Y172" s="7" t="s">
        <v>99</v>
      </c>
      <c r="Z172" s="7"/>
      <c r="AA172" s="7"/>
      <c r="AB172" s="7"/>
      <c r="AC172" s="7"/>
      <c r="AD172" s="7"/>
      <c r="AE172" s="7"/>
      <c r="AF172" s="7"/>
      <c r="AG172" s="7"/>
      <c r="AH172" s="7" t="s">
        <v>99</v>
      </c>
    </row>
    <row r="173" spans="1:34">
      <c r="A173" s="27">
        <v>39995</v>
      </c>
      <c r="B173" s="7" t="s">
        <v>1758</v>
      </c>
      <c r="C173" s="7" t="s">
        <v>405</v>
      </c>
      <c r="D173" s="7" t="s">
        <v>734</v>
      </c>
      <c r="E173" s="7" t="s">
        <v>1861</v>
      </c>
      <c r="F173" s="7" t="s">
        <v>99</v>
      </c>
      <c r="G173" s="7" t="s">
        <v>99</v>
      </c>
      <c r="H173" s="7" t="s">
        <v>99</v>
      </c>
      <c r="I173" s="7" t="s">
        <v>99</v>
      </c>
      <c r="J173" s="7" t="s">
        <v>99</v>
      </c>
      <c r="K173" s="7" t="s">
        <v>99</v>
      </c>
      <c r="L173" s="7" t="s">
        <v>99</v>
      </c>
      <c r="M173" s="7" t="s">
        <v>99</v>
      </c>
      <c r="N173" s="7" t="s">
        <v>99</v>
      </c>
      <c r="O173" s="7" t="s">
        <v>99</v>
      </c>
      <c r="P173" s="7" t="s">
        <v>99</v>
      </c>
      <c r="Q173" s="7" t="s">
        <v>99</v>
      </c>
      <c r="R173" s="7" t="s">
        <v>99</v>
      </c>
      <c r="S173" s="7" t="s">
        <v>99</v>
      </c>
      <c r="T173" s="7" t="s">
        <v>99</v>
      </c>
      <c r="U173" s="7" t="s">
        <v>99</v>
      </c>
      <c r="V173" s="7" t="s">
        <v>99</v>
      </c>
      <c r="W173" s="7" t="s">
        <v>99</v>
      </c>
      <c r="X173" s="7" t="s">
        <v>99</v>
      </c>
      <c r="Y173" s="7" t="s">
        <v>99</v>
      </c>
      <c r="Z173" s="7"/>
      <c r="AA173" s="7"/>
      <c r="AB173" s="7"/>
      <c r="AC173" s="7"/>
      <c r="AD173" s="7"/>
      <c r="AE173" s="7"/>
      <c r="AF173" s="7"/>
      <c r="AG173" s="7"/>
      <c r="AH173" s="7" t="s">
        <v>99</v>
      </c>
    </row>
    <row r="174" spans="1:34">
      <c r="A174" s="27">
        <v>39995</v>
      </c>
      <c r="B174" s="7" t="s">
        <v>1758</v>
      </c>
      <c r="C174" s="7" t="s">
        <v>405</v>
      </c>
      <c r="D174" s="7" t="s">
        <v>734</v>
      </c>
      <c r="E174" s="7" t="s">
        <v>1862</v>
      </c>
      <c r="F174" s="7" t="s">
        <v>99</v>
      </c>
      <c r="G174" s="7" t="s">
        <v>99</v>
      </c>
      <c r="H174" s="7" t="s">
        <v>99</v>
      </c>
      <c r="I174" s="7" t="s">
        <v>99</v>
      </c>
      <c r="J174" s="7" t="s">
        <v>99</v>
      </c>
      <c r="K174" s="7" t="s">
        <v>99</v>
      </c>
      <c r="L174" s="7" t="s">
        <v>99</v>
      </c>
      <c r="M174" s="7" t="s">
        <v>99</v>
      </c>
      <c r="N174" s="7" t="s">
        <v>99</v>
      </c>
      <c r="O174" s="7" t="s">
        <v>99</v>
      </c>
      <c r="P174" s="7" t="s">
        <v>99</v>
      </c>
      <c r="Q174" s="7" t="s">
        <v>99</v>
      </c>
      <c r="R174" s="7" t="s">
        <v>99</v>
      </c>
      <c r="S174" s="7" t="s">
        <v>99</v>
      </c>
      <c r="T174" s="7" t="s">
        <v>99</v>
      </c>
      <c r="U174" s="7" t="s">
        <v>99</v>
      </c>
      <c r="V174" s="7" t="s">
        <v>99</v>
      </c>
      <c r="W174" s="7" t="s">
        <v>99</v>
      </c>
      <c r="X174" s="7" t="s">
        <v>99</v>
      </c>
      <c r="Y174" s="7" t="s">
        <v>99</v>
      </c>
      <c r="Z174" s="7"/>
      <c r="AA174" s="7"/>
      <c r="AB174" s="7"/>
      <c r="AC174" s="7"/>
      <c r="AD174" s="7"/>
      <c r="AE174" s="7"/>
      <c r="AF174" s="7"/>
      <c r="AG174" s="7"/>
      <c r="AH174" s="7" t="s">
        <v>99</v>
      </c>
    </row>
    <row r="175" spans="1:34">
      <c r="A175" s="27">
        <v>39995</v>
      </c>
      <c r="B175" s="7" t="s">
        <v>65</v>
      </c>
      <c r="C175" s="7" t="s">
        <v>1151</v>
      </c>
      <c r="D175" s="7" t="s">
        <v>734</v>
      </c>
      <c r="E175" s="7" t="s">
        <v>1843</v>
      </c>
      <c r="F175" s="7">
        <v>9</v>
      </c>
      <c r="G175" s="7">
        <v>0</v>
      </c>
      <c r="H175" s="7">
        <v>3</v>
      </c>
      <c r="I175" s="7">
        <v>0</v>
      </c>
      <c r="J175" s="7" t="s">
        <v>99</v>
      </c>
      <c r="K175" s="7">
        <v>0</v>
      </c>
      <c r="L175" s="7">
        <v>0</v>
      </c>
      <c r="M175" s="7">
        <v>0</v>
      </c>
      <c r="N175" s="7">
        <v>1</v>
      </c>
      <c r="O175" s="7">
        <v>1</v>
      </c>
      <c r="P175" s="7">
        <v>2</v>
      </c>
      <c r="Q175" s="7">
        <v>1</v>
      </c>
      <c r="R175" s="7">
        <v>0</v>
      </c>
      <c r="S175" s="7">
        <v>1</v>
      </c>
      <c r="T175" s="7">
        <v>0</v>
      </c>
      <c r="U175" s="7" t="s">
        <v>99</v>
      </c>
      <c r="V175" s="7" t="s">
        <v>99</v>
      </c>
      <c r="W175" s="7" t="s">
        <v>99</v>
      </c>
      <c r="X175" s="7" t="s">
        <v>99</v>
      </c>
      <c r="Y175" s="7" t="s">
        <v>99</v>
      </c>
      <c r="Z175" s="7"/>
      <c r="AA175" s="7"/>
      <c r="AB175" s="7"/>
      <c r="AC175" s="7"/>
      <c r="AD175" s="7"/>
      <c r="AE175" s="7"/>
      <c r="AF175" s="7"/>
      <c r="AG175" s="7"/>
      <c r="AH175" s="7">
        <v>0</v>
      </c>
    </row>
    <row r="176" spans="1:34">
      <c r="A176" s="27">
        <v>39995</v>
      </c>
      <c r="B176" s="7" t="s">
        <v>65</v>
      </c>
      <c r="C176" s="7" t="s">
        <v>1151</v>
      </c>
      <c r="D176" s="7" t="s">
        <v>734</v>
      </c>
      <c r="E176" s="7" t="s">
        <v>943</v>
      </c>
      <c r="F176" s="7">
        <v>27</v>
      </c>
      <c r="G176" s="7">
        <v>0</v>
      </c>
      <c r="H176" s="7">
        <v>13</v>
      </c>
      <c r="I176" s="7">
        <v>0</v>
      </c>
      <c r="J176" s="7" t="s">
        <v>99</v>
      </c>
      <c r="K176" s="7">
        <v>0</v>
      </c>
      <c r="L176" s="7">
        <v>0</v>
      </c>
      <c r="M176" s="7">
        <v>0</v>
      </c>
      <c r="N176" s="7">
        <v>2</v>
      </c>
      <c r="O176" s="7">
        <v>3</v>
      </c>
      <c r="P176" s="7">
        <v>6</v>
      </c>
      <c r="Q176" s="7">
        <v>2</v>
      </c>
      <c r="R176" s="7">
        <v>0</v>
      </c>
      <c r="S176" s="7">
        <v>1</v>
      </c>
      <c r="T176" s="7">
        <v>0</v>
      </c>
      <c r="U176" s="7" t="s">
        <v>99</v>
      </c>
      <c r="V176" s="7" t="s">
        <v>99</v>
      </c>
      <c r="W176" s="7" t="s">
        <v>99</v>
      </c>
      <c r="X176" s="7" t="s">
        <v>99</v>
      </c>
      <c r="Y176" s="7" t="s">
        <v>99</v>
      </c>
      <c r="Z176" s="7"/>
      <c r="AA176" s="7"/>
      <c r="AB176" s="7"/>
      <c r="AC176" s="7"/>
      <c r="AD176" s="7"/>
      <c r="AE176" s="7"/>
      <c r="AF176" s="7"/>
      <c r="AG176" s="7"/>
      <c r="AH176" s="7">
        <v>0</v>
      </c>
    </row>
    <row r="177" spans="1:34">
      <c r="A177" s="27">
        <v>39995</v>
      </c>
      <c r="B177" s="7" t="s">
        <v>65</v>
      </c>
      <c r="C177" s="7" t="s">
        <v>1151</v>
      </c>
      <c r="D177" s="7" t="s">
        <v>734</v>
      </c>
      <c r="E177" s="7" t="s">
        <v>1861</v>
      </c>
      <c r="F177" s="7">
        <v>20</v>
      </c>
      <c r="G177" s="7">
        <v>0</v>
      </c>
      <c r="H177" s="7">
        <v>12</v>
      </c>
      <c r="I177" s="7">
        <v>0</v>
      </c>
      <c r="J177" s="7" t="s">
        <v>99</v>
      </c>
      <c r="K177" s="7">
        <v>0</v>
      </c>
      <c r="L177" s="7">
        <v>0</v>
      </c>
      <c r="M177" s="7">
        <v>0</v>
      </c>
      <c r="N177" s="7">
        <v>1</v>
      </c>
      <c r="O177" s="7">
        <v>1</v>
      </c>
      <c r="P177" s="7">
        <v>4</v>
      </c>
      <c r="Q177" s="7">
        <v>1</v>
      </c>
      <c r="R177" s="7">
        <v>0</v>
      </c>
      <c r="S177" s="7">
        <v>1</v>
      </c>
      <c r="T177" s="7">
        <v>0</v>
      </c>
      <c r="U177" s="7" t="s">
        <v>99</v>
      </c>
      <c r="V177" s="7" t="s">
        <v>99</v>
      </c>
      <c r="W177" s="7" t="s">
        <v>99</v>
      </c>
      <c r="X177" s="7" t="s">
        <v>99</v>
      </c>
      <c r="Y177" s="7" t="s">
        <v>99</v>
      </c>
      <c r="Z177" s="7"/>
      <c r="AA177" s="7"/>
      <c r="AB177" s="7"/>
      <c r="AC177" s="7"/>
      <c r="AD177" s="7"/>
      <c r="AE177" s="7"/>
      <c r="AF177" s="7"/>
      <c r="AG177" s="7"/>
      <c r="AH177" s="7">
        <v>0</v>
      </c>
    </row>
    <row r="178" spans="1:34">
      <c r="A178" s="27">
        <v>39995</v>
      </c>
      <c r="B178" s="7" t="s">
        <v>65</v>
      </c>
      <c r="C178" s="7" t="s">
        <v>1151</v>
      </c>
      <c r="D178" s="7" t="s">
        <v>734</v>
      </c>
      <c r="E178" s="7" t="s">
        <v>1862</v>
      </c>
      <c r="F178" s="7">
        <v>7</v>
      </c>
      <c r="G178" s="7">
        <v>0</v>
      </c>
      <c r="H178" s="7">
        <v>1</v>
      </c>
      <c r="I178" s="7">
        <v>0</v>
      </c>
      <c r="J178" s="7" t="s">
        <v>99</v>
      </c>
      <c r="K178" s="7">
        <v>0</v>
      </c>
      <c r="L178" s="7">
        <v>0</v>
      </c>
      <c r="M178" s="7">
        <v>0</v>
      </c>
      <c r="N178" s="7">
        <v>1</v>
      </c>
      <c r="O178" s="7">
        <v>2</v>
      </c>
      <c r="P178" s="7">
        <v>2</v>
      </c>
      <c r="Q178" s="7">
        <v>1</v>
      </c>
      <c r="R178" s="7">
        <v>0</v>
      </c>
      <c r="S178" s="7">
        <v>0</v>
      </c>
      <c r="T178" s="7">
        <v>0</v>
      </c>
      <c r="U178" s="7" t="s">
        <v>99</v>
      </c>
      <c r="V178" s="7" t="s">
        <v>99</v>
      </c>
      <c r="W178" s="7" t="s">
        <v>99</v>
      </c>
      <c r="X178" s="7" t="s">
        <v>99</v>
      </c>
      <c r="Y178" s="7" t="s">
        <v>99</v>
      </c>
      <c r="Z178" s="7"/>
      <c r="AA178" s="7"/>
      <c r="AB178" s="7"/>
      <c r="AC178" s="7"/>
      <c r="AD178" s="7"/>
      <c r="AE178" s="7"/>
      <c r="AF178" s="7"/>
      <c r="AG178" s="7"/>
      <c r="AH178" s="7">
        <v>0</v>
      </c>
    </row>
    <row r="179" spans="1:34">
      <c r="A179" s="27">
        <v>39995</v>
      </c>
      <c r="B179" s="7" t="s">
        <v>65</v>
      </c>
      <c r="C179" s="7" t="s">
        <v>1863</v>
      </c>
      <c r="D179" s="7" t="s">
        <v>734</v>
      </c>
      <c r="E179" s="7" t="s">
        <v>1843</v>
      </c>
      <c r="F179" s="7">
        <v>0</v>
      </c>
      <c r="G179" s="7">
        <v>0</v>
      </c>
      <c r="H179" s="7">
        <v>0</v>
      </c>
      <c r="I179" s="7">
        <v>0</v>
      </c>
      <c r="J179" s="7" t="s">
        <v>99</v>
      </c>
      <c r="K179" s="7">
        <v>0</v>
      </c>
      <c r="L179" s="7">
        <v>0</v>
      </c>
      <c r="M179" s="7">
        <v>0</v>
      </c>
      <c r="N179" s="7">
        <v>0</v>
      </c>
      <c r="O179" s="7">
        <v>0</v>
      </c>
      <c r="P179" s="7">
        <v>0</v>
      </c>
      <c r="Q179" s="7">
        <v>0</v>
      </c>
      <c r="R179" s="7">
        <v>0</v>
      </c>
      <c r="S179" s="7">
        <v>0</v>
      </c>
      <c r="T179" s="7">
        <v>0</v>
      </c>
      <c r="U179" s="7" t="s">
        <v>99</v>
      </c>
      <c r="V179" s="7" t="s">
        <v>99</v>
      </c>
      <c r="W179" s="7" t="s">
        <v>99</v>
      </c>
      <c r="X179" s="7" t="s">
        <v>99</v>
      </c>
      <c r="Y179" s="7" t="s">
        <v>99</v>
      </c>
      <c r="Z179" s="7"/>
      <c r="AA179" s="7"/>
      <c r="AB179" s="7"/>
      <c r="AC179" s="7"/>
      <c r="AD179" s="7"/>
      <c r="AE179" s="7"/>
      <c r="AF179" s="7"/>
      <c r="AG179" s="7"/>
      <c r="AH179" s="7">
        <v>0</v>
      </c>
    </row>
    <row r="180" spans="1:34">
      <c r="A180" s="27">
        <v>39995</v>
      </c>
      <c r="B180" s="7" t="s">
        <v>65</v>
      </c>
      <c r="C180" s="7" t="s">
        <v>1863</v>
      </c>
      <c r="D180" s="7" t="s">
        <v>734</v>
      </c>
      <c r="E180" s="7" t="s">
        <v>943</v>
      </c>
      <c r="F180" s="7">
        <v>0</v>
      </c>
      <c r="G180" s="7">
        <v>0</v>
      </c>
      <c r="H180" s="7">
        <v>0</v>
      </c>
      <c r="I180" s="7">
        <v>0</v>
      </c>
      <c r="J180" s="7" t="s">
        <v>99</v>
      </c>
      <c r="K180" s="7">
        <v>0</v>
      </c>
      <c r="L180" s="7">
        <v>0</v>
      </c>
      <c r="M180" s="7">
        <v>0</v>
      </c>
      <c r="N180" s="7">
        <v>0</v>
      </c>
      <c r="O180" s="7">
        <v>0</v>
      </c>
      <c r="P180" s="7">
        <v>0</v>
      </c>
      <c r="Q180" s="7">
        <v>0</v>
      </c>
      <c r="R180" s="7">
        <v>0</v>
      </c>
      <c r="S180" s="7">
        <v>0</v>
      </c>
      <c r="T180" s="7">
        <v>0</v>
      </c>
      <c r="U180" s="7" t="s">
        <v>99</v>
      </c>
      <c r="V180" s="7" t="s">
        <v>99</v>
      </c>
      <c r="W180" s="7" t="s">
        <v>99</v>
      </c>
      <c r="X180" s="7" t="s">
        <v>99</v>
      </c>
      <c r="Y180" s="7" t="s">
        <v>99</v>
      </c>
      <c r="Z180" s="7"/>
      <c r="AA180" s="7"/>
      <c r="AB180" s="7"/>
      <c r="AC180" s="7"/>
      <c r="AD180" s="7"/>
      <c r="AE180" s="7"/>
      <c r="AF180" s="7"/>
      <c r="AG180" s="7"/>
      <c r="AH180" s="7">
        <v>0</v>
      </c>
    </row>
    <row r="181" spans="1:34">
      <c r="A181" s="27">
        <v>39995</v>
      </c>
      <c r="B181" s="7" t="s">
        <v>65</v>
      </c>
      <c r="C181" s="7" t="s">
        <v>1863</v>
      </c>
      <c r="D181" s="7" t="s">
        <v>734</v>
      </c>
      <c r="E181" s="7" t="s">
        <v>1861</v>
      </c>
      <c r="F181" s="7">
        <v>0</v>
      </c>
      <c r="G181" s="7">
        <v>0</v>
      </c>
      <c r="H181" s="7">
        <v>0</v>
      </c>
      <c r="I181" s="7">
        <v>0</v>
      </c>
      <c r="J181" s="7" t="s">
        <v>99</v>
      </c>
      <c r="K181" s="7">
        <v>0</v>
      </c>
      <c r="L181" s="7">
        <v>0</v>
      </c>
      <c r="M181" s="7">
        <v>0</v>
      </c>
      <c r="N181" s="7">
        <v>0</v>
      </c>
      <c r="O181" s="7">
        <v>0</v>
      </c>
      <c r="P181" s="7">
        <v>0</v>
      </c>
      <c r="Q181" s="7">
        <v>0</v>
      </c>
      <c r="R181" s="7">
        <v>0</v>
      </c>
      <c r="S181" s="7">
        <v>0</v>
      </c>
      <c r="T181" s="7">
        <v>0</v>
      </c>
      <c r="U181" s="7" t="s">
        <v>99</v>
      </c>
      <c r="V181" s="7" t="s">
        <v>99</v>
      </c>
      <c r="W181" s="7" t="s">
        <v>99</v>
      </c>
      <c r="X181" s="7" t="s">
        <v>99</v>
      </c>
      <c r="Y181" s="7" t="s">
        <v>99</v>
      </c>
      <c r="Z181" s="7"/>
      <c r="AA181" s="7"/>
      <c r="AB181" s="7"/>
      <c r="AC181" s="7"/>
      <c r="AD181" s="7"/>
      <c r="AE181" s="7"/>
      <c r="AF181" s="7"/>
      <c r="AG181" s="7"/>
      <c r="AH181" s="7">
        <v>0</v>
      </c>
    </row>
    <row r="182" spans="1:34">
      <c r="A182" s="27">
        <v>39995</v>
      </c>
      <c r="B182" s="7" t="s">
        <v>65</v>
      </c>
      <c r="C182" s="7" t="s">
        <v>1863</v>
      </c>
      <c r="D182" s="7" t="s">
        <v>734</v>
      </c>
      <c r="E182" s="7" t="s">
        <v>1862</v>
      </c>
      <c r="F182" s="7">
        <v>0</v>
      </c>
      <c r="G182" s="7">
        <v>0</v>
      </c>
      <c r="H182" s="7">
        <v>0</v>
      </c>
      <c r="I182" s="7">
        <v>0</v>
      </c>
      <c r="J182" s="7" t="s">
        <v>99</v>
      </c>
      <c r="K182" s="7">
        <v>0</v>
      </c>
      <c r="L182" s="7">
        <v>0</v>
      </c>
      <c r="M182" s="7">
        <v>0</v>
      </c>
      <c r="N182" s="7">
        <v>0</v>
      </c>
      <c r="O182" s="7">
        <v>0</v>
      </c>
      <c r="P182" s="7">
        <v>0</v>
      </c>
      <c r="Q182" s="7">
        <v>0</v>
      </c>
      <c r="R182" s="7">
        <v>0</v>
      </c>
      <c r="S182" s="7">
        <v>0</v>
      </c>
      <c r="T182" s="7">
        <v>0</v>
      </c>
      <c r="U182" s="7" t="s">
        <v>99</v>
      </c>
      <c r="V182" s="7" t="s">
        <v>99</v>
      </c>
      <c r="W182" s="7" t="s">
        <v>99</v>
      </c>
      <c r="X182" s="7" t="s">
        <v>99</v>
      </c>
      <c r="Y182" s="7" t="s">
        <v>99</v>
      </c>
      <c r="Z182" s="7"/>
      <c r="AA182" s="7"/>
      <c r="AB182" s="7"/>
      <c r="AC182" s="7"/>
      <c r="AD182" s="7"/>
      <c r="AE182" s="7"/>
      <c r="AF182" s="7"/>
      <c r="AG182" s="7"/>
      <c r="AH182" s="7">
        <v>0</v>
      </c>
    </row>
    <row r="183" spans="1:34">
      <c r="A183" s="27">
        <v>39995</v>
      </c>
      <c r="B183" s="7" t="s">
        <v>65</v>
      </c>
      <c r="C183" s="7" t="s">
        <v>1865</v>
      </c>
      <c r="D183" s="7" t="s">
        <v>734</v>
      </c>
      <c r="E183" s="7" t="s">
        <v>1843</v>
      </c>
      <c r="F183" s="7">
        <v>9</v>
      </c>
      <c r="G183" s="7">
        <v>0</v>
      </c>
      <c r="H183" s="7">
        <v>3</v>
      </c>
      <c r="I183" s="7">
        <v>0</v>
      </c>
      <c r="J183" s="7" t="s">
        <v>99</v>
      </c>
      <c r="K183" s="7">
        <v>0</v>
      </c>
      <c r="L183" s="7">
        <v>0</v>
      </c>
      <c r="M183" s="7">
        <v>0</v>
      </c>
      <c r="N183" s="7">
        <v>1</v>
      </c>
      <c r="O183" s="7">
        <v>1</v>
      </c>
      <c r="P183" s="7">
        <v>2</v>
      </c>
      <c r="Q183" s="7">
        <v>1</v>
      </c>
      <c r="R183" s="7">
        <v>0</v>
      </c>
      <c r="S183" s="7">
        <v>1</v>
      </c>
      <c r="T183" s="7">
        <v>0</v>
      </c>
      <c r="U183" s="7" t="s">
        <v>99</v>
      </c>
      <c r="V183" s="7" t="s">
        <v>99</v>
      </c>
      <c r="W183" s="7" t="s">
        <v>99</v>
      </c>
      <c r="X183" s="7" t="s">
        <v>99</v>
      </c>
      <c r="Y183" s="7" t="s">
        <v>99</v>
      </c>
      <c r="Z183" s="7"/>
      <c r="AA183" s="7"/>
      <c r="AB183" s="7"/>
      <c r="AC183" s="7"/>
      <c r="AD183" s="7"/>
      <c r="AE183" s="7"/>
      <c r="AF183" s="7"/>
      <c r="AG183" s="7"/>
      <c r="AH183" s="7">
        <v>0</v>
      </c>
    </row>
    <row r="184" spans="1:34">
      <c r="A184" s="27">
        <v>39995</v>
      </c>
      <c r="B184" s="7" t="s">
        <v>65</v>
      </c>
      <c r="C184" s="7" t="s">
        <v>1865</v>
      </c>
      <c r="D184" s="7" t="s">
        <v>734</v>
      </c>
      <c r="E184" s="7" t="s">
        <v>943</v>
      </c>
      <c r="F184" s="7">
        <v>27</v>
      </c>
      <c r="G184" s="7">
        <v>0</v>
      </c>
      <c r="H184" s="7">
        <v>13</v>
      </c>
      <c r="I184" s="7">
        <v>0</v>
      </c>
      <c r="J184" s="7" t="s">
        <v>99</v>
      </c>
      <c r="K184" s="7">
        <v>0</v>
      </c>
      <c r="L184" s="7">
        <v>0</v>
      </c>
      <c r="M184" s="7">
        <v>0</v>
      </c>
      <c r="N184" s="7">
        <v>2</v>
      </c>
      <c r="O184" s="7">
        <v>3</v>
      </c>
      <c r="P184" s="7">
        <v>6</v>
      </c>
      <c r="Q184" s="7">
        <v>2</v>
      </c>
      <c r="R184" s="7">
        <v>0</v>
      </c>
      <c r="S184" s="7">
        <v>1</v>
      </c>
      <c r="T184" s="7">
        <v>0</v>
      </c>
      <c r="U184" s="7" t="s">
        <v>99</v>
      </c>
      <c r="V184" s="7" t="s">
        <v>99</v>
      </c>
      <c r="W184" s="7" t="s">
        <v>99</v>
      </c>
      <c r="X184" s="7" t="s">
        <v>99</v>
      </c>
      <c r="Y184" s="7" t="s">
        <v>99</v>
      </c>
      <c r="Z184" s="7"/>
      <c r="AA184" s="7"/>
      <c r="AB184" s="7"/>
      <c r="AC184" s="7"/>
      <c r="AD184" s="7"/>
      <c r="AE184" s="7"/>
      <c r="AF184" s="7"/>
      <c r="AG184" s="7"/>
      <c r="AH184" s="7">
        <v>0</v>
      </c>
    </row>
    <row r="185" spans="1:34">
      <c r="A185" s="27">
        <v>39995</v>
      </c>
      <c r="B185" s="7" t="s">
        <v>65</v>
      </c>
      <c r="C185" s="7" t="s">
        <v>1865</v>
      </c>
      <c r="D185" s="7" t="s">
        <v>734</v>
      </c>
      <c r="E185" s="7" t="s">
        <v>1861</v>
      </c>
      <c r="F185" s="7">
        <v>20</v>
      </c>
      <c r="G185" s="7">
        <v>0</v>
      </c>
      <c r="H185" s="7">
        <v>12</v>
      </c>
      <c r="I185" s="7">
        <v>0</v>
      </c>
      <c r="J185" s="7" t="s">
        <v>99</v>
      </c>
      <c r="K185" s="7">
        <v>0</v>
      </c>
      <c r="L185" s="7">
        <v>0</v>
      </c>
      <c r="M185" s="7">
        <v>0</v>
      </c>
      <c r="N185" s="7">
        <v>1</v>
      </c>
      <c r="O185" s="7">
        <v>1</v>
      </c>
      <c r="P185" s="7">
        <v>4</v>
      </c>
      <c r="Q185" s="7">
        <v>1</v>
      </c>
      <c r="R185" s="7">
        <v>0</v>
      </c>
      <c r="S185" s="7">
        <v>1</v>
      </c>
      <c r="T185" s="7">
        <v>0</v>
      </c>
      <c r="U185" s="7" t="s">
        <v>99</v>
      </c>
      <c r="V185" s="7" t="s">
        <v>99</v>
      </c>
      <c r="W185" s="7" t="s">
        <v>99</v>
      </c>
      <c r="X185" s="7" t="s">
        <v>99</v>
      </c>
      <c r="Y185" s="7" t="s">
        <v>99</v>
      </c>
      <c r="Z185" s="7"/>
      <c r="AA185" s="7"/>
      <c r="AB185" s="7"/>
      <c r="AC185" s="7"/>
      <c r="AD185" s="7"/>
      <c r="AE185" s="7"/>
      <c r="AF185" s="7"/>
      <c r="AG185" s="7"/>
      <c r="AH185" s="7">
        <v>0</v>
      </c>
    </row>
    <row r="186" spans="1:34">
      <c r="A186" s="27">
        <v>39995</v>
      </c>
      <c r="B186" s="7" t="s">
        <v>65</v>
      </c>
      <c r="C186" s="7" t="s">
        <v>1865</v>
      </c>
      <c r="D186" s="7" t="s">
        <v>734</v>
      </c>
      <c r="E186" s="7" t="s">
        <v>1862</v>
      </c>
      <c r="F186" s="7">
        <v>7</v>
      </c>
      <c r="G186" s="7">
        <v>0</v>
      </c>
      <c r="H186" s="7">
        <v>1</v>
      </c>
      <c r="I186" s="7">
        <v>0</v>
      </c>
      <c r="J186" s="7" t="s">
        <v>99</v>
      </c>
      <c r="K186" s="7">
        <v>0</v>
      </c>
      <c r="L186" s="7">
        <v>0</v>
      </c>
      <c r="M186" s="7">
        <v>0</v>
      </c>
      <c r="N186" s="7">
        <v>1</v>
      </c>
      <c r="O186" s="7">
        <v>2</v>
      </c>
      <c r="P186" s="7">
        <v>2</v>
      </c>
      <c r="Q186" s="7">
        <v>1</v>
      </c>
      <c r="R186" s="7">
        <v>0</v>
      </c>
      <c r="S186" s="7">
        <v>0</v>
      </c>
      <c r="T186" s="7">
        <v>0</v>
      </c>
      <c r="U186" s="7" t="s">
        <v>99</v>
      </c>
      <c r="V186" s="7" t="s">
        <v>99</v>
      </c>
      <c r="W186" s="7" t="s">
        <v>99</v>
      </c>
      <c r="X186" s="7" t="s">
        <v>99</v>
      </c>
      <c r="Y186" s="7" t="s">
        <v>99</v>
      </c>
      <c r="Z186" s="7"/>
      <c r="AA186" s="7"/>
      <c r="AB186" s="7"/>
      <c r="AC186" s="7"/>
      <c r="AD186" s="7"/>
      <c r="AE186" s="7"/>
      <c r="AF186" s="7"/>
      <c r="AG186" s="7"/>
      <c r="AH186" s="7">
        <v>0</v>
      </c>
    </row>
    <row r="187" spans="1:34">
      <c r="A187" s="27">
        <v>39995</v>
      </c>
      <c r="B187" s="7" t="s">
        <v>65</v>
      </c>
      <c r="C187" s="7" t="s">
        <v>1865</v>
      </c>
      <c r="D187" s="7" t="s">
        <v>1866</v>
      </c>
      <c r="E187" s="7" t="s">
        <v>1843</v>
      </c>
      <c r="F187" s="7">
        <v>9</v>
      </c>
      <c r="G187" s="7">
        <v>0</v>
      </c>
      <c r="H187" s="7">
        <v>3</v>
      </c>
      <c r="I187" s="7">
        <v>0</v>
      </c>
      <c r="J187" s="7" t="s">
        <v>99</v>
      </c>
      <c r="K187" s="7">
        <v>0</v>
      </c>
      <c r="L187" s="7">
        <v>0</v>
      </c>
      <c r="M187" s="7">
        <v>0</v>
      </c>
      <c r="N187" s="7">
        <v>1</v>
      </c>
      <c r="O187" s="7">
        <v>1</v>
      </c>
      <c r="P187" s="7">
        <v>2</v>
      </c>
      <c r="Q187" s="7">
        <v>1</v>
      </c>
      <c r="R187" s="7">
        <v>0</v>
      </c>
      <c r="S187" s="7">
        <v>1</v>
      </c>
      <c r="T187" s="7">
        <v>0</v>
      </c>
      <c r="U187" s="7" t="s">
        <v>99</v>
      </c>
      <c r="V187" s="7" t="s">
        <v>99</v>
      </c>
      <c r="W187" s="7" t="s">
        <v>99</v>
      </c>
      <c r="X187" s="7" t="s">
        <v>99</v>
      </c>
      <c r="Y187" s="7" t="s">
        <v>99</v>
      </c>
      <c r="Z187" s="7"/>
      <c r="AA187" s="7"/>
      <c r="AB187" s="7"/>
      <c r="AC187" s="7"/>
      <c r="AD187" s="7"/>
      <c r="AE187" s="7"/>
      <c r="AF187" s="7"/>
      <c r="AG187" s="7"/>
      <c r="AH187" s="7">
        <v>0</v>
      </c>
    </row>
    <row r="188" spans="1:34">
      <c r="A188" s="27">
        <v>39995</v>
      </c>
      <c r="B188" s="7" t="s">
        <v>65</v>
      </c>
      <c r="C188" s="7" t="s">
        <v>1865</v>
      </c>
      <c r="D188" s="7" t="s">
        <v>1866</v>
      </c>
      <c r="E188" s="7" t="s">
        <v>943</v>
      </c>
      <c r="F188" s="7">
        <v>27</v>
      </c>
      <c r="G188" s="7">
        <v>0</v>
      </c>
      <c r="H188" s="7">
        <v>13</v>
      </c>
      <c r="I188" s="7">
        <v>0</v>
      </c>
      <c r="J188" s="7" t="s">
        <v>99</v>
      </c>
      <c r="K188" s="7">
        <v>0</v>
      </c>
      <c r="L188" s="7">
        <v>0</v>
      </c>
      <c r="M188" s="7">
        <v>0</v>
      </c>
      <c r="N188" s="7">
        <v>2</v>
      </c>
      <c r="O188" s="7">
        <v>3</v>
      </c>
      <c r="P188" s="7">
        <v>6</v>
      </c>
      <c r="Q188" s="7">
        <v>2</v>
      </c>
      <c r="R188" s="7">
        <v>0</v>
      </c>
      <c r="S188" s="7">
        <v>1</v>
      </c>
      <c r="T188" s="7">
        <v>0</v>
      </c>
      <c r="U188" s="7" t="s">
        <v>99</v>
      </c>
      <c r="V188" s="7" t="s">
        <v>99</v>
      </c>
      <c r="W188" s="7" t="s">
        <v>99</v>
      </c>
      <c r="X188" s="7" t="s">
        <v>99</v>
      </c>
      <c r="Y188" s="7" t="s">
        <v>99</v>
      </c>
      <c r="Z188" s="7"/>
      <c r="AA188" s="7"/>
      <c r="AB188" s="7"/>
      <c r="AC188" s="7"/>
      <c r="AD188" s="7"/>
      <c r="AE188" s="7"/>
      <c r="AF188" s="7"/>
      <c r="AG188" s="7"/>
      <c r="AH188" s="7">
        <v>0</v>
      </c>
    </row>
    <row r="189" spans="1:34">
      <c r="A189" s="27">
        <v>39995</v>
      </c>
      <c r="B189" s="7" t="s">
        <v>65</v>
      </c>
      <c r="C189" s="7" t="s">
        <v>1865</v>
      </c>
      <c r="D189" s="7" t="s">
        <v>1866</v>
      </c>
      <c r="E189" s="7" t="s">
        <v>1861</v>
      </c>
      <c r="F189" s="7">
        <v>20</v>
      </c>
      <c r="G189" s="7">
        <v>0</v>
      </c>
      <c r="H189" s="7">
        <v>12</v>
      </c>
      <c r="I189" s="7">
        <v>0</v>
      </c>
      <c r="J189" s="7" t="s">
        <v>99</v>
      </c>
      <c r="K189" s="7">
        <v>0</v>
      </c>
      <c r="L189" s="7">
        <v>0</v>
      </c>
      <c r="M189" s="7">
        <v>0</v>
      </c>
      <c r="N189" s="7">
        <v>1</v>
      </c>
      <c r="O189" s="7">
        <v>1</v>
      </c>
      <c r="P189" s="7">
        <v>4</v>
      </c>
      <c r="Q189" s="7">
        <v>1</v>
      </c>
      <c r="R189" s="7">
        <v>0</v>
      </c>
      <c r="S189" s="7">
        <v>1</v>
      </c>
      <c r="T189" s="7">
        <v>0</v>
      </c>
      <c r="U189" s="7" t="s">
        <v>99</v>
      </c>
      <c r="V189" s="7" t="s">
        <v>99</v>
      </c>
      <c r="W189" s="7" t="s">
        <v>99</v>
      </c>
      <c r="X189" s="7" t="s">
        <v>99</v>
      </c>
      <c r="Y189" s="7" t="s">
        <v>99</v>
      </c>
      <c r="Z189" s="7"/>
      <c r="AA189" s="7"/>
      <c r="AB189" s="7"/>
      <c r="AC189" s="7"/>
      <c r="AD189" s="7"/>
      <c r="AE189" s="7"/>
      <c r="AF189" s="7"/>
      <c r="AG189" s="7"/>
      <c r="AH189" s="7">
        <v>0</v>
      </c>
    </row>
    <row r="190" spans="1:34">
      <c r="A190" s="27">
        <v>39995</v>
      </c>
      <c r="B190" s="7" t="s">
        <v>65</v>
      </c>
      <c r="C190" s="7" t="s">
        <v>1865</v>
      </c>
      <c r="D190" s="7" t="s">
        <v>1866</v>
      </c>
      <c r="E190" s="7" t="s">
        <v>1862</v>
      </c>
      <c r="F190" s="7">
        <v>7</v>
      </c>
      <c r="G190" s="7">
        <v>0</v>
      </c>
      <c r="H190" s="7">
        <v>1</v>
      </c>
      <c r="I190" s="7">
        <v>0</v>
      </c>
      <c r="J190" s="7" t="s">
        <v>99</v>
      </c>
      <c r="K190" s="7">
        <v>0</v>
      </c>
      <c r="L190" s="7">
        <v>0</v>
      </c>
      <c r="M190" s="7">
        <v>0</v>
      </c>
      <c r="N190" s="7">
        <v>1</v>
      </c>
      <c r="O190" s="7">
        <v>2</v>
      </c>
      <c r="P190" s="7">
        <v>2</v>
      </c>
      <c r="Q190" s="7">
        <v>1</v>
      </c>
      <c r="R190" s="7">
        <v>0</v>
      </c>
      <c r="S190" s="7">
        <v>0</v>
      </c>
      <c r="T190" s="7">
        <v>0</v>
      </c>
      <c r="U190" s="7" t="s">
        <v>99</v>
      </c>
      <c r="V190" s="7" t="s">
        <v>99</v>
      </c>
      <c r="W190" s="7" t="s">
        <v>99</v>
      </c>
      <c r="X190" s="7" t="s">
        <v>99</v>
      </c>
      <c r="Y190" s="7" t="s">
        <v>99</v>
      </c>
      <c r="Z190" s="7"/>
      <c r="AA190" s="7"/>
      <c r="AB190" s="7"/>
      <c r="AC190" s="7"/>
      <c r="AD190" s="7"/>
      <c r="AE190" s="7"/>
      <c r="AF190" s="7"/>
      <c r="AG190" s="7"/>
      <c r="AH190" s="7">
        <v>0</v>
      </c>
    </row>
    <row r="191" spans="1:34">
      <c r="A191" s="27">
        <v>39995</v>
      </c>
      <c r="B191" s="7" t="s">
        <v>65</v>
      </c>
      <c r="C191" s="7" t="s">
        <v>1865</v>
      </c>
      <c r="D191" s="7" t="s">
        <v>1374</v>
      </c>
      <c r="E191" s="7" t="s">
        <v>1843</v>
      </c>
      <c r="F191" s="7">
        <v>0</v>
      </c>
      <c r="G191" s="7">
        <v>0</v>
      </c>
      <c r="H191" s="7">
        <v>0</v>
      </c>
      <c r="I191" s="7">
        <v>0</v>
      </c>
      <c r="J191" s="7" t="s">
        <v>99</v>
      </c>
      <c r="K191" s="7">
        <v>0</v>
      </c>
      <c r="L191" s="7">
        <v>0</v>
      </c>
      <c r="M191" s="7">
        <v>0</v>
      </c>
      <c r="N191" s="7">
        <v>0</v>
      </c>
      <c r="O191" s="7">
        <v>0</v>
      </c>
      <c r="P191" s="7">
        <v>0</v>
      </c>
      <c r="Q191" s="7">
        <v>0</v>
      </c>
      <c r="R191" s="7">
        <v>0</v>
      </c>
      <c r="S191" s="7">
        <v>0</v>
      </c>
      <c r="T191" s="7">
        <v>0</v>
      </c>
      <c r="U191" s="7" t="s">
        <v>99</v>
      </c>
      <c r="V191" s="7" t="s">
        <v>99</v>
      </c>
      <c r="W191" s="7" t="s">
        <v>99</v>
      </c>
      <c r="X191" s="7" t="s">
        <v>99</v>
      </c>
      <c r="Y191" s="7" t="s">
        <v>99</v>
      </c>
      <c r="Z191" s="7"/>
      <c r="AA191" s="7"/>
      <c r="AB191" s="7"/>
      <c r="AC191" s="7"/>
      <c r="AD191" s="7"/>
      <c r="AE191" s="7"/>
      <c r="AF191" s="7"/>
      <c r="AG191" s="7"/>
      <c r="AH191" s="7">
        <v>0</v>
      </c>
    </row>
    <row r="192" spans="1:34">
      <c r="A192" s="27">
        <v>39995</v>
      </c>
      <c r="B192" s="7" t="s">
        <v>65</v>
      </c>
      <c r="C192" s="7" t="s">
        <v>1865</v>
      </c>
      <c r="D192" s="7" t="s">
        <v>1374</v>
      </c>
      <c r="E192" s="7" t="s">
        <v>943</v>
      </c>
      <c r="F192" s="7">
        <v>0</v>
      </c>
      <c r="G192" s="7">
        <v>0</v>
      </c>
      <c r="H192" s="7">
        <v>0</v>
      </c>
      <c r="I192" s="7">
        <v>0</v>
      </c>
      <c r="J192" s="7" t="s">
        <v>99</v>
      </c>
      <c r="K192" s="7">
        <v>0</v>
      </c>
      <c r="L192" s="7">
        <v>0</v>
      </c>
      <c r="M192" s="7">
        <v>0</v>
      </c>
      <c r="N192" s="7">
        <v>0</v>
      </c>
      <c r="O192" s="7">
        <v>0</v>
      </c>
      <c r="P192" s="7">
        <v>0</v>
      </c>
      <c r="Q192" s="7">
        <v>0</v>
      </c>
      <c r="R192" s="7">
        <v>0</v>
      </c>
      <c r="S192" s="7">
        <v>0</v>
      </c>
      <c r="T192" s="7">
        <v>0</v>
      </c>
      <c r="U192" s="7" t="s">
        <v>99</v>
      </c>
      <c r="V192" s="7" t="s">
        <v>99</v>
      </c>
      <c r="W192" s="7" t="s">
        <v>99</v>
      </c>
      <c r="X192" s="7" t="s">
        <v>99</v>
      </c>
      <c r="Y192" s="7" t="s">
        <v>99</v>
      </c>
      <c r="Z192" s="7"/>
      <c r="AA192" s="7"/>
      <c r="AB192" s="7"/>
      <c r="AC192" s="7"/>
      <c r="AD192" s="7"/>
      <c r="AE192" s="7"/>
      <c r="AF192" s="7"/>
      <c r="AG192" s="7"/>
      <c r="AH192" s="7">
        <v>0</v>
      </c>
    </row>
    <row r="193" spans="1:34">
      <c r="A193" s="27">
        <v>39995</v>
      </c>
      <c r="B193" s="7" t="s">
        <v>65</v>
      </c>
      <c r="C193" s="7" t="s">
        <v>1865</v>
      </c>
      <c r="D193" s="7" t="s">
        <v>1374</v>
      </c>
      <c r="E193" s="7" t="s">
        <v>1861</v>
      </c>
      <c r="F193" s="7">
        <v>0</v>
      </c>
      <c r="G193" s="7">
        <v>0</v>
      </c>
      <c r="H193" s="7">
        <v>0</v>
      </c>
      <c r="I193" s="7">
        <v>0</v>
      </c>
      <c r="J193" s="7" t="s">
        <v>99</v>
      </c>
      <c r="K193" s="7">
        <v>0</v>
      </c>
      <c r="L193" s="7">
        <v>0</v>
      </c>
      <c r="M193" s="7">
        <v>0</v>
      </c>
      <c r="N193" s="7">
        <v>0</v>
      </c>
      <c r="O193" s="7">
        <v>0</v>
      </c>
      <c r="P193" s="7">
        <v>0</v>
      </c>
      <c r="Q193" s="7">
        <v>0</v>
      </c>
      <c r="R193" s="7">
        <v>0</v>
      </c>
      <c r="S193" s="7">
        <v>0</v>
      </c>
      <c r="T193" s="7">
        <v>0</v>
      </c>
      <c r="U193" s="7" t="s">
        <v>99</v>
      </c>
      <c r="V193" s="7" t="s">
        <v>99</v>
      </c>
      <c r="W193" s="7" t="s">
        <v>99</v>
      </c>
      <c r="X193" s="7" t="s">
        <v>99</v>
      </c>
      <c r="Y193" s="7" t="s">
        <v>99</v>
      </c>
      <c r="Z193" s="7"/>
      <c r="AA193" s="7"/>
      <c r="AB193" s="7"/>
      <c r="AC193" s="7"/>
      <c r="AD193" s="7"/>
      <c r="AE193" s="7"/>
      <c r="AF193" s="7"/>
      <c r="AG193" s="7"/>
      <c r="AH193" s="7">
        <v>0</v>
      </c>
    </row>
    <row r="194" spans="1:34">
      <c r="A194" s="27">
        <v>39995</v>
      </c>
      <c r="B194" s="7" t="s">
        <v>65</v>
      </c>
      <c r="C194" s="7" t="s">
        <v>1865</v>
      </c>
      <c r="D194" s="7" t="s">
        <v>1374</v>
      </c>
      <c r="E194" s="7" t="s">
        <v>1862</v>
      </c>
      <c r="F194" s="7">
        <v>0</v>
      </c>
      <c r="G194" s="7">
        <v>0</v>
      </c>
      <c r="H194" s="7">
        <v>0</v>
      </c>
      <c r="I194" s="7">
        <v>0</v>
      </c>
      <c r="J194" s="7" t="s">
        <v>99</v>
      </c>
      <c r="K194" s="7">
        <v>0</v>
      </c>
      <c r="L194" s="7">
        <v>0</v>
      </c>
      <c r="M194" s="7">
        <v>0</v>
      </c>
      <c r="N194" s="7">
        <v>0</v>
      </c>
      <c r="O194" s="7">
        <v>0</v>
      </c>
      <c r="P194" s="7">
        <v>0</v>
      </c>
      <c r="Q194" s="7">
        <v>0</v>
      </c>
      <c r="R194" s="7">
        <v>0</v>
      </c>
      <c r="S194" s="7">
        <v>0</v>
      </c>
      <c r="T194" s="7">
        <v>0</v>
      </c>
      <c r="U194" s="7" t="s">
        <v>99</v>
      </c>
      <c r="V194" s="7" t="s">
        <v>99</v>
      </c>
      <c r="W194" s="7" t="s">
        <v>99</v>
      </c>
      <c r="X194" s="7" t="s">
        <v>99</v>
      </c>
      <c r="Y194" s="7" t="s">
        <v>99</v>
      </c>
      <c r="Z194" s="7"/>
      <c r="AA194" s="7"/>
      <c r="AB194" s="7"/>
      <c r="AC194" s="7"/>
      <c r="AD194" s="7"/>
      <c r="AE194" s="7"/>
      <c r="AF194" s="7"/>
      <c r="AG194" s="7"/>
      <c r="AH194" s="7">
        <v>0</v>
      </c>
    </row>
    <row r="195" spans="1:34">
      <c r="A195" s="27">
        <v>39995</v>
      </c>
      <c r="B195" s="7" t="s">
        <v>65</v>
      </c>
      <c r="C195" s="7" t="s">
        <v>405</v>
      </c>
      <c r="D195" s="7" t="s">
        <v>734</v>
      </c>
      <c r="E195" s="7" t="s">
        <v>1843</v>
      </c>
      <c r="F195" s="7" t="s">
        <v>99</v>
      </c>
      <c r="G195" s="7" t="s">
        <v>99</v>
      </c>
      <c r="H195" s="7" t="s">
        <v>99</v>
      </c>
      <c r="I195" s="7" t="s">
        <v>99</v>
      </c>
      <c r="J195" s="7" t="s">
        <v>99</v>
      </c>
      <c r="K195" s="7" t="s">
        <v>99</v>
      </c>
      <c r="L195" s="7" t="s">
        <v>99</v>
      </c>
      <c r="M195" s="7" t="s">
        <v>99</v>
      </c>
      <c r="N195" s="7" t="s">
        <v>99</v>
      </c>
      <c r="O195" s="7" t="s">
        <v>99</v>
      </c>
      <c r="P195" s="7" t="s">
        <v>99</v>
      </c>
      <c r="Q195" s="7" t="s">
        <v>99</v>
      </c>
      <c r="R195" s="7" t="s">
        <v>99</v>
      </c>
      <c r="S195" s="7" t="s">
        <v>99</v>
      </c>
      <c r="T195" s="7" t="s">
        <v>99</v>
      </c>
      <c r="U195" s="7" t="s">
        <v>99</v>
      </c>
      <c r="V195" s="7" t="s">
        <v>99</v>
      </c>
      <c r="W195" s="7" t="s">
        <v>99</v>
      </c>
      <c r="X195" s="7" t="s">
        <v>99</v>
      </c>
      <c r="Y195" s="7" t="s">
        <v>99</v>
      </c>
      <c r="Z195" s="7"/>
      <c r="AA195" s="7"/>
      <c r="AB195" s="7"/>
      <c r="AC195" s="7"/>
      <c r="AD195" s="7"/>
      <c r="AE195" s="7"/>
      <c r="AF195" s="7"/>
      <c r="AG195" s="7"/>
      <c r="AH195" s="7" t="s">
        <v>99</v>
      </c>
    </row>
    <row r="196" spans="1:34">
      <c r="A196" s="27">
        <v>39995</v>
      </c>
      <c r="B196" s="7" t="s">
        <v>65</v>
      </c>
      <c r="C196" s="7" t="s">
        <v>405</v>
      </c>
      <c r="D196" s="7" t="s">
        <v>734</v>
      </c>
      <c r="E196" s="7" t="s">
        <v>943</v>
      </c>
      <c r="F196" s="7" t="s">
        <v>99</v>
      </c>
      <c r="G196" s="7" t="s">
        <v>99</v>
      </c>
      <c r="H196" s="7" t="s">
        <v>99</v>
      </c>
      <c r="I196" s="7" t="s">
        <v>99</v>
      </c>
      <c r="J196" s="7" t="s">
        <v>99</v>
      </c>
      <c r="K196" s="7" t="s">
        <v>99</v>
      </c>
      <c r="L196" s="7" t="s">
        <v>99</v>
      </c>
      <c r="M196" s="7" t="s">
        <v>99</v>
      </c>
      <c r="N196" s="7" t="s">
        <v>99</v>
      </c>
      <c r="O196" s="7" t="s">
        <v>99</v>
      </c>
      <c r="P196" s="7" t="s">
        <v>99</v>
      </c>
      <c r="Q196" s="7" t="s">
        <v>99</v>
      </c>
      <c r="R196" s="7" t="s">
        <v>99</v>
      </c>
      <c r="S196" s="7" t="s">
        <v>99</v>
      </c>
      <c r="T196" s="7" t="s">
        <v>99</v>
      </c>
      <c r="U196" s="7" t="s">
        <v>99</v>
      </c>
      <c r="V196" s="7" t="s">
        <v>99</v>
      </c>
      <c r="W196" s="7" t="s">
        <v>99</v>
      </c>
      <c r="X196" s="7" t="s">
        <v>99</v>
      </c>
      <c r="Y196" s="7" t="s">
        <v>99</v>
      </c>
      <c r="Z196" s="7"/>
      <c r="AA196" s="7"/>
      <c r="AB196" s="7"/>
      <c r="AC196" s="7"/>
      <c r="AD196" s="7"/>
      <c r="AE196" s="7"/>
      <c r="AF196" s="7"/>
      <c r="AG196" s="7"/>
      <c r="AH196" s="7" t="s">
        <v>99</v>
      </c>
    </row>
    <row r="197" spans="1:34">
      <c r="A197" s="27">
        <v>39995</v>
      </c>
      <c r="B197" s="7" t="s">
        <v>65</v>
      </c>
      <c r="C197" s="7" t="s">
        <v>405</v>
      </c>
      <c r="D197" s="7" t="s">
        <v>734</v>
      </c>
      <c r="E197" s="7" t="s">
        <v>1861</v>
      </c>
      <c r="F197" s="7" t="s">
        <v>99</v>
      </c>
      <c r="G197" s="7" t="s">
        <v>99</v>
      </c>
      <c r="H197" s="7" t="s">
        <v>99</v>
      </c>
      <c r="I197" s="7" t="s">
        <v>99</v>
      </c>
      <c r="J197" s="7" t="s">
        <v>99</v>
      </c>
      <c r="K197" s="7" t="s">
        <v>99</v>
      </c>
      <c r="L197" s="7" t="s">
        <v>99</v>
      </c>
      <c r="M197" s="7" t="s">
        <v>99</v>
      </c>
      <c r="N197" s="7" t="s">
        <v>99</v>
      </c>
      <c r="O197" s="7" t="s">
        <v>99</v>
      </c>
      <c r="P197" s="7" t="s">
        <v>99</v>
      </c>
      <c r="Q197" s="7" t="s">
        <v>99</v>
      </c>
      <c r="R197" s="7" t="s">
        <v>99</v>
      </c>
      <c r="S197" s="7" t="s">
        <v>99</v>
      </c>
      <c r="T197" s="7" t="s">
        <v>99</v>
      </c>
      <c r="U197" s="7" t="s">
        <v>99</v>
      </c>
      <c r="V197" s="7" t="s">
        <v>99</v>
      </c>
      <c r="W197" s="7" t="s">
        <v>99</v>
      </c>
      <c r="X197" s="7" t="s">
        <v>99</v>
      </c>
      <c r="Y197" s="7" t="s">
        <v>99</v>
      </c>
      <c r="Z197" s="7"/>
      <c r="AA197" s="7"/>
      <c r="AB197" s="7"/>
      <c r="AC197" s="7"/>
      <c r="AD197" s="7"/>
      <c r="AE197" s="7"/>
      <c r="AF197" s="7"/>
      <c r="AG197" s="7"/>
      <c r="AH197" s="7" t="s">
        <v>99</v>
      </c>
    </row>
    <row r="198" spans="1:34">
      <c r="A198" s="27">
        <v>39995</v>
      </c>
      <c r="B198" s="7" t="s">
        <v>65</v>
      </c>
      <c r="C198" s="7" t="s">
        <v>405</v>
      </c>
      <c r="D198" s="7" t="s">
        <v>734</v>
      </c>
      <c r="E198" s="7" t="s">
        <v>1862</v>
      </c>
      <c r="F198" s="7" t="s">
        <v>99</v>
      </c>
      <c r="G198" s="7" t="s">
        <v>99</v>
      </c>
      <c r="H198" s="7" t="s">
        <v>99</v>
      </c>
      <c r="I198" s="7" t="s">
        <v>99</v>
      </c>
      <c r="J198" s="7" t="s">
        <v>99</v>
      </c>
      <c r="K198" s="7" t="s">
        <v>99</v>
      </c>
      <c r="L198" s="7" t="s">
        <v>99</v>
      </c>
      <c r="M198" s="7" t="s">
        <v>99</v>
      </c>
      <c r="N198" s="7" t="s">
        <v>99</v>
      </c>
      <c r="O198" s="7" t="s">
        <v>99</v>
      </c>
      <c r="P198" s="7" t="s">
        <v>99</v>
      </c>
      <c r="Q198" s="7" t="s">
        <v>99</v>
      </c>
      <c r="R198" s="7" t="s">
        <v>99</v>
      </c>
      <c r="S198" s="7" t="s">
        <v>99</v>
      </c>
      <c r="T198" s="7" t="s">
        <v>99</v>
      </c>
      <c r="U198" s="7" t="s">
        <v>99</v>
      </c>
      <c r="V198" s="7" t="s">
        <v>99</v>
      </c>
      <c r="W198" s="7" t="s">
        <v>99</v>
      </c>
      <c r="X198" s="7" t="s">
        <v>99</v>
      </c>
      <c r="Y198" s="7" t="s">
        <v>99</v>
      </c>
      <c r="Z198" s="7"/>
      <c r="AA198" s="7"/>
      <c r="AB198" s="7"/>
      <c r="AC198" s="7"/>
      <c r="AD198" s="7"/>
      <c r="AE198" s="7"/>
      <c r="AF198" s="7"/>
      <c r="AG198" s="7"/>
      <c r="AH198" s="7" t="s">
        <v>99</v>
      </c>
    </row>
    <row r="199" spans="1:34">
      <c r="A199" s="27">
        <v>39995</v>
      </c>
      <c r="B199" s="7" t="s">
        <v>751</v>
      </c>
      <c r="C199" s="7" t="s">
        <v>1151</v>
      </c>
      <c r="D199" s="7" t="s">
        <v>734</v>
      </c>
      <c r="E199" s="7" t="s">
        <v>1843</v>
      </c>
      <c r="F199" s="7">
        <v>96</v>
      </c>
      <c r="G199" s="7">
        <v>33</v>
      </c>
      <c r="H199" s="7">
        <v>23</v>
      </c>
      <c r="I199" s="7">
        <v>13</v>
      </c>
      <c r="J199" s="7" t="s">
        <v>99</v>
      </c>
      <c r="K199" s="7">
        <v>4</v>
      </c>
      <c r="L199" s="7">
        <v>1</v>
      </c>
      <c r="M199" s="7">
        <v>1</v>
      </c>
      <c r="N199" s="7">
        <v>2</v>
      </c>
      <c r="O199" s="7">
        <v>1</v>
      </c>
      <c r="P199" s="7">
        <v>5</v>
      </c>
      <c r="Q199" s="7">
        <v>2</v>
      </c>
      <c r="R199" s="7">
        <v>2</v>
      </c>
      <c r="S199" s="7">
        <v>3</v>
      </c>
      <c r="T199" s="7">
        <v>2</v>
      </c>
      <c r="U199" s="7" t="s">
        <v>99</v>
      </c>
      <c r="V199" s="7" t="s">
        <v>99</v>
      </c>
      <c r="W199" s="7" t="s">
        <v>99</v>
      </c>
      <c r="X199" s="7" t="s">
        <v>99</v>
      </c>
      <c r="Y199" s="7" t="s">
        <v>99</v>
      </c>
      <c r="Z199" s="7"/>
      <c r="AA199" s="7"/>
      <c r="AB199" s="7"/>
      <c r="AC199" s="7"/>
      <c r="AD199" s="7"/>
      <c r="AE199" s="7"/>
      <c r="AF199" s="7"/>
      <c r="AG199" s="7"/>
      <c r="AH199" s="7">
        <v>4</v>
      </c>
    </row>
    <row r="200" spans="1:34">
      <c r="A200" s="27">
        <v>39995</v>
      </c>
      <c r="B200" s="7" t="s">
        <v>751</v>
      </c>
      <c r="C200" s="7" t="s">
        <v>1151</v>
      </c>
      <c r="D200" s="7" t="s">
        <v>734</v>
      </c>
      <c r="E200" s="7" t="s">
        <v>943</v>
      </c>
      <c r="F200" s="7">
        <v>1803</v>
      </c>
      <c r="G200" s="7">
        <v>789</v>
      </c>
      <c r="H200" s="7">
        <v>262</v>
      </c>
      <c r="I200" s="7">
        <v>334</v>
      </c>
      <c r="J200" s="7" t="s">
        <v>99</v>
      </c>
      <c r="K200" s="7">
        <v>50</v>
      </c>
      <c r="L200" s="7">
        <v>7</v>
      </c>
      <c r="M200" s="7">
        <v>4</v>
      </c>
      <c r="N200" s="7">
        <v>27</v>
      </c>
      <c r="O200" s="7">
        <v>2</v>
      </c>
      <c r="P200" s="7">
        <v>42</v>
      </c>
      <c r="Q200" s="7">
        <v>38</v>
      </c>
      <c r="R200" s="7">
        <v>91</v>
      </c>
      <c r="S200" s="7">
        <v>71</v>
      </c>
      <c r="T200" s="7">
        <v>42</v>
      </c>
      <c r="U200" s="7" t="s">
        <v>99</v>
      </c>
      <c r="V200" s="7" t="s">
        <v>99</v>
      </c>
      <c r="W200" s="7" t="s">
        <v>99</v>
      </c>
      <c r="X200" s="7" t="s">
        <v>99</v>
      </c>
      <c r="Y200" s="7" t="s">
        <v>99</v>
      </c>
      <c r="Z200" s="7"/>
      <c r="AA200" s="7"/>
      <c r="AB200" s="7"/>
      <c r="AC200" s="7"/>
      <c r="AD200" s="7"/>
      <c r="AE200" s="7"/>
      <c r="AF200" s="7"/>
      <c r="AG200" s="7"/>
      <c r="AH200" s="7">
        <v>44</v>
      </c>
    </row>
    <row r="201" spans="1:34">
      <c r="A201" s="27">
        <v>39995</v>
      </c>
      <c r="B201" s="7" t="s">
        <v>751</v>
      </c>
      <c r="C201" s="7" t="s">
        <v>1151</v>
      </c>
      <c r="D201" s="7" t="s">
        <v>734</v>
      </c>
      <c r="E201" s="7" t="s">
        <v>1861</v>
      </c>
      <c r="F201" s="7">
        <v>1530</v>
      </c>
      <c r="G201" s="7">
        <v>700</v>
      </c>
      <c r="H201" s="7">
        <v>225</v>
      </c>
      <c r="I201" s="7">
        <v>281</v>
      </c>
      <c r="J201" s="7" t="s">
        <v>99</v>
      </c>
      <c r="K201" s="7">
        <v>46</v>
      </c>
      <c r="L201" s="7">
        <v>5</v>
      </c>
      <c r="M201" s="7">
        <v>3</v>
      </c>
      <c r="N201" s="7">
        <v>13</v>
      </c>
      <c r="O201" s="7">
        <v>0</v>
      </c>
      <c r="P201" s="7">
        <v>36</v>
      </c>
      <c r="Q201" s="7">
        <v>35</v>
      </c>
      <c r="R201" s="7">
        <v>61</v>
      </c>
      <c r="S201" s="7">
        <v>45</v>
      </c>
      <c r="T201" s="7">
        <v>37</v>
      </c>
      <c r="U201" s="7" t="s">
        <v>99</v>
      </c>
      <c r="V201" s="7" t="s">
        <v>99</v>
      </c>
      <c r="W201" s="7" t="s">
        <v>99</v>
      </c>
      <c r="X201" s="7" t="s">
        <v>99</v>
      </c>
      <c r="Y201" s="7" t="s">
        <v>99</v>
      </c>
      <c r="Z201" s="7"/>
      <c r="AA201" s="7"/>
      <c r="AB201" s="7"/>
      <c r="AC201" s="7"/>
      <c r="AD201" s="7"/>
      <c r="AE201" s="7"/>
      <c r="AF201" s="7"/>
      <c r="AG201" s="7"/>
      <c r="AH201" s="7">
        <v>43</v>
      </c>
    </row>
    <row r="202" spans="1:34">
      <c r="A202" s="27">
        <v>39995</v>
      </c>
      <c r="B202" s="7" t="s">
        <v>751</v>
      </c>
      <c r="C202" s="7" t="s">
        <v>1151</v>
      </c>
      <c r="D202" s="7" t="s">
        <v>734</v>
      </c>
      <c r="E202" s="7" t="s">
        <v>1862</v>
      </c>
      <c r="F202" s="7">
        <v>273</v>
      </c>
      <c r="G202" s="7">
        <v>89</v>
      </c>
      <c r="H202" s="7">
        <v>37</v>
      </c>
      <c r="I202" s="7">
        <v>53</v>
      </c>
      <c r="J202" s="7" t="s">
        <v>99</v>
      </c>
      <c r="K202" s="7">
        <v>4</v>
      </c>
      <c r="L202" s="7">
        <v>2</v>
      </c>
      <c r="M202" s="7">
        <v>1</v>
      </c>
      <c r="N202" s="7">
        <v>14</v>
      </c>
      <c r="O202" s="7">
        <v>2</v>
      </c>
      <c r="P202" s="7">
        <v>6</v>
      </c>
      <c r="Q202" s="7">
        <v>3</v>
      </c>
      <c r="R202" s="7">
        <v>30</v>
      </c>
      <c r="S202" s="7">
        <v>26</v>
      </c>
      <c r="T202" s="7">
        <v>5</v>
      </c>
      <c r="U202" s="7" t="s">
        <v>99</v>
      </c>
      <c r="V202" s="7" t="s">
        <v>99</v>
      </c>
      <c r="W202" s="7" t="s">
        <v>99</v>
      </c>
      <c r="X202" s="7" t="s">
        <v>99</v>
      </c>
      <c r="Y202" s="7" t="s">
        <v>99</v>
      </c>
      <c r="Z202" s="7"/>
      <c r="AA202" s="7"/>
      <c r="AB202" s="7"/>
      <c r="AC202" s="7"/>
      <c r="AD202" s="7"/>
      <c r="AE202" s="7"/>
      <c r="AF202" s="7"/>
      <c r="AG202" s="7"/>
      <c r="AH202" s="7">
        <v>1</v>
      </c>
    </row>
    <row r="203" spans="1:34">
      <c r="A203" s="27">
        <v>39995</v>
      </c>
      <c r="B203" s="7" t="s">
        <v>751</v>
      </c>
      <c r="C203" s="7" t="s">
        <v>1863</v>
      </c>
      <c r="D203" s="7" t="s">
        <v>734</v>
      </c>
      <c r="E203" s="7" t="s">
        <v>1843</v>
      </c>
      <c r="F203" s="7">
        <v>10</v>
      </c>
      <c r="G203" s="7">
        <v>3</v>
      </c>
      <c r="H203" s="7">
        <v>5</v>
      </c>
      <c r="I203" s="7">
        <v>1</v>
      </c>
      <c r="J203" s="7" t="s">
        <v>99</v>
      </c>
      <c r="K203" s="7">
        <v>0</v>
      </c>
      <c r="L203" s="7">
        <v>0</v>
      </c>
      <c r="M203" s="7">
        <v>0</v>
      </c>
      <c r="N203" s="7">
        <v>1</v>
      </c>
      <c r="O203" s="7">
        <v>0</v>
      </c>
      <c r="P203" s="7">
        <v>0</v>
      </c>
      <c r="Q203" s="7">
        <v>0</v>
      </c>
      <c r="R203" s="7">
        <v>0</v>
      </c>
      <c r="S203" s="7">
        <v>0</v>
      </c>
      <c r="T203" s="7">
        <v>0</v>
      </c>
      <c r="U203" s="7" t="s">
        <v>99</v>
      </c>
      <c r="V203" s="7" t="s">
        <v>99</v>
      </c>
      <c r="W203" s="7" t="s">
        <v>99</v>
      </c>
      <c r="X203" s="7" t="s">
        <v>99</v>
      </c>
      <c r="Y203" s="7" t="s">
        <v>99</v>
      </c>
      <c r="Z203" s="7"/>
      <c r="AA203" s="7"/>
      <c r="AB203" s="7"/>
      <c r="AC203" s="7"/>
      <c r="AD203" s="7"/>
      <c r="AE203" s="7"/>
      <c r="AF203" s="7"/>
      <c r="AG203" s="7"/>
      <c r="AH203" s="7">
        <v>0</v>
      </c>
    </row>
    <row r="204" spans="1:34">
      <c r="A204" s="27">
        <v>39995</v>
      </c>
      <c r="B204" s="7" t="s">
        <v>751</v>
      </c>
      <c r="C204" s="7" t="s">
        <v>1863</v>
      </c>
      <c r="D204" s="7" t="s">
        <v>734</v>
      </c>
      <c r="E204" s="7" t="s">
        <v>943</v>
      </c>
      <c r="F204" s="7">
        <v>13</v>
      </c>
      <c r="G204" s="7">
        <v>4</v>
      </c>
      <c r="H204" s="7">
        <v>7</v>
      </c>
      <c r="I204" s="7">
        <v>1</v>
      </c>
      <c r="J204" s="7" t="s">
        <v>99</v>
      </c>
      <c r="K204" s="7">
        <v>0</v>
      </c>
      <c r="L204" s="7">
        <v>0</v>
      </c>
      <c r="M204" s="7">
        <v>0</v>
      </c>
      <c r="N204" s="7">
        <v>1</v>
      </c>
      <c r="O204" s="7">
        <v>0</v>
      </c>
      <c r="P204" s="7">
        <v>0</v>
      </c>
      <c r="Q204" s="7">
        <v>0</v>
      </c>
      <c r="R204" s="7">
        <v>0</v>
      </c>
      <c r="S204" s="7">
        <v>0</v>
      </c>
      <c r="T204" s="7">
        <v>0</v>
      </c>
      <c r="U204" s="7" t="s">
        <v>99</v>
      </c>
      <c r="V204" s="7" t="s">
        <v>99</v>
      </c>
      <c r="W204" s="7" t="s">
        <v>99</v>
      </c>
      <c r="X204" s="7" t="s">
        <v>99</v>
      </c>
      <c r="Y204" s="7" t="s">
        <v>99</v>
      </c>
      <c r="Z204" s="7"/>
      <c r="AA204" s="7"/>
      <c r="AB204" s="7"/>
      <c r="AC204" s="7"/>
      <c r="AD204" s="7"/>
      <c r="AE204" s="7"/>
      <c r="AF204" s="7"/>
      <c r="AG204" s="7"/>
      <c r="AH204" s="7">
        <v>0</v>
      </c>
    </row>
    <row r="205" spans="1:34">
      <c r="A205" s="27">
        <v>39995</v>
      </c>
      <c r="B205" s="7" t="s">
        <v>751</v>
      </c>
      <c r="C205" s="7" t="s">
        <v>1863</v>
      </c>
      <c r="D205" s="7" t="s">
        <v>734</v>
      </c>
      <c r="E205" s="7" t="s">
        <v>1861</v>
      </c>
      <c r="F205" s="7">
        <v>9</v>
      </c>
      <c r="G205" s="7">
        <v>3</v>
      </c>
      <c r="H205" s="7">
        <v>5</v>
      </c>
      <c r="I205" s="7">
        <v>1</v>
      </c>
      <c r="J205" s="7" t="s">
        <v>99</v>
      </c>
      <c r="K205" s="7">
        <v>0</v>
      </c>
      <c r="L205" s="7">
        <v>0</v>
      </c>
      <c r="M205" s="7">
        <v>0</v>
      </c>
      <c r="N205" s="7">
        <v>0</v>
      </c>
      <c r="O205" s="7">
        <v>0</v>
      </c>
      <c r="P205" s="7">
        <v>0</v>
      </c>
      <c r="Q205" s="7">
        <v>0</v>
      </c>
      <c r="R205" s="7">
        <v>0</v>
      </c>
      <c r="S205" s="7">
        <v>0</v>
      </c>
      <c r="T205" s="7">
        <v>0</v>
      </c>
      <c r="U205" s="7" t="s">
        <v>99</v>
      </c>
      <c r="V205" s="7" t="s">
        <v>99</v>
      </c>
      <c r="W205" s="7" t="s">
        <v>99</v>
      </c>
      <c r="X205" s="7" t="s">
        <v>99</v>
      </c>
      <c r="Y205" s="7" t="s">
        <v>99</v>
      </c>
      <c r="Z205" s="7"/>
      <c r="AA205" s="7"/>
      <c r="AB205" s="7"/>
      <c r="AC205" s="7"/>
      <c r="AD205" s="7"/>
      <c r="AE205" s="7"/>
      <c r="AF205" s="7"/>
      <c r="AG205" s="7"/>
      <c r="AH205" s="7">
        <v>0</v>
      </c>
    </row>
    <row r="206" spans="1:34">
      <c r="A206" s="27">
        <v>39995</v>
      </c>
      <c r="B206" s="7" t="s">
        <v>751</v>
      </c>
      <c r="C206" s="7" t="s">
        <v>1863</v>
      </c>
      <c r="D206" s="7" t="s">
        <v>734</v>
      </c>
      <c r="E206" s="7" t="s">
        <v>1862</v>
      </c>
      <c r="F206" s="7">
        <v>4</v>
      </c>
      <c r="G206" s="7">
        <v>1</v>
      </c>
      <c r="H206" s="7">
        <v>2</v>
      </c>
      <c r="I206" s="7">
        <v>0</v>
      </c>
      <c r="J206" s="7" t="s">
        <v>99</v>
      </c>
      <c r="K206" s="7">
        <v>0</v>
      </c>
      <c r="L206" s="7">
        <v>0</v>
      </c>
      <c r="M206" s="7">
        <v>0</v>
      </c>
      <c r="N206" s="7">
        <v>1</v>
      </c>
      <c r="O206" s="7">
        <v>0</v>
      </c>
      <c r="P206" s="7">
        <v>0</v>
      </c>
      <c r="Q206" s="7">
        <v>0</v>
      </c>
      <c r="R206" s="7">
        <v>0</v>
      </c>
      <c r="S206" s="7">
        <v>0</v>
      </c>
      <c r="T206" s="7">
        <v>0</v>
      </c>
      <c r="U206" s="7" t="s">
        <v>99</v>
      </c>
      <c r="V206" s="7" t="s">
        <v>99</v>
      </c>
      <c r="W206" s="7" t="s">
        <v>99</v>
      </c>
      <c r="X206" s="7" t="s">
        <v>99</v>
      </c>
      <c r="Y206" s="7" t="s">
        <v>99</v>
      </c>
      <c r="Z206" s="7"/>
      <c r="AA206" s="7"/>
      <c r="AB206" s="7"/>
      <c r="AC206" s="7"/>
      <c r="AD206" s="7"/>
      <c r="AE206" s="7"/>
      <c r="AF206" s="7"/>
      <c r="AG206" s="7"/>
      <c r="AH206" s="7">
        <v>0</v>
      </c>
    </row>
    <row r="207" spans="1:34">
      <c r="A207" s="27">
        <v>39995</v>
      </c>
      <c r="B207" s="7" t="s">
        <v>751</v>
      </c>
      <c r="C207" s="7" t="s">
        <v>1865</v>
      </c>
      <c r="D207" s="7" t="s">
        <v>734</v>
      </c>
      <c r="E207" s="7" t="s">
        <v>1843</v>
      </c>
      <c r="F207" s="7">
        <v>86</v>
      </c>
      <c r="G207" s="7">
        <v>30</v>
      </c>
      <c r="H207" s="7">
        <v>18</v>
      </c>
      <c r="I207" s="7">
        <v>12</v>
      </c>
      <c r="J207" s="7" t="s">
        <v>99</v>
      </c>
      <c r="K207" s="7">
        <v>4</v>
      </c>
      <c r="L207" s="7">
        <v>1</v>
      </c>
      <c r="M207" s="7">
        <v>1</v>
      </c>
      <c r="N207" s="7">
        <v>1</v>
      </c>
      <c r="O207" s="7">
        <v>1</v>
      </c>
      <c r="P207" s="7">
        <v>5</v>
      </c>
      <c r="Q207" s="7">
        <v>2</v>
      </c>
      <c r="R207" s="7">
        <v>2</v>
      </c>
      <c r="S207" s="7">
        <v>3</v>
      </c>
      <c r="T207" s="7">
        <v>2</v>
      </c>
      <c r="U207" s="7" t="s">
        <v>99</v>
      </c>
      <c r="V207" s="7" t="s">
        <v>99</v>
      </c>
      <c r="W207" s="7" t="s">
        <v>99</v>
      </c>
      <c r="X207" s="7" t="s">
        <v>99</v>
      </c>
      <c r="Y207" s="7" t="s">
        <v>99</v>
      </c>
      <c r="Z207" s="7"/>
      <c r="AA207" s="7"/>
      <c r="AB207" s="7"/>
      <c r="AC207" s="7"/>
      <c r="AD207" s="7"/>
      <c r="AE207" s="7"/>
      <c r="AF207" s="7"/>
      <c r="AG207" s="7"/>
      <c r="AH207" s="7">
        <v>4</v>
      </c>
    </row>
    <row r="208" spans="1:34">
      <c r="A208" s="27">
        <v>39995</v>
      </c>
      <c r="B208" s="7" t="s">
        <v>751</v>
      </c>
      <c r="C208" s="7" t="s">
        <v>1865</v>
      </c>
      <c r="D208" s="7" t="s">
        <v>734</v>
      </c>
      <c r="E208" s="7" t="s">
        <v>943</v>
      </c>
      <c r="F208" s="7">
        <v>1790</v>
      </c>
      <c r="G208" s="7">
        <v>785</v>
      </c>
      <c r="H208" s="7">
        <v>255</v>
      </c>
      <c r="I208" s="7">
        <v>333</v>
      </c>
      <c r="J208" s="7" t="s">
        <v>99</v>
      </c>
      <c r="K208" s="7">
        <v>50</v>
      </c>
      <c r="L208" s="7">
        <v>7</v>
      </c>
      <c r="M208" s="7">
        <v>4</v>
      </c>
      <c r="N208" s="7">
        <v>26</v>
      </c>
      <c r="O208" s="7">
        <v>2</v>
      </c>
      <c r="P208" s="7">
        <v>42</v>
      </c>
      <c r="Q208" s="7">
        <v>38</v>
      </c>
      <c r="R208" s="7">
        <v>91</v>
      </c>
      <c r="S208" s="7">
        <v>71</v>
      </c>
      <c r="T208" s="7">
        <v>42</v>
      </c>
      <c r="U208" s="7" t="s">
        <v>99</v>
      </c>
      <c r="V208" s="7" t="s">
        <v>99</v>
      </c>
      <c r="W208" s="7" t="s">
        <v>99</v>
      </c>
      <c r="X208" s="7" t="s">
        <v>99</v>
      </c>
      <c r="Y208" s="7" t="s">
        <v>99</v>
      </c>
      <c r="Z208" s="7"/>
      <c r="AA208" s="7"/>
      <c r="AB208" s="7"/>
      <c r="AC208" s="7"/>
      <c r="AD208" s="7"/>
      <c r="AE208" s="7"/>
      <c r="AF208" s="7"/>
      <c r="AG208" s="7"/>
      <c r="AH208" s="7">
        <v>44</v>
      </c>
    </row>
    <row r="209" spans="1:34">
      <c r="A209" s="27">
        <v>39995</v>
      </c>
      <c r="B209" s="7" t="s">
        <v>751</v>
      </c>
      <c r="C209" s="7" t="s">
        <v>1865</v>
      </c>
      <c r="D209" s="7" t="s">
        <v>734</v>
      </c>
      <c r="E209" s="7" t="s">
        <v>1861</v>
      </c>
      <c r="F209" s="7">
        <v>1521</v>
      </c>
      <c r="G209" s="7">
        <v>697</v>
      </c>
      <c r="H209" s="7">
        <v>220</v>
      </c>
      <c r="I209" s="7">
        <v>280</v>
      </c>
      <c r="J209" s="7" t="s">
        <v>99</v>
      </c>
      <c r="K209" s="7">
        <v>46</v>
      </c>
      <c r="L209" s="7">
        <v>5</v>
      </c>
      <c r="M209" s="7">
        <v>3</v>
      </c>
      <c r="N209" s="7">
        <v>13</v>
      </c>
      <c r="O209" s="7">
        <v>0</v>
      </c>
      <c r="P209" s="7">
        <v>36</v>
      </c>
      <c r="Q209" s="7">
        <v>35</v>
      </c>
      <c r="R209" s="7">
        <v>61</v>
      </c>
      <c r="S209" s="7">
        <v>45</v>
      </c>
      <c r="T209" s="7">
        <v>37</v>
      </c>
      <c r="U209" s="7" t="s">
        <v>99</v>
      </c>
      <c r="V209" s="7" t="s">
        <v>99</v>
      </c>
      <c r="W209" s="7" t="s">
        <v>99</v>
      </c>
      <c r="X209" s="7" t="s">
        <v>99</v>
      </c>
      <c r="Y209" s="7" t="s">
        <v>99</v>
      </c>
      <c r="Z209" s="7"/>
      <c r="AA209" s="7"/>
      <c r="AB209" s="7"/>
      <c r="AC209" s="7"/>
      <c r="AD209" s="7"/>
      <c r="AE209" s="7"/>
      <c r="AF209" s="7"/>
      <c r="AG209" s="7"/>
      <c r="AH209" s="7">
        <v>43</v>
      </c>
    </row>
    <row r="210" spans="1:34">
      <c r="A210" s="27">
        <v>39995</v>
      </c>
      <c r="B210" s="7" t="s">
        <v>751</v>
      </c>
      <c r="C210" s="7" t="s">
        <v>1865</v>
      </c>
      <c r="D210" s="7" t="s">
        <v>734</v>
      </c>
      <c r="E210" s="7" t="s">
        <v>1862</v>
      </c>
      <c r="F210" s="7">
        <v>269</v>
      </c>
      <c r="G210" s="7">
        <v>88</v>
      </c>
      <c r="H210" s="7">
        <v>35</v>
      </c>
      <c r="I210" s="7">
        <v>53</v>
      </c>
      <c r="J210" s="7" t="s">
        <v>99</v>
      </c>
      <c r="K210" s="7">
        <v>4</v>
      </c>
      <c r="L210" s="7">
        <v>2</v>
      </c>
      <c r="M210" s="7">
        <v>1</v>
      </c>
      <c r="N210" s="7">
        <v>13</v>
      </c>
      <c r="O210" s="7">
        <v>2</v>
      </c>
      <c r="P210" s="7">
        <v>6</v>
      </c>
      <c r="Q210" s="7">
        <v>3</v>
      </c>
      <c r="R210" s="7">
        <v>30</v>
      </c>
      <c r="S210" s="7">
        <v>26</v>
      </c>
      <c r="T210" s="7">
        <v>5</v>
      </c>
      <c r="U210" s="7" t="s">
        <v>99</v>
      </c>
      <c r="V210" s="7" t="s">
        <v>99</v>
      </c>
      <c r="W210" s="7" t="s">
        <v>99</v>
      </c>
      <c r="X210" s="7" t="s">
        <v>99</v>
      </c>
      <c r="Y210" s="7" t="s">
        <v>99</v>
      </c>
      <c r="Z210" s="7"/>
      <c r="AA210" s="7"/>
      <c r="AB210" s="7"/>
      <c r="AC210" s="7"/>
      <c r="AD210" s="7"/>
      <c r="AE210" s="7"/>
      <c r="AF210" s="7"/>
      <c r="AG210" s="7"/>
      <c r="AH210" s="7">
        <v>1</v>
      </c>
    </row>
    <row r="211" spans="1:34">
      <c r="A211" s="27">
        <v>39995</v>
      </c>
      <c r="B211" s="7" t="s">
        <v>751</v>
      </c>
      <c r="C211" s="7" t="s">
        <v>1865</v>
      </c>
      <c r="D211" s="7" t="s">
        <v>1866</v>
      </c>
      <c r="E211" s="7" t="s">
        <v>1843</v>
      </c>
      <c r="F211" s="7">
        <v>86</v>
      </c>
      <c r="G211" s="7">
        <v>30</v>
      </c>
      <c r="H211" s="7">
        <v>18</v>
      </c>
      <c r="I211" s="7">
        <v>12</v>
      </c>
      <c r="J211" s="7" t="s">
        <v>99</v>
      </c>
      <c r="K211" s="7">
        <v>4</v>
      </c>
      <c r="L211" s="7">
        <v>1</v>
      </c>
      <c r="M211" s="7">
        <v>1</v>
      </c>
      <c r="N211" s="7">
        <v>1</v>
      </c>
      <c r="O211" s="7">
        <v>1</v>
      </c>
      <c r="P211" s="7">
        <v>5</v>
      </c>
      <c r="Q211" s="7">
        <v>2</v>
      </c>
      <c r="R211" s="7">
        <v>2</v>
      </c>
      <c r="S211" s="7">
        <v>3</v>
      </c>
      <c r="T211" s="7">
        <v>2</v>
      </c>
      <c r="U211" s="7" t="s">
        <v>99</v>
      </c>
      <c r="V211" s="7" t="s">
        <v>99</v>
      </c>
      <c r="W211" s="7" t="s">
        <v>99</v>
      </c>
      <c r="X211" s="7" t="s">
        <v>99</v>
      </c>
      <c r="Y211" s="7" t="s">
        <v>99</v>
      </c>
      <c r="Z211" s="7"/>
      <c r="AA211" s="7"/>
      <c r="AB211" s="7"/>
      <c r="AC211" s="7"/>
      <c r="AD211" s="7"/>
      <c r="AE211" s="7"/>
      <c r="AF211" s="7"/>
      <c r="AG211" s="7"/>
      <c r="AH211" s="7">
        <v>4</v>
      </c>
    </row>
    <row r="212" spans="1:34">
      <c r="A212" s="27">
        <v>39995</v>
      </c>
      <c r="B212" s="7" t="s">
        <v>751</v>
      </c>
      <c r="C212" s="7" t="s">
        <v>1865</v>
      </c>
      <c r="D212" s="7" t="s">
        <v>1866</v>
      </c>
      <c r="E212" s="7" t="s">
        <v>943</v>
      </c>
      <c r="F212" s="7">
        <v>1790</v>
      </c>
      <c r="G212" s="7">
        <v>785</v>
      </c>
      <c r="H212" s="7">
        <v>255</v>
      </c>
      <c r="I212" s="7">
        <v>333</v>
      </c>
      <c r="J212" s="7" t="s">
        <v>99</v>
      </c>
      <c r="K212" s="7">
        <v>50</v>
      </c>
      <c r="L212" s="7">
        <v>7</v>
      </c>
      <c r="M212" s="7">
        <v>4</v>
      </c>
      <c r="N212" s="7">
        <v>26</v>
      </c>
      <c r="O212" s="7">
        <v>2</v>
      </c>
      <c r="P212" s="7">
        <v>42</v>
      </c>
      <c r="Q212" s="7">
        <v>38</v>
      </c>
      <c r="R212" s="7">
        <v>91</v>
      </c>
      <c r="S212" s="7">
        <v>71</v>
      </c>
      <c r="T212" s="7">
        <v>42</v>
      </c>
      <c r="U212" s="7" t="s">
        <v>99</v>
      </c>
      <c r="V212" s="7" t="s">
        <v>99</v>
      </c>
      <c r="W212" s="7" t="s">
        <v>99</v>
      </c>
      <c r="X212" s="7" t="s">
        <v>99</v>
      </c>
      <c r="Y212" s="7" t="s">
        <v>99</v>
      </c>
      <c r="Z212" s="7"/>
      <c r="AA212" s="7"/>
      <c r="AB212" s="7"/>
      <c r="AC212" s="7"/>
      <c r="AD212" s="7"/>
      <c r="AE212" s="7"/>
      <c r="AF212" s="7"/>
      <c r="AG212" s="7"/>
      <c r="AH212" s="7">
        <v>44</v>
      </c>
    </row>
    <row r="213" spans="1:34">
      <c r="A213" s="27">
        <v>39995</v>
      </c>
      <c r="B213" s="7" t="s">
        <v>751</v>
      </c>
      <c r="C213" s="7" t="s">
        <v>1865</v>
      </c>
      <c r="D213" s="7" t="s">
        <v>1866</v>
      </c>
      <c r="E213" s="7" t="s">
        <v>1861</v>
      </c>
      <c r="F213" s="7">
        <v>1521</v>
      </c>
      <c r="G213" s="7">
        <v>697</v>
      </c>
      <c r="H213" s="7">
        <v>220</v>
      </c>
      <c r="I213" s="7">
        <v>280</v>
      </c>
      <c r="J213" s="7" t="s">
        <v>99</v>
      </c>
      <c r="K213" s="7">
        <v>46</v>
      </c>
      <c r="L213" s="7">
        <v>5</v>
      </c>
      <c r="M213" s="7">
        <v>3</v>
      </c>
      <c r="N213" s="7">
        <v>13</v>
      </c>
      <c r="O213" s="7">
        <v>0</v>
      </c>
      <c r="P213" s="7">
        <v>36</v>
      </c>
      <c r="Q213" s="7">
        <v>35</v>
      </c>
      <c r="R213" s="7">
        <v>61</v>
      </c>
      <c r="S213" s="7">
        <v>45</v>
      </c>
      <c r="T213" s="7">
        <v>37</v>
      </c>
      <c r="U213" s="7" t="s">
        <v>99</v>
      </c>
      <c r="V213" s="7" t="s">
        <v>99</v>
      </c>
      <c r="W213" s="7" t="s">
        <v>99</v>
      </c>
      <c r="X213" s="7" t="s">
        <v>99</v>
      </c>
      <c r="Y213" s="7" t="s">
        <v>99</v>
      </c>
      <c r="Z213" s="7"/>
      <c r="AA213" s="7"/>
      <c r="AB213" s="7"/>
      <c r="AC213" s="7"/>
      <c r="AD213" s="7"/>
      <c r="AE213" s="7"/>
      <c r="AF213" s="7"/>
      <c r="AG213" s="7"/>
      <c r="AH213" s="7">
        <v>43</v>
      </c>
    </row>
    <row r="214" spans="1:34">
      <c r="A214" s="27">
        <v>39995</v>
      </c>
      <c r="B214" s="7" t="s">
        <v>751</v>
      </c>
      <c r="C214" s="7" t="s">
        <v>1865</v>
      </c>
      <c r="D214" s="7" t="s">
        <v>1866</v>
      </c>
      <c r="E214" s="7" t="s">
        <v>1862</v>
      </c>
      <c r="F214" s="7">
        <v>269</v>
      </c>
      <c r="G214" s="7">
        <v>88</v>
      </c>
      <c r="H214" s="7">
        <v>35</v>
      </c>
      <c r="I214" s="7">
        <v>53</v>
      </c>
      <c r="J214" s="7" t="s">
        <v>99</v>
      </c>
      <c r="K214" s="7">
        <v>4</v>
      </c>
      <c r="L214" s="7">
        <v>2</v>
      </c>
      <c r="M214" s="7">
        <v>1</v>
      </c>
      <c r="N214" s="7">
        <v>13</v>
      </c>
      <c r="O214" s="7">
        <v>2</v>
      </c>
      <c r="P214" s="7">
        <v>6</v>
      </c>
      <c r="Q214" s="7">
        <v>3</v>
      </c>
      <c r="R214" s="7">
        <v>30</v>
      </c>
      <c r="S214" s="7">
        <v>26</v>
      </c>
      <c r="T214" s="7">
        <v>5</v>
      </c>
      <c r="U214" s="7" t="s">
        <v>99</v>
      </c>
      <c r="V214" s="7" t="s">
        <v>99</v>
      </c>
      <c r="W214" s="7" t="s">
        <v>99</v>
      </c>
      <c r="X214" s="7" t="s">
        <v>99</v>
      </c>
      <c r="Y214" s="7" t="s">
        <v>99</v>
      </c>
      <c r="Z214" s="7"/>
      <c r="AA214" s="7"/>
      <c r="AB214" s="7"/>
      <c r="AC214" s="7"/>
      <c r="AD214" s="7"/>
      <c r="AE214" s="7"/>
      <c r="AF214" s="7"/>
      <c r="AG214" s="7"/>
      <c r="AH214" s="7">
        <v>1</v>
      </c>
    </row>
    <row r="215" spans="1:34">
      <c r="A215" s="27">
        <v>39995</v>
      </c>
      <c r="B215" s="7" t="s">
        <v>751</v>
      </c>
      <c r="C215" s="7" t="s">
        <v>1865</v>
      </c>
      <c r="D215" s="7" t="s">
        <v>1374</v>
      </c>
      <c r="E215" s="7" t="s">
        <v>1843</v>
      </c>
      <c r="F215" s="7">
        <v>0</v>
      </c>
      <c r="G215" s="7">
        <v>0</v>
      </c>
      <c r="H215" s="7">
        <v>0</v>
      </c>
      <c r="I215" s="7">
        <v>0</v>
      </c>
      <c r="J215" s="7" t="s">
        <v>99</v>
      </c>
      <c r="K215" s="7">
        <v>0</v>
      </c>
      <c r="L215" s="7">
        <v>0</v>
      </c>
      <c r="M215" s="7">
        <v>0</v>
      </c>
      <c r="N215" s="7">
        <v>0</v>
      </c>
      <c r="O215" s="7">
        <v>0</v>
      </c>
      <c r="P215" s="7">
        <v>0</v>
      </c>
      <c r="Q215" s="7">
        <v>0</v>
      </c>
      <c r="R215" s="7">
        <v>0</v>
      </c>
      <c r="S215" s="7">
        <v>0</v>
      </c>
      <c r="T215" s="7">
        <v>0</v>
      </c>
      <c r="U215" s="7" t="s">
        <v>99</v>
      </c>
      <c r="V215" s="7" t="s">
        <v>99</v>
      </c>
      <c r="W215" s="7" t="s">
        <v>99</v>
      </c>
      <c r="X215" s="7" t="s">
        <v>99</v>
      </c>
      <c r="Y215" s="7" t="s">
        <v>99</v>
      </c>
      <c r="Z215" s="7"/>
      <c r="AA215" s="7"/>
      <c r="AB215" s="7"/>
      <c r="AC215" s="7"/>
      <c r="AD215" s="7"/>
      <c r="AE215" s="7"/>
      <c r="AF215" s="7"/>
      <c r="AG215" s="7"/>
      <c r="AH215" s="7">
        <v>0</v>
      </c>
    </row>
    <row r="216" spans="1:34">
      <c r="A216" s="27">
        <v>39995</v>
      </c>
      <c r="B216" s="7" t="s">
        <v>751</v>
      </c>
      <c r="C216" s="7" t="s">
        <v>1865</v>
      </c>
      <c r="D216" s="7" t="s">
        <v>1374</v>
      </c>
      <c r="E216" s="7" t="s">
        <v>943</v>
      </c>
      <c r="F216" s="7">
        <v>0</v>
      </c>
      <c r="G216" s="7">
        <v>0</v>
      </c>
      <c r="H216" s="7">
        <v>0</v>
      </c>
      <c r="I216" s="7">
        <v>0</v>
      </c>
      <c r="J216" s="7" t="s">
        <v>99</v>
      </c>
      <c r="K216" s="7">
        <v>0</v>
      </c>
      <c r="L216" s="7">
        <v>0</v>
      </c>
      <c r="M216" s="7">
        <v>0</v>
      </c>
      <c r="N216" s="7">
        <v>0</v>
      </c>
      <c r="O216" s="7">
        <v>0</v>
      </c>
      <c r="P216" s="7">
        <v>0</v>
      </c>
      <c r="Q216" s="7">
        <v>0</v>
      </c>
      <c r="R216" s="7">
        <v>0</v>
      </c>
      <c r="S216" s="7">
        <v>0</v>
      </c>
      <c r="T216" s="7">
        <v>0</v>
      </c>
      <c r="U216" s="7" t="s">
        <v>99</v>
      </c>
      <c r="V216" s="7" t="s">
        <v>99</v>
      </c>
      <c r="W216" s="7" t="s">
        <v>99</v>
      </c>
      <c r="X216" s="7" t="s">
        <v>99</v>
      </c>
      <c r="Y216" s="7" t="s">
        <v>99</v>
      </c>
      <c r="Z216" s="7"/>
      <c r="AA216" s="7"/>
      <c r="AB216" s="7"/>
      <c r="AC216" s="7"/>
      <c r="AD216" s="7"/>
      <c r="AE216" s="7"/>
      <c r="AF216" s="7"/>
      <c r="AG216" s="7"/>
      <c r="AH216" s="7">
        <v>0</v>
      </c>
    </row>
    <row r="217" spans="1:34">
      <c r="A217" s="27">
        <v>39995</v>
      </c>
      <c r="B217" s="7" t="s">
        <v>751</v>
      </c>
      <c r="C217" s="7" t="s">
        <v>1865</v>
      </c>
      <c r="D217" s="7" t="s">
        <v>1374</v>
      </c>
      <c r="E217" s="7" t="s">
        <v>1861</v>
      </c>
      <c r="F217" s="7">
        <v>0</v>
      </c>
      <c r="G217" s="7">
        <v>0</v>
      </c>
      <c r="H217" s="7">
        <v>0</v>
      </c>
      <c r="I217" s="7">
        <v>0</v>
      </c>
      <c r="J217" s="7" t="s">
        <v>99</v>
      </c>
      <c r="K217" s="7">
        <v>0</v>
      </c>
      <c r="L217" s="7">
        <v>0</v>
      </c>
      <c r="M217" s="7">
        <v>0</v>
      </c>
      <c r="N217" s="7">
        <v>0</v>
      </c>
      <c r="O217" s="7">
        <v>0</v>
      </c>
      <c r="P217" s="7">
        <v>0</v>
      </c>
      <c r="Q217" s="7">
        <v>0</v>
      </c>
      <c r="R217" s="7">
        <v>0</v>
      </c>
      <c r="S217" s="7">
        <v>0</v>
      </c>
      <c r="T217" s="7">
        <v>0</v>
      </c>
      <c r="U217" s="7" t="s">
        <v>99</v>
      </c>
      <c r="V217" s="7" t="s">
        <v>99</v>
      </c>
      <c r="W217" s="7" t="s">
        <v>99</v>
      </c>
      <c r="X217" s="7" t="s">
        <v>99</v>
      </c>
      <c r="Y217" s="7" t="s">
        <v>99</v>
      </c>
      <c r="Z217" s="7"/>
      <c r="AA217" s="7"/>
      <c r="AB217" s="7"/>
      <c r="AC217" s="7"/>
      <c r="AD217" s="7"/>
      <c r="AE217" s="7"/>
      <c r="AF217" s="7"/>
      <c r="AG217" s="7"/>
      <c r="AH217" s="7">
        <v>0</v>
      </c>
    </row>
    <row r="218" spans="1:34">
      <c r="A218" s="27">
        <v>39995</v>
      </c>
      <c r="B218" s="7" t="s">
        <v>751</v>
      </c>
      <c r="C218" s="7" t="s">
        <v>1865</v>
      </c>
      <c r="D218" s="7" t="s">
        <v>1374</v>
      </c>
      <c r="E218" s="7" t="s">
        <v>1862</v>
      </c>
      <c r="F218" s="7">
        <v>0</v>
      </c>
      <c r="G218" s="7">
        <v>0</v>
      </c>
      <c r="H218" s="7">
        <v>0</v>
      </c>
      <c r="I218" s="7">
        <v>0</v>
      </c>
      <c r="J218" s="7" t="s">
        <v>99</v>
      </c>
      <c r="K218" s="7">
        <v>0</v>
      </c>
      <c r="L218" s="7">
        <v>0</v>
      </c>
      <c r="M218" s="7">
        <v>0</v>
      </c>
      <c r="N218" s="7">
        <v>0</v>
      </c>
      <c r="O218" s="7">
        <v>0</v>
      </c>
      <c r="P218" s="7">
        <v>0</v>
      </c>
      <c r="Q218" s="7">
        <v>0</v>
      </c>
      <c r="R218" s="7">
        <v>0</v>
      </c>
      <c r="S218" s="7">
        <v>0</v>
      </c>
      <c r="T218" s="7">
        <v>0</v>
      </c>
      <c r="U218" s="7" t="s">
        <v>99</v>
      </c>
      <c r="V218" s="7" t="s">
        <v>99</v>
      </c>
      <c r="W218" s="7" t="s">
        <v>99</v>
      </c>
      <c r="X218" s="7" t="s">
        <v>99</v>
      </c>
      <c r="Y218" s="7" t="s">
        <v>99</v>
      </c>
      <c r="Z218" s="7"/>
      <c r="AA218" s="7"/>
      <c r="AB218" s="7"/>
      <c r="AC218" s="7"/>
      <c r="AD218" s="7"/>
      <c r="AE218" s="7"/>
      <c r="AF218" s="7"/>
      <c r="AG218" s="7"/>
      <c r="AH218" s="7">
        <v>0</v>
      </c>
    </row>
    <row r="219" spans="1:34">
      <c r="A219" s="27">
        <v>39995</v>
      </c>
      <c r="B219" s="7" t="s">
        <v>751</v>
      </c>
      <c r="C219" s="7" t="s">
        <v>405</v>
      </c>
      <c r="D219" s="7" t="s">
        <v>734</v>
      </c>
      <c r="E219" s="7" t="s">
        <v>1843</v>
      </c>
      <c r="F219" s="7" t="s">
        <v>99</v>
      </c>
      <c r="G219" s="7" t="s">
        <v>99</v>
      </c>
      <c r="H219" s="7" t="s">
        <v>99</v>
      </c>
      <c r="I219" s="7" t="s">
        <v>99</v>
      </c>
      <c r="J219" s="7" t="s">
        <v>99</v>
      </c>
      <c r="K219" s="7" t="s">
        <v>99</v>
      </c>
      <c r="L219" s="7" t="s">
        <v>99</v>
      </c>
      <c r="M219" s="7" t="s">
        <v>99</v>
      </c>
      <c r="N219" s="7" t="s">
        <v>99</v>
      </c>
      <c r="O219" s="7" t="s">
        <v>99</v>
      </c>
      <c r="P219" s="7" t="s">
        <v>99</v>
      </c>
      <c r="Q219" s="7" t="s">
        <v>99</v>
      </c>
      <c r="R219" s="7" t="s">
        <v>99</v>
      </c>
      <c r="S219" s="7" t="s">
        <v>99</v>
      </c>
      <c r="T219" s="7" t="s">
        <v>99</v>
      </c>
      <c r="U219" s="7" t="s">
        <v>99</v>
      </c>
      <c r="V219" s="7" t="s">
        <v>99</v>
      </c>
      <c r="W219" s="7" t="s">
        <v>99</v>
      </c>
      <c r="X219" s="7" t="s">
        <v>99</v>
      </c>
      <c r="Y219" s="7" t="s">
        <v>99</v>
      </c>
      <c r="Z219" s="7"/>
      <c r="AA219" s="7"/>
      <c r="AB219" s="7"/>
      <c r="AC219" s="7"/>
      <c r="AD219" s="7"/>
      <c r="AE219" s="7"/>
      <c r="AF219" s="7"/>
      <c r="AG219" s="7"/>
      <c r="AH219" s="7" t="s">
        <v>99</v>
      </c>
    </row>
    <row r="220" spans="1:34">
      <c r="A220" s="27">
        <v>39995</v>
      </c>
      <c r="B220" s="7" t="s">
        <v>751</v>
      </c>
      <c r="C220" s="7" t="s">
        <v>405</v>
      </c>
      <c r="D220" s="7" t="s">
        <v>734</v>
      </c>
      <c r="E220" s="7" t="s">
        <v>943</v>
      </c>
      <c r="F220" s="7" t="s">
        <v>99</v>
      </c>
      <c r="G220" s="7" t="s">
        <v>99</v>
      </c>
      <c r="H220" s="7" t="s">
        <v>99</v>
      </c>
      <c r="I220" s="7" t="s">
        <v>99</v>
      </c>
      <c r="J220" s="7" t="s">
        <v>99</v>
      </c>
      <c r="K220" s="7" t="s">
        <v>99</v>
      </c>
      <c r="L220" s="7" t="s">
        <v>99</v>
      </c>
      <c r="M220" s="7" t="s">
        <v>99</v>
      </c>
      <c r="N220" s="7" t="s">
        <v>99</v>
      </c>
      <c r="O220" s="7" t="s">
        <v>99</v>
      </c>
      <c r="P220" s="7" t="s">
        <v>99</v>
      </c>
      <c r="Q220" s="7" t="s">
        <v>99</v>
      </c>
      <c r="R220" s="7" t="s">
        <v>99</v>
      </c>
      <c r="S220" s="7" t="s">
        <v>99</v>
      </c>
      <c r="T220" s="7" t="s">
        <v>99</v>
      </c>
      <c r="U220" s="7" t="s">
        <v>99</v>
      </c>
      <c r="V220" s="7" t="s">
        <v>99</v>
      </c>
      <c r="W220" s="7" t="s">
        <v>99</v>
      </c>
      <c r="X220" s="7" t="s">
        <v>99</v>
      </c>
      <c r="Y220" s="7" t="s">
        <v>99</v>
      </c>
      <c r="Z220" s="7"/>
      <c r="AA220" s="7"/>
      <c r="AB220" s="7"/>
      <c r="AC220" s="7"/>
      <c r="AD220" s="7"/>
      <c r="AE220" s="7"/>
      <c r="AF220" s="7"/>
      <c r="AG220" s="7"/>
      <c r="AH220" s="7" t="s">
        <v>99</v>
      </c>
    </row>
    <row r="221" spans="1:34">
      <c r="A221" s="27">
        <v>39995</v>
      </c>
      <c r="B221" s="7" t="s">
        <v>751</v>
      </c>
      <c r="C221" s="7" t="s">
        <v>405</v>
      </c>
      <c r="D221" s="7" t="s">
        <v>734</v>
      </c>
      <c r="E221" s="7" t="s">
        <v>1861</v>
      </c>
      <c r="F221" s="7" t="s">
        <v>99</v>
      </c>
      <c r="G221" s="7" t="s">
        <v>99</v>
      </c>
      <c r="H221" s="7" t="s">
        <v>99</v>
      </c>
      <c r="I221" s="7" t="s">
        <v>99</v>
      </c>
      <c r="J221" s="7" t="s">
        <v>99</v>
      </c>
      <c r="K221" s="7" t="s">
        <v>99</v>
      </c>
      <c r="L221" s="7" t="s">
        <v>99</v>
      </c>
      <c r="M221" s="7" t="s">
        <v>99</v>
      </c>
      <c r="N221" s="7" t="s">
        <v>99</v>
      </c>
      <c r="O221" s="7" t="s">
        <v>99</v>
      </c>
      <c r="P221" s="7" t="s">
        <v>99</v>
      </c>
      <c r="Q221" s="7" t="s">
        <v>99</v>
      </c>
      <c r="R221" s="7" t="s">
        <v>99</v>
      </c>
      <c r="S221" s="7" t="s">
        <v>99</v>
      </c>
      <c r="T221" s="7" t="s">
        <v>99</v>
      </c>
      <c r="U221" s="7" t="s">
        <v>99</v>
      </c>
      <c r="V221" s="7" t="s">
        <v>99</v>
      </c>
      <c r="W221" s="7" t="s">
        <v>99</v>
      </c>
      <c r="X221" s="7" t="s">
        <v>99</v>
      </c>
      <c r="Y221" s="7" t="s">
        <v>99</v>
      </c>
      <c r="Z221" s="7"/>
      <c r="AA221" s="7"/>
      <c r="AB221" s="7"/>
      <c r="AC221" s="7"/>
      <c r="AD221" s="7"/>
      <c r="AE221" s="7"/>
      <c r="AF221" s="7"/>
      <c r="AG221" s="7"/>
      <c r="AH221" s="7" t="s">
        <v>99</v>
      </c>
    </row>
    <row r="222" spans="1:34">
      <c r="A222" s="27">
        <v>39995</v>
      </c>
      <c r="B222" s="7" t="s">
        <v>751</v>
      </c>
      <c r="C222" s="7" t="s">
        <v>405</v>
      </c>
      <c r="D222" s="7" t="s">
        <v>734</v>
      </c>
      <c r="E222" s="7" t="s">
        <v>1862</v>
      </c>
      <c r="F222" s="7" t="s">
        <v>99</v>
      </c>
      <c r="G222" s="7" t="s">
        <v>99</v>
      </c>
      <c r="H222" s="7" t="s">
        <v>99</v>
      </c>
      <c r="I222" s="7" t="s">
        <v>99</v>
      </c>
      <c r="J222" s="7" t="s">
        <v>99</v>
      </c>
      <c r="K222" s="7" t="s">
        <v>99</v>
      </c>
      <c r="L222" s="7" t="s">
        <v>99</v>
      </c>
      <c r="M222" s="7" t="s">
        <v>99</v>
      </c>
      <c r="N222" s="7" t="s">
        <v>99</v>
      </c>
      <c r="O222" s="7" t="s">
        <v>99</v>
      </c>
      <c r="P222" s="7" t="s">
        <v>99</v>
      </c>
      <c r="Q222" s="7" t="s">
        <v>99</v>
      </c>
      <c r="R222" s="7" t="s">
        <v>99</v>
      </c>
      <c r="S222" s="7" t="s">
        <v>99</v>
      </c>
      <c r="T222" s="7" t="s">
        <v>99</v>
      </c>
      <c r="U222" s="7" t="s">
        <v>99</v>
      </c>
      <c r="V222" s="7" t="s">
        <v>99</v>
      </c>
      <c r="W222" s="7" t="s">
        <v>99</v>
      </c>
      <c r="X222" s="7" t="s">
        <v>99</v>
      </c>
      <c r="Y222" s="7" t="s">
        <v>99</v>
      </c>
      <c r="Z222" s="7"/>
      <c r="AA222" s="7"/>
      <c r="AB222" s="7"/>
      <c r="AC222" s="7"/>
      <c r="AD222" s="7"/>
      <c r="AE222" s="7"/>
      <c r="AF222" s="7"/>
      <c r="AG222" s="7"/>
      <c r="AH222" s="7" t="s">
        <v>99</v>
      </c>
    </row>
    <row r="223" spans="1:34">
      <c r="A223" s="27">
        <v>39995</v>
      </c>
      <c r="B223" s="7" t="s">
        <v>1760</v>
      </c>
      <c r="C223" s="7" t="s">
        <v>1151</v>
      </c>
      <c r="D223" s="7" t="s">
        <v>734</v>
      </c>
      <c r="E223" s="7" t="s">
        <v>1843</v>
      </c>
      <c r="F223" s="7">
        <v>379</v>
      </c>
      <c r="G223" s="7">
        <v>183</v>
      </c>
      <c r="H223" s="7">
        <v>56</v>
      </c>
      <c r="I223" s="7">
        <v>37</v>
      </c>
      <c r="J223" s="7" t="s">
        <v>99</v>
      </c>
      <c r="K223" s="7">
        <v>11</v>
      </c>
      <c r="L223" s="7">
        <v>13</v>
      </c>
      <c r="M223" s="7">
        <v>5</v>
      </c>
      <c r="N223" s="7">
        <v>9</v>
      </c>
      <c r="O223" s="7">
        <v>12</v>
      </c>
      <c r="P223" s="7">
        <v>10</v>
      </c>
      <c r="Q223" s="7">
        <v>8</v>
      </c>
      <c r="R223" s="7">
        <v>12</v>
      </c>
      <c r="S223" s="7">
        <v>11</v>
      </c>
      <c r="T223" s="7">
        <v>7</v>
      </c>
      <c r="U223" s="7" t="s">
        <v>99</v>
      </c>
      <c r="V223" s="7" t="s">
        <v>99</v>
      </c>
      <c r="W223" s="7" t="s">
        <v>99</v>
      </c>
      <c r="X223" s="7" t="s">
        <v>99</v>
      </c>
      <c r="Y223" s="7" t="s">
        <v>99</v>
      </c>
      <c r="Z223" s="7"/>
      <c r="AA223" s="7"/>
      <c r="AB223" s="7"/>
      <c r="AC223" s="7"/>
      <c r="AD223" s="7"/>
      <c r="AE223" s="7"/>
      <c r="AF223" s="7"/>
      <c r="AG223" s="7"/>
      <c r="AH223" s="7">
        <v>5</v>
      </c>
    </row>
    <row r="224" spans="1:34">
      <c r="A224" s="27">
        <v>39995</v>
      </c>
      <c r="B224" s="7" t="s">
        <v>1760</v>
      </c>
      <c r="C224" s="7" t="s">
        <v>1151</v>
      </c>
      <c r="D224" s="7" t="s">
        <v>734</v>
      </c>
      <c r="E224" s="7" t="s">
        <v>943</v>
      </c>
      <c r="F224" s="7">
        <v>3097</v>
      </c>
      <c r="G224" s="7">
        <v>1445</v>
      </c>
      <c r="H224" s="7">
        <v>414</v>
      </c>
      <c r="I224" s="7">
        <v>323</v>
      </c>
      <c r="J224" s="7" t="s">
        <v>99</v>
      </c>
      <c r="K224" s="7">
        <v>127</v>
      </c>
      <c r="L224" s="7">
        <v>91</v>
      </c>
      <c r="M224" s="7">
        <v>61</v>
      </c>
      <c r="N224" s="7">
        <v>34</v>
      </c>
      <c r="O224" s="7">
        <v>80</v>
      </c>
      <c r="P224" s="7">
        <v>74</v>
      </c>
      <c r="Q224" s="7">
        <v>52</v>
      </c>
      <c r="R224" s="7">
        <v>105</v>
      </c>
      <c r="S224" s="7">
        <v>178</v>
      </c>
      <c r="T224" s="7">
        <v>50</v>
      </c>
      <c r="U224" s="7" t="s">
        <v>99</v>
      </c>
      <c r="V224" s="7" t="s">
        <v>99</v>
      </c>
      <c r="W224" s="7" t="s">
        <v>99</v>
      </c>
      <c r="X224" s="7" t="s">
        <v>99</v>
      </c>
      <c r="Y224" s="7" t="s">
        <v>99</v>
      </c>
      <c r="Z224" s="7"/>
      <c r="AA224" s="7"/>
      <c r="AB224" s="7"/>
      <c r="AC224" s="7"/>
      <c r="AD224" s="7"/>
      <c r="AE224" s="7"/>
      <c r="AF224" s="7"/>
      <c r="AG224" s="7"/>
      <c r="AH224" s="7">
        <v>63</v>
      </c>
    </row>
    <row r="225" spans="1:34">
      <c r="A225" s="27">
        <v>39995</v>
      </c>
      <c r="B225" s="7" t="s">
        <v>1760</v>
      </c>
      <c r="C225" s="7" t="s">
        <v>1151</v>
      </c>
      <c r="D225" s="7" t="s">
        <v>734</v>
      </c>
      <c r="E225" s="7" t="s">
        <v>1861</v>
      </c>
      <c r="F225" s="7">
        <v>1634</v>
      </c>
      <c r="G225" s="7">
        <v>758</v>
      </c>
      <c r="H225" s="7">
        <v>224</v>
      </c>
      <c r="I225" s="7">
        <v>169</v>
      </c>
      <c r="J225" s="7" t="s">
        <v>99</v>
      </c>
      <c r="K225" s="7">
        <v>60</v>
      </c>
      <c r="L225" s="7">
        <v>46</v>
      </c>
      <c r="M225" s="7">
        <v>45</v>
      </c>
      <c r="N225" s="7">
        <v>17</v>
      </c>
      <c r="O225" s="7">
        <v>41</v>
      </c>
      <c r="P225" s="7">
        <v>28</v>
      </c>
      <c r="Q225" s="7">
        <v>34</v>
      </c>
      <c r="R225" s="7">
        <v>51</v>
      </c>
      <c r="S225" s="7">
        <v>100</v>
      </c>
      <c r="T225" s="7">
        <v>32</v>
      </c>
      <c r="U225" s="7" t="s">
        <v>99</v>
      </c>
      <c r="V225" s="7" t="s">
        <v>99</v>
      </c>
      <c r="W225" s="7" t="s">
        <v>99</v>
      </c>
      <c r="X225" s="7" t="s">
        <v>99</v>
      </c>
      <c r="Y225" s="7" t="s">
        <v>99</v>
      </c>
      <c r="Z225" s="7"/>
      <c r="AA225" s="7"/>
      <c r="AB225" s="7"/>
      <c r="AC225" s="7"/>
      <c r="AD225" s="7"/>
      <c r="AE225" s="7"/>
      <c r="AF225" s="7"/>
      <c r="AG225" s="7"/>
      <c r="AH225" s="7">
        <v>29</v>
      </c>
    </row>
    <row r="226" spans="1:34">
      <c r="A226" s="27">
        <v>39995</v>
      </c>
      <c r="B226" s="7" t="s">
        <v>1760</v>
      </c>
      <c r="C226" s="7" t="s">
        <v>1151</v>
      </c>
      <c r="D226" s="7" t="s">
        <v>734</v>
      </c>
      <c r="E226" s="7" t="s">
        <v>1862</v>
      </c>
      <c r="F226" s="7">
        <v>1448</v>
      </c>
      <c r="G226" s="7">
        <v>687</v>
      </c>
      <c r="H226" s="7">
        <v>190</v>
      </c>
      <c r="I226" s="7">
        <v>154</v>
      </c>
      <c r="J226" s="7" t="s">
        <v>99</v>
      </c>
      <c r="K226" s="7">
        <v>67</v>
      </c>
      <c r="L226" s="7">
        <v>45</v>
      </c>
      <c r="M226" s="7">
        <v>16</v>
      </c>
      <c r="N226" s="7">
        <v>17</v>
      </c>
      <c r="O226" s="7">
        <v>39</v>
      </c>
      <c r="P226" s="7">
        <v>46</v>
      </c>
      <c r="Q226" s="7">
        <v>18</v>
      </c>
      <c r="R226" s="7">
        <v>54</v>
      </c>
      <c r="S226" s="7">
        <v>78</v>
      </c>
      <c r="T226" s="7">
        <v>18</v>
      </c>
      <c r="U226" s="7" t="s">
        <v>99</v>
      </c>
      <c r="V226" s="7" t="s">
        <v>99</v>
      </c>
      <c r="W226" s="7" t="s">
        <v>99</v>
      </c>
      <c r="X226" s="7" t="s">
        <v>99</v>
      </c>
      <c r="Y226" s="7" t="s">
        <v>99</v>
      </c>
      <c r="Z226" s="7"/>
      <c r="AA226" s="7"/>
      <c r="AB226" s="7"/>
      <c r="AC226" s="7"/>
      <c r="AD226" s="7"/>
      <c r="AE226" s="7"/>
      <c r="AF226" s="7"/>
      <c r="AG226" s="7"/>
      <c r="AH226" s="7">
        <v>19</v>
      </c>
    </row>
    <row r="227" spans="1:34">
      <c r="A227" s="27">
        <v>39995</v>
      </c>
      <c r="B227" s="7" t="s">
        <v>1760</v>
      </c>
      <c r="C227" s="7" t="s">
        <v>1863</v>
      </c>
      <c r="D227" s="7" t="s">
        <v>734</v>
      </c>
      <c r="E227" s="7" t="s">
        <v>1843</v>
      </c>
      <c r="F227" s="7">
        <v>137</v>
      </c>
      <c r="G227" s="7">
        <v>86</v>
      </c>
      <c r="H227" s="7">
        <v>17</v>
      </c>
      <c r="I227" s="7">
        <v>5</v>
      </c>
      <c r="J227" s="7" t="s">
        <v>99</v>
      </c>
      <c r="K227" s="7">
        <v>1</v>
      </c>
      <c r="L227" s="7">
        <v>2</v>
      </c>
      <c r="M227" s="7">
        <v>2</v>
      </c>
      <c r="N227" s="7">
        <v>3</v>
      </c>
      <c r="O227" s="7">
        <v>5</v>
      </c>
      <c r="P227" s="7">
        <v>2</v>
      </c>
      <c r="Q227" s="7">
        <v>2</v>
      </c>
      <c r="R227" s="7">
        <v>4</v>
      </c>
      <c r="S227" s="7">
        <v>3</v>
      </c>
      <c r="T227" s="7">
        <v>3</v>
      </c>
      <c r="U227" s="7" t="s">
        <v>99</v>
      </c>
      <c r="V227" s="7" t="s">
        <v>99</v>
      </c>
      <c r="W227" s="7" t="s">
        <v>99</v>
      </c>
      <c r="X227" s="7" t="s">
        <v>99</v>
      </c>
      <c r="Y227" s="7" t="s">
        <v>99</v>
      </c>
      <c r="Z227" s="7"/>
      <c r="AA227" s="7"/>
      <c r="AB227" s="7"/>
      <c r="AC227" s="7"/>
      <c r="AD227" s="7"/>
      <c r="AE227" s="7"/>
      <c r="AF227" s="7"/>
      <c r="AG227" s="7"/>
      <c r="AH227" s="7">
        <v>2</v>
      </c>
    </row>
    <row r="228" spans="1:34">
      <c r="A228" s="27">
        <v>39995</v>
      </c>
      <c r="B228" s="7" t="s">
        <v>1760</v>
      </c>
      <c r="C228" s="7" t="s">
        <v>1863</v>
      </c>
      <c r="D228" s="7" t="s">
        <v>734</v>
      </c>
      <c r="E228" s="7" t="s">
        <v>943</v>
      </c>
      <c r="F228" s="7">
        <v>498</v>
      </c>
      <c r="G228" s="7">
        <v>233</v>
      </c>
      <c r="H228" s="7">
        <v>34</v>
      </c>
      <c r="I228" s="7">
        <v>44</v>
      </c>
      <c r="J228" s="7" t="s">
        <v>99</v>
      </c>
      <c r="K228" s="7">
        <v>2</v>
      </c>
      <c r="L228" s="7">
        <v>2</v>
      </c>
      <c r="M228" s="7">
        <v>6</v>
      </c>
      <c r="N228" s="7">
        <v>7</v>
      </c>
      <c r="O228" s="7">
        <v>38</v>
      </c>
      <c r="P228" s="7">
        <v>6</v>
      </c>
      <c r="Q228" s="7">
        <v>7</v>
      </c>
      <c r="R228" s="7">
        <v>20</v>
      </c>
      <c r="S228" s="7">
        <v>49</v>
      </c>
      <c r="T228" s="7">
        <v>28</v>
      </c>
      <c r="U228" s="7" t="s">
        <v>99</v>
      </c>
      <c r="V228" s="7" t="s">
        <v>99</v>
      </c>
      <c r="W228" s="7" t="s">
        <v>99</v>
      </c>
      <c r="X228" s="7" t="s">
        <v>99</v>
      </c>
      <c r="Y228" s="7" t="s">
        <v>99</v>
      </c>
      <c r="Z228" s="7"/>
      <c r="AA228" s="7"/>
      <c r="AB228" s="7"/>
      <c r="AC228" s="7"/>
      <c r="AD228" s="7"/>
      <c r="AE228" s="7"/>
      <c r="AF228" s="7"/>
      <c r="AG228" s="7"/>
      <c r="AH228" s="7">
        <v>22</v>
      </c>
    </row>
    <row r="229" spans="1:34">
      <c r="A229" s="27">
        <v>39995</v>
      </c>
      <c r="B229" s="7" t="s">
        <v>1760</v>
      </c>
      <c r="C229" s="7" t="s">
        <v>1863</v>
      </c>
      <c r="D229" s="7" t="s">
        <v>734</v>
      </c>
      <c r="E229" s="7" t="s">
        <v>1861</v>
      </c>
      <c r="F229" s="7">
        <v>239</v>
      </c>
      <c r="G229" s="7">
        <v>118</v>
      </c>
      <c r="H229" s="7">
        <v>14</v>
      </c>
      <c r="I229" s="7">
        <v>24</v>
      </c>
      <c r="J229" s="7" t="s">
        <v>99</v>
      </c>
      <c r="K229" s="7">
        <v>2</v>
      </c>
      <c r="L229" s="7">
        <v>2</v>
      </c>
      <c r="M229" s="7">
        <v>5</v>
      </c>
      <c r="N229" s="7">
        <v>5</v>
      </c>
      <c r="O229" s="7">
        <v>17</v>
      </c>
      <c r="P229" s="7">
        <v>4</v>
      </c>
      <c r="Q229" s="7">
        <v>6</v>
      </c>
      <c r="R229" s="7">
        <v>10</v>
      </c>
      <c r="S229" s="7">
        <v>15</v>
      </c>
      <c r="T229" s="7">
        <v>12</v>
      </c>
      <c r="U229" s="7" t="s">
        <v>99</v>
      </c>
      <c r="V229" s="7" t="s">
        <v>99</v>
      </c>
      <c r="W229" s="7" t="s">
        <v>99</v>
      </c>
      <c r="X229" s="7" t="s">
        <v>99</v>
      </c>
      <c r="Y229" s="7" t="s">
        <v>99</v>
      </c>
      <c r="Z229" s="7"/>
      <c r="AA229" s="7"/>
      <c r="AB229" s="7"/>
      <c r="AC229" s="7"/>
      <c r="AD229" s="7"/>
      <c r="AE229" s="7"/>
      <c r="AF229" s="7"/>
      <c r="AG229" s="7"/>
      <c r="AH229" s="7">
        <v>5</v>
      </c>
    </row>
    <row r="230" spans="1:34">
      <c r="A230" s="27">
        <v>39995</v>
      </c>
      <c r="B230" s="7" t="s">
        <v>1760</v>
      </c>
      <c r="C230" s="7" t="s">
        <v>1863</v>
      </c>
      <c r="D230" s="7" t="s">
        <v>734</v>
      </c>
      <c r="E230" s="7" t="s">
        <v>1862</v>
      </c>
      <c r="F230" s="7">
        <v>259</v>
      </c>
      <c r="G230" s="7">
        <v>115</v>
      </c>
      <c r="H230" s="7">
        <v>20</v>
      </c>
      <c r="I230" s="7">
        <v>20</v>
      </c>
      <c r="J230" s="7" t="s">
        <v>99</v>
      </c>
      <c r="K230" s="7">
        <v>0</v>
      </c>
      <c r="L230" s="7">
        <v>0</v>
      </c>
      <c r="M230" s="7">
        <v>1</v>
      </c>
      <c r="N230" s="7">
        <v>2</v>
      </c>
      <c r="O230" s="7">
        <v>21</v>
      </c>
      <c r="P230" s="7">
        <v>2</v>
      </c>
      <c r="Q230" s="7">
        <v>1</v>
      </c>
      <c r="R230" s="7">
        <v>10</v>
      </c>
      <c r="S230" s="7">
        <v>34</v>
      </c>
      <c r="T230" s="7">
        <v>16</v>
      </c>
      <c r="U230" s="7" t="s">
        <v>99</v>
      </c>
      <c r="V230" s="7" t="s">
        <v>99</v>
      </c>
      <c r="W230" s="7" t="s">
        <v>99</v>
      </c>
      <c r="X230" s="7" t="s">
        <v>99</v>
      </c>
      <c r="Y230" s="7" t="s">
        <v>99</v>
      </c>
      <c r="Z230" s="7"/>
      <c r="AA230" s="7"/>
      <c r="AB230" s="7"/>
      <c r="AC230" s="7"/>
      <c r="AD230" s="7"/>
      <c r="AE230" s="7"/>
      <c r="AF230" s="7"/>
      <c r="AG230" s="7"/>
      <c r="AH230" s="7">
        <v>17</v>
      </c>
    </row>
    <row r="231" spans="1:34">
      <c r="A231" s="27">
        <v>39995</v>
      </c>
      <c r="B231" s="7" t="s">
        <v>1760</v>
      </c>
      <c r="C231" s="7" t="s">
        <v>1865</v>
      </c>
      <c r="D231" s="7" t="s">
        <v>734</v>
      </c>
      <c r="E231" s="7" t="s">
        <v>1843</v>
      </c>
      <c r="F231" s="7">
        <v>242</v>
      </c>
      <c r="G231" s="7">
        <v>97</v>
      </c>
      <c r="H231" s="7">
        <v>39</v>
      </c>
      <c r="I231" s="7">
        <v>32</v>
      </c>
      <c r="J231" s="7" t="s">
        <v>99</v>
      </c>
      <c r="K231" s="7">
        <v>10</v>
      </c>
      <c r="L231" s="7">
        <v>11</v>
      </c>
      <c r="M231" s="7">
        <v>3</v>
      </c>
      <c r="N231" s="7">
        <v>6</v>
      </c>
      <c r="O231" s="7">
        <v>7</v>
      </c>
      <c r="P231" s="7">
        <v>8</v>
      </c>
      <c r="Q231" s="7">
        <v>6</v>
      </c>
      <c r="R231" s="7">
        <v>8</v>
      </c>
      <c r="S231" s="7">
        <v>8</v>
      </c>
      <c r="T231" s="7">
        <v>4</v>
      </c>
      <c r="U231" s="7" t="s">
        <v>99</v>
      </c>
      <c r="V231" s="7" t="s">
        <v>99</v>
      </c>
      <c r="W231" s="7" t="s">
        <v>99</v>
      </c>
      <c r="X231" s="7" t="s">
        <v>99</v>
      </c>
      <c r="Y231" s="7" t="s">
        <v>99</v>
      </c>
      <c r="Z231" s="7"/>
      <c r="AA231" s="7"/>
      <c r="AB231" s="7"/>
      <c r="AC231" s="7"/>
      <c r="AD231" s="7"/>
      <c r="AE231" s="7"/>
      <c r="AF231" s="7"/>
      <c r="AG231" s="7"/>
      <c r="AH231" s="7">
        <v>3</v>
      </c>
    </row>
    <row r="232" spans="1:34">
      <c r="A232" s="27">
        <v>39995</v>
      </c>
      <c r="B232" s="7" t="s">
        <v>1760</v>
      </c>
      <c r="C232" s="7" t="s">
        <v>1865</v>
      </c>
      <c r="D232" s="7" t="s">
        <v>734</v>
      </c>
      <c r="E232" s="7" t="s">
        <v>943</v>
      </c>
      <c r="F232" s="7">
        <v>2599</v>
      </c>
      <c r="G232" s="7">
        <v>1212</v>
      </c>
      <c r="H232" s="7">
        <v>380</v>
      </c>
      <c r="I232" s="7">
        <v>279</v>
      </c>
      <c r="J232" s="7" t="s">
        <v>99</v>
      </c>
      <c r="K232" s="7">
        <v>125</v>
      </c>
      <c r="L232" s="7">
        <v>89</v>
      </c>
      <c r="M232" s="7">
        <v>55</v>
      </c>
      <c r="N232" s="7">
        <v>27</v>
      </c>
      <c r="O232" s="7">
        <v>42</v>
      </c>
      <c r="P232" s="7">
        <v>68</v>
      </c>
      <c r="Q232" s="7">
        <v>45</v>
      </c>
      <c r="R232" s="7">
        <v>85</v>
      </c>
      <c r="S232" s="7">
        <v>129</v>
      </c>
      <c r="T232" s="7">
        <v>22</v>
      </c>
      <c r="U232" s="7" t="s">
        <v>99</v>
      </c>
      <c r="V232" s="7" t="s">
        <v>99</v>
      </c>
      <c r="W232" s="7" t="s">
        <v>99</v>
      </c>
      <c r="X232" s="7" t="s">
        <v>99</v>
      </c>
      <c r="Y232" s="7" t="s">
        <v>99</v>
      </c>
      <c r="Z232" s="7"/>
      <c r="AA232" s="7"/>
      <c r="AB232" s="7"/>
      <c r="AC232" s="7"/>
      <c r="AD232" s="7"/>
      <c r="AE232" s="7"/>
      <c r="AF232" s="7"/>
      <c r="AG232" s="7"/>
      <c r="AH232" s="7">
        <v>41</v>
      </c>
    </row>
    <row r="233" spans="1:34">
      <c r="A233" s="27">
        <v>39995</v>
      </c>
      <c r="B233" s="7" t="s">
        <v>1760</v>
      </c>
      <c r="C233" s="7" t="s">
        <v>1865</v>
      </c>
      <c r="D233" s="7" t="s">
        <v>734</v>
      </c>
      <c r="E233" s="7" t="s">
        <v>1861</v>
      </c>
      <c r="F233" s="7">
        <v>1395</v>
      </c>
      <c r="G233" s="7">
        <v>640</v>
      </c>
      <c r="H233" s="7">
        <v>210</v>
      </c>
      <c r="I233" s="7">
        <v>145</v>
      </c>
      <c r="J233" s="7" t="s">
        <v>99</v>
      </c>
      <c r="K233" s="7">
        <v>58</v>
      </c>
      <c r="L233" s="7">
        <v>44</v>
      </c>
      <c r="M233" s="7">
        <v>40</v>
      </c>
      <c r="N233" s="7">
        <v>12</v>
      </c>
      <c r="O233" s="7">
        <v>24</v>
      </c>
      <c r="P233" s="7">
        <v>24</v>
      </c>
      <c r="Q233" s="7">
        <v>28</v>
      </c>
      <c r="R233" s="7">
        <v>41</v>
      </c>
      <c r="S233" s="7">
        <v>85</v>
      </c>
      <c r="T233" s="7">
        <v>20</v>
      </c>
      <c r="U233" s="7" t="s">
        <v>99</v>
      </c>
      <c r="V233" s="7" t="s">
        <v>99</v>
      </c>
      <c r="W233" s="7" t="s">
        <v>99</v>
      </c>
      <c r="X233" s="7" t="s">
        <v>99</v>
      </c>
      <c r="Y233" s="7" t="s">
        <v>99</v>
      </c>
      <c r="Z233" s="7"/>
      <c r="AA233" s="7"/>
      <c r="AB233" s="7"/>
      <c r="AC233" s="7"/>
      <c r="AD233" s="7"/>
      <c r="AE233" s="7"/>
      <c r="AF233" s="7"/>
      <c r="AG233" s="7"/>
      <c r="AH233" s="7">
        <v>24</v>
      </c>
    </row>
    <row r="234" spans="1:34">
      <c r="A234" s="27">
        <v>39995</v>
      </c>
      <c r="B234" s="7" t="s">
        <v>1760</v>
      </c>
      <c r="C234" s="7" t="s">
        <v>1865</v>
      </c>
      <c r="D234" s="7" t="s">
        <v>734</v>
      </c>
      <c r="E234" s="7" t="s">
        <v>1862</v>
      </c>
      <c r="F234" s="7">
        <v>1189</v>
      </c>
      <c r="G234" s="7">
        <v>572</v>
      </c>
      <c r="H234" s="7">
        <v>170</v>
      </c>
      <c r="I234" s="7">
        <v>134</v>
      </c>
      <c r="J234" s="7" t="s">
        <v>99</v>
      </c>
      <c r="K234" s="7">
        <v>67</v>
      </c>
      <c r="L234" s="7">
        <v>45</v>
      </c>
      <c r="M234" s="7">
        <v>15</v>
      </c>
      <c r="N234" s="7">
        <v>15</v>
      </c>
      <c r="O234" s="7">
        <v>18</v>
      </c>
      <c r="P234" s="7">
        <v>44</v>
      </c>
      <c r="Q234" s="7">
        <v>17</v>
      </c>
      <c r="R234" s="7">
        <v>44</v>
      </c>
      <c r="S234" s="7">
        <v>44</v>
      </c>
      <c r="T234" s="7">
        <v>2</v>
      </c>
      <c r="U234" s="7" t="s">
        <v>99</v>
      </c>
      <c r="V234" s="7" t="s">
        <v>99</v>
      </c>
      <c r="W234" s="7" t="s">
        <v>99</v>
      </c>
      <c r="X234" s="7" t="s">
        <v>99</v>
      </c>
      <c r="Y234" s="7" t="s">
        <v>99</v>
      </c>
      <c r="Z234" s="7"/>
      <c r="AA234" s="7"/>
      <c r="AB234" s="7"/>
      <c r="AC234" s="7"/>
      <c r="AD234" s="7"/>
      <c r="AE234" s="7"/>
      <c r="AF234" s="7"/>
      <c r="AG234" s="7"/>
      <c r="AH234" s="7">
        <v>2</v>
      </c>
    </row>
    <row r="235" spans="1:34">
      <c r="A235" s="27">
        <v>39995</v>
      </c>
      <c r="B235" s="7" t="s">
        <v>1760</v>
      </c>
      <c r="C235" s="7" t="s">
        <v>1865</v>
      </c>
      <c r="D235" s="7" t="s">
        <v>1866</v>
      </c>
      <c r="E235" s="7" t="s">
        <v>1843</v>
      </c>
      <c r="F235" s="7">
        <v>239</v>
      </c>
      <c r="G235" s="7">
        <v>96</v>
      </c>
      <c r="H235" s="7">
        <v>39</v>
      </c>
      <c r="I235" s="7">
        <v>32</v>
      </c>
      <c r="J235" s="7" t="s">
        <v>99</v>
      </c>
      <c r="K235" s="7">
        <v>10</v>
      </c>
      <c r="L235" s="7">
        <v>11</v>
      </c>
      <c r="M235" s="7">
        <v>3</v>
      </c>
      <c r="N235" s="7">
        <v>6</v>
      </c>
      <c r="O235" s="7">
        <v>6</v>
      </c>
      <c r="P235" s="7">
        <v>7</v>
      </c>
      <c r="Q235" s="7">
        <v>6</v>
      </c>
      <c r="R235" s="7">
        <v>8</v>
      </c>
      <c r="S235" s="7">
        <v>8</v>
      </c>
      <c r="T235" s="7">
        <v>4</v>
      </c>
      <c r="U235" s="7" t="s">
        <v>99</v>
      </c>
      <c r="V235" s="7" t="s">
        <v>99</v>
      </c>
      <c r="W235" s="7" t="s">
        <v>99</v>
      </c>
      <c r="X235" s="7" t="s">
        <v>99</v>
      </c>
      <c r="Y235" s="7" t="s">
        <v>99</v>
      </c>
      <c r="Z235" s="7"/>
      <c r="AA235" s="7"/>
      <c r="AB235" s="7"/>
      <c r="AC235" s="7"/>
      <c r="AD235" s="7"/>
      <c r="AE235" s="7"/>
      <c r="AF235" s="7"/>
      <c r="AG235" s="7"/>
      <c r="AH235" s="7">
        <v>3</v>
      </c>
    </row>
    <row r="236" spans="1:34">
      <c r="A236" s="27">
        <v>39995</v>
      </c>
      <c r="B236" s="7" t="s">
        <v>1760</v>
      </c>
      <c r="C236" s="7" t="s">
        <v>1865</v>
      </c>
      <c r="D236" s="7" t="s">
        <v>1866</v>
      </c>
      <c r="E236" s="7" t="s">
        <v>943</v>
      </c>
      <c r="F236" s="7">
        <v>2566</v>
      </c>
      <c r="G236" s="7">
        <v>1208</v>
      </c>
      <c r="H236" s="7">
        <v>380</v>
      </c>
      <c r="I236" s="7">
        <v>279</v>
      </c>
      <c r="J236" s="7" t="s">
        <v>99</v>
      </c>
      <c r="K236" s="7">
        <v>125</v>
      </c>
      <c r="L236" s="7">
        <v>89</v>
      </c>
      <c r="M236" s="7">
        <v>55</v>
      </c>
      <c r="N236" s="7">
        <v>27</v>
      </c>
      <c r="O236" s="7">
        <v>41</v>
      </c>
      <c r="P236" s="7">
        <v>40</v>
      </c>
      <c r="Q236" s="7">
        <v>45</v>
      </c>
      <c r="R236" s="7">
        <v>85</v>
      </c>
      <c r="S236" s="7">
        <v>129</v>
      </c>
      <c r="T236" s="7">
        <v>22</v>
      </c>
      <c r="U236" s="7" t="s">
        <v>99</v>
      </c>
      <c r="V236" s="7" t="s">
        <v>99</v>
      </c>
      <c r="W236" s="7" t="s">
        <v>99</v>
      </c>
      <c r="X236" s="7" t="s">
        <v>99</v>
      </c>
      <c r="Y236" s="7" t="s">
        <v>99</v>
      </c>
      <c r="Z236" s="7"/>
      <c r="AA236" s="7"/>
      <c r="AB236" s="7"/>
      <c r="AC236" s="7"/>
      <c r="AD236" s="7"/>
      <c r="AE236" s="7"/>
      <c r="AF236" s="7"/>
      <c r="AG236" s="7"/>
      <c r="AH236" s="7">
        <v>41</v>
      </c>
    </row>
    <row r="237" spans="1:34">
      <c r="A237" s="27">
        <v>39995</v>
      </c>
      <c r="B237" s="7" t="s">
        <v>1760</v>
      </c>
      <c r="C237" s="7" t="s">
        <v>1865</v>
      </c>
      <c r="D237" s="7" t="s">
        <v>1866</v>
      </c>
      <c r="E237" s="7" t="s">
        <v>1861</v>
      </c>
      <c r="F237" s="7">
        <v>1389</v>
      </c>
      <c r="G237" s="7">
        <v>640</v>
      </c>
      <c r="H237" s="7">
        <v>210</v>
      </c>
      <c r="I237" s="7">
        <v>145</v>
      </c>
      <c r="J237" s="7" t="s">
        <v>99</v>
      </c>
      <c r="K237" s="7">
        <v>58</v>
      </c>
      <c r="L237" s="7">
        <v>44</v>
      </c>
      <c r="M237" s="7">
        <v>40</v>
      </c>
      <c r="N237" s="7">
        <v>12</v>
      </c>
      <c r="O237" s="7">
        <v>24</v>
      </c>
      <c r="P237" s="7">
        <v>18</v>
      </c>
      <c r="Q237" s="7">
        <v>28</v>
      </c>
      <c r="R237" s="7">
        <v>41</v>
      </c>
      <c r="S237" s="7">
        <v>85</v>
      </c>
      <c r="T237" s="7">
        <v>20</v>
      </c>
      <c r="U237" s="7" t="s">
        <v>99</v>
      </c>
      <c r="V237" s="7" t="s">
        <v>99</v>
      </c>
      <c r="W237" s="7" t="s">
        <v>99</v>
      </c>
      <c r="X237" s="7" t="s">
        <v>99</v>
      </c>
      <c r="Y237" s="7" t="s">
        <v>99</v>
      </c>
      <c r="Z237" s="7"/>
      <c r="AA237" s="7"/>
      <c r="AB237" s="7"/>
      <c r="AC237" s="7"/>
      <c r="AD237" s="7"/>
      <c r="AE237" s="7"/>
      <c r="AF237" s="7"/>
      <c r="AG237" s="7"/>
      <c r="AH237" s="7">
        <v>24</v>
      </c>
    </row>
    <row r="238" spans="1:34">
      <c r="A238" s="27">
        <v>39995</v>
      </c>
      <c r="B238" s="7" t="s">
        <v>1760</v>
      </c>
      <c r="C238" s="7" t="s">
        <v>1865</v>
      </c>
      <c r="D238" s="7" t="s">
        <v>1866</v>
      </c>
      <c r="E238" s="7" t="s">
        <v>1862</v>
      </c>
      <c r="F238" s="7">
        <v>1162</v>
      </c>
      <c r="G238" s="7">
        <v>568</v>
      </c>
      <c r="H238" s="7">
        <v>170</v>
      </c>
      <c r="I238" s="7">
        <v>134</v>
      </c>
      <c r="J238" s="7" t="s">
        <v>99</v>
      </c>
      <c r="K238" s="7">
        <v>67</v>
      </c>
      <c r="L238" s="7">
        <v>45</v>
      </c>
      <c r="M238" s="7">
        <v>15</v>
      </c>
      <c r="N238" s="7">
        <v>15</v>
      </c>
      <c r="O238" s="7">
        <v>17</v>
      </c>
      <c r="P238" s="7">
        <v>22</v>
      </c>
      <c r="Q238" s="7">
        <v>17</v>
      </c>
      <c r="R238" s="7">
        <v>44</v>
      </c>
      <c r="S238" s="7">
        <v>44</v>
      </c>
      <c r="T238" s="7">
        <v>2</v>
      </c>
      <c r="U238" s="7" t="s">
        <v>99</v>
      </c>
      <c r="V238" s="7" t="s">
        <v>99</v>
      </c>
      <c r="W238" s="7" t="s">
        <v>99</v>
      </c>
      <c r="X238" s="7" t="s">
        <v>99</v>
      </c>
      <c r="Y238" s="7" t="s">
        <v>99</v>
      </c>
      <c r="Z238" s="7"/>
      <c r="AA238" s="7"/>
      <c r="AB238" s="7"/>
      <c r="AC238" s="7"/>
      <c r="AD238" s="7"/>
      <c r="AE238" s="7"/>
      <c r="AF238" s="7"/>
      <c r="AG238" s="7"/>
      <c r="AH238" s="7">
        <v>2</v>
      </c>
    </row>
    <row r="239" spans="1:34">
      <c r="A239" s="27">
        <v>39995</v>
      </c>
      <c r="B239" s="7" t="s">
        <v>1760</v>
      </c>
      <c r="C239" s="7" t="s">
        <v>1865</v>
      </c>
      <c r="D239" s="7" t="s">
        <v>1374</v>
      </c>
      <c r="E239" s="7" t="s">
        <v>1843</v>
      </c>
      <c r="F239" s="7">
        <v>3</v>
      </c>
      <c r="G239" s="7">
        <v>1</v>
      </c>
      <c r="H239" s="7">
        <v>0</v>
      </c>
      <c r="I239" s="7">
        <v>0</v>
      </c>
      <c r="J239" s="7" t="s">
        <v>99</v>
      </c>
      <c r="K239" s="7">
        <v>0</v>
      </c>
      <c r="L239" s="7">
        <v>0</v>
      </c>
      <c r="M239" s="7">
        <v>0</v>
      </c>
      <c r="N239" s="7">
        <v>0</v>
      </c>
      <c r="O239" s="7">
        <v>1</v>
      </c>
      <c r="P239" s="7">
        <v>1</v>
      </c>
      <c r="Q239" s="7">
        <v>0</v>
      </c>
      <c r="R239" s="7">
        <v>0</v>
      </c>
      <c r="S239" s="7">
        <v>0</v>
      </c>
      <c r="T239" s="7">
        <v>0</v>
      </c>
      <c r="U239" s="7" t="s">
        <v>99</v>
      </c>
      <c r="V239" s="7" t="s">
        <v>99</v>
      </c>
      <c r="W239" s="7" t="s">
        <v>99</v>
      </c>
      <c r="X239" s="7" t="s">
        <v>99</v>
      </c>
      <c r="Y239" s="7" t="s">
        <v>99</v>
      </c>
      <c r="Z239" s="7"/>
      <c r="AA239" s="7"/>
      <c r="AB239" s="7"/>
      <c r="AC239" s="7"/>
      <c r="AD239" s="7"/>
      <c r="AE239" s="7"/>
      <c r="AF239" s="7"/>
      <c r="AG239" s="7"/>
      <c r="AH239" s="7">
        <v>0</v>
      </c>
    </row>
    <row r="240" spans="1:34">
      <c r="A240" s="27">
        <v>39995</v>
      </c>
      <c r="B240" s="7" t="s">
        <v>1760</v>
      </c>
      <c r="C240" s="7" t="s">
        <v>1865</v>
      </c>
      <c r="D240" s="7" t="s">
        <v>1374</v>
      </c>
      <c r="E240" s="7" t="s">
        <v>943</v>
      </c>
      <c r="F240" s="7">
        <v>33</v>
      </c>
      <c r="G240" s="7">
        <v>4</v>
      </c>
      <c r="H240" s="7">
        <v>0</v>
      </c>
      <c r="I240" s="7">
        <v>0</v>
      </c>
      <c r="J240" s="7" t="s">
        <v>99</v>
      </c>
      <c r="K240" s="7">
        <v>0</v>
      </c>
      <c r="L240" s="7">
        <v>0</v>
      </c>
      <c r="M240" s="7">
        <v>0</v>
      </c>
      <c r="N240" s="7">
        <v>0</v>
      </c>
      <c r="O240" s="7">
        <v>1</v>
      </c>
      <c r="P240" s="7">
        <v>28</v>
      </c>
      <c r="Q240" s="7">
        <v>0</v>
      </c>
      <c r="R240" s="7">
        <v>0</v>
      </c>
      <c r="S240" s="7">
        <v>0</v>
      </c>
      <c r="T240" s="7">
        <v>0</v>
      </c>
      <c r="U240" s="7" t="s">
        <v>99</v>
      </c>
      <c r="V240" s="7" t="s">
        <v>99</v>
      </c>
      <c r="W240" s="7" t="s">
        <v>99</v>
      </c>
      <c r="X240" s="7" t="s">
        <v>99</v>
      </c>
      <c r="Y240" s="7" t="s">
        <v>99</v>
      </c>
      <c r="Z240" s="7"/>
      <c r="AA240" s="7"/>
      <c r="AB240" s="7"/>
      <c r="AC240" s="7"/>
      <c r="AD240" s="7"/>
      <c r="AE240" s="7"/>
      <c r="AF240" s="7"/>
      <c r="AG240" s="7"/>
      <c r="AH240" s="7">
        <v>0</v>
      </c>
    </row>
    <row r="241" spans="1:34">
      <c r="A241" s="27">
        <v>39995</v>
      </c>
      <c r="B241" s="7" t="s">
        <v>1760</v>
      </c>
      <c r="C241" s="7" t="s">
        <v>1865</v>
      </c>
      <c r="D241" s="7" t="s">
        <v>1374</v>
      </c>
      <c r="E241" s="7" t="s">
        <v>1861</v>
      </c>
      <c r="F241" s="7">
        <v>6</v>
      </c>
      <c r="G241" s="7">
        <v>0</v>
      </c>
      <c r="H241" s="7">
        <v>0</v>
      </c>
      <c r="I241" s="7">
        <v>0</v>
      </c>
      <c r="J241" s="7" t="s">
        <v>99</v>
      </c>
      <c r="K241" s="7">
        <v>0</v>
      </c>
      <c r="L241" s="7">
        <v>0</v>
      </c>
      <c r="M241" s="7">
        <v>0</v>
      </c>
      <c r="N241" s="7">
        <v>0</v>
      </c>
      <c r="O241" s="7">
        <v>0</v>
      </c>
      <c r="P241" s="7">
        <v>6</v>
      </c>
      <c r="Q241" s="7">
        <v>0</v>
      </c>
      <c r="R241" s="7">
        <v>0</v>
      </c>
      <c r="S241" s="7">
        <v>0</v>
      </c>
      <c r="T241" s="7">
        <v>0</v>
      </c>
      <c r="U241" s="7" t="s">
        <v>99</v>
      </c>
      <c r="V241" s="7" t="s">
        <v>99</v>
      </c>
      <c r="W241" s="7" t="s">
        <v>99</v>
      </c>
      <c r="X241" s="7" t="s">
        <v>99</v>
      </c>
      <c r="Y241" s="7" t="s">
        <v>99</v>
      </c>
      <c r="Z241" s="7"/>
      <c r="AA241" s="7"/>
      <c r="AB241" s="7"/>
      <c r="AC241" s="7"/>
      <c r="AD241" s="7"/>
      <c r="AE241" s="7"/>
      <c r="AF241" s="7"/>
      <c r="AG241" s="7"/>
      <c r="AH241" s="7">
        <v>0</v>
      </c>
    </row>
    <row r="242" spans="1:34">
      <c r="A242" s="27">
        <v>39995</v>
      </c>
      <c r="B242" s="7" t="s">
        <v>1760</v>
      </c>
      <c r="C242" s="7" t="s">
        <v>1865</v>
      </c>
      <c r="D242" s="7" t="s">
        <v>1374</v>
      </c>
      <c r="E242" s="7" t="s">
        <v>1862</v>
      </c>
      <c r="F242" s="7">
        <v>27</v>
      </c>
      <c r="G242" s="7">
        <v>4</v>
      </c>
      <c r="H242" s="7">
        <v>0</v>
      </c>
      <c r="I242" s="7">
        <v>0</v>
      </c>
      <c r="J242" s="7" t="s">
        <v>99</v>
      </c>
      <c r="K242" s="7">
        <v>0</v>
      </c>
      <c r="L242" s="7">
        <v>0</v>
      </c>
      <c r="M242" s="7">
        <v>0</v>
      </c>
      <c r="N242" s="7">
        <v>0</v>
      </c>
      <c r="O242" s="7">
        <v>1</v>
      </c>
      <c r="P242" s="7">
        <v>22</v>
      </c>
      <c r="Q242" s="7">
        <v>0</v>
      </c>
      <c r="R242" s="7">
        <v>0</v>
      </c>
      <c r="S242" s="7">
        <v>0</v>
      </c>
      <c r="T242" s="7">
        <v>0</v>
      </c>
      <c r="U242" s="7" t="s">
        <v>99</v>
      </c>
      <c r="V242" s="7" t="s">
        <v>99</v>
      </c>
      <c r="W242" s="7" t="s">
        <v>99</v>
      </c>
      <c r="X242" s="7" t="s">
        <v>99</v>
      </c>
      <c r="Y242" s="7" t="s">
        <v>99</v>
      </c>
      <c r="Z242" s="7"/>
      <c r="AA242" s="7"/>
      <c r="AB242" s="7"/>
      <c r="AC242" s="7"/>
      <c r="AD242" s="7"/>
      <c r="AE242" s="7"/>
      <c r="AF242" s="7"/>
      <c r="AG242" s="7"/>
      <c r="AH242" s="7">
        <v>0</v>
      </c>
    </row>
    <row r="243" spans="1:34">
      <c r="A243" s="27">
        <v>39995</v>
      </c>
      <c r="B243" s="7" t="s">
        <v>1760</v>
      </c>
      <c r="C243" s="7" t="s">
        <v>405</v>
      </c>
      <c r="D243" s="7" t="s">
        <v>734</v>
      </c>
      <c r="E243" s="7" t="s">
        <v>1843</v>
      </c>
      <c r="F243" s="7" t="s">
        <v>99</v>
      </c>
      <c r="G243" s="7" t="s">
        <v>99</v>
      </c>
      <c r="H243" s="7" t="s">
        <v>99</v>
      </c>
      <c r="I243" s="7" t="s">
        <v>99</v>
      </c>
      <c r="J243" s="7" t="s">
        <v>99</v>
      </c>
      <c r="K243" s="7" t="s">
        <v>99</v>
      </c>
      <c r="L243" s="7" t="s">
        <v>99</v>
      </c>
      <c r="M243" s="7" t="s">
        <v>99</v>
      </c>
      <c r="N243" s="7" t="s">
        <v>99</v>
      </c>
      <c r="O243" s="7" t="s">
        <v>99</v>
      </c>
      <c r="P243" s="7" t="s">
        <v>99</v>
      </c>
      <c r="Q243" s="7" t="s">
        <v>99</v>
      </c>
      <c r="R243" s="7" t="s">
        <v>99</v>
      </c>
      <c r="S243" s="7" t="s">
        <v>99</v>
      </c>
      <c r="T243" s="7" t="s">
        <v>99</v>
      </c>
      <c r="U243" s="7" t="s">
        <v>99</v>
      </c>
      <c r="V243" s="7" t="s">
        <v>99</v>
      </c>
      <c r="W243" s="7" t="s">
        <v>99</v>
      </c>
      <c r="X243" s="7" t="s">
        <v>99</v>
      </c>
      <c r="Y243" s="7" t="s">
        <v>99</v>
      </c>
      <c r="Z243" s="7"/>
      <c r="AA243" s="7"/>
      <c r="AB243" s="7"/>
      <c r="AC243" s="7"/>
      <c r="AD243" s="7"/>
      <c r="AE243" s="7"/>
      <c r="AF243" s="7"/>
      <c r="AG243" s="7"/>
      <c r="AH243" s="7" t="s">
        <v>99</v>
      </c>
    </row>
    <row r="244" spans="1:34">
      <c r="A244" s="27">
        <v>39995</v>
      </c>
      <c r="B244" s="7" t="s">
        <v>1760</v>
      </c>
      <c r="C244" s="7" t="s">
        <v>405</v>
      </c>
      <c r="D244" s="7" t="s">
        <v>734</v>
      </c>
      <c r="E244" s="7" t="s">
        <v>943</v>
      </c>
      <c r="F244" s="7" t="s">
        <v>99</v>
      </c>
      <c r="G244" s="7" t="s">
        <v>99</v>
      </c>
      <c r="H244" s="7" t="s">
        <v>99</v>
      </c>
      <c r="I244" s="7" t="s">
        <v>99</v>
      </c>
      <c r="J244" s="7" t="s">
        <v>99</v>
      </c>
      <c r="K244" s="7" t="s">
        <v>99</v>
      </c>
      <c r="L244" s="7" t="s">
        <v>99</v>
      </c>
      <c r="M244" s="7" t="s">
        <v>99</v>
      </c>
      <c r="N244" s="7" t="s">
        <v>99</v>
      </c>
      <c r="O244" s="7" t="s">
        <v>99</v>
      </c>
      <c r="P244" s="7" t="s">
        <v>99</v>
      </c>
      <c r="Q244" s="7" t="s">
        <v>99</v>
      </c>
      <c r="R244" s="7" t="s">
        <v>99</v>
      </c>
      <c r="S244" s="7" t="s">
        <v>99</v>
      </c>
      <c r="T244" s="7" t="s">
        <v>99</v>
      </c>
      <c r="U244" s="7" t="s">
        <v>99</v>
      </c>
      <c r="V244" s="7" t="s">
        <v>99</v>
      </c>
      <c r="W244" s="7" t="s">
        <v>99</v>
      </c>
      <c r="X244" s="7" t="s">
        <v>99</v>
      </c>
      <c r="Y244" s="7" t="s">
        <v>99</v>
      </c>
      <c r="Z244" s="7"/>
      <c r="AA244" s="7"/>
      <c r="AB244" s="7"/>
      <c r="AC244" s="7"/>
      <c r="AD244" s="7"/>
      <c r="AE244" s="7"/>
      <c r="AF244" s="7"/>
      <c r="AG244" s="7"/>
      <c r="AH244" s="7" t="s">
        <v>99</v>
      </c>
    </row>
    <row r="245" spans="1:34">
      <c r="A245" s="27">
        <v>39995</v>
      </c>
      <c r="B245" s="7" t="s">
        <v>1760</v>
      </c>
      <c r="C245" s="7" t="s">
        <v>405</v>
      </c>
      <c r="D245" s="7" t="s">
        <v>734</v>
      </c>
      <c r="E245" s="7" t="s">
        <v>1861</v>
      </c>
      <c r="F245" s="7" t="s">
        <v>99</v>
      </c>
      <c r="G245" s="7" t="s">
        <v>99</v>
      </c>
      <c r="H245" s="7" t="s">
        <v>99</v>
      </c>
      <c r="I245" s="7" t="s">
        <v>99</v>
      </c>
      <c r="J245" s="7" t="s">
        <v>99</v>
      </c>
      <c r="K245" s="7" t="s">
        <v>99</v>
      </c>
      <c r="L245" s="7" t="s">
        <v>99</v>
      </c>
      <c r="M245" s="7" t="s">
        <v>99</v>
      </c>
      <c r="N245" s="7" t="s">
        <v>99</v>
      </c>
      <c r="O245" s="7" t="s">
        <v>99</v>
      </c>
      <c r="P245" s="7" t="s">
        <v>99</v>
      </c>
      <c r="Q245" s="7" t="s">
        <v>99</v>
      </c>
      <c r="R245" s="7" t="s">
        <v>99</v>
      </c>
      <c r="S245" s="7" t="s">
        <v>99</v>
      </c>
      <c r="T245" s="7" t="s">
        <v>99</v>
      </c>
      <c r="U245" s="7" t="s">
        <v>99</v>
      </c>
      <c r="V245" s="7" t="s">
        <v>99</v>
      </c>
      <c r="W245" s="7" t="s">
        <v>99</v>
      </c>
      <c r="X245" s="7" t="s">
        <v>99</v>
      </c>
      <c r="Y245" s="7" t="s">
        <v>99</v>
      </c>
      <c r="Z245" s="7"/>
      <c r="AA245" s="7"/>
      <c r="AB245" s="7"/>
      <c r="AC245" s="7"/>
      <c r="AD245" s="7"/>
      <c r="AE245" s="7"/>
      <c r="AF245" s="7"/>
      <c r="AG245" s="7"/>
      <c r="AH245" s="7" t="s">
        <v>99</v>
      </c>
    </row>
    <row r="246" spans="1:34">
      <c r="A246" s="27">
        <v>39995</v>
      </c>
      <c r="B246" s="7" t="s">
        <v>1760</v>
      </c>
      <c r="C246" s="7" t="s">
        <v>405</v>
      </c>
      <c r="D246" s="7" t="s">
        <v>734</v>
      </c>
      <c r="E246" s="7" t="s">
        <v>1862</v>
      </c>
      <c r="F246" s="7" t="s">
        <v>99</v>
      </c>
      <c r="G246" s="7" t="s">
        <v>99</v>
      </c>
      <c r="H246" s="7" t="s">
        <v>99</v>
      </c>
      <c r="I246" s="7" t="s">
        <v>99</v>
      </c>
      <c r="J246" s="7" t="s">
        <v>99</v>
      </c>
      <c r="K246" s="7" t="s">
        <v>99</v>
      </c>
      <c r="L246" s="7" t="s">
        <v>99</v>
      </c>
      <c r="M246" s="7" t="s">
        <v>99</v>
      </c>
      <c r="N246" s="7" t="s">
        <v>99</v>
      </c>
      <c r="O246" s="7" t="s">
        <v>99</v>
      </c>
      <c r="P246" s="7" t="s">
        <v>99</v>
      </c>
      <c r="Q246" s="7" t="s">
        <v>99</v>
      </c>
      <c r="R246" s="7" t="s">
        <v>99</v>
      </c>
      <c r="S246" s="7" t="s">
        <v>99</v>
      </c>
      <c r="T246" s="7" t="s">
        <v>99</v>
      </c>
      <c r="U246" s="7" t="s">
        <v>99</v>
      </c>
      <c r="V246" s="7" t="s">
        <v>99</v>
      </c>
      <c r="W246" s="7" t="s">
        <v>99</v>
      </c>
      <c r="X246" s="7" t="s">
        <v>99</v>
      </c>
      <c r="Y246" s="7" t="s">
        <v>99</v>
      </c>
      <c r="Z246" s="7"/>
      <c r="AA246" s="7"/>
      <c r="AB246" s="7"/>
      <c r="AC246" s="7"/>
      <c r="AD246" s="7"/>
      <c r="AE246" s="7"/>
      <c r="AF246" s="7"/>
      <c r="AG246" s="7"/>
      <c r="AH246" s="7" t="s">
        <v>99</v>
      </c>
    </row>
    <row r="247" spans="1:34">
      <c r="A247" s="27">
        <v>39995</v>
      </c>
      <c r="B247" s="7" t="s">
        <v>941</v>
      </c>
      <c r="C247" s="7" t="s">
        <v>1151</v>
      </c>
      <c r="D247" s="7" t="s">
        <v>734</v>
      </c>
      <c r="E247" s="7" t="s">
        <v>1843</v>
      </c>
      <c r="F247" s="7">
        <v>8</v>
      </c>
      <c r="G247" s="7">
        <v>3</v>
      </c>
      <c r="H247" s="7">
        <v>2</v>
      </c>
      <c r="I247" s="7">
        <v>2</v>
      </c>
      <c r="J247" s="7" t="s">
        <v>99</v>
      </c>
      <c r="K247" s="7">
        <v>0</v>
      </c>
      <c r="L247" s="7">
        <v>0</v>
      </c>
      <c r="M247" s="7">
        <v>0</v>
      </c>
      <c r="N247" s="7">
        <v>0</v>
      </c>
      <c r="O247" s="7">
        <v>0</v>
      </c>
      <c r="P247" s="7">
        <v>0</v>
      </c>
      <c r="Q247" s="7">
        <v>0</v>
      </c>
      <c r="R247" s="7">
        <v>0</v>
      </c>
      <c r="S247" s="7">
        <v>1</v>
      </c>
      <c r="T247" s="7">
        <v>0</v>
      </c>
      <c r="U247" s="7" t="s">
        <v>99</v>
      </c>
      <c r="V247" s="7" t="s">
        <v>99</v>
      </c>
      <c r="W247" s="7" t="s">
        <v>99</v>
      </c>
      <c r="X247" s="7" t="s">
        <v>99</v>
      </c>
      <c r="Y247" s="7" t="s">
        <v>99</v>
      </c>
      <c r="Z247" s="7"/>
      <c r="AA247" s="7"/>
      <c r="AB247" s="7"/>
      <c r="AC247" s="7"/>
      <c r="AD247" s="7"/>
      <c r="AE247" s="7"/>
      <c r="AF247" s="7"/>
      <c r="AG247" s="7"/>
      <c r="AH247" s="7">
        <v>0</v>
      </c>
    </row>
    <row r="248" spans="1:34">
      <c r="A248" s="27">
        <v>39995</v>
      </c>
      <c r="B248" s="7" t="s">
        <v>941</v>
      </c>
      <c r="C248" s="7" t="s">
        <v>1151</v>
      </c>
      <c r="D248" s="7" t="s">
        <v>734</v>
      </c>
      <c r="E248" s="7" t="s">
        <v>943</v>
      </c>
      <c r="F248" s="7">
        <v>140</v>
      </c>
      <c r="G248" s="7">
        <v>37</v>
      </c>
      <c r="H248" s="7">
        <v>46</v>
      </c>
      <c r="I248" s="7">
        <v>45</v>
      </c>
      <c r="J248" s="7" t="s">
        <v>99</v>
      </c>
      <c r="K248" s="7">
        <v>0</v>
      </c>
      <c r="L248" s="7">
        <v>0</v>
      </c>
      <c r="M248" s="7">
        <v>0</v>
      </c>
      <c r="N248" s="7">
        <v>0</v>
      </c>
      <c r="O248" s="7">
        <v>0</v>
      </c>
      <c r="P248" s="7">
        <v>0</v>
      </c>
      <c r="Q248" s="7">
        <v>0</v>
      </c>
      <c r="R248" s="7">
        <v>0</v>
      </c>
      <c r="S248" s="7">
        <v>12</v>
      </c>
      <c r="T248" s="7">
        <v>0</v>
      </c>
      <c r="U248" s="7" t="s">
        <v>99</v>
      </c>
      <c r="V248" s="7" t="s">
        <v>99</v>
      </c>
      <c r="W248" s="7" t="s">
        <v>99</v>
      </c>
      <c r="X248" s="7" t="s">
        <v>99</v>
      </c>
      <c r="Y248" s="7" t="s">
        <v>99</v>
      </c>
      <c r="Z248" s="7"/>
      <c r="AA248" s="7"/>
      <c r="AB248" s="7"/>
      <c r="AC248" s="7"/>
      <c r="AD248" s="7"/>
      <c r="AE248" s="7"/>
      <c r="AF248" s="7"/>
      <c r="AG248" s="7"/>
      <c r="AH248" s="7">
        <v>0</v>
      </c>
    </row>
    <row r="249" spans="1:34">
      <c r="A249" s="27">
        <v>39995</v>
      </c>
      <c r="B249" s="7" t="s">
        <v>941</v>
      </c>
      <c r="C249" s="7" t="s">
        <v>1151</v>
      </c>
      <c r="D249" s="7" t="s">
        <v>734</v>
      </c>
      <c r="E249" s="7" t="s">
        <v>1861</v>
      </c>
      <c r="F249" s="7">
        <v>35</v>
      </c>
      <c r="G249" s="7">
        <v>21</v>
      </c>
      <c r="H249" s="7">
        <v>3</v>
      </c>
      <c r="I249" s="7">
        <v>4</v>
      </c>
      <c r="J249" s="7" t="s">
        <v>99</v>
      </c>
      <c r="K249" s="7">
        <v>0</v>
      </c>
      <c r="L249" s="7">
        <v>0</v>
      </c>
      <c r="M249" s="7">
        <v>0</v>
      </c>
      <c r="N249" s="7">
        <v>0</v>
      </c>
      <c r="O249" s="7">
        <v>0</v>
      </c>
      <c r="P249" s="7">
        <v>0</v>
      </c>
      <c r="Q249" s="7">
        <v>0</v>
      </c>
      <c r="R249" s="7">
        <v>0</v>
      </c>
      <c r="S249" s="7">
        <v>7</v>
      </c>
      <c r="T249" s="7">
        <v>0</v>
      </c>
      <c r="U249" s="7" t="s">
        <v>99</v>
      </c>
      <c r="V249" s="7" t="s">
        <v>99</v>
      </c>
      <c r="W249" s="7" t="s">
        <v>99</v>
      </c>
      <c r="X249" s="7" t="s">
        <v>99</v>
      </c>
      <c r="Y249" s="7" t="s">
        <v>99</v>
      </c>
      <c r="Z249" s="7"/>
      <c r="AA249" s="7"/>
      <c r="AB249" s="7"/>
      <c r="AC249" s="7"/>
      <c r="AD249" s="7"/>
      <c r="AE249" s="7"/>
      <c r="AF249" s="7"/>
      <c r="AG249" s="7"/>
      <c r="AH249" s="7">
        <v>0</v>
      </c>
    </row>
    <row r="250" spans="1:34">
      <c r="A250" s="27">
        <v>39995</v>
      </c>
      <c r="B250" s="7" t="s">
        <v>941</v>
      </c>
      <c r="C250" s="7" t="s">
        <v>1151</v>
      </c>
      <c r="D250" s="7" t="s">
        <v>734</v>
      </c>
      <c r="E250" s="7" t="s">
        <v>1862</v>
      </c>
      <c r="F250" s="7">
        <v>105</v>
      </c>
      <c r="G250" s="7">
        <v>16</v>
      </c>
      <c r="H250" s="7">
        <v>43</v>
      </c>
      <c r="I250" s="7">
        <v>41</v>
      </c>
      <c r="J250" s="7" t="s">
        <v>99</v>
      </c>
      <c r="K250" s="7">
        <v>0</v>
      </c>
      <c r="L250" s="7">
        <v>0</v>
      </c>
      <c r="M250" s="7">
        <v>0</v>
      </c>
      <c r="N250" s="7">
        <v>0</v>
      </c>
      <c r="O250" s="7">
        <v>0</v>
      </c>
      <c r="P250" s="7">
        <v>0</v>
      </c>
      <c r="Q250" s="7">
        <v>0</v>
      </c>
      <c r="R250" s="7">
        <v>0</v>
      </c>
      <c r="S250" s="7">
        <v>5</v>
      </c>
      <c r="T250" s="7">
        <v>0</v>
      </c>
      <c r="U250" s="7" t="s">
        <v>99</v>
      </c>
      <c r="V250" s="7" t="s">
        <v>99</v>
      </c>
      <c r="W250" s="7" t="s">
        <v>99</v>
      </c>
      <c r="X250" s="7" t="s">
        <v>99</v>
      </c>
      <c r="Y250" s="7" t="s">
        <v>99</v>
      </c>
      <c r="Z250" s="7"/>
      <c r="AA250" s="7"/>
      <c r="AB250" s="7"/>
      <c r="AC250" s="7"/>
      <c r="AD250" s="7"/>
      <c r="AE250" s="7"/>
      <c r="AF250" s="7"/>
      <c r="AG250" s="7"/>
      <c r="AH250" s="7">
        <v>0</v>
      </c>
    </row>
    <row r="251" spans="1:34">
      <c r="A251" s="27">
        <v>39995</v>
      </c>
      <c r="B251" s="7" t="s">
        <v>941</v>
      </c>
      <c r="C251" s="7" t="s">
        <v>1863</v>
      </c>
      <c r="D251" s="7" t="s">
        <v>734</v>
      </c>
      <c r="E251" s="7" t="s">
        <v>1843</v>
      </c>
      <c r="F251" s="7">
        <v>1</v>
      </c>
      <c r="G251" s="7">
        <v>1</v>
      </c>
      <c r="H251" s="7">
        <v>0</v>
      </c>
      <c r="I251" s="7">
        <v>0</v>
      </c>
      <c r="J251" s="7" t="s">
        <v>99</v>
      </c>
      <c r="K251" s="7">
        <v>0</v>
      </c>
      <c r="L251" s="7">
        <v>0</v>
      </c>
      <c r="M251" s="7">
        <v>0</v>
      </c>
      <c r="N251" s="7">
        <v>0</v>
      </c>
      <c r="O251" s="7">
        <v>0</v>
      </c>
      <c r="P251" s="7">
        <v>0</v>
      </c>
      <c r="Q251" s="7">
        <v>0</v>
      </c>
      <c r="R251" s="7">
        <v>0</v>
      </c>
      <c r="S251" s="7">
        <v>0</v>
      </c>
      <c r="T251" s="7">
        <v>0</v>
      </c>
      <c r="U251" s="7" t="s">
        <v>99</v>
      </c>
      <c r="V251" s="7" t="s">
        <v>99</v>
      </c>
      <c r="W251" s="7" t="s">
        <v>99</v>
      </c>
      <c r="X251" s="7" t="s">
        <v>99</v>
      </c>
      <c r="Y251" s="7" t="s">
        <v>99</v>
      </c>
      <c r="Z251" s="7"/>
      <c r="AA251" s="7"/>
      <c r="AB251" s="7"/>
      <c r="AC251" s="7"/>
      <c r="AD251" s="7"/>
      <c r="AE251" s="7"/>
      <c r="AF251" s="7"/>
      <c r="AG251" s="7"/>
      <c r="AH251" s="7">
        <v>0</v>
      </c>
    </row>
    <row r="252" spans="1:34">
      <c r="A252" s="27">
        <v>39995</v>
      </c>
      <c r="B252" s="7" t="s">
        <v>941</v>
      </c>
      <c r="C252" s="7" t="s">
        <v>1863</v>
      </c>
      <c r="D252" s="7" t="s">
        <v>734</v>
      </c>
      <c r="E252" s="7" t="s">
        <v>943</v>
      </c>
      <c r="F252" s="7">
        <v>1</v>
      </c>
      <c r="G252" s="7">
        <v>1</v>
      </c>
      <c r="H252" s="7">
        <v>0</v>
      </c>
      <c r="I252" s="7">
        <v>0</v>
      </c>
      <c r="J252" s="7" t="s">
        <v>99</v>
      </c>
      <c r="K252" s="7">
        <v>0</v>
      </c>
      <c r="L252" s="7">
        <v>0</v>
      </c>
      <c r="M252" s="7">
        <v>0</v>
      </c>
      <c r="N252" s="7">
        <v>0</v>
      </c>
      <c r="O252" s="7">
        <v>0</v>
      </c>
      <c r="P252" s="7">
        <v>0</v>
      </c>
      <c r="Q252" s="7">
        <v>0</v>
      </c>
      <c r="R252" s="7">
        <v>0</v>
      </c>
      <c r="S252" s="7">
        <v>0</v>
      </c>
      <c r="T252" s="7">
        <v>0</v>
      </c>
      <c r="U252" s="7" t="s">
        <v>99</v>
      </c>
      <c r="V252" s="7" t="s">
        <v>99</v>
      </c>
      <c r="W252" s="7" t="s">
        <v>99</v>
      </c>
      <c r="X252" s="7" t="s">
        <v>99</v>
      </c>
      <c r="Y252" s="7" t="s">
        <v>99</v>
      </c>
      <c r="Z252" s="7"/>
      <c r="AA252" s="7"/>
      <c r="AB252" s="7"/>
      <c r="AC252" s="7"/>
      <c r="AD252" s="7"/>
      <c r="AE252" s="7"/>
      <c r="AF252" s="7"/>
      <c r="AG252" s="7"/>
      <c r="AH252" s="7">
        <v>0</v>
      </c>
    </row>
    <row r="253" spans="1:34">
      <c r="A253" s="27">
        <v>39995</v>
      </c>
      <c r="B253" s="7" t="s">
        <v>941</v>
      </c>
      <c r="C253" s="7" t="s">
        <v>1863</v>
      </c>
      <c r="D253" s="7" t="s">
        <v>734</v>
      </c>
      <c r="E253" s="7" t="s">
        <v>1861</v>
      </c>
      <c r="F253" s="7">
        <v>1</v>
      </c>
      <c r="G253" s="7">
        <v>1</v>
      </c>
      <c r="H253" s="7">
        <v>0</v>
      </c>
      <c r="I253" s="7">
        <v>0</v>
      </c>
      <c r="J253" s="7" t="s">
        <v>99</v>
      </c>
      <c r="K253" s="7">
        <v>0</v>
      </c>
      <c r="L253" s="7">
        <v>0</v>
      </c>
      <c r="M253" s="7">
        <v>0</v>
      </c>
      <c r="N253" s="7">
        <v>0</v>
      </c>
      <c r="O253" s="7">
        <v>0</v>
      </c>
      <c r="P253" s="7">
        <v>0</v>
      </c>
      <c r="Q253" s="7">
        <v>0</v>
      </c>
      <c r="R253" s="7">
        <v>0</v>
      </c>
      <c r="S253" s="7">
        <v>0</v>
      </c>
      <c r="T253" s="7">
        <v>0</v>
      </c>
      <c r="U253" s="7" t="s">
        <v>99</v>
      </c>
      <c r="V253" s="7" t="s">
        <v>99</v>
      </c>
      <c r="W253" s="7" t="s">
        <v>99</v>
      </c>
      <c r="X253" s="7" t="s">
        <v>99</v>
      </c>
      <c r="Y253" s="7" t="s">
        <v>99</v>
      </c>
      <c r="Z253" s="7"/>
      <c r="AA253" s="7"/>
      <c r="AB253" s="7"/>
      <c r="AC253" s="7"/>
      <c r="AD253" s="7"/>
      <c r="AE253" s="7"/>
      <c r="AF253" s="7"/>
      <c r="AG253" s="7"/>
      <c r="AH253" s="7">
        <v>0</v>
      </c>
    </row>
    <row r="254" spans="1:34">
      <c r="A254" s="27">
        <v>39995</v>
      </c>
      <c r="B254" s="7" t="s">
        <v>941</v>
      </c>
      <c r="C254" s="7" t="s">
        <v>1863</v>
      </c>
      <c r="D254" s="7" t="s">
        <v>734</v>
      </c>
      <c r="E254" s="7" t="s">
        <v>1862</v>
      </c>
      <c r="F254" s="7">
        <v>0</v>
      </c>
      <c r="G254" s="7">
        <v>0</v>
      </c>
      <c r="H254" s="7">
        <v>0</v>
      </c>
      <c r="I254" s="7">
        <v>0</v>
      </c>
      <c r="J254" s="7" t="s">
        <v>99</v>
      </c>
      <c r="K254" s="7">
        <v>0</v>
      </c>
      <c r="L254" s="7">
        <v>0</v>
      </c>
      <c r="M254" s="7">
        <v>0</v>
      </c>
      <c r="N254" s="7">
        <v>0</v>
      </c>
      <c r="O254" s="7">
        <v>0</v>
      </c>
      <c r="P254" s="7">
        <v>0</v>
      </c>
      <c r="Q254" s="7">
        <v>0</v>
      </c>
      <c r="R254" s="7">
        <v>0</v>
      </c>
      <c r="S254" s="7">
        <v>0</v>
      </c>
      <c r="T254" s="7">
        <v>0</v>
      </c>
      <c r="U254" s="7" t="s">
        <v>99</v>
      </c>
      <c r="V254" s="7" t="s">
        <v>99</v>
      </c>
      <c r="W254" s="7" t="s">
        <v>99</v>
      </c>
      <c r="X254" s="7" t="s">
        <v>99</v>
      </c>
      <c r="Y254" s="7" t="s">
        <v>99</v>
      </c>
      <c r="Z254" s="7"/>
      <c r="AA254" s="7"/>
      <c r="AB254" s="7"/>
      <c r="AC254" s="7"/>
      <c r="AD254" s="7"/>
      <c r="AE254" s="7"/>
      <c r="AF254" s="7"/>
      <c r="AG254" s="7"/>
      <c r="AH254" s="7">
        <v>0</v>
      </c>
    </row>
    <row r="255" spans="1:34">
      <c r="A255" s="27">
        <v>39995</v>
      </c>
      <c r="B255" s="7" t="s">
        <v>941</v>
      </c>
      <c r="C255" s="7" t="s">
        <v>1865</v>
      </c>
      <c r="D255" s="7" t="s">
        <v>734</v>
      </c>
      <c r="E255" s="7" t="s">
        <v>1843</v>
      </c>
      <c r="F255" s="7">
        <v>7</v>
      </c>
      <c r="G255" s="7">
        <v>2</v>
      </c>
      <c r="H255" s="7">
        <v>2</v>
      </c>
      <c r="I255" s="7">
        <v>2</v>
      </c>
      <c r="J255" s="7" t="s">
        <v>99</v>
      </c>
      <c r="K255" s="7">
        <v>0</v>
      </c>
      <c r="L255" s="7">
        <v>0</v>
      </c>
      <c r="M255" s="7">
        <v>0</v>
      </c>
      <c r="N255" s="7">
        <v>0</v>
      </c>
      <c r="O255" s="7">
        <v>0</v>
      </c>
      <c r="P255" s="7">
        <v>0</v>
      </c>
      <c r="Q255" s="7">
        <v>0</v>
      </c>
      <c r="R255" s="7">
        <v>0</v>
      </c>
      <c r="S255" s="7">
        <v>1</v>
      </c>
      <c r="T255" s="7">
        <v>0</v>
      </c>
      <c r="U255" s="7" t="s">
        <v>99</v>
      </c>
      <c r="V255" s="7" t="s">
        <v>99</v>
      </c>
      <c r="W255" s="7" t="s">
        <v>99</v>
      </c>
      <c r="X255" s="7" t="s">
        <v>99</v>
      </c>
      <c r="Y255" s="7" t="s">
        <v>99</v>
      </c>
      <c r="Z255" s="7"/>
      <c r="AA255" s="7"/>
      <c r="AB255" s="7"/>
      <c r="AC255" s="7"/>
      <c r="AD255" s="7"/>
      <c r="AE255" s="7"/>
      <c r="AF255" s="7"/>
      <c r="AG255" s="7"/>
      <c r="AH255" s="7">
        <v>0</v>
      </c>
    </row>
    <row r="256" spans="1:34">
      <c r="A256" s="27">
        <v>39995</v>
      </c>
      <c r="B256" s="7" t="s">
        <v>941</v>
      </c>
      <c r="C256" s="7" t="s">
        <v>1865</v>
      </c>
      <c r="D256" s="7" t="s">
        <v>734</v>
      </c>
      <c r="E256" s="7" t="s">
        <v>943</v>
      </c>
      <c r="F256" s="7">
        <v>139</v>
      </c>
      <c r="G256" s="7">
        <v>36</v>
      </c>
      <c r="H256" s="7">
        <v>46</v>
      </c>
      <c r="I256" s="7">
        <v>45</v>
      </c>
      <c r="J256" s="7" t="s">
        <v>99</v>
      </c>
      <c r="K256" s="7">
        <v>0</v>
      </c>
      <c r="L256" s="7">
        <v>0</v>
      </c>
      <c r="M256" s="7">
        <v>0</v>
      </c>
      <c r="N256" s="7">
        <v>0</v>
      </c>
      <c r="O256" s="7">
        <v>0</v>
      </c>
      <c r="P256" s="7">
        <v>0</v>
      </c>
      <c r="Q256" s="7">
        <v>0</v>
      </c>
      <c r="R256" s="7">
        <v>0</v>
      </c>
      <c r="S256" s="7">
        <v>12</v>
      </c>
      <c r="T256" s="7">
        <v>0</v>
      </c>
      <c r="U256" s="7" t="s">
        <v>99</v>
      </c>
      <c r="V256" s="7" t="s">
        <v>99</v>
      </c>
      <c r="W256" s="7" t="s">
        <v>99</v>
      </c>
      <c r="X256" s="7" t="s">
        <v>99</v>
      </c>
      <c r="Y256" s="7" t="s">
        <v>99</v>
      </c>
      <c r="Z256" s="7"/>
      <c r="AA256" s="7"/>
      <c r="AB256" s="7"/>
      <c r="AC256" s="7"/>
      <c r="AD256" s="7"/>
      <c r="AE256" s="7"/>
      <c r="AF256" s="7"/>
      <c r="AG256" s="7"/>
      <c r="AH256" s="7">
        <v>0</v>
      </c>
    </row>
    <row r="257" spans="1:34">
      <c r="A257" s="27">
        <v>39995</v>
      </c>
      <c r="B257" s="7" t="s">
        <v>941</v>
      </c>
      <c r="C257" s="7" t="s">
        <v>1865</v>
      </c>
      <c r="D257" s="7" t="s">
        <v>734</v>
      </c>
      <c r="E257" s="7" t="s">
        <v>1861</v>
      </c>
      <c r="F257" s="7">
        <v>34</v>
      </c>
      <c r="G257" s="7">
        <v>20</v>
      </c>
      <c r="H257" s="7">
        <v>3</v>
      </c>
      <c r="I257" s="7">
        <v>4</v>
      </c>
      <c r="J257" s="7" t="s">
        <v>99</v>
      </c>
      <c r="K257" s="7">
        <v>0</v>
      </c>
      <c r="L257" s="7">
        <v>0</v>
      </c>
      <c r="M257" s="7">
        <v>0</v>
      </c>
      <c r="N257" s="7">
        <v>0</v>
      </c>
      <c r="O257" s="7">
        <v>0</v>
      </c>
      <c r="P257" s="7">
        <v>0</v>
      </c>
      <c r="Q257" s="7">
        <v>0</v>
      </c>
      <c r="R257" s="7">
        <v>0</v>
      </c>
      <c r="S257" s="7">
        <v>7</v>
      </c>
      <c r="T257" s="7">
        <v>0</v>
      </c>
      <c r="U257" s="7" t="s">
        <v>99</v>
      </c>
      <c r="V257" s="7" t="s">
        <v>99</v>
      </c>
      <c r="W257" s="7" t="s">
        <v>99</v>
      </c>
      <c r="X257" s="7" t="s">
        <v>99</v>
      </c>
      <c r="Y257" s="7" t="s">
        <v>99</v>
      </c>
      <c r="Z257" s="7"/>
      <c r="AA257" s="7"/>
      <c r="AB257" s="7"/>
      <c r="AC257" s="7"/>
      <c r="AD257" s="7"/>
      <c r="AE257" s="7"/>
      <c r="AF257" s="7"/>
      <c r="AG257" s="7"/>
      <c r="AH257" s="7">
        <v>0</v>
      </c>
    </row>
    <row r="258" spans="1:34">
      <c r="A258" s="27">
        <v>39995</v>
      </c>
      <c r="B258" s="7" t="s">
        <v>941</v>
      </c>
      <c r="C258" s="7" t="s">
        <v>1865</v>
      </c>
      <c r="D258" s="7" t="s">
        <v>734</v>
      </c>
      <c r="E258" s="7" t="s">
        <v>1862</v>
      </c>
      <c r="F258" s="7">
        <v>105</v>
      </c>
      <c r="G258" s="7">
        <v>16</v>
      </c>
      <c r="H258" s="7">
        <v>43</v>
      </c>
      <c r="I258" s="7">
        <v>41</v>
      </c>
      <c r="J258" s="7" t="s">
        <v>99</v>
      </c>
      <c r="K258" s="7">
        <v>0</v>
      </c>
      <c r="L258" s="7">
        <v>0</v>
      </c>
      <c r="M258" s="7">
        <v>0</v>
      </c>
      <c r="N258" s="7">
        <v>0</v>
      </c>
      <c r="O258" s="7">
        <v>0</v>
      </c>
      <c r="P258" s="7">
        <v>0</v>
      </c>
      <c r="Q258" s="7">
        <v>0</v>
      </c>
      <c r="R258" s="7">
        <v>0</v>
      </c>
      <c r="S258" s="7">
        <v>5</v>
      </c>
      <c r="T258" s="7">
        <v>0</v>
      </c>
      <c r="U258" s="7" t="s">
        <v>99</v>
      </c>
      <c r="V258" s="7" t="s">
        <v>99</v>
      </c>
      <c r="W258" s="7" t="s">
        <v>99</v>
      </c>
      <c r="X258" s="7" t="s">
        <v>99</v>
      </c>
      <c r="Y258" s="7" t="s">
        <v>99</v>
      </c>
      <c r="Z258" s="7"/>
      <c r="AA258" s="7"/>
      <c r="AB258" s="7"/>
      <c r="AC258" s="7"/>
      <c r="AD258" s="7"/>
      <c r="AE258" s="7"/>
      <c r="AF258" s="7"/>
      <c r="AG258" s="7"/>
      <c r="AH258" s="7">
        <v>0</v>
      </c>
    </row>
    <row r="259" spans="1:34">
      <c r="A259" s="27">
        <v>39995</v>
      </c>
      <c r="B259" s="7" t="s">
        <v>941</v>
      </c>
      <c r="C259" s="7" t="s">
        <v>1865</v>
      </c>
      <c r="D259" s="7" t="s">
        <v>1866</v>
      </c>
      <c r="E259" s="7" t="s">
        <v>1843</v>
      </c>
      <c r="F259" s="7">
        <v>5</v>
      </c>
      <c r="G259" s="7">
        <v>1</v>
      </c>
      <c r="H259" s="7">
        <v>2</v>
      </c>
      <c r="I259" s="7">
        <v>2</v>
      </c>
      <c r="J259" s="7" t="s">
        <v>99</v>
      </c>
      <c r="K259" s="7">
        <v>0</v>
      </c>
      <c r="L259" s="7">
        <v>0</v>
      </c>
      <c r="M259" s="7">
        <v>0</v>
      </c>
      <c r="N259" s="7">
        <v>0</v>
      </c>
      <c r="O259" s="7">
        <v>0</v>
      </c>
      <c r="P259" s="7">
        <v>0</v>
      </c>
      <c r="Q259" s="7">
        <v>0</v>
      </c>
      <c r="R259" s="7">
        <v>0</v>
      </c>
      <c r="S259" s="7">
        <v>0</v>
      </c>
      <c r="T259" s="7">
        <v>0</v>
      </c>
      <c r="U259" s="7" t="s">
        <v>99</v>
      </c>
      <c r="V259" s="7" t="s">
        <v>99</v>
      </c>
      <c r="W259" s="7" t="s">
        <v>99</v>
      </c>
      <c r="X259" s="7" t="s">
        <v>99</v>
      </c>
      <c r="Y259" s="7" t="s">
        <v>99</v>
      </c>
      <c r="Z259" s="7"/>
      <c r="AA259" s="7"/>
      <c r="AB259" s="7"/>
      <c r="AC259" s="7"/>
      <c r="AD259" s="7"/>
      <c r="AE259" s="7"/>
      <c r="AF259" s="7"/>
      <c r="AG259" s="7"/>
      <c r="AH259" s="7">
        <v>0</v>
      </c>
    </row>
    <row r="260" spans="1:34">
      <c r="A260" s="27">
        <v>39995</v>
      </c>
      <c r="B260" s="7" t="s">
        <v>941</v>
      </c>
      <c r="C260" s="7" t="s">
        <v>1865</v>
      </c>
      <c r="D260" s="7" t="s">
        <v>1866</v>
      </c>
      <c r="E260" s="7" t="s">
        <v>943</v>
      </c>
      <c r="F260" s="7">
        <v>107</v>
      </c>
      <c r="G260" s="7">
        <v>16</v>
      </c>
      <c r="H260" s="7">
        <v>46</v>
      </c>
      <c r="I260" s="7">
        <v>45</v>
      </c>
      <c r="J260" s="7" t="s">
        <v>99</v>
      </c>
      <c r="K260" s="7">
        <v>0</v>
      </c>
      <c r="L260" s="7">
        <v>0</v>
      </c>
      <c r="M260" s="7">
        <v>0</v>
      </c>
      <c r="N260" s="7">
        <v>0</v>
      </c>
      <c r="O260" s="7">
        <v>0</v>
      </c>
      <c r="P260" s="7">
        <v>0</v>
      </c>
      <c r="Q260" s="7">
        <v>0</v>
      </c>
      <c r="R260" s="7">
        <v>0</v>
      </c>
      <c r="S260" s="7">
        <v>0</v>
      </c>
      <c r="T260" s="7">
        <v>0</v>
      </c>
      <c r="U260" s="7" t="s">
        <v>99</v>
      </c>
      <c r="V260" s="7" t="s">
        <v>99</v>
      </c>
      <c r="W260" s="7" t="s">
        <v>99</v>
      </c>
      <c r="X260" s="7" t="s">
        <v>99</v>
      </c>
      <c r="Y260" s="7" t="s">
        <v>99</v>
      </c>
      <c r="Z260" s="7"/>
      <c r="AA260" s="7"/>
      <c r="AB260" s="7"/>
      <c r="AC260" s="7"/>
      <c r="AD260" s="7"/>
      <c r="AE260" s="7"/>
      <c r="AF260" s="7"/>
      <c r="AG260" s="7"/>
      <c r="AH260" s="7">
        <v>0</v>
      </c>
    </row>
    <row r="261" spans="1:34">
      <c r="A261" s="27">
        <v>39995</v>
      </c>
      <c r="B261" s="7" t="s">
        <v>941</v>
      </c>
      <c r="C261" s="7" t="s">
        <v>1865</v>
      </c>
      <c r="D261" s="7" t="s">
        <v>1866</v>
      </c>
      <c r="E261" s="7" t="s">
        <v>1861</v>
      </c>
      <c r="F261" s="7">
        <v>15</v>
      </c>
      <c r="G261" s="7">
        <v>8</v>
      </c>
      <c r="H261" s="7">
        <v>3</v>
      </c>
      <c r="I261" s="7">
        <v>4</v>
      </c>
      <c r="J261" s="7" t="s">
        <v>99</v>
      </c>
      <c r="K261" s="7">
        <v>0</v>
      </c>
      <c r="L261" s="7">
        <v>0</v>
      </c>
      <c r="M261" s="7">
        <v>0</v>
      </c>
      <c r="N261" s="7">
        <v>0</v>
      </c>
      <c r="O261" s="7">
        <v>0</v>
      </c>
      <c r="P261" s="7">
        <v>0</v>
      </c>
      <c r="Q261" s="7">
        <v>0</v>
      </c>
      <c r="R261" s="7">
        <v>0</v>
      </c>
      <c r="S261" s="7">
        <v>0</v>
      </c>
      <c r="T261" s="7">
        <v>0</v>
      </c>
      <c r="U261" s="7" t="s">
        <v>99</v>
      </c>
      <c r="V261" s="7" t="s">
        <v>99</v>
      </c>
      <c r="W261" s="7" t="s">
        <v>99</v>
      </c>
      <c r="X261" s="7" t="s">
        <v>99</v>
      </c>
      <c r="Y261" s="7" t="s">
        <v>99</v>
      </c>
      <c r="Z261" s="7"/>
      <c r="AA261" s="7"/>
      <c r="AB261" s="7"/>
      <c r="AC261" s="7"/>
      <c r="AD261" s="7"/>
      <c r="AE261" s="7"/>
      <c r="AF261" s="7"/>
      <c r="AG261" s="7"/>
      <c r="AH261" s="7">
        <v>0</v>
      </c>
    </row>
    <row r="262" spans="1:34">
      <c r="A262" s="27">
        <v>39995</v>
      </c>
      <c r="B262" s="7" t="s">
        <v>941</v>
      </c>
      <c r="C262" s="7" t="s">
        <v>1865</v>
      </c>
      <c r="D262" s="7" t="s">
        <v>1866</v>
      </c>
      <c r="E262" s="7" t="s">
        <v>1862</v>
      </c>
      <c r="F262" s="7">
        <v>92</v>
      </c>
      <c r="G262" s="7">
        <v>8</v>
      </c>
      <c r="H262" s="7">
        <v>43</v>
      </c>
      <c r="I262" s="7">
        <v>41</v>
      </c>
      <c r="J262" s="7" t="s">
        <v>99</v>
      </c>
      <c r="K262" s="7">
        <v>0</v>
      </c>
      <c r="L262" s="7">
        <v>0</v>
      </c>
      <c r="M262" s="7">
        <v>0</v>
      </c>
      <c r="N262" s="7">
        <v>0</v>
      </c>
      <c r="O262" s="7">
        <v>0</v>
      </c>
      <c r="P262" s="7">
        <v>0</v>
      </c>
      <c r="Q262" s="7">
        <v>0</v>
      </c>
      <c r="R262" s="7">
        <v>0</v>
      </c>
      <c r="S262" s="7">
        <v>0</v>
      </c>
      <c r="T262" s="7">
        <v>0</v>
      </c>
      <c r="U262" s="7" t="s">
        <v>99</v>
      </c>
      <c r="V262" s="7" t="s">
        <v>99</v>
      </c>
      <c r="W262" s="7" t="s">
        <v>99</v>
      </c>
      <c r="X262" s="7" t="s">
        <v>99</v>
      </c>
      <c r="Y262" s="7" t="s">
        <v>99</v>
      </c>
      <c r="Z262" s="7"/>
      <c r="AA262" s="7"/>
      <c r="AB262" s="7"/>
      <c r="AC262" s="7"/>
      <c r="AD262" s="7"/>
      <c r="AE262" s="7"/>
      <c r="AF262" s="7"/>
      <c r="AG262" s="7"/>
      <c r="AH262" s="7">
        <v>0</v>
      </c>
    </row>
    <row r="263" spans="1:34">
      <c r="A263" s="27">
        <v>39995</v>
      </c>
      <c r="B263" s="7" t="s">
        <v>941</v>
      </c>
      <c r="C263" s="7" t="s">
        <v>1865</v>
      </c>
      <c r="D263" s="7" t="s">
        <v>1374</v>
      </c>
      <c r="E263" s="7" t="s">
        <v>1843</v>
      </c>
      <c r="F263" s="7">
        <v>2</v>
      </c>
      <c r="G263" s="7">
        <v>1</v>
      </c>
      <c r="H263" s="7">
        <v>0</v>
      </c>
      <c r="I263" s="7">
        <v>0</v>
      </c>
      <c r="J263" s="7" t="s">
        <v>99</v>
      </c>
      <c r="K263" s="7">
        <v>0</v>
      </c>
      <c r="L263" s="7">
        <v>0</v>
      </c>
      <c r="M263" s="7">
        <v>0</v>
      </c>
      <c r="N263" s="7">
        <v>0</v>
      </c>
      <c r="O263" s="7">
        <v>0</v>
      </c>
      <c r="P263" s="7">
        <v>0</v>
      </c>
      <c r="Q263" s="7">
        <v>0</v>
      </c>
      <c r="R263" s="7">
        <v>0</v>
      </c>
      <c r="S263" s="7">
        <v>1</v>
      </c>
      <c r="T263" s="7">
        <v>0</v>
      </c>
      <c r="U263" s="7" t="s">
        <v>99</v>
      </c>
      <c r="V263" s="7" t="s">
        <v>99</v>
      </c>
      <c r="W263" s="7" t="s">
        <v>99</v>
      </c>
      <c r="X263" s="7" t="s">
        <v>99</v>
      </c>
      <c r="Y263" s="7" t="s">
        <v>99</v>
      </c>
      <c r="Z263" s="7"/>
      <c r="AA263" s="7"/>
      <c r="AB263" s="7"/>
      <c r="AC263" s="7"/>
      <c r="AD263" s="7"/>
      <c r="AE263" s="7"/>
      <c r="AF263" s="7"/>
      <c r="AG263" s="7"/>
      <c r="AH263" s="7">
        <v>0</v>
      </c>
    </row>
    <row r="264" spans="1:34">
      <c r="A264" s="27">
        <v>39995</v>
      </c>
      <c r="B264" s="7" t="s">
        <v>941</v>
      </c>
      <c r="C264" s="7" t="s">
        <v>1865</v>
      </c>
      <c r="D264" s="7" t="s">
        <v>1374</v>
      </c>
      <c r="E264" s="7" t="s">
        <v>943</v>
      </c>
      <c r="F264" s="7">
        <v>32</v>
      </c>
      <c r="G264" s="7">
        <v>20</v>
      </c>
      <c r="H264" s="7">
        <v>0</v>
      </c>
      <c r="I264" s="7">
        <v>0</v>
      </c>
      <c r="J264" s="7" t="s">
        <v>99</v>
      </c>
      <c r="K264" s="7">
        <v>0</v>
      </c>
      <c r="L264" s="7">
        <v>0</v>
      </c>
      <c r="M264" s="7">
        <v>0</v>
      </c>
      <c r="N264" s="7">
        <v>0</v>
      </c>
      <c r="O264" s="7">
        <v>0</v>
      </c>
      <c r="P264" s="7">
        <v>0</v>
      </c>
      <c r="Q264" s="7">
        <v>0</v>
      </c>
      <c r="R264" s="7">
        <v>0</v>
      </c>
      <c r="S264" s="7">
        <v>12</v>
      </c>
      <c r="T264" s="7">
        <v>0</v>
      </c>
      <c r="U264" s="7" t="s">
        <v>99</v>
      </c>
      <c r="V264" s="7" t="s">
        <v>99</v>
      </c>
      <c r="W264" s="7" t="s">
        <v>99</v>
      </c>
      <c r="X264" s="7" t="s">
        <v>99</v>
      </c>
      <c r="Y264" s="7" t="s">
        <v>99</v>
      </c>
      <c r="Z264" s="7"/>
      <c r="AA264" s="7"/>
      <c r="AB264" s="7"/>
      <c r="AC264" s="7"/>
      <c r="AD264" s="7"/>
      <c r="AE264" s="7"/>
      <c r="AF264" s="7"/>
      <c r="AG264" s="7"/>
      <c r="AH264" s="7">
        <v>0</v>
      </c>
    </row>
    <row r="265" spans="1:34">
      <c r="A265" s="27">
        <v>39995</v>
      </c>
      <c r="B265" s="7" t="s">
        <v>941</v>
      </c>
      <c r="C265" s="7" t="s">
        <v>1865</v>
      </c>
      <c r="D265" s="7" t="s">
        <v>1374</v>
      </c>
      <c r="E265" s="7" t="s">
        <v>1861</v>
      </c>
      <c r="F265" s="7">
        <v>19</v>
      </c>
      <c r="G265" s="7">
        <v>12</v>
      </c>
      <c r="H265" s="7">
        <v>0</v>
      </c>
      <c r="I265" s="7">
        <v>0</v>
      </c>
      <c r="J265" s="7" t="s">
        <v>99</v>
      </c>
      <c r="K265" s="7">
        <v>0</v>
      </c>
      <c r="L265" s="7">
        <v>0</v>
      </c>
      <c r="M265" s="7">
        <v>0</v>
      </c>
      <c r="N265" s="7">
        <v>0</v>
      </c>
      <c r="O265" s="7">
        <v>0</v>
      </c>
      <c r="P265" s="7">
        <v>0</v>
      </c>
      <c r="Q265" s="7">
        <v>0</v>
      </c>
      <c r="R265" s="7">
        <v>0</v>
      </c>
      <c r="S265" s="7">
        <v>7</v>
      </c>
      <c r="T265" s="7">
        <v>0</v>
      </c>
      <c r="U265" s="7" t="s">
        <v>99</v>
      </c>
      <c r="V265" s="7" t="s">
        <v>99</v>
      </c>
      <c r="W265" s="7" t="s">
        <v>99</v>
      </c>
      <c r="X265" s="7" t="s">
        <v>99</v>
      </c>
      <c r="Y265" s="7" t="s">
        <v>99</v>
      </c>
      <c r="Z265" s="7"/>
      <c r="AA265" s="7"/>
      <c r="AB265" s="7"/>
      <c r="AC265" s="7"/>
      <c r="AD265" s="7"/>
      <c r="AE265" s="7"/>
      <c r="AF265" s="7"/>
      <c r="AG265" s="7"/>
      <c r="AH265" s="7">
        <v>0</v>
      </c>
    </row>
    <row r="266" spans="1:34">
      <c r="A266" s="27">
        <v>39995</v>
      </c>
      <c r="B266" s="7" t="s">
        <v>941</v>
      </c>
      <c r="C266" s="7" t="s">
        <v>1865</v>
      </c>
      <c r="D266" s="7" t="s">
        <v>1374</v>
      </c>
      <c r="E266" s="7" t="s">
        <v>1862</v>
      </c>
      <c r="F266" s="7">
        <v>13</v>
      </c>
      <c r="G266" s="7">
        <v>8</v>
      </c>
      <c r="H266" s="7">
        <v>0</v>
      </c>
      <c r="I266" s="7">
        <v>0</v>
      </c>
      <c r="J266" s="7" t="s">
        <v>99</v>
      </c>
      <c r="K266" s="7">
        <v>0</v>
      </c>
      <c r="L266" s="7">
        <v>0</v>
      </c>
      <c r="M266" s="7">
        <v>0</v>
      </c>
      <c r="N266" s="7">
        <v>0</v>
      </c>
      <c r="O266" s="7">
        <v>0</v>
      </c>
      <c r="P266" s="7">
        <v>0</v>
      </c>
      <c r="Q266" s="7">
        <v>0</v>
      </c>
      <c r="R266" s="7">
        <v>0</v>
      </c>
      <c r="S266" s="7">
        <v>5</v>
      </c>
      <c r="T266" s="7">
        <v>0</v>
      </c>
      <c r="U266" s="7" t="s">
        <v>99</v>
      </c>
      <c r="V266" s="7" t="s">
        <v>99</v>
      </c>
      <c r="W266" s="7" t="s">
        <v>99</v>
      </c>
      <c r="X266" s="7" t="s">
        <v>99</v>
      </c>
      <c r="Y266" s="7" t="s">
        <v>99</v>
      </c>
      <c r="Z266" s="7"/>
      <c r="AA266" s="7"/>
      <c r="AB266" s="7"/>
      <c r="AC266" s="7"/>
      <c r="AD266" s="7"/>
      <c r="AE266" s="7"/>
      <c r="AF266" s="7"/>
      <c r="AG266" s="7"/>
      <c r="AH266" s="7">
        <v>0</v>
      </c>
    </row>
    <row r="267" spans="1:34">
      <c r="A267" s="27">
        <v>39995</v>
      </c>
      <c r="B267" s="7" t="s">
        <v>941</v>
      </c>
      <c r="C267" s="7" t="s">
        <v>405</v>
      </c>
      <c r="D267" s="7" t="s">
        <v>734</v>
      </c>
      <c r="E267" s="7" t="s">
        <v>1843</v>
      </c>
      <c r="F267" s="7" t="s">
        <v>99</v>
      </c>
      <c r="G267" s="7" t="s">
        <v>99</v>
      </c>
      <c r="H267" s="7" t="s">
        <v>99</v>
      </c>
      <c r="I267" s="7" t="s">
        <v>99</v>
      </c>
      <c r="J267" s="7" t="s">
        <v>99</v>
      </c>
      <c r="K267" s="7" t="s">
        <v>99</v>
      </c>
      <c r="L267" s="7" t="s">
        <v>99</v>
      </c>
      <c r="M267" s="7" t="s">
        <v>99</v>
      </c>
      <c r="N267" s="7" t="s">
        <v>99</v>
      </c>
      <c r="O267" s="7" t="s">
        <v>99</v>
      </c>
      <c r="P267" s="7" t="s">
        <v>99</v>
      </c>
      <c r="Q267" s="7" t="s">
        <v>99</v>
      </c>
      <c r="R267" s="7" t="s">
        <v>99</v>
      </c>
      <c r="S267" s="7" t="s">
        <v>99</v>
      </c>
      <c r="T267" s="7" t="s">
        <v>99</v>
      </c>
      <c r="U267" s="7" t="s">
        <v>99</v>
      </c>
      <c r="V267" s="7" t="s">
        <v>99</v>
      </c>
      <c r="W267" s="7" t="s">
        <v>99</v>
      </c>
      <c r="X267" s="7" t="s">
        <v>99</v>
      </c>
      <c r="Y267" s="7" t="s">
        <v>99</v>
      </c>
      <c r="Z267" s="7"/>
      <c r="AA267" s="7"/>
      <c r="AB267" s="7"/>
      <c r="AC267" s="7"/>
      <c r="AD267" s="7"/>
      <c r="AE267" s="7"/>
      <c r="AF267" s="7"/>
      <c r="AG267" s="7"/>
      <c r="AH267" s="7" t="s">
        <v>99</v>
      </c>
    </row>
    <row r="268" spans="1:34">
      <c r="A268" s="27">
        <v>39995</v>
      </c>
      <c r="B268" s="7" t="s">
        <v>941</v>
      </c>
      <c r="C268" s="7" t="s">
        <v>405</v>
      </c>
      <c r="D268" s="7" t="s">
        <v>734</v>
      </c>
      <c r="E268" s="7" t="s">
        <v>943</v>
      </c>
      <c r="F268" s="7" t="s">
        <v>99</v>
      </c>
      <c r="G268" s="7" t="s">
        <v>99</v>
      </c>
      <c r="H268" s="7" t="s">
        <v>99</v>
      </c>
      <c r="I268" s="7" t="s">
        <v>99</v>
      </c>
      <c r="J268" s="7" t="s">
        <v>99</v>
      </c>
      <c r="K268" s="7" t="s">
        <v>99</v>
      </c>
      <c r="L268" s="7" t="s">
        <v>99</v>
      </c>
      <c r="M268" s="7" t="s">
        <v>99</v>
      </c>
      <c r="N268" s="7" t="s">
        <v>99</v>
      </c>
      <c r="O268" s="7" t="s">
        <v>99</v>
      </c>
      <c r="P268" s="7" t="s">
        <v>99</v>
      </c>
      <c r="Q268" s="7" t="s">
        <v>99</v>
      </c>
      <c r="R268" s="7" t="s">
        <v>99</v>
      </c>
      <c r="S268" s="7" t="s">
        <v>99</v>
      </c>
      <c r="T268" s="7" t="s">
        <v>99</v>
      </c>
      <c r="U268" s="7" t="s">
        <v>99</v>
      </c>
      <c r="V268" s="7" t="s">
        <v>99</v>
      </c>
      <c r="W268" s="7" t="s">
        <v>99</v>
      </c>
      <c r="X268" s="7" t="s">
        <v>99</v>
      </c>
      <c r="Y268" s="7" t="s">
        <v>99</v>
      </c>
      <c r="Z268" s="7"/>
      <c r="AA268" s="7"/>
      <c r="AB268" s="7"/>
      <c r="AC268" s="7"/>
      <c r="AD268" s="7"/>
      <c r="AE268" s="7"/>
      <c r="AF268" s="7"/>
      <c r="AG268" s="7"/>
      <c r="AH268" s="7" t="s">
        <v>99</v>
      </c>
    </row>
    <row r="269" spans="1:34">
      <c r="A269" s="27">
        <v>39995</v>
      </c>
      <c r="B269" s="7" t="s">
        <v>941</v>
      </c>
      <c r="C269" s="7" t="s">
        <v>405</v>
      </c>
      <c r="D269" s="7" t="s">
        <v>734</v>
      </c>
      <c r="E269" s="7" t="s">
        <v>1861</v>
      </c>
      <c r="F269" s="7" t="s">
        <v>99</v>
      </c>
      <c r="G269" s="7" t="s">
        <v>99</v>
      </c>
      <c r="H269" s="7" t="s">
        <v>99</v>
      </c>
      <c r="I269" s="7" t="s">
        <v>99</v>
      </c>
      <c r="J269" s="7" t="s">
        <v>99</v>
      </c>
      <c r="K269" s="7" t="s">
        <v>99</v>
      </c>
      <c r="L269" s="7" t="s">
        <v>99</v>
      </c>
      <c r="M269" s="7" t="s">
        <v>99</v>
      </c>
      <c r="N269" s="7" t="s">
        <v>99</v>
      </c>
      <c r="O269" s="7" t="s">
        <v>99</v>
      </c>
      <c r="P269" s="7" t="s">
        <v>99</v>
      </c>
      <c r="Q269" s="7" t="s">
        <v>99</v>
      </c>
      <c r="R269" s="7" t="s">
        <v>99</v>
      </c>
      <c r="S269" s="7" t="s">
        <v>99</v>
      </c>
      <c r="T269" s="7" t="s">
        <v>99</v>
      </c>
      <c r="U269" s="7" t="s">
        <v>99</v>
      </c>
      <c r="V269" s="7" t="s">
        <v>99</v>
      </c>
      <c r="W269" s="7" t="s">
        <v>99</v>
      </c>
      <c r="X269" s="7" t="s">
        <v>99</v>
      </c>
      <c r="Y269" s="7" t="s">
        <v>99</v>
      </c>
      <c r="Z269" s="7"/>
      <c r="AA269" s="7"/>
      <c r="AB269" s="7"/>
      <c r="AC269" s="7"/>
      <c r="AD269" s="7"/>
      <c r="AE269" s="7"/>
      <c r="AF269" s="7"/>
      <c r="AG269" s="7"/>
      <c r="AH269" s="7" t="s">
        <v>99</v>
      </c>
    </row>
    <row r="270" spans="1:34">
      <c r="A270" s="27">
        <v>39995</v>
      </c>
      <c r="B270" s="7" t="s">
        <v>941</v>
      </c>
      <c r="C270" s="7" t="s">
        <v>405</v>
      </c>
      <c r="D270" s="7" t="s">
        <v>734</v>
      </c>
      <c r="E270" s="7" t="s">
        <v>1862</v>
      </c>
      <c r="F270" s="7" t="s">
        <v>99</v>
      </c>
      <c r="G270" s="7" t="s">
        <v>99</v>
      </c>
      <c r="H270" s="7" t="s">
        <v>99</v>
      </c>
      <c r="I270" s="7" t="s">
        <v>99</v>
      </c>
      <c r="J270" s="7" t="s">
        <v>99</v>
      </c>
      <c r="K270" s="7" t="s">
        <v>99</v>
      </c>
      <c r="L270" s="7" t="s">
        <v>99</v>
      </c>
      <c r="M270" s="7" t="s">
        <v>99</v>
      </c>
      <c r="N270" s="7" t="s">
        <v>99</v>
      </c>
      <c r="O270" s="7" t="s">
        <v>99</v>
      </c>
      <c r="P270" s="7" t="s">
        <v>99</v>
      </c>
      <c r="Q270" s="7" t="s">
        <v>99</v>
      </c>
      <c r="R270" s="7" t="s">
        <v>99</v>
      </c>
      <c r="S270" s="7" t="s">
        <v>99</v>
      </c>
      <c r="T270" s="7" t="s">
        <v>99</v>
      </c>
      <c r="U270" s="7" t="s">
        <v>99</v>
      </c>
      <c r="V270" s="7" t="s">
        <v>99</v>
      </c>
      <c r="W270" s="7" t="s">
        <v>99</v>
      </c>
      <c r="X270" s="7" t="s">
        <v>99</v>
      </c>
      <c r="Y270" s="7" t="s">
        <v>99</v>
      </c>
      <c r="Z270" s="7"/>
      <c r="AA270" s="7"/>
      <c r="AB270" s="7"/>
      <c r="AC270" s="7"/>
      <c r="AD270" s="7"/>
      <c r="AE270" s="7"/>
      <c r="AF270" s="7"/>
      <c r="AG270" s="7"/>
      <c r="AH270" s="7" t="s">
        <v>99</v>
      </c>
    </row>
    <row r="271" spans="1:34">
      <c r="A271" s="27">
        <v>39995</v>
      </c>
      <c r="B271" s="7" t="s">
        <v>134</v>
      </c>
      <c r="C271" s="7" t="s">
        <v>1151</v>
      </c>
      <c r="D271" s="7" t="s">
        <v>734</v>
      </c>
      <c r="E271" s="7" t="s">
        <v>1843</v>
      </c>
      <c r="F271" s="7">
        <v>234</v>
      </c>
      <c r="G271" s="7">
        <v>108</v>
      </c>
      <c r="H271" s="7">
        <v>67</v>
      </c>
      <c r="I271" s="7">
        <v>27</v>
      </c>
      <c r="J271" s="7" t="s">
        <v>99</v>
      </c>
      <c r="K271" s="7">
        <v>3</v>
      </c>
      <c r="L271" s="7">
        <v>3</v>
      </c>
      <c r="M271" s="7">
        <v>5</v>
      </c>
      <c r="N271" s="7">
        <v>3</v>
      </c>
      <c r="O271" s="7">
        <v>3</v>
      </c>
      <c r="P271" s="7">
        <v>5</v>
      </c>
      <c r="Q271" s="7">
        <v>6</v>
      </c>
      <c r="R271" s="7">
        <v>1</v>
      </c>
      <c r="S271" s="7">
        <v>0</v>
      </c>
      <c r="T271" s="7">
        <v>1</v>
      </c>
      <c r="U271" s="7" t="s">
        <v>99</v>
      </c>
      <c r="V271" s="7" t="s">
        <v>99</v>
      </c>
      <c r="W271" s="7" t="s">
        <v>99</v>
      </c>
      <c r="X271" s="7" t="s">
        <v>99</v>
      </c>
      <c r="Y271" s="7" t="s">
        <v>99</v>
      </c>
      <c r="Z271" s="7"/>
      <c r="AA271" s="7"/>
      <c r="AB271" s="7"/>
      <c r="AC271" s="7"/>
      <c r="AD271" s="7"/>
      <c r="AE271" s="7"/>
      <c r="AF271" s="7"/>
      <c r="AG271" s="7"/>
      <c r="AH271" s="7">
        <v>2</v>
      </c>
    </row>
    <row r="272" spans="1:34">
      <c r="A272" s="27">
        <v>39995</v>
      </c>
      <c r="B272" s="7" t="s">
        <v>134</v>
      </c>
      <c r="C272" s="7" t="s">
        <v>1151</v>
      </c>
      <c r="D272" s="7" t="s">
        <v>734</v>
      </c>
      <c r="E272" s="7" t="s">
        <v>943</v>
      </c>
      <c r="F272" s="7">
        <v>671</v>
      </c>
      <c r="G272" s="7">
        <v>237</v>
      </c>
      <c r="H272" s="7">
        <v>191</v>
      </c>
      <c r="I272" s="7">
        <v>112</v>
      </c>
      <c r="J272" s="7" t="s">
        <v>99</v>
      </c>
      <c r="K272" s="7">
        <v>9</v>
      </c>
      <c r="L272" s="7">
        <v>5</v>
      </c>
      <c r="M272" s="7">
        <v>13</v>
      </c>
      <c r="N272" s="7">
        <v>17</v>
      </c>
      <c r="O272" s="7">
        <v>4</v>
      </c>
      <c r="P272" s="7">
        <v>6</v>
      </c>
      <c r="Q272" s="7">
        <v>20</v>
      </c>
      <c r="R272" s="7">
        <v>50</v>
      </c>
      <c r="S272" s="7">
        <v>0</v>
      </c>
      <c r="T272" s="7">
        <v>1</v>
      </c>
      <c r="U272" s="7" t="s">
        <v>99</v>
      </c>
      <c r="V272" s="7" t="s">
        <v>99</v>
      </c>
      <c r="W272" s="7" t="s">
        <v>99</v>
      </c>
      <c r="X272" s="7" t="s">
        <v>99</v>
      </c>
      <c r="Y272" s="7" t="s">
        <v>99</v>
      </c>
      <c r="Z272" s="7"/>
      <c r="AA272" s="7"/>
      <c r="AB272" s="7"/>
      <c r="AC272" s="7"/>
      <c r="AD272" s="7"/>
      <c r="AE272" s="7"/>
      <c r="AF272" s="7"/>
      <c r="AG272" s="7"/>
      <c r="AH272" s="7">
        <v>6</v>
      </c>
    </row>
    <row r="273" spans="1:34">
      <c r="A273" s="27">
        <v>39995</v>
      </c>
      <c r="B273" s="7" t="s">
        <v>134</v>
      </c>
      <c r="C273" s="7" t="s">
        <v>1151</v>
      </c>
      <c r="D273" s="7" t="s">
        <v>734</v>
      </c>
      <c r="E273" s="7" t="s">
        <v>1861</v>
      </c>
      <c r="F273" s="7">
        <v>426</v>
      </c>
      <c r="G273" s="7">
        <v>149</v>
      </c>
      <c r="H273" s="7">
        <v>121</v>
      </c>
      <c r="I273" s="7">
        <v>91</v>
      </c>
      <c r="J273" s="7" t="s">
        <v>99</v>
      </c>
      <c r="K273" s="7">
        <v>4</v>
      </c>
      <c r="L273" s="7">
        <v>3</v>
      </c>
      <c r="M273" s="7">
        <v>7</v>
      </c>
      <c r="N273" s="7">
        <v>11</v>
      </c>
      <c r="O273" s="7">
        <v>2</v>
      </c>
      <c r="P273" s="7">
        <v>5</v>
      </c>
      <c r="Q273" s="7">
        <v>12</v>
      </c>
      <c r="R273" s="7">
        <v>19</v>
      </c>
      <c r="S273" s="7">
        <v>0</v>
      </c>
      <c r="T273" s="7">
        <v>1</v>
      </c>
      <c r="U273" s="7" t="s">
        <v>99</v>
      </c>
      <c r="V273" s="7" t="s">
        <v>99</v>
      </c>
      <c r="W273" s="7" t="s">
        <v>99</v>
      </c>
      <c r="X273" s="7" t="s">
        <v>99</v>
      </c>
      <c r="Y273" s="7" t="s">
        <v>99</v>
      </c>
      <c r="Z273" s="7"/>
      <c r="AA273" s="7"/>
      <c r="AB273" s="7"/>
      <c r="AC273" s="7"/>
      <c r="AD273" s="7"/>
      <c r="AE273" s="7"/>
      <c r="AF273" s="7"/>
      <c r="AG273" s="7"/>
      <c r="AH273" s="7">
        <v>1</v>
      </c>
    </row>
    <row r="274" spans="1:34">
      <c r="A274" s="27">
        <v>39995</v>
      </c>
      <c r="B274" s="7" t="s">
        <v>134</v>
      </c>
      <c r="C274" s="7" t="s">
        <v>1151</v>
      </c>
      <c r="D274" s="7" t="s">
        <v>734</v>
      </c>
      <c r="E274" s="7" t="s">
        <v>1862</v>
      </c>
      <c r="F274" s="7">
        <v>245</v>
      </c>
      <c r="G274" s="7">
        <v>88</v>
      </c>
      <c r="H274" s="7">
        <v>70</v>
      </c>
      <c r="I274" s="7">
        <v>21</v>
      </c>
      <c r="J274" s="7" t="s">
        <v>99</v>
      </c>
      <c r="K274" s="7">
        <v>5</v>
      </c>
      <c r="L274" s="7">
        <v>2</v>
      </c>
      <c r="M274" s="7">
        <v>6</v>
      </c>
      <c r="N274" s="7">
        <v>6</v>
      </c>
      <c r="O274" s="7">
        <v>2</v>
      </c>
      <c r="P274" s="7">
        <v>1</v>
      </c>
      <c r="Q274" s="7">
        <v>8</v>
      </c>
      <c r="R274" s="7">
        <v>31</v>
      </c>
      <c r="S274" s="7">
        <v>0</v>
      </c>
      <c r="T274" s="7">
        <v>0</v>
      </c>
      <c r="U274" s="7" t="s">
        <v>99</v>
      </c>
      <c r="V274" s="7" t="s">
        <v>99</v>
      </c>
      <c r="W274" s="7" t="s">
        <v>99</v>
      </c>
      <c r="X274" s="7" t="s">
        <v>99</v>
      </c>
      <c r="Y274" s="7" t="s">
        <v>99</v>
      </c>
      <c r="Z274" s="7"/>
      <c r="AA274" s="7"/>
      <c r="AB274" s="7"/>
      <c r="AC274" s="7"/>
      <c r="AD274" s="7"/>
      <c r="AE274" s="7"/>
      <c r="AF274" s="7"/>
      <c r="AG274" s="7"/>
      <c r="AH274" s="7">
        <v>5</v>
      </c>
    </row>
    <row r="275" spans="1:34">
      <c r="A275" s="27">
        <v>39995</v>
      </c>
      <c r="B275" s="7" t="s">
        <v>134</v>
      </c>
      <c r="C275" s="7" t="s">
        <v>1863</v>
      </c>
      <c r="D275" s="7" t="s">
        <v>734</v>
      </c>
      <c r="E275" s="7" t="s">
        <v>1843</v>
      </c>
      <c r="F275" s="7">
        <v>149</v>
      </c>
      <c r="G275" s="7">
        <v>81</v>
      </c>
      <c r="H275" s="7">
        <v>39</v>
      </c>
      <c r="I275" s="7">
        <v>15</v>
      </c>
      <c r="J275" s="7" t="s">
        <v>99</v>
      </c>
      <c r="K275" s="7">
        <v>1</v>
      </c>
      <c r="L275" s="7">
        <v>1</v>
      </c>
      <c r="M275" s="7">
        <v>3</v>
      </c>
      <c r="N275" s="7">
        <v>1</v>
      </c>
      <c r="O275" s="7">
        <v>2</v>
      </c>
      <c r="P275" s="7">
        <v>2</v>
      </c>
      <c r="Q275" s="7">
        <v>2</v>
      </c>
      <c r="R275" s="7">
        <v>0</v>
      </c>
      <c r="S275" s="7">
        <v>0</v>
      </c>
      <c r="T275" s="7">
        <v>1</v>
      </c>
      <c r="U275" s="7" t="s">
        <v>99</v>
      </c>
      <c r="V275" s="7" t="s">
        <v>99</v>
      </c>
      <c r="W275" s="7" t="s">
        <v>99</v>
      </c>
      <c r="X275" s="7" t="s">
        <v>99</v>
      </c>
      <c r="Y275" s="7" t="s">
        <v>99</v>
      </c>
      <c r="Z275" s="7"/>
      <c r="AA275" s="7"/>
      <c r="AB275" s="7"/>
      <c r="AC275" s="7"/>
      <c r="AD275" s="7"/>
      <c r="AE275" s="7"/>
      <c r="AF275" s="7"/>
      <c r="AG275" s="7"/>
      <c r="AH275" s="7">
        <v>1</v>
      </c>
    </row>
    <row r="276" spans="1:34">
      <c r="A276" s="27">
        <v>39995</v>
      </c>
      <c r="B276" s="7" t="s">
        <v>134</v>
      </c>
      <c r="C276" s="7" t="s">
        <v>1863</v>
      </c>
      <c r="D276" s="7" t="s">
        <v>734</v>
      </c>
      <c r="E276" s="7" t="s">
        <v>943</v>
      </c>
      <c r="F276" s="7">
        <v>225</v>
      </c>
      <c r="G276" s="7">
        <v>117</v>
      </c>
      <c r="H276" s="7">
        <v>60</v>
      </c>
      <c r="I276" s="7">
        <v>26</v>
      </c>
      <c r="J276" s="7" t="s">
        <v>99</v>
      </c>
      <c r="K276" s="7">
        <v>2</v>
      </c>
      <c r="L276" s="7">
        <v>1</v>
      </c>
      <c r="M276" s="7">
        <v>5</v>
      </c>
      <c r="N276" s="7">
        <v>1</v>
      </c>
      <c r="O276" s="7">
        <v>2</v>
      </c>
      <c r="P276" s="7">
        <v>2</v>
      </c>
      <c r="Q276" s="7">
        <v>3</v>
      </c>
      <c r="R276" s="7">
        <v>0</v>
      </c>
      <c r="S276" s="7">
        <v>0</v>
      </c>
      <c r="T276" s="7">
        <v>1</v>
      </c>
      <c r="U276" s="7" t="s">
        <v>99</v>
      </c>
      <c r="V276" s="7" t="s">
        <v>99</v>
      </c>
      <c r="W276" s="7" t="s">
        <v>99</v>
      </c>
      <c r="X276" s="7" t="s">
        <v>99</v>
      </c>
      <c r="Y276" s="7" t="s">
        <v>99</v>
      </c>
      <c r="Z276" s="7"/>
      <c r="AA276" s="7"/>
      <c r="AB276" s="7"/>
      <c r="AC276" s="7"/>
      <c r="AD276" s="7"/>
      <c r="AE276" s="7"/>
      <c r="AF276" s="7"/>
      <c r="AG276" s="7"/>
      <c r="AH276" s="7">
        <v>5</v>
      </c>
    </row>
    <row r="277" spans="1:34">
      <c r="A277" s="27">
        <v>39995</v>
      </c>
      <c r="B277" s="7" t="s">
        <v>134</v>
      </c>
      <c r="C277" s="7" t="s">
        <v>1863</v>
      </c>
      <c r="D277" s="7" t="s">
        <v>734</v>
      </c>
      <c r="E277" s="7" t="s">
        <v>1861</v>
      </c>
      <c r="F277" s="7">
        <v>141</v>
      </c>
      <c r="G277" s="7">
        <v>73</v>
      </c>
      <c r="H277" s="7">
        <v>41</v>
      </c>
      <c r="I277" s="7">
        <v>18</v>
      </c>
      <c r="J277" s="7" t="s">
        <v>99</v>
      </c>
      <c r="K277" s="7">
        <v>1</v>
      </c>
      <c r="L277" s="7">
        <v>1</v>
      </c>
      <c r="M277" s="7">
        <v>2</v>
      </c>
      <c r="N277" s="7">
        <v>0</v>
      </c>
      <c r="O277" s="7">
        <v>1</v>
      </c>
      <c r="P277" s="7">
        <v>2</v>
      </c>
      <c r="Q277" s="7">
        <v>1</v>
      </c>
      <c r="R277" s="7">
        <v>0</v>
      </c>
      <c r="S277" s="7">
        <v>0</v>
      </c>
      <c r="T277" s="7">
        <v>1</v>
      </c>
      <c r="U277" s="7" t="s">
        <v>99</v>
      </c>
      <c r="V277" s="7" t="s">
        <v>99</v>
      </c>
      <c r="W277" s="7" t="s">
        <v>99</v>
      </c>
      <c r="X277" s="7" t="s">
        <v>99</v>
      </c>
      <c r="Y277" s="7" t="s">
        <v>99</v>
      </c>
      <c r="Z277" s="7"/>
      <c r="AA277" s="7"/>
      <c r="AB277" s="7"/>
      <c r="AC277" s="7"/>
      <c r="AD277" s="7"/>
      <c r="AE277" s="7"/>
      <c r="AF277" s="7"/>
      <c r="AG277" s="7"/>
      <c r="AH277" s="7">
        <v>0</v>
      </c>
    </row>
    <row r="278" spans="1:34">
      <c r="A278" s="27">
        <v>39995</v>
      </c>
      <c r="B278" s="7" t="s">
        <v>134</v>
      </c>
      <c r="C278" s="7" t="s">
        <v>1863</v>
      </c>
      <c r="D278" s="7" t="s">
        <v>734</v>
      </c>
      <c r="E278" s="7" t="s">
        <v>1862</v>
      </c>
      <c r="F278" s="7">
        <v>84</v>
      </c>
      <c r="G278" s="7">
        <v>44</v>
      </c>
      <c r="H278" s="7">
        <v>19</v>
      </c>
      <c r="I278" s="7">
        <v>8</v>
      </c>
      <c r="J278" s="7" t="s">
        <v>99</v>
      </c>
      <c r="K278" s="7">
        <v>1</v>
      </c>
      <c r="L278" s="7">
        <v>0</v>
      </c>
      <c r="M278" s="7">
        <v>3</v>
      </c>
      <c r="N278" s="7">
        <v>1</v>
      </c>
      <c r="O278" s="7">
        <v>1</v>
      </c>
      <c r="P278" s="7">
        <v>0</v>
      </c>
      <c r="Q278" s="7">
        <v>2</v>
      </c>
      <c r="R278" s="7">
        <v>0</v>
      </c>
      <c r="S278" s="7">
        <v>0</v>
      </c>
      <c r="T278" s="7">
        <v>0</v>
      </c>
      <c r="U278" s="7" t="s">
        <v>99</v>
      </c>
      <c r="V278" s="7" t="s">
        <v>99</v>
      </c>
      <c r="W278" s="7" t="s">
        <v>99</v>
      </c>
      <c r="X278" s="7" t="s">
        <v>99</v>
      </c>
      <c r="Y278" s="7" t="s">
        <v>99</v>
      </c>
      <c r="Z278" s="7"/>
      <c r="AA278" s="7"/>
      <c r="AB278" s="7"/>
      <c r="AC278" s="7"/>
      <c r="AD278" s="7"/>
      <c r="AE278" s="7"/>
      <c r="AF278" s="7"/>
      <c r="AG278" s="7"/>
      <c r="AH278" s="7">
        <v>5</v>
      </c>
    </row>
    <row r="279" spans="1:34">
      <c r="A279" s="27">
        <v>39995</v>
      </c>
      <c r="B279" s="7" t="s">
        <v>134</v>
      </c>
      <c r="C279" s="7" t="s">
        <v>1865</v>
      </c>
      <c r="D279" s="7" t="s">
        <v>734</v>
      </c>
      <c r="E279" s="7" t="s">
        <v>1843</v>
      </c>
      <c r="F279" s="7">
        <v>85</v>
      </c>
      <c r="G279" s="7">
        <v>27</v>
      </c>
      <c r="H279" s="7">
        <v>28</v>
      </c>
      <c r="I279" s="7">
        <v>12</v>
      </c>
      <c r="J279" s="7" t="s">
        <v>99</v>
      </c>
      <c r="K279" s="7">
        <v>2</v>
      </c>
      <c r="L279" s="7">
        <v>2</v>
      </c>
      <c r="M279" s="7">
        <v>2</v>
      </c>
      <c r="N279" s="7">
        <v>2</v>
      </c>
      <c r="O279" s="7">
        <v>1</v>
      </c>
      <c r="P279" s="7">
        <v>3</v>
      </c>
      <c r="Q279" s="7">
        <v>4</v>
      </c>
      <c r="R279" s="7">
        <v>1</v>
      </c>
      <c r="S279" s="7">
        <v>0</v>
      </c>
      <c r="T279" s="7">
        <v>0</v>
      </c>
      <c r="U279" s="7" t="s">
        <v>99</v>
      </c>
      <c r="V279" s="7" t="s">
        <v>99</v>
      </c>
      <c r="W279" s="7" t="s">
        <v>99</v>
      </c>
      <c r="X279" s="7" t="s">
        <v>99</v>
      </c>
      <c r="Y279" s="7" t="s">
        <v>99</v>
      </c>
      <c r="Z279" s="7"/>
      <c r="AA279" s="7"/>
      <c r="AB279" s="7"/>
      <c r="AC279" s="7"/>
      <c r="AD279" s="7"/>
      <c r="AE279" s="7"/>
      <c r="AF279" s="7"/>
      <c r="AG279" s="7"/>
      <c r="AH279" s="7">
        <v>1</v>
      </c>
    </row>
    <row r="280" spans="1:34">
      <c r="A280" s="27">
        <v>39995</v>
      </c>
      <c r="B280" s="7" t="s">
        <v>134</v>
      </c>
      <c r="C280" s="7" t="s">
        <v>1865</v>
      </c>
      <c r="D280" s="7" t="s">
        <v>734</v>
      </c>
      <c r="E280" s="7" t="s">
        <v>943</v>
      </c>
      <c r="F280" s="7">
        <v>446</v>
      </c>
      <c r="G280" s="7">
        <v>120</v>
      </c>
      <c r="H280" s="7">
        <v>131</v>
      </c>
      <c r="I280" s="7">
        <v>86</v>
      </c>
      <c r="J280" s="7" t="s">
        <v>99</v>
      </c>
      <c r="K280" s="7">
        <v>7</v>
      </c>
      <c r="L280" s="7">
        <v>4</v>
      </c>
      <c r="M280" s="7">
        <v>8</v>
      </c>
      <c r="N280" s="7">
        <v>16</v>
      </c>
      <c r="O280" s="7">
        <v>2</v>
      </c>
      <c r="P280" s="7">
        <v>4</v>
      </c>
      <c r="Q280" s="7">
        <v>17</v>
      </c>
      <c r="R280" s="7">
        <v>50</v>
      </c>
      <c r="S280" s="7">
        <v>0</v>
      </c>
      <c r="T280" s="7">
        <v>0</v>
      </c>
      <c r="U280" s="7" t="s">
        <v>99</v>
      </c>
      <c r="V280" s="7" t="s">
        <v>99</v>
      </c>
      <c r="W280" s="7" t="s">
        <v>99</v>
      </c>
      <c r="X280" s="7" t="s">
        <v>99</v>
      </c>
      <c r="Y280" s="7" t="s">
        <v>99</v>
      </c>
      <c r="Z280" s="7"/>
      <c r="AA280" s="7"/>
      <c r="AB280" s="7"/>
      <c r="AC280" s="7"/>
      <c r="AD280" s="7"/>
      <c r="AE280" s="7"/>
      <c r="AF280" s="7"/>
      <c r="AG280" s="7"/>
      <c r="AH280" s="7">
        <v>1</v>
      </c>
    </row>
    <row r="281" spans="1:34">
      <c r="A281" s="27">
        <v>39995</v>
      </c>
      <c r="B281" s="7" t="s">
        <v>134</v>
      </c>
      <c r="C281" s="7" t="s">
        <v>1865</v>
      </c>
      <c r="D281" s="7" t="s">
        <v>734</v>
      </c>
      <c r="E281" s="7" t="s">
        <v>1861</v>
      </c>
      <c r="F281" s="7">
        <v>285</v>
      </c>
      <c r="G281" s="7">
        <v>76</v>
      </c>
      <c r="H281" s="7">
        <v>80</v>
      </c>
      <c r="I281" s="7">
        <v>73</v>
      </c>
      <c r="J281" s="7" t="s">
        <v>99</v>
      </c>
      <c r="K281" s="7">
        <v>3</v>
      </c>
      <c r="L281" s="7">
        <v>2</v>
      </c>
      <c r="M281" s="7">
        <v>5</v>
      </c>
      <c r="N281" s="7">
        <v>11</v>
      </c>
      <c r="O281" s="7">
        <v>1</v>
      </c>
      <c r="P281" s="7">
        <v>3</v>
      </c>
      <c r="Q281" s="7">
        <v>11</v>
      </c>
      <c r="R281" s="7">
        <v>19</v>
      </c>
      <c r="S281" s="7">
        <v>0</v>
      </c>
      <c r="T281" s="7">
        <v>0</v>
      </c>
      <c r="U281" s="7" t="s">
        <v>99</v>
      </c>
      <c r="V281" s="7" t="s">
        <v>99</v>
      </c>
      <c r="W281" s="7" t="s">
        <v>99</v>
      </c>
      <c r="X281" s="7" t="s">
        <v>99</v>
      </c>
      <c r="Y281" s="7" t="s">
        <v>99</v>
      </c>
      <c r="Z281" s="7"/>
      <c r="AA281" s="7"/>
      <c r="AB281" s="7"/>
      <c r="AC281" s="7"/>
      <c r="AD281" s="7"/>
      <c r="AE281" s="7"/>
      <c r="AF281" s="7"/>
      <c r="AG281" s="7"/>
      <c r="AH281" s="7">
        <v>1</v>
      </c>
    </row>
    <row r="282" spans="1:34">
      <c r="A282" s="27">
        <v>39995</v>
      </c>
      <c r="B282" s="7" t="s">
        <v>134</v>
      </c>
      <c r="C282" s="7" t="s">
        <v>1865</v>
      </c>
      <c r="D282" s="7" t="s">
        <v>734</v>
      </c>
      <c r="E282" s="7" t="s">
        <v>1862</v>
      </c>
      <c r="F282" s="7">
        <v>161</v>
      </c>
      <c r="G282" s="7">
        <v>44</v>
      </c>
      <c r="H282" s="7">
        <v>51</v>
      </c>
      <c r="I282" s="7">
        <v>13</v>
      </c>
      <c r="J282" s="7" t="s">
        <v>99</v>
      </c>
      <c r="K282" s="7">
        <v>4</v>
      </c>
      <c r="L282" s="7">
        <v>2</v>
      </c>
      <c r="M282" s="7">
        <v>3</v>
      </c>
      <c r="N282" s="7">
        <v>5</v>
      </c>
      <c r="O282" s="7">
        <v>1</v>
      </c>
      <c r="P282" s="7">
        <v>1</v>
      </c>
      <c r="Q282" s="7">
        <v>6</v>
      </c>
      <c r="R282" s="7">
        <v>31</v>
      </c>
      <c r="S282" s="7">
        <v>0</v>
      </c>
      <c r="T282" s="7">
        <v>0</v>
      </c>
      <c r="U282" s="7" t="s">
        <v>99</v>
      </c>
      <c r="V282" s="7" t="s">
        <v>99</v>
      </c>
      <c r="W282" s="7" t="s">
        <v>99</v>
      </c>
      <c r="X282" s="7" t="s">
        <v>99</v>
      </c>
      <c r="Y282" s="7" t="s">
        <v>99</v>
      </c>
      <c r="Z282" s="7"/>
      <c r="AA282" s="7"/>
      <c r="AB282" s="7"/>
      <c r="AC282" s="7"/>
      <c r="AD282" s="7"/>
      <c r="AE282" s="7"/>
      <c r="AF282" s="7"/>
      <c r="AG282" s="7"/>
      <c r="AH282" s="7">
        <v>0</v>
      </c>
    </row>
    <row r="283" spans="1:34">
      <c r="A283" s="27">
        <v>39995</v>
      </c>
      <c r="B283" s="7" t="s">
        <v>134</v>
      </c>
      <c r="C283" s="7" t="s">
        <v>1865</v>
      </c>
      <c r="D283" s="7" t="s">
        <v>1866</v>
      </c>
      <c r="E283" s="7" t="s">
        <v>1843</v>
      </c>
      <c r="F283" s="7">
        <v>85</v>
      </c>
      <c r="G283" s="7">
        <v>27</v>
      </c>
      <c r="H283" s="7">
        <v>28</v>
      </c>
      <c r="I283" s="7">
        <v>12</v>
      </c>
      <c r="J283" s="7" t="s">
        <v>99</v>
      </c>
      <c r="K283" s="7">
        <v>2</v>
      </c>
      <c r="L283" s="7">
        <v>2</v>
      </c>
      <c r="M283" s="7">
        <v>2</v>
      </c>
      <c r="N283" s="7">
        <v>2</v>
      </c>
      <c r="O283" s="7">
        <v>1</v>
      </c>
      <c r="P283" s="7">
        <v>3</v>
      </c>
      <c r="Q283" s="7">
        <v>4</v>
      </c>
      <c r="R283" s="7">
        <v>1</v>
      </c>
      <c r="S283" s="7">
        <v>0</v>
      </c>
      <c r="T283" s="7">
        <v>0</v>
      </c>
      <c r="U283" s="7" t="s">
        <v>99</v>
      </c>
      <c r="V283" s="7" t="s">
        <v>99</v>
      </c>
      <c r="W283" s="7" t="s">
        <v>99</v>
      </c>
      <c r="X283" s="7" t="s">
        <v>99</v>
      </c>
      <c r="Y283" s="7" t="s">
        <v>99</v>
      </c>
      <c r="Z283" s="7"/>
      <c r="AA283" s="7"/>
      <c r="AB283" s="7"/>
      <c r="AC283" s="7"/>
      <c r="AD283" s="7"/>
      <c r="AE283" s="7"/>
      <c r="AF283" s="7"/>
      <c r="AG283" s="7"/>
      <c r="AH283" s="7">
        <v>1</v>
      </c>
    </row>
    <row r="284" spans="1:34">
      <c r="A284" s="27">
        <v>39995</v>
      </c>
      <c r="B284" s="7" t="s">
        <v>134</v>
      </c>
      <c r="C284" s="7" t="s">
        <v>1865</v>
      </c>
      <c r="D284" s="7" t="s">
        <v>1866</v>
      </c>
      <c r="E284" s="7" t="s">
        <v>943</v>
      </c>
      <c r="F284" s="7">
        <v>446</v>
      </c>
      <c r="G284" s="7">
        <v>120</v>
      </c>
      <c r="H284" s="7">
        <v>131</v>
      </c>
      <c r="I284" s="7">
        <v>86</v>
      </c>
      <c r="J284" s="7" t="s">
        <v>99</v>
      </c>
      <c r="K284" s="7">
        <v>7</v>
      </c>
      <c r="L284" s="7">
        <v>4</v>
      </c>
      <c r="M284" s="7">
        <v>8</v>
      </c>
      <c r="N284" s="7">
        <v>16</v>
      </c>
      <c r="O284" s="7">
        <v>2</v>
      </c>
      <c r="P284" s="7">
        <v>4</v>
      </c>
      <c r="Q284" s="7">
        <v>17</v>
      </c>
      <c r="R284" s="7">
        <v>50</v>
      </c>
      <c r="S284" s="7">
        <v>0</v>
      </c>
      <c r="T284" s="7">
        <v>0</v>
      </c>
      <c r="U284" s="7" t="s">
        <v>99</v>
      </c>
      <c r="V284" s="7" t="s">
        <v>99</v>
      </c>
      <c r="W284" s="7" t="s">
        <v>99</v>
      </c>
      <c r="X284" s="7" t="s">
        <v>99</v>
      </c>
      <c r="Y284" s="7" t="s">
        <v>99</v>
      </c>
      <c r="Z284" s="7"/>
      <c r="AA284" s="7"/>
      <c r="AB284" s="7"/>
      <c r="AC284" s="7"/>
      <c r="AD284" s="7"/>
      <c r="AE284" s="7"/>
      <c r="AF284" s="7"/>
      <c r="AG284" s="7"/>
      <c r="AH284" s="7">
        <v>1</v>
      </c>
    </row>
    <row r="285" spans="1:34">
      <c r="A285" s="27">
        <v>39995</v>
      </c>
      <c r="B285" s="7" t="s">
        <v>134</v>
      </c>
      <c r="C285" s="7" t="s">
        <v>1865</v>
      </c>
      <c r="D285" s="7" t="s">
        <v>1866</v>
      </c>
      <c r="E285" s="7" t="s">
        <v>1861</v>
      </c>
      <c r="F285" s="7">
        <v>285</v>
      </c>
      <c r="G285" s="7">
        <v>76</v>
      </c>
      <c r="H285" s="7">
        <v>80</v>
      </c>
      <c r="I285" s="7">
        <v>73</v>
      </c>
      <c r="J285" s="7" t="s">
        <v>99</v>
      </c>
      <c r="K285" s="7">
        <v>3</v>
      </c>
      <c r="L285" s="7">
        <v>2</v>
      </c>
      <c r="M285" s="7">
        <v>5</v>
      </c>
      <c r="N285" s="7">
        <v>11</v>
      </c>
      <c r="O285" s="7">
        <v>1</v>
      </c>
      <c r="P285" s="7">
        <v>3</v>
      </c>
      <c r="Q285" s="7">
        <v>11</v>
      </c>
      <c r="R285" s="7">
        <v>19</v>
      </c>
      <c r="S285" s="7">
        <v>0</v>
      </c>
      <c r="T285" s="7">
        <v>0</v>
      </c>
      <c r="U285" s="7" t="s">
        <v>99</v>
      </c>
      <c r="V285" s="7" t="s">
        <v>99</v>
      </c>
      <c r="W285" s="7" t="s">
        <v>99</v>
      </c>
      <c r="X285" s="7" t="s">
        <v>99</v>
      </c>
      <c r="Y285" s="7" t="s">
        <v>99</v>
      </c>
      <c r="Z285" s="7"/>
      <c r="AA285" s="7"/>
      <c r="AB285" s="7"/>
      <c r="AC285" s="7"/>
      <c r="AD285" s="7"/>
      <c r="AE285" s="7"/>
      <c r="AF285" s="7"/>
      <c r="AG285" s="7"/>
      <c r="AH285" s="7">
        <v>1</v>
      </c>
    </row>
    <row r="286" spans="1:34">
      <c r="A286" s="27">
        <v>39995</v>
      </c>
      <c r="B286" s="7" t="s">
        <v>134</v>
      </c>
      <c r="C286" s="7" t="s">
        <v>1865</v>
      </c>
      <c r="D286" s="7" t="s">
        <v>1866</v>
      </c>
      <c r="E286" s="7" t="s">
        <v>1862</v>
      </c>
      <c r="F286" s="7">
        <v>161</v>
      </c>
      <c r="G286" s="7">
        <v>44</v>
      </c>
      <c r="H286" s="7">
        <v>51</v>
      </c>
      <c r="I286" s="7">
        <v>13</v>
      </c>
      <c r="J286" s="7" t="s">
        <v>99</v>
      </c>
      <c r="K286" s="7">
        <v>4</v>
      </c>
      <c r="L286" s="7">
        <v>2</v>
      </c>
      <c r="M286" s="7">
        <v>3</v>
      </c>
      <c r="N286" s="7">
        <v>5</v>
      </c>
      <c r="O286" s="7">
        <v>1</v>
      </c>
      <c r="P286" s="7">
        <v>1</v>
      </c>
      <c r="Q286" s="7">
        <v>6</v>
      </c>
      <c r="R286" s="7">
        <v>31</v>
      </c>
      <c r="S286" s="7">
        <v>0</v>
      </c>
      <c r="T286" s="7">
        <v>0</v>
      </c>
      <c r="U286" s="7" t="s">
        <v>99</v>
      </c>
      <c r="V286" s="7" t="s">
        <v>99</v>
      </c>
      <c r="W286" s="7" t="s">
        <v>99</v>
      </c>
      <c r="X286" s="7" t="s">
        <v>99</v>
      </c>
      <c r="Y286" s="7" t="s">
        <v>99</v>
      </c>
      <c r="Z286" s="7"/>
      <c r="AA286" s="7"/>
      <c r="AB286" s="7"/>
      <c r="AC286" s="7"/>
      <c r="AD286" s="7"/>
      <c r="AE286" s="7"/>
      <c r="AF286" s="7"/>
      <c r="AG286" s="7"/>
      <c r="AH286" s="7">
        <v>0</v>
      </c>
    </row>
    <row r="287" spans="1:34">
      <c r="A287" s="27">
        <v>39995</v>
      </c>
      <c r="B287" s="7" t="s">
        <v>134</v>
      </c>
      <c r="C287" s="7" t="s">
        <v>1865</v>
      </c>
      <c r="D287" s="7" t="s">
        <v>1374</v>
      </c>
      <c r="E287" s="7" t="s">
        <v>1843</v>
      </c>
      <c r="F287" s="7">
        <v>0</v>
      </c>
      <c r="G287" s="7">
        <v>0</v>
      </c>
      <c r="H287" s="7">
        <v>0</v>
      </c>
      <c r="I287" s="7">
        <v>0</v>
      </c>
      <c r="J287" s="7" t="s">
        <v>99</v>
      </c>
      <c r="K287" s="7">
        <v>0</v>
      </c>
      <c r="L287" s="7">
        <v>0</v>
      </c>
      <c r="M287" s="7">
        <v>0</v>
      </c>
      <c r="N287" s="7">
        <v>0</v>
      </c>
      <c r="O287" s="7">
        <v>0</v>
      </c>
      <c r="P287" s="7">
        <v>0</v>
      </c>
      <c r="Q287" s="7">
        <v>0</v>
      </c>
      <c r="R287" s="7">
        <v>0</v>
      </c>
      <c r="S287" s="7">
        <v>0</v>
      </c>
      <c r="T287" s="7">
        <v>0</v>
      </c>
      <c r="U287" s="7" t="s">
        <v>99</v>
      </c>
      <c r="V287" s="7" t="s">
        <v>99</v>
      </c>
      <c r="W287" s="7" t="s">
        <v>99</v>
      </c>
      <c r="X287" s="7" t="s">
        <v>99</v>
      </c>
      <c r="Y287" s="7" t="s">
        <v>99</v>
      </c>
      <c r="Z287" s="7"/>
      <c r="AA287" s="7"/>
      <c r="AB287" s="7"/>
      <c r="AC287" s="7"/>
      <c r="AD287" s="7"/>
      <c r="AE287" s="7"/>
      <c r="AF287" s="7"/>
      <c r="AG287" s="7"/>
      <c r="AH287" s="7">
        <v>0</v>
      </c>
    </row>
    <row r="288" spans="1:34">
      <c r="A288" s="27">
        <v>39995</v>
      </c>
      <c r="B288" s="7" t="s">
        <v>134</v>
      </c>
      <c r="C288" s="7" t="s">
        <v>1865</v>
      </c>
      <c r="D288" s="7" t="s">
        <v>1374</v>
      </c>
      <c r="E288" s="7" t="s">
        <v>943</v>
      </c>
      <c r="F288" s="7">
        <v>0</v>
      </c>
      <c r="G288" s="7">
        <v>0</v>
      </c>
      <c r="H288" s="7">
        <v>0</v>
      </c>
      <c r="I288" s="7">
        <v>0</v>
      </c>
      <c r="J288" s="7" t="s">
        <v>99</v>
      </c>
      <c r="K288" s="7">
        <v>0</v>
      </c>
      <c r="L288" s="7">
        <v>0</v>
      </c>
      <c r="M288" s="7">
        <v>0</v>
      </c>
      <c r="N288" s="7">
        <v>0</v>
      </c>
      <c r="O288" s="7">
        <v>0</v>
      </c>
      <c r="P288" s="7">
        <v>0</v>
      </c>
      <c r="Q288" s="7">
        <v>0</v>
      </c>
      <c r="R288" s="7">
        <v>0</v>
      </c>
      <c r="S288" s="7">
        <v>0</v>
      </c>
      <c r="T288" s="7">
        <v>0</v>
      </c>
      <c r="U288" s="7" t="s">
        <v>99</v>
      </c>
      <c r="V288" s="7" t="s">
        <v>99</v>
      </c>
      <c r="W288" s="7" t="s">
        <v>99</v>
      </c>
      <c r="X288" s="7" t="s">
        <v>99</v>
      </c>
      <c r="Y288" s="7" t="s">
        <v>99</v>
      </c>
      <c r="Z288" s="7"/>
      <c r="AA288" s="7"/>
      <c r="AB288" s="7"/>
      <c r="AC288" s="7"/>
      <c r="AD288" s="7"/>
      <c r="AE288" s="7"/>
      <c r="AF288" s="7"/>
      <c r="AG288" s="7"/>
      <c r="AH288" s="7">
        <v>0</v>
      </c>
    </row>
    <row r="289" spans="1:34">
      <c r="A289" s="27">
        <v>39995</v>
      </c>
      <c r="B289" s="7" t="s">
        <v>134</v>
      </c>
      <c r="C289" s="7" t="s">
        <v>1865</v>
      </c>
      <c r="D289" s="7" t="s">
        <v>1374</v>
      </c>
      <c r="E289" s="7" t="s">
        <v>1861</v>
      </c>
      <c r="F289" s="7">
        <v>0</v>
      </c>
      <c r="G289" s="7">
        <v>0</v>
      </c>
      <c r="H289" s="7">
        <v>0</v>
      </c>
      <c r="I289" s="7">
        <v>0</v>
      </c>
      <c r="J289" s="7" t="s">
        <v>99</v>
      </c>
      <c r="K289" s="7">
        <v>0</v>
      </c>
      <c r="L289" s="7">
        <v>0</v>
      </c>
      <c r="M289" s="7">
        <v>0</v>
      </c>
      <c r="N289" s="7">
        <v>0</v>
      </c>
      <c r="O289" s="7">
        <v>0</v>
      </c>
      <c r="P289" s="7">
        <v>0</v>
      </c>
      <c r="Q289" s="7">
        <v>0</v>
      </c>
      <c r="R289" s="7">
        <v>0</v>
      </c>
      <c r="S289" s="7">
        <v>0</v>
      </c>
      <c r="T289" s="7">
        <v>0</v>
      </c>
      <c r="U289" s="7" t="s">
        <v>99</v>
      </c>
      <c r="V289" s="7" t="s">
        <v>99</v>
      </c>
      <c r="W289" s="7" t="s">
        <v>99</v>
      </c>
      <c r="X289" s="7" t="s">
        <v>99</v>
      </c>
      <c r="Y289" s="7" t="s">
        <v>99</v>
      </c>
      <c r="Z289" s="7"/>
      <c r="AA289" s="7"/>
      <c r="AB289" s="7"/>
      <c r="AC289" s="7"/>
      <c r="AD289" s="7"/>
      <c r="AE289" s="7"/>
      <c r="AF289" s="7"/>
      <c r="AG289" s="7"/>
      <c r="AH289" s="7">
        <v>0</v>
      </c>
    </row>
    <row r="290" spans="1:34">
      <c r="A290" s="27">
        <v>39995</v>
      </c>
      <c r="B290" s="7" t="s">
        <v>134</v>
      </c>
      <c r="C290" s="7" t="s">
        <v>1865</v>
      </c>
      <c r="D290" s="7" t="s">
        <v>1374</v>
      </c>
      <c r="E290" s="7" t="s">
        <v>1862</v>
      </c>
      <c r="F290" s="7">
        <v>0</v>
      </c>
      <c r="G290" s="7">
        <v>0</v>
      </c>
      <c r="H290" s="7">
        <v>0</v>
      </c>
      <c r="I290" s="7">
        <v>0</v>
      </c>
      <c r="J290" s="7" t="s">
        <v>99</v>
      </c>
      <c r="K290" s="7">
        <v>0</v>
      </c>
      <c r="L290" s="7">
        <v>0</v>
      </c>
      <c r="M290" s="7">
        <v>0</v>
      </c>
      <c r="N290" s="7">
        <v>0</v>
      </c>
      <c r="O290" s="7">
        <v>0</v>
      </c>
      <c r="P290" s="7">
        <v>0</v>
      </c>
      <c r="Q290" s="7">
        <v>0</v>
      </c>
      <c r="R290" s="7">
        <v>0</v>
      </c>
      <c r="S290" s="7">
        <v>0</v>
      </c>
      <c r="T290" s="7">
        <v>0</v>
      </c>
      <c r="U290" s="7" t="s">
        <v>99</v>
      </c>
      <c r="V290" s="7" t="s">
        <v>99</v>
      </c>
      <c r="W290" s="7" t="s">
        <v>99</v>
      </c>
      <c r="X290" s="7" t="s">
        <v>99</v>
      </c>
      <c r="Y290" s="7" t="s">
        <v>99</v>
      </c>
      <c r="Z290" s="7"/>
      <c r="AA290" s="7"/>
      <c r="AB290" s="7"/>
      <c r="AC290" s="7"/>
      <c r="AD290" s="7"/>
      <c r="AE290" s="7"/>
      <c r="AF290" s="7"/>
      <c r="AG290" s="7"/>
      <c r="AH290" s="7">
        <v>0</v>
      </c>
    </row>
    <row r="291" spans="1:34">
      <c r="A291" s="27">
        <v>39995</v>
      </c>
      <c r="B291" s="7" t="s">
        <v>134</v>
      </c>
      <c r="C291" s="7" t="s">
        <v>405</v>
      </c>
      <c r="D291" s="7" t="s">
        <v>734</v>
      </c>
      <c r="E291" s="7" t="s">
        <v>1843</v>
      </c>
      <c r="F291" s="7" t="s">
        <v>99</v>
      </c>
      <c r="G291" s="7" t="s">
        <v>99</v>
      </c>
      <c r="H291" s="7" t="s">
        <v>99</v>
      </c>
      <c r="I291" s="7" t="s">
        <v>99</v>
      </c>
      <c r="J291" s="7" t="s">
        <v>99</v>
      </c>
      <c r="K291" s="7" t="s">
        <v>99</v>
      </c>
      <c r="L291" s="7" t="s">
        <v>99</v>
      </c>
      <c r="M291" s="7" t="s">
        <v>99</v>
      </c>
      <c r="N291" s="7" t="s">
        <v>99</v>
      </c>
      <c r="O291" s="7" t="s">
        <v>99</v>
      </c>
      <c r="P291" s="7" t="s">
        <v>99</v>
      </c>
      <c r="Q291" s="7" t="s">
        <v>99</v>
      </c>
      <c r="R291" s="7" t="s">
        <v>99</v>
      </c>
      <c r="S291" s="7" t="s">
        <v>99</v>
      </c>
      <c r="T291" s="7" t="s">
        <v>99</v>
      </c>
      <c r="U291" s="7" t="s">
        <v>99</v>
      </c>
      <c r="V291" s="7" t="s">
        <v>99</v>
      </c>
      <c r="W291" s="7" t="s">
        <v>99</v>
      </c>
      <c r="X291" s="7" t="s">
        <v>99</v>
      </c>
      <c r="Y291" s="7" t="s">
        <v>99</v>
      </c>
      <c r="Z291" s="7"/>
      <c r="AA291" s="7"/>
      <c r="AB291" s="7"/>
      <c r="AC291" s="7"/>
      <c r="AD291" s="7"/>
      <c r="AE291" s="7"/>
      <c r="AF291" s="7"/>
      <c r="AG291" s="7"/>
      <c r="AH291" s="7" t="s">
        <v>99</v>
      </c>
    </row>
    <row r="292" spans="1:34">
      <c r="A292" s="27">
        <v>39995</v>
      </c>
      <c r="B292" s="7" t="s">
        <v>134</v>
      </c>
      <c r="C292" s="7" t="s">
        <v>405</v>
      </c>
      <c r="D292" s="7" t="s">
        <v>734</v>
      </c>
      <c r="E292" s="7" t="s">
        <v>943</v>
      </c>
      <c r="F292" s="7" t="s">
        <v>99</v>
      </c>
      <c r="G292" s="7" t="s">
        <v>99</v>
      </c>
      <c r="H292" s="7" t="s">
        <v>99</v>
      </c>
      <c r="I292" s="7" t="s">
        <v>99</v>
      </c>
      <c r="J292" s="7" t="s">
        <v>99</v>
      </c>
      <c r="K292" s="7" t="s">
        <v>99</v>
      </c>
      <c r="L292" s="7" t="s">
        <v>99</v>
      </c>
      <c r="M292" s="7" t="s">
        <v>99</v>
      </c>
      <c r="N292" s="7" t="s">
        <v>99</v>
      </c>
      <c r="O292" s="7" t="s">
        <v>99</v>
      </c>
      <c r="P292" s="7" t="s">
        <v>99</v>
      </c>
      <c r="Q292" s="7" t="s">
        <v>99</v>
      </c>
      <c r="R292" s="7" t="s">
        <v>99</v>
      </c>
      <c r="S292" s="7" t="s">
        <v>99</v>
      </c>
      <c r="T292" s="7" t="s">
        <v>99</v>
      </c>
      <c r="U292" s="7" t="s">
        <v>99</v>
      </c>
      <c r="V292" s="7" t="s">
        <v>99</v>
      </c>
      <c r="W292" s="7" t="s">
        <v>99</v>
      </c>
      <c r="X292" s="7" t="s">
        <v>99</v>
      </c>
      <c r="Y292" s="7" t="s">
        <v>99</v>
      </c>
      <c r="Z292" s="7"/>
      <c r="AA292" s="7"/>
      <c r="AB292" s="7"/>
      <c r="AC292" s="7"/>
      <c r="AD292" s="7"/>
      <c r="AE292" s="7"/>
      <c r="AF292" s="7"/>
      <c r="AG292" s="7"/>
      <c r="AH292" s="7" t="s">
        <v>99</v>
      </c>
    </row>
    <row r="293" spans="1:34">
      <c r="A293" s="27">
        <v>39995</v>
      </c>
      <c r="B293" s="7" t="s">
        <v>134</v>
      </c>
      <c r="C293" s="7" t="s">
        <v>405</v>
      </c>
      <c r="D293" s="7" t="s">
        <v>734</v>
      </c>
      <c r="E293" s="7" t="s">
        <v>1861</v>
      </c>
      <c r="F293" s="7" t="s">
        <v>99</v>
      </c>
      <c r="G293" s="7" t="s">
        <v>99</v>
      </c>
      <c r="H293" s="7" t="s">
        <v>99</v>
      </c>
      <c r="I293" s="7" t="s">
        <v>99</v>
      </c>
      <c r="J293" s="7" t="s">
        <v>99</v>
      </c>
      <c r="K293" s="7" t="s">
        <v>99</v>
      </c>
      <c r="L293" s="7" t="s">
        <v>99</v>
      </c>
      <c r="M293" s="7" t="s">
        <v>99</v>
      </c>
      <c r="N293" s="7" t="s">
        <v>99</v>
      </c>
      <c r="O293" s="7" t="s">
        <v>99</v>
      </c>
      <c r="P293" s="7" t="s">
        <v>99</v>
      </c>
      <c r="Q293" s="7" t="s">
        <v>99</v>
      </c>
      <c r="R293" s="7" t="s">
        <v>99</v>
      </c>
      <c r="S293" s="7" t="s">
        <v>99</v>
      </c>
      <c r="T293" s="7" t="s">
        <v>99</v>
      </c>
      <c r="U293" s="7" t="s">
        <v>99</v>
      </c>
      <c r="V293" s="7" t="s">
        <v>99</v>
      </c>
      <c r="W293" s="7" t="s">
        <v>99</v>
      </c>
      <c r="X293" s="7" t="s">
        <v>99</v>
      </c>
      <c r="Y293" s="7" t="s">
        <v>99</v>
      </c>
      <c r="Z293" s="7"/>
      <c r="AA293" s="7"/>
      <c r="AB293" s="7"/>
      <c r="AC293" s="7"/>
      <c r="AD293" s="7"/>
      <c r="AE293" s="7"/>
      <c r="AF293" s="7"/>
      <c r="AG293" s="7"/>
      <c r="AH293" s="7" t="s">
        <v>99</v>
      </c>
    </row>
    <row r="294" spans="1:34">
      <c r="A294" s="27">
        <v>39995</v>
      </c>
      <c r="B294" s="7" t="s">
        <v>134</v>
      </c>
      <c r="C294" s="7" t="s">
        <v>405</v>
      </c>
      <c r="D294" s="7" t="s">
        <v>734</v>
      </c>
      <c r="E294" s="7" t="s">
        <v>1862</v>
      </c>
      <c r="F294" s="7" t="s">
        <v>99</v>
      </c>
      <c r="G294" s="7" t="s">
        <v>99</v>
      </c>
      <c r="H294" s="7" t="s">
        <v>99</v>
      </c>
      <c r="I294" s="7" t="s">
        <v>99</v>
      </c>
      <c r="J294" s="7" t="s">
        <v>99</v>
      </c>
      <c r="K294" s="7" t="s">
        <v>99</v>
      </c>
      <c r="L294" s="7" t="s">
        <v>99</v>
      </c>
      <c r="M294" s="7" t="s">
        <v>99</v>
      </c>
      <c r="N294" s="7" t="s">
        <v>99</v>
      </c>
      <c r="O294" s="7" t="s">
        <v>99</v>
      </c>
      <c r="P294" s="7" t="s">
        <v>99</v>
      </c>
      <c r="Q294" s="7" t="s">
        <v>99</v>
      </c>
      <c r="R294" s="7" t="s">
        <v>99</v>
      </c>
      <c r="S294" s="7" t="s">
        <v>99</v>
      </c>
      <c r="T294" s="7" t="s">
        <v>99</v>
      </c>
      <c r="U294" s="7" t="s">
        <v>99</v>
      </c>
      <c r="V294" s="7" t="s">
        <v>99</v>
      </c>
      <c r="W294" s="7" t="s">
        <v>99</v>
      </c>
      <c r="X294" s="7" t="s">
        <v>99</v>
      </c>
      <c r="Y294" s="7" t="s">
        <v>99</v>
      </c>
      <c r="Z294" s="7"/>
      <c r="AA294" s="7"/>
      <c r="AB294" s="7"/>
      <c r="AC294" s="7"/>
      <c r="AD294" s="7"/>
      <c r="AE294" s="7"/>
      <c r="AF294" s="7"/>
      <c r="AG294" s="7"/>
      <c r="AH294" s="7" t="s">
        <v>99</v>
      </c>
    </row>
    <row r="295" spans="1:34">
      <c r="A295" s="27">
        <v>39995</v>
      </c>
      <c r="B295" s="7" t="s">
        <v>413</v>
      </c>
      <c r="C295" s="7" t="s">
        <v>1151</v>
      </c>
      <c r="D295" s="7" t="s">
        <v>734</v>
      </c>
      <c r="E295" s="7" t="s">
        <v>1843</v>
      </c>
      <c r="F295" s="7">
        <v>37</v>
      </c>
      <c r="G295" s="7">
        <v>11</v>
      </c>
      <c r="H295" s="7">
        <v>11</v>
      </c>
      <c r="I295" s="7">
        <v>3</v>
      </c>
      <c r="J295" s="7" t="s">
        <v>99</v>
      </c>
      <c r="K295" s="7">
        <v>0</v>
      </c>
      <c r="L295" s="7">
        <v>3</v>
      </c>
      <c r="M295" s="7">
        <v>1</v>
      </c>
      <c r="N295" s="7">
        <v>2</v>
      </c>
      <c r="O295" s="7">
        <v>0</v>
      </c>
      <c r="P295" s="7">
        <v>1</v>
      </c>
      <c r="Q295" s="7">
        <v>2</v>
      </c>
      <c r="R295" s="7">
        <v>1</v>
      </c>
      <c r="S295" s="7">
        <v>1</v>
      </c>
      <c r="T295" s="7">
        <v>0</v>
      </c>
      <c r="U295" s="7" t="s">
        <v>99</v>
      </c>
      <c r="V295" s="7" t="s">
        <v>99</v>
      </c>
      <c r="W295" s="7" t="s">
        <v>99</v>
      </c>
      <c r="X295" s="7" t="s">
        <v>99</v>
      </c>
      <c r="Y295" s="7" t="s">
        <v>99</v>
      </c>
      <c r="Z295" s="7"/>
      <c r="AA295" s="7"/>
      <c r="AB295" s="7"/>
      <c r="AC295" s="7"/>
      <c r="AD295" s="7"/>
      <c r="AE295" s="7"/>
      <c r="AF295" s="7"/>
      <c r="AG295" s="7"/>
      <c r="AH295" s="7">
        <v>1</v>
      </c>
    </row>
    <row r="296" spans="1:34">
      <c r="A296" s="27">
        <v>39995</v>
      </c>
      <c r="B296" s="7" t="s">
        <v>413</v>
      </c>
      <c r="C296" s="7" t="s">
        <v>1151</v>
      </c>
      <c r="D296" s="7" t="s">
        <v>734</v>
      </c>
      <c r="E296" s="7" t="s">
        <v>943</v>
      </c>
      <c r="F296" s="7">
        <v>221</v>
      </c>
      <c r="G296" s="7">
        <v>95</v>
      </c>
      <c r="H296" s="7">
        <v>60</v>
      </c>
      <c r="I296" s="7">
        <v>4</v>
      </c>
      <c r="J296" s="7" t="s">
        <v>99</v>
      </c>
      <c r="K296" s="7">
        <v>0</v>
      </c>
      <c r="L296" s="7">
        <v>6</v>
      </c>
      <c r="M296" s="7">
        <v>2</v>
      </c>
      <c r="N296" s="7">
        <v>12</v>
      </c>
      <c r="O296" s="7">
        <v>0</v>
      </c>
      <c r="P296" s="7">
        <v>15</v>
      </c>
      <c r="Q296" s="7">
        <v>8</v>
      </c>
      <c r="R296" s="7">
        <v>2</v>
      </c>
      <c r="S296" s="7">
        <v>2</v>
      </c>
      <c r="T296" s="7">
        <v>0</v>
      </c>
      <c r="U296" s="7" t="s">
        <v>99</v>
      </c>
      <c r="V296" s="7" t="s">
        <v>99</v>
      </c>
      <c r="W296" s="7" t="s">
        <v>99</v>
      </c>
      <c r="X296" s="7" t="s">
        <v>99</v>
      </c>
      <c r="Y296" s="7" t="s">
        <v>99</v>
      </c>
      <c r="Z296" s="7"/>
      <c r="AA296" s="7"/>
      <c r="AB296" s="7"/>
      <c r="AC296" s="7"/>
      <c r="AD296" s="7"/>
      <c r="AE296" s="7"/>
      <c r="AF296" s="7"/>
      <c r="AG296" s="7"/>
      <c r="AH296" s="7">
        <v>15</v>
      </c>
    </row>
    <row r="297" spans="1:34">
      <c r="A297" s="27">
        <v>39995</v>
      </c>
      <c r="B297" s="7" t="s">
        <v>413</v>
      </c>
      <c r="C297" s="7" t="s">
        <v>1151</v>
      </c>
      <c r="D297" s="7" t="s">
        <v>734</v>
      </c>
      <c r="E297" s="7" t="s">
        <v>1861</v>
      </c>
      <c r="F297" s="7">
        <v>123</v>
      </c>
      <c r="G297" s="7">
        <v>54</v>
      </c>
      <c r="H297" s="7">
        <v>38</v>
      </c>
      <c r="I297" s="7">
        <v>3</v>
      </c>
      <c r="J297" s="7" t="s">
        <v>99</v>
      </c>
      <c r="K297" s="7">
        <v>0</v>
      </c>
      <c r="L297" s="7">
        <v>2</v>
      </c>
      <c r="M297" s="7">
        <v>2</v>
      </c>
      <c r="N297" s="7">
        <v>4</v>
      </c>
      <c r="O297" s="7">
        <v>0</v>
      </c>
      <c r="P297" s="7">
        <v>9</v>
      </c>
      <c r="Q297" s="7">
        <v>5</v>
      </c>
      <c r="R297" s="7">
        <v>1</v>
      </c>
      <c r="S297" s="7">
        <v>1</v>
      </c>
      <c r="T297" s="7">
        <v>0</v>
      </c>
      <c r="U297" s="7" t="s">
        <v>99</v>
      </c>
      <c r="V297" s="7" t="s">
        <v>99</v>
      </c>
      <c r="W297" s="7" t="s">
        <v>99</v>
      </c>
      <c r="X297" s="7" t="s">
        <v>99</v>
      </c>
      <c r="Y297" s="7" t="s">
        <v>99</v>
      </c>
      <c r="Z297" s="7"/>
      <c r="AA297" s="7"/>
      <c r="AB297" s="7"/>
      <c r="AC297" s="7"/>
      <c r="AD297" s="7"/>
      <c r="AE297" s="7"/>
      <c r="AF297" s="7"/>
      <c r="AG297" s="7"/>
      <c r="AH297" s="7">
        <v>4</v>
      </c>
    </row>
    <row r="298" spans="1:34">
      <c r="A298" s="27">
        <v>39995</v>
      </c>
      <c r="B298" s="7" t="s">
        <v>413</v>
      </c>
      <c r="C298" s="7" t="s">
        <v>1151</v>
      </c>
      <c r="D298" s="7" t="s">
        <v>734</v>
      </c>
      <c r="E298" s="7" t="s">
        <v>1862</v>
      </c>
      <c r="F298" s="7">
        <v>98</v>
      </c>
      <c r="G298" s="7">
        <v>41</v>
      </c>
      <c r="H298" s="7">
        <v>22</v>
      </c>
      <c r="I298" s="7">
        <v>1</v>
      </c>
      <c r="J298" s="7" t="s">
        <v>99</v>
      </c>
      <c r="K298" s="7">
        <v>0</v>
      </c>
      <c r="L298" s="7">
        <v>4</v>
      </c>
      <c r="M298" s="7">
        <v>0</v>
      </c>
      <c r="N298" s="7">
        <v>8</v>
      </c>
      <c r="O298" s="7">
        <v>0</v>
      </c>
      <c r="P298" s="7">
        <v>6</v>
      </c>
      <c r="Q298" s="7">
        <v>3</v>
      </c>
      <c r="R298" s="7">
        <v>1</v>
      </c>
      <c r="S298" s="7">
        <v>1</v>
      </c>
      <c r="T298" s="7">
        <v>0</v>
      </c>
      <c r="U298" s="7" t="s">
        <v>99</v>
      </c>
      <c r="V298" s="7" t="s">
        <v>99</v>
      </c>
      <c r="W298" s="7" t="s">
        <v>99</v>
      </c>
      <c r="X298" s="7" t="s">
        <v>99</v>
      </c>
      <c r="Y298" s="7" t="s">
        <v>99</v>
      </c>
      <c r="Z298" s="7"/>
      <c r="AA298" s="7"/>
      <c r="AB298" s="7"/>
      <c r="AC298" s="7"/>
      <c r="AD298" s="7"/>
      <c r="AE298" s="7"/>
      <c r="AF298" s="7"/>
      <c r="AG298" s="7"/>
      <c r="AH298" s="7">
        <v>11</v>
      </c>
    </row>
    <row r="299" spans="1:34">
      <c r="A299" s="27">
        <v>39995</v>
      </c>
      <c r="B299" s="7" t="s">
        <v>413</v>
      </c>
      <c r="C299" s="7" t="s">
        <v>1863</v>
      </c>
      <c r="D299" s="7" t="s">
        <v>734</v>
      </c>
      <c r="E299" s="7" t="s">
        <v>1843</v>
      </c>
      <c r="F299" s="7">
        <v>17</v>
      </c>
      <c r="G299" s="7">
        <v>6</v>
      </c>
      <c r="H299" s="7">
        <v>3</v>
      </c>
      <c r="I299" s="7">
        <v>2</v>
      </c>
      <c r="J299" s="7" t="s">
        <v>99</v>
      </c>
      <c r="K299" s="7">
        <v>0</v>
      </c>
      <c r="L299" s="7">
        <v>2</v>
      </c>
      <c r="M299" s="7">
        <v>0</v>
      </c>
      <c r="N299" s="7">
        <v>1</v>
      </c>
      <c r="O299" s="7">
        <v>0</v>
      </c>
      <c r="P299" s="7">
        <v>0</v>
      </c>
      <c r="Q299" s="7">
        <v>2</v>
      </c>
      <c r="R299" s="7">
        <v>0</v>
      </c>
      <c r="S299" s="7">
        <v>1</v>
      </c>
      <c r="T299" s="7">
        <v>0</v>
      </c>
      <c r="U299" s="7" t="s">
        <v>99</v>
      </c>
      <c r="V299" s="7" t="s">
        <v>99</v>
      </c>
      <c r="W299" s="7" t="s">
        <v>99</v>
      </c>
      <c r="X299" s="7" t="s">
        <v>99</v>
      </c>
      <c r="Y299" s="7" t="s">
        <v>99</v>
      </c>
      <c r="Z299" s="7"/>
      <c r="AA299" s="7"/>
      <c r="AB299" s="7"/>
      <c r="AC299" s="7"/>
      <c r="AD299" s="7"/>
      <c r="AE299" s="7"/>
      <c r="AF299" s="7"/>
      <c r="AG299" s="7"/>
      <c r="AH299" s="7">
        <v>0</v>
      </c>
    </row>
    <row r="300" spans="1:34">
      <c r="A300" s="27">
        <v>39995</v>
      </c>
      <c r="B300" s="7" t="s">
        <v>413</v>
      </c>
      <c r="C300" s="7" t="s">
        <v>1863</v>
      </c>
      <c r="D300" s="7" t="s">
        <v>734</v>
      </c>
      <c r="E300" s="7" t="s">
        <v>943</v>
      </c>
      <c r="F300" s="7">
        <v>50</v>
      </c>
      <c r="G300" s="7">
        <v>15</v>
      </c>
      <c r="H300" s="7">
        <v>12</v>
      </c>
      <c r="I300" s="7">
        <v>2</v>
      </c>
      <c r="J300" s="7" t="s">
        <v>99</v>
      </c>
      <c r="K300" s="7">
        <v>0</v>
      </c>
      <c r="L300" s="7">
        <v>4</v>
      </c>
      <c r="M300" s="7">
        <v>0</v>
      </c>
      <c r="N300" s="7">
        <v>7</v>
      </c>
      <c r="O300" s="7">
        <v>0</v>
      </c>
      <c r="P300" s="7">
        <v>0</v>
      </c>
      <c r="Q300" s="7">
        <v>8</v>
      </c>
      <c r="R300" s="7">
        <v>0</v>
      </c>
      <c r="S300" s="7">
        <v>2</v>
      </c>
      <c r="T300" s="7">
        <v>0</v>
      </c>
      <c r="U300" s="7" t="s">
        <v>99</v>
      </c>
      <c r="V300" s="7" t="s">
        <v>99</v>
      </c>
      <c r="W300" s="7" t="s">
        <v>99</v>
      </c>
      <c r="X300" s="7" t="s">
        <v>99</v>
      </c>
      <c r="Y300" s="7" t="s">
        <v>99</v>
      </c>
      <c r="Z300" s="7"/>
      <c r="AA300" s="7"/>
      <c r="AB300" s="7"/>
      <c r="AC300" s="7"/>
      <c r="AD300" s="7"/>
      <c r="AE300" s="7"/>
      <c r="AF300" s="7"/>
      <c r="AG300" s="7"/>
      <c r="AH300" s="7">
        <v>0</v>
      </c>
    </row>
    <row r="301" spans="1:34">
      <c r="A301" s="27">
        <v>39995</v>
      </c>
      <c r="B301" s="7" t="s">
        <v>413</v>
      </c>
      <c r="C301" s="7" t="s">
        <v>1863</v>
      </c>
      <c r="D301" s="7" t="s">
        <v>734</v>
      </c>
      <c r="E301" s="7" t="s">
        <v>1861</v>
      </c>
      <c r="F301" s="7">
        <v>21</v>
      </c>
      <c r="G301" s="7">
        <v>7</v>
      </c>
      <c r="H301" s="7">
        <v>3</v>
      </c>
      <c r="I301" s="7">
        <v>2</v>
      </c>
      <c r="J301" s="7" t="s">
        <v>99</v>
      </c>
      <c r="K301" s="7">
        <v>0</v>
      </c>
      <c r="L301" s="7">
        <v>2</v>
      </c>
      <c r="M301" s="7">
        <v>0</v>
      </c>
      <c r="N301" s="7">
        <v>1</v>
      </c>
      <c r="O301" s="7">
        <v>0</v>
      </c>
      <c r="P301" s="7">
        <v>0</v>
      </c>
      <c r="Q301" s="7">
        <v>5</v>
      </c>
      <c r="R301" s="7">
        <v>0</v>
      </c>
      <c r="S301" s="7">
        <v>1</v>
      </c>
      <c r="T301" s="7">
        <v>0</v>
      </c>
      <c r="U301" s="7" t="s">
        <v>99</v>
      </c>
      <c r="V301" s="7" t="s">
        <v>99</v>
      </c>
      <c r="W301" s="7" t="s">
        <v>99</v>
      </c>
      <c r="X301" s="7" t="s">
        <v>99</v>
      </c>
      <c r="Y301" s="7" t="s">
        <v>99</v>
      </c>
      <c r="Z301" s="7"/>
      <c r="AA301" s="7"/>
      <c r="AB301" s="7"/>
      <c r="AC301" s="7"/>
      <c r="AD301" s="7"/>
      <c r="AE301" s="7"/>
      <c r="AF301" s="7"/>
      <c r="AG301" s="7"/>
      <c r="AH301" s="7">
        <v>0</v>
      </c>
    </row>
    <row r="302" spans="1:34">
      <c r="A302" s="27">
        <v>39995</v>
      </c>
      <c r="B302" s="7" t="s">
        <v>413</v>
      </c>
      <c r="C302" s="7" t="s">
        <v>1863</v>
      </c>
      <c r="D302" s="7" t="s">
        <v>734</v>
      </c>
      <c r="E302" s="7" t="s">
        <v>1862</v>
      </c>
      <c r="F302" s="7">
        <v>29</v>
      </c>
      <c r="G302" s="7">
        <v>8</v>
      </c>
      <c r="H302" s="7">
        <v>9</v>
      </c>
      <c r="I302" s="7">
        <v>0</v>
      </c>
      <c r="J302" s="7" t="s">
        <v>99</v>
      </c>
      <c r="K302" s="7">
        <v>0</v>
      </c>
      <c r="L302" s="7">
        <v>2</v>
      </c>
      <c r="M302" s="7">
        <v>0</v>
      </c>
      <c r="N302" s="7">
        <v>6</v>
      </c>
      <c r="O302" s="7">
        <v>0</v>
      </c>
      <c r="P302" s="7">
        <v>0</v>
      </c>
      <c r="Q302" s="7">
        <v>3</v>
      </c>
      <c r="R302" s="7">
        <v>0</v>
      </c>
      <c r="S302" s="7">
        <v>1</v>
      </c>
      <c r="T302" s="7">
        <v>0</v>
      </c>
      <c r="U302" s="7" t="s">
        <v>99</v>
      </c>
      <c r="V302" s="7" t="s">
        <v>99</v>
      </c>
      <c r="W302" s="7" t="s">
        <v>99</v>
      </c>
      <c r="X302" s="7" t="s">
        <v>99</v>
      </c>
      <c r="Y302" s="7" t="s">
        <v>99</v>
      </c>
      <c r="Z302" s="7"/>
      <c r="AA302" s="7"/>
      <c r="AB302" s="7"/>
      <c r="AC302" s="7"/>
      <c r="AD302" s="7"/>
      <c r="AE302" s="7"/>
      <c r="AF302" s="7"/>
      <c r="AG302" s="7"/>
      <c r="AH302" s="7">
        <v>0</v>
      </c>
    </row>
    <row r="303" spans="1:34">
      <c r="A303" s="27">
        <v>39995</v>
      </c>
      <c r="B303" s="7" t="s">
        <v>413</v>
      </c>
      <c r="C303" s="7" t="s">
        <v>1865</v>
      </c>
      <c r="D303" s="7" t="s">
        <v>734</v>
      </c>
      <c r="E303" s="7" t="s">
        <v>1843</v>
      </c>
      <c r="F303" s="7">
        <v>20</v>
      </c>
      <c r="G303" s="7">
        <v>5</v>
      </c>
      <c r="H303" s="7">
        <v>8</v>
      </c>
      <c r="I303" s="7">
        <v>1</v>
      </c>
      <c r="J303" s="7" t="s">
        <v>99</v>
      </c>
      <c r="K303" s="7">
        <v>0</v>
      </c>
      <c r="L303" s="7">
        <v>1</v>
      </c>
      <c r="M303" s="7">
        <v>1</v>
      </c>
      <c r="N303" s="7">
        <v>1</v>
      </c>
      <c r="O303" s="7">
        <v>0</v>
      </c>
      <c r="P303" s="7">
        <v>1</v>
      </c>
      <c r="Q303" s="7">
        <v>0</v>
      </c>
      <c r="R303" s="7">
        <v>1</v>
      </c>
      <c r="S303" s="7">
        <v>0</v>
      </c>
      <c r="T303" s="7">
        <v>0</v>
      </c>
      <c r="U303" s="7" t="s">
        <v>99</v>
      </c>
      <c r="V303" s="7" t="s">
        <v>99</v>
      </c>
      <c r="W303" s="7" t="s">
        <v>99</v>
      </c>
      <c r="X303" s="7" t="s">
        <v>99</v>
      </c>
      <c r="Y303" s="7" t="s">
        <v>99</v>
      </c>
      <c r="Z303" s="7"/>
      <c r="AA303" s="7"/>
      <c r="AB303" s="7"/>
      <c r="AC303" s="7"/>
      <c r="AD303" s="7"/>
      <c r="AE303" s="7"/>
      <c r="AF303" s="7"/>
      <c r="AG303" s="7"/>
      <c r="AH303" s="7">
        <v>1</v>
      </c>
    </row>
    <row r="304" spans="1:34">
      <c r="A304" s="27">
        <v>39995</v>
      </c>
      <c r="B304" s="7" t="s">
        <v>413</v>
      </c>
      <c r="C304" s="7" t="s">
        <v>1865</v>
      </c>
      <c r="D304" s="7" t="s">
        <v>734</v>
      </c>
      <c r="E304" s="7" t="s">
        <v>943</v>
      </c>
      <c r="F304" s="7">
        <v>171</v>
      </c>
      <c r="G304" s="7">
        <v>80</v>
      </c>
      <c r="H304" s="7">
        <v>48</v>
      </c>
      <c r="I304" s="7">
        <v>2</v>
      </c>
      <c r="J304" s="7" t="s">
        <v>99</v>
      </c>
      <c r="K304" s="7">
        <v>0</v>
      </c>
      <c r="L304" s="7">
        <v>2</v>
      </c>
      <c r="M304" s="7">
        <v>2</v>
      </c>
      <c r="N304" s="7">
        <v>5</v>
      </c>
      <c r="O304" s="7">
        <v>0</v>
      </c>
      <c r="P304" s="7">
        <v>15</v>
      </c>
      <c r="Q304" s="7">
        <v>0</v>
      </c>
      <c r="R304" s="7">
        <v>2</v>
      </c>
      <c r="S304" s="7">
        <v>0</v>
      </c>
      <c r="T304" s="7">
        <v>0</v>
      </c>
      <c r="U304" s="7" t="s">
        <v>99</v>
      </c>
      <c r="V304" s="7" t="s">
        <v>99</v>
      </c>
      <c r="W304" s="7" t="s">
        <v>99</v>
      </c>
      <c r="X304" s="7" t="s">
        <v>99</v>
      </c>
      <c r="Y304" s="7" t="s">
        <v>99</v>
      </c>
      <c r="Z304" s="7"/>
      <c r="AA304" s="7"/>
      <c r="AB304" s="7"/>
      <c r="AC304" s="7"/>
      <c r="AD304" s="7"/>
      <c r="AE304" s="7"/>
      <c r="AF304" s="7"/>
      <c r="AG304" s="7"/>
      <c r="AH304" s="7">
        <v>15</v>
      </c>
    </row>
    <row r="305" spans="1:34">
      <c r="A305" s="27">
        <v>39995</v>
      </c>
      <c r="B305" s="7" t="s">
        <v>413</v>
      </c>
      <c r="C305" s="7" t="s">
        <v>1865</v>
      </c>
      <c r="D305" s="7" t="s">
        <v>734</v>
      </c>
      <c r="E305" s="7" t="s">
        <v>1861</v>
      </c>
      <c r="F305" s="7">
        <v>102</v>
      </c>
      <c r="G305" s="7">
        <v>47</v>
      </c>
      <c r="H305" s="7">
        <v>35</v>
      </c>
      <c r="I305" s="7">
        <v>1</v>
      </c>
      <c r="J305" s="7" t="s">
        <v>99</v>
      </c>
      <c r="K305" s="7">
        <v>0</v>
      </c>
      <c r="L305" s="7">
        <v>0</v>
      </c>
      <c r="M305" s="7">
        <v>2</v>
      </c>
      <c r="N305" s="7">
        <v>3</v>
      </c>
      <c r="O305" s="7">
        <v>0</v>
      </c>
      <c r="P305" s="7">
        <v>9</v>
      </c>
      <c r="Q305" s="7">
        <v>0</v>
      </c>
      <c r="R305" s="7">
        <v>1</v>
      </c>
      <c r="S305" s="7">
        <v>0</v>
      </c>
      <c r="T305" s="7">
        <v>0</v>
      </c>
      <c r="U305" s="7" t="s">
        <v>99</v>
      </c>
      <c r="V305" s="7" t="s">
        <v>99</v>
      </c>
      <c r="W305" s="7" t="s">
        <v>99</v>
      </c>
      <c r="X305" s="7" t="s">
        <v>99</v>
      </c>
      <c r="Y305" s="7" t="s">
        <v>99</v>
      </c>
      <c r="Z305" s="7"/>
      <c r="AA305" s="7"/>
      <c r="AB305" s="7"/>
      <c r="AC305" s="7"/>
      <c r="AD305" s="7"/>
      <c r="AE305" s="7"/>
      <c r="AF305" s="7"/>
      <c r="AG305" s="7"/>
      <c r="AH305" s="7">
        <v>4</v>
      </c>
    </row>
    <row r="306" spans="1:34">
      <c r="A306" s="27">
        <v>39995</v>
      </c>
      <c r="B306" s="7" t="s">
        <v>413</v>
      </c>
      <c r="C306" s="7" t="s">
        <v>1865</v>
      </c>
      <c r="D306" s="7" t="s">
        <v>734</v>
      </c>
      <c r="E306" s="7" t="s">
        <v>1862</v>
      </c>
      <c r="F306" s="7">
        <v>69</v>
      </c>
      <c r="G306" s="7">
        <v>33</v>
      </c>
      <c r="H306" s="7">
        <v>13</v>
      </c>
      <c r="I306" s="7">
        <v>1</v>
      </c>
      <c r="J306" s="7" t="s">
        <v>99</v>
      </c>
      <c r="K306" s="7">
        <v>0</v>
      </c>
      <c r="L306" s="7">
        <v>2</v>
      </c>
      <c r="M306" s="7">
        <v>0</v>
      </c>
      <c r="N306" s="7">
        <v>2</v>
      </c>
      <c r="O306" s="7">
        <v>0</v>
      </c>
      <c r="P306" s="7">
        <v>6</v>
      </c>
      <c r="Q306" s="7">
        <v>0</v>
      </c>
      <c r="R306" s="7">
        <v>1</v>
      </c>
      <c r="S306" s="7">
        <v>0</v>
      </c>
      <c r="T306" s="7">
        <v>0</v>
      </c>
      <c r="U306" s="7" t="s">
        <v>99</v>
      </c>
      <c r="V306" s="7" t="s">
        <v>99</v>
      </c>
      <c r="W306" s="7" t="s">
        <v>99</v>
      </c>
      <c r="X306" s="7" t="s">
        <v>99</v>
      </c>
      <c r="Y306" s="7" t="s">
        <v>99</v>
      </c>
      <c r="Z306" s="7"/>
      <c r="AA306" s="7"/>
      <c r="AB306" s="7"/>
      <c r="AC306" s="7"/>
      <c r="AD306" s="7"/>
      <c r="AE306" s="7"/>
      <c r="AF306" s="7"/>
      <c r="AG306" s="7"/>
      <c r="AH306" s="7">
        <v>11</v>
      </c>
    </row>
    <row r="307" spans="1:34">
      <c r="A307" s="27">
        <v>39995</v>
      </c>
      <c r="B307" s="7" t="s">
        <v>413</v>
      </c>
      <c r="C307" s="7" t="s">
        <v>1865</v>
      </c>
      <c r="D307" s="7" t="s">
        <v>1866</v>
      </c>
      <c r="E307" s="7" t="s">
        <v>1843</v>
      </c>
      <c r="F307" s="7">
        <v>19</v>
      </c>
      <c r="G307" s="7">
        <v>5</v>
      </c>
      <c r="H307" s="7">
        <v>7</v>
      </c>
      <c r="I307" s="7">
        <v>1</v>
      </c>
      <c r="J307" s="7" t="s">
        <v>99</v>
      </c>
      <c r="K307" s="7">
        <v>0</v>
      </c>
      <c r="L307" s="7">
        <v>1</v>
      </c>
      <c r="M307" s="7">
        <v>1</v>
      </c>
      <c r="N307" s="7">
        <v>1</v>
      </c>
      <c r="O307" s="7">
        <v>0</v>
      </c>
      <c r="P307" s="7">
        <v>1</v>
      </c>
      <c r="Q307" s="7">
        <v>0</v>
      </c>
      <c r="R307" s="7">
        <v>1</v>
      </c>
      <c r="S307" s="7">
        <v>0</v>
      </c>
      <c r="T307" s="7">
        <v>0</v>
      </c>
      <c r="U307" s="7" t="s">
        <v>99</v>
      </c>
      <c r="V307" s="7" t="s">
        <v>99</v>
      </c>
      <c r="W307" s="7" t="s">
        <v>99</v>
      </c>
      <c r="X307" s="7" t="s">
        <v>99</v>
      </c>
      <c r="Y307" s="7" t="s">
        <v>99</v>
      </c>
      <c r="Z307" s="7"/>
      <c r="AA307" s="7"/>
      <c r="AB307" s="7"/>
      <c r="AC307" s="7"/>
      <c r="AD307" s="7"/>
      <c r="AE307" s="7"/>
      <c r="AF307" s="7"/>
      <c r="AG307" s="7"/>
      <c r="AH307" s="7">
        <v>1</v>
      </c>
    </row>
    <row r="308" spans="1:34">
      <c r="A308" s="27">
        <v>39995</v>
      </c>
      <c r="B308" s="7" t="s">
        <v>413</v>
      </c>
      <c r="C308" s="7" t="s">
        <v>1865</v>
      </c>
      <c r="D308" s="7" t="s">
        <v>1866</v>
      </c>
      <c r="E308" s="7" t="s">
        <v>943</v>
      </c>
      <c r="F308" s="7">
        <v>163</v>
      </c>
      <c r="G308" s="7">
        <v>80</v>
      </c>
      <c r="H308" s="7">
        <v>40</v>
      </c>
      <c r="I308" s="7">
        <v>2</v>
      </c>
      <c r="J308" s="7" t="s">
        <v>99</v>
      </c>
      <c r="K308" s="7">
        <v>0</v>
      </c>
      <c r="L308" s="7">
        <v>2</v>
      </c>
      <c r="M308" s="7">
        <v>2</v>
      </c>
      <c r="N308" s="7">
        <v>5</v>
      </c>
      <c r="O308" s="7">
        <v>0</v>
      </c>
      <c r="P308" s="7">
        <v>15</v>
      </c>
      <c r="Q308" s="7">
        <v>0</v>
      </c>
      <c r="R308" s="7">
        <v>2</v>
      </c>
      <c r="S308" s="7">
        <v>0</v>
      </c>
      <c r="T308" s="7">
        <v>0</v>
      </c>
      <c r="U308" s="7" t="s">
        <v>99</v>
      </c>
      <c r="V308" s="7" t="s">
        <v>99</v>
      </c>
      <c r="W308" s="7" t="s">
        <v>99</v>
      </c>
      <c r="X308" s="7" t="s">
        <v>99</v>
      </c>
      <c r="Y308" s="7" t="s">
        <v>99</v>
      </c>
      <c r="Z308" s="7"/>
      <c r="AA308" s="7"/>
      <c r="AB308" s="7"/>
      <c r="AC308" s="7"/>
      <c r="AD308" s="7"/>
      <c r="AE308" s="7"/>
      <c r="AF308" s="7"/>
      <c r="AG308" s="7"/>
      <c r="AH308" s="7">
        <v>15</v>
      </c>
    </row>
    <row r="309" spans="1:34">
      <c r="A309" s="27">
        <v>39995</v>
      </c>
      <c r="B309" s="7" t="s">
        <v>413</v>
      </c>
      <c r="C309" s="7" t="s">
        <v>1865</v>
      </c>
      <c r="D309" s="7" t="s">
        <v>1866</v>
      </c>
      <c r="E309" s="7" t="s">
        <v>1861</v>
      </c>
      <c r="F309" s="7">
        <v>97</v>
      </c>
      <c r="G309" s="7">
        <v>47</v>
      </c>
      <c r="H309" s="7">
        <v>30</v>
      </c>
      <c r="I309" s="7">
        <v>1</v>
      </c>
      <c r="J309" s="7" t="s">
        <v>99</v>
      </c>
      <c r="K309" s="7">
        <v>0</v>
      </c>
      <c r="L309" s="7">
        <v>0</v>
      </c>
      <c r="M309" s="7">
        <v>2</v>
      </c>
      <c r="N309" s="7">
        <v>3</v>
      </c>
      <c r="O309" s="7">
        <v>0</v>
      </c>
      <c r="P309" s="7">
        <v>9</v>
      </c>
      <c r="Q309" s="7">
        <v>0</v>
      </c>
      <c r="R309" s="7">
        <v>1</v>
      </c>
      <c r="S309" s="7">
        <v>0</v>
      </c>
      <c r="T309" s="7">
        <v>0</v>
      </c>
      <c r="U309" s="7" t="s">
        <v>99</v>
      </c>
      <c r="V309" s="7" t="s">
        <v>99</v>
      </c>
      <c r="W309" s="7" t="s">
        <v>99</v>
      </c>
      <c r="X309" s="7" t="s">
        <v>99</v>
      </c>
      <c r="Y309" s="7" t="s">
        <v>99</v>
      </c>
      <c r="Z309" s="7"/>
      <c r="AA309" s="7"/>
      <c r="AB309" s="7"/>
      <c r="AC309" s="7"/>
      <c r="AD309" s="7"/>
      <c r="AE309" s="7"/>
      <c r="AF309" s="7"/>
      <c r="AG309" s="7"/>
      <c r="AH309" s="7">
        <v>4</v>
      </c>
    </row>
    <row r="310" spans="1:34">
      <c r="A310" s="27">
        <v>39995</v>
      </c>
      <c r="B310" s="7" t="s">
        <v>413</v>
      </c>
      <c r="C310" s="7" t="s">
        <v>1865</v>
      </c>
      <c r="D310" s="7" t="s">
        <v>1866</v>
      </c>
      <c r="E310" s="7" t="s">
        <v>1862</v>
      </c>
      <c r="F310" s="7">
        <v>66</v>
      </c>
      <c r="G310" s="7">
        <v>33</v>
      </c>
      <c r="H310" s="7">
        <v>10</v>
      </c>
      <c r="I310" s="7">
        <v>1</v>
      </c>
      <c r="J310" s="7" t="s">
        <v>99</v>
      </c>
      <c r="K310" s="7">
        <v>0</v>
      </c>
      <c r="L310" s="7">
        <v>2</v>
      </c>
      <c r="M310" s="7">
        <v>0</v>
      </c>
      <c r="N310" s="7">
        <v>2</v>
      </c>
      <c r="O310" s="7">
        <v>0</v>
      </c>
      <c r="P310" s="7">
        <v>6</v>
      </c>
      <c r="Q310" s="7">
        <v>0</v>
      </c>
      <c r="R310" s="7">
        <v>1</v>
      </c>
      <c r="S310" s="7">
        <v>0</v>
      </c>
      <c r="T310" s="7">
        <v>0</v>
      </c>
      <c r="U310" s="7" t="s">
        <v>99</v>
      </c>
      <c r="V310" s="7" t="s">
        <v>99</v>
      </c>
      <c r="W310" s="7" t="s">
        <v>99</v>
      </c>
      <c r="X310" s="7" t="s">
        <v>99</v>
      </c>
      <c r="Y310" s="7" t="s">
        <v>99</v>
      </c>
      <c r="Z310" s="7"/>
      <c r="AA310" s="7"/>
      <c r="AB310" s="7"/>
      <c r="AC310" s="7"/>
      <c r="AD310" s="7"/>
      <c r="AE310" s="7"/>
      <c r="AF310" s="7"/>
      <c r="AG310" s="7"/>
      <c r="AH310" s="7">
        <v>11</v>
      </c>
    </row>
    <row r="311" spans="1:34">
      <c r="A311" s="27">
        <v>39995</v>
      </c>
      <c r="B311" s="7" t="s">
        <v>413</v>
      </c>
      <c r="C311" s="7" t="s">
        <v>1865</v>
      </c>
      <c r="D311" s="7" t="s">
        <v>1374</v>
      </c>
      <c r="E311" s="7" t="s">
        <v>1843</v>
      </c>
      <c r="F311" s="7">
        <v>1</v>
      </c>
      <c r="G311" s="7">
        <v>0</v>
      </c>
      <c r="H311" s="7">
        <v>1</v>
      </c>
      <c r="I311" s="7">
        <v>0</v>
      </c>
      <c r="J311" s="7" t="s">
        <v>99</v>
      </c>
      <c r="K311" s="7">
        <v>0</v>
      </c>
      <c r="L311" s="7">
        <v>0</v>
      </c>
      <c r="M311" s="7">
        <v>0</v>
      </c>
      <c r="N311" s="7">
        <v>0</v>
      </c>
      <c r="O311" s="7">
        <v>0</v>
      </c>
      <c r="P311" s="7">
        <v>0</v>
      </c>
      <c r="Q311" s="7">
        <v>0</v>
      </c>
      <c r="R311" s="7">
        <v>0</v>
      </c>
      <c r="S311" s="7">
        <v>0</v>
      </c>
      <c r="T311" s="7">
        <v>0</v>
      </c>
      <c r="U311" s="7" t="s">
        <v>99</v>
      </c>
      <c r="V311" s="7" t="s">
        <v>99</v>
      </c>
      <c r="W311" s="7" t="s">
        <v>99</v>
      </c>
      <c r="X311" s="7" t="s">
        <v>99</v>
      </c>
      <c r="Y311" s="7" t="s">
        <v>99</v>
      </c>
      <c r="Z311" s="7"/>
      <c r="AA311" s="7"/>
      <c r="AB311" s="7"/>
      <c r="AC311" s="7"/>
      <c r="AD311" s="7"/>
      <c r="AE311" s="7"/>
      <c r="AF311" s="7"/>
      <c r="AG311" s="7"/>
      <c r="AH311" s="7">
        <v>0</v>
      </c>
    </row>
    <row r="312" spans="1:34">
      <c r="A312" s="27">
        <v>39995</v>
      </c>
      <c r="B312" s="7" t="s">
        <v>413</v>
      </c>
      <c r="C312" s="7" t="s">
        <v>1865</v>
      </c>
      <c r="D312" s="7" t="s">
        <v>1374</v>
      </c>
      <c r="E312" s="7" t="s">
        <v>943</v>
      </c>
      <c r="F312" s="7">
        <v>8</v>
      </c>
      <c r="G312" s="7">
        <v>0</v>
      </c>
      <c r="H312" s="7">
        <v>8</v>
      </c>
      <c r="I312" s="7">
        <v>0</v>
      </c>
      <c r="J312" s="7" t="s">
        <v>99</v>
      </c>
      <c r="K312" s="7">
        <v>0</v>
      </c>
      <c r="L312" s="7">
        <v>0</v>
      </c>
      <c r="M312" s="7">
        <v>0</v>
      </c>
      <c r="N312" s="7">
        <v>0</v>
      </c>
      <c r="O312" s="7">
        <v>0</v>
      </c>
      <c r="P312" s="7">
        <v>0</v>
      </c>
      <c r="Q312" s="7">
        <v>0</v>
      </c>
      <c r="R312" s="7">
        <v>0</v>
      </c>
      <c r="S312" s="7">
        <v>0</v>
      </c>
      <c r="T312" s="7">
        <v>0</v>
      </c>
      <c r="U312" s="7" t="s">
        <v>99</v>
      </c>
      <c r="V312" s="7" t="s">
        <v>99</v>
      </c>
      <c r="W312" s="7" t="s">
        <v>99</v>
      </c>
      <c r="X312" s="7" t="s">
        <v>99</v>
      </c>
      <c r="Y312" s="7" t="s">
        <v>99</v>
      </c>
      <c r="Z312" s="7"/>
      <c r="AA312" s="7"/>
      <c r="AB312" s="7"/>
      <c r="AC312" s="7"/>
      <c r="AD312" s="7"/>
      <c r="AE312" s="7"/>
      <c r="AF312" s="7"/>
      <c r="AG312" s="7"/>
      <c r="AH312" s="7">
        <v>0</v>
      </c>
    </row>
    <row r="313" spans="1:34">
      <c r="A313" s="27">
        <v>39995</v>
      </c>
      <c r="B313" s="7" t="s">
        <v>413</v>
      </c>
      <c r="C313" s="7" t="s">
        <v>1865</v>
      </c>
      <c r="D313" s="7" t="s">
        <v>1374</v>
      </c>
      <c r="E313" s="7" t="s">
        <v>1861</v>
      </c>
      <c r="F313" s="7">
        <v>5</v>
      </c>
      <c r="G313" s="7">
        <v>0</v>
      </c>
      <c r="H313" s="7">
        <v>5</v>
      </c>
      <c r="I313" s="7">
        <v>0</v>
      </c>
      <c r="J313" s="7" t="s">
        <v>99</v>
      </c>
      <c r="K313" s="7">
        <v>0</v>
      </c>
      <c r="L313" s="7">
        <v>0</v>
      </c>
      <c r="M313" s="7">
        <v>0</v>
      </c>
      <c r="N313" s="7">
        <v>0</v>
      </c>
      <c r="O313" s="7">
        <v>0</v>
      </c>
      <c r="P313" s="7">
        <v>0</v>
      </c>
      <c r="Q313" s="7">
        <v>0</v>
      </c>
      <c r="R313" s="7">
        <v>0</v>
      </c>
      <c r="S313" s="7">
        <v>0</v>
      </c>
      <c r="T313" s="7">
        <v>0</v>
      </c>
      <c r="U313" s="7" t="s">
        <v>99</v>
      </c>
      <c r="V313" s="7" t="s">
        <v>99</v>
      </c>
      <c r="W313" s="7" t="s">
        <v>99</v>
      </c>
      <c r="X313" s="7" t="s">
        <v>99</v>
      </c>
      <c r="Y313" s="7" t="s">
        <v>99</v>
      </c>
      <c r="Z313" s="7"/>
      <c r="AA313" s="7"/>
      <c r="AB313" s="7"/>
      <c r="AC313" s="7"/>
      <c r="AD313" s="7"/>
      <c r="AE313" s="7"/>
      <c r="AF313" s="7"/>
      <c r="AG313" s="7"/>
      <c r="AH313" s="7">
        <v>0</v>
      </c>
    </row>
    <row r="314" spans="1:34">
      <c r="A314" s="27">
        <v>39995</v>
      </c>
      <c r="B314" s="7" t="s">
        <v>413</v>
      </c>
      <c r="C314" s="7" t="s">
        <v>1865</v>
      </c>
      <c r="D314" s="7" t="s">
        <v>1374</v>
      </c>
      <c r="E314" s="7" t="s">
        <v>1862</v>
      </c>
      <c r="F314" s="7">
        <v>3</v>
      </c>
      <c r="G314" s="7">
        <v>0</v>
      </c>
      <c r="H314" s="7">
        <v>3</v>
      </c>
      <c r="I314" s="7">
        <v>0</v>
      </c>
      <c r="J314" s="7" t="s">
        <v>99</v>
      </c>
      <c r="K314" s="7">
        <v>0</v>
      </c>
      <c r="L314" s="7">
        <v>0</v>
      </c>
      <c r="M314" s="7">
        <v>0</v>
      </c>
      <c r="N314" s="7">
        <v>0</v>
      </c>
      <c r="O314" s="7">
        <v>0</v>
      </c>
      <c r="P314" s="7">
        <v>0</v>
      </c>
      <c r="Q314" s="7">
        <v>0</v>
      </c>
      <c r="R314" s="7">
        <v>0</v>
      </c>
      <c r="S314" s="7">
        <v>0</v>
      </c>
      <c r="T314" s="7">
        <v>0</v>
      </c>
      <c r="U314" s="7" t="s">
        <v>99</v>
      </c>
      <c r="V314" s="7" t="s">
        <v>99</v>
      </c>
      <c r="W314" s="7" t="s">
        <v>99</v>
      </c>
      <c r="X314" s="7" t="s">
        <v>99</v>
      </c>
      <c r="Y314" s="7" t="s">
        <v>99</v>
      </c>
      <c r="Z314" s="7"/>
      <c r="AA314" s="7"/>
      <c r="AB314" s="7"/>
      <c r="AC314" s="7"/>
      <c r="AD314" s="7"/>
      <c r="AE314" s="7"/>
      <c r="AF314" s="7"/>
      <c r="AG314" s="7"/>
      <c r="AH314" s="7">
        <v>0</v>
      </c>
    </row>
    <row r="315" spans="1:34">
      <c r="A315" s="27">
        <v>39995</v>
      </c>
      <c r="B315" s="7" t="s">
        <v>413</v>
      </c>
      <c r="C315" s="7" t="s">
        <v>405</v>
      </c>
      <c r="D315" s="7" t="s">
        <v>734</v>
      </c>
      <c r="E315" s="7" t="s">
        <v>1843</v>
      </c>
      <c r="F315" s="7" t="s">
        <v>99</v>
      </c>
      <c r="G315" s="7" t="s">
        <v>99</v>
      </c>
      <c r="H315" s="7" t="s">
        <v>99</v>
      </c>
      <c r="I315" s="7" t="s">
        <v>99</v>
      </c>
      <c r="J315" s="7" t="s">
        <v>99</v>
      </c>
      <c r="K315" s="7" t="s">
        <v>99</v>
      </c>
      <c r="L315" s="7" t="s">
        <v>99</v>
      </c>
      <c r="M315" s="7" t="s">
        <v>99</v>
      </c>
      <c r="N315" s="7" t="s">
        <v>99</v>
      </c>
      <c r="O315" s="7" t="s">
        <v>99</v>
      </c>
      <c r="P315" s="7" t="s">
        <v>99</v>
      </c>
      <c r="Q315" s="7" t="s">
        <v>99</v>
      </c>
      <c r="R315" s="7" t="s">
        <v>99</v>
      </c>
      <c r="S315" s="7" t="s">
        <v>99</v>
      </c>
      <c r="T315" s="7" t="s">
        <v>99</v>
      </c>
      <c r="U315" s="7" t="s">
        <v>99</v>
      </c>
      <c r="V315" s="7" t="s">
        <v>99</v>
      </c>
      <c r="W315" s="7" t="s">
        <v>99</v>
      </c>
      <c r="X315" s="7" t="s">
        <v>99</v>
      </c>
      <c r="Y315" s="7" t="s">
        <v>99</v>
      </c>
      <c r="Z315" s="7"/>
      <c r="AA315" s="7"/>
      <c r="AB315" s="7"/>
      <c r="AC315" s="7"/>
      <c r="AD315" s="7"/>
      <c r="AE315" s="7"/>
      <c r="AF315" s="7"/>
      <c r="AG315" s="7"/>
      <c r="AH315" s="7" t="s">
        <v>99</v>
      </c>
    </row>
    <row r="316" spans="1:34">
      <c r="A316" s="27">
        <v>39995</v>
      </c>
      <c r="B316" s="7" t="s">
        <v>413</v>
      </c>
      <c r="C316" s="7" t="s">
        <v>405</v>
      </c>
      <c r="D316" s="7" t="s">
        <v>734</v>
      </c>
      <c r="E316" s="7" t="s">
        <v>943</v>
      </c>
      <c r="F316" s="7" t="s">
        <v>99</v>
      </c>
      <c r="G316" s="7" t="s">
        <v>99</v>
      </c>
      <c r="H316" s="7" t="s">
        <v>99</v>
      </c>
      <c r="I316" s="7" t="s">
        <v>99</v>
      </c>
      <c r="J316" s="7" t="s">
        <v>99</v>
      </c>
      <c r="K316" s="7" t="s">
        <v>99</v>
      </c>
      <c r="L316" s="7" t="s">
        <v>99</v>
      </c>
      <c r="M316" s="7" t="s">
        <v>99</v>
      </c>
      <c r="N316" s="7" t="s">
        <v>99</v>
      </c>
      <c r="O316" s="7" t="s">
        <v>99</v>
      </c>
      <c r="P316" s="7" t="s">
        <v>99</v>
      </c>
      <c r="Q316" s="7" t="s">
        <v>99</v>
      </c>
      <c r="R316" s="7" t="s">
        <v>99</v>
      </c>
      <c r="S316" s="7" t="s">
        <v>99</v>
      </c>
      <c r="T316" s="7" t="s">
        <v>99</v>
      </c>
      <c r="U316" s="7" t="s">
        <v>99</v>
      </c>
      <c r="V316" s="7" t="s">
        <v>99</v>
      </c>
      <c r="W316" s="7" t="s">
        <v>99</v>
      </c>
      <c r="X316" s="7" t="s">
        <v>99</v>
      </c>
      <c r="Y316" s="7" t="s">
        <v>99</v>
      </c>
      <c r="Z316" s="7"/>
      <c r="AA316" s="7"/>
      <c r="AB316" s="7"/>
      <c r="AC316" s="7"/>
      <c r="AD316" s="7"/>
      <c r="AE316" s="7"/>
      <c r="AF316" s="7"/>
      <c r="AG316" s="7"/>
      <c r="AH316" s="7" t="s">
        <v>99</v>
      </c>
    </row>
    <row r="317" spans="1:34">
      <c r="A317" s="27">
        <v>39995</v>
      </c>
      <c r="B317" s="7" t="s">
        <v>413</v>
      </c>
      <c r="C317" s="7" t="s">
        <v>405</v>
      </c>
      <c r="D317" s="7" t="s">
        <v>734</v>
      </c>
      <c r="E317" s="7" t="s">
        <v>1861</v>
      </c>
      <c r="F317" s="7" t="s">
        <v>99</v>
      </c>
      <c r="G317" s="7" t="s">
        <v>99</v>
      </c>
      <c r="H317" s="7" t="s">
        <v>99</v>
      </c>
      <c r="I317" s="7" t="s">
        <v>99</v>
      </c>
      <c r="J317" s="7" t="s">
        <v>99</v>
      </c>
      <c r="K317" s="7" t="s">
        <v>99</v>
      </c>
      <c r="L317" s="7" t="s">
        <v>99</v>
      </c>
      <c r="M317" s="7" t="s">
        <v>99</v>
      </c>
      <c r="N317" s="7" t="s">
        <v>99</v>
      </c>
      <c r="O317" s="7" t="s">
        <v>99</v>
      </c>
      <c r="P317" s="7" t="s">
        <v>99</v>
      </c>
      <c r="Q317" s="7" t="s">
        <v>99</v>
      </c>
      <c r="R317" s="7" t="s">
        <v>99</v>
      </c>
      <c r="S317" s="7" t="s">
        <v>99</v>
      </c>
      <c r="T317" s="7" t="s">
        <v>99</v>
      </c>
      <c r="U317" s="7" t="s">
        <v>99</v>
      </c>
      <c r="V317" s="7" t="s">
        <v>99</v>
      </c>
      <c r="W317" s="7" t="s">
        <v>99</v>
      </c>
      <c r="X317" s="7" t="s">
        <v>99</v>
      </c>
      <c r="Y317" s="7" t="s">
        <v>99</v>
      </c>
      <c r="Z317" s="7"/>
      <c r="AA317" s="7"/>
      <c r="AB317" s="7"/>
      <c r="AC317" s="7"/>
      <c r="AD317" s="7"/>
      <c r="AE317" s="7"/>
      <c r="AF317" s="7"/>
      <c r="AG317" s="7"/>
      <c r="AH317" s="7" t="s">
        <v>99</v>
      </c>
    </row>
    <row r="318" spans="1:34">
      <c r="A318" s="27">
        <v>39995</v>
      </c>
      <c r="B318" s="7" t="s">
        <v>413</v>
      </c>
      <c r="C318" s="7" t="s">
        <v>405</v>
      </c>
      <c r="D318" s="7" t="s">
        <v>734</v>
      </c>
      <c r="E318" s="7" t="s">
        <v>1862</v>
      </c>
      <c r="F318" s="7" t="s">
        <v>99</v>
      </c>
      <c r="G318" s="7" t="s">
        <v>99</v>
      </c>
      <c r="H318" s="7" t="s">
        <v>99</v>
      </c>
      <c r="I318" s="7" t="s">
        <v>99</v>
      </c>
      <c r="J318" s="7" t="s">
        <v>99</v>
      </c>
      <c r="K318" s="7" t="s">
        <v>99</v>
      </c>
      <c r="L318" s="7" t="s">
        <v>99</v>
      </c>
      <c r="M318" s="7" t="s">
        <v>99</v>
      </c>
      <c r="N318" s="7" t="s">
        <v>99</v>
      </c>
      <c r="O318" s="7" t="s">
        <v>99</v>
      </c>
      <c r="P318" s="7" t="s">
        <v>99</v>
      </c>
      <c r="Q318" s="7" t="s">
        <v>99</v>
      </c>
      <c r="R318" s="7" t="s">
        <v>99</v>
      </c>
      <c r="S318" s="7" t="s">
        <v>99</v>
      </c>
      <c r="T318" s="7" t="s">
        <v>99</v>
      </c>
      <c r="U318" s="7" t="s">
        <v>99</v>
      </c>
      <c r="V318" s="7" t="s">
        <v>99</v>
      </c>
      <c r="W318" s="7" t="s">
        <v>99</v>
      </c>
      <c r="X318" s="7" t="s">
        <v>99</v>
      </c>
      <c r="Y318" s="7" t="s">
        <v>99</v>
      </c>
      <c r="Z318" s="7"/>
      <c r="AA318" s="7"/>
      <c r="AB318" s="7"/>
      <c r="AC318" s="7"/>
      <c r="AD318" s="7"/>
      <c r="AE318" s="7"/>
      <c r="AF318" s="7"/>
      <c r="AG318" s="7"/>
      <c r="AH318" s="7" t="s">
        <v>99</v>
      </c>
    </row>
    <row r="319" spans="1:34">
      <c r="A319" s="27">
        <v>39995</v>
      </c>
      <c r="B319" s="7" t="s">
        <v>726</v>
      </c>
      <c r="C319" s="7" t="s">
        <v>1151</v>
      </c>
      <c r="D319" s="7" t="s">
        <v>734</v>
      </c>
      <c r="E319" s="7" t="s">
        <v>1843</v>
      </c>
      <c r="F319" s="7">
        <v>225</v>
      </c>
      <c r="G319" s="7">
        <v>78</v>
      </c>
      <c r="H319" s="7">
        <v>42</v>
      </c>
      <c r="I319" s="7">
        <v>29</v>
      </c>
      <c r="J319" s="7" t="s">
        <v>99</v>
      </c>
      <c r="K319" s="7">
        <v>3</v>
      </c>
      <c r="L319" s="7">
        <v>8</v>
      </c>
      <c r="M319" s="7">
        <v>5</v>
      </c>
      <c r="N319" s="7">
        <v>7</v>
      </c>
      <c r="O319" s="7">
        <v>8</v>
      </c>
      <c r="P319" s="7">
        <v>8</v>
      </c>
      <c r="Q319" s="7">
        <v>7</v>
      </c>
      <c r="R319" s="7">
        <v>10</v>
      </c>
      <c r="S319" s="7">
        <v>9</v>
      </c>
      <c r="T319" s="7">
        <v>8</v>
      </c>
      <c r="U319" s="7" t="s">
        <v>99</v>
      </c>
      <c r="V319" s="7" t="s">
        <v>99</v>
      </c>
      <c r="W319" s="7" t="s">
        <v>99</v>
      </c>
      <c r="X319" s="7" t="s">
        <v>99</v>
      </c>
      <c r="Y319" s="7" t="s">
        <v>99</v>
      </c>
      <c r="Z319" s="7"/>
      <c r="AA319" s="7"/>
      <c r="AB319" s="7"/>
      <c r="AC319" s="7"/>
      <c r="AD319" s="7"/>
      <c r="AE319" s="7"/>
      <c r="AF319" s="7"/>
      <c r="AG319" s="7"/>
      <c r="AH319" s="7">
        <v>3</v>
      </c>
    </row>
    <row r="320" spans="1:34">
      <c r="A320" s="27">
        <v>39995</v>
      </c>
      <c r="B320" s="7" t="s">
        <v>726</v>
      </c>
      <c r="C320" s="7" t="s">
        <v>1151</v>
      </c>
      <c r="D320" s="7" t="s">
        <v>734</v>
      </c>
      <c r="E320" s="7" t="s">
        <v>943</v>
      </c>
      <c r="F320" s="7">
        <v>1684</v>
      </c>
      <c r="G320" s="7">
        <v>436</v>
      </c>
      <c r="H320" s="7">
        <v>234</v>
      </c>
      <c r="I320" s="7">
        <v>275</v>
      </c>
      <c r="J320" s="7" t="s">
        <v>99</v>
      </c>
      <c r="K320" s="7">
        <v>7</v>
      </c>
      <c r="L320" s="7">
        <v>53</v>
      </c>
      <c r="M320" s="7">
        <v>12</v>
      </c>
      <c r="N320" s="7">
        <v>58</v>
      </c>
      <c r="O320" s="7">
        <v>163</v>
      </c>
      <c r="P320" s="7">
        <v>99</v>
      </c>
      <c r="Q320" s="7">
        <v>102</v>
      </c>
      <c r="R320" s="7">
        <v>87</v>
      </c>
      <c r="S320" s="7">
        <v>55</v>
      </c>
      <c r="T320" s="7">
        <v>64</v>
      </c>
      <c r="U320" s="7" t="s">
        <v>99</v>
      </c>
      <c r="V320" s="7" t="s">
        <v>99</v>
      </c>
      <c r="W320" s="7" t="s">
        <v>99</v>
      </c>
      <c r="X320" s="7" t="s">
        <v>99</v>
      </c>
      <c r="Y320" s="7" t="s">
        <v>99</v>
      </c>
      <c r="Z320" s="7"/>
      <c r="AA320" s="7"/>
      <c r="AB320" s="7"/>
      <c r="AC320" s="7"/>
      <c r="AD320" s="7"/>
      <c r="AE320" s="7"/>
      <c r="AF320" s="7"/>
      <c r="AG320" s="7"/>
      <c r="AH320" s="7">
        <v>39</v>
      </c>
    </row>
    <row r="321" spans="1:34">
      <c r="A321" s="27">
        <v>39995</v>
      </c>
      <c r="B321" s="7" t="s">
        <v>726</v>
      </c>
      <c r="C321" s="7" t="s">
        <v>1151</v>
      </c>
      <c r="D321" s="7" t="s">
        <v>734</v>
      </c>
      <c r="E321" s="7" t="s">
        <v>1861</v>
      </c>
      <c r="F321" s="7">
        <v>590</v>
      </c>
      <c r="G321" s="7">
        <v>171</v>
      </c>
      <c r="H321" s="7">
        <v>81</v>
      </c>
      <c r="I321" s="7">
        <v>105</v>
      </c>
      <c r="J321" s="7" t="s">
        <v>99</v>
      </c>
      <c r="K321" s="7">
        <v>2</v>
      </c>
      <c r="L321" s="7">
        <v>11</v>
      </c>
      <c r="M321" s="7">
        <v>3</v>
      </c>
      <c r="N321" s="7">
        <v>17</v>
      </c>
      <c r="O321" s="7">
        <v>52</v>
      </c>
      <c r="P321" s="7">
        <v>25</v>
      </c>
      <c r="Q321" s="7">
        <v>31</v>
      </c>
      <c r="R321" s="7">
        <v>29</v>
      </c>
      <c r="S321" s="7">
        <v>23</v>
      </c>
      <c r="T321" s="7">
        <v>19</v>
      </c>
      <c r="U321" s="7" t="s">
        <v>99</v>
      </c>
      <c r="V321" s="7" t="s">
        <v>99</v>
      </c>
      <c r="W321" s="7" t="s">
        <v>99</v>
      </c>
      <c r="X321" s="7" t="s">
        <v>99</v>
      </c>
      <c r="Y321" s="7" t="s">
        <v>99</v>
      </c>
      <c r="Z321" s="7"/>
      <c r="AA321" s="7"/>
      <c r="AB321" s="7"/>
      <c r="AC321" s="7"/>
      <c r="AD321" s="7"/>
      <c r="AE321" s="7"/>
      <c r="AF321" s="7"/>
      <c r="AG321" s="7"/>
      <c r="AH321" s="7">
        <v>21</v>
      </c>
    </row>
    <row r="322" spans="1:34">
      <c r="A322" s="27">
        <v>39995</v>
      </c>
      <c r="B322" s="7" t="s">
        <v>726</v>
      </c>
      <c r="C322" s="7" t="s">
        <v>1151</v>
      </c>
      <c r="D322" s="7" t="s">
        <v>734</v>
      </c>
      <c r="E322" s="7" t="s">
        <v>1862</v>
      </c>
      <c r="F322" s="7">
        <v>1094</v>
      </c>
      <c r="G322" s="7">
        <v>265</v>
      </c>
      <c r="H322" s="7">
        <v>153</v>
      </c>
      <c r="I322" s="7">
        <v>170</v>
      </c>
      <c r="J322" s="7" t="s">
        <v>99</v>
      </c>
      <c r="K322" s="7">
        <v>5</v>
      </c>
      <c r="L322" s="7">
        <v>42</v>
      </c>
      <c r="M322" s="7">
        <v>9</v>
      </c>
      <c r="N322" s="7">
        <v>41</v>
      </c>
      <c r="O322" s="7">
        <v>111</v>
      </c>
      <c r="P322" s="7">
        <v>74</v>
      </c>
      <c r="Q322" s="7">
        <v>71</v>
      </c>
      <c r="R322" s="7">
        <v>58</v>
      </c>
      <c r="S322" s="7">
        <v>32</v>
      </c>
      <c r="T322" s="7">
        <v>45</v>
      </c>
      <c r="U322" s="7" t="s">
        <v>99</v>
      </c>
      <c r="V322" s="7" t="s">
        <v>99</v>
      </c>
      <c r="W322" s="7" t="s">
        <v>99</v>
      </c>
      <c r="X322" s="7" t="s">
        <v>99</v>
      </c>
      <c r="Y322" s="7" t="s">
        <v>99</v>
      </c>
      <c r="Z322" s="7"/>
      <c r="AA322" s="7"/>
      <c r="AB322" s="7"/>
      <c r="AC322" s="7"/>
      <c r="AD322" s="7"/>
      <c r="AE322" s="7"/>
      <c r="AF322" s="7"/>
      <c r="AG322" s="7"/>
      <c r="AH322" s="7">
        <v>18</v>
      </c>
    </row>
    <row r="323" spans="1:34">
      <c r="A323" s="27">
        <v>39995</v>
      </c>
      <c r="B323" s="7" t="s">
        <v>726</v>
      </c>
      <c r="C323" s="7" t="s">
        <v>1863</v>
      </c>
      <c r="D323" s="7" t="s">
        <v>734</v>
      </c>
      <c r="E323" s="7" t="s">
        <v>1843</v>
      </c>
      <c r="F323" s="7">
        <v>124</v>
      </c>
      <c r="G323" s="7">
        <v>44</v>
      </c>
      <c r="H323" s="7">
        <v>23</v>
      </c>
      <c r="I323" s="7">
        <v>16</v>
      </c>
      <c r="J323" s="7" t="s">
        <v>99</v>
      </c>
      <c r="K323" s="7">
        <v>2</v>
      </c>
      <c r="L323" s="7">
        <v>4</v>
      </c>
      <c r="M323" s="7">
        <v>5</v>
      </c>
      <c r="N323" s="7">
        <v>2</v>
      </c>
      <c r="O323" s="7">
        <v>2</v>
      </c>
      <c r="P323" s="7">
        <v>3</v>
      </c>
      <c r="Q323" s="7">
        <v>4</v>
      </c>
      <c r="R323" s="7">
        <v>7</v>
      </c>
      <c r="S323" s="7">
        <v>5</v>
      </c>
      <c r="T323" s="7">
        <v>7</v>
      </c>
      <c r="U323" s="7" t="s">
        <v>99</v>
      </c>
      <c r="V323" s="7" t="s">
        <v>99</v>
      </c>
      <c r="W323" s="7" t="s">
        <v>99</v>
      </c>
      <c r="X323" s="7" t="s">
        <v>99</v>
      </c>
      <c r="Y323" s="7" t="s">
        <v>99</v>
      </c>
      <c r="Z323" s="7"/>
      <c r="AA323" s="7"/>
      <c r="AB323" s="7"/>
      <c r="AC323" s="7"/>
      <c r="AD323" s="7"/>
      <c r="AE323" s="7"/>
      <c r="AF323" s="7"/>
      <c r="AG323" s="7"/>
      <c r="AH323" s="7">
        <v>0</v>
      </c>
    </row>
    <row r="324" spans="1:34">
      <c r="A324" s="27">
        <v>39995</v>
      </c>
      <c r="B324" s="7" t="s">
        <v>726</v>
      </c>
      <c r="C324" s="7" t="s">
        <v>1863</v>
      </c>
      <c r="D324" s="7" t="s">
        <v>734</v>
      </c>
      <c r="E324" s="7" t="s">
        <v>943</v>
      </c>
      <c r="F324" s="7">
        <v>339</v>
      </c>
      <c r="G324" s="7">
        <v>102</v>
      </c>
      <c r="H324" s="7">
        <v>55</v>
      </c>
      <c r="I324" s="7">
        <v>45</v>
      </c>
      <c r="J324" s="7" t="s">
        <v>99</v>
      </c>
      <c r="K324" s="7">
        <v>4</v>
      </c>
      <c r="L324" s="7">
        <v>13</v>
      </c>
      <c r="M324" s="7">
        <v>12</v>
      </c>
      <c r="N324" s="7">
        <v>9</v>
      </c>
      <c r="O324" s="7">
        <v>15</v>
      </c>
      <c r="P324" s="7">
        <v>3</v>
      </c>
      <c r="Q324" s="7">
        <v>12</v>
      </c>
      <c r="R324" s="7">
        <v>26</v>
      </c>
      <c r="S324" s="7">
        <v>19</v>
      </c>
      <c r="T324" s="7">
        <v>24</v>
      </c>
      <c r="U324" s="7" t="s">
        <v>99</v>
      </c>
      <c r="V324" s="7" t="s">
        <v>99</v>
      </c>
      <c r="W324" s="7" t="s">
        <v>99</v>
      </c>
      <c r="X324" s="7" t="s">
        <v>99</v>
      </c>
      <c r="Y324" s="7" t="s">
        <v>99</v>
      </c>
      <c r="Z324" s="7"/>
      <c r="AA324" s="7"/>
      <c r="AB324" s="7"/>
      <c r="AC324" s="7"/>
      <c r="AD324" s="7"/>
      <c r="AE324" s="7"/>
      <c r="AF324" s="7"/>
      <c r="AG324" s="7"/>
      <c r="AH324" s="7">
        <v>0</v>
      </c>
    </row>
    <row r="325" spans="1:34">
      <c r="A325" s="27">
        <v>39995</v>
      </c>
      <c r="B325" s="7" t="s">
        <v>726</v>
      </c>
      <c r="C325" s="7" t="s">
        <v>1863</v>
      </c>
      <c r="D325" s="7" t="s">
        <v>734</v>
      </c>
      <c r="E325" s="7" t="s">
        <v>1861</v>
      </c>
      <c r="F325" s="7">
        <v>101</v>
      </c>
      <c r="G325" s="7">
        <v>36</v>
      </c>
      <c r="H325" s="7">
        <v>10</v>
      </c>
      <c r="I325" s="7">
        <v>15</v>
      </c>
      <c r="J325" s="7" t="s">
        <v>99</v>
      </c>
      <c r="K325" s="7">
        <v>1</v>
      </c>
      <c r="L325" s="7">
        <v>2</v>
      </c>
      <c r="M325" s="7">
        <v>3</v>
      </c>
      <c r="N325" s="7">
        <v>3</v>
      </c>
      <c r="O325" s="7">
        <v>2</v>
      </c>
      <c r="P325" s="7">
        <v>1</v>
      </c>
      <c r="Q325" s="7">
        <v>3</v>
      </c>
      <c r="R325" s="7">
        <v>8</v>
      </c>
      <c r="S325" s="7">
        <v>11</v>
      </c>
      <c r="T325" s="7">
        <v>6</v>
      </c>
      <c r="U325" s="7" t="s">
        <v>99</v>
      </c>
      <c r="V325" s="7" t="s">
        <v>99</v>
      </c>
      <c r="W325" s="7" t="s">
        <v>99</v>
      </c>
      <c r="X325" s="7" t="s">
        <v>99</v>
      </c>
      <c r="Y325" s="7" t="s">
        <v>99</v>
      </c>
      <c r="Z325" s="7"/>
      <c r="AA325" s="7"/>
      <c r="AB325" s="7"/>
      <c r="AC325" s="7"/>
      <c r="AD325" s="7"/>
      <c r="AE325" s="7"/>
      <c r="AF325" s="7"/>
      <c r="AG325" s="7"/>
      <c r="AH325" s="7">
        <v>0</v>
      </c>
    </row>
    <row r="326" spans="1:34">
      <c r="A326" s="27">
        <v>39995</v>
      </c>
      <c r="B326" s="7" t="s">
        <v>726</v>
      </c>
      <c r="C326" s="7" t="s">
        <v>1863</v>
      </c>
      <c r="D326" s="7" t="s">
        <v>734</v>
      </c>
      <c r="E326" s="7" t="s">
        <v>1862</v>
      </c>
      <c r="F326" s="7">
        <v>238</v>
      </c>
      <c r="G326" s="7">
        <v>66</v>
      </c>
      <c r="H326" s="7">
        <v>45</v>
      </c>
      <c r="I326" s="7">
        <v>30</v>
      </c>
      <c r="J326" s="7" t="s">
        <v>99</v>
      </c>
      <c r="K326" s="7">
        <v>3</v>
      </c>
      <c r="L326" s="7">
        <v>11</v>
      </c>
      <c r="M326" s="7">
        <v>9</v>
      </c>
      <c r="N326" s="7">
        <v>6</v>
      </c>
      <c r="O326" s="7">
        <v>13</v>
      </c>
      <c r="P326" s="7">
        <v>2</v>
      </c>
      <c r="Q326" s="7">
        <v>9</v>
      </c>
      <c r="R326" s="7">
        <v>18</v>
      </c>
      <c r="S326" s="7">
        <v>8</v>
      </c>
      <c r="T326" s="7">
        <v>18</v>
      </c>
      <c r="U326" s="7" t="s">
        <v>99</v>
      </c>
      <c r="V326" s="7" t="s">
        <v>99</v>
      </c>
      <c r="W326" s="7" t="s">
        <v>99</v>
      </c>
      <c r="X326" s="7" t="s">
        <v>99</v>
      </c>
      <c r="Y326" s="7" t="s">
        <v>99</v>
      </c>
      <c r="Z326" s="7"/>
      <c r="AA326" s="7"/>
      <c r="AB326" s="7"/>
      <c r="AC326" s="7"/>
      <c r="AD326" s="7"/>
      <c r="AE326" s="7"/>
      <c r="AF326" s="7"/>
      <c r="AG326" s="7"/>
      <c r="AH326" s="7">
        <v>0</v>
      </c>
    </row>
    <row r="327" spans="1:34">
      <c r="A327" s="27">
        <v>39995</v>
      </c>
      <c r="B327" s="7" t="s">
        <v>726</v>
      </c>
      <c r="C327" s="7" t="s">
        <v>1865</v>
      </c>
      <c r="D327" s="7" t="s">
        <v>734</v>
      </c>
      <c r="E327" s="7" t="s">
        <v>1843</v>
      </c>
      <c r="F327" s="7">
        <v>101</v>
      </c>
      <c r="G327" s="7">
        <v>34</v>
      </c>
      <c r="H327" s="7">
        <v>19</v>
      </c>
      <c r="I327" s="7">
        <v>13</v>
      </c>
      <c r="J327" s="7" t="s">
        <v>99</v>
      </c>
      <c r="K327" s="7">
        <v>1</v>
      </c>
      <c r="L327" s="7">
        <v>4</v>
      </c>
      <c r="M327" s="7">
        <v>0</v>
      </c>
      <c r="N327" s="7">
        <v>5</v>
      </c>
      <c r="O327" s="7">
        <v>6</v>
      </c>
      <c r="P327" s="7">
        <v>5</v>
      </c>
      <c r="Q327" s="7">
        <v>3</v>
      </c>
      <c r="R327" s="7">
        <v>3</v>
      </c>
      <c r="S327" s="7">
        <v>4</v>
      </c>
      <c r="T327" s="7">
        <v>1</v>
      </c>
      <c r="U327" s="7" t="s">
        <v>99</v>
      </c>
      <c r="V327" s="7" t="s">
        <v>99</v>
      </c>
      <c r="W327" s="7" t="s">
        <v>99</v>
      </c>
      <c r="X327" s="7" t="s">
        <v>99</v>
      </c>
      <c r="Y327" s="7" t="s">
        <v>99</v>
      </c>
      <c r="Z327" s="7"/>
      <c r="AA327" s="7"/>
      <c r="AB327" s="7"/>
      <c r="AC327" s="7"/>
      <c r="AD327" s="7"/>
      <c r="AE327" s="7"/>
      <c r="AF327" s="7"/>
      <c r="AG327" s="7"/>
      <c r="AH327" s="7">
        <v>3</v>
      </c>
    </row>
    <row r="328" spans="1:34">
      <c r="A328" s="27">
        <v>39995</v>
      </c>
      <c r="B328" s="7" t="s">
        <v>726</v>
      </c>
      <c r="C328" s="7" t="s">
        <v>1865</v>
      </c>
      <c r="D328" s="7" t="s">
        <v>734</v>
      </c>
      <c r="E328" s="7" t="s">
        <v>943</v>
      </c>
      <c r="F328" s="7">
        <v>1345</v>
      </c>
      <c r="G328" s="7">
        <v>334</v>
      </c>
      <c r="H328" s="7">
        <v>179</v>
      </c>
      <c r="I328" s="7">
        <v>230</v>
      </c>
      <c r="J328" s="7" t="s">
        <v>99</v>
      </c>
      <c r="K328" s="7">
        <v>3</v>
      </c>
      <c r="L328" s="7">
        <v>40</v>
      </c>
      <c r="M328" s="7">
        <v>0</v>
      </c>
      <c r="N328" s="7">
        <v>49</v>
      </c>
      <c r="O328" s="7">
        <v>148</v>
      </c>
      <c r="P328" s="7">
        <v>96</v>
      </c>
      <c r="Q328" s="7">
        <v>90</v>
      </c>
      <c r="R328" s="7">
        <v>61</v>
      </c>
      <c r="S328" s="7">
        <v>36</v>
      </c>
      <c r="T328" s="7">
        <v>40</v>
      </c>
      <c r="U328" s="7" t="s">
        <v>99</v>
      </c>
      <c r="V328" s="7" t="s">
        <v>99</v>
      </c>
      <c r="W328" s="7" t="s">
        <v>99</v>
      </c>
      <c r="X328" s="7" t="s">
        <v>99</v>
      </c>
      <c r="Y328" s="7" t="s">
        <v>99</v>
      </c>
      <c r="Z328" s="7"/>
      <c r="AA328" s="7"/>
      <c r="AB328" s="7"/>
      <c r="AC328" s="7"/>
      <c r="AD328" s="7"/>
      <c r="AE328" s="7"/>
      <c r="AF328" s="7"/>
      <c r="AG328" s="7"/>
      <c r="AH328" s="7">
        <v>39</v>
      </c>
    </row>
    <row r="329" spans="1:34">
      <c r="A329" s="27">
        <v>39995</v>
      </c>
      <c r="B329" s="7" t="s">
        <v>726</v>
      </c>
      <c r="C329" s="7" t="s">
        <v>1865</v>
      </c>
      <c r="D329" s="7" t="s">
        <v>734</v>
      </c>
      <c r="E329" s="7" t="s">
        <v>1861</v>
      </c>
      <c r="F329" s="7">
        <v>489</v>
      </c>
      <c r="G329" s="7">
        <v>135</v>
      </c>
      <c r="H329" s="7">
        <v>71</v>
      </c>
      <c r="I329" s="7">
        <v>90</v>
      </c>
      <c r="J329" s="7" t="s">
        <v>99</v>
      </c>
      <c r="K329" s="7">
        <v>1</v>
      </c>
      <c r="L329" s="7">
        <v>9</v>
      </c>
      <c r="M329" s="7">
        <v>0</v>
      </c>
      <c r="N329" s="7">
        <v>14</v>
      </c>
      <c r="O329" s="7">
        <v>50</v>
      </c>
      <c r="P329" s="7">
        <v>24</v>
      </c>
      <c r="Q329" s="7">
        <v>28</v>
      </c>
      <c r="R329" s="7">
        <v>21</v>
      </c>
      <c r="S329" s="7">
        <v>12</v>
      </c>
      <c r="T329" s="7">
        <v>13</v>
      </c>
      <c r="U329" s="7" t="s">
        <v>99</v>
      </c>
      <c r="V329" s="7" t="s">
        <v>99</v>
      </c>
      <c r="W329" s="7" t="s">
        <v>99</v>
      </c>
      <c r="X329" s="7" t="s">
        <v>99</v>
      </c>
      <c r="Y329" s="7" t="s">
        <v>99</v>
      </c>
      <c r="Z329" s="7"/>
      <c r="AA329" s="7"/>
      <c r="AB329" s="7"/>
      <c r="AC329" s="7"/>
      <c r="AD329" s="7"/>
      <c r="AE329" s="7"/>
      <c r="AF329" s="7"/>
      <c r="AG329" s="7"/>
      <c r="AH329" s="7">
        <v>21</v>
      </c>
    </row>
    <row r="330" spans="1:34">
      <c r="A330" s="27">
        <v>39995</v>
      </c>
      <c r="B330" s="7" t="s">
        <v>726</v>
      </c>
      <c r="C330" s="7" t="s">
        <v>1865</v>
      </c>
      <c r="D330" s="7" t="s">
        <v>734</v>
      </c>
      <c r="E330" s="7" t="s">
        <v>1862</v>
      </c>
      <c r="F330" s="7">
        <v>856</v>
      </c>
      <c r="G330" s="7">
        <v>199</v>
      </c>
      <c r="H330" s="7">
        <v>108</v>
      </c>
      <c r="I330" s="7">
        <v>140</v>
      </c>
      <c r="J330" s="7" t="s">
        <v>99</v>
      </c>
      <c r="K330" s="7">
        <v>2</v>
      </c>
      <c r="L330" s="7">
        <v>31</v>
      </c>
      <c r="M330" s="7">
        <v>0</v>
      </c>
      <c r="N330" s="7">
        <v>35</v>
      </c>
      <c r="O330" s="7">
        <v>98</v>
      </c>
      <c r="P330" s="7">
        <v>72</v>
      </c>
      <c r="Q330" s="7">
        <v>62</v>
      </c>
      <c r="R330" s="7">
        <v>40</v>
      </c>
      <c r="S330" s="7">
        <v>24</v>
      </c>
      <c r="T330" s="7">
        <v>27</v>
      </c>
      <c r="U330" s="7" t="s">
        <v>99</v>
      </c>
      <c r="V330" s="7" t="s">
        <v>99</v>
      </c>
      <c r="W330" s="7" t="s">
        <v>99</v>
      </c>
      <c r="X330" s="7" t="s">
        <v>99</v>
      </c>
      <c r="Y330" s="7" t="s">
        <v>99</v>
      </c>
      <c r="Z330" s="7"/>
      <c r="AA330" s="7"/>
      <c r="AB330" s="7"/>
      <c r="AC330" s="7"/>
      <c r="AD330" s="7"/>
      <c r="AE330" s="7"/>
      <c r="AF330" s="7"/>
      <c r="AG330" s="7"/>
      <c r="AH330" s="7">
        <v>18</v>
      </c>
    </row>
    <row r="331" spans="1:34">
      <c r="A331" s="27">
        <v>39995</v>
      </c>
      <c r="B331" s="7" t="s">
        <v>726</v>
      </c>
      <c r="C331" s="7" t="s">
        <v>1865</v>
      </c>
      <c r="D331" s="7" t="s">
        <v>1866</v>
      </c>
      <c r="E331" s="7" t="s">
        <v>1843</v>
      </c>
      <c r="F331" s="7">
        <v>99</v>
      </c>
      <c r="G331" s="7">
        <v>34</v>
      </c>
      <c r="H331" s="7">
        <v>18</v>
      </c>
      <c r="I331" s="7">
        <v>13</v>
      </c>
      <c r="J331" s="7" t="s">
        <v>99</v>
      </c>
      <c r="K331" s="7">
        <v>1</v>
      </c>
      <c r="L331" s="7">
        <v>4</v>
      </c>
      <c r="M331" s="7">
        <v>0</v>
      </c>
      <c r="N331" s="7">
        <v>5</v>
      </c>
      <c r="O331" s="7">
        <v>5</v>
      </c>
      <c r="P331" s="7">
        <v>5</v>
      </c>
      <c r="Q331" s="7">
        <v>3</v>
      </c>
      <c r="R331" s="7">
        <v>3</v>
      </c>
      <c r="S331" s="7">
        <v>4</v>
      </c>
      <c r="T331" s="7">
        <v>1</v>
      </c>
      <c r="U331" s="7" t="s">
        <v>99</v>
      </c>
      <c r="V331" s="7" t="s">
        <v>99</v>
      </c>
      <c r="W331" s="7" t="s">
        <v>99</v>
      </c>
      <c r="X331" s="7" t="s">
        <v>99</v>
      </c>
      <c r="Y331" s="7" t="s">
        <v>99</v>
      </c>
      <c r="Z331" s="7"/>
      <c r="AA331" s="7"/>
      <c r="AB331" s="7"/>
      <c r="AC331" s="7"/>
      <c r="AD331" s="7"/>
      <c r="AE331" s="7"/>
      <c r="AF331" s="7"/>
      <c r="AG331" s="7"/>
      <c r="AH331" s="7">
        <v>3</v>
      </c>
    </row>
    <row r="332" spans="1:34">
      <c r="A332" s="27">
        <v>39995</v>
      </c>
      <c r="B332" s="7" t="s">
        <v>726</v>
      </c>
      <c r="C332" s="7" t="s">
        <v>1865</v>
      </c>
      <c r="D332" s="7" t="s">
        <v>1866</v>
      </c>
      <c r="E332" s="7" t="s">
        <v>943</v>
      </c>
      <c r="F332" s="7">
        <v>1333</v>
      </c>
      <c r="G332" s="7">
        <v>334</v>
      </c>
      <c r="H332" s="7">
        <v>169</v>
      </c>
      <c r="I332" s="7">
        <v>230</v>
      </c>
      <c r="J332" s="7" t="s">
        <v>99</v>
      </c>
      <c r="K332" s="7">
        <v>3</v>
      </c>
      <c r="L332" s="7">
        <v>40</v>
      </c>
      <c r="M332" s="7">
        <v>0</v>
      </c>
      <c r="N332" s="7">
        <v>49</v>
      </c>
      <c r="O332" s="7">
        <v>146</v>
      </c>
      <c r="P332" s="7">
        <v>96</v>
      </c>
      <c r="Q332" s="7">
        <v>90</v>
      </c>
      <c r="R332" s="7">
        <v>61</v>
      </c>
      <c r="S332" s="7">
        <v>36</v>
      </c>
      <c r="T332" s="7">
        <v>40</v>
      </c>
      <c r="U332" s="7" t="s">
        <v>99</v>
      </c>
      <c r="V332" s="7" t="s">
        <v>99</v>
      </c>
      <c r="W332" s="7" t="s">
        <v>99</v>
      </c>
      <c r="X332" s="7" t="s">
        <v>99</v>
      </c>
      <c r="Y332" s="7" t="s">
        <v>99</v>
      </c>
      <c r="Z332" s="7"/>
      <c r="AA332" s="7"/>
      <c r="AB332" s="7"/>
      <c r="AC332" s="7"/>
      <c r="AD332" s="7"/>
      <c r="AE332" s="7"/>
      <c r="AF332" s="7"/>
      <c r="AG332" s="7"/>
      <c r="AH332" s="7">
        <v>39</v>
      </c>
    </row>
    <row r="333" spans="1:34">
      <c r="A333" s="27">
        <v>39995</v>
      </c>
      <c r="B333" s="7" t="s">
        <v>726</v>
      </c>
      <c r="C333" s="7" t="s">
        <v>1865</v>
      </c>
      <c r="D333" s="7" t="s">
        <v>1866</v>
      </c>
      <c r="E333" s="7" t="s">
        <v>1861</v>
      </c>
      <c r="F333" s="7">
        <v>485</v>
      </c>
      <c r="G333" s="7">
        <v>135</v>
      </c>
      <c r="H333" s="7">
        <v>69</v>
      </c>
      <c r="I333" s="7">
        <v>90</v>
      </c>
      <c r="J333" s="7" t="s">
        <v>99</v>
      </c>
      <c r="K333" s="7">
        <v>1</v>
      </c>
      <c r="L333" s="7">
        <v>9</v>
      </c>
      <c r="M333" s="7">
        <v>0</v>
      </c>
      <c r="N333" s="7">
        <v>14</v>
      </c>
      <c r="O333" s="7">
        <v>48</v>
      </c>
      <c r="P333" s="7">
        <v>24</v>
      </c>
      <c r="Q333" s="7">
        <v>28</v>
      </c>
      <c r="R333" s="7">
        <v>21</v>
      </c>
      <c r="S333" s="7">
        <v>12</v>
      </c>
      <c r="T333" s="7">
        <v>13</v>
      </c>
      <c r="U333" s="7" t="s">
        <v>99</v>
      </c>
      <c r="V333" s="7" t="s">
        <v>99</v>
      </c>
      <c r="W333" s="7" t="s">
        <v>99</v>
      </c>
      <c r="X333" s="7" t="s">
        <v>99</v>
      </c>
      <c r="Y333" s="7" t="s">
        <v>99</v>
      </c>
      <c r="Z333" s="7"/>
      <c r="AA333" s="7"/>
      <c r="AB333" s="7"/>
      <c r="AC333" s="7"/>
      <c r="AD333" s="7"/>
      <c r="AE333" s="7"/>
      <c r="AF333" s="7"/>
      <c r="AG333" s="7"/>
      <c r="AH333" s="7">
        <v>21</v>
      </c>
    </row>
    <row r="334" spans="1:34">
      <c r="A334" s="27">
        <v>39995</v>
      </c>
      <c r="B334" s="7" t="s">
        <v>726</v>
      </c>
      <c r="C334" s="7" t="s">
        <v>1865</v>
      </c>
      <c r="D334" s="7" t="s">
        <v>1866</v>
      </c>
      <c r="E334" s="7" t="s">
        <v>1862</v>
      </c>
      <c r="F334" s="7">
        <v>848</v>
      </c>
      <c r="G334" s="7">
        <v>199</v>
      </c>
      <c r="H334" s="7">
        <v>100</v>
      </c>
      <c r="I334" s="7">
        <v>140</v>
      </c>
      <c r="J334" s="7" t="s">
        <v>99</v>
      </c>
      <c r="K334" s="7">
        <v>2</v>
      </c>
      <c r="L334" s="7">
        <v>31</v>
      </c>
      <c r="M334" s="7">
        <v>0</v>
      </c>
      <c r="N334" s="7">
        <v>35</v>
      </c>
      <c r="O334" s="7">
        <v>98</v>
      </c>
      <c r="P334" s="7">
        <v>72</v>
      </c>
      <c r="Q334" s="7">
        <v>62</v>
      </c>
      <c r="R334" s="7">
        <v>40</v>
      </c>
      <c r="S334" s="7">
        <v>24</v>
      </c>
      <c r="T334" s="7">
        <v>27</v>
      </c>
      <c r="U334" s="7" t="s">
        <v>99</v>
      </c>
      <c r="V334" s="7" t="s">
        <v>99</v>
      </c>
      <c r="W334" s="7" t="s">
        <v>99</v>
      </c>
      <c r="X334" s="7" t="s">
        <v>99</v>
      </c>
      <c r="Y334" s="7" t="s">
        <v>99</v>
      </c>
      <c r="Z334" s="7"/>
      <c r="AA334" s="7"/>
      <c r="AB334" s="7"/>
      <c r="AC334" s="7"/>
      <c r="AD334" s="7"/>
      <c r="AE334" s="7"/>
      <c r="AF334" s="7"/>
      <c r="AG334" s="7"/>
      <c r="AH334" s="7">
        <v>18</v>
      </c>
    </row>
    <row r="335" spans="1:34">
      <c r="A335" s="27">
        <v>39995</v>
      </c>
      <c r="B335" s="7" t="s">
        <v>726</v>
      </c>
      <c r="C335" s="7" t="s">
        <v>1865</v>
      </c>
      <c r="D335" s="7" t="s">
        <v>1374</v>
      </c>
      <c r="E335" s="7" t="s">
        <v>1843</v>
      </c>
      <c r="F335" s="7">
        <v>2</v>
      </c>
      <c r="G335" s="7">
        <v>0</v>
      </c>
      <c r="H335" s="7">
        <v>1</v>
      </c>
      <c r="I335" s="7">
        <v>0</v>
      </c>
      <c r="J335" s="7" t="s">
        <v>99</v>
      </c>
      <c r="K335" s="7">
        <v>0</v>
      </c>
      <c r="L335" s="7">
        <v>0</v>
      </c>
      <c r="M335" s="7">
        <v>0</v>
      </c>
      <c r="N335" s="7">
        <v>0</v>
      </c>
      <c r="O335" s="7">
        <v>1</v>
      </c>
      <c r="P335" s="7">
        <v>0</v>
      </c>
      <c r="Q335" s="7">
        <v>0</v>
      </c>
      <c r="R335" s="7">
        <v>0</v>
      </c>
      <c r="S335" s="7">
        <v>0</v>
      </c>
      <c r="T335" s="7">
        <v>0</v>
      </c>
      <c r="U335" s="7" t="s">
        <v>99</v>
      </c>
      <c r="V335" s="7" t="s">
        <v>99</v>
      </c>
      <c r="W335" s="7" t="s">
        <v>99</v>
      </c>
      <c r="X335" s="7" t="s">
        <v>99</v>
      </c>
      <c r="Y335" s="7" t="s">
        <v>99</v>
      </c>
      <c r="Z335" s="7"/>
      <c r="AA335" s="7"/>
      <c r="AB335" s="7"/>
      <c r="AC335" s="7"/>
      <c r="AD335" s="7"/>
      <c r="AE335" s="7"/>
      <c r="AF335" s="7"/>
      <c r="AG335" s="7"/>
      <c r="AH335" s="7">
        <v>0</v>
      </c>
    </row>
    <row r="336" spans="1:34">
      <c r="A336" s="27">
        <v>39995</v>
      </c>
      <c r="B336" s="7" t="s">
        <v>726</v>
      </c>
      <c r="C336" s="7" t="s">
        <v>1865</v>
      </c>
      <c r="D336" s="7" t="s">
        <v>1374</v>
      </c>
      <c r="E336" s="7" t="s">
        <v>943</v>
      </c>
      <c r="F336" s="7">
        <v>12</v>
      </c>
      <c r="G336" s="7">
        <v>0</v>
      </c>
      <c r="H336" s="7">
        <v>10</v>
      </c>
      <c r="I336" s="7">
        <v>0</v>
      </c>
      <c r="J336" s="7" t="s">
        <v>99</v>
      </c>
      <c r="K336" s="7">
        <v>0</v>
      </c>
      <c r="L336" s="7">
        <v>0</v>
      </c>
      <c r="M336" s="7">
        <v>0</v>
      </c>
      <c r="N336" s="7">
        <v>0</v>
      </c>
      <c r="O336" s="7">
        <v>2</v>
      </c>
      <c r="P336" s="7">
        <v>0</v>
      </c>
      <c r="Q336" s="7">
        <v>0</v>
      </c>
      <c r="R336" s="7">
        <v>0</v>
      </c>
      <c r="S336" s="7">
        <v>0</v>
      </c>
      <c r="T336" s="7">
        <v>0</v>
      </c>
      <c r="U336" s="7" t="s">
        <v>99</v>
      </c>
      <c r="V336" s="7" t="s">
        <v>99</v>
      </c>
      <c r="W336" s="7" t="s">
        <v>99</v>
      </c>
      <c r="X336" s="7" t="s">
        <v>99</v>
      </c>
      <c r="Y336" s="7" t="s">
        <v>99</v>
      </c>
      <c r="Z336" s="7"/>
      <c r="AA336" s="7"/>
      <c r="AB336" s="7"/>
      <c r="AC336" s="7"/>
      <c r="AD336" s="7"/>
      <c r="AE336" s="7"/>
      <c r="AF336" s="7"/>
      <c r="AG336" s="7"/>
      <c r="AH336" s="7">
        <v>0</v>
      </c>
    </row>
    <row r="337" spans="1:34">
      <c r="A337" s="27">
        <v>39995</v>
      </c>
      <c r="B337" s="7" t="s">
        <v>726</v>
      </c>
      <c r="C337" s="7" t="s">
        <v>1865</v>
      </c>
      <c r="D337" s="7" t="s">
        <v>1374</v>
      </c>
      <c r="E337" s="7" t="s">
        <v>1861</v>
      </c>
      <c r="F337" s="7">
        <v>4</v>
      </c>
      <c r="G337" s="7">
        <v>0</v>
      </c>
      <c r="H337" s="7">
        <v>2</v>
      </c>
      <c r="I337" s="7">
        <v>0</v>
      </c>
      <c r="J337" s="7" t="s">
        <v>99</v>
      </c>
      <c r="K337" s="7">
        <v>0</v>
      </c>
      <c r="L337" s="7">
        <v>0</v>
      </c>
      <c r="M337" s="7">
        <v>0</v>
      </c>
      <c r="N337" s="7">
        <v>0</v>
      </c>
      <c r="O337" s="7">
        <v>2</v>
      </c>
      <c r="P337" s="7">
        <v>0</v>
      </c>
      <c r="Q337" s="7">
        <v>0</v>
      </c>
      <c r="R337" s="7">
        <v>0</v>
      </c>
      <c r="S337" s="7">
        <v>0</v>
      </c>
      <c r="T337" s="7">
        <v>0</v>
      </c>
      <c r="U337" s="7" t="s">
        <v>99</v>
      </c>
      <c r="V337" s="7" t="s">
        <v>99</v>
      </c>
      <c r="W337" s="7" t="s">
        <v>99</v>
      </c>
      <c r="X337" s="7" t="s">
        <v>99</v>
      </c>
      <c r="Y337" s="7" t="s">
        <v>99</v>
      </c>
      <c r="Z337" s="7"/>
      <c r="AA337" s="7"/>
      <c r="AB337" s="7"/>
      <c r="AC337" s="7"/>
      <c r="AD337" s="7"/>
      <c r="AE337" s="7"/>
      <c r="AF337" s="7"/>
      <c r="AG337" s="7"/>
      <c r="AH337" s="7">
        <v>0</v>
      </c>
    </row>
    <row r="338" spans="1:34">
      <c r="A338" s="27">
        <v>39995</v>
      </c>
      <c r="B338" s="7" t="s">
        <v>726</v>
      </c>
      <c r="C338" s="7" t="s">
        <v>1865</v>
      </c>
      <c r="D338" s="7" t="s">
        <v>1374</v>
      </c>
      <c r="E338" s="7" t="s">
        <v>1862</v>
      </c>
      <c r="F338" s="7">
        <v>8</v>
      </c>
      <c r="G338" s="7">
        <v>0</v>
      </c>
      <c r="H338" s="7">
        <v>8</v>
      </c>
      <c r="I338" s="7">
        <v>0</v>
      </c>
      <c r="J338" s="7" t="s">
        <v>99</v>
      </c>
      <c r="K338" s="7">
        <v>0</v>
      </c>
      <c r="L338" s="7">
        <v>0</v>
      </c>
      <c r="M338" s="7">
        <v>0</v>
      </c>
      <c r="N338" s="7">
        <v>0</v>
      </c>
      <c r="O338" s="7">
        <v>0</v>
      </c>
      <c r="P338" s="7">
        <v>0</v>
      </c>
      <c r="Q338" s="7">
        <v>0</v>
      </c>
      <c r="R338" s="7">
        <v>0</v>
      </c>
      <c r="S338" s="7">
        <v>0</v>
      </c>
      <c r="T338" s="7">
        <v>0</v>
      </c>
      <c r="U338" s="7" t="s">
        <v>99</v>
      </c>
      <c r="V338" s="7" t="s">
        <v>99</v>
      </c>
      <c r="W338" s="7" t="s">
        <v>99</v>
      </c>
      <c r="X338" s="7" t="s">
        <v>99</v>
      </c>
      <c r="Y338" s="7" t="s">
        <v>99</v>
      </c>
      <c r="Z338" s="7"/>
      <c r="AA338" s="7"/>
      <c r="AB338" s="7"/>
      <c r="AC338" s="7"/>
      <c r="AD338" s="7"/>
      <c r="AE338" s="7"/>
      <c r="AF338" s="7"/>
      <c r="AG338" s="7"/>
      <c r="AH338" s="7">
        <v>0</v>
      </c>
    </row>
    <row r="339" spans="1:34">
      <c r="A339" s="27">
        <v>39995</v>
      </c>
      <c r="B339" s="7" t="s">
        <v>726</v>
      </c>
      <c r="C339" s="7" t="s">
        <v>405</v>
      </c>
      <c r="D339" s="7" t="s">
        <v>734</v>
      </c>
      <c r="E339" s="7" t="s">
        <v>1843</v>
      </c>
      <c r="F339" s="7" t="s">
        <v>99</v>
      </c>
      <c r="G339" s="7" t="s">
        <v>99</v>
      </c>
      <c r="H339" s="7" t="s">
        <v>99</v>
      </c>
      <c r="I339" s="7" t="s">
        <v>99</v>
      </c>
      <c r="J339" s="7" t="s">
        <v>99</v>
      </c>
      <c r="K339" s="7" t="s">
        <v>99</v>
      </c>
      <c r="L339" s="7" t="s">
        <v>99</v>
      </c>
      <c r="M339" s="7" t="s">
        <v>99</v>
      </c>
      <c r="N339" s="7" t="s">
        <v>99</v>
      </c>
      <c r="O339" s="7" t="s">
        <v>99</v>
      </c>
      <c r="P339" s="7" t="s">
        <v>99</v>
      </c>
      <c r="Q339" s="7" t="s">
        <v>99</v>
      </c>
      <c r="R339" s="7" t="s">
        <v>99</v>
      </c>
      <c r="S339" s="7" t="s">
        <v>99</v>
      </c>
      <c r="T339" s="7" t="s">
        <v>99</v>
      </c>
      <c r="U339" s="7" t="s">
        <v>99</v>
      </c>
      <c r="V339" s="7" t="s">
        <v>99</v>
      </c>
      <c r="W339" s="7" t="s">
        <v>99</v>
      </c>
      <c r="X339" s="7" t="s">
        <v>99</v>
      </c>
      <c r="Y339" s="7" t="s">
        <v>99</v>
      </c>
      <c r="Z339" s="7"/>
      <c r="AA339" s="7"/>
      <c r="AB339" s="7"/>
      <c r="AC339" s="7"/>
      <c r="AD339" s="7"/>
      <c r="AE339" s="7"/>
      <c r="AF339" s="7"/>
      <c r="AG339" s="7"/>
      <c r="AH339" s="7" t="s">
        <v>99</v>
      </c>
    </row>
    <row r="340" spans="1:34">
      <c r="A340" s="27">
        <v>39995</v>
      </c>
      <c r="B340" s="7" t="s">
        <v>726</v>
      </c>
      <c r="C340" s="7" t="s">
        <v>405</v>
      </c>
      <c r="D340" s="7" t="s">
        <v>734</v>
      </c>
      <c r="E340" s="7" t="s">
        <v>943</v>
      </c>
      <c r="F340" s="7" t="s">
        <v>99</v>
      </c>
      <c r="G340" s="7" t="s">
        <v>99</v>
      </c>
      <c r="H340" s="7" t="s">
        <v>99</v>
      </c>
      <c r="I340" s="7" t="s">
        <v>99</v>
      </c>
      <c r="J340" s="7" t="s">
        <v>99</v>
      </c>
      <c r="K340" s="7" t="s">
        <v>99</v>
      </c>
      <c r="L340" s="7" t="s">
        <v>99</v>
      </c>
      <c r="M340" s="7" t="s">
        <v>99</v>
      </c>
      <c r="N340" s="7" t="s">
        <v>99</v>
      </c>
      <c r="O340" s="7" t="s">
        <v>99</v>
      </c>
      <c r="P340" s="7" t="s">
        <v>99</v>
      </c>
      <c r="Q340" s="7" t="s">
        <v>99</v>
      </c>
      <c r="R340" s="7" t="s">
        <v>99</v>
      </c>
      <c r="S340" s="7" t="s">
        <v>99</v>
      </c>
      <c r="T340" s="7" t="s">
        <v>99</v>
      </c>
      <c r="U340" s="7" t="s">
        <v>99</v>
      </c>
      <c r="V340" s="7" t="s">
        <v>99</v>
      </c>
      <c r="W340" s="7" t="s">
        <v>99</v>
      </c>
      <c r="X340" s="7" t="s">
        <v>99</v>
      </c>
      <c r="Y340" s="7" t="s">
        <v>99</v>
      </c>
      <c r="Z340" s="7"/>
      <c r="AA340" s="7"/>
      <c r="AB340" s="7"/>
      <c r="AC340" s="7"/>
      <c r="AD340" s="7"/>
      <c r="AE340" s="7"/>
      <c r="AF340" s="7"/>
      <c r="AG340" s="7"/>
      <c r="AH340" s="7" t="s">
        <v>99</v>
      </c>
    </row>
    <row r="341" spans="1:34">
      <c r="A341" s="27">
        <v>39995</v>
      </c>
      <c r="B341" s="7" t="s">
        <v>726</v>
      </c>
      <c r="C341" s="7" t="s">
        <v>405</v>
      </c>
      <c r="D341" s="7" t="s">
        <v>734</v>
      </c>
      <c r="E341" s="7" t="s">
        <v>1861</v>
      </c>
      <c r="F341" s="7" t="s">
        <v>99</v>
      </c>
      <c r="G341" s="7" t="s">
        <v>99</v>
      </c>
      <c r="H341" s="7" t="s">
        <v>99</v>
      </c>
      <c r="I341" s="7" t="s">
        <v>99</v>
      </c>
      <c r="J341" s="7" t="s">
        <v>99</v>
      </c>
      <c r="K341" s="7" t="s">
        <v>99</v>
      </c>
      <c r="L341" s="7" t="s">
        <v>99</v>
      </c>
      <c r="M341" s="7" t="s">
        <v>99</v>
      </c>
      <c r="N341" s="7" t="s">
        <v>99</v>
      </c>
      <c r="O341" s="7" t="s">
        <v>99</v>
      </c>
      <c r="P341" s="7" t="s">
        <v>99</v>
      </c>
      <c r="Q341" s="7" t="s">
        <v>99</v>
      </c>
      <c r="R341" s="7" t="s">
        <v>99</v>
      </c>
      <c r="S341" s="7" t="s">
        <v>99</v>
      </c>
      <c r="T341" s="7" t="s">
        <v>99</v>
      </c>
      <c r="U341" s="7" t="s">
        <v>99</v>
      </c>
      <c r="V341" s="7" t="s">
        <v>99</v>
      </c>
      <c r="W341" s="7" t="s">
        <v>99</v>
      </c>
      <c r="X341" s="7" t="s">
        <v>99</v>
      </c>
      <c r="Y341" s="7" t="s">
        <v>99</v>
      </c>
      <c r="Z341" s="7"/>
      <c r="AA341" s="7"/>
      <c r="AB341" s="7"/>
      <c r="AC341" s="7"/>
      <c r="AD341" s="7"/>
      <c r="AE341" s="7"/>
      <c r="AF341" s="7"/>
      <c r="AG341" s="7"/>
      <c r="AH341" s="7" t="s">
        <v>99</v>
      </c>
    </row>
    <row r="342" spans="1:34">
      <c r="A342" s="27">
        <v>39995</v>
      </c>
      <c r="B342" s="7" t="s">
        <v>726</v>
      </c>
      <c r="C342" s="7" t="s">
        <v>405</v>
      </c>
      <c r="D342" s="7" t="s">
        <v>734</v>
      </c>
      <c r="E342" s="7" t="s">
        <v>1862</v>
      </c>
      <c r="F342" s="7" t="s">
        <v>99</v>
      </c>
      <c r="G342" s="7" t="s">
        <v>99</v>
      </c>
      <c r="H342" s="7" t="s">
        <v>99</v>
      </c>
      <c r="I342" s="7" t="s">
        <v>99</v>
      </c>
      <c r="J342" s="7" t="s">
        <v>99</v>
      </c>
      <c r="K342" s="7" t="s">
        <v>99</v>
      </c>
      <c r="L342" s="7" t="s">
        <v>99</v>
      </c>
      <c r="M342" s="7" t="s">
        <v>99</v>
      </c>
      <c r="N342" s="7" t="s">
        <v>99</v>
      </c>
      <c r="O342" s="7" t="s">
        <v>99</v>
      </c>
      <c r="P342" s="7" t="s">
        <v>99</v>
      </c>
      <c r="Q342" s="7" t="s">
        <v>99</v>
      </c>
      <c r="R342" s="7" t="s">
        <v>99</v>
      </c>
      <c r="S342" s="7" t="s">
        <v>99</v>
      </c>
      <c r="T342" s="7" t="s">
        <v>99</v>
      </c>
      <c r="U342" s="7" t="s">
        <v>99</v>
      </c>
      <c r="V342" s="7" t="s">
        <v>99</v>
      </c>
      <c r="W342" s="7" t="s">
        <v>99</v>
      </c>
      <c r="X342" s="7" t="s">
        <v>99</v>
      </c>
      <c r="Y342" s="7" t="s">
        <v>99</v>
      </c>
      <c r="Z342" s="7"/>
      <c r="AA342" s="7"/>
      <c r="AB342" s="7"/>
      <c r="AC342" s="7"/>
      <c r="AD342" s="7"/>
      <c r="AE342" s="7"/>
      <c r="AF342" s="7"/>
      <c r="AG342" s="7"/>
      <c r="AH342" s="7" t="s">
        <v>99</v>
      </c>
    </row>
    <row r="343" spans="1:34">
      <c r="A343" s="27">
        <v>39995</v>
      </c>
      <c r="B343" s="7" t="s">
        <v>268</v>
      </c>
      <c r="C343" s="7" t="s">
        <v>1151</v>
      </c>
      <c r="D343" s="7" t="s">
        <v>734</v>
      </c>
      <c r="E343" s="7" t="s">
        <v>1843</v>
      </c>
      <c r="F343" s="7">
        <v>152</v>
      </c>
      <c r="G343" s="7">
        <v>65</v>
      </c>
      <c r="H343" s="7">
        <v>29</v>
      </c>
      <c r="I343" s="7">
        <v>19</v>
      </c>
      <c r="J343" s="7" t="s">
        <v>99</v>
      </c>
      <c r="K343" s="7">
        <v>7</v>
      </c>
      <c r="L343" s="7">
        <v>0</v>
      </c>
      <c r="M343" s="7">
        <v>5</v>
      </c>
      <c r="N343" s="7">
        <v>7</v>
      </c>
      <c r="O343" s="7">
        <v>7</v>
      </c>
      <c r="P343" s="7">
        <v>4</v>
      </c>
      <c r="Q343" s="7">
        <v>1</v>
      </c>
      <c r="R343" s="7">
        <v>1</v>
      </c>
      <c r="S343" s="7">
        <v>2</v>
      </c>
      <c r="T343" s="7">
        <v>5</v>
      </c>
      <c r="U343" s="7" t="s">
        <v>99</v>
      </c>
      <c r="V343" s="7" t="s">
        <v>99</v>
      </c>
      <c r="W343" s="7" t="s">
        <v>99</v>
      </c>
      <c r="X343" s="7" t="s">
        <v>99</v>
      </c>
      <c r="Y343" s="7" t="s">
        <v>99</v>
      </c>
      <c r="Z343" s="7"/>
      <c r="AA343" s="7"/>
      <c r="AB343" s="7"/>
      <c r="AC343" s="7"/>
      <c r="AD343" s="7"/>
      <c r="AE343" s="7"/>
      <c r="AF343" s="7"/>
      <c r="AG343" s="7"/>
      <c r="AH343" s="7">
        <v>0</v>
      </c>
    </row>
    <row r="344" spans="1:34">
      <c r="A344" s="27">
        <v>39995</v>
      </c>
      <c r="B344" s="7" t="s">
        <v>268</v>
      </c>
      <c r="C344" s="7" t="s">
        <v>1151</v>
      </c>
      <c r="D344" s="7" t="s">
        <v>734</v>
      </c>
      <c r="E344" s="7" t="s">
        <v>943</v>
      </c>
      <c r="F344" s="7">
        <v>956</v>
      </c>
      <c r="G344" s="7">
        <v>569</v>
      </c>
      <c r="H344" s="7">
        <v>110</v>
      </c>
      <c r="I344" s="7">
        <v>84</v>
      </c>
      <c r="J344" s="7" t="s">
        <v>99</v>
      </c>
      <c r="K344" s="7">
        <v>17</v>
      </c>
      <c r="L344" s="7">
        <v>0</v>
      </c>
      <c r="M344" s="7">
        <v>55</v>
      </c>
      <c r="N344" s="7">
        <v>70</v>
      </c>
      <c r="O344" s="7">
        <v>10</v>
      </c>
      <c r="P344" s="7">
        <v>6</v>
      </c>
      <c r="Q344" s="7">
        <v>3</v>
      </c>
      <c r="R344" s="7">
        <v>1</v>
      </c>
      <c r="S344" s="7">
        <v>4</v>
      </c>
      <c r="T344" s="7">
        <v>27</v>
      </c>
      <c r="U344" s="7" t="s">
        <v>99</v>
      </c>
      <c r="V344" s="7" t="s">
        <v>99</v>
      </c>
      <c r="W344" s="7" t="s">
        <v>99</v>
      </c>
      <c r="X344" s="7" t="s">
        <v>99</v>
      </c>
      <c r="Y344" s="7" t="s">
        <v>99</v>
      </c>
      <c r="Z344" s="7"/>
      <c r="AA344" s="7"/>
      <c r="AB344" s="7"/>
      <c r="AC344" s="7"/>
      <c r="AD344" s="7"/>
      <c r="AE344" s="7"/>
      <c r="AF344" s="7"/>
      <c r="AG344" s="7"/>
      <c r="AH344" s="7">
        <v>0</v>
      </c>
    </row>
    <row r="345" spans="1:34">
      <c r="A345" s="27">
        <v>39995</v>
      </c>
      <c r="B345" s="7" t="s">
        <v>268</v>
      </c>
      <c r="C345" s="7" t="s">
        <v>1151</v>
      </c>
      <c r="D345" s="7" t="s">
        <v>734</v>
      </c>
      <c r="E345" s="7" t="s">
        <v>1861</v>
      </c>
      <c r="F345" s="7">
        <v>419</v>
      </c>
      <c r="G345" s="7">
        <v>263</v>
      </c>
      <c r="H345" s="7">
        <v>40</v>
      </c>
      <c r="I345" s="7">
        <v>40</v>
      </c>
      <c r="J345" s="7" t="s">
        <v>99</v>
      </c>
      <c r="K345" s="7">
        <v>4</v>
      </c>
      <c r="L345" s="7">
        <v>0</v>
      </c>
      <c r="M345" s="7">
        <v>34</v>
      </c>
      <c r="N345" s="7">
        <v>20</v>
      </c>
      <c r="O345" s="7">
        <v>4</v>
      </c>
      <c r="P345" s="7">
        <v>1</v>
      </c>
      <c r="Q345" s="7">
        <v>1</v>
      </c>
      <c r="R345" s="7">
        <v>0</v>
      </c>
      <c r="S345" s="7">
        <v>2</v>
      </c>
      <c r="T345" s="7">
        <v>10</v>
      </c>
      <c r="U345" s="7" t="s">
        <v>99</v>
      </c>
      <c r="V345" s="7" t="s">
        <v>99</v>
      </c>
      <c r="W345" s="7" t="s">
        <v>99</v>
      </c>
      <c r="X345" s="7" t="s">
        <v>99</v>
      </c>
      <c r="Y345" s="7" t="s">
        <v>99</v>
      </c>
      <c r="Z345" s="7"/>
      <c r="AA345" s="7"/>
      <c r="AB345" s="7"/>
      <c r="AC345" s="7"/>
      <c r="AD345" s="7"/>
      <c r="AE345" s="7"/>
      <c r="AF345" s="7"/>
      <c r="AG345" s="7"/>
      <c r="AH345" s="7">
        <v>0</v>
      </c>
    </row>
    <row r="346" spans="1:34">
      <c r="A346" s="27">
        <v>39995</v>
      </c>
      <c r="B346" s="7" t="s">
        <v>268</v>
      </c>
      <c r="C346" s="7" t="s">
        <v>1151</v>
      </c>
      <c r="D346" s="7" t="s">
        <v>734</v>
      </c>
      <c r="E346" s="7" t="s">
        <v>1862</v>
      </c>
      <c r="F346" s="7">
        <v>537</v>
      </c>
      <c r="G346" s="7">
        <v>306</v>
      </c>
      <c r="H346" s="7">
        <v>70</v>
      </c>
      <c r="I346" s="7">
        <v>44</v>
      </c>
      <c r="J346" s="7" t="s">
        <v>99</v>
      </c>
      <c r="K346" s="7">
        <v>13</v>
      </c>
      <c r="L346" s="7">
        <v>0</v>
      </c>
      <c r="M346" s="7">
        <v>21</v>
      </c>
      <c r="N346" s="7">
        <v>50</v>
      </c>
      <c r="O346" s="7">
        <v>6</v>
      </c>
      <c r="P346" s="7">
        <v>5</v>
      </c>
      <c r="Q346" s="7">
        <v>2</v>
      </c>
      <c r="R346" s="7">
        <v>1</v>
      </c>
      <c r="S346" s="7">
        <v>2</v>
      </c>
      <c r="T346" s="7">
        <v>17</v>
      </c>
      <c r="U346" s="7" t="s">
        <v>99</v>
      </c>
      <c r="V346" s="7" t="s">
        <v>99</v>
      </c>
      <c r="W346" s="7" t="s">
        <v>99</v>
      </c>
      <c r="X346" s="7" t="s">
        <v>99</v>
      </c>
      <c r="Y346" s="7" t="s">
        <v>99</v>
      </c>
      <c r="Z346" s="7"/>
      <c r="AA346" s="7"/>
      <c r="AB346" s="7"/>
      <c r="AC346" s="7"/>
      <c r="AD346" s="7"/>
      <c r="AE346" s="7"/>
      <c r="AF346" s="7"/>
      <c r="AG346" s="7"/>
      <c r="AH346" s="7">
        <v>0</v>
      </c>
    </row>
    <row r="347" spans="1:34">
      <c r="A347" s="27">
        <v>39995</v>
      </c>
      <c r="B347" s="7" t="s">
        <v>268</v>
      </c>
      <c r="C347" s="7" t="s">
        <v>1863</v>
      </c>
      <c r="D347" s="7" t="s">
        <v>734</v>
      </c>
      <c r="E347" s="7" t="s">
        <v>1843</v>
      </c>
      <c r="F347" s="7">
        <v>100</v>
      </c>
      <c r="G347" s="7">
        <v>43</v>
      </c>
      <c r="H347" s="7">
        <v>20</v>
      </c>
      <c r="I347" s="7">
        <v>7</v>
      </c>
      <c r="J347" s="7" t="s">
        <v>99</v>
      </c>
      <c r="K347" s="7">
        <v>6</v>
      </c>
      <c r="L347" s="7">
        <v>0</v>
      </c>
      <c r="M347" s="7">
        <v>2</v>
      </c>
      <c r="N347" s="7">
        <v>4</v>
      </c>
      <c r="O347" s="7">
        <v>7</v>
      </c>
      <c r="P347" s="7">
        <v>4</v>
      </c>
      <c r="Q347" s="7">
        <v>1</v>
      </c>
      <c r="R347" s="7">
        <v>0</v>
      </c>
      <c r="S347" s="7">
        <v>2</v>
      </c>
      <c r="T347" s="7">
        <v>4</v>
      </c>
      <c r="U347" s="7" t="s">
        <v>99</v>
      </c>
      <c r="V347" s="7" t="s">
        <v>99</v>
      </c>
      <c r="W347" s="7" t="s">
        <v>99</v>
      </c>
      <c r="X347" s="7" t="s">
        <v>99</v>
      </c>
      <c r="Y347" s="7" t="s">
        <v>99</v>
      </c>
      <c r="Z347" s="7"/>
      <c r="AA347" s="7"/>
      <c r="AB347" s="7"/>
      <c r="AC347" s="7"/>
      <c r="AD347" s="7"/>
      <c r="AE347" s="7"/>
      <c r="AF347" s="7"/>
      <c r="AG347" s="7"/>
      <c r="AH347" s="7">
        <v>0</v>
      </c>
    </row>
    <row r="348" spans="1:34">
      <c r="A348" s="27">
        <v>39995</v>
      </c>
      <c r="B348" s="7" t="s">
        <v>268</v>
      </c>
      <c r="C348" s="7" t="s">
        <v>1863</v>
      </c>
      <c r="D348" s="7" t="s">
        <v>734</v>
      </c>
      <c r="E348" s="7" t="s">
        <v>943</v>
      </c>
      <c r="F348" s="7">
        <v>177</v>
      </c>
      <c r="G348" s="7">
        <v>66</v>
      </c>
      <c r="H348" s="7">
        <v>44</v>
      </c>
      <c r="I348" s="7">
        <v>11</v>
      </c>
      <c r="J348" s="7" t="s">
        <v>99</v>
      </c>
      <c r="K348" s="7">
        <v>10</v>
      </c>
      <c r="L348" s="7">
        <v>0</v>
      </c>
      <c r="M348" s="7">
        <v>9</v>
      </c>
      <c r="N348" s="7">
        <v>5</v>
      </c>
      <c r="O348" s="7">
        <v>10</v>
      </c>
      <c r="P348" s="7">
        <v>6</v>
      </c>
      <c r="Q348" s="7">
        <v>3</v>
      </c>
      <c r="R348" s="7">
        <v>0</v>
      </c>
      <c r="S348" s="7">
        <v>4</v>
      </c>
      <c r="T348" s="7">
        <v>9</v>
      </c>
      <c r="U348" s="7" t="s">
        <v>99</v>
      </c>
      <c r="V348" s="7" t="s">
        <v>99</v>
      </c>
      <c r="W348" s="7" t="s">
        <v>99</v>
      </c>
      <c r="X348" s="7" t="s">
        <v>99</v>
      </c>
      <c r="Y348" s="7" t="s">
        <v>99</v>
      </c>
      <c r="Z348" s="7"/>
      <c r="AA348" s="7"/>
      <c r="AB348" s="7"/>
      <c r="AC348" s="7"/>
      <c r="AD348" s="7"/>
      <c r="AE348" s="7"/>
      <c r="AF348" s="7"/>
      <c r="AG348" s="7"/>
      <c r="AH348" s="7">
        <v>0</v>
      </c>
    </row>
    <row r="349" spans="1:34">
      <c r="A349" s="27">
        <v>39995</v>
      </c>
      <c r="B349" s="7" t="s">
        <v>268</v>
      </c>
      <c r="C349" s="7" t="s">
        <v>1863</v>
      </c>
      <c r="D349" s="7" t="s">
        <v>734</v>
      </c>
      <c r="E349" s="7" t="s">
        <v>1861</v>
      </c>
      <c r="F349" s="7">
        <v>52</v>
      </c>
      <c r="G349" s="7">
        <v>23</v>
      </c>
      <c r="H349" s="7">
        <v>12</v>
      </c>
      <c r="I349" s="7">
        <v>2</v>
      </c>
      <c r="J349" s="7" t="s">
        <v>99</v>
      </c>
      <c r="K349" s="7">
        <v>2</v>
      </c>
      <c r="L349" s="7">
        <v>0</v>
      </c>
      <c r="M349" s="7">
        <v>0</v>
      </c>
      <c r="N349" s="7">
        <v>0</v>
      </c>
      <c r="O349" s="7">
        <v>4</v>
      </c>
      <c r="P349" s="7">
        <v>1</v>
      </c>
      <c r="Q349" s="7">
        <v>1</v>
      </c>
      <c r="R349" s="7">
        <v>0</v>
      </c>
      <c r="S349" s="7">
        <v>2</v>
      </c>
      <c r="T349" s="7">
        <v>5</v>
      </c>
      <c r="U349" s="7" t="s">
        <v>99</v>
      </c>
      <c r="V349" s="7" t="s">
        <v>99</v>
      </c>
      <c r="W349" s="7" t="s">
        <v>99</v>
      </c>
      <c r="X349" s="7" t="s">
        <v>99</v>
      </c>
      <c r="Y349" s="7" t="s">
        <v>99</v>
      </c>
      <c r="Z349" s="7"/>
      <c r="AA349" s="7"/>
      <c r="AB349" s="7"/>
      <c r="AC349" s="7"/>
      <c r="AD349" s="7"/>
      <c r="AE349" s="7"/>
      <c r="AF349" s="7"/>
      <c r="AG349" s="7"/>
      <c r="AH349" s="7">
        <v>0</v>
      </c>
    </row>
    <row r="350" spans="1:34">
      <c r="A350" s="27">
        <v>39995</v>
      </c>
      <c r="B350" s="7" t="s">
        <v>268</v>
      </c>
      <c r="C350" s="7" t="s">
        <v>1863</v>
      </c>
      <c r="D350" s="7" t="s">
        <v>734</v>
      </c>
      <c r="E350" s="7" t="s">
        <v>1862</v>
      </c>
      <c r="F350" s="7">
        <v>125</v>
      </c>
      <c r="G350" s="7">
        <v>43</v>
      </c>
      <c r="H350" s="7">
        <v>32</v>
      </c>
      <c r="I350" s="7">
        <v>9</v>
      </c>
      <c r="J350" s="7" t="s">
        <v>99</v>
      </c>
      <c r="K350" s="7">
        <v>8</v>
      </c>
      <c r="L350" s="7">
        <v>0</v>
      </c>
      <c r="M350" s="7">
        <v>9</v>
      </c>
      <c r="N350" s="7">
        <v>5</v>
      </c>
      <c r="O350" s="7">
        <v>6</v>
      </c>
      <c r="P350" s="7">
        <v>5</v>
      </c>
      <c r="Q350" s="7">
        <v>2</v>
      </c>
      <c r="R350" s="7">
        <v>0</v>
      </c>
      <c r="S350" s="7">
        <v>2</v>
      </c>
      <c r="T350" s="7">
        <v>4</v>
      </c>
      <c r="U350" s="7" t="s">
        <v>99</v>
      </c>
      <c r="V350" s="7" t="s">
        <v>99</v>
      </c>
      <c r="W350" s="7" t="s">
        <v>99</v>
      </c>
      <c r="X350" s="7" t="s">
        <v>99</v>
      </c>
      <c r="Y350" s="7" t="s">
        <v>99</v>
      </c>
      <c r="Z350" s="7"/>
      <c r="AA350" s="7"/>
      <c r="AB350" s="7"/>
      <c r="AC350" s="7"/>
      <c r="AD350" s="7"/>
      <c r="AE350" s="7"/>
      <c r="AF350" s="7"/>
      <c r="AG350" s="7"/>
      <c r="AH350" s="7">
        <v>0</v>
      </c>
    </row>
    <row r="351" spans="1:34">
      <c r="A351" s="27">
        <v>39995</v>
      </c>
      <c r="B351" s="7" t="s">
        <v>268</v>
      </c>
      <c r="C351" s="7" t="s">
        <v>1865</v>
      </c>
      <c r="D351" s="7" t="s">
        <v>734</v>
      </c>
      <c r="E351" s="7" t="s">
        <v>1843</v>
      </c>
      <c r="F351" s="7">
        <v>52</v>
      </c>
      <c r="G351" s="7">
        <v>22</v>
      </c>
      <c r="H351" s="7">
        <v>9</v>
      </c>
      <c r="I351" s="7">
        <v>12</v>
      </c>
      <c r="J351" s="7" t="s">
        <v>99</v>
      </c>
      <c r="K351" s="7">
        <v>1</v>
      </c>
      <c r="L351" s="7">
        <v>0</v>
      </c>
      <c r="M351" s="7">
        <v>3</v>
      </c>
      <c r="N351" s="7">
        <v>3</v>
      </c>
      <c r="O351" s="7">
        <v>0</v>
      </c>
      <c r="P351" s="7">
        <v>0</v>
      </c>
      <c r="Q351" s="7">
        <v>0</v>
      </c>
      <c r="R351" s="7">
        <v>1</v>
      </c>
      <c r="S351" s="7">
        <v>0</v>
      </c>
      <c r="T351" s="7">
        <v>1</v>
      </c>
      <c r="U351" s="7" t="s">
        <v>99</v>
      </c>
      <c r="V351" s="7" t="s">
        <v>99</v>
      </c>
      <c r="W351" s="7" t="s">
        <v>99</v>
      </c>
      <c r="X351" s="7" t="s">
        <v>99</v>
      </c>
      <c r="Y351" s="7" t="s">
        <v>99</v>
      </c>
      <c r="Z351" s="7"/>
      <c r="AA351" s="7"/>
      <c r="AB351" s="7"/>
      <c r="AC351" s="7"/>
      <c r="AD351" s="7"/>
      <c r="AE351" s="7"/>
      <c r="AF351" s="7"/>
      <c r="AG351" s="7"/>
      <c r="AH351" s="7">
        <v>0</v>
      </c>
    </row>
    <row r="352" spans="1:34">
      <c r="A352" s="27">
        <v>39995</v>
      </c>
      <c r="B352" s="7" t="s">
        <v>268</v>
      </c>
      <c r="C352" s="7" t="s">
        <v>1865</v>
      </c>
      <c r="D352" s="7" t="s">
        <v>734</v>
      </c>
      <c r="E352" s="7" t="s">
        <v>943</v>
      </c>
      <c r="F352" s="7">
        <v>779</v>
      </c>
      <c r="G352" s="7">
        <v>503</v>
      </c>
      <c r="H352" s="7">
        <v>66</v>
      </c>
      <c r="I352" s="7">
        <v>73</v>
      </c>
      <c r="J352" s="7" t="s">
        <v>99</v>
      </c>
      <c r="K352" s="7">
        <v>7</v>
      </c>
      <c r="L352" s="7">
        <v>0</v>
      </c>
      <c r="M352" s="7">
        <v>46</v>
      </c>
      <c r="N352" s="7">
        <v>65</v>
      </c>
      <c r="O352" s="7">
        <v>0</v>
      </c>
      <c r="P352" s="7">
        <v>0</v>
      </c>
      <c r="Q352" s="7">
        <v>0</v>
      </c>
      <c r="R352" s="7">
        <v>1</v>
      </c>
      <c r="S352" s="7">
        <v>0</v>
      </c>
      <c r="T352" s="7">
        <v>18</v>
      </c>
      <c r="U352" s="7" t="s">
        <v>99</v>
      </c>
      <c r="V352" s="7" t="s">
        <v>99</v>
      </c>
      <c r="W352" s="7" t="s">
        <v>99</v>
      </c>
      <c r="X352" s="7" t="s">
        <v>99</v>
      </c>
      <c r="Y352" s="7" t="s">
        <v>99</v>
      </c>
      <c r="Z352" s="7"/>
      <c r="AA352" s="7"/>
      <c r="AB352" s="7"/>
      <c r="AC352" s="7"/>
      <c r="AD352" s="7"/>
      <c r="AE352" s="7"/>
      <c r="AF352" s="7"/>
      <c r="AG352" s="7"/>
      <c r="AH352" s="7">
        <v>0</v>
      </c>
    </row>
    <row r="353" spans="1:34">
      <c r="A353" s="27">
        <v>39995</v>
      </c>
      <c r="B353" s="7" t="s">
        <v>268</v>
      </c>
      <c r="C353" s="7" t="s">
        <v>1865</v>
      </c>
      <c r="D353" s="7" t="s">
        <v>734</v>
      </c>
      <c r="E353" s="7" t="s">
        <v>1861</v>
      </c>
      <c r="F353" s="7">
        <v>367</v>
      </c>
      <c r="G353" s="7">
        <v>240</v>
      </c>
      <c r="H353" s="7">
        <v>28</v>
      </c>
      <c r="I353" s="7">
        <v>38</v>
      </c>
      <c r="J353" s="7" t="s">
        <v>99</v>
      </c>
      <c r="K353" s="7">
        <v>2</v>
      </c>
      <c r="L353" s="7">
        <v>0</v>
      </c>
      <c r="M353" s="7">
        <v>34</v>
      </c>
      <c r="N353" s="7">
        <v>20</v>
      </c>
      <c r="O353" s="7">
        <v>0</v>
      </c>
      <c r="P353" s="7">
        <v>0</v>
      </c>
      <c r="Q353" s="7">
        <v>0</v>
      </c>
      <c r="R353" s="7">
        <v>0</v>
      </c>
      <c r="S353" s="7">
        <v>0</v>
      </c>
      <c r="T353" s="7">
        <v>5</v>
      </c>
      <c r="U353" s="7" t="s">
        <v>99</v>
      </c>
      <c r="V353" s="7" t="s">
        <v>99</v>
      </c>
      <c r="W353" s="7" t="s">
        <v>99</v>
      </c>
      <c r="X353" s="7" t="s">
        <v>99</v>
      </c>
      <c r="Y353" s="7" t="s">
        <v>99</v>
      </c>
      <c r="Z353" s="7"/>
      <c r="AA353" s="7"/>
      <c r="AB353" s="7"/>
      <c r="AC353" s="7"/>
      <c r="AD353" s="7"/>
      <c r="AE353" s="7"/>
      <c r="AF353" s="7"/>
      <c r="AG353" s="7"/>
      <c r="AH353" s="7">
        <v>0</v>
      </c>
    </row>
    <row r="354" spans="1:34">
      <c r="A354" s="27">
        <v>39995</v>
      </c>
      <c r="B354" s="7" t="s">
        <v>268</v>
      </c>
      <c r="C354" s="7" t="s">
        <v>1865</v>
      </c>
      <c r="D354" s="7" t="s">
        <v>734</v>
      </c>
      <c r="E354" s="7" t="s">
        <v>1862</v>
      </c>
      <c r="F354" s="7">
        <v>412</v>
      </c>
      <c r="G354" s="7">
        <v>263</v>
      </c>
      <c r="H354" s="7">
        <v>38</v>
      </c>
      <c r="I354" s="7">
        <v>35</v>
      </c>
      <c r="J354" s="7" t="s">
        <v>99</v>
      </c>
      <c r="K354" s="7">
        <v>5</v>
      </c>
      <c r="L354" s="7">
        <v>0</v>
      </c>
      <c r="M354" s="7">
        <v>12</v>
      </c>
      <c r="N354" s="7">
        <v>45</v>
      </c>
      <c r="O354" s="7">
        <v>0</v>
      </c>
      <c r="P354" s="7">
        <v>0</v>
      </c>
      <c r="Q354" s="7">
        <v>0</v>
      </c>
      <c r="R354" s="7">
        <v>1</v>
      </c>
      <c r="S354" s="7">
        <v>0</v>
      </c>
      <c r="T354" s="7">
        <v>13</v>
      </c>
      <c r="U354" s="7" t="s">
        <v>99</v>
      </c>
      <c r="V354" s="7" t="s">
        <v>99</v>
      </c>
      <c r="W354" s="7" t="s">
        <v>99</v>
      </c>
      <c r="X354" s="7" t="s">
        <v>99</v>
      </c>
      <c r="Y354" s="7" t="s">
        <v>99</v>
      </c>
      <c r="Z354" s="7"/>
      <c r="AA354" s="7"/>
      <c r="AB354" s="7"/>
      <c r="AC354" s="7"/>
      <c r="AD354" s="7"/>
      <c r="AE354" s="7"/>
      <c r="AF354" s="7"/>
      <c r="AG354" s="7"/>
      <c r="AH354" s="7">
        <v>0</v>
      </c>
    </row>
    <row r="355" spans="1:34">
      <c r="A355" s="27">
        <v>39995</v>
      </c>
      <c r="B355" s="7" t="s">
        <v>268</v>
      </c>
      <c r="C355" s="7" t="s">
        <v>1865</v>
      </c>
      <c r="D355" s="7" t="s">
        <v>1866</v>
      </c>
      <c r="E355" s="7" t="s">
        <v>1843</v>
      </c>
      <c r="F355" s="7">
        <v>51</v>
      </c>
      <c r="G355" s="7">
        <v>21</v>
      </c>
      <c r="H355" s="7">
        <v>9</v>
      </c>
      <c r="I355" s="7">
        <v>12</v>
      </c>
      <c r="J355" s="7" t="s">
        <v>99</v>
      </c>
      <c r="K355" s="7">
        <v>1</v>
      </c>
      <c r="L355" s="7">
        <v>0</v>
      </c>
      <c r="M355" s="7">
        <v>3</v>
      </c>
      <c r="N355" s="7">
        <v>3</v>
      </c>
      <c r="O355" s="7">
        <v>0</v>
      </c>
      <c r="P355" s="7">
        <v>0</v>
      </c>
      <c r="Q355" s="7">
        <v>0</v>
      </c>
      <c r="R355" s="7">
        <v>1</v>
      </c>
      <c r="S355" s="7">
        <v>0</v>
      </c>
      <c r="T355" s="7">
        <v>1</v>
      </c>
      <c r="U355" s="7" t="s">
        <v>99</v>
      </c>
      <c r="V355" s="7" t="s">
        <v>99</v>
      </c>
      <c r="W355" s="7" t="s">
        <v>99</v>
      </c>
      <c r="X355" s="7" t="s">
        <v>99</v>
      </c>
      <c r="Y355" s="7" t="s">
        <v>99</v>
      </c>
      <c r="Z355" s="7"/>
      <c r="AA355" s="7"/>
      <c r="AB355" s="7"/>
      <c r="AC355" s="7"/>
      <c r="AD355" s="7"/>
      <c r="AE355" s="7"/>
      <c r="AF355" s="7"/>
      <c r="AG355" s="7"/>
      <c r="AH355" s="7">
        <v>0</v>
      </c>
    </row>
    <row r="356" spans="1:34">
      <c r="A356" s="27">
        <v>39995</v>
      </c>
      <c r="B356" s="7" t="s">
        <v>268</v>
      </c>
      <c r="C356" s="7" t="s">
        <v>1865</v>
      </c>
      <c r="D356" s="7" t="s">
        <v>1866</v>
      </c>
      <c r="E356" s="7" t="s">
        <v>943</v>
      </c>
      <c r="F356" s="7">
        <v>752</v>
      </c>
      <c r="G356" s="7">
        <v>476</v>
      </c>
      <c r="H356" s="7">
        <v>66</v>
      </c>
      <c r="I356" s="7">
        <v>73</v>
      </c>
      <c r="J356" s="7" t="s">
        <v>99</v>
      </c>
      <c r="K356" s="7">
        <v>7</v>
      </c>
      <c r="L356" s="7">
        <v>0</v>
      </c>
      <c r="M356" s="7">
        <v>46</v>
      </c>
      <c r="N356" s="7">
        <v>65</v>
      </c>
      <c r="O356" s="7">
        <v>0</v>
      </c>
      <c r="P356" s="7">
        <v>0</v>
      </c>
      <c r="Q356" s="7">
        <v>0</v>
      </c>
      <c r="R356" s="7">
        <v>1</v>
      </c>
      <c r="S356" s="7">
        <v>0</v>
      </c>
      <c r="T356" s="7">
        <v>18</v>
      </c>
      <c r="U356" s="7" t="s">
        <v>99</v>
      </c>
      <c r="V356" s="7" t="s">
        <v>99</v>
      </c>
      <c r="W356" s="7" t="s">
        <v>99</v>
      </c>
      <c r="X356" s="7" t="s">
        <v>99</v>
      </c>
      <c r="Y356" s="7" t="s">
        <v>99</v>
      </c>
      <c r="Z356" s="7"/>
      <c r="AA356" s="7"/>
      <c r="AB356" s="7"/>
      <c r="AC356" s="7"/>
      <c r="AD356" s="7"/>
      <c r="AE356" s="7"/>
      <c r="AF356" s="7"/>
      <c r="AG356" s="7"/>
      <c r="AH356" s="7">
        <v>0</v>
      </c>
    </row>
    <row r="357" spans="1:34">
      <c r="A357" s="27">
        <v>39995</v>
      </c>
      <c r="B357" s="7" t="s">
        <v>268</v>
      </c>
      <c r="C357" s="7" t="s">
        <v>1865</v>
      </c>
      <c r="D357" s="7" t="s">
        <v>1866</v>
      </c>
      <c r="E357" s="7" t="s">
        <v>1861</v>
      </c>
      <c r="F357" s="7">
        <v>360</v>
      </c>
      <c r="G357" s="7">
        <v>233</v>
      </c>
      <c r="H357" s="7">
        <v>28</v>
      </c>
      <c r="I357" s="7">
        <v>38</v>
      </c>
      <c r="J357" s="7" t="s">
        <v>99</v>
      </c>
      <c r="K357" s="7">
        <v>2</v>
      </c>
      <c r="L357" s="7">
        <v>0</v>
      </c>
      <c r="M357" s="7">
        <v>34</v>
      </c>
      <c r="N357" s="7">
        <v>20</v>
      </c>
      <c r="O357" s="7">
        <v>0</v>
      </c>
      <c r="P357" s="7">
        <v>0</v>
      </c>
      <c r="Q357" s="7">
        <v>0</v>
      </c>
      <c r="R357" s="7">
        <v>0</v>
      </c>
      <c r="S357" s="7">
        <v>0</v>
      </c>
      <c r="T357" s="7">
        <v>5</v>
      </c>
      <c r="U357" s="7" t="s">
        <v>99</v>
      </c>
      <c r="V357" s="7" t="s">
        <v>99</v>
      </c>
      <c r="W357" s="7" t="s">
        <v>99</v>
      </c>
      <c r="X357" s="7" t="s">
        <v>99</v>
      </c>
      <c r="Y357" s="7" t="s">
        <v>99</v>
      </c>
      <c r="Z357" s="7"/>
      <c r="AA357" s="7"/>
      <c r="AB357" s="7"/>
      <c r="AC357" s="7"/>
      <c r="AD357" s="7"/>
      <c r="AE357" s="7"/>
      <c r="AF357" s="7"/>
      <c r="AG357" s="7"/>
      <c r="AH357" s="7">
        <v>0</v>
      </c>
    </row>
    <row r="358" spans="1:34">
      <c r="A358" s="27">
        <v>39995</v>
      </c>
      <c r="B358" s="7" t="s">
        <v>268</v>
      </c>
      <c r="C358" s="7" t="s">
        <v>1865</v>
      </c>
      <c r="D358" s="7" t="s">
        <v>1866</v>
      </c>
      <c r="E358" s="7" t="s">
        <v>1862</v>
      </c>
      <c r="F358" s="7">
        <v>392</v>
      </c>
      <c r="G358" s="7">
        <v>243</v>
      </c>
      <c r="H358" s="7">
        <v>38</v>
      </c>
      <c r="I358" s="7">
        <v>35</v>
      </c>
      <c r="J358" s="7" t="s">
        <v>99</v>
      </c>
      <c r="K358" s="7">
        <v>5</v>
      </c>
      <c r="L358" s="7">
        <v>0</v>
      </c>
      <c r="M358" s="7">
        <v>12</v>
      </c>
      <c r="N358" s="7">
        <v>45</v>
      </c>
      <c r="O358" s="7">
        <v>0</v>
      </c>
      <c r="P358" s="7">
        <v>0</v>
      </c>
      <c r="Q358" s="7">
        <v>0</v>
      </c>
      <c r="R358" s="7">
        <v>1</v>
      </c>
      <c r="S358" s="7">
        <v>0</v>
      </c>
      <c r="T358" s="7">
        <v>13</v>
      </c>
      <c r="U358" s="7" t="s">
        <v>99</v>
      </c>
      <c r="V358" s="7" t="s">
        <v>99</v>
      </c>
      <c r="W358" s="7" t="s">
        <v>99</v>
      </c>
      <c r="X358" s="7" t="s">
        <v>99</v>
      </c>
      <c r="Y358" s="7" t="s">
        <v>99</v>
      </c>
      <c r="Z358" s="7"/>
      <c r="AA358" s="7"/>
      <c r="AB358" s="7"/>
      <c r="AC358" s="7"/>
      <c r="AD358" s="7"/>
      <c r="AE358" s="7"/>
      <c r="AF358" s="7"/>
      <c r="AG358" s="7"/>
      <c r="AH358" s="7">
        <v>0</v>
      </c>
    </row>
    <row r="359" spans="1:34">
      <c r="A359" s="27">
        <v>39995</v>
      </c>
      <c r="B359" s="7" t="s">
        <v>268</v>
      </c>
      <c r="C359" s="7" t="s">
        <v>1865</v>
      </c>
      <c r="D359" s="7" t="s">
        <v>1374</v>
      </c>
      <c r="E359" s="7" t="s">
        <v>1843</v>
      </c>
      <c r="F359" s="7">
        <v>1</v>
      </c>
      <c r="G359" s="7">
        <v>1</v>
      </c>
      <c r="H359" s="7">
        <v>0</v>
      </c>
      <c r="I359" s="7">
        <v>0</v>
      </c>
      <c r="J359" s="7" t="s">
        <v>99</v>
      </c>
      <c r="K359" s="7">
        <v>0</v>
      </c>
      <c r="L359" s="7">
        <v>0</v>
      </c>
      <c r="M359" s="7">
        <v>0</v>
      </c>
      <c r="N359" s="7">
        <v>0</v>
      </c>
      <c r="O359" s="7">
        <v>0</v>
      </c>
      <c r="P359" s="7">
        <v>0</v>
      </c>
      <c r="Q359" s="7">
        <v>0</v>
      </c>
      <c r="R359" s="7">
        <v>0</v>
      </c>
      <c r="S359" s="7">
        <v>0</v>
      </c>
      <c r="T359" s="7">
        <v>0</v>
      </c>
      <c r="U359" s="7" t="s">
        <v>99</v>
      </c>
      <c r="V359" s="7" t="s">
        <v>99</v>
      </c>
      <c r="W359" s="7" t="s">
        <v>99</v>
      </c>
      <c r="X359" s="7" t="s">
        <v>99</v>
      </c>
      <c r="Y359" s="7" t="s">
        <v>99</v>
      </c>
      <c r="Z359" s="7"/>
      <c r="AA359" s="7"/>
      <c r="AB359" s="7"/>
      <c r="AC359" s="7"/>
      <c r="AD359" s="7"/>
      <c r="AE359" s="7"/>
      <c r="AF359" s="7"/>
      <c r="AG359" s="7"/>
      <c r="AH359" s="7">
        <v>0</v>
      </c>
    </row>
    <row r="360" spans="1:34">
      <c r="A360" s="27">
        <v>39995</v>
      </c>
      <c r="B360" s="7" t="s">
        <v>268</v>
      </c>
      <c r="C360" s="7" t="s">
        <v>1865</v>
      </c>
      <c r="D360" s="7" t="s">
        <v>1374</v>
      </c>
      <c r="E360" s="7" t="s">
        <v>943</v>
      </c>
      <c r="F360" s="7">
        <v>27</v>
      </c>
      <c r="G360" s="7">
        <v>27</v>
      </c>
      <c r="H360" s="7">
        <v>0</v>
      </c>
      <c r="I360" s="7">
        <v>0</v>
      </c>
      <c r="J360" s="7" t="s">
        <v>99</v>
      </c>
      <c r="K360" s="7">
        <v>0</v>
      </c>
      <c r="L360" s="7">
        <v>0</v>
      </c>
      <c r="M360" s="7">
        <v>0</v>
      </c>
      <c r="N360" s="7">
        <v>0</v>
      </c>
      <c r="O360" s="7">
        <v>0</v>
      </c>
      <c r="P360" s="7">
        <v>0</v>
      </c>
      <c r="Q360" s="7">
        <v>0</v>
      </c>
      <c r="R360" s="7">
        <v>0</v>
      </c>
      <c r="S360" s="7">
        <v>0</v>
      </c>
      <c r="T360" s="7">
        <v>0</v>
      </c>
      <c r="U360" s="7" t="s">
        <v>99</v>
      </c>
      <c r="V360" s="7" t="s">
        <v>99</v>
      </c>
      <c r="W360" s="7" t="s">
        <v>99</v>
      </c>
      <c r="X360" s="7" t="s">
        <v>99</v>
      </c>
      <c r="Y360" s="7" t="s">
        <v>99</v>
      </c>
      <c r="Z360" s="7"/>
      <c r="AA360" s="7"/>
      <c r="AB360" s="7"/>
      <c r="AC360" s="7"/>
      <c r="AD360" s="7"/>
      <c r="AE360" s="7"/>
      <c r="AF360" s="7"/>
      <c r="AG360" s="7"/>
      <c r="AH360" s="7">
        <v>0</v>
      </c>
    </row>
    <row r="361" spans="1:34">
      <c r="A361" s="27">
        <v>39995</v>
      </c>
      <c r="B361" s="7" t="s">
        <v>268</v>
      </c>
      <c r="C361" s="7" t="s">
        <v>1865</v>
      </c>
      <c r="D361" s="7" t="s">
        <v>1374</v>
      </c>
      <c r="E361" s="7" t="s">
        <v>1861</v>
      </c>
      <c r="F361" s="7">
        <v>7</v>
      </c>
      <c r="G361" s="7">
        <v>7</v>
      </c>
      <c r="H361" s="7">
        <v>0</v>
      </c>
      <c r="I361" s="7">
        <v>0</v>
      </c>
      <c r="J361" s="7" t="s">
        <v>99</v>
      </c>
      <c r="K361" s="7">
        <v>0</v>
      </c>
      <c r="L361" s="7">
        <v>0</v>
      </c>
      <c r="M361" s="7">
        <v>0</v>
      </c>
      <c r="N361" s="7">
        <v>0</v>
      </c>
      <c r="O361" s="7">
        <v>0</v>
      </c>
      <c r="P361" s="7">
        <v>0</v>
      </c>
      <c r="Q361" s="7">
        <v>0</v>
      </c>
      <c r="R361" s="7">
        <v>0</v>
      </c>
      <c r="S361" s="7">
        <v>0</v>
      </c>
      <c r="T361" s="7">
        <v>0</v>
      </c>
      <c r="U361" s="7" t="s">
        <v>99</v>
      </c>
      <c r="V361" s="7" t="s">
        <v>99</v>
      </c>
      <c r="W361" s="7" t="s">
        <v>99</v>
      </c>
      <c r="X361" s="7" t="s">
        <v>99</v>
      </c>
      <c r="Y361" s="7" t="s">
        <v>99</v>
      </c>
      <c r="Z361" s="7"/>
      <c r="AA361" s="7"/>
      <c r="AB361" s="7"/>
      <c r="AC361" s="7"/>
      <c r="AD361" s="7"/>
      <c r="AE361" s="7"/>
      <c r="AF361" s="7"/>
      <c r="AG361" s="7"/>
      <c r="AH361" s="7">
        <v>0</v>
      </c>
    </row>
    <row r="362" spans="1:34">
      <c r="A362" s="27">
        <v>39995</v>
      </c>
      <c r="B362" s="7" t="s">
        <v>268</v>
      </c>
      <c r="C362" s="7" t="s">
        <v>1865</v>
      </c>
      <c r="D362" s="7" t="s">
        <v>1374</v>
      </c>
      <c r="E362" s="7" t="s">
        <v>1862</v>
      </c>
      <c r="F362" s="7">
        <v>20</v>
      </c>
      <c r="G362" s="7">
        <v>20</v>
      </c>
      <c r="H362" s="7">
        <v>0</v>
      </c>
      <c r="I362" s="7">
        <v>0</v>
      </c>
      <c r="J362" s="7" t="s">
        <v>99</v>
      </c>
      <c r="K362" s="7">
        <v>0</v>
      </c>
      <c r="L362" s="7">
        <v>0</v>
      </c>
      <c r="M362" s="7">
        <v>0</v>
      </c>
      <c r="N362" s="7">
        <v>0</v>
      </c>
      <c r="O362" s="7">
        <v>0</v>
      </c>
      <c r="P362" s="7">
        <v>0</v>
      </c>
      <c r="Q362" s="7">
        <v>0</v>
      </c>
      <c r="R362" s="7">
        <v>0</v>
      </c>
      <c r="S362" s="7">
        <v>0</v>
      </c>
      <c r="T362" s="7">
        <v>0</v>
      </c>
      <c r="U362" s="7" t="s">
        <v>99</v>
      </c>
      <c r="V362" s="7" t="s">
        <v>99</v>
      </c>
      <c r="W362" s="7" t="s">
        <v>99</v>
      </c>
      <c r="X362" s="7" t="s">
        <v>99</v>
      </c>
      <c r="Y362" s="7" t="s">
        <v>99</v>
      </c>
      <c r="Z362" s="7"/>
      <c r="AA362" s="7"/>
      <c r="AB362" s="7"/>
      <c r="AC362" s="7"/>
      <c r="AD362" s="7"/>
      <c r="AE362" s="7"/>
      <c r="AF362" s="7"/>
      <c r="AG362" s="7"/>
      <c r="AH362" s="7">
        <v>0</v>
      </c>
    </row>
    <row r="363" spans="1:34">
      <c r="A363" s="27">
        <v>39995</v>
      </c>
      <c r="B363" s="7" t="s">
        <v>268</v>
      </c>
      <c r="C363" s="7" t="s">
        <v>405</v>
      </c>
      <c r="D363" s="7" t="s">
        <v>734</v>
      </c>
      <c r="E363" s="7" t="s">
        <v>1843</v>
      </c>
      <c r="F363" s="7" t="s">
        <v>99</v>
      </c>
      <c r="G363" s="7" t="s">
        <v>99</v>
      </c>
      <c r="H363" s="7" t="s">
        <v>99</v>
      </c>
      <c r="I363" s="7" t="s">
        <v>99</v>
      </c>
      <c r="J363" s="7" t="s">
        <v>99</v>
      </c>
      <c r="K363" s="7" t="s">
        <v>99</v>
      </c>
      <c r="L363" s="7" t="s">
        <v>99</v>
      </c>
      <c r="M363" s="7" t="s">
        <v>99</v>
      </c>
      <c r="N363" s="7" t="s">
        <v>99</v>
      </c>
      <c r="O363" s="7" t="s">
        <v>99</v>
      </c>
      <c r="P363" s="7" t="s">
        <v>99</v>
      </c>
      <c r="Q363" s="7" t="s">
        <v>99</v>
      </c>
      <c r="R363" s="7" t="s">
        <v>99</v>
      </c>
      <c r="S363" s="7" t="s">
        <v>99</v>
      </c>
      <c r="T363" s="7" t="s">
        <v>99</v>
      </c>
      <c r="U363" s="7" t="s">
        <v>99</v>
      </c>
      <c r="V363" s="7" t="s">
        <v>99</v>
      </c>
      <c r="W363" s="7" t="s">
        <v>99</v>
      </c>
      <c r="X363" s="7" t="s">
        <v>99</v>
      </c>
      <c r="Y363" s="7" t="s">
        <v>99</v>
      </c>
      <c r="Z363" s="7"/>
      <c r="AA363" s="7"/>
      <c r="AB363" s="7"/>
      <c r="AC363" s="7"/>
      <c r="AD363" s="7"/>
      <c r="AE363" s="7"/>
      <c r="AF363" s="7"/>
      <c r="AG363" s="7"/>
      <c r="AH363" s="7" t="s">
        <v>99</v>
      </c>
    </row>
    <row r="364" spans="1:34">
      <c r="A364" s="27">
        <v>39995</v>
      </c>
      <c r="B364" s="7" t="s">
        <v>268</v>
      </c>
      <c r="C364" s="7" t="s">
        <v>405</v>
      </c>
      <c r="D364" s="7" t="s">
        <v>734</v>
      </c>
      <c r="E364" s="7" t="s">
        <v>943</v>
      </c>
      <c r="F364" s="7" t="s">
        <v>99</v>
      </c>
      <c r="G364" s="7" t="s">
        <v>99</v>
      </c>
      <c r="H364" s="7" t="s">
        <v>99</v>
      </c>
      <c r="I364" s="7" t="s">
        <v>99</v>
      </c>
      <c r="J364" s="7" t="s">
        <v>99</v>
      </c>
      <c r="K364" s="7" t="s">
        <v>99</v>
      </c>
      <c r="L364" s="7" t="s">
        <v>99</v>
      </c>
      <c r="M364" s="7" t="s">
        <v>99</v>
      </c>
      <c r="N364" s="7" t="s">
        <v>99</v>
      </c>
      <c r="O364" s="7" t="s">
        <v>99</v>
      </c>
      <c r="P364" s="7" t="s">
        <v>99</v>
      </c>
      <c r="Q364" s="7" t="s">
        <v>99</v>
      </c>
      <c r="R364" s="7" t="s">
        <v>99</v>
      </c>
      <c r="S364" s="7" t="s">
        <v>99</v>
      </c>
      <c r="T364" s="7" t="s">
        <v>99</v>
      </c>
      <c r="U364" s="7" t="s">
        <v>99</v>
      </c>
      <c r="V364" s="7" t="s">
        <v>99</v>
      </c>
      <c r="W364" s="7" t="s">
        <v>99</v>
      </c>
      <c r="X364" s="7" t="s">
        <v>99</v>
      </c>
      <c r="Y364" s="7" t="s">
        <v>99</v>
      </c>
      <c r="Z364" s="7"/>
      <c r="AA364" s="7"/>
      <c r="AB364" s="7"/>
      <c r="AC364" s="7"/>
      <c r="AD364" s="7"/>
      <c r="AE364" s="7"/>
      <c r="AF364" s="7"/>
      <c r="AG364" s="7"/>
      <c r="AH364" s="7" t="s">
        <v>99</v>
      </c>
    </row>
    <row r="365" spans="1:34">
      <c r="A365" s="27">
        <v>39995</v>
      </c>
      <c r="B365" s="7" t="s">
        <v>268</v>
      </c>
      <c r="C365" s="7" t="s">
        <v>405</v>
      </c>
      <c r="D365" s="7" t="s">
        <v>734</v>
      </c>
      <c r="E365" s="7" t="s">
        <v>1861</v>
      </c>
      <c r="F365" s="7" t="s">
        <v>99</v>
      </c>
      <c r="G365" s="7" t="s">
        <v>99</v>
      </c>
      <c r="H365" s="7" t="s">
        <v>99</v>
      </c>
      <c r="I365" s="7" t="s">
        <v>99</v>
      </c>
      <c r="J365" s="7" t="s">
        <v>99</v>
      </c>
      <c r="K365" s="7" t="s">
        <v>99</v>
      </c>
      <c r="L365" s="7" t="s">
        <v>99</v>
      </c>
      <c r="M365" s="7" t="s">
        <v>99</v>
      </c>
      <c r="N365" s="7" t="s">
        <v>99</v>
      </c>
      <c r="O365" s="7" t="s">
        <v>99</v>
      </c>
      <c r="P365" s="7" t="s">
        <v>99</v>
      </c>
      <c r="Q365" s="7" t="s">
        <v>99</v>
      </c>
      <c r="R365" s="7" t="s">
        <v>99</v>
      </c>
      <c r="S365" s="7" t="s">
        <v>99</v>
      </c>
      <c r="T365" s="7" t="s">
        <v>99</v>
      </c>
      <c r="U365" s="7" t="s">
        <v>99</v>
      </c>
      <c r="V365" s="7" t="s">
        <v>99</v>
      </c>
      <c r="W365" s="7" t="s">
        <v>99</v>
      </c>
      <c r="X365" s="7" t="s">
        <v>99</v>
      </c>
      <c r="Y365" s="7" t="s">
        <v>99</v>
      </c>
      <c r="Z365" s="7"/>
      <c r="AA365" s="7"/>
      <c r="AB365" s="7"/>
      <c r="AC365" s="7"/>
      <c r="AD365" s="7"/>
      <c r="AE365" s="7"/>
      <c r="AF365" s="7"/>
      <c r="AG365" s="7"/>
      <c r="AH365" s="7" t="s">
        <v>99</v>
      </c>
    </row>
    <row r="366" spans="1:34">
      <c r="A366" s="27">
        <v>39995</v>
      </c>
      <c r="B366" s="7" t="s">
        <v>268</v>
      </c>
      <c r="C366" s="7" t="s">
        <v>405</v>
      </c>
      <c r="D366" s="7" t="s">
        <v>734</v>
      </c>
      <c r="E366" s="7" t="s">
        <v>1862</v>
      </c>
      <c r="F366" s="7" t="s">
        <v>99</v>
      </c>
      <c r="G366" s="7" t="s">
        <v>99</v>
      </c>
      <c r="H366" s="7" t="s">
        <v>99</v>
      </c>
      <c r="I366" s="7" t="s">
        <v>99</v>
      </c>
      <c r="J366" s="7" t="s">
        <v>99</v>
      </c>
      <c r="K366" s="7" t="s">
        <v>99</v>
      </c>
      <c r="L366" s="7" t="s">
        <v>99</v>
      </c>
      <c r="M366" s="7" t="s">
        <v>99</v>
      </c>
      <c r="N366" s="7" t="s">
        <v>99</v>
      </c>
      <c r="O366" s="7" t="s">
        <v>99</v>
      </c>
      <c r="P366" s="7" t="s">
        <v>99</v>
      </c>
      <c r="Q366" s="7" t="s">
        <v>99</v>
      </c>
      <c r="R366" s="7" t="s">
        <v>99</v>
      </c>
      <c r="S366" s="7" t="s">
        <v>99</v>
      </c>
      <c r="T366" s="7" t="s">
        <v>99</v>
      </c>
      <c r="U366" s="7" t="s">
        <v>99</v>
      </c>
      <c r="V366" s="7" t="s">
        <v>99</v>
      </c>
      <c r="W366" s="7" t="s">
        <v>99</v>
      </c>
      <c r="X366" s="7" t="s">
        <v>99</v>
      </c>
      <c r="Y366" s="7" t="s">
        <v>99</v>
      </c>
      <c r="Z366" s="7"/>
      <c r="AA366" s="7"/>
      <c r="AB366" s="7"/>
      <c r="AC366" s="7"/>
      <c r="AD366" s="7"/>
      <c r="AE366" s="7"/>
      <c r="AF366" s="7"/>
      <c r="AG366" s="7"/>
      <c r="AH366" s="7" t="s">
        <v>99</v>
      </c>
    </row>
    <row r="367" spans="1:34">
      <c r="A367" s="27">
        <v>39995</v>
      </c>
      <c r="B367" s="7" t="s">
        <v>1762</v>
      </c>
      <c r="C367" s="7" t="s">
        <v>1151</v>
      </c>
      <c r="D367" s="7" t="s">
        <v>734</v>
      </c>
      <c r="E367" s="7" t="s">
        <v>1843</v>
      </c>
      <c r="F367" s="7">
        <v>73</v>
      </c>
      <c r="G367" s="7">
        <v>25</v>
      </c>
      <c r="H367" s="7">
        <v>18</v>
      </c>
      <c r="I367" s="7">
        <v>13</v>
      </c>
      <c r="J367" s="7" t="s">
        <v>99</v>
      </c>
      <c r="K367" s="7">
        <v>1</v>
      </c>
      <c r="L367" s="7">
        <v>2</v>
      </c>
      <c r="M367" s="7">
        <v>1</v>
      </c>
      <c r="N367" s="7">
        <v>3</v>
      </c>
      <c r="O367" s="7">
        <v>2</v>
      </c>
      <c r="P367" s="7">
        <v>2</v>
      </c>
      <c r="Q367" s="7">
        <v>3</v>
      </c>
      <c r="R367" s="7">
        <v>1</v>
      </c>
      <c r="S367" s="7">
        <v>0</v>
      </c>
      <c r="T367" s="7">
        <v>2</v>
      </c>
      <c r="U367" s="7" t="s">
        <v>99</v>
      </c>
      <c r="V367" s="7" t="s">
        <v>99</v>
      </c>
      <c r="W367" s="7" t="s">
        <v>99</v>
      </c>
      <c r="X367" s="7" t="s">
        <v>99</v>
      </c>
      <c r="Y367" s="7" t="s">
        <v>99</v>
      </c>
      <c r="Z367" s="7"/>
      <c r="AA367" s="7"/>
      <c r="AB367" s="7"/>
      <c r="AC367" s="7"/>
      <c r="AD367" s="7"/>
      <c r="AE367" s="7"/>
      <c r="AF367" s="7"/>
      <c r="AG367" s="7"/>
      <c r="AH367" s="7">
        <v>0</v>
      </c>
    </row>
    <row r="368" spans="1:34">
      <c r="A368" s="27">
        <v>39995</v>
      </c>
      <c r="B368" s="7" t="s">
        <v>1762</v>
      </c>
      <c r="C368" s="7" t="s">
        <v>1151</v>
      </c>
      <c r="D368" s="7" t="s">
        <v>734</v>
      </c>
      <c r="E368" s="7" t="s">
        <v>943</v>
      </c>
      <c r="F368" s="7">
        <v>295</v>
      </c>
      <c r="G368" s="7">
        <v>96</v>
      </c>
      <c r="H368" s="7">
        <v>54</v>
      </c>
      <c r="I368" s="7">
        <v>68</v>
      </c>
      <c r="J368" s="7" t="s">
        <v>99</v>
      </c>
      <c r="K368" s="7">
        <v>2</v>
      </c>
      <c r="L368" s="7">
        <v>46</v>
      </c>
      <c r="M368" s="7">
        <v>2</v>
      </c>
      <c r="N368" s="7">
        <v>6</v>
      </c>
      <c r="O368" s="7">
        <v>4</v>
      </c>
      <c r="P368" s="7">
        <v>3</v>
      </c>
      <c r="Q368" s="7">
        <v>11</v>
      </c>
      <c r="R368" s="7">
        <v>1</v>
      </c>
      <c r="S368" s="7">
        <v>0</v>
      </c>
      <c r="T368" s="7">
        <v>2</v>
      </c>
      <c r="U368" s="7" t="s">
        <v>99</v>
      </c>
      <c r="V368" s="7" t="s">
        <v>99</v>
      </c>
      <c r="W368" s="7" t="s">
        <v>99</v>
      </c>
      <c r="X368" s="7" t="s">
        <v>99</v>
      </c>
      <c r="Y368" s="7" t="s">
        <v>99</v>
      </c>
      <c r="Z368" s="7"/>
      <c r="AA368" s="7"/>
      <c r="AB368" s="7"/>
      <c r="AC368" s="7"/>
      <c r="AD368" s="7"/>
      <c r="AE368" s="7"/>
      <c r="AF368" s="7"/>
      <c r="AG368" s="7"/>
      <c r="AH368" s="7">
        <v>0</v>
      </c>
    </row>
    <row r="369" spans="1:34">
      <c r="A369" s="27">
        <v>39995</v>
      </c>
      <c r="B369" s="7" t="s">
        <v>1762</v>
      </c>
      <c r="C369" s="7" t="s">
        <v>1151</v>
      </c>
      <c r="D369" s="7" t="s">
        <v>734</v>
      </c>
      <c r="E369" s="7" t="s">
        <v>1861</v>
      </c>
      <c r="F369" s="7">
        <v>137</v>
      </c>
      <c r="G369" s="7">
        <v>26</v>
      </c>
      <c r="H369" s="7">
        <v>16</v>
      </c>
      <c r="I369" s="7">
        <v>38</v>
      </c>
      <c r="J369" s="7" t="s">
        <v>99</v>
      </c>
      <c r="K369" s="7">
        <v>1</v>
      </c>
      <c r="L369" s="7">
        <v>45</v>
      </c>
      <c r="M369" s="7">
        <v>1</v>
      </c>
      <c r="N369" s="7">
        <v>0</v>
      </c>
      <c r="O369" s="7">
        <v>2</v>
      </c>
      <c r="P369" s="7">
        <v>0</v>
      </c>
      <c r="Q369" s="7">
        <v>6</v>
      </c>
      <c r="R369" s="7">
        <v>1</v>
      </c>
      <c r="S369" s="7">
        <v>0</v>
      </c>
      <c r="T369" s="7">
        <v>1</v>
      </c>
      <c r="U369" s="7" t="s">
        <v>99</v>
      </c>
      <c r="V369" s="7" t="s">
        <v>99</v>
      </c>
      <c r="W369" s="7" t="s">
        <v>99</v>
      </c>
      <c r="X369" s="7" t="s">
        <v>99</v>
      </c>
      <c r="Y369" s="7" t="s">
        <v>99</v>
      </c>
      <c r="Z369" s="7"/>
      <c r="AA369" s="7"/>
      <c r="AB369" s="7"/>
      <c r="AC369" s="7"/>
      <c r="AD369" s="7"/>
      <c r="AE369" s="7"/>
      <c r="AF369" s="7"/>
      <c r="AG369" s="7"/>
      <c r="AH369" s="7">
        <v>0</v>
      </c>
    </row>
    <row r="370" spans="1:34">
      <c r="A370" s="27">
        <v>39995</v>
      </c>
      <c r="B370" s="7" t="s">
        <v>1762</v>
      </c>
      <c r="C370" s="7" t="s">
        <v>1151</v>
      </c>
      <c r="D370" s="7" t="s">
        <v>734</v>
      </c>
      <c r="E370" s="7" t="s">
        <v>1862</v>
      </c>
      <c r="F370" s="7">
        <v>158</v>
      </c>
      <c r="G370" s="7">
        <v>70</v>
      </c>
      <c r="H370" s="7">
        <v>38</v>
      </c>
      <c r="I370" s="7">
        <v>30</v>
      </c>
      <c r="J370" s="7" t="s">
        <v>99</v>
      </c>
      <c r="K370" s="7">
        <v>1</v>
      </c>
      <c r="L370" s="7">
        <v>1</v>
      </c>
      <c r="M370" s="7">
        <v>1</v>
      </c>
      <c r="N370" s="7">
        <v>6</v>
      </c>
      <c r="O370" s="7">
        <v>2</v>
      </c>
      <c r="P370" s="7">
        <v>3</v>
      </c>
      <c r="Q370" s="7">
        <v>5</v>
      </c>
      <c r="R370" s="7">
        <v>0</v>
      </c>
      <c r="S370" s="7">
        <v>0</v>
      </c>
      <c r="T370" s="7">
        <v>1</v>
      </c>
      <c r="U370" s="7" t="s">
        <v>99</v>
      </c>
      <c r="V370" s="7" t="s">
        <v>99</v>
      </c>
      <c r="W370" s="7" t="s">
        <v>99</v>
      </c>
      <c r="X370" s="7" t="s">
        <v>99</v>
      </c>
      <c r="Y370" s="7" t="s">
        <v>99</v>
      </c>
      <c r="Z370" s="7"/>
      <c r="AA370" s="7"/>
      <c r="AB370" s="7"/>
      <c r="AC370" s="7"/>
      <c r="AD370" s="7"/>
      <c r="AE370" s="7"/>
      <c r="AF370" s="7"/>
      <c r="AG370" s="7"/>
      <c r="AH370" s="7">
        <v>0</v>
      </c>
    </row>
    <row r="371" spans="1:34">
      <c r="A371" s="27">
        <v>39995</v>
      </c>
      <c r="B371" s="7" t="s">
        <v>1762</v>
      </c>
      <c r="C371" s="7" t="s">
        <v>1863</v>
      </c>
      <c r="D371" s="7" t="s">
        <v>734</v>
      </c>
      <c r="E371" s="7" t="s">
        <v>1843</v>
      </c>
      <c r="F371" s="7">
        <v>51</v>
      </c>
      <c r="G371" s="7">
        <v>18</v>
      </c>
      <c r="H371" s="7">
        <v>15</v>
      </c>
      <c r="I371" s="7">
        <v>9</v>
      </c>
      <c r="J371" s="7" t="s">
        <v>99</v>
      </c>
      <c r="K371" s="7">
        <v>1</v>
      </c>
      <c r="L371" s="7">
        <v>0</v>
      </c>
      <c r="M371" s="7">
        <v>0</v>
      </c>
      <c r="N371" s="7">
        <v>2</v>
      </c>
      <c r="O371" s="7">
        <v>1</v>
      </c>
      <c r="P371" s="7">
        <v>1</v>
      </c>
      <c r="Q371" s="7">
        <v>2</v>
      </c>
      <c r="R371" s="7">
        <v>1</v>
      </c>
      <c r="S371" s="7">
        <v>0</v>
      </c>
      <c r="T371" s="7">
        <v>1</v>
      </c>
      <c r="U371" s="7" t="s">
        <v>99</v>
      </c>
      <c r="V371" s="7" t="s">
        <v>99</v>
      </c>
      <c r="W371" s="7" t="s">
        <v>99</v>
      </c>
      <c r="X371" s="7" t="s">
        <v>99</v>
      </c>
      <c r="Y371" s="7" t="s">
        <v>99</v>
      </c>
      <c r="Z371" s="7"/>
      <c r="AA371" s="7"/>
      <c r="AB371" s="7"/>
      <c r="AC371" s="7"/>
      <c r="AD371" s="7"/>
      <c r="AE371" s="7"/>
      <c r="AF371" s="7"/>
      <c r="AG371" s="7"/>
      <c r="AH371" s="7">
        <v>0</v>
      </c>
    </row>
    <row r="372" spans="1:34">
      <c r="A372" s="27">
        <v>39995</v>
      </c>
      <c r="B372" s="7" t="s">
        <v>1762</v>
      </c>
      <c r="C372" s="7" t="s">
        <v>1863</v>
      </c>
      <c r="D372" s="7" t="s">
        <v>734</v>
      </c>
      <c r="E372" s="7" t="s">
        <v>943</v>
      </c>
      <c r="F372" s="7">
        <v>109</v>
      </c>
      <c r="G372" s="7">
        <v>45</v>
      </c>
      <c r="H372" s="7">
        <v>35</v>
      </c>
      <c r="I372" s="7">
        <v>15</v>
      </c>
      <c r="J372" s="7" t="s">
        <v>99</v>
      </c>
      <c r="K372" s="7">
        <v>2</v>
      </c>
      <c r="L372" s="7">
        <v>0</v>
      </c>
      <c r="M372" s="7">
        <v>0</v>
      </c>
      <c r="N372" s="7">
        <v>5</v>
      </c>
      <c r="O372" s="7">
        <v>1</v>
      </c>
      <c r="P372" s="7">
        <v>1</v>
      </c>
      <c r="Q372" s="7">
        <v>3</v>
      </c>
      <c r="R372" s="7">
        <v>1</v>
      </c>
      <c r="S372" s="7">
        <v>0</v>
      </c>
      <c r="T372" s="7">
        <v>1</v>
      </c>
      <c r="U372" s="7" t="s">
        <v>99</v>
      </c>
      <c r="V372" s="7" t="s">
        <v>99</v>
      </c>
      <c r="W372" s="7" t="s">
        <v>99</v>
      </c>
      <c r="X372" s="7" t="s">
        <v>99</v>
      </c>
      <c r="Y372" s="7" t="s">
        <v>99</v>
      </c>
      <c r="Z372" s="7"/>
      <c r="AA372" s="7"/>
      <c r="AB372" s="7"/>
      <c r="AC372" s="7"/>
      <c r="AD372" s="7"/>
      <c r="AE372" s="7"/>
      <c r="AF372" s="7"/>
      <c r="AG372" s="7"/>
      <c r="AH372" s="7">
        <v>0</v>
      </c>
    </row>
    <row r="373" spans="1:34">
      <c r="A373" s="27">
        <v>39995</v>
      </c>
      <c r="B373" s="7" t="s">
        <v>1762</v>
      </c>
      <c r="C373" s="7" t="s">
        <v>1863</v>
      </c>
      <c r="D373" s="7" t="s">
        <v>734</v>
      </c>
      <c r="E373" s="7" t="s">
        <v>1861</v>
      </c>
      <c r="F373" s="7">
        <v>29</v>
      </c>
      <c r="G373" s="7">
        <v>16</v>
      </c>
      <c r="H373" s="7">
        <v>5</v>
      </c>
      <c r="I373" s="7">
        <v>4</v>
      </c>
      <c r="J373" s="7" t="s">
        <v>99</v>
      </c>
      <c r="K373" s="7">
        <v>1</v>
      </c>
      <c r="L373" s="7">
        <v>0</v>
      </c>
      <c r="M373" s="7">
        <v>0</v>
      </c>
      <c r="N373" s="7">
        <v>0</v>
      </c>
      <c r="O373" s="7">
        <v>0</v>
      </c>
      <c r="P373" s="7">
        <v>0</v>
      </c>
      <c r="Q373" s="7">
        <v>2</v>
      </c>
      <c r="R373" s="7">
        <v>1</v>
      </c>
      <c r="S373" s="7">
        <v>0</v>
      </c>
      <c r="T373" s="7">
        <v>0</v>
      </c>
      <c r="U373" s="7" t="s">
        <v>99</v>
      </c>
      <c r="V373" s="7" t="s">
        <v>99</v>
      </c>
      <c r="W373" s="7" t="s">
        <v>99</v>
      </c>
      <c r="X373" s="7" t="s">
        <v>99</v>
      </c>
      <c r="Y373" s="7" t="s">
        <v>99</v>
      </c>
      <c r="Z373" s="7"/>
      <c r="AA373" s="7"/>
      <c r="AB373" s="7"/>
      <c r="AC373" s="7"/>
      <c r="AD373" s="7"/>
      <c r="AE373" s="7"/>
      <c r="AF373" s="7"/>
      <c r="AG373" s="7"/>
      <c r="AH373" s="7">
        <v>0</v>
      </c>
    </row>
    <row r="374" spans="1:34">
      <c r="A374" s="27">
        <v>39995</v>
      </c>
      <c r="B374" s="7" t="s">
        <v>1762</v>
      </c>
      <c r="C374" s="7" t="s">
        <v>1863</v>
      </c>
      <c r="D374" s="7" t="s">
        <v>734</v>
      </c>
      <c r="E374" s="7" t="s">
        <v>1862</v>
      </c>
      <c r="F374" s="7">
        <v>80</v>
      </c>
      <c r="G374" s="7">
        <v>29</v>
      </c>
      <c r="H374" s="7">
        <v>30</v>
      </c>
      <c r="I374" s="7">
        <v>11</v>
      </c>
      <c r="J374" s="7" t="s">
        <v>99</v>
      </c>
      <c r="K374" s="7">
        <v>1</v>
      </c>
      <c r="L374" s="7">
        <v>0</v>
      </c>
      <c r="M374" s="7">
        <v>0</v>
      </c>
      <c r="N374" s="7">
        <v>5</v>
      </c>
      <c r="O374" s="7">
        <v>1</v>
      </c>
      <c r="P374" s="7">
        <v>1</v>
      </c>
      <c r="Q374" s="7">
        <v>1</v>
      </c>
      <c r="R374" s="7">
        <v>0</v>
      </c>
      <c r="S374" s="7">
        <v>0</v>
      </c>
      <c r="T374" s="7">
        <v>1</v>
      </c>
      <c r="U374" s="7" t="s">
        <v>99</v>
      </c>
      <c r="V374" s="7" t="s">
        <v>99</v>
      </c>
      <c r="W374" s="7" t="s">
        <v>99</v>
      </c>
      <c r="X374" s="7" t="s">
        <v>99</v>
      </c>
      <c r="Y374" s="7" t="s">
        <v>99</v>
      </c>
      <c r="Z374" s="7"/>
      <c r="AA374" s="7"/>
      <c r="AB374" s="7"/>
      <c r="AC374" s="7"/>
      <c r="AD374" s="7"/>
      <c r="AE374" s="7"/>
      <c r="AF374" s="7"/>
      <c r="AG374" s="7"/>
      <c r="AH374" s="7">
        <v>0</v>
      </c>
    </row>
    <row r="375" spans="1:34">
      <c r="A375" s="27">
        <v>39995</v>
      </c>
      <c r="B375" s="7" t="s">
        <v>1762</v>
      </c>
      <c r="C375" s="7" t="s">
        <v>1865</v>
      </c>
      <c r="D375" s="7" t="s">
        <v>734</v>
      </c>
      <c r="E375" s="7" t="s">
        <v>1843</v>
      </c>
      <c r="F375" s="7">
        <v>22</v>
      </c>
      <c r="G375" s="7">
        <v>7</v>
      </c>
      <c r="H375" s="7">
        <v>3</v>
      </c>
      <c r="I375" s="7">
        <v>4</v>
      </c>
      <c r="J375" s="7" t="s">
        <v>99</v>
      </c>
      <c r="K375" s="7">
        <v>0</v>
      </c>
      <c r="L375" s="7">
        <v>2</v>
      </c>
      <c r="M375" s="7">
        <v>1</v>
      </c>
      <c r="N375" s="7">
        <v>1</v>
      </c>
      <c r="O375" s="7">
        <v>1</v>
      </c>
      <c r="P375" s="7">
        <v>1</v>
      </c>
      <c r="Q375" s="7">
        <v>1</v>
      </c>
      <c r="R375" s="7">
        <v>0</v>
      </c>
      <c r="S375" s="7">
        <v>0</v>
      </c>
      <c r="T375" s="7">
        <v>1</v>
      </c>
      <c r="U375" s="7" t="s">
        <v>99</v>
      </c>
      <c r="V375" s="7" t="s">
        <v>99</v>
      </c>
      <c r="W375" s="7" t="s">
        <v>99</v>
      </c>
      <c r="X375" s="7" t="s">
        <v>99</v>
      </c>
      <c r="Y375" s="7" t="s">
        <v>99</v>
      </c>
      <c r="Z375" s="7"/>
      <c r="AA375" s="7"/>
      <c r="AB375" s="7"/>
      <c r="AC375" s="7"/>
      <c r="AD375" s="7"/>
      <c r="AE375" s="7"/>
      <c r="AF375" s="7"/>
      <c r="AG375" s="7"/>
      <c r="AH375" s="7">
        <v>0</v>
      </c>
    </row>
    <row r="376" spans="1:34">
      <c r="A376" s="27">
        <v>39995</v>
      </c>
      <c r="B376" s="7" t="s">
        <v>1762</v>
      </c>
      <c r="C376" s="7" t="s">
        <v>1865</v>
      </c>
      <c r="D376" s="7" t="s">
        <v>734</v>
      </c>
      <c r="E376" s="7" t="s">
        <v>943</v>
      </c>
      <c r="F376" s="7">
        <v>186</v>
      </c>
      <c r="G376" s="7">
        <v>51</v>
      </c>
      <c r="H376" s="7">
        <v>19</v>
      </c>
      <c r="I376" s="7">
        <v>53</v>
      </c>
      <c r="J376" s="7" t="s">
        <v>99</v>
      </c>
      <c r="K376" s="7">
        <v>0</v>
      </c>
      <c r="L376" s="7">
        <v>46</v>
      </c>
      <c r="M376" s="7">
        <v>2</v>
      </c>
      <c r="N376" s="7">
        <v>1</v>
      </c>
      <c r="O376" s="7">
        <v>3</v>
      </c>
      <c r="P376" s="7">
        <v>2</v>
      </c>
      <c r="Q376" s="7">
        <v>8</v>
      </c>
      <c r="R376" s="7">
        <v>0</v>
      </c>
      <c r="S376" s="7">
        <v>0</v>
      </c>
      <c r="T376" s="7">
        <v>1</v>
      </c>
      <c r="U376" s="7" t="s">
        <v>99</v>
      </c>
      <c r="V376" s="7" t="s">
        <v>99</v>
      </c>
      <c r="W376" s="7" t="s">
        <v>99</v>
      </c>
      <c r="X376" s="7" t="s">
        <v>99</v>
      </c>
      <c r="Y376" s="7" t="s">
        <v>99</v>
      </c>
      <c r="Z376" s="7"/>
      <c r="AA376" s="7"/>
      <c r="AB376" s="7"/>
      <c r="AC376" s="7"/>
      <c r="AD376" s="7"/>
      <c r="AE376" s="7"/>
      <c r="AF376" s="7"/>
      <c r="AG376" s="7"/>
      <c r="AH376" s="7">
        <v>0</v>
      </c>
    </row>
    <row r="377" spans="1:34">
      <c r="A377" s="27">
        <v>39995</v>
      </c>
      <c r="B377" s="7" t="s">
        <v>1762</v>
      </c>
      <c r="C377" s="7" t="s">
        <v>1865</v>
      </c>
      <c r="D377" s="7" t="s">
        <v>734</v>
      </c>
      <c r="E377" s="7" t="s">
        <v>1861</v>
      </c>
      <c r="F377" s="7">
        <v>108</v>
      </c>
      <c r="G377" s="7">
        <v>10</v>
      </c>
      <c r="H377" s="7">
        <v>11</v>
      </c>
      <c r="I377" s="7">
        <v>34</v>
      </c>
      <c r="J377" s="7" t="s">
        <v>99</v>
      </c>
      <c r="K377" s="7">
        <v>0</v>
      </c>
      <c r="L377" s="7">
        <v>45</v>
      </c>
      <c r="M377" s="7">
        <v>1</v>
      </c>
      <c r="N377" s="7">
        <v>0</v>
      </c>
      <c r="O377" s="7">
        <v>2</v>
      </c>
      <c r="P377" s="7">
        <v>0</v>
      </c>
      <c r="Q377" s="7">
        <v>4</v>
      </c>
      <c r="R377" s="7">
        <v>0</v>
      </c>
      <c r="S377" s="7">
        <v>0</v>
      </c>
      <c r="T377" s="7">
        <v>1</v>
      </c>
      <c r="U377" s="7" t="s">
        <v>99</v>
      </c>
      <c r="V377" s="7" t="s">
        <v>99</v>
      </c>
      <c r="W377" s="7" t="s">
        <v>99</v>
      </c>
      <c r="X377" s="7" t="s">
        <v>99</v>
      </c>
      <c r="Y377" s="7" t="s">
        <v>99</v>
      </c>
      <c r="Z377" s="7"/>
      <c r="AA377" s="7"/>
      <c r="AB377" s="7"/>
      <c r="AC377" s="7"/>
      <c r="AD377" s="7"/>
      <c r="AE377" s="7"/>
      <c r="AF377" s="7"/>
      <c r="AG377" s="7"/>
      <c r="AH377" s="7">
        <v>0</v>
      </c>
    </row>
    <row r="378" spans="1:34">
      <c r="A378" s="27">
        <v>39995</v>
      </c>
      <c r="B378" s="7" t="s">
        <v>1762</v>
      </c>
      <c r="C378" s="7" t="s">
        <v>1865</v>
      </c>
      <c r="D378" s="7" t="s">
        <v>734</v>
      </c>
      <c r="E378" s="7" t="s">
        <v>1862</v>
      </c>
      <c r="F378" s="7">
        <v>78</v>
      </c>
      <c r="G378" s="7">
        <v>41</v>
      </c>
      <c r="H378" s="7">
        <v>8</v>
      </c>
      <c r="I378" s="7">
        <v>19</v>
      </c>
      <c r="J378" s="7" t="s">
        <v>99</v>
      </c>
      <c r="K378" s="7">
        <v>0</v>
      </c>
      <c r="L378" s="7">
        <v>1</v>
      </c>
      <c r="M378" s="7">
        <v>1</v>
      </c>
      <c r="N378" s="7">
        <v>1</v>
      </c>
      <c r="O378" s="7">
        <v>1</v>
      </c>
      <c r="P378" s="7">
        <v>2</v>
      </c>
      <c r="Q378" s="7">
        <v>4</v>
      </c>
      <c r="R378" s="7">
        <v>0</v>
      </c>
      <c r="S378" s="7">
        <v>0</v>
      </c>
      <c r="T378" s="7">
        <v>0</v>
      </c>
      <c r="U378" s="7" t="s">
        <v>99</v>
      </c>
      <c r="V378" s="7" t="s">
        <v>99</v>
      </c>
      <c r="W378" s="7" t="s">
        <v>99</v>
      </c>
      <c r="X378" s="7" t="s">
        <v>99</v>
      </c>
      <c r="Y378" s="7" t="s">
        <v>99</v>
      </c>
      <c r="Z378" s="7"/>
      <c r="AA378" s="7"/>
      <c r="AB378" s="7"/>
      <c r="AC378" s="7"/>
      <c r="AD378" s="7"/>
      <c r="AE378" s="7"/>
      <c r="AF378" s="7"/>
      <c r="AG378" s="7"/>
      <c r="AH378" s="7">
        <v>0</v>
      </c>
    </row>
    <row r="379" spans="1:34">
      <c r="A379" s="27">
        <v>39995</v>
      </c>
      <c r="B379" s="7" t="s">
        <v>1762</v>
      </c>
      <c r="C379" s="7" t="s">
        <v>1865</v>
      </c>
      <c r="D379" s="7" t="s">
        <v>1866</v>
      </c>
      <c r="E379" s="7" t="s">
        <v>1843</v>
      </c>
      <c r="F379" s="7">
        <v>20</v>
      </c>
      <c r="G379" s="7">
        <v>5</v>
      </c>
      <c r="H379" s="7">
        <v>3</v>
      </c>
      <c r="I379" s="7">
        <v>4</v>
      </c>
      <c r="J379" s="7" t="s">
        <v>99</v>
      </c>
      <c r="K379" s="7">
        <v>0</v>
      </c>
      <c r="L379" s="7">
        <v>2</v>
      </c>
      <c r="M379" s="7">
        <v>1</v>
      </c>
      <c r="N379" s="7">
        <v>1</v>
      </c>
      <c r="O379" s="7">
        <v>1</v>
      </c>
      <c r="P379" s="7">
        <v>1</v>
      </c>
      <c r="Q379" s="7">
        <v>1</v>
      </c>
      <c r="R379" s="7">
        <v>0</v>
      </c>
      <c r="S379" s="7">
        <v>0</v>
      </c>
      <c r="T379" s="7">
        <v>1</v>
      </c>
      <c r="U379" s="7" t="s">
        <v>99</v>
      </c>
      <c r="V379" s="7" t="s">
        <v>99</v>
      </c>
      <c r="W379" s="7" t="s">
        <v>99</v>
      </c>
      <c r="X379" s="7" t="s">
        <v>99</v>
      </c>
      <c r="Y379" s="7" t="s">
        <v>99</v>
      </c>
      <c r="Z379" s="7"/>
      <c r="AA379" s="7"/>
      <c r="AB379" s="7"/>
      <c r="AC379" s="7"/>
      <c r="AD379" s="7"/>
      <c r="AE379" s="7"/>
      <c r="AF379" s="7"/>
      <c r="AG379" s="7"/>
      <c r="AH379" s="7">
        <v>0</v>
      </c>
    </row>
    <row r="380" spans="1:34">
      <c r="A380" s="27">
        <v>39995</v>
      </c>
      <c r="B380" s="7" t="s">
        <v>1762</v>
      </c>
      <c r="C380" s="7" t="s">
        <v>1865</v>
      </c>
      <c r="D380" s="7" t="s">
        <v>1866</v>
      </c>
      <c r="E380" s="7" t="s">
        <v>943</v>
      </c>
      <c r="F380" s="7">
        <v>149</v>
      </c>
      <c r="G380" s="7">
        <v>14</v>
      </c>
      <c r="H380" s="7">
        <v>19</v>
      </c>
      <c r="I380" s="7">
        <v>53</v>
      </c>
      <c r="J380" s="7" t="s">
        <v>99</v>
      </c>
      <c r="K380" s="7">
        <v>0</v>
      </c>
      <c r="L380" s="7">
        <v>46</v>
      </c>
      <c r="M380" s="7">
        <v>2</v>
      </c>
      <c r="N380" s="7">
        <v>1</v>
      </c>
      <c r="O380" s="7">
        <v>3</v>
      </c>
      <c r="P380" s="7">
        <v>2</v>
      </c>
      <c r="Q380" s="7">
        <v>8</v>
      </c>
      <c r="R380" s="7">
        <v>0</v>
      </c>
      <c r="S380" s="7">
        <v>0</v>
      </c>
      <c r="T380" s="7">
        <v>1</v>
      </c>
      <c r="U380" s="7" t="s">
        <v>99</v>
      </c>
      <c r="V380" s="7" t="s">
        <v>99</v>
      </c>
      <c r="W380" s="7" t="s">
        <v>99</v>
      </c>
      <c r="X380" s="7" t="s">
        <v>99</v>
      </c>
      <c r="Y380" s="7" t="s">
        <v>99</v>
      </c>
      <c r="Z380" s="7"/>
      <c r="AA380" s="7"/>
      <c r="AB380" s="7"/>
      <c r="AC380" s="7"/>
      <c r="AD380" s="7"/>
      <c r="AE380" s="7"/>
      <c r="AF380" s="7"/>
      <c r="AG380" s="7"/>
      <c r="AH380" s="7">
        <v>0</v>
      </c>
    </row>
    <row r="381" spans="1:34">
      <c r="A381" s="27">
        <v>39995</v>
      </c>
      <c r="B381" s="7" t="s">
        <v>1762</v>
      </c>
      <c r="C381" s="7" t="s">
        <v>1865</v>
      </c>
      <c r="D381" s="7" t="s">
        <v>1866</v>
      </c>
      <c r="E381" s="7" t="s">
        <v>1861</v>
      </c>
      <c r="F381" s="7">
        <v>102</v>
      </c>
      <c r="G381" s="7">
        <v>4</v>
      </c>
      <c r="H381" s="7">
        <v>11</v>
      </c>
      <c r="I381" s="7">
        <v>34</v>
      </c>
      <c r="J381" s="7" t="s">
        <v>99</v>
      </c>
      <c r="K381" s="7">
        <v>0</v>
      </c>
      <c r="L381" s="7">
        <v>45</v>
      </c>
      <c r="M381" s="7">
        <v>1</v>
      </c>
      <c r="N381" s="7">
        <v>0</v>
      </c>
      <c r="O381" s="7">
        <v>2</v>
      </c>
      <c r="P381" s="7">
        <v>0</v>
      </c>
      <c r="Q381" s="7">
        <v>4</v>
      </c>
      <c r="R381" s="7">
        <v>0</v>
      </c>
      <c r="S381" s="7">
        <v>0</v>
      </c>
      <c r="T381" s="7">
        <v>1</v>
      </c>
      <c r="U381" s="7" t="s">
        <v>99</v>
      </c>
      <c r="V381" s="7" t="s">
        <v>99</v>
      </c>
      <c r="W381" s="7" t="s">
        <v>99</v>
      </c>
      <c r="X381" s="7" t="s">
        <v>99</v>
      </c>
      <c r="Y381" s="7" t="s">
        <v>99</v>
      </c>
      <c r="Z381" s="7"/>
      <c r="AA381" s="7"/>
      <c r="AB381" s="7"/>
      <c r="AC381" s="7"/>
      <c r="AD381" s="7"/>
      <c r="AE381" s="7"/>
      <c r="AF381" s="7"/>
      <c r="AG381" s="7"/>
      <c r="AH381" s="7">
        <v>0</v>
      </c>
    </row>
    <row r="382" spans="1:34">
      <c r="A382" s="27">
        <v>39995</v>
      </c>
      <c r="B382" s="7" t="s">
        <v>1762</v>
      </c>
      <c r="C382" s="7" t="s">
        <v>1865</v>
      </c>
      <c r="D382" s="7" t="s">
        <v>1866</v>
      </c>
      <c r="E382" s="7" t="s">
        <v>1862</v>
      </c>
      <c r="F382" s="7">
        <v>47</v>
      </c>
      <c r="G382" s="7">
        <v>10</v>
      </c>
      <c r="H382" s="7">
        <v>8</v>
      </c>
      <c r="I382" s="7">
        <v>19</v>
      </c>
      <c r="J382" s="7" t="s">
        <v>99</v>
      </c>
      <c r="K382" s="7">
        <v>0</v>
      </c>
      <c r="L382" s="7">
        <v>1</v>
      </c>
      <c r="M382" s="7">
        <v>1</v>
      </c>
      <c r="N382" s="7">
        <v>1</v>
      </c>
      <c r="O382" s="7">
        <v>1</v>
      </c>
      <c r="P382" s="7">
        <v>2</v>
      </c>
      <c r="Q382" s="7">
        <v>4</v>
      </c>
      <c r="R382" s="7">
        <v>0</v>
      </c>
      <c r="S382" s="7">
        <v>0</v>
      </c>
      <c r="T382" s="7">
        <v>0</v>
      </c>
      <c r="U382" s="7" t="s">
        <v>99</v>
      </c>
      <c r="V382" s="7" t="s">
        <v>99</v>
      </c>
      <c r="W382" s="7" t="s">
        <v>99</v>
      </c>
      <c r="X382" s="7" t="s">
        <v>99</v>
      </c>
      <c r="Y382" s="7" t="s">
        <v>99</v>
      </c>
      <c r="Z382" s="7"/>
      <c r="AA382" s="7"/>
      <c r="AB382" s="7"/>
      <c r="AC382" s="7"/>
      <c r="AD382" s="7"/>
      <c r="AE382" s="7"/>
      <c r="AF382" s="7"/>
      <c r="AG382" s="7"/>
      <c r="AH382" s="7">
        <v>0</v>
      </c>
    </row>
    <row r="383" spans="1:34">
      <c r="A383" s="27">
        <v>39995</v>
      </c>
      <c r="B383" s="7" t="s">
        <v>1762</v>
      </c>
      <c r="C383" s="7" t="s">
        <v>1865</v>
      </c>
      <c r="D383" s="7" t="s">
        <v>1374</v>
      </c>
      <c r="E383" s="7" t="s">
        <v>1843</v>
      </c>
      <c r="F383" s="7">
        <v>2</v>
      </c>
      <c r="G383" s="7">
        <v>2</v>
      </c>
      <c r="H383" s="7">
        <v>0</v>
      </c>
      <c r="I383" s="7">
        <v>0</v>
      </c>
      <c r="J383" s="7" t="s">
        <v>99</v>
      </c>
      <c r="K383" s="7">
        <v>0</v>
      </c>
      <c r="L383" s="7">
        <v>0</v>
      </c>
      <c r="M383" s="7">
        <v>0</v>
      </c>
      <c r="N383" s="7">
        <v>0</v>
      </c>
      <c r="O383" s="7">
        <v>0</v>
      </c>
      <c r="P383" s="7">
        <v>0</v>
      </c>
      <c r="Q383" s="7">
        <v>0</v>
      </c>
      <c r="R383" s="7">
        <v>0</v>
      </c>
      <c r="S383" s="7">
        <v>0</v>
      </c>
      <c r="T383" s="7">
        <v>0</v>
      </c>
      <c r="U383" s="7" t="s">
        <v>99</v>
      </c>
      <c r="V383" s="7" t="s">
        <v>99</v>
      </c>
      <c r="W383" s="7" t="s">
        <v>99</v>
      </c>
      <c r="X383" s="7" t="s">
        <v>99</v>
      </c>
      <c r="Y383" s="7" t="s">
        <v>99</v>
      </c>
      <c r="Z383" s="7"/>
      <c r="AA383" s="7"/>
      <c r="AB383" s="7"/>
      <c r="AC383" s="7"/>
      <c r="AD383" s="7"/>
      <c r="AE383" s="7"/>
      <c r="AF383" s="7"/>
      <c r="AG383" s="7"/>
      <c r="AH383" s="7">
        <v>0</v>
      </c>
    </row>
    <row r="384" spans="1:34">
      <c r="A384" s="27">
        <v>39995</v>
      </c>
      <c r="B384" s="7" t="s">
        <v>1762</v>
      </c>
      <c r="C384" s="7" t="s">
        <v>1865</v>
      </c>
      <c r="D384" s="7" t="s">
        <v>1374</v>
      </c>
      <c r="E384" s="7" t="s">
        <v>943</v>
      </c>
      <c r="F384" s="7">
        <v>37</v>
      </c>
      <c r="G384" s="7">
        <v>37</v>
      </c>
      <c r="H384" s="7">
        <v>0</v>
      </c>
      <c r="I384" s="7">
        <v>0</v>
      </c>
      <c r="J384" s="7" t="s">
        <v>99</v>
      </c>
      <c r="K384" s="7">
        <v>0</v>
      </c>
      <c r="L384" s="7">
        <v>0</v>
      </c>
      <c r="M384" s="7">
        <v>0</v>
      </c>
      <c r="N384" s="7">
        <v>0</v>
      </c>
      <c r="O384" s="7">
        <v>0</v>
      </c>
      <c r="P384" s="7">
        <v>0</v>
      </c>
      <c r="Q384" s="7">
        <v>0</v>
      </c>
      <c r="R384" s="7">
        <v>0</v>
      </c>
      <c r="S384" s="7">
        <v>0</v>
      </c>
      <c r="T384" s="7">
        <v>0</v>
      </c>
      <c r="U384" s="7" t="s">
        <v>99</v>
      </c>
      <c r="V384" s="7" t="s">
        <v>99</v>
      </c>
      <c r="W384" s="7" t="s">
        <v>99</v>
      </c>
      <c r="X384" s="7" t="s">
        <v>99</v>
      </c>
      <c r="Y384" s="7" t="s">
        <v>99</v>
      </c>
      <c r="Z384" s="7"/>
      <c r="AA384" s="7"/>
      <c r="AB384" s="7"/>
      <c r="AC384" s="7"/>
      <c r="AD384" s="7"/>
      <c r="AE384" s="7"/>
      <c r="AF384" s="7"/>
      <c r="AG384" s="7"/>
      <c r="AH384" s="7">
        <v>0</v>
      </c>
    </row>
    <row r="385" spans="1:34">
      <c r="A385" s="27">
        <v>39995</v>
      </c>
      <c r="B385" s="7" t="s">
        <v>1762</v>
      </c>
      <c r="C385" s="7" t="s">
        <v>1865</v>
      </c>
      <c r="D385" s="7" t="s">
        <v>1374</v>
      </c>
      <c r="E385" s="7" t="s">
        <v>1861</v>
      </c>
      <c r="F385" s="7">
        <v>6</v>
      </c>
      <c r="G385" s="7">
        <v>6</v>
      </c>
      <c r="H385" s="7">
        <v>0</v>
      </c>
      <c r="I385" s="7">
        <v>0</v>
      </c>
      <c r="J385" s="7" t="s">
        <v>99</v>
      </c>
      <c r="K385" s="7">
        <v>0</v>
      </c>
      <c r="L385" s="7">
        <v>0</v>
      </c>
      <c r="M385" s="7">
        <v>0</v>
      </c>
      <c r="N385" s="7">
        <v>0</v>
      </c>
      <c r="O385" s="7">
        <v>0</v>
      </c>
      <c r="P385" s="7">
        <v>0</v>
      </c>
      <c r="Q385" s="7">
        <v>0</v>
      </c>
      <c r="R385" s="7">
        <v>0</v>
      </c>
      <c r="S385" s="7">
        <v>0</v>
      </c>
      <c r="T385" s="7">
        <v>0</v>
      </c>
      <c r="U385" s="7" t="s">
        <v>99</v>
      </c>
      <c r="V385" s="7" t="s">
        <v>99</v>
      </c>
      <c r="W385" s="7" t="s">
        <v>99</v>
      </c>
      <c r="X385" s="7" t="s">
        <v>99</v>
      </c>
      <c r="Y385" s="7" t="s">
        <v>99</v>
      </c>
      <c r="Z385" s="7"/>
      <c r="AA385" s="7"/>
      <c r="AB385" s="7"/>
      <c r="AC385" s="7"/>
      <c r="AD385" s="7"/>
      <c r="AE385" s="7"/>
      <c r="AF385" s="7"/>
      <c r="AG385" s="7"/>
      <c r="AH385" s="7">
        <v>0</v>
      </c>
    </row>
    <row r="386" spans="1:34">
      <c r="A386" s="27">
        <v>39995</v>
      </c>
      <c r="B386" s="7" t="s">
        <v>1762</v>
      </c>
      <c r="C386" s="7" t="s">
        <v>1865</v>
      </c>
      <c r="D386" s="7" t="s">
        <v>1374</v>
      </c>
      <c r="E386" s="7" t="s">
        <v>1862</v>
      </c>
      <c r="F386" s="7">
        <v>31</v>
      </c>
      <c r="G386" s="7">
        <v>31</v>
      </c>
      <c r="H386" s="7">
        <v>0</v>
      </c>
      <c r="I386" s="7">
        <v>0</v>
      </c>
      <c r="J386" s="7" t="s">
        <v>99</v>
      </c>
      <c r="K386" s="7">
        <v>0</v>
      </c>
      <c r="L386" s="7">
        <v>0</v>
      </c>
      <c r="M386" s="7">
        <v>0</v>
      </c>
      <c r="N386" s="7">
        <v>0</v>
      </c>
      <c r="O386" s="7">
        <v>0</v>
      </c>
      <c r="P386" s="7">
        <v>0</v>
      </c>
      <c r="Q386" s="7">
        <v>0</v>
      </c>
      <c r="R386" s="7">
        <v>0</v>
      </c>
      <c r="S386" s="7">
        <v>0</v>
      </c>
      <c r="T386" s="7">
        <v>0</v>
      </c>
      <c r="U386" s="7" t="s">
        <v>99</v>
      </c>
      <c r="V386" s="7" t="s">
        <v>99</v>
      </c>
      <c r="W386" s="7" t="s">
        <v>99</v>
      </c>
      <c r="X386" s="7" t="s">
        <v>99</v>
      </c>
      <c r="Y386" s="7" t="s">
        <v>99</v>
      </c>
      <c r="Z386" s="7"/>
      <c r="AA386" s="7"/>
      <c r="AB386" s="7"/>
      <c r="AC386" s="7"/>
      <c r="AD386" s="7"/>
      <c r="AE386" s="7"/>
      <c r="AF386" s="7"/>
      <c r="AG386" s="7"/>
      <c r="AH386" s="7">
        <v>0</v>
      </c>
    </row>
    <row r="387" spans="1:34">
      <c r="A387" s="27">
        <v>39995</v>
      </c>
      <c r="B387" s="7" t="s">
        <v>1762</v>
      </c>
      <c r="C387" s="7" t="s">
        <v>405</v>
      </c>
      <c r="D387" s="7" t="s">
        <v>734</v>
      </c>
      <c r="E387" s="7" t="s">
        <v>1843</v>
      </c>
      <c r="F387" s="7" t="s">
        <v>99</v>
      </c>
      <c r="G387" s="7" t="s">
        <v>99</v>
      </c>
      <c r="H387" s="7" t="s">
        <v>99</v>
      </c>
      <c r="I387" s="7" t="s">
        <v>99</v>
      </c>
      <c r="J387" s="7" t="s">
        <v>99</v>
      </c>
      <c r="K387" s="7" t="s">
        <v>99</v>
      </c>
      <c r="L387" s="7" t="s">
        <v>99</v>
      </c>
      <c r="M387" s="7" t="s">
        <v>99</v>
      </c>
      <c r="N387" s="7" t="s">
        <v>99</v>
      </c>
      <c r="O387" s="7" t="s">
        <v>99</v>
      </c>
      <c r="P387" s="7" t="s">
        <v>99</v>
      </c>
      <c r="Q387" s="7" t="s">
        <v>99</v>
      </c>
      <c r="R387" s="7" t="s">
        <v>99</v>
      </c>
      <c r="S387" s="7" t="s">
        <v>99</v>
      </c>
      <c r="T387" s="7" t="s">
        <v>99</v>
      </c>
      <c r="U387" s="7" t="s">
        <v>99</v>
      </c>
      <c r="V387" s="7" t="s">
        <v>99</v>
      </c>
      <c r="W387" s="7" t="s">
        <v>99</v>
      </c>
      <c r="X387" s="7" t="s">
        <v>99</v>
      </c>
      <c r="Y387" s="7" t="s">
        <v>99</v>
      </c>
      <c r="Z387" s="7"/>
      <c r="AA387" s="7"/>
      <c r="AB387" s="7"/>
      <c r="AC387" s="7"/>
      <c r="AD387" s="7"/>
      <c r="AE387" s="7"/>
      <c r="AF387" s="7"/>
      <c r="AG387" s="7"/>
      <c r="AH387" s="7" t="s">
        <v>99</v>
      </c>
    </row>
    <row r="388" spans="1:34">
      <c r="A388" s="27">
        <v>39995</v>
      </c>
      <c r="B388" s="7" t="s">
        <v>1762</v>
      </c>
      <c r="C388" s="7" t="s">
        <v>405</v>
      </c>
      <c r="D388" s="7" t="s">
        <v>734</v>
      </c>
      <c r="E388" s="7" t="s">
        <v>943</v>
      </c>
      <c r="F388" s="7" t="s">
        <v>99</v>
      </c>
      <c r="G388" s="7" t="s">
        <v>99</v>
      </c>
      <c r="H388" s="7" t="s">
        <v>99</v>
      </c>
      <c r="I388" s="7" t="s">
        <v>99</v>
      </c>
      <c r="J388" s="7" t="s">
        <v>99</v>
      </c>
      <c r="K388" s="7" t="s">
        <v>99</v>
      </c>
      <c r="L388" s="7" t="s">
        <v>99</v>
      </c>
      <c r="M388" s="7" t="s">
        <v>99</v>
      </c>
      <c r="N388" s="7" t="s">
        <v>99</v>
      </c>
      <c r="O388" s="7" t="s">
        <v>99</v>
      </c>
      <c r="P388" s="7" t="s">
        <v>99</v>
      </c>
      <c r="Q388" s="7" t="s">
        <v>99</v>
      </c>
      <c r="R388" s="7" t="s">
        <v>99</v>
      </c>
      <c r="S388" s="7" t="s">
        <v>99</v>
      </c>
      <c r="T388" s="7" t="s">
        <v>99</v>
      </c>
      <c r="U388" s="7" t="s">
        <v>99</v>
      </c>
      <c r="V388" s="7" t="s">
        <v>99</v>
      </c>
      <c r="W388" s="7" t="s">
        <v>99</v>
      </c>
      <c r="X388" s="7" t="s">
        <v>99</v>
      </c>
      <c r="Y388" s="7" t="s">
        <v>99</v>
      </c>
      <c r="Z388" s="7"/>
      <c r="AA388" s="7"/>
      <c r="AB388" s="7"/>
      <c r="AC388" s="7"/>
      <c r="AD388" s="7"/>
      <c r="AE388" s="7"/>
      <c r="AF388" s="7"/>
      <c r="AG388" s="7"/>
      <c r="AH388" s="7" t="s">
        <v>99</v>
      </c>
    </row>
    <row r="389" spans="1:34">
      <c r="A389" s="27">
        <v>39995</v>
      </c>
      <c r="B389" s="7" t="s">
        <v>1762</v>
      </c>
      <c r="C389" s="7" t="s">
        <v>405</v>
      </c>
      <c r="D389" s="7" t="s">
        <v>734</v>
      </c>
      <c r="E389" s="7" t="s">
        <v>1861</v>
      </c>
      <c r="F389" s="7" t="s">
        <v>99</v>
      </c>
      <c r="G389" s="7" t="s">
        <v>99</v>
      </c>
      <c r="H389" s="7" t="s">
        <v>99</v>
      </c>
      <c r="I389" s="7" t="s">
        <v>99</v>
      </c>
      <c r="J389" s="7" t="s">
        <v>99</v>
      </c>
      <c r="K389" s="7" t="s">
        <v>99</v>
      </c>
      <c r="L389" s="7" t="s">
        <v>99</v>
      </c>
      <c r="M389" s="7" t="s">
        <v>99</v>
      </c>
      <c r="N389" s="7" t="s">
        <v>99</v>
      </c>
      <c r="O389" s="7" t="s">
        <v>99</v>
      </c>
      <c r="P389" s="7" t="s">
        <v>99</v>
      </c>
      <c r="Q389" s="7" t="s">
        <v>99</v>
      </c>
      <c r="R389" s="7" t="s">
        <v>99</v>
      </c>
      <c r="S389" s="7" t="s">
        <v>99</v>
      </c>
      <c r="T389" s="7" t="s">
        <v>99</v>
      </c>
      <c r="U389" s="7" t="s">
        <v>99</v>
      </c>
      <c r="V389" s="7" t="s">
        <v>99</v>
      </c>
      <c r="W389" s="7" t="s">
        <v>99</v>
      </c>
      <c r="X389" s="7" t="s">
        <v>99</v>
      </c>
      <c r="Y389" s="7" t="s">
        <v>99</v>
      </c>
      <c r="Z389" s="7"/>
      <c r="AA389" s="7"/>
      <c r="AB389" s="7"/>
      <c r="AC389" s="7"/>
      <c r="AD389" s="7"/>
      <c r="AE389" s="7"/>
      <c r="AF389" s="7"/>
      <c r="AG389" s="7"/>
      <c r="AH389" s="7" t="s">
        <v>99</v>
      </c>
    </row>
    <row r="390" spans="1:34">
      <c r="A390" s="27">
        <v>39995</v>
      </c>
      <c r="B390" s="7" t="s">
        <v>1762</v>
      </c>
      <c r="C390" s="7" t="s">
        <v>405</v>
      </c>
      <c r="D390" s="7" t="s">
        <v>734</v>
      </c>
      <c r="E390" s="7" t="s">
        <v>1862</v>
      </c>
      <c r="F390" s="7" t="s">
        <v>99</v>
      </c>
      <c r="G390" s="7" t="s">
        <v>99</v>
      </c>
      <c r="H390" s="7" t="s">
        <v>99</v>
      </c>
      <c r="I390" s="7" t="s">
        <v>99</v>
      </c>
      <c r="J390" s="7" t="s">
        <v>99</v>
      </c>
      <c r="K390" s="7" t="s">
        <v>99</v>
      </c>
      <c r="L390" s="7" t="s">
        <v>99</v>
      </c>
      <c r="M390" s="7" t="s">
        <v>99</v>
      </c>
      <c r="N390" s="7" t="s">
        <v>99</v>
      </c>
      <c r="O390" s="7" t="s">
        <v>99</v>
      </c>
      <c r="P390" s="7" t="s">
        <v>99</v>
      </c>
      <c r="Q390" s="7" t="s">
        <v>99</v>
      </c>
      <c r="R390" s="7" t="s">
        <v>99</v>
      </c>
      <c r="S390" s="7" t="s">
        <v>99</v>
      </c>
      <c r="T390" s="7" t="s">
        <v>99</v>
      </c>
      <c r="U390" s="7" t="s">
        <v>99</v>
      </c>
      <c r="V390" s="7" t="s">
        <v>99</v>
      </c>
      <c r="W390" s="7" t="s">
        <v>99</v>
      </c>
      <c r="X390" s="7" t="s">
        <v>99</v>
      </c>
      <c r="Y390" s="7" t="s">
        <v>99</v>
      </c>
      <c r="Z390" s="7"/>
      <c r="AA390" s="7"/>
      <c r="AB390" s="7"/>
      <c r="AC390" s="7"/>
      <c r="AD390" s="7"/>
      <c r="AE390" s="7"/>
      <c r="AF390" s="7"/>
      <c r="AG390" s="7"/>
      <c r="AH390" s="7" t="s">
        <v>99</v>
      </c>
    </row>
    <row r="391" spans="1:34">
      <c r="A391" s="27">
        <v>39995</v>
      </c>
      <c r="B391" s="7" t="s">
        <v>1763</v>
      </c>
      <c r="C391" s="7" t="s">
        <v>1151</v>
      </c>
      <c r="D391" s="7" t="s">
        <v>734</v>
      </c>
      <c r="E391" s="7" t="s">
        <v>1843</v>
      </c>
      <c r="F391" s="7">
        <v>102</v>
      </c>
      <c r="G391" s="7">
        <v>22</v>
      </c>
      <c r="H391" s="7">
        <v>23</v>
      </c>
      <c r="I391" s="7">
        <v>7</v>
      </c>
      <c r="J391" s="7" t="s">
        <v>99</v>
      </c>
      <c r="K391" s="7">
        <v>5</v>
      </c>
      <c r="L391" s="7">
        <v>7</v>
      </c>
      <c r="M391" s="7">
        <v>7</v>
      </c>
      <c r="N391" s="7">
        <v>2</v>
      </c>
      <c r="O391" s="7">
        <v>4</v>
      </c>
      <c r="P391" s="7">
        <v>8</v>
      </c>
      <c r="Q391" s="7">
        <v>5</v>
      </c>
      <c r="R391" s="7">
        <v>7</v>
      </c>
      <c r="S391" s="7">
        <v>3</v>
      </c>
      <c r="T391" s="7">
        <v>2</v>
      </c>
      <c r="U391" s="7" t="s">
        <v>99</v>
      </c>
      <c r="V391" s="7" t="s">
        <v>99</v>
      </c>
      <c r="W391" s="7" t="s">
        <v>99</v>
      </c>
      <c r="X391" s="7" t="s">
        <v>99</v>
      </c>
      <c r="Y391" s="7" t="s">
        <v>99</v>
      </c>
      <c r="Z391" s="7"/>
      <c r="AA391" s="7"/>
      <c r="AB391" s="7"/>
      <c r="AC391" s="7"/>
      <c r="AD391" s="7"/>
      <c r="AE391" s="7"/>
      <c r="AF391" s="7"/>
      <c r="AG391" s="7"/>
      <c r="AH391" s="7">
        <v>0</v>
      </c>
    </row>
    <row r="392" spans="1:34">
      <c r="A392" s="27">
        <v>39995</v>
      </c>
      <c r="B392" s="7" t="s">
        <v>1763</v>
      </c>
      <c r="C392" s="7" t="s">
        <v>1151</v>
      </c>
      <c r="D392" s="7" t="s">
        <v>734</v>
      </c>
      <c r="E392" s="7" t="s">
        <v>943</v>
      </c>
      <c r="F392" s="7">
        <v>1428</v>
      </c>
      <c r="G392" s="7">
        <v>453</v>
      </c>
      <c r="H392" s="7">
        <v>295</v>
      </c>
      <c r="I392" s="7">
        <v>65</v>
      </c>
      <c r="J392" s="7" t="s">
        <v>99</v>
      </c>
      <c r="K392" s="7">
        <v>32</v>
      </c>
      <c r="L392" s="7">
        <v>125</v>
      </c>
      <c r="M392" s="7">
        <v>68</v>
      </c>
      <c r="N392" s="7">
        <v>19</v>
      </c>
      <c r="O392" s="7">
        <v>171</v>
      </c>
      <c r="P392" s="7">
        <v>42</v>
      </c>
      <c r="Q392" s="7">
        <v>63</v>
      </c>
      <c r="R392" s="7">
        <v>79</v>
      </c>
      <c r="S392" s="7">
        <v>6</v>
      </c>
      <c r="T392" s="7">
        <v>10</v>
      </c>
      <c r="U392" s="7" t="s">
        <v>99</v>
      </c>
      <c r="V392" s="7" t="s">
        <v>99</v>
      </c>
      <c r="W392" s="7" t="s">
        <v>99</v>
      </c>
      <c r="X392" s="7" t="s">
        <v>99</v>
      </c>
      <c r="Y392" s="7" t="s">
        <v>99</v>
      </c>
      <c r="Z392" s="7"/>
      <c r="AA392" s="7"/>
      <c r="AB392" s="7"/>
      <c r="AC392" s="7"/>
      <c r="AD392" s="7"/>
      <c r="AE392" s="7"/>
      <c r="AF392" s="7"/>
      <c r="AG392" s="7"/>
      <c r="AH392" s="7">
        <v>0</v>
      </c>
    </row>
    <row r="393" spans="1:34">
      <c r="A393" s="27">
        <v>39995</v>
      </c>
      <c r="B393" s="7" t="s">
        <v>1763</v>
      </c>
      <c r="C393" s="7" t="s">
        <v>1151</v>
      </c>
      <c r="D393" s="7" t="s">
        <v>734</v>
      </c>
      <c r="E393" s="7" t="s">
        <v>1861</v>
      </c>
      <c r="F393" s="7">
        <v>303</v>
      </c>
      <c r="G393" s="7">
        <v>80</v>
      </c>
      <c r="H393" s="7">
        <v>66</v>
      </c>
      <c r="I393" s="7">
        <v>15</v>
      </c>
      <c r="J393" s="7" t="s">
        <v>99</v>
      </c>
      <c r="K393" s="7">
        <v>3</v>
      </c>
      <c r="L393" s="7">
        <v>31</v>
      </c>
      <c r="M393" s="7">
        <v>17</v>
      </c>
      <c r="N393" s="7">
        <v>4</v>
      </c>
      <c r="O393" s="7">
        <v>37</v>
      </c>
      <c r="P393" s="7">
        <v>11</v>
      </c>
      <c r="Q393" s="7">
        <v>13</v>
      </c>
      <c r="R393" s="7">
        <v>20</v>
      </c>
      <c r="S393" s="7">
        <v>4</v>
      </c>
      <c r="T393" s="7">
        <v>2</v>
      </c>
      <c r="U393" s="7" t="s">
        <v>99</v>
      </c>
      <c r="V393" s="7" t="s">
        <v>99</v>
      </c>
      <c r="W393" s="7" t="s">
        <v>99</v>
      </c>
      <c r="X393" s="7" t="s">
        <v>99</v>
      </c>
      <c r="Y393" s="7" t="s">
        <v>99</v>
      </c>
      <c r="Z393" s="7"/>
      <c r="AA393" s="7"/>
      <c r="AB393" s="7"/>
      <c r="AC393" s="7"/>
      <c r="AD393" s="7"/>
      <c r="AE393" s="7"/>
      <c r="AF393" s="7"/>
      <c r="AG393" s="7"/>
      <c r="AH393" s="7">
        <v>0</v>
      </c>
    </row>
    <row r="394" spans="1:34">
      <c r="A394" s="27">
        <v>39995</v>
      </c>
      <c r="B394" s="7" t="s">
        <v>1763</v>
      </c>
      <c r="C394" s="7" t="s">
        <v>1151</v>
      </c>
      <c r="D394" s="7" t="s">
        <v>734</v>
      </c>
      <c r="E394" s="7" t="s">
        <v>1862</v>
      </c>
      <c r="F394" s="7">
        <v>1125</v>
      </c>
      <c r="G394" s="7">
        <v>373</v>
      </c>
      <c r="H394" s="7">
        <v>229</v>
      </c>
      <c r="I394" s="7">
        <v>50</v>
      </c>
      <c r="J394" s="7" t="s">
        <v>99</v>
      </c>
      <c r="K394" s="7">
        <v>29</v>
      </c>
      <c r="L394" s="7">
        <v>94</v>
      </c>
      <c r="M394" s="7">
        <v>51</v>
      </c>
      <c r="N394" s="7">
        <v>15</v>
      </c>
      <c r="O394" s="7">
        <v>134</v>
      </c>
      <c r="P394" s="7">
        <v>31</v>
      </c>
      <c r="Q394" s="7">
        <v>50</v>
      </c>
      <c r="R394" s="7">
        <v>59</v>
      </c>
      <c r="S394" s="7">
        <v>2</v>
      </c>
      <c r="T394" s="7">
        <v>8</v>
      </c>
      <c r="U394" s="7" t="s">
        <v>99</v>
      </c>
      <c r="V394" s="7" t="s">
        <v>99</v>
      </c>
      <c r="W394" s="7" t="s">
        <v>99</v>
      </c>
      <c r="X394" s="7" t="s">
        <v>99</v>
      </c>
      <c r="Y394" s="7" t="s">
        <v>99</v>
      </c>
      <c r="Z394" s="7"/>
      <c r="AA394" s="7"/>
      <c r="AB394" s="7"/>
      <c r="AC394" s="7"/>
      <c r="AD394" s="7"/>
      <c r="AE394" s="7"/>
      <c r="AF394" s="7"/>
      <c r="AG394" s="7"/>
      <c r="AH394" s="7">
        <v>0</v>
      </c>
    </row>
    <row r="395" spans="1:34">
      <c r="A395" s="27">
        <v>39995</v>
      </c>
      <c r="B395" s="7" t="s">
        <v>1763</v>
      </c>
      <c r="C395" s="7" t="s">
        <v>1863</v>
      </c>
      <c r="D395" s="7" t="s">
        <v>734</v>
      </c>
      <c r="E395" s="7" t="s">
        <v>1843</v>
      </c>
      <c r="F395" s="7">
        <v>49</v>
      </c>
      <c r="G395" s="7">
        <v>11</v>
      </c>
      <c r="H395" s="7">
        <v>15</v>
      </c>
      <c r="I395" s="7">
        <v>5</v>
      </c>
      <c r="J395" s="7" t="s">
        <v>99</v>
      </c>
      <c r="K395" s="7">
        <v>2</v>
      </c>
      <c r="L395" s="7">
        <v>2</v>
      </c>
      <c r="M395" s="7">
        <v>3</v>
      </c>
      <c r="N395" s="7">
        <v>1</v>
      </c>
      <c r="O395" s="7">
        <v>0</v>
      </c>
      <c r="P395" s="7">
        <v>3</v>
      </c>
      <c r="Q395" s="7">
        <v>1</v>
      </c>
      <c r="R395" s="7">
        <v>3</v>
      </c>
      <c r="S395" s="7">
        <v>2</v>
      </c>
      <c r="T395" s="7">
        <v>1</v>
      </c>
      <c r="U395" s="7" t="s">
        <v>99</v>
      </c>
      <c r="V395" s="7" t="s">
        <v>99</v>
      </c>
      <c r="W395" s="7" t="s">
        <v>99</v>
      </c>
      <c r="X395" s="7" t="s">
        <v>99</v>
      </c>
      <c r="Y395" s="7" t="s">
        <v>99</v>
      </c>
      <c r="Z395" s="7"/>
      <c r="AA395" s="7"/>
      <c r="AB395" s="7"/>
      <c r="AC395" s="7"/>
      <c r="AD395" s="7"/>
      <c r="AE395" s="7"/>
      <c r="AF395" s="7"/>
      <c r="AG395" s="7"/>
      <c r="AH395" s="7">
        <v>0</v>
      </c>
    </row>
    <row r="396" spans="1:34">
      <c r="A396" s="27">
        <v>39995</v>
      </c>
      <c r="B396" s="7" t="s">
        <v>1763</v>
      </c>
      <c r="C396" s="7" t="s">
        <v>1863</v>
      </c>
      <c r="D396" s="7" t="s">
        <v>734</v>
      </c>
      <c r="E396" s="7" t="s">
        <v>943</v>
      </c>
      <c r="F396" s="7">
        <v>240</v>
      </c>
      <c r="G396" s="7">
        <v>78</v>
      </c>
      <c r="H396" s="7">
        <v>79</v>
      </c>
      <c r="I396" s="7">
        <v>21</v>
      </c>
      <c r="J396" s="7" t="s">
        <v>99</v>
      </c>
      <c r="K396" s="7">
        <v>9</v>
      </c>
      <c r="L396" s="7">
        <v>4</v>
      </c>
      <c r="M396" s="7">
        <v>11</v>
      </c>
      <c r="N396" s="7">
        <v>1</v>
      </c>
      <c r="O396" s="7">
        <v>0</v>
      </c>
      <c r="P396" s="7">
        <v>7</v>
      </c>
      <c r="Q396" s="7">
        <v>4</v>
      </c>
      <c r="R396" s="7">
        <v>21</v>
      </c>
      <c r="S396" s="7">
        <v>3</v>
      </c>
      <c r="T396" s="7">
        <v>2</v>
      </c>
      <c r="U396" s="7" t="s">
        <v>99</v>
      </c>
      <c r="V396" s="7" t="s">
        <v>99</v>
      </c>
      <c r="W396" s="7" t="s">
        <v>99</v>
      </c>
      <c r="X396" s="7" t="s">
        <v>99</v>
      </c>
      <c r="Y396" s="7" t="s">
        <v>99</v>
      </c>
      <c r="Z396" s="7"/>
      <c r="AA396" s="7"/>
      <c r="AB396" s="7"/>
      <c r="AC396" s="7"/>
      <c r="AD396" s="7"/>
      <c r="AE396" s="7"/>
      <c r="AF396" s="7"/>
      <c r="AG396" s="7"/>
      <c r="AH396" s="7">
        <v>0</v>
      </c>
    </row>
    <row r="397" spans="1:34">
      <c r="A397" s="27">
        <v>39995</v>
      </c>
      <c r="B397" s="7" t="s">
        <v>1763</v>
      </c>
      <c r="C397" s="7" t="s">
        <v>1863</v>
      </c>
      <c r="D397" s="7" t="s">
        <v>734</v>
      </c>
      <c r="E397" s="7" t="s">
        <v>1861</v>
      </c>
      <c r="F397" s="7">
        <v>61</v>
      </c>
      <c r="G397" s="7">
        <v>13</v>
      </c>
      <c r="H397" s="7">
        <v>22</v>
      </c>
      <c r="I397" s="7">
        <v>6</v>
      </c>
      <c r="J397" s="7" t="s">
        <v>99</v>
      </c>
      <c r="K397" s="7">
        <v>3</v>
      </c>
      <c r="L397" s="7">
        <v>2</v>
      </c>
      <c r="M397" s="7">
        <v>3</v>
      </c>
      <c r="N397" s="7">
        <v>0</v>
      </c>
      <c r="O397" s="7">
        <v>0</v>
      </c>
      <c r="P397" s="7">
        <v>2</v>
      </c>
      <c r="Q397" s="7">
        <v>1</v>
      </c>
      <c r="R397" s="7">
        <v>7</v>
      </c>
      <c r="S397" s="7">
        <v>2</v>
      </c>
      <c r="T397" s="7">
        <v>0</v>
      </c>
      <c r="U397" s="7" t="s">
        <v>99</v>
      </c>
      <c r="V397" s="7" t="s">
        <v>99</v>
      </c>
      <c r="W397" s="7" t="s">
        <v>99</v>
      </c>
      <c r="X397" s="7" t="s">
        <v>99</v>
      </c>
      <c r="Y397" s="7" t="s">
        <v>99</v>
      </c>
      <c r="Z397" s="7"/>
      <c r="AA397" s="7"/>
      <c r="AB397" s="7"/>
      <c r="AC397" s="7"/>
      <c r="AD397" s="7"/>
      <c r="AE397" s="7"/>
      <c r="AF397" s="7"/>
      <c r="AG397" s="7"/>
      <c r="AH397" s="7">
        <v>0</v>
      </c>
    </row>
    <row r="398" spans="1:34">
      <c r="A398" s="27">
        <v>39995</v>
      </c>
      <c r="B398" s="7" t="s">
        <v>1763</v>
      </c>
      <c r="C398" s="7" t="s">
        <v>1863</v>
      </c>
      <c r="D398" s="7" t="s">
        <v>734</v>
      </c>
      <c r="E398" s="7" t="s">
        <v>1862</v>
      </c>
      <c r="F398" s="7">
        <v>179</v>
      </c>
      <c r="G398" s="7">
        <v>65</v>
      </c>
      <c r="H398" s="7">
        <v>57</v>
      </c>
      <c r="I398" s="7">
        <v>15</v>
      </c>
      <c r="J398" s="7" t="s">
        <v>99</v>
      </c>
      <c r="K398" s="7">
        <v>6</v>
      </c>
      <c r="L398" s="7">
        <v>2</v>
      </c>
      <c r="M398" s="7">
        <v>8</v>
      </c>
      <c r="N398" s="7">
        <v>1</v>
      </c>
      <c r="O398" s="7">
        <v>0</v>
      </c>
      <c r="P398" s="7">
        <v>5</v>
      </c>
      <c r="Q398" s="7">
        <v>3</v>
      </c>
      <c r="R398" s="7">
        <v>14</v>
      </c>
      <c r="S398" s="7">
        <v>1</v>
      </c>
      <c r="T398" s="7">
        <v>2</v>
      </c>
      <c r="U398" s="7" t="s">
        <v>99</v>
      </c>
      <c r="V398" s="7" t="s">
        <v>99</v>
      </c>
      <c r="W398" s="7" t="s">
        <v>99</v>
      </c>
      <c r="X398" s="7" t="s">
        <v>99</v>
      </c>
      <c r="Y398" s="7" t="s">
        <v>99</v>
      </c>
      <c r="Z398" s="7"/>
      <c r="AA398" s="7"/>
      <c r="AB398" s="7"/>
      <c r="AC398" s="7"/>
      <c r="AD398" s="7"/>
      <c r="AE398" s="7"/>
      <c r="AF398" s="7"/>
      <c r="AG398" s="7"/>
      <c r="AH398" s="7">
        <v>0</v>
      </c>
    </row>
    <row r="399" spans="1:34">
      <c r="A399" s="27">
        <v>39995</v>
      </c>
      <c r="B399" s="7" t="s">
        <v>1763</v>
      </c>
      <c r="C399" s="7" t="s">
        <v>1865</v>
      </c>
      <c r="D399" s="7" t="s">
        <v>734</v>
      </c>
      <c r="E399" s="7" t="s">
        <v>1843</v>
      </c>
      <c r="F399" s="7">
        <v>48</v>
      </c>
      <c r="G399" s="7">
        <v>11</v>
      </c>
      <c r="H399" s="7">
        <v>5</v>
      </c>
      <c r="I399" s="7">
        <v>2</v>
      </c>
      <c r="J399" s="7" t="s">
        <v>99</v>
      </c>
      <c r="K399" s="7">
        <v>1</v>
      </c>
      <c r="L399" s="7">
        <v>5</v>
      </c>
      <c r="M399" s="7">
        <v>4</v>
      </c>
      <c r="N399" s="7">
        <v>1</v>
      </c>
      <c r="O399" s="7">
        <v>4</v>
      </c>
      <c r="P399" s="7">
        <v>5</v>
      </c>
      <c r="Q399" s="7">
        <v>4</v>
      </c>
      <c r="R399" s="7">
        <v>4</v>
      </c>
      <c r="S399" s="7">
        <v>1</v>
      </c>
      <c r="T399" s="7">
        <v>1</v>
      </c>
      <c r="U399" s="7" t="s">
        <v>99</v>
      </c>
      <c r="V399" s="7" t="s">
        <v>99</v>
      </c>
      <c r="W399" s="7" t="s">
        <v>99</v>
      </c>
      <c r="X399" s="7" t="s">
        <v>99</v>
      </c>
      <c r="Y399" s="7" t="s">
        <v>99</v>
      </c>
      <c r="Z399" s="7"/>
      <c r="AA399" s="7"/>
      <c r="AB399" s="7"/>
      <c r="AC399" s="7"/>
      <c r="AD399" s="7"/>
      <c r="AE399" s="7"/>
      <c r="AF399" s="7"/>
      <c r="AG399" s="7"/>
      <c r="AH399" s="7">
        <v>0</v>
      </c>
    </row>
    <row r="400" spans="1:34">
      <c r="A400" s="27">
        <v>39995</v>
      </c>
      <c r="B400" s="7" t="s">
        <v>1763</v>
      </c>
      <c r="C400" s="7" t="s">
        <v>1865</v>
      </c>
      <c r="D400" s="7" t="s">
        <v>734</v>
      </c>
      <c r="E400" s="7" t="s">
        <v>943</v>
      </c>
      <c r="F400" s="7">
        <v>1156</v>
      </c>
      <c r="G400" s="7">
        <v>375</v>
      </c>
      <c r="H400" s="7">
        <v>196</v>
      </c>
      <c r="I400" s="7">
        <v>44</v>
      </c>
      <c r="J400" s="7" t="s">
        <v>99</v>
      </c>
      <c r="K400" s="7">
        <v>11</v>
      </c>
      <c r="L400" s="7">
        <v>121</v>
      </c>
      <c r="M400" s="7">
        <v>57</v>
      </c>
      <c r="N400" s="7">
        <v>18</v>
      </c>
      <c r="O400" s="7">
        <v>171</v>
      </c>
      <c r="P400" s="7">
        <v>35</v>
      </c>
      <c r="Q400" s="7">
        <v>59</v>
      </c>
      <c r="R400" s="7">
        <v>58</v>
      </c>
      <c r="S400" s="7">
        <v>3</v>
      </c>
      <c r="T400" s="7">
        <v>8</v>
      </c>
      <c r="U400" s="7" t="s">
        <v>99</v>
      </c>
      <c r="V400" s="7" t="s">
        <v>99</v>
      </c>
      <c r="W400" s="7" t="s">
        <v>99</v>
      </c>
      <c r="X400" s="7" t="s">
        <v>99</v>
      </c>
      <c r="Y400" s="7" t="s">
        <v>99</v>
      </c>
      <c r="Z400" s="7"/>
      <c r="AA400" s="7"/>
      <c r="AB400" s="7"/>
      <c r="AC400" s="7"/>
      <c r="AD400" s="7"/>
      <c r="AE400" s="7"/>
      <c r="AF400" s="7"/>
      <c r="AG400" s="7"/>
      <c r="AH400" s="7">
        <v>0</v>
      </c>
    </row>
    <row r="401" spans="1:34">
      <c r="A401" s="27">
        <v>39995</v>
      </c>
      <c r="B401" s="7" t="s">
        <v>1763</v>
      </c>
      <c r="C401" s="7" t="s">
        <v>1865</v>
      </c>
      <c r="D401" s="7" t="s">
        <v>734</v>
      </c>
      <c r="E401" s="7" t="s">
        <v>1861</v>
      </c>
      <c r="F401" s="7">
        <v>234</v>
      </c>
      <c r="G401" s="7">
        <v>67</v>
      </c>
      <c r="H401" s="7">
        <v>36</v>
      </c>
      <c r="I401" s="7">
        <v>9</v>
      </c>
      <c r="J401" s="7" t="s">
        <v>99</v>
      </c>
      <c r="K401" s="7">
        <v>0</v>
      </c>
      <c r="L401" s="7">
        <v>29</v>
      </c>
      <c r="M401" s="7">
        <v>14</v>
      </c>
      <c r="N401" s="7">
        <v>4</v>
      </c>
      <c r="O401" s="7">
        <v>37</v>
      </c>
      <c r="P401" s="7">
        <v>9</v>
      </c>
      <c r="Q401" s="7">
        <v>12</v>
      </c>
      <c r="R401" s="7">
        <v>13</v>
      </c>
      <c r="S401" s="7">
        <v>2</v>
      </c>
      <c r="T401" s="7">
        <v>2</v>
      </c>
      <c r="U401" s="7" t="s">
        <v>99</v>
      </c>
      <c r="V401" s="7" t="s">
        <v>99</v>
      </c>
      <c r="W401" s="7" t="s">
        <v>99</v>
      </c>
      <c r="X401" s="7" t="s">
        <v>99</v>
      </c>
      <c r="Y401" s="7" t="s">
        <v>99</v>
      </c>
      <c r="Z401" s="7"/>
      <c r="AA401" s="7"/>
      <c r="AB401" s="7"/>
      <c r="AC401" s="7"/>
      <c r="AD401" s="7"/>
      <c r="AE401" s="7"/>
      <c r="AF401" s="7"/>
      <c r="AG401" s="7"/>
      <c r="AH401" s="7">
        <v>0</v>
      </c>
    </row>
    <row r="402" spans="1:34">
      <c r="A402" s="27">
        <v>39995</v>
      </c>
      <c r="B402" s="7" t="s">
        <v>1763</v>
      </c>
      <c r="C402" s="7" t="s">
        <v>1865</v>
      </c>
      <c r="D402" s="7" t="s">
        <v>734</v>
      </c>
      <c r="E402" s="7" t="s">
        <v>1862</v>
      </c>
      <c r="F402" s="7">
        <v>922</v>
      </c>
      <c r="G402" s="7">
        <v>308</v>
      </c>
      <c r="H402" s="7">
        <v>160</v>
      </c>
      <c r="I402" s="7">
        <v>35</v>
      </c>
      <c r="J402" s="7" t="s">
        <v>99</v>
      </c>
      <c r="K402" s="7">
        <v>11</v>
      </c>
      <c r="L402" s="7">
        <v>92</v>
      </c>
      <c r="M402" s="7">
        <v>43</v>
      </c>
      <c r="N402" s="7">
        <v>14</v>
      </c>
      <c r="O402" s="7">
        <v>134</v>
      </c>
      <c r="P402" s="7">
        <v>26</v>
      </c>
      <c r="Q402" s="7">
        <v>47</v>
      </c>
      <c r="R402" s="7">
        <v>45</v>
      </c>
      <c r="S402" s="7">
        <v>1</v>
      </c>
      <c r="T402" s="7">
        <v>6</v>
      </c>
      <c r="U402" s="7" t="s">
        <v>99</v>
      </c>
      <c r="V402" s="7" t="s">
        <v>99</v>
      </c>
      <c r="W402" s="7" t="s">
        <v>99</v>
      </c>
      <c r="X402" s="7" t="s">
        <v>99</v>
      </c>
      <c r="Y402" s="7" t="s">
        <v>99</v>
      </c>
      <c r="Z402" s="7"/>
      <c r="AA402" s="7"/>
      <c r="AB402" s="7"/>
      <c r="AC402" s="7"/>
      <c r="AD402" s="7"/>
      <c r="AE402" s="7"/>
      <c r="AF402" s="7"/>
      <c r="AG402" s="7"/>
      <c r="AH402" s="7">
        <v>0</v>
      </c>
    </row>
    <row r="403" spans="1:34">
      <c r="A403" s="27">
        <v>39995</v>
      </c>
      <c r="B403" s="7" t="s">
        <v>1763</v>
      </c>
      <c r="C403" s="7" t="s">
        <v>1865</v>
      </c>
      <c r="D403" s="7" t="s">
        <v>1866</v>
      </c>
      <c r="E403" s="7" t="s">
        <v>1843</v>
      </c>
      <c r="F403" s="7">
        <v>16</v>
      </c>
      <c r="G403" s="7">
        <v>0</v>
      </c>
      <c r="H403" s="7">
        <v>1</v>
      </c>
      <c r="I403" s="7">
        <v>1</v>
      </c>
      <c r="J403" s="7" t="s">
        <v>99</v>
      </c>
      <c r="K403" s="7">
        <v>0</v>
      </c>
      <c r="L403" s="7">
        <v>0</v>
      </c>
      <c r="M403" s="7">
        <v>4</v>
      </c>
      <c r="N403" s="7">
        <v>1</v>
      </c>
      <c r="O403" s="7">
        <v>1</v>
      </c>
      <c r="P403" s="7">
        <v>3</v>
      </c>
      <c r="Q403" s="7">
        <v>1</v>
      </c>
      <c r="R403" s="7">
        <v>2</v>
      </c>
      <c r="S403" s="7">
        <v>1</v>
      </c>
      <c r="T403" s="7">
        <v>1</v>
      </c>
      <c r="U403" s="7" t="s">
        <v>99</v>
      </c>
      <c r="V403" s="7" t="s">
        <v>99</v>
      </c>
      <c r="W403" s="7" t="s">
        <v>99</v>
      </c>
      <c r="X403" s="7" t="s">
        <v>99</v>
      </c>
      <c r="Y403" s="7" t="s">
        <v>99</v>
      </c>
      <c r="Z403" s="7"/>
      <c r="AA403" s="7"/>
      <c r="AB403" s="7"/>
      <c r="AC403" s="7"/>
      <c r="AD403" s="7"/>
      <c r="AE403" s="7"/>
      <c r="AF403" s="7"/>
      <c r="AG403" s="7"/>
      <c r="AH403" s="7">
        <v>0</v>
      </c>
    </row>
    <row r="404" spans="1:34">
      <c r="A404" s="27">
        <v>39995</v>
      </c>
      <c r="B404" s="7" t="s">
        <v>1763</v>
      </c>
      <c r="C404" s="7" t="s">
        <v>1865</v>
      </c>
      <c r="D404" s="7" t="s">
        <v>1866</v>
      </c>
      <c r="E404" s="7" t="s">
        <v>943</v>
      </c>
      <c r="F404" s="7">
        <v>193</v>
      </c>
      <c r="G404" s="7">
        <v>0</v>
      </c>
      <c r="H404" s="7">
        <v>7</v>
      </c>
      <c r="I404" s="7">
        <v>16</v>
      </c>
      <c r="J404" s="7" t="s">
        <v>99</v>
      </c>
      <c r="K404" s="7">
        <v>0</v>
      </c>
      <c r="L404" s="7">
        <v>0</v>
      </c>
      <c r="M404" s="7">
        <v>57</v>
      </c>
      <c r="N404" s="7">
        <v>18</v>
      </c>
      <c r="O404" s="7">
        <v>1</v>
      </c>
      <c r="P404" s="7">
        <v>29</v>
      </c>
      <c r="Q404" s="7">
        <v>25</v>
      </c>
      <c r="R404" s="7">
        <v>29</v>
      </c>
      <c r="S404" s="7">
        <v>3</v>
      </c>
      <c r="T404" s="7">
        <v>8</v>
      </c>
      <c r="U404" s="7" t="s">
        <v>99</v>
      </c>
      <c r="V404" s="7" t="s">
        <v>99</v>
      </c>
      <c r="W404" s="7" t="s">
        <v>99</v>
      </c>
      <c r="X404" s="7" t="s">
        <v>99</v>
      </c>
      <c r="Y404" s="7" t="s">
        <v>99</v>
      </c>
      <c r="Z404" s="7"/>
      <c r="AA404" s="7"/>
      <c r="AB404" s="7"/>
      <c r="AC404" s="7"/>
      <c r="AD404" s="7"/>
      <c r="AE404" s="7"/>
      <c r="AF404" s="7"/>
      <c r="AG404" s="7"/>
      <c r="AH404" s="7">
        <v>0</v>
      </c>
    </row>
    <row r="405" spans="1:34">
      <c r="A405" s="27">
        <v>39995</v>
      </c>
      <c r="B405" s="7" t="s">
        <v>1763</v>
      </c>
      <c r="C405" s="7" t="s">
        <v>1865</v>
      </c>
      <c r="D405" s="7" t="s">
        <v>1866</v>
      </c>
      <c r="E405" s="7" t="s">
        <v>1861</v>
      </c>
      <c r="F405" s="7">
        <v>49</v>
      </c>
      <c r="G405" s="7">
        <v>0</v>
      </c>
      <c r="H405" s="7">
        <v>1</v>
      </c>
      <c r="I405" s="7">
        <v>2</v>
      </c>
      <c r="J405" s="7" t="s">
        <v>99</v>
      </c>
      <c r="K405" s="7">
        <v>0</v>
      </c>
      <c r="L405" s="7">
        <v>0</v>
      </c>
      <c r="M405" s="7">
        <v>14</v>
      </c>
      <c r="N405" s="7">
        <v>4</v>
      </c>
      <c r="O405" s="7">
        <v>0</v>
      </c>
      <c r="P405" s="7">
        <v>8</v>
      </c>
      <c r="Q405" s="7">
        <v>5</v>
      </c>
      <c r="R405" s="7">
        <v>11</v>
      </c>
      <c r="S405" s="7">
        <v>2</v>
      </c>
      <c r="T405" s="7">
        <v>2</v>
      </c>
      <c r="U405" s="7" t="s">
        <v>99</v>
      </c>
      <c r="V405" s="7" t="s">
        <v>99</v>
      </c>
      <c r="W405" s="7" t="s">
        <v>99</v>
      </c>
      <c r="X405" s="7" t="s">
        <v>99</v>
      </c>
      <c r="Y405" s="7" t="s">
        <v>99</v>
      </c>
      <c r="Z405" s="7"/>
      <c r="AA405" s="7"/>
      <c r="AB405" s="7"/>
      <c r="AC405" s="7"/>
      <c r="AD405" s="7"/>
      <c r="AE405" s="7"/>
      <c r="AF405" s="7"/>
      <c r="AG405" s="7"/>
      <c r="AH405" s="7">
        <v>0</v>
      </c>
    </row>
    <row r="406" spans="1:34">
      <c r="A406" s="27">
        <v>39995</v>
      </c>
      <c r="B406" s="7" t="s">
        <v>1763</v>
      </c>
      <c r="C406" s="7" t="s">
        <v>1865</v>
      </c>
      <c r="D406" s="7" t="s">
        <v>1866</v>
      </c>
      <c r="E406" s="7" t="s">
        <v>1862</v>
      </c>
      <c r="F406" s="7">
        <v>144</v>
      </c>
      <c r="G406" s="7">
        <v>0</v>
      </c>
      <c r="H406" s="7">
        <v>6</v>
      </c>
      <c r="I406" s="7">
        <v>14</v>
      </c>
      <c r="J406" s="7" t="s">
        <v>99</v>
      </c>
      <c r="K406" s="7">
        <v>0</v>
      </c>
      <c r="L406" s="7">
        <v>0</v>
      </c>
      <c r="M406" s="7">
        <v>43</v>
      </c>
      <c r="N406" s="7">
        <v>14</v>
      </c>
      <c r="O406" s="7">
        <v>1</v>
      </c>
      <c r="P406" s="7">
        <v>21</v>
      </c>
      <c r="Q406" s="7">
        <v>20</v>
      </c>
      <c r="R406" s="7">
        <v>18</v>
      </c>
      <c r="S406" s="7">
        <v>1</v>
      </c>
      <c r="T406" s="7">
        <v>6</v>
      </c>
      <c r="U406" s="7" t="s">
        <v>99</v>
      </c>
      <c r="V406" s="7" t="s">
        <v>99</v>
      </c>
      <c r="W406" s="7" t="s">
        <v>99</v>
      </c>
      <c r="X406" s="7" t="s">
        <v>99</v>
      </c>
      <c r="Y406" s="7" t="s">
        <v>99</v>
      </c>
      <c r="Z406" s="7"/>
      <c r="AA406" s="7"/>
      <c r="AB406" s="7"/>
      <c r="AC406" s="7"/>
      <c r="AD406" s="7"/>
      <c r="AE406" s="7"/>
      <c r="AF406" s="7"/>
      <c r="AG406" s="7"/>
      <c r="AH406" s="7">
        <v>0</v>
      </c>
    </row>
    <row r="407" spans="1:34">
      <c r="A407" s="27">
        <v>39995</v>
      </c>
      <c r="B407" s="7" t="s">
        <v>1763</v>
      </c>
      <c r="C407" s="7" t="s">
        <v>1865</v>
      </c>
      <c r="D407" s="7" t="s">
        <v>1374</v>
      </c>
      <c r="E407" s="7" t="s">
        <v>1843</v>
      </c>
      <c r="F407" s="7">
        <v>32</v>
      </c>
      <c r="G407" s="7">
        <v>11</v>
      </c>
      <c r="H407" s="7">
        <v>4</v>
      </c>
      <c r="I407" s="7">
        <v>1</v>
      </c>
      <c r="J407" s="7" t="s">
        <v>99</v>
      </c>
      <c r="K407" s="7">
        <v>1</v>
      </c>
      <c r="L407" s="7">
        <v>5</v>
      </c>
      <c r="M407" s="7">
        <v>0</v>
      </c>
      <c r="N407" s="7">
        <v>0</v>
      </c>
      <c r="O407" s="7">
        <v>3</v>
      </c>
      <c r="P407" s="7">
        <v>2</v>
      </c>
      <c r="Q407" s="7">
        <v>3</v>
      </c>
      <c r="R407" s="7">
        <v>2</v>
      </c>
      <c r="S407" s="7">
        <v>0</v>
      </c>
      <c r="T407" s="7">
        <v>0</v>
      </c>
      <c r="U407" s="7" t="s">
        <v>99</v>
      </c>
      <c r="V407" s="7" t="s">
        <v>99</v>
      </c>
      <c r="W407" s="7" t="s">
        <v>99</v>
      </c>
      <c r="X407" s="7" t="s">
        <v>99</v>
      </c>
      <c r="Y407" s="7" t="s">
        <v>99</v>
      </c>
      <c r="Z407" s="7"/>
      <c r="AA407" s="7"/>
      <c r="AB407" s="7"/>
      <c r="AC407" s="7"/>
      <c r="AD407" s="7"/>
      <c r="AE407" s="7"/>
      <c r="AF407" s="7"/>
      <c r="AG407" s="7"/>
      <c r="AH407" s="7">
        <v>0</v>
      </c>
    </row>
    <row r="408" spans="1:34">
      <c r="A408" s="27">
        <v>39995</v>
      </c>
      <c r="B408" s="7" t="s">
        <v>1763</v>
      </c>
      <c r="C408" s="7" t="s">
        <v>1865</v>
      </c>
      <c r="D408" s="7" t="s">
        <v>1374</v>
      </c>
      <c r="E408" s="7" t="s">
        <v>943</v>
      </c>
      <c r="F408" s="7">
        <v>963</v>
      </c>
      <c r="G408" s="7">
        <v>375</v>
      </c>
      <c r="H408" s="7">
        <v>189</v>
      </c>
      <c r="I408" s="7">
        <v>28</v>
      </c>
      <c r="J408" s="7" t="s">
        <v>99</v>
      </c>
      <c r="K408" s="7">
        <v>11</v>
      </c>
      <c r="L408" s="7">
        <v>121</v>
      </c>
      <c r="M408" s="7">
        <v>0</v>
      </c>
      <c r="N408" s="7">
        <v>0</v>
      </c>
      <c r="O408" s="7">
        <v>170</v>
      </c>
      <c r="P408" s="7">
        <v>6</v>
      </c>
      <c r="Q408" s="7">
        <v>34</v>
      </c>
      <c r="R408" s="7">
        <v>29</v>
      </c>
      <c r="S408" s="7">
        <v>0</v>
      </c>
      <c r="T408" s="7">
        <v>0</v>
      </c>
      <c r="U408" s="7" t="s">
        <v>99</v>
      </c>
      <c r="V408" s="7" t="s">
        <v>99</v>
      </c>
      <c r="W408" s="7" t="s">
        <v>99</v>
      </c>
      <c r="X408" s="7" t="s">
        <v>99</v>
      </c>
      <c r="Y408" s="7" t="s">
        <v>99</v>
      </c>
      <c r="Z408" s="7"/>
      <c r="AA408" s="7"/>
      <c r="AB408" s="7"/>
      <c r="AC408" s="7"/>
      <c r="AD408" s="7"/>
      <c r="AE408" s="7"/>
      <c r="AF408" s="7"/>
      <c r="AG408" s="7"/>
      <c r="AH408" s="7">
        <v>0</v>
      </c>
    </row>
    <row r="409" spans="1:34">
      <c r="A409" s="27">
        <v>39995</v>
      </c>
      <c r="B409" s="7" t="s">
        <v>1763</v>
      </c>
      <c r="C409" s="7" t="s">
        <v>1865</v>
      </c>
      <c r="D409" s="7" t="s">
        <v>1374</v>
      </c>
      <c r="E409" s="7" t="s">
        <v>1861</v>
      </c>
      <c r="F409" s="7">
        <v>185</v>
      </c>
      <c r="G409" s="7">
        <v>67</v>
      </c>
      <c r="H409" s="7">
        <v>35</v>
      </c>
      <c r="I409" s="7">
        <v>7</v>
      </c>
      <c r="J409" s="7" t="s">
        <v>99</v>
      </c>
      <c r="K409" s="7">
        <v>0</v>
      </c>
      <c r="L409" s="7">
        <v>29</v>
      </c>
      <c r="M409" s="7">
        <v>0</v>
      </c>
      <c r="N409" s="7">
        <v>0</v>
      </c>
      <c r="O409" s="7">
        <v>37</v>
      </c>
      <c r="P409" s="7">
        <v>1</v>
      </c>
      <c r="Q409" s="7">
        <v>7</v>
      </c>
      <c r="R409" s="7">
        <v>2</v>
      </c>
      <c r="S409" s="7">
        <v>0</v>
      </c>
      <c r="T409" s="7">
        <v>0</v>
      </c>
      <c r="U409" s="7" t="s">
        <v>99</v>
      </c>
      <c r="V409" s="7" t="s">
        <v>99</v>
      </c>
      <c r="W409" s="7" t="s">
        <v>99</v>
      </c>
      <c r="X409" s="7" t="s">
        <v>99</v>
      </c>
      <c r="Y409" s="7" t="s">
        <v>99</v>
      </c>
      <c r="Z409" s="7"/>
      <c r="AA409" s="7"/>
      <c r="AB409" s="7"/>
      <c r="AC409" s="7"/>
      <c r="AD409" s="7"/>
      <c r="AE409" s="7"/>
      <c r="AF409" s="7"/>
      <c r="AG409" s="7"/>
      <c r="AH409" s="7">
        <v>0</v>
      </c>
    </row>
    <row r="410" spans="1:34">
      <c r="A410" s="27">
        <v>39995</v>
      </c>
      <c r="B410" s="7" t="s">
        <v>1763</v>
      </c>
      <c r="C410" s="7" t="s">
        <v>1865</v>
      </c>
      <c r="D410" s="7" t="s">
        <v>1374</v>
      </c>
      <c r="E410" s="7" t="s">
        <v>1862</v>
      </c>
      <c r="F410" s="7">
        <v>778</v>
      </c>
      <c r="G410" s="7">
        <v>308</v>
      </c>
      <c r="H410" s="7">
        <v>154</v>
      </c>
      <c r="I410" s="7">
        <v>21</v>
      </c>
      <c r="J410" s="7" t="s">
        <v>99</v>
      </c>
      <c r="K410" s="7">
        <v>11</v>
      </c>
      <c r="L410" s="7">
        <v>92</v>
      </c>
      <c r="M410" s="7">
        <v>0</v>
      </c>
      <c r="N410" s="7">
        <v>0</v>
      </c>
      <c r="O410" s="7">
        <v>133</v>
      </c>
      <c r="P410" s="7">
        <v>5</v>
      </c>
      <c r="Q410" s="7">
        <v>27</v>
      </c>
      <c r="R410" s="7">
        <v>27</v>
      </c>
      <c r="S410" s="7">
        <v>0</v>
      </c>
      <c r="T410" s="7">
        <v>0</v>
      </c>
      <c r="U410" s="7" t="s">
        <v>99</v>
      </c>
      <c r="V410" s="7" t="s">
        <v>99</v>
      </c>
      <c r="W410" s="7" t="s">
        <v>99</v>
      </c>
      <c r="X410" s="7" t="s">
        <v>99</v>
      </c>
      <c r="Y410" s="7" t="s">
        <v>99</v>
      </c>
      <c r="Z410" s="7"/>
      <c r="AA410" s="7"/>
      <c r="AB410" s="7"/>
      <c r="AC410" s="7"/>
      <c r="AD410" s="7"/>
      <c r="AE410" s="7"/>
      <c r="AF410" s="7"/>
      <c r="AG410" s="7"/>
      <c r="AH410" s="7">
        <v>0</v>
      </c>
    </row>
    <row r="411" spans="1:34">
      <c r="A411" s="27">
        <v>39995</v>
      </c>
      <c r="B411" s="7" t="s">
        <v>1763</v>
      </c>
      <c r="C411" s="7" t="s">
        <v>405</v>
      </c>
      <c r="D411" s="7" t="s">
        <v>734</v>
      </c>
      <c r="E411" s="7" t="s">
        <v>1843</v>
      </c>
      <c r="F411" s="7" t="s">
        <v>99</v>
      </c>
      <c r="G411" s="7" t="s">
        <v>99</v>
      </c>
      <c r="H411" s="7" t="s">
        <v>99</v>
      </c>
      <c r="I411" s="7" t="s">
        <v>99</v>
      </c>
      <c r="J411" s="7" t="s">
        <v>99</v>
      </c>
      <c r="K411" s="7" t="s">
        <v>99</v>
      </c>
      <c r="L411" s="7" t="s">
        <v>99</v>
      </c>
      <c r="M411" s="7" t="s">
        <v>99</v>
      </c>
      <c r="N411" s="7" t="s">
        <v>99</v>
      </c>
      <c r="O411" s="7" t="s">
        <v>99</v>
      </c>
      <c r="P411" s="7" t="s">
        <v>99</v>
      </c>
      <c r="Q411" s="7" t="s">
        <v>99</v>
      </c>
      <c r="R411" s="7" t="s">
        <v>99</v>
      </c>
      <c r="S411" s="7" t="s">
        <v>99</v>
      </c>
      <c r="T411" s="7" t="s">
        <v>99</v>
      </c>
      <c r="U411" s="7" t="s">
        <v>99</v>
      </c>
      <c r="V411" s="7" t="s">
        <v>99</v>
      </c>
      <c r="W411" s="7" t="s">
        <v>99</v>
      </c>
      <c r="X411" s="7" t="s">
        <v>99</v>
      </c>
      <c r="Y411" s="7" t="s">
        <v>99</v>
      </c>
      <c r="Z411" s="7"/>
      <c r="AA411" s="7"/>
      <c r="AB411" s="7"/>
      <c r="AC411" s="7"/>
      <c r="AD411" s="7"/>
      <c r="AE411" s="7"/>
      <c r="AF411" s="7"/>
      <c r="AG411" s="7"/>
      <c r="AH411" s="7" t="s">
        <v>99</v>
      </c>
    </row>
    <row r="412" spans="1:34">
      <c r="A412" s="27">
        <v>39995</v>
      </c>
      <c r="B412" s="7" t="s">
        <v>1763</v>
      </c>
      <c r="C412" s="7" t="s">
        <v>405</v>
      </c>
      <c r="D412" s="7" t="s">
        <v>734</v>
      </c>
      <c r="E412" s="7" t="s">
        <v>943</v>
      </c>
      <c r="F412" s="7" t="s">
        <v>99</v>
      </c>
      <c r="G412" s="7" t="s">
        <v>99</v>
      </c>
      <c r="H412" s="7" t="s">
        <v>99</v>
      </c>
      <c r="I412" s="7" t="s">
        <v>99</v>
      </c>
      <c r="J412" s="7" t="s">
        <v>99</v>
      </c>
      <c r="K412" s="7" t="s">
        <v>99</v>
      </c>
      <c r="L412" s="7" t="s">
        <v>99</v>
      </c>
      <c r="M412" s="7" t="s">
        <v>99</v>
      </c>
      <c r="N412" s="7" t="s">
        <v>99</v>
      </c>
      <c r="O412" s="7" t="s">
        <v>99</v>
      </c>
      <c r="P412" s="7" t="s">
        <v>99</v>
      </c>
      <c r="Q412" s="7" t="s">
        <v>99</v>
      </c>
      <c r="R412" s="7" t="s">
        <v>99</v>
      </c>
      <c r="S412" s="7" t="s">
        <v>99</v>
      </c>
      <c r="T412" s="7" t="s">
        <v>99</v>
      </c>
      <c r="U412" s="7" t="s">
        <v>99</v>
      </c>
      <c r="V412" s="7" t="s">
        <v>99</v>
      </c>
      <c r="W412" s="7" t="s">
        <v>99</v>
      </c>
      <c r="X412" s="7" t="s">
        <v>99</v>
      </c>
      <c r="Y412" s="7" t="s">
        <v>99</v>
      </c>
      <c r="Z412" s="7"/>
      <c r="AA412" s="7"/>
      <c r="AB412" s="7"/>
      <c r="AC412" s="7"/>
      <c r="AD412" s="7"/>
      <c r="AE412" s="7"/>
      <c r="AF412" s="7"/>
      <c r="AG412" s="7"/>
      <c r="AH412" s="7" t="s">
        <v>99</v>
      </c>
    </row>
    <row r="413" spans="1:34">
      <c r="A413" s="27">
        <v>39995</v>
      </c>
      <c r="B413" s="7" t="s">
        <v>1763</v>
      </c>
      <c r="C413" s="7" t="s">
        <v>405</v>
      </c>
      <c r="D413" s="7" t="s">
        <v>734</v>
      </c>
      <c r="E413" s="7" t="s">
        <v>1861</v>
      </c>
      <c r="F413" s="7" t="s">
        <v>99</v>
      </c>
      <c r="G413" s="7" t="s">
        <v>99</v>
      </c>
      <c r="H413" s="7" t="s">
        <v>99</v>
      </c>
      <c r="I413" s="7" t="s">
        <v>99</v>
      </c>
      <c r="J413" s="7" t="s">
        <v>99</v>
      </c>
      <c r="K413" s="7" t="s">
        <v>99</v>
      </c>
      <c r="L413" s="7" t="s">
        <v>99</v>
      </c>
      <c r="M413" s="7" t="s">
        <v>99</v>
      </c>
      <c r="N413" s="7" t="s">
        <v>99</v>
      </c>
      <c r="O413" s="7" t="s">
        <v>99</v>
      </c>
      <c r="P413" s="7" t="s">
        <v>99</v>
      </c>
      <c r="Q413" s="7" t="s">
        <v>99</v>
      </c>
      <c r="R413" s="7" t="s">
        <v>99</v>
      </c>
      <c r="S413" s="7" t="s">
        <v>99</v>
      </c>
      <c r="T413" s="7" t="s">
        <v>99</v>
      </c>
      <c r="U413" s="7" t="s">
        <v>99</v>
      </c>
      <c r="V413" s="7" t="s">
        <v>99</v>
      </c>
      <c r="W413" s="7" t="s">
        <v>99</v>
      </c>
      <c r="X413" s="7" t="s">
        <v>99</v>
      </c>
      <c r="Y413" s="7" t="s">
        <v>99</v>
      </c>
      <c r="Z413" s="7"/>
      <c r="AA413" s="7"/>
      <c r="AB413" s="7"/>
      <c r="AC413" s="7"/>
      <c r="AD413" s="7"/>
      <c r="AE413" s="7"/>
      <c r="AF413" s="7"/>
      <c r="AG413" s="7"/>
      <c r="AH413" s="7" t="s">
        <v>99</v>
      </c>
    </row>
    <row r="414" spans="1:34">
      <c r="A414" s="27">
        <v>39995</v>
      </c>
      <c r="B414" s="7" t="s">
        <v>1763</v>
      </c>
      <c r="C414" s="7" t="s">
        <v>405</v>
      </c>
      <c r="D414" s="7" t="s">
        <v>734</v>
      </c>
      <c r="E414" s="7" t="s">
        <v>1862</v>
      </c>
      <c r="F414" s="7" t="s">
        <v>99</v>
      </c>
      <c r="G414" s="7" t="s">
        <v>99</v>
      </c>
      <c r="H414" s="7" t="s">
        <v>99</v>
      </c>
      <c r="I414" s="7" t="s">
        <v>99</v>
      </c>
      <c r="J414" s="7" t="s">
        <v>99</v>
      </c>
      <c r="K414" s="7" t="s">
        <v>99</v>
      </c>
      <c r="L414" s="7" t="s">
        <v>99</v>
      </c>
      <c r="M414" s="7" t="s">
        <v>99</v>
      </c>
      <c r="N414" s="7" t="s">
        <v>99</v>
      </c>
      <c r="O414" s="7" t="s">
        <v>99</v>
      </c>
      <c r="P414" s="7" t="s">
        <v>99</v>
      </c>
      <c r="Q414" s="7" t="s">
        <v>99</v>
      </c>
      <c r="R414" s="7" t="s">
        <v>99</v>
      </c>
      <c r="S414" s="7" t="s">
        <v>99</v>
      </c>
      <c r="T414" s="7" t="s">
        <v>99</v>
      </c>
      <c r="U414" s="7" t="s">
        <v>99</v>
      </c>
      <c r="V414" s="7" t="s">
        <v>99</v>
      </c>
      <c r="W414" s="7" t="s">
        <v>99</v>
      </c>
      <c r="X414" s="7" t="s">
        <v>99</v>
      </c>
      <c r="Y414" s="7" t="s">
        <v>99</v>
      </c>
      <c r="Z414" s="7"/>
      <c r="AA414" s="7"/>
      <c r="AB414" s="7"/>
      <c r="AC414" s="7"/>
      <c r="AD414" s="7"/>
      <c r="AE414" s="7"/>
      <c r="AF414" s="7"/>
      <c r="AG414" s="7"/>
      <c r="AH414" s="7" t="s">
        <v>99</v>
      </c>
    </row>
    <row r="415" spans="1:34">
      <c r="A415" s="27">
        <v>39995</v>
      </c>
      <c r="B415" s="7" t="s">
        <v>1764</v>
      </c>
      <c r="C415" s="7" t="s">
        <v>1151</v>
      </c>
      <c r="D415" s="7" t="s">
        <v>734</v>
      </c>
      <c r="E415" s="7" t="s">
        <v>1843</v>
      </c>
      <c r="F415" s="7">
        <v>5</v>
      </c>
      <c r="G415" s="7">
        <v>2</v>
      </c>
      <c r="H415" s="7">
        <v>0</v>
      </c>
      <c r="I415" s="7">
        <v>0</v>
      </c>
      <c r="J415" s="7" t="s">
        <v>99</v>
      </c>
      <c r="K415" s="7">
        <v>0</v>
      </c>
      <c r="L415" s="7">
        <v>0</v>
      </c>
      <c r="M415" s="7">
        <v>0</v>
      </c>
      <c r="N415" s="7">
        <v>0</v>
      </c>
      <c r="O415" s="7">
        <v>0</v>
      </c>
      <c r="P415" s="7">
        <v>0</v>
      </c>
      <c r="Q415" s="7">
        <v>0</v>
      </c>
      <c r="R415" s="7">
        <v>3</v>
      </c>
      <c r="S415" s="7">
        <v>0</v>
      </c>
      <c r="T415" s="7">
        <v>0</v>
      </c>
      <c r="U415" s="7" t="s">
        <v>99</v>
      </c>
      <c r="V415" s="7" t="s">
        <v>99</v>
      </c>
      <c r="W415" s="7" t="s">
        <v>99</v>
      </c>
      <c r="X415" s="7" t="s">
        <v>99</v>
      </c>
      <c r="Y415" s="7" t="s">
        <v>99</v>
      </c>
      <c r="Z415" s="7"/>
      <c r="AA415" s="7"/>
      <c r="AB415" s="7"/>
      <c r="AC415" s="7"/>
      <c r="AD415" s="7"/>
      <c r="AE415" s="7"/>
      <c r="AF415" s="7"/>
      <c r="AG415" s="7"/>
      <c r="AH415" s="7">
        <v>0</v>
      </c>
    </row>
    <row r="416" spans="1:34">
      <c r="A416" s="27">
        <v>39995</v>
      </c>
      <c r="B416" s="7" t="s">
        <v>1764</v>
      </c>
      <c r="C416" s="7" t="s">
        <v>1151</v>
      </c>
      <c r="D416" s="7" t="s">
        <v>734</v>
      </c>
      <c r="E416" s="7" t="s">
        <v>943</v>
      </c>
      <c r="F416" s="7">
        <v>79</v>
      </c>
      <c r="G416" s="7">
        <v>43</v>
      </c>
      <c r="H416" s="7">
        <v>0</v>
      </c>
      <c r="I416" s="7">
        <v>0</v>
      </c>
      <c r="J416" s="7" t="s">
        <v>99</v>
      </c>
      <c r="K416" s="7">
        <v>0</v>
      </c>
      <c r="L416" s="7">
        <v>0</v>
      </c>
      <c r="M416" s="7">
        <v>0</v>
      </c>
      <c r="N416" s="7">
        <v>0</v>
      </c>
      <c r="O416" s="7">
        <v>0</v>
      </c>
      <c r="P416" s="7">
        <v>0</v>
      </c>
      <c r="Q416" s="7">
        <v>0</v>
      </c>
      <c r="R416" s="7">
        <v>36</v>
      </c>
      <c r="S416" s="7">
        <v>0</v>
      </c>
      <c r="T416" s="7">
        <v>0</v>
      </c>
      <c r="U416" s="7" t="s">
        <v>99</v>
      </c>
      <c r="V416" s="7" t="s">
        <v>99</v>
      </c>
      <c r="W416" s="7" t="s">
        <v>99</v>
      </c>
      <c r="X416" s="7" t="s">
        <v>99</v>
      </c>
      <c r="Y416" s="7" t="s">
        <v>99</v>
      </c>
      <c r="Z416" s="7"/>
      <c r="AA416" s="7"/>
      <c r="AB416" s="7"/>
      <c r="AC416" s="7"/>
      <c r="AD416" s="7"/>
      <c r="AE416" s="7"/>
      <c r="AF416" s="7"/>
      <c r="AG416" s="7"/>
      <c r="AH416" s="7">
        <v>0</v>
      </c>
    </row>
    <row r="417" spans="1:34">
      <c r="A417" s="27">
        <v>39995</v>
      </c>
      <c r="B417" s="7" t="s">
        <v>1764</v>
      </c>
      <c r="C417" s="7" t="s">
        <v>1151</v>
      </c>
      <c r="D417" s="7" t="s">
        <v>734</v>
      </c>
      <c r="E417" s="7" t="s">
        <v>1861</v>
      </c>
      <c r="F417" s="7">
        <v>38</v>
      </c>
      <c r="G417" s="7">
        <v>20</v>
      </c>
      <c r="H417" s="7">
        <v>0</v>
      </c>
      <c r="I417" s="7">
        <v>0</v>
      </c>
      <c r="J417" s="7" t="s">
        <v>99</v>
      </c>
      <c r="K417" s="7">
        <v>0</v>
      </c>
      <c r="L417" s="7">
        <v>0</v>
      </c>
      <c r="M417" s="7">
        <v>0</v>
      </c>
      <c r="N417" s="7">
        <v>0</v>
      </c>
      <c r="O417" s="7">
        <v>0</v>
      </c>
      <c r="P417" s="7">
        <v>0</v>
      </c>
      <c r="Q417" s="7">
        <v>0</v>
      </c>
      <c r="R417" s="7">
        <v>18</v>
      </c>
      <c r="S417" s="7">
        <v>0</v>
      </c>
      <c r="T417" s="7">
        <v>0</v>
      </c>
      <c r="U417" s="7" t="s">
        <v>99</v>
      </c>
      <c r="V417" s="7" t="s">
        <v>99</v>
      </c>
      <c r="W417" s="7" t="s">
        <v>99</v>
      </c>
      <c r="X417" s="7" t="s">
        <v>99</v>
      </c>
      <c r="Y417" s="7" t="s">
        <v>99</v>
      </c>
      <c r="Z417" s="7"/>
      <c r="AA417" s="7"/>
      <c r="AB417" s="7"/>
      <c r="AC417" s="7"/>
      <c r="AD417" s="7"/>
      <c r="AE417" s="7"/>
      <c r="AF417" s="7"/>
      <c r="AG417" s="7"/>
      <c r="AH417" s="7">
        <v>0</v>
      </c>
    </row>
    <row r="418" spans="1:34">
      <c r="A418" s="27">
        <v>39995</v>
      </c>
      <c r="B418" s="7" t="s">
        <v>1764</v>
      </c>
      <c r="C418" s="7" t="s">
        <v>1151</v>
      </c>
      <c r="D418" s="7" t="s">
        <v>734</v>
      </c>
      <c r="E418" s="7" t="s">
        <v>1862</v>
      </c>
      <c r="F418" s="7">
        <v>41</v>
      </c>
      <c r="G418" s="7">
        <v>23</v>
      </c>
      <c r="H418" s="7">
        <v>0</v>
      </c>
      <c r="I418" s="7">
        <v>0</v>
      </c>
      <c r="J418" s="7" t="s">
        <v>99</v>
      </c>
      <c r="K418" s="7">
        <v>0</v>
      </c>
      <c r="L418" s="7">
        <v>0</v>
      </c>
      <c r="M418" s="7">
        <v>0</v>
      </c>
      <c r="N418" s="7">
        <v>0</v>
      </c>
      <c r="O418" s="7">
        <v>0</v>
      </c>
      <c r="P418" s="7">
        <v>0</v>
      </c>
      <c r="Q418" s="7">
        <v>0</v>
      </c>
      <c r="R418" s="7">
        <v>18</v>
      </c>
      <c r="S418" s="7">
        <v>0</v>
      </c>
      <c r="T418" s="7">
        <v>0</v>
      </c>
      <c r="U418" s="7" t="s">
        <v>99</v>
      </c>
      <c r="V418" s="7" t="s">
        <v>99</v>
      </c>
      <c r="W418" s="7" t="s">
        <v>99</v>
      </c>
      <c r="X418" s="7" t="s">
        <v>99</v>
      </c>
      <c r="Y418" s="7" t="s">
        <v>99</v>
      </c>
      <c r="Z418" s="7"/>
      <c r="AA418" s="7"/>
      <c r="AB418" s="7"/>
      <c r="AC418" s="7"/>
      <c r="AD418" s="7"/>
      <c r="AE418" s="7"/>
      <c r="AF418" s="7"/>
      <c r="AG418" s="7"/>
      <c r="AH418" s="7">
        <v>0</v>
      </c>
    </row>
    <row r="419" spans="1:34">
      <c r="A419" s="27">
        <v>39995</v>
      </c>
      <c r="B419" s="7" t="s">
        <v>1764</v>
      </c>
      <c r="C419" s="7" t="s">
        <v>1863</v>
      </c>
      <c r="D419" s="7" t="s">
        <v>734</v>
      </c>
      <c r="E419" s="7" t="s">
        <v>1843</v>
      </c>
      <c r="F419" s="7">
        <v>0</v>
      </c>
      <c r="G419" s="7">
        <v>0</v>
      </c>
      <c r="H419" s="7">
        <v>0</v>
      </c>
      <c r="I419" s="7">
        <v>0</v>
      </c>
      <c r="J419" s="7" t="s">
        <v>99</v>
      </c>
      <c r="K419" s="7">
        <v>0</v>
      </c>
      <c r="L419" s="7">
        <v>0</v>
      </c>
      <c r="M419" s="7">
        <v>0</v>
      </c>
      <c r="N419" s="7">
        <v>0</v>
      </c>
      <c r="O419" s="7">
        <v>0</v>
      </c>
      <c r="P419" s="7">
        <v>0</v>
      </c>
      <c r="Q419" s="7">
        <v>0</v>
      </c>
      <c r="R419" s="7">
        <v>0</v>
      </c>
      <c r="S419" s="7">
        <v>0</v>
      </c>
      <c r="T419" s="7">
        <v>0</v>
      </c>
      <c r="U419" s="7" t="s">
        <v>99</v>
      </c>
      <c r="V419" s="7" t="s">
        <v>99</v>
      </c>
      <c r="W419" s="7" t="s">
        <v>99</v>
      </c>
      <c r="X419" s="7" t="s">
        <v>99</v>
      </c>
      <c r="Y419" s="7" t="s">
        <v>99</v>
      </c>
      <c r="Z419" s="7"/>
      <c r="AA419" s="7"/>
      <c r="AB419" s="7"/>
      <c r="AC419" s="7"/>
      <c r="AD419" s="7"/>
      <c r="AE419" s="7"/>
      <c r="AF419" s="7"/>
      <c r="AG419" s="7"/>
      <c r="AH419" s="7">
        <v>0</v>
      </c>
    </row>
    <row r="420" spans="1:34">
      <c r="A420" s="27">
        <v>39995</v>
      </c>
      <c r="B420" s="7" t="s">
        <v>1764</v>
      </c>
      <c r="C420" s="7" t="s">
        <v>1863</v>
      </c>
      <c r="D420" s="7" t="s">
        <v>734</v>
      </c>
      <c r="E420" s="7" t="s">
        <v>943</v>
      </c>
      <c r="F420" s="7">
        <v>0</v>
      </c>
      <c r="G420" s="7">
        <v>0</v>
      </c>
      <c r="H420" s="7">
        <v>0</v>
      </c>
      <c r="I420" s="7">
        <v>0</v>
      </c>
      <c r="J420" s="7" t="s">
        <v>99</v>
      </c>
      <c r="K420" s="7">
        <v>0</v>
      </c>
      <c r="L420" s="7">
        <v>0</v>
      </c>
      <c r="M420" s="7">
        <v>0</v>
      </c>
      <c r="N420" s="7">
        <v>0</v>
      </c>
      <c r="O420" s="7">
        <v>0</v>
      </c>
      <c r="P420" s="7">
        <v>0</v>
      </c>
      <c r="Q420" s="7">
        <v>0</v>
      </c>
      <c r="R420" s="7">
        <v>0</v>
      </c>
      <c r="S420" s="7">
        <v>0</v>
      </c>
      <c r="T420" s="7">
        <v>0</v>
      </c>
      <c r="U420" s="7" t="s">
        <v>99</v>
      </c>
      <c r="V420" s="7" t="s">
        <v>99</v>
      </c>
      <c r="W420" s="7" t="s">
        <v>99</v>
      </c>
      <c r="X420" s="7" t="s">
        <v>99</v>
      </c>
      <c r="Y420" s="7" t="s">
        <v>99</v>
      </c>
      <c r="Z420" s="7"/>
      <c r="AA420" s="7"/>
      <c r="AB420" s="7"/>
      <c r="AC420" s="7"/>
      <c r="AD420" s="7"/>
      <c r="AE420" s="7"/>
      <c r="AF420" s="7"/>
      <c r="AG420" s="7"/>
      <c r="AH420" s="7">
        <v>0</v>
      </c>
    </row>
    <row r="421" spans="1:34">
      <c r="A421" s="27">
        <v>39995</v>
      </c>
      <c r="B421" s="7" t="s">
        <v>1764</v>
      </c>
      <c r="C421" s="7" t="s">
        <v>1863</v>
      </c>
      <c r="D421" s="7" t="s">
        <v>734</v>
      </c>
      <c r="E421" s="7" t="s">
        <v>1861</v>
      </c>
      <c r="F421" s="7">
        <v>0</v>
      </c>
      <c r="G421" s="7">
        <v>0</v>
      </c>
      <c r="H421" s="7">
        <v>0</v>
      </c>
      <c r="I421" s="7">
        <v>0</v>
      </c>
      <c r="J421" s="7" t="s">
        <v>99</v>
      </c>
      <c r="K421" s="7">
        <v>0</v>
      </c>
      <c r="L421" s="7">
        <v>0</v>
      </c>
      <c r="M421" s="7">
        <v>0</v>
      </c>
      <c r="N421" s="7">
        <v>0</v>
      </c>
      <c r="O421" s="7">
        <v>0</v>
      </c>
      <c r="P421" s="7">
        <v>0</v>
      </c>
      <c r="Q421" s="7">
        <v>0</v>
      </c>
      <c r="R421" s="7">
        <v>0</v>
      </c>
      <c r="S421" s="7">
        <v>0</v>
      </c>
      <c r="T421" s="7">
        <v>0</v>
      </c>
      <c r="U421" s="7" t="s">
        <v>99</v>
      </c>
      <c r="V421" s="7" t="s">
        <v>99</v>
      </c>
      <c r="W421" s="7" t="s">
        <v>99</v>
      </c>
      <c r="X421" s="7" t="s">
        <v>99</v>
      </c>
      <c r="Y421" s="7" t="s">
        <v>99</v>
      </c>
      <c r="Z421" s="7"/>
      <c r="AA421" s="7"/>
      <c r="AB421" s="7"/>
      <c r="AC421" s="7"/>
      <c r="AD421" s="7"/>
      <c r="AE421" s="7"/>
      <c r="AF421" s="7"/>
      <c r="AG421" s="7"/>
      <c r="AH421" s="7">
        <v>0</v>
      </c>
    </row>
    <row r="422" spans="1:34">
      <c r="A422" s="27">
        <v>39995</v>
      </c>
      <c r="B422" s="7" t="s">
        <v>1764</v>
      </c>
      <c r="C422" s="7" t="s">
        <v>1863</v>
      </c>
      <c r="D422" s="7" t="s">
        <v>734</v>
      </c>
      <c r="E422" s="7" t="s">
        <v>1862</v>
      </c>
      <c r="F422" s="7">
        <v>0</v>
      </c>
      <c r="G422" s="7">
        <v>0</v>
      </c>
      <c r="H422" s="7">
        <v>0</v>
      </c>
      <c r="I422" s="7">
        <v>0</v>
      </c>
      <c r="J422" s="7" t="s">
        <v>99</v>
      </c>
      <c r="K422" s="7">
        <v>0</v>
      </c>
      <c r="L422" s="7">
        <v>0</v>
      </c>
      <c r="M422" s="7">
        <v>0</v>
      </c>
      <c r="N422" s="7">
        <v>0</v>
      </c>
      <c r="O422" s="7">
        <v>0</v>
      </c>
      <c r="P422" s="7">
        <v>0</v>
      </c>
      <c r="Q422" s="7">
        <v>0</v>
      </c>
      <c r="R422" s="7">
        <v>0</v>
      </c>
      <c r="S422" s="7">
        <v>0</v>
      </c>
      <c r="T422" s="7">
        <v>0</v>
      </c>
      <c r="U422" s="7" t="s">
        <v>99</v>
      </c>
      <c r="V422" s="7" t="s">
        <v>99</v>
      </c>
      <c r="W422" s="7" t="s">
        <v>99</v>
      </c>
      <c r="X422" s="7" t="s">
        <v>99</v>
      </c>
      <c r="Y422" s="7" t="s">
        <v>99</v>
      </c>
      <c r="Z422" s="7"/>
      <c r="AA422" s="7"/>
      <c r="AB422" s="7"/>
      <c r="AC422" s="7"/>
      <c r="AD422" s="7"/>
      <c r="AE422" s="7"/>
      <c r="AF422" s="7"/>
      <c r="AG422" s="7"/>
      <c r="AH422" s="7">
        <v>0</v>
      </c>
    </row>
    <row r="423" spans="1:34">
      <c r="A423" s="27">
        <v>39995</v>
      </c>
      <c r="B423" s="7" t="s">
        <v>1764</v>
      </c>
      <c r="C423" s="7" t="s">
        <v>1865</v>
      </c>
      <c r="D423" s="7" t="s">
        <v>734</v>
      </c>
      <c r="E423" s="7" t="s">
        <v>1843</v>
      </c>
      <c r="F423" s="7">
        <v>5</v>
      </c>
      <c r="G423" s="7">
        <v>2</v>
      </c>
      <c r="H423" s="7">
        <v>0</v>
      </c>
      <c r="I423" s="7">
        <v>0</v>
      </c>
      <c r="J423" s="7" t="s">
        <v>99</v>
      </c>
      <c r="K423" s="7">
        <v>0</v>
      </c>
      <c r="L423" s="7">
        <v>0</v>
      </c>
      <c r="M423" s="7">
        <v>0</v>
      </c>
      <c r="N423" s="7">
        <v>0</v>
      </c>
      <c r="O423" s="7">
        <v>0</v>
      </c>
      <c r="P423" s="7">
        <v>0</v>
      </c>
      <c r="Q423" s="7">
        <v>0</v>
      </c>
      <c r="R423" s="7">
        <v>3</v>
      </c>
      <c r="S423" s="7">
        <v>0</v>
      </c>
      <c r="T423" s="7">
        <v>0</v>
      </c>
      <c r="U423" s="7" t="s">
        <v>99</v>
      </c>
      <c r="V423" s="7" t="s">
        <v>99</v>
      </c>
      <c r="W423" s="7" t="s">
        <v>99</v>
      </c>
      <c r="X423" s="7" t="s">
        <v>99</v>
      </c>
      <c r="Y423" s="7" t="s">
        <v>99</v>
      </c>
      <c r="Z423" s="7"/>
      <c r="AA423" s="7"/>
      <c r="AB423" s="7"/>
      <c r="AC423" s="7"/>
      <c r="AD423" s="7"/>
      <c r="AE423" s="7"/>
      <c r="AF423" s="7"/>
      <c r="AG423" s="7"/>
      <c r="AH423" s="7">
        <v>0</v>
      </c>
    </row>
    <row r="424" spans="1:34">
      <c r="A424" s="27">
        <v>39995</v>
      </c>
      <c r="B424" s="7" t="s">
        <v>1764</v>
      </c>
      <c r="C424" s="7" t="s">
        <v>1865</v>
      </c>
      <c r="D424" s="7" t="s">
        <v>734</v>
      </c>
      <c r="E424" s="7" t="s">
        <v>943</v>
      </c>
      <c r="F424" s="7">
        <v>79</v>
      </c>
      <c r="G424" s="7">
        <v>43</v>
      </c>
      <c r="H424" s="7">
        <v>0</v>
      </c>
      <c r="I424" s="7">
        <v>0</v>
      </c>
      <c r="J424" s="7" t="s">
        <v>99</v>
      </c>
      <c r="K424" s="7">
        <v>0</v>
      </c>
      <c r="L424" s="7">
        <v>0</v>
      </c>
      <c r="M424" s="7">
        <v>0</v>
      </c>
      <c r="N424" s="7">
        <v>0</v>
      </c>
      <c r="O424" s="7">
        <v>0</v>
      </c>
      <c r="P424" s="7">
        <v>0</v>
      </c>
      <c r="Q424" s="7">
        <v>0</v>
      </c>
      <c r="R424" s="7">
        <v>36</v>
      </c>
      <c r="S424" s="7">
        <v>0</v>
      </c>
      <c r="T424" s="7">
        <v>0</v>
      </c>
      <c r="U424" s="7" t="s">
        <v>99</v>
      </c>
      <c r="V424" s="7" t="s">
        <v>99</v>
      </c>
      <c r="W424" s="7" t="s">
        <v>99</v>
      </c>
      <c r="X424" s="7" t="s">
        <v>99</v>
      </c>
      <c r="Y424" s="7" t="s">
        <v>99</v>
      </c>
      <c r="Z424" s="7"/>
      <c r="AA424" s="7"/>
      <c r="AB424" s="7"/>
      <c r="AC424" s="7"/>
      <c r="AD424" s="7"/>
      <c r="AE424" s="7"/>
      <c r="AF424" s="7"/>
      <c r="AG424" s="7"/>
      <c r="AH424" s="7">
        <v>0</v>
      </c>
    </row>
    <row r="425" spans="1:34">
      <c r="A425" s="27">
        <v>39995</v>
      </c>
      <c r="B425" s="7" t="s">
        <v>1764</v>
      </c>
      <c r="C425" s="7" t="s">
        <v>1865</v>
      </c>
      <c r="D425" s="7" t="s">
        <v>734</v>
      </c>
      <c r="E425" s="7" t="s">
        <v>1861</v>
      </c>
      <c r="F425" s="7">
        <v>38</v>
      </c>
      <c r="G425" s="7">
        <v>20</v>
      </c>
      <c r="H425" s="7">
        <v>0</v>
      </c>
      <c r="I425" s="7">
        <v>0</v>
      </c>
      <c r="J425" s="7" t="s">
        <v>99</v>
      </c>
      <c r="K425" s="7">
        <v>0</v>
      </c>
      <c r="L425" s="7">
        <v>0</v>
      </c>
      <c r="M425" s="7">
        <v>0</v>
      </c>
      <c r="N425" s="7">
        <v>0</v>
      </c>
      <c r="O425" s="7">
        <v>0</v>
      </c>
      <c r="P425" s="7">
        <v>0</v>
      </c>
      <c r="Q425" s="7">
        <v>0</v>
      </c>
      <c r="R425" s="7">
        <v>18</v>
      </c>
      <c r="S425" s="7">
        <v>0</v>
      </c>
      <c r="T425" s="7">
        <v>0</v>
      </c>
      <c r="U425" s="7" t="s">
        <v>99</v>
      </c>
      <c r="V425" s="7" t="s">
        <v>99</v>
      </c>
      <c r="W425" s="7" t="s">
        <v>99</v>
      </c>
      <c r="X425" s="7" t="s">
        <v>99</v>
      </c>
      <c r="Y425" s="7" t="s">
        <v>99</v>
      </c>
      <c r="Z425" s="7"/>
      <c r="AA425" s="7"/>
      <c r="AB425" s="7"/>
      <c r="AC425" s="7"/>
      <c r="AD425" s="7"/>
      <c r="AE425" s="7"/>
      <c r="AF425" s="7"/>
      <c r="AG425" s="7"/>
      <c r="AH425" s="7">
        <v>0</v>
      </c>
    </row>
    <row r="426" spans="1:34">
      <c r="A426" s="27">
        <v>39995</v>
      </c>
      <c r="B426" s="7" t="s">
        <v>1764</v>
      </c>
      <c r="C426" s="7" t="s">
        <v>1865</v>
      </c>
      <c r="D426" s="7" t="s">
        <v>734</v>
      </c>
      <c r="E426" s="7" t="s">
        <v>1862</v>
      </c>
      <c r="F426" s="7">
        <v>41</v>
      </c>
      <c r="G426" s="7">
        <v>23</v>
      </c>
      <c r="H426" s="7">
        <v>0</v>
      </c>
      <c r="I426" s="7">
        <v>0</v>
      </c>
      <c r="J426" s="7" t="s">
        <v>99</v>
      </c>
      <c r="K426" s="7">
        <v>0</v>
      </c>
      <c r="L426" s="7">
        <v>0</v>
      </c>
      <c r="M426" s="7">
        <v>0</v>
      </c>
      <c r="N426" s="7">
        <v>0</v>
      </c>
      <c r="O426" s="7">
        <v>0</v>
      </c>
      <c r="P426" s="7">
        <v>0</v>
      </c>
      <c r="Q426" s="7">
        <v>0</v>
      </c>
      <c r="R426" s="7">
        <v>18</v>
      </c>
      <c r="S426" s="7">
        <v>0</v>
      </c>
      <c r="T426" s="7">
        <v>0</v>
      </c>
      <c r="U426" s="7" t="s">
        <v>99</v>
      </c>
      <c r="V426" s="7" t="s">
        <v>99</v>
      </c>
      <c r="W426" s="7" t="s">
        <v>99</v>
      </c>
      <c r="X426" s="7" t="s">
        <v>99</v>
      </c>
      <c r="Y426" s="7" t="s">
        <v>99</v>
      </c>
      <c r="Z426" s="7"/>
      <c r="AA426" s="7"/>
      <c r="AB426" s="7"/>
      <c r="AC426" s="7"/>
      <c r="AD426" s="7"/>
      <c r="AE426" s="7"/>
      <c r="AF426" s="7"/>
      <c r="AG426" s="7"/>
      <c r="AH426" s="7">
        <v>0</v>
      </c>
    </row>
    <row r="427" spans="1:34">
      <c r="A427" s="27">
        <v>39995</v>
      </c>
      <c r="B427" s="7" t="s">
        <v>1764</v>
      </c>
      <c r="C427" s="7" t="s">
        <v>1865</v>
      </c>
      <c r="D427" s="7" t="s">
        <v>1866</v>
      </c>
      <c r="E427" s="7" t="s">
        <v>1843</v>
      </c>
      <c r="F427" s="7">
        <v>3</v>
      </c>
      <c r="G427" s="7">
        <v>0</v>
      </c>
      <c r="H427" s="7">
        <v>0</v>
      </c>
      <c r="I427" s="7">
        <v>0</v>
      </c>
      <c r="J427" s="7" t="s">
        <v>99</v>
      </c>
      <c r="K427" s="7">
        <v>0</v>
      </c>
      <c r="L427" s="7">
        <v>0</v>
      </c>
      <c r="M427" s="7">
        <v>0</v>
      </c>
      <c r="N427" s="7">
        <v>0</v>
      </c>
      <c r="O427" s="7">
        <v>0</v>
      </c>
      <c r="P427" s="7">
        <v>0</v>
      </c>
      <c r="Q427" s="7">
        <v>0</v>
      </c>
      <c r="R427" s="7">
        <v>3</v>
      </c>
      <c r="S427" s="7">
        <v>0</v>
      </c>
      <c r="T427" s="7">
        <v>0</v>
      </c>
      <c r="U427" s="7" t="s">
        <v>99</v>
      </c>
      <c r="V427" s="7" t="s">
        <v>99</v>
      </c>
      <c r="W427" s="7" t="s">
        <v>99</v>
      </c>
      <c r="X427" s="7" t="s">
        <v>99</v>
      </c>
      <c r="Y427" s="7" t="s">
        <v>99</v>
      </c>
      <c r="Z427" s="7"/>
      <c r="AA427" s="7"/>
      <c r="AB427" s="7"/>
      <c r="AC427" s="7"/>
      <c r="AD427" s="7"/>
      <c r="AE427" s="7"/>
      <c r="AF427" s="7"/>
      <c r="AG427" s="7"/>
      <c r="AH427" s="7">
        <v>0</v>
      </c>
    </row>
    <row r="428" spans="1:34">
      <c r="A428" s="27">
        <v>39995</v>
      </c>
      <c r="B428" s="7" t="s">
        <v>1764</v>
      </c>
      <c r="C428" s="7" t="s">
        <v>1865</v>
      </c>
      <c r="D428" s="7" t="s">
        <v>1866</v>
      </c>
      <c r="E428" s="7" t="s">
        <v>943</v>
      </c>
      <c r="F428" s="7">
        <v>36</v>
      </c>
      <c r="G428" s="7">
        <v>0</v>
      </c>
      <c r="H428" s="7">
        <v>0</v>
      </c>
      <c r="I428" s="7">
        <v>0</v>
      </c>
      <c r="J428" s="7" t="s">
        <v>99</v>
      </c>
      <c r="K428" s="7">
        <v>0</v>
      </c>
      <c r="L428" s="7">
        <v>0</v>
      </c>
      <c r="M428" s="7">
        <v>0</v>
      </c>
      <c r="N428" s="7">
        <v>0</v>
      </c>
      <c r="O428" s="7">
        <v>0</v>
      </c>
      <c r="P428" s="7">
        <v>0</v>
      </c>
      <c r="Q428" s="7">
        <v>0</v>
      </c>
      <c r="R428" s="7">
        <v>36</v>
      </c>
      <c r="S428" s="7">
        <v>0</v>
      </c>
      <c r="T428" s="7">
        <v>0</v>
      </c>
      <c r="U428" s="7" t="s">
        <v>99</v>
      </c>
      <c r="V428" s="7" t="s">
        <v>99</v>
      </c>
      <c r="W428" s="7" t="s">
        <v>99</v>
      </c>
      <c r="X428" s="7" t="s">
        <v>99</v>
      </c>
      <c r="Y428" s="7" t="s">
        <v>99</v>
      </c>
      <c r="Z428" s="7"/>
      <c r="AA428" s="7"/>
      <c r="AB428" s="7"/>
      <c r="AC428" s="7"/>
      <c r="AD428" s="7"/>
      <c r="AE428" s="7"/>
      <c r="AF428" s="7"/>
      <c r="AG428" s="7"/>
      <c r="AH428" s="7">
        <v>0</v>
      </c>
    </row>
    <row r="429" spans="1:34">
      <c r="A429" s="27">
        <v>39995</v>
      </c>
      <c r="B429" s="7" t="s">
        <v>1764</v>
      </c>
      <c r="C429" s="7" t="s">
        <v>1865</v>
      </c>
      <c r="D429" s="7" t="s">
        <v>1866</v>
      </c>
      <c r="E429" s="7" t="s">
        <v>1861</v>
      </c>
      <c r="F429" s="7">
        <v>18</v>
      </c>
      <c r="G429" s="7">
        <v>0</v>
      </c>
      <c r="H429" s="7">
        <v>0</v>
      </c>
      <c r="I429" s="7">
        <v>0</v>
      </c>
      <c r="J429" s="7" t="s">
        <v>99</v>
      </c>
      <c r="K429" s="7">
        <v>0</v>
      </c>
      <c r="L429" s="7">
        <v>0</v>
      </c>
      <c r="M429" s="7">
        <v>0</v>
      </c>
      <c r="N429" s="7">
        <v>0</v>
      </c>
      <c r="O429" s="7">
        <v>0</v>
      </c>
      <c r="P429" s="7">
        <v>0</v>
      </c>
      <c r="Q429" s="7">
        <v>0</v>
      </c>
      <c r="R429" s="7">
        <v>18</v>
      </c>
      <c r="S429" s="7">
        <v>0</v>
      </c>
      <c r="T429" s="7">
        <v>0</v>
      </c>
      <c r="U429" s="7" t="s">
        <v>99</v>
      </c>
      <c r="V429" s="7" t="s">
        <v>99</v>
      </c>
      <c r="W429" s="7" t="s">
        <v>99</v>
      </c>
      <c r="X429" s="7" t="s">
        <v>99</v>
      </c>
      <c r="Y429" s="7" t="s">
        <v>99</v>
      </c>
      <c r="Z429" s="7"/>
      <c r="AA429" s="7"/>
      <c r="AB429" s="7"/>
      <c r="AC429" s="7"/>
      <c r="AD429" s="7"/>
      <c r="AE429" s="7"/>
      <c r="AF429" s="7"/>
      <c r="AG429" s="7"/>
      <c r="AH429" s="7">
        <v>0</v>
      </c>
    </row>
    <row r="430" spans="1:34">
      <c r="A430" s="27">
        <v>39995</v>
      </c>
      <c r="B430" s="7" t="s">
        <v>1764</v>
      </c>
      <c r="C430" s="7" t="s">
        <v>1865</v>
      </c>
      <c r="D430" s="7" t="s">
        <v>1866</v>
      </c>
      <c r="E430" s="7" t="s">
        <v>1862</v>
      </c>
      <c r="F430" s="7">
        <v>18</v>
      </c>
      <c r="G430" s="7">
        <v>0</v>
      </c>
      <c r="H430" s="7">
        <v>0</v>
      </c>
      <c r="I430" s="7">
        <v>0</v>
      </c>
      <c r="J430" s="7" t="s">
        <v>99</v>
      </c>
      <c r="K430" s="7">
        <v>0</v>
      </c>
      <c r="L430" s="7">
        <v>0</v>
      </c>
      <c r="M430" s="7">
        <v>0</v>
      </c>
      <c r="N430" s="7">
        <v>0</v>
      </c>
      <c r="O430" s="7">
        <v>0</v>
      </c>
      <c r="P430" s="7">
        <v>0</v>
      </c>
      <c r="Q430" s="7">
        <v>0</v>
      </c>
      <c r="R430" s="7">
        <v>18</v>
      </c>
      <c r="S430" s="7">
        <v>0</v>
      </c>
      <c r="T430" s="7">
        <v>0</v>
      </c>
      <c r="U430" s="7" t="s">
        <v>99</v>
      </c>
      <c r="V430" s="7" t="s">
        <v>99</v>
      </c>
      <c r="W430" s="7" t="s">
        <v>99</v>
      </c>
      <c r="X430" s="7" t="s">
        <v>99</v>
      </c>
      <c r="Y430" s="7" t="s">
        <v>99</v>
      </c>
      <c r="Z430" s="7"/>
      <c r="AA430" s="7"/>
      <c r="AB430" s="7"/>
      <c r="AC430" s="7"/>
      <c r="AD430" s="7"/>
      <c r="AE430" s="7"/>
      <c r="AF430" s="7"/>
      <c r="AG430" s="7"/>
      <c r="AH430" s="7">
        <v>0</v>
      </c>
    </row>
    <row r="431" spans="1:34">
      <c r="A431" s="27">
        <v>39995</v>
      </c>
      <c r="B431" s="7" t="s">
        <v>1764</v>
      </c>
      <c r="C431" s="7" t="s">
        <v>1865</v>
      </c>
      <c r="D431" s="7" t="s">
        <v>1374</v>
      </c>
      <c r="E431" s="7" t="s">
        <v>1843</v>
      </c>
      <c r="F431" s="7">
        <v>2</v>
      </c>
      <c r="G431" s="7">
        <v>2</v>
      </c>
      <c r="H431" s="7">
        <v>0</v>
      </c>
      <c r="I431" s="7">
        <v>0</v>
      </c>
      <c r="J431" s="7" t="s">
        <v>99</v>
      </c>
      <c r="K431" s="7">
        <v>0</v>
      </c>
      <c r="L431" s="7">
        <v>0</v>
      </c>
      <c r="M431" s="7">
        <v>0</v>
      </c>
      <c r="N431" s="7">
        <v>0</v>
      </c>
      <c r="O431" s="7">
        <v>0</v>
      </c>
      <c r="P431" s="7">
        <v>0</v>
      </c>
      <c r="Q431" s="7">
        <v>0</v>
      </c>
      <c r="R431" s="7">
        <v>0</v>
      </c>
      <c r="S431" s="7">
        <v>0</v>
      </c>
      <c r="T431" s="7">
        <v>0</v>
      </c>
      <c r="U431" s="7" t="s">
        <v>99</v>
      </c>
      <c r="V431" s="7" t="s">
        <v>99</v>
      </c>
      <c r="W431" s="7" t="s">
        <v>99</v>
      </c>
      <c r="X431" s="7" t="s">
        <v>99</v>
      </c>
      <c r="Y431" s="7" t="s">
        <v>99</v>
      </c>
      <c r="Z431" s="7"/>
      <c r="AA431" s="7"/>
      <c r="AB431" s="7"/>
      <c r="AC431" s="7"/>
      <c r="AD431" s="7"/>
      <c r="AE431" s="7"/>
      <c r="AF431" s="7"/>
      <c r="AG431" s="7"/>
      <c r="AH431" s="7">
        <v>0</v>
      </c>
    </row>
    <row r="432" spans="1:34">
      <c r="A432" s="27">
        <v>39995</v>
      </c>
      <c r="B432" s="7" t="s">
        <v>1764</v>
      </c>
      <c r="C432" s="7" t="s">
        <v>1865</v>
      </c>
      <c r="D432" s="7" t="s">
        <v>1374</v>
      </c>
      <c r="E432" s="7" t="s">
        <v>943</v>
      </c>
      <c r="F432" s="7">
        <v>43</v>
      </c>
      <c r="G432" s="7">
        <v>43</v>
      </c>
      <c r="H432" s="7">
        <v>0</v>
      </c>
      <c r="I432" s="7">
        <v>0</v>
      </c>
      <c r="J432" s="7" t="s">
        <v>99</v>
      </c>
      <c r="K432" s="7">
        <v>0</v>
      </c>
      <c r="L432" s="7">
        <v>0</v>
      </c>
      <c r="M432" s="7">
        <v>0</v>
      </c>
      <c r="N432" s="7">
        <v>0</v>
      </c>
      <c r="O432" s="7">
        <v>0</v>
      </c>
      <c r="P432" s="7">
        <v>0</v>
      </c>
      <c r="Q432" s="7">
        <v>0</v>
      </c>
      <c r="R432" s="7">
        <v>0</v>
      </c>
      <c r="S432" s="7">
        <v>0</v>
      </c>
      <c r="T432" s="7">
        <v>0</v>
      </c>
      <c r="U432" s="7" t="s">
        <v>99</v>
      </c>
      <c r="V432" s="7" t="s">
        <v>99</v>
      </c>
      <c r="W432" s="7" t="s">
        <v>99</v>
      </c>
      <c r="X432" s="7" t="s">
        <v>99</v>
      </c>
      <c r="Y432" s="7" t="s">
        <v>99</v>
      </c>
      <c r="Z432" s="7"/>
      <c r="AA432" s="7"/>
      <c r="AB432" s="7"/>
      <c r="AC432" s="7"/>
      <c r="AD432" s="7"/>
      <c r="AE432" s="7"/>
      <c r="AF432" s="7"/>
      <c r="AG432" s="7"/>
      <c r="AH432" s="7">
        <v>0</v>
      </c>
    </row>
    <row r="433" spans="1:34">
      <c r="A433" s="27">
        <v>39995</v>
      </c>
      <c r="B433" s="7" t="s">
        <v>1764</v>
      </c>
      <c r="C433" s="7" t="s">
        <v>1865</v>
      </c>
      <c r="D433" s="7" t="s">
        <v>1374</v>
      </c>
      <c r="E433" s="7" t="s">
        <v>1861</v>
      </c>
      <c r="F433" s="7">
        <v>20</v>
      </c>
      <c r="G433" s="7">
        <v>20</v>
      </c>
      <c r="H433" s="7">
        <v>0</v>
      </c>
      <c r="I433" s="7">
        <v>0</v>
      </c>
      <c r="J433" s="7" t="s">
        <v>99</v>
      </c>
      <c r="K433" s="7">
        <v>0</v>
      </c>
      <c r="L433" s="7">
        <v>0</v>
      </c>
      <c r="M433" s="7">
        <v>0</v>
      </c>
      <c r="N433" s="7">
        <v>0</v>
      </c>
      <c r="O433" s="7">
        <v>0</v>
      </c>
      <c r="P433" s="7">
        <v>0</v>
      </c>
      <c r="Q433" s="7">
        <v>0</v>
      </c>
      <c r="R433" s="7">
        <v>0</v>
      </c>
      <c r="S433" s="7">
        <v>0</v>
      </c>
      <c r="T433" s="7">
        <v>0</v>
      </c>
      <c r="U433" s="7" t="s">
        <v>99</v>
      </c>
      <c r="V433" s="7" t="s">
        <v>99</v>
      </c>
      <c r="W433" s="7" t="s">
        <v>99</v>
      </c>
      <c r="X433" s="7" t="s">
        <v>99</v>
      </c>
      <c r="Y433" s="7" t="s">
        <v>99</v>
      </c>
      <c r="Z433" s="7"/>
      <c r="AA433" s="7"/>
      <c r="AB433" s="7"/>
      <c r="AC433" s="7"/>
      <c r="AD433" s="7"/>
      <c r="AE433" s="7"/>
      <c r="AF433" s="7"/>
      <c r="AG433" s="7"/>
      <c r="AH433" s="7">
        <v>0</v>
      </c>
    </row>
    <row r="434" spans="1:34">
      <c r="A434" s="27">
        <v>39995</v>
      </c>
      <c r="B434" s="7" t="s">
        <v>1764</v>
      </c>
      <c r="C434" s="7" t="s">
        <v>1865</v>
      </c>
      <c r="D434" s="7" t="s">
        <v>1374</v>
      </c>
      <c r="E434" s="7" t="s">
        <v>1862</v>
      </c>
      <c r="F434" s="7">
        <v>23</v>
      </c>
      <c r="G434" s="7">
        <v>23</v>
      </c>
      <c r="H434" s="7">
        <v>0</v>
      </c>
      <c r="I434" s="7">
        <v>0</v>
      </c>
      <c r="J434" s="7" t="s">
        <v>99</v>
      </c>
      <c r="K434" s="7">
        <v>0</v>
      </c>
      <c r="L434" s="7">
        <v>0</v>
      </c>
      <c r="M434" s="7">
        <v>0</v>
      </c>
      <c r="N434" s="7">
        <v>0</v>
      </c>
      <c r="O434" s="7">
        <v>0</v>
      </c>
      <c r="P434" s="7">
        <v>0</v>
      </c>
      <c r="Q434" s="7">
        <v>0</v>
      </c>
      <c r="R434" s="7">
        <v>0</v>
      </c>
      <c r="S434" s="7">
        <v>0</v>
      </c>
      <c r="T434" s="7">
        <v>0</v>
      </c>
      <c r="U434" s="7" t="s">
        <v>99</v>
      </c>
      <c r="V434" s="7" t="s">
        <v>99</v>
      </c>
      <c r="W434" s="7" t="s">
        <v>99</v>
      </c>
      <c r="X434" s="7" t="s">
        <v>99</v>
      </c>
      <c r="Y434" s="7" t="s">
        <v>99</v>
      </c>
      <c r="Z434" s="7"/>
      <c r="AA434" s="7"/>
      <c r="AB434" s="7"/>
      <c r="AC434" s="7"/>
      <c r="AD434" s="7"/>
      <c r="AE434" s="7"/>
      <c r="AF434" s="7"/>
      <c r="AG434" s="7"/>
      <c r="AH434" s="7">
        <v>0</v>
      </c>
    </row>
    <row r="435" spans="1:34">
      <c r="A435" s="27">
        <v>39995</v>
      </c>
      <c r="B435" s="7" t="s">
        <v>1764</v>
      </c>
      <c r="C435" s="7" t="s">
        <v>405</v>
      </c>
      <c r="D435" s="7" t="s">
        <v>734</v>
      </c>
      <c r="E435" s="7" t="s">
        <v>1843</v>
      </c>
      <c r="F435" s="7" t="s">
        <v>99</v>
      </c>
      <c r="G435" s="7" t="s">
        <v>99</v>
      </c>
      <c r="H435" s="7" t="s">
        <v>99</v>
      </c>
      <c r="I435" s="7" t="s">
        <v>99</v>
      </c>
      <c r="J435" s="7" t="s">
        <v>99</v>
      </c>
      <c r="K435" s="7" t="s">
        <v>99</v>
      </c>
      <c r="L435" s="7" t="s">
        <v>99</v>
      </c>
      <c r="M435" s="7" t="s">
        <v>99</v>
      </c>
      <c r="N435" s="7" t="s">
        <v>99</v>
      </c>
      <c r="O435" s="7" t="s">
        <v>99</v>
      </c>
      <c r="P435" s="7" t="s">
        <v>99</v>
      </c>
      <c r="Q435" s="7" t="s">
        <v>99</v>
      </c>
      <c r="R435" s="7" t="s">
        <v>99</v>
      </c>
      <c r="S435" s="7" t="s">
        <v>99</v>
      </c>
      <c r="T435" s="7" t="s">
        <v>99</v>
      </c>
      <c r="U435" s="7" t="s">
        <v>99</v>
      </c>
      <c r="V435" s="7" t="s">
        <v>99</v>
      </c>
      <c r="W435" s="7" t="s">
        <v>99</v>
      </c>
      <c r="X435" s="7" t="s">
        <v>99</v>
      </c>
      <c r="Y435" s="7" t="s">
        <v>99</v>
      </c>
      <c r="Z435" s="7"/>
      <c r="AA435" s="7"/>
      <c r="AB435" s="7"/>
      <c r="AC435" s="7"/>
      <c r="AD435" s="7"/>
      <c r="AE435" s="7"/>
      <c r="AF435" s="7"/>
      <c r="AG435" s="7"/>
      <c r="AH435" s="7" t="s">
        <v>99</v>
      </c>
    </row>
    <row r="436" spans="1:34">
      <c r="A436" s="27">
        <v>39995</v>
      </c>
      <c r="B436" s="7" t="s">
        <v>1764</v>
      </c>
      <c r="C436" s="7" t="s">
        <v>405</v>
      </c>
      <c r="D436" s="7" t="s">
        <v>734</v>
      </c>
      <c r="E436" s="7" t="s">
        <v>943</v>
      </c>
      <c r="F436" s="7" t="s">
        <v>99</v>
      </c>
      <c r="G436" s="7" t="s">
        <v>99</v>
      </c>
      <c r="H436" s="7" t="s">
        <v>99</v>
      </c>
      <c r="I436" s="7" t="s">
        <v>99</v>
      </c>
      <c r="J436" s="7" t="s">
        <v>99</v>
      </c>
      <c r="K436" s="7" t="s">
        <v>99</v>
      </c>
      <c r="L436" s="7" t="s">
        <v>99</v>
      </c>
      <c r="M436" s="7" t="s">
        <v>99</v>
      </c>
      <c r="N436" s="7" t="s">
        <v>99</v>
      </c>
      <c r="O436" s="7" t="s">
        <v>99</v>
      </c>
      <c r="P436" s="7" t="s">
        <v>99</v>
      </c>
      <c r="Q436" s="7" t="s">
        <v>99</v>
      </c>
      <c r="R436" s="7" t="s">
        <v>99</v>
      </c>
      <c r="S436" s="7" t="s">
        <v>99</v>
      </c>
      <c r="T436" s="7" t="s">
        <v>99</v>
      </c>
      <c r="U436" s="7" t="s">
        <v>99</v>
      </c>
      <c r="V436" s="7" t="s">
        <v>99</v>
      </c>
      <c r="W436" s="7" t="s">
        <v>99</v>
      </c>
      <c r="X436" s="7" t="s">
        <v>99</v>
      </c>
      <c r="Y436" s="7" t="s">
        <v>99</v>
      </c>
      <c r="Z436" s="7"/>
      <c r="AA436" s="7"/>
      <c r="AB436" s="7"/>
      <c r="AC436" s="7"/>
      <c r="AD436" s="7"/>
      <c r="AE436" s="7"/>
      <c r="AF436" s="7"/>
      <c r="AG436" s="7"/>
      <c r="AH436" s="7" t="s">
        <v>99</v>
      </c>
    </row>
    <row r="437" spans="1:34">
      <c r="A437" s="27">
        <v>39995</v>
      </c>
      <c r="B437" s="7" t="s">
        <v>1764</v>
      </c>
      <c r="C437" s="7" t="s">
        <v>405</v>
      </c>
      <c r="D437" s="7" t="s">
        <v>734</v>
      </c>
      <c r="E437" s="7" t="s">
        <v>1861</v>
      </c>
      <c r="F437" s="7" t="s">
        <v>99</v>
      </c>
      <c r="G437" s="7" t="s">
        <v>99</v>
      </c>
      <c r="H437" s="7" t="s">
        <v>99</v>
      </c>
      <c r="I437" s="7" t="s">
        <v>99</v>
      </c>
      <c r="J437" s="7" t="s">
        <v>99</v>
      </c>
      <c r="K437" s="7" t="s">
        <v>99</v>
      </c>
      <c r="L437" s="7" t="s">
        <v>99</v>
      </c>
      <c r="M437" s="7" t="s">
        <v>99</v>
      </c>
      <c r="N437" s="7" t="s">
        <v>99</v>
      </c>
      <c r="O437" s="7" t="s">
        <v>99</v>
      </c>
      <c r="P437" s="7" t="s">
        <v>99</v>
      </c>
      <c r="Q437" s="7" t="s">
        <v>99</v>
      </c>
      <c r="R437" s="7" t="s">
        <v>99</v>
      </c>
      <c r="S437" s="7" t="s">
        <v>99</v>
      </c>
      <c r="T437" s="7" t="s">
        <v>99</v>
      </c>
      <c r="U437" s="7" t="s">
        <v>99</v>
      </c>
      <c r="V437" s="7" t="s">
        <v>99</v>
      </c>
      <c r="W437" s="7" t="s">
        <v>99</v>
      </c>
      <c r="X437" s="7" t="s">
        <v>99</v>
      </c>
      <c r="Y437" s="7" t="s">
        <v>99</v>
      </c>
      <c r="Z437" s="7"/>
      <c r="AA437" s="7"/>
      <c r="AB437" s="7"/>
      <c r="AC437" s="7"/>
      <c r="AD437" s="7"/>
      <c r="AE437" s="7"/>
      <c r="AF437" s="7"/>
      <c r="AG437" s="7"/>
      <c r="AH437" s="7" t="s">
        <v>99</v>
      </c>
    </row>
    <row r="438" spans="1:34">
      <c r="A438" s="27">
        <v>39995</v>
      </c>
      <c r="B438" s="7" t="s">
        <v>1764</v>
      </c>
      <c r="C438" s="7" t="s">
        <v>405</v>
      </c>
      <c r="D438" s="7" t="s">
        <v>734</v>
      </c>
      <c r="E438" s="7" t="s">
        <v>1862</v>
      </c>
      <c r="F438" s="7" t="s">
        <v>99</v>
      </c>
      <c r="G438" s="7" t="s">
        <v>99</v>
      </c>
      <c r="H438" s="7" t="s">
        <v>99</v>
      </c>
      <c r="I438" s="7" t="s">
        <v>99</v>
      </c>
      <c r="J438" s="7" t="s">
        <v>99</v>
      </c>
      <c r="K438" s="7" t="s">
        <v>99</v>
      </c>
      <c r="L438" s="7" t="s">
        <v>99</v>
      </c>
      <c r="M438" s="7" t="s">
        <v>99</v>
      </c>
      <c r="N438" s="7" t="s">
        <v>99</v>
      </c>
      <c r="O438" s="7" t="s">
        <v>99</v>
      </c>
      <c r="P438" s="7" t="s">
        <v>99</v>
      </c>
      <c r="Q438" s="7" t="s">
        <v>99</v>
      </c>
      <c r="R438" s="7" t="s">
        <v>99</v>
      </c>
      <c r="S438" s="7" t="s">
        <v>99</v>
      </c>
      <c r="T438" s="7" t="s">
        <v>99</v>
      </c>
      <c r="U438" s="7" t="s">
        <v>99</v>
      </c>
      <c r="V438" s="7" t="s">
        <v>99</v>
      </c>
      <c r="W438" s="7" t="s">
        <v>99</v>
      </c>
      <c r="X438" s="7" t="s">
        <v>99</v>
      </c>
      <c r="Y438" s="7" t="s">
        <v>99</v>
      </c>
      <c r="Z438" s="7"/>
      <c r="AA438" s="7"/>
      <c r="AB438" s="7"/>
      <c r="AC438" s="7"/>
      <c r="AD438" s="7"/>
      <c r="AE438" s="7"/>
      <c r="AF438" s="7"/>
      <c r="AG438" s="7"/>
      <c r="AH438" s="7" t="s">
        <v>99</v>
      </c>
    </row>
    <row r="439" spans="1:34">
      <c r="A439" s="27">
        <v>39995</v>
      </c>
      <c r="B439" s="7" t="s">
        <v>1589</v>
      </c>
      <c r="C439" s="7" t="s">
        <v>1151</v>
      </c>
      <c r="D439" s="7" t="s">
        <v>734</v>
      </c>
      <c r="E439" s="7" t="s">
        <v>1843</v>
      </c>
      <c r="F439" s="7">
        <v>120</v>
      </c>
      <c r="G439" s="7">
        <v>58</v>
      </c>
      <c r="H439" s="7">
        <v>19</v>
      </c>
      <c r="I439" s="7">
        <v>12</v>
      </c>
      <c r="J439" s="7" t="s">
        <v>99</v>
      </c>
      <c r="K439" s="7">
        <v>4</v>
      </c>
      <c r="L439" s="7">
        <v>2</v>
      </c>
      <c r="M439" s="7">
        <v>2</v>
      </c>
      <c r="N439" s="7">
        <v>4</v>
      </c>
      <c r="O439" s="7">
        <v>1</v>
      </c>
      <c r="P439" s="7">
        <v>5</v>
      </c>
      <c r="Q439" s="7">
        <v>2</v>
      </c>
      <c r="R439" s="7">
        <v>4</v>
      </c>
      <c r="S439" s="7">
        <v>3</v>
      </c>
      <c r="T439" s="7">
        <v>1</v>
      </c>
      <c r="U439" s="7" t="s">
        <v>99</v>
      </c>
      <c r="V439" s="7" t="s">
        <v>99</v>
      </c>
      <c r="W439" s="7" t="s">
        <v>99</v>
      </c>
      <c r="X439" s="7" t="s">
        <v>99</v>
      </c>
      <c r="Y439" s="7" t="s">
        <v>99</v>
      </c>
      <c r="Z439" s="7"/>
      <c r="AA439" s="7"/>
      <c r="AB439" s="7"/>
      <c r="AC439" s="7"/>
      <c r="AD439" s="7"/>
      <c r="AE439" s="7"/>
      <c r="AF439" s="7"/>
      <c r="AG439" s="7"/>
      <c r="AH439" s="7">
        <v>3</v>
      </c>
    </row>
    <row r="440" spans="1:34">
      <c r="A440" s="27">
        <v>39995</v>
      </c>
      <c r="B440" s="7" t="s">
        <v>1589</v>
      </c>
      <c r="C440" s="7" t="s">
        <v>1151</v>
      </c>
      <c r="D440" s="7" t="s">
        <v>734</v>
      </c>
      <c r="E440" s="7" t="s">
        <v>943</v>
      </c>
      <c r="F440" s="7">
        <v>1442</v>
      </c>
      <c r="G440" s="7">
        <v>780</v>
      </c>
      <c r="H440" s="7">
        <v>143</v>
      </c>
      <c r="I440" s="7">
        <v>291</v>
      </c>
      <c r="J440" s="7" t="s">
        <v>99</v>
      </c>
      <c r="K440" s="7">
        <v>6</v>
      </c>
      <c r="L440" s="7">
        <v>7</v>
      </c>
      <c r="M440" s="7">
        <v>47</v>
      </c>
      <c r="N440" s="7">
        <v>58</v>
      </c>
      <c r="O440" s="7">
        <v>3</v>
      </c>
      <c r="P440" s="7">
        <v>10</v>
      </c>
      <c r="Q440" s="7">
        <v>7</v>
      </c>
      <c r="R440" s="7">
        <v>20</v>
      </c>
      <c r="S440" s="7">
        <v>33</v>
      </c>
      <c r="T440" s="7">
        <v>1</v>
      </c>
      <c r="U440" s="7" t="s">
        <v>99</v>
      </c>
      <c r="V440" s="7" t="s">
        <v>99</v>
      </c>
      <c r="W440" s="7" t="s">
        <v>99</v>
      </c>
      <c r="X440" s="7" t="s">
        <v>99</v>
      </c>
      <c r="Y440" s="7" t="s">
        <v>99</v>
      </c>
      <c r="Z440" s="7"/>
      <c r="AA440" s="7"/>
      <c r="AB440" s="7"/>
      <c r="AC440" s="7"/>
      <c r="AD440" s="7"/>
      <c r="AE440" s="7"/>
      <c r="AF440" s="7"/>
      <c r="AG440" s="7"/>
      <c r="AH440" s="7">
        <v>36</v>
      </c>
    </row>
    <row r="441" spans="1:34">
      <c r="A441" s="27">
        <v>39995</v>
      </c>
      <c r="B441" s="7" t="s">
        <v>1589</v>
      </c>
      <c r="C441" s="7" t="s">
        <v>1151</v>
      </c>
      <c r="D441" s="7" t="s">
        <v>734</v>
      </c>
      <c r="E441" s="7" t="s">
        <v>1861</v>
      </c>
      <c r="F441" s="7">
        <v>1019</v>
      </c>
      <c r="G441" s="7">
        <v>607</v>
      </c>
      <c r="H441" s="7">
        <v>108</v>
      </c>
      <c r="I441" s="7">
        <v>157</v>
      </c>
      <c r="J441" s="7" t="s">
        <v>99</v>
      </c>
      <c r="K441" s="7">
        <v>5</v>
      </c>
      <c r="L441" s="7">
        <v>3</v>
      </c>
      <c r="M441" s="7">
        <v>42</v>
      </c>
      <c r="N441" s="7">
        <v>9</v>
      </c>
      <c r="O441" s="7">
        <v>1</v>
      </c>
      <c r="P441" s="7">
        <v>7</v>
      </c>
      <c r="Q441" s="7">
        <v>5</v>
      </c>
      <c r="R441" s="7">
        <v>16</v>
      </c>
      <c r="S441" s="7">
        <v>24</v>
      </c>
      <c r="T441" s="7">
        <v>0</v>
      </c>
      <c r="U441" s="7" t="s">
        <v>99</v>
      </c>
      <c r="V441" s="7" t="s">
        <v>99</v>
      </c>
      <c r="W441" s="7" t="s">
        <v>99</v>
      </c>
      <c r="X441" s="7" t="s">
        <v>99</v>
      </c>
      <c r="Y441" s="7" t="s">
        <v>99</v>
      </c>
      <c r="Z441" s="7"/>
      <c r="AA441" s="7"/>
      <c r="AB441" s="7"/>
      <c r="AC441" s="7"/>
      <c r="AD441" s="7"/>
      <c r="AE441" s="7"/>
      <c r="AF441" s="7"/>
      <c r="AG441" s="7"/>
      <c r="AH441" s="7">
        <v>35</v>
      </c>
    </row>
    <row r="442" spans="1:34">
      <c r="A442" s="27">
        <v>39995</v>
      </c>
      <c r="B442" s="7" t="s">
        <v>1589</v>
      </c>
      <c r="C442" s="7" t="s">
        <v>1151</v>
      </c>
      <c r="D442" s="7" t="s">
        <v>734</v>
      </c>
      <c r="E442" s="7" t="s">
        <v>1862</v>
      </c>
      <c r="F442" s="7">
        <v>423</v>
      </c>
      <c r="G442" s="7">
        <v>173</v>
      </c>
      <c r="H442" s="7">
        <v>35</v>
      </c>
      <c r="I442" s="7">
        <v>134</v>
      </c>
      <c r="J442" s="7" t="s">
        <v>99</v>
      </c>
      <c r="K442" s="7">
        <v>1</v>
      </c>
      <c r="L442" s="7">
        <v>4</v>
      </c>
      <c r="M442" s="7">
        <v>5</v>
      </c>
      <c r="N442" s="7">
        <v>49</v>
      </c>
      <c r="O442" s="7">
        <v>2</v>
      </c>
      <c r="P442" s="7">
        <v>3</v>
      </c>
      <c r="Q442" s="7">
        <v>2</v>
      </c>
      <c r="R442" s="7">
        <v>4</v>
      </c>
      <c r="S442" s="7">
        <v>9</v>
      </c>
      <c r="T442" s="7">
        <v>1</v>
      </c>
      <c r="U442" s="7" t="s">
        <v>99</v>
      </c>
      <c r="V442" s="7" t="s">
        <v>99</v>
      </c>
      <c r="W442" s="7" t="s">
        <v>99</v>
      </c>
      <c r="X442" s="7" t="s">
        <v>99</v>
      </c>
      <c r="Y442" s="7" t="s">
        <v>99</v>
      </c>
      <c r="Z442" s="7"/>
      <c r="AA442" s="7"/>
      <c r="AB442" s="7"/>
      <c r="AC442" s="7"/>
      <c r="AD442" s="7"/>
      <c r="AE442" s="7"/>
      <c r="AF442" s="7"/>
      <c r="AG442" s="7"/>
      <c r="AH442" s="7">
        <v>1</v>
      </c>
    </row>
    <row r="443" spans="1:34">
      <c r="A443" s="27">
        <v>39995</v>
      </c>
      <c r="B443" s="7" t="s">
        <v>1589</v>
      </c>
      <c r="C443" s="7" t="s">
        <v>1863</v>
      </c>
      <c r="D443" s="7" t="s">
        <v>734</v>
      </c>
      <c r="E443" s="7" t="s">
        <v>1843</v>
      </c>
      <c r="F443" s="7">
        <v>22</v>
      </c>
      <c r="G443" s="7">
        <v>9</v>
      </c>
      <c r="H443" s="7">
        <v>2</v>
      </c>
      <c r="I443" s="7">
        <v>2</v>
      </c>
      <c r="J443" s="7" t="s">
        <v>99</v>
      </c>
      <c r="K443" s="7">
        <v>2</v>
      </c>
      <c r="L443" s="7">
        <v>0</v>
      </c>
      <c r="M443" s="7">
        <v>1</v>
      </c>
      <c r="N443" s="7">
        <v>0</v>
      </c>
      <c r="O443" s="7">
        <v>0</v>
      </c>
      <c r="P443" s="7">
        <v>4</v>
      </c>
      <c r="Q443" s="7">
        <v>0</v>
      </c>
      <c r="R443" s="7">
        <v>1</v>
      </c>
      <c r="S443" s="7">
        <v>1</v>
      </c>
      <c r="T443" s="7">
        <v>0</v>
      </c>
      <c r="U443" s="7" t="s">
        <v>99</v>
      </c>
      <c r="V443" s="7" t="s">
        <v>99</v>
      </c>
      <c r="W443" s="7" t="s">
        <v>99</v>
      </c>
      <c r="X443" s="7" t="s">
        <v>99</v>
      </c>
      <c r="Y443" s="7" t="s">
        <v>99</v>
      </c>
      <c r="Z443" s="7"/>
      <c r="AA443" s="7"/>
      <c r="AB443" s="7"/>
      <c r="AC443" s="7"/>
      <c r="AD443" s="7"/>
      <c r="AE443" s="7"/>
      <c r="AF443" s="7"/>
      <c r="AG443" s="7"/>
      <c r="AH443" s="7">
        <v>0</v>
      </c>
    </row>
    <row r="444" spans="1:34">
      <c r="A444" s="27">
        <v>39995</v>
      </c>
      <c r="B444" s="7" t="s">
        <v>1589</v>
      </c>
      <c r="C444" s="7" t="s">
        <v>1863</v>
      </c>
      <c r="D444" s="7" t="s">
        <v>734</v>
      </c>
      <c r="E444" s="7" t="s">
        <v>943</v>
      </c>
      <c r="F444" s="7">
        <v>47</v>
      </c>
      <c r="G444" s="7">
        <v>21</v>
      </c>
      <c r="H444" s="7">
        <v>4</v>
      </c>
      <c r="I444" s="7">
        <v>4</v>
      </c>
      <c r="J444" s="7" t="s">
        <v>99</v>
      </c>
      <c r="K444" s="7">
        <v>2</v>
      </c>
      <c r="L444" s="7">
        <v>0</v>
      </c>
      <c r="M444" s="7">
        <v>2</v>
      </c>
      <c r="N444" s="7">
        <v>0</v>
      </c>
      <c r="O444" s="7">
        <v>0</v>
      </c>
      <c r="P444" s="7">
        <v>8</v>
      </c>
      <c r="Q444" s="7">
        <v>0</v>
      </c>
      <c r="R444" s="7">
        <v>4</v>
      </c>
      <c r="S444" s="7">
        <v>2</v>
      </c>
      <c r="T444" s="7">
        <v>0</v>
      </c>
      <c r="U444" s="7" t="s">
        <v>99</v>
      </c>
      <c r="V444" s="7" t="s">
        <v>99</v>
      </c>
      <c r="W444" s="7" t="s">
        <v>99</v>
      </c>
      <c r="X444" s="7" t="s">
        <v>99</v>
      </c>
      <c r="Y444" s="7" t="s">
        <v>99</v>
      </c>
      <c r="Z444" s="7"/>
      <c r="AA444" s="7"/>
      <c r="AB444" s="7"/>
      <c r="AC444" s="7"/>
      <c r="AD444" s="7"/>
      <c r="AE444" s="7"/>
      <c r="AF444" s="7"/>
      <c r="AG444" s="7"/>
      <c r="AH444" s="7">
        <v>0</v>
      </c>
    </row>
    <row r="445" spans="1:34">
      <c r="A445" s="27">
        <v>39995</v>
      </c>
      <c r="B445" s="7" t="s">
        <v>1589</v>
      </c>
      <c r="C445" s="7" t="s">
        <v>1863</v>
      </c>
      <c r="D445" s="7" t="s">
        <v>734</v>
      </c>
      <c r="E445" s="7" t="s">
        <v>1861</v>
      </c>
      <c r="F445" s="7">
        <v>37</v>
      </c>
      <c r="G445" s="7">
        <v>17</v>
      </c>
      <c r="H445" s="7">
        <v>3</v>
      </c>
      <c r="I445" s="7">
        <v>3</v>
      </c>
      <c r="J445" s="7" t="s">
        <v>99</v>
      </c>
      <c r="K445" s="7">
        <v>2</v>
      </c>
      <c r="L445" s="7">
        <v>0</v>
      </c>
      <c r="M445" s="7">
        <v>1</v>
      </c>
      <c r="N445" s="7">
        <v>0</v>
      </c>
      <c r="O445" s="7">
        <v>0</v>
      </c>
      <c r="P445" s="7">
        <v>6</v>
      </c>
      <c r="Q445" s="7">
        <v>0</v>
      </c>
      <c r="R445" s="7">
        <v>3</v>
      </c>
      <c r="S445" s="7">
        <v>2</v>
      </c>
      <c r="T445" s="7">
        <v>0</v>
      </c>
      <c r="U445" s="7" t="s">
        <v>99</v>
      </c>
      <c r="V445" s="7" t="s">
        <v>99</v>
      </c>
      <c r="W445" s="7" t="s">
        <v>99</v>
      </c>
      <c r="X445" s="7" t="s">
        <v>99</v>
      </c>
      <c r="Y445" s="7" t="s">
        <v>99</v>
      </c>
      <c r="Z445" s="7"/>
      <c r="AA445" s="7"/>
      <c r="AB445" s="7"/>
      <c r="AC445" s="7"/>
      <c r="AD445" s="7"/>
      <c r="AE445" s="7"/>
      <c r="AF445" s="7"/>
      <c r="AG445" s="7"/>
      <c r="AH445" s="7">
        <v>0</v>
      </c>
    </row>
    <row r="446" spans="1:34">
      <c r="A446" s="27">
        <v>39995</v>
      </c>
      <c r="B446" s="7" t="s">
        <v>1589</v>
      </c>
      <c r="C446" s="7" t="s">
        <v>1863</v>
      </c>
      <c r="D446" s="7" t="s">
        <v>734</v>
      </c>
      <c r="E446" s="7" t="s">
        <v>1862</v>
      </c>
      <c r="F446" s="7">
        <v>10</v>
      </c>
      <c r="G446" s="7">
        <v>4</v>
      </c>
      <c r="H446" s="7">
        <v>1</v>
      </c>
      <c r="I446" s="7">
        <v>1</v>
      </c>
      <c r="J446" s="7" t="s">
        <v>99</v>
      </c>
      <c r="K446" s="7">
        <v>0</v>
      </c>
      <c r="L446" s="7">
        <v>0</v>
      </c>
      <c r="M446" s="7">
        <v>1</v>
      </c>
      <c r="N446" s="7">
        <v>0</v>
      </c>
      <c r="O446" s="7">
        <v>0</v>
      </c>
      <c r="P446" s="7">
        <v>2</v>
      </c>
      <c r="Q446" s="7">
        <v>0</v>
      </c>
      <c r="R446" s="7">
        <v>1</v>
      </c>
      <c r="S446" s="7">
        <v>0</v>
      </c>
      <c r="T446" s="7">
        <v>0</v>
      </c>
      <c r="U446" s="7" t="s">
        <v>99</v>
      </c>
      <c r="V446" s="7" t="s">
        <v>99</v>
      </c>
      <c r="W446" s="7" t="s">
        <v>99</v>
      </c>
      <c r="X446" s="7" t="s">
        <v>99</v>
      </c>
      <c r="Y446" s="7" t="s">
        <v>99</v>
      </c>
      <c r="Z446" s="7"/>
      <c r="AA446" s="7"/>
      <c r="AB446" s="7"/>
      <c r="AC446" s="7"/>
      <c r="AD446" s="7"/>
      <c r="AE446" s="7"/>
      <c r="AF446" s="7"/>
      <c r="AG446" s="7"/>
      <c r="AH446" s="7">
        <v>0</v>
      </c>
    </row>
    <row r="447" spans="1:34">
      <c r="A447" s="27">
        <v>39995</v>
      </c>
      <c r="B447" s="7" t="s">
        <v>1589</v>
      </c>
      <c r="C447" s="7" t="s">
        <v>1865</v>
      </c>
      <c r="D447" s="7" t="s">
        <v>734</v>
      </c>
      <c r="E447" s="7" t="s">
        <v>1843</v>
      </c>
      <c r="F447" s="7">
        <v>91</v>
      </c>
      <c r="G447" s="7">
        <v>47</v>
      </c>
      <c r="H447" s="7">
        <v>15</v>
      </c>
      <c r="I447" s="7">
        <v>10</v>
      </c>
      <c r="J447" s="7" t="s">
        <v>99</v>
      </c>
      <c r="K447" s="7">
        <v>2</v>
      </c>
      <c r="L447" s="7">
        <v>2</v>
      </c>
      <c r="M447" s="7">
        <v>1</v>
      </c>
      <c r="N447" s="7">
        <v>3</v>
      </c>
      <c r="O447" s="7">
        <v>1</v>
      </c>
      <c r="P447" s="7">
        <v>1</v>
      </c>
      <c r="Q447" s="7">
        <v>2</v>
      </c>
      <c r="R447" s="7">
        <v>2</v>
      </c>
      <c r="S447" s="7">
        <v>2</v>
      </c>
      <c r="T447" s="7">
        <v>0</v>
      </c>
      <c r="U447" s="7" t="s">
        <v>99</v>
      </c>
      <c r="V447" s="7" t="s">
        <v>99</v>
      </c>
      <c r="W447" s="7" t="s">
        <v>99</v>
      </c>
      <c r="X447" s="7" t="s">
        <v>99</v>
      </c>
      <c r="Y447" s="7" t="s">
        <v>99</v>
      </c>
      <c r="Z447" s="7"/>
      <c r="AA447" s="7"/>
      <c r="AB447" s="7"/>
      <c r="AC447" s="7"/>
      <c r="AD447" s="7"/>
      <c r="AE447" s="7"/>
      <c r="AF447" s="7"/>
      <c r="AG447" s="7"/>
      <c r="AH447" s="7">
        <v>3</v>
      </c>
    </row>
    <row r="448" spans="1:34">
      <c r="A448" s="27">
        <v>39995</v>
      </c>
      <c r="B448" s="7" t="s">
        <v>1589</v>
      </c>
      <c r="C448" s="7" t="s">
        <v>1865</v>
      </c>
      <c r="D448" s="7" t="s">
        <v>734</v>
      </c>
      <c r="E448" s="7" t="s">
        <v>943</v>
      </c>
      <c r="F448" s="7">
        <v>1386</v>
      </c>
      <c r="G448" s="7">
        <v>757</v>
      </c>
      <c r="H448" s="7">
        <v>135</v>
      </c>
      <c r="I448" s="7">
        <v>287</v>
      </c>
      <c r="J448" s="7" t="s">
        <v>99</v>
      </c>
      <c r="K448" s="7">
        <v>4</v>
      </c>
      <c r="L448" s="7">
        <v>7</v>
      </c>
      <c r="M448" s="7">
        <v>45</v>
      </c>
      <c r="N448" s="7">
        <v>57</v>
      </c>
      <c r="O448" s="7">
        <v>3</v>
      </c>
      <c r="P448" s="7">
        <v>2</v>
      </c>
      <c r="Q448" s="7">
        <v>7</v>
      </c>
      <c r="R448" s="7">
        <v>15</v>
      </c>
      <c r="S448" s="7">
        <v>31</v>
      </c>
      <c r="T448" s="7">
        <v>0</v>
      </c>
      <c r="U448" s="7" t="s">
        <v>99</v>
      </c>
      <c r="V448" s="7" t="s">
        <v>99</v>
      </c>
      <c r="W448" s="7" t="s">
        <v>99</v>
      </c>
      <c r="X448" s="7" t="s">
        <v>99</v>
      </c>
      <c r="Y448" s="7" t="s">
        <v>99</v>
      </c>
      <c r="Z448" s="7"/>
      <c r="AA448" s="7"/>
      <c r="AB448" s="7"/>
      <c r="AC448" s="7"/>
      <c r="AD448" s="7"/>
      <c r="AE448" s="7"/>
      <c r="AF448" s="7"/>
      <c r="AG448" s="7"/>
      <c r="AH448" s="7">
        <v>36</v>
      </c>
    </row>
    <row r="449" spans="1:34">
      <c r="A449" s="27">
        <v>39995</v>
      </c>
      <c r="B449" s="7" t="s">
        <v>1589</v>
      </c>
      <c r="C449" s="7" t="s">
        <v>1865</v>
      </c>
      <c r="D449" s="7" t="s">
        <v>734</v>
      </c>
      <c r="E449" s="7" t="s">
        <v>1861</v>
      </c>
      <c r="F449" s="7">
        <v>980</v>
      </c>
      <c r="G449" s="7">
        <v>589</v>
      </c>
      <c r="H449" s="7">
        <v>105</v>
      </c>
      <c r="I449" s="7">
        <v>154</v>
      </c>
      <c r="J449" s="7" t="s">
        <v>99</v>
      </c>
      <c r="K449" s="7">
        <v>3</v>
      </c>
      <c r="L449" s="7">
        <v>3</v>
      </c>
      <c r="M449" s="7">
        <v>41</v>
      </c>
      <c r="N449" s="7">
        <v>9</v>
      </c>
      <c r="O449" s="7">
        <v>1</v>
      </c>
      <c r="P449" s="7">
        <v>1</v>
      </c>
      <c r="Q449" s="7">
        <v>5</v>
      </c>
      <c r="R449" s="7">
        <v>12</v>
      </c>
      <c r="S449" s="7">
        <v>22</v>
      </c>
      <c r="T449" s="7">
        <v>0</v>
      </c>
      <c r="U449" s="7" t="s">
        <v>99</v>
      </c>
      <c r="V449" s="7" t="s">
        <v>99</v>
      </c>
      <c r="W449" s="7" t="s">
        <v>99</v>
      </c>
      <c r="X449" s="7" t="s">
        <v>99</v>
      </c>
      <c r="Y449" s="7" t="s">
        <v>99</v>
      </c>
      <c r="Z449" s="7"/>
      <c r="AA449" s="7"/>
      <c r="AB449" s="7"/>
      <c r="AC449" s="7"/>
      <c r="AD449" s="7"/>
      <c r="AE449" s="7"/>
      <c r="AF449" s="7"/>
      <c r="AG449" s="7"/>
      <c r="AH449" s="7">
        <v>35</v>
      </c>
    </row>
    <row r="450" spans="1:34">
      <c r="A450" s="27">
        <v>39995</v>
      </c>
      <c r="B450" s="7" t="s">
        <v>1589</v>
      </c>
      <c r="C450" s="7" t="s">
        <v>1865</v>
      </c>
      <c r="D450" s="7" t="s">
        <v>734</v>
      </c>
      <c r="E450" s="7" t="s">
        <v>1862</v>
      </c>
      <c r="F450" s="7">
        <v>406</v>
      </c>
      <c r="G450" s="7">
        <v>168</v>
      </c>
      <c r="H450" s="7">
        <v>30</v>
      </c>
      <c r="I450" s="7">
        <v>133</v>
      </c>
      <c r="J450" s="7" t="s">
        <v>99</v>
      </c>
      <c r="K450" s="7">
        <v>1</v>
      </c>
      <c r="L450" s="7">
        <v>4</v>
      </c>
      <c r="M450" s="7">
        <v>4</v>
      </c>
      <c r="N450" s="7">
        <v>48</v>
      </c>
      <c r="O450" s="7">
        <v>2</v>
      </c>
      <c r="P450" s="7">
        <v>1</v>
      </c>
      <c r="Q450" s="7">
        <v>2</v>
      </c>
      <c r="R450" s="7">
        <v>3</v>
      </c>
      <c r="S450" s="7">
        <v>9</v>
      </c>
      <c r="T450" s="7">
        <v>0</v>
      </c>
      <c r="U450" s="7" t="s">
        <v>99</v>
      </c>
      <c r="V450" s="7" t="s">
        <v>99</v>
      </c>
      <c r="W450" s="7" t="s">
        <v>99</v>
      </c>
      <c r="X450" s="7" t="s">
        <v>99</v>
      </c>
      <c r="Y450" s="7" t="s">
        <v>99</v>
      </c>
      <c r="Z450" s="7"/>
      <c r="AA450" s="7"/>
      <c r="AB450" s="7"/>
      <c r="AC450" s="7"/>
      <c r="AD450" s="7"/>
      <c r="AE450" s="7"/>
      <c r="AF450" s="7"/>
      <c r="AG450" s="7"/>
      <c r="AH450" s="7">
        <v>1</v>
      </c>
    </row>
    <row r="451" spans="1:34">
      <c r="A451" s="27">
        <v>39995</v>
      </c>
      <c r="B451" s="7" t="s">
        <v>1589</v>
      </c>
      <c r="C451" s="7" t="s">
        <v>1865</v>
      </c>
      <c r="D451" s="7" t="s">
        <v>1866</v>
      </c>
      <c r="E451" s="7" t="s">
        <v>1843</v>
      </c>
      <c r="F451" s="7">
        <v>65</v>
      </c>
      <c r="G451" s="7">
        <v>28</v>
      </c>
      <c r="H451" s="7">
        <v>15</v>
      </c>
      <c r="I451" s="7">
        <v>7</v>
      </c>
      <c r="J451" s="7" t="s">
        <v>99</v>
      </c>
      <c r="K451" s="7">
        <v>2</v>
      </c>
      <c r="L451" s="7">
        <v>1</v>
      </c>
      <c r="M451" s="7">
        <v>1</v>
      </c>
      <c r="N451" s="7">
        <v>1</v>
      </c>
      <c r="O451" s="7">
        <v>1</v>
      </c>
      <c r="P451" s="7">
        <v>1</v>
      </c>
      <c r="Q451" s="7">
        <v>2</v>
      </c>
      <c r="R451" s="7">
        <v>2</v>
      </c>
      <c r="S451" s="7">
        <v>2</v>
      </c>
      <c r="T451" s="7">
        <v>0</v>
      </c>
      <c r="U451" s="7" t="s">
        <v>99</v>
      </c>
      <c r="V451" s="7" t="s">
        <v>99</v>
      </c>
      <c r="W451" s="7" t="s">
        <v>99</v>
      </c>
      <c r="X451" s="7" t="s">
        <v>99</v>
      </c>
      <c r="Y451" s="7" t="s">
        <v>99</v>
      </c>
      <c r="Z451" s="7"/>
      <c r="AA451" s="7"/>
      <c r="AB451" s="7"/>
      <c r="AC451" s="7"/>
      <c r="AD451" s="7"/>
      <c r="AE451" s="7"/>
      <c r="AF451" s="7"/>
      <c r="AG451" s="7"/>
      <c r="AH451" s="7">
        <v>2</v>
      </c>
    </row>
    <row r="452" spans="1:34">
      <c r="A452" s="27">
        <v>39995</v>
      </c>
      <c r="B452" s="7" t="s">
        <v>1589</v>
      </c>
      <c r="C452" s="7" t="s">
        <v>1865</v>
      </c>
      <c r="D452" s="7" t="s">
        <v>1866</v>
      </c>
      <c r="E452" s="7" t="s">
        <v>943</v>
      </c>
      <c r="F452" s="7">
        <v>1155</v>
      </c>
      <c r="G452" s="7">
        <v>541</v>
      </c>
      <c r="H452" s="7">
        <v>135</v>
      </c>
      <c r="I452" s="7">
        <v>282</v>
      </c>
      <c r="J452" s="7" t="s">
        <v>99</v>
      </c>
      <c r="K452" s="7">
        <v>4</v>
      </c>
      <c r="L452" s="7">
        <v>6</v>
      </c>
      <c r="M452" s="7">
        <v>45</v>
      </c>
      <c r="N452" s="7">
        <v>52</v>
      </c>
      <c r="O452" s="7">
        <v>3</v>
      </c>
      <c r="P452" s="7">
        <v>2</v>
      </c>
      <c r="Q452" s="7">
        <v>7</v>
      </c>
      <c r="R452" s="7">
        <v>15</v>
      </c>
      <c r="S452" s="7">
        <v>31</v>
      </c>
      <c r="T452" s="7">
        <v>0</v>
      </c>
      <c r="U452" s="7" t="s">
        <v>99</v>
      </c>
      <c r="V452" s="7" t="s">
        <v>99</v>
      </c>
      <c r="W452" s="7" t="s">
        <v>99</v>
      </c>
      <c r="X452" s="7" t="s">
        <v>99</v>
      </c>
      <c r="Y452" s="7" t="s">
        <v>99</v>
      </c>
      <c r="Z452" s="7"/>
      <c r="AA452" s="7"/>
      <c r="AB452" s="7"/>
      <c r="AC452" s="7"/>
      <c r="AD452" s="7"/>
      <c r="AE452" s="7"/>
      <c r="AF452" s="7"/>
      <c r="AG452" s="7"/>
      <c r="AH452" s="7">
        <v>32</v>
      </c>
    </row>
    <row r="453" spans="1:34">
      <c r="A453" s="27">
        <v>39995</v>
      </c>
      <c r="B453" s="7" t="s">
        <v>1589</v>
      </c>
      <c r="C453" s="7" t="s">
        <v>1865</v>
      </c>
      <c r="D453" s="7" t="s">
        <v>1866</v>
      </c>
      <c r="E453" s="7" t="s">
        <v>1861</v>
      </c>
      <c r="F453" s="7">
        <v>819</v>
      </c>
      <c r="G453" s="7">
        <v>441</v>
      </c>
      <c r="H453" s="7">
        <v>105</v>
      </c>
      <c r="I453" s="7">
        <v>150</v>
      </c>
      <c r="J453" s="7" t="s">
        <v>99</v>
      </c>
      <c r="K453" s="7">
        <v>3</v>
      </c>
      <c r="L453" s="7">
        <v>2</v>
      </c>
      <c r="M453" s="7">
        <v>41</v>
      </c>
      <c r="N453" s="7">
        <v>4</v>
      </c>
      <c r="O453" s="7">
        <v>1</v>
      </c>
      <c r="P453" s="7">
        <v>1</v>
      </c>
      <c r="Q453" s="7">
        <v>5</v>
      </c>
      <c r="R453" s="7">
        <v>12</v>
      </c>
      <c r="S453" s="7">
        <v>22</v>
      </c>
      <c r="T453" s="7">
        <v>0</v>
      </c>
      <c r="U453" s="7" t="s">
        <v>99</v>
      </c>
      <c r="V453" s="7" t="s">
        <v>99</v>
      </c>
      <c r="W453" s="7" t="s">
        <v>99</v>
      </c>
      <c r="X453" s="7" t="s">
        <v>99</v>
      </c>
      <c r="Y453" s="7" t="s">
        <v>99</v>
      </c>
      <c r="Z453" s="7"/>
      <c r="AA453" s="7"/>
      <c r="AB453" s="7"/>
      <c r="AC453" s="7"/>
      <c r="AD453" s="7"/>
      <c r="AE453" s="7"/>
      <c r="AF453" s="7"/>
      <c r="AG453" s="7"/>
      <c r="AH453" s="7">
        <v>32</v>
      </c>
    </row>
    <row r="454" spans="1:34">
      <c r="A454" s="27">
        <v>39995</v>
      </c>
      <c r="B454" s="7" t="s">
        <v>1589</v>
      </c>
      <c r="C454" s="7" t="s">
        <v>1865</v>
      </c>
      <c r="D454" s="7" t="s">
        <v>1866</v>
      </c>
      <c r="E454" s="7" t="s">
        <v>1862</v>
      </c>
      <c r="F454" s="7">
        <v>336</v>
      </c>
      <c r="G454" s="7">
        <v>100</v>
      </c>
      <c r="H454" s="7">
        <v>30</v>
      </c>
      <c r="I454" s="7">
        <v>132</v>
      </c>
      <c r="J454" s="7" t="s">
        <v>99</v>
      </c>
      <c r="K454" s="7">
        <v>1</v>
      </c>
      <c r="L454" s="7">
        <v>4</v>
      </c>
      <c r="M454" s="7">
        <v>4</v>
      </c>
      <c r="N454" s="7">
        <v>48</v>
      </c>
      <c r="O454" s="7">
        <v>2</v>
      </c>
      <c r="P454" s="7">
        <v>1</v>
      </c>
      <c r="Q454" s="7">
        <v>2</v>
      </c>
      <c r="R454" s="7">
        <v>3</v>
      </c>
      <c r="S454" s="7">
        <v>9</v>
      </c>
      <c r="T454" s="7">
        <v>0</v>
      </c>
      <c r="U454" s="7" t="s">
        <v>99</v>
      </c>
      <c r="V454" s="7" t="s">
        <v>99</v>
      </c>
      <c r="W454" s="7" t="s">
        <v>99</v>
      </c>
      <c r="X454" s="7" t="s">
        <v>99</v>
      </c>
      <c r="Y454" s="7" t="s">
        <v>99</v>
      </c>
      <c r="Z454" s="7"/>
      <c r="AA454" s="7"/>
      <c r="AB454" s="7"/>
      <c r="AC454" s="7"/>
      <c r="AD454" s="7"/>
      <c r="AE454" s="7"/>
      <c r="AF454" s="7"/>
      <c r="AG454" s="7"/>
      <c r="AH454" s="7">
        <v>0</v>
      </c>
    </row>
    <row r="455" spans="1:34">
      <c r="A455" s="27">
        <v>39995</v>
      </c>
      <c r="B455" s="7" t="s">
        <v>1589</v>
      </c>
      <c r="C455" s="7" t="s">
        <v>1865</v>
      </c>
      <c r="D455" s="7" t="s">
        <v>1374</v>
      </c>
      <c r="E455" s="7" t="s">
        <v>1843</v>
      </c>
      <c r="F455" s="7">
        <v>26</v>
      </c>
      <c r="G455" s="7">
        <v>19</v>
      </c>
      <c r="H455" s="7">
        <v>0</v>
      </c>
      <c r="I455" s="7">
        <v>3</v>
      </c>
      <c r="J455" s="7" t="s">
        <v>99</v>
      </c>
      <c r="K455" s="7">
        <v>0</v>
      </c>
      <c r="L455" s="7">
        <v>1</v>
      </c>
      <c r="M455" s="7">
        <v>0</v>
      </c>
      <c r="N455" s="7">
        <v>2</v>
      </c>
      <c r="O455" s="7">
        <v>0</v>
      </c>
      <c r="P455" s="7">
        <v>0</v>
      </c>
      <c r="Q455" s="7">
        <v>0</v>
      </c>
      <c r="R455" s="7">
        <v>0</v>
      </c>
      <c r="S455" s="7">
        <v>0</v>
      </c>
      <c r="T455" s="7">
        <v>0</v>
      </c>
      <c r="U455" s="7" t="s">
        <v>99</v>
      </c>
      <c r="V455" s="7" t="s">
        <v>99</v>
      </c>
      <c r="W455" s="7" t="s">
        <v>99</v>
      </c>
      <c r="X455" s="7" t="s">
        <v>99</v>
      </c>
      <c r="Y455" s="7" t="s">
        <v>99</v>
      </c>
      <c r="Z455" s="7"/>
      <c r="AA455" s="7"/>
      <c r="AB455" s="7"/>
      <c r="AC455" s="7"/>
      <c r="AD455" s="7"/>
      <c r="AE455" s="7"/>
      <c r="AF455" s="7"/>
      <c r="AG455" s="7"/>
      <c r="AH455" s="7">
        <v>1</v>
      </c>
    </row>
    <row r="456" spans="1:34">
      <c r="A456" s="27">
        <v>39995</v>
      </c>
      <c r="B456" s="7" t="s">
        <v>1589</v>
      </c>
      <c r="C456" s="7" t="s">
        <v>1865</v>
      </c>
      <c r="D456" s="7" t="s">
        <v>1374</v>
      </c>
      <c r="E456" s="7" t="s">
        <v>943</v>
      </c>
      <c r="F456" s="7">
        <v>231</v>
      </c>
      <c r="G456" s="7">
        <v>216</v>
      </c>
      <c r="H456" s="7">
        <v>0</v>
      </c>
      <c r="I456" s="7">
        <v>5</v>
      </c>
      <c r="J456" s="7" t="s">
        <v>99</v>
      </c>
      <c r="K456" s="7">
        <v>0</v>
      </c>
      <c r="L456" s="7">
        <v>1</v>
      </c>
      <c r="M456" s="7">
        <v>0</v>
      </c>
      <c r="N456" s="7">
        <v>5</v>
      </c>
      <c r="O456" s="7">
        <v>0</v>
      </c>
      <c r="P456" s="7">
        <v>0</v>
      </c>
      <c r="Q456" s="7">
        <v>0</v>
      </c>
      <c r="R456" s="7">
        <v>0</v>
      </c>
      <c r="S456" s="7">
        <v>0</v>
      </c>
      <c r="T456" s="7">
        <v>0</v>
      </c>
      <c r="U456" s="7" t="s">
        <v>99</v>
      </c>
      <c r="V456" s="7" t="s">
        <v>99</v>
      </c>
      <c r="W456" s="7" t="s">
        <v>99</v>
      </c>
      <c r="X456" s="7" t="s">
        <v>99</v>
      </c>
      <c r="Y456" s="7" t="s">
        <v>99</v>
      </c>
      <c r="Z456" s="7"/>
      <c r="AA456" s="7"/>
      <c r="AB456" s="7"/>
      <c r="AC456" s="7"/>
      <c r="AD456" s="7"/>
      <c r="AE456" s="7"/>
      <c r="AF456" s="7"/>
      <c r="AG456" s="7"/>
      <c r="AH456" s="7">
        <v>4</v>
      </c>
    </row>
    <row r="457" spans="1:34">
      <c r="A457" s="27">
        <v>39995</v>
      </c>
      <c r="B457" s="7" t="s">
        <v>1589</v>
      </c>
      <c r="C457" s="7" t="s">
        <v>1865</v>
      </c>
      <c r="D457" s="7" t="s">
        <v>1374</v>
      </c>
      <c r="E457" s="7" t="s">
        <v>1861</v>
      </c>
      <c r="F457" s="7">
        <v>161</v>
      </c>
      <c r="G457" s="7">
        <v>148</v>
      </c>
      <c r="H457" s="7">
        <v>0</v>
      </c>
      <c r="I457" s="7">
        <v>4</v>
      </c>
      <c r="J457" s="7" t="s">
        <v>99</v>
      </c>
      <c r="K457" s="7">
        <v>0</v>
      </c>
      <c r="L457" s="7">
        <v>1</v>
      </c>
      <c r="M457" s="7">
        <v>0</v>
      </c>
      <c r="N457" s="7">
        <v>5</v>
      </c>
      <c r="O457" s="7">
        <v>0</v>
      </c>
      <c r="P457" s="7">
        <v>0</v>
      </c>
      <c r="Q457" s="7">
        <v>0</v>
      </c>
      <c r="R457" s="7">
        <v>0</v>
      </c>
      <c r="S457" s="7">
        <v>0</v>
      </c>
      <c r="T457" s="7">
        <v>0</v>
      </c>
      <c r="U457" s="7" t="s">
        <v>99</v>
      </c>
      <c r="V457" s="7" t="s">
        <v>99</v>
      </c>
      <c r="W457" s="7" t="s">
        <v>99</v>
      </c>
      <c r="X457" s="7" t="s">
        <v>99</v>
      </c>
      <c r="Y457" s="7" t="s">
        <v>99</v>
      </c>
      <c r="Z457" s="7"/>
      <c r="AA457" s="7"/>
      <c r="AB457" s="7"/>
      <c r="AC457" s="7"/>
      <c r="AD457" s="7"/>
      <c r="AE457" s="7"/>
      <c r="AF457" s="7"/>
      <c r="AG457" s="7"/>
      <c r="AH457" s="7">
        <v>3</v>
      </c>
    </row>
    <row r="458" spans="1:34">
      <c r="A458" s="27">
        <v>39995</v>
      </c>
      <c r="B458" s="7" t="s">
        <v>1589</v>
      </c>
      <c r="C458" s="7" t="s">
        <v>1865</v>
      </c>
      <c r="D458" s="7" t="s">
        <v>1374</v>
      </c>
      <c r="E458" s="7" t="s">
        <v>1862</v>
      </c>
      <c r="F458" s="7">
        <v>70</v>
      </c>
      <c r="G458" s="7">
        <v>68</v>
      </c>
      <c r="H458" s="7">
        <v>0</v>
      </c>
      <c r="I458" s="7">
        <v>1</v>
      </c>
      <c r="J458" s="7" t="s">
        <v>99</v>
      </c>
      <c r="K458" s="7">
        <v>0</v>
      </c>
      <c r="L458" s="7">
        <v>0</v>
      </c>
      <c r="M458" s="7">
        <v>0</v>
      </c>
      <c r="N458" s="7">
        <v>0</v>
      </c>
      <c r="O458" s="7">
        <v>0</v>
      </c>
      <c r="P458" s="7">
        <v>0</v>
      </c>
      <c r="Q458" s="7">
        <v>0</v>
      </c>
      <c r="R458" s="7">
        <v>0</v>
      </c>
      <c r="S458" s="7">
        <v>0</v>
      </c>
      <c r="T458" s="7">
        <v>0</v>
      </c>
      <c r="U458" s="7" t="s">
        <v>99</v>
      </c>
      <c r="V458" s="7" t="s">
        <v>99</v>
      </c>
      <c r="W458" s="7" t="s">
        <v>99</v>
      </c>
      <c r="X458" s="7" t="s">
        <v>99</v>
      </c>
      <c r="Y458" s="7" t="s">
        <v>99</v>
      </c>
      <c r="Z458" s="7"/>
      <c r="AA458" s="7"/>
      <c r="AB458" s="7"/>
      <c r="AC458" s="7"/>
      <c r="AD458" s="7"/>
      <c r="AE458" s="7"/>
      <c r="AF458" s="7"/>
      <c r="AG458" s="7"/>
      <c r="AH458" s="7">
        <v>1</v>
      </c>
    </row>
    <row r="459" spans="1:34">
      <c r="A459" s="27">
        <v>39995</v>
      </c>
      <c r="B459" s="7" t="s">
        <v>1589</v>
      </c>
      <c r="C459" s="7" t="s">
        <v>405</v>
      </c>
      <c r="D459" s="7" t="s">
        <v>734</v>
      </c>
      <c r="E459" s="7" t="s">
        <v>1843</v>
      </c>
      <c r="F459" s="7">
        <v>1849</v>
      </c>
      <c r="G459" s="7">
        <v>722</v>
      </c>
      <c r="H459" s="7">
        <v>373</v>
      </c>
      <c r="I459" s="7" t="s">
        <v>99</v>
      </c>
      <c r="J459" s="7" t="s">
        <v>99</v>
      </c>
      <c r="K459" s="7" t="s">
        <v>99</v>
      </c>
      <c r="L459" s="7" t="s">
        <v>99</v>
      </c>
      <c r="M459" s="7" t="s">
        <v>99</v>
      </c>
      <c r="N459" s="7" t="s">
        <v>99</v>
      </c>
      <c r="O459" s="7" t="s">
        <v>99</v>
      </c>
      <c r="P459" s="7" t="s">
        <v>99</v>
      </c>
      <c r="Q459" s="7" t="s">
        <v>99</v>
      </c>
      <c r="R459" s="7" t="s">
        <v>99</v>
      </c>
      <c r="S459" s="7" t="s">
        <v>99</v>
      </c>
      <c r="T459" s="7" t="s">
        <v>99</v>
      </c>
      <c r="U459" s="7" t="s">
        <v>99</v>
      </c>
      <c r="V459" s="7" t="s">
        <v>99</v>
      </c>
      <c r="W459" s="7" t="s">
        <v>99</v>
      </c>
      <c r="X459" s="7" t="s">
        <v>99</v>
      </c>
      <c r="Y459" s="7" t="s">
        <v>99</v>
      </c>
      <c r="Z459" s="7"/>
      <c r="AA459" s="7"/>
      <c r="AB459" s="7"/>
      <c r="AC459" s="7"/>
      <c r="AD459" s="7"/>
      <c r="AE459" s="7"/>
      <c r="AF459" s="7"/>
      <c r="AG459" s="7"/>
      <c r="AH459" s="7" t="s">
        <v>99</v>
      </c>
    </row>
    <row r="460" spans="1:34">
      <c r="A460" s="27">
        <v>39995</v>
      </c>
      <c r="B460" s="7" t="s">
        <v>1589</v>
      </c>
      <c r="C460" s="7" t="s">
        <v>405</v>
      </c>
      <c r="D460" s="7" t="s">
        <v>734</v>
      </c>
      <c r="E460" s="7" t="s">
        <v>943</v>
      </c>
      <c r="F460" s="7">
        <v>22271</v>
      </c>
      <c r="G460" s="7">
        <v>11507</v>
      </c>
      <c r="H460" s="7">
        <v>3005</v>
      </c>
      <c r="I460" s="7" t="s">
        <v>99</v>
      </c>
      <c r="J460" s="7" t="s">
        <v>99</v>
      </c>
      <c r="K460" s="7" t="s">
        <v>99</v>
      </c>
      <c r="L460" s="7" t="s">
        <v>99</v>
      </c>
      <c r="M460" s="7" t="s">
        <v>99</v>
      </c>
      <c r="N460" s="7" t="s">
        <v>99</v>
      </c>
      <c r="O460" s="7" t="s">
        <v>99</v>
      </c>
      <c r="P460" s="7" t="s">
        <v>99</v>
      </c>
      <c r="Q460" s="7" t="s">
        <v>99</v>
      </c>
      <c r="R460" s="7" t="s">
        <v>99</v>
      </c>
      <c r="S460" s="7" t="s">
        <v>99</v>
      </c>
      <c r="T460" s="7" t="s">
        <v>99</v>
      </c>
      <c r="U460" s="7" t="s">
        <v>99</v>
      </c>
      <c r="V460" s="7" t="s">
        <v>99</v>
      </c>
      <c r="W460" s="7" t="s">
        <v>99</v>
      </c>
      <c r="X460" s="7" t="s">
        <v>99</v>
      </c>
      <c r="Y460" s="7" t="s">
        <v>99</v>
      </c>
      <c r="Z460" s="7"/>
      <c r="AA460" s="7"/>
      <c r="AB460" s="7"/>
      <c r="AC460" s="7"/>
      <c r="AD460" s="7"/>
      <c r="AE460" s="7"/>
      <c r="AF460" s="7"/>
      <c r="AG460" s="7"/>
      <c r="AH460" s="7" t="s">
        <v>99</v>
      </c>
    </row>
    <row r="461" spans="1:34">
      <c r="A461" s="27">
        <v>39995</v>
      </c>
      <c r="B461" s="7" t="s">
        <v>1589</v>
      </c>
      <c r="C461" s="7" t="s">
        <v>405</v>
      </c>
      <c r="D461" s="7" t="s">
        <v>734</v>
      </c>
      <c r="E461" s="7" t="s">
        <v>1861</v>
      </c>
      <c r="F461" s="7">
        <v>14332</v>
      </c>
      <c r="G461" s="7">
        <v>8158</v>
      </c>
      <c r="H461" s="7">
        <v>1820</v>
      </c>
      <c r="I461" s="7" t="s">
        <v>99</v>
      </c>
      <c r="J461" s="7" t="s">
        <v>99</v>
      </c>
      <c r="K461" s="7" t="s">
        <v>99</v>
      </c>
      <c r="L461" s="7" t="s">
        <v>99</v>
      </c>
      <c r="M461" s="7" t="s">
        <v>99</v>
      </c>
      <c r="N461" s="7" t="s">
        <v>99</v>
      </c>
      <c r="O461" s="7" t="s">
        <v>99</v>
      </c>
      <c r="P461" s="7" t="s">
        <v>99</v>
      </c>
      <c r="Q461" s="7" t="s">
        <v>99</v>
      </c>
      <c r="R461" s="7" t="s">
        <v>99</v>
      </c>
      <c r="S461" s="7" t="s">
        <v>99</v>
      </c>
      <c r="T461" s="7" t="s">
        <v>99</v>
      </c>
      <c r="U461" s="7" t="s">
        <v>99</v>
      </c>
      <c r="V461" s="7" t="s">
        <v>99</v>
      </c>
      <c r="W461" s="7" t="s">
        <v>99</v>
      </c>
      <c r="X461" s="7" t="s">
        <v>99</v>
      </c>
      <c r="Y461" s="7" t="s">
        <v>99</v>
      </c>
      <c r="Z461" s="7"/>
      <c r="AA461" s="7"/>
      <c r="AB461" s="7"/>
      <c r="AC461" s="7"/>
      <c r="AD461" s="7"/>
      <c r="AE461" s="7"/>
      <c r="AF461" s="7"/>
      <c r="AG461" s="7"/>
      <c r="AH461" s="7" t="s">
        <v>99</v>
      </c>
    </row>
    <row r="462" spans="1:34">
      <c r="A462" s="27">
        <v>39995</v>
      </c>
      <c r="B462" s="7" t="s">
        <v>1589</v>
      </c>
      <c r="C462" s="7" t="s">
        <v>405</v>
      </c>
      <c r="D462" s="7" t="s">
        <v>734</v>
      </c>
      <c r="E462" s="7" t="s">
        <v>1862</v>
      </c>
      <c r="F462" s="7">
        <v>7452</v>
      </c>
      <c r="G462" s="7">
        <v>3349</v>
      </c>
      <c r="H462" s="7">
        <v>1118</v>
      </c>
      <c r="I462" s="7" t="s">
        <v>99</v>
      </c>
      <c r="J462" s="7" t="s">
        <v>99</v>
      </c>
      <c r="K462" s="7" t="s">
        <v>99</v>
      </c>
      <c r="L462" s="7" t="s">
        <v>99</v>
      </c>
      <c r="M462" s="7" t="s">
        <v>99</v>
      </c>
      <c r="N462" s="7" t="s">
        <v>99</v>
      </c>
      <c r="O462" s="7" t="s">
        <v>99</v>
      </c>
      <c r="P462" s="7" t="s">
        <v>99</v>
      </c>
      <c r="Q462" s="7" t="s">
        <v>99</v>
      </c>
      <c r="R462" s="7" t="s">
        <v>99</v>
      </c>
      <c r="S462" s="7" t="s">
        <v>99</v>
      </c>
      <c r="T462" s="7" t="s">
        <v>99</v>
      </c>
      <c r="U462" s="7" t="s">
        <v>99</v>
      </c>
      <c r="V462" s="7" t="s">
        <v>99</v>
      </c>
      <c r="W462" s="7" t="s">
        <v>99</v>
      </c>
      <c r="X462" s="7" t="s">
        <v>99</v>
      </c>
      <c r="Y462" s="7" t="s">
        <v>99</v>
      </c>
      <c r="Z462" s="7"/>
      <c r="AA462" s="7"/>
      <c r="AB462" s="7"/>
      <c r="AC462" s="7"/>
      <c r="AD462" s="7"/>
      <c r="AE462" s="7"/>
      <c r="AF462" s="7"/>
      <c r="AG462" s="7"/>
      <c r="AH462" s="7" t="s">
        <v>99</v>
      </c>
    </row>
    <row r="463" spans="1:34">
      <c r="A463" s="27">
        <v>40940</v>
      </c>
      <c r="B463" s="7" t="s">
        <v>734</v>
      </c>
      <c r="C463" s="7" t="s">
        <v>1151</v>
      </c>
      <c r="D463" s="7" t="s">
        <v>734</v>
      </c>
      <c r="E463" s="7" t="s">
        <v>1843</v>
      </c>
      <c r="F463" s="7">
        <v>696</v>
      </c>
      <c r="G463" s="7">
        <v>290</v>
      </c>
      <c r="H463" s="7">
        <v>142</v>
      </c>
      <c r="I463" s="7" t="s">
        <v>99</v>
      </c>
      <c r="J463" s="7">
        <v>394</v>
      </c>
      <c r="K463" s="7" t="s">
        <v>99</v>
      </c>
      <c r="L463" s="7" t="s">
        <v>99</v>
      </c>
      <c r="M463" s="7" t="s">
        <v>99</v>
      </c>
      <c r="N463" s="7" t="s">
        <v>99</v>
      </c>
      <c r="O463" s="7" t="s">
        <v>99</v>
      </c>
      <c r="P463" s="7">
        <v>52</v>
      </c>
      <c r="Q463" s="7">
        <v>47</v>
      </c>
      <c r="R463" s="7">
        <v>55</v>
      </c>
      <c r="S463" s="7">
        <v>47</v>
      </c>
      <c r="T463" s="7">
        <v>56</v>
      </c>
      <c r="U463" s="7">
        <v>44</v>
      </c>
      <c r="V463" s="7">
        <v>37</v>
      </c>
      <c r="W463" s="7">
        <v>1</v>
      </c>
      <c r="X463" s="7" t="s">
        <v>99</v>
      </c>
      <c r="Y463" s="7" t="s">
        <v>99</v>
      </c>
      <c r="Z463" s="7"/>
      <c r="AA463" s="7"/>
      <c r="AB463" s="7"/>
      <c r="AC463" s="7"/>
      <c r="AD463" s="7"/>
      <c r="AE463" s="7"/>
      <c r="AF463" s="7"/>
      <c r="AG463" s="7"/>
      <c r="AH463" s="7">
        <v>21</v>
      </c>
    </row>
    <row r="464" spans="1:34">
      <c r="A464" s="27">
        <v>40940</v>
      </c>
      <c r="B464" s="7" t="s">
        <v>734</v>
      </c>
      <c r="C464" s="7" t="s">
        <v>1151</v>
      </c>
      <c r="D464" s="7" t="s">
        <v>734</v>
      </c>
      <c r="E464" s="7" t="s">
        <v>943</v>
      </c>
      <c r="F464" s="7">
        <v>1821</v>
      </c>
      <c r="G464" s="7">
        <v>699</v>
      </c>
      <c r="H464" s="7">
        <v>374</v>
      </c>
      <c r="I464" s="7" t="s">
        <v>99</v>
      </c>
      <c r="J464" s="7">
        <v>3998</v>
      </c>
      <c r="K464" s="7" t="s">
        <v>99</v>
      </c>
      <c r="L464" s="7" t="s">
        <v>99</v>
      </c>
      <c r="M464" s="7" t="s">
        <v>99</v>
      </c>
      <c r="N464" s="7" t="s">
        <v>99</v>
      </c>
      <c r="O464" s="7" t="s">
        <v>99</v>
      </c>
      <c r="P464" s="7">
        <v>516</v>
      </c>
      <c r="Q464" s="7">
        <v>411</v>
      </c>
      <c r="R464" s="7">
        <v>651</v>
      </c>
      <c r="S464" s="7">
        <v>360</v>
      </c>
      <c r="T464" s="7">
        <v>409</v>
      </c>
      <c r="U464" s="7">
        <v>633</v>
      </c>
      <c r="V464" s="7">
        <v>260</v>
      </c>
      <c r="W464" s="7">
        <v>8</v>
      </c>
      <c r="X464" s="7" t="s">
        <v>99</v>
      </c>
      <c r="Y464" s="7" t="s">
        <v>99</v>
      </c>
      <c r="Z464" s="7"/>
      <c r="AA464" s="7"/>
      <c r="AB464" s="7"/>
      <c r="AC464" s="7"/>
      <c r="AD464" s="7"/>
      <c r="AE464" s="7"/>
      <c r="AF464" s="7"/>
      <c r="AG464" s="7"/>
      <c r="AH464" s="7">
        <v>513</v>
      </c>
    </row>
    <row r="465" spans="1:34">
      <c r="A465" s="27">
        <v>40940</v>
      </c>
      <c r="B465" s="7" t="s">
        <v>734</v>
      </c>
      <c r="C465" s="7" t="s">
        <v>1151</v>
      </c>
      <c r="D465" s="7" t="s">
        <v>734</v>
      </c>
      <c r="E465" s="7" t="s">
        <v>1861</v>
      </c>
      <c r="F465" s="7">
        <v>783</v>
      </c>
      <c r="G465" s="7">
        <v>331</v>
      </c>
      <c r="H465" s="7">
        <v>141</v>
      </c>
      <c r="I465" s="7" t="s">
        <v>99</v>
      </c>
      <c r="J465" s="7">
        <v>2267</v>
      </c>
      <c r="K465" s="7" t="s">
        <v>99</v>
      </c>
      <c r="L465" s="7" t="s">
        <v>99</v>
      </c>
      <c r="M465" s="7" t="s">
        <v>99</v>
      </c>
      <c r="N465" s="7" t="s">
        <v>99</v>
      </c>
      <c r="O465" s="7" t="s">
        <v>99</v>
      </c>
      <c r="P465" s="7">
        <v>313</v>
      </c>
      <c r="Q465" s="7">
        <v>262</v>
      </c>
      <c r="R465" s="7">
        <v>302</v>
      </c>
      <c r="S465" s="7">
        <v>212</v>
      </c>
      <c r="T465" s="7">
        <v>208</v>
      </c>
      <c r="U465" s="7">
        <v>538</v>
      </c>
      <c r="V465" s="7">
        <v>114</v>
      </c>
      <c r="W465" s="7">
        <v>1</v>
      </c>
      <c r="X465" s="7" t="s">
        <v>99</v>
      </c>
      <c r="Y465" s="7" t="s">
        <v>99</v>
      </c>
      <c r="Z465" s="7"/>
      <c r="AA465" s="7"/>
      <c r="AB465" s="7"/>
      <c r="AC465" s="7"/>
      <c r="AD465" s="7"/>
      <c r="AE465" s="7"/>
      <c r="AF465" s="7"/>
      <c r="AG465" s="7"/>
      <c r="AH465" s="7">
        <v>137</v>
      </c>
    </row>
    <row r="466" spans="1:34">
      <c r="A466" s="27">
        <v>40940</v>
      </c>
      <c r="B466" s="7" t="s">
        <v>734</v>
      </c>
      <c r="C466" s="7" t="s">
        <v>1151</v>
      </c>
      <c r="D466" s="7" t="s">
        <v>734</v>
      </c>
      <c r="E466" s="7" t="s">
        <v>1862</v>
      </c>
      <c r="F466" s="7">
        <v>1038</v>
      </c>
      <c r="G466" s="7">
        <v>368</v>
      </c>
      <c r="H466" s="7">
        <v>233</v>
      </c>
      <c r="I466" s="7" t="s">
        <v>99</v>
      </c>
      <c r="J466" s="7">
        <v>1666</v>
      </c>
      <c r="K466" s="7" t="s">
        <v>99</v>
      </c>
      <c r="L466" s="7" t="s">
        <v>99</v>
      </c>
      <c r="M466" s="7" t="s">
        <v>99</v>
      </c>
      <c r="N466" s="7" t="s">
        <v>99</v>
      </c>
      <c r="O466" s="7" t="s">
        <v>99</v>
      </c>
      <c r="P466" s="7">
        <v>203</v>
      </c>
      <c r="Q466" s="7">
        <v>149</v>
      </c>
      <c r="R466" s="7">
        <v>349</v>
      </c>
      <c r="S466" s="7">
        <v>148</v>
      </c>
      <c r="T466" s="7">
        <v>173</v>
      </c>
      <c r="U466" s="7">
        <v>95</v>
      </c>
      <c r="V466" s="7">
        <v>114</v>
      </c>
      <c r="W466" s="7">
        <v>7</v>
      </c>
      <c r="X466" s="7" t="s">
        <v>99</v>
      </c>
      <c r="Y466" s="7" t="s">
        <v>99</v>
      </c>
      <c r="Z466" s="7"/>
      <c r="AA466" s="7"/>
      <c r="AB466" s="7"/>
      <c r="AC466" s="7"/>
      <c r="AD466" s="7"/>
      <c r="AE466" s="7"/>
      <c r="AF466" s="7"/>
      <c r="AG466" s="7"/>
      <c r="AH466" s="7">
        <v>81</v>
      </c>
    </row>
    <row r="467" spans="1:34">
      <c r="A467" s="27">
        <v>40940</v>
      </c>
      <c r="B467" s="7" t="s">
        <v>734</v>
      </c>
      <c r="C467" s="7" t="s">
        <v>1863</v>
      </c>
      <c r="D467" s="7" t="s">
        <v>734</v>
      </c>
      <c r="E467" s="7" t="s">
        <v>1843</v>
      </c>
      <c r="F467" s="7">
        <v>1140</v>
      </c>
      <c r="G467" s="7">
        <v>431</v>
      </c>
      <c r="H467" s="7">
        <v>225</v>
      </c>
      <c r="I467" s="7" t="s">
        <v>99</v>
      </c>
      <c r="J467" s="7">
        <v>126</v>
      </c>
      <c r="K467" s="7" t="s">
        <v>99</v>
      </c>
      <c r="L467" s="7" t="s">
        <v>99</v>
      </c>
      <c r="M467" s="7" t="s">
        <v>99</v>
      </c>
      <c r="N467" s="7" t="s">
        <v>99</v>
      </c>
      <c r="O467" s="7" t="s">
        <v>99</v>
      </c>
      <c r="P467" s="7">
        <v>19</v>
      </c>
      <c r="Q467" s="7">
        <v>15</v>
      </c>
      <c r="R467" s="7">
        <v>16</v>
      </c>
      <c r="S467" s="7">
        <v>19</v>
      </c>
      <c r="T467" s="7">
        <v>28</v>
      </c>
      <c r="U467" s="7">
        <v>21</v>
      </c>
      <c r="V467" s="7">
        <v>18</v>
      </c>
      <c r="W467" s="7">
        <v>1</v>
      </c>
      <c r="X467" s="7" t="s">
        <v>99</v>
      </c>
      <c r="Y467" s="7" t="s">
        <v>99</v>
      </c>
      <c r="Z467" s="7"/>
      <c r="AA467" s="7"/>
      <c r="AB467" s="7"/>
      <c r="AC467" s="7"/>
      <c r="AD467" s="7"/>
      <c r="AE467" s="7"/>
      <c r="AF467" s="7"/>
      <c r="AG467" s="7"/>
      <c r="AH467" s="7">
        <v>1</v>
      </c>
    </row>
    <row r="468" spans="1:34">
      <c r="A468" s="27">
        <v>40940</v>
      </c>
      <c r="B468" s="7" t="s">
        <v>734</v>
      </c>
      <c r="C468" s="7" t="s">
        <v>1863</v>
      </c>
      <c r="D468" s="7" t="s">
        <v>734</v>
      </c>
      <c r="E468" s="7" t="s">
        <v>943</v>
      </c>
      <c r="F468" s="7">
        <v>20391</v>
      </c>
      <c r="G468" s="7">
        <v>10807</v>
      </c>
      <c r="H468" s="7">
        <v>2606</v>
      </c>
      <c r="I468" s="7" t="s">
        <v>99</v>
      </c>
      <c r="J468" s="7">
        <v>287</v>
      </c>
      <c r="K468" s="7" t="s">
        <v>99</v>
      </c>
      <c r="L468" s="7" t="s">
        <v>99</v>
      </c>
      <c r="M468" s="7" t="s">
        <v>99</v>
      </c>
      <c r="N468" s="7" t="s">
        <v>99</v>
      </c>
      <c r="O468" s="7" t="s">
        <v>99</v>
      </c>
      <c r="P468" s="7">
        <v>35</v>
      </c>
      <c r="Q468" s="7">
        <v>67</v>
      </c>
      <c r="R468" s="7">
        <v>53</v>
      </c>
      <c r="S468" s="7">
        <v>89</v>
      </c>
      <c r="T468" s="7">
        <v>116</v>
      </c>
      <c r="U468" s="7">
        <v>43</v>
      </c>
      <c r="V468" s="7">
        <v>45</v>
      </c>
      <c r="W468" s="7">
        <v>8</v>
      </c>
      <c r="X468" s="7" t="s">
        <v>99</v>
      </c>
      <c r="Y468" s="7" t="s">
        <v>99</v>
      </c>
      <c r="Z468" s="7"/>
      <c r="AA468" s="7"/>
      <c r="AB468" s="7"/>
      <c r="AC468" s="7"/>
      <c r="AD468" s="7"/>
      <c r="AE468" s="7"/>
      <c r="AF468" s="7"/>
      <c r="AG468" s="7"/>
      <c r="AH468" s="7">
        <v>5</v>
      </c>
    </row>
    <row r="469" spans="1:34">
      <c r="A469" s="27">
        <v>40940</v>
      </c>
      <c r="B469" s="7" t="s">
        <v>734</v>
      </c>
      <c r="C469" s="7" t="s">
        <v>1863</v>
      </c>
      <c r="D469" s="7" t="s">
        <v>734</v>
      </c>
      <c r="E469" s="7" t="s">
        <v>1861</v>
      </c>
      <c r="F469" s="7">
        <v>13528</v>
      </c>
      <c r="G469" s="7">
        <v>7827</v>
      </c>
      <c r="H469" s="7">
        <v>1674</v>
      </c>
      <c r="I469" s="7" t="s">
        <v>99</v>
      </c>
      <c r="J469" s="7">
        <v>107</v>
      </c>
      <c r="K469" s="7" t="s">
        <v>99</v>
      </c>
      <c r="L469" s="7" t="s">
        <v>99</v>
      </c>
      <c r="M469" s="7" t="s">
        <v>99</v>
      </c>
      <c r="N469" s="7" t="s">
        <v>99</v>
      </c>
      <c r="O469" s="7" t="s">
        <v>99</v>
      </c>
      <c r="P469" s="7">
        <v>19</v>
      </c>
      <c r="Q469" s="7">
        <v>52</v>
      </c>
      <c r="R469" s="7">
        <v>15</v>
      </c>
      <c r="S469" s="7">
        <v>40</v>
      </c>
      <c r="T469" s="7">
        <v>43</v>
      </c>
      <c r="U469" s="7">
        <v>17</v>
      </c>
      <c r="V469" s="7">
        <v>17</v>
      </c>
      <c r="W469" s="7">
        <v>1</v>
      </c>
      <c r="X469" s="7" t="s">
        <v>99</v>
      </c>
      <c r="Y469" s="7" t="s">
        <v>99</v>
      </c>
      <c r="Z469" s="7"/>
      <c r="AA469" s="7"/>
      <c r="AB469" s="7"/>
      <c r="AC469" s="7"/>
      <c r="AD469" s="7"/>
      <c r="AE469" s="7"/>
      <c r="AF469" s="7"/>
      <c r="AG469" s="7"/>
      <c r="AH469" s="7">
        <v>0</v>
      </c>
    </row>
    <row r="470" spans="1:34">
      <c r="A470" s="27">
        <v>40940</v>
      </c>
      <c r="B470" s="7" t="s">
        <v>734</v>
      </c>
      <c r="C470" s="7" t="s">
        <v>1863</v>
      </c>
      <c r="D470" s="7" t="s">
        <v>734</v>
      </c>
      <c r="E470" s="7" t="s">
        <v>1862</v>
      </c>
      <c r="F470" s="7">
        <v>6376</v>
      </c>
      <c r="G470" s="7">
        <v>2980</v>
      </c>
      <c r="H470" s="7">
        <v>865</v>
      </c>
      <c r="I470" s="7" t="s">
        <v>99</v>
      </c>
      <c r="J470" s="7">
        <v>180</v>
      </c>
      <c r="K470" s="7" t="s">
        <v>99</v>
      </c>
      <c r="L470" s="7" t="s">
        <v>99</v>
      </c>
      <c r="M470" s="7" t="s">
        <v>99</v>
      </c>
      <c r="N470" s="7" t="s">
        <v>99</v>
      </c>
      <c r="O470" s="7" t="s">
        <v>99</v>
      </c>
      <c r="P470" s="7">
        <v>16</v>
      </c>
      <c r="Q470" s="7">
        <v>15</v>
      </c>
      <c r="R470" s="7">
        <v>38</v>
      </c>
      <c r="S470" s="7">
        <v>49</v>
      </c>
      <c r="T470" s="7">
        <v>73</v>
      </c>
      <c r="U470" s="7">
        <v>26</v>
      </c>
      <c r="V470" s="7">
        <v>28</v>
      </c>
      <c r="W470" s="7">
        <v>7</v>
      </c>
      <c r="X470" s="7" t="s">
        <v>99</v>
      </c>
      <c r="Y470" s="7" t="s">
        <v>99</v>
      </c>
      <c r="Z470" s="7"/>
      <c r="AA470" s="7"/>
      <c r="AB470" s="7"/>
      <c r="AC470" s="7"/>
      <c r="AD470" s="7"/>
      <c r="AE470" s="7"/>
      <c r="AF470" s="7"/>
      <c r="AG470" s="7"/>
      <c r="AH470" s="7">
        <v>5</v>
      </c>
    </row>
    <row r="471" spans="1:34">
      <c r="A471" s="27">
        <v>40940</v>
      </c>
      <c r="B471" s="7" t="s">
        <v>734</v>
      </c>
      <c r="C471" s="7" t="s">
        <v>1865</v>
      </c>
      <c r="D471" s="7" t="s">
        <v>734</v>
      </c>
      <c r="E471" s="7" t="s">
        <v>1843</v>
      </c>
      <c r="F471" s="7">
        <v>1068</v>
      </c>
      <c r="G471" s="7">
        <v>393</v>
      </c>
      <c r="H471" s="7">
        <v>221</v>
      </c>
      <c r="I471" s="7" t="s">
        <v>99</v>
      </c>
      <c r="J471" s="7">
        <v>264</v>
      </c>
      <c r="K471" s="7" t="s">
        <v>99</v>
      </c>
      <c r="L471" s="7" t="s">
        <v>99</v>
      </c>
      <c r="M471" s="7" t="s">
        <v>99</v>
      </c>
      <c r="N471" s="7" t="s">
        <v>99</v>
      </c>
      <c r="O471" s="7" t="s">
        <v>99</v>
      </c>
      <c r="P471" s="7">
        <v>33</v>
      </c>
      <c r="Q471" s="7">
        <v>32</v>
      </c>
      <c r="R471" s="7">
        <v>39</v>
      </c>
      <c r="S471" s="7">
        <v>28</v>
      </c>
      <c r="T471" s="7">
        <v>27</v>
      </c>
      <c r="U471" s="7">
        <v>22</v>
      </c>
      <c r="V471" s="7">
        <v>19</v>
      </c>
      <c r="W471" s="7">
        <v>0</v>
      </c>
      <c r="X471" s="7" t="s">
        <v>99</v>
      </c>
      <c r="Y471" s="7" t="s">
        <v>99</v>
      </c>
      <c r="Z471" s="7"/>
      <c r="AA471" s="7"/>
      <c r="AB471" s="7"/>
      <c r="AC471" s="7"/>
      <c r="AD471" s="7"/>
      <c r="AE471" s="7"/>
      <c r="AF471" s="7"/>
      <c r="AG471" s="7"/>
      <c r="AH471" s="7">
        <v>20</v>
      </c>
    </row>
    <row r="472" spans="1:34">
      <c r="A472" s="27">
        <v>40940</v>
      </c>
      <c r="B472" s="7" t="s">
        <v>734</v>
      </c>
      <c r="C472" s="7" t="s">
        <v>1865</v>
      </c>
      <c r="D472" s="7" t="s">
        <v>734</v>
      </c>
      <c r="E472" s="7" t="s">
        <v>943</v>
      </c>
      <c r="F472" s="7">
        <v>18927</v>
      </c>
      <c r="G472" s="7">
        <v>10081</v>
      </c>
      <c r="H472" s="7">
        <v>2430</v>
      </c>
      <c r="I472" s="7" t="s">
        <v>99</v>
      </c>
      <c r="J472" s="7">
        <v>3684</v>
      </c>
      <c r="K472" s="7" t="s">
        <v>99</v>
      </c>
      <c r="L472" s="7" t="s">
        <v>99</v>
      </c>
      <c r="M472" s="7" t="s">
        <v>99</v>
      </c>
      <c r="N472" s="7" t="s">
        <v>99</v>
      </c>
      <c r="O472" s="7" t="s">
        <v>99</v>
      </c>
      <c r="P472" s="7">
        <v>481</v>
      </c>
      <c r="Q472" s="7">
        <v>344</v>
      </c>
      <c r="R472" s="7">
        <v>598</v>
      </c>
      <c r="S472" s="7">
        <v>271</v>
      </c>
      <c r="T472" s="7">
        <v>292</v>
      </c>
      <c r="U472" s="7">
        <v>585</v>
      </c>
      <c r="V472" s="7">
        <v>215</v>
      </c>
      <c r="W472" s="7">
        <v>0</v>
      </c>
      <c r="X472" s="7" t="s">
        <v>99</v>
      </c>
      <c r="Y472" s="7" t="s">
        <v>99</v>
      </c>
      <c r="Z472" s="7"/>
      <c r="AA472" s="7"/>
      <c r="AB472" s="7"/>
      <c r="AC472" s="7"/>
      <c r="AD472" s="7"/>
      <c r="AE472" s="7"/>
      <c r="AF472" s="7"/>
      <c r="AG472" s="7"/>
      <c r="AH472" s="7">
        <v>508</v>
      </c>
    </row>
    <row r="473" spans="1:34">
      <c r="A473" s="27">
        <v>40940</v>
      </c>
      <c r="B473" s="7" t="s">
        <v>734</v>
      </c>
      <c r="C473" s="7" t="s">
        <v>1865</v>
      </c>
      <c r="D473" s="7" t="s">
        <v>734</v>
      </c>
      <c r="E473" s="7" t="s">
        <v>1861</v>
      </c>
      <c r="F473" s="7">
        <v>13032</v>
      </c>
      <c r="G473" s="7">
        <v>7545</v>
      </c>
      <c r="H473" s="7">
        <v>1632</v>
      </c>
      <c r="I473" s="7" t="s">
        <v>99</v>
      </c>
      <c r="J473" s="7">
        <v>2144</v>
      </c>
      <c r="K473" s="7" t="s">
        <v>99</v>
      </c>
      <c r="L473" s="7" t="s">
        <v>99</v>
      </c>
      <c r="M473" s="7" t="s">
        <v>99</v>
      </c>
      <c r="N473" s="7" t="s">
        <v>99</v>
      </c>
      <c r="O473" s="7" t="s">
        <v>99</v>
      </c>
      <c r="P473" s="7">
        <v>294</v>
      </c>
      <c r="Q473" s="7">
        <v>210</v>
      </c>
      <c r="R473" s="7">
        <v>287</v>
      </c>
      <c r="S473" s="7">
        <v>172</v>
      </c>
      <c r="T473" s="7">
        <v>165</v>
      </c>
      <c r="U473" s="7">
        <v>521</v>
      </c>
      <c r="V473" s="7">
        <v>97</v>
      </c>
      <c r="W473" s="7">
        <v>0</v>
      </c>
      <c r="X473" s="7" t="s">
        <v>99</v>
      </c>
      <c r="Y473" s="7" t="s">
        <v>99</v>
      </c>
      <c r="Z473" s="7"/>
      <c r="AA473" s="7"/>
      <c r="AB473" s="7"/>
      <c r="AC473" s="7"/>
      <c r="AD473" s="7"/>
      <c r="AE473" s="7"/>
      <c r="AF473" s="7"/>
      <c r="AG473" s="7"/>
      <c r="AH473" s="7">
        <v>137</v>
      </c>
    </row>
    <row r="474" spans="1:34">
      <c r="A474" s="27">
        <v>40940</v>
      </c>
      <c r="B474" s="7" t="s">
        <v>734</v>
      </c>
      <c r="C474" s="7" t="s">
        <v>1865</v>
      </c>
      <c r="D474" s="7" t="s">
        <v>734</v>
      </c>
      <c r="E474" s="7" t="s">
        <v>1862</v>
      </c>
      <c r="F474" s="7">
        <v>5408</v>
      </c>
      <c r="G474" s="7">
        <v>2536</v>
      </c>
      <c r="H474" s="7">
        <v>731</v>
      </c>
      <c r="I474" s="7" t="s">
        <v>99</v>
      </c>
      <c r="J474" s="7">
        <v>1475</v>
      </c>
      <c r="K474" s="7" t="s">
        <v>99</v>
      </c>
      <c r="L474" s="7" t="s">
        <v>99</v>
      </c>
      <c r="M474" s="7" t="s">
        <v>99</v>
      </c>
      <c r="N474" s="7" t="s">
        <v>99</v>
      </c>
      <c r="O474" s="7" t="s">
        <v>99</v>
      </c>
      <c r="P474" s="7">
        <v>187</v>
      </c>
      <c r="Q474" s="7">
        <v>134</v>
      </c>
      <c r="R474" s="7">
        <v>311</v>
      </c>
      <c r="S474" s="7">
        <v>99</v>
      </c>
      <c r="T474" s="7">
        <v>99</v>
      </c>
      <c r="U474" s="7">
        <v>64</v>
      </c>
      <c r="V474" s="7">
        <v>86</v>
      </c>
      <c r="W474" s="7">
        <v>0</v>
      </c>
      <c r="X474" s="7" t="s">
        <v>99</v>
      </c>
      <c r="Y474" s="7" t="s">
        <v>99</v>
      </c>
      <c r="Z474" s="7"/>
      <c r="AA474" s="7"/>
      <c r="AB474" s="7"/>
      <c r="AC474" s="7"/>
      <c r="AD474" s="7"/>
      <c r="AE474" s="7"/>
      <c r="AF474" s="7"/>
      <c r="AG474" s="7"/>
      <c r="AH474" s="7">
        <v>76</v>
      </c>
    </row>
    <row r="475" spans="1:34">
      <c r="A475" s="27">
        <v>40940</v>
      </c>
      <c r="B475" s="7" t="s">
        <v>734</v>
      </c>
      <c r="C475" s="7" t="s">
        <v>1865</v>
      </c>
      <c r="D475" s="7" t="s">
        <v>1866</v>
      </c>
      <c r="E475" s="7" t="s">
        <v>1843</v>
      </c>
      <c r="F475" s="7">
        <v>72</v>
      </c>
      <c r="G475" s="7">
        <v>38</v>
      </c>
      <c r="H475" s="7">
        <v>4</v>
      </c>
      <c r="I475" s="7" t="s">
        <v>99</v>
      </c>
      <c r="J475" s="7">
        <v>248</v>
      </c>
      <c r="K475" s="7" t="s">
        <v>99</v>
      </c>
      <c r="L475" s="7" t="s">
        <v>99</v>
      </c>
      <c r="M475" s="7" t="s">
        <v>99</v>
      </c>
      <c r="N475" s="7" t="s">
        <v>99</v>
      </c>
      <c r="O475" s="7" t="s">
        <v>99</v>
      </c>
      <c r="P475" s="7">
        <v>30</v>
      </c>
      <c r="Q475" s="7">
        <v>29</v>
      </c>
      <c r="R475" s="7">
        <v>37</v>
      </c>
      <c r="S475" s="7">
        <v>26</v>
      </c>
      <c r="T475" s="7">
        <v>27</v>
      </c>
      <c r="U475" s="7">
        <v>19</v>
      </c>
      <c r="V475" s="7">
        <v>19</v>
      </c>
      <c r="W475" s="7">
        <v>0</v>
      </c>
      <c r="X475" s="7" t="s">
        <v>99</v>
      </c>
      <c r="Y475" s="7" t="s">
        <v>99</v>
      </c>
      <c r="Z475" s="7"/>
      <c r="AA475" s="7"/>
      <c r="AB475" s="7"/>
      <c r="AC475" s="7"/>
      <c r="AD475" s="7"/>
      <c r="AE475" s="7"/>
      <c r="AF475" s="7"/>
      <c r="AG475" s="7"/>
      <c r="AH475" s="7">
        <v>19</v>
      </c>
    </row>
    <row r="476" spans="1:34">
      <c r="A476" s="27">
        <v>40940</v>
      </c>
      <c r="B476" s="7" t="s">
        <v>734</v>
      </c>
      <c r="C476" s="7" t="s">
        <v>1865</v>
      </c>
      <c r="D476" s="7" t="s">
        <v>1866</v>
      </c>
      <c r="E476" s="7" t="s">
        <v>943</v>
      </c>
      <c r="F476" s="7">
        <v>1464</v>
      </c>
      <c r="G476" s="7">
        <v>726</v>
      </c>
      <c r="H476" s="7">
        <v>176</v>
      </c>
      <c r="I476" s="7" t="s">
        <v>99</v>
      </c>
      <c r="J476" s="7">
        <v>3253</v>
      </c>
      <c r="K476" s="7" t="s">
        <v>99</v>
      </c>
      <c r="L476" s="7" t="s">
        <v>99</v>
      </c>
      <c r="M476" s="7" t="s">
        <v>99</v>
      </c>
      <c r="N476" s="7" t="s">
        <v>99</v>
      </c>
      <c r="O476" s="7" t="s">
        <v>99</v>
      </c>
      <c r="P476" s="7">
        <v>445</v>
      </c>
      <c r="Q476" s="7">
        <v>319</v>
      </c>
      <c r="R476" s="7">
        <v>572</v>
      </c>
      <c r="S476" s="7">
        <v>248</v>
      </c>
      <c r="T476" s="7">
        <v>292</v>
      </c>
      <c r="U476" s="7">
        <v>568</v>
      </c>
      <c r="V476" s="7">
        <v>215</v>
      </c>
      <c r="W476" s="7">
        <v>0</v>
      </c>
      <c r="X476" s="7" t="s">
        <v>99</v>
      </c>
      <c r="Y476" s="7" t="s">
        <v>99</v>
      </c>
      <c r="Z476" s="7"/>
      <c r="AA476" s="7"/>
      <c r="AB476" s="7"/>
      <c r="AC476" s="7"/>
      <c r="AD476" s="7"/>
      <c r="AE476" s="7"/>
      <c r="AF476" s="7"/>
      <c r="AG476" s="7"/>
      <c r="AH476" s="7">
        <v>504</v>
      </c>
    </row>
    <row r="477" spans="1:34">
      <c r="A477" s="27">
        <v>40940</v>
      </c>
      <c r="B477" s="7" t="s">
        <v>734</v>
      </c>
      <c r="C477" s="7" t="s">
        <v>1865</v>
      </c>
      <c r="D477" s="7" t="s">
        <v>1866</v>
      </c>
      <c r="E477" s="7" t="s">
        <v>1861</v>
      </c>
      <c r="F477" s="7">
        <v>496</v>
      </c>
      <c r="G477" s="7">
        <v>282</v>
      </c>
      <c r="H477" s="7">
        <v>42</v>
      </c>
      <c r="I477" s="7" t="s">
        <v>99</v>
      </c>
      <c r="J477" s="7">
        <v>2023</v>
      </c>
      <c r="K477" s="7" t="s">
        <v>99</v>
      </c>
      <c r="L477" s="7" t="s">
        <v>99</v>
      </c>
      <c r="M477" s="7" t="s">
        <v>99</v>
      </c>
      <c r="N477" s="7" t="s">
        <v>99</v>
      </c>
      <c r="O477" s="7" t="s">
        <v>99</v>
      </c>
      <c r="P477" s="7">
        <v>287</v>
      </c>
      <c r="Q477" s="7">
        <v>191</v>
      </c>
      <c r="R477" s="7">
        <v>285</v>
      </c>
      <c r="S477" s="7">
        <v>163</v>
      </c>
      <c r="T477" s="7">
        <v>165</v>
      </c>
      <c r="U477" s="7">
        <v>510</v>
      </c>
      <c r="V477" s="7">
        <v>97</v>
      </c>
      <c r="W477" s="7">
        <v>0</v>
      </c>
      <c r="X477" s="7" t="s">
        <v>99</v>
      </c>
      <c r="Y477" s="7" t="s">
        <v>99</v>
      </c>
      <c r="Z477" s="7"/>
      <c r="AA477" s="7"/>
      <c r="AB477" s="7"/>
      <c r="AC477" s="7"/>
      <c r="AD477" s="7"/>
      <c r="AE477" s="7"/>
      <c r="AF477" s="7"/>
      <c r="AG477" s="7"/>
      <c r="AH477" s="7">
        <v>134</v>
      </c>
    </row>
    <row r="478" spans="1:34">
      <c r="A478" s="27">
        <v>40940</v>
      </c>
      <c r="B478" s="7" t="s">
        <v>734</v>
      </c>
      <c r="C478" s="7" t="s">
        <v>1865</v>
      </c>
      <c r="D478" s="7" t="s">
        <v>1866</v>
      </c>
      <c r="E478" s="7" t="s">
        <v>1862</v>
      </c>
      <c r="F478" s="7">
        <v>968</v>
      </c>
      <c r="G478" s="7">
        <v>444</v>
      </c>
      <c r="H478" s="7">
        <v>134</v>
      </c>
      <c r="I478" s="7" t="s">
        <v>99</v>
      </c>
      <c r="J478" s="7">
        <v>1165</v>
      </c>
      <c r="K478" s="7" t="s">
        <v>99</v>
      </c>
      <c r="L478" s="7" t="s">
        <v>99</v>
      </c>
      <c r="M478" s="7" t="s">
        <v>99</v>
      </c>
      <c r="N478" s="7" t="s">
        <v>99</v>
      </c>
      <c r="O478" s="7" t="s">
        <v>99</v>
      </c>
      <c r="P478" s="7">
        <v>158</v>
      </c>
      <c r="Q478" s="7">
        <v>128</v>
      </c>
      <c r="R478" s="7">
        <v>287</v>
      </c>
      <c r="S478" s="7">
        <v>85</v>
      </c>
      <c r="T478" s="7">
        <v>99</v>
      </c>
      <c r="U478" s="7">
        <v>58</v>
      </c>
      <c r="V478" s="7">
        <v>86</v>
      </c>
      <c r="W478" s="7">
        <v>0</v>
      </c>
      <c r="X478" s="7" t="s">
        <v>99</v>
      </c>
      <c r="Y478" s="7" t="s">
        <v>99</v>
      </c>
      <c r="Z478" s="7"/>
      <c r="AA478" s="7"/>
      <c r="AB478" s="7"/>
      <c r="AC478" s="7"/>
      <c r="AD478" s="7"/>
      <c r="AE478" s="7"/>
      <c r="AF478" s="7"/>
      <c r="AG478" s="7"/>
      <c r="AH478" s="7">
        <v>75</v>
      </c>
    </row>
    <row r="479" spans="1:34">
      <c r="A479" s="27">
        <v>40940</v>
      </c>
      <c r="B479" s="7" t="s">
        <v>734</v>
      </c>
      <c r="C479" s="7" t="s">
        <v>1865</v>
      </c>
      <c r="D479" s="7" t="s">
        <v>1374</v>
      </c>
      <c r="E479" s="7" t="s">
        <v>1843</v>
      </c>
      <c r="F479" s="7">
        <v>13</v>
      </c>
      <c r="G479" s="7">
        <v>1</v>
      </c>
      <c r="H479" s="7">
        <v>6</v>
      </c>
      <c r="I479" s="7" t="s">
        <v>99</v>
      </c>
      <c r="J479" s="7">
        <v>16</v>
      </c>
      <c r="K479" s="7" t="s">
        <v>99</v>
      </c>
      <c r="L479" s="7" t="s">
        <v>99</v>
      </c>
      <c r="M479" s="7" t="s">
        <v>99</v>
      </c>
      <c r="N479" s="7" t="s">
        <v>99</v>
      </c>
      <c r="O479" s="7" t="s">
        <v>99</v>
      </c>
      <c r="P479" s="7">
        <v>3</v>
      </c>
      <c r="Q479" s="7">
        <v>3</v>
      </c>
      <c r="R479" s="7">
        <v>2</v>
      </c>
      <c r="S479" s="7">
        <v>2</v>
      </c>
      <c r="T479" s="7">
        <v>0</v>
      </c>
      <c r="U479" s="7">
        <v>3</v>
      </c>
      <c r="V479" s="7">
        <v>0</v>
      </c>
      <c r="W479" s="7">
        <v>0</v>
      </c>
      <c r="X479" s="7" t="s">
        <v>99</v>
      </c>
      <c r="Y479" s="7" t="s">
        <v>99</v>
      </c>
      <c r="Z479" s="7"/>
      <c r="AA479" s="7"/>
      <c r="AB479" s="7"/>
      <c r="AC479" s="7"/>
      <c r="AD479" s="7"/>
      <c r="AE479" s="7"/>
      <c r="AF479" s="7"/>
      <c r="AG479" s="7"/>
      <c r="AH479" s="7">
        <v>1</v>
      </c>
    </row>
    <row r="480" spans="1:34">
      <c r="A480" s="27">
        <v>40940</v>
      </c>
      <c r="B480" s="7" t="s">
        <v>734</v>
      </c>
      <c r="C480" s="7" t="s">
        <v>1865</v>
      </c>
      <c r="D480" s="7" t="s">
        <v>1374</v>
      </c>
      <c r="E480" s="7" t="s">
        <v>943</v>
      </c>
      <c r="F480" s="7">
        <v>59</v>
      </c>
      <c r="G480" s="7">
        <v>1</v>
      </c>
      <c r="H480" s="7">
        <v>25</v>
      </c>
      <c r="I480" s="7" t="s">
        <v>99</v>
      </c>
      <c r="J480" s="7">
        <v>431</v>
      </c>
      <c r="K480" s="7" t="s">
        <v>99</v>
      </c>
      <c r="L480" s="7" t="s">
        <v>99</v>
      </c>
      <c r="M480" s="7" t="s">
        <v>99</v>
      </c>
      <c r="N480" s="7" t="s">
        <v>99</v>
      </c>
      <c r="O480" s="7" t="s">
        <v>99</v>
      </c>
      <c r="P480" s="7">
        <v>36</v>
      </c>
      <c r="Q480" s="7">
        <v>25</v>
      </c>
      <c r="R480" s="7">
        <v>26</v>
      </c>
      <c r="S480" s="7">
        <v>23</v>
      </c>
      <c r="T480" s="7">
        <v>0</v>
      </c>
      <c r="U480" s="7">
        <v>17</v>
      </c>
      <c r="V480" s="7">
        <v>0</v>
      </c>
      <c r="W480" s="7">
        <v>0</v>
      </c>
      <c r="X480" s="7" t="s">
        <v>99</v>
      </c>
      <c r="Y480" s="7" t="s">
        <v>99</v>
      </c>
      <c r="Z480" s="7"/>
      <c r="AA480" s="7"/>
      <c r="AB480" s="7"/>
      <c r="AC480" s="7"/>
      <c r="AD480" s="7"/>
      <c r="AE480" s="7"/>
      <c r="AF480" s="7"/>
      <c r="AG480" s="7"/>
      <c r="AH480" s="7">
        <v>4</v>
      </c>
    </row>
    <row r="481" spans="1:34">
      <c r="A481" s="27">
        <v>40940</v>
      </c>
      <c r="B481" s="7" t="s">
        <v>734</v>
      </c>
      <c r="C481" s="7" t="s">
        <v>1865</v>
      </c>
      <c r="D481" s="7" t="s">
        <v>1374</v>
      </c>
      <c r="E481" s="7" t="s">
        <v>1861</v>
      </c>
      <c r="F481" s="7">
        <v>21</v>
      </c>
      <c r="G481" s="7">
        <v>0</v>
      </c>
      <c r="H481" s="7">
        <v>5</v>
      </c>
      <c r="I481" s="7" t="s">
        <v>99</v>
      </c>
      <c r="J481" s="7">
        <v>121</v>
      </c>
      <c r="K481" s="7" t="s">
        <v>99</v>
      </c>
      <c r="L481" s="7" t="s">
        <v>99</v>
      </c>
      <c r="M481" s="7" t="s">
        <v>99</v>
      </c>
      <c r="N481" s="7" t="s">
        <v>99</v>
      </c>
      <c r="O481" s="7" t="s">
        <v>99</v>
      </c>
      <c r="P481" s="7">
        <v>7</v>
      </c>
      <c r="Q481" s="7">
        <v>19</v>
      </c>
      <c r="R481" s="7">
        <v>2</v>
      </c>
      <c r="S481" s="7">
        <v>9</v>
      </c>
      <c r="T481" s="7">
        <v>0</v>
      </c>
      <c r="U481" s="7">
        <v>11</v>
      </c>
      <c r="V481" s="7">
        <v>0</v>
      </c>
      <c r="W481" s="7">
        <v>0</v>
      </c>
      <c r="X481" s="7" t="s">
        <v>99</v>
      </c>
      <c r="Y481" s="7" t="s">
        <v>99</v>
      </c>
      <c r="Z481" s="7"/>
      <c r="AA481" s="7"/>
      <c r="AB481" s="7"/>
      <c r="AC481" s="7"/>
      <c r="AD481" s="7"/>
      <c r="AE481" s="7"/>
      <c r="AF481" s="7"/>
      <c r="AG481" s="7"/>
      <c r="AH481" s="7">
        <v>3</v>
      </c>
    </row>
    <row r="482" spans="1:34">
      <c r="A482" s="27">
        <v>40940</v>
      </c>
      <c r="B482" s="7" t="s">
        <v>734</v>
      </c>
      <c r="C482" s="7" t="s">
        <v>1865</v>
      </c>
      <c r="D482" s="7" t="s">
        <v>1374</v>
      </c>
      <c r="E482" s="7" t="s">
        <v>1862</v>
      </c>
      <c r="F482" s="7">
        <v>38</v>
      </c>
      <c r="G482" s="7">
        <v>1</v>
      </c>
      <c r="H482" s="7">
        <v>20</v>
      </c>
      <c r="I482" s="7" t="s">
        <v>99</v>
      </c>
      <c r="J482" s="7">
        <v>310</v>
      </c>
      <c r="K482" s="7" t="s">
        <v>99</v>
      </c>
      <c r="L482" s="7" t="s">
        <v>99</v>
      </c>
      <c r="M482" s="7" t="s">
        <v>99</v>
      </c>
      <c r="N482" s="7" t="s">
        <v>99</v>
      </c>
      <c r="O482" s="7" t="s">
        <v>99</v>
      </c>
      <c r="P482" s="7">
        <v>29</v>
      </c>
      <c r="Q482" s="7">
        <v>6</v>
      </c>
      <c r="R482" s="7">
        <v>24</v>
      </c>
      <c r="S482" s="7">
        <v>14</v>
      </c>
      <c r="T482" s="7">
        <v>0</v>
      </c>
      <c r="U482" s="7">
        <v>6</v>
      </c>
      <c r="V482" s="7">
        <v>0</v>
      </c>
      <c r="W482" s="7">
        <v>0</v>
      </c>
      <c r="X482" s="7" t="s">
        <v>99</v>
      </c>
      <c r="Y482" s="7" t="s">
        <v>99</v>
      </c>
      <c r="Z482" s="7"/>
      <c r="AA482" s="7"/>
      <c r="AB482" s="7"/>
      <c r="AC482" s="7"/>
      <c r="AD482" s="7"/>
      <c r="AE482" s="7"/>
      <c r="AF482" s="7"/>
      <c r="AG482" s="7"/>
      <c r="AH482" s="7">
        <v>1</v>
      </c>
    </row>
    <row r="483" spans="1:34">
      <c r="A483" s="27">
        <v>40940</v>
      </c>
      <c r="B483" s="7" t="s">
        <v>734</v>
      </c>
      <c r="C483" s="7" t="s">
        <v>405</v>
      </c>
      <c r="D483" s="7" t="s">
        <v>734</v>
      </c>
      <c r="E483" s="7" t="s">
        <v>1843</v>
      </c>
      <c r="F483" s="7">
        <v>2</v>
      </c>
      <c r="G483" s="7">
        <v>1</v>
      </c>
      <c r="H483" s="7">
        <v>1</v>
      </c>
      <c r="I483" s="7" t="s">
        <v>99</v>
      </c>
      <c r="J483" s="7">
        <v>4</v>
      </c>
      <c r="K483" s="7" t="s">
        <v>99</v>
      </c>
      <c r="L483" s="7" t="s">
        <v>99</v>
      </c>
      <c r="M483" s="7" t="s">
        <v>99</v>
      </c>
      <c r="N483" s="7" t="s">
        <v>99</v>
      </c>
      <c r="O483" s="7" t="s">
        <v>99</v>
      </c>
      <c r="P483" s="7">
        <v>0</v>
      </c>
      <c r="Q483" s="7">
        <v>0</v>
      </c>
      <c r="R483" s="7">
        <v>0</v>
      </c>
      <c r="S483" s="7">
        <v>0</v>
      </c>
      <c r="T483" s="7">
        <v>1</v>
      </c>
      <c r="U483" s="7">
        <v>1</v>
      </c>
      <c r="V483" s="7">
        <v>0</v>
      </c>
      <c r="W483" s="7">
        <v>0</v>
      </c>
      <c r="X483" s="7" t="s">
        <v>99</v>
      </c>
      <c r="Y483" s="7" t="s">
        <v>99</v>
      </c>
      <c r="Z483" s="7"/>
      <c r="AA483" s="7"/>
      <c r="AB483" s="7"/>
      <c r="AC483" s="7"/>
      <c r="AD483" s="7"/>
      <c r="AE483" s="7"/>
      <c r="AF483" s="7"/>
      <c r="AG483" s="7"/>
      <c r="AH483" s="7">
        <v>0</v>
      </c>
    </row>
    <row r="484" spans="1:34">
      <c r="A484" s="27">
        <v>40940</v>
      </c>
      <c r="B484" s="7" t="s">
        <v>734</v>
      </c>
      <c r="C484" s="7" t="s">
        <v>405</v>
      </c>
      <c r="D484" s="7" t="s">
        <v>734</v>
      </c>
      <c r="E484" s="7" t="s">
        <v>943</v>
      </c>
      <c r="F484" s="7">
        <v>5</v>
      </c>
      <c r="G484" s="7">
        <v>1</v>
      </c>
      <c r="H484" s="7">
        <v>4</v>
      </c>
      <c r="I484" s="7" t="s">
        <v>99</v>
      </c>
      <c r="J484" s="7">
        <v>27</v>
      </c>
      <c r="K484" s="7" t="s">
        <v>99</v>
      </c>
      <c r="L484" s="7" t="s">
        <v>99</v>
      </c>
      <c r="M484" s="7" t="s">
        <v>99</v>
      </c>
      <c r="N484" s="7" t="s">
        <v>99</v>
      </c>
      <c r="O484" s="7" t="s">
        <v>99</v>
      </c>
      <c r="P484" s="7">
        <v>0</v>
      </c>
      <c r="Q484" s="7">
        <v>0</v>
      </c>
      <c r="R484" s="7">
        <v>0</v>
      </c>
      <c r="S484" s="7">
        <v>0</v>
      </c>
      <c r="T484" s="7">
        <v>1</v>
      </c>
      <c r="U484" s="7">
        <v>5</v>
      </c>
      <c r="V484" s="7">
        <v>0</v>
      </c>
      <c r="W484" s="7">
        <v>0</v>
      </c>
      <c r="X484" s="7" t="s">
        <v>99</v>
      </c>
      <c r="Y484" s="7" t="s">
        <v>99</v>
      </c>
      <c r="Z484" s="7"/>
      <c r="AA484" s="7"/>
      <c r="AB484" s="7"/>
      <c r="AC484" s="7"/>
      <c r="AD484" s="7"/>
      <c r="AE484" s="7"/>
      <c r="AF484" s="7"/>
      <c r="AG484" s="7"/>
      <c r="AH484" s="7">
        <v>0</v>
      </c>
    </row>
    <row r="485" spans="1:34">
      <c r="A485" s="27">
        <v>40940</v>
      </c>
      <c r="B485" s="7" t="s">
        <v>734</v>
      </c>
      <c r="C485" s="7" t="s">
        <v>405</v>
      </c>
      <c r="D485" s="7" t="s">
        <v>734</v>
      </c>
      <c r="E485" s="7" t="s">
        <v>1861</v>
      </c>
      <c r="F485" s="7">
        <v>2</v>
      </c>
      <c r="G485" s="7">
        <v>0</v>
      </c>
      <c r="H485" s="7">
        <v>2</v>
      </c>
      <c r="I485" s="7" t="s">
        <v>99</v>
      </c>
      <c r="J485" s="7">
        <v>16</v>
      </c>
      <c r="K485" s="7" t="s">
        <v>99</v>
      </c>
      <c r="L485" s="7" t="s">
        <v>99</v>
      </c>
      <c r="M485" s="7" t="s">
        <v>99</v>
      </c>
      <c r="N485" s="7" t="s">
        <v>99</v>
      </c>
      <c r="O485" s="7" t="s">
        <v>99</v>
      </c>
      <c r="P485" s="7">
        <v>0</v>
      </c>
      <c r="Q485" s="7">
        <v>0</v>
      </c>
      <c r="R485" s="7">
        <v>0</v>
      </c>
      <c r="S485" s="7">
        <v>0</v>
      </c>
      <c r="T485" s="7">
        <v>0</v>
      </c>
      <c r="U485" s="7">
        <v>0</v>
      </c>
      <c r="V485" s="7">
        <v>0</v>
      </c>
      <c r="W485" s="7">
        <v>0</v>
      </c>
      <c r="X485" s="7" t="s">
        <v>99</v>
      </c>
      <c r="Y485" s="7" t="s">
        <v>99</v>
      </c>
      <c r="Z485" s="7"/>
      <c r="AA485" s="7"/>
      <c r="AB485" s="7"/>
      <c r="AC485" s="7"/>
      <c r="AD485" s="7"/>
      <c r="AE485" s="7"/>
      <c r="AF485" s="7"/>
      <c r="AG485" s="7"/>
      <c r="AH485" s="7">
        <v>0</v>
      </c>
    </row>
    <row r="486" spans="1:34">
      <c r="A486" s="27">
        <v>40940</v>
      </c>
      <c r="B486" s="7" t="s">
        <v>734</v>
      </c>
      <c r="C486" s="7" t="s">
        <v>405</v>
      </c>
      <c r="D486" s="7" t="s">
        <v>734</v>
      </c>
      <c r="E486" s="7" t="s">
        <v>1862</v>
      </c>
      <c r="F486" s="7">
        <v>3</v>
      </c>
      <c r="G486" s="7">
        <v>1</v>
      </c>
      <c r="H486" s="7">
        <v>2</v>
      </c>
      <c r="I486" s="7" t="s">
        <v>99</v>
      </c>
      <c r="J486" s="7">
        <v>11</v>
      </c>
      <c r="K486" s="7" t="s">
        <v>99</v>
      </c>
      <c r="L486" s="7" t="s">
        <v>99</v>
      </c>
      <c r="M486" s="7" t="s">
        <v>99</v>
      </c>
      <c r="N486" s="7" t="s">
        <v>99</v>
      </c>
      <c r="O486" s="7" t="s">
        <v>99</v>
      </c>
      <c r="P486" s="7">
        <v>0</v>
      </c>
      <c r="Q486" s="7">
        <v>0</v>
      </c>
      <c r="R486" s="7">
        <v>0</v>
      </c>
      <c r="S486" s="7">
        <v>0</v>
      </c>
      <c r="T486" s="7">
        <v>1</v>
      </c>
      <c r="U486" s="7">
        <v>5</v>
      </c>
      <c r="V486" s="7">
        <v>0</v>
      </c>
      <c r="W486" s="7">
        <v>0</v>
      </c>
      <c r="X486" s="7" t="s">
        <v>99</v>
      </c>
      <c r="Y486" s="7" t="s">
        <v>99</v>
      </c>
      <c r="Z486" s="7"/>
      <c r="AA486" s="7"/>
      <c r="AB486" s="7"/>
      <c r="AC486" s="7"/>
      <c r="AD486" s="7"/>
      <c r="AE486" s="7"/>
      <c r="AF486" s="7"/>
      <c r="AG486" s="7"/>
      <c r="AH486" s="7">
        <v>0</v>
      </c>
    </row>
    <row r="487" spans="1:34">
      <c r="A487" s="27">
        <v>40940</v>
      </c>
      <c r="B487" s="7" t="s">
        <v>1751</v>
      </c>
      <c r="C487" s="7" t="s">
        <v>1151</v>
      </c>
      <c r="D487" s="7" t="s">
        <v>734</v>
      </c>
      <c r="E487" s="7" t="s">
        <v>1843</v>
      </c>
      <c r="F487" s="7">
        <v>0</v>
      </c>
      <c r="G487" s="7">
        <v>0</v>
      </c>
      <c r="H487" s="7">
        <v>0</v>
      </c>
      <c r="I487" s="7" t="s">
        <v>99</v>
      </c>
      <c r="J487" s="7">
        <v>0</v>
      </c>
      <c r="K487" s="7" t="s">
        <v>99</v>
      </c>
      <c r="L487" s="7" t="s">
        <v>99</v>
      </c>
      <c r="M487" s="7" t="s">
        <v>99</v>
      </c>
      <c r="N487" s="7" t="s">
        <v>99</v>
      </c>
      <c r="O487" s="7" t="s">
        <v>99</v>
      </c>
      <c r="P487" s="7">
        <v>0</v>
      </c>
      <c r="Q487" s="7">
        <v>0</v>
      </c>
      <c r="R487" s="7">
        <v>0</v>
      </c>
      <c r="S487" s="7">
        <v>0</v>
      </c>
      <c r="T487" s="7">
        <v>0</v>
      </c>
      <c r="U487" s="7">
        <v>0</v>
      </c>
      <c r="V487" s="7">
        <v>0</v>
      </c>
      <c r="W487" s="7">
        <v>0</v>
      </c>
      <c r="X487" s="7" t="s">
        <v>99</v>
      </c>
      <c r="Y487" s="7" t="s">
        <v>99</v>
      </c>
      <c r="Z487" s="7"/>
      <c r="AA487" s="7"/>
      <c r="AB487" s="7"/>
      <c r="AC487" s="7"/>
      <c r="AD487" s="7"/>
      <c r="AE487" s="7"/>
      <c r="AF487" s="7"/>
      <c r="AG487" s="7"/>
      <c r="AH487" s="7">
        <v>0</v>
      </c>
    </row>
    <row r="488" spans="1:34">
      <c r="A488" s="27">
        <v>40940</v>
      </c>
      <c r="B488" s="7" t="s">
        <v>1751</v>
      </c>
      <c r="C488" s="7" t="s">
        <v>1151</v>
      </c>
      <c r="D488" s="7" t="s">
        <v>734</v>
      </c>
      <c r="E488" s="7" t="s">
        <v>943</v>
      </c>
      <c r="F488" s="7">
        <v>0</v>
      </c>
      <c r="G488" s="7">
        <v>0</v>
      </c>
      <c r="H488" s="7">
        <v>0</v>
      </c>
      <c r="I488" s="7" t="s">
        <v>99</v>
      </c>
      <c r="J488" s="7">
        <v>0</v>
      </c>
      <c r="K488" s="7" t="s">
        <v>99</v>
      </c>
      <c r="L488" s="7" t="s">
        <v>99</v>
      </c>
      <c r="M488" s="7" t="s">
        <v>99</v>
      </c>
      <c r="N488" s="7" t="s">
        <v>99</v>
      </c>
      <c r="O488" s="7" t="s">
        <v>99</v>
      </c>
      <c r="P488" s="7">
        <v>0</v>
      </c>
      <c r="Q488" s="7">
        <v>0</v>
      </c>
      <c r="R488" s="7">
        <v>0</v>
      </c>
      <c r="S488" s="7">
        <v>0</v>
      </c>
      <c r="T488" s="7">
        <v>0</v>
      </c>
      <c r="U488" s="7">
        <v>0</v>
      </c>
      <c r="V488" s="7">
        <v>0</v>
      </c>
      <c r="W488" s="7">
        <v>0</v>
      </c>
      <c r="X488" s="7" t="s">
        <v>99</v>
      </c>
      <c r="Y488" s="7" t="s">
        <v>99</v>
      </c>
      <c r="Z488" s="7"/>
      <c r="AA488" s="7"/>
      <c r="AB488" s="7"/>
      <c r="AC488" s="7"/>
      <c r="AD488" s="7"/>
      <c r="AE488" s="7"/>
      <c r="AF488" s="7"/>
      <c r="AG488" s="7"/>
      <c r="AH488" s="7">
        <v>0</v>
      </c>
    </row>
    <row r="489" spans="1:34">
      <c r="A489" s="27">
        <v>40940</v>
      </c>
      <c r="B489" s="7" t="s">
        <v>1751</v>
      </c>
      <c r="C489" s="7" t="s">
        <v>1151</v>
      </c>
      <c r="D489" s="7" t="s">
        <v>734</v>
      </c>
      <c r="E489" s="7" t="s">
        <v>1861</v>
      </c>
      <c r="F489" s="7">
        <v>0</v>
      </c>
      <c r="G489" s="7">
        <v>0</v>
      </c>
      <c r="H489" s="7">
        <v>0</v>
      </c>
      <c r="I489" s="7" t="s">
        <v>99</v>
      </c>
      <c r="J489" s="7">
        <v>0</v>
      </c>
      <c r="K489" s="7" t="s">
        <v>99</v>
      </c>
      <c r="L489" s="7" t="s">
        <v>99</v>
      </c>
      <c r="M489" s="7" t="s">
        <v>99</v>
      </c>
      <c r="N489" s="7" t="s">
        <v>99</v>
      </c>
      <c r="O489" s="7" t="s">
        <v>99</v>
      </c>
      <c r="P489" s="7">
        <v>0</v>
      </c>
      <c r="Q489" s="7">
        <v>0</v>
      </c>
      <c r="R489" s="7">
        <v>0</v>
      </c>
      <c r="S489" s="7">
        <v>0</v>
      </c>
      <c r="T489" s="7">
        <v>0</v>
      </c>
      <c r="U489" s="7">
        <v>0</v>
      </c>
      <c r="V489" s="7">
        <v>0</v>
      </c>
      <c r="W489" s="7">
        <v>0</v>
      </c>
      <c r="X489" s="7" t="s">
        <v>99</v>
      </c>
      <c r="Y489" s="7" t="s">
        <v>99</v>
      </c>
      <c r="Z489" s="7"/>
      <c r="AA489" s="7"/>
      <c r="AB489" s="7"/>
      <c r="AC489" s="7"/>
      <c r="AD489" s="7"/>
      <c r="AE489" s="7"/>
      <c r="AF489" s="7"/>
      <c r="AG489" s="7"/>
      <c r="AH489" s="7">
        <v>0</v>
      </c>
    </row>
    <row r="490" spans="1:34">
      <c r="A490" s="27">
        <v>40940</v>
      </c>
      <c r="B490" s="7" t="s">
        <v>1751</v>
      </c>
      <c r="C490" s="7" t="s">
        <v>1151</v>
      </c>
      <c r="D490" s="7" t="s">
        <v>734</v>
      </c>
      <c r="E490" s="7" t="s">
        <v>1862</v>
      </c>
      <c r="F490" s="7">
        <v>0</v>
      </c>
      <c r="G490" s="7">
        <v>0</v>
      </c>
      <c r="H490" s="7">
        <v>0</v>
      </c>
      <c r="I490" s="7" t="s">
        <v>99</v>
      </c>
      <c r="J490" s="7">
        <v>0</v>
      </c>
      <c r="K490" s="7" t="s">
        <v>99</v>
      </c>
      <c r="L490" s="7" t="s">
        <v>99</v>
      </c>
      <c r="M490" s="7" t="s">
        <v>99</v>
      </c>
      <c r="N490" s="7" t="s">
        <v>99</v>
      </c>
      <c r="O490" s="7" t="s">
        <v>99</v>
      </c>
      <c r="P490" s="7">
        <v>0</v>
      </c>
      <c r="Q490" s="7">
        <v>0</v>
      </c>
      <c r="R490" s="7">
        <v>0</v>
      </c>
      <c r="S490" s="7">
        <v>0</v>
      </c>
      <c r="T490" s="7">
        <v>0</v>
      </c>
      <c r="U490" s="7">
        <v>0</v>
      </c>
      <c r="V490" s="7">
        <v>0</v>
      </c>
      <c r="W490" s="7">
        <v>0</v>
      </c>
      <c r="X490" s="7" t="s">
        <v>99</v>
      </c>
      <c r="Y490" s="7" t="s">
        <v>99</v>
      </c>
      <c r="Z490" s="7"/>
      <c r="AA490" s="7"/>
      <c r="AB490" s="7"/>
      <c r="AC490" s="7"/>
      <c r="AD490" s="7"/>
      <c r="AE490" s="7"/>
      <c r="AF490" s="7"/>
      <c r="AG490" s="7"/>
      <c r="AH490" s="7">
        <v>0</v>
      </c>
    </row>
    <row r="491" spans="1:34">
      <c r="A491" s="27">
        <v>40940</v>
      </c>
      <c r="B491" s="7" t="s">
        <v>1751</v>
      </c>
      <c r="C491" s="7" t="s">
        <v>1863</v>
      </c>
      <c r="D491" s="7" t="s">
        <v>734</v>
      </c>
      <c r="E491" s="7" t="s">
        <v>1843</v>
      </c>
      <c r="F491" s="7">
        <v>2</v>
      </c>
      <c r="G491" s="7">
        <v>1</v>
      </c>
      <c r="H491" s="7">
        <v>1</v>
      </c>
      <c r="I491" s="7" t="s">
        <v>99</v>
      </c>
      <c r="J491" s="7">
        <v>0</v>
      </c>
      <c r="K491" s="7" t="s">
        <v>99</v>
      </c>
      <c r="L491" s="7" t="s">
        <v>99</v>
      </c>
      <c r="M491" s="7" t="s">
        <v>99</v>
      </c>
      <c r="N491" s="7" t="s">
        <v>99</v>
      </c>
      <c r="O491" s="7" t="s">
        <v>99</v>
      </c>
      <c r="P491" s="7">
        <v>0</v>
      </c>
      <c r="Q491" s="7">
        <v>0</v>
      </c>
      <c r="R491" s="7">
        <v>0</v>
      </c>
      <c r="S491" s="7">
        <v>0</v>
      </c>
      <c r="T491" s="7">
        <v>0</v>
      </c>
      <c r="U491" s="7">
        <v>0</v>
      </c>
      <c r="V491" s="7">
        <v>0</v>
      </c>
      <c r="W491" s="7">
        <v>0</v>
      </c>
      <c r="X491" s="7" t="s">
        <v>99</v>
      </c>
      <c r="Y491" s="7" t="s">
        <v>99</v>
      </c>
      <c r="Z491" s="7"/>
      <c r="AA491" s="7"/>
      <c r="AB491" s="7"/>
      <c r="AC491" s="7"/>
      <c r="AD491" s="7"/>
      <c r="AE491" s="7"/>
      <c r="AF491" s="7"/>
      <c r="AG491" s="7"/>
      <c r="AH491" s="7">
        <v>0</v>
      </c>
    </row>
    <row r="492" spans="1:34">
      <c r="A492" s="27">
        <v>40940</v>
      </c>
      <c r="B492" s="7" t="s">
        <v>1751</v>
      </c>
      <c r="C492" s="7" t="s">
        <v>1863</v>
      </c>
      <c r="D492" s="7" t="s">
        <v>734</v>
      </c>
      <c r="E492" s="7" t="s">
        <v>943</v>
      </c>
      <c r="F492" s="7">
        <v>5</v>
      </c>
      <c r="G492" s="7">
        <v>1</v>
      </c>
      <c r="H492" s="7">
        <v>4</v>
      </c>
      <c r="I492" s="7" t="s">
        <v>99</v>
      </c>
      <c r="J492" s="7">
        <v>0</v>
      </c>
      <c r="K492" s="7" t="s">
        <v>99</v>
      </c>
      <c r="L492" s="7" t="s">
        <v>99</v>
      </c>
      <c r="M492" s="7" t="s">
        <v>99</v>
      </c>
      <c r="N492" s="7" t="s">
        <v>99</v>
      </c>
      <c r="O492" s="7" t="s">
        <v>99</v>
      </c>
      <c r="P492" s="7">
        <v>0</v>
      </c>
      <c r="Q492" s="7">
        <v>0</v>
      </c>
      <c r="R492" s="7">
        <v>0</v>
      </c>
      <c r="S492" s="7">
        <v>0</v>
      </c>
      <c r="T492" s="7">
        <v>0</v>
      </c>
      <c r="U492" s="7">
        <v>0</v>
      </c>
      <c r="V492" s="7">
        <v>0</v>
      </c>
      <c r="W492" s="7">
        <v>0</v>
      </c>
      <c r="X492" s="7" t="s">
        <v>99</v>
      </c>
      <c r="Y492" s="7" t="s">
        <v>99</v>
      </c>
      <c r="Z492" s="7"/>
      <c r="AA492" s="7"/>
      <c r="AB492" s="7"/>
      <c r="AC492" s="7"/>
      <c r="AD492" s="7"/>
      <c r="AE492" s="7"/>
      <c r="AF492" s="7"/>
      <c r="AG492" s="7"/>
      <c r="AH492" s="7">
        <v>0</v>
      </c>
    </row>
    <row r="493" spans="1:34">
      <c r="A493" s="27">
        <v>40940</v>
      </c>
      <c r="B493" s="7" t="s">
        <v>1751</v>
      </c>
      <c r="C493" s="7" t="s">
        <v>1863</v>
      </c>
      <c r="D493" s="7" t="s">
        <v>734</v>
      </c>
      <c r="E493" s="7" t="s">
        <v>1861</v>
      </c>
      <c r="F493" s="7">
        <v>2</v>
      </c>
      <c r="G493" s="7">
        <v>0</v>
      </c>
      <c r="H493" s="7">
        <v>2</v>
      </c>
      <c r="I493" s="7" t="s">
        <v>99</v>
      </c>
      <c r="J493" s="7">
        <v>0</v>
      </c>
      <c r="K493" s="7" t="s">
        <v>99</v>
      </c>
      <c r="L493" s="7" t="s">
        <v>99</v>
      </c>
      <c r="M493" s="7" t="s">
        <v>99</v>
      </c>
      <c r="N493" s="7" t="s">
        <v>99</v>
      </c>
      <c r="O493" s="7" t="s">
        <v>99</v>
      </c>
      <c r="P493" s="7">
        <v>0</v>
      </c>
      <c r="Q493" s="7">
        <v>0</v>
      </c>
      <c r="R493" s="7">
        <v>0</v>
      </c>
      <c r="S493" s="7">
        <v>0</v>
      </c>
      <c r="T493" s="7">
        <v>0</v>
      </c>
      <c r="U493" s="7">
        <v>0</v>
      </c>
      <c r="V493" s="7">
        <v>0</v>
      </c>
      <c r="W493" s="7">
        <v>0</v>
      </c>
      <c r="X493" s="7" t="s">
        <v>99</v>
      </c>
      <c r="Y493" s="7" t="s">
        <v>99</v>
      </c>
      <c r="Z493" s="7"/>
      <c r="AA493" s="7"/>
      <c r="AB493" s="7"/>
      <c r="AC493" s="7"/>
      <c r="AD493" s="7"/>
      <c r="AE493" s="7"/>
      <c r="AF493" s="7"/>
      <c r="AG493" s="7"/>
      <c r="AH493" s="7">
        <v>0</v>
      </c>
    </row>
    <row r="494" spans="1:34">
      <c r="A494" s="27">
        <v>40940</v>
      </c>
      <c r="B494" s="7" t="s">
        <v>1751</v>
      </c>
      <c r="C494" s="7" t="s">
        <v>1863</v>
      </c>
      <c r="D494" s="7" t="s">
        <v>734</v>
      </c>
      <c r="E494" s="7" t="s">
        <v>1862</v>
      </c>
      <c r="F494" s="7">
        <v>3</v>
      </c>
      <c r="G494" s="7">
        <v>1</v>
      </c>
      <c r="H494" s="7">
        <v>2</v>
      </c>
      <c r="I494" s="7" t="s">
        <v>99</v>
      </c>
      <c r="J494" s="7">
        <v>0</v>
      </c>
      <c r="K494" s="7" t="s">
        <v>99</v>
      </c>
      <c r="L494" s="7" t="s">
        <v>99</v>
      </c>
      <c r="M494" s="7" t="s">
        <v>99</v>
      </c>
      <c r="N494" s="7" t="s">
        <v>99</v>
      </c>
      <c r="O494" s="7" t="s">
        <v>99</v>
      </c>
      <c r="P494" s="7">
        <v>0</v>
      </c>
      <c r="Q494" s="7">
        <v>0</v>
      </c>
      <c r="R494" s="7">
        <v>0</v>
      </c>
      <c r="S494" s="7">
        <v>0</v>
      </c>
      <c r="T494" s="7">
        <v>0</v>
      </c>
      <c r="U494" s="7">
        <v>0</v>
      </c>
      <c r="V494" s="7">
        <v>0</v>
      </c>
      <c r="W494" s="7">
        <v>0</v>
      </c>
      <c r="X494" s="7" t="s">
        <v>99</v>
      </c>
      <c r="Y494" s="7" t="s">
        <v>99</v>
      </c>
      <c r="Z494" s="7"/>
      <c r="AA494" s="7"/>
      <c r="AB494" s="7"/>
      <c r="AC494" s="7"/>
      <c r="AD494" s="7"/>
      <c r="AE494" s="7"/>
      <c r="AF494" s="7"/>
      <c r="AG494" s="7"/>
      <c r="AH494" s="7">
        <v>0</v>
      </c>
    </row>
    <row r="495" spans="1:34">
      <c r="A495" s="27">
        <v>40940</v>
      </c>
      <c r="B495" s="7" t="s">
        <v>1751</v>
      </c>
      <c r="C495" s="7" t="s">
        <v>1865</v>
      </c>
      <c r="D495" s="7" t="s">
        <v>734</v>
      </c>
      <c r="E495" s="7" t="s">
        <v>1843</v>
      </c>
      <c r="F495" s="7">
        <v>2</v>
      </c>
      <c r="G495" s="7">
        <v>1</v>
      </c>
      <c r="H495" s="7">
        <v>1</v>
      </c>
      <c r="I495" s="7" t="s">
        <v>99</v>
      </c>
      <c r="J495" s="7">
        <v>0</v>
      </c>
      <c r="K495" s="7" t="s">
        <v>99</v>
      </c>
      <c r="L495" s="7" t="s">
        <v>99</v>
      </c>
      <c r="M495" s="7" t="s">
        <v>99</v>
      </c>
      <c r="N495" s="7" t="s">
        <v>99</v>
      </c>
      <c r="O495" s="7" t="s">
        <v>99</v>
      </c>
      <c r="P495" s="7">
        <v>0</v>
      </c>
      <c r="Q495" s="7">
        <v>0</v>
      </c>
      <c r="R495" s="7">
        <v>0</v>
      </c>
      <c r="S495" s="7">
        <v>0</v>
      </c>
      <c r="T495" s="7">
        <v>0</v>
      </c>
      <c r="U495" s="7">
        <v>0</v>
      </c>
      <c r="V495" s="7">
        <v>0</v>
      </c>
      <c r="W495" s="7">
        <v>0</v>
      </c>
      <c r="X495" s="7" t="s">
        <v>99</v>
      </c>
      <c r="Y495" s="7" t="s">
        <v>99</v>
      </c>
      <c r="Z495" s="7"/>
      <c r="AA495" s="7"/>
      <c r="AB495" s="7"/>
      <c r="AC495" s="7"/>
      <c r="AD495" s="7"/>
      <c r="AE495" s="7"/>
      <c r="AF495" s="7"/>
      <c r="AG495" s="7"/>
      <c r="AH495" s="7">
        <v>0</v>
      </c>
    </row>
    <row r="496" spans="1:34">
      <c r="A496" s="27">
        <v>40940</v>
      </c>
      <c r="B496" s="7" t="s">
        <v>1751</v>
      </c>
      <c r="C496" s="7" t="s">
        <v>1865</v>
      </c>
      <c r="D496" s="7" t="s">
        <v>734</v>
      </c>
      <c r="E496" s="7" t="s">
        <v>943</v>
      </c>
      <c r="F496" s="7">
        <v>5</v>
      </c>
      <c r="G496" s="7">
        <v>1</v>
      </c>
      <c r="H496" s="7">
        <v>4</v>
      </c>
      <c r="I496" s="7" t="s">
        <v>99</v>
      </c>
      <c r="J496" s="7">
        <v>0</v>
      </c>
      <c r="K496" s="7" t="s">
        <v>99</v>
      </c>
      <c r="L496" s="7" t="s">
        <v>99</v>
      </c>
      <c r="M496" s="7" t="s">
        <v>99</v>
      </c>
      <c r="N496" s="7" t="s">
        <v>99</v>
      </c>
      <c r="O496" s="7" t="s">
        <v>99</v>
      </c>
      <c r="P496" s="7">
        <v>0</v>
      </c>
      <c r="Q496" s="7">
        <v>0</v>
      </c>
      <c r="R496" s="7">
        <v>0</v>
      </c>
      <c r="S496" s="7">
        <v>0</v>
      </c>
      <c r="T496" s="7">
        <v>0</v>
      </c>
      <c r="U496" s="7">
        <v>0</v>
      </c>
      <c r="V496" s="7">
        <v>0</v>
      </c>
      <c r="W496" s="7">
        <v>0</v>
      </c>
      <c r="X496" s="7" t="s">
        <v>99</v>
      </c>
      <c r="Y496" s="7" t="s">
        <v>99</v>
      </c>
      <c r="Z496" s="7"/>
      <c r="AA496" s="7"/>
      <c r="AB496" s="7"/>
      <c r="AC496" s="7"/>
      <c r="AD496" s="7"/>
      <c r="AE496" s="7"/>
      <c r="AF496" s="7"/>
      <c r="AG496" s="7"/>
      <c r="AH496" s="7">
        <v>0</v>
      </c>
    </row>
    <row r="497" spans="1:34">
      <c r="A497" s="27">
        <v>40940</v>
      </c>
      <c r="B497" s="7" t="s">
        <v>1751</v>
      </c>
      <c r="C497" s="7" t="s">
        <v>1865</v>
      </c>
      <c r="D497" s="7" t="s">
        <v>734</v>
      </c>
      <c r="E497" s="7" t="s">
        <v>1861</v>
      </c>
      <c r="F497" s="7">
        <v>2</v>
      </c>
      <c r="G497" s="7">
        <v>0</v>
      </c>
      <c r="H497" s="7">
        <v>2</v>
      </c>
      <c r="I497" s="7" t="s">
        <v>99</v>
      </c>
      <c r="J497" s="7">
        <v>0</v>
      </c>
      <c r="K497" s="7" t="s">
        <v>99</v>
      </c>
      <c r="L497" s="7" t="s">
        <v>99</v>
      </c>
      <c r="M497" s="7" t="s">
        <v>99</v>
      </c>
      <c r="N497" s="7" t="s">
        <v>99</v>
      </c>
      <c r="O497" s="7" t="s">
        <v>99</v>
      </c>
      <c r="P497" s="7">
        <v>0</v>
      </c>
      <c r="Q497" s="7">
        <v>0</v>
      </c>
      <c r="R497" s="7">
        <v>0</v>
      </c>
      <c r="S497" s="7">
        <v>0</v>
      </c>
      <c r="T497" s="7">
        <v>0</v>
      </c>
      <c r="U497" s="7">
        <v>0</v>
      </c>
      <c r="V497" s="7">
        <v>0</v>
      </c>
      <c r="W497" s="7">
        <v>0</v>
      </c>
      <c r="X497" s="7" t="s">
        <v>99</v>
      </c>
      <c r="Y497" s="7" t="s">
        <v>99</v>
      </c>
      <c r="Z497" s="7"/>
      <c r="AA497" s="7"/>
      <c r="AB497" s="7"/>
      <c r="AC497" s="7"/>
      <c r="AD497" s="7"/>
      <c r="AE497" s="7"/>
      <c r="AF497" s="7"/>
      <c r="AG497" s="7"/>
      <c r="AH497" s="7">
        <v>0</v>
      </c>
    </row>
    <row r="498" spans="1:34">
      <c r="A498" s="27">
        <v>40940</v>
      </c>
      <c r="B498" s="7" t="s">
        <v>1751</v>
      </c>
      <c r="C498" s="7" t="s">
        <v>1865</v>
      </c>
      <c r="D498" s="7" t="s">
        <v>734</v>
      </c>
      <c r="E498" s="7" t="s">
        <v>1862</v>
      </c>
      <c r="F498" s="7">
        <v>3</v>
      </c>
      <c r="G498" s="7">
        <v>1</v>
      </c>
      <c r="H498" s="7">
        <v>2</v>
      </c>
      <c r="I498" s="7" t="s">
        <v>99</v>
      </c>
      <c r="J498" s="7">
        <v>0</v>
      </c>
      <c r="K498" s="7" t="s">
        <v>99</v>
      </c>
      <c r="L498" s="7" t="s">
        <v>99</v>
      </c>
      <c r="M498" s="7" t="s">
        <v>99</v>
      </c>
      <c r="N498" s="7" t="s">
        <v>99</v>
      </c>
      <c r="O498" s="7" t="s">
        <v>99</v>
      </c>
      <c r="P498" s="7">
        <v>0</v>
      </c>
      <c r="Q498" s="7">
        <v>0</v>
      </c>
      <c r="R498" s="7">
        <v>0</v>
      </c>
      <c r="S498" s="7">
        <v>0</v>
      </c>
      <c r="T498" s="7">
        <v>0</v>
      </c>
      <c r="U498" s="7">
        <v>0</v>
      </c>
      <c r="V498" s="7">
        <v>0</v>
      </c>
      <c r="W498" s="7">
        <v>0</v>
      </c>
      <c r="X498" s="7" t="s">
        <v>99</v>
      </c>
      <c r="Y498" s="7" t="s">
        <v>99</v>
      </c>
      <c r="Z498" s="7"/>
      <c r="AA498" s="7"/>
      <c r="AB498" s="7"/>
      <c r="AC498" s="7"/>
      <c r="AD498" s="7"/>
      <c r="AE498" s="7"/>
      <c r="AF498" s="7"/>
      <c r="AG498" s="7"/>
      <c r="AH498" s="7">
        <v>0</v>
      </c>
    </row>
    <row r="499" spans="1:34">
      <c r="A499" s="27">
        <v>40940</v>
      </c>
      <c r="B499" s="7" t="s">
        <v>1751</v>
      </c>
      <c r="C499" s="7" t="s">
        <v>1865</v>
      </c>
      <c r="D499" s="7" t="s">
        <v>1866</v>
      </c>
      <c r="E499" s="7" t="s">
        <v>1843</v>
      </c>
      <c r="F499" s="7">
        <v>0</v>
      </c>
      <c r="G499" s="7">
        <v>0</v>
      </c>
      <c r="H499" s="7">
        <v>0</v>
      </c>
      <c r="I499" s="7" t="s">
        <v>99</v>
      </c>
      <c r="J499" s="7">
        <v>0</v>
      </c>
      <c r="K499" s="7" t="s">
        <v>99</v>
      </c>
      <c r="L499" s="7" t="s">
        <v>99</v>
      </c>
      <c r="M499" s="7" t="s">
        <v>99</v>
      </c>
      <c r="N499" s="7" t="s">
        <v>99</v>
      </c>
      <c r="O499" s="7" t="s">
        <v>99</v>
      </c>
      <c r="P499" s="7">
        <v>0</v>
      </c>
      <c r="Q499" s="7">
        <v>0</v>
      </c>
      <c r="R499" s="7">
        <v>0</v>
      </c>
      <c r="S499" s="7">
        <v>0</v>
      </c>
      <c r="T499" s="7">
        <v>0</v>
      </c>
      <c r="U499" s="7">
        <v>0</v>
      </c>
      <c r="V499" s="7">
        <v>0</v>
      </c>
      <c r="W499" s="7">
        <v>0</v>
      </c>
      <c r="X499" s="7" t="s">
        <v>99</v>
      </c>
      <c r="Y499" s="7" t="s">
        <v>99</v>
      </c>
      <c r="Z499" s="7"/>
      <c r="AA499" s="7"/>
      <c r="AB499" s="7"/>
      <c r="AC499" s="7"/>
      <c r="AD499" s="7"/>
      <c r="AE499" s="7"/>
      <c r="AF499" s="7"/>
      <c r="AG499" s="7"/>
      <c r="AH499" s="7">
        <v>0</v>
      </c>
    </row>
    <row r="500" spans="1:34">
      <c r="A500" s="27">
        <v>40940</v>
      </c>
      <c r="B500" s="7" t="s">
        <v>1751</v>
      </c>
      <c r="C500" s="7" t="s">
        <v>1865</v>
      </c>
      <c r="D500" s="7" t="s">
        <v>1866</v>
      </c>
      <c r="E500" s="7" t="s">
        <v>943</v>
      </c>
      <c r="F500" s="7">
        <v>0</v>
      </c>
      <c r="G500" s="7">
        <v>0</v>
      </c>
      <c r="H500" s="7">
        <v>0</v>
      </c>
      <c r="I500" s="7" t="s">
        <v>99</v>
      </c>
      <c r="J500" s="7">
        <v>0</v>
      </c>
      <c r="K500" s="7" t="s">
        <v>99</v>
      </c>
      <c r="L500" s="7" t="s">
        <v>99</v>
      </c>
      <c r="M500" s="7" t="s">
        <v>99</v>
      </c>
      <c r="N500" s="7" t="s">
        <v>99</v>
      </c>
      <c r="O500" s="7" t="s">
        <v>99</v>
      </c>
      <c r="P500" s="7">
        <v>0</v>
      </c>
      <c r="Q500" s="7">
        <v>0</v>
      </c>
      <c r="R500" s="7">
        <v>0</v>
      </c>
      <c r="S500" s="7">
        <v>0</v>
      </c>
      <c r="T500" s="7">
        <v>0</v>
      </c>
      <c r="U500" s="7">
        <v>0</v>
      </c>
      <c r="V500" s="7">
        <v>0</v>
      </c>
      <c r="W500" s="7">
        <v>0</v>
      </c>
      <c r="X500" s="7" t="s">
        <v>99</v>
      </c>
      <c r="Y500" s="7" t="s">
        <v>99</v>
      </c>
      <c r="Z500" s="7"/>
      <c r="AA500" s="7"/>
      <c r="AB500" s="7"/>
      <c r="AC500" s="7"/>
      <c r="AD500" s="7"/>
      <c r="AE500" s="7"/>
      <c r="AF500" s="7"/>
      <c r="AG500" s="7"/>
      <c r="AH500" s="7">
        <v>0</v>
      </c>
    </row>
    <row r="501" spans="1:34">
      <c r="A501" s="27">
        <v>40940</v>
      </c>
      <c r="B501" s="7" t="s">
        <v>1751</v>
      </c>
      <c r="C501" s="7" t="s">
        <v>1865</v>
      </c>
      <c r="D501" s="7" t="s">
        <v>1866</v>
      </c>
      <c r="E501" s="7" t="s">
        <v>1861</v>
      </c>
      <c r="F501" s="7">
        <v>0</v>
      </c>
      <c r="G501" s="7">
        <v>0</v>
      </c>
      <c r="H501" s="7">
        <v>0</v>
      </c>
      <c r="I501" s="7" t="s">
        <v>99</v>
      </c>
      <c r="J501" s="7">
        <v>0</v>
      </c>
      <c r="K501" s="7" t="s">
        <v>99</v>
      </c>
      <c r="L501" s="7" t="s">
        <v>99</v>
      </c>
      <c r="M501" s="7" t="s">
        <v>99</v>
      </c>
      <c r="N501" s="7" t="s">
        <v>99</v>
      </c>
      <c r="O501" s="7" t="s">
        <v>99</v>
      </c>
      <c r="P501" s="7">
        <v>0</v>
      </c>
      <c r="Q501" s="7">
        <v>0</v>
      </c>
      <c r="R501" s="7">
        <v>0</v>
      </c>
      <c r="S501" s="7">
        <v>0</v>
      </c>
      <c r="T501" s="7">
        <v>0</v>
      </c>
      <c r="U501" s="7">
        <v>0</v>
      </c>
      <c r="V501" s="7">
        <v>0</v>
      </c>
      <c r="W501" s="7">
        <v>0</v>
      </c>
      <c r="X501" s="7" t="s">
        <v>99</v>
      </c>
      <c r="Y501" s="7" t="s">
        <v>99</v>
      </c>
      <c r="Z501" s="7"/>
      <c r="AA501" s="7"/>
      <c r="AB501" s="7"/>
      <c r="AC501" s="7"/>
      <c r="AD501" s="7"/>
      <c r="AE501" s="7"/>
      <c r="AF501" s="7"/>
      <c r="AG501" s="7"/>
      <c r="AH501" s="7">
        <v>0</v>
      </c>
    </row>
    <row r="502" spans="1:34">
      <c r="A502" s="27">
        <v>40940</v>
      </c>
      <c r="B502" s="7" t="s">
        <v>1751</v>
      </c>
      <c r="C502" s="7" t="s">
        <v>1865</v>
      </c>
      <c r="D502" s="7" t="s">
        <v>1866</v>
      </c>
      <c r="E502" s="7" t="s">
        <v>1862</v>
      </c>
      <c r="F502" s="7">
        <v>0</v>
      </c>
      <c r="G502" s="7">
        <v>0</v>
      </c>
      <c r="H502" s="7">
        <v>0</v>
      </c>
      <c r="I502" s="7" t="s">
        <v>99</v>
      </c>
      <c r="J502" s="7">
        <v>0</v>
      </c>
      <c r="K502" s="7" t="s">
        <v>99</v>
      </c>
      <c r="L502" s="7" t="s">
        <v>99</v>
      </c>
      <c r="M502" s="7" t="s">
        <v>99</v>
      </c>
      <c r="N502" s="7" t="s">
        <v>99</v>
      </c>
      <c r="O502" s="7" t="s">
        <v>99</v>
      </c>
      <c r="P502" s="7">
        <v>0</v>
      </c>
      <c r="Q502" s="7">
        <v>0</v>
      </c>
      <c r="R502" s="7">
        <v>0</v>
      </c>
      <c r="S502" s="7">
        <v>0</v>
      </c>
      <c r="T502" s="7">
        <v>0</v>
      </c>
      <c r="U502" s="7">
        <v>0</v>
      </c>
      <c r="V502" s="7">
        <v>0</v>
      </c>
      <c r="W502" s="7">
        <v>0</v>
      </c>
      <c r="X502" s="7" t="s">
        <v>99</v>
      </c>
      <c r="Y502" s="7" t="s">
        <v>99</v>
      </c>
      <c r="Z502" s="7"/>
      <c r="AA502" s="7"/>
      <c r="AB502" s="7"/>
      <c r="AC502" s="7"/>
      <c r="AD502" s="7"/>
      <c r="AE502" s="7"/>
      <c r="AF502" s="7"/>
      <c r="AG502" s="7"/>
      <c r="AH502" s="7">
        <v>0</v>
      </c>
    </row>
    <row r="503" spans="1:34">
      <c r="A503" s="27">
        <v>40940</v>
      </c>
      <c r="B503" s="7" t="s">
        <v>1751</v>
      </c>
      <c r="C503" s="7" t="s">
        <v>1865</v>
      </c>
      <c r="D503" s="7" t="s">
        <v>1374</v>
      </c>
      <c r="E503" s="7" t="s">
        <v>1843</v>
      </c>
      <c r="F503" s="7">
        <v>0</v>
      </c>
      <c r="G503" s="7">
        <v>0</v>
      </c>
      <c r="H503" s="7">
        <v>0</v>
      </c>
      <c r="I503" s="7" t="s">
        <v>99</v>
      </c>
      <c r="J503" s="7">
        <v>0</v>
      </c>
      <c r="K503" s="7" t="s">
        <v>99</v>
      </c>
      <c r="L503" s="7" t="s">
        <v>99</v>
      </c>
      <c r="M503" s="7" t="s">
        <v>99</v>
      </c>
      <c r="N503" s="7" t="s">
        <v>99</v>
      </c>
      <c r="O503" s="7" t="s">
        <v>99</v>
      </c>
      <c r="P503" s="7">
        <v>0</v>
      </c>
      <c r="Q503" s="7">
        <v>0</v>
      </c>
      <c r="R503" s="7">
        <v>0</v>
      </c>
      <c r="S503" s="7">
        <v>0</v>
      </c>
      <c r="T503" s="7">
        <v>0</v>
      </c>
      <c r="U503" s="7">
        <v>0</v>
      </c>
      <c r="V503" s="7">
        <v>0</v>
      </c>
      <c r="W503" s="7">
        <v>0</v>
      </c>
      <c r="X503" s="7" t="s">
        <v>99</v>
      </c>
      <c r="Y503" s="7" t="s">
        <v>99</v>
      </c>
      <c r="Z503" s="7"/>
      <c r="AA503" s="7"/>
      <c r="AB503" s="7"/>
      <c r="AC503" s="7"/>
      <c r="AD503" s="7"/>
      <c r="AE503" s="7"/>
      <c r="AF503" s="7"/>
      <c r="AG503" s="7"/>
      <c r="AH503" s="7">
        <v>0</v>
      </c>
    </row>
    <row r="504" spans="1:34">
      <c r="A504" s="27">
        <v>40940</v>
      </c>
      <c r="B504" s="7" t="s">
        <v>1751</v>
      </c>
      <c r="C504" s="7" t="s">
        <v>1865</v>
      </c>
      <c r="D504" s="7" t="s">
        <v>1374</v>
      </c>
      <c r="E504" s="7" t="s">
        <v>943</v>
      </c>
      <c r="F504" s="7">
        <v>0</v>
      </c>
      <c r="G504" s="7">
        <v>0</v>
      </c>
      <c r="H504" s="7">
        <v>0</v>
      </c>
      <c r="I504" s="7" t="s">
        <v>99</v>
      </c>
      <c r="J504" s="7">
        <v>0</v>
      </c>
      <c r="K504" s="7" t="s">
        <v>99</v>
      </c>
      <c r="L504" s="7" t="s">
        <v>99</v>
      </c>
      <c r="M504" s="7" t="s">
        <v>99</v>
      </c>
      <c r="N504" s="7" t="s">
        <v>99</v>
      </c>
      <c r="O504" s="7" t="s">
        <v>99</v>
      </c>
      <c r="P504" s="7">
        <v>0</v>
      </c>
      <c r="Q504" s="7">
        <v>0</v>
      </c>
      <c r="R504" s="7">
        <v>0</v>
      </c>
      <c r="S504" s="7">
        <v>0</v>
      </c>
      <c r="T504" s="7">
        <v>0</v>
      </c>
      <c r="U504" s="7">
        <v>0</v>
      </c>
      <c r="V504" s="7">
        <v>0</v>
      </c>
      <c r="W504" s="7">
        <v>0</v>
      </c>
      <c r="X504" s="7" t="s">
        <v>99</v>
      </c>
      <c r="Y504" s="7" t="s">
        <v>99</v>
      </c>
      <c r="Z504" s="7"/>
      <c r="AA504" s="7"/>
      <c r="AB504" s="7"/>
      <c r="AC504" s="7"/>
      <c r="AD504" s="7"/>
      <c r="AE504" s="7"/>
      <c r="AF504" s="7"/>
      <c r="AG504" s="7"/>
      <c r="AH504" s="7">
        <v>0</v>
      </c>
    </row>
    <row r="505" spans="1:34">
      <c r="A505" s="27">
        <v>40940</v>
      </c>
      <c r="B505" s="7" t="s">
        <v>1751</v>
      </c>
      <c r="C505" s="7" t="s">
        <v>1865</v>
      </c>
      <c r="D505" s="7" t="s">
        <v>1374</v>
      </c>
      <c r="E505" s="7" t="s">
        <v>1861</v>
      </c>
      <c r="F505" s="7">
        <v>0</v>
      </c>
      <c r="G505" s="7">
        <v>0</v>
      </c>
      <c r="H505" s="7">
        <v>0</v>
      </c>
      <c r="I505" s="7" t="s">
        <v>99</v>
      </c>
      <c r="J505" s="7">
        <v>0</v>
      </c>
      <c r="K505" s="7" t="s">
        <v>99</v>
      </c>
      <c r="L505" s="7" t="s">
        <v>99</v>
      </c>
      <c r="M505" s="7" t="s">
        <v>99</v>
      </c>
      <c r="N505" s="7" t="s">
        <v>99</v>
      </c>
      <c r="O505" s="7" t="s">
        <v>99</v>
      </c>
      <c r="P505" s="7">
        <v>0</v>
      </c>
      <c r="Q505" s="7">
        <v>0</v>
      </c>
      <c r="R505" s="7">
        <v>0</v>
      </c>
      <c r="S505" s="7">
        <v>0</v>
      </c>
      <c r="T505" s="7">
        <v>0</v>
      </c>
      <c r="U505" s="7">
        <v>0</v>
      </c>
      <c r="V505" s="7">
        <v>0</v>
      </c>
      <c r="W505" s="7">
        <v>0</v>
      </c>
      <c r="X505" s="7" t="s">
        <v>99</v>
      </c>
      <c r="Y505" s="7" t="s">
        <v>99</v>
      </c>
      <c r="Z505" s="7"/>
      <c r="AA505" s="7"/>
      <c r="AB505" s="7"/>
      <c r="AC505" s="7"/>
      <c r="AD505" s="7"/>
      <c r="AE505" s="7"/>
      <c r="AF505" s="7"/>
      <c r="AG505" s="7"/>
      <c r="AH505" s="7">
        <v>0</v>
      </c>
    </row>
    <row r="506" spans="1:34">
      <c r="A506" s="27">
        <v>40940</v>
      </c>
      <c r="B506" s="7" t="s">
        <v>1751</v>
      </c>
      <c r="C506" s="7" t="s">
        <v>1865</v>
      </c>
      <c r="D506" s="7" t="s">
        <v>1374</v>
      </c>
      <c r="E506" s="7" t="s">
        <v>1862</v>
      </c>
      <c r="F506" s="7">
        <v>0</v>
      </c>
      <c r="G506" s="7">
        <v>0</v>
      </c>
      <c r="H506" s="7">
        <v>0</v>
      </c>
      <c r="I506" s="7" t="s">
        <v>99</v>
      </c>
      <c r="J506" s="7">
        <v>0</v>
      </c>
      <c r="K506" s="7" t="s">
        <v>99</v>
      </c>
      <c r="L506" s="7" t="s">
        <v>99</v>
      </c>
      <c r="M506" s="7" t="s">
        <v>99</v>
      </c>
      <c r="N506" s="7" t="s">
        <v>99</v>
      </c>
      <c r="O506" s="7" t="s">
        <v>99</v>
      </c>
      <c r="P506" s="7">
        <v>0</v>
      </c>
      <c r="Q506" s="7">
        <v>0</v>
      </c>
      <c r="R506" s="7">
        <v>0</v>
      </c>
      <c r="S506" s="7">
        <v>0</v>
      </c>
      <c r="T506" s="7">
        <v>0</v>
      </c>
      <c r="U506" s="7">
        <v>0</v>
      </c>
      <c r="V506" s="7">
        <v>0</v>
      </c>
      <c r="W506" s="7">
        <v>0</v>
      </c>
      <c r="X506" s="7" t="s">
        <v>99</v>
      </c>
      <c r="Y506" s="7" t="s">
        <v>99</v>
      </c>
      <c r="Z506" s="7"/>
      <c r="AA506" s="7"/>
      <c r="AB506" s="7"/>
      <c r="AC506" s="7"/>
      <c r="AD506" s="7"/>
      <c r="AE506" s="7"/>
      <c r="AF506" s="7"/>
      <c r="AG506" s="7"/>
      <c r="AH506" s="7">
        <v>0</v>
      </c>
    </row>
    <row r="507" spans="1:34">
      <c r="A507" s="27">
        <v>40940</v>
      </c>
      <c r="B507" s="7" t="s">
        <v>1751</v>
      </c>
      <c r="C507" s="7" t="s">
        <v>405</v>
      </c>
      <c r="D507" s="7" t="s">
        <v>734</v>
      </c>
      <c r="E507" s="7" t="s">
        <v>1843</v>
      </c>
      <c r="F507" s="7">
        <v>0</v>
      </c>
      <c r="G507" s="7">
        <v>0</v>
      </c>
      <c r="H507" s="7">
        <v>0</v>
      </c>
      <c r="I507" s="7" t="s">
        <v>99</v>
      </c>
      <c r="J507" s="7">
        <v>0</v>
      </c>
      <c r="K507" s="7" t="s">
        <v>99</v>
      </c>
      <c r="L507" s="7" t="s">
        <v>99</v>
      </c>
      <c r="M507" s="7" t="s">
        <v>99</v>
      </c>
      <c r="N507" s="7" t="s">
        <v>99</v>
      </c>
      <c r="O507" s="7" t="s">
        <v>99</v>
      </c>
      <c r="P507" s="7">
        <v>0</v>
      </c>
      <c r="Q507" s="7">
        <v>0</v>
      </c>
      <c r="R507" s="7">
        <v>0</v>
      </c>
      <c r="S507" s="7">
        <v>0</v>
      </c>
      <c r="T507" s="7">
        <v>0</v>
      </c>
      <c r="U507" s="7">
        <v>0</v>
      </c>
      <c r="V507" s="7">
        <v>0</v>
      </c>
      <c r="W507" s="7">
        <v>0</v>
      </c>
      <c r="X507" s="7" t="s">
        <v>99</v>
      </c>
      <c r="Y507" s="7" t="s">
        <v>99</v>
      </c>
      <c r="Z507" s="7"/>
      <c r="AA507" s="7"/>
      <c r="AB507" s="7"/>
      <c r="AC507" s="7"/>
      <c r="AD507" s="7"/>
      <c r="AE507" s="7"/>
      <c r="AF507" s="7"/>
      <c r="AG507" s="7"/>
      <c r="AH507" s="7">
        <v>0</v>
      </c>
    </row>
    <row r="508" spans="1:34">
      <c r="A508" s="27">
        <v>40940</v>
      </c>
      <c r="B508" s="7" t="s">
        <v>1751</v>
      </c>
      <c r="C508" s="7" t="s">
        <v>405</v>
      </c>
      <c r="D508" s="7" t="s">
        <v>734</v>
      </c>
      <c r="E508" s="7" t="s">
        <v>943</v>
      </c>
      <c r="F508" s="7">
        <v>0</v>
      </c>
      <c r="G508" s="7">
        <v>0</v>
      </c>
      <c r="H508" s="7">
        <v>0</v>
      </c>
      <c r="I508" s="7" t="s">
        <v>99</v>
      </c>
      <c r="J508" s="7">
        <v>0</v>
      </c>
      <c r="K508" s="7" t="s">
        <v>99</v>
      </c>
      <c r="L508" s="7" t="s">
        <v>99</v>
      </c>
      <c r="M508" s="7" t="s">
        <v>99</v>
      </c>
      <c r="N508" s="7" t="s">
        <v>99</v>
      </c>
      <c r="O508" s="7" t="s">
        <v>99</v>
      </c>
      <c r="P508" s="7">
        <v>0</v>
      </c>
      <c r="Q508" s="7">
        <v>0</v>
      </c>
      <c r="R508" s="7">
        <v>0</v>
      </c>
      <c r="S508" s="7">
        <v>0</v>
      </c>
      <c r="T508" s="7">
        <v>0</v>
      </c>
      <c r="U508" s="7">
        <v>0</v>
      </c>
      <c r="V508" s="7">
        <v>0</v>
      </c>
      <c r="W508" s="7">
        <v>0</v>
      </c>
      <c r="X508" s="7" t="s">
        <v>99</v>
      </c>
      <c r="Y508" s="7" t="s">
        <v>99</v>
      </c>
      <c r="Z508" s="7"/>
      <c r="AA508" s="7"/>
      <c r="AB508" s="7"/>
      <c r="AC508" s="7"/>
      <c r="AD508" s="7"/>
      <c r="AE508" s="7"/>
      <c r="AF508" s="7"/>
      <c r="AG508" s="7"/>
      <c r="AH508" s="7">
        <v>0</v>
      </c>
    </row>
    <row r="509" spans="1:34">
      <c r="A509" s="27">
        <v>40940</v>
      </c>
      <c r="B509" s="7" t="s">
        <v>1751</v>
      </c>
      <c r="C509" s="7" t="s">
        <v>405</v>
      </c>
      <c r="D509" s="7" t="s">
        <v>734</v>
      </c>
      <c r="E509" s="7" t="s">
        <v>1861</v>
      </c>
      <c r="F509" s="7">
        <v>0</v>
      </c>
      <c r="G509" s="7">
        <v>0</v>
      </c>
      <c r="H509" s="7">
        <v>0</v>
      </c>
      <c r="I509" s="7" t="s">
        <v>99</v>
      </c>
      <c r="J509" s="7">
        <v>0</v>
      </c>
      <c r="K509" s="7" t="s">
        <v>99</v>
      </c>
      <c r="L509" s="7" t="s">
        <v>99</v>
      </c>
      <c r="M509" s="7" t="s">
        <v>99</v>
      </c>
      <c r="N509" s="7" t="s">
        <v>99</v>
      </c>
      <c r="O509" s="7" t="s">
        <v>99</v>
      </c>
      <c r="P509" s="7">
        <v>0</v>
      </c>
      <c r="Q509" s="7">
        <v>0</v>
      </c>
      <c r="R509" s="7">
        <v>0</v>
      </c>
      <c r="S509" s="7">
        <v>0</v>
      </c>
      <c r="T509" s="7">
        <v>0</v>
      </c>
      <c r="U509" s="7">
        <v>0</v>
      </c>
      <c r="V509" s="7">
        <v>0</v>
      </c>
      <c r="W509" s="7">
        <v>0</v>
      </c>
      <c r="X509" s="7" t="s">
        <v>99</v>
      </c>
      <c r="Y509" s="7" t="s">
        <v>99</v>
      </c>
      <c r="Z509" s="7"/>
      <c r="AA509" s="7"/>
      <c r="AB509" s="7"/>
      <c r="AC509" s="7"/>
      <c r="AD509" s="7"/>
      <c r="AE509" s="7"/>
      <c r="AF509" s="7"/>
      <c r="AG509" s="7"/>
      <c r="AH509" s="7">
        <v>0</v>
      </c>
    </row>
    <row r="510" spans="1:34">
      <c r="A510" s="27">
        <v>40940</v>
      </c>
      <c r="B510" s="7" t="s">
        <v>1751</v>
      </c>
      <c r="C510" s="7" t="s">
        <v>405</v>
      </c>
      <c r="D510" s="7" t="s">
        <v>734</v>
      </c>
      <c r="E510" s="7" t="s">
        <v>1862</v>
      </c>
      <c r="F510" s="7">
        <v>0</v>
      </c>
      <c r="G510" s="7">
        <v>0</v>
      </c>
      <c r="H510" s="7">
        <v>0</v>
      </c>
      <c r="I510" s="7" t="s">
        <v>99</v>
      </c>
      <c r="J510" s="7">
        <v>0</v>
      </c>
      <c r="K510" s="7" t="s">
        <v>99</v>
      </c>
      <c r="L510" s="7" t="s">
        <v>99</v>
      </c>
      <c r="M510" s="7" t="s">
        <v>99</v>
      </c>
      <c r="N510" s="7" t="s">
        <v>99</v>
      </c>
      <c r="O510" s="7" t="s">
        <v>99</v>
      </c>
      <c r="P510" s="7">
        <v>0</v>
      </c>
      <c r="Q510" s="7">
        <v>0</v>
      </c>
      <c r="R510" s="7">
        <v>0</v>
      </c>
      <c r="S510" s="7">
        <v>0</v>
      </c>
      <c r="T510" s="7">
        <v>0</v>
      </c>
      <c r="U510" s="7">
        <v>0</v>
      </c>
      <c r="V510" s="7">
        <v>0</v>
      </c>
      <c r="W510" s="7">
        <v>0</v>
      </c>
      <c r="X510" s="7" t="s">
        <v>99</v>
      </c>
      <c r="Y510" s="7" t="s">
        <v>99</v>
      </c>
      <c r="Z510" s="7"/>
      <c r="AA510" s="7"/>
      <c r="AB510" s="7"/>
      <c r="AC510" s="7"/>
      <c r="AD510" s="7"/>
      <c r="AE510" s="7"/>
      <c r="AF510" s="7"/>
      <c r="AG510" s="7"/>
      <c r="AH510" s="7">
        <v>0</v>
      </c>
    </row>
    <row r="511" spans="1:34">
      <c r="A511" s="27">
        <v>40940</v>
      </c>
      <c r="B511" s="7" t="s">
        <v>1756</v>
      </c>
      <c r="C511" s="7" t="s">
        <v>1151</v>
      </c>
      <c r="D511" s="7" t="s">
        <v>734</v>
      </c>
      <c r="E511" s="7" t="s">
        <v>1843</v>
      </c>
      <c r="F511" s="7">
        <v>0</v>
      </c>
      <c r="G511" s="7">
        <v>0</v>
      </c>
      <c r="H511" s="7">
        <v>0</v>
      </c>
      <c r="I511" s="7" t="s">
        <v>99</v>
      </c>
      <c r="J511" s="7">
        <v>0</v>
      </c>
      <c r="K511" s="7" t="s">
        <v>99</v>
      </c>
      <c r="L511" s="7" t="s">
        <v>99</v>
      </c>
      <c r="M511" s="7" t="s">
        <v>99</v>
      </c>
      <c r="N511" s="7" t="s">
        <v>99</v>
      </c>
      <c r="O511" s="7" t="s">
        <v>99</v>
      </c>
      <c r="P511" s="7">
        <v>0</v>
      </c>
      <c r="Q511" s="7">
        <v>0</v>
      </c>
      <c r="R511" s="7">
        <v>0</v>
      </c>
      <c r="S511" s="7">
        <v>0</v>
      </c>
      <c r="T511" s="7">
        <v>0</v>
      </c>
      <c r="U511" s="7">
        <v>0</v>
      </c>
      <c r="V511" s="7">
        <v>0</v>
      </c>
      <c r="W511" s="7">
        <v>0</v>
      </c>
      <c r="X511" s="7" t="s">
        <v>99</v>
      </c>
      <c r="Y511" s="7" t="s">
        <v>99</v>
      </c>
      <c r="Z511" s="7"/>
      <c r="AA511" s="7"/>
      <c r="AB511" s="7"/>
      <c r="AC511" s="7"/>
      <c r="AD511" s="7"/>
      <c r="AE511" s="7"/>
      <c r="AF511" s="7"/>
      <c r="AG511" s="7"/>
      <c r="AH511" s="7">
        <v>0</v>
      </c>
    </row>
    <row r="512" spans="1:34">
      <c r="A512" s="27">
        <v>40940</v>
      </c>
      <c r="B512" s="7" t="s">
        <v>1756</v>
      </c>
      <c r="C512" s="7" t="s">
        <v>1151</v>
      </c>
      <c r="D512" s="7" t="s">
        <v>734</v>
      </c>
      <c r="E512" s="7" t="s">
        <v>943</v>
      </c>
      <c r="F512" s="7">
        <v>0</v>
      </c>
      <c r="G512" s="7">
        <v>0</v>
      </c>
      <c r="H512" s="7">
        <v>0</v>
      </c>
      <c r="I512" s="7" t="s">
        <v>99</v>
      </c>
      <c r="J512" s="7">
        <v>0</v>
      </c>
      <c r="K512" s="7" t="s">
        <v>99</v>
      </c>
      <c r="L512" s="7" t="s">
        <v>99</v>
      </c>
      <c r="M512" s="7" t="s">
        <v>99</v>
      </c>
      <c r="N512" s="7" t="s">
        <v>99</v>
      </c>
      <c r="O512" s="7" t="s">
        <v>99</v>
      </c>
      <c r="P512" s="7">
        <v>0</v>
      </c>
      <c r="Q512" s="7">
        <v>0</v>
      </c>
      <c r="R512" s="7">
        <v>0</v>
      </c>
      <c r="S512" s="7">
        <v>0</v>
      </c>
      <c r="T512" s="7">
        <v>0</v>
      </c>
      <c r="U512" s="7">
        <v>0</v>
      </c>
      <c r="V512" s="7">
        <v>0</v>
      </c>
      <c r="W512" s="7">
        <v>0</v>
      </c>
      <c r="X512" s="7" t="s">
        <v>99</v>
      </c>
      <c r="Y512" s="7" t="s">
        <v>99</v>
      </c>
      <c r="Z512" s="7"/>
      <c r="AA512" s="7"/>
      <c r="AB512" s="7"/>
      <c r="AC512" s="7"/>
      <c r="AD512" s="7"/>
      <c r="AE512" s="7"/>
      <c r="AF512" s="7"/>
      <c r="AG512" s="7"/>
      <c r="AH512" s="7">
        <v>0</v>
      </c>
    </row>
    <row r="513" spans="1:34">
      <c r="A513" s="27">
        <v>40940</v>
      </c>
      <c r="B513" s="7" t="s">
        <v>1756</v>
      </c>
      <c r="C513" s="7" t="s">
        <v>1151</v>
      </c>
      <c r="D513" s="7" t="s">
        <v>734</v>
      </c>
      <c r="E513" s="7" t="s">
        <v>1861</v>
      </c>
      <c r="F513" s="7">
        <v>0</v>
      </c>
      <c r="G513" s="7">
        <v>0</v>
      </c>
      <c r="H513" s="7">
        <v>0</v>
      </c>
      <c r="I513" s="7" t="s">
        <v>99</v>
      </c>
      <c r="J513" s="7">
        <v>0</v>
      </c>
      <c r="K513" s="7" t="s">
        <v>99</v>
      </c>
      <c r="L513" s="7" t="s">
        <v>99</v>
      </c>
      <c r="M513" s="7" t="s">
        <v>99</v>
      </c>
      <c r="N513" s="7" t="s">
        <v>99</v>
      </c>
      <c r="O513" s="7" t="s">
        <v>99</v>
      </c>
      <c r="P513" s="7">
        <v>0</v>
      </c>
      <c r="Q513" s="7">
        <v>0</v>
      </c>
      <c r="R513" s="7">
        <v>0</v>
      </c>
      <c r="S513" s="7">
        <v>0</v>
      </c>
      <c r="T513" s="7">
        <v>0</v>
      </c>
      <c r="U513" s="7">
        <v>0</v>
      </c>
      <c r="V513" s="7">
        <v>0</v>
      </c>
      <c r="W513" s="7">
        <v>0</v>
      </c>
      <c r="X513" s="7" t="s">
        <v>99</v>
      </c>
      <c r="Y513" s="7" t="s">
        <v>99</v>
      </c>
      <c r="Z513" s="7"/>
      <c r="AA513" s="7"/>
      <c r="AB513" s="7"/>
      <c r="AC513" s="7"/>
      <c r="AD513" s="7"/>
      <c r="AE513" s="7"/>
      <c r="AF513" s="7"/>
      <c r="AG513" s="7"/>
      <c r="AH513" s="7">
        <v>0</v>
      </c>
    </row>
    <row r="514" spans="1:34">
      <c r="A514" s="27">
        <v>40940</v>
      </c>
      <c r="B514" s="7" t="s">
        <v>1756</v>
      </c>
      <c r="C514" s="7" t="s">
        <v>1151</v>
      </c>
      <c r="D514" s="7" t="s">
        <v>734</v>
      </c>
      <c r="E514" s="7" t="s">
        <v>1862</v>
      </c>
      <c r="F514" s="7">
        <v>0</v>
      </c>
      <c r="G514" s="7">
        <v>0</v>
      </c>
      <c r="H514" s="7">
        <v>0</v>
      </c>
      <c r="I514" s="7" t="s">
        <v>99</v>
      </c>
      <c r="J514" s="7">
        <v>0</v>
      </c>
      <c r="K514" s="7" t="s">
        <v>99</v>
      </c>
      <c r="L514" s="7" t="s">
        <v>99</v>
      </c>
      <c r="M514" s="7" t="s">
        <v>99</v>
      </c>
      <c r="N514" s="7" t="s">
        <v>99</v>
      </c>
      <c r="O514" s="7" t="s">
        <v>99</v>
      </c>
      <c r="P514" s="7">
        <v>0</v>
      </c>
      <c r="Q514" s="7">
        <v>0</v>
      </c>
      <c r="R514" s="7">
        <v>0</v>
      </c>
      <c r="S514" s="7">
        <v>0</v>
      </c>
      <c r="T514" s="7">
        <v>0</v>
      </c>
      <c r="U514" s="7">
        <v>0</v>
      </c>
      <c r="V514" s="7">
        <v>0</v>
      </c>
      <c r="W514" s="7">
        <v>0</v>
      </c>
      <c r="X514" s="7" t="s">
        <v>99</v>
      </c>
      <c r="Y514" s="7" t="s">
        <v>99</v>
      </c>
      <c r="Z514" s="7"/>
      <c r="AA514" s="7"/>
      <c r="AB514" s="7"/>
      <c r="AC514" s="7"/>
      <c r="AD514" s="7"/>
      <c r="AE514" s="7"/>
      <c r="AF514" s="7"/>
      <c r="AG514" s="7"/>
      <c r="AH514" s="7">
        <v>0</v>
      </c>
    </row>
    <row r="515" spans="1:34">
      <c r="A515" s="27">
        <v>40940</v>
      </c>
      <c r="B515" s="7" t="s">
        <v>1756</v>
      </c>
      <c r="C515" s="7" t="s">
        <v>1863</v>
      </c>
      <c r="D515" s="7" t="s">
        <v>734</v>
      </c>
      <c r="E515" s="7" t="s">
        <v>1843</v>
      </c>
      <c r="F515" s="7">
        <v>0</v>
      </c>
      <c r="G515" s="7">
        <v>0</v>
      </c>
      <c r="H515" s="7">
        <v>0</v>
      </c>
      <c r="I515" s="7" t="s">
        <v>99</v>
      </c>
      <c r="J515" s="7">
        <v>0</v>
      </c>
      <c r="K515" s="7" t="s">
        <v>99</v>
      </c>
      <c r="L515" s="7" t="s">
        <v>99</v>
      </c>
      <c r="M515" s="7" t="s">
        <v>99</v>
      </c>
      <c r="N515" s="7" t="s">
        <v>99</v>
      </c>
      <c r="O515" s="7" t="s">
        <v>99</v>
      </c>
      <c r="P515" s="7">
        <v>0</v>
      </c>
      <c r="Q515" s="7">
        <v>0</v>
      </c>
      <c r="R515" s="7">
        <v>0</v>
      </c>
      <c r="S515" s="7">
        <v>0</v>
      </c>
      <c r="T515" s="7">
        <v>0</v>
      </c>
      <c r="U515" s="7">
        <v>0</v>
      </c>
      <c r="V515" s="7">
        <v>0</v>
      </c>
      <c r="W515" s="7">
        <v>0</v>
      </c>
      <c r="X515" s="7" t="s">
        <v>99</v>
      </c>
      <c r="Y515" s="7" t="s">
        <v>99</v>
      </c>
      <c r="Z515" s="7"/>
      <c r="AA515" s="7"/>
      <c r="AB515" s="7"/>
      <c r="AC515" s="7"/>
      <c r="AD515" s="7"/>
      <c r="AE515" s="7"/>
      <c r="AF515" s="7"/>
      <c r="AG515" s="7"/>
      <c r="AH515" s="7">
        <v>0</v>
      </c>
    </row>
    <row r="516" spans="1:34">
      <c r="A516" s="27">
        <v>40940</v>
      </c>
      <c r="B516" s="7" t="s">
        <v>1756</v>
      </c>
      <c r="C516" s="7" t="s">
        <v>1863</v>
      </c>
      <c r="D516" s="7" t="s">
        <v>734</v>
      </c>
      <c r="E516" s="7" t="s">
        <v>943</v>
      </c>
      <c r="F516" s="7">
        <v>0</v>
      </c>
      <c r="G516" s="7">
        <v>0</v>
      </c>
      <c r="H516" s="7">
        <v>0</v>
      </c>
      <c r="I516" s="7" t="s">
        <v>99</v>
      </c>
      <c r="J516" s="7">
        <v>0</v>
      </c>
      <c r="K516" s="7" t="s">
        <v>99</v>
      </c>
      <c r="L516" s="7" t="s">
        <v>99</v>
      </c>
      <c r="M516" s="7" t="s">
        <v>99</v>
      </c>
      <c r="N516" s="7" t="s">
        <v>99</v>
      </c>
      <c r="O516" s="7" t="s">
        <v>99</v>
      </c>
      <c r="P516" s="7">
        <v>0</v>
      </c>
      <c r="Q516" s="7">
        <v>0</v>
      </c>
      <c r="R516" s="7">
        <v>0</v>
      </c>
      <c r="S516" s="7">
        <v>0</v>
      </c>
      <c r="T516" s="7">
        <v>0</v>
      </c>
      <c r="U516" s="7">
        <v>0</v>
      </c>
      <c r="V516" s="7">
        <v>0</v>
      </c>
      <c r="W516" s="7">
        <v>0</v>
      </c>
      <c r="X516" s="7" t="s">
        <v>99</v>
      </c>
      <c r="Y516" s="7" t="s">
        <v>99</v>
      </c>
      <c r="Z516" s="7"/>
      <c r="AA516" s="7"/>
      <c r="AB516" s="7"/>
      <c r="AC516" s="7"/>
      <c r="AD516" s="7"/>
      <c r="AE516" s="7"/>
      <c r="AF516" s="7"/>
      <c r="AG516" s="7"/>
      <c r="AH516" s="7">
        <v>0</v>
      </c>
    </row>
    <row r="517" spans="1:34">
      <c r="A517" s="27">
        <v>40940</v>
      </c>
      <c r="B517" s="7" t="s">
        <v>1756</v>
      </c>
      <c r="C517" s="7" t="s">
        <v>1863</v>
      </c>
      <c r="D517" s="7" t="s">
        <v>734</v>
      </c>
      <c r="E517" s="7" t="s">
        <v>1861</v>
      </c>
      <c r="F517" s="7">
        <v>0</v>
      </c>
      <c r="G517" s="7">
        <v>0</v>
      </c>
      <c r="H517" s="7">
        <v>0</v>
      </c>
      <c r="I517" s="7" t="s">
        <v>99</v>
      </c>
      <c r="J517" s="7">
        <v>0</v>
      </c>
      <c r="K517" s="7" t="s">
        <v>99</v>
      </c>
      <c r="L517" s="7" t="s">
        <v>99</v>
      </c>
      <c r="M517" s="7" t="s">
        <v>99</v>
      </c>
      <c r="N517" s="7" t="s">
        <v>99</v>
      </c>
      <c r="O517" s="7" t="s">
        <v>99</v>
      </c>
      <c r="P517" s="7">
        <v>0</v>
      </c>
      <c r="Q517" s="7">
        <v>0</v>
      </c>
      <c r="R517" s="7">
        <v>0</v>
      </c>
      <c r="S517" s="7">
        <v>0</v>
      </c>
      <c r="T517" s="7">
        <v>0</v>
      </c>
      <c r="U517" s="7">
        <v>0</v>
      </c>
      <c r="V517" s="7">
        <v>0</v>
      </c>
      <c r="W517" s="7">
        <v>0</v>
      </c>
      <c r="X517" s="7" t="s">
        <v>99</v>
      </c>
      <c r="Y517" s="7" t="s">
        <v>99</v>
      </c>
      <c r="Z517" s="7"/>
      <c r="AA517" s="7"/>
      <c r="AB517" s="7"/>
      <c r="AC517" s="7"/>
      <c r="AD517" s="7"/>
      <c r="AE517" s="7"/>
      <c r="AF517" s="7"/>
      <c r="AG517" s="7"/>
      <c r="AH517" s="7">
        <v>0</v>
      </c>
    </row>
    <row r="518" spans="1:34">
      <c r="A518" s="27">
        <v>40940</v>
      </c>
      <c r="B518" s="7" t="s">
        <v>1756</v>
      </c>
      <c r="C518" s="7" t="s">
        <v>1863</v>
      </c>
      <c r="D518" s="7" t="s">
        <v>734</v>
      </c>
      <c r="E518" s="7" t="s">
        <v>1862</v>
      </c>
      <c r="F518" s="7">
        <v>0</v>
      </c>
      <c r="G518" s="7">
        <v>0</v>
      </c>
      <c r="H518" s="7">
        <v>0</v>
      </c>
      <c r="I518" s="7" t="s">
        <v>99</v>
      </c>
      <c r="J518" s="7">
        <v>0</v>
      </c>
      <c r="K518" s="7" t="s">
        <v>99</v>
      </c>
      <c r="L518" s="7" t="s">
        <v>99</v>
      </c>
      <c r="M518" s="7" t="s">
        <v>99</v>
      </c>
      <c r="N518" s="7" t="s">
        <v>99</v>
      </c>
      <c r="O518" s="7" t="s">
        <v>99</v>
      </c>
      <c r="P518" s="7">
        <v>0</v>
      </c>
      <c r="Q518" s="7">
        <v>0</v>
      </c>
      <c r="R518" s="7">
        <v>0</v>
      </c>
      <c r="S518" s="7">
        <v>0</v>
      </c>
      <c r="T518" s="7">
        <v>0</v>
      </c>
      <c r="U518" s="7">
        <v>0</v>
      </c>
      <c r="V518" s="7">
        <v>0</v>
      </c>
      <c r="W518" s="7">
        <v>0</v>
      </c>
      <c r="X518" s="7" t="s">
        <v>99</v>
      </c>
      <c r="Y518" s="7" t="s">
        <v>99</v>
      </c>
      <c r="Z518" s="7"/>
      <c r="AA518" s="7"/>
      <c r="AB518" s="7"/>
      <c r="AC518" s="7"/>
      <c r="AD518" s="7"/>
      <c r="AE518" s="7"/>
      <c r="AF518" s="7"/>
      <c r="AG518" s="7"/>
      <c r="AH518" s="7">
        <v>0</v>
      </c>
    </row>
    <row r="519" spans="1:34">
      <c r="A519" s="27">
        <v>40940</v>
      </c>
      <c r="B519" s="7" t="s">
        <v>1756</v>
      </c>
      <c r="C519" s="7" t="s">
        <v>1865</v>
      </c>
      <c r="D519" s="7" t="s">
        <v>734</v>
      </c>
      <c r="E519" s="7" t="s">
        <v>1843</v>
      </c>
      <c r="F519" s="7">
        <v>0</v>
      </c>
      <c r="G519" s="7">
        <v>0</v>
      </c>
      <c r="H519" s="7">
        <v>0</v>
      </c>
      <c r="I519" s="7" t="s">
        <v>99</v>
      </c>
      <c r="J519" s="7">
        <v>0</v>
      </c>
      <c r="K519" s="7" t="s">
        <v>99</v>
      </c>
      <c r="L519" s="7" t="s">
        <v>99</v>
      </c>
      <c r="M519" s="7" t="s">
        <v>99</v>
      </c>
      <c r="N519" s="7" t="s">
        <v>99</v>
      </c>
      <c r="O519" s="7" t="s">
        <v>99</v>
      </c>
      <c r="P519" s="7">
        <v>0</v>
      </c>
      <c r="Q519" s="7">
        <v>0</v>
      </c>
      <c r="R519" s="7">
        <v>0</v>
      </c>
      <c r="S519" s="7">
        <v>0</v>
      </c>
      <c r="T519" s="7">
        <v>0</v>
      </c>
      <c r="U519" s="7">
        <v>0</v>
      </c>
      <c r="V519" s="7">
        <v>0</v>
      </c>
      <c r="W519" s="7">
        <v>0</v>
      </c>
      <c r="X519" s="7" t="s">
        <v>99</v>
      </c>
      <c r="Y519" s="7" t="s">
        <v>99</v>
      </c>
      <c r="Z519" s="7"/>
      <c r="AA519" s="7"/>
      <c r="AB519" s="7"/>
      <c r="AC519" s="7"/>
      <c r="AD519" s="7"/>
      <c r="AE519" s="7"/>
      <c r="AF519" s="7"/>
      <c r="AG519" s="7"/>
      <c r="AH519" s="7">
        <v>0</v>
      </c>
    </row>
    <row r="520" spans="1:34">
      <c r="A520" s="27">
        <v>40940</v>
      </c>
      <c r="B520" s="7" t="s">
        <v>1756</v>
      </c>
      <c r="C520" s="7" t="s">
        <v>1865</v>
      </c>
      <c r="D520" s="7" t="s">
        <v>734</v>
      </c>
      <c r="E520" s="7" t="s">
        <v>943</v>
      </c>
      <c r="F520" s="7">
        <v>0</v>
      </c>
      <c r="G520" s="7">
        <v>0</v>
      </c>
      <c r="H520" s="7">
        <v>0</v>
      </c>
      <c r="I520" s="7" t="s">
        <v>99</v>
      </c>
      <c r="J520" s="7">
        <v>0</v>
      </c>
      <c r="K520" s="7" t="s">
        <v>99</v>
      </c>
      <c r="L520" s="7" t="s">
        <v>99</v>
      </c>
      <c r="M520" s="7" t="s">
        <v>99</v>
      </c>
      <c r="N520" s="7" t="s">
        <v>99</v>
      </c>
      <c r="O520" s="7" t="s">
        <v>99</v>
      </c>
      <c r="P520" s="7">
        <v>0</v>
      </c>
      <c r="Q520" s="7">
        <v>0</v>
      </c>
      <c r="R520" s="7">
        <v>0</v>
      </c>
      <c r="S520" s="7">
        <v>0</v>
      </c>
      <c r="T520" s="7">
        <v>0</v>
      </c>
      <c r="U520" s="7">
        <v>0</v>
      </c>
      <c r="V520" s="7">
        <v>0</v>
      </c>
      <c r="W520" s="7">
        <v>0</v>
      </c>
      <c r="X520" s="7" t="s">
        <v>99</v>
      </c>
      <c r="Y520" s="7" t="s">
        <v>99</v>
      </c>
      <c r="Z520" s="7"/>
      <c r="AA520" s="7"/>
      <c r="AB520" s="7"/>
      <c r="AC520" s="7"/>
      <c r="AD520" s="7"/>
      <c r="AE520" s="7"/>
      <c r="AF520" s="7"/>
      <c r="AG520" s="7"/>
      <c r="AH520" s="7">
        <v>0</v>
      </c>
    </row>
    <row r="521" spans="1:34">
      <c r="A521" s="27">
        <v>40940</v>
      </c>
      <c r="B521" s="7" t="s">
        <v>1756</v>
      </c>
      <c r="C521" s="7" t="s">
        <v>1865</v>
      </c>
      <c r="D521" s="7" t="s">
        <v>734</v>
      </c>
      <c r="E521" s="7" t="s">
        <v>1861</v>
      </c>
      <c r="F521" s="7">
        <v>0</v>
      </c>
      <c r="G521" s="7">
        <v>0</v>
      </c>
      <c r="H521" s="7">
        <v>0</v>
      </c>
      <c r="I521" s="7" t="s">
        <v>99</v>
      </c>
      <c r="J521" s="7">
        <v>0</v>
      </c>
      <c r="K521" s="7" t="s">
        <v>99</v>
      </c>
      <c r="L521" s="7" t="s">
        <v>99</v>
      </c>
      <c r="M521" s="7" t="s">
        <v>99</v>
      </c>
      <c r="N521" s="7" t="s">
        <v>99</v>
      </c>
      <c r="O521" s="7" t="s">
        <v>99</v>
      </c>
      <c r="P521" s="7">
        <v>0</v>
      </c>
      <c r="Q521" s="7">
        <v>0</v>
      </c>
      <c r="R521" s="7">
        <v>0</v>
      </c>
      <c r="S521" s="7">
        <v>0</v>
      </c>
      <c r="T521" s="7">
        <v>0</v>
      </c>
      <c r="U521" s="7">
        <v>0</v>
      </c>
      <c r="V521" s="7">
        <v>0</v>
      </c>
      <c r="W521" s="7">
        <v>0</v>
      </c>
      <c r="X521" s="7" t="s">
        <v>99</v>
      </c>
      <c r="Y521" s="7" t="s">
        <v>99</v>
      </c>
      <c r="Z521" s="7"/>
      <c r="AA521" s="7"/>
      <c r="AB521" s="7"/>
      <c r="AC521" s="7"/>
      <c r="AD521" s="7"/>
      <c r="AE521" s="7"/>
      <c r="AF521" s="7"/>
      <c r="AG521" s="7"/>
      <c r="AH521" s="7">
        <v>0</v>
      </c>
    </row>
    <row r="522" spans="1:34">
      <c r="A522" s="27">
        <v>40940</v>
      </c>
      <c r="B522" s="7" t="s">
        <v>1756</v>
      </c>
      <c r="C522" s="7" t="s">
        <v>1865</v>
      </c>
      <c r="D522" s="7" t="s">
        <v>734</v>
      </c>
      <c r="E522" s="7" t="s">
        <v>1862</v>
      </c>
      <c r="F522" s="7">
        <v>0</v>
      </c>
      <c r="G522" s="7">
        <v>0</v>
      </c>
      <c r="H522" s="7">
        <v>0</v>
      </c>
      <c r="I522" s="7" t="s">
        <v>99</v>
      </c>
      <c r="J522" s="7">
        <v>0</v>
      </c>
      <c r="K522" s="7" t="s">
        <v>99</v>
      </c>
      <c r="L522" s="7" t="s">
        <v>99</v>
      </c>
      <c r="M522" s="7" t="s">
        <v>99</v>
      </c>
      <c r="N522" s="7" t="s">
        <v>99</v>
      </c>
      <c r="O522" s="7" t="s">
        <v>99</v>
      </c>
      <c r="P522" s="7">
        <v>0</v>
      </c>
      <c r="Q522" s="7">
        <v>0</v>
      </c>
      <c r="R522" s="7">
        <v>0</v>
      </c>
      <c r="S522" s="7">
        <v>0</v>
      </c>
      <c r="T522" s="7">
        <v>0</v>
      </c>
      <c r="U522" s="7">
        <v>0</v>
      </c>
      <c r="V522" s="7">
        <v>0</v>
      </c>
      <c r="W522" s="7">
        <v>0</v>
      </c>
      <c r="X522" s="7" t="s">
        <v>99</v>
      </c>
      <c r="Y522" s="7" t="s">
        <v>99</v>
      </c>
      <c r="Z522" s="7"/>
      <c r="AA522" s="7"/>
      <c r="AB522" s="7"/>
      <c r="AC522" s="7"/>
      <c r="AD522" s="7"/>
      <c r="AE522" s="7"/>
      <c r="AF522" s="7"/>
      <c r="AG522" s="7"/>
      <c r="AH522" s="7">
        <v>0</v>
      </c>
    </row>
    <row r="523" spans="1:34">
      <c r="A523" s="27">
        <v>40940</v>
      </c>
      <c r="B523" s="7" t="s">
        <v>1756</v>
      </c>
      <c r="C523" s="7" t="s">
        <v>1865</v>
      </c>
      <c r="D523" s="7" t="s">
        <v>1866</v>
      </c>
      <c r="E523" s="7" t="s">
        <v>1843</v>
      </c>
      <c r="F523" s="7">
        <v>0</v>
      </c>
      <c r="G523" s="7">
        <v>0</v>
      </c>
      <c r="H523" s="7">
        <v>0</v>
      </c>
      <c r="I523" s="7" t="s">
        <v>99</v>
      </c>
      <c r="J523" s="7">
        <v>0</v>
      </c>
      <c r="K523" s="7" t="s">
        <v>99</v>
      </c>
      <c r="L523" s="7" t="s">
        <v>99</v>
      </c>
      <c r="M523" s="7" t="s">
        <v>99</v>
      </c>
      <c r="N523" s="7" t="s">
        <v>99</v>
      </c>
      <c r="O523" s="7" t="s">
        <v>99</v>
      </c>
      <c r="P523" s="7">
        <v>0</v>
      </c>
      <c r="Q523" s="7">
        <v>0</v>
      </c>
      <c r="R523" s="7">
        <v>0</v>
      </c>
      <c r="S523" s="7">
        <v>0</v>
      </c>
      <c r="T523" s="7">
        <v>0</v>
      </c>
      <c r="U523" s="7">
        <v>0</v>
      </c>
      <c r="V523" s="7">
        <v>0</v>
      </c>
      <c r="W523" s="7">
        <v>0</v>
      </c>
      <c r="X523" s="7" t="s">
        <v>99</v>
      </c>
      <c r="Y523" s="7" t="s">
        <v>99</v>
      </c>
      <c r="Z523" s="7"/>
      <c r="AA523" s="7"/>
      <c r="AB523" s="7"/>
      <c r="AC523" s="7"/>
      <c r="AD523" s="7"/>
      <c r="AE523" s="7"/>
      <c r="AF523" s="7"/>
      <c r="AG523" s="7"/>
      <c r="AH523" s="7">
        <v>0</v>
      </c>
    </row>
    <row r="524" spans="1:34">
      <c r="A524" s="27">
        <v>40940</v>
      </c>
      <c r="B524" s="7" t="s">
        <v>1756</v>
      </c>
      <c r="C524" s="7" t="s">
        <v>1865</v>
      </c>
      <c r="D524" s="7" t="s">
        <v>1866</v>
      </c>
      <c r="E524" s="7" t="s">
        <v>943</v>
      </c>
      <c r="F524" s="7">
        <v>0</v>
      </c>
      <c r="G524" s="7">
        <v>0</v>
      </c>
      <c r="H524" s="7">
        <v>0</v>
      </c>
      <c r="I524" s="7" t="s">
        <v>99</v>
      </c>
      <c r="J524" s="7">
        <v>0</v>
      </c>
      <c r="K524" s="7" t="s">
        <v>99</v>
      </c>
      <c r="L524" s="7" t="s">
        <v>99</v>
      </c>
      <c r="M524" s="7" t="s">
        <v>99</v>
      </c>
      <c r="N524" s="7" t="s">
        <v>99</v>
      </c>
      <c r="O524" s="7" t="s">
        <v>99</v>
      </c>
      <c r="P524" s="7">
        <v>0</v>
      </c>
      <c r="Q524" s="7">
        <v>0</v>
      </c>
      <c r="R524" s="7">
        <v>0</v>
      </c>
      <c r="S524" s="7">
        <v>0</v>
      </c>
      <c r="T524" s="7">
        <v>0</v>
      </c>
      <c r="U524" s="7">
        <v>0</v>
      </c>
      <c r="V524" s="7">
        <v>0</v>
      </c>
      <c r="W524" s="7">
        <v>0</v>
      </c>
      <c r="X524" s="7" t="s">
        <v>99</v>
      </c>
      <c r="Y524" s="7" t="s">
        <v>99</v>
      </c>
      <c r="Z524" s="7"/>
      <c r="AA524" s="7"/>
      <c r="AB524" s="7"/>
      <c r="AC524" s="7"/>
      <c r="AD524" s="7"/>
      <c r="AE524" s="7"/>
      <c r="AF524" s="7"/>
      <c r="AG524" s="7"/>
      <c r="AH524" s="7">
        <v>0</v>
      </c>
    </row>
    <row r="525" spans="1:34">
      <c r="A525" s="27">
        <v>40940</v>
      </c>
      <c r="B525" s="7" t="s">
        <v>1756</v>
      </c>
      <c r="C525" s="7" t="s">
        <v>1865</v>
      </c>
      <c r="D525" s="7" t="s">
        <v>1866</v>
      </c>
      <c r="E525" s="7" t="s">
        <v>1861</v>
      </c>
      <c r="F525" s="7">
        <v>0</v>
      </c>
      <c r="G525" s="7">
        <v>0</v>
      </c>
      <c r="H525" s="7">
        <v>0</v>
      </c>
      <c r="I525" s="7" t="s">
        <v>99</v>
      </c>
      <c r="J525" s="7">
        <v>0</v>
      </c>
      <c r="K525" s="7" t="s">
        <v>99</v>
      </c>
      <c r="L525" s="7" t="s">
        <v>99</v>
      </c>
      <c r="M525" s="7" t="s">
        <v>99</v>
      </c>
      <c r="N525" s="7" t="s">
        <v>99</v>
      </c>
      <c r="O525" s="7" t="s">
        <v>99</v>
      </c>
      <c r="P525" s="7">
        <v>0</v>
      </c>
      <c r="Q525" s="7">
        <v>0</v>
      </c>
      <c r="R525" s="7">
        <v>0</v>
      </c>
      <c r="S525" s="7">
        <v>0</v>
      </c>
      <c r="T525" s="7">
        <v>0</v>
      </c>
      <c r="U525" s="7">
        <v>0</v>
      </c>
      <c r="V525" s="7">
        <v>0</v>
      </c>
      <c r="W525" s="7">
        <v>0</v>
      </c>
      <c r="X525" s="7" t="s">
        <v>99</v>
      </c>
      <c r="Y525" s="7" t="s">
        <v>99</v>
      </c>
      <c r="Z525" s="7"/>
      <c r="AA525" s="7"/>
      <c r="AB525" s="7"/>
      <c r="AC525" s="7"/>
      <c r="AD525" s="7"/>
      <c r="AE525" s="7"/>
      <c r="AF525" s="7"/>
      <c r="AG525" s="7"/>
      <c r="AH525" s="7">
        <v>0</v>
      </c>
    </row>
    <row r="526" spans="1:34">
      <c r="A526" s="27">
        <v>40940</v>
      </c>
      <c r="B526" s="7" t="s">
        <v>1756</v>
      </c>
      <c r="C526" s="7" t="s">
        <v>1865</v>
      </c>
      <c r="D526" s="7" t="s">
        <v>1866</v>
      </c>
      <c r="E526" s="7" t="s">
        <v>1862</v>
      </c>
      <c r="F526" s="7">
        <v>0</v>
      </c>
      <c r="G526" s="7">
        <v>0</v>
      </c>
      <c r="H526" s="7">
        <v>0</v>
      </c>
      <c r="I526" s="7" t="s">
        <v>99</v>
      </c>
      <c r="J526" s="7">
        <v>0</v>
      </c>
      <c r="K526" s="7" t="s">
        <v>99</v>
      </c>
      <c r="L526" s="7" t="s">
        <v>99</v>
      </c>
      <c r="M526" s="7" t="s">
        <v>99</v>
      </c>
      <c r="N526" s="7" t="s">
        <v>99</v>
      </c>
      <c r="O526" s="7" t="s">
        <v>99</v>
      </c>
      <c r="P526" s="7">
        <v>0</v>
      </c>
      <c r="Q526" s="7">
        <v>0</v>
      </c>
      <c r="R526" s="7">
        <v>0</v>
      </c>
      <c r="S526" s="7">
        <v>0</v>
      </c>
      <c r="T526" s="7">
        <v>0</v>
      </c>
      <c r="U526" s="7">
        <v>0</v>
      </c>
      <c r="V526" s="7">
        <v>0</v>
      </c>
      <c r="W526" s="7">
        <v>0</v>
      </c>
      <c r="X526" s="7" t="s">
        <v>99</v>
      </c>
      <c r="Y526" s="7" t="s">
        <v>99</v>
      </c>
      <c r="Z526" s="7"/>
      <c r="AA526" s="7"/>
      <c r="AB526" s="7"/>
      <c r="AC526" s="7"/>
      <c r="AD526" s="7"/>
      <c r="AE526" s="7"/>
      <c r="AF526" s="7"/>
      <c r="AG526" s="7"/>
      <c r="AH526" s="7">
        <v>0</v>
      </c>
    </row>
    <row r="527" spans="1:34">
      <c r="A527" s="27">
        <v>40940</v>
      </c>
      <c r="B527" s="7" t="s">
        <v>1756</v>
      </c>
      <c r="C527" s="7" t="s">
        <v>1865</v>
      </c>
      <c r="D527" s="7" t="s">
        <v>1374</v>
      </c>
      <c r="E527" s="7" t="s">
        <v>1843</v>
      </c>
      <c r="F527" s="7">
        <v>0</v>
      </c>
      <c r="G527" s="7">
        <v>0</v>
      </c>
      <c r="H527" s="7">
        <v>0</v>
      </c>
      <c r="I527" s="7" t="s">
        <v>99</v>
      </c>
      <c r="J527" s="7">
        <v>0</v>
      </c>
      <c r="K527" s="7" t="s">
        <v>99</v>
      </c>
      <c r="L527" s="7" t="s">
        <v>99</v>
      </c>
      <c r="M527" s="7" t="s">
        <v>99</v>
      </c>
      <c r="N527" s="7" t="s">
        <v>99</v>
      </c>
      <c r="O527" s="7" t="s">
        <v>99</v>
      </c>
      <c r="P527" s="7">
        <v>0</v>
      </c>
      <c r="Q527" s="7">
        <v>0</v>
      </c>
      <c r="R527" s="7">
        <v>0</v>
      </c>
      <c r="S527" s="7">
        <v>0</v>
      </c>
      <c r="T527" s="7">
        <v>0</v>
      </c>
      <c r="U527" s="7">
        <v>0</v>
      </c>
      <c r="V527" s="7">
        <v>0</v>
      </c>
      <c r="W527" s="7">
        <v>0</v>
      </c>
      <c r="X527" s="7" t="s">
        <v>99</v>
      </c>
      <c r="Y527" s="7" t="s">
        <v>99</v>
      </c>
      <c r="Z527" s="7"/>
      <c r="AA527" s="7"/>
      <c r="AB527" s="7"/>
      <c r="AC527" s="7"/>
      <c r="AD527" s="7"/>
      <c r="AE527" s="7"/>
      <c r="AF527" s="7"/>
      <c r="AG527" s="7"/>
      <c r="AH527" s="7">
        <v>0</v>
      </c>
    </row>
    <row r="528" spans="1:34">
      <c r="A528" s="27">
        <v>40940</v>
      </c>
      <c r="B528" s="7" t="s">
        <v>1756</v>
      </c>
      <c r="C528" s="7" t="s">
        <v>1865</v>
      </c>
      <c r="D528" s="7" t="s">
        <v>1374</v>
      </c>
      <c r="E528" s="7" t="s">
        <v>943</v>
      </c>
      <c r="F528" s="7">
        <v>0</v>
      </c>
      <c r="G528" s="7">
        <v>0</v>
      </c>
      <c r="H528" s="7">
        <v>0</v>
      </c>
      <c r="I528" s="7" t="s">
        <v>99</v>
      </c>
      <c r="J528" s="7">
        <v>0</v>
      </c>
      <c r="K528" s="7" t="s">
        <v>99</v>
      </c>
      <c r="L528" s="7" t="s">
        <v>99</v>
      </c>
      <c r="M528" s="7" t="s">
        <v>99</v>
      </c>
      <c r="N528" s="7" t="s">
        <v>99</v>
      </c>
      <c r="O528" s="7" t="s">
        <v>99</v>
      </c>
      <c r="P528" s="7">
        <v>0</v>
      </c>
      <c r="Q528" s="7">
        <v>0</v>
      </c>
      <c r="R528" s="7">
        <v>0</v>
      </c>
      <c r="S528" s="7">
        <v>0</v>
      </c>
      <c r="T528" s="7">
        <v>0</v>
      </c>
      <c r="U528" s="7">
        <v>0</v>
      </c>
      <c r="V528" s="7">
        <v>0</v>
      </c>
      <c r="W528" s="7">
        <v>0</v>
      </c>
      <c r="X528" s="7" t="s">
        <v>99</v>
      </c>
      <c r="Y528" s="7" t="s">
        <v>99</v>
      </c>
      <c r="Z528" s="7"/>
      <c r="AA528" s="7"/>
      <c r="AB528" s="7"/>
      <c r="AC528" s="7"/>
      <c r="AD528" s="7"/>
      <c r="AE528" s="7"/>
      <c r="AF528" s="7"/>
      <c r="AG528" s="7"/>
      <c r="AH528" s="7">
        <v>0</v>
      </c>
    </row>
    <row r="529" spans="1:34">
      <c r="A529" s="27">
        <v>40940</v>
      </c>
      <c r="B529" s="7" t="s">
        <v>1756</v>
      </c>
      <c r="C529" s="7" t="s">
        <v>1865</v>
      </c>
      <c r="D529" s="7" t="s">
        <v>1374</v>
      </c>
      <c r="E529" s="7" t="s">
        <v>1861</v>
      </c>
      <c r="F529" s="7">
        <v>0</v>
      </c>
      <c r="G529" s="7">
        <v>0</v>
      </c>
      <c r="H529" s="7">
        <v>0</v>
      </c>
      <c r="I529" s="7" t="s">
        <v>99</v>
      </c>
      <c r="J529" s="7">
        <v>0</v>
      </c>
      <c r="K529" s="7" t="s">
        <v>99</v>
      </c>
      <c r="L529" s="7" t="s">
        <v>99</v>
      </c>
      <c r="M529" s="7" t="s">
        <v>99</v>
      </c>
      <c r="N529" s="7" t="s">
        <v>99</v>
      </c>
      <c r="O529" s="7" t="s">
        <v>99</v>
      </c>
      <c r="P529" s="7">
        <v>0</v>
      </c>
      <c r="Q529" s="7">
        <v>0</v>
      </c>
      <c r="R529" s="7">
        <v>0</v>
      </c>
      <c r="S529" s="7">
        <v>0</v>
      </c>
      <c r="T529" s="7">
        <v>0</v>
      </c>
      <c r="U529" s="7">
        <v>0</v>
      </c>
      <c r="V529" s="7">
        <v>0</v>
      </c>
      <c r="W529" s="7">
        <v>0</v>
      </c>
      <c r="X529" s="7" t="s">
        <v>99</v>
      </c>
      <c r="Y529" s="7" t="s">
        <v>99</v>
      </c>
      <c r="Z529" s="7"/>
      <c r="AA529" s="7"/>
      <c r="AB529" s="7"/>
      <c r="AC529" s="7"/>
      <c r="AD529" s="7"/>
      <c r="AE529" s="7"/>
      <c r="AF529" s="7"/>
      <c r="AG529" s="7"/>
      <c r="AH529" s="7">
        <v>0</v>
      </c>
    </row>
    <row r="530" spans="1:34">
      <c r="A530" s="27">
        <v>40940</v>
      </c>
      <c r="B530" s="7" t="s">
        <v>1756</v>
      </c>
      <c r="C530" s="7" t="s">
        <v>1865</v>
      </c>
      <c r="D530" s="7" t="s">
        <v>1374</v>
      </c>
      <c r="E530" s="7" t="s">
        <v>1862</v>
      </c>
      <c r="F530" s="7">
        <v>0</v>
      </c>
      <c r="G530" s="7">
        <v>0</v>
      </c>
      <c r="H530" s="7">
        <v>0</v>
      </c>
      <c r="I530" s="7" t="s">
        <v>99</v>
      </c>
      <c r="J530" s="7">
        <v>0</v>
      </c>
      <c r="K530" s="7" t="s">
        <v>99</v>
      </c>
      <c r="L530" s="7" t="s">
        <v>99</v>
      </c>
      <c r="M530" s="7" t="s">
        <v>99</v>
      </c>
      <c r="N530" s="7" t="s">
        <v>99</v>
      </c>
      <c r="O530" s="7" t="s">
        <v>99</v>
      </c>
      <c r="P530" s="7">
        <v>0</v>
      </c>
      <c r="Q530" s="7">
        <v>0</v>
      </c>
      <c r="R530" s="7">
        <v>0</v>
      </c>
      <c r="S530" s="7">
        <v>0</v>
      </c>
      <c r="T530" s="7">
        <v>0</v>
      </c>
      <c r="U530" s="7">
        <v>0</v>
      </c>
      <c r="V530" s="7">
        <v>0</v>
      </c>
      <c r="W530" s="7">
        <v>0</v>
      </c>
      <c r="X530" s="7" t="s">
        <v>99</v>
      </c>
      <c r="Y530" s="7" t="s">
        <v>99</v>
      </c>
      <c r="Z530" s="7"/>
      <c r="AA530" s="7"/>
      <c r="AB530" s="7"/>
      <c r="AC530" s="7"/>
      <c r="AD530" s="7"/>
      <c r="AE530" s="7"/>
      <c r="AF530" s="7"/>
      <c r="AG530" s="7"/>
      <c r="AH530" s="7">
        <v>0</v>
      </c>
    </row>
    <row r="531" spans="1:34">
      <c r="A531" s="27">
        <v>40940</v>
      </c>
      <c r="B531" s="7" t="s">
        <v>1756</v>
      </c>
      <c r="C531" s="7" t="s">
        <v>405</v>
      </c>
      <c r="D531" s="7" t="s">
        <v>734</v>
      </c>
      <c r="E531" s="7" t="s">
        <v>1843</v>
      </c>
      <c r="F531" s="7">
        <v>0</v>
      </c>
      <c r="G531" s="7">
        <v>0</v>
      </c>
      <c r="H531" s="7">
        <v>0</v>
      </c>
      <c r="I531" s="7" t="s">
        <v>99</v>
      </c>
      <c r="J531" s="7">
        <v>0</v>
      </c>
      <c r="K531" s="7" t="s">
        <v>99</v>
      </c>
      <c r="L531" s="7" t="s">
        <v>99</v>
      </c>
      <c r="M531" s="7" t="s">
        <v>99</v>
      </c>
      <c r="N531" s="7" t="s">
        <v>99</v>
      </c>
      <c r="O531" s="7" t="s">
        <v>99</v>
      </c>
      <c r="P531" s="7">
        <v>0</v>
      </c>
      <c r="Q531" s="7">
        <v>0</v>
      </c>
      <c r="R531" s="7">
        <v>0</v>
      </c>
      <c r="S531" s="7">
        <v>0</v>
      </c>
      <c r="T531" s="7">
        <v>0</v>
      </c>
      <c r="U531" s="7">
        <v>0</v>
      </c>
      <c r="V531" s="7">
        <v>0</v>
      </c>
      <c r="W531" s="7">
        <v>0</v>
      </c>
      <c r="X531" s="7" t="s">
        <v>99</v>
      </c>
      <c r="Y531" s="7" t="s">
        <v>99</v>
      </c>
      <c r="Z531" s="7"/>
      <c r="AA531" s="7"/>
      <c r="AB531" s="7"/>
      <c r="AC531" s="7"/>
      <c r="AD531" s="7"/>
      <c r="AE531" s="7"/>
      <c r="AF531" s="7"/>
      <c r="AG531" s="7"/>
      <c r="AH531" s="7">
        <v>0</v>
      </c>
    </row>
    <row r="532" spans="1:34">
      <c r="A532" s="27">
        <v>40940</v>
      </c>
      <c r="B532" s="7" t="s">
        <v>1756</v>
      </c>
      <c r="C532" s="7" t="s">
        <v>405</v>
      </c>
      <c r="D532" s="7" t="s">
        <v>734</v>
      </c>
      <c r="E532" s="7" t="s">
        <v>943</v>
      </c>
      <c r="F532" s="7">
        <v>0</v>
      </c>
      <c r="G532" s="7">
        <v>0</v>
      </c>
      <c r="H532" s="7">
        <v>0</v>
      </c>
      <c r="I532" s="7" t="s">
        <v>99</v>
      </c>
      <c r="J532" s="7">
        <v>0</v>
      </c>
      <c r="K532" s="7" t="s">
        <v>99</v>
      </c>
      <c r="L532" s="7" t="s">
        <v>99</v>
      </c>
      <c r="M532" s="7" t="s">
        <v>99</v>
      </c>
      <c r="N532" s="7" t="s">
        <v>99</v>
      </c>
      <c r="O532" s="7" t="s">
        <v>99</v>
      </c>
      <c r="P532" s="7">
        <v>0</v>
      </c>
      <c r="Q532" s="7">
        <v>0</v>
      </c>
      <c r="R532" s="7">
        <v>0</v>
      </c>
      <c r="S532" s="7">
        <v>0</v>
      </c>
      <c r="T532" s="7">
        <v>0</v>
      </c>
      <c r="U532" s="7">
        <v>0</v>
      </c>
      <c r="V532" s="7">
        <v>0</v>
      </c>
      <c r="W532" s="7">
        <v>0</v>
      </c>
      <c r="X532" s="7" t="s">
        <v>99</v>
      </c>
      <c r="Y532" s="7" t="s">
        <v>99</v>
      </c>
      <c r="Z532" s="7"/>
      <c r="AA532" s="7"/>
      <c r="AB532" s="7"/>
      <c r="AC532" s="7"/>
      <c r="AD532" s="7"/>
      <c r="AE532" s="7"/>
      <c r="AF532" s="7"/>
      <c r="AG532" s="7"/>
      <c r="AH532" s="7">
        <v>0</v>
      </c>
    </row>
    <row r="533" spans="1:34">
      <c r="A533" s="27">
        <v>40940</v>
      </c>
      <c r="B533" s="7" t="s">
        <v>1756</v>
      </c>
      <c r="C533" s="7" t="s">
        <v>405</v>
      </c>
      <c r="D533" s="7" t="s">
        <v>734</v>
      </c>
      <c r="E533" s="7" t="s">
        <v>1861</v>
      </c>
      <c r="F533" s="7">
        <v>0</v>
      </c>
      <c r="G533" s="7">
        <v>0</v>
      </c>
      <c r="H533" s="7">
        <v>0</v>
      </c>
      <c r="I533" s="7" t="s">
        <v>99</v>
      </c>
      <c r="J533" s="7">
        <v>0</v>
      </c>
      <c r="K533" s="7" t="s">
        <v>99</v>
      </c>
      <c r="L533" s="7" t="s">
        <v>99</v>
      </c>
      <c r="M533" s="7" t="s">
        <v>99</v>
      </c>
      <c r="N533" s="7" t="s">
        <v>99</v>
      </c>
      <c r="O533" s="7" t="s">
        <v>99</v>
      </c>
      <c r="P533" s="7">
        <v>0</v>
      </c>
      <c r="Q533" s="7">
        <v>0</v>
      </c>
      <c r="R533" s="7">
        <v>0</v>
      </c>
      <c r="S533" s="7">
        <v>0</v>
      </c>
      <c r="T533" s="7">
        <v>0</v>
      </c>
      <c r="U533" s="7">
        <v>0</v>
      </c>
      <c r="V533" s="7">
        <v>0</v>
      </c>
      <c r="W533" s="7">
        <v>0</v>
      </c>
      <c r="X533" s="7" t="s">
        <v>99</v>
      </c>
      <c r="Y533" s="7" t="s">
        <v>99</v>
      </c>
      <c r="Z533" s="7"/>
      <c r="AA533" s="7"/>
      <c r="AB533" s="7"/>
      <c r="AC533" s="7"/>
      <c r="AD533" s="7"/>
      <c r="AE533" s="7"/>
      <c r="AF533" s="7"/>
      <c r="AG533" s="7"/>
      <c r="AH533" s="7">
        <v>0</v>
      </c>
    </row>
    <row r="534" spans="1:34">
      <c r="A534" s="27">
        <v>40940</v>
      </c>
      <c r="B534" s="7" t="s">
        <v>1756</v>
      </c>
      <c r="C534" s="7" t="s">
        <v>405</v>
      </c>
      <c r="D534" s="7" t="s">
        <v>734</v>
      </c>
      <c r="E534" s="7" t="s">
        <v>1862</v>
      </c>
      <c r="F534" s="7">
        <v>0</v>
      </c>
      <c r="G534" s="7">
        <v>0</v>
      </c>
      <c r="H534" s="7">
        <v>0</v>
      </c>
      <c r="I534" s="7" t="s">
        <v>99</v>
      </c>
      <c r="J534" s="7">
        <v>0</v>
      </c>
      <c r="K534" s="7" t="s">
        <v>99</v>
      </c>
      <c r="L534" s="7" t="s">
        <v>99</v>
      </c>
      <c r="M534" s="7" t="s">
        <v>99</v>
      </c>
      <c r="N534" s="7" t="s">
        <v>99</v>
      </c>
      <c r="O534" s="7" t="s">
        <v>99</v>
      </c>
      <c r="P534" s="7">
        <v>0</v>
      </c>
      <c r="Q534" s="7">
        <v>0</v>
      </c>
      <c r="R534" s="7">
        <v>0</v>
      </c>
      <c r="S534" s="7">
        <v>0</v>
      </c>
      <c r="T534" s="7">
        <v>0</v>
      </c>
      <c r="U534" s="7">
        <v>0</v>
      </c>
      <c r="V534" s="7">
        <v>0</v>
      </c>
      <c r="W534" s="7">
        <v>0</v>
      </c>
      <c r="X534" s="7" t="s">
        <v>99</v>
      </c>
      <c r="Y534" s="7" t="s">
        <v>99</v>
      </c>
      <c r="Z534" s="7"/>
      <c r="AA534" s="7"/>
      <c r="AB534" s="7"/>
      <c r="AC534" s="7"/>
      <c r="AD534" s="7"/>
      <c r="AE534" s="7"/>
      <c r="AF534" s="7"/>
      <c r="AG534" s="7"/>
      <c r="AH534" s="7">
        <v>0</v>
      </c>
    </row>
    <row r="535" spans="1:34">
      <c r="A535" s="27">
        <v>40940</v>
      </c>
      <c r="B535" s="7" t="s">
        <v>1509</v>
      </c>
      <c r="C535" s="7" t="s">
        <v>1151</v>
      </c>
      <c r="D535" s="7" t="s">
        <v>734</v>
      </c>
      <c r="E535" s="7" t="s">
        <v>1843</v>
      </c>
      <c r="F535" s="7">
        <v>0</v>
      </c>
      <c r="G535" s="7">
        <v>0</v>
      </c>
      <c r="H535" s="7">
        <v>0</v>
      </c>
      <c r="I535" s="7" t="s">
        <v>99</v>
      </c>
      <c r="J535" s="7">
        <v>0</v>
      </c>
      <c r="K535" s="7" t="s">
        <v>99</v>
      </c>
      <c r="L535" s="7" t="s">
        <v>99</v>
      </c>
      <c r="M535" s="7" t="s">
        <v>99</v>
      </c>
      <c r="N535" s="7" t="s">
        <v>99</v>
      </c>
      <c r="O535" s="7" t="s">
        <v>99</v>
      </c>
      <c r="P535" s="7">
        <v>0</v>
      </c>
      <c r="Q535" s="7">
        <v>0</v>
      </c>
      <c r="R535" s="7">
        <v>0</v>
      </c>
      <c r="S535" s="7">
        <v>0</v>
      </c>
      <c r="T535" s="7">
        <v>0</v>
      </c>
      <c r="U535" s="7">
        <v>0</v>
      </c>
      <c r="V535" s="7">
        <v>0</v>
      </c>
      <c r="W535" s="7">
        <v>0</v>
      </c>
      <c r="X535" s="7" t="s">
        <v>99</v>
      </c>
      <c r="Y535" s="7" t="s">
        <v>99</v>
      </c>
      <c r="Z535" s="7"/>
      <c r="AA535" s="7"/>
      <c r="AB535" s="7"/>
      <c r="AC535" s="7"/>
      <c r="AD535" s="7"/>
      <c r="AE535" s="7"/>
      <c r="AF535" s="7"/>
      <c r="AG535" s="7"/>
      <c r="AH535" s="7">
        <v>0</v>
      </c>
    </row>
    <row r="536" spans="1:34">
      <c r="A536" s="27">
        <v>40940</v>
      </c>
      <c r="B536" s="7" t="s">
        <v>1509</v>
      </c>
      <c r="C536" s="7" t="s">
        <v>1151</v>
      </c>
      <c r="D536" s="7" t="s">
        <v>734</v>
      </c>
      <c r="E536" s="7" t="s">
        <v>943</v>
      </c>
      <c r="F536" s="7">
        <v>0</v>
      </c>
      <c r="G536" s="7">
        <v>0</v>
      </c>
      <c r="H536" s="7">
        <v>0</v>
      </c>
      <c r="I536" s="7" t="s">
        <v>99</v>
      </c>
      <c r="J536" s="7">
        <v>0</v>
      </c>
      <c r="K536" s="7" t="s">
        <v>99</v>
      </c>
      <c r="L536" s="7" t="s">
        <v>99</v>
      </c>
      <c r="M536" s="7" t="s">
        <v>99</v>
      </c>
      <c r="N536" s="7" t="s">
        <v>99</v>
      </c>
      <c r="O536" s="7" t="s">
        <v>99</v>
      </c>
      <c r="P536" s="7">
        <v>0</v>
      </c>
      <c r="Q536" s="7">
        <v>0</v>
      </c>
      <c r="R536" s="7">
        <v>0</v>
      </c>
      <c r="S536" s="7">
        <v>0</v>
      </c>
      <c r="T536" s="7">
        <v>0</v>
      </c>
      <c r="U536" s="7">
        <v>0</v>
      </c>
      <c r="V536" s="7">
        <v>0</v>
      </c>
      <c r="W536" s="7">
        <v>0</v>
      </c>
      <c r="X536" s="7" t="s">
        <v>99</v>
      </c>
      <c r="Y536" s="7" t="s">
        <v>99</v>
      </c>
      <c r="Z536" s="7"/>
      <c r="AA536" s="7"/>
      <c r="AB536" s="7"/>
      <c r="AC536" s="7"/>
      <c r="AD536" s="7"/>
      <c r="AE536" s="7"/>
      <c r="AF536" s="7"/>
      <c r="AG536" s="7"/>
      <c r="AH536" s="7">
        <v>0</v>
      </c>
    </row>
    <row r="537" spans="1:34">
      <c r="A537" s="27">
        <v>40940</v>
      </c>
      <c r="B537" s="7" t="s">
        <v>1509</v>
      </c>
      <c r="C537" s="7" t="s">
        <v>1151</v>
      </c>
      <c r="D537" s="7" t="s">
        <v>734</v>
      </c>
      <c r="E537" s="7" t="s">
        <v>1861</v>
      </c>
      <c r="F537" s="7">
        <v>0</v>
      </c>
      <c r="G537" s="7">
        <v>0</v>
      </c>
      <c r="H537" s="7">
        <v>0</v>
      </c>
      <c r="I537" s="7" t="s">
        <v>99</v>
      </c>
      <c r="J537" s="7">
        <v>0</v>
      </c>
      <c r="K537" s="7" t="s">
        <v>99</v>
      </c>
      <c r="L537" s="7" t="s">
        <v>99</v>
      </c>
      <c r="M537" s="7" t="s">
        <v>99</v>
      </c>
      <c r="N537" s="7" t="s">
        <v>99</v>
      </c>
      <c r="O537" s="7" t="s">
        <v>99</v>
      </c>
      <c r="P537" s="7">
        <v>0</v>
      </c>
      <c r="Q537" s="7">
        <v>0</v>
      </c>
      <c r="R537" s="7">
        <v>0</v>
      </c>
      <c r="S537" s="7">
        <v>0</v>
      </c>
      <c r="T537" s="7">
        <v>0</v>
      </c>
      <c r="U537" s="7">
        <v>0</v>
      </c>
      <c r="V537" s="7">
        <v>0</v>
      </c>
      <c r="W537" s="7">
        <v>0</v>
      </c>
      <c r="X537" s="7" t="s">
        <v>99</v>
      </c>
      <c r="Y537" s="7" t="s">
        <v>99</v>
      </c>
      <c r="Z537" s="7"/>
      <c r="AA537" s="7"/>
      <c r="AB537" s="7"/>
      <c r="AC537" s="7"/>
      <c r="AD537" s="7"/>
      <c r="AE537" s="7"/>
      <c r="AF537" s="7"/>
      <c r="AG537" s="7"/>
      <c r="AH537" s="7">
        <v>0</v>
      </c>
    </row>
    <row r="538" spans="1:34">
      <c r="A538" s="27">
        <v>40940</v>
      </c>
      <c r="B538" s="7" t="s">
        <v>1509</v>
      </c>
      <c r="C538" s="7" t="s">
        <v>1151</v>
      </c>
      <c r="D538" s="7" t="s">
        <v>734</v>
      </c>
      <c r="E538" s="7" t="s">
        <v>1862</v>
      </c>
      <c r="F538" s="7">
        <v>0</v>
      </c>
      <c r="G538" s="7">
        <v>0</v>
      </c>
      <c r="H538" s="7">
        <v>0</v>
      </c>
      <c r="I538" s="7" t="s">
        <v>99</v>
      </c>
      <c r="J538" s="7">
        <v>0</v>
      </c>
      <c r="K538" s="7" t="s">
        <v>99</v>
      </c>
      <c r="L538" s="7" t="s">
        <v>99</v>
      </c>
      <c r="M538" s="7" t="s">
        <v>99</v>
      </c>
      <c r="N538" s="7" t="s">
        <v>99</v>
      </c>
      <c r="O538" s="7" t="s">
        <v>99</v>
      </c>
      <c r="P538" s="7">
        <v>0</v>
      </c>
      <c r="Q538" s="7">
        <v>0</v>
      </c>
      <c r="R538" s="7">
        <v>0</v>
      </c>
      <c r="S538" s="7">
        <v>0</v>
      </c>
      <c r="T538" s="7">
        <v>0</v>
      </c>
      <c r="U538" s="7">
        <v>0</v>
      </c>
      <c r="V538" s="7">
        <v>0</v>
      </c>
      <c r="W538" s="7">
        <v>0</v>
      </c>
      <c r="X538" s="7" t="s">
        <v>99</v>
      </c>
      <c r="Y538" s="7" t="s">
        <v>99</v>
      </c>
      <c r="Z538" s="7"/>
      <c r="AA538" s="7"/>
      <c r="AB538" s="7"/>
      <c r="AC538" s="7"/>
      <c r="AD538" s="7"/>
      <c r="AE538" s="7"/>
      <c r="AF538" s="7"/>
      <c r="AG538" s="7"/>
      <c r="AH538" s="7">
        <v>0</v>
      </c>
    </row>
    <row r="539" spans="1:34">
      <c r="A539" s="27">
        <v>40940</v>
      </c>
      <c r="B539" s="7" t="s">
        <v>1509</v>
      </c>
      <c r="C539" s="7" t="s">
        <v>1863</v>
      </c>
      <c r="D539" s="7" t="s">
        <v>734</v>
      </c>
      <c r="E539" s="7" t="s">
        <v>1843</v>
      </c>
      <c r="F539" s="7">
        <v>0</v>
      </c>
      <c r="G539" s="7">
        <v>0</v>
      </c>
      <c r="H539" s="7">
        <v>0</v>
      </c>
      <c r="I539" s="7" t="s">
        <v>99</v>
      </c>
      <c r="J539" s="7">
        <v>0</v>
      </c>
      <c r="K539" s="7" t="s">
        <v>99</v>
      </c>
      <c r="L539" s="7" t="s">
        <v>99</v>
      </c>
      <c r="M539" s="7" t="s">
        <v>99</v>
      </c>
      <c r="N539" s="7" t="s">
        <v>99</v>
      </c>
      <c r="O539" s="7" t="s">
        <v>99</v>
      </c>
      <c r="P539" s="7">
        <v>0</v>
      </c>
      <c r="Q539" s="7">
        <v>0</v>
      </c>
      <c r="R539" s="7">
        <v>0</v>
      </c>
      <c r="S539" s="7">
        <v>0</v>
      </c>
      <c r="T539" s="7">
        <v>0</v>
      </c>
      <c r="U539" s="7">
        <v>0</v>
      </c>
      <c r="V539" s="7">
        <v>0</v>
      </c>
      <c r="W539" s="7">
        <v>0</v>
      </c>
      <c r="X539" s="7" t="s">
        <v>99</v>
      </c>
      <c r="Y539" s="7" t="s">
        <v>99</v>
      </c>
      <c r="Z539" s="7"/>
      <c r="AA539" s="7"/>
      <c r="AB539" s="7"/>
      <c r="AC539" s="7"/>
      <c r="AD539" s="7"/>
      <c r="AE539" s="7"/>
      <c r="AF539" s="7"/>
      <c r="AG539" s="7"/>
      <c r="AH539" s="7">
        <v>0</v>
      </c>
    </row>
    <row r="540" spans="1:34">
      <c r="A540" s="27">
        <v>40940</v>
      </c>
      <c r="B540" s="7" t="s">
        <v>1509</v>
      </c>
      <c r="C540" s="7" t="s">
        <v>1863</v>
      </c>
      <c r="D540" s="7" t="s">
        <v>734</v>
      </c>
      <c r="E540" s="7" t="s">
        <v>943</v>
      </c>
      <c r="F540" s="7">
        <v>0</v>
      </c>
      <c r="G540" s="7">
        <v>0</v>
      </c>
      <c r="H540" s="7">
        <v>0</v>
      </c>
      <c r="I540" s="7" t="s">
        <v>99</v>
      </c>
      <c r="J540" s="7">
        <v>0</v>
      </c>
      <c r="K540" s="7" t="s">
        <v>99</v>
      </c>
      <c r="L540" s="7" t="s">
        <v>99</v>
      </c>
      <c r="M540" s="7" t="s">
        <v>99</v>
      </c>
      <c r="N540" s="7" t="s">
        <v>99</v>
      </c>
      <c r="O540" s="7" t="s">
        <v>99</v>
      </c>
      <c r="P540" s="7">
        <v>0</v>
      </c>
      <c r="Q540" s="7">
        <v>0</v>
      </c>
      <c r="R540" s="7">
        <v>0</v>
      </c>
      <c r="S540" s="7">
        <v>0</v>
      </c>
      <c r="T540" s="7">
        <v>0</v>
      </c>
      <c r="U540" s="7">
        <v>0</v>
      </c>
      <c r="V540" s="7">
        <v>0</v>
      </c>
      <c r="W540" s="7">
        <v>0</v>
      </c>
      <c r="X540" s="7" t="s">
        <v>99</v>
      </c>
      <c r="Y540" s="7" t="s">
        <v>99</v>
      </c>
      <c r="Z540" s="7"/>
      <c r="AA540" s="7"/>
      <c r="AB540" s="7"/>
      <c r="AC540" s="7"/>
      <c r="AD540" s="7"/>
      <c r="AE540" s="7"/>
      <c r="AF540" s="7"/>
      <c r="AG540" s="7"/>
      <c r="AH540" s="7">
        <v>0</v>
      </c>
    </row>
    <row r="541" spans="1:34">
      <c r="A541" s="27">
        <v>40940</v>
      </c>
      <c r="B541" s="7" t="s">
        <v>1509</v>
      </c>
      <c r="C541" s="7" t="s">
        <v>1863</v>
      </c>
      <c r="D541" s="7" t="s">
        <v>734</v>
      </c>
      <c r="E541" s="7" t="s">
        <v>1861</v>
      </c>
      <c r="F541" s="7">
        <v>0</v>
      </c>
      <c r="G541" s="7">
        <v>0</v>
      </c>
      <c r="H541" s="7">
        <v>0</v>
      </c>
      <c r="I541" s="7" t="s">
        <v>99</v>
      </c>
      <c r="J541" s="7">
        <v>0</v>
      </c>
      <c r="K541" s="7" t="s">
        <v>99</v>
      </c>
      <c r="L541" s="7" t="s">
        <v>99</v>
      </c>
      <c r="M541" s="7" t="s">
        <v>99</v>
      </c>
      <c r="N541" s="7" t="s">
        <v>99</v>
      </c>
      <c r="O541" s="7" t="s">
        <v>99</v>
      </c>
      <c r="P541" s="7">
        <v>0</v>
      </c>
      <c r="Q541" s="7">
        <v>0</v>
      </c>
      <c r="R541" s="7">
        <v>0</v>
      </c>
      <c r="S541" s="7">
        <v>0</v>
      </c>
      <c r="T541" s="7">
        <v>0</v>
      </c>
      <c r="U541" s="7">
        <v>0</v>
      </c>
      <c r="V541" s="7">
        <v>0</v>
      </c>
      <c r="W541" s="7">
        <v>0</v>
      </c>
      <c r="X541" s="7" t="s">
        <v>99</v>
      </c>
      <c r="Y541" s="7" t="s">
        <v>99</v>
      </c>
      <c r="Z541" s="7"/>
      <c r="AA541" s="7"/>
      <c r="AB541" s="7"/>
      <c r="AC541" s="7"/>
      <c r="AD541" s="7"/>
      <c r="AE541" s="7"/>
      <c r="AF541" s="7"/>
      <c r="AG541" s="7"/>
      <c r="AH541" s="7">
        <v>0</v>
      </c>
    </row>
    <row r="542" spans="1:34">
      <c r="A542" s="27">
        <v>40940</v>
      </c>
      <c r="B542" s="7" t="s">
        <v>1509</v>
      </c>
      <c r="C542" s="7" t="s">
        <v>1863</v>
      </c>
      <c r="D542" s="7" t="s">
        <v>734</v>
      </c>
      <c r="E542" s="7" t="s">
        <v>1862</v>
      </c>
      <c r="F542" s="7">
        <v>0</v>
      </c>
      <c r="G542" s="7">
        <v>0</v>
      </c>
      <c r="H542" s="7">
        <v>0</v>
      </c>
      <c r="I542" s="7" t="s">
        <v>99</v>
      </c>
      <c r="J542" s="7">
        <v>0</v>
      </c>
      <c r="K542" s="7" t="s">
        <v>99</v>
      </c>
      <c r="L542" s="7" t="s">
        <v>99</v>
      </c>
      <c r="M542" s="7" t="s">
        <v>99</v>
      </c>
      <c r="N542" s="7" t="s">
        <v>99</v>
      </c>
      <c r="O542" s="7" t="s">
        <v>99</v>
      </c>
      <c r="P542" s="7">
        <v>0</v>
      </c>
      <c r="Q542" s="7">
        <v>0</v>
      </c>
      <c r="R542" s="7">
        <v>0</v>
      </c>
      <c r="S542" s="7">
        <v>0</v>
      </c>
      <c r="T542" s="7">
        <v>0</v>
      </c>
      <c r="U542" s="7">
        <v>0</v>
      </c>
      <c r="V542" s="7">
        <v>0</v>
      </c>
      <c r="W542" s="7">
        <v>0</v>
      </c>
      <c r="X542" s="7" t="s">
        <v>99</v>
      </c>
      <c r="Y542" s="7" t="s">
        <v>99</v>
      </c>
      <c r="Z542" s="7"/>
      <c r="AA542" s="7"/>
      <c r="AB542" s="7"/>
      <c r="AC542" s="7"/>
      <c r="AD542" s="7"/>
      <c r="AE542" s="7"/>
      <c r="AF542" s="7"/>
      <c r="AG542" s="7"/>
      <c r="AH542" s="7">
        <v>0</v>
      </c>
    </row>
    <row r="543" spans="1:34">
      <c r="A543" s="27">
        <v>40940</v>
      </c>
      <c r="B543" s="7" t="s">
        <v>1509</v>
      </c>
      <c r="C543" s="7" t="s">
        <v>1865</v>
      </c>
      <c r="D543" s="7" t="s">
        <v>734</v>
      </c>
      <c r="E543" s="7" t="s">
        <v>1843</v>
      </c>
      <c r="F543" s="7">
        <v>0</v>
      </c>
      <c r="G543" s="7">
        <v>0</v>
      </c>
      <c r="H543" s="7">
        <v>0</v>
      </c>
      <c r="I543" s="7" t="s">
        <v>99</v>
      </c>
      <c r="J543" s="7">
        <v>0</v>
      </c>
      <c r="K543" s="7" t="s">
        <v>99</v>
      </c>
      <c r="L543" s="7" t="s">
        <v>99</v>
      </c>
      <c r="M543" s="7" t="s">
        <v>99</v>
      </c>
      <c r="N543" s="7" t="s">
        <v>99</v>
      </c>
      <c r="O543" s="7" t="s">
        <v>99</v>
      </c>
      <c r="P543" s="7">
        <v>0</v>
      </c>
      <c r="Q543" s="7">
        <v>0</v>
      </c>
      <c r="R543" s="7">
        <v>0</v>
      </c>
      <c r="S543" s="7">
        <v>0</v>
      </c>
      <c r="T543" s="7">
        <v>0</v>
      </c>
      <c r="U543" s="7">
        <v>0</v>
      </c>
      <c r="V543" s="7">
        <v>0</v>
      </c>
      <c r="W543" s="7">
        <v>0</v>
      </c>
      <c r="X543" s="7" t="s">
        <v>99</v>
      </c>
      <c r="Y543" s="7" t="s">
        <v>99</v>
      </c>
      <c r="Z543" s="7"/>
      <c r="AA543" s="7"/>
      <c r="AB543" s="7"/>
      <c r="AC543" s="7"/>
      <c r="AD543" s="7"/>
      <c r="AE543" s="7"/>
      <c r="AF543" s="7"/>
      <c r="AG543" s="7"/>
      <c r="AH543" s="7">
        <v>0</v>
      </c>
    </row>
    <row r="544" spans="1:34">
      <c r="A544" s="27">
        <v>40940</v>
      </c>
      <c r="B544" s="7" t="s">
        <v>1509</v>
      </c>
      <c r="C544" s="7" t="s">
        <v>1865</v>
      </c>
      <c r="D544" s="7" t="s">
        <v>734</v>
      </c>
      <c r="E544" s="7" t="s">
        <v>943</v>
      </c>
      <c r="F544" s="7">
        <v>0</v>
      </c>
      <c r="G544" s="7">
        <v>0</v>
      </c>
      <c r="H544" s="7">
        <v>0</v>
      </c>
      <c r="I544" s="7" t="s">
        <v>99</v>
      </c>
      <c r="J544" s="7">
        <v>0</v>
      </c>
      <c r="K544" s="7" t="s">
        <v>99</v>
      </c>
      <c r="L544" s="7" t="s">
        <v>99</v>
      </c>
      <c r="M544" s="7" t="s">
        <v>99</v>
      </c>
      <c r="N544" s="7" t="s">
        <v>99</v>
      </c>
      <c r="O544" s="7" t="s">
        <v>99</v>
      </c>
      <c r="P544" s="7">
        <v>0</v>
      </c>
      <c r="Q544" s="7">
        <v>0</v>
      </c>
      <c r="R544" s="7">
        <v>0</v>
      </c>
      <c r="S544" s="7">
        <v>0</v>
      </c>
      <c r="T544" s="7">
        <v>0</v>
      </c>
      <c r="U544" s="7">
        <v>0</v>
      </c>
      <c r="V544" s="7">
        <v>0</v>
      </c>
      <c r="W544" s="7">
        <v>0</v>
      </c>
      <c r="X544" s="7" t="s">
        <v>99</v>
      </c>
      <c r="Y544" s="7" t="s">
        <v>99</v>
      </c>
      <c r="Z544" s="7"/>
      <c r="AA544" s="7"/>
      <c r="AB544" s="7"/>
      <c r="AC544" s="7"/>
      <c r="AD544" s="7"/>
      <c r="AE544" s="7"/>
      <c r="AF544" s="7"/>
      <c r="AG544" s="7"/>
      <c r="AH544" s="7">
        <v>0</v>
      </c>
    </row>
    <row r="545" spans="1:34">
      <c r="A545" s="27">
        <v>40940</v>
      </c>
      <c r="B545" s="7" t="s">
        <v>1509</v>
      </c>
      <c r="C545" s="7" t="s">
        <v>1865</v>
      </c>
      <c r="D545" s="7" t="s">
        <v>734</v>
      </c>
      <c r="E545" s="7" t="s">
        <v>1861</v>
      </c>
      <c r="F545" s="7">
        <v>0</v>
      </c>
      <c r="G545" s="7">
        <v>0</v>
      </c>
      <c r="H545" s="7">
        <v>0</v>
      </c>
      <c r="I545" s="7" t="s">
        <v>99</v>
      </c>
      <c r="J545" s="7">
        <v>0</v>
      </c>
      <c r="K545" s="7" t="s">
        <v>99</v>
      </c>
      <c r="L545" s="7" t="s">
        <v>99</v>
      </c>
      <c r="M545" s="7" t="s">
        <v>99</v>
      </c>
      <c r="N545" s="7" t="s">
        <v>99</v>
      </c>
      <c r="O545" s="7" t="s">
        <v>99</v>
      </c>
      <c r="P545" s="7">
        <v>0</v>
      </c>
      <c r="Q545" s="7">
        <v>0</v>
      </c>
      <c r="R545" s="7">
        <v>0</v>
      </c>
      <c r="S545" s="7">
        <v>0</v>
      </c>
      <c r="T545" s="7">
        <v>0</v>
      </c>
      <c r="U545" s="7">
        <v>0</v>
      </c>
      <c r="V545" s="7">
        <v>0</v>
      </c>
      <c r="W545" s="7">
        <v>0</v>
      </c>
      <c r="X545" s="7" t="s">
        <v>99</v>
      </c>
      <c r="Y545" s="7" t="s">
        <v>99</v>
      </c>
      <c r="Z545" s="7"/>
      <c r="AA545" s="7"/>
      <c r="AB545" s="7"/>
      <c r="AC545" s="7"/>
      <c r="AD545" s="7"/>
      <c r="AE545" s="7"/>
      <c r="AF545" s="7"/>
      <c r="AG545" s="7"/>
      <c r="AH545" s="7">
        <v>0</v>
      </c>
    </row>
    <row r="546" spans="1:34">
      <c r="A546" s="27">
        <v>40940</v>
      </c>
      <c r="B546" s="7" t="s">
        <v>1509</v>
      </c>
      <c r="C546" s="7" t="s">
        <v>1865</v>
      </c>
      <c r="D546" s="7" t="s">
        <v>734</v>
      </c>
      <c r="E546" s="7" t="s">
        <v>1862</v>
      </c>
      <c r="F546" s="7">
        <v>0</v>
      </c>
      <c r="G546" s="7">
        <v>0</v>
      </c>
      <c r="H546" s="7">
        <v>0</v>
      </c>
      <c r="I546" s="7" t="s">
        <v>99</v>
      </c>
      <c r="J546" s="7">
        <v>0</v>
      </c>
      <c r="K546" s="7" t="s">
        <v>99</v>
      </c>
      <c r="L546" s="7" t="s">
        <v>99</v>
      </c>
      <c r="M546" s="7" t="s">
        <v>99</v>
      </c>
      <c r="N546" s="7" t="s">
        <v>99</v>
      </c>
      <c r="O546" s="7" t="s">
        <v>99</v>
      </c>
      <c r="P546" s="7">
        <v>0</v>
      </c>
      <c r="Q546" s="7">
        <v>0</v>
      </c>
      <c r="R546" s="7">
        <v>0</v>
      </c>
      <c r="S546" s="7">
        <v>0</v>
      </c>
      <c r="T546" s="7">
        <v>0</v>
      </c>
      <c r="U546" s="7">
        <v>0</v>
      </c>
      <c r="V546" s="7">
        <v>0</v>
      </c>
      <c r="W546" s="7">
        <v>0</v>
      </c>
      <c r="X546" s="7" t="s">
        <v>99</v>
      </c>
      <c r="Y546" s="7" t="s">
        <v>99</v>
      </c>
      <c r="Z546" s="7"/>
      <c r="AA546" s="7"/>
      <c r="AB546" s="7"/>
      <c r="AC546" s="7"/>
      <c r="AD546" s="7"/>
      <c r="AE546" s="7"/>
      <c r="AF546" s="7"/>
      <c r="AG546" s="7"/>
      <c r="AH546" s="7">
        <v>0</v>
      </c>
    </row>
    <row r="547" spans="1:34">
      <c r="A547" s="27">
        <v>40940</v>
      </c>
      <c r="B547" s="7" t="s">
        <v>1509</v>
      </c>
      <c r="C547" s="7" t="s">
        <v>1865</v>
      </c>
      <c r="D547" s="7" t="s">
        <v>1866</v>
      </c>
      <c r="E547" s="7" t="s">
        <v>1843</v>
      </c>
      <c r="F547" s="7">
        <v>0</v>
      </c>
      <c r="G547" s="7">
        <v>0</v>
      </c>
      <c r="H547" s="7">
        <v>0</v>
      </c>
      <c r="I547" s="7" t="s">
        <v>99</v>
      </c>
      <c r="J547" s="7">
        <v>0</v>
      </c>
      <c r="K547" s="7" t="s">
        <v>99</v>
      </c>
      <c r="L547" s="7" t="s">
        <v>99</v>
      </c>
      <c r="M547" s="7" t="s">
        <v>99</v>
      </c>
      <c r="N547" s="7" t="s">
        <v>99</v>
      </c>
      <c r="O547" s="7" t="s">
        <v>99</v>
      </c>
      <c r="P547" s="7">
        <v>0</v>
      </c>
      <c r="Q547" s="7">
        <v>0</v>
      </c>
      <c r="R547" s="7">
        <v>0</v>
      </c>
      <c r="S547" s="7">
        <v>0</v>
      </c>
      <c r="T547" s="7">
        <v>0</v>
      </c>
      <c r="U547" s="7">
        <v>0</v>
      </c>
      <c r="V547" s="7">
        <v>0</v>
      </c>
      <c r="W547" s="7">
        <v>0</v>
      </c>
      <c r="X547" s="7" t="s">
        <v>99</v>
      </c>
      <c r="Y547" s="7" t="s">
        <v>99</v>
      </c>
      <c r="Z547" s="7"/>
      <c r="AA547" s="7"/>
      <c r="AB547" s="7"/>
      <c r="AC547" s="7"/>
      <c r="AD547" s="7"/>
      <c r="AE547" s="7"/>
      <c r="AF547" s="7"/>
      <c r="AG547" s="7"/>
      <c r="AH547" s="7">
        <v>0</v>
      </c>
    </row>
    <row r="548" spans="1:34">
      <c r="A548" s="27">
        <v>40940</v>
      </c>
      <c r="B548" s="7" t="s">
        <v>1509</v>
      </c>
      <c r="C548" s="7" t="s">
        <v>1865</v>
      </c>
      <c r="D548" s="7" t="s">
        <v>1866</v>
      </c>
      <c r="E548" s="7" t="s">
        <v>943</v>
      </c>
      <c r="F548" s="7">
        <v>0</v>
      </c>
      <c r="G548" s="7">
        <v>0</v>
      </c>
      <c r="H548" s="7">
        <v>0</v>
      </c>
      <c r="I548" s="7" t="s">
        <v>99</v>
      </c>
      <c r="J548" s="7">
        <v>0</v>
      </c>
      <c r="K548" s="7" t="s">
        <v>99</v>
      </c>
      <c r="L548" s="7" t="s">
        <v>99</v>
      </c>
      <c r="M548" s="7" t="s">
        <v>99</v>
      </c>
      <c r="N548" s="7" t="s">
        <v>99</v>
      </c>
      <c r="O548" s="7" t="s">
        <v>99</v>
      </c>
      <c r="P548" s="7">
        <v>0</v>
      </c>
      <c r="Q548" s="7">
        <v>0</v>
      </c>
      <c r="R548" s="7">
        <v>0</v>
      </c>
      <c r="S548" s="7">
        <v>0</v>
      </c>
      <c r="T548" s="7">
        <v>0</v>
      </c>
      <c r="U548" s="7">
        <v>0</v>
      </c>
      <c r="V548" s="7">
        <v>0</v>
      </c>
      <c r="W548" s="7">
        <v>0</v>
      </c>
      <c r="X548" s="7" t="s">
        <v>99</v>
      </c>
      <c r="Y548" s="7" t="s">
        <v>99</v>
      </c>
      <c r="Z548" s="7"/>
      <c r="AA548" s="7"/>
      <c r="AB548" s="7"/>
      <c r="AC548" s="7"/>
      <c r="AD548" s="7"/>
      <c r="AE548" s="7"/>
      <c r="AF548" s="7"/>
      <c r="AG548" s="7"/>
      <c r="AH548" s="7">
        <v>0</v>
      </c>
    </row>
    <row r="549" spans="1:34">
      <c r="A549" s="27">
        <v>40940</v>
      </c>
      <c r="B549" s="7" t="s">
        <v>1509</v>
      </c>
      <c r="C549" s="7" t="s">
        <v>1865</v>
      </c>
      <c r="D549" s="7" t="s">
        <v>1866</v>
      </c>
      <c r="E549" s="7" t="s">
        <v>1861</v>
      </c>
      <c r="F549" s="7">
        <v>0</v>
      </c>
      <c r="G549" s="7">
        <v>0</v>
      </c>
      <c r="H549" s="7">
        <v>0</v>
      </c>
      <c r="I549" s="7" t="s">
        <v>99</v>
      </c>
      <c r="J549" s="7">
        <v>0</v>
      </c>
      <c r="K549" s="7" t="s">
        <v>99</v>
      </c>
      <c r="L549" s="7" t="s">
        <v>99</v>
      </c>
      <c r="M549" s="7" t="s">
        <v>99</v>
      </c>
      <c r="N549" s="7" t="s">
        <v>99</v>
      </c>
      <c r="O549" s="7" t="s">
        <v>99</v>
      </c>
      <c r="P549" s="7">
        <v>0</v>
      </c>
      <c r="Q549" s="7">
        <v>0</v>
      </c>
      <c r="R549" s="7">
        <v>0</v>
      </c>
      <c r="S549" s="7">
        <v>0</v>
      </c>
      <c r="T549" s="7">
        <v>0</v>
      </c>
      <c r="U549" s="7">
        <v>0</v>
      </c>
      <c r="V549" s="7">
        <v>0</v>
      </c>
      <c r="W549" s="7">
        <v>0</v>
      </c>
      <c r="X549" s="7" t="s">
        <v>99</v>
      </c>
      <c r="Y549" s="7" t="s">
        <v>99</v>
      </c>
      <c r="Z549" s="7"/>
      <c r="AA549" s="7"/>
      <c r="AB549" s="7"/>
      <c r="AC549" s="7"/>
      <c r="AD549" s="7"/>
      <c r="AE549" s="7"/>
      <c r="AF549" s="7"/>
      <c r="AG549" s="7"/>
      <c r="AH549" s="7">
        <v>0</v>
      </c>
    </row>
    <row r="550" spans="1:34">
      <c r="A550" s="27">
        <v>40940</v>
      </c>
      <c r="B550" s="7" t="s">
        <v>1509</v>
      </c>
      <c r="C550" s="7" t="s">
        <v>1865</v>
      </c>
      <c r="D550" s="7" t="s">
        <v>1866</v>
      </c>
      <c r="E550" s="7" t="s">
        <v>1862</v>
      </c>
      <c r="F550" s="7">
        <v>0</v>
      </c>
      <c r="G550" s="7">
        <v>0</v>
      </c>
      <c r="H550" s="7">
        <v>0</v>
      </c>
      <c r="I550" s="7" t="s">
        <v>99</v>
      </c>
      <c r="J550" s="7">
        <v>0</v>
      </c>
      <c r="K550" s="7" t="s">
        <v>99</v>
      </c>
      <c r="L550" s="7" t="s">
        <v>99</v>
      </c>
      <c r="M550" s="7" t="s">
        <v>99</v>
      </c>
      <c r="N550" s="7" t="s">
        <v>99</v>
      </c>
      <c r="O550" s="7" t="s">
        <v>99</v>
      </c>
      <c r="P550" s="7">
        <v>0</v>
      </c>
      <c r="Q550" s="7">
        <v>0</v>
      </c>
      <c r="R550" s="7">
        <v>0</v>
      </c>
      <c r="S550" s="7">
        <v>0</v>
      </c>
      <c r="T550" s="7">
        <v>0</v>
      </c>
      <c r="U550" s="7">
        <v>0</v>
      </c>
      <c r="V550" s="7">
        <v>0</v>
      </c>
      <c r="W550" s="7">
        <v>0</v>
      </c>
      <c r="X550" s="7" t="s">
        <v>99</v>
      </c>
      <c r="Y550" s="7" t="s">
        <v>99</v>
      </c>
      <c r="Z550" s="7"/>
      <c r="AA550" s="7"/>
      <c r="AB550" s="7"/>
      <c r="AC550" s="7"/>
      <c r="AD550" s="7"/>
      <c r="AE550" s="7"/>
      <c r="AF550" s="7"/>
      <c r="AG550" s="7"/>
      <c r="AH550" s="7">
        <v>0</v>
      </c>
    </row>
    <row r="551" spans="1:34">
      <c r="A551" s="27">
        <v>40940</v>
      </c>
      <c r="B551" s="7" t="s">
        <v>1509</v>
      </c>
      <c r="C551" s="7" t="s">
        <v>1865</v>
      </c>
      <c r="D551" s="7" t="s">
        <v>1374</v>
      </c>
      <c r="E551" s="7" t="s">
        <v>1843</v>
      </c>
      <c r="F551" s="7">
        <v>0</v>
      </c>
      <c r="G551" s="7">
        <v>0</v>
      </c>
      <c r="H551" s="7">
        <v>0</v>
      </c>
      <c r="I551" s="7" t="s">
        <v>99</v>
      </c>
      <c r="J551" s="7">
        <v>0</v>
      </c>
      <c r="K551" s="7" t="s">
        <v>99</v>
      </c>
      <c r="L551" s="7" t="s">
        <v>99</v>
      </c>
      <c r="M551" s="7" t="s">
        <v>99</v>
      </c>
      <c r="N551" s="7" t="s">
        <v>99</v>
      </c>
      <c r="O551" s="7" t="s">
        <v>99</v>
      </c>
      <c r="P551" s="7">
        <v>0</v>
      </c>
      <c r="Q551" s="7">
        <v>0</v>
      </c>
      <c r="R551" s="7">
        <v>0</v>
      </c>
      <c r="S551" s="7">
        <v>0</v>
      </c>
      <c r="T551" s="7">
        <v>0</v>
      </c>
      <c r="U551" s="7">
        <v>0</v>
      </c>
      <c r="V551" s="7">
        <v>0</v>
      </c>
      <c r="W551" s="7">
        <v>0</v>
      </c>
      <c r="X551" s="7" t="s">
        <v>99</v>
      </c>
      <c r="Y551" s="7" t="s">
        <v>99</v>
      </c>
      <c r="Z551" s="7"/>
      <c r="AA551" s="7"/>
      <c r="AB551" s="7"/>
      <c r="AC551" s="7"/>
      <c r="AD551" s="7"/>
      <c r="AE551" s="7"/>
      <c r="AF551" s="7"/>
      <c r="AG551" s="7"/>
      <c r="AH551" s="7">
        <v>0</v>
      </c>
    </row>
    <row r="552" spans="1:34">
      <c r="A552" s="27">
        <v>40940</v>
      </c>
      <c r="B552" s="7" t="s">
        <v>1509</v>
      </c>
      <c r="C552" s="7" t="s">
        <v>1865</v>
      </c>
      <c r="D552" s="7" t="s">
        <v>1374</v>
      </c>
      <c r="E552" s="7" t="s">
        <v>943</v>
      </c>
      <c r="F552" s="7">
        <v>0</v>
      </c>
      <c r="G552" s="7">
        <v>0</v>
      </c>
      <c r="H552" s="7">
        <v>0</v>
      </c>
      <c r="I552" s="7" t="s">
        <v>99</v>
      </c>
      <c r="J552" s="7">
        <v>0</v>
      </c>
      <c r="K552" s="7" t="s">
        <v>99</v>
      </c>
      <c r="L552" s="7" t="s">
        <v>99</v>
      </c>
      <c r="M552" s="7" t="s">
        <v>99</v>
      </c>
      <c r="N552" s="7" t="s">
        <v>99</v>
      </c>
      <c r="O552" s="7" t="s">
        <v>99</v>
      </c>
      <c r="P552" s="7">
        <v>0</v>
      </c>
      <c r="Q552" s="7">
        <v>0</v>
      </c>
      <c r="R552" s="7">
        <v>0</v>
      </c>
      <c r="S552" s="7">
        <v>0</v>
      </c>
      <c r="T552" s="7">
        <v>0</v>
      </c>
      <c r="U552" s="7">
        <v>0</v>
      </c>
      <c r="V552" s="7">
        <v>0</v>
      </c>
      <c r="W552" s="7">
        <v>0</v>
      </c>
      <c r="X552" s="7" t="s">
        <v>99</v>
      </c>
      <c r="Y552" s="7" t="s">
        <v>99</v>
      </c>
      <c r="Z552" s="7"/>
      <c r="AA552" s="7"/>
      <c r="AB552" s="7"/>
      <c r="AC552" s="7"/>
      <c r="AD552" s="7"/>
      <c r="AE552" s="7"/>
      <c r="AF552" s="7"/>
      <c r="AG552" s="7"/>
      <c r="AH552" s="7">
        <v>0</v>
      </c>
    </row>
    <row r="553" spans="1:34">
      <c r="A553" s="27">
        <v>40940</v>
      </c>
      <c r="B553" s="7" t="s">
        <v>1509</v>
      </c>
      <c r="C553" s="7" t="s">
        <v>1865</v>
      </c>
      <c r="D553" s="7" t="s">
        <v>1374</v>
      </c>
      <c r="E553" s="7" t="s">
        <v>1861</v>
      </c>
      <c r="F553" s="7">
        <v>0</v>
      </c>
      <c r="G553" s="7">
        <v>0</v>
      </c>
      <c r="H553" s="7">
        <v>0</v>
      </c>
      <c r="I553" s="7" t="s">
        <v>99</v>
      </c>
      <c r="J553" s="7">
        <v>0</v>
      </c>
      <c r="K553" s="7" t="s">
        <v>99</v>
      </c>
      <c r="L553" s="7" t="s">
        <v>99</v>
      </c>
      <c r="M553" s="7" t="s">
        <v>99</v>
      </c>
      <c r="N553" s="7" t="s">
        <v>99</v>
      </c>
      <c r="O553" s="7" t="s">
        <v>99</v>
      </c>
      <c r="P553" s="7">
        <v>0</v>
      </c>
      <c r="Q553" s="7">
        <v>0</v>
      </c>
      <c r="R553" s="7">
        <v>0</v>
      </c>
      <c r="S553" s="7">
        <v>0</v>
      </c>
      <c r="T553" s="7">
        <v>0</v>
      </c>
      <c r="U553" s="7">
        <v>0</v>
      </c>
      <c r="V553" s="7">
        <v>0</v>
      </c>
      <c r="W553" s="7">
        <v>0</v>
      </c>
      <c r="X553" s="7" t="s">
        <v>99</v>
      </c>
      <c r="Y553" s="7" t="s">
        <v>99</v>
      </c>
      <c r="Z553" s="7"/>
      <c r="AA553" s="7"/>
      <c r="AB553" s="7"/>
      <c r="AC553" s="7"/>
      <c r="AD553" s="7"/>
      <c r="AE553" s="7"/>
      <c r="AF553" s="7"/>
      <c r="AG553" s="7"/>
      <c r="AH553" s="7">
        <v>0</v>
      </c>
    </row>
    <row r="554" spans="1:34">
      <c r="A554" s="27">
        <v>40940</v>
      </c>
      <c r="B554" s="7" t="s">
        <v>1509</v>
      </c>
      <c r="C554" s="7" t="s">
        <v>1865</v>
      </c>
      <c r="D554" s="7" t="s">
        <v>1374</v>
      </c>
      <c r="E554" s="7" t="s">
        <v>1862</v>
      </c>
      <c r="F554" s="7">
        <v>0</v>
      </c>
      <c r="G554" s="7">
        <v>0</v>
      </c>
      <c r="H554" s="7">
        <v>0</v>
      </c>
      <c r="I554" s="7" t="s">
        <v>99</v>
      </c>
      <c r="J554" s="7">
        <v>0</v>
      </c>
      <c r="K554" s="7" t="s">
        <v>99</v>
      </c>
      <c r="L554" s="7" t="s">
        <v>99</v>
      </c>
      <c r="M554" s="7" t="s">
        <v>99</v>
      </c>
      <c r="N554" s="7" t="s">
        <v>99</v>
      </c>
      <c r="O554" s="7" t="s">
        <v>99</v>
      </c>
      <c r="P554" s="7">
        <v>0</v>
      </c>
      <c r="Q554" s="7">
        <v>0</v>
      </c>
      <c r="R554" s="7">
        <v>0</v>
      </c>
      <c r="S554" s="7">
        <v>0</v>
      </c>
      <c r="T554" s="7">
        <v>0</v>
      </c>
      <c r="U554" s="7">
        <v>0</v>
      </c>
      <c r="V554" s="7">
        <v>0</v>
      </c>
      <c r="W554" s="7">
        <v>0</v>
      </c>
      <c r="X554" s="7" t="s">
        <v>99</v>
      </c>
      <c r="Y554" s="7" t="s">
        <v>99</v>
      </c>
      <c r="Z554" s="7"/>
      <c r="AA554" s="7"/>
      <c r="AB554" s="7"/>
      <c r="AC554" s="7"/>
      <c r="AD554" s="7"/>
      <c r="AE554" s="7"/>
      <c r="AF554" s="7"/>
      <c r="AG554" s="7"/>
      <c r="AH554" s="7">
        <v>0</v>
      </c>
    </row>
    <row r="555" spans="1:34">
      <c r="A555" s="27">
        <v>40940</v>
      </c>
      <c r="B555" s="7" t="s">
        <v>1509</v>
      </c>
      <c r="C555" s="7" t="s">
        <v>405</v>
      </c>
      <c r="D555" s="7" t="s">
        <v>734</v>
      </c>
      <c r="E555" s="7" t="s">
        <v>1843</v>
      </c>
      <c r="F555" s="7">
        <v>238</v>
      </c>
      <c r="G555" s="7">
        <v>91</v>
      </c>
      <c r="H555" s="7">
        <v>63</v>
      </c>
      <c r="I555" s="7" t="s">
        <v>99</v>
      </c>
      <c r="J555" s="7">
        <v>0</v>
      </c>
      <c r="K555" s="7" t="s">
        <v>99</v>
      </c>
      <c r="L555" s="7" t="s">
        <v>99</v>
      </c>
      <c r="M555" s="7" t="s">
        <v>99</v>
      </c>
      <c r="N555" s="7" t="s">
        <v>99</v>
      </c>
      <c r="O555" s="7" t="s">
        <v>99</v>
      </c>
      <c r="P555" s="7">
        <v>0</v>
      </c>
      <c r="Q555" s="7">
        <v>0</v>
      </c>
      <c r="R555" s="7">
        <v>0</v>
      </c>
      <c r="S555" s="7">
        <v>0</v>
      </c>
      <c r="T555" s="7">
        <v>0</v>
      </c>
      <c r="U555" s="7">
        <v>0</v>
      </c>
      <c r="V555" s="7">
        <v>0</v>
      </c>
      <c r="W555" s="7">
        <v>0</v>
      </c>
      <c r="X555" s="7" t="s">
        <v>99</v>
      </c>
      <c r="Y555" s="7" t="s">
        <v>99</v>
      </c>
      <c r="Z555" s="7"/>
      <c r="AA555" s="7"/>
      <c r="AB555" s="7"/>
      <c r="AC555" s="7"/>
      <c r="AD555" s="7"/>
      <c r="AE555" s="7"/>
      <c r="AF555" s="7"/>
      <c r="AG555" s="7"/>
      <c r="AH555" s="7">
        <v>0</v>
      </c>
    </row>
    <row r="556" spans="1:34">
      <c r="A556" s="27">
        <v>40940</v>
      </c>
      <c r="B556" s="7" t="s">
        <v>1509</v>
      </c>
      <c r="C556" s="7" t="s">
        <v>405</v>
      </c>
      <c r="D556" s="7" t="s">
        <v>734</v>
      </c>
      <c r="E556" s="7" t="s">
        <v>943</v>
      </c>
      <c r="F556" s="7">
        <v>1486</v>
      </c>
      <c r="G556" s="7">
        <v>538</v>
      </c>
      <c r="H556" s="7">
        <v>389</v>
      </c>
      <c r="I556" s="7" t="s">
        <v>99</v>
      </c>
      <c r="J556" s="7">
        <v>0</v>
      </c>
      <c r="K556" s="7" t="s">
        <v>99</v>
      </c>
      <c r="L556" s="7" t="s">
        <v>99</v>
      </c>
      <c r="M556" s="7" t="s">
        <v>99</v>
      </c>
      <c r="N556" s="7" t="s">
        <v>99</v>
      </c>
      <c r="O556" s="7" t="s">
        <v>99</v>
      </c>
      <c r="P556" s="7">
        <v>0</v>
      </c>
      <c r="Q556" s="7">
        <v>0</v>
      </c>
      <c r="R556" s="7">
        <v>0</v>
      </c>
      <c r="S556" s="7">
        <v>0</v>
      </c>
      <c r="T556" s="7">
        <v>0</v>
      </c>
      <c r="U556" s="7">
        <v>0</v>
      </c>
      <c r="V556" s="7">
        <v>0</v>
      </c>
      <c r="W556" s="7">
        <v>0</v>
      </c>
      <c r="X556" s="7" t="s">
        <v>99</v>
      </c>
      <c r="Y556" s="7" t="s">
        <v>99</v>
      </c>
      <c r="Z556" s="7"/>
      <c r="AA556" s="7"/>
      <c r="AB556" s="7"/>
      <c r="AC556" s="7"/>
      <c r="AD556" s="7"/>
      <c r="AE556" s="7"/>
      <c r="AF556" s="7"/>
      <c r="AG556" s="7"/>
      <c r="AH556" s="7">
        <v>0</v>
      </c>
    </row>
    <row r="557" spans="1:34">
      <c r="A557" s="27">
        <v>40940</v>
      </c>
      <c r="B557" s="7" t="s">
        <v>1509</v>
      </c>
      <c r="C557" s="7" t="s">
        <v>405</v>
      </c>
      <c r="D557" s="7" t="s">
        <v>734</v>
      </c>
      <c r="E557" s="7" t="s">
        <v>1861</v>
      </c>
      <c r="F557" s="7">
        <v>1223</v>
      </c>
      <c r="G557" s="7">
        <v>433</v>
      </c>
      <c r="H557" s="7">
        <v>316</v>
      </c>
      <c r="I557" s="7" t="s">
        <v>99</v>
      </c>
      <c r="J557" s="7">
        <v>0</v>
      </c>
      <c r="K557" s="7" t="s">
        <v>99</v>
      </c>
      <c r="L557" s="7" t="s">
        <v>99</v>
      </c>
      <c r="M557" s="7" t="s">
        <v>99</v>
      </c>
      <c r="N557" s="7" t="s">
        <v>99</v>
      </c>
      <c r="O557" s="7" t="s">
        <v>99</v>
      </c>
      <c r="P557" s="7">
        <v>0</v>
      </c>
      <c r="Q557" s="7">
        <v>0</v>
      </c>
      <c r="R557" s="7">
        <v>0</v>
      </c>
      <c r="S557" s="7">
        <v>0</v>
      </c>
      <c r="T557" s="7">
        <v>0</v>
      </c>
      <c r="U557" s="7">
        <v>0</v>
      </c>
      <c r="V557" s="7">
        <v>0</v>
      </c>
      <c r="W557" s="7">
        <v>0</v>
      </c>
      <c r="X557" s="7" t="s">
        <v>99</v>
      </c>
      <c r="Y557" s="7" t="s">
        <v>99</v>
      </c>
      <c r="Z557" s="7"/>
      <c r="AA557" s="7"/>
      <c r="AB557" s="7"/>
      <c r="AC557" s="7"/>
      <c r="AD557" s="7"/>
      <c r="AE557" s="7"/>
      <c r="AF557" s="7"/>
      <c r="AG557" s="7"/>
      <c r="AH557" s="7">
        <v>0</v>
      </c>
    </row>
    <row r="558" spans="1:34">
      <c r="A558" s="27">
        <v>40940</v>
      </c>
      <c r="B558" s="7" t="s">
        <v>1509</v>
      </c>
      <c r="C558" s="7" t="s">
        <v>405</v>
      </c>
      <c r="D558" s="7" t="s">
        <v>734</v>
      </c>
      <c r="E558" s="7" t="s">
        <v>1862</v>
      </c>
      <c r="F558" s="7">
        <v>263</v>
      </c>
      <c r="G558" s="7">
        <v>105</v>
      </c>
      <c r="H558" s="7">
        <v>73</v>
      </c>
      <c r="I558" s="7" t="s">
        <v>99</v>
      </c>
      <c r="J558" s="7">
        <v>0</v>
      </c>
      <c r="K558" s="7" t="s">
        <v>99</v>
      </c>
      <c r="L558" s="7" t="s">
        <v>99</v>
      </c>
      <c r="M558" s="7" t="s">
        <v>99</v>
      </c>
      <c r="N558" s="7" t="s">
        <v>99</v>
      </c>
      <c r="O558" s="7" t="s">
        <v>99</v>
      </c>
      <c r="P558" s="7">
        <v>0</v>
      </c>
      <c r="Q558" s="7">
        <v>0</v>
      </c>
      <c r="R558" s="7">
        <v>0</v>
      </c>
      <c r="S558" s="7">
        <v>0</v>
      </c>
      <c r="T558" s="7">
        <v>0</v>
      </c>
      <c r="U558" s="7">
        <v>0</v>
      </c>
      <c r="V558" s="7">
        <v>0</v>
      </c>
      <c r="W558" s="7">
        <v>0</v>
      </c>
      <c r="X558" s="7" t="s">
        <v>99</v>
      </c>
      <c r="Y558" s="7" t="s">
        <v>99</v>
      </c>
      <c r="Z558" s="7"/>
      <c r="AA558" s="7"/>
      <c r="AB558" s="7"/>
      <c r="AC558" s="7"/>
      <c r="AD558" s="7"/>
      <c r="AE558" s="7"/>
      <c r="AF558" s="7"/>
      <c r="AG558" s="7"/>
      <c r="AH558" s="7">
        <v>0</v>
      </c>
    </row>
    <row r="559" spans="1:34">
      <c r="A559" s="27">
        <v>40940</v>
      </c>
      <c r="B559" s="7" t="s">
        <v>1757</v>
      </c>
      <c r="C559" s="7" t="s">
        <v>1151</v>
      </c>
      <c r="D559" s="7" t="s">
        <v>734</v>
      </c>
      <c r="E559" s="7" t="s">
        <v>1843</v>
      </c>
      <c r="F559" s="7">
        <v>48</v>
      </c>
      <c r="G559" s="7">
        <v>21</v>
      </c>
      <c r="H559" s="7">
        <v>14</v>
      </c>
      <c r="I559" s="7" t="s">
        <v>99</v>
      </c>
      <c r="J559" s="7">
        <v>52</v>
      </c>
      <c r="K559" s="7" t="s">
        <v>99</v>
      </c>
      <c r="L559" s="7" t="s">
        <v>99</v>
      </c>
      <c r="M559" s="7" t="s">
        <v>99</v>
      </c>
      <c r="N559" s="7" t="s">
        <v>99</v>
      </c>
      <c r="O559" s="7" t="s">
        <v>99</v>
      </c>
      <c r="P559" s="7">
        <v>5</v>
      </c>
      <c r="Q559" s="7">
        <v>6</v>
      </c>
      <c r="R559" s="7">
        <v>4</v>
      </c>
      <c r="S559" s="7">
        <v>6</v>
      </c>
      <c r="T559" s="7">
        <v>4</v>
      </c>
      <c r="U559" s="7">
        <v>2</v>
      </c>
      <c r="V559" s="7">
        <v>3</v>
      </c>
      <c r="W559" s="7">
        <v>0</v>
      </c>
      <c r="X559" s="7" t="s">
        <v>99</v>
      </c>
      <c r="Y559" s="7" t="s">
        <v>99</v>
      </c>
      <c r="Z559" s="7"/>
      <c r="AA559" s="7"/>
      <c r="AB559" s="7"/>
      <c r="AC559" s="7"/>
      <c r="AD559" s="7"/>
      <c r="AE559" s="7"/>
      <c r="AF559" s="7"/>
      <c r="AG559" s="7"/>
      <c r="AH559" s="7">
        <v>2</v>
      </c>
    </row>
    <row r="560" spans="1:34">
      <c r="A560" s="27">
        <v>40940</v>
      </c>
      <c r="B560" s="7" t="s">
        <v>1757</v>
      </c>
      <c r="C560" s="7" t="s">
        <v>1151</v>
      </c>
      <c r="D560" s="7" t="s">
        <v>734</v>
      </c>
      <c r="E560" s="7" t="s">
        <v>943</v>
      </c>
      <c r="F560" s="7">
        <v>98</v>
      </c>
      <c r="G560" s="7">
        <v>36</v>
      </c>
      <c r="H560" s="7">
        <v>34</v>
      </c>
      <c r="I560" s="7" t="s">
        <v>99</v>
      </c>
      <c r="J560" s="7">
        <v>325</v>
      </c>
      <c r="K560" s="7" t="s">
        <v>99</v>
      </c>
      <c r="L560" s="7" t="s">
        <v>99</v>
      </c>
      <c r="M560" s="7" t="s">
        <v>99</v>
      </c>
      <c r="N560" s="7" t="s">
        <v>99</v>
      </c>
      <c r="O560" s="7" t="s">
        <v>99</v>
      </c>
      <c r="P560" s="7">
        <v>38</v>
      </c>
      <c r="Q560" s="7">
        <v>32</v>
      </c>
      <c r="R560" s="7">
        <v>12</v>
      </c>
      <c r="S560" s="7">
        <v>24</v>
      </c>
      <c r="T560" s="7">
        <v>76</v>
      </c>
      <c r="U560" s="7">
        <v>11</v>
      </c>
      <c r="V560" s="7">
        <v>20</v>
      </c>
      <c r="W560" s="7">
        <v>0</v>
      </c>
      <c r="X560" s="7" t="s">
        <v>99</v>
      </c>
      <c r="Y560" s="7" t="s">
        <v>99</v>
      </c>
      <c r="Z560" s="7"/>
      <c r="AA560" s="7"/>
      <c r="AB560" s="7"/>
      <c r="AC560" s="7"/>
      <c r="AD560" s="7"/>
      <c r="AE560" s="7"/>
      <c r="AF560" s="7"/>
      <c r="AG560" s="7"/>
      <c r="AH560" s="7">
        <v>21</v>
      </c>
    </row>
    <row r="561" spans="1:34">
      <c r="A561" s="27">
        <v>40940</v>
      </c>
      <c r="B561" s="7" t="s">
        <v>1757</v>
      </c>
      <c r="C561" s="7" t="s">
        <v>1151</v>
      </c>
      <c r="D561" s="7" t="s">
        <v>734</v>
      </c>
      <c r="E561" s="7" t="s">
        <v>1861</v>
      </c>
      <c r="F561" s="7">
        <v>66</v>
      </c>
      <c r="G561" s="7">
        <v>27</v>
      </c>
      <c r="H561" s="7">
        <v>22</v>
      </c>
      <c r="I561" s="7" t="s">
        <v>99</v>
      </c>
      <c r="J561" s="7">
        <v>278</v>
      </c>
      <c r="K561" s="7" t="s">
        <v>99</v>
      </c>
      <c r="L561" s="7" t="s">
        <v>99</v>
      </c>
      <c r="M561" s="7" t="s">
        <v>99</v>
      </c>
      <c r="N561" s="7" t="s">
        <v>99</v>
      </c>
      <c r="O561" s="7" t="s">
        <v>99</v>
      </c>
      <c r="P561" s="7">
        <v>31</v>
      </c>
      <c r="Q561" s="7">
        <v>24</v>
      </c>
      <c r="R561" s="7">
        <v>10</v>
      </c>
      <c r="S561" s="7">
        <v>20</v>
      </c>
      <c r="T561" s="7">
        <v>66</v>
      </c>
      <c r="U561" s="7">
        <v>11</v>
      </c>
      <c r="V561" s="7">
        <v>16</v>
      </c>
      <c r="W561" s="7">
        <v>0</v>
      </c>
      <c r="X561" s="7" t="s">
        <v>99</v>
      </c>
      <c r="Y561" s="7" t="s">
        <v>99</v>
      </c>
      <c r="Z561" s="7"/>
      <c r="AA561" s="7"/>
      <c r="AB561" s="7"/>
      <c r="AC561" s="7"/>
      <c r="AD561" s="7"/>
      <c r="AE561" s="7"/>
      <c r="AF561" s="7"/>
      <c r="AG561" s="7"/>
      <c r="AH561" s="7">
        <v>18</v>
      </c>
    </row>
    <row r="562" spans="1:34">
      <c r="A562" s="27">
        <v>40940</v>
      </c>
      <c r="B562" s="7" t="s">
        <v>1757</v>
      </c>
      <c r="C562" s="7" t="s">
        <v>1151</v>
      </c>
      <c r="D562" s="7" t="s">
        <v>734</v>
      </c>
      <c r="E562" s="7" t="s">
        <v>1862</v>
      </c>
      <c r="F562" s="7">
        <v>32</v>
      </c>
      <c r="G562" s="7">
        <v>9</v>
      </c>
      <c r="H562" s="7">
        <v>12</v>
      </c>
      <c r="I562" s="7" t="s">
        <v>99</v>
      </c>
      <c r="J562" s="7">
        <v>47</v>
      </c>
      <c r="K562" s="7" t="s">
        <v>99</v>
      </c>
      <c r="L562" s="7" t="s">
        <v>99</v>
      </c>
      <c r="M562" s="7" t="s">
        <v>99</v>
      </c>
      <c r="N562" s="7" t="s">
        <v>99</v>
      </c>
      <c r="O562" s="7" t="s">
        <v>99</v>
      </c>
      <c r="P562" s="7">
        <v>7</v>
      </c>
      <c r="Q562" s="7">
        <v>8</v>
      </c>
      <c r="R562" s="7">
        <v>2</v>
      </c>
      <c r="S562" s="7">
        <v>4</v>
      </c>
      <c r="T562" s="7">
        <v>10</v>
      </c>
      <c r="U562" s="7">
        <v>0</v>
      </c>
      <c r="V562" s="7">
        <v>4</v>
      </c>
      <c r="W562" s="7">
        <v>0</v>
      </c>
      <c r="X562" s="7" t="s">
        <v>99</v>
      </c>
      <c r="Y562" s="7" t="s">
        <v>99</v>
      </c>
      <c r="Z562" s="7"/>
      <c r="AA562" s="7"/>
      <c r="AB562" s="7"/>
      <c r="AC562" s="7"/>
      <c r="AD562" s="7"/>
      <c r="AE562" s="7"/>
      <c r="AF562" s="7"/>
      <c r="AG562" s="7"/>
      <c r="AH562" s="7">
        <v>3</v>
      </c>
    </row>
    <row r="563" spans="1:34">
      <c r="A563" s="27">
        <v>40940</v>
      </c>
      <c r="B563" s="7" t="s">
        <v>1757</v>
      </c>
      <c r="C563" s="7" t="s">
        <v>1863</v>
      </c>
      <c r="D563" s="7" t="s">
        <v>734</v>
      </c>
      <c r="E563" s="7" t="s">
        <v>1843</v>
      </c>
      <c r="F563" s="7">
        <v>190</v>
      </c>
      <c r="G563" s="7">
        <v>70</v>
      </c>
      <c r="H563" s="7">
        <v>49</v>
      </c>
      <c r="I563" s="7" t="s">
        <v>99</v>
      </c>
      <c r="J563" s="7">
        <v>11</v>
      </c>
      <c r="K563" s="7" t="s">
        <v>99</v>
      </c>
      <c r="L563" s="7" t="s">
        <v>99</v>
      </c>
      <c r="M563" s="7" t="s">
        <v>99</v>
      </c>
      <c r="N563" s="7" t="s">
        <v>99</v>
      </c>
      <c r="O563" s="7" t="s">
        <v>99</v>
      </c>
      <c r="P563" s="7">
        <v>0</v>
      </c>
      <c r="Q563" s="7">
        <v>0</v>
      </c>
      <c r="R563" s="7">
        <v>0</v>
      </c>
      <c r="S563" s="7">
        <v>0</v>
      </c>
      <c r="T563" s="7">
        <v>2</v>
      </c>
      <c r="U563" s="7">
        <v>0</v>
      </c>
      <c r="V563" s="7">
        <v>0</v>
      </c>
      <c r="W563" s="7">
        <v>0</v>
      </c>
      <c r="X563" s="7" t="s">
        <v>99</v>
      </c>
      <c r="Y563" s="7" t="s">
        <v>99</v>
      </c>
      <c r="Z563" s="7"/>
      <c r="AA563" s="7"/>
      <c r="AB563" s="7"/>
      <c r="AC563" s="7"/>
      <c r="AD563" s="7"/>
      <c r="AE563" s="7"/>
      <c r="AF563" s="7"/>
      <c r="AG563" s="7"/>
      <c r="AH563" s="7">
        <v>0</v>
      </c>
    </row>
    <row r="564" spans="1:34">
      <c r="A564" s="27">
        <v>40940</v>
      </c>
      <c r="B564" s="7" t="s">
        <v>1757</v>
      </c>
      <c r="C564" s="7" t="s">
        <v>1863</v>
      </c>
      <c r="D564" s="7" t="s">
        <v>734</v>
      </c>
      <c r="E564" s="7" t="s">
        <v>943</v>
      </c>
      <c r="F564" s="7">
        <v>1388</v>
      </c>
      <c r="G564" s="7">
        <v>502</v>
      </c>
      <c r="H564" s="7">
        <v>355</v>
      </c>
      <c r="I564" s="7" t="s">
        <v>99</v>
      </c>
      <c r="J564" s="7">
        <v>25</v>
      </c>
      <c r="K564" s="7" t="s">
        <v>99</v>
      </c>
      <c r="L564" s="7" t="s">
        <v>99</v>
      </c>
      <c r="M564" s="7" t="s">
        <v>99</v>
      </c>
      <c r="N564" s="7" t="s">
        <v>99</v>
      </c>
      <c r="O564" s="7" t="s">
        <v>99</v>
      </c>
      <c r="P564" s="7">
        <v>0</v>
      </c>
      <c r="Q564" s="7">
        <v>0</v>
      </c>
      <c r="R564" s="7">
        <v>0</v>
      </c>
      <c r="S564" s="7">
        <v>0</v>
      </c>
      <c r="T564" s="7">
        <v>3</v>
      </c>
      <c r="U564" s="7">
        <v>0</v>
      </c>
      <c r="V564" s="7">
        <v>0</v>
      </c>
      <c r="W564" s="7">
        <v>0</v>
      </c>
      <c r="X564" s="7" t="s">
        <v>99</v>
      </c>
      <c r="Y564" s="7" t="s">
        <v>99</v>
      </c>
      <c r="Z564" s="7"/>
      <c r="AA564" s="7"/>
      <c r="AB564" s="7"/>
      <c r="AC564" s="7"/>
      <c r="AD564" s="7"/>
      <c r="AE564" s="7"/>
      <c r="AF564" s="7"/>
      <c r="AG564" s="7"/>
      <c r="AH564" s="7">
        <v>0</v>
      </c>
    </row>
    <row r="565" spans="1:34">
      <c r="A565" s="27">
        <v>40940</v>
      </c>
      <c r="B565" s="7" t="s">
        <v>1757</v>
      </c>
      <c r="C565" s="7" t="s">
        <v>1863</v>
      </c>
      <c r="D565" s="7" t="s">
        <v>734</v>
      </c>
      <c r="E565" s="7" t="s">
        <v>1861</v>
      </c>
      <c r="F565" s="7">
        <v>1157</v>
      </c>
      <c r="G565" s="7">
        <v>406</v>
      </c>
      <c r="H565" s="7">
        <v>294</v>
      </c>
      <c r="I565" s="7" t="s">
        <v>99</v>
      </c>
      <c r="J565" s="7">
        <v>15</v>
      </c>
      <c r="K565" s="7" t="s">
        <v>99</v>
      </c>
      <c r="L565" s="7" t="s">
        <v>99</v>
      </c>
      <c r="M565" s="7" t="s">
        <v>99</v>
      </c>
      <c r="N565" s="7" t="s">
        <v>99</v>
      </c>
      <c r="O565" s="7" t="s">
        <v>99</v>
      </c>
      <c r="P565" s="7">
        <v>0</v>
      </c>
      <c r="Q565" s="7">
        <v>0</v>
      </c>
      <c r="R565" s="7">
        <v>0</v>
      </c>
      <c r="S565" s="7">
        <v>0</v>
      </c>
      <c r="T565" s="7">
        <v>2</v>
      </c>
      <c r="U565" s="7">
        <v>0</v>
      </c>
      <c r="V565" s="7">
        <v>0</v>
      </c>
      <c r="W565" s="7">
        <v>0</v>
      </c>
      <c r="X565" s="7" t="s">
        <v>99</v>
      </c>
      <c r="Y565" s="7" t="s">
        <v>99</v>
      </c>
      <c r="Z565" s="7"/>
      <c r="AA565" s="7"/>
      <c r="AB565" s="7"/>
      <c r="AC565" s="7"/>
      <c r="AD565" s="7"/>
      <c r="AE565" s="7"/>
      <c r="AF565" s="7"/>
      <c r="AG565" s="7"/>
      <c r="AH565" s="7">
        <v>0</v>
      </c>
    </row>
    <row r="566" spans="1:34">
      <c r="A566" s="27">
        <v>40940</v>
      </c>
      <c r="B566" s="7" t="s">
        <v>1757</v>
      </c>
      <c r="C566" s="7" t="s">
        <v>1863</v>
      </c>
      <c r="D566" s="7" t="s">
        <v>734</v>
      </c>
      <c r="E566" s="7" t="s">
        <v>1862</v>
      </c>
      <c r="F566" s="7">
        <v>231</v>
      </c>
      <c r="G566" s="7">
        <v>96</v>
      </c>
      <c r="H566" s="7">
        <v>61</v>
      </c>
      <c r="I566" s="7" t="s">
        <v>99</v>
      </c>
      <c r="J566" s="7">
        <v>10</v>
      </c>
      <c r="K566" s="7" t="s">
        <v>99</v>
      </c>
      <c r="L566" s="7" t="s">
        <v>99</v>
      </c>
      <c r="M566" s="7" t="s">
        <v>99</v>
      </c>
      <c r="N566" s="7" t="s">
        <v>99</v>
      </c>
      <c r="O566" s="7" t="s">
        <v>99</v>
      </c>
      <c r="P566" s="7">
        <v>0</v>
      </c>
      <c r="Q566" s="7">
        <v>0</v>
      </c>
      <c r="R566" s="7">
        <v>0</v>
      </c>
      <c r="S566" s="7">
        <v>0</v>
      </c>
      <c r="T566" s="7">
        <v>1</v>
      </c>
      <c r="U566" s="7">
        <v>0</v>
      </c>
      <c r="V566" s="7">
        <v>0</v>
      </c>
      <c r="W566" s="7">
        <v>0</v>
      </c>
      <c r="X566" s="7" t="s">
        <v>99</v>
      </c>
      <c r="Y566" s="7" t="s">
        <v>99</v>
      </c>
      <c r="Z566" s="7"/>
      <c r="AA566" s="7"/>
      <c r="AB566" s="7"/>
      <c r="AC566" s="7"/>
      <c r="AD566" s="7"/>
      <c r="AE566" s="7"/>
      <c r="AF566" s="7"/>
      <c r="AG566" s="7"/>
      <c r="AH566" s="7">
        <v>0</v>
      </c>
    </row>
    <row r="567" spans="1:34">
      <c r="A567" s="27">
        <v>40940</v>
      </c>
      <c r="B567" s="7" t="s">
        <v>1757</v>
      </c>
      <c r="C567" s="7" t="s">
        <v>1865</v>
      </c>
      <c r="D567" s="7" t="s">
        <v>734</v>
      </c>
      <c r="E567" s="7" t="s">
        <v>1843</v>
      </c>
      <c r="F567" s="7">
        <v>190</v>
      </c>
      <c r="G567" s="7">
        <v>70</v>
      </c>
      <c r="H567" s="7">
        <v>49</v>
      </c>
      <c r="I567" s="7" t="s">
        <v>99</v>
      </c>
      <c r="J567" s="7">
        <v>41</v>
      </c>
      <c r="K567" s="7" t="s">
        <v>99</v>
      </c>
      <c r="L567" s="7" t="s">
        <v>99</v>
      </c>
      <c r="M567" s="7" t="s">
        <v>99</v>
      </c>
      <c r="N567" s="7" t="s">
        <v>99</v>
      </c>
      <c r="O567" s="7" t="s">
        <v>99</v>
      </c>
      <c r="P567" s="7">
        <v>5</v>
      </c>
      <c r="Q567" s="7">
        <v>6</v>
      </c>
      <c r="R567" s="7">
        <v>4</v>
      </c>
      <c r="S567" s="7">
        <v>6</v>
      </c>
      <c r="T567" s="7">
        <v>2</v>
      </c>
      <c r="U567" s="7">
        <v>2</v>
      </c>
      <c r="V567" s="7">
        <v>3</v>
      </c>
      <c r="W567" s="7">
        <v>0</v>
      </c>
      <c r="X567" s="7" t="s">
        <v>99</v>
      </c>
      <c r="Y567" s="7" t="s">
        <v>99</v>
      </c>
      <c r="Z567" s="7"/>
      <c r="AA567" s="7"/>
      <c r="AB567" s="7"/>
      <c r="AC567" s="7"/>
      <c r="AD567" s="7"/>
      <c r="AE567" s="7"/>
      <c r="AF567" s="7"/>
      <c r="AG567" s="7"/>
      <c r="AH567" s="7">
        <v>2</v>
      </c>
    </row>
    <row r="568" spans="1:34">
      <c r="A568" s="27">
        <v>40940</v>
      </c>
      <c r="B568" s="7" t="s">
        <v>1757</v>
      </c>
      <c r="C568" s="7" t="s">
        <v>1865</v>
      </c>
      <c r="D568" s="7" t="s">
        <v>734</v>
      </c>
      <c r="E568" s="7" t="s">
        <v>943</v>
      </c>
      <c r="F568" s="7">
        <v>1388</v>
      </c>
      <c r="G568" s="7">
        <v>502</v>
      </c>
      <c r="H568" s="7">
        <v>355</v>
      </c>
      <c r="I568" s="7" t="s">
        <v>99</v>
      </c>
      <c r="J568" s="7">
        <v>300</v>
      </c>
      <c r="K568" s="7" t="s">
        <v>99</v>
      </c>
      <c r="L568" s="7" t="s">
        <v>99</v>
      </c>
      <c r="M568" s="7" t="s">
        <v>99</v>
      </c>
      <c r="N568" s="7" t="s">
        <v>99</v>
      </c>
      <c r="O568" s="7" t="s">
        <v>99</v>
      </c>
      <c r="P568" s="7">
        <v>38</v>
      </c>
      <c r="Q568" s="7">
        <v>32</v>
      </c>
      <c r="R568" s="7">
        <v>12</v>
      </c>
      <c r="S568" s="7">
        <v>24</v>
      </c>
      <c r="T568" s="7">
        <v>73</v>
      </c>
      <c r="U568" s="7">
        <v>11</v>
      </c>
      <c r="V568" s="7">
        <v>20</v>
      </c>
      <c r="W568" s="7">
        <v>0</v>
      </c>
      <c r="X568" s="7" t="s">
        <v>99</v>
      </c>
      <c r="Y568" s="7" t="s">
        <v>99</v>
      </c>
      <c r="Z568" s="7"/>
      <c r="AA568" s="7"/>
      <c r="AB568" s="7"/>
      <c r="AC568" s="7"/>
      <c r="AD568" s="7"/>
      <c r="AE568" s="7"/>
      <c r="AF568" s="7"/>
      <c r="AG568" s="7"/>
      <c r="AH568" s="7">
        <v>21</v>
      </c>
    </row>
    <row r="569" spans="1:34">
      <c r="A569" s="27">
        <v>40940</v>
      </c>
      <c r="B569" s="7" t="s">
        <v>1757</v>
      </c>
      <c r="C569" s="7" t="s">
        <v>1865</v>
      </c>
      <c r="D569" s="7" t="s">
        <v>734</v>
      </c>
      <c r="E569" s="7" t="s">
        <v>1861</v>
      </c>
      <c r="F569" s="7">
        <v>1157</v>
      </c>
      <c r="G569" s="7">
        <v>406</v>
      </c>
      <c r="H569" s="7">
        <v>294</v>
      </c>
      <c r="I569" s="7" t="s">
        <v>99</v>
      </c>
      <c r="J569" s="7">
        <v>263</v>
      </c>
      <c r="K569" s="7" t="s">
        <v>99</v>
      </c>
      <c r="L569" s="7" t="s">
        <v>99</v>
      </c>
      <c r="M569" s="7" t="s">
        <v>99</v>
      </c>
      <c r="N569" s="7" t="s">
        <v>99</v>
      </c>
      <c r="O569" s="7" t="s">
        <v>99</v>
      </c>
      <c r="P569" s="7">
        <v>31</v>
      </c>
      <c r="Q569" s="7">
        <v>24</v>
      </c>
      <c r="R569" s="7">
        <v>10</v>
      </c>
      <c r="S569" s="7">
        <v>20</v>
      </c>
      <c r="T569" s="7">
        <v>64</v>
      </c>
      <c r="U569" s="7">
        <v>11</v>
      </c>
      <c r="V569" s="7">
        <v>16</v>
      </c>
      <c r="W569" s="7">
        <v>0</v>
      </c>
      <c r="X569" s="7" t="s">
        <v>99</v>
      </c>
      <c r="Y569" s="7" t="s">
        <v>99</v>
      </c>
      <c r="Z569" s="7"/>
      <c r="AA569" s="7"/>
      <c r="AB569" s="7"/>
      <c r="AC569" s="7"/>
      <c r="AD569" s="7"/>
      <c r="AE569" s="7"/>
      <c r="AF569" s="7"/>
      <c r="AG569" s="7"/>
      <c r="AH569" s="7">
        <v>18</v>
      </c>
    </row>
    <row r="570" spans="1:34">
      <c r="A570" s="27">
        <v>40940</v>
      </c>
      <c r="B570" s="7" t="s">
        <v>1757</v>
      </c>
      <c r="C570" s="7" t="s">
        <v>1865</v>
      </c>
      <c r="D570" s="7" t="s">
        <v>734</v>
      </c>
      <c r="E570" s="7" t="s">
        <v>1862</v>
      </c>
      <c r="F570" s="7">
        <v>231</v>
      </c>
      <c r="G570" s="7">
        <v>96</v>
      </c>
      <c r="H570" s="7">
        <v>61</v>
      </c>
      <c r="I570" s="7" t="s">
        <v>99</v>
      </c>
      <c r="J570" s="7">
        <v>37</v>
      </c>
      <c r="K570" s="7" t="s">
        <v>99</v>
      </c>
      <c r="L570" s="7" t="s">
        <v>99</v>
      </c>
      <c r="M570" s="7" t="s">
        <v>99</v>
      </c>
      <c r="N570" s="7" t="s">
        <v>99</v>
      </c>
      <c r="O570" s="7" t="s">
        <v>99</v>
      </c>
      <c r="P570" s="7">
        <v>7</v>
      </c>
      <c r="Q570" s="7">
        <v>8</v>
      </c>
      <c r="R570" s="7">
        <v>2</v>
      </c>
      <c r="S570" s="7">
        <v>4</v>
      </c>
      <c r="T570" s="7">
        <v>9</v>
      </c>
      <c r="U570" s="7">
        <v>0</v>
      </c>
      <c r="V570" s="7">
        <v>4</v>
      </c>
      <c r="W570" s="7">
        <v>0</v>
      </c>
      <c r="X570" s="7" t="s">
        <v>99</v>
      </c>
      <c r="Y570" s="7" t="s">
        <v>99</v>
      </c>
      <c r="Z570" s="7"/>
      <c r="AA570" s="7"/>
      <c r="AB570" s="7"/>
      <c r="AC570" s="7"/>
      <c r="AD570" s="7"/>
      <c r="AE570" s="7"/>
      <c r="AF570" s="7"/>
      <c r="AG570" s="7"/>
      <c r="AH570" s="7">
        <v>3</v>
      </c>
    </row>
    <row r="571" spans="1:34">
      <c r="A571" s="27">
        <v>40940</v>
      </c>
      <c r="B571" s="7" t="s">
        <v>1757</v>
      </c>
      <c r="C571" s="7" t="s">
        <v>1865</v>
      </c>
      <c r="D571" s="7" t="s">
        <v>1866</v>
      </c>
      <c r="E571" s="7" t="s">
        <v>1843</v>
      </c>
      <c r="F571" s="7">
        <v>0</v>
      </c>
      <c r="G571" s="7">
        <v>0</v>
      </c>
      <c r="H571" s="7">
        <v>0</v>
      </c>
      <c r="I571" s="7" t="s">
        <v>99</v>
      </c>
      <c r="J571" s="7">
        <v>41</v>
      </c>
      <c r="K571" s="7" t="s">
        <v>99</v>
      </c>
      <c r="L571" s="7" t="s">
        <v>99</v>
      </c>
      <c r="M571" s="7" t="s">
        <v>99</v>
      </c>
      <c r="N571" s="7" t="s">
        <v>99</v>
      </c>
      <c r="O571" s="7" t="s">
        <v>99</v>
      </c>
      <c r="P571" s="7">
        <v>5</v>
      </c>
      <c r="Q571" s="7">
        <v>6</v>
      </c>
      <c r="R571" s="7">
        <v>4</v>
      </c>
      <c r="S571" s="7">
        <v>6</v>
      </c>
      <c r="T571" s="7">
        <v>2</v>
      </c>
      <c r="U571" s="7">
        <v>2</v>
      </c>
      <c r="V571" s="7">
        <v>3</v>
      </c>
      <c r="W571" s="7">
        <v>0</v>
      </c>
      <c r="X571" s="7" t="s">
        <v>99</v>
      </c>
      <c r="Y571" s="7" t="s">
        <v>99</v>
      </c>
      <c r="Z571" s="7"/>
      <c r="AA571" s="7"/>
      <c r="AB571" s="7"/>
      <c r="AC571" s="7"/>
      <c r="AD571" s="7"/>
      <c r="AE571" s="7"/>
      <c r="AF571" s="7"/>
      <c r="AG571" s="7"/>
      <c r="AH571" s="7">
        <v>2</v>
      </c>
    </row>
    <row r="572" spans="1:34">
      <c r="A572" s="27">
        <v>40940</v>
      </c>
      <c r="B572" s="7" t="s">
        <v>1757</v>
      </c>
      <c r="C572" s="7" t="s">
        <v>1865</v>
      </c>
      <c r="D572" s="7" t="s">
        <v>1866</v>
      </c>
      <c r="E572" s="7" t="s">
        <v>943</v>
      </c>
      <c r="F572" s="7">
        <v>0</v>
      </c>
      <c r="G572" s="7">
        <v>0</v>
      </c>
      <c r="H572" s="7">
        <v>0</v>
      </c>
      <c r="I572" s="7" t="s">
        <v>99</v>
      </c>
      <c r="J572" s="7">
        <v>300</v>
      </c>
      <c r="K572" s="7" t="s">
        <v>99</v>
      </c>
      <c r="L572" s="7" t="s">
        <v>99</v>
      </c>
      <c r="M572" s="7" t="s">
        <v>99</v>
      </c>
      <c r="N572" s="7" t="s">
        <v>99</v>
      </c>
      <c r="O572" s="7" t="s">
        <v>99</v>
      </c>
      <c r="P572" s="7">
        <v>38</v>
      </c>
      <c r="Q572" s="7">
        <v>32</v>
      </c>
      <c r="R572" s="7">
        <v>12</v>
      </c>
      <c r="S572" s="7">
        <v>24</v>
      </c>
      <c r="T572" s="7">
        <v>73</v>
      </c>
      <c r="U572" s="7">
        <v>11</v>
      </c>
      <c r="V572" s="7">
        <v>20</v>
      </c>
      <c r="W572" s="7">
        <v>0</v>
      </c>
      <c r="X572" s="7" t="s">
        <v>99</v>
      </c>
      <c r="Y572" s="7" t="s">
        <v>99</v>
      </c>
      <c r="Z572" s="7"/>
      <c r="AA572" s="7"/>
      <c r="AB572" s="7"/>
      <c r="AC572" s="7"/>
      <c r="AD572" s="7"/>
      <c r="AE572" s="7"/>
      <c r="AF572" s="7"/>
      <c r="AG572" s="7"/>
      <c r="AH572" s="7">
        <v>21</v>
      </c>
    </row>
    <row r="573" spans="1:34">
      <c r="A573" s="27">
        <v>40940</v>
      </c>
      <c r="B573" s="7" t="s">
        <v>1757</v>
      </c>
      <c r="C573" s="7" t="s">
        <v>1865</v>
      </c>
      <c r="D573" s="7" t="s">
        <v>1866</v>
      </c>
      <c r="E573" s="7" t="s">
        <v>1861</v>
      </c>
      <c r="F573" s="7">
        <v>0</v>
      </c>
      <c r="G573" s="7">
        <v>0</v>
      </c>
      <c r="H573" s="7">
        <v>0</v>
      </c>
      <c r="I573" s="7" t="s">
        <v>99</v>
      </c>
      <c r="J573" s="7">
        <v>263</v>
      </c>
      <c r="K573" s="7" t="s">
        <v>99</v>
      </c>
      <c r="L573" s="7" t="s">
        <v>99</v>
      </c>
      <c r="M573" s="7" t="s">
        <v>99</v>
      </c>
      <c r="N573" s="7" t="s">
        <v>99</v>
      </c>
      <c r="O573" s="7" t="s">
        <v>99</v>
      </c>
      <c r="P573" s="7">
        <v>31</v>
      </c>
      <c r="Q573" s="7">
        <v>24</v>
      </c>
      <c r="R573" s="7">
        <v>10</v>
      </c>
      <c r="S573" s="7">
        <v>20</v>
      </c>
      <c r="T573" s="7">
        <v>64</v>
      </c>
      <c r="U573" s="7">
        <v>11</v>
      </c>
      <c r="V573" s="7">
        <v>16</v>
      </c>
      <c r="W573" s="7">
        <v>0</v>
      </c>
      <c r="X573" s="7" t="s">
        <v>99</v>
      </c>
      <c r="Y573" s="7" t="s">
        <v>99</v>
      </c>
      <c r="Z573" s="7"/>
      <c r="AA573" s="7"/>
      <c r="AB573" s="7"/>
      <c r="AC573" s="7"/>
      <c r="AD573" s="7"/>
      <c r="AE573" s="7"/>
      <c r="AF573" s="7"/>
      <c r="AG573" s="7"/>
      <c r="AH573" s="7">
        <v>18</v>
      </c>
    </row>
    <row r="574" spans="1:34">
      <c r="A574" s="27">
        <v>40940</v>
      </c>
      <c r="B574" s="7" t="s">
        <v>1757</v>
      </c>
      <c r="C574" s="7" t="s">
        <v>1865</v>
      </c>
      <c r="D574" s="7" t="s">
        <v>1866</v>
      </c>
      <c r="E574" s="7" t="s">
        <v>1862</v>
      </c>
      <c r="F574" s="7">
        <v>0</v>
      </c>
      <c r="G574" s="7">
        <v>0</v>
      </c>
      <c r="H574" s="7">
        <v>0</v>
      </c>
      <c r="I574" s="7" t="s">
        <v>99</v>
      </c>
      <c r="J574" s="7">
        <v>37</v>
      </c>
      <c r="K574" s="7" t="s">
        <v>99</v>
      </c>
      <c r="L574" s="7" t="s">
        <v>99</v>
      </c>
      <c r="M574" s="7" t="s">
        <v>99</v>
      </c>
      <c r="N574" s="7" t="s">
        <v>99</v>
      </c>
      <c r="O574" s="7" t="s">
        <v>99</v>
      </c>
      <c r="P574" s="7">
        <v>7</v>
      </c>
      <c r="Q574" s="7">
        <v>8</v>
      </c>
      <c r="R574" s="7">
        <v>2</v>
      </c>
      <c r="S574" s="7">
        <v>4</v>
      </c>
      <c r="T574" s="7">
        <v>9</v>
      </c>
      <c r="U574" s="7">
        <v>0</v>
      </c>
      <c r="V574" s="7">
        <v>4</v>
      </c>
      <c r="W574" s="7">
        <v>0</v>
      </c>
      <c r="X574" s="7" t="s">
        <v>99</v>
      </c>
      <c r="Y574" s="7" t="s">
        <v>99</v>
      </c>
      <c r="Z574" s="7"/>
      <c r="AA574" s="7"/>
      <c r="AB574" s="7"/>
      <c r="AC574" s="7"/>
      <c r="AD574" s="7"/>
      <c r="AE574" s="7"/>
      <c r="AF574" s="7"/>
      <c r="AG574" s="7"/>
      <c r="AH574" s="7">
        <v>3</v>
      </c>
    </row>
    <row r="575" spans="1:34">
      <c r="A575" s="27">
        <v>40940</v>
      </c>
      <c r="B575" s="7" t="s">
        <v>1757</v>
      </c>
      <c r="C575" s="7" t="s">
        <v>1865</v>
      </c>
      <c r="D575" s="7" t="s">
        <v>1374</v>
      </c>
      <c r="E575" s="7" t="s">
        <v>1843</v>
      </c>
      <c r="F575" s="7">
        <v>0</v>
      </c>
      <c r="G575" s="7">
        <v>0</v>
      </c>
      <c r="H575" s="7">
        <v>0</v>
      </c>
      <c r="I575" s="7" t="s">
        <v>99</v>
      </c>
      <c r="J575" s="7">
        <v>0</v>
      </c>
      <c r="K575" s="7" t="s">
        <v>99</v>
      </c>
      <c r="L575" s="7" t="s">
        <v>99</v>
      </c>
      <c r="M575" s="7" t="s">
        <v>99</v>
      </c>
      <c r="N575" s="7" t="s">
        <v>99</v>
      </c>
      <c r="O575" s="7" t="s">
        <v>99</v>
      </c>
      <c r="P575" s="7">
        <v>0</v>
      </c>
      <c r="Q575" s="7">
        <v>0</v>
      </c>
      <c r="R575" s="7">
        <v>0</v>
      </c>
      <c r="S575" s="7">
        <v>0</v>
      </c>
      <c r="T575" s="7">
        <v>0</v>
      </c>
      <c r="U575" s="7">
        <v>0</v>
      </c>
      <c r="V575" s="7">
        <v>0</v>
      </c>
      <c r="W575" s="7">
        <v>0</v>
      </c>
      <c r="X575" s="7" t="s">
        <v>99</v>
      </c>
      <c r="Y575" s="7" t="s">
        <v>99</v>
      </c>
      <c r="Z575" s="7"/>
      <c r="AA575" s="7"/>
      <c r="AB575" s="7"/>
      <c r="AC575" s="7"/>
      <c r="AD575" s="7"/>
      <c r="AE575" s="7"/>
      <c r="AF575" s="7"/>
      <c r="AG575" s="7"/>
      <c r="AH575" s="7">
        <v>0</v>
      </c>
    </row>
    <row r="576" spans="1:34">
      <c r="A576" s="27">
        <v>40940</v>
      </c>
      <c r="B576" s="7" t="s">
        <v>1757</v>
      </c>
      <c r="C576" s="7" t="s">
        <v>1865</v>
      </c>
      <c r="D576" s="7" t="s">
        <v>1374</v>
      </c>
      <c r="E576" s="7" t="s">
        <v>943</v>
      </c>
      <c r="F576" s="7">
        <v>0</v>
      </c>
      <c r="G576" s="7">
        <v>0</v>
      </c>
      <c r="H576" s="7">
        <v>0</v>
      </c>
      <c r="I576" s="7" t="s">
        <v>99</v>
      </c>
      <c r="J576" s="7">
        <v>0</v>
      </c>
      <c r="K576" s="7" t="s">
        <v>99</v>
      </c>
      <c r="L576" s="7" t="s">
        <v>99</v>
      </c>
      <c r="M576" s="7" t="s">
        <v>99</v>
      </c>
      <c r="N576" s="7" t="s">
        <v>99</v>
      </c>
      <c r="O576" s="7" t="s">
        <v>99</v>
      </c>
      <c r="P576" s="7">
        <v>0</v>
      </c>
      <c r="Q576" s="7">
        <v>0</v>
      </c>
      <c r="R576" s="7">
        <v>0</v>
      </c>
      <c r="S576" s="7">
        <v>0</v>
      </c>
      <c r="T576" s="7">
        <v>0</v>
      </c>
      <c r="U576" s="7">
        <v>0</v>
      </c>
      <c r="V576" s="7">
        <v>0</v>
      </c>
      <c r="W576" s="7">
        <v>0</v>
      </c>
      <c r="X576" s="7" t="s">
        <v>99</v>
      </c>
      <c r="Y576" s="7" t="s">
        <v>99</v>
      </c>
      <c r="Z576" s="7"/>
      <c r="AA576" s="7"/>
      <c r="AB576" s="7"/>
      <c r="AC576" s="7"/>
      <c r="AD576" s="7"/>
      <c r="AE576" s="7"/>
      <c r="AF576" s="7"/>
      <c r="AG576" s="7"/>
      <c r="AH576" s="7">
        <v>0</v>
      </c>
    </row>
    <row r="577" spans="1:34">
      <c r="A577" s="27">
        <v>40940</v>
      </c>
      <c r="B577" s="7" t="s">
        <v>1757</v>
      </c>
      <c r="C577" s="7" t="s">
        <v>1865</v>
      </c>
      <c r="D577" s="7" t="s">
        <v>1374</v>
      </c>
      <c r="E577" s="7" t="s">
        <v>1861</v>
      </c>
      <c r="F577" s="7">
        <v>0</v>
      </c>
      <c r="G577" s="7">
        <v>0</v>
      </c>
      <c r="H577" s="7">
        <v>0</v>
      </c>
      <c r="I577" s="7" t="s">
        <v>99</v>
      </c>
      <c r="J577" s="7">
        <v>0</v>
      </c>
      <c r="K577" s="7" t="s">
        <v>99</v>
      </c>
      <c r="L577" s="7" t="s">
        <v>99</v>
      </c>
      <c r="M577" s="7" t="s">
        <v>99</v>
      </c>
      <c r="N577" s="7" t="s">
        <v>99</v>
      </c>
      <c r="O577" s="7" t="s">
        <v>99</v>
      </c>
      <c r="P577" s="7">
        <v>0</v>
      </c>
      <c r="Q577" s="7">
        <v>0</v>
      </c>
      <c r="R577" s="7">
        <v>0</v>
      </c>
      <c r="S577" s="7">
        <v>0</v>
      </c>
      <c r="T577" s="7">
        <v>0</v>
      </c>
      <c r="U577" s="7">
        <v>0</v>
      </c>
      <c r="V577" s="7">
        <v>0</v>
      </c>
      <c r="W577" s="7">
        <v>0</v>
      </c>
      <c r="X577" s="7" t="s">
        <v>99</v>
      </c>
      <c r="Y577" s="7" t="s">
        <v>99</v>
      </c>
      <c r="Z577" s="7"/>
      <c r="AA577" s="7"/>
      <c r="AB577" s="7"/>
      <c r="AC577" s="7"/>
      <c r="AD577" s="7"/>
      <c r="AE577" s="7"/>
      <c r="AF577" s="7"/>
      <c r="AG577" s="7"/>
      <c r="AH577" s="7">
        <v>0</v>
      </c>
    </row>
    <row r="578" spans="1:34">
      <c r="A578" s="27">
        <v>40940</v>
      </c>
      <c r="B578" s="7" t="s">
        <v>1757</v>
      </c>
      <c r="C578" s="7" t="s">
        <v>1865</v>
      </c>
      <c r="D578" s="7" t="s">
        <v>1374</v>
      </c>
      <c r="E578" s="7" t="s">
        <v>1862</v>
      </c>
      <c r="F578" s="7">
        <v>0</v>
      </c>
      <c r="G578" s="7">
        <v>0</v>
      </c>
      <c r="H578" s="7">
        <v>0</v>
      </c>
      <c r="I578" s="7" t="s">
        <v>99</v>
      </c>
      <c r="J578" s="7">
        <v>0</v>
      </c>
      <c r="K578" s="7" t="s">
        <v>99</v>
      </c>
      <c r="L578" s="7" t="s">
        <v>99</v>
      </c>
      <c r="M578" s="7" t="s">
        <v>99</v>
      </c>
      <c r="N578" s="7" t="s">
        <v>99</v>
      </c>
      <c r="O578" s="7" t="s">
        <v>99</v>
      </c>
      <c r="P578" s="7">
        <v>0</v>
      </c>
      <c r="Q578" s="7">
        <v>0</v>
      </c>
      <c r="R578" s="7">
        <v>0</v>
      </c>
      <c r="S578" s="7">
        <v>0</v>
      </c>
      <c r="T578" s="7">
        <v>0</v>
      </c>
      <c r="U578" s="7">
        <v>0</v>
      </c>
      <c r="V578" s="7">
        <v>0</v>
      </c>
      <c r="W578" s="7">
        <v>0</v>
      </c>
      <c r="X578" s="7" t="s">
        <v>99</v>
      </c>
      <c r="Y578" s="7" t="s">
        <v>99</v>
      </c>
      <c r="Z578" s="7"/>
      <c r="AA578" s="7"/>
      <c r="AB578" s="7"/>
      <c r="AC578" s="7"/>
      <c r="AD578" s="7"/>
      <c r="AE578" s="7"/>
      <c r="AF578" s="7"/>
      <c r="AG578" s="7"/>
      <c r="AH578" s="7">
        <v>0</v>
      </c>
    </row>
    <row r="579" spans="1:34">
      <c r="A579" s="27">
        <v>40940</v>
      </c>
      <c r="B579" s="7" t="s">
        <v>1757</v>
      </c>
      <c r="C579" s="7" t="s">
        <v>405</v>
      </c>
      <c r="D579" s="7" t="s">
        <v>734</v>
      </c>
      <c r="E579" s="7" t="s">
        <v>1843</v>
      </c>
      <c r="F579" s="7">
        <v>238</v>
      </c>
      <c r="G579" s="7">
        <v>121</v>
      </c>
      <c r="H579" s="7">
        <v>49</v>
      </c>
      <c r="I579" s="7" t="s">
        <v>99</v>
      </c>
      <c r="J579" s="7">
        <v>0</v>
      </c>
      <c r="K579" s="7" t="s">
        <v>99</v>
      </c>
      <c r="L579" s="7" t="s">
        <v>99</v>
      </c>
      <c r="M579" s="7" t="s">
        <v>99</v>
      </c>
      <c r="N579" s="7" t="s">
        <v>99</v>
      </c>
      <c r="O579" s="7" t="s">
        <v>99</v>
      </c>
      <c r="P579" s="7">
        <v>0</v>
      </c>
      <c r="Q579" s="7">
        <v>0</v>
      </c>
      <c r="R579" s="7">
        <v>0</v>
      </c>
      <c r="S579" s="7">
        <v>0</v>
      </c>
      <c r="T579" s="7">
        <v>0</v>
      </c>
      <c r="U579" s="7">
        <v>0</v>
      </c>
      <c r="V579" s="7">
        <v>0</v>
      </c>
      <c r="W579" s="7">
        <v>0</v>
      </c>
      <c r="X579" s="7" t="s">
        <v>99</v>
      </c>
      <c r="Y579" s="7" t="s">
        <v>99</v>
      </c>
      <c r="Z579" s="7"/>
      <c r="AA579" s="7"/>
      <c r="AB579" s="7"/>
      <c r="AC579" s="7"/>
      <c r="AD579" s="7"/>
      <c r="AE579" s="7"/>
      <c r="AF579" s="7"/>
      <c r="AG579" s="7"/>
      <c r="AH579" s="7">
        <v>0</v>
      </c>
    </row>
    <row r="580" spans="1:34">
      <c r="A580" s="27">
        <v>40940</v>
      </c>
      <c r="B580" s="7" t="s">
        <v>1757</v>
      </c>
      <c r="C580" s="7" t="s">
        <v>405</v>
      </c>
      <c r="D580" s="7" t="s">
        <v>734</v>
      </c>
      <c r="E580" s="7" t="s">
        <v>943</v>
      </c>
      <c r="F580" s="7">
        <v>7798</v>
      </c>
      <c r="G580" s="7">
        <v>5402</v>
      </c>
      <c r="H580" s="7">
        <v>643</v>
      </c>
      <c r="I580" s="7" t="s">
        <v>99</v>
      </c>
      <c r="J580" s="7">
        <v>0</v>
      </c>
      <c r="K580" s="7" t="s">
        <v>99</v>
      </c>
      <c r="L580" s="7" t="s">
        <v>99</v>
      </c>
      <c r="M580" s="7" t="s">
        <v>99</v>
      </c>
      <c r="N580" s="7" t="s">
        <v>99</v>
      </c>
      <c r="O580" s="7" t="s">
        <v>99</v>
      </c>
      <c r="P580" s="7">
        <v>0</v>
      </c>
      <c r="Q580" s="7">
        <v>0</v>
      </c>
      <c r="R580" s="7">
        <v>0</v>
      </c>
      <c r="S580" s="7">
        <v>0</v>
      </c>
      <c r="T580" s="7">
        <v>0</v>
      </c>
      <c r="U580" s="7">
        <v>0</v>
      </c>
      <c r="V580" s="7">
        <v>0</v>
      </c>
      <c r="W580" s="7">
        <v>0</v>
      </c>
      <c r="X580" s="7" t="s">
        <v>99</v>
      </c>
      <c r="Y580" s="7" t="s">
        <v>99</v>
      </c>
      <c r="Z580" s="7"/>
      <c r="AA580" s="7"/>
      <c r="AB580" s="7"/>
      <c r="AC580" s="7"/>
      <c r="AD580" s="7"/>
      <c r="AE580" s="7"/>
      <c r="AF580" s="7"/>
      <c r="AG580" s="7"/>
      <c r="AH580" s="7">
        <v>0</v>
      </c>
    </row>
    <row r="581" spans="1:34">
      <c r="A581" s="27">
        <v>40940</v>
      </c>
      <c r="B581" s="7" t="s">
        <v>1757</v>
      </c>
      <c r="C581" s="7" t="s">
        <v>405</v>
      </c>
      <c r="D581" s="7" t="s">
        <v>734</v>
      </c>
      <c r="E581" s="7" t="s">
        <v>1861</v>
      </c>
      <c r="F581" s="7">
        <v>6097</v>
      </c>
      <c r="G581" s="7">
        <v>4253</v>
      </c>
      <c r="H581" s="7">
        <v>441</v>
      </c>
      <c r="I581" s="7" t="s">
        <v>99</v>
      </c>
      <c r="J581" s="7">
        <v>0</v>
      </c>
      <c r="K581" s="7" t="s">
        <v>99</v>
      </c>
      <c r="L581" s="7" t="s">
        <v>99</v>
      </c>
      <c r="M581" s="7" t="s">
        <v>99</v>
      </c>
      <c r="N581" s="7" t="s">
        <v>99</v>
      </c>
      <c r="O581" s="7" t="s">
        <v>99</v>
      </c>
      <c r="P581" s="7">
        <v>0</v>
      </c>
      <c r="Q581" s="7">
        <v>0</v>
      </c>
      <c r="R581" s="7">
        <v>0</v>
      </c>
      <c r="S581" s="7">
        <v>0</v>
      </c>
      <c r="T581" s="7">
        <v>0</v>
      </c>
      <c r="U581" s="7">
        <v>0</v>
      </c>
      <c r="V581" s="7">
        <v>0</v>
      </c>
      <c r="W581" s="7">
        <v>0</v>
      </c>
      <c r="X581" s="7" t="s">
        <v>99</v>
      </c>
      <c r="Y581" s="7" t="s">
        <v>99</v>
      </c>
      <c r="Z581" s="7"/>
      <c r="AA581" s="7"/>
      <c r="AB581" s="7"/>
      <c r="AC581" s="7"/>
      <c r="AD581" s="7"/>
      <c r="AE581" s="7"/>
      <c r="AF581" s="7"/>
      <c r="AG581" s="7"/>
      <c r="AH581" s="7">
        <v>0</v>
      </c>
    </row>
    <row r="582" spans="1:34">
      <c r="A582" s="27">
        <v>40940</v>
      </c>
      <c r="B582" s="7" t="s">
        <v>1757</v>
      </c>
      <c r="C582" s="7" t="s">
        <v>405</v>
      </c>
      <c r="D582" s="7" t="s">
        <v>734</v>
      </c>
      <c r="E582" s="7" t="s">
        <v>1862</v>
      </c>
      <c r="F582" s="7">
        <v>1701</v>
      </c>
      <c r="G582" s="7">
        <v>1149</v>
      </c>
      <c r="H582" s="7">
        <v>202</v>
      </c>
      <c r="I582" s="7" t="s">
        <v>99</v>
      </c>
      <c r="J582" s="7">
        <v>0</v>
      </c>
      <c r="K582" s="7" t="s">
        <v>99</v>
      </c>
      <c r="L582" s="7" t="s">
        <v>99</v>
      </c>
      <c r="M582" s="7" t="s">
        <v>99</v>
      </c>
      <c r="N582" s="7" t="s">
        <v>99</v>
      </c>
      <c r="O582" s="7" t="s">
        <v>99</v>
      </c>
      <c r="P582" s="7">
        <v>0</v>
      </c>
      <c r="Q582" s="7">
        <v>0</v>
      </c>
      <c r="R582" s="7">
        <v>0</v>
      </c>
      <c r="S582" s="7">
        <v>0</v>
      </c>
      <c r="T582" s="7">
        <v>0</v>
      </c>
      <c r="U582" s="7">
        <v>0</v>
      </c>
      <c r="V582" s="7">
        <v>0</v>
      </c>
      <c r="W582" s="7">
        <v>0</v>
      </c>
      <c r="X582" s="7" t="s">
        <v>99</v>
      </c>
      <c r="Y582" s="7" t="s">
        <v>99</v>
      </c>
      <c r="Z582" s="7"/>
      <c r="AA582" s="7"/>
      <c r="AB582" s="7"/>
      <c r="AC582" s="7"/>
      <c r="AD582" s="7"/>
      <c r="AE582" s="7"/>
      <c r="AF582" s="7"/>
      <c r="AG582" s="7"/>
      <c r="AH582" s="7">
        <v>0</v>
      </c>
    </row>
    <row r="583" spans="1:34">
      <c r="A583" s="27">
        <v>40940</v>
      </c>
      <c r="B583" s="7" t="s">
        <v>1498</v>
      </c>
      <c r="C583" s="7" t="s">
        <v>1151</v>
      </c>
      <c r="D583" s="7" t="s">
        <v>734</v>
      </c>
      <c r="E583" s="7" t="s">
        <v>1843</v>
      </c>
      <c r="F583" s="7">
        <v>26</v>
      </c>
      <c r="G583" s="7">
        <v>12</v>
      </c>
      <c r="H583" s="7">
        <v>7</v>
      </c>
      <c r="I583" s="7" t="s">
        <v>99</v>
      </c>
      <c r="J583" s="7">
        <v>40</v>
      </c>
      <c r="K583" s="7" t="s">
        <v>99</v>
      </c>
      <c r="L583" s="7" t="s">
        <v>99</v>
      </c>
      <c r="M583" s="7" t="s">
        <v>99</v>
      </c>
      <c r="N583" s="7" t="s">
        <v>99</v>
      </c>
      <c r="O583" s="7" t="s">
        <v>99</v>
      </c>
      <c r="P583" s="7">
        <v>4</v>
      </c>
      <c r="Q583" s="7">
        <v>6</v>
      </c>
      <c r="R583" s="7">
        <v>4</v>
      </c>
      <c r="S583" s="7">
        <v>2</v>
      </c>
      <c r="T583" s="7">
        <v>4</v>
      </c>
      <c r="U583" s="7">
        <v>4</v>
      </c>
      <c r="V583" s="7">
        <v>3</v>
      </c>
      <c r="W583" s="7">
        <v>0</v>
      </c>
      <c r="X583" s="7" t="s">
        <v>99</v>
      </c>
      <c r="Y583" s="7" t="s">
        <v>99</v>
      </c>
      <c r="Z583" s="7"/>
      <c r="AA583" s="7"/>
      <c r="AB583" s="7"/>
      <c r="AC583" s="7"/>
      <c r="AD583" s="7"/>
      <c r="AE583" s="7"/>
      <c r="AF583" s="7"/>
      <c r="AG583" s="7"/>
      <c r="AH583" s="7">
        <v>1</v>
      </c>
    </row>
    <row r="584" spans="1:34">
      <c r="A584" s="27">
        <v>40940</v>
      </c>
      <c r="B584" s="7" t="s">
        <v>1498</v>
      </c>
      <c r="C584" s="7" t="s">
        <v>1151</v>
      </c>
      <c r="D584" s="7" t="s">
        <v>734</v>
      </c>
      <c r="E584" s="7" t="s">
        <v>943</v>
      </c>
      <c r="F584" s="7">
        <v>68</v>
      </c>
      <c r="G584" s="7">
        <v>30</v>
      </c>
      <c r="H584" s="7">
        <v>25</v>
      </c>
      <c r="I584" s="7" t="s">
        <v>99</v>
      </c>
      <c r="J584" s="7">
        <v>926</v>
      </c>
      <c r="K584" s="7" t="s">
        <v>99</v>
      </c>
      <c r="L584" s="7" t="s">
        <v>99</v>
      </c>
      <c r="M584" s="7" t="s">
        <v>99</v>
      </c>
      <c r="N584" s="7" t="s">
        <v>99</v>
      </c>
      <c r="O584" s="7" t="s">
        <v>99</v>
      </c>
      <c r="P584" s="7">
        <v>22</v>
      </c>
      <c r="Q584" s="7">
        <v>132</v>
      </c>
      <c r="R584" s="7">
        <v>103</v>
      </c>
      <c r="S584" s="7">
        <v>27</v>
      </c>
      <c r="T584" s="7">
        <v>11</v>
      </c>
      <c r="U584" s="7">
        <v>438</v>
      </c>
      <c r="V584" s="7">
        <v>78</v>
      </c>
      <c r="W584" s="7">
        <v>0</v>
      </c>
      <c r="X584" s="7" t="s">
        <v>99</v>
      </c>
      <c r="Y584" s="7" t="s">
        <v>99</v>
      </c>
      <c r="Z584" s="7"/>
      <c r="AA584" s="7"/>
      <c r="AB584" s="7"/>
      <c r="AC584" s="7"/>
      <c r="AD584" s="7"/>
      <c r="AE584" s="7"/>
      <c r="AF584" s="7"/>
      <c r="AG584" s="7"/>
      <c r="AH584" s="7">
        <v>16</v>
      </c>
    </row>
    <row r="585" spans="1:34">
      <c r="A585" s="27">
        <v>40940</v>
      </c>
      <c r="B585" s="7" t="s">
        <v>1498</v>
      </c>
      <c r="C585" s="7" t="s">
        <v>1151</v>
      </c>
      <c r="D585" s="7" t="s">
        <v>734</v>
      </c>
      <c r="E585" s="7" t="s">
        <v>1861</v>
      </c>
      <c r="F585" s="7">
        <v>39</v>
      </c>
      <c r="G585" s="7">
        <v>18</v>
      </c>
      <c r="H585" s="7">
        <v>12</v>
      </c>
      <c r="I585" s="7" t="s">
        <v>99</v>
      </c>
      <c r="J585" s="7">
        <v>752</v>
      </c>
      <c r="K585" s="7" t="s">
        <v>99</v>
      </c>
      <c r="L585" s="7" t="s">
        <v>99</v>
      </c>
      <c r="M585" s="7" t="s">
        <v>99</v>
      </c>
      <c r="N585" s="7" t="s">
        <v>99</v>
      </c>
      <c r="O585" s="7" t="s">
        <v>99</v>
      </c>
      <c r="P585" s="7">
        <v>9</v>
      </c>
      <c r="Q585" s="7">
        <v>107</v>
      </c>
      <c r="R585" s="7">
        <v>38</v>
      </c>
      <c r="S585" s="7">
        <v>24</v>
      </c>
      <c r="T585" s="7">
        <v>7</v>
      </c>
      <c r="U585" s="7">
        <v>422</v>
      </c>
      <c r="V585" s="7">
        <v>36</v>
      </c>
      <c r="W585" s="7">
        <v>0</v>
      </c>
      <c r="X585" s="7" t="s">
        <v>99</v>
      </c>
      <c r="Y585" s="7" t="s">
        <v>99</v>
      </c>
      <c r="Z585" s="7"/>
      <c r="AA585" s="7"/>
      <c r="AB585" s="7"/>
      <c r="AC585" s="7"/>
      <c r="AD585" s="7"/>
      <c r="AE585" s="7"/>
      <c r="AF585" s="7"/>
      <c r="AG585" s="7"/>
      <c r="AH585" s="7">
        <v>8</v>
      </c>
    </row>
    <row r="586" spans="1:34">
      <c r="A586" s="27">
        <v>40940</v>
      </c>
      <c r="B586" s="7" t="s">
        <v>1498</v>
      </c>
      <c r="C586" s="7" t="s">
        <v>1151</v>
      </c>
      <c r="D586" s="7" t="s">
        <v>734</v>
      </c>
      <c r="E586" s="7" t="s">
        <v>1862</v>
      </c>
      <c r="F586" s="7">
        <v>29</v>
      </c>
      <c r="G586" s="7">
        <v>12</v>
      </c>
      <c r="H586" s="7">
        <v>13</v>
      </c>
      <c r="I586" s="7" t="s">
        <v>99</v>
      </c>
      <c r="J586" s="7">
        <v>174</v>
      </c>
      <c r="K586" s="7" t="s">
        <v>99</v>
      </c>
      <c r="L586" s="7" t="s">
        <v>99</v>
      </c>
      <c r="M586" s="7" t="s">
        <v>99</v>
      </c>
      <c r="N586" s="7" t="s">
        <v>99</v>
      </c>
      <c r="O586" s="7" t="s">
        <v>99</v>
      </c>
      <c r="P586" s="7">
        <v>13</v>
      </c>
      <c r="Q586" s="7">
        <v>25</v>
      </c>
      <c r="R586" s="7">
        <v>65</v>
      </c>
      <c r="S586" s="7">
        <v>3</v>
      </c>
      <c r="T586" s="7">
        <v>4</v>
      </c>
      <c r="U586" s="7">
        <v>16</v>
      </c>
      <c r="V586" s="7">
        <v>42</v>
      </c>
      <c r="W586" s="7">
        <v>0</v>
      </c>
      <c r="X586" s="7" t="s">
        <v>99</v>
      </c>
      <c r="Y586" s="7" t="s">
        <v>99</v>
      </c>
      <c r="Z586" s="7"/>
      <c r="AA586" s="7"/>
      <c r="AB586" s="7"/>
      <c r="AC586" s="7"/>
      <c r="AD586" s="7"/>
      <c r="AE586" s="7"/>
      <c r="AF586" s="7"/>
      <c r="AG586" s="7"/>
      <c r="AH586" s="7">
        <v>8</v>
      </c>
    </row>
    <row r="587" spans="1:34">
      <c r="A587" s="27">
        <v>40940</v>
      </c>
      <c r="B587" s="7" t="s">
        <v>1498</v>
      </c>
      <c r="C587" s="7" t="s">
        <v>1863</v>
      </c>
      <c r="D587" s="7" t="s">
        <v>734</v>
      </c>
      <c r="E587" s="7" t="s">
        <v>1843</v>
      </c>
      <c r="F587" s="7">
        <v>212</v>
      </c>
      <c r="G587" s="7">
        <v>109</v>
      </c>
      <c r="H587" s="7">
        <v>42</v>
      </c>
      <c r="I587" s="7" t="s">
        <v>99</v>
      </c>
      <c r="J587" s="7">
        <v>4</v>
      </c>
      <c r="K587" s="7" t="s">
        <v>99</v>
      </c>
      <c r="L587" s="7" t="s">
        <v>99</v>
      </c>
      <c r="M587" s="7" t="s">
        <v>99</v>
      </c>
      <c r="N587" s="7" t="s">
        <v>99</v>
      </c>
      <c r="O587" s="7" t="s">
        <v>99</v>
      </c>
      <c r="P587" s="7">
        <v>1</v>
      </c>
      <c r="Q587" s="7">
        <v>0</v>
      </c>
      <c r="R587" s="7">
        <v>1</v>
      </c>
      <c r="S587" s="7">
        <v>0</v>
      </c>
      <c r="T587" s="7">
        <v>1</v>
      </c>
      <c r="U587" s="7">
        <v>0</v>
      </c>
      <c r="V587" s="7">
        <v>0</v>
      </c>
      <c r="W587" s="7">
        <v>0</v>
      </c>
      <c r="X587" s="7" t="s">
        <v>99</v>
      </c>
      <c r="Y587" s="7" t="s">
        <v>99</v>
      </c>
      <c r="Z587" s="7"/>
      <c r="AA587" s="7"/>
      <c r="AB587" s="7"/>
      <c r="AC587" s="7"/>
      <c r="AD587" s="7"/>
      <c r="AE587" s="7"/>
      <c r="AF587" s="7"/>
      <c r="AG587" s="7"/>
      <c r="AH587" s="7">
        <v>0</v>
      </c>
    </row>
    <row r="588" spans="1:34">
      <c r="A588" s="27">
        <v>40940</v>
      </c>
      <c r="B588" s="7" t="s">
        <v>1498</v>
      </c>
      <c r="C588" s="7" t="s">
        <v>1863</v>
      </c>
      <c r="D588" s="7" t="s">
        <v>734</v>
      </c>
      <c r="E588" s="7" t="s">
        <v>943</v>
      </c>
      <c r="F588" s="7">
        <v>7730</v>
      </c>
      <c r="G588" s="7">
        <v>5372</v>
      </c>
      <c r="H588" s="7">
        <v>618</v>
      </c>
      <c r="I588" s="7" t="s">
        <v>99</v>
      </c>
      <c r="J588" s="7">
        <v>7</v>
      </c>
      <c r="K588" s="7" t="s">
        <v>99</v>
      </c>
      <c r="L588" s="7" t="s">
        <v>99</v>
      </c>
      <c r="M588" s="7" t="s">
        <v>99</v>
      </c>
      <c r="N588" s="7" t="s">
        <v>99</v>
      </c>
      <c r="O588" s="7" t="s">
        <v>99</v>
      </c>
      <c r="P588" s="7">
        <v>2</v>
      </c>
      <c r="Q588" s="7">
        <v>0</v>
      </c>
      <c r="R588" s="7">
        <v>2</v>
      </c>
      <c r="S588" s="7">
        <v>0</v>
      </c>
      <c r="T588" s="7">
        <v>2</v>
      </c>
      <c r="U588" s="7">
        <v>0</v>
      </c>
      <c r="V588" s="7">
        <v>0</v>
      </c>
      <c r="W588" s="7">
        <v>0</v>
      </c>
      <c r="X588" s="7" t="s">
        <v>99</v>
      </c>
      <c r="Y588" s="7" t="s">
        <v>99</v>
      </c>
      <c r="Z588" s="7"/>
      <c r="AA588" s="7"/>
      <c r="AB588" s="7"/>
      <c r="AC588" s="7"/>
      <c r="AD588" s="7"/>
      <c r="AE588" s="7"/>
      <c r="AF588" s="7"/>
      <c r="AG588" s="7"/>
      <c r="AH588" s="7">
        <v>0</v>
      </c>
    </row>
    <row r="589" spans="1:34">
      <c r="A589" s="27">
        <v>40940</v>
      </c>
      <c r="B589" s="7" t="s">
        <v>1498</v>
      </c>
      <c r="C589" s="7" t="s">
        <v>1863</v>
      </c>
      <c r="D589" s="7" t="s">
        <v>734</v>
      </c>
      <c r="E589" s="7" t="s">
        <v>1861</v>
      </c>
      <c r="F589" s="7">
        <v>6058</v>
      </c>
      <c r="G589" s="7">
        <v>4235</v>
      </c>
      <c r="H589" s="7">
        <v>429</v>
      </c>
      <c r="I589" s="7" t="s">
        <v>99</v>
      </c>
      <c r="J589" s="7">
        <v>6</v>
      </c>
      <c r="K589" s="7" t="s">
        <v>99</v>
      </c>
      <c r="L589" s="7" t="s">
        <v>99</v>
      </c>
      <c r="M589" s="7" t="s">
        <v>99</v>
      </c>
      <c r="N589" s="7" t="s">
        <v>99</v>
      </c>
      <c r="O589" s="7" t="s">
        <v>99</v>
      </c>
      <c r="P589" s="7">
        <v>1</v>
      </c>
      <c r="Q589" s="7">
        <v>0</v>
      </c>
      <c r="R589" s="7">
        <v>1</v>
      </c>
      <c r="S589" s="7">
        <v>0</v>
      </c>
      <c r="T589" s="7">
        <v>1</v>
      </c>
      <c r="U589" s="7">
        <v>0</v>
      </c>
      <c r="V589" s="7">
        <v>0</v>
      </c>
      <c r="W589" s="7">
        <v>0</v>
      </c>
      <c r="X589" s="7" t="s">
        <v>99</v>
      </c>
      <c r="Y589" s="7" t="s">
        <v>99</v>
      </c>
      <c r="Z589" s="7"/>
      <c r="AA589" s="7"/>
      <c r="AB589" s="7"/>
      <c r="AC589" s="7"/>
      <c r="AD589" s="7"/>
      <c r="AE589" s="7"/>
      <c r="AF589" s="7"/>
      <c r="AG589" s="7"/>
      <c r="AH589" s="7">
        <v>0</v>
      </c>
    </row>
    <row r="590" spans="1:34">
      <c r="A590" s="27">
        <v>40940</v>
      </c>
      <c r="B590" s="7" t="s">
        <v>1498</v>
      </c>
      <c r="C590" s="7" t="s">
        <v>1863</v>
      </c>
      <c r="D590" s="7" t="s">
        <v>734</v>
      </c>
      <c r="E590" s="7" t="s">
        <v>1862</v>
      </c>
      <c r="F590" s="7">
        <v>1672</v>
      </c>
      <c r="G590" s="7">
        <v>1137</v>
      </c>
      <c r="H590" s="7">
        <v>189</v>
      </c>
      <c r="I590" s="7" t="s">
        <v>99</v>
      </c>
      <c r="J590" s="7">
        <v>1</v>
      </c>
      <c r="K590" s="7" t="s">
        <v>99</v>
      </c>
      <c r="L590" s="7" t="s">
        <v>99</v>
      </c>
      <c r="M590" s="7" t="s">
        <v>99</v>
      </c>
      <c r="N590" s="7" t="s">
        <v>99</v>
      </c>
      <c r="O590" s="7" t="s">
        <v>99</v>
      </c>
      <c r="P590" s="7">
        <v>1</v>
      </c>
      <c r="Q590" s="7">
        <v>0</v>
      </c>
      <c r="R590" s="7">
        <v>1</v>
      </c>
      <c r="S590" s="7">
        <v>0</v>
      </c>
      <c r="T590" s="7">
        <v>1</v>
      </c>
      <c r="U590" s="7">
        <v>0</v>
      </c>
      <c r="V590" s="7">
        <v>0</v>
      </c>
      <c r="W590" s="7">
        <v>0</v>
      </c>
      <c r="X590" s="7" t="s">
        <v>99</v>
      </c>
      <c r="Y590" s="7" t="s">
        <v>99</v>
      </c>
      <c r="Z590" s="7"/>
      <c r="AA590" s="7"/>
      <c r="AB590" s="7"/>
      <c r="AC590" s="7"/>
      <c r="AD590" s="7"/>
      <c r="AE590" s="7"/>
      <c r="AF590" s="7"/>
      <c r="AG590" s="7"/>
      <c r="AH590" s="7">
        <v>0</v>
      </c>
    </row>
    <row r="591" spans="1:34">
      <c r="A591" s="27">
        <v>40940</v>
      </c>
      <c r="B591" s="7" t="s">
        <v>1498</v>
      </c>
      <c r="C591" s="7" t="s">
        <v>1865</v>
      </c>
      <c r="D591" s="7" t="s">
        <v>734</v>
      </c>
      <c r="E591" s="7" t="s">
        <v>1843</v>
      </c>
      <c r="F591" s="7">
        <v>212</v>
      </c>
      <c r="G591" s="7">
        <v>109</v>
      </c>
      <c r="H591" s="7">
        <v>42</v>
      </c>
      <c r="I591" s="7" t="s">
        <v>99</v>
      </c>
      <c r="J591" s="7">
        <v>36</v>
      </c>
      <c r="K591" s="7" t="s">
        <v>99</v>
      </c>
      <c r="L591" s="7" t="s">
        <v>99</v>
      </c>
      <c r="M591" s="7" t="s">
        <v>99</v>
      </c>
      <c r="N591" s="7" t="s">
        <v>99</v>
      </c>
      <c r="O591" s="7" t="s">
        <v>99</v>
      </c>
      <c r="P591" s="7">
        <v>3</v>
      </c>
      <c r="Q591" s="7">
        <v>6</v>
      </c>
      <c r="R591" s="7">
        <v>3</v>
      </c>
      <c r="S591" s="7">
        <v>2</v>
      </c>
      <c r="T591" s="7">
        <v>3</v>
      </c>
      <c r="U591" s="7">
        <v>4</v>
      </c>
      <c r="V591" s="7">
        <v>3</v>
      </c>
      <c r="W591" s="7">
        <v>0</v>
      </c>
      <c r="X591" s="7" t="s">
        <v>99</v>
      </c>
      <c r="Y591" s="7" t="s">
        <v>99</v>
      </c>
      <c r="Z591" s="7"/>
      <c r="AA591" s="7"/>
      <c r="AB591" s="7"/>
      <c r="AC591" s="7"/>
      <c r="AD591" s="7"/>
      <c r="AE591" s="7"/>
      <c r="AF591" s="7"/>
      <c r="AG591" s="7"/>
      <c r="AH591" s="7">
        <v>1</v>
      </c>
    </row>
    <row r="592" spans="1:34">
      <c r="A592" s="27">
        <v>40940</v>
      </c>
      <c r="B592" s="7" t="s">
        <v>1498</v>
      </c>
      <c r="C592" s="7" t="s">
        <v>1865</v>
      </c>
      <c r="D592" s="7" t="s">
        <v>734</v>
      </c>
      <c r="E592" s="7" t="s">
        <v>943</v>
      </c>
      <c r="F592" s="7">
        <v>7730</v>
      </c>
      <c r="G592" s="7">
        <v>5372</v>
      </c>
      <c r="H592" s="7">
        <v>618</v>
      </c>
      <c r="I592" s="7" t="s">
        <v>99</v>
      </c>
      <c r="J592" s="7">
        <v>919</v>
      </c>
      <c r="K592" s="7" t="s">
        <v>99</v>
      </c>
      <c r="L592" s="7" t="s">
        <v>99</v>
      </c>
      <c r="M592" s="7" t="s">
        <v>99</v>
      </c>
      <c r="N592" s="7" t="s">
        <v>99</v>
      </c>
      <c r="O592" s="7" t="s">
        <v>99</v>
      </c>
      <c r="P592" s="7">
        <v>20</v>
      </c>
      <c r="Q592" s="7">
        <v>132</v>
      </c>
      <c r="R592" s="7">
        <v>101</v>
      </c>
      <c r="S592" s="7">
        <v>27</v>
      </c>
      <c r="T592" s="7">
        <v>9</v>
      </c>
      <c r="U592" s="7">
        <v>438</v>
      </c>
      <c r="V592" s="7">
        <v>78</v>
      </c>
      <c r="W592" s="7">
        <v>0</v>
      </c>
      <c r="X592" s="7" t="s">
        <v>99</v>
      </c>
      <c r="Y592" s="7" t="s">
        <v>99</v>
      </c>
      <c r="Z592" s="7"/>
      <c r="AA592" s="7"/>
      <c r="AB592" s="7"/>
      <c r="AC592" s="7"/>
      <c r="AD592" s="7"/>
      <c r="AE592" s="7"/>
      <c r="AF592" s="7"/>
      <c r="AG592" s="7"/>
      <c r="AH592" s="7">
        <v>16</v>
      </c>
    </row>
    <row r="593" spans="1:34">
      <c r="A593" s="27">
        <v>40940</v>
      </c>
      <c r="B593" s="7" t="s">
        <v>1498</v>
      </c>
      <c r="C593" s="7" t="s">
        <v>1865</v>
      </c>
      <c r="D593" s="7" t="s">
        <v>734</v>
      </c>
      <c r="E593" s="7" t="s">
        <v>1861</v>
      </c>
      <c r="F593" s="7">
        <v>6058</v>
      </c>
      <c r="G593" s="7">
        <v>4235</v>
      </c>
      <c r="H593" s="7">
        <v>429</v>
      </c>
      <c r="I593" s="7" t="s">
        <v>99</v>
      </c>
      <c r="J593" s="7">
        <v>746</v>
      </c>
      <c r="K593" s="7" t="s">
        <v>99</v>
      </c>
      <c r="L593" s="7" t="s">
        <v>99</v>
      </c>
      <c r="M593" s="7" t="s">
        <v>99</v>
      </c>
      <c r="N593" s="7" t="s">
        <v>99</v>
      </c>
      <c r="O593" s="7" t="s">
        <v>99</v>
      </c>
      <c r="P593" s="7">
        <v>8</v>
      </c>
      <c r="Q593" s="7">
        <v>107</v>
      </c>
      <c r="R593" s="7">
        <v>37</v>
      </c>
      <c r="S593" s="7">
        <v>24</v>
      </c>
      <c r="T593" s="7">
        <v>6</v>
      </c>
      <c r="U593" s="7">
        <v>422</v>
      </c>
      <c r="V593" s="7">
        <v>36</v>
      </c>
      <c r="W593" s="7">
        <v>0</v>
      </c>
      <c r="X593" s="7" t="s">
        <v>99</v>
      </c>
      <c r="Y593" s="7" t="s">
        <v>99</v>
      </c>
      <c r="Z593" s="7"/>
      <c r="AA593" s="7"/>
      <c r="AB593" s="7"/>
      <c r="AC593" s="7"/>
      <c r="AD593" s="7"/>
      <c r="AE593" s="7"/>
      <c r="AF593" s="7"/>
      <c r="AG593" s="7"/>
      <c r="AH593" s="7">
        <v>8</v>
      </c>
    </row>
    <row r="594" spans="1:34">
      <c r="A594" s="27">
        <v>40940</v>
      </c>
      <c r="B594" s="7" t="s">
        <v>1498</v>
      </c>
      <c r="C594" s="7" t="s">
        <v>1865</v>
      </c>
      <c r="D594" s="7" t="s">
        <v>734</v>
      </c>
      <c r="E594" s="7" t="s">
        <v>1862</v>
      </c>
      <c r="F594" s="7">
        <v>1672</v>
      </c>
      <c r="G594" s="7">
        <v>1137</v>
      </c>
      <c r="H594" s="7">
        <v>189</v>
      </c>
      <c r="I594" s="7" t="s">
        <v>99</v>
      </c>
      <c r="J594" s="7">
        <v>173</v>
      </c>
      <c r="K594" s="7" t="s">
        <v>99</v>
      </c>
      <c r="L594" s="7" t="s">
        <v>99</v>
      </c>
      <c r="M594" s="7" t="s">
        <v>99</v>
      </c>
      <c r="N594" s="7" t="s">
        <v>99</v>
      </c>
      <c r="O594" s="7" t="s">
        <v>99</v>
      </c>
      <c r="P594" s="7">
        <v>12</v>
      </c>
      <c r="Q594" s="7">
        <v>25</v>
      </c>
      <c r="R594" s="7">
        <v>64</v>
      </c>
      <c r="S594" s="7">
        <v>3</v>
      </c>
      <c r="T594" s="7">
        <v>3</v>
      </c>
      <c r="U594" s="7">
        <v>16</v>
      </c>
      <c r="V594" s="7">
        <v>42</v>
      </c>
      <c r="W594" s="7">
        <v>0</v>
      </c>
      <c r="X594" s="7" t="s">
        <v>99</v>
      </c>
      <c r="Y594" s="7" t="s">
        <v>99</v>
      </c>
      <c r="Z594" s="7"/>
      <c r="AA594" s="7"/>
      <c r="AB594" s="7"/>
      <c r="AC594" s="7"/>
      <c r="AD594" s="7"/>
      <c r="AE594" s="7"/>
      <c r="AF594" s="7"/>
      <c r="AG594" s="7"/>
      <c r="AH594" s="7">
        <v>8</v>
      </c>
    </row>
    <row r="595" spans="1:34">
      <c r="A595" s="27">
        <v>40940</v>
      </c>
      <c r="B595" s="7" t="s">
        <v>1498</v>
      </c>
      <c r="C595" s="7" t="s">
        <v>1865</v>
      </c>
      <c r="D595" s="7" t="s">
        <v>1866</v>
      </c>
      <c r="E595" s="7" t="s">
        <v>1843</v>
      </c>
      <c r="F595" s="7">
        <v>0</v>
      </c>
      <c r="G595" s="7">
        <v>0</v>
      </c>
      <c r="H595" s="7">
        <v>0</v>
      </c>
      <c r="I595" s="7" t="s">
        <v>99</v>
      </c>
      <c r="J595" s="7">
        <v>36</v>
      </c>
      <c r="K595" s="7" t="s">
        <v>99</v>
      </c>
      <c r="L595" s="7" t="s">
        <v>99</v>
      </c>
      <c r="M595" s="7" t="s">
        <v>99</v>
      </c>
      <c r="N595" s="7" t="s">
        <v>99</v>
      </c>
      <c r="O595" s="7" t="s">
        <v>99</v>
      </c>
      <c r="P595" s="7">
        <v>3</v>
      </c>
      <c r="Q595" s="7">
        <v>6</v>
      </c>
      <c r="R595" s="7">
        <v>3</v>
      </c>
      <c r="S595" s="7">
        <v>2</v>
      </c>
      <c r="T595" s="7">
        <v>3</v>
      </c>
      <c r="U595" s="7">
        <v>4</v>
      </c>
      <c r="V595" s="7">
        <v>3</v>
      </c>
      <c r="W595" s="7">
        <v>0</v>
      </c>
      <c r="X595" s="7" t="s">
        <v>99</v>
      </c>
      <c r="Y595" s="7" t="s">
        <v>99</v>
      </c>
      <c r="Z595" s="7"/>
      <c r="AA595" s="7"/>
      <c r="AB595" s="7"/>
      <c r="AC595" s="7"/>
      <c r="AD595" s="7"/>
      <c r="AE595" s="7"/>
      <c r="AF595" s="7"/>
      <c r="AG595" s="7"/>
      <c r="AH595" s="7">
        <v>1</v>
      </c>
    </row>
    <row r="596" spans="1:34">
      <c r="A596" s="27">
        <v>40940</v>
      </c>
      <c r="B596" s="7" t="s">
        <v>1498</v>
      </c>
      <c r="C596" s="7" t="s">
        <v>1865</v>
      </c>
      <c r="D596" s="7" t="s">
        <v>1866</v>
      </c>
      <c r="E596" s="7" t="s">
        <v>943</v>
      </c>
      <c r="F596" s="7">
        <v>0</v>
      </c>
      <c r="G596" s="7">
        <v>0</v>
      </c>
      <c r="H596" s="7">
        <v>0</v>
      </c>
      <c r="I596" s="7" t="s">
        <v>99</v>
      </c>
      <c r="J596" s="7">
        <v>919</v>
      </c>
      <c r="K596" s="7" t="s">
        <v>99</v>
      </c>
      <c r="L596" s="7" t="s">
        <v>99</v>
      </c>
      <c r="M596" s="7" t="s">
        <v>99</v>
      </c>
      <c r="N596" s="7" t="s">
        <v>99</v>
      </c>
      <c r="O596" s="7" t="s">
        <v>99</v>
      </c>
      <c r="P596" s="7">
        <v>20</v>
      </c>
      <c r="Q596" s="7">
        <v>132</v>
      </c>
      <c r="R596" s="7">
        <v>101</v>
      </c>
      <c r="S596" s="7">
        <v>27</v>
      </c>
      <c r="T596" s="7">
        <v>9</v>
      </c>
      <c r="U596" s="7">
        <v>438</v>
      </c>
      <c r="V596" s="7">
        <v>78</v>
      </c>
      <c r="W596" s="7">
        <v>0</v>
      </c>
      <c r="X596" s="7" t="s">
        <v>99</v>
      </c>
      <c r="Y596" s="7" t="s">
        <v>99</v>
      </c>
      <c r="Z596" s="7"/>
      <c r="AA596" s="7"/>
      <c r="AB596" s="7"/>
      <c r="AC596" s="7"/>
      <c r="AD596" s="7"/>
      <c r="AE596" s="7"/>
      <c r="AF596" s="7"/>
      <c r="AG596" s="7"/>
      <c r="AH596" s="7">
        <v>16</v>
      </c>
    </row>
    <row r="597" spans="1:34">
      <c r="A597" s="27">
        <v>40940</v>
      </c>
      <c r="B597" s="7" t="s">
        <v>1498</v>
      </c>
      <c r="C597" s="7" t="s">
        <v>1865</v>
      </c>
      <c r="D597" s="7" t="s">
        <v>1866</v>
      </c>
      <c r="E597" s="7" t="s">
        <v>1861</v>
      </c>
      <c r="F597" s="7">
        <v>0</v>
      </c>
      <c r="G597" s="7">
        <v>0</v>
      </c>
      <c r="H597" s="7">
        <v>0</v>
      </c>
      <c r="I597" s="7" t="s">
        <v>99</v>
      </c>
      <c r="J597" s="7">
        <v>746</v>
      </c>
      <c r="K597" s="7" t="s">
        <v>99</v>
      </c>
      <c r="L597" s="7" t="s">
        <v>99</v>
      </c>
      <c r="M597" s="7" t="s">
        <v>99</v>
      </c>
      <c r="N597" s="7" t="s">
        <v>99</v>
      </c>
      <c r="O597" s="7" t="s">
        <v>99</v>
      </c>
      <c r="P597" s="7">
        <v>8</v>
      </c>
      <c r="Q597" s="7">
        <v>107</v>
      </c>
      <c r="R597" s="7">
        <v>37</v>
      </c>
      <c r="S597" s="7">
        <v>24</v>
      </c>
      <c r="T597" s="7">
        <v>6</v>
      </c>
      <c r="U597" s="7">
        <v>422</v>
      </c>
      <c r="V597" s="7">
        <v>36</v>
      </c>
      <c r="W597" s="7">
        <v>0</v>
      </c>
      <c r="X597" s="7" t="s">
        <v>99</v>
      </c>
      <c r="Y597" s="7" t="s">
        <v>99</v>
      </c>
      <c r="Z597" s="7"/>
      <c r="AA597" s="7"/>
      <c r="AB597" s="7"/>
      <c r="AC597" s="7"/>
      <c r="AD597" s="7"/>
      <c r="AE597" s="7"/>
      <c r="AF597" s="7"/>
      <c r="AG597" s="7"/>
      <c r="AH597" s="7">
        <v>8</v>
      </c>
    </row>
    <row r="598" spans="1:34">
      <c r="A598" s="27">
        <v>40940</v>
      </c>
      <c r="B598" s="7" t="s">
        <v>1498</v>
      </c>
      <c r="C598" s="7" t="s">
        <v>1865</v>
      </c>
      <c r="D598" s="7" t="s">
        <v>1866</v>
      </c>
      <c r="E598" s="7" t="s">
        <v>1862</v>
      </c>
      <c r="F598" s="7">
        <v>0</v>
      </c>
      <c r="G598" s="7">
        <v>0</v>
      </c>
      <c r="H598" s="7">
        <v>0</v>
      </c>
      <c r="I598" s="7" t="s">
        <v>99</v>
      </c>
      <c r="J598" s="7">
        <v>173</v>
      </c>
      <c r="K598" s="7" t="s">
        <v>99</v>
      </c>
      <c r="L598" s="7" t="s">
        <v>99</v>
      </c>
      <c r="M598" s="7" t="s">
        <v>99</v>
      </c>
      <c r="N598" s="7" t="s">
        <v>99</v>
      </c>
      <c r="O598" s="7" t="s">
        <v>99</v>
      </c>
      <c r="P598" s="7">
        <v>12</v>
      </c>
      <c r="Q598" s="7">
        <v>25</v>
      </c>
      <c r="R598" s="7">
        <v>64</v>
      </c>
      <c r="S598" s="7">
        <v>3</v>
      </c>
      <c r="T598" s="7">
        <v>3</v>
      </c>
      <c r="U598" s="7">
        <v>16</v>
      </c>
      <c r="V598" s="7">
        <v>42</v>
      </c>
      <c r="W598" s="7">
        <v>0</v>
      </c>
      <c r="X598" s="7" t="s">
        <v>99</v>
      </c>
      <c r="Y598" s="7" t="s">
        <v>99</v>
      </c>
      <c r="Z598" s="7"/>
      <c r="AA598" s="7"/>
      <c r="AB598" s="7"/>
      <c r="AC598" s="7"/>
      <c r="AD598" s="7"/>
      <c r="AE598" s="7"/>
      <c r="AF598" s="7"/>
      <c r="AG598" s="7"/>
      <c r="AH598" s="7">
        <v>8</v>
      </c>
    </row>
    <row r="599" spans="1:34">
      <c r="A599" s="27">
        <v>40940</v>
      </c>
      <c r="B599" s="7" t="s">
        <v>1498</v>
      </c>
      <c r="C599" s="7" t="s">
        <v>1865</v>
      </c>
      <c r="D599" s="7" t="s">
        <v>1374</v>
      </c>
      <c r="E599" s="7" t="s">
        <v>1843</v>
      </c>
      <c r="F599" s="7">
        <v>0</v>
      </c>
      <c r="G599" s="7">
        <v>0</v>
      </c>
      <c r="H599" s="7">
        <v>0</v>
      </c>
      <c r="I599" s="7" t="s">
        <v>99</v>
      </c>
      <c r="J599" s="7">
        <v>0</v>
      </c>
      <c r="K599" s="7" t="s">
        <v>99</v>
      </c>
      <c r="L599" s="7" t="s">
        <v>99</v>
      </c>
      <c r="M599" s="7" t="s">
        <v>99</v>
      </c>
      <c r="N599" s="7" t="s">
        <v>99</v>
      </c>
      <c r="O599" s="7" t="s">
        <v>99</v>
      </c>
      <c r="P599" s="7">
        <v>0</v>
      </c>
      <c r="Q599" s="7">
        <v>0</v>
      </c>
      <c r="R599" s="7">
        <v>0</v>
      </c>
      <c r="S599" s="7">
        <v>0</v>
      </c>
      <c r="T599" s="7">
        <v>0</v>
      </c>
      <c r="U599" s="7">
        <v>0</v>
      </c>
      <c r="V599" s="7">
        <v>0</v>
      </c>
      <c r="W599" s="7">
        <v>0</v>
      </c>
      <c r="X599" s="7" t="s">
        <v>99</v>
      </c>
      <c r="Y599" s="7" t="s">
        <v>99</v>
      </c>
      <c r="Z599" s="7"/>
      <c r="AA599" s="7"/>
      <c r="AB599" s="7"/>
      <c r="AC599" s="7"/>
      <c r="AD599" s="7"/>
      <c r="AE599" s="7"/>
      <c r="AF599" s="7"/>
      <c r="AG599" s="7"/>
      <c r="AH599" s="7">
        <v>0</v>
      </c>
    </row>
    <row r="600" spans="1:34">
      <c r="A600" s="27">
        <v>40940</v>
      </c>
      <c r="B600" s="7" t="s">
        <v>1498</v>
      </c>
      <c r="C600" s="7" t="s">
        <v>1865</v>
      </c>
      <c r="D600" s="7" t="s">
        <v>1374</v>
      </c>
      <c r="E600" s="7" t="s">
        <v>943</v>
      </c>
      <c r="F600" s="7">
        <v>0</v>
      </c>
      <c r="G600" s="7">
        <v>0</v>
      </c>
      <c r="H600" s="7">
        <v>0</v>
      </c>
      <c r="I600" s="7" t="s">
        <v>99</v>
      </c>
      <c r="J600" s="7">
        <v>0</v>
      </c>
      <c r="K600" s="7" t="s">
        <v>99</v>
      </c>
      <c r="L600" s="7" t="s">
        <v>99</v>
      </c>
      <c r="M600" s="7" t="s">
        <v>99</v>
      </c>
      <c r="N600" s="7" t="s">
        <v>99</v>
      </c>
      <c r="O600" s="7" t="s">
        <v>99</v>
      </c>
      <c r="P600" s="7">
        <v>0</v>
      </c>
      <c r="Q600" s="7">
        <v>0</v>
      </c>
      <c r="R600" s="7">
        <v>0</v>
      </c>
      <c r="S600" s="7">
        <v>0</v>
      </c>
      <c r="T600" s="7">
        <v>0</v>
      </c>
      <c r="U600" s="7">
        <v>0</v>
      </c>
      <c r="V600" s="7">
        <v>0</v>
      </c>
      <c r="W600" s="7">
        <v>0</v>
      </c>
      <c r="X600" s="7" t="s">
        <v>99</v>
      </c>
      <c r="Y600" s="7" t="s">
        <v>99</v>
      </c>
      <c r="Z600" s="7"/>
      <c r="AA600" s="7"/>
      <c r="AB600" s="7"/>
      <c r="AC600" s="7"/>
      <c r="AD600" s="7"/>
      <c r="AE600" s="7"/>
      <c r="AF600" s="7"/>
      <c r="AG600" s="7"/>
      <c r="AH600" s="7">
        <v>0</v>
      </c>
    </row>
    <row r="601" spans="1:34">
      <c r="A601" s="27">
        <v>40940</v>
      </c>
      <c r="B601" s="7" t="s">
        <v>1498</v>
      </c>
      <c r="C601" s="7" t="s">
        <v>1865</v>
      </c>
      <c r="D601" s="7" t="s">
        <v>1374</v>
      </c>
      <c r="E601" s="7" t="s">
        <v>1861</v>
      </c>
      <c r="F601" s="7">
        <v>0</v>
      </c>
      <c r="G601" s="7">
        <v>0</v>
      </c>
      <c r="H601" s="7">
        <v>0</v>
      </c>
      <c r="I601" s="7" t="s">
        <v>99</v>
      </c>
      <c r="J601" s="7">
        <v>0</v>
      </c>
      <c r="K601" s="7" t="s">
        <v>99</v>
      </c>
      <c r="L601" s="7" t="s">
        <v>99</v>
      </c>
      <c r="M601" s="7" t="s">
        <v>99</v>
      </c>
      <c r="N601" s="7" t="s">
        <v>99</v>
      </c>
      <c r="O601" s="7" t="s">
        <v>99</v>
      </c>
      <c r="P601" s="7">
        <v>0</v>
      </c>
      <c r="Q601" s="7">
        <v>0</v>
      </c>
      <c r="R601" s="7">
        <v>0</v>
      </c>
      <c r="S601" s="7">
        <v>0</v>
      </c>
      <c r="T601" s="7">
        <v>0</v>
      </c>
      <c r="U601" s="7">
        <v>0</v>
      </c>
      <c r="V601" s="7">
        <v>0</v>
      </c>
      <c r="W601" s="7">
        <v>0</v>
      </c>
      <c r="X601" s="7" t="s">
        <v>99</v>
      </c>
      <c r="Y601" s="7" t="s">
        <v>99</v>
      </c>
      <c r="Z601" s="7"/>
      <c r="AA601" s="7"/>
      <c r="AB601" s="7"/>
      <c r="AC601" s="7"/>
      <c r="AD601" s="7"/>
      <c r="AE601" s="7"/>
      <c r="AF601" s="7"/>
      <c r="AG601" s="7"/>
      <c r="AH601" s="7">
        <v>0</v>
      </c>
    </row>
    <row r="602" spans="1:34">
      <c r="A602" s="27">
        <v>40940</v>
      </c>
      <c r="B602" s="7" t="s">
        <v>1498</v>
      </c>
      <c r="C602" s="7" t="s">
        <v>1865</v>
      </c>
      <c r="D602" s="7" t="s">
        <v>1374</v>
      </c>
      <c r="E602" s="7" t="s">
        <v>1862</v>
      </c>
      <c r="F602" s="7">
        <v>0</v>
      </c>
      <c r="G602" s="7">
        <v>0</v>
      </c>
      <c r="H602" s="7">
        <v>0</v>
      </c>
      <c r="I602" s="7" t="s">
        <v>99</v>
      </c>
      <c r="J602" s="7">
        <v>0</v>
      </c>
      <c r="K602" s="7" t="s">
        <v>99</v>
      </c>
      <c r="L602" s="7" t="s">
        <v>99</v>
      </c>
      <c r="M602" s="7" t="s">
        <v>99</v>
      </c>
      <c r="N602" s="7" t="s">
        <v>99</v>
      </c>
      <c r="O602" s="7" t="s">
        <v>99</v>
      </c>
      <c r="P602" s="7">
        <v>0</v>
      </c>
      <c r="Q602" s="7">
        <v>0</v>
      </c>
      <c r="R602" s="7">
        <v>0</v>
      </c>
      <c r="S602" s="7">
        <v>0</v>
      </c>
      <c r="T602" s="7">
        <v>0</v>
      </c>
      <c r="U602" s="7">
        <v>0</v>
      </c>
      <c r="V602" s="7">
        <v>0</v>
      </c>
      <c r="W602" s="7">
        <v>0</v>
      </c>
      <c r="X602" s="7" t="s">
        <v>99</v>
      </c>
      <c r="Y602" s="7" t="s">
        <v>99</v>
      </c>
      <c r="Z602" s="7"/>
      <c r="AA602" s="7"/>
      <c r="AB602" s="7"/>
      <c r="AC602" s="7"/>
      <c r="AD602" s="7"/>
      <c r="AE602" s="7"/>
      <c r="AF602" s="7"/>
      <c r="AG602" s="7"/>
      <c r="AH602" s="7">
        <v>0</v>
      </c>
    </row>
    <row r="603" spans="1:34">
      <c r="A603" s="27">
        <v>40940</v>
      </c>
      <c r="B603" s="7" t="s">
        <v>1498</v>
      </c>
      <c r="C603" s="7" t="s">
        <v>405</v>
      </c>
      <c r="D603" s="7" t="s">
        <v>734</v>
      </c>
      <c r="E603" s="7" t="s">
        <v>1843</v>
      </c>
      <c r="F603" s="7">
        <v>1</v>
      </c>
      <c r="G603" s="7">
        <v>0</v>
      </c>
      <c r="H603" s="7">
        <v>0</v>
      </c>
      <c r="I603" s="7" t="s">
        <v>99</v>
      </c>
      <c r="J603" s="7">
        <v>0</v>
      </c>
      <c r="K603" s="7" t="s">
        <v>99</v>
      </c>
      <c r="L603" s="7" t="s">
        <v>99</v>
      </c>
      <c r="M603" s="7" t="s">
        <v>99</v>
      </c>
      <c r="N603" s="7" t="s">
        <v>99</v>
      </c>
      <c r="O603" s="7" t="s">
        <v>99</v>
      </c>
      <c r="P603" s="7">
        <v>0</v>
      </c>
      <c r="Q603" s="7">
        <v>0</v>
      </c>
      <c r="R603" s="7">
        <v>0</v>
      </c>
      <c r="S603" s="7">
        <v>0</v>
      </c>
      <c r="T603" s="7">
        <v>0</v>
      </c>
      <c r="U603" s="7">
        <v>0</v>
      </c>
      <c r="V603" s="7">
        <v>0</v>
      </c>
      <c r="W603" s="7">
        <v>0</v>
      </c>
      <c r="X603" s="7" t="s">
        <v>99</v>
      </c>
      <c r="Y603" s="7" t="s">
        <v>99</v>
      </c>
      <c r="Z603" s="7"/>
      <c r="AA603" s="7"/>
      <c r="AB603" s="7"/>
      <c r="AC603" s="7"/>
      <c r="AD603" s="7"/>
      <c r="AE603" s="7"/>
      <c r="AF603" s="7"/>
      <c r="AG603" s="7"/>
      <c r="AH603" s="7">
        <v>0</v>
      </c>
    </row>
    <row r="604" spans="1:34">
      <c r="A604" s="27">
        <v>40940</v>
      </c>
      <c r="B604" s="7" t="s">
        <v>1498</v>
      </c>
      <c r="C604" s="7" t="s">
        <v>405</v>
      </c>
      <c r="D604" s="7" t="s">
        <v>734</v>
      </c>
      <c r="E604" s="7" t="s">
        <v>943</v>
      </c>
      <c r="F604" s="7">
        <v>0</v>
      </c>
      <c r="G604" s="7">
        <v>0</v>
      </c>
      <c r="H604" s="7">
        <v>0</v>
      </c>
      <c r="I604" s="7" t="s">
        <v>99</v>
      </c>
      <c r="J604" s="7">
        <v>0</v>
      </c>
      <c r="K604" s="7" t="s">
        <v>99</v>
      </c>
      <c r="L604" s="7" t="s">
        <v>99</v>
      </c>
      <c r="M604" s="7" t="s">
        <v>99</v>
      </c>
      <c r="N604" s="7" t="s">
        <v>99</v>
      </c>
      <c r="O604" s="7" t="s">
        <v>99</v>
      </c>
      <c r="P604" s="7">
        <v>0</v>
      </c>
      <c r="Q604" s="7">
        <v>0</v>
      </c>
      <c r="R604" s="7">
        <v>0</v>
      </c>
      <c r="S604" s="7">
        <v>0</v>
      </c>
      <c r="T604" s="7">
        <v>0</v>
      </c>
      <c r="U604" s="7">
        <v>0</v>
      </c>
      <c r="V604" s="7">
        <v>0</v>
      </c>
      <c r="W604" s="7">
        <v>0</v>
      </c>
      <c r="X604" s="7" t="s">
        <v>99</v>
      </c>
      <c r="Y604" s="7" t="s">
        <v>99</v>
      </c>
      <c r="Z604" s="7"/>
      <c r="AA604" s="7"/>
      <c r="AB604" s="7"/>
      <c r="AC604" s="7"/>
      <c r="AD604" s="7"/>
      <c r="AE604" s="7"/>
      <c r="AF604" s="7"/>
      <c r="AG604" s="7"/>
      <c r="AH604" s="7">
        <v>0</v>
      </c>
    </row>
    <row r="605" spans="1:34">
      <c r="A605" s="27">
        <v>40940</v>
      </c>
      <c r="B605" s="7" t="s">
        <v>1498</v>
      </c>
      <c r="C605" s="7" t="s">
        <v>405</v>
      </c>
      <c r="D605" s="7" t="s">
        <v>734</v>
      </c>
      <c r="E605" s="7" t="s">
        <v>1861</v>
      </c>
      <c r="F605" s="7">
        <v>0</v>
      </c>
      <c r="G605" s="7">
        <v>0</v>
      </c>
      <c r="H605" s="7">
        <v>0</v>
      </c>
      <c r="I605" s="7" t="s">
        <v>99</v>
      </c>
      <c r="J605" s="7">
        <v>0</v>
      </c>
      <c r="K605" s="7" t="s">
        <v>99</v>
      </c>
      <c r="L605" s="7" t="s">
        <v>99</v>
      </c>
      <c r="M605" s="7" t="s">
        <v>99</v>
      </c>
      <c r="N605" s="7" t="s">
        <v>99</v>
      </c>
      <c r="O605" s="7" t="s">
        <v>99</v>
      </c>
      <c r="P605" s="7">
        <v>0</v>
      </c>
      <c r="Q605" s="7">
        <v>0</v>
      </c>
      <c r="R605" s="7">
        <v>0</v>
      </c>
      <c r="S605" s="7">
        <v>0</v>
      </c>
      <c r="T605" s="7">
        <v>0</v>
      </c>
      <c r="U605" s="7">
        <v>0</v>
      </c>
      <c r="V605" s="7">
        <v>0</v>
      </c>
      <c r="W605" s="7">
        <v>0</v>
      </c>
      <c r="X605" s="7" t="s">
        <v>99</v>
      </c>
      <c r="Y605" s="7" t="s">
        <v>99</v>
      </c>
      <c r="Z605" s="7"/>
      <c r="AA605" s="7"/>
      <c r="AB605" s="7"/>
      <c r="AC605" s="7"/>
      <c r="AD605" s="7"/>
      <c r="AE605" s="7"/>
      <c r="AF605" s="7"/>
      <c r="AG605" s="7"/>
      <c r="AH605" s="7">
        <v>0</v>
      </c>
    </row>
    <row r="606" spans="1:34">
      <c r="A606" s="27">
        <v>40940</v>
      </c>
      <c r="B606" s="7" t="s">
        <v>1498</v>
      </c>
      <c r="C606" s="7" t="s">
        <v>405</v>
      </c>
      <c r="D606" s="7" t="s">
        <v>734</v>
      </c>
      <c r="E606" s="7" t="s">
        <v>1862</v>
      </c>
      <c r="F606" s="7">
        <v>0</v>
      </c>
      <c r="G606" s="7">
        <v>0</v>
      </c>
      <c r="H606" s="7">
        <v>0</v>
      </c>
      <c r="I606" s="7" t="s">
        <v>99</v>
      </c>
      <c r="J606" s="7">
        <v>0</v>
      </c>
      <c r="K606" s="7" t="s">
        <v>99</v>
      </c>
      <c r="L606" s="7" t="s">
        <v>99</v>
      </c>
      <c r="M606" s="7" t="s">
        <v>99</v>
      </c>
      <c r="N606" s="7" t="s">
        <v>99</v>
      </c>
      <c r="O606" s="7" t="s">
        <v>99</v>
      </c>
      <c r="P606" s="7">
        <v>0</v>
      </c>
      <c r="Q606" s="7">
        <v>0</v>
      </c>
      <c r="R606" s="7">
        <v>0</v>
      </c>
      <c r="S606" s="7">
        <v>0</v>
      </c>
      <c r="T606" s="7">
        <v>0</v>
      </c>
      <c r="U606" s="7">
        <v>0</v>
      </c>
      <c r="V606" s="7">
        <v>0</v>
      </c>
      <c r="W606" s="7">
        <v>0</v>
      </c>
      <c r="X606" s="7" t="s">
        <v>99</v>
      </c>
      <c r="Y606" s="7" t="s">
        <v>99</v>
      </c>
      <c r="Z606" s="7"/>
      <c r="AA606" s="7"/>
      <c r="AB606" s="7"/>
      <c r="AC606" s="7"/>
      <c r="AD606" s="7"/>
      <c r="AE606" s="7"/>
      <c r="AF606" s="7"/>
      <c r="AG606" s="7"/>
      <c r="AH606" s="7">
        <v>0</v>
      </c>
    </row>
    <row r="607" spans="1:34">
      <c r="A607" s="27">
        <v>40940</v>
      </c>
      <c r="B607" s="7" t="s">
        <v>1758</v>
      </c>
      <c r="C607" s="7" t="s">
        <v>1151</v>
      </c>
      <c r="D607" s="7" t="s">
        <v>734</v>
      </c>
      <c r="E607" s="7" t="s">
        <v>1843</v>
      </c>
      <c r="F607" s="7">
        <v>0</v>
      </c>
      <c r="G607" s="7">
        <v>0</v>
      </c>
      <c r="H607" s="7">
        <v>0</v>
      </c>
      <c r="I607" s="7" t="s">
        <v>99</v>
      </c>
      <c r="J607" s="7">
        <v>1</v>
      </c>
      <c r="K607" s="7" t="s">
        <v>99</v>
      </c>
      <c r="L607" s="7" t="s">
        <v>99</v>
      </c>
      <c r="M607" s="7" t="s">
        <v>99</v>
      </c>
      <c r="N607" s="7" t="s">
        <v>99</v>
      </c>
      <c r="O607" s="7" t="s">
        <v>99</v>
      </c>
      <c r="P607" s="7">
        <v>0</v>
      </c>
      <c r="Q607" s="7">
        <v>0</v>
      </c>
      <c r="R607" s="7">
        <v>0</v>
      </c>
      <c r="S607" s="7">
        <v>0</v>
      </c>
      <c r="T607" s="7">
        <v>0</v>
      </c>
      <c r="U607" s="7">
        <v>0</v>
      </c>
      <c r="V607" s="7">
        <v>0</v>
      </c>
      <c r="W607" s="7">
        <v>0</v>
      </c>
      <c r="X607" s="7" t="s">
        <v>99</v>
      </c>
      <c r="Y607" s="7" t="s">
        <v>99</v>
      </c>
      <c r="Z607" s="7"/>
      <c r="AA607" s="7"/>
      <c r="AB607" s="7"/>
      <c r="AC607" s="7"/>
      <c r="AD607" s="7"/>
      <c r="AE607" s="7"/>
      <c r="AF607" s="7"/>
      <c r="AG607" s="7"/>
      <c r="AH607" s="7">
        <v>0</v>
      </c>
    </row>
    <row r="608" spans="1:34">
      <c r="A608" s="27">
        <v>40940</v>
      </c>
      <c r="B608" s="7" t="s">
        <v>1758</v>
      </c>
      <c r="C608" s="7" t="s">
        <v>1151</v>
      </c>
      <c r="D608" s="7" t="s">
        <v>734</v>
      </c>
      <c r="E608" s="7" t="s">
        <v>943</v>
      </c>
      <c r="F608" s="7">
        <v>0</v>
      </c>
      <c r="G608" s="7">
        <v>0</v>
      </c>
      <c r="H608" s="7">
        <v>0</v>
      </c>
      <c r="I608" s="7" t="s">
        <v>99</v>
      </c>
      <c r="J608" s="7">
        <v>0</v>
      </c>
      <c r="K608" s="7" t="s">
        <v>99</v>
      </c>
      <c r="L608" s="7" t="s">
        <v>99</v>
      </c>
      <c r="M608" s="7" t="s">
        <v>99</v>
      </c>
      <c r="N608" s="7" t="s">
        <v>99</v>
      </c>
      <c r="O608" s="7" t="s">
        <v>99</v>
      </c>
      <c r="P608" s="7">
        <v>0</v>
      </c>
      <c r="Q608" s="7">
        <v>0</v>
      </c>
      <c r="R608" s="7">
        <v>0</v>
      </c>
      <c r="S608" s="7">
        <v>0</v>
      </c>
      <c r="T608" s="7">
        <v>0</v>
      </c>
      <c r="U608" s="7">
        <v>0</v>
      </c>
      <c r="V608" s="7">
        <v>0</v>
      </c>
      <c r="W608" s="7">
        <v>0</v>
      </c>
      <c r="X608" s="7" t="s">
        <v>99</v>
      </c>
      <c r="Y608" s="7" t="s">
        <v>99</v>
      </c>
      <c r="Z608" s="7"/>
      <c r="AA608" s="7"/>
      <c r="AB608" s="7"/>
      <c r="AC608" s="7"/>
      <c r="AD608" s="7"/>
      <c r="AE608" s="7"/>
      <c r="AF608" s="7"/>
      <c r="AG608" s="7"/>
      <c r="AH608" s="7">
        <v>0</v>
      </c>
    </row>
    <row r="609" spans="1:34">
      <c r="A609" s="27">
        <v>40940</v>
      </c>
      <c r="B609" s="7" t="s">
        <v>1758</v>
      </c>
      <c r="C609" s="7" t="s">
        <v>1151</v>
      </c>
      <c r="D609" s="7" t="s">
        <v>734</v>
      </c>
      <c r="E609" s="7" t="s">
        <v>1861</v>
      </c>
      <c r="F609" s="7">
        <v>0</v>
      </c>
      <c r="G609" s="7">
        <v>0</v>
      </c>
      <c r="H609" s="7">
        <v>0</v>
      </c>
      <c r="I609" s="7" t="s">
        <v>99</v>
      </c>
      <c r="J609" s="7">
        <v>0</v>
      </c>
      <c r="K609" s="7" t="s">
        <v>99</v>
      </c>
      <c r="L609" s="7" t="s">
        <v>99</v>
      </c>
      <c r="M609" s="7" t="s">
        <v>99</v>
      </c>
      <c r="N609" s="7" t="s">
        <v>99</v>
      </c>
      <c r="O609" s="7" t="s">
        <v>99</v>
      </c>
      <c r="P609" s="7">
        <v>0</v>
      </c>
      <c r="Q609" s="7">
        <v>0</v>
      </c>
      <c r="R609" s="7">
        <v>0</v>
      </c>
      <c r="S609" s="7">
        <v>0</v>
      </c>
      <c r="T609" s="7">
        <v>0</v>
      </c>
      <c r="U609" s="7">
        <v>0</v>
      </c>
      <c r="V609" s="7">
        <v>0</v>
      </c>
      <c r="W609" s="7">
        <v>0</v>
      </c>
      <c r="X609" s="7" t="s">
        <v>99</v>
      </c>
      <c r="Y609" s="7" t="s">
        <v>99</v>
      </c>
      <c r="Z609" s="7"/>
      <c r="AA609" s="7"/>
      <c r="AB609" s="7"/>
      <c r="AC609" s="7"/>
      <c r="AD609" s="7"/>
      <c r="AE609" s="7"/>
      <c r="AF609" s="7"/>
      <c r="AG609" s="7"/>
      <c r="AH609" s="7">
        <v>0</v>
      </c>
    </row>
    <row r="610" spans="1:34">
      <c r="A610" s="27">
        <v>40940</v>
      </c>
      <c r="B610" s="7" t="s">
        <v>1758</v>
      </c>
      <c r="C610" s="7" t="s">
        <v>1151</v>
      </c>
      <c r="D610" s="7" t="s">
        <v>734</v>
      </c>
      <c r="E610" s="7" t="s">
        <v>1862</v>
      </c>
      <c r="F610" s="7">
        <v>0</v>
      </c>
      <c r="G610" s="7">
        <v>0</v>
      </c>
      <c r="H610" s="7">
        <v>0</v>
      </c>
      <c r="I610" s="7" t="s">
        <v>99</v>
      </c>
      <c r="J610" s="7">
        <v>0</v>
      </c>
      <c r="K610" s="7" t="s">
        <v>99</v>
      </c>
      <c r="L610" s="7" t="s">
        <v>99</v>
      </c>
      <c r="M610" s="7" t="s">
        <v>99</v>
      </c>
      <c r="N610" s="7" t="s">
        <v>99</v>
      </c>
      <c r="O610" s="7" t="s">
        <v>99</v>
      </c>
      <c r="P610" s="7">
        <v>0</v>
      </c>
      <c r="Q610" s="7">
        <v>0</v>
      </c>
      <c r="R610" s="7">
        <v>0</v>
      </c>
      <c r="S610" s="7">
        <v>0</v>
      </c>
      <c r="T610" s="7">
        <v>0</v>
      </c>
      <c r="U610" s="7">
        <v>0</v>
      </c>
      <c r="V610" s="7">
        <v>0</v>
      </c>
      <c r="W610" s="7">
        <v>0</v>
      </c>
      <c r="X610" s="7" t="s">
        <v>99</v>
      </c>
      <c r="Y610" s="7" t="s">
        <v>99</v>
      </c>
      <c r="Z610" s="7"/>
      <c r="AA610" s="7"/>
      <c r="AB610" s="7"/>
      <c r="AC610" s="7"/>
      <c r="AD610" s="7"/>
      <c r="AE610" s="7"/>
      <c r="AF610" s="7"/>
      <c r="AG610" s="7"/>
      <c r="AH610" s="7">
        <v>0</v>
      </c>
    </row>
    <row r="611" spans="1:34">
      <c r="A611" s="27">
        <v>40940</v>
      </c>
      <c r="B611" s="7" t="s">
        <v>1758</v>
      </c>
      <c r="C611" s="7" t="s">
        <v>1863</v>
      </c>
      <c r="D611" s="7" t="s">
        <v>734</v>
      </c>
      <c r="E611" s="7" t="s">
        <v>1843</v>
      </c>
      <c r="F611" s="7">
        <v>1</v>
      </c>
      <c r="G611" s="7">
        <v>0</v>
      </c>
      <c r="H611" s="7">
        <v>0</v>
      </c>
      <c r="I611" s="7" t="s">
        <v>99</v>
      </c>
      <c r="J611" s="7">
        <v>0</v>
      </c>
      <c r="K611" s="7" t="s">
        <v>99</v>
      </c>
      <c r="L611" s="7" t="s">
        <v>99</v>
      </c>
      <c r="M611" s="7" t="s">
        <v>99</v>
      </c>
      <c r="N611" s="7" t="s">
        <v>99</v>
      </c>
      <c r="O611" s="7" t="s">
        <v>99</v>
      </c>
      <c r="P611" s="7">
        <v>0</v>
      </c>
      <c r="Q611" s="7">
        <v>0</v>
      </c>
      <c r="R611" s="7">
        <v>0</v>
      </c>
      <c r="S611" s="7">
        <v>0</v>
      </c>
      <c r="T611" s="7">
        <v>0</v>
      </c>
      <c r="U611" s="7">
        <v>0</v>
      </c>
      <c r="V611" s="7">
        <v>0</v>
      </c>
      <c r="W611" s="7">
        <v>0</v>
      </c>
      <c r="X611" s="7" t="s">
        <v>99</v>
      </c>
      <c r="Y611" s="7" t="s">
        <v>99</v>
      </c>
      <c r="Z611" s="7"/>
      <c r="AA611" s="7"/>
      <c r="AB611" s="7"/>
      <c r="AC611" s="7"/>
      <c r="AD611" s="7"/>
      <c r="AE611" s="7"/>
      <c r="AF611" s="7"/>
      <c r="AG611" s="7"/>
      <c r="AH611" s="7">
        <v>0</v>
      </c>
    </row>
    <row r="612" spans="1:34">
      <c r="A612" s="27">
        <v>40940</v>
      </c>
      <c r="B612" s="7" t="s">
        <v>1758</v>
      </c>
      <c r="C612" s="7" t="s">
        <v>1863</v>
      </c>
      <c r="D612" s="7" t="s">
        <v>734</v>
      </c>
      <c r="E612" s="7" t="s">
        <v>943</v>
      </c>
      <c r="F612" s="7">
        <v>0</v>
      </c>
      <c r="G612" s="7">
        <v>0</v>
      </c>
      <c r="H612" s="7">
        <v>0</v>
      </c>
      <c r="I612" s="7" t="s">
        <v>99</v>
      </c>
      <c r="J612" s="7">
        <v>0</v>
      </c>
      <c r="K612" s="7" t="s">
        <v>99</v>
      </c>
      <c r="L612" s="7" t="s">
        <v>99</v>
      </c>
      <c r="M612" s="7" t="s">
        <v>99</v>
      </c>
      <c r="N612" s="7" t="s">
        <v>99</v>
      </c>
      <c r="O612" s="7" t="s">
        <v>99</v>
      </c>
      <c r="P612" s="7">
        <v>0</v>
      </c>
      <c r="Q612" s="7">
        <v>0</v>
      </c>
      <c r="R612" s="7">
        <v>0</v>
      </c>
      <c r="S612" s="7">
        <v>0</v>
      </c>
      <c r="T612" s="7">
        <v>0</v>
      </c>
      <c r="U612" s="7">
        <v>0</v>
      </c>
      <c r="V612" s="7">
        <v>0</v>
      </c>
      <c r="W612" s="7">
        <v>0</v>
      </c>
      <c r="X612" s="7" t="s">
        <v>99</v>
      </c>
      <c r="Y612" s="7" t="s">
        <v>99</v>
      </c>
      <c r="Z612" s="7"/>
      <c r="AA612" s="7"/>
      <c r="AB612" s="7"/>
      <c r="AC612" s="7"/>
      <c r="AD612" s="7"/>
      <c r="AE612" s="7"/>
      <c r="AF612" s="7"/>
      <c r="AG612" s="7"/>
      <c r="AH612" s="7">
        <v>0</v>
      </c>
    </row>
    <row r="613" spans="1:34">
      <c r="A613" s="27">
        <v>40940</v>
      </c>
      <c r="B613" s="7" t="s">
        <v>1758</v>
      </c>
      <c r="C613" s="7" t="s">
        <v>1863</v>
      </c>
      <c r="D613" s="7" t="s">
        <v>734</v>
      </c>
      <c r="E613" s="7" t="s">
        <v>1861</v>
      </c>
      <c r="F613" s="7">
        <v>0</v>
      </c>
      <c r="G613" s="7">
        <v>0</v>
      </c>
      <c r="H613" s="7">
        <v>0</v>
      </c>
      <c r="I613" s="7" t="s">
        <v>99</v>
      </c>
      <c r="J613" s="7">
        <v>0</v>
      </c>
      <c r="K613" s="7" t="s">
        <v>99</v>
      </c>
      <c r="L613" s="7" t="s">
        <v>99</v>
      </c>
      <c r="M613" s="7" t="s">
        <v>99</v>
      </c>
      <c r="N613" s="7" t="s">
        <v>99</v>
      </c>
      <c r="O613" s="7" t="s">
        <v>99</v>
      </c>
      <c r="P613" s="7">
        <v>0</v>
      </c>
      <c r="Q613" s="7">
        <v>0</v>
      </c>
      <c r="R613" s="7">
        <v>0</v>
      </c>
      <c r="S613" s="7">
        <v>0</v>
      </c>
      <c r="T613" s="7">
        <v>0</v>
      </c>
      <c r="U613" s="7">
        <v>0</v>
      </c>
      <c r="V613" s="7">
        <v>0</v>
      </c>
      <c r="W613" s="7">
        <v>0</v>
      </c>
      <c r="X613" s="7" t="s">
        <v>99</v>
      </c>
      <c r="Y613" s="7" t="s">
        <v>99</v>
      </c>
      <c r="Z613" s="7"/>
      <c r="AA613" s="7"/>
      <c r="AB613" s="7"/>
      <c r="AC613" s="7"/>
      <c r="AD613" s="7"/>
      <c r="AE613" s="7"/>
      <c r="AF613" s="7"/>
      <c r="AG613" s="7"/>
      <c r="AH613" s="7">
        <v>0</v>
      </c>
    </row>
    <row r="614" spans="1:34">
      <c r="A614" s="27">
        <v>40940</v>
      </c>
      <c r="B614" s="7" t="s">
        <v>1758</v>
      </c>
      <c r="C614" s="7" t="s">
        <v>1863</v>
      </c>
      <c r="D614" s="7" t="s">
        <v>734</v>
      </c>
      <c r="E614" s="7" t="s">
        <v>1862</v>
      </c>
      <c r="F614" s="7">
        <v>0</v>
      </c>
      <c r="G614" s="7">
        <v>0</v>
      </c>
      <c r="H614" s="7">
        <v>0</v>
      </c>
      <c r="I614" s="7" t="s">
        <v>99</v>
      </c>
      <c r="J614" s="7">
        <v>0</v>
      </c>
      <c r="K614" s="7" t="s">
        <v>99</v>
      </c>
      <c r="L614" s="7" t="s">
        <v>99</v>
      </c>
      <c r="M614" s="7" t="s">
        <v>99</v>
      </c>
      <c r="N614" s="7" t="s">
        <v>99</v>
      </c>
      <c r="O614" s="7" t="s">
        <v>99</v>
      </c>
      <c r="P614" s="7">
        <v>0</v>
      </c>
      <c r="Q614" s="7">
        <v>0</v>
      </c>
      <c r="R614" s="7">
        <v>0</v>
      </c>
      <c r="S614" s="7">
        <v>0</v>
      </c>
      <c r="T614" s="7">
        <v>0</v>
      </c>
      <c r="U614" s="7">
        <v>0</v>
      </c>
      <c r="V614" s="7">
        <v>0</v>
      </c>
      <c r="W614" s="7">
        <v>0</v>
      </c>
      <c r="X614" s="7" t="s">
        <v>99</v>
      </c>
      <c r="Y614" s="7" t="s">
        <v>99</v>
      </c>
      <c r="Z614" s="7"/>
      <c r="AA614" s="7"/>
      <c r="AB614" s="7"/>
      <c r="AC614" s="7"/>
      <c r="AD614" s="7"/>
      <c r="AE614" s="7"/>
      <c r="AF614" s="7"/>
      <c r="AG614" s="7"/>
      <c r="AH614" s="7">
        <v>0</v>
      </c>
    </row>
    <row r="615" spans="1:34">
      <c r="A615" s="27">
        <v>40940</v>
      </c>
      <c r="B615" s="7" t="s">
        <v>1758</v>
      </c>
      <c r="C615" s="7" t="s">
        <v>1865</v>
      </c>
      <c r="D615" s="7" t="s">
        <v>734</v>
      </c>
      <c r="E615" s="7" t="s">
        <v>1843</v>
      </c>
      <c r="F615" s="7">
        <v>1</v>
      </c>
      <c r="G615" s="7">
        <v>0</v>
      </c>
      <c r="H615" s="7">
        <v>0</v>
      </c>
      <c r="I615" s="7" t="s">
        <v>99</v>
      </c>
      <c r="J615" s="7">
        <v>1</v>
      </c>
      <c r="K615" s="7" t="s">
        <v>99</v>
      </c>
      <c r="L615" s="7" t="s">
        <v>99</v>
      </c>
      <c r="M615" s="7" t="s">
        <v>99</v>
      </c>
      <c r="N615" s="7" t="s">
        <v>99</v>
      </c>
      <c r="O615" s="7" t="s">
        <v>99</v>
      </c>
      <c r="P615" s="7">
        <v>0</v>
      </c>
      <c r="Q615" s="7">
        <v>0</v>
      </c>
      <c r="R615" s="7">
        <v>0</v>
      </c>
      <c r="S615" s="7">
        <v>0</v>
      </c>
      <c r="T615" s="7">
        <v>0</v>
      </c>
      <c r="U615" s="7">
        <v>0</v>
      </c>
      <c r="V615" s="7">
        <v>0</v>
      </c>
      <c r="W615" s="7">
        <v>0</v>
      </c>
      <c r="X615" s="7" t="s">
        <v>99</v>
      </c>
      <c r="Y615" s="7" t="s">
        <v>99</v>
      </c>
      <c r="Z615" s="7"/>
      <c r="AA615" s="7"/>
      <c r="AB615" s="7"/>
      <c r="AC615" s="7"/>
      <c r="AD615" s="7"/>
      <c r="AE615" s="7"/>
      <c r="AF615" s="7"/>
      <c r="AG615" s="7"/>
      <c r="AH615" s="7">
        <v>0</v>
      </c>
    </row>
    <row r="616" spans="1:34">
      <c r="A616" s="27">
        <v>40940</v>
      </c>
      <c r="B616" s="7" t="s">
        <v>1758</v>
      </c>
      <c r="C616" s="7" t="s">
        <v>1865</v>
      </c>
      <c r="D616" s="7" t="s">
        <v>734</v>
      </c>
      <c r="E616" s="7" t="s">
        <v>943</v>
      </c>
      <c r="F616" s="7">
        <v>0</v>
      </c>
      <c r="G616" s="7">
        <v>0</v>
      </c>
      <c r="H616" s="7">
        <v>0</v>
      </c>
      <c r="I616" s="7" t="s">
        <v>99</v>
      </c>
      <c r="J616" s="7">
        <v>0</v>
      </c>
      <c r="K616" s="7" t="s">
        <v>99</v>
      </c>
      <c r="L616" s="7" t="s">
        <v>99</v>
      </c>
      <c r="M616" s="7" t="s">
        <v>99</v>
      </c>
      <c r="N616" s="7" t="s">
        <v>99</v>
      </c>
      <c r="O616" s="7" t="s">
        <v>99</v>
      </c>
      <c r="P616" s="7">
        <v>0</v>
      </c>
      <c r="Q616" s="7">
        <v>0</v>
      </c>
      <c r="R616" s="7">
        <v>0</v>
      </c>
      <c r="S616" s="7">
        <v>0</v>
      </c>
      <c r="T616" s="7">
        <v>0</v>
      </c>
      <c r="U616" s="7">
        <v>0</v>
      </c>
      <c r="V616" s="7">
        <v>0</v>
      </c>
      <c r="W616" s="7">
        <v>0</v>
      </c>
      <c r="X616" s="7" t="s">
        <v>99</v>
      </c>
      <c r="Y616" s="7" t="s">
        <v>99</v>
      </c>
      <c r="Z616" s="7"/>
      <c r="AA616" s="7"/>
      <c r="AB616" s="7"/>
      <c r="AC616" s="7"/>
      <c r="AD616" s="7"/>
      <c r="AE616" s="7"/>
      <c r="AF616" s="7"/>
      <c r="AG616" s="7"/>
      <c r="AH616" s="7">
        <v>0</v>
      </c>
    </row>
    <row r="617" spans="1:34">
      <c r="A617" s="27">
        <v>40940</v>
      </c>
      <c r="B617" s="7" t="s">
        <v>1758</v>
      </c>
      <c r="C617" s="7" t="s">
        <v>1865</v>
      </c>
      <c r="D617" s="7" t="s">
        <v>734</v>
      </c>
      <c r="E617" s="7" t="s">
        <v>1861</v>
      </c>
      <c r="F617" s="7">
        <v>0</v>
      </c>
      <c r="G617" s="7">
        <v>0</v>
      </c>
      <c r="H617" s="7">
        <v>0</v>
      </c>
      <c r="I617" s="7" t="s">
        <v>99</v>
      </c>
      <c r="J617" s="7">
        <v>0</v>
      </c>
      <c r="K617" s="7" t="s">
        <v>99</v>
      </c>
      <c r="L617" s="7" t="s">
        <v>99</v>
      </c>
      <c r="M617" s="7" t="s">
        <v>99</v>
      </c>
      <c r="N617" s="7" t="s">
        <v>99</v>
      </c>
      <c r="O617" s="7" t="s">
        <v>99</v>
      </c>
      <c r="P617" s="7">
        <v>0</v>
      </c>
      <c r="Q617" s="7">
        <v>0</v>
      </c>
      <c r="R617" s="7">
        <v>0</v>
      </c>
      <c r="S617" s="7">
        <v>0</v>
      </c>
      <c r="T617" s="7">
        <v>0</v>
      </c>
      <c r="U617" s="7">
        <v>0</v>
      </c>
      <c r="V617" s="7">
        <v>0</v>
      </c>
      <c r="W617" s="7">
        <v>0</v>
      </c>
      <c r="X617" s="7" t="s">
        <v>99</v>
      </c>
      <c r="Y617" s="7" t="s">
        <v>99</v>
      </c>
      <c r="Z617" s="7"/>
      <c r="AA617" s="7"/>
      <c r="AB617" s="7"/>
      <c r="AC617" s="7"/>
      <c r="AD617" s="7"/>
      <c r="AE617" s="7"/>
      <c r="AF617" s="7"/>
      <c r="AG617" s="7"/>
      <c r="AH617" s="7">
        <v>0</v>
      </c>
    </row>
    <row r="618" spans="1:34">
      <c r="A618" s="27">
        <v>40940</v>
      </c>
      <c r="B618" s="7" t="s">
        <v>1758</v>
      </c>
      <c r="C618" s="7" t="s">
        <v>1865</v>
      </c>
      <c r="D618" s="7" t="s">
        <v>734</v>
      </c>
      <c r="E618" s="7" t="s">
        <v>1862</v>
      </c>
      <c r="F618" s="7">
        <v>0</v>
      </c>
      <c r="G618" s="7">
        <v>0</v>
      </c>
      <c r="H618" s="7">
        <v>0</v>
      </c>
      <c r="I618" s="7" t="s">
        <v>99</v>
      </c>
      <c r="J618" s="7">
        <v>0</v>
      </c>
      <c r="K618" s="7" t="s">
        <v>99</v>
      </c>
      <c r="L618" s="7" t="s">
        <v>99</v>
      </c>
      <c r="M618" s="7" t="s">
        <v>99</v>
      </c>
      <c r="N618" s="7" t="s">
        <v>99</v>
      </c>
      <c r="O618" s="7" t="s">
        <v>99</v>
      </c>
      <c r="P618" s="7">
        <v>0</v>
      </c>
      <c r="Q618" s="7">
        <v>0</v>
      </c>
      <c r="R618" s="7">
        <v>0</v>
      </c>
      <c r="S618" s="7">
        <v>0</v>
      </c>
      <c r="T618" s="7">
        <v>0</v>
      </c>
      <c r="U618" s="7">
        <v>0</v>
      </c>
      <c r="V618" s="7">
        <v>0</v>
      </c>
      <c r="W618" s="7">
        <v>0</v>
      </c>
      <c r="X618" s="7" t="s">
        <v>99</v>
      </c>
      <c r="Y618" s="7" t="s">
        <v>99</v>
      </c>
      <c r="Z618" s="7"/>
      <c r="AA618" s="7"/>
      <c r="AB618" s="7"/>
      <c r="AC618" s="7"/>
      <c r="AD618" s="7"/>
      <c r="AE618" s="7"/>
      <c r="AF618" s="7"/>
      <c r="AG618" s="7"/>
      <c r="AH618" s="7">
        <v>0</v>
      </c>
    </row>
    <row r="619" spans="1:34">
      <c r="A619" s="27">
        <v>40940</v>
      </c>
      <c r="B619" s="7" t="s">
        <v>1758</v>
      </c>
      <c r="C619" s="7" t="s">
        <v>1865</v>
      </c>
      <c r="D619" s="7" t="s">
        <v>1866</v>
      </c>
      <c r="E619" s="7" t="s">
        <v>1843</v>
      </c>
      <c r="F619" s="7">
        <v>0</v>
      </c>
      <c r="G619" s="7">
        <v>0</v>
      </c>
      <c r="H619" s="7">
        <v>0</v>
      </c>
      <c r="I619" s="7" t="s">
        <v>99</v>
      </c>
      <c r="J619" s="7">
        <v>1</v>
      </c>
      <c r="K619" s="7" t="s">
        <v>99</v>
      </c>
      <c r="L619" s="7" t="s">
        <v>99</v>
      </c>
      <c r="M619" s="7" t="s">
        <v>99</v>
      </c>
      <c r="N619" s="7" t="s">
        <v>99</v>
      </c>
      <c r="O619" s="7" t="s">
        <v>99</v>
      </c>
      <c r="P619" s="7">
        <v>0</v>
      </c>
      <c r="Q619" s="7">
        <v>0</v>
      </c>
      <c r="R619" s="7">
        <v>0</v>
      </c>
      <c r="S619" s="7">
        <v>0</v>
      </c>
      <c r="T619" s="7">
        <v>0</v>
      </c>
      <c r="U619" s="7">
        <v>0</v>
      </c>
      <c r="V619" s="7">
        <v>0</v>
      </c>
      <c r="W619" s="7">
        <v>0</v>
      </c>
      <c r="X619" s="7" t="s">
        <v>99</v>
      </c>
      <c r="Y619" s="7" t="s">
        <v>99</v>
      </c>
      <c r="Z619" s="7"/>
      <c r="AA619" s="7"/>
      <c r="AB619" s="7"/>
      <c r="AC619" s="7"/>
      <c r="AD619" s="7"/>
      <c r="AE619" s="7"/>
      <c r="AF619" s="7"/>
      <c r="AG619" s="7"/>
      <c r="AH619" s="7">
        <v>0</v>
      </c>
    </row>
    <row r="620" spans="1:34">
      <c r="A620" s="27">
        <v>40940</v>
      </c>
      <c r="B620" s="7" t="s">
        <v>1758</v>
      </c>
      <c r="C620" s="7" t="s">
        <v>1865</v>
      </c>
      <c r="D620" s="7" t="s">
        <v>1866</v>
      </c>
      <c r="E620" s="7" t="s">
        <v>943</v>
      </c>
      <c r="F620" s="7">
        <v>0</v>
      </c>
      <c r="G620" s="7">
        <v>0</v>
      </c>
      <c r="H620" s="7">
        <v>0</v>
      </c>
      <c r="I620" s="7" t="s">
        <v>99</v>
      </c>
      <c r="J620" s="7">
        <v>0</v>
      </c>
      <c r="K620" s="7" t="s">
        <v>99</v>
      </c>
      <c r="L620" s="7" t="s">
        <v>99</v>
      </c>
      <c r="M620" s="7" t="s">
        <v>99</v>
      </c>
      <c r="N620" s="7" t="s">
        <v>99</v>
      </c>
      <c r="O620" s="7" t="s">
        <v>99</v>
      </c>
      <c r="P620" s="7">
        <v>0</v>
      </c>
      <c r="Q620" s="7">
        <v>0</v>
      </c>
      <c r="R620" s="7">
        <v>0</v>
      </c>
      <c r="S620" s="7">
        <v>0</v>
      </c>
      <c r="T620" s="7">
        <v>0</v>
      </c>
      <c r="U620" s="7">
        <v>0</v>
      </c>
      <c r="V620" s="7">
        <v>0</v>
      </c>
      <c r="W620" s="7">
        <v>0</v>
      </c>
      <c r="X620" s="7" t="s">
        <v>99</v>
      </c>
      <c r="Y620" s="7" t="s">
        <v>99</v>
      </c>
      <c r="Z620" s="7"/>
      <c r="AA620" s="7"/>
      <c r="AB620" s="7"/>
      <c r="AC620" s="7"/>
      <c r="AD620" s="7"/>
      <c r="AE620" s="7"/>
      <c r="AF620" s="7"/>
      <c r="AG620" s="7"/>
      <c r="AH620" s="7">
        <v>0</v>
      </c>
    </row>
    <row r="621" spans="1:34">
      <c r="A621" s="27">
        <v>40940</v>
      </c>
      <c r="B621" s="7" t="s">
        <v>1758</v>
      </c>
      <c r="C621" s="7" t="s">
        <v>1865</v>
      </c>
      <c r="D621" s="7" t="s">
        <v>1866</v>
      </c>
      <c r="E621" s="7" t="s">
        <v>1861</v>
      </c>
      <c r="F621" s="7">
        <v>0</v>
      </c>
      <c r="G621" s="7">
        <v>0</v>
      </c>
      <c r="H621" s="7">
        <v>0</v>
      </c>
      <c r="I621" s="7" t="s">
        <v>99</v>
      </c>
      <c r="J621" s="7">
        <v>0</v>
      </c>
      <c r="K621" s="7" t="s">
        <v>99</v>
      </c>
      <c r="L621" s="7" t="s">
        <v>99</v>
      </c>
      <c r="M621" s="7" t="s">
        <v>99</v>
      </c>
      <c r="N621" s="7" t="s">
        <v>99</v>
      </c>
      <c r="O621" s="7" t="s">
        <v>99</v>
      </c>
      <c r="P621" s="7">
        <v>0</v>
      </c>
      <c r="Q621" s="7">
        <v>0</v>
      </c>
      <c r="R621" s="7">
        <v>0</v>
      </c>
      <c r="S621" s="7">
        <v>0</v>
      </c>
      <c r="T621" s="7">
        <v>0</v>
      </c>
      <c r="U621" s="7">
        <v>0</v>
      </c>
      <c r="V621" s="7">
        <v>0</v>
      </c>
      <c r="W621" s="7">
        <v>0</v>
      </c>
      <c r="X621" s="7" t="s">
        <v>99</v>
      </c>
      <c r="Y621" s="7" t="s">
        <v>99</v>
      </c>
      <c r="Z621" s="7"/>
      <c r="AA621" s="7"/>
      <c r="AB621" s="7"/>
      <c r="AC621" s="7"/>
      <c r="AD621" s="7"/>
      <c r="AE621" s="7"/>
      <c r="AF621" s="7"/>
      <c r="AG621" s="7"/>
      <c r="AH621" s="7">
        <v>0</v>
      </c>
    </row>
    <row r="622" spans="1:34">
      <c r="A622" s="27">
        <v>40940</v>
      </c>
      <c r="B622" s="7" t="s">
        <v>1758</v>
      </c>
      <c r="C622" s="7" t="s">
        <v>1865</v>
      </c>
      <c r="D622" s="7" t="s">
        <v>1866</v>
      </c>
      <c r="E622" s="7" t="s">
        <v>1862</v>
      </c>
      <c r="F622" s="7">
        <v>0</v>
      </c>
      <c r="G622" s="7">
        <v>0</v>
      </c>
      <c r="H622" s="7">
        <v>0</v>
      </c>
      <c r="I622" s="7" t="s">
        <v>99</v>
      </c>
      <c r="J622" s="7">
        <v>0</v>
      </c>
      <c r="K622" s="7" t="s">
        <v>99</v>
      </c>
      <c r="L622" s="7" t="s">
        <v>99</v>
      </c>
      <c r="M622" s="7" t="s">
        <v>99</v>
      </c>
      <c r="N622" s="7" t="s">
        <v>99</v>
      </c>
      <c r="O622" s="7" t="s">
        <v>99</v>
      </c>
      <c r="P622" s="7">
        <v>0</v>
      </c>
      <c r="Q622" s="7">
        <v>0</v>
      </c>
      <c r="R622" s="7">
        <v>0</v>
      </c>
      <c r="S622" s="7">
        <v>0</v>
      </c>
      <c r="T622" s="7">
        <v>0</v>
      </c>
      <c r="U622" s="7">
        <v>0</v>
      </c>
      <c r="V622" s="7">
        <v>0</v>
      </c>
      <c r="W622" s="7">
        <v>0</v>
      </c>
      <c r="X622" s="7" t="s">
        <v>99</v>
      </c>
      <c r="Y622" s="7" t="s">
        <v>99</v>
      </c>
      <c r="Z622" s="7"/>
      <c r="AA622" s="7"/>
      <c r="AB622" s="7"/>
      <c r="AC622" s="7"/>
      <c r="AD622" s="7"/>
      <c r="AE622" s="7"/>
      <c r="AF622" s="7"/>
      <c r="AG622" s="7"/>
      <c r="AH622" s="7">
        <v>0</v>
      </c>
    </row>
    <row r="623" spans="1:34">
      <c r="A623" s="27">
        <v>40940</v>
      </c>
      <c r="B623" s="7" t="s">
        <v>1758</v>
      </c>
      <c r="C623" s="7" t="s">
        <v>1865</v>
      </c>
      <c r="D623" s="7" t="s">
        <v>1374</v>
      </c>
      <c r="E623" s="7" t="s">
        <v>1843</v>
      </c>
      <c r="F623" s="7">
        <v>0</v>
      </c>
      <c r="G623" s="7">
        <v>0</v>
      </c>
      <c r="H623" s="7">
        <v>0</v>
      </c>
      <c r="I623" s="7" t="s">
        <v>99</v>
      </c>
      <c r="J623" s="7">
        <v>0</v>
      </c>
      <c r="K623" s="7" t="s">
        <v>99</v>
      </c>
      <c r="L623" s="7" t="s">
        <v>99</v>
      </c>
      <c r="M623" s="7" t="s">
        <v>99</v>
      </c>
      <c r="N623" s="7" t="s">
        <v>99</v>
      </c>
      <c r="O623" s="7" t="s">
        <v>99</v>
      </c>
      <c r="P623" s="7">
        <v>0</v>
      </c>
      <c r="Q623" s="7">
        <v>0</v>
      </c>
      <c r="R623" s="7">
        <v>0</v>
      </c>
      <c r="S623" s="7">
        <v>0</v>
      </c>
      <c r="T623" s="7">
        <v>0</v>
      </c>
      <c r="U623" s="7">
        <v>0</v>
      </c>
      <c r="V623" s="7">
        <v>0</v>
      </c>
      <c r="W623" s="7">
        <v>0</v>
      </c>
      <c r="X623" s="7" t="s">
        <v>99</v>
      </c>
      <c r="Y623" s="7" t="s">
        <v>99</v>
      </c>
      <c r="Z623" s="7"/>
      <c r="AA623" s="7"/>
      <c r="AB623" s="7"/>
      <c r="AC623" s="7"/>
      <c r="AD623" s="7"/>
      <c r="AE623" s="7"/>
      <c r="AF623" s="7"/>
      <c r="AG623" s="7"/>
      <c r="AH623" s="7">
        <v>0</v>
      </c>
    </row>
    <row r="624" spans="1:34">
      <c r="A624" s="27">
        <v>40940</v>
      </c>
      <c r="B624" s="7" t="s">
        <v>1758</v>
      </c>
      <c r="C624" s="7" t="s">
        <v>1865</v>
      </c>
      <c r="D624" s="7" t="s">
        <v>1374</v>
      </c>
      <c r="E624" s="7" t="s">
        <v>943</v>
      </c>
      <c r="F624" s="7">
        <v>0</v>
      </c>
      <c r="G624" s="7">
        <v>0</v>
      </c>
      <c r="H624" s="7">
        <v>0</v>
      </c>
      <c r="I624" s="7" t="s">
        <v>99</v>
      </c>
      <c r="J624" s="7">
        <v>0</v>
      </c>
      <c r="K624" s="7" t="s">
        <v>99</v>
      </c>
      <c r="L624" s="7" t="s">
        <v>99</v>
      </c>
      <c r="M624" s="7" t="s">
        <v>99</v>
      </c>
      <c r="N624" s="7" t="s">
        <v>99</v>
      </c>
      <c r="O624" s="7" t="s">
        <v>99</v>
      </c>
      <c r="P624" s="7">
        <v>0</v>
      </c>
      <c r="Q624" s="7">
        <v>0</v>
      </c>
      <c r="R624" s="7">
        <v>0</v>
      </c>
      <c r="S624" s="7">
        <v>0</v>
      </c>
      <c r="T624" s="7">
        <v>0</v>
      </c>
      <c r="U624" s="7">
        <v>0</v>
      </c>
      <c r="V624" s="7">
        <v>0</v>
      </c>
      <c r="W624" s="7">
        <v>0</v>
      </c>
      <c r="X624" s="7" t="s">
        <v>99</v>
      </c>
      <c r="Y624" s="7" t="s">
        <v>99</v>
      </c>
      <c r="Z624" s="7"/>
      <c r="AA624" s="7"/>
      <c r="AB624" s="7"/>
      <c r="AC624" s="7"/>
      <c r="AD624" s="7"/>
      <c r="AE624" s="7"/>
      <c r="AF624" s="7"/>
      <c r="AG624" s="7"/>
      <c r="AH624" s="7">
        <v>0</v>
      </c>
    </row>
    <row r="625" spans="1:34">
      <c r="A625" s="27">
        <v>40940</v>
      </c>
      <c r="B625" s="7" t="s">
        <v>1758</v>
      </c>
      <c r="C625" s="7" t="s">
        <v>1865</v>
      </c>
      <c r="D625" s="7" t="s">
        <v>1374</v>
      </c>
      <c r="E625" s="7" t="s">
        <v>1861</v>
      </c>
      <c r="F625" s="7">
        <v>0</v>
      </c>
      <c r="G625" s="7">
        <v>0</v>
      </c>
      <c r="H625" s="7">
        <v>0</v>
      </c>
      <c r="I625" s="7" t="s">
        <v>99</v>
      </c>
      <c r="J625" s="7">
        <v>0</v>
      </c>
      <c r="K625" s="7" t="s">
        <v>99</v>
      </c>
      <c r="L625" s="7" t="s">
        <v>99</v>
      </c>
      <c r="M625" s="7" t="s">
        <v>99</v>
      </c>
      <c r="N625" s="7" t="s">
        <v>99</v>
      </c>
      <c r="O625" s="7" t="s">
        <v>99</v>
      </c>
      <c r="P625" s="7">
        <v>0</v>
      </c>
      <c r="Q625" s="7">
        <v>0</v>
      </c>
      <c r="R625" s="7">
        <v>0</v>
      </c>
      <c r="S625" s="7">
        <v>0</v>
      </c>
      <c r="T625" s="7">
        <v>0</v>
      </c>
      <c r="U625" s="7">
        <v>0</v>
      </c>
      <c r="V625" s="7">
        <v>0</v>
      </c>
      <c r="W625" s="7">
        <v>0</v>
      </c>
      <c r="X625" s="7" t="s">
        <v>99</v>
      </c>
      <c r="Y625" s="7" t="s">
        <v>99</v>
      </c>
      <c r="Z625" s="7"/>
      <c r="AA625" s="7"/>
      <c r="AB625" s="7"/>
      <c r="AC625" s="7"/>
      <c r="AD625" s="7"/>
      <c r="AE625" s="7"/>
      <c r="AF625" s="7"/>
      <c r="AG625" s="7"/>
      <c r="AH625" s="7">
        <v>0</v>
      </c>
    </row>
    <row r="626" spans="1:34">
      <c r="A626" s="27">
        <v>40940</v>
      </c>
      <c r="B626" s="7" t="s">
        <v>1758</v>
      </c>
      <c r="C626" s="7" t="s">
        <v>1865</v>
      </c>
      <c r="D626" s="7" t="s">
        <v>1374</v>
      </c>
      <c r="E626" s="7" t="s">
        <v>1862</v>
      </c>
      <c r="F626" s="7">
        <v>0</v>
      </c>
      <c r="G626" s="7">
        <v>0</v>
      </c>
      <c r="H626" s="7">
        <v>0</v>
      </c>
      <c r="I626" s="7" t="s">
        <v>99</v>
      </c>
      <c r="J626" s="7">
        <v>0</v>
      </c>
      <c r="K626" s="7" t="s">
        <v>99</v>
      </c>
      <c r="L626" s="7" t="s">
        <v>99</v>
      </c>
      <c r="M626" s="7" t="s">
        <v>99</v>
      </c>
      <c r="N626" s="7" t="s">
        <v>99</v>
      </c>
      <c r="O626" s="7" t="s">
        <v>99</v>
      </c>
      <c r="P626" s="7">
        <v>0</v>
      </c>
      <c r="Q626" s="7">
        <v>0</v>
      </c>
      <c r="R626" s="7">
        <v>0</v>
      </c>
      <c r="S626" s="7">
        <v>0</v>
      </c>
      <c r="T626" s="7">
        <v>0</v>
      </c>
      <c r="U626" s="7">
        <v>0</v>
      </c>
      <c r="V626" s="7">
        <v>0</v>
      </c>
      <c r="W626" s="7">
        <v>0</v>
      </c>
      <c r="X626" s="7" t="s">
        <v>99</v>
      </c>
      <c r="Y626" s="7" t="s">
        <v>99</v>
      </c>
      <c r="Z626" s="7"/>
      <c r="AA626" s="7"/>
      <c r="AB626" s="7"/>
      <c r="AC626" s="7"/>
      <c r="AD626" s="7"/>
      <c r="AE626" s="7"/>
      <c r="AF626" s="7"/>
      <c r="AG626" s="7"/>
      <c r="AH626" s="7">
        <v>0</v>
      </c>
    </row>
    <row r="627" spans="1:34">
      <c r="A627" s="27">
        <v>40940</v>
      </c>
      <c r="B627" s="7" t="s">
        <v>1758</v>
      </c>
      <c r="C627" s="7" t="s">
        <v>405</v>
      </c>
      <c r="D627" s="7" t="s">
        <v>734</v>
      </c>
      <c r="E627" s="7" t="s">
        <v>1843</v>
      </c>
      <c r="F627" s="7">
        <v>6</v>
      </c>
      <c r="G627" s="7">
        <v>0</v>
      </c>
      <c r="H627" s="7">
        <v>2</v>
      </c>
      <c r="I627" s="7" t="s">
        <v>99</v>
      </c>
      <c r="J627" s="7">
        <v>0</v>
      </c>
      <c r="K627" s="7" t="s">
        <v>99</v>
      </c>
      <c r="L627" s="7" t="s">
        <v>99</v>
      </c>
      <c r="M627" s="7" t="s">
        <v>99</v>
      </c>
      <c r="N627" s="7" t="s">
        <v>99</v>
      </c>
      <c r="O627" s="7" t="s">
        <v>99</v>
      </c>
      <c r="P627" s="7">
        <v>0</v>
      </c>
      <c r="Q627" s="7">
        <v>0</v>
      </c>
      <c r="R627" s="7">
        <v>0</v>
      </c>
      <c r="S627" s="7">
        <v>0</v>
      </c>
      <c r="T627" s="7">
        <v>0</v>
      </c>
      <c r="U627" s="7">
        <v>0</v>
      </c>
      <c r="V627" s="7">
        <v>0</v>
      </c>
      <c r="W627" s="7">
        <v>0</v>
      </c>
      <c r="X627" s="7" t="s">
        <v>99</v>
      </c>
      <c r="Y627" s="7" t="s">
        <v>99</v>
      </c>
      <c r="Z627" s="7"/>
      <c r="AA627" s="7"/>
      <c r="AB627" s="7"/>
      <c r="AC627" s="7"/>
      <c r="AD627" s="7"/>
      <c r="AE627" s="7"/>
      <c r="AF627" s="7"/>
      <c r="AG627" s="7"/>
      <c r="AH627" s="7">
        <v>0</v>
      </c>
    </row>
    <row r="628" spans="1:34">
      <c r="A628" s="27">
        <v>40940</v>
      </c>
      <c r="B628" s="7" t="s">
        <v>1758</v>
      </c>
      <c r="C628" s="7" t="s">
        <v>405</v>
      </c>
      <c r="D628" s="7" t="s">
        <v>734</v>
      </c>
      <c r="E628" s="7" t="s">
        <v>943</v>
      </c>
      <c r="F628" s="7">
        <v>96</v>
      </c>
      <c r="G628" s="7">
        <v>0</v>
      </c>
      <c r="H628" s="7">
        <v>87</v>
      </c>
      <c r="I628" s="7" t="s">
        <v>99</v>
      </c>
      <c r="J628" s="7">
        <v>0</v>
      </c>
      <c r="K628" s="7" t="s">
        <v>99</v>
      </c>
      <c r="L628" s="7" t="s">
        <v>99</v>
      </c>
      <c r="M628" s="7" t="s">
        <v>99</v>
      </c>
      <c r="N628" s="7" t="s">
        <v>99</v>
      </c>
      <c r="O628" s="7" t="s">
        <v>99</v>
      </c>
      <c r="P628" s="7">
        <v>0</v>
      </c>
      <c r="Q628" s="7">
        <v>0</v>
      </c>
      <c r="R628" s="7">
        <v>0</v>
      </c>
      <c r="S628" s="7">
        <v>0</v>
      </c>
      <c r="T628" s="7">
        <v>0</v>
      </c>
      <c r="U628" s="7">
        <v>0</v>
      </c>
      <c r="V628" s="7">
        <v>0</v>
      </c>
      <c r="W628" s="7">
        <v>0</v>
      </c>
      <c r="X628" s="7" t="s">
        <v>99</v>
      </c>
      <c r="Y628" s="7" t="s">
        <v>99</v>
      </c>
      <c r="Z628" s="7"/>
      <c r="AA628" s="7"/>
      <c r="AB628" s="7"/>
      <c r="AC628" s="7"/>
      <c r="AD628" s="7"/>
      <c r="AE628" s="7"/>
      <c r="AF628" s="7"/>
      <c r="AG628" s="7"/>
      <c r="AH628" s="7">
        <v>0</v>
      </c>
    </row>
    <row r="629" spans="1:34">
      <c r="A629" s="27">
        <v>40940</v>
      </c>
      <c r="B629" s="7" t="s">
        <v>1758</v>
      </c>
      <c r="C629" s="7" t="s">
        <v>405</v>
      </c>
      <c r="D629" s="7" t="s">
        <v>734</v>
      </c>
      <c r="E629" s="7" t="s">
        <v>1861</v>
      </c>
      <c r="F629" s="7">
        <v>82</v>
      </c>
      <c r="G629" s="7">
        <v>0</v>
      </c>
      <c r="H629" s="7">
        <v>79</v>
      </c>
      <c r="I629" s="7" t="s">
        <v>99</v>
      </c>
      <c r="J629" s="7">
        <v>0</v>
      </c>
      <c r="K629" s="7" t="s">
        <v>99</v>
      </c>
      <c r="L629" s="7" t="s">
        <v>99</v>
      </c>
      <c r="M629" s="7" t="s">
        <v>99</v>
      </c>
      <c r="N629" s="7" t="s">
        <v>99</v>
      </c>
      <c r="O629" s="7" t="s">
        <v>99</v>
      </c>
      <c r="P629" s="7">
        <v>0</v>
      </c>
      <c r="Q629" s="7">
        <v>0</v>
      </c>
      <c r="R629" s="7">
        <v>0</v>
      </c>
      <c r="S629" s="7">
        <v>0</v>
      </c>
      <c r="T629" s="7">
        <v>0</v>
      </c>
      <c r="U629" s="7">
        <v>0</v>
      </c>
      <c r="V629" s="7">
        <v>0</v>
      </c>
      <c r="W629" s="7">
        <v>0</v>
      </c>
      <c r="X629" s="7" t="s">
        <v>99</v>
      </c>
      <c r="Y629" s="7" t="s">
        <v>99</v>
      </c>
      <c r="Z629" s="7"/>
      <c r="AA629" s="7"/>
      <c r="AB629" s="7"/>
      <c r="AC629" s="7"/>
      <c r="AD629" s="7"/>
      <c r="AE629" s="7"/>
      <c r="AF629" s="7"/>
      <c r="AG629" s="7"/>
      <c r="AH629" s="7">
        <v>0</v>
      </c>
    </row>
    <row r="630" spans="1:34">
      <c r="A630" s="27">
        <v>40940</v>
      </c>
      <c r="B630" s="7" t="s">
        <v>1758</v>
      </c>
      <c r="C630" s="7" t="s">
        <v>405</v>
      </c>
      <c r="D630" s="7" t="s">
        <v>734</v>
      </c>
      <c r="E630" s="7" t="s">
        <v>1862</v>
      </c>
      <c r="F630" s="7">
        <v>14</v>
      </c>
      <c r="G630" s="7">
        <v>0</v>
      </c>
      <c r="H630" s="7">
        <v>8</v>
      </c>
      <c r="I630" s="7" t="s">
        <v>99</v>
      </c>
      <c r="J630" s="7">
        <v>0</v>
      </c>
      <c r="K630" s="7" t="s">
        <v>99</v>
      </c>
      <c r="L630" s="7" t="s">
        <v>99</v>
      </c>
      <c r="M630" s="7" t="s">
        <v>99</v>
      </c>
      <c r="N630" s="7" t="s">
        <v>99</v>
      </c>
      <c r="O630" s="7" t="s">
        <v>99</v>
      </c>
      <c r="P630" s="7">
        <v>0</v>
      </c>
      <c r="Q630" s="7">
        <v>0</v>
      </c>
      <c r="R630" s="7">
        <v>0</v>
      </c>
      <c r="S630" s="7">
        <v>0</v>
      </c>
      <c r="T630" s="7">
        <v>0</v>
      </c>
      <c r="U630" s="7">
        <v>0</v>
      </c>
      <c r="V630" s="7">
        <v>0</v>
      </c>
      <c r="W630" s="7">
        <v>0</v>
      </c>
      <c r="X630" s="7" t="s">
        <v>99</v>
      </c>
      <c r="Y630" s="7" t="s">
        <v>99</v>
      </c>
      <c r="Z630" s="7"/>
      <c r="AA630" s="7"/>
      <c r="AB630" s="7"/>
      <c r="AC630" s="7"/>
      <c r="AD630" s="7"/>
      <c r="AE630" s="7"/>
      <c r="AF630" s="7"/>
      <c r="AG630" s="7"/>
      <c r="AH630" s="7">
        <v>0</v>
      </c>
    </row>
    <row r="631" spans="1:34">
      <c r="A631" s="27">
        <v>40940</v>
      </c>
      <c r="B631" s="7" t="s">
        <v>65</v>
      </c>
      <c r="C631" s="7" t="s">
        <v>1151</v>
      </c>
      <c r="D631" s="7" t="s">
        <v>734</v>
      </c>
      <c r="E631" s="7" t="s">
        <v>1843</v>
      </c>
      <c r="F631" s="7">
        <v>1</v>
      </c>
      <c r="G631" s="7">
        <v>0</v>
      </c>
      <c r="H631" s="7">
        <v>0</v>
      </c>
      <c r="I631" s="7" t="s">
        <v>99</v>
      </c>
      <c r="J631" s="7">
        <v>2</v>
      </c>
      <c r="K631" s="7" t="s">
        <v>99</v>
      </c>
      <c r="L631" s="7" t="s">
        <v>99</v>
      </c>
      <c r="M631" s="7" t="s">
        <v>99</v>
      </c>
      <c r="N631" s="7" t="s">
        <v>99</v>
      </c>
      <c r="O631" s="7" t="s">
        <v>99</v>
      </c>
      <c r="P631" s="7">
        <v>1</v>
      </c>
      <c r="Q631" s="7">
        <v>1</v>
      </c>
      <c r="R631" s="7">
        <v>0</v>
      </c>
      <c r="S631" s="7">
        <v>0</v>
      </c>
      <c r="T631" s="7">
        <v>0</v>
      </c>
      <c r="U631" s="7">
        <v>0</v>
      </c>
      <c r="V631" s="7">
        <v>0</v>
      </c>
      <c r="W631" s="7">
        <v>0</v>
      </c>
      <c r="X631" s="7" t="s">
        <v>99</v>
      </c>
      <c r="Y631" s="7" t="s">
        <v>99</v>
      </c>
      <c r="Z631" s="7"/>
      <c r="AA631" s="7"/>
      <c r="AB631" s="7"/>
      <c r="AC631" s="7"/>
      <c r="AD631" s="7"/>
      <c r="AE631" s="7"/>
      <c r="AF631" s="7"/>
      <c r="AG631" s="7"/>
      <c r="AH631" s="7">
        <v>0</v>
      </c>
    </row>
    <row r="632" spans="1:34">
      <c r="A632" s="27">
        <v>40940</v>
      </c>
      <c r="B632" s="7" t="s">
        <v>65</v>
      </c>
      <c r="C632" s="7" t="s">
        <v>1151</v>
      </c>
      <c r="D632" s="7" t="s">
        <v>734</v>
      </c>
      <c r="E632" s="7" t="s">
        <v>943</v>
      </c>
      <c r="F632" s="7">
        <v>1</v>
      </c>
      <c r="G632" s="7">
        <v>0</v>
      </c>
      <c r="H632" s="7">
        <v>0</v>
      </c>
      <c r="I632" s="7" t="s">
        <v>99</v>
      </c>
      <c r="J632" s="7">
        <v>4</v>
      </c>
      <c r="K632" s="7" t="s">
        <v>99</v>
      </c>
      <c r="L632" s="7" t="s">
        <v>99</v>
      </c>
      <c r="M632" s="7" t="s">
        <v>99</v>
      </c>
      <c r="N632" s="7" t="s">
        <v>99</v>
      </c>
      <c r="O632" s="7" t="s">
        <v>99</v>
      </c>
      <c r="P632" s="7">
        <v>4</v>
      </c>
      <c r="Q632" s="7">
        <v>1</v>
      </c>
      <c r="R632" s="7">
        <v>0</v>
      </c>
      <c r="S632" s="7">
        <v>0</v>
      </c>
      <c r="T632" s="7">
        <v>0</v>
      </c>
      <c r="U632" s="7">
        <v>0</v>
      </c>
      <c r="V632" s="7">
        <v>0</v>
      </c>
      <c r="W632" s="7">
        <v>0</v>
      </c>
      <c r="X632" s="7" t="s">
        <v>99</v>
      </c>
      <c r="Y632" s="7" t="s">
        <v>99</v>
      </c>
      <c r="Z632" s="7"/>
      <c r="AA632" s="7"/>
      <c r="AB632" s="7"/>
      <c r="AC632" s="7"/>
      <c r="AD632" s="7"/>
      <c r="AE632" s="7"/>
      <c r="AF632" s="7"/>
      <c r="AG632" s="7"/>
      <c r="AH632" s="7">
        <v>0</v>
      </c>
    </row>
    <row r="633" spans="1:34">
      <c r="A633" s="27">
        <v>40940</v>
      </c>
      <c r="B633" s="7" t="s">
        <v>65</v>
      </c>
      <c r="C633" s="7" t="s">
        <v>1151</v>
      </c>
      <c r="D633" s="7" t="s">
        <v>734</v>
      </c>
      <c r="E633" s="7" t="s">
        <v>1861</v>
      </c>
      <c r="F633" s="7">
        <v>1</v>
      </c>
      <c r="G633" s="7">
        <v>0</v>
      </c>
      <c r="H633" s="7">
        <v>0</v>
      </c>
      <c r="I633" s="7" t="s">
        <v>99</v>
      </c>
      <c r="J633" s="7">
        <v>2</v>
      </c>
      <c r="K633" s="7" t="s">
        <v>99</v>
      </c>
      <c r="L633" s="7" t="s">
        <v>99</v>
      </c>
      <c r="M633" s="7" t="s">
        <v>99</v>
      </c>
      <c r="N633" s="7" t="s">
        <v>99</v>
      </c>
      <c r="O633" s="7" t="s">
        <v>99</v>
      </c>
      <c r="P633" s="7">
        <v>0</v>
      </c>
      <c r="Q633" s="7">
        <v>1</v>
      </c>
      <c r="R633" s="7">
        <v>0</v>
      </c>
      <c r="S633" s="7">
        <v>0</v>
      </c>
      <c r="T633" s="7">
        <v>0</v>
      </c>
      <c r="U633" s="7">
        <v>0</v>
      </c>
      <c r="V633" s="7">
        <v>0</v>
      </c>
      <c r="W633" s="7">
        <v>0</v>
      </c>
      <c r="X633" s="7" t="s">
        <v>99</v>
      </c>
      <c r="Y633" s="7" t="s">
        <v>99</v>
      </c>
      <c r="Z633" s="7"/>
      <c r="AA633" s="7"/>
      <c r="AB633" s="7"/>
      <c r="AC633" s="7"/>
      <c r="AD633" s="7"/>
      <c r="AE633" s="7"/>
      <c r="AF633" s="7"/>
      <c r="AG633" s="7"/>
      <c r="AH633" s="7">
        <v>0</v>
      </c>
    </row>
    <row r="634" spans="1:34">
      <c r="A634" s="27">
        <v>40940</v>
      </c>
      <c r="B634" s="7" t="s">
        <v>65</v>
      </c>
      <c r="C634" s="7" t="s">
        <v>1151</v>
      </c>
      <c r="D634" s="7" t="s">
        <v>734</v>
      </c>
      <c r="E634" s="7" t="s">
        <v>1862</v>
      </c>
      <c r="F634" s="7">
        <v>0</v>
      </c>
      <c r="G634" s="7">
        <v>0</v>
      </c>
      <c r="H634" s="7">
        <v>0</v>
      </c>
      <c r="I634" s="7" t="s">
        <v>99</v>
      </c>
      <c r="J634" s="7">
        <v>2</v>
      </c>
      <c r="K634" s="7" t="s">
        <v>99</v>
      </c>
      <c r="L634" s="7" t="s">
        <v>99</v>
      </c>
      <c r="M634" s="7" t="s">
        <v>99</v>
      </c>
      <c r="N634" s="7" t="s">
        <v>99</v>
      </c>
      <c r="O634" s="7" t="s">
        <v>99</v>
      </c>
      <c r="P634" s="7">
        <v>4</v>
      </c>
      <c r="Q634" s="7">
        <v>0</v>
      </c>
      <c r="R634" s="7">
        <v>0</v>
      </c>
      <c r="S634" s="7">
        <v>0</v>
      </c>
      <c r="T634" s="7">
        <v>0</v>
      </c>
      <c r="U634" s="7">
        <v>0</v>
      </c>
      <c r="V634" s="7">
        <v>0</v>
      </c>
      <c r="W634" s="7">
        <v>0</v>
      </c>
      <c r="X634" s="7" t="s">
        <v>99</v>
      </c>
      <c r="Y634" s="7" t="s">
        <v>99</v>
      </c>
      <c r="Z634" s="7"/>
      <c r="AA634" s="7"/>
      <c r="AB634" s="7"/>
      <c r="AC634" s="7"/>
      <c r="AD634" s="7"/>
      <c r="AE634" s="7"/>
      <c r="AF634" s="7"/>
      <c r="AG634" s="7"/>
      <c r="AH634" s="7">
        <v>0</v>
      </c>
    </row>
    <row r="635" spans="1:34">
      <c r="A635" s="27">
        <v>40940</v>
      </c>
      <c r="B635" s="7" t="s">
        <v>65</v>
      </c>
      <c r="C635" s="7" t="s">
        <v>1863</v>
      </c>
      <c r="D635" s="7" t="s">
        <v>734</v>
      </c>
      <c r="E635" s="7" t="s">
        <v>1843</v>
      </c>
      <c r="F635" s="7">
        <v>5</v>
      </c>
      <c r="G635" s="7">
        <v>0</v>
      </c>
      <c r="H635" s="7">
        <v>2</v>
      </c>
      <c r="I635" s="7" t="s">
        <v>99</v>
      </c>
      <c r="J635" s="7">
        <v>1</v>
      </c>
      <c r="K635" s="7" t="s">
        <v>99</v>
      </c>
      <c r="L635" s="7" t="s">
        <v>99</v>
      </c>
      <c r="M635" s="7" t="s">
        <v>99</v>
      </c>
      <c r="N635" s="7" t="s">
        <v>99</v>
      </c>
      <c r="O635" s="7" t="s">
        <v>99</v>
      </c>
      <c r="P635" s="7">
        <v>0</v>
      </c>
      <c r="Q635" s="7">
        <v>0</v>
      </c>
      <c r="R635" s="7">
        <v>0</v>
      </c>
      <c r="S635" s="7">
        <v>0</v>
      </c>
      <c r="T635" s="7">
        <v>0</v>
      </c>
      <c r="U635" s="7">
        <v>0</v>
      </c>
      <c r="V635" s="7">
        <v>0</v>
      </c>
      <c r="W635" s="7">
        <v>0</v>
      </c>
      <c r="X635" s="7" t="s">
        <v>99</v>
      </c>
      <c r="Y635" s="7" t="s">
        <v>99</v>
      </c>
      <c r="Z635" s="7"/>
      <c r="AA635" s="7"/>
      <c r="AB635" s="7"/>
      <c r="AC635" s="7"/>
      <c r="AD635" s="7"/>
      <c r="AE635" s="7"/>
      <c r="AF635" s="7"/>
      <c r="AG635" s="7"/>
      <c r="AH635" s="7">
        <v>0</v>
      </c>
    </row>
    <row r="636" spans="1:34">
      <c r="A636" s="27">
        <v>40940</v>
      </c>
      <c r="B636" s="7" t="s">
        <v>65</v>
      </c>
      <c r="C636" s="7" t="s">
        <v>1863</v>
      </c>
      <c r="D636" s="7" t="s">
        <v>734</v>
      </c>
      <c r="E636" s="7" t="s">
        <v>943</v>
      </c>
      <c r="F636" s="7">
        <v>95</v>
      </c>
      <c r="G636" s="7">
        <v>0</v>
      </c>
      <c r="H636" s="7">
        <v>87</v>
      </c>
      <c r="I636" s="7" t="s">
        <v>99</v>
      </c>
      <c r="J636" s="7">
        <v>1</v>
      </c>
      <c r="K636" s="7" t="s">
        <v>99</v>
      </c>
      <c r="L636" s="7" t="s">
        <v>99</v>
      </c>
      <c r="M636" s="7" t="s">
        <v>99</v>
      </c>
      <c r="N636" s="7" t="s">
        <v>99</v>
      </c>
      <c r="O636" s="7" t="s">
        <v>99</v>
      </c>
      <c r="P636" s="7">
        <v>0</v>
      </c>
      <c r="Q636" s="7">
        <v>0</v>
      </c>
      <c r="R636" s="7">
        <v>0</v>
      </c>
      <c r="S636" s="7">
        <v>0</v>
      </c>
      <c r="T636" s="7">
        <v>0</v>
      </c>
      <c r="U636" s="7">
        <v>0</v>
      </c>
      <c r="V636" s="7">
        <v>0</v>
      </c>
      <c r="W636" s="7">
        <v>0</v>
      </c>
      <c r="X636" s="7" t="s">
        <v>99</v>
      </c>
      <c r="Y636" s="7" t="s">
        <v>99</v>
      </c>
      <c r="Z636" s="7"/>
      <c r="AA636" s="7"/>
      <c r="AB636" s="7"/>
      <c r="AC636" s="7"/>
      <c r="AD636" s="7"/>
      <c r="AE636" s="7"/>
      <c r="AF636" s="7"/>
      <c r="AG636" s="7"/>
      <c r="AH636" s="7">
        <v>0</v>
      </c>
    </row>
    <row r="637" spans="1:34">
      <c r="A637" s="27">
        <v>40940</v>
      </c>
      <c r="B637" s="7" t="s">
        <v>65</v>
      </c>
      <c r="C637" s="7" t="s">
        <v>1863</v>
      </c>
      <c r="D637" s="7" t="s">
        <v>734</v>
      </c>
      <c r="E637" s="7" t="s">
        <v>1861</v>
      </c>
      <c r="F637" s="7">
        <v>81</v>
      </c>
      <c r="G637" s="7">
        <v>0</v>
      </c>
      <c r="H637" s="7">
        <v>79</v>
      </c>
      <c r="I637" s="7" t="s">
        <v>99</v>
      </c>
      <c r="J637" s="7">
        <v>1</v>
      </c>
      <c r="K637" s="7" t="s">
        <v>99</v>
      </c>
      <c r="L637" s="7" t="s">
        <v>99</v>
      </c>
      <c r="M637" s="7" t="s">
        <v>99</v>
      </c>
      <c r="N637" s="7" t="s">
        <v>99</v>
      </c>
      <c r="O637" s="7" t="s">
        <v>99</v>
      </c>
      <c r="P637" s="7">
        <v>0</v>
      </c>
      <c r="Q637" s="7">
        <v>0</v>
      </c>
      <c r="R637" s="7">
        <v>0</v>
      </c>
      <c r="S637" s="7">
        <v>0</v>
      </c>
      <c r="T637" s="7">
        <v>0</v>
      </c>
      <c r="U637" s="7">
        <v>0</v>
      </c>
      <c r="V637" s="7">
        <v>0</v>
      </c>
      <c r="W637" s="7">
        <v>0</v>
      </c>
      <c r="X637" s="7" t="s">
        <v>99</v>
      </c>
      <c r="Y637" s="7" t="s">
        <v>99</v>
      </c>
      <c r="Z637" s="7"/>
      <c r="AA637" s="7"/>
      <c r="AB637" s="7"/>
      <c r="AC637" s="7"/>
      <c r="AD637" s="7"/>
      <c r="AE637" s="7"/>
      <c r="AF637" s="7"/>
      <c r="AG637" s="7"/>
      <c r="AH637" s="7">
        <v>0</v>
      </c>
    </row>
    <row r="638" spans="1:34">
      <c r="A638" s="27">
        <v>40940</v>
      </c>
      <c r="B638" s="7" t="s">
        <v>65</v>
      </c>
      <c r="C638" s="7" t="s">
        <v>1863</v>
      </c>
      <c r="D638" s="7" t="s">
        <v>734</v>
      </c>
      <c r="E638" s="7" t="s">
        <v>1862</v>
      </c>
      <c r="F638" s="7">
        <v>14</v>
      </c>
      <c r="G638" s="7">
        <v>0</v>
      </c>
      <c r="H638" s="7">
        <v>8</v>
      </c>
      <c r="I638" s="7" t="s">
        <v>99</v>
      </c>
      <c r="J638" s="7">
        <v>0</v>
      </c>
      <c r="K638" s="7" t="s">
        <v>99</v>
      </c>
      <c r="L638" s="7" t="s">
        <v>99</v>
      </c>
      <c r="M638" s="7" t="s">
        <v>99</v>
      </c>
      <c r="N638" s="7" t="s">
        <v>99</v>
      </c>
      <c r="O638" s="7" t="s">
        <v>99</v>
      </c>
      <c r="P638" s="7">
        <v>0</v>
      </c>
      <c r="Q638" s="7">
        <v>0</v>
      </c>
      <c r="R638" s="7">
        <v>0</v>
      </c>
      <c r="S638" s="7">
        <v>0</v>
      </c>
      <c r="T638" s="7">
        <v>0</v>
      </c>
      <c r="U638" s="7">
        <v>0</v>
      </c>
      <c r="V638" s="7">
        <v>0</v>
      </c>
      <c r="W638" s="7">
        <v>0</v>
      </c>
      <c r="X638" s="7" t="s">
        <v>99</v>
      </c>
      <c r="Y638" s="7" t="s">
        <v>99</v>
      </c>
      <c r="Z638" s="7"/>
      <c r="AA638" s="7"/>
      <c r="AB638" s="7"/>
      <c r="AC638" s="7"/>
      <c r="AD638" s="7"/>
      <c r="AE638" s="7"/>
      <c r="AF638" s="7"/>
      <c r="AG638" s="7"/>
      <c r="AH638" s="7">
        <v>0</v>
      </c>
    </row>
    <row r="639" spans="1:34">
      <c r="A639" s="27">
        <v>40940</v>
      </c>
      <c r="B639" s="7" t="s">
        <v>65</v>
      </c>
      <c r="C639" s="7" t="s">
        <v>1865</v>
      </c>
      <c r="D639" s="7" t="s">
        <v>734</v>
      </c>
      <c r="E639" s="7" t="s">
        <v>1843</v>
      </c>
      <c r="F639" s="7">
        <v>5</v>
      </c>
      <c r="G639" s="7">
        <v>0</v>
      </c>
      <c r="H639" s="7">
        <v>2</v>
      </c>
      <c r="I639" s="7" t="s">
        <v>99</v>
      </c>
      <c r="J639" s="7">
        <v>1</v>
      </c>
      <c r="K639" s="7" t="s">
        <v>99</v>
      </c>
      <c r="L639" s="7" t="s">
        <v>99</v>
      </c>
      <c r="M639" s="7" t="s">
        <v>99</v>
      </c>
      <c r="N639" s="7" t="s">
        <v>99</v>
      </c>
      <c r="O639" s="7" t="s">
        <v>99</v>
      </c>
      <c r="P639" s="7">
        <v>1</v>
      </c>
      <c r="Q639" s="7">
        <v>1</v>
      </c>
      <c r="R639" s="7">
        <v>0</v>
      </c>
      <c r="S639" s="7">
        <v>0</v>
      </c>
      <c r="T639" s="7">
        <v>0</v>
      </c>
      <c r="U639" s="7">
        <v>0</v>
      </c>
      <c r="V639" s="7">
        <v>0</v>
      </c>
      <c r="W639" s="7">
        <v>0</v>
      </c>
      <c r="X639" s="7" t="s">
        <v>99</v>
      </c>
      <c r="Y639" s="7" t="s">
        <v>99</v>
      </c>
      <c r="Z639" s="7"/>
      <c r="AA639" s="7"/>
      <c r="AB639" s="7"/>
      <c r="AC639" s="7"/>
      <c r="AD639" s="7"/>
      <c r="AE639" s="7"/>
      <c r="AF639" s="7"/>
      <c r="AG639" s="7"/>
      <c r="AH639" s="7">
        <v>0</v>
      </c>
    </row>
    <row r="640" spans="1:34">
      <c r="A640" s="27">
        <v>40940</v>
      </c>
      <c r="B640" s="7" t="s">
        <v>65</v>
      </c>
      <c r="C640" s="7" t="s">
        <v>1865</v>
      </c>
      <c r="D640" s="7" t="s">
        <v>734</v>
      </c>
      <c r="E640" s="7" t="s">
        <v>943</v>
      </c>
      <c r="F640" s="7">
        <v>95</v>
      </c>
      <c r="G640" s="7">
        <v>0</v>
      </c>
      <c r="H640" s="7">
        <v>87</v>
      </c>
      <c r="I640" s="7" t="s">
        <v>99</v>
      </c>
      <c r="J640" s="7">
        <v>3</v>
      </c>
      <c r="K640" s="7" t="s">
        <v>99</v>
      </c>
      <c r="L640" s="7" t="s">
        <v>99</v>
      </c>
      <c r="M640" s="7" t="s">
        <v>99</v>
      </c>
      <c r="N640" s="7" t="s">
        <v>99</v>
      </c>
      <c r="O640" s="7" t="s">
        <v>99</v>
      </c>
      <c r="P640" s="7">
        <v>4</v>
      </c>
      <c r="Q640" s="7">
        <v>1</v>
      </c>
      <c r="R640" s="7">
        <v>0</v>
      </c>
      <c r="S640" s="7">
        <v>0</v>
      </c>
      <c r="T640" s="7">
        <v>0</v>
      </c>
      <c r="U640" s="7">
        <v>0</v>
      </c>
      <c r="V640" s="7">
        <v>0</v>
      </c>
      <c r="W640" s="7">
        <v>0</v>
      </c>
      <c r="X640" s="7" t="s">
        <v>99</v>
      </c>
      <c r="Y640" s="7" t="s">
        <v>99</v>
      </c>
      <c r="Z640" s="7"/>
      <c r="AA640" s="7"/>
      <c r="AB640" s="7"/>
      <c r="AC640" s="7"/>
      <c r="AD640" s="7"/>
      <c r="AE640" s="7"/>
      <c r="AF640" s="7"/>
      <c r="AG640" s="7"/>
      <c r="AH640" s="7">
        <v>0</v>
      </c>
    </row>
    <row r="641" spans="1:34">
      <c r="A641" s="27">
        <v>40940</v>
      </c>
      <c r="B641" s="7" t="s">
        <v>65</v>
      </c>
      <c r="C641" s="7" t="s">
        <v>1865</v>
      </c>
      <c r="D641" s="7" t="s">
        <v>734</v>
      </c>
      <c r="E641" s="7" t="s">
        <v>1861</v>
      </c>
      <c r="F641" s="7">
        <v>81</v>
      </c>
      <c r="G641" s="7">
        <v>0</v>
      </c>
      <c r="H641" s="7">
        <v>79</v>
      </c>
      <c r="I641" s="7" t="s">
        <v>99</v>
      </c>
      <c r="J641" s="7">
        <v>1</v>
      </c>
      <c r="K641" s="7" t="s">
        <v>99</v>
      </c>
      <c r="L641" s="7" t="s">
        <v>99</v>
      </c>
      <c r="M641" s="7" t="s">
        <v>99</v>
      </c>
      <c r="N641" s="7" t="s">
        <v>99</v>
      </c>
      <c r="O641" s="7" t="s">
        <v>99</v>
      </c>
      <c r="P641" s="7">
        <v>0</v>
      </c>
      <c r="Q641" s="7">
        <v>1</v>
      </c>
      <c r="R641" s="7">
        <v>0</v>
      </c>
      <c r="S641" s="7">
        <v>0</v>
      </c>
      <c r="T641" s="7">
        <v>0</v>
      </c>
      <c r="U641" s="7">
        <v>0</v>
      </c>
      <c r="V641" s="7">
        <v>0</v>
      </c>
      <c r="W641" s="7">
        <v>0</v>
      </c>
      <c r="X641" s="7" t="s">
        <v>99</v>
      </c>
      <c r="Y641" s="7" t="s">
        <v>99</v>
      </c>
      <c r="Z641" s="7"/>
      <c r="AA641" s="7"/>
      <c r="AB641" s="7"/>
      <c r="AC641" s="7"/>
      <c r="AD641" s="7"/>
      <c r="AE641" s="7"/>
      <c r="AF641" s="7"/>
      <c r="AG641" s="7"/>
      <c r="AH641" s="7">
        <v>0</v>
      </c>
    </row>
    <row r="642" spans="1:34">
      <c r="A642" s="27">
        <v>40940</v>
      </c>
      <c r="B642" s="7" t="s">
        <v>65</v>
      </c>
      <c r="C642" s="7" t="s">
        <v>1865</v>
      </c>
      <c r="D642" s="7" t="s">
        <v>734</v>
      </c>
      <c r="E642" s="7" t="s">
        <v>1862</v>
      </c>
      <c r="F642" s="7">
        <v>14</v>
      </c>
      <c r="G642" s="7">
        <v>0</v>
      </c>
      <c r="H642" s="7">
        <v>8</v>
      </c>
      <c r="I642" s="7" t="s">
        <v>99</v>
      </c>
      <c r="J642" s="7">
        <v>2</v>
      </c>
      <c r="K642" s="7" t="s">
        <v>99</v>
      </c>
      <c r="L642" s="7" t="s">
        <v>99</v>
      </c>
      <c r="M642" s="7" t="s">
        <v>99</v>
      </c>
      <c r="N642" s="7" t="s">
        <v>99</v>
      </c>
      <c r="O642" s="7" t="s">
        <v>99</v>
      </c>
      <c r="P642" s="7">
        <v>4</v>
      </c>
      <c r="Q642" s="7">
        <v>0</v>
      </c>
      <c r="R642" s="7">
        <v>0</v>
      </c>
      <c r="S642" s="7">
        <v>0</v>
      </c>
      <c r="T642" s="7">
        <v>0</v>
      </c>
      <c r="U642" s="7">
        <v>0</v>
      </c>
      <c r="V642" s="7">
        <v>0</v>
      </c>
      <c r="W642" s="7">
        <v>0</v>
      </c>
      <c r="X642" s="7" t="s">
        <v>99</v>
      </c>
      <c r="Y642" s="7" t="s">
        <v>99</v>
      </c>
      <c r="Z642" s="7"/>
      <c r="AA642" s="7"/>
      <c r="AB642" s="7"/>
      <c r="AC642" s="7"/>
      <c r="AD642" s="7"/>
      <c r="AE642" s="7"/>
      <c r="AF642" s="7"/>
      <c r="AG642" s="7"/>
      <c r="AH642" s="7">
        <v>0</v>
      </c>
    </row>
    <row r="643" spans="1:34">
      <c r="A643" s="27">
        <v>40940</v>
      </c>
      <c r="B643" s="7" t="s">
        <v>65</v>
      </c>
      <c r="C643" s="7" t="s">
        <v>1865</v>
      </c>
      <c r="D643" s="7" t="s">
        <v>1866</v>
      </c>
      <c r="E643" s="7" t="s">
        <v>1843</v>
      </c>
      <c r="F643" s="7">
        <v>0</v>
      </c>
      <c r="G643" s="7">
        <v>0</v>
      </c>
      <c r="H643" s="7">
        <v>0</v>
      </c>
      <c r="I643" s="7" t="s">
        <v>99</v>
      </c>
      <c r="J643" s="7">
        <v>1</v>
      </c>
      <c r="K643" s="7" t="s">
        <v>99</v>
      </c>
      <c r="L643" s="7" t="s">
        <v>99</v>
      </c>
      <c r="M643" s="7" t="s">
        <v>99</v>
      </c>
      <c r="N643" s="7" t="s">
        <v>99</v>
      </c>
      <c r="O643" s="7" t="s">
        <v>99</v>
      </c>
      <c r="P643" s="7">
        <v>1</v>
      </c>
      <c r="Q643" s="7">
        <v>1</v>
      </c>
      <c r="R643" s="7">
        <v>0</v>
      </c>
      <c r="S643" s="7">
        <v>0</v>
      </c>
      <c r="T643" s="7">
        <v>0</v>
      </c>
      <c r="U643" s="7">
        <v>0</v>
      </c>
      <c r="V643" s="7">
        <v>0</v>
      </c>
      <c r="W643" s="7">
        <v>0</v>
      </c>
      <c r="X643" s="7" t="s">
        <v>99</v>
      </c>
      <c r="Y643" s="7" t="s">
        <v>99</v>
      </c>
      <c r="Z643" s="7"/>
      <c r="AA643" s="7"/>
      <c r="AB643" s="7"/>
      <c r="AC643" s="7"/>
      <c r="AD643" s="7"/>
      <c r="AE643" s="7"/>
      <c r="AF643" s="7"/>
      <c r="AG643" s="7"/>
      <c r="AH643" s="7">
        <v>0</v>
      </c>
    </row>
    <row r="644" spans="1:34">
      <c r="A644" s="27">
        <v>40940</v>
      </c>
      <c r="B644" s="7" t="s">
        <v>65</v>
      </c>
      <c r="C644" s="7" t="s">
        <v>1865</v>
      </c>
      <c r="D644" s="7" t="s">
        <v>1866</v>
      </c>
      <c r="E644" s="7" t="s">
        <v>943</v>
      </c>
      <c r="F644" s="7">
        <v>0</v>
      </c>
      <c r="G644" s="7">
        <v>0</v>
      </c>
      <c r="H644" s="7">
        <v>0</v>
      </c>
      <c r="I644" s="7" t="s">
        <v>99</v>
      </c>
      <c r="J644" s="7">
        <v>3</v>
      </c>
      <c r="K644" s="7" t="s">
        <v>99</v>
      </c>
      <c r="L644" s="7" t="s">
        <v>99</v>
      </c>
      <c r="M644" s="7" t="s">
        <v>99</v>
      </c>
      <c r="N644" s="7" t="s">
        <v>99</v>
      </c>
      <c r="O644" s="7" t="s">
        <v>99</v>
      </c>
      <c r="P644" s="7">
        <v>4</v>
      </c>
      <c r="Q644" s="7">
        <v>1</v>
      </c>
      <c r="R644" s="7">
        <v>0</v>
      </c>
      <c r="S644" s="7">
        <v>0</v>
      </c>
      <c r="T644" s="7">
        <v>0</v>
      </c>
      <c r="U644" s="7">
        <v>0</v>
      </c>
      <c r="V644" s="7">
        <v>0</v>
      </c>
      <c r="W644" s="7">
        <v>0</v>
      </c>
      <c r="X644" s="7" t="s">
        <v>99</v>
      </c>
      <c r="Y644" s="7" t="s">
        <v>99</v>
      </c>
      <c r="Z644" s="7"/>
      <c r="AA644" s="7"/>
      <c r="AB644" s="7"/>
      <c r="AC644" s="7"/>
      <c r="AD644" s="7"/>
      <c r="AE644" s="7"/>
      <c r="AF644" s="7"/>
      <c r="AG644" s="7"/>
      <c r="AH644" s="7">
        <v>0</v>
      </c>
    </row>
    <row r="645" spans="1:34">
      <c r="A645" s="27">
        <v>40940</v>
      </c>
      <c r="B645" s="7" t="s">
        <v>65</v>
      </c>
      <c r="C645" s="7" t="s">
        <v>1865</v>
      </c>
      <c r="D645" s="7" t="s">
        <v>1866</v>
      </c>
      <c r="E645" s="7" t="s">
        <v>1861</v>
      </c>
      <c r="F645" s="7">
        <v>0</v>
      </c>
      <c r="G645" s="7">
        <v>0</v>
      </c>
      <c r="H645" s="7">
        <v>0</v>
      </c>
      <c r="I645" s="7" t="s">
        <v>99</v>
      </c>
      <c r="J645" s="7">
        <v>1</v>
      </c>
      <c r="K645" s="7" t="s">
        <v>99</v>
      </c>
      <c r="L645" s="7" t="s">
        <v>99</v>
      </c>
      <c r="M645" s="7" t="s">
        <v>99</v>
      </c>
      <c r="N645" s="7" t="s">
        <v>99</v>
      </c>
      <c r="O645" s="7" t="s">
        <v>99</v>
      </c>
      <c r="P645" s="7">
        <v>0</v>
      </c>
      <c r="Q645" s="7">
        <v>1</v>
      </c>
      <c r="R645" s="7">
        <v>0</v>
      </c>
      <c r="S645" s="7">
        <v>0</v>
      </c>
      <c r="T645" s="7">
        <v>0</v>
      </c>
      <c r="U645" s="7">
        <v>0</v>
      </c>
      <c r="V645" s="7">
        <v>0</v>
      </c>
      <c r="W645" s="7">
        <v>0</v>
      </c>
      <c r="X645" s="7" t="s">
        <v>99</v>
      </c>
      <c r="Y645" s="7" t="s">
        <v>99</v>
      </c>
      <c r="Z645" s="7"/>
      <c r="AA645" s="7"/>
      <c r="AB645" s="7"/>
      <c r="AC645" s="7"/>
      <c r="AD645" s="7"/>
      <c r="AE645" s="7"/>
      <c r="AF645" s="7"/>
      <c r="AG645" s="7"/>
      <c r="AH645" s="7">
        <v>0</v>
      </c>
    </row>
    <row r="646" spans="1:34">
      <c r="A646" s="27">
        <v>40940</v>
      </c>
      <c r="B646" s="7" t="s">
        <v>65</v>
      </c>
      <c r="C646" s="7" t="s">
        <v>1865</v>
      </c>
      <c r="D646" s="7" t="s">
        <v>1866</v>
      </c>
      <c r="E646" s="7" t="s">
        <v>1862</v>
      </c>
      <c r="F646" s="7">
        <v>0</v>
      </c>
      <c r="G646" s="7">
        <v>0</v>
      </c>
      <c r="H646" s="7">
        <v>0</v>
      </c>
      <c r="I646" s="7" t="s">
        <v>99</v>
      </c>
      <c r="J646" s="7">
        <v>2</v>
      </c>
      <c r="K646" s="7" t="s">
        <v>99</v>
      </c>
      <c r="L646" s="7" t="s">
        <v>99</v>
      </c>
      <c r="M646" s="7" t="s">
        <v>99</v>
      </c>
      <c r="N646" s="7" t="s">
        <v>99</v>
      </c>
      <c r="O646" s="7" t="s">
        <v>99</v>
      </c>
      <c r="P646" s="7">
        <v>4</v>
      </c>
      <c r="Q646" s="7">
        <v>0</v>
      </c>
      <c r="R646" s="7">
        <v>0</v>
      </c>
      <c r="S646" s="7">
        <v>0</v>
      </c>
      <c r="T646" s="7">
        <v>0</v>
      </c>
      <c r="U646" s="7">
        <v>0</v>
      </c>
      <c r="V646" s="7">
        <v>0</v>
      </c>
      <c r="W646" s="7">
        <v>0</v>
      </c>
      <c r="X646" s="7" t="s">
        <v>99</v>
      </c>
      <c r="Y646" s="7" t="s">
        <v>99</v>
      </c>
      <c r="Z646" s="7"/>
      <c r="AA646" s="7"/>
      <c r="AB646" s="7"/>
      <c r="AC646" s="7"/>
      <c r="AD646" s="7"/>
      <c r="AE646" s="7"/>
      <c r="AF646" s="7"/>
      <c r="AG646" s="7"/>
      <c r="AH646" s="7">
        <v>0</v>
      </c>
    </row>
    <row r="647" spans="1:34">
      <c r="A647" s="27">
        <v>40940</v>
      </c>
      <c r="B647" s="7" t="s">
        <v>65</v>
      </c>
      <c r="C647" s="7" t="s">
        <v>1865</v>
      </c>
      <c r="D647" s="7" t="s">
        <v>1374</v>
      </c>
      <c r="E647" s="7" t="s">
        <v>1843</v>
      </c>
      <c r="F647" s="7">
        <v>0</v>
      </c>
      <c r="G647" s="7">
        <v>0</v>
      </c>
      <c r="H647" s="7">
        <v>0</v>
      </c>
      <c r="I647" s="7" t="s">
        <v>99</v>
      </c>
      <c r="J647" s="7">
        <v>0</v>
      </c>
      <c r="K647" s="7" t="s">
        <v>99</v>
      </c>
      <c r="L647" s="7" t="s">
        <v>99</v>
      </c>
      <c r="M647" s="7" t="s">
        <v>99</v>
      </c>
      <c r="N647" s="7" t="s">
        <v>99</v>
      </c>
      <c r="O647" s="7" t="s">
        <v>99</v>
      </c>
      <c r="P647" s="7">
        <v>0</v>
      </c>
      <c r="Q647" s="7">
        <v>0</v>
      </c>
      <c r="R647" s="7">
        <v>0</v>
      </c>
      <c r="S647" s="7">
        <v>0</v>
      </c>
      <c r="T647" s="7">
        <v>0</v>
      </c>
      <c r="U647" s="7">
        <v>0</v>
      </c>
      <c r="V647" s="7">
        <v>0</v>
      </c>
      <c r="W647" s="7">
        <v>0</v>
      </c>
      <c r="X647" s="7" t="s">
        <v>99</v>
      </c>
      <c r="Y647" s="7" t="s">
        <v>99</v>
      </c>
      <c r="Z647" s="7"/>
      <c r="AA647" s="7"/>
      <c r="AB647" s="7"/>
      <c r="AC647" s="7"/>
      <c r="AD647" s="7"/>
      <c r="AE647" s="7"/>
      <c r="AF647" s="7"/>
      <c r="AG647" s="7"/>
      <c r="AH647" s="7">
        <v>0</v>
      </c>
    </row>
    <row r="648" spans="1:34">
      <c r="A648" s="27">
        <v>40940</v>
      </c>
      <c r="B648" s="7" t="s">
        <v>65</v>
      </c>
      <c r="C648" s="7" t="s">
        <v>1865</v>
      </c>
      <c r="D648" s="7" t="s">
        <v>1374</v>
      </c>
      <c r="E648" s="7" t="s">
        <v>943</v>
      </c>
      <c r="F648" s="7">
        <v>0</v>
      </c>
      <c r="G648" s="7">
        <v>0</v>
      </c>
      <c r="H648" s="7">
        <v>0</v>
      </c>
      <c r="I648" s="7" t="s">
        <v>99</v>
      </c>
      <c r="J648" s="7">
        <v>0</v>
      </c>
      <c r="K648" s="7" t="s">
        <v>99</v>
      </c>
      <c r="L648" s="7" t="s">
        <v>99</v>
      </c>
      <c r="M648" s="7" t="s">
        <v>99</v>
      </c>
      <c r="N648" s="7" t="s">
        <v>99</v>
      </c>
      <c r="O648" s="7" t="s">
        <v>99</v>
      </c>
      <c r="P648" s="7">
        <v>0</v>
      </c>
      <c r="Q648" s="7">
        <v>0</v>
      </c>
      <c r="R648" s="7">
        <v>0</v>
      </c>
      <c r="S648" s="7">
        <v>0</v>
      </c>
      <c r="T648" s="7">
        <v>0</v>
      </c>
      <c r="U648" s="7">
        <v>0</v>
      </c>
      <c r="V648" s="7">
        <v>0</v>
      </c>
      <c r="W648" s="7">
        <v>0</v>
      </c>
      <c r="X648" s="7" t="s">
        <v>99</v>
      </c>
      <c r="Y648" s="7" t="s">
        <v>99</v>
      </c>
      <c r="Z648" s="7"/>
      <c r="AA648" s="7"/>
      <c r="AB648" s="7"/>
      <c r="AC648" s="7"/>
      <c r="AD648" s="7"/>
      <c r="AE648" s="7"/>
      <c r="AF648" s="7"/>
      <c r="AG648" s="7"/>
      <c r="AH648" s="7">
        <v>0</v>
      </c>
    </row>
    <row r="649" spans="1:34">
      <c r="A649" s="27">
        <v>40940</v>
      </c>
      <c r="B649" s="7" t="s">
        <v>65</v>
      </c>
      <c r="C649" s="7" t="s">
        <v>1865</v>
      </c>
      <c r="D649" s="7" t="s">
        <v>1374</v>
      </c>
      <c r="E649" s="7" t="s">
        <v>1861</v>
      </c>
      <c r="F649" s="7">
        <v>0</v>
      </c>
      <c r="G649" s="7">
        <v>0</v>
      </c>
      <c r="H649" s="7">
        <v>0</v>
      </c>
      <c r="I649" s="7" t="s">
        <v>99</v>
      </c>
      <c r="J649" s="7">
        <v>0</v>
      </c>
      <c r="K649" s="7" t="s">
        <v>99</v>
      </c>
      <c r="L649" s="7" t="s">
        <v>99</v>
      </c>
      <c r="M649" s="7" t="s">
        <v>99</v>
      </c>
      <c r="N649" s="7" t="s">
        <v>99</v>
      </c>
      <c r="O649" s="7" t="s">
        <v>99</v>
      </c>
      <c r="P649" s="7">
        <v>0</v>
      </c>
      <c r="Q649" s="7">
        <v>0</v>
      </c>
      <c r="R649" s="7">
        <v>0</v>
      </c>
      <c r="S649" s="7">
        <v>0</v>
      </c>
      <c r="T649" s="7">
        <v>0</v>
      </c>
      <c r="U649" s="7">
        <v>0</v>
      </c>
      <c r="V649" s="7">
        <v>0</v>
      </c>
      <c r="W649" s="7">
        <v>0</v>
      </c>
      <c r="X649" s="7" t="s">
        <v>99</v>
      </c>
      <c r="Y649" s="7" t="s">
        <v>99</v>
      </c>
      <c r="Z649" s="7"/>
      <c r="AA649" s="7"/>
      <c r="AB649" s="7"/>
      <c r="AC649" s="7"/>
      <c r="AD649" s="7"/>
      <c r="AE649" s="7"/>
      <c r="AF649" s="7"/>
      <c r="AG649" s="7"/>
      <c r="AH649" s="7">
        <v>0</v>
      </c>
    </row>
    <row r="650" spans="1:34">
      <c r="A650" s="27">
        <v>40940</v>
      </c>
      <c r="B650" s="7" t="s">
        <v>65</v>
      </c>
      <c r="C650" s="7" t="s">
        <v>1865</v>
      </c>
      <c r="D650" s="7" t="s">
        <v>1374</v>
      </c>
      <c r="E650" s="7" t="s">
        <v>1862</v>
      </c>
      <c r="F650" s="7">
        <v>0</v>
      </c>
      <c r="G650" s="7">
        <v>0</v>
      </c>
      <c r="H650" s="7">
        <v>0</v>
      </c>
      <c r="I650" s="7" t="s">
        <v>99</v>
      </c>
      <c r="J650" s="7">
        <v>0</v>
      </c>
      <c r="K650" s="7" t="s">
        <v>99</v>
      </c>
      <c r="L650" s="7" t="s">
        <v>99</v>
      </c>
      <c r="M650" s="7" t="s">
        <v>99</v>
      </c>
      <c r="N650" s="7" t="s">
        <v>99</v>
      </c>
      <c r="O650" s="7" t="s">
        <v>99</v>
      </c>
      <c r="P650" s="7">
        <v>0</v>
      </c>
      <c r="Q650" s="7">
        <v>0</v>
      </c>
      <c r="R650" s="7">
        <v>0</v>
      </c>
      <c r="S650" s="7">
        <v>0</v>
      </c>
      <c r="T650" s="7">
        <v>0</v>
      </c>
      <c r="U650" s="7">
        <v>0</v>
      </c>
      <c r="V650" s="7">
        <v>0</v>
      </c>
      <c r="W650" s="7">
        <v>0</v>
      </c>
      <c r="X650" s="7" t="s">
        <v>99</v>
      </c>
      <c r="Y650" s="7" t="s">
        <v>99</v>
      </c>
      <c r="Z650" s="7"/>
      <c r="AA650" s="7"/>
      <c r="AB650" s="7"/>
      <c r="AC650" s="7"/>
      <c r="AD650" s="7"/>
      <c r="AE650" s="7"/>
      <c r="AF650" s="7"/>
      <c r="AG650" s="7"/>
      <c r="AH650" s="7">
        <v>0</v>
      </c>
    </row>
    <row r="651" spans="1:34">
      <c r="A651" s="27">
        <v>40940</v>
      </c>
      <c r="B651" s="7" t="s">
        <v>65</v>
      </c>
      <c r="C651" s="7" t="s">
        <v>405</v>
      </c>
      <c r="D651" s="7" t="s">
        <v>734</v>
      </c>
      <c r="E651" s="7" t="s">
        <v>1843</v>
      </c>
      <c r="F651" s="7">
        <v>90</v>
      </c>
      <c r="G651" s="7">
        <v>32</v>
      </c>
      <c r="H651" s="7">
        <v>18</v>
      </c>
      <c r="I651" s="7" t="s">
        <v>99</v>
      </c>
      <c r="J651" s="7">
        <v>0</v>
      </c>
      <c r="K651" s="7" t="s">
        <v>99</v>
      </c>
      <c r="L651" s="7" t="s">
        <v>99</v>
      </c>
      <c r="M651" s="7" t="s">
        <v>99</v>
      </c>
      <c r="N651" s="7" t="s">
        <v>99</v>
      </c>
      <c r="O651" s="7" t="s">
        <v>99</v>
      </c>
      <c r="P651" s="7">
        <v>0</v>
      </c>
      <c r="Q651" s="7">
        <v>0</v>
      </c>
      <c r="R651" s="7">
        <v>0</v>
      </c>
      <c r="S651" s="7">
        <v>0</v>
      </c>
      <c r="T651" s="7">
        <v>0</v>
      </c>
      <c r="U651" s="7">
        <v>0</v>
      </c>
      <c r="V651" s="7">
        <v>0</v>
      </c>
      <c r="W651" s="7">
        <v>0</v>
      </c>
      <c r="X651" s="7" t="s">
        <v>99</v>
      </c>
      <c r="Y651" s="7" t="s">
        <v>99</v>
      </c>
      <c r="Z651" s="7"/>
      <c r="AA651" s="7"/>
      <c r="AB651" s="7"/>
      <c r="AC651" s="7"/>
      <c r="AD651" s="7"/>
      <c r="AE651" s="7"/>
      <c r="AF651" s="7"/>
      <c r="AG651" s="7"/>
      <c r="AH651" s="7">
        <v>0</v>
      </c>
    </row>
    <row r="652" spans="1:34">
      <c r="A652" s="27">
        <v>40940</v>
      </c>
      <c r="B652" s="7" t="s">
        <v>65</v>
      </c>
      <c r="C652" s="7" t="s">
        <v>405</v>
      </c>
      <c r="D652" s="7" t="s">
        <v>734</v>
      </c>
      <c r="E652" s="7" t="s">
        <v>943</v>
      </c>
      <c r="F652" s="7">
        <v>2088</v>
      </c>
      <c r="G652" s="7">
        <v>870</v>
      </c>
      <c r="H652" s="7">
        <v>186</v>
      </c>
      <c r="I652" s="7" t="s">
        <v>99</v>
      </c>
      <c r="J652" s="7">
        <v>0</v>
      </c>
      <c r="K652" s="7" t="s">
        <v>99</v>
      </c>
      <c r="L652" s="7" t="s">
        <v>99</v>
      </c>
      <c r="M652" s="7" t="s">
        <v>99</v>
      </c>
      <c r="N652" s="7" t="s">
        <v>99</v>
      </c>
      <c r="O652" s="7" t="s">
        <v>99</v>
      </c>
      <c r="P652" s="7">
        <v>0</v>
      </c>
      <c r="Q652" s="7">
        <v>0</v>
      </c>
      <c r="R652" s="7">
        <v>0</v>
      </c>
      <c r="S652" s="7">
        <v>0</v>
      </c>
      <c r="T652" s="7">
        <v>0</v>
      </c>
      <c r="U652" s="7">
        <v>0</v>
      </c>
      <c r="V652" s="7">
        <v>0</v>
      </c>
      <c r="W652" s="7">
        <v>0</v>
      </c>
      <c r="X652" s="7" t="s">
        <v>99</v>
      </c>
      <c r="Y652" s="7" t="s">
        <v>99</v>
      </c>
      <c r="Z652" s="7"/>
      <c r="AA652" s="7"/>
      <c r="AB652" s="7"/>
      <c r="AC652" s="7"/>
      <c r="AD652" s="7"/>
      <c r="AE652" s="7"/>
      <c r="AF652" s="7"/>
      <c r="AG652" s="7"/>
      <c r="AH652" s="7">
        <v>0</v>
      </c>
    </row>
    <row r="653" spans="1:34">
      <c r="A653" s="27">
        <v>40940</v>
      </c>
      <c r="B653" s="7" t="s">
        <v>65</v>
      </c>
      <c r="C653" s="7" t="s">
        <v>405</v>
      </c>
      <c r="D653" s="7" t="s">
        <v>734</v>
      </c>
      <c r="E653" s="7" t="s">
        <v>1861</v>
      </c>
      <c r="F653" s="7">
        <v>1493</v>
      </c>
      <c r="G653" s="7">
        <v>790</v>
      </c>
      <c r="H653" s="7">
        <v>170</v>
      </c>
      <c r="I653" s="7" t="s">
        <v>99</v>
      </c>
      <c r="J653" s="7">
        <v>0</v>
      </c>
      <c r="K653" s="7" t="s">
        <v>99</v>
      </c>
      <c r="L653" s="7" t="s">
        <v>99</v>
      </c>
      <c r="M653" s="7" t="s">
        <v>99</v>
      </c>
      <c r="N653" s="7" t="s">
        <v>99</v>
      </c>
      <c r="O653" s="7" t="s">
        <v>99</v>
      </c>
      <c r="P653" s="7">
        <v>0</v>
      </c>
      <c r="Q653" s="7">
        <v>0</v>
      </c>
      <c r="R653" s="7">
        <v>0</v>
      </c>
      <c r="S653" s="7">
        <v>0</v>
      </c>
      <c r="T653" s="7">
        <v>0</v>
      </c>
      <c r="U653" s="7">
        <v>0</v>
      </c>
      <c r="V653" s="7">
        <v>0</v>
      </c>
      <c r="W653" s="7">
        <v>0</v>
      </c>
      <c r="X653" s="7" t="s">
        <v>99</v>
      </c>
      <c r="Y653" s="7" t="s">
        <v>99</v>
      </c>
      <c r="Z653" s="7"/>
      <c r="AA653" s="7"/>
      <c r="AB653" s="7"/>
      <c r="AC653" s="7"/>
      <c r="AD653" s="7"/>
      <c r="AE653" s="7"/>
      <c r="AF653" s="7"/>
      <c r="AG653" s="7"/>
      <c r="AH653" s="7">
        <v>0</v>
      </c>
    </row>
    <row r="654" spans="1:34">
      <c r="A654" s="27">
        <v>40940</v>
      </c>
      <c r="B654" s="7" t="s">
        <v>65</v>
      </c>
      <c r="C654" s="7" t="s">
        <v>405</v>
      </c>
      <c r="D654" s="7" t="s">
        <v>734</v>
      </c>
      <c r="E654" s="7" t="s">
        <v>1862</v>
      </c>
      <c r="F654" s="7">
        <v>315</v>
      </c>
      <c r="G654" s="7">
        <v>80</v>
      </c>
      <c r="H654" s="7">
        <v>16</v>
      </c>
      <c r="I654" s="7" t="s">
        <v>99</v>
      </c>
      <c r="J654" s="7">
        <v>0</v>
      </c>
      <c r="K654" s="7" t="s">
        <v>99</v>
      </c>
      <c r="L654" s="7" t="s">
        <v>99</v>
      </c>
      <c r="M654" s="7" t="s">
        <v>99</v>
      </c>
      <c r="N654" s="7" t="s">
        <v>99</v>
      </c>
      <c r="O654" s="7" t="s">
        <v>99</v>
      </c>
      <c r="P654" s="7">
        <v>0</v>
      </c>
      <c r="Q654" s="7">
        <v>0</v>
      </c>
      <c r="R654" s="7">
        <v>0</v>
      </c>
      <c r="S654" s="7">
        <v>0</v>
      </c>
      <c r="T654" s="7">
        <v>0</v>
      </c>
      <c r="U654" s="7">
        <v>0</v>
      </c>
      <c r="V654" s="7">
        <v>0</v>
      </c>
      <c r="W654" s="7">
        <v>0</v>
      </c>
      <c r="X654" s="7" t="s">
        <v>99</v>
      </c>
      <c r="Y654" s="7" t="s">
        <v>99</v>
      </c>
      <c r="Z654" s="7"/>
      <c r="AA654" s="7"/>
      <c r="AB654" s="7"/>
      <c r="AC654" s="7"/>
      <c r="AD654" s="7"/>
      <c r="AE654" s="7"/>
      <c r="AF654" s="7"/>
      <c r="AG654" s="7"/>
      <c r="AH654" s="7">
        <v>0</v>
      </c>
    </row>
    <row r="655" spans="1:34">
      <c r="A655" s="27">
        <v>40940</v>
      </c>
      <c r="B655" s="7" t="s">
        <v>751</v>
      </c>
      <c r="C655" s="7" t="s">
        <v>1151</v>
      </c>
      <c r="D655" s="7" t="s">
        <v>734</v>
      </c>
      <c r="E655" s="7" t="s">
        <v>1843</v>
      </c>
      <c r="F655" s="7">
        <v>7</v>
      </c>
      <c r="G655" s="7">
        <v>3</v>
      </c>
      <c r="H655" s="7">
        <v>3</v>
      </c>
      <c r="I655" s="7" t="s">
        <v>99</v>
      </c>
      <c r="J655" s="7">
        <v>17</v>
      </c>
      <c r="K655" s="7" t="s">
        <v>99</v>
      </c>
      <c r="L655" s="7" t="s">
        <v>99</v>
      </c>
      <c r="M655" s="7" t="s">
        <v>99</v>
      </c>
      <c r="N655" s="7" t="s">
        <v>99</v>
      </c>
      <c r="O655" s="7" t="s">
        <v>99</v>
      </c>
      <c r="P655" s="7">
        <v>2</v>
      </c>
      <c r="Q655" s="7">
        <v>2</v>
      </c>
      <c r="R655" s="7">
        <v>2</v>
      </c>
      <c r="S655" s="7">
        <v>3</v>
      </c>
      <c r="T655" s="7">
        <v>4</v>
      </c>
      <c r="U655" s="7">
        <v>5</v>
      </c>
      <c r="V655" s="7">
        <v>1</v>
      </c>
      <c r="W655" s="7">
        <v>0</v>
      </c>
      <c r="X655" s="7" t="s">
        <v>99</v>
      </c>
      <c r="Y655" s="7" t="s">
        <v>99</v>
      </c>
      <c r="Z655" s="7"/>
      <c r="AA655" s="7"/>
      <c r="AB655" s="7"/>
      <c r="AC655" s="7"/>
      <c r="AD655" s="7"/>
      <c r="AE655" s="7"/>
      <c r="AF655" s="7"/>
      <c r="AG655" s="7"/>
      <c r="AH655" s="7">
        <v>4</v>
      </c>
    </row>
    <row r="656" spans="1:34">
      <c r="A656" s="27">
        <v>40940</v>
      </c>
      <c r="B656" s="7" t="s">
        <v>751</v>
      </c>
      <c r="C656" s="7" t="s">
        <v>1151</v>
      </c>
      <c r="D656" s="7" t="s">
        <v>734</v>
      </c>
      <c r="E656" s="7" t="s">
        <v>943</v>
      </c>
      <c r="F656" s="7">
        <v>8</v>
      </c>
      <c r="G656" s="7">
        <v>4</v>
      </c>
      <c r="H656" s="7">
        <v>3</v>
      </c>
      <c r="I656" s="7" t="s">
        <v>99</v>
      </c>
      <c r="J656" s="7">
        <v>381</v>
      </c>
      <c r="K656" s="7" t="s">
        <v>99</v>
      </c>
      <c r="L656" s="7" t="s">
        <v>99</v>
      </c>
      <c r="M656" s="7" t="s">
        <v>99</v>
      </c>
      <c r="N656" s="7" t="s">
        <v>99</v>
      </c>
      <c r="O656" s="7" t="s">
        <v>99</v>
      </c>
      <c r="P656" s="7">
        <v>12</v>
      </c>
      <c r="Q656" s="7">
        <v>16</v>
      </c>
      <c r="R656" s="7">
        <v>117</v>
      </c>
      <c r="S656" s="7">
        <v>92</v>
      </c>
      <c r="T656" s="7">
        <v>48</v>
      </c>
      <c r="U656" s="7">
        <v>36</v>
      </c>
      <c r="V656" s="7">
        <v>0</v>
      </c>
      <c r="W656" s="7">
        <v>0</v>
      </c>
      <c r="X656" s="7" t="s">
        <v>99</v>
      </c>
      <c r="Y656" s="7" t="s">
        <v>99</v>
      </c>
      <c r="Z656" s="7"/>
      <c r="AA656" s="7"/>
      <c r="AB656" s="7"/>
      <c r="AC656" s="7"/>
      <c r="AD656" s="7"/>
      <c r="AE656" s="7"/>
      <c r="AF656" s="7"/>
      <c r="AG656" s="7"/>
      <c r="AH656" s="7">
        <v>330</v>
      </c>
    </row>
    <row r="657" spans="1:34">
      <c r="A657" s="27">
        <v>40940</v>
      </c>
      <c r="B657" s="7" t="s">
        <v>751</v>
      </c>
      <c r="C657" s="7" t="s">
        <v>1151</v>
      </c>
      <c r="D657" s="7" t="s">
        <v>734</v>
      </c>
      <c r="E657" s="7" t="s">
        <v>1861</v>
      </c>
      <c r="F657" s="7">
        <v>6</v>
      </c>
      <c r="G657" s="7">
        <v>3</v>
      </c>
      <c r="H657" s="7">
        <v>3</v>
      </c>
      <c r="I657" s="7" t="s">
        <v>99</v>
      </c>
      <c r="J657" s="7">
        <v>263</v>
      </c>
      <c r="K657" s="7" t="s">
        <v>99</v>
      </c>
      <c r="L657" s="7" t="s">
        <v>99</v>
      </c>
      <c r="M657" s="7" t="s">
        <v>99</v>
      </c>
      <c r="N657" s="7" t="s">
        <v>99</v>
      </c>
      <c r="O657" s="7" t="s">
        <v>99</v>
      </c>
      <c r="P657" s="7">
        <v>8</v>
      </c>
      <c r="Q657" s="7">
        <v>6</v>
      </c>
      <c r="R657" s="7">
        <v>85</v>
      </c>
      <c r="S657" s="7">
        <v>60</v>
      </c>
      <c r="T657" s="7">
        <v>43</v>
      </c>
      <c r="U657" s="7">
        <v>28</v>
      </c>
      <c r="V657" s="7">
        <v>0</v>
      </c>
      <c r="W657" s="7">
        <v>0</v>
      </c>
      <c r="X657" s="7" t="s">
        <v>99</v>
      </c>
      <c r="Y657" s="7" t="s">
        <v>99</v>
      </c>
      <c r="Z657" s="7"/>
      <c r="AA657" s="7"/>
      <c r="AB657" s="7"/>
      <c r="AC657" s="7"/>
      <c r="AD657" s="7"/>
      <c r="AE657" s="7"/>
      <c r="AF657" s="7"/>
      <c r="AG657" s="7"/>
      <c r="AH657" s="7">
        <v>40</v>
      </c>
    </row>
    <row r="658" spans="1:34">
      <c r="A658" s="27">
        <v>40940</v>
      </c>
      <c r="B658" s="7" t="s">
        <v>751</v>
      </c>
      <c r="C658" s="7" t="s">
        <v>1151</v>
      </c>
      <c r="D658" s="7" t="s">
        <v>734</v>
      </c>
      <c r="E658" s="7" t="s">
        <v>1862</v>
      </c>
      <c r="F658" s="7">
        <v>2</v>
      </c>
      <c r="G658" s="7">
        <v>1</v>
      </c>
      <c r="H658" s="7">
        <v>0</v>
      </c>
      <c r="I658" s="7" t="s">
        <v>99</v>
      </c>
      <c r="J658" s="7">
        <v>118</v>
      </c>
      <c r="K658" s="7" t="s">
        <v>99</v>
      </c>
      <c r="L658" s="7" t="s">
        <v>99</v>
      </c>
      <c r="M658" s="7" t="s">
        <v>99</v>
      </c>
      <c r="N658" s="7" t="s">
        <v>99</v>
      </c>
      <c r="O658" s="7" t="s">
        <v>99</v>
      </c>
      <c r="P658" s="7">
        <v>4</v>
      </c>
      <c r="Q658" s="7">
        <v>10</v>
      </c>
      <c r="R658" s="7">
        <v>32</v>
      </c>
      <c r="S658" s="7">
        <v>32</v>
      </c>
      <c r="T658" s="7">
        <v>5</v>
      </c>
      <c r="U658" s="7">
        <v>8</v>
      </c>
      <c r="V658" s="7">
        <v>0</v>
      </c>
      <c r="W658" s="7">
        <v>0</v>
      </c>
      <c r="X658" s="7" t="s">
        <v>99</v>
      </c>
      <c r="Y658" s="7" t="s">
        <v>99</v>
      </c>
      <c r="Z658" s="7"/>
      <c r="AA658" s="7"/>
      <c r="AB658" s="7"/>
      <c r="AC658" s="7"/>
      <c r="AD658" s="7"/>
      <c r="AE658" s="7"/>
      <c r="AF658" s="7"/>
      <c r="AG658" s="7"/>
      <c r="AH658" s="7">
        <v>10</v>
      </c>
    </row>
    <row r="659" spans="1:34">
      <c r="A659" s="27">
        <v>40940</v>
      </c>
      <c r="B659" s="7" t="s">
        <v>751</v>
      </c>
      <c r="C659" s="7" t="s">
        <v>1863</v>
      </c>
      <c r="D659" s="7" t="s">
        <v>734</v>
      </c>
      <c r="E659" s="7" t="s">
        <v>1843</v>
      </c>
      <c r="F659" s="7">
        <v>82</v>
      </c>
      <c r="G659" s="7">
        <v>29</v>
      </c>
      <c r="H659" s="7">
        <v>15</v>
      </c>
      <c r="I659" s="7" t="s">
        <v>99</v>
      </c>
      <c r="J659" s="7">
        <v>1</v>
      </c>
      <c r="K659" s="7" t="s">
        <v>99</v>
      </c>
      <c r="L659" s="7" t="s">
        <v>99</v>
      </c>
      <c r="M659" s="7" t="s">
        <v>99</v>
      </c>
      <c r="N659" s="7" t="s">
        <v>99</v>
      </c>
      <c r="O659" s="7" t="s">
        <v>99</v>
      </c>
      <c r="P659" s="7">
        <v>0</v>
      </c>
      <c r="Q659" s="7">
        <v>0</v>
      </c>
      <c r="R659" s="7">
        <v>0</v>
      </c>
      <c r="S659" s="7">
        <v>0</v>
      </c>
      <c r="T659" s="7">
        <v>0</v>
      </c>
      <c r="U659" s="7">
        <v>0</v>
      </c>
      <c r="V659" s="7">
        <v>0</v>
      </c>
      <c r="W659" s="7">
        <v>0</v>
      </c>
      <c r="X659" s="7" t="s">
        <v>99</v>
      </c>
      <c r="Y659" s="7" t="s">
        <v>99</v>
      </c>
      <c r="Z659" s="7"/>
      <c r="AA659" s="7"/>
      <c r="AB659" s="7"/>
      <c r="AC659" s="7"/>
      <c r="AD659" s="7"/>
      <c r="AE659" s="7"/>
      <c r="AF659" s="7"/>
      <c r="AG659" s="7"/>
      <c r="AH659" s="7">
        <v>0</v>
      </c>
    </row>
    <row r="660" spans="1:34">
      <c r="A660" s="27">
        <v>40940</v>
      </c>
      <c r="B660" s="7" t="s">
        <v>751</v>
      </c>
      <c r="C660" s="7" t="s">
        <v>1863</v>
      </c>
      <c r="D660" s="7" t="s">
        <v>734</v>
      </c>
      <c r="E660" s="7" t="s">
        <v>943</v>
      </c>
      <c r="F660" s="7">
        <v>2075</v>
      </c>
      <c r="G660" s="7">
        <v>866</v>
      </c>
      <c r="H660" s="7">
        <v>183</v>
      </c>
      <c r="I660" s="7" t="s">
        <v>99</v>
      </c>
      <c r="J660" s="7">
        <v>1</v>
      </c>
      <c r="K660" s="7" t="s">
        <v>99</v>
      </c>
      <c r="L660" s="7" t="s">
        <v>99</v>
      </c>
      <c r="M660" s="7" t="s">
        <v>99</v>
      </c>
      <c r="N660" s="7" t="s">
        <v>99</v>
      </c>
      <c r="O660" s="7" t="s">
        <v>99</v>
      </c>
      <c r="P660" s="7">
        <v>0</v>
      </c>
      <c r="Q660" s="7">
        <v>0</v>
      </c>
      <c r="R660" s="7">
        <v>0</v>
      </c>
      <c r="S660" s="7">
        <v>0</v>
      </c>
      <c r="T660" s="7">
        <v>0</v>
      </c>
      <c r="U660" s="7">
        <v>0</v>
      </c>
      <c r="V660" s="7">
        <v>0</v>
      </c>
      <c r="W660" s="7">
        <v>0</v>
      </c>
      <c r="X660" s="7" t="s">
        <v>99</v>
      </c>
      <c r="Y660" s="7" t="s">
        <v>99</v>
      </c>
      <c r="Z660" s="7"/>
      <c r="AA660" s="7"/>
      <c r="AB660" s="7"/>
      <c r="AC660" s="7"/>
      <c r="AD660" s="7"/>
      <c r="AE660" s="7"/>
      <c r="AF660" s="7"/>
      <c r="AG660" s="7"/>
      <c r="AH660" s="7">
        <v>0</v>
      </c>
    </row>
    <row r="661" spans="1:34">
      <c r="A661" s="27">
        <v>40940</v>
      </c>
      <c r="B661" s="7" t="s">
        <v>751</v>
      </c>
      <c r="C661" s="7" t="s">
        <v>1863</v>
      </c>
      <c r="D661" s="7" t="s">
        <v>734</v>
      </c>
      <c r="E661" s="7" t="s">
        <v>1861</v>
      </c>
      <c r="F661" s="7">
        <v>1487</v>
      </c>
      <c r="G661" s="7">
        <v>787</v>
      </c>
      <c r="H661" s="7">
        <v>167</v>
      </c>
      <c r="I661" s="7" t="s">
        <v>99</v>
      </c>
      <c r="J661" s="7">
        <v>0</v>
      </c>
      <c r="K661" s="7" t="s">
        <v>99</v>
      </c>
      <c r="L661" s="7" t="s">
        <v>99</v>
      </c>
      <c r="M661" s="7" t="s">
        <v>99</v>
      </c>
      <c r="N661" s="7" t="s">
        <v>99</v>
      </c>
      <c r="O661" s="7" t="s">
        <v>99</v>
      </c>
      <c r="P661" s="7">
        <v>0</v>
      </c>
      <c r="Q661" s="7">
        <v>0</v>
      </c>
      <c r="R661" s="7">
        <v>0</v>
      </c>
      <c r="S661" s="7">
        <v>0</v>
      </c>
      <c r="T661" s="7">
        <v>0</v>
      </c>
      <c r="U661" s="7">
        <v>0</v>
      </c>
      <c r="V661" s="7">
        <v>0</v>
      </c>
      <c r="W661" s="7">
        <v>0</v>
      </c>
      <c r="X661" s="7" t="s">
        <v>99</v>
      </c>
      <c r="Y661" s="7" t="s">
        <v>99</v>
      </c>
      <c r="Z661" s="7"/>
      <c r="AA661" s="7"/>
      <c r="AB661" s="7"/>
      <c r="AC661" s="7"/>
      <c r="AD661" s="7"/>
      <c r="AE661" s="7"/>
      <c r="AF661" s="7"/>
      <c r="AG661" s="7"/>
      <c r="AH661" s="7">
        <v>0</v>
      </c>
    </row>
    <row r="662" spans="1:34">
      <c r="A662" s="27">
        <v>40940</v>
      </c>
      <c r="B662" s="7" t="s">
        <v>751</v>
      </c>
      <c r="C662" s="7" t="s">
        <v>1863</v>
      </c>
      <c r="D662" s="7" t="s">
        <v>734</v>
      </c>
      <c r="E662" s="7" t="s">
        <v>1862</v>
      </c>
      <c r="F662" s="7">
        <v>308</v>
      </c>
      <c r="G662" s="7">
        <v>79</v>
      </c>
      <c r="H662" s="7">
        <v>16</v>
      </c>
      <c r="I662" s="7" t="s">
        <v>99</v>
      </c>
      <c r="J662" s="7">
        <v>1</v>
      </c>
      <c r="K662" s="7" t="s">
        <v>99</v>
      </c>
      <c r="L662" s="7" t="s">
        <v>99</v>
      </c>
      <c r="M662" s="7" t="s">
        <v>99</v>
      </c>
      <c r="N662" s="7" t="s">
        <v>99</v>
      </c>
      <c r="O662" s="7" t="s">
        <v>99</v>
      </c>
      <c r="P662" s="7">
        <v>0</v>
      </c>
      <c r="Q662" s="7">
        <v>0</v>
      </c>
      <c r="R662" s="7">
        <v>0</v>
      </c>
      <c r="S662" s="7">
        <v>0</v>
      </c>
      <c r="T662" s="7">
        <v>0</v>
      </c>
      <c r="U662" s="7">
        <v>0</v>
      </c>
      <c r="V662" s="7">
        <v>0</v>
      </c>
      <c r="W662" s="7">
        <v>0</v>
      </c>
      <c r="X662" s="7" t="s">
        <v>99</v>
      </c>
      <c r="Y662" s="7" t="s">
        <v>99</v>
      </c>
      <c r="Z662" s="7"/>
      <c r="AA662" s="7"/>
      <c r="AB662" s="7"/>
      <c r="AC662" s="7"/>
      <c r="AD662" s="7"/>
      <c r="AE662" s="7"/>
      <c r="AF662" s="7"/>
      <c r="AG662" s="7"/>
      <c r="AH662" s="7">
        <v>0</v>
      </c>
    </row>
    <row r="663" spans="1:34">
      <c r="A663" s="27">
        <v>40940</v>
      </c>
      <c r="B663" s="7" t="s">
        <v>751</v>
      </c>
      <c r="C663" s="7" t="s">
        <v>1865</v>
      </c>
      <c r="D663" s="7" t="s">
        <v>734</v>
      </c>
      <c r="E663" s="7" t="s">
        <v>1843</v>
      </c>
      <c r="F663" s="7">
        <v>82</v>
      </c>
      <c r="G663" s="7">
        <v>29</v>
      </c>
      <c r="H663" s="7">
        <v>15</v>
      </c>
      <c r="I663" s="7" t="s">
        <v>99</v>
      </c>
      <c r="J663" s="7">
        <v>16</v>
      </c>
      <c r="K663" s="7" t="s">
        <v>99</v>
      </c>
      <c r="L663" s="7" t="s">
        <v>99</v>
      </c>
      <c r="M663" s="7" t="s">
        <v>99</v>
      </c>
      <c r="N663" s="7" t="s">
        <v>99</v>
      </c>
      <c r="O663" s="7" t="s">
        <v>99</v>
      </c>
      <c r="P663" s="7">
        <v>2</v>
      </c>
      <c r="Q663" s="7">
        <v>2</v>
      </c>
      <c r="R663" s="7">
        <v>2</v>
      </c>
      <c r="S663" s="7">
        <v>3</v>
      </c>
      <c r="T663" s="7">
        <v>4</v>
      </c>
      <c r="U663" s="7">
        <v>4</v>
      </c>
      <c r="V663" s="7">
        <v>1</v>
      </c>
      <c r="W663" s="7">
        <v>0</v>
      </c>
      <c r="X663" s="7" t="s">
        <v>99</v>
      </c>
      <c r="Y663" s="7" t="s">
        <v>99</v>
      </c>
      <c r="Z663" s="7"/>
      <c r="AA663" s="7"/>
      <c r="AB663" s="7"/>
      <c r="AC663" s="7"/>
      <c r="AD663" s="7"/>
      <c r="AE663" s="7"/>
      <c r="AF663" s="7"/>
      <c r="AG663" s="7"/>
      <c r="AH663" s="7">
        <v>4</v>
      </c>
    </row>
    <row r="664" spans="1:34">
      <c r="A664" s="27">
        <v>40940</v>
      </c>
      <c r="B664" s="7" t="s">
        <v>751</v>
      </c>
      <c r="C664" s="7" t="s">
        <v>1865</v>
      </c>
      <c r="D664" s="7" t="s">
        <v>734</v>
      </c>
      <c r="E664" s="7" t="s">
        <v>943</v>
      </c>
      <c r="F664" s="7">
        <v>2075</v>
      </c>
      <c r="G664" s="7">
        <v>866</v>
      </c>
      <c r="H664" s="7">
        <v>183</v>
      </c>
      <c r="I664" s="7" t="s">
        <v>99</v>
      </c>
      <c r="J664" s="7">
        <v>380</v>
      </c>
      <c r="K664" s="7" t="s">
        <v>99</v>
      </c>
      <c r="L664" s="7" t="s">
        <v>99</v>
      </c>
      <c r="M664" s="7" t="s">
        <v>99</v>
      </c>
      <c r="N664" s="7" t="s">
        <v>99</v>
      </c>
      <c r="O664" s="7" t="s">
        <v>99</v>
      </c>
      <c r="P664" s="7">
        <v>12</v>
      </c>
      <c r="Q664" s="7">
        <v>16</v>
      </c>
      <c r="R664" s="7">
        <v>117</v>
      </c>
      <c r="S664" s="7">
        <v>92</v>
      </c>
      <c r="T664" s="7">
        <v>48</v>
      </c>
      <c r="U664" s="7">
        <v>31</v>
      </c>
      <c r="V664" s="7">
        <v>0</v>
      </c>
      <c r="W664" s="7">
        <v>0</v>
      </c>
      <c r="X664" s="7" t="s">
        <v>99</v>
      </c>
      <c r="Y664" s="7" t="s">
        <v>99</v>
      </c>
      <c r="Z664" s="7"/>
      <c r="AA664" s="7"/>
      <c r="AB664" s="7"/>
      <c r="AC664" s="7"/>
      <c r="AD664" s="7"/>
      <c r="AE664" s="7"/>
      <c r="AF664" s="7"/>
      <c r="AG664" s="7"/>
      <c r="AH664" s="7">
        <v>330</v>
      </c>
    </row>
    <row r="665" spans="1:34">
      <c r="A665" s="27">
        <v>40940</v>
      </c>
      <c r="B665" s="7" t="s">
        <v>751</v>
      </c>
      <c r="C665" s="7" t="s">
        <v>1865</v>
      </c>
      <c r="D665" s="7" t="s">
        <v>734</v>
      </c>
      <c r="E665" s="7" t="s">
        <v>1861</v>
      </c>
      <c r="F665" s="7">
        <v>1487</v>
      </c>
      <c r="G665" s="7">
        <v>787</v>
      </c>
      <c r="H665" s="7">
        <v>167</v>
      </c>
      <c r="I665" s="7" t="s">
        <v>99</v>
      </c>
      <c r="J665" s="7">
        <v>263</v>
      </c>
      <c r="K665" s="7" t="s">
        <v>99</v>
      </c>
      <c r="L665" s="7" t="s">
        <v>99</v>
      </c>
      <c r="M665" s="7" t="s">
        <v>99</v>
      </c>
      <c r="N665" s="7" t="s">
        <v>99</v>
      </c>
      <c r="O665" s="7" t="s">
        <v>99</v>
      </c>
      <c r="P665" s="7">
        <v>8</v>
      </c>
      <c r="Q665" s="7">
        <v>6</v>
      </c>
      <c r="R665" s="7">
        <v>85</v>
      </c>
      <c r="S665" s="7">
        <v>60</v>
      </c>
      <c r="T665" s="7">
        <v>43</v>
      </c>
      <c r="U665" s="7">
        <v>28</v>
      </c>
      <c r="V665" s="7">
        <v>0</v>
      </c>
      <c r="W665" s="7">
        <v>0</v>
      </c>
      <c r="X665" s="7" t="s">
        <v>99</v>
      </c>
      <c r="Y665" s="7" t="s">
        <v>99</v>
      </c>
      <c r="Z665" s="7"/>
      <c r="AA665" s="7"/>
      <c r="AB665" s="7"/>
      <c r="AC665" s="7"/>
      <c r="AD665" s="7"/>
      <c r="AE665" s="7"/>
      <c r="AF665" s="7"/>
      <c r="AG665" s="7"/>
      <c r="AH665" s="7">
        <v>40</v>
      </c>
    </row>
    <row r="666" spans="1:34">
      <c r="A666" s="27">
        <v>40940</v>
      </c>
      <c r="B666" s="7" t="s">
        <v>751</v>
      </c>
      <c r="C666" s="7" t="s">
        <v>1865</v>
      </c>
      <c r="D666" s="7" t="s">
        <v>734</v>
      </c>
      <c r="E666" s="7" t="s">
        <v>1862</v>
      </c>
      <c r="F666" s="7">
        <v>308</v>
      </c>
      <c r="G666" s="7">
        <v>79</v>
      </c>
      <c r="H666" s="7">
        <v>16</v>
      </c>
      <c r="I666" s="7" t="s">
        <v>99</v>
      </c>
      <c r="J666" s="7">
        <v>117</v>
      </c>
      <c r="K666" s="7" t="s">
        <v>99</v>
      </c>
      <c r="L666" s="7" t="s">
        <v>99</v>
      </c>
      <c r="M666" s="7" t="s">
        <v>99</v>
      </c>
      <c r="N666" s="7" t="s">
        <v>99</v>
      </c>
      <c r="O666" s="7" t="s">
        <v>99</v>
      </c>
      <c r="P666" s="7">
        <v>4</v>
      </c>
      <c r="Q666" s="7">
        <v>10</v>
      </c>
      <c r="R666" s="7">
        <v>32</v>
      </c>
      <c r="S666" s="7">
        <v>32</v>
      </c>
      <c r="T666" s="7">
        <v>5</v>
      </c>
      <c r="U666" s="7">
        <v>3</v>
      </c>
      <c r="V666" s="7">
        <v>0</v>
      </c>
      <c r="W666" s="7">
        <v>0</v>
      </c>
      <c r="X666" s="7" t="s">
        <v>99</v>
      </c>
      <c r="Y666" s="7" t="s">
        <v>99</v>
      </c>
      <c r="Z666" s="7"/>
      <c r="AA666" s="7"/>
      <c r="AB666" s="7"/>
      <c r="AC666" s="7"/>
      <c r="AD666" s="7"/>
      <c r="AE666" s="7"/>
      <c r="AF666" s="7"/>
      <c r="AG666" s="7"/>
      <c r="AH666" s="7">
        <v>10</v>
      </c>
    </row>
    <row r="667" spans="1:34">
      <c r="A667" s="27">
        <v>40940</v>
      </c>
      <c r="B667" s="7" t="s">
        <v>751</v>
      </c>
      <c r="C667" s="7" t="s">
        <v>1865</v>
      </c>
      <c r="D667" s="7" t="s">
        <v>1866</v>
      </c>
      <c r="E667" s="7" t="s">
        <v>1843</v>
      </c>
      <c r="F667" s="7">
        <v>0</v>
      </c>
      <c r="G667" s="7">
        <v>0</v>
      </c>
      <c r="H667" s="7">
        <v>0</v>
      </c>
      <c r="I667" s="7" t="s">
        <v>99</v>
      </c>
      <c r="J667" s="7">
        <v>16</v>
      </c>
      <c r="K667" s="7" t="s">
        <v>99</v>
      </c>
      <c r="L667" s="7" t="s">
        <v>99</v>
      </c>
      <c r="M667" s="7" t="s">
        <v>99</v>
      </c>
      <c r="N667" s="7" t="s">
        <v>99</v>
      </c>
      <c r="O667" s="7" t="s">
        <v>99</v>
      </c>
      <c r="P667" s="7">
        <v>2</v>
      </c>
      <c r="Q667" s="7">
        <v>2</v>
      </c>
      <c r="R667" s="7">
        <v>2</v>
      </c>
      <c r="S667" s="7">
        <v>3</v>
      </c>
      <c r="T667" s="7">
        <v>4</v>
      </c>
      <c r="U667" s="7">
        <v>4</v>
      </c>
      <c r="V667" s="7">
        <v>1</v>
      </c>
      <c r="W667" s="7">
        <v>0</v>
      </c>
      <c r="X667" s="7" t="s">
        <v>99</v>
      </c>
      <c r="Y667" s="7" t="s">
        <v>99</v>
      </c>
      <c r="Z667" s="7"/>
      <c r="AA667" s="7"/>
      <c r="AB667" s="7"/>
      <c r="AC667" s="7"/>
      <c r="AD667" s="7"/>
      <c r="AE667" s="7"/>
      <c r="AF667" s="7"/>
      <c r="AG667" s="7"/>
      <c r="AH667" s="7">
        <v>4</v>
      </c>
    </row>
    <row r="668" spans="1:34">
      <c r="A668" s="27">
        <v>40940</v>
      </c>
      <c r="B668" s="7" t="s">
        <v>751</v>
      </c>
      <c r="C668" s="7" t="s">
        <v>1865</v>
      </c>
      <c r="D668" s="7" t="s">
        <v>1866</v>
      </c>
      <c r="E668" s="7" t="s">
        <v>943</v>
      </c>
      <c r="F668" s="7">
        <v>0</v>
      </c>
      <c r="G668" s="7">
        <v>0</v>
      </c>
      <c r="H668" s="7">
        <v>0</v>
      </c>
      <c r="I668" s="7" t="s">
        <v>99</v>
      </c>
      <c r="J668" s="7">
        <v>380</v>
      </c>
      <c r="K668" s="7" t="s">
        <v>99</v>
      </c>
      <c r="L668" s="7" t="s">
        <v>99</v>
      </c>
      <c r="M668" s="7" t="s">
        <v>99</v>
      </c>
      <c r="N668" s="7" t="s">
        <v>99</v>
      </c>
      <c r="O668" s="7" t="s">
        <v>99</v>
      </c>
      <c r="P668" s="7">
        <v>12</v>
      </c>
      <c r="Q668" s="7">
        <v>16</v>
      </c>
      <c r="R668" s="7">
        <v>117</v>
      </c>
      <c r="S668" s="7">
        <v>92</v>
      </c>
      <c r="T668" s="7">
        <v>48</v>
      </c>
      <c r="U668" s="7">
        <v>31</v>
      </c>
      <c r="V668" s="7">
        <v>0</v>
      </c>
      <c r="W668" s="7">
        <v>0</v>
      </c>
      <c r="X668" s="7" t="s">
        <v>99</v>
      </c>
      <c r="Y668" s="7" t="s">
        <v>99</v>
      </c>
      <c r="Z668" s="7"/>
      <c r="AA668" s="7"/>
      <c r="AB668" s="7"/>
      <c r="AC668" s="7"/>
      <c r="AD668" s="7"/>
      <c r="AE668" s="7"/>
      <c r="AF668" s="7"/>
      <c r="AG668" s="7"/>
      <c r="AH668" s="7">
        <v>330</v>
      </c>
    </row>
    <row r="669" spans="1:34">
      <c r="A669" s="27">
        <v>40940</v>
      </c>
      <c r="B669" s="7" t="s">
        <v>751</v>
      </c>
      <c r="C669" s="7" t="s">
        <v>1865</v>
      </c>
      <c r="D669" s="7" t="s">
        <v>1866</v>
      </c>
      <c r="E669" s="7" t="s">
        <v>1861</v>
      </c>
      <c r="F669" s="7">
        <v>0</v>
      </c>
      <c r="G669" s="7">
        <v>0</v>
      </c>
      <c r="H669" s="7">
        <v>0</v>
      </c>
      <c r="I669" s="7" t="s">
        <v>99</v>
      </c>
      <c r="J669" s="7">
        <v>263</v>
      </c>
      <c r="K669" s="7" t="s">
        <v>99</v>
      </c>
      <c r="L669" s="7" t="s">
        <v>99</v>
      </c>
      <c r="M669" s="7" t="s">
        <v>99</v>
      </c>
      <c r="N669" s="7" t="s">
        <v>99</v>
      </c>
      <c r="O669" s="7" t="s">
        <v>99</v>
      </c>
      <c r="P669" s="7">
        <v>8</v>
      </c>
      <c r="Q669" s="7">
        <v>6</v>
      </c>
      <c r="R669" s="7">
        <v>85</v>
      </c>
      <c r="S669" s="7">
        <v>60</v>
      </c>
      <c r="T669" s="7">
        <v>43</v>
      </c>
      <c r="U669" s="7">
        <v>28</v>
      </c>
      <c r="V669" s="7">
        <v>0</v>
      </c>
      <c r="W669" s="7">
        <v>0</v>
      </c>
      <c r="X669" s="7" t="s">
        <v>99</v>
      </c>
      <c r="Y669" s="7" t="s">
        <v>99</v>
      </c>
      <c r="Z669" s="7"/>
      <c r="AA669" s="7"/>
      <c r="AB669" s="7"/>
      <c r="AC669" s="7"/>
      <c r="AD669" s="7"/>
      <c r="AE669" s="7"/>
      <c r="AF669" s="7"/>
      <c r="AG669" s="7"/>
      <c r="AH669" s="7">
        <v>40</v>
      </c>
    </row>
    <row r="670" spans="1:34">
      <c r="A670" s="27">
        <v>40940</v>
      </c>
      <c r="B670" s="7" t="s">
        <v>751</v>
      </c>
      <c r="C670" s="7" t="s">
        <v>1865</v>
      </c>
      <c r="D670" s="7" t="s">
        <v>1866</v>
      </c>
      <c r="E670" s="7" t="s">
        <v>1862</v>
      </c>
      <c r="F670" s="7">
        <v>0</v>
      </c>
      <c r="G670" s="7">
        <v>0</v>
      </c>
      <c r="H670" s="7">
        <v>0</v>
      </c>
      <c r="I670" s="7" t="s">
        <v>99</v>
      </c>
      <c r="J670" s="7">
        <v>117</v>
      </c>
      <c r="K670" s="7" t="s">
        <v>99</v>
      </c>
      <c r="L670" s="7" t="s">
        <v>99</v>
      </c>
      <c r="M670" s="7" t="s">
        <v>99</v>
      </c>
      <c r="N670" s="7" t="s">
        <v>99</v>
      </c>
      <c r="O670" s="7" t="s">
        <v>99</v>
      </c>
      <c r="P670" s="7">
        <v>4</v>
      </c>
      <c r="Q670" s="7">
        <v>10</v>
      </c>
      <c r="R670" s="7">
        <v>32</v>
      </c>
      <c r="S670" s="7">
        <v>32</v>
      </c>
      <c r="T670" s="7">
        <v>5</v>
      </c>
      <c r="U670" s="7">
        <v>3</v>
      </c>
      <c r="V670" s="7">
        <v>0</v>
      </c>
      <c r="W670" s="7">
        <v>0</v>
      </c>
      <c r="X670" s="7" t="s">
        <v>99</v>
      </c>
      <c r="Y670" s="7" t="s">
        <v>99</v>
      </c>
      <c r="Z670" s="7"/>
      <c r="AA670" s="7"/>
      <c r="AB670" s="7"/>
      <c r="AC670" s="7"/>
      <c r="AD670" s="7"/>
      <c r="AE670" s="7"/>
      <c r="AF670" s="7"/>
      <c r="AG670" s="7"/>
      <c r="AH670" s="7">
        <v>10</v>
      </c>
    </row>
    <row r="671" spans="1:34">
      <c r="A671" s="27">
        <v>40940</v>
      </c>
      <c r="B671" s="7" t="s">
        <v>751</v>
      </c>
      <c r="C671" s="7" t="s">
        <v>1865</v>
      </c>
      <c r="D671" s="7" t="s">
        <v>1374</v>
      </c>
      <c r="E671" s="7" t="s">
        <v>1843</v>
      </c>
      <c r="F671" s="7">
        <v>1</v>
      </c>
      <c r="G671" s="7">
        <v>0</v>
      </c>
      <c r="H671" s="7">
        <v>0</v>
      </c>
      <c r="I671" s="7" t="s">
        <v>99</v>
      </c>
      <c r="J671" s="7">
        <v>0</v>
      </c>
      <c r="K671" s="7" t="s">
        <v>99</v>
      </c>
      <c r="L671" s="7" t="s">
        <v>99</v>
      </c>
      <c r="M671" s="7" t="s">
        <v>99</v>
      </c>
      <c r="N671" s="7" t="s">
        <v>99</v>
      </c>
      <c r="O671" s="7" t="s">
        <v>99</v>
      </c>
      <c r="P671" s="7">
        <v>0</v>
      </c>
      <c r="Q671" s="7">
        <v>0</v>
      </c>
      <c r="R671" s="7">
        <v>0</v>
      </c>
      <c r="S671" s="7">
        <v>0</v>
      </c>
      <c r="T671" s="7">
        <v>0</v>
      </c>
      <c r="U671" s="7">
        <v>0</v>
      </c>
      <c r="V671" s="7">
        <v>0</v>
      </c>
      <c r="W671" s="7">
        <v>0</v>
      </c>
      <c r="X671" s="7" t="s">
        <v>99</v>
      </c>
      <c r="Y671" s="7" t="s">
        <v>99</v>
      </c>
      <c r="Z671" s="7"/>
      <c r="AA671" s="7"/>
      <c r="AB671" s="7"/>
      <c r="AC671" s="7"/>
      <c r="AD671" s="7"/>
      <c r="AE671" s="7"/>
      <c r="AF671" s="7"/>
      <c r="AG671" s="7"/>
      <c r="AH671" s="7">
        <v>0</v>
      </c>
    </row>
    <row r="672" spans="1:34">
      <c r="A672" s="27">
        <v>40940</v>
      </c>
      <c r="B672" s="7" t="s">
        <v>751</v>
      </c>
      <c r="C672" s="7" t="s">
        <v>1865</v>
      </c>
      <c r="D672" s="7" t="s">
        <v>1374</v>
      </c>
      <c r="E672" s="7" t="s">
        <v>943</v>
      </c>
      <c r="F672" s="7">
        <v>5</v>
      </c>
      <c r="G672" s="7">
        <v>0</v>
      </c>
      <c r="H672" s="7">
        <v>0</v>
      </c>
      <c r="I672" s="7" t="s">
        <v>99</v>
      </c>
      <c r="J672" s="7">
        <v>0</v>
      </c>
      <c r="K672" s="7" t="s">
        <v>99</v>
      </c>
      <c r="L672" s="7" t="s">
        <v>99</v>
      </c>
      <c r="M672" s="7" t="s">
        <v>99</v>
      </c>
      <c r="N672" s="7" t="s">
        <v>99</v>
      </c>
      <c r="O672" s="7" t="s">
        <v>99</v>
      </c>
      <c r="P672" s="7">
        <v>0</v>
      </c>
      <c r="Q672" s="7">
        <v>0</v>
      </c>
      <c r="R672" s="7">
        <v>0</v>
      </c>
      <c r="S672" s="7">
        <v>0</v>
      </c>
      <c r="T672" s="7">
        <v>0</v>
      </c>
      <c r="U672" s="7">
        <v>0</v>
      </c>
      <c r="V672" s="7">
        <v>0</v>
      </c>
      <c r="W672" s="7">
        <v>0</v>
      </c>
      <c r="X672" s="7" t="s">
        <v>99</v>
      </c>
      <c r="Y672" s="7" t="s">
        <v>99</v>
      </c>
      <c r="Z672" s="7"/>
      <c r="AA672" s="7"/>
      <c r="AB672" s="7"/>
      <c r="AC672" s="7"/>
      <c r="AD672" s="7"/>
      <c r="AE672" s="7"/>
      <c r="AF672" s="7"/>
      <c r="AG672" s="7"/>
      <c r="AH672" s="7">
        <v>0</v>
      </c>
    </row>
    <row r="673" spans="1:34">
      <c r="A673" s="27">
        <v>40940</v>
      </c>
      <c r="B673" s="7" t="s">
        <v>751</v>
      </c>
      <c r="C673" s="7" t="s">
        <v>1865</v>
      </c>
      <c r="D673" s="7" t="s">
        <v>1374</v>
      </c>
      <c r="E673" s="7" t="s">
        <v>1861</v>
      </c>
      <c r="F673" s="7">
        <v>0</v>
      </c>
      <c r="G673" s="7">
        <v>0</v>
      </c>
      <c r="H673" s="7">
        <v>0</v>
      </c>
      <c r="I673" s="7" t="s">
        <v>99</v>
      </c>
      <c r="J673" s="7">
        <v>0</v>
      </c>
      <c r="K673" s="7" t="s">
        <v>99</v>
      </c>
      <c r="L673" s="7" t="s">
        <v>99</v>
      </c>
      <c r="M673" s="7" t="s">
        <v>99</v>
      </c>
      <c r="N673" s="7" t="s">
        <v>99</v>
      </c>
      <c r="O673" s="7" t="s">
        <v>99</v>
      </c>
      <c r="P673" s="7">
        <v>0</v>
      </c>
      <c r="Q673" s="7">
        <v>0</v>
      </c>
      <c r="R673" s="7">
        <v>0</v>
      </c>
      <c r="S673" s="7">
        <v>0</v>
      </c>
      <c r="T673" s="7">
        <v>0</v>
      </c>
      <c r="U673" s="7">
        <v>0</v>
      </c>
      <c r="V673" s="7">
        <v>0</v>
      </c>
      <c r="W673" s="7">
        <v>0</v>
      </c>
      <c r="X673" s="7" t="s">
        <v>99</v>
      </c>
      <c r="Y673" s="7" t="s">
        <v>99</v>
      </c>
      <c r="Z673" s="7"/>
      <c r="AA673" s="7"/>
      <c r="AB673" s="7"/>
      <c r="AC673" s="7"/>
      <c r="AD673" s="7"/>
      <c r="AE673" s="7"/>
      <c r="AF673" s="7"/>
      <c r="AG673" s="7"/>
      <c r="AH673" s="7">
        <v>0</v>
      </c>
    </row>
    <row r="674" spans="1:34">
      <c r="A674" s="27">
        <v>40940</v>
      </c>
      <c r="B674" s="7" t="s">
        <v>751</v>
      </c>
      <c r="C674" s="7" t="s">
        <v>1865</v>
      </c>
      <c r="D674" s="7" t="s">
        <v>1374</v>
      </c>
      <c r="E674" s="7" t="s">
        <v>1862</v>
      </c>
      <c r="F674" s="7">
        <v>5</v>
      </c>
      <c r="G674" s="7">
        <v>0</v>
      </c>
      <c r="H674" s="7">
        <v>0</v>
      </c>
      <c r="I674" s="7" t="s">
        <v>99</v>
      </c>
      <c r="J674" s="7">
        <v>0</v>
      </c>
      <c r="K674" s="7" t="s">
        <v>99</v>
      </c>
      <c r="L674" s="7" t="s">
        <v>99</v>
      </c>
      <c r="M674" s="7" t="s">
        <v>99</v>
      </c>
      <c r="N674" s="7" t="s">
        <v>99</v>
      </c>
      <c r="O674" s="7" t="s">
        <v>99</v>
      </c>
      <c r="P674" s="7">
        <v>0</v>
      </c>
      <c r="Q674" s="7">
        <v>0</v>
      </c>
      <c r="R674" s="7">
        <v>0</v>
      </c>
      <c r="S674" s="7">
        <v>0</v>
      </c>
      <c r="T674" s="7">
        <v>0</v>
      </c>
      <c r="U674" s="7">
        <v>0</v>
      </c>
      <c r="V674" s="7">
        <v>0</v>
      </c>
      <c r="W674" s="7">
        <v>0</v>
      </c>
      <c r="X674" s="7" t="s">
        <v>99</v>
      </c>
      <c r="Y674" s="7" t="s">
        <v>99</v>
      </c>
      <c r="Z674" s="7"/>
      <c r="AA674" s="7"/>
      <c r="AB674" s="7"/>
      <c r="AC674" s="7"/>
      <c r="AD674" s="7"/>
      <c r="AE674" s="7"/>
      <c r="AF674" s="7"/>
      <c r="AG674" s="7"/>
      <c r="AH674" s="7">
        <v>0</v>
      </c>
    </row>
    <row r="675" spans="1:34">
      <c r="A675" s="27">
        <v>40940</v>
      </c>
      <c r="B675" s="7" t="s">
        <v>751</v>
      </c>
      <c r="C675" s="7" t="s">
        <v>405</v>
      </c>
      <c r="D675" s="7" t="s">
        <v>734</v>
      </c>
      <c r="E675" s="7" t="s">
        <v>1843</v>
      </c>
      <c r="F675" s="7">
        <v>355</v>
      </c>
      <c r="G675" s="7">
        <v>156</v>
      </c>
      <c r="H675" s="7">
        <v>52</v>
      </c>
      <c r="I675" s="7" t="s">
        <v>99</v>
      </c>
      <c r="J675" s="7">
        <v>0</v>
      </c>
      <c r="K675" s="7" t="s">
        <v>99</v>
      </c>
      <c r="L675" s="7" t="s">
        <v>99</v>
      </c>
      <c r="M675" s="7" t="s">
        <v>99</v>
      </c>
      <c r="N675" s="7" t="s">
        <v>99</v>
      </c>
      <c r="O675" s="7" t="s">
        <v>99</v>
      </c>
      <c r="P675" s="7">
        <v>0</v>
      </c>
      <c r="Q675" s="7">
        <v>0</v>
      </c>
      <c r="R675" s="7">
        <v>0</v>
      </c>
      <c r="S675" s="7">
        <v>0</v>
      </c>
      <c r="T675" s="7">
        <v>0</v>
      </c>
      <c r="U675" s="7">
        <v>1</v>
      </c>
      <c r="V675" s="7">
        <v>0</v>
      </c>
      <c r="W675" s="7">
        <v>0</v>
      </c>
      <c r="X675" s="7" t="s">
        <v>99</v>
      </c>
      <c r="Y675" s="7" t="s">
        <v>99</v>
      </c>
      <c r="Z675" s="7"/>
      <c r="AA675" s="7"/>
      <c r="AB675" s="7"/>
      <c r="AC675" s="7"/>
      <c r="AD675" s="7"/>
      <c r="AE675" s="7"/>
      <c r="AF675" s="7"/>
      <c r="AG675" s="7"/>
      <c r="AH675" s="7">
        <v>0</v>
      </c>
    </row>
    <row r="676" spans="1:34">
      <c r="A676" s="27">
        <v>40940</v>
      </c>
      <c r="B676" s="7" t="s">
        <v>751</v>
      </c>
      <c r="C676" s="7" t="s">
        <v>405</v>
      </c>
      <c r="D676" s="7" t="s">
        <v>734</v>
      </c>
      <c r="E676" s="7" t="s">
        <v>943</v>
      </c>
      <c r="F676" s="7">
        <v>3832</v>
      </c>
      <c r="G676" s="7">
        <v>2175</v>
      </c>
      <c r="H676" s="7">
        <v>410</v>
      </c>
      <c r="I676" s="7" t="s">
        <v>99</v>
      </c>
      <c r="J676" s="7">
        <v>0</v>
      </c>
      <c r="K676" s="7" t="s">
        <v>99</v>
      </c>
      <c r="L676" s="7" t="s">
        <v>99</v>
      </c>
      <c r="M676" s="7" t="s">
        <v>99</v>
      </c>
      <c r="N676" s="7" t="s">
        <v>99</v>
      </c>
      <c r="O676" s="7" t="s">
        <v>99</v>
      </c>
      <c r="P676" s="7">
        <v>0</v>
      </c>
      <c r="Q676" s="7">
        <v>0</v>
      </c>
      <c r="R676" s="7">
        <v>0</v>
      </c>
      <c r="S676" s="7">
        <v>0</v>
      </c>
      <c r="T676" s="7">
        <v>0</v>
      </c>
      <c r="U676" s="7">
        <v>5</v>
      </c>
      <c r="V676" s="7">
        <v>0</v>
      </c>
      <c r="W676" s="7">
        <v>0</v>
      </c>
      <c r="X676" s="7" t="s">
        <v>99</v>
      </c>
      <c r="Y676" s="7" t="s">
        <v>99</v>
      </c>
      <c r="Z676" s="7"/>
      <c r="AA676" s="7"/>
      <c r="AB676" s="7"/>
      <c r="AC676" s="7"/>
      <c r="AD676" s="7"/>
      <c r="AE676" s="7"/>
      <c r="AF676" s="7"/>
      <c r="AG676" s="7"/>
      <c r="AH676" s="7">
        <v>0</v>
      </c>
    </row>
    <row r="677" spans="1:34">
      <c r="A677" s="27">
        <v>40940</v>
      </c>
      <c r="B677" s="7" t="s">
        <v>751</v>
      </c>
      <c r="C677" s="7" t="s">
        <v>405</v>
      </c>
      <c r="D677" s="7" t="s">
        <v>734</v>
      </c>
      <c r="E677" s="7" t="s">
        <v>1861</v>
      </c>
      <c r="F677" s="7">
        <v>2252</v>
      </c>
      <c r="G677" s="7">
        <v>1470</v>
      </c>
      <c r="H677" s="7">
        <v>213</v>
      </c>
      <c r="I677" s="7" t="s">
        <v>99</v>
      </c>
      <c r="J677" s="7">
        <v>0</v>
      </c>
      <c r="K677" s="7" t="s">
        <v>99</v>
      </c>
      <c r="L677" s="7" t="s">
        <v>99</v>
      </c>
      <c r="M677" s="7" t="s">
        <v>99</v>
      </c>
      <c r="N677" s="7" t="s">
        <v>99</v>
      </c>
      <c r="O677" s="7" t="s">
        <v>99</v>
      </c>
      <c r="P677" s="7">
        <v>0</v>
      </c>
      <c r="Q677" s="7">
        <v>0</v>
      </c>
      <c r="R677" s="7">
        <v>0</v>
      </c>
      <c r="S677" s="7">
        <v>0</v>
      </c>
      <c r="T677" s="7">
        <v>0</v>
      </c>
      <c r="U677" s="7">
        <v>0</v>
      </c>
      <c r="V677" s="7">
        <v>0</v>
      </c>
      <c r="W677" s="7">
        <v>0</v>
      </c>
      <c r="X677" s="7" t="s">
        <v>99</v>
      </c>
      <c r="Y677" s="7" t="s">
        <v>99</v>
      </c>
      <c r="Z677" s="7"/>
      <c r="AA677" s="7"/>
      <c r="AB677" s="7"/>
      <c r="AC677" s="7"/>
      <c r="AD677" s="7"/>
      <c r="AE677" s="7"/>
      <c r="AF677" s="7"/>
      <c r="AG677" s="7"/>
      <c r="AH677" s="7">
        <v>0</v>
      </c>
    </row>
    <row r="678" spans="1:34">
      <c r="A678" s="27">
        <v>40940</v>
      </c>
      <c r="B678" s="7" t="s">
        <v>751</v>
      </c>
      <c r="C678" s="7" t="s">
        <v>405</v>
      </c>
      <c r="D678" s="7" t="s">
        <v>734</v>
      </c>
      <c r="E678" s="7" t="s">
        <v>1862</v>
      </c>
      <c r="F678" s="7">
        <v>1565</v>
      </c>
      <c r="G678" s="7">
        <v>705</v>
      </c>
      <c r="H678" s="7">
        <v>197</v>
      </c>
      <c r="I678" s="7" t="s">
        <v>99</v>
      </c>
      <c r="J678" s="7">
        <v>0</v>
      </c>
      <c r="K678" s="7" t="s">
        <v>99</v>
      </c>
      <c r="L678" s="7" t="s">
        <v>99</v>
      </c>
      <c r="M678" s="7" t="s">
        <v>99</v>
      </c>
      <c r="N678" s="7" t="s">
        <v>99</v>
      </c>
      <c r="O678" s="7" t="s">
        <v>99</v>
      </c>
      <c r="P678" s="7">
        <v>0</v>
      </c>
      <c r="Q678" s="7">
        <v>0</v>
      </c>
      <c r="R678" s="7">
        <v>0</v>
      </c>
      <c r="S678" s="7">
        <v>0</v>
      </c>
      <c r="T678" s="7">
        <v>0</v>
      </c>
      <c r="U678" s="7">
        <v>5</v>
      </c>
      <c r="V678" s="7">
        <v>0</v>
      </c>
      <c r="W678" s="7">
        <v>0</v>
      </c>
      <c r="X678" s="7" t="s">
        <v>99</v>
      </c>
      <c r="Y678" s="7" t="s">
        <v>99</v>
      </c>
      <c r="Z678" s="7"/>
      <c r="AA678" s="7"/>
      <c r="AB678" s="7"/>
      <c r="AC678" s="7"/>
      <c r="AD678" s="7"/>
      <c r="AE678" s="7"/>
      <c r="AF678" s="7"/>
      <c r="AG678" s="7"/>
      <c r="AH678" s="7">
        <v>0</v>
      </c>
    </row>
    <row r="679" spans="1:34">
      <c r="A679" s="27">
        <v>40940</v>
      </c>
      <c r="B679" s="7" t="s">
        <v>1760</v>
      </c>
      <c r="C679" s="7" t="s">
        <v>1151</v>
      </c>
      <c r="D679" s="7" t="s">
        <v>734</v>
      </c>
      <c r="E679" s="7" t="s">
        <v>1843</v>
      </c>
      <c r="F679" s="7">
        <v>129</v>
      </c>
      <c r="G679" s="7">
        <v>75</v>
      </c>
      <c r="H679" s="7">
        <v>15</v>
      </c>
      <c r="I679" s="7" t="s">
        <v>99</v>
      </c>
      <c r="J679" s="7">
        <v>76</v>
      </c>
      <c r="K679" s="7" t="s">
        <v>99</v>
      </c>
      <c r="L679" s="7" t="s">
        <v>99</v>
      </c>
      <c r="M679" s="7" t="s">
        <v>99</v>
      </c>
      <c r="N679" s="7" t="s">
        <v>99</v>
      </c>
      <c r="O679" s="7" t="s">
        <v>99</v>
      </c>
      <c r="P679" s="7">
        <v>7</v>
      </c>
      <c r="Q679" s="7">
        <v>7</v>
      </c>
      <c r="R679" s="7">
        <v>14</v>
      </c>
      <c r="S679" s="7">
        <v>10</v>
      </c>
      <c r="T679" s="7">
        <v>11</v>
      </c>
      <c r="U679" s="7">
        <v>7</v>
      </c>
      <c r="V679" s="7">
        <v>10</v>
      </c>
      <c r="W679" s="7">
        <v>1</v>
      </c>
      <c r="X679" s="7" t="s">
        <v>99</v>
      </c>
      <c r="Y679" s="7" t="s">
        <v>99</v>
      </c>
      <c r="Z679" s="7"/>
      <c r="AA679" s="7"/>
      <c r="AB679" s="7"/>
      <c r="AC679" s="7"/>
      <c r="AD679" s="7"/>
      <c r="AE679" s="7"/>
      <c r="AF679" s="7"/>
      <c r="AG679" s="7"/>
      <c r="AH679" s="7">
        <v>4</v>
      </c>
    </row>
    <row r="680" spans="1:34">
      <c r="A680" s="27">
        <v>40940</v>
      </c>
      <c r="B680" s="7" t="s">
        <v>1760</v>
      </c>
      <c r="C680" s="7" t="s">
        <v>1151</v>
      </c>
      <c r="D680" s="7" t="s">
        <v>734</v>
      </c>
      <c r="E680" s="7" t="s">
        <v>943</v>
      </c>
      <c r="F680" s="7">
        <v>443</v>
      </c>
      <c r="G680" s="7">
        <v>217</v>
      </c>
      <c r="H680" s="7">
        <v>29</v>
      </c>
      <c r="I680" s="7" t="s">
        <v>99</v>
      </c>
      <c r="J680" s="7">
        <v>676</v>
      </c>
      <c r="K680" s="7" t="s">
        <v>99</v>
      </c>
      <c r="L680" s="7" t="s">
        <v>99</v>
      </c>
      <c r="M680" s="7" t="s">
        <v>99</v>
      </c>
      <c r="N680" s="7" t="s">
        <v>99</v>
      </c>
      <c r="O680" s="7" t="s">
        <v>99</v>
      </c>
      <c r="P680" s="7">
        <v>54</v>
      </c>
      <c r="Q680" s="7">
        <v>49</v>
      </c>
      <c r="R680" s="7">
        <v>125</v>
      </c>
      <c r="S680" s="7">
        <v>93</v>
      </c>
      <c r="T680" s="7">
        <v>103</v>
      </c>
      <c r="U680" s="7">
        <v>56</v>
      </c>
      <c r="V680" s="7">
        <v>39</v>
      </c>
      <c r="W680" s="7">
        <v>8</v>
      </c>
      <c r="X680" s="7" t="s">
        <v>99</v>
      </c>
      <c r="Y680" s="7" t="s">
        <v>99</v>
      </c>
      <c r="Z680" s="7"/>
      <c r="AA680" s="7"/>
      <c r="AB680" s="7"/>
      <c r="AC680" s="7"/>
      <c r="AD680" s="7"/>
      <c r="AE680" s="7"/>
      <c r="AF680" s="7"/>
      <c r="AG680" s="7"/>
      <c r="AH680" s="7">
        <v>44</v>
      </c>
    </row>
    <row r="681" spans="1:34">
      <c r="A681" s="27">
        <v>40940</v>
      </c>
      <c r="B681" s="7" t="s">
        <v>1760</v>
      </c>
      <c r="C681" s="7" t="s">
        <v>1151</v>
      </c>
      <c r="D681" s="7" t="s">
        <v>734</v>
      </c>
      <c r="E681" s="7" t="s">
        <v>1861</v>
      </c>
      <c r="F681" s="7">
        <v>199</v>
      </c>
      <c r="G681" s="7">
        <v>110</v>
      </c>
      <c r="H681" s="7">
        <v>15</v>
      </c>
      <c r="I681" s="7" t="s">
        <v>99</v>
      </c>
      <c r="J681" s="7">
        <v>308</v>
      </c>
      <c r="K681" s="7" t="s">
        <v>99</v>
      </c>
      <c r="L681" s="7" t="s">
        <v>99</v>
      </c>
      <c r="M681" s="7" t="s">
        <v>99</v>
      </c>
      <c r="N681" s="7" t="s">
        <v>99</v>
      </c>
      <c r="O681" s="7" t="s">
        <v>99</v>
      </c>
      <c r="P681" s="7">
        <v>16</v>
      </c>
      <c r="Q681" s="7">
        <v>24</v>
      </c>
      <c r="R681" s="7">
        <v>59</v>
      </c>
      <c r="S681" s="7">
        <v>44</v>
      </c>
      <c r="T681" s="7">
        <v>36</v>
      </c>
      <c r="U681" s="7">
        <v>33</v>
      </c>
      <c r="V681" s="7">
        <v>25</v>
      </c>
      <c r="W681" s="7">
        <v>1</v>
      </c>
      <c r="X681" s="7" t="s">
        <v>99</v>
      </c>
      <c r="Y681" s="7" t="s">
        <v>99</v>
      </c>
      <c r="Z681" s="7"/>
      <c r="AA681" s="7"/>
      <c r="AB681" s="7"/>
      <c r="AC681" s="7"/>
      <c r="AD681" s="7"/>
      <c r="AE681" s="7"/>
      <c r="AF681" s="7"/>
      <c r="AG681" s="7"/>
      <c r="AH681" s="7">
        <v>23</v>
      </c>
    </row>
    <row r="682" spans="1:34">
      <c r="A682" s="27">
        <v>40940</v>
      </c>
      <c r="B682" s="7" t="s">
        <v>1760</v>
      </c>
      <c r="C682" s="7" t="s">
        <v>1151</v>
      </c>
      <c r="D682" s="7" t="s">
        <v>734</v>
      </c>
      <c r="E682" s="7" t="s">
        <v>1862</v>
      </c>
      <c r="F682" s="7">
        <v>244</v>
      </c>
      <c r="G682" s="7">
        <v>107</v>
      </c>
      <c r="H682" s="7">
        <v>14</v>
      </c>
      <c r="I682" s="7" t="s">
        <v>99</v>
      </c>
      <c r="J682" s="7">
        <v>368</v>
      </c>
      <c r="K682" s="7" t="s">
        <v>99</v>
      </c>
      <c r="L682" s="7" t="s">
        <v>99</v>
      </c>
      <c r="M682" s="7" t="s">
        <v>99</v>
      </c>
      <c r="N682" s="7" t="s">
        <v>99</v>
      </c>
      <c r="O682" s="7" t="s">
        <v>99</v>
      </c>
      <c r="P682" s="7">
        <v>38</v>
      </c>
      <c r="Q682" s="7">
        <v>25</v>
      </c>
      <c r="R682" s="7">
        <v>66</v>
      </c>
      <c r="S682" s="7">
        <v>49</v>
      </c>
      <c r="T682" s="7">
        <v>67</v>
      </c>
      <c r="U682" s="7">
        <v>23</v>
      </c>
      <c r="V682" s="7">
        <v>14</v>
      </c>
      <c r="W682" s="7">
        <v>7</v>
      </c>
      <c r="X682" s="7" t="s">
        <v>99</v>
      </c>
      <c r="Y682" s="7" t="s">
        <v>99</v>
      </c>
      <c r="Z682" s="7"/>
      <c r="AA682" s="7"/>
      <c r="AB682" s="7"/>
      <c r="AC682" s="7"/>
      <c r="AD682" s="7"/>
      <c r="AE682" s="7"/>
      <c r="AF682" s="7"/>
      <c r="AG682" s="7"/>
      <c r="AH682" s="7">
        <v>6</v>
      </c>
    </row>
    <row r="683" spans="1:34">
      <c r="A683" s="27">
        <v>40940</v>
      </c>
      <c r="B683" s="7" t="s">
        <v>1760</v>
      </c>
      <c r="C683" s="7" t="s">
        <v>1863</v>
      </c>
      <c r="D683" s="7" t="s">
        <v>734</v>
      </c>
      <c r="E683" s="7" t="s">
        <v>1843</v>
      </c>
      <c r="F683" s="7">
        <v>226</v>
      </c>
      <c r="G683" s="7">
        <v>81</v>
      </c>
      <c r="H683" s="7">
        <v>37</v>
      </c>
      <c r="I683" s="7" t="s">
        <v>99</v>
      </c>
      <c r="J683" s="7">
        <v>11</v>
      </c>
      <c r="K683" s="7" t="s">
        <v>99</v>
      </c>
      <c r="L683" s="7" t="s">
        <v>99</v>
      </c>
      <c r="M683" s="7" t="s">
        <v>99</v>
      </c>
      <c r="N683" s="7" t="s">
        <v>99</v>
      </c>
      <c r="O683" s="7" t="s">
        <v>99</v>
      </c>
      <c r="P683" s="7">
        <v>3</v>
      </c>
      <c r="Q683" s="7">
        <v>3</v>
      </c>
      <c r="R683" s="7">
        <v>3</v>
      </c>
      <c r="S683" s="7">
        <v>4</v>
      </c>
      <c r="T683" s="7">
        <v>5</v>
      </c>
      <c r="U683" s="7">
        <v>2</v>
      </c>
      <c r="V683" s="7">
        <v>7</v>
      </c>
      <c r="W683" s="7">
        <v>1</v>
      </c>
      <c r="X683" s="7" t="s">
        <v>99</v>
      </c>
      <c r="Y683" s="7" t="s">
        <v>99</v>
      </c>
      <c r="Z683" s="7"/>
      <c r="AA683" s="7"/>
      <c r="AB683" s="7"/>
      <c r="AC683" s="7"/>
      <c r="AD683" s="7"/>
      <c r="AE683" s="7"/>
      <c r="AF683" s="7"/>
      <c r="AG683" s="7"/>
      <c r="AH683" s="7">
        <v>0</v>
      </c>
    </row>
    <row r="684" spans="1:34">
      <c r="A684" s="27">
        <v>40940</v>
      </c>
      <c r="B684" s="7" t="s">
        <v>1760</v>
      </c>
      <c r="C684" s="7" t="s">
        <v>1863</v>
      </c>
      <c r="D684" s="7" t="s">
        <v>734</v>
      </c>
      <c r="E684" s="7" t="s">
        <v>943</v>
      </c>
      <c r="F684" s="7">
        <v>3389</v>
      </c>
      <c r="G684" s="7">
        <v>1958</v>
      </c>
      <c r="H684" s="7">
        <v>381</v>
      </c>
      <c r="I684" s="7" t="s">
        <v>99</v>
      </c>
      <c r="J684" s="7">
        <v>37</v>
      </c>
      <c r="K684" s="7" t="s">
        <v>99</v>
      </c>
      <c r="L684" s="7" t="s">
        <v>99</v>
      </c>
      <c r="M684" s="7" t="s">
        <v>99</v>
      </c>
      <c r="N684" s="7" t="s">
        <v>99</v>
      </c>
      <c r="O684" s="7" t="s">
        <v>99</v>
      </c>
      <c r="P684" s="7">
        <v>6</v>
      </c>
      <c r="Q684" s="7">
        <v>6</v>
      </c>
      <c r="R684" s="7">
        <v>8</v>
      </c>
      <c r="S684" s="7">
        <v>56</v>
      </c>
      <c r="T684" s="7">
        <v>51</v>
      </c>
      <c r="U684" s="7">
        <v>4</v>
      </c>
      <c r="V684" s="7">
        <v>21</v>
      </c>
      <c r="W684" s="7">
        <v>8</v>
      </c>
      <c r="X684" s="7" t="s">
        <v>99</v>
      </c>
      <c r="Y684" s="7" t="s">
        <v>99</v>
      </c>
      <c r="Z684" s="7"/>
      <c r="AA684" s="7"/>
      <c r="AB684" s="7"/>
      <c r="AC684" s="7"/>
      <c r="AD684" s="7"/>
      <c r="AE684" s="7"/>
      <c r="AF684" s="7"/>
      <c r="AG684" s="7"/>
      <c r="AH684" s="7">
        <v>0</v>
      </c>
    </row>
    <row r="685" spans="1:34">
      <c r="A685" s="27">
        <v>40940</v>
      </c>
      <c r="B685" s="7" t="s">
        <v>1760</v>
      </c>
      <c r="C685" s="7" t="s">
        <v>1863</v>
      </c>
      <c r="D685" s="7" t="s">
        <v>734</v>
      </c>
      <c r="E685" s="7" t="s">
        <v>1861</v>
      </c>
      <c r="F685" s="7">
        <v>2053</v>
      </c>
      <c r="G685" s="7">
        <v>1360</v>
      </c>
      <c r="H685" s="7">
        <v>198</v>
      </c>
      <c r="I685" s="7" t="s">
        <v>99</v>
      </c>
      <c r="J685" s="7">
        <v>15</v>
      </c>
      <c r="K685" s="7" t="s">
        <v>99</v>
      </c>
      <c r="L685" s="7" t="s">
        <v>99</v>
      </c>
      <c r="M685" s="7" t="s">
        <v>99</v>
      </c>
      <c r="N685" s="7" t="s">
        <v>99</v>
      </c>
      <c r="O685" s="7" t="s">
        <v>99</v>
      </c>
      <c r="P685" s="7">
        <v>4</v>
      </c>
      <c r="Q685" s="7">
        <v>3</v>
      </c>
      <c r="R685" s="7">
        <v>4</v>
      </c>
      <c r="S685" s="7">
        <v>20</v>
      </c>
      <c r="T685" s="7">
        <v>16</v>
      </c>
      <c r="U685" s="7">
        <v>1</v>
      </c>
      <c r="V685" s="7">
        <v>10</v>
      </c>
      <c r="W685" s="7">
        <v>1</v>
      </c>
      <c r="X685" s="7" t="s">
        <v>99</v>
      </c>
      <c r="Y685" s="7" t="s">
        <v>99</v>
      </c>
      <c r="Z685" s="7"/>
      <c r="AA685" s="7"/>
      <c r="AB685" s="7"/>
      <c r="AC685" s="7"/>
      <c r="AD685" s="7"/>
      <c r="AE685" s="7"/>
      <c r="AF685" s="7"/>
      <c r="AG685" s="7"/>
      <c r="AH685" s="7">
        <v>0</v>
      </c>
    </row>
    <row r="686" spans="1:34">
      <c r="A686" s="27">
        <v>40940</v>
      </c>
      <c r="B686" s="7" t="s">
        <v>1760</v>
      </c>
      <c r="C686" s="7" t="s">
        <v>1863</v>
      </c>
      <c r="D686" s="7" t="s">
        <v>734</v>
      </c>
      <c r="E686" s="7" t="s">
        <v>1862</v>
      </c>
      <c r="F686" s="7">
        <v>1321</v>
      </c>
      <c r="G686" s="7">
        <v>598</v>
      </c>
      <c r="H686" s="7">
        <v>183</v>
      </c>
      <c r="I686" s="7" t="s">
        <v>99</v>
      </c>
      <c r="J686" s="7">
        <v>22</v>
      </c>
      <c r="K686" s="7" t="s">
        <v>99</v>
      </c>
      <c r="L686" s="7" t="s">
        <v>99</v>
      </c>
      <c r="M686" s="7" t="s">
        <v>99</v>
      </c>
      <c r="N686" s="7" t="s">
        <v>99</v>
      </c>
      <c r="O686" s="7" t="s">
        <v>99</v>
      </c>
      <c r="P686" s="7">
        <v>2</v>
      </c>
      <c r="Q686" s="7">
        <v>3</v>
      </c>
      <c r="R686" s="7">
        <v>4</v>
      </c>
      <c r="S686" s="7">
        <v>36</v>
      </c>
      <c r="T686" s="7">
        <v>35</v>
      </c>
      <c r="U686" s="7">
        <v>3</v>
      </c>
      <c r="V686" s="7">
        <v>11</v>
      </c>
      <c r="W686" s="7">
        <v>7</v>
      </c>
      <c r="X686" s="7" t="s">
        <v>99</v>
      </c>
      <c r="Y686" s="7" t="s">
        <v>99</v>
      </c>
      <c r="Z686" s="7"/>
      <c r="AA686" s="7"/>
      <c r="AB686" s="7"/>
      <c r="AC686" s="7"/>
      <c r="AD686" s="7"/>
      <c r="AE686" s="7"/>
      <c r="AF686" s="7"/>
      <c r="AG686" s="7"/>
      <c r="AH686" s="7">
        <v>0</v>
      </c>
    </row>
    <row r="687" spans="1:34">
      <c r="A687" s="27">
        <v>40940</v>
      </c>
      <c r="B687" s="7" t="s">
        <v>1760</v>
      </c>
      <c r="C687" s="7" t="s">
        <v>1865</v>
      </c>
      <c r="D687" s="7" t="s">
        <v>734</v>
      </c>
      <c r="E687" s="7" t="s">
        <v>1843</v>
      </c>
      <c r="F687" s="7">
        <v>223</v>
      </c>
      <c r="G687" s="7">
        <v>80</v>
      </c>
      <c r="H687" s="7">
        <v>37</v>
      </c>
      <c r="I687" s="7" t="s">
        <v>99</v>
      </c>
      <c r="J687" s="7">
        <v>65</v>
      </c>
      <c r="K687" s="7" t="s">
        <v>99</v>
      </c>
      <c r="L687" s="7" t="s">
        <v>99</v>
      </c>
      <c r="M687" s="7" t="s">
        <v>99</v>
      </c>
      <c r="N687" s="7" t="s">
        <v>99</v>
      </c>
      <c r="O687" s="7" t="s">
        <v>99</v>
      </c>
      <c r="P687" s="7">
        <v>4</v>
      </c>
      <c r="Q687" s="7">
        <v>4</v>
      </c>
      <c r="R687" s="7">
        <v>11</v>
      </c>
      <c r="S687" s="7">
        <v>6</v>
      </c>
      <c r="T687" s="7">
        <v>6</v>
      </c>
      <c r="U687" s="7">
        <v>5</v>
      </c>
      <c r="V687" s="7">
        <v>3</v>
      </c>
      <c r="W687" s="7">
        <v>0</v>
      </c>
      <c r="X687" s="7" t="s">
        <v>99</v>
      </c>
      <c r="Y687" s="7" t="s">
        <v>99</v>
      </c>
      <c r="Z687" s="7"/>
      <c r="AA687" s="7"/>
      <c r="AB687" s="7"/>
      <c r="AC687" s="7"/>
      <c r="AD687" s="7"/>
      <c r="AE687" s="7"/>
      <c r="AF687" s="7"/>
      <c r="AG687" s="7"/>
      <c r="AH687" s="7">
        <v>4</v>
      </c>
    </row>
    <row r="688" spans="1:34">
      <c r="A688" s="27">
        <v>40940</v>
      </c>
      <c r="B688" s="7" t="s">
        <v>1760</v>
      </c>
      <c r="C688" s="7" t="s">
        <v>1865</v>
      </c>
      <c r="D688" s="7" t="s">
        <v>734</v>
      </c>
      <c r="E688" s="7" t="s">
        <v>943</v>
      </c>
      <c r="F688" s="7">
        <v>3332</v>
      </c>
      <c r="G688" s="7">
        <v>1954</v>
      </c>
      <c r="H688" s="7">
        <v>381</v>
      </c>
      <c r="I688" s="7" t="s">
        <v>99</v>
      </c>
      <c r="J688" s="7">
        <v>639</v>
      </c>
      <c r="K688" s="7" t="s">
        <v>99</v>
      </c>
      <c r="L688" s="7" t="s">
        <v>99</v>
      </c>
      <c r="M688" s="7" t="s">
        <v>99</v>
      </c>
      <c r="N688" s="7" t="s">
        <v>99</v>
      </c>
      <c r="O688" s="7" t="s">
        <v>99</v>
      </c>
      <c r="P688" s="7">
        <v>48</v>
      </c>
      <c r="Q688" s="7">
        <v>43</v>
      </c>
      <c r="R688" s="7">
        <v>117</v>
      </c>
      <c r="S688" s="7">
        <v>37</v>
      </c>
      <c r="T688" s="7">
        <v>52</v>
      </c>
      <c r="U688" s="7">
        <v>52</v>
      </c>
      <c r="V688" s="7">
        <v>18</v>
      </c>
      <c r="W688" s="7">
        <v>0</v>
      </c>
      <c r="X688" s="7" t="s">
        <v>99</v>
      </c>
      <c r="Y688" s="7" t="s">
        <v>99</v>
      </c>
      <c r="Z688" s="7"/>
      <c r="AA688" s="7"/>
      <c r="AB688" s="7"/>
      <c r="AC688" s="7"/>
      <c r="AD688" s="7"/>
      <c r="AE688" s="7"/>
      <c r="AF688" s="7"/>
      <c r="AG688" s="7"/>
      <c r="AH688" s="7">
        <v>44</v>
      </c>
    </row>
    <row r="689" spans="1:34">
      <c r="A689" s="27">
        <v>40940</v>
      </c>
      <c r="B689" s="7" t="s">
        <v>1760</v>
      </c>
      <c r="C689" s="7" t="s">
        <v>1865</v>
      </c>
      <c r="D689" s="7" t="s">
        <v>734</v>
      </c>
      <c r="E689" s="7" t="s">
        <v>1861</v>
      </c>
      <c r="F689" s="7">
        <v>2045</v>
      </c>
      <c r="G689" s="7">
        <v>1360</v>
      </c>
      <c r="H689" s="7">
        <v>198</v>
      </c>
      <c r="I689" s="7" t="s">
        <v>99</v>
      </c>
      <c r="J689" s="7">
        <v>293</v>
      </c>
      <c r="K689" s="7" t="s">
        <v>99</v>
      </c>
      <c r="L689" s="7" t="s">
        <v>99</v>
      </c>
      <c r="M689" s="7" t="s">
        <v>99</v>
      </c>
      <c r="N689" s="7" t="s">
        <v>99</v>
      </c>
      <c r="O689" s="7" t="s">
        <v>99</v>
      </c>
      <c r="P689" s="7">
        <v>12</v>
      </c>
      <c r="Q689" s="7">
        <v>21</v>
      </c>
      <c r="R689" s="7">
        <v>55</v>
      </c>
      <c r="S689" s="7">
        <v>24</v>
      </c>
      <c r="T689" s="7">
        <v>20</v>
      </c>
      <c r="U689" s="7">
        <v>32</v>
      </c>
      <c r="V689" s="7">
        <v>15</v>
      </c>
      <c r="W689" s="7">
        <v>0</v>
      </c>
      <c r="X689" s="7" t="s">
        <v>99</v>
      </c>
      <c r="Y689" s="7" t="s">
        <v>99</v>
      </c>
      <c r="Z689" s="7"/>
      <c r="AA689" s="7"/>
      <c r="AB689" s="7"/>
      <c r="AC689" s="7"/>
      <c r="AD689" s="7"/>
      <c r="AE689" s="7"/>
      <c r="AF689" s="7"/>
      <c r="AG689" s="7"/>
      <c r="AH689" s="7">
        <v>23</v>
      </c>
    </row>
    <row r="690" spans="1:34">
      <c r="A690" s="27">
        <v>40940</v>
      </c>
      <c r="B690" s="7" t="s">
        <v>1760</v>
      </c>
      <c r="C690" s="7" t="s">
        <v>1865</v>
      </c>
      <c r="D690" s="7" t="s">
        <v>734</v>
      </c>
      <c r="E690" s="7" t="s">
        <v>1862</v>
      </c>
      <c r="F690" s="7">
        <v>1272</v>
      </c>
      <c r="G690" s="7">
        <v>594</v>
      </c>
      <c r="H690" s="7">
        <v>183</v>
      </c>
      <c r="I690" s="7" t="s">
        <v>99</v>
      </c>
      <c r="J690" s="7">
        <v>346</v>
      </c>
      <c r="K690" s="7" t="s">
        <v>99</v>
      </c>
      <c r="L690" s="7" t="s">
        <v>99</v>
      </c>
      <c r="M690" s="7" t="s">
        <v>99</v>
      </c>
      <c r="N690" s="7" t="s">
        <v>99</v>
      </c>
      <c r="O690" s="7" t="s">
        <v>99</v>
      </c>
      <c r="P690" s="7">
        <v>36</v>
      </c>
      <c r="Q690" s="7">
        <v>22</v>
      </c>
      <c r="R690" s="7">
        <v>62</v>
      </c>
      <c r="S690" s="7">
        <v>13</v>
      </c>
      <c r="T690" s="7">
        <v>32</v>
      </c>
      <c r="U690" s="7">
        <v>20</v>
      </c>
      <c r="V690" s="7">
        <v>3</v>
      </c>
      <c r="W690" s="7">
        <v>0</v>
      </c>
      <c r="X690" s="7" t="s">
        <v>99</v>
      </c>
      <c r="Y690" s="7" t="s">
        <v>99</v>
      </c>
      <c r="Z690" s="7"/>
      <c r="AA690" s="7"/>
      <c r="AB690" s="7"/>
      <c r="AC690" s="7"/>
      <c r="AD690" s="7"/>
      <c r="AE690" s="7"/>
      <c r="AF690" s="7"/>
      <c r="AG690" s="7"/>
      <c r="AH690" s="7">
        <v>6</v>
      </c>
    </row>
    <row r="691" spans="1:34">
      <c r="A691" s="27">
        <v>40940</v>
      </c>
      <c r="B691" s="7" t="s">
        <v>1760</v>
      </c>
      <c r="C691" s="7" t="s">
        <v>1865</v>
      </c>
      <c r="D691" s="7" t="s">
        <v>1866</v>
      </c>
      <c r="E691" s="7" t="s">
        <v>1843</v>
      </c>
      <c r="F691" s="7">
        <v>3</v>
      </c>
      <c r="G691" s="7">
        <v>1</v>
      </c>
      <c r="H691" s="7">
        <v>0</v>
      </c>
      <c r="I691" s="7" t="s">
        <v>99</v>
      </c>
      <c r="J691" s="7">
        <v>64</v>
      </c>
      <c r="K691" s="7" t="s">
        <v>99</v>
      </c>
      <c r="L691" s="7" t="s">
        <v>99</v>
      </c>
      <c r="M691" s="7" t="s">
        <v>99</v>
      </c>
      <c r="N691" s="7" t="s">
        <v>99</v>
      </c>
      <c r="O691" s="7" t="s">
        <v>99</v>
      </c>
      <c r="P691" s="7">
        <v>3</v>
      </c>
      <c r="Q691" s="7">
        <v>4</v>
      </c>
      <c r="R691" s="7">
        <v>11</v>
      </c>
      <c r="S691" s="7">
        <v>6</v>
      </c>
      <c r="T691" s="7">
        <v>6</v>
      </c>
      <c r="U691" s="7">
        <v>5</v>
      </c>
      <c r="V691" s="7">
        <v>3</v>
      </c>
      <c r="W691" s="7">
        <v>0</v>
      </c>
      <c r="X691" s="7" t="s">
        <v>99</v>
      </c>
      <c r="Y691" s="7" t="s">
        <v>99</v>
      </c>
      <c r="Z691" s="7"/>
      <c r="AA691" s="7"/>
      <c r="AB691" s="7"/>
      <c r="AC691" s="7"/>
      <c r="AD691" s="7"/>
      <c r="AE691" s="7"/>
      <c r="AF691" s="7"/>
      <c r="AG691" s="7"/>
      <c r="AH691" s="7">
        <v>4</v>
      </c>
    </row>
    <row r="692" spans="1:34">
      <c r="A692" s="27">
        <v>40940</v>
      </c>
      <c r="B692" s="7" t="s">
        <v>1760</v>
      </c>
      <c r="C692" s="7" t="s">
        <v>1865</v>
      </c>
      <c r="D692" s="7" t="s">
        <v>1866</v>
      </c>
      <c r="E692" s="7" t="s">
        <v>943</v>
      </c>
      <c r="F692" s="7">
        <v>57</v>
      </c>
      <c r="G692" s="7">
        <v>4</v>
      </c>
      <c r="H692" s="7">
        <v>0</v>
      </c>
      <c r="I692" s="7" t="s">
        <v>99</v>
      </c>
      <c r="J692" s="7">
        <v>618</v>
      </c>
      <c r="K692" s="7" t="s">
        <v>99</v>
      </c>
      <c r="L692" s="7" t="s">
        <v>99</v>
      </c>
      <c r="M692" s="7" t="s">
        <v>99</v>
      </c>
      <c r="N692" s="7" t="s">
        <v>99</v>
      </c>
      <c r="O692" s="7" t="s">
        <v>99</v>
      </c>
      <c r="P692" s="7">
        <v>16</v>
      </c>
      <c r="Q692" s="7">
        <v>43</v>
      </c>
      <c r="R692" s="7">
        <v>117</v>
      </c>
      <c r="S692" s="7">
        <v>37</v>
      </c>
      <c r="T692" s="7">
        <v>52</v>
      </c>
      <c r="U692" s="7">
        <v>52</v>
      </c>
      <c r="V692" s="7">
        <v>18</v>
      </c>
      <c r="W692" s="7">
        <v>0</v>
      </c>
      <c r="X692" s="7" t="s">
        <v>99</v>
      </c>
      <c r="Y692" s="7" t="s">
        <v>99</v>
      </c>
      <c r="Z692" s="7"/>
      <c r="AA692" s="7"/>
      <c r="AB692" s="7"/>
      <c r="AC692" s="7"/>
      <c r="AD692" s="7"/>
      <c r="AE692" s="7"/>
      <c r="AF692" s="7"/>
      <c r="AG692" s="7"/>
      <c r="AH692" s="7">
        <v>44</v>
      </c>
    </row>
    <row r="693" spans="1:34">
      <c r="A693" s="27">
        <v>40940</v>
      </c>
      <c r="B693" s="7" t="s">
        <v>1760</v>
      </c>
      <c r="C693" s="7" t="s">
        <v>1865</v>
      </c>
      <c r="D693" s="7" t="s">
        <v>1866</v>
      </c>
      <c r="E693" s="7" t="s">
        <v>1861</v>
      </c>
      <c r="F693" s="7">
        <v>8</v>
      </c>
      <c r="G693" s="7">
        <v>0</v>
      </c>
      <c r="H693" s="7">
        <v>0</v>
      </c>
      <c r="I693" s="7" t="s">
        <v>99</v>
      </c>
      <c r="J693" s="7">
        <v>292</v>
      </c>
      <c r="K693" s="7" t="s">
        <v>99</v>
      </c>
      <c r="L693" s="7" t="s">
        <v>99</v>
      </c>
      <c r="M693" s="7" t="s">
        <v>99</v>
      </c>
      <c r="N693" s="7" t="s">
        <v>99</v>
      </c>
      <c r="O693" s="7" t="s">
        <v>99</v>
      </c>
      <c r="P693" s="7">
        <v>5</v>
      </c>
      <c r="Q693" s="7">
        <v>21</v>
      </c>
      <c r="R693" s="7">
        <v>55</v>
      </c>
      <c r="S693" s="7">
        <v>24</v>
      </c>
      <c r="T693" s="7">
        <v>20</v>
      </c>
      <c r="U693" s="7">
        <v>32</v>
      </c>
      <c r="V693" s="7">
        <v>15</v>
      </c>
      <c r="W693" s="7">
        <v>0</v>
      </c>
      <c r="X693" s="7" t="s">
        <v>99</v>
      </c>
      <c r="Y693" s="7" t="s">
        <v>99</v>
      </c>
      <c r="Z693" s="7"/>
      <c r="AA693" s="7"/>
      <c r="AB693" s="7"/>
      <c r="AC693" s="7"/>
      <c r="AD693" s="7"/>
      <c r="AE693" s="7"/>
      <c r="AF693" s="7"/>
      <c r="AG693" s="7"/>
      <c r="AH693" s="7">
        <v>23</v>
      </c>
    </row>
    <row r="694" spans="1:34">
      <c r="A694" s="27">
        <v>40940</v>
      </c>
      <c r="B694" s="7" t="s">
        <v>1760</v>
      </c>
      <c r="C694" s="7" t="s">
        <v>1865</v>
      </c>
      <c r="D694" s="7" t="s">
        <v>1866</v>
      </c>
      <c r="E694" s="7" t="s">
        <v>1862</v>
      </c>
      <c r="F694" s="7">
        <v>49</v>
      </c>
      <c r="G694" s="7">
        <v>4</v>
      </c>
      <c r="H694" s="7">
        <v>0</v>
      </c>
      <c r="I694" s="7" t="s">
        <v>99</v>
      </c>
      <c r="J694" s="7">
        <v>326</v>
      </c>
      <c r="K694" s="7" t="s">
        <v>99</v>
      </c>
      <c r="L694" s="7" t="s">
        <v>99</v>
      </c>
      <c r="M694" s="7" t="s">
        <v>99</v>
      </c>
      <c r="N694" s="7" t="s">
        <v>99</v>
      </c>
      <c r="O694" s="7" t="s">
        <v>99</v>
      </c>
      <c r="P694" s="7">
        <v>11</v>
      </c>
      <c r="Q694" s="7">
        <v>22</v>
      </c>
      <c r="R694" s="7">
        <v>62</v>
      </c>
      <c r="S694" s="7">
        <v>13</v>
      </c>
      <c r="T694" s="7">
        <v>32</v>
      </c>
      <c r="U694" s="7">
        <v>20</v>
      </c>
      <c r="V694" s="7">
        <v>3</v>
      </c>
      <c r="W694" s="7">
        <v>0</v>
      </c>
      <c r="X694" s="7" t="s">
        <v>99</v>
      </c>
      <c r="Y694" s="7" t="s">
        <v>99</v>
      </c>
      <c r="Z694" s="7"/>
      <c r="AA694" s="7"/>
      <c r="AB694" s="7"/>
      <c r="AC694" s="7"/>
      <c r="AD694" s="7"/>
      <c r="AE694" s="7"/>
      <c r="AF694" s="7"/>
      <c r="AG694" s="7"/>
      <c r="AH694" s="7">
        <v>6</v>
      </c>
    </row>
    <row r="695" spans="1:34">
      <c r="A695" s="27">
        <v>40940</v>
      </c>
      <c r="B695" s="7" t="s">
        <v>1760</v>
      </c>
      <c r="C695" s="7" t="s">
        <v>1865</v>
      </c>
      <c r="D695" s="7" t="s">
        <v>1374</v>
      </c>
      <c r="E695" s="7" t="s">
        <v>1843</v>
      </c>
      <c r="F695" s="7">
        <v>0</v>
      </c>
      <c r="G695" s="7">
        <v>0</v>
      </c>
      <c r="H695" s="7">
        <v>0</v>
      </c>
      <c r="I695" s="7" t="s">
        <v>99</v>
      </c>
      <c r="J695" s="7">
        <v>1</v>
      </c>
      <c r="K695" s="7" t="s">
        <v>99</v>
      </c>
      <c r="L695" s="7" t="s">
        <v>99</v>
      </c>
      <c r="M695" s="7" t="s">
        <v>99</v>
      </c>
      <c r="N695" s="7" t="s">
        <v>99</v>
      </c>
      <c r="O695" s="7" t="s">
        <v>99</v>
      </c>
      <c r="P695" s="7">
        <v>1</v>
      </c>
      <c r="Q695" s="7">
        <v>0</v>
      </c>
      <c r="R695" s="7">
        <v>0</v>
      </c>
      <c r="S695" s="7">
        <v>0</v>
      </c>
      <c r="T695" s="7">
        <v>0</v>
      </c>
      <c r="U695" s="7">
        <v>0</v>
      </c>
      <c r="V695" s="7">
        <v>0</v>
      </c>
      <c r="W695" s="7">
        <v>0</v>
      </c>
      <c r="X695" s="7" t="s">
        <v>99</v>
      </c>
      <c r="Y695" s="7" t="s">
        <v>99</v>
      </c>
      <c r="Z695" s="7"/>
      <c r="AA695" s="7"/>
      <c r="AB695" s="7"/>
      <c r="AC695" s="7"/>
      <c r="AD695" s="7"/>
      <c r="AE695" s="7"/>
      <c r="AF695" s="7"/>
      <c r="AG695" s="7"/>
      <c r="AH695" s="7">
        <v>0</v>
      </c>
    </row>
    <row r="696" spans="1:34">
      <c r="A696" s="27">
        <v>40940</v>
      </c>
      <c r="B696" s="7" t="s">
        <v>1760</v>
      </c>
      <c r="C696" s="7" t="s">
        <v>1865</v>
      </c>
      <c r="D696" s="7" t="s">
        <v>1374</v>
      </c>
      <c r="E696" s="7" t="s">
        <v>943</v>
      </c>
      <c r="F696" s="7">
        <v>0</v>
      </c>
      <c r="G696" s="7">
        <v>0</v>
      </c>
      <c r="H696" s="7">
        <v>0</v>
      </c>
      <c r="I696" s="7" t="s">
        <v>99</v>
      </c>
      <c r="J696" s="7">
        <v>21</v>
      </c>
      <c r="K696" s="7" t="s">
        <v>99</v>
      </c>
      <c r="L696" s="7" t="s">
        <v>99</v>
      </c>
      <c r="M696" s="7" t="s">
        <v>99</v>
      </c>
      <c r="N696" s="7" t="s">
        <v>99</v>
      </c>
      <c r="O696" s="7" t="s">
        <v>99</v>
      </c>
      <c r="P696" s="7">
        <v>32</v>
      </c>
      <c r="Q696" s="7">
        <v>0</v>
      </c>
      <c r="R696" s="7">
        <v>0</v>
      </c>
      <c r="S696" s="7">
        <v>0</v>
      </c>
      <c r="T696" s="7">
        <v>0</v>
      </c>
      <c r="U696" s="7">
        <v>0</v>
      </c>
      <c r="V696" s="7">
        <v>0</v>
      </c>
      <c r="W696" s="7">
        <v>0</v>
      </c>
      <c r="X696" s="7" t="s">
        <v>99</v>
      </c>
      <c r="Y696" s="7" t="s">
        <v>99</v>
      </c>
      <c r="Z696" s="7"/>
      <c r="AA696" s="7"/>
      <c r="AB696" s="7"/>
      <c r="AC696" s="7"/>
      <c r="AD696" s="7"/>
      <c r="AE696" s="7"/>
      <c r="AF696" s="7"/>
      <c r="AG696" s="7"/>
      <c r="AH696" s="7">
        <v>0</v>
      </c>
    </row>
    <row r="697" spans="1:34">
      <c r="A697" s="27">
        <v>40940</v>
      </c>
      <c r="B697" s="7" t="s">
        <v>1760</v>
      </c>
      <c r="C697" s="7" t="s">
        <v>1865</v>
      </c>
      <c r="D697" s="7" t="s">
        <v>1374</v>
      </c>
      <c r="E697" s="7" t="s">
        <v>1861</v>
      </c>
      <c r="F697" s="7">
        <v>0</v>
      </c>
      <c r="G697" s="7">
        <v>0</v>
      </c>
      <c r="H697" s="7">
        <v>0</v>
      </c>
      <c r="I697" s="7" t="s">
        <v>99</v>
      </c>
      <c r="J697" s="7">
        <v>1</v>
      </c>
      <c r="K697" s="7" t="s">
        <v>99</v>
      </c>
      <c r="L697" s="7" t="s">
        <v>99</v>
      </c>
      <c r="M697" s="7" t="s">
        <v>99</v>
      </c>
      <c r="N697" s="7" t="s">
        <v>99</v>
      </c>
      <c r="O697" s="7" t="s">
        <v>99</v>
      </c>
      <c r="P697" s="7">
        <v>7</v>
      </c>
      <c r="Q697" s="7">
        <v>0</v>
      </c>
      <c r="R697" s="7">
        <v>0</v>
      </c>
      <c r="S697" s="7">
        <v>0</v>
      </c>
      <c r="T697" s="7">
        <v>0</v>
      </c>
      <c r="U697" s="7">
        <v>0</v>
      </c>
      <c r="V697" s="7">
        <v>0</v>
      </c>
      <c r="W697" s="7">
        <v>0</v>
      </c>
      <c r="X697" s="7" t="s">
        <v>99</v>
      </c>
      <c r="Y697" s="7" t="s">
        <v>99</v>
      </c>
      <c r="Z697" s="7"/>
      <c r="AA697" s="7"/>
      <c r="AB697" s="7"/>
      <c r="AC697" s="7"/>
      <c r="AD697" s="7"/>
      <c r="AE697" s="7"/>
      <c r="AF697" s="7"/>
      <c r="AG697" s="7"/>
      <c r="AH697" s="7">
        <v>0</v>
      </c>
    </row>
    <row r="698" spans="1:34">
      <c r="A698" s="27">
        <v>40940</v>
      </c>
      <c r="B698" s="7" t="s">
        <v>1760</v>
      </c>
      <c r="C698" s="7" t="s">
        <v>1865</v>
      </c>
      <c r="D698" s="7" t="s">
        <v>1374</v>
      </c>
      <c r="E698" s="7" t="s">
        <v>1862</v>
      </c>
      <c r="F698" s="7">
        <v>0</v>
      </c>
      <c r="G698" s="7">
        <v>0</v>
      </c>
      <c r="H698" s="7">
        <v>0</v>
      </c>
      <c r="I698" s="7" t="s">
        <v>99</v>
      </c>
      <c r="J698" s="7">
        <v>20</v>
      </c>
      <c r="K698" s="7" t="s">
        <v>99</v>
      </c>
      <c r="L698" s="7" t="s">
        <v>99</v>
      </c>
      <c r="M698" s="7" t="s">
        <v>99</v>
      </c>
      <c r="N698" s="7" t="s">
        <v>99</v>
      </c>
      <c r="O698" s="7" t="s">
        <v>99</v>
      </c>
      <c r="P698" s="7">
        <v>25</v>
      </c>
      <c r="Q698" s="7">
        <v>0</v>
      </c>
      <c r="R698" s="7">
        <v>0</v>
      </c>
      <c r="S698" s="7">
        <v>0</v>
      </c>
      <c r="T698" s="7">
        <v>0</v>
      </c>
      <c r="U698" s="7">
        <v>0</v>
      </c>
      <c r="V698" s="7">
        <v>0</v>
      </c>
      <c r="W698" s="7">
        <v>0</v>
      </c>
      <c r="X698" s="7" t="s">
        <v>99</v>
      </c>
      <c r="Y698" s="7" t="s">
        <v>99</v>
      </c>
      <c r="Z698" s="7"/>
      <c r="AA698" s="7"/>
      <c r="AB698" s="7"/>
      <c r="AC698" s="7"/>
      <c r="AD698" s="7"/>
      <c r="AE698" s="7"/>
      <c r="AF698" s="7"/>
      <c r="AG698" s="7"/>
      <c r="AH698" s="7">
        <v>0</v>
      </c>
    </row>
    <row r="699" spans="1:34">
      <c r="A699" s="27">
        <v>40940</v>
      </c>
      <c r="B699" s="7" t="s">
        <v>1760</v>
      </c>
      <c r="C699" s="7" t="s">
        <v>405</v>
      </c>
      <c r="D699" s="7" t="s">
        <v>734</v>
      </c>
      <c r="E699" s="7" t="s">
        <v>1843</v>
      </c>
      <c r="F699" s="7">
        <v>6</v>
      </c>
      <c r="G699" s="7">
        <v>2</v>
      </c>
      <c r="H699" s="7">
        <v>2</v>
      </c>
      <c r="I699" s="7" t="s">
        <v>99</v>
      </c>
      <c r="J699" s="7">
        <v>0</v>
      </c>
      <c r="K699" s="7" t="s">
        <v>99</v>
      </c>
      <c r="L699" s="7" t="s">
        <v>99</v>
      </c>
      <c r="M699" s="7" t="s">
        <v>99</v>
      </c>
      <c r="N699" s="7" t="s">
        <v>99</v>
      </c>
      <c r="O699" s="7" t="s">
        <v>99</v>
      </c>
      <c r="P699" s="7">
        <v>0</v>
      </c>
      <c r="Q699" s="7">
        <v>0</v>
      </c>
      <c r="R699" s="7">
        <v>0</v>
      </c>
      <c r="S699" s="7">
        <v>0</v>
      </c>
      <c r="T699" s="7">
        <v>0</v>
      </c>
      <c r="U699" s="7">
        <v>0</v>
      </c>
      <c r="V699" s="7">
        <v>0</v>
      </c>
      <c r="W699" s="7">
        <v>0</v>
      </c>
      <c r="X699" s="7" t="s">
        <v>99</v>
      </c>
      <c r="Y699" s="7" t="s">
        <v>99</v>
      </c>
      <c r="Z699" s="7"/>
      <c r="AA699" s="7"/>
      <c r="AB699" s="7"/>
      <c r="AC699" s="7"/>
      <c r="AD699" s="7"/>
      <c r="AE699" s="7"/>
      <c r="AF699" s="7"/>
      <c r="AG699" s="7"/>
      <c r="AH699" s="7">
        <v>0</v>
      </c>
    </row>
    <row r="700" spans="1:34">
      <c r="A700" s="27">
        <v>40940</v>
      </c>
      <c r="B700" s="7" t="s">
        <v>1760</v>
      </c>
      <c r="C700" s="7" t="s">
        <v>405</v>
      </c>
      <c r="D700" s="7" t="s">
        <v>734</v>
      </c>
      <c r="E700" s="7" t="s">
        <v>943</v>
      </c>
      <c r="F700" s="7">
        <v>141</v>
      </c>
      <c r="G700" s="7">
        <v>37</v>
      </c>
      <c r="H700" s="7">
        <v>44</v>
      </c>
      <c r="I700" s="7" t="s">
        <v>99</v>
      </c>
      <c r="J700" s="7">
        <v>0</v>
      </c>
      <c r="K700" s="7" t="s">
        <v>99</v>
      </c>
      <c r="L700" s="7" t="s">
        <v>99</v>
      </c>
      <c r="M700" s="7" t="s">
        <v>99</v>
      </c>
      <c r="N700" s="7" t="s">
        <v>99</v>
      </c>
      <c r="O700" s="7" t="s">
        <v>99</v>
      </c>
      <c r="P700" s="7">
        <v>0</v>
      </c>
      <c r="Q700" s="7">
        <v>0</v>
      </c>
      <c r="R700" s="7">
        <v>0</v>
      </c>
      <c r="S700" s="7">
        <v>0</v>
      </c>
      <c r="T700" s="7">
        <v>0</v>
      </c>
      <c r="U700" s="7">
        <v>0</v>
      </c>
      <c r="V700" s="7">
        <v>0</v>
      </c>
      <c r="W700" s="7">
        <v>0</v>
      </c>
      <c r="X700" s="7" t="s">
        <v>99</v>
      </c>
      <c r="Y700" s="7" t="s">
        <v>99</v>
      </c>
      <c r="Z700" s="7"/>
      <c r="AA700" s="7"/>
      <c r="AB700" s="7"/>
      <c r="AC700" s="7"/>
      <c r="AD700" s="7"/>
      <c r="AE700" s="7"/>
      <c r="AF700" s="7"/>
      <c r="AG700" s="7"/>
      <c r="AH700" s="7">
        <v>0</v>
      </c>
    </row>
    <row r="701" spans="1:34">
      <c r="A701" s="27">
        <v>40940</v>
      </c>
      <c r="B701" s="7" t="s">
        <v>1760</v>
      </c>
      <c r="C701" s="7" t="s">
        <v>405</v>
      </c>
      <c r="D701" s="7" t="s">
        <v>734</v>
      </c>
      <c r="E701" s="7" t="s">
        <v>1861</v>
      </c>
      <c r="F701" s="7">
        <v>32</v>
      </c>
      <c r="G701" s="7">
        <v>19</v>
      </c>
      <c r="H701" s="7">
        <v>3</v>
      </c>
      <c r="I701" s="7" t="s">
        <v>99</v>
      </c>
      <c r="J701" s="7">
        <v>0</v>
      </c>
      <c r="K701" s="7" t="s">
        <v>99</v>
      </c>
      <c r="L701" s="7" t="s">
        <v>99</v>
      </c>
      <c r="M701" s="7" t="s">
        <v>99</v>
      </c>
      <c r="N701" s="7" t="s">
        <v>99</v>
      </c>
      <c r="O701" s="7" t="s">
        <v>99</v>
      </c>
      <c r="P701" s="7">
        <v>0</v>
      </c>
      <c r="Q701" s="7">
        <v>0</v>
      </c>
      <c r="R701" s="7">
        <v>0</v>
      </c>
      <c r="S701" s="7">
        <v>0</v>
      </c>
      <c r="T701" s="7">
        <v>0</v>
      </c>
      <c r="U701" s="7">
        <v>0</v>
      </c>
      <c r="V701" s="7">
        <v>0</v>
      </c>
      <c r="W701" s="7">
        <v>0</v>
      </c>
      <c r="X701" s="7" t="s">
        <v>99</v>
      </c>
      <c r="Y701" s="7" t="s">
        <v>99</v>
      </c>
      <c r="Z701" s="7"/>
      <c r="AA701" s="7"/>
      <c r="AB701" s="7"/>
      <c r="AC701" s="7"/>
      <c r="AD701" s="7"/>
      <c r="AE701" s="7"/>
      <c r="AF701" s="7"/>
      <c r="AG701" s="7"/>
      <c r="AH701" s="7">
        <v>0</v>
      </c>
    </row>
    <row r="702" spans="1:34">
      <c r="A702" s="27">
        <v>40940</v>
      </c>
      <c r="B702" s="7" t="s">
        <v>1760</v>
      </c>
      <c r="C702" s="7" t="s">
        <v>405</v>
      </c>
      <c r="D702" s="7" t="s">
        <v>734</v>
      </c>
      <c r="E702" s="7" t="s">
        <v>1862</v>
      </c>
      <c r="F702" s="7">
        <v>109</v>
      </c>
      <c r="G702" s="7">
        <v>18</v>
      </c>
      <c r="H702" s="7">
        <v>41</v>
      </c>
      <c r="I702" s="7" t="s">
        <v>99</v>
      </c>
      <c r="J702" s="7">
        <v>0</v>
      </c>
      <c r="K702" s="7" t="s">
        <v>99</v>
      </c>
      <c r="L702" s="7" t="s">
        <v>99</v>
      </c>
      <c r="M702" s="7" t="s">
        <v>99</v>
      </c>
      <c r="N702" s="7" t="s">
        <v>99</v>
      </c>
      <c r="O702" s="7" t="s">
        <v>99</v>
      </c>
      <c r="P702" s="7">
        <v>0</v>
      </c>
      <c r="Q702" s="7">
        <v>0</v>
      </c>
      <c r="R702" s="7">
        <v>0</v>
      </c>
      <c r="S702" s="7">
        <v>0</v>
      </c>
      <c r="T702" s="7">
        <v>0</v>
      </c>
      <c r="U702" s="7">
        <v>0</v>
      </c>
      <c r="V702" s="7">
        <v>0</v>
      </c>
      <c r="W702" s="7">
        <v>0</v>
      </c>
      <c r="X702" s="7" t="s">
        <v>99</v>
      </c>
      <c r="Y702" s="7" t="s">
        <v>99</v>
      </c>
      <c r="Z702" s="7"/>
      <c r="AA702" s="7"/>
      <c r="AB702" s="7"/>
      <c r="AC702" s="7"/>
      <c r="AD702" s="7"/>
      <c r="AE702" s="7"/>
      <c r="AF702" s="7"/>
      <c r="AG702" s="7"/>
      <c r="AH702" s="7">
        <v>0</v>
      </c>
    </row>
    <row r="703" spans="1:34">
      <c r="A703" s="27">
        <v>40940</v>
      </c>
      <c r="B703" s="7" t="s">
        <v>941</v>
      </c>
      <c r="C703" s="7" t="s">
        <v>1151</v>
      </c>
      <c r="D703" s="7" t="s">
        <v>734</v>
      </c>
      <c r="E703" s="7" t="s">
        <v>1843</v>
      </c>
      <c r="F703" s="7">
        <v>0</v>
      </c>
      <c r="G703" s="7">
        <v>0</v>
      </c>
      <c r="H703" s="7">
        <v>0</v>
      </c>
      <c r="I703" s="7" t="s">
        <v>99</v>
      </c>
      <c r="J703" s="7">
        <v>1</v>
      </c>
      <c r="K703" s="7" t="s">
        <v>99</v>
      </c>
      <c r="L703" s="7" t="s">
        <v>99</v>
      </c>
      <c r="M703" s="7" t="s">
        <v>99</v>
      </c>
      <c r="N703" s="7" t="s">
        <v>99</v>
      </c>
      <c r="O703" s="7" t="s">
        <v>99</v>
      </c>
      <c r="P703" s="7">
        <v>0</v>
      </c>
      <c r="Q703" s="7">
        <v>0</v>
      </c>
      <c r="R703" s="7">
        <v>0</v>
      </c>
      <c r="S703" s="7">
        <v>1</v>
      </c>
      <c r="T703" s="7">
        <v>0</v>
      </c>
      <c r="U703" s="7">
        <v>0</v>
      </c>
      <c r="V703" s="7">
        <v>0</v>
      </c>
      <c r="W703" s="7">
        <v>0</v>
      </c>
      <c r="X703" s="7" t="s">
        <v>99</v>
      </c>
      <c r="Y703" s="7" t="s">
        <v>99</v>
      </c>
      <c r="Z703" s="7"/>
      <c r="AA703" s="7"/>
      <c r="AB703" s="7"/>
      <c r="AC703" s="7"/>
      <c r="AD703" s="7"/>
      <c r="AE703" s="7"/>
      <c r="AF703" s="7"/>
      <c r="AG703" s="7"/>
      <c r="AH703" s="7">
        <v>0</v>
      </c>
    </row>
    <row r="704" spans="1:34">
      <c r="A704" s="27">
        <v>40940</v>
      </c>
      <c r="B704" s="7" t="s">
        <v>941</v>
      </c>
      <c r="C704" s="7" t="s">
        <v>1151</v>
      </c>
      <c r="D704" s="7" t="s">
        <v>734</v>
      </c>
      <c r="E704" s="7" t="s">
        <v>943</v>
      </c>
      <c r="F704" s="7">
        <v>0</v>
      </c>
      <c r="G704" s="7">
        <v>0</v>
      </c>
      <c r="H704" s="7">
        <v>0</v>
      </c>
      <c r="I704" s="7" t="s">
        <v>99</v>
      </c>
      <c r="J704" s="7">
        <v>47</v>
      </c>
      <c r="K704" s="7" t="s">
        <v>99</v>
      </c>
      <c r="L704" s="7" t="s">
        <v>99</v>
      </c>
      <c r="M704" s="7" t="s">
        <v>99</v>
      </c>
      <c r="N704" s="7" t="s">
        <v>99</v>
      </c>
      <c r="O704" s="7" t="s">
        <v>99</v>
      </c>
      <c r="P704" s="7">
        <v>0</v>
      </c>
      <c r="Q704" s="7">
        <v>0</v>
      </c>
      <c r="R704" s="7">
        <v>0</v>
      </c>
      <c r="S704" s="7">
        <v>13</v>
      </c>
      <c r="T704" s="7">
        <v>0</v>
      </c>
      <c r="U704" s="7">
        <v>0</v>
      </c>
      <c r="V704" s="7">
        <v>0</v>
      </c>
      <c r="W704" s="7">
        <v>0</v>
      </c>
      <c r="X704" s="7" t="s">
        <v>99</v>
      </c>
      <c r="Y704" s="7" t="s">
        <v>99</v>
      </c>
      <c r="Z704" s="7"/>
      <c r="AA704" s="7"/>
      <c r="AB704" s="7"/>
      <c r="AC704" s="7"/>
      <c r="AD704" s="7"/>
      <c r="AE704" s="7"/>
      <c r="AF704" s="7"/>
      <c r="AG704" s="7"/>
      <c r="AH704" s="7">
        <v>0</v>
      </c>
    </row>
    <row r="705" spans="1:34">
      <c r="A705" s="27">
        <v>40940</v>
      </c>
      <c r="B705" s="7" t="s">
        <v>941</v>
      </c>
      <c r="C705" s="7" t="s">
        <v>1151</v>
      </c>
      <c r="D705" s="7" t="s">
        <v>734</v>
      </c>
      <c r="E705" s="7" t="s">
        <v>1861</v>
      </c>
      <c r="F705" s="7">
        <v>0</v>
      </c>
      <c r="G705" s="7">
        <v>0</v>
      </c>
      <c r="H705" s="7">
        <v>0</v>
      </c>
      <c r="I705" s="7" t="s">
        <v>99</v>
      </c>
      <c r="J705" s="7">
        <v>3</v>
      </c>
      <c r="K705" s="7" t="s">
        <v>99</v>
      </c>
      <c r="L705" s="7" t="s">
        <v>99</v>
      </c>
      <c r="M705" s="7" t="s">
        <v>99</v>
      </c>
      <c r="N705" s="7" t="s">
        <v>99</v>
      </c>
      <c r="O705" s="7" t="s">
        <v>99</v>
      </c>
      <c r="P705" s="7">
        <v>0</v>
      </c>
      <c r="Q705" s="7">
        <v>0</v>
      </c>
      <c r="R705" s="7">
        <v>0</v>
      </c>
      <c r="S705" s="7">
        <v>7</v>
      </c>
      <c r="T705" s="7">
        <v>0</v>
      </c>
      <c r="U705" s="7">
        <v>0</v>
      </c>
      <c r="V705" s="7">
        <v>0</v>
      </c>
      <c r="W705" s="7">
        <v>0</v>
      </c>
      <c r="X705" s="7" t="s">
        <v>99</v>
      </c>
      <c r="Y705" s="7" t="s">
        <v>99</v>
      </c>
      <c r="Z705" s="7"/>
      <c r="AA705" s="7"/>
      <c r="AB705" s="7"/>
      <c r="AC705" s="7"/>
      <c r="AD705" s="7"/>
      <c r="AE705" s="7"/>
      <c r="AF705" s="7"/>
      <c r="AG705" s="7"/>
      <c r="AH705" s="7">
        <v>0</v>
      </c>
    </row>
    <row r="706" spans="1:34">
      <c r="A706" s="27">
        <v>40940</v>
      </c>
      <c r="B706" s="7" t="s">
        <v>941</v>
      </c>
      <c r="C706" s="7" t="s">
        <v>1151</v>
      </c>
      <c r="D706" s="7" t="s">
        <v>734</v>
      </c>
      <c r="E706" s="7" t="s">
        <v>1862</v>
      </c>
      <c r="F706" s="7">
        <v>0</v>
      </c>
      <c r="G706" s="7">
        <v>0</v>
      </c>
      <c r="H706" s="7">
        <v>0</v>
      </c>
      <c r="I706" s="7" t="s">
        <v>99</v>
      </c>
      <c r="J706" s="7">
        <v>44</v>
      </c>
      <c r="K706" s="7" t="s">
        <v>99</v>
      </c>
      <c r="L706" s="7" t="s">
        <v>99</v>
      </c>
      <c r="M706" s="7" t="s">
        <v>99</v>
      </c>
      <c r="N706" s="7" t="s">
        <v>99</v>
      </c>
      <c r="O706" s="7" t="s">
        <v>99</v>
      </c>
      <c r="P706" s="7">
        <v>0</v>
      </c>
      <c r="Q706" s="7">
        <v>0</v>
      </c>
      <c r="R706" s="7">
        <v>0</v>
      </c>
      <c r="S706" s="7">
        <v>6</v>
      </c>
      <c r="T706" s="7">
        <v>0</v>
      </c>
      <c r="U706" s="7">
        <v>0</v>
      </c>
      <c r="V706" s="7">
        <v>0</v>
      </c>
      <c r="W706" s="7">
        <v>0</v>
      </c>
      <c r="X706" s="7" t="s">
        <v>99</v>
      </c>
      <c r="Y706" s="7" t="s">
        <v>99</v>
      </c>
      <c r="Z706" s="7"/>
      <c r="AA706" s="7"/>
      <c r="AB706" s="7"/>
      <c r="AC706" s="7"/>
      <c r="AD706" s="7"/>
      <c r="AE706" s="7"/>
      <c r="AF706" s="7"/>
      <c r="AG706" s="7"/>
      <c r="AH706" s="7">
        <v>0</v>
      </c>
    </row>
    <row r="707" spans="1:34">
      <c r="A707" s="27">
        <v>40940</v>
      </c>
      <c r="B707" s="7" t="s">
        <v>941</v>
      </c>
      <c r="C707" s="7" t="s">
        <v>1863</v>
      </c>
      <c r="D707" s="7" t="s">
        <v>734</v>
      </c>
      <c r="E707" s="7" t="s">
        <v>1843</v>
      </c>
      <c r="F707" s="7">
        <v>6</v>
      </c>
      <c r="G707" s="7">
        <v>2</v>
      </c>
      <c r="H707" s="7">
        <v>2</v>
      </c>
      <c r="I707" s="7" t="s">
        <v>99</v>
      </c>
      <c r="J707" s="7">
        <v>0</v>
      </c>
      <c r="K707" s="7" t="s">
        <v>99</v>
      </c>
      <c r="L707" s="7" t="s">
        <v>99</v>
      </c>
      <c r="M707" s="7" t="s">
        <v>99</v>
      </c>
      <c r="N707" s="7" t="s">
        <v>99</v>
      </c>
      <c r="O707" s="7" t="s">
        <v>99</v>
      </c>
      <c r="P707" s="7">
        <v>0</v>
      </c>
      <c r="Q707" s="7">
        <v>0</v>
      </c>
      <c r="R707" s="7">
        <v>0</v>
      </c>
      <c r="S707" s="7">
        <v>0</v>
      </c>
      <c r="T707" s="7">
        <v>0</v>
      </c>
      <c r="U707" s="7">
        <v>0</v>
      </c>
      <c r="V707" s="7">
        <v>0</v>
      </c>
      <c r="W707" s="7">
        <v>0</v>
      </c>
      <c r="X707" s="7" t="s">
        <v>99</v>
      </c>
      <c r="Y707" s="7" t="s">
        <v>99</v>
      </c>
      <c r="Z707" s="7"/>
      <c r="AA707" s="7"/>
      <c r="AB707" s="7"/>
      <c r="AC707" s="7"/>
      <c r="AD707" s="7"/>
      <c r="AE707" s="7"/>
      <c r="AF707" s="7"/>
      <c r="AG707" s="7"/>
      <c r="AH707" s="7">
        <v>0</v>
      </c>
    </row>
    <row r="708" spans="1:34">
      <c r="A708" s="27">
        <v>40940</v>
      </c>
      <c r="B708" s="7" t="s">
        <v>941</v>
      </c>
      <c r="C708" s="7" t="s">
        <v>1863</v>
      </c>
      <c r="D708" s="7" t="s">
        <v>734</v>
      </c>
      <c r="E708" s="7" t="s">
        <v>943</v>
      </c>
      <c r="F708" s="7">
        <v>141</v>
      </c>
      <c r="G708" s="7">
        <v>37</v>
      </c>
      <c r="H708" s="7">
        <v>44</v>
      </c>
      <c r="I708" s="7" t="s">
        <v>99</v>
      </c>
      <c r="J708" s="7">
        <v>0</v>
      </c>
      <c r="K708" s="7" t="s">
        <v>99</v>
      </c>
      <c r="L708" s="7" t="s">
        <v>99</v>
      </c>
      <c r="M708" s="7" t="s">
        <v>99</v>
      </c>
      <c r="N708" s="7" t="s">
        <v>99</v>
      </c>
      <c r="O708" s="7" t="s">
        <v>99</v>
      </c>
      <c r="P708" s="7">
        <v>0</v>
      </c>
      <c r="Q708" s="7">
        <v>0</v>
      </c>
      <c r="R708" s="7">
        <v>0</v>
      </c>
      <c r="S708" s="7">
        <v>0</v>
      </c>
      <c r="T708" s="7">
        <v>0</v>
      </c>
      <c r="U708" s="7">
        <v>0</v>
      </c>
      <c r="V708" s="7">
        <v>0</v>
      </c>
      <c r="W708" s="7">
        <v>0</v>
      </c>
      <c r="X708" s="7" t="s">
        <v>99</v>
      </c>
      <c r="Y708" s="7" t="s">
        <v>99</v>
      </c>
      <c r="Z708" s="7"/>
      <c r="AA708" s="7"/>
      <c r="AB708" s="7"/>
      <c r="AC708" s="7"/>
      <c r="AD708" s="7"/>
      <c r="AE708" s="7"/>
      <c r="AF708" s="7"/>
      <c r="AG708" s="7"/>
      <c r="AH708" s="7">
        <v>0</v>
      </c>
    </row>
    <row r="709" spans="1:34">
      <c r="A709" s="27">
        <v>40940</v>
      </c>
      <c r="B709" s="7" t="s">
        <v>941</v>
      </c>
      <c r="C709" s="7" t="s">
        <v>1863</v>
      </c>
      <c r="D709" s="7" t="s">
        <v>734</v>
      </c>
      <c r="E709" s="7" t="s">
        <v>1861</v>
      </c>
      <c r="F709" s="7">
        <v>32</v>
      </c>
      <c r="G709" s="7">
        <v>19</v>
      </c>
      <c r="H709" s="7">
        <v>3</v>
      </c>
      <c r="I709" s="7" t="s">
        <v>99</v>
      </c>
      <c r="J709" s="7">
        <v>0</v>
      </c>
      <c r="K709" s="7" t="s">
        <v>99</v>
      </c>
      <c r="L709" s="7" t="s">
        <v>99</v>
      </c>
      <c r="M709" s="7" t="s">
        <v>99</v>
      </c>
      <c r="N709" s="7" t="s">
        <v>99</v>
      </c>
      <c r="O709" s="7" t="s">
        <v>99</v>
      </c>
      <c r="P709" s="7">
        <v>0</v>
      </c>
      <c r="Q709" s="7">
        <v>0</v>
      </c>
      <c r="R709" s="7">
        <v>0</v>
      </c>
      <c r="S709" s="7">
        <v>0</v>
      </c>
      <c r="T709" s="7">
        <v>0</v>
      </c>
      <c r="U709" s="7">
        <v>0</v>
      </c>
      <c r="V709" s="7">
        <v>0</v>
      </c>
      <c r="W709" s="7">
        <v>0</v>
      </c>
      <c r="X709" s="7" t="s">
        <v>99</v>
      </c>
      <c r="Y709" s="7" t="s">
        <v>99</v>
      </c>
      <c r="Z709" s="7"/>
      <c r="AA709" s="7"/>
      <c r="AB709" s="7"/>
      <c r="AC709" s="7"/>
      <c r="AD709" s="7"/>
      <c r="AE709" s="7"/>
      <c r="AF709" s="7"/>
      <c r="AG709" s="7"/>
      <c r="AH709" s="7">
        <v>0</v>
      </c>
    </row>
    <row r="710" spans="1:34">
      <c r="A710" s="27">
        <v>40940</v>
      </c>
      <c r="B710" s="7" t="s">
        <v>941</v>
      </c>
      <c r="C710" s="7" t="s">
        <v>1863</v>
      </c>
      <c r="D710" s="7" t="s">
        <v>734</v>
      </c>
      <c r="E710" s="7" t="s">
        <v>1862</v>
      </c>
      <c r="F710" s="7">
        <v>109</v>
      </c>
      <c r="G710" s="7">
        <v>18</v>
      </c>
      <c r="H710" s="7">
        <v>41</v>
      </c>
      <c r="I710" s="7" t="s">
        <v>99</v>
      </c>
      <c r="J710" s="7">
        <v>0</v>
      </c>
      <c r="K710" s="7" t="s">
        <v>99</v>
      </c>
      <c r="L710" s="7" t="s">
        <v>99</v>
      </c>
      <c r="M710" s="7" t="s">
        <v>99</v>
      </c>
      <c r="N710" s="7" t="s">
        <v>99</v>
      </c>
      <c r="O710" s="7" t="s">
        <v>99</v>
      </c>
      <c r="P710" s="7">
        <v>0</v>
      </c>
      <c r="Q710" s="7">
        <v>0</v>
      </c>
      <c r="R710" s="7">
        <v>0</v>
      </c>
      <c r="S710" s="7">
        <v>0</v>
      </c>
      <c r="T710" s="7">
        <v>0</v>
      </c>
      <c r="U710" s="7">
        <v>0</v>
      </c>
      <c r="V710" s="7">
        <v>0</v>
      </c>
      <c r="W710" s="7">
        <v>0</v>
      </c>
      <c r="X710" s="7" t="s">
        <v>99</v>
      </c>
      <c r="Y710" s="7" t="s">
        <v>99</v>
      </c>
      <c r="Z710" s="7"/>
      <c r="AA710" s="7"/>
      <c r="AB710" s="7"/>
      <c r="AC710" s="7"/>
      <c r="AD710" s="7"/>
      <c r="AE710" s="7"/>
      <c r="AF710" s="7"/>
      <c r="AG710" s="7"/>
      <c r="AH710" s="7">
        <v>0</v>
      </c>
    </row>
    <row r="711" spans="1:34">
      <c r="A711" s="27">
        <v>40940</v>
      </c>
      <c r="B711" s="7" t="s">
        <v>941</v>
      </c>
      <c r="C711" s="7" t="s">
        <v>1865</v>
      </c>
      <c r="D711" s="7" t="s">
        <v>734</v>
      </c>
      <c r="E711" s="7" t="s">
        <v>1843</v>
      </c>
      <c r="F711" s="7">
        <v>4</v>
      </c>
      <c r="G711" s="7">
        <v>1</v>
      </c>
      <c r="H711" s="7">
        <v>2</v>
      </c>
      <c r="I711" s="7" t="s">
        <v>99</v>
      </c>
      <c r="J711" s="7">
        <v>1</v>
      </c>
      <c r="K711" s="7" t="s">
        <v>99</v>
      </c>
      <c r="L711" s="7" t="s">
        <v>99</v>
      </c>
      <c r="M711" s="7" t="s">
        <v>99</v>
      </c>
      <c r="N711" s="7" t="s">
        <v>99</v>
      </c>
      <c r="O711" s="7" t="s">
        <v>99</v>
      </c>
      <c r="P711" s="7">
        <v>0</v>
      </c>
      <c r="Q711" s="7">
        <v>0</v>
      </c>
      <c r="R711" s="7">
        <v>0</v>
      </c>
      <c r="S711" s="7">
        <v>1</v>
      </c>
      <c r="T711" s="7">
        <v>0</v>
      </c>
      <c r="U711" s="7">
        <v>0</v>
      </c>
      <c r="V711" s="7">
        <v>0</v>
      </c>
      <c r="W711" s="7">
        <v>0</v>
      </c>
      <c r="X711" s="7" t="s">
        <v>99</v>
      </c>
      <c r="Y711" s="7" t="s">
        <v>99</v>
      </c>
      <c r="Z711" s="7"/>
      <c r="AA711" s="7"/>
      <c r="AB711" s="7"/>
      <c r="AC711" s="7"/>
      <c r="AD711" s="7"/>
      <c r="AE711" s="7"/>
      <c r="AF711" s="7"/>
      <c r="AG711" s="7"/>
      <c r="AH711" s="7">
        <v>0</v>
      </c>
    </row>
    <row r="712" spans="1:34">
      <c r="A712" s="27">
        <v>40940</v>
      </c>
      <c r="B712" s="7" t="s">
        <v>941</v>
      </c>
      <c r="C712" s="7" t="s">
        <v>1865</v>
      </c>
      <c r="D712" s="7" t="s">
        <v>734</v>
      </c>
      <c r="E712" s="7" t="s">
        <v>943</v>
      </c>
      <c r="F712" s="7">
        <v>106</v>
      </c>
      <c r="G712" s="7">
        <v>15</v>
      </c>
      <c r="H712" s="7">
        <v>44</v>
      </c>
      <c r="I712" s="7" t="s">
        <v>99</v>
      </c>
      <c r="J712" s="7">
        <v>47</v>
      </c>
      <c r="K712" s="7" t="s">
        <v>99</v>
      </c>
      <c r="L712" s="7" t="s">
        <v>99</v>
      </c>
      <c r="M712" s="7" t="s">
        <v>99</v>
      </c>
      <c r="N712" s="7" t="s">
        <v>99</v>
      </c>
      <c r="O712" s="7" t="s">
        <v>99</v>
      </c>
      <c r="P712" s="7">
        <v>0</v>
      </c>
      <c r="Q712" s="7">
        <v>0</v>
      </c>
      <c r="R712" s="7">
        <v>0</v>
      </c>
      <c r="S712" s="7">
        <v>13</v>
      </c>
      <c r="T712" s="7">
        <v>0</v>
      </c>
      <c r="U712" s="7">
        <v>0</v>
      </c>
      <c r="V712" s="7">
        <v>0</v>
      </c>
      <c r="W712" s="7">
        <v>0</v>
      </c>
      <c r="X712" s="7" t="s">
        <v>99</v>
      </c>
      <c r="Y712" s="7" t="s">
        <v>99</v>
      </c>
      <c r="Z712" s="7"/>
      <c r="AA712" s="7"/>
      <c r="AB712" s="7"/>
      <c r="AC712" s="7"/>
      <c r="AD712" s="7"/>
      <c r="AE712" s="7"/>
      <c r="AF712" s="7"/>
      <c r="AG712" s="7"/>
      <c r="AH712" s="7">
        <v>0</v>
      </c>
    </row>
    <row r="713" spans="1:34">
      <c r="A713" s="27">
        <v>40940</v>
      </c>
      <c r="B713" s="7" t="s">
        <v>941</v>
      </c>
      <c r="C713" s="7" t="s">
        <v>1865</v>
      </c>
      <c r="D713" s="7" t="s">
        <v>734</v>
      </c>
      <c r="E713" s="7" t="s">
        <v>1861</v>
      </c>
      <c r="F713" s="7">
        <v>13</v>
      </c>
      <c r="G713" s="7">
        <v>7</v>
      </c>
      <c r="H713" s="7">
        <v>3</v>
      </c>
      <c r="I713" s="7" t="s">
        <v>99</v>
      </c>
      <c r="J713" s="7">
        <v>3</v>
      </c>
      <c r="K713" s="7" t="s">
        <v>99</v>
      </c>
      <c r="L713" s="7" t="s">
        <v>99</v>
      </c>
      <c r="M713" s="7" t="s">
        <v>99</v>
      </c>
      <c r="N713" s="7" t="s">
        <v>99</v>
      </c>
      <c r="O713" s="7" t="s">
        <v>99</v>
      </c>
      <c r="P713" s="7">
        <v>0</v>
      </c>
      <c r="Q713" s="7">
        <v>0</v>
      </c>
      <c r="R713" s="7">
        <v>0</v>
      </c>
      <c r="S713" s="7">
        <v>7</v>
      </c>
      <c r="T713" s="7">
        <v>0</v>
      </c>
      <c r="U713" s="7">
        <v>0</v>
      </c>
      <c r="V713" s="7">
        <v>0</v>
      </c>
      <c r="W713" s="7">
        <v>0</v>
      </c>
      <c r="X713" s="7" t="s">
        <v>99</v>
      </c>
      <c r="Y713" s="7" t="s">
        <v>99</v>
      </c>
      <c r="Z713" s="7"/>
      <c r="AA713" s="7"/>
      <c r="AB713" s="7"/>
      <c r="AC713" s="7"/>
      <c r="AD713" s="7"/>
      <c r="AE713" s="7"/>
      <c r="AF713" s="7"/>
      <c r="AG713" s="7"/>
      <c r="AH713" s="7">
        <v>0</v>
      </c>
    </row>
    <row r="714" spans="1:34">
      <c r="A714" s="27">
        <v>40940</v>
      </c>
      <c r="B714" s="7" t="s">
        <v>941</v>
      </c>
      <c r="C714" s="7" t="s">
        <v>1865</v>
      </c>
      <c r="D714" s="7" t="s">
        <v>734</v>
      </c>
      <c r="E714" s="7" t="s">
        <v>1862</v>
      </c>
      <c r="F714" s="7">
        <v>93</v>
      </c>
      <c r="G714" s="7">
        <v>8</v>
      </c>
      <c r="H714" s="7">
        <v>41</v>
      </c>
      <c r="I714" s="7" t="s">
        <v>99</v>
      </c>
      <c r="J714" s="7">
        <v>44</v>
      </c>
      <c r="K714" s="7" t="s">
        <v>99</v>
      </c>
      <c r="L714" s="7" t="s">
        <v>99</v>
      </c>
      <c r="M714" s="7" t="s">
        <v>99</v>
      </c>
      <c r="N714" s="7" t="s">
        <v>99</v>
      </c>
      <c r="O714" s="7" t="s">
        <v>99</v>
      </c>
      <c r="P714" s="7">
        <v>0</v>
      </c>
      <c r="Q714" s="7">
        <v>0</v>
      </c>
      <c r="R714" s="7">
        <v>0</v>
      </c>
      <c r="S714" s="7">
        <v>6</v>
      </c>
      <c r="T714" s="7">
        <v>0</v>
      </c>
      <c r="U714" s="7">
        <v>0</v>
      </c>
      <c r="V714" s="7">
        <v>0</v>
      </c>
      <c r="W714" s="7">
        <v>0</v>
      </c>
      <c r="X714" s="7" t="s">
        <v>99</v>
      </c>
      <c r="Y714" s="7" t="s">
        <v>99</v>
      </c>
      <c r="Z714" s="7"/>
      <c r="AA714" s="7"/>
      <c r="AB714" s="7"/>
      <c r="AC714" s="7"/>
      <c r="AD714" s="7"/>
      <c r="AE714" s="7"/>
      <c r="AF714" s="7"/>
      <c r="AG714" s="7"/>
      <c r="AH714" s="7">
        <v>0</v>
      </c>
    </row>
    <row r="715" spans="1:34">
      <c r="A715" s="27">
        <v>40940</v>
      </c>
      <c r="B715" s="7" t="s">
        <v>941</v>
      </c>
      <c r="C715" s="7" t="s">
        <v>1865</v>
      </c>
      <c r="D715" s="7" t="s">
        <v>1866</v>
      </c>
      <c r="E715" s="7" t="s">
        <v>1843</v>
      </c>
      <c r="F715" s="7">
        <v>2</v>
      </c>
      <c r="G715" s="7">
        <v>1</v>
      </c>
      <c r="H715" s="7">
        <v>0</v>
      </c>
      <c r="I715" s="7" t="s">
        <v>99</v>
      </c>
      <c r="J715" s="7">
        <v>1</v>
      </c>
      <c r="K715" s="7" t="s">
        <v>99</v>
      </c>
      <c r="L715" s="7" t="s">
        <v>99</v>
      </c>
      <c r="M715" s="7" t="s">
        <v>99</v>
      </c>
      <c r="N715" s="7" t="s">
        <v>99</v>
      </c>
      <c r="O715" s="7" t="s">
        <v>99</v>
      </c>
      <c r="P715" s="7">
        <v>0</v>
      </c>
      <c r="Q715" s="7">
        <v>0</v>
      </c>
      <c r="R715" s="7">
        <v>0</v>
      </c>
      <c r="S715" s="7">
        <v>0</v>
      </c>
      <c r="T715" s="7">
        <v>0</v>
      </c>
      <c r="U715" s="7">
        <v>0</v>
      </c>
      <c r="V715" s="7">
        <v>0</v>
      </c>
      <c r="W715" s="7">
        <v>0</v>
      </c>
      <c r="X715" s="7" t="s">
        <v>99</v>
      </c>
      <c r="Y715" s="7" t="s">
        <v>99</v>
      </c>
      <c r="Z715" s="7"/>
      <c r="AA715" s="7"/>
      <c r="AB715" s="7"/>
      <c r="AC715" s="7"/>
      <c r="AD715" s="7"/>
      <c r="AE715" s="7"/>
      <c r="AF715" s="7"/>
      <c r="AG715" s="7"/>
      <c r="AH715" s="7">
        <v>0</v>
      </c>
    </row>
    <row r="716" spans="1:34">
      <c r="A716" s="27">
        <v>40940</v>
      </c>
      <c r="B716" s="7" t="s">
        <v>941</v>
      </c>
      <c r="C716" s="7" t="s">
        <v>1865</v>
      </c>
      <c r="D716" s="7" t="s">
        <v>1866</v>
      </c>
      <c r="E716" s="7" t="s">
        <v>943</v>
      </c>
      <c r="F716" s="7">
        <v>35</v>
      </c>
      <c r="G716" s="7">
        <v>22</v>
      </c>
      <c r="H716" s="7">
        <v>0</v>
      </c>
      <c r="I716" s="7" t="s">
        <v>99</v>
      </c>
      <c r="J716" s="7">
        <v>47</v>
      </c>
      <c r="K716" s="7" t="s">
        <v>99</v>
      </c>
      <c r="L716" s="7" t="s">
        <v>99</v>
      </c>
      <c r="M716" s="7" t="s">
        <v>99</v>
      </c>
      <c r="N716" s="7" t="s">
        <v>99</v>
      </c>
      <c r="O716" s="7" t="s">
        <v>99</v>
      </c>
      <c r="P716" s="7">
        <v>0</v>
      </c>
      <c r="Q716" s="7">
        <v>0</v>
      </c>
      <c r="R716" s="7">
        <v>0</v>
      </c>
      <c r="S716" s="7">
        <v>0</v>
      </c>
      <c r="T716" s="7">
        <v>0</v>
      </c>
      <c r="U716" s="7">
        <v>0</v>
      </c>
      <c r="V716" s="7">
        <v>0</v>
      </c>
      <c r="W716" s="7">
        <v>0</v>
      </c>
      <c r="X716" s="7" t="s">
        <v>99</v>
      </c>
      <c r="Y716" s="7" t="s">
        <v>99</v>
      </c>
      <c r="Z716" s="7"/>
      <c r="AA716" s="7"/>
      <c r="AB716" s="7"/>
      <c r="AC716" s="7"/>
      <c r="AD716" s="7"/>
      <c r="AE716" s="7"/>
      <c r="AF716" s="7"/>
      <c r="AG716" s="7"/>
      <c r="AH716" s="7">
        <v>0</v>
      </c>
    </row>
    <row r="717" spans="1:34">
      <c r="A717" s="27">
        <v>40940</v>
      </c>
      <c r="B717" s="7" t="s">
        <v>941</v>
      </c>
      <c r="C717" s="7" t="s">
        <v>1865</v>
      </c>
      <c r="D717" s="7" t="s">
        <v>1866</v>
      </c>
      <c r="E717" s="7" t="s">
        <v>1861</v>
      </c>
      <c r="F717" s="7">
        <v>19</v>
      </c>
      <c r="G717" s="7">
        <v>12</v>
      </c>
      <c r="H717" s="7">
        <v>0</v>
      </c>
      <c r="I717" s="7" t="s">
        <v>99</v>
      </c>
      <c r="J717" s="7">
        <v>3</v>
      </c>
      <c r="K717" s="7" t="s">
        <v>99</v>
      </c>
      <c r="L717" s="7" t="s">
        <v>99</v>
      </c>
      <c r="M717" s="7" t="s">
        <v>99</v>
      </c>
      <c r="N717" s="7" t="s">
        <v>99</v>
      </c>
      <c r="O717" s="7" t="s">
        <v>99</v>
      </c>
      <c r="P717" s="7">
        <v>0</v>
      </c>
      <c r="Q717" s="7">
        <v>0</v>
      </c>
      <c r="R717" s="7">
        <v>0</v>
      </c>
      <c r="S717" s="7">
        <v>0</v>
      </c>
      <c r="T717" s="7">
        <v>0</v>
      </c>
      <c r="U717" s="7">
        <v>0</v>
      </c>
      <c r="V717" s="7">
        <v>0</v>
      </c>
      <c r="W717" s="7">
        <v>0</v>
      </c>
      <c r="X717" s="7" t="s">
        <v>99</v>
      </c>
      <c r="Y717" s="7" t="s">
        <v>99</v>
      </c>
      <c r="Z717" s="7"/>
      <c r="AA717" s="7"/>
      <c r="AB717" s="7"/>
      <c r="AC717" s="7"/>
      <c r="AD717" s="7"/>
      <c r="AE717" s="7"/>
      <c r="AF717" s="7"/>
      <c r="AG717" s="7"/>
      <c r="AH717" s="7">
        <v>0</v>
      </c>
    </row>
    <row r="718" spans="1:34">
      <c r="A718" s="27">
        <v>40940</v>
      </c>
      <c r="B718" s="7" t="s">
        <v>941</v>
      </c>
      <c r="C718" s="7" t="s">
        <v>1865</v>
      </c>
      <c r="D718" s="7" t="s">
        <v>1866</v>
      </c>
      <c r="E718" s="7" t="s">
        <v>1862</v>
      </c>
      <c r="F718" s="7">
        <v>16</v>
      </c>
      <c r="G718" s="7">
        <v>10</v>
      </c>
      <c r="H718" s="7">
        <v>0</v>
      </c>
      <c r="I718" s="7" t="s">
        <v>99</v>
      </c>
      <c r="J718" s="7">
        <v>44</v>
      </c>
      <c r="K718" s="7" t="s">
        <v>99</v>
      </c>
      <c r="L718" s="7" t="s">
        <v>99</v>
      </c>
      <c r="M718" s="7" t="s">
        <v>99</v>
      </c>
      <c r="N718" s="7" t="s">
        <v>99</v>
      </c>
      <c r="O718" s="7" t="s">
        <v>99</v>
      </c>
      <c r="P718" s="7">
        <v>0</v>
      </c>
      <c r="Q718" s="7">
        <v>0</v>
      </c>
      <c r="R718" s="7">
        <v>0</v>
      </c>
      <c r="S718" s="7">
        <v>0</v>
      </c>
      <c r="T718" s="7">
        <v>0</v>
      </c>
      <c r="U718" s="7">
        <v>0</v>
      </c>
      <c r="V718" s="7">
        <v>0</v>
      </c>
      <c r="W718" s="7">
        <v>0</v>
      </c>
      <c r="X718" s="7" t="s">
        <v>99</v>
      </c>
      <c r="Y718" s="7" t="s">
        <v>99</v>
      </c>
      <c r="Z718" s="7"/>
      <c r="AA718" s="7"/>
      <c r="AB718" s="7"/>
      <c r="AC718" s="7"/>
      <c r="AD718" s="7"/>
      <c r="AE718" s="7"/>
      <c r="AF718" s="7"/>
      <c r="AG718" s="7"/>
      <c r="AH718" s="7">
        <v>0</v>
      </c>
    </row>
    <row r="719" spans="1:34">
      <c r="A719" s="27">
        <v>40940</v>
      </c>
      <c r="B719" s="7" t="s">
        <v>941</v>
      </c>
      <c r="C719" s="7" t="s">
        <v>1865</v>
      </c>
      <c r="D719" s="7" t="s">
        <v>1374</v>
      </c>
      <c r="E719" s="7" t="s">
        <v>1843</v>
      </c>
      <c r="F719" s="7">
        <v>0</v>
      </c>
      <c r="G719" s="7">
        <v>0</v>
      </c>
      <c r="H719" s="7">
        <v>0</v>
      </c>
      <c r="I719" s="7" t="s">
        <v>99</v>
      </c>
      <c r="J719" s="7">
        <v>0</v>
      </c>
      <c r="K719" s="7" t="s">
        <v>99</v>
      </c>
      <c r="L719" s="7" t="s">
        <v>99</v>
      </c>
      <c r="M719" s="7" t="s">
        <v>99</v>
      </c>
      <c r="N719" s="7" t="s">
        <v>99</v>
      </c>
      <c r="O719" s="7" t="s">
        <v>99</v>
      </c>
      <c r="P719" s="7">
        <v>0</v>
      </c>
      <c r="Q719" s="7">
        <v>0</v>
      </c>
      <c r="R719" s="7">
        <v>0</v>
      </c>
      <c r="S719" s="7">
        <v>1</v>
      </c>
      <c r="T719" s="7">
        <v>0</v>
      </c>
      <c r="U719" s="7">
        <v>0</v>
      </c>
      <c r="V719" s="7">
        <v>0</v>
      </c>
      <c r="W719" s="7">
        <v>0</v>
      </c>
      <c r="X719" s="7" t="s">
        <v>99</v>
      </c>
      <c r="Y719" s="7" t="s">
        <v>99</v>
      </c>
      <c r="Z719" s="7"/>
      <c r="AA719" s="7"/>
      <c r="AB719" s="7"/>
      <c r="AC719" s="7"/>
      <c r="AD719" s="7"/>
      <c r="AE719" s="7"/>
      <c r="AF719" s="7"/>
      <c r="AG719" s="7"/>
      <c r="AH719" s="7">
        <v>0</v>
      </c>
    </row>
    <row r="720" spans="1:34">
      <c r="A720" s="27">
        <v>40940</v>
      </c>
      <c r="B720" s="7" t="s">
        <v>941</v>
      </c>
      <c r="C720" s="7" t="s">
        <v>1865</v>
      </c>
      <c r="D720" s="7" t="s">
        <v>1374</v>
      </c>
      <c r="E720" s="7" t="s">
        <v>943</v>
      </c>
      <c r="F720" s="7">
        <v>0</v>
      </c>
      <c r="G720" s="7">
        <v>0</v>
      </c>
      <c r="H720" s="7">
        <v>0</v>
      </c>
      <c r="I720" s="7" t="s">
        <v>99</v>
      </c>
      <c r="J720" s="7">
        <v>0</v>
      </c>
      <c r="K720" s="7" t="s">
        <v>99</v>
      </c>
      <c r="L720" s="7" t="s">
        <v>99</v>
      </c>
      <c r="M720" s="7" t="s">
        <v>99</v>
      </c>
      <c r="N720" s="7" t="s">
        <v>99</v>
      </c>
      <c r="O720" s="7" t="s">
        <v>99</v>
      </c>
      <c r="P720" s="7">
        <v>0</v>
      </c>
      <c r="Q720" s="7">
        <v>0</v>
      </c>
      <c r="R720" s="7">
        <v>0</v>
      </c>
      <c r="S720" s="7">
        <v>13</v>
      </c>
      <c r="T720" s="7">
        <v>0</v>
      </c>
      <c r="U720" s="7">
        <v>0</v>
      </c>
      <c r="V720" s="7">
        <v>0</v>
      </c>
      <c r="W720" s="7">
        <v>0</v>
      </c>
      <c r="X720" s="7" t="s">
        <v>99</v>
      </c>
      <c r="Y720" s="7" t="s">
        <v>99</v>
      </c>
      <c r="Z720" s="7"/>
      <c r="AA720" s="7"/>
      <c r="AB720" s="7"/>
      <c r="AC720" s="7"/>
      <c r="AD720" s="7"/>
      <c r="AE720" s="7"/>
      <c r="AF720" s="7"/>
      <c r="AG720" s="7"/>
      <c r="AH720" s="7">
        <v>0</v>
      </c>
    </row>
    <row r="721" spans="1:34">
      <c r="A721" s="27">
        <v>40940</v>
      </c>
      <c r="B721" s="7" t="s">
        <v>941</v>
      </c>
      <c r="C721" s="7" t="s">
        <v>1865</v>
      </c>
      <c r="D721" s="7" t="s">
        <v>1374</v>
      </c>
      <c r="E721" s="7" t="s">
        <v>1861</v>
      </c>
      <c r="F721" s="7">
        <v>0</v>
      </c>
      <c r="G721" s="7">
        <v>0</v>
      </c>
      <c r="H721" s="7">
        <v>0</v>
      </c>
      <c r="I721" s="7" t="s">
        <v>99</v>
      </c>
      <c r="J721" s="7">
        <v>0</v>
      </c>
      <c r="K721" s="7" t="s">
        <v>99</v>
      </c>
      <c r="L721" s="7" t="s">
        <v>99</v>
      </c>
      <c r="M721" s="7" t="s">
        <v>99</v>
      </c>
      <c r="N721" s="7" t="s">
        <v>99</v>
      </c>
      <c r="O721" s="7" t="s">
        <v>99</v>
      </c>
      <c r="P721" s="7">
        <v>0</v>
      </c>
      <c r="Q721" s="7">
        <v>0</v>
      </c>
      <c r="R721" s="7">
        <v>0</v>
      </c>
      <c r="S721" s="7">
        <v>7</v>
      </c>
      <c r="T721" s="7">
        <v>0</v>
      </c>
      <c r="U721" s="7">
        <v>0</v>
      </c>
      <c r="V721" s="7">
        <v>0</v>
      </c>
      <c r="W721" s="7">
        <v>0</v>
      </c>
      <c r="X721" s="7" t="s">
        <v>99</v>
      </c>
      <c r="Y721" s="7" t="s">
        <v>99</v>
      </c>
      <c r="Z721" s="7"/>
      <c r="AA721" s="7"/>
      <c r="AB721" s="7"/>
      <c r="AC721" s="7"/>
      <c r="AD721" s="7"/>
      <c r="AE721" s="7"/>
      <c r="AF721" s="7"/>
      <c r="AG721" s="7"/>
      <c r="AH721" s="7">
        <v>0</v>
      </c>
    </row>
    <row r="722" spans="1:34">
      <c r="A722" s="27">
        <v>40940</v>
      </c>
      <c r="B722" s="7" t="s">
        <v>941</v>
      </c>
      <c r="C722" s="7" t="s">
        <v>1865</v>
      </c>
      <c r="D722" s="7" t="s">
        <v>1374</v>
      </c>
      <c r="E722" s="7" t="s">
        <v>1862</v>
      </c>
      <c r="F722" s="7">
        <v>0</v>
      </c>
      <c r="G722" s="7">
        <v>0</v>
      </c>
      <c r="H722" s="7">
        <v>0</v>
      </c>
      <c r="I722" s="7" t="s">
        <v>99</v>
      </c>
      <c r="J722" s="7">
        <v>0</v>
      </c>
      <c r="K722" s="7" t="s">
        <v>99</v>
      </c>
      <c r="L722" s="7" t="s">
        <v>99</v>
      </c>
      <c r="M722" s="7" t="s">
        <v>99</v>
      </c>
      <c r="N722" s="7" t="s">
        <v>99</v>
      </c>
      <c r="O722" s="7" t="s">
        <v>99</v>
      </c>
      <c r="P722" s="7">
        <v>0</v>
      </c>
      <c r="Q722" s="7">
        <v>0</v>
      </c>
      <c r="R722" s="7">
        <v>0</v>
      </c>
      <c r="S722" s="7">
        <v>6</v>
      </c>
      <c r="T722" s="7">
        <v>0</v>
      </c>
      <c r="U722" s="7">
        <v>0</v>
      </c>
      <c r="V722" s="7">
        <v>0</v>
      </c>
      <c r="W722" s="7">
        <v>0</v>
      </c>
      <c r="X722" s="7" t="s">
        <v>99</v>
      </c>
      <c r="Y722" s="7" t="s">
        <v>99</v>
      </c>
      <c r="Z722" s="7"/>
      <c r="AA722" s="7"/>
      <c r="AB722" s="7"/>
      <c r="AC722" s="7"/>
      <c r="AD722" s="7"/>
      <c r="AE722" s="7"/>
      <c r="AF722" s="7"/>
      <c r="AG722" s="7"/>
      <c r="AH722" s="7">
        <v>0</v>
      </c>
    </row>
    <row r="723" spans="1:34">
      <c r="A723" s="27">
        <v>40940</v>
      </c>
      <c r="B723" s="7" t="s">
        <v>941</v>
      </c>
      <c r="C723" s="7" t="s">
        <v>405</v>
      </c>
      <c r="D723" s="7" t="s">
        <v>734</v>
      </c>
      <c r="E723" s="7" t="s">
        <v>1843</v>
      </c>
      <c r="F723" s="7">
        <v>226</v>
      </c>
      <c r="G723" s="7">
        <v>102</v>
      </c>
      <c r="H723" s="7">
        <v>64</v>
      </c>
      <c r="I723" s="7" t="s">
        <v>99</v>
      </c>
      <c r="J723" s="7">
        <v>0</v>
      </c>
      <c r="K723" s="7" t="s">
        <v>99</v>
      </c>
      <c r="L723" s="7" t="s">
        <v>99</v>
      </c>
      <c r="M723" s="7" t="s">
        <v>99</v>
      </c>
      <c r="N723" s="7" t="s">
        <v>99</v>
      </c>
      <c r="O723" s="7" t="s">
        <v>99</v>
      </c>
      <c r="P723" s="7">
        <v>0</v>
      </c>
      <c r="Q723" s="7">
        <v>0</v>
      </c>
      <c r="R723" s="7">
        <v>0</v>
      </c>
      <c r="S723" s="7">
        <v>0</v>
      </c>
      <c r="T723" s="7">
        <v>0</v>
      </c>
      <c r="U723" s="7">
        <v>0</v>
      </c>
      <c r="V723" s="7">
        <v>0</v>
      </c>
      <c r="W723" s="7">
        <v>0</v>
      </c>
      <c r="X723" s="7" t="s">
        <v>99</v>
      </c>
      <c r="Y723" s="7" t="s">
        <v>99</v>
      </c>
      <c r="Z723" s="7"/>
      <c r="AA723" s="7"/>
      <c r="AB723" s="7"/>
      <c r="AC723" s="7"/>
      <c r="AD723" s="7"/>
      <c r="AE723" s="7"/>
      <c r="AF723" s="7"/>
      <c r="AG723" s="7"/>
      <c r="AH723" s="7">
        <v>0</v>
      </c>
    </row>
    <row r="724" spans="1:34">
      <c r="A724" s="27">
        <v>40940</v>
      </c>
      <c r="B724" s="7" t="s">
        <v>941</v>
      </c>
      <c r="C724" s="7" t="s">
        <v>405</v>
      </c>
      <c r="D724" s="7" t="s">
        <v>734</v>
      </c>
      <c r="E724" s="7" t="s">
        <v>943</v>
      </c>
      <c r="F724" s="7">
        <v>604</v>
      </c>
      <c r="G724" s="7">
        <v>208</v>
      </c>
      <c r="H724" s="7">
        <v>134</v>
      </c>
      <c r="I724" s="7" t="s">
        <v>99</v>
      </c>
      <c r="J724" s="7">
        <v>0</v>
      </c>
      <c r="K724" s="7" t="s">
        <v>99</v>
      </c>
      <c r="L724" s="7" t="s">
        <v>99</v>
      </c>
      <c r="M724" s="7" t="s">
        <v>99</v>
      </c>
      <c r="N724" s="7" t="s">
        <v>99</v>
      </c>
      <c r="O724" s="7" t="s">
        <v>99</v>
      </c>
      <c r="P724" s="7">
        <v>0</v>
      </c>
      <c r="Q724" s="7">
        <v>0</v>
      </c>
      <c r="R724" s="7">
        <v>0</v>
      </c>
      <c r="S724" s="7">
        <v>0</v>
      </c>
      <c r="T724" s="7">
        <v>0</v>
      </c>
      <c r="U724" s="7">
        <v>0</v>
      </c>
      <c r="V724" s="7">
        <v>0</v>
      </c>
      <c r="W724" s="7">
        <v>0</v>
      </c>
      <c r="X724" s="7" t="s">
        <v>99</v>
      </c>
      <c r="Y724" s="7" t="s">
        <v>99</v>
      </c>
      <c r="Z724" s="7"/>
      <c r="AA724" s="7"/>
      <c r="AB724" s="7"/>
      <c r="AC724" s="7"/>
      <c r="AD724" s="7"/>
      <c r="AE724" s="7"/>
      <c r="AF724" s="7"/>
      <c r="AG724" s="7"/>
      <c r="AH724" s="7">
        <v>0</v>
      </c>
    </row>
    <row r="725" spans="1:34">
      <c r="A725" s="27">
        <v>40940</v>
      </c>
      <c r="B725" s="7" t="s">
        <v>941</v>
      </c>
      <c r="C725" s="7" t="s">
        <v>405</v>
      </c>
      <c r="D725" s="7" t="s">
        <v>734</v>
      </c>
      <c r="E725" s="7" t="s">
        <v>1861</v>
      </c>
      <c r="F725" s="7">
        <v>370</v>
      </c>
      <c r="G725" s="7">
        <v>119</v>
      </c>
      <c r="H725" s="7">
        <v>85</v>
      </c>
      <c r="I725" s="7" t="s">
        <v>99</v>
      </c>
      <c r="J725" s="7">
        <v>0</v>
      </c>
      <c r="K725" s="7" t="s">
        <v>99</v>
      </c>
      <c r="L725" s="7" t="s">
        <v>99</v>
      </c>
      <c r="M725" s="7" t="s">
        <v>99</v>
      </c>
      <c r="N725" s="7" t="s">
        <v>99</v>
      </c>
      <c r="O725" s="7" t="s">
        <v>99</v>
      </c>
      <c r="P725" s="7">
        <v>0</v>
      </c>
      <c r="Q725" s="7">
        <v>0</v>
      </c>
      <c r="R725" s="7">
        <v>0</v>
      </c>
      <c r="S725" s="7">
        <v>0</v>
      </c>
      <c r="T725" s="7">
        <v>0</v>
      </c>
      <c r="U725" s="7">
        <v>0</v>
      </c>
      <c r="V725" s="7">
        <v>0</v>
      </c>
      <c r="W725" s="7">
        <v>0</v>
      </c>
      <c r="X725" s="7" t="s">
        <v>99</v>
      </c>
      <c r="Y725" s="7" t="s">
        <v>99</v>
      </c>
      <c r="Z725" s="7"/>
      <c r="AA725" s="7"/>
      <c r="AB725" s="7"/>
      <c r="AC725" s="7"/>
      <c r="AD725" s="7"/>
      <c r="AE725" s="7"/>
      <c r="AF725" s="7"/>
      <c r="AG725" s="7"/>
      <c r="AH725" s="7">
        <v>0</v>
      </c>
    </row>
    <row r="726" spans="1:34">
      <c r="A726" s="27">
        <v>40940</v>
      </c>
      <c r="B726" s="7" t="s">
        <v>941</v>
      </c>
      <c r="C726" s="7" t="s">
        <v>405</v>
      </c>
      <c r="D726" s="7" t="s">
        <v>734</v>
      </c>
      <c r="E726" s="7" t="s">
        <v>1862</v>
      </c>
      <c r="F726" s="7">
        <v>234</v>
      </c>
      <c r="G726" s="7">
        <v>89</v>
      </c>
      <c r="H726" s="7">
        <v>49</v>
      </c>
      <c r="I726" s="7" t="s">
        <v>99</v>
      </c>
      <c r="J726" s="7">
        <v>0</v>
      </c>
      <c r="K726" s="7" t="s">
        <v>99</v>
      </c>
      <c r="L726" s="7" t="s">
        <v>99</v>
      </c>
      <c r="M726" s="7" t="s">
        <v>99</v>
      </c>
      <c r="N726" s="7" t="s">
        <v>99</v>
      </c>
      <c r="O726" s="7" t="s">
        <v>99</v>
      </c>
      <c r="P726" s="7">
        <v>0</v>
      </c>
      <c r="Q726" s="7">
        <v>0</v>
      </c>
      <c r="R726" s="7">
        <v>0</v>
      </c>
      <c r="S726" s="7">
        <v>0</v>
      </c>
      <c r="T726" s="7">
        <v>0</v>
      </c>
      <c r="U726" s="7">
        <v>0</v>
      </c>
      <c r="V726" s="7">
        <v>0</v>
      </c>
      <c r="W726" s="7">
        <v>0</v>
      </c>
      <c r="X726" s="7" t="s">
        <v>99</v>
      </c>
      <c r="Y726" s="7" t="s">
        <v>99</v>
      </c>
      <c r="Z726" s="7"/>
      <c r="AA726" s="7"/>
      <c r="AB726" s="7"/>
      <c r="AC726" s="7"/>
      <c r="AD726" s="7"/>
      <c r="AE726" s="7"/>
      <c r="AF726" s="7"/>
      <c r="AG726" s="7"/>
      <c r="AH726" s="7">
        <v>0</v>
      </c>
    </row>
    <row r="727" spans="1:34">
      <c r="A727" s="27">
        <v>40940</v>
      </c>
      <c r="B727" s="7" t="s">
        <v>134</v>
      </c>
      <c r="C727" s="7" t="s">
        <v>1151</v>
      </c>
      <c r="D727" s="7" t="s">
        <v>734</v>
      </c>
      <c r="E727" s="7" t="s">
        <v>1843</v>
      </c>
      <c r="F727" s="7">
        <v>141</v>
      </c>
      <c r="G727" s="7">
        <v>74</v>
      </c>
      <c r="H727" s="7">
        <v>39</v>
      </c>
      <c r="I727" s="7" t="s">
        <v>99</v>
      </c>
      <c r="J727" s="7">
        <v>39</v>
      </c>
      <c r="K727" s="7" t="s">
        <v>99</v>
      </c>
      <c r="L727" s="7" t="s">
        <v>99</v>
      </c>
      <c r="M727" s="7" t="s">
        <v>99</v>
      </c>
      <c r="N727" s="7" t="s">
        <v>99</v>
      </c>
      <c r="O727" s="7" t="s">
        <v>99</v>
      </c>
      <c r="P727" s="7">
        <v>3</v>
      </c>
      <c r="Q727" s="7">
        <v>7</v>
      </c>
      <c r="R727" s="7">
        <v>1</v>
      </c>
      <c r="S727" s="7">
        <v>0</v>
      </c>
      <c r="T727" s="7">
        <v>5</v>
      </c>
      <c r="U727" s="7">
        <v>0</v>
      </c>
      <c r="V727" s="7">
        <v>4</v>
      </c>
      <c r="W727" s="7">
        <v>0</v>
      </c>
      <c r="X727" s="7" t="s">
        <v>99</v>
      </c>
      <c r="Y727" s="7" t="s">
        <v>99</v>
      </c>
      <c r="Z727" s="7"/>
      <c r="AA727" s="7"/>
      <c r="AB727" s="7"/>
      <c r="AC727" s="7"/>
      <c r="AD727" s="7"/>
      <c r="AE727" s="7"/>
      <c r="AF727" s="7"/>
      <c r="AG727" s="7"/>
      <c r="AH727" s="7">
        <v>1</v>
      </c>
    </row>
    <row r="728" spans="1:34">
      <c r="A728" s="27">
        <v>40940</v>
      </c>
      <c r="B728" s="7" t="s">
        <v>134</v>
      </c>
      <c r="C728" s="7" t="s">
        <v>1151</v>
      </c>
      <c r="D728" s="7" t="s">
        <v>734</v>
      </c>
      <c r="E728" s="7" t="s">
        <v>943</v>
      </c>
      <c r="F728" s="7">
        <v>225</v>
      </c>
      <c r="G728" s="7">
        <v>117</v>
      </c>
      <c r="H728" s="7">
        <v>56</v>
      </c>
      <c r="I728" s="7" t="s">
        <v>99</v>
      </c>
      <c r="J728" s="7">
        <v>159</v>
      </c>
      <c r="K728" s="7" t="s">
        <v>99</v>
      </c>
      <c r="L728" s="7" t="s">
        <v>99</v>
      </c>
      <c r="M728" s="7" t="s">
        <v>99</v>
      </c>
      <c r="N728" s="7" t="s">
        <v>99</v>
      </c>
      <c r="O728" s="7" t="s">
        <v>99</v>
      </c>
      <c r="P728" s="7">
        <v>8</v>
      </c>
      <c r="Q728" s="7">
        <v>14</v>
      </c>
      <c r="R728" s="7">
        <v>42</v>
      </c>
      <c r="S728" s="7">
        <v>0</v>
      </c>
      <c r="T728" s="7">
        <v>10</v>
      </c>
      <c r="U728" s="7">
        <v>0</v>
      </c>
      <c r="V728" s="7">
        <v>24</v>
      </c>
      <c r="W728" s="7">
        <v>0</v>
      </c>
      <c r="X728" s="7" t="s">
        <v>99</v>
      </c>
      <c r="Y728" s="7" t="s">
        <v>99</v>
      </c>
      <c r="Z728" s="7"/>
      <c r="AA728" s="7"/>
      <c r="AB728" s="7"/>
      <c r="AC728" s="7"/>
      <c r="AD728" s="7"/>
      <c r="AE728" s="7"/>
      <c r="AF728" s="7"/>
      <c r="AG728" s="7"/>
      <c r="AH728" s="7">
        <v>5</v>
      </c>
    </row>
    <row r="729" spans="1:34">
      <c r="A729" s="27">
        <v>40940</v>
      </c>
      <c r="B729" s="7" t="s">
        <v>134</v>
      </c>
      <c r="C729" s="7" t="s">
        <v>1151</v>
      </c>
      <c r="D729" s="7" t="s">
        <v>734</v>
      </c>
      <c r="E729" s="7" t="s">
        <v>1861</v>
      </c>
      <c r="F729" s="7">
        <v>133</v>
      </c>
      <c r="G729" s="7">
        <v>69</v>
      </c>
      <c r="H729" s="7">
        <v>38</v>
      </c>
      <c r="I729" s="7" t="s">
        <v>99</v>
      </c>
      <c r="J729" s="7">
        <v>118</v>
      </c>
      <c r="K729" s="7" t="s">
        <v>99</v>
      </c>
      <c r="L729" s="7" t="s">
        <v>99</v>
      </c>
      <c r="M729" s="7" t="s">
        <v>99</v>
      </c>
      <c r="N729" s="7" t="s">
        <v>99</v>
      </c>
      <c r="O729" s="7" t="s">
        <v>99</v>
      </c>
      <c r="P729" s="7">
        <v>5</v>
      </c>
      <c r="Q729" s="7">
        <v>7</v>
      </c>
      <c r="R729" s="7">
        <v>18</v>
      </c>
      <c r="S729" s="7">
        <v>0</v>
      </c>
      <c r="T729" s="7">
        <v>6</v>
      </c>
      <c r="U729" s="7">
        <v>0</v>
      </c>
      <c r="V729" s="7">
        <v>12</v>
      </c>
      <c r="W729" s="7">
        <v>0</v>
      </c>
      <c r="X729" s="7" t="s">
        <v>99</v>
      </c>
      <c r="Y729" s="7" t="s">
        <v>99</v>
      </c>
      <c r="Z729" s="7"/>
      <c r="AA729" s="7"/>
      <c r="AB729" s="7"/>
      <c r="AC729" s="7"/>
      <c r="AD729" s="7"/>
      <c r="AE729" s="7"/>
      <c r="AF729" s="7"/>
      <c r="AG729" s="7"/>
      <c r="AH729" s="7">
        <v>0</v>
      </c>
    </row>
    <row r="730" spans="1:34">
      <c r="A730" s="27">
        <v>40940</v>
      </c>
      <c r="B730" s="7" t="s">
        <v>134</v>
      </c>
      <c r="C730" s="7" t="s">
        <v>1151</v>
      </c>
      <c r="D730" s="7" t="s">
        <v>734</v>
      </c>
      <c r="E730" s="7" t="s">
        <v>1862</v>
      </c>
      <c r="F730" s="7">
        <v>92</v>
      </c>
      <c r="G730" s="7">
        <v>48</v>
      </c>
      <c r="H730" s="7">
        <v>18</v>
      </c>
      <c r="I730" s="7" t="s">
        <v>99</v>
      </c>
      <c r="J730" s="7">
        <v>41</v>
      </c>
      <c r="K730" s="7" t="s">
        <v>99</v>
      </c>
      <c r="L730" s="7" t="s">
        <v>99</v>
      </c>
      <c r="M730" s="7" t="s">
        <v>99</v>
      </c>
      <c r="N730" s="7" t="s">
        <v>99</v>
      </c>
      <c r="O730" s="7" t="s">
        <v>99</v>
      </c>
      <c r="P730" s="7">
        <v>3</v>
      </c>
      <c r="Q730" s="7">
        <v>7</v>
      </c>
      <c r="R730" s="7">
        <v>24</v>
      </c>
      <c r="S730" s="7">
        <v>0</v>
      </c>
      <c r="T730" s="7">
        <v>4</v>
      </c>
      <c r="U730" s="7">
        <v>0</v>
      </c>
      <c r="V730" s="7">
        <v>12</v>
      </c>
      <c r="W730" s="7">
        <v>0</v>
      </c>
      <c r="X730" s="7" t="s">
        <v>99</v>
      </c>
      <c r="Y730" s="7" t="s">
        <v>99</v>
      </c>
      <c r="Z730" s="7"/>
      <c r="AA730" s="7"/>
      <c r="AB730" s="7"/>
      <c r="AC730" s="7"/>
      <c r="AD730" s="7"/>
      <c r="AE730" s="7"/>
      <c r="AF730" s="7"/>
      <c r="AG730" s="7"/>
      <c r="AH730" s="7">
        <v>5</v>
      </c>
    </row>
    <row r="731" spans="1:34">
      <c r="A731" s="27">
        <v>40940</v>
      </c>
      <c r="B731" s="7" t="s">
        <v>134</v>
      </c>
      <c r="C731" s="7" t="s">
        <v>1863</v>
      </c>
      <c r="D731" s="7" t="s">
        <v>734</v>
      </c>
      <c r="E731" s="7" t="s">
        <v>1843</v>
      </c>
      <c r="F731" s="7">
        <v>84</v>
      </c>
      <c r="G731" s="7">
        <v>28</v>
      </c>
      <c r="H731" s="7">
        <v>24</v>
      </c>
      <c r="I731" s="7" t="s">
        <v>99</v>
      </c>
      <c r="J731" s="7">
        <v>21</v>
      </c>
      <c r="K731" s="7" t="s">
        <v>99</v>
      </c>
      <c r="L731" s="7" t="s">
        <v>99</v>
      </c>
      <c r="M731" s="7" t="s">
        <v>99</v>
      </c>
      <c r="N731" s="7" t="s">
        <v>99</v>
      </c>
      <c r="O731" s="7" t="s">
        <v>99</v>
      </c>
      <c r="P731" s="7">
        <v>0</v>
      </c>
      <c r="Q731" s="7">
        <v>4</v>
      </c>
      <c r="R731" s="7">
        <v>0</v>
      </c>
      <c r="S731" s="7">
        <v>0</v>
      </c>
      <c r="T731" s="7">
        <v>2</v>
      </c>
      <c r="U731" s="7">
        <v>0</v>
      </c>
      <c r="V731" s="7">
        <v>0</v>
      </c>
      <c r="W731" s="7">
        <v>0</v>
      </c>
      <c r="X731" s="7" t="s">
        <v>99</v>
      </c>
      <c r="Y731" s="7" t="s">
        <v>99</v>
      </c>
      <c r="Z731" s="7"/>
      <c r="AA731" s="7"/>
      <c r="AB731" s="7"/>
      <c r="AC731" s="7"/>
      <c r="AD731" s="7"/>
      <c r="AE731" s="7"/>
      <c r="AF731" s="7"/>
      <c r="AG731" s="7"/>
      <c r="AH731" s="7">
        <v>1</v>
      </c>
    </row>
    <row r="732" spans="1:34">
      <c r="A732" s="27">
        <v>40940</v>
      </c>
      <c r="B732" s="7" t="s">
        <v>134</v>
      </c>
      <c r="C732" s="7" t="s">
        <v>1863</v>
      </c>
      <c r="D732" s="7" t="s">
        <v>734</v>
      </c>
      <c r="E732" s="7" t="s">
        <v>943</v>
      </c>
      <c r="F732" s="7">
        <v>378</v>
      </c>
      <c r="G732" s="7">
        <v>91</v>
      </c>
      <c r="H732" s="7">
        <v>77</v>
      </c>
      <c r="I732" s="7" t="s">
        <v>99</v>
      </c>
      <c r="J732" s="7">
        <v>38</v>
      </c>
      <c r="K732" s="7" t="s">
        <v>99</v>
      </c>
      <c r="L732" s="7" t="s">
        <v>99</v>
      </c>
      <c r="M732" s="7" t="s">
        <v>99</v>
      </c>
      <c r="N732" s="7" t="s">
        <v>99</v>
      </c>
      <c r="O732" s="7" t="s">
        <v>99</v>
      </c>
      <c r="P732" s="7">
        <v>0</v>
      </c>
      <c r="Q732" s="7">
        <v>5</v>
      </c>
      <c r="R732" s="7">
        <v>0</v>
      </c>
      <c r="S732" s="7">
        <v>0</v>
      </c>
      <c r="T732" s="7">
        <v>4</v>
      </c>
      <c r="U732" s="7">
        <v>0</v>
      </c>
      <c r="V732" s="7">
        <v>0</v>
      </c>
      <c r="W732" s="7">
        <v>0</v>
      </c>
      <c r="X732" s="7" t="s">
        <v>99</v>
      </c>
      <c r="Y732" s="7" t="s">
        <v>99</v>
      </c>
      <c r="Z732" s="7"/>
      <c r="AA732" s="7"/>
      <c r="AB732" s="7"/>
      <c r="AC732" s="7"/>
      <c r="AD732" s="7"/>
      <c r="AE732" s="7"/>
      <c r="AF732" s="7"/>
      <c r="AG732" s="7"/>
      <c r="AH732" s="7">
        <v>5</v>
      </c>
    </row>
    <row r="733" spans="1:34">
      <c r="A733" s="27">
        <v>40940</v>
      </c>
      <c r="B733" s="7" t="s">
        <v>134</v>
      </c>
      <c r="C733" s="7" t="s">
        <v>1863</v>
      </c>
      <c r="D733" s="7" t="s">
        <v>734</v>
      </c>
      <c r="E733" s="7" t="s">
        <v>1861</v>
      </c>
      <c r="F733" s="7">
        <v>236</v>
      </c>
      <c r="G733" s="7">
        <v>50</v>
      </c>
      <c r="H733" s="7">
        <v>46</v>
      </c>
      <c r="I733" s="7" t="s">
        <v>99</v>
      </c>
      <c r="J733" s="7">
        <v>22</v>
      </c>
      <c r="K733" s="7" t="s">
        <v>99</v>
      </c>
      <c r="L733" s="7" t="s">
        <v>99</v>
      </c>
      <c r="M733" s="7" t="s">
        <v>99</v>
      </c>
      <c r="N733" s="7" t="s">
        <v>99</v>
      </c>
      <c r="O733" s="7" t="s">
        <v>99</v>
      </c>
      <c r="P733" s="7">
        <v>0</v>
      </c>
      <c r="Q733" s="7">
        <v>2</v>
      </c>
      <c r="R733" s="7">
        <v>0</v>
      </c>
      <c r="S733" s="7">
        <v>0</v>
      </c>
      <c r="T733" s="7">
        <v>2</v>
      </c>
      <c r="U733" s="7">
        <v>0</v>
      </c>
      <c r="V733" s="7">
        <v>0</v>
      </c>
      <c r="W733" s="7">
        <v>0</v>
      </c>
      <c r="X733" s="7" t="s">
        <v>99</v>
      </c>
      <c r="Y733" s="7" t="s">
        <v>99</v>
      </c>
      <c r="Z733" s="7"/>
      <c r="AA733" s="7"/>
      <c r="AB733" s="7"/>
      <c r="AC733" s="7"/>
      <c r="AD733" s="7"/>
      <c r="AE733" s="7"/>
      <c r="AF733" s="7"/>
      <c r="AG733" s="7"/>
      <c r="AH733" s="7">
        <v>0</v>
      </c>
    </row>
    <row r="734" spans="1:34">
      <c r="A734" s="27">
        <v>40940</v>
      </c>
      <c r="B734" s="7" t="s">
        <v>134</v>
      </c>
      <c r="C734" s="7" t="s">
        <v>1863</v>
      </c>
      <c r="D734" s="7" t="s">
        <v>734</v>
      </c>
      <c r="E734" s="7" t="s">
        <v>1862</v>
      </c>
      <c r="F734" s="7">
        <v>142</v>
      </c>
      <c r="G734" s="7">
        <v>41</v>
      </c>
      <c r="H734" s="7">
        <v>31</v>
      </c>
      <c r="I734" s="7" t="s">
        <v>99</v>
      </c>
      <c r="J734" s="7">
        <v>16</v>
      </c>
      <c r="K734" s="7" t="s">
        <v>99</v>
      </c>
      <c r="L734" s="7" t="s">
        <v>99</v>
      </c>
      <c r="M734" s="7" t="s">
        <v>99</v>
      </c>
      <c r="N734" s="7" t="s">
        <v>99</v>
      </c>
      <c r="O734" s="7" t="s">
        <v>99</v>
      </c>
      <c r="P734" s="7">
        <v>0</v>
      </c>
      <c r="Q734" s="7">
        <v>3</v>
      </c>
      <c r="R734" s="7">
        <v>0</v>
      </c>
      <c r="S734" s="7">
        <v>0</v>
      </c>
      <c r="T734" s="7">
        <v>2</v>
      </c>
      <c r="U734" s="7">
        <v>0</v>
      </c>
      <c r="V734" s="7">
        <v>0</v>
      </c>
      <c r="W734" s="7">
        <v>0</v>
      </c>
      <c r="X734" s="7" t="s">
        <v>99</v>
      </c>
      <c r="Y734" s="7" t="s">
        <v>99</v>
      </c>
      <c r="Z734" s="7"/>
      <c r="AA734" s="7"/>
      <c r="AB734" s="7"/>
      <c r="AC734" s="7"/>
      <c r="AD734" s="7"/>
      <c r="AE734" s="7"/>
      <c r="AF734" s="7"/>
      <c r="AG734" s="7"/>
      <c r="AH734" s="7">
        <v>5</v>
      </c>
    </row>
    <row r="735" spans="1:34">
      <c r="A735" s="27">
        <v>40940</v>
      </c>
      <c r="B735" s="7" t="s">
        <v>134</v>
      </c>
      <c r="C735" s="7" t="s">
        <v>1865</v>
      </c>
      <c r="D735" s="7" t="s">
        <v>734</v>
      </c>
      <c r="E735" s="7" t="s">
        <v>1843</v>
      </c>
      <c r="F735" s="7">
        <v>84</v>
      </c>
      <c r="G735" s="7">
        <v>28</v>
      </c>
      <c r="H735" s="7">
        <v>24</v>
      </c>
      <c r="I735" s="7" t="s">
        <v>99</v>
      </c>
      <c r="J735" s="7">
        <v>18</v>
      </c>
      <c r="K735" s="7" t="s">
        <v>99</v>
      </c>
      <c r="L735" s="7" t="s">
        <v>99</v>
      </c>
      <c r="M735" s="7" t="s">
        <v>99</v>
      </c>
      <c r="N735" s="7" t="s">
        <v>99</v>
      </c>
      <c r="O735" s="7" t="s">
        <v>99</v>
      </c>
      <c r="P735" s="7">
        <v>3</v>
      </c>
      <c r="Q735" s="7">
        <v>3</v>
      </c>
      <c r="R735" s="7">
        <v>1</v>
      </c>
      <c r="S735" s="7">
        <v>0</v>
      </c>
      <c r="T735" s="7">
        <v>3</v>
      </c>
      <c r="U735" s="7">
        <v>0</v>
      </c>
      <c r="V735" s="7">
        <v>4</v>
      </c>
      <c r="W735" s="7">
        <v>0</v>
      </c>
      <c r="X735" s="7" t="s">
        <v>99</v>
      </c>
      <c r="Y735" s="7" t="s">
        <v>99</v>
      </c>
      <c r="Z735" s="7"/>
      <c r="AA735" s="7"/>
      <c r="AB735" s="7"/>
      <c r="AC735" s="7"/>
      <c r="AD735" s="7"/>
      <c r="AE735" s="7"/>
      <c r="AF735" s="7"/>
      <c r="AG735" s="7"/>
      <c r="AH735" s="7">
        <v>0</v>
      </c>
    </row>
    <row r="736" spans="1:34">
      <c r="A736" s="27">
        <v>40940</v>
      </c>
      <c r="B736" s="7" t="s">
        <v>134</v>
      </c>
      <c r="C736" s="7" t="s">
        <v>1865</v>
      </c>
      <c r="D736" s="7" t="s">
        <v>734</v>
      </c>
      <c r="E736" s="7" t="s">
        <v>943</v>
      </c>
      <c r="F736" s="7">
        <v>378</v>
      </c>
      <c r="G736" s="7">
        <v>91</v>
      </c>
      <c r="H736" s="7">
        <v>77</v>
      </c>
      <c r="I736" s="7" t="s">
        <v>99</v>
      </c>
      <c r="J736" s="7">
        <v>121</v>
      </c>
      <c r="K736" s="7" t="s">
        <v>99</v>
      </c>
      <c r="L736" s="7" t="s">
        <v>99</v>
      </c>
      <c r="M736" s="7" t="s">
        <v>99</v>
      </c>
      <c r="N736" s="7" t="s">
        <v>99</v>
      </c>
      <c r="O736" s="7" t="s">
        <v>99</v>
      </c>
      <c r="P736" s="7">
        <v>8</v>
      </c>
      <c r="Q736" s="7">
        <v>9</v>
      </c>
      <c r="R736" s="7">
        <v>42</v>
      </c>
      <c r="S736" s="7">
        <v>0</v>
      </c>
      <c r="T736" s="7">
        <v>6</v>
      </c>
      <c r="U736" s="7">
        <v>0</v>
      </c>
      <c r="V736" s="7">
        <v>24</v>
      </c>
      <c r="W736" s="7">
        <v>0</v>
      </c>
      <c r="X736" s="7" t="s">
        <v>99</v>
      </c>
      <c r="Y736" s="7" t="s">
        <v>99</v>
      </c>
      <c r="Z736" s="7"/>
      <c r="AA736" s="7"/>
      <c r="AB736" s="7"/>
      <c r="AC736" s="7"/>
      <c r="AD736" s="7"/>
      <c r="AE736" s="7"/>
      <c r="AF736" s="7"/>
      <c r="AG736" s="7"/>
      <c r="AH736" s="7">
        <v>0</v>
      </c>
    </row>
    <row r="737" spans="1:34">
      <c r="A737" s="27">
        <v>40940</v>
      </c>
      <c r="B737" s="7" t="s">
        <v>134</v>
      </c>
      <c r="C737" s="7" t="s">
        <v>1865</v>
      </c>
      <c r="D737" s="7" t="s">
        <v>734</v>
      </c>
      <c r="E737" s="7" t="s">
        <v>1861</v>
      </c>
      <c r="F737" s="7">
        <v>236</v>
      </c>
      <c r="G737" s="7">
        <v>50</v>
      </c>
      <c r="H737" s="7">
        <v>46</v>
      </c>
      <c r="I737" s="7" t="s">
        <v>99</v>
      </c>
      <c r="J737" s="7">
        <v>96</v>
      </c>
      <c r="K737" s="7" t="s">
        <v>99</v>
      </c>
      <c r="L737" s="7" t="s">
        <v>99</v>
      </c>
      <c r="M737" s="7" t="s">
        <v>99</v>
      </c>
      <c r="N737" s="7" t="s">
        <v>99</v>
      </c>
      <c r="O737" s="7" t="s">
        <v>99</v>
      </c>
      <c r="P737" s="7">
        <v>5</v>
      </c>
      <c r="Q737" s="7">
        <v>5</v>
      </c>
      <c r="R737" s="7">
        <v>18</v>
      </c>
      <c r="S737" s="7">
        <v>0</v>
      </c>
      <c r="T737" s="7">
        <v>4</v>
      </c>
      <c r="U737" s="7">
        <v>0</v>
      </c>
      <c r="V737" s="7">
        <v>12</v>
      </c>
      <c r="W737" s="7">
        <v>0</v>
      </c>
      <c r="X737" s="7" t="s">
        <v>99</v>
      </c>
      <c r="Y737" s="7" t="s">
        <v>99</v>
      </c>
      <c r="Z737" s="7"/>
      <c r="AA737" s="7"/>
      <c r="AB737" s="7"/>
      <c r="AC737" s="7"/>
      <c r="AD737" s="7"/>
      <c r="AE737" s="7"/>
      <c r="AF737" s="7"/>
      <c r="AG737" s="7"/>
      <c r="AH737" s="7">
        <v>0</v>
      </c>
    </row>
    <row r="738" spans="1:34">
      <c r="A738" s="27">
        <v>40940</v>
      </c>
      <c r="B738" s="7" t="s">
        <v>134</v>
      </c>
      <c r="C738" s="7" t="s">
        <v>1865</v>
      </c>
      <c r="D738" s="7" t="s">
        <v>734</v>
      </c>
      <c r="E738" s="7" t="s">
        <v>1862</v>
      </c>
      <c r="F738" s="7">
        <v>142</v>
      </c>
      <c r="G738" s="7">
        <v>41</v>
      </c>
      <c r="H738" s="7">
        <v>31</v>
      </c>
      <c r="I738" s="7" t="s">
        <v>99</v>
      </c>
      <c r="J738" s="7">
        <v>25</v>
      </c>
      <c r="K738" s="7" t="s">
        <v>99</v>
      </c>
      <c r="L738" s="7" t="s">
        <v>99</v>
      </c>
      <c r="M738" s="7" t="s">
        <v>99</v>
      </c>
      <c r="N738" s="7" t="s">
        <v>99</v>
      </c>
      <c r="O738" s="7" t="s">
        <v>99</v>
      </c>
      <c r="P738" s="7">
        <v>3</v>
      </c>
      <c r="Q738" s="7">
        <v>4</v>
      </c>
      <c r="R738" s="7">
        <v>24</v>
      </c>
      <c r="S738" s="7">
        <v>0</v>
      </c>
      <c r="T738" s="7">
        <v>2</v>
      </c>
      <c r="U738" s="7">
        <v>0</v>
      </c>
      <c r="V738" s="7">
        <v>12</v>
      </c>
      <c r="W738" s="7">
        <v>0</v>
      </c>
      <c r="X738" s="7" t="s">
        <v>99</v>
      </c>
      <c r="Y738" s="7" t="s">
        <v>99</v>
      </c>
      <c r="Z738" s="7"/>
      <c r="AA738" s="7"/>
      <c r="AB738" s="7"/>
      <c r="AC738" s="7"/>
      <c r="AD738" s="7"/>
      <c r="AE738" s="7"/>
      <c r="AF738" s="7"/>
      <c r="AG738" s="7"/>
      <c r="AH738" s="7">
        <v>0</v>
      </c>
    </row>
    <row r="739" spans="1:34">
      <c r="A739" s="27">
        <v>40940</v>
      </c>
      <c r="B739" s="7" t="s">
        <v>134</v>
      </c>
      <c r="C739" s="7" t="s">
        <v>1865</v>
      </c>
      <c r="D739" s="7" t="s">
        <v>1866</v>
      </c>
      <c r="E739" s="7" t="s">
        <v>1843</v>
      </c>
      <c r="F739" s="7">
        <v>0</v>
      </c>
      <c r="G739" s="7">
        <v>0</v>
      </c>
      <c r="H739" s="7">
        <v>0</v>
      </c>
      <c r="I739" s="7" t="s">
        <v>99</v>
      </c>
      <c r="J739" s="7">
        <v>18</v>
      </c>
      <c r="K739" s="7" t="s">
        <v>99</v>
      </c>
      <c r="L739" s="7" t="s">
        <v>99</v>
      </c>
      <c r="M739" s="7" t="s">
        <v>99</v>
      </c>
      <c r="N739" s="7" t="s">
        <v>99</v>
      </c>
      <c r="O739" s="7" t="s">
        <v>99</v>
      </c>
      <c r="P739" s="7">
        <v>3</v>
      </c>
      <c r="Q739" s="7">
        <v>3</v>
      </c>
      <c r="R739" s="7">
        <v>1</v>
      </c>
      <c r="S739" s="7">
        <v>0</v>
      </c>
      <c r="T739" s="7">
        <v>3</v>
      </c>
      <c r="U739" s="7">
        <v>0</v>
      </c>
      <c r="V739" s="7">
        <v>4</v>
      </c>
      <c r="W739" s="7">
        <v>0</v>
      </c>
      <c r="X739" s="7" t="s">
        <v>99</v>
      </c>
      <c r="Y739" s="7" t="s">
        <v>99</v>
      </c>
      <c r="Z739" s="7"/>
      <c r="AA739" s="7"/>
      <c r="AB739" s="7"/>
      <c r="AC739" s="7"/>
      <c r="AD739" s="7"/>
      <c r="AE739" s="7"/>
      <c r="AF739" s="7"/>
      <c r="AG739" s="7"/>
      <c r="AH739" s="7">
        <v>0</v>
      </c>
    </row>
    <row r="740" spans="1:34">
      <c r="A740" s="27">
        <v>40940</v>
      </c>
      <c r="B740" s="7" t="s">
        <v>134</v>
      </c>
      <c r="C740" s="7" t="s">
        <v>1865</v>
      </c>
      <c r="D740" s="7" t="s">
        <v>1866</v>
      </c>
      <c r="E740" s="7" t="s">
        <v>943</v>
      </c>
      <c r="F740" s="7">
        <v>0</v>
      </c>
      <c r="G740" s="7">
        <v>0</v>
      </c>
      <c r="H740" s="7">
        <v>0</v>
      </c>
      <c r="I740" s="7" t="s">
        <v>99</v>
      </c>
      <c r="J740" s="7">
        <v>121</v>
      </c>
      <c r="K740" s="7" t="s">
        <v>99</v>
      </c>
      <c r="L740" s="7" t="s">
        <v>99</v>
      </c>
      <c r="M740" s="7" t="s">
        <v>99</v>
      </c>
      <c r="N740" s="7" t="s">
        <v>99</v>
      </c>
      <c r="O740" s="7" t="s">
        <v>99</v>
      </c>
      <c r="P740" s="7">
        <v>8</v>
      </c>
      <c r="Q740" s="7">
        <v>9</v>
      </c>
      <c r="R740" s="7">
        <v>42</v>
      </c>
      <c r="S740" s="7">
        <v>0</v>
      </c>
      <c r="T740" s="7">
        <v>6</v>
      </c>
      <c r="U740" s="7">
        <v>0</v>
      </c>
      <c r="V740" s="7">
        <v>24</v>
      </c>
      <c r="W740" s="7">
        <v>0</v>
      </c>
      <c r="X740" s="7" t="s">
        <v>99</v>
      </c>
      <c r="Y740" s="7" t="s">
        <v>99</v>
      </c>
      <c r="Z740" s="7"/>
      <c r="AA740" s="7"/>
      <c r="AB740" s="7"/>
      <c r="AC740" s="7"/>
      <c r="AD740" s="7"/>
      <c r="AE740" s="7"/>
      <c r="AF740" s="7"/>
      <c r="AG740" s="7"/>
      <c r="AH740" s="7">
        <v>0</v>
      </c>
    </row>
    <row r="741" spans="1:34">
      <c r="A741" s="27">
        <v>40940</v>
      </c>
      <c r="B741" s="7" t="s">
        <v>134</v>
      </c>
      <c r="C741" s="7" t="s">
        <v>1865</v>
      </c>
      <c r="D741" s="7" t="s">
        <v>1866</v>
      </c>
      <c r="E741" s="7" t="s">
        <v>1861</v>
      </c>
      <c r="F741" s="7">
        <v>0</v>
      </c>
      <c r="G741" s="7">
        <v>0</v>
      </c>
      <c r="H741" s="7">
        <v>0</v>
      </c>
      <c r="I741" s="7" t="s">
        <v>99</v>
      </c>
      <c r="J741" s="7">
        <v>96</v>
      </c>
      <c r="K741" s="7" t="s">
        <v>99</v>
      </c>
      <c r="L741" s="7" t="s">
        <v>99</v>
      </c>
      <c r="M741" s="7" t="s">
        <v>99</v>
      </c>
      <c r="N741" s="7" t="s">
        <v>99</v>
      </c>
      <c r="O741" s="7" t="s">
        <v>99</v>
      </c>
      <c r="P741" s="7">
        <v>5</v>
      </c>
      <c r="Q741" s="7">
        <v>5</v>
      </c>
      <c r="R741" s="7">
        <v>18</v>
      </c>
      <c r="S741" s="7">
        <v>0</v>
      </c>
      <c r="T741" s="7">
        <v>4</v>
      </c>
      <c r="U741" s="7">
        <v>0</v>
      </c>
      <c r="V741" s="7">
        <v>12</v>
      </c>
      <c r="W741" s="7">
        <v>0</v>
      </c>
      <c r="X741" s="7" t="s">
        <v>99</v>
      </c>
      <c r="Y741" s="7" t="s">
        <v>99</v>
      </c>
      <c r="Z741" s="7"/>
      <c r="AA741" s="7"/>
      <c r="AB741" s="7"/>
      <c r="AC741" s="7"/>
      <c r="AD741" s="7"/>
      <c r="AE741" s="7"/>
      <c r="AF741" s="7"/>
      <c r="AG741" s="7"/>
      <c r="AH741" s="7">
        <v>0</v>
      </c>
    </row>
    <row r="742" spans="1:34">
      <c r="A742" s="27">
        <v>40940</v>
      </c>
      <c r="B742" s="7" t="s">
        <v>134</v>
      </c>
      <c r="C742" s="7" t="s">
        <v>1865</v>
      </c>
      <c r="D742" s="7" t="s">
        <v>1866</v>
      </c>
      <c r="E742" s="7" t="s">
        <v>1862</v>
      </c>
      <c r="F742" s="7">
        <v>0</v>
      </c>
      <c r="G742" s="7">
        <v>0</v>
      </c>
      <c r="H742" s="7">
        <v>0</v>
      </c>
      <c r="I742" s="7" t="s">
        <v>99</v>
      </c>
      <c r="J742" s="7">
        <v>25</v>
      </c>
      <c r="K742" s="7" t="s">
        <v>99</v>
      </c>
      <c r="L742" s="7" t="s">
        <v>99</v>
      </c>
      <c r="M742" s="7" t="s">
        <v>99</v>
      </c>
      <c r="N742" s="7" t="s">
        <v>99</v>
      </c>
      <c r="O742" s="7" t="s">
        <v>99</v>
      </c>
      <c r="P742" s="7">
        <v>3</v>
      </c>
      <c r="Q742" s="7">
        <v>4</v>
      </c>
      <c r="R742" s="7">
        <v>24</v>
      </c>
      <c r="S742" s="7">
        <v>0</v>
      </c>
      <c r="T742" s="7">
        <v>2</v>
      </c>
      <c r="U742" s="7">
        <v>0</v>
      </c>
      <c r="V742" s="7">
        <v>12</v>
      </c>
      <c r="W742" s="7">
        <v>0</v>
      </c>
      <c r="X742" s="7" t="s">
        <v>99</v>
      </c>
      <c r="Y742" s="7" t="s">
        <v>99</v>
      </c>
      <c r="Z742" s="7"/>
      <c r="AA742" s="7"/>
      <c r="AB742" s="7"/>
      <c r="AC742" s="7"/>
      <c r="AD742" s="7"/>
      <c r="AE742" s="7"/>
      <c r="AF742" s="7"/>
      <c r="AG742" s="7"/>
      <c r="AH742" s="7">
        <v>0</v>
      </c>
    </row>
    <row r="743" spans="1:34">
      <c r="A743" s="27">
        <v>40940</v>
      </c>
      <c r="B743" s="7" t="s">
        <v>134</v>
      </c>
      <c r="C743" s="7" t="s">
        <v>1865</v>
      </c>
      <c r="D743" s="7" t="s">
        <v>1374</v>
      </c>
      <c r="E743" s="7" t="s">
        <v>1843</v>
      </c>
      <c r="F743" s="7">
        <v>1</v>
      </c>
      <c r="G743" s="7">
        <v>0</v>
      </c>
      <c r="H743" s="7">
        <v>1</v>
      </c>
      <c r="I743" s="7" t="s">
        <v>99</v>
      </c>
      <c r="J743" s="7">
        <v>0</v>
      </c>
      <c r="K743" s="7" t="s">
        <v>99</v>
      </c>
      <c r="L743" s="7" t="s">
        <v>99</v>
      </c>
      <c r="M743" s="7" t="s">
        <v>99</v>
      </c>
      <c r="N743" s="7" t="s">
        <v>99</v>
      </c>
      <c r="O743" s="7" t="s">
        <v>99</v>
      </c>
      <c r="P743" s="7">
        <v>0</v>
      </c>
      <c r="Q743" s="7">
        <v>0</v>
      </c>
      <c r="R743" s="7">
        <v>0</v>
      </c>
      <c r="S743" s="7">
        <v>0</v>
      </c>
      <c r="T743" s="7">
        <v>0</v>
      </c>
      <c r="U743" s="7">
        <v>0</v>
      </c>
      <c r="V743" s="7">
        <v>0</v>
      </c>
      <c r="W743" s="7">
        <v>0</v>
      </c>
      <c r="X743" s="7" t="s">
        <v>99</v>
      </c>
      <c r="Y743" s="7" t="s">
        <v>99</v>
      </c>
      <c r="Z743" s="7"/>
      <c r="AA743" s="7"/>
      <c r="AB743" s="7"/>
      <c r="AC743" s="7"/>
      <c r="AD743" s="7"/>
      <c r="AE743" s="7"/>
      <c r="AF743" s="7"/>
      <c r="AG743" s="7"/>
      <c r="AH743" s="7">
        <v>0</v>
      </c>
    </row>
    <row r="744" spans="1:34">
      <c r="A744" s="27">
        <v>40940</v>
      </c>
      <c r="B744" s="7" t="s">
        <v>134</v>
      </c>
      <c r="C744" s="7" t="s">
        <v>1865</v>
      </c>
      <c r="D744" s="7" t="s">
        <v>1374</v>
      </c>
      <c r="E744" s="7" t="s">
        <v>943</v>
      </c>
      <c r="F744" s="7">
        <v>1</v>
      </c>
      <c r="G744" s="7">
        <v>0</v>
      </c>
      <c r="H744" s="7">
        <v>1</v>
      </c>
      <c r="I744" s="7" t="s">
        <v>99</v>
      </c>
      <c r="J744" s="7">
        <v>0</v>
      </c>
      <c r="K744" s="7" t="s">
        <v>99</v>
      </c>
      <c r="L744" s="7" t="s">
        <v>99</v>
      </c>
      <c r="M744" s="7" t="s">
        <v>99</v>
      </c>
      <c r="N744" s="7" t="s">
        <v>99</v>
      </c>
      <c r="O744" s="7" t="s">
        <v>99</v>
      </c>
      <c r="P744" s="7">
        <v>0</v>
      </c>
      <c r="Q744" s="7">
        <v>0</v>
      </c>
      <c r="R744" s="7">
        <v>0</v>
      </c>
      <c r="S744" s="7">
        <v>0</v>
      </c>
      <c r="T744" s="7">
        <v>0</v>
      </c>
      <c r="U744" s="7">
        <v>0</v>
      </c>
      <c r="V744" s="7">
        <v>0</v>
      </c>
      <c r="W744" s="7">
        <v>0</v>
      </c>
      <c r="X744" s="7" t="s">
        <v>99</v>
      </c>
      <c r="Y744" s="7" t="s">
        <v>99</v>
      </c>
      <c r="Z744" s="7"/>
      <c r="AA744" s="7"/>
      <c r="AB744" s="7"/>
      <c r="AC744" s="7"/>
      <c r="AD744" s="7"/>
      <c r="AE744" s="7"/>
      <c r="AF744" s="7"/>
      <c r="AG744" s="7"/>
      <c r="AH744" s="7">
        <v>0</v>
      </c>
    </row>
    <row r="745" spans="1:34">
      <c r="A745" s="27">
        <v>40940</v>
      </c>
      <c r="B745" s="7" t="s">
        <v>134</v>
      </c>
      <c r="C745" s="7" t="s">
        <v>1865</v>
      </c>
      <c r="D745" s="7" t="s">
        <v>1374</v>
      </c>
      <c r="E745" s="7" t="s">
        <v>1861</v>
      </c>
      <c r="F745" s="7">
        <v>1</v>
      </c>
      <c r="G745" s="7">
        <v>0</v>
      </c>
      <c r="H745" s="7">
        <v>1</v>
      </c>
      <c r="I745" s="7" t="s">
        <v>99</v>
      </c>
      <c r="J745" s="7">
        <v>0</v>
      </c>
      <c r="K745" s="7" t="s">
        <v>99</v>
      </c>
      <c r="L745" s="7" t="s">
        <v>99</v>
      </c>
      <c r="M745" s="7" t="s">
        <v>99</v>
      </c>
      <c r="N745" s="7" t="s">
        <v>99</v>
      </c>
      <c r="O745" s="7" t="s">
        <v>99</v>
      </c>
      <c r="P745" s="7">
        <v>0</v>
      </c>
      <c r="Q745" s="7">
        <v>0</v>
      </c>
      <c r="R745" s="7">
        <v>0</v>
      </c>
      <c r="S745" s="7">
        <v>0</v>
      </c>
      <c r="T745" s="7">
        <v>0</v>
      </c>
      <c r="U745" s="7">
        <v>0</v>
      </c>
      <c r="V745" s="7">
        <v>0</v>
      </c>
      <c r="W745" s="7">
        <v>0</v>
      </c>
      <c r="X745" s="7" t="s">
        <v>99</v>
      </c>
      <c r="Y745" s="7" t="s">
        <v>99</v>
      </c>
      <c r="Z745" s="7"/>
      <c r="AA745" s="7"/>
      <c r="AB745" s="7"/>
      <c r="AC745" s="7"/>
      <c r="AD745" s="7"/>
      <c r="AE745" s="7"/>
      <c r="AF745" s="7"/>
      <c r="AG745" s="7"/>
      <c r="AH745" s="7">
        <v>0</v>
      </c>
    </row>
    <row r="746" spans="1:34">
      <c r="A746" s="27">
        <v>40940</v>
      </c>
      <c r="B746" s="7" t="s">
        <v>134</v>
      </c>
      <c r="C746" s="7" t="s">
        <v>1865</v>
      </c>
      <c r="D746" s="7" t="s">
        <v>1374</v>
      </c>
      <c r="E746" s="7" t="s">
        <v>1862</v>
      </c>
      <c r="F746" s="7">
        <v>0</v>
      </c>
      <c r="G746" s="7">
        <v>0</v>
      </c>
      <c r="H746" s="7">
        <v>0</v>
      </c>
      <c r="I746" s="7" t="s">
        <v>99</v>
      </c>
      <c r="J746" s="7">
        <v>0</v>
      </c>
      <c r="K746" s="7" t="s">
        <v>99</v>
      </c>
      <c r="L746" s="7" t="s">
        <v>99</v>
      </c>
      <c r="M746" s="7" t="s">
        <v>99</v>
      </c>
      <c r="N746" s="7" t="s">
        <v>99</v>
      </c>
      <c r="O746" s="7" t="s">
        <v>99</v>
      </c>
      <c r="P746" s="7">
        <v>0</v>
      </c>
      <c r="Q746" s="7">
        <v>0</v>
      </c>
      <c r="R746" s="7">
        <v>0</v>
      </c>
      <c r="S746" s="7">
        <v>0</v>
      </c>
      <c r="T746" s="7">
        <v>0</v>
      </c>
      <c r="U746" s="7">
        <v>0</v>
      </c>
      <c r="V746" s="7">
        <v>0</v>
      </c>
      <c r="W746" s="7">
        <v>0</v>
      </c>
      <c r="X746" s="7" t="s">
        <v>99</v>
      </c>
      <c r="Y746" s="7" t="s">
        <v>99</v>
      </c>
      <c r="Z746" s="7"/>
      <c r="AA746" s="7"/>
      <c r="AB746" s="7"/>
      <c r="AC746" s="7"/>
      <c r="AD746" s="7"/>
      <c r="AE746" s="7"/>
      <c r="AF746" s="7"/>
      <c r="AG746" s="7"/>
      <c r="AH746" s="7">
        <v>0</v>
      </c>
    </row>
    <row r="747" spans="1:34">
      <c r="A747" s="27">
        <v>40940</v>
      </c>
      <c r="B747" s="7" t="s">
        <v>134</v>
      </c>
      <c r="C747" s="7" t="s">
        <v>405</v>
      </c>
      <c r="D747" s="7" t="s">
        <v>734</v>
      </c>
      <c r="E747" s="7" t="s">
        <v>1843</v>
      </c>
      <c r="F747" s="7">
        <v>38</v>
      </c>
      <c r="G747" s="7">
        <v>9</v>
      </c>
      <c r="H747" s="7">
        <v>10</v>
      </c>
      <c r="I747" s="7" t="s">
        <v>99</v>
      </c>
      <c r="J747" s="7">
        <v>0</v>
      </c>
      <c r="K747" s="7" t="s">
        <v>99</v>
      </c>
      <c r="L747" s="7" t="s">
        <v>99</v>
      </c>
      <c r="M747" s="7" t="s">
        <v>99</v>
      </c>
      <c r="N747" s="7" t="s">
        <v>99</v>
      </c>
      <c r="O747" s="7" t="s">
        <v>99</v>
      </c>
      <c r="P747" s="7">
        <v>0</v>
      </c>
      <c r="Q747" s="7">
        <v>0</v>
      </c>
      <c r="R747" s="7">
        <v>0</v>
      </c>
      <c r="S747" s="7">
        <v>0</v>
      </c>
      <c r="T747" s="7">
        <v>0</v>
      </c>
      <c r="U747" s="7">
        <v>0</v>
      </c>
      <c r="V747" s="7">
        <v>0</v>
      </c>
      <c r="W747" s="7">
        <v>0</v>
      </c>
      <c r="X747" s="7" t="s">
        <v>99</v>
      </c>
      <c r="Y747" s="7" t="s">
        <v>99</v>
      </c>
      <c r="Z747" s="7"/>
      <c r="AA747" s="7"/>
      <c r="AB747" s="7"/>
      <c r="AC747" s="7"/>
      <c r="AD747" s="7"/>
      <c r="AE747" s="7"/>
      <c r="AF747" s="7"/>
      <c r="AG747" s="7"/>
      <c r="AH747" s="7">
        <v>0</v>
      </c>
    </row>
    <row r="748" spans="1:34">
      <c r="A748" s="27">
        <v>40940</v>
      </c>
      <c r="B748" s="7" t="s">
        <v>134</v>
      </c>
      <c r="C748" s="7" t="s">
        <v>405</v>
      </c>
      <c r="D748" s="7" t="s">
        <v>734</v>
      </c>
      <c r="E748" s="7" t="s">
        <v>943</v>
      </c>
      <c r="F748" s="7">
        <v>354</v>
      </c>
      <c r="G748" s="7">
        <v>76</v>
      </c>
      <c r="H748" s="7">
        <v>49</v>
      </c>
      <c r="I748" s="7" t="s">
        <v>99</v>
      </c>
      <c r="J748" s="7">
        <v>0</v>
      </c>
      <c r="K748" s="7" t="s">
        <v>99</v>
      </c>
      <c r="L748" s="7" t="s">
        <v>99</v>
      </c>
      <c r="M748" s="7" t="s">
        <v>99</v>
      </c>
      <c r="N748" s="7" t="s">
        <v>99</v>
      </c>
      <c r="O748" s="7" t="s">
        <v>99</v>
      </c>
      <c r="P748" s="7">
        <v>0</v>
      </c>
      <c r="Q748" s="7">
        <v>0</v>
      </c>
      <c r="R748" s="7">
        <v>0</v>
      </c>
      <c r="S748" s="7">
        <v>0</v>
      </c>
      <c r="T748" s="7">
        <v>0</v>
      </c>
      <c r="U748" s="7">
        <v>0</v>
      </c>
      <c r="V748" s="7">
        <v>0</v>
      </c>
      <c r="W748" s="7">
        <v>0</v>
      </c>
      <c r="X748" s="7" t="s">
        <v>99</v>
      </c>
      <c r="Y748" s="7" t="s">
        <v>99</v>
      </c>
      <c r="Z748" s="7"/>
      <c r="AA748" s="7"/>
      <c r="AB748" s="7"/>
      <c r="AC748" s="7"/>
      <c r="AD748" s="7"/>
      <c r="AE748" s="7"/>
      <c r="AF748" s="7"/>
      <c r="AG748" s="7"/>
      <c r="AH748" s="7">
        <v>0</v>
      </c>
    </row>
    <row r="749" spans="1:34">
      <c r="A749" s="27">
        <v>40940</v>
      </c>
      <c r="B749" s="7" t="s">
        <v>134</v>
      </c>
      <c r="C749" s="7" t="s">
        <v>405</v>
      </c>
      <c r="D749" s="7" t="s">
        <v>734</v>
      </c>
      <c r="E749" s="7" t="s">
        <v>1861</v>
      </c>
      <c r="F749" s="7">
        <v>278</v>
      </c>
      <c r="G749" s="7">
        <v>45</v>
      </c>
      <c r="H749" s="7">
        <v>31</v>
      </c>
      <c r="I749" s="7" t="s">
        <v>99</v>
      </c>
      <c r="J749" s="7">
        <v>0</v>
      </c>
      <c r="K749" s="7" t="s">
        <v>99</v>
      </c>
      <c r="L749" s="7" t="s">
        <v>99</v>
      </c>
      <c r="M749" s="7" t="s">
        <v>99</v>
      </c>
      <c r="N749" s="7" t="s">
        <v>99</v>
      </c>
      <c r="O749" s="7" t="s">
        <v>99</v>
      </c>
      <c r="P749" s="7">
        <v>0</v>
      </c>
      <c r="Q749" s="7">
        <v>0</v>
      </c>
      <c r="R749" s="7">
        <v>0</v>
      </c>
      <c r="S749" s="7">
        <v>0</v>
      </c>
      <c r="T749" s="7">
        <v>0</v>
      </c>
      <c r="U749" s="7">
        <v>0</v>
      </c>
      <c r="V749" s="7">
        <v>0</v>
      </c>
      <c r="W749" s="7">
        <v>0</v>
      </c>
      <c r="X749" s="7" t="s">
        <v>99</v>
      </c>
      <c r="Y749" s="7" t="s">
        <v>99</v>
      </c>
      <c r="Z749" s="7"/>
      <c r="AA749" s="7"/>
      <c r="AB749" s="7"/>
      <c r="AC749" s="7"/>
      <c r="AD749" s="7"/>
      <c r="AE749" s="7"/>
      <c r="AF749" s="7"/>
      <c r="AG749" s="7"/>
      <c r="AH749" s="7">
        <v>0</v>
      </c>
    </row>
    <row r="750" spans="1:34">
      <c r="A750" s="27">
        <v>40940</v>
      </c>
      <c r="B750" s="7" t="s">
        <v>134</v>
      </c>
      <c r="C750" s="7" t="s">
        <v>405</v>
      </c>
      <c r="D750" s="7" t="s">
        <v>734</v>
      </c>
      <c r="E750" s="7" t="s">
        <v>1862</v>
      </c>
      <c r="F750" s="7">
        <v>76</v>
      </c>
      <c r="G750" s="7">
        <v>31</v>
      </c>
      <c r="H750" s="7">
        <v>18</v>
      </c>
      <c r="I750" s="7" t="s">
        <v>99</v>
      </c>
      <c r="J750" s="7">
        <v>0</v>
      </c>
      <c r="K750" s="7" t="s">
        <v>99</v>
      </c>
      <c r="L750" s="7" t="s">
        <v>99</v>
      </c>
      <c r="M750" s="7" t="s">
        <v>99</v>
      </c>
      <c r="N750" s="7" t="s">
        <v>99</v>
      </c>
      <c r="O750" s="7" t="s">
        <v>99</v>
      </c>
      <c r="P750" s="7">
        <v>0</v>
      </c>
      <c r="Q750" s="7">
        <v>0</v>
      </c>
      <c r="R750" s="7">
        <v>0</v>
      </c>
      <c r="S750" s="7">
        <v>0</v>
      </c>
      <c r="T750" s="7">
        <v>0</v>
      </c>
      <c r="U750" s="7">
        <v>0</v>
      </c>
      <c r="V750" s="7">
        <v>0</v>
      </c>
      <c r="W750" s="7">
        <v>0</v>
      </c>
      <c r="X750" s="7" t="s">
        <v>99</v>
      </c>
      <c r="Y750" s="7" t="s">
        <v>99</v>
      </c>
      <c r="Z750" s="7"/>
      <c r="AA750" s="7"/>
      <c r="AB750" s="7"/>
      <c r="AC750" s="7"/>
      <c r="AD750" s="7"/>
      <c r="AE750" s="7"/>
      <c r="AF750" s="7"/>
      <c r="AG750" s="7"/>
      <c r="AH750" s="7">
        <v>0</v>
      </c>
    </row>
    <row r="751" spans="1:34">
      <c r="A751" s="27">
        <v>40940</v>
      </c>
      <c r="B751" s="7" t="s">
        <v>413</v>
      </c>
      <c r="C751" s="7" t="s">
        <v>1151</v>
      </c>
      <c r="D751" s="7" t="s">
        <v>734</v>
      </c>
      <c r="E751" s="7" t="s">
        <v>1843</v>
      </c>
      <c r="F751" s="7">
        <v>19</v>
      </c>
      <c r="G751" s="7">
        <v>6</v>
      </c>
      <c r="H751" s="7">
        <v>3</v>
      </c>
      <c r="I751" s="7" t="s">
        <v>99</v>
      </c>
      <c r="J751" s="7">
        <v>9</v>
      </c>
      <c r="K751" s="7" t="s">
        <v>99</v>
      </c>
      <c r="L751" s="7" t="s">
        <v>99</v>
      </c>
      <c r="M751" s="7" t="s">
        <v>99</v>
      </c>
      <c r="N751" s="7" t="s">
        <v>99</v>
      </c>
      <c r="O751" s="7" t="s">
        <v>99</v>
      </c>
      <c r="P751" s="7">
        <v>2</v>
      </c>
      <c r="Q751" s="7">
        <v>2</v>
      </c>
      <c r="R751" s="7">
        <v>1</v>
      </c>
      <c r="S751" s="7">
        <v>1</v>
      </c>
      <c r="T751" s="7">
        <v>0</v>
      </c>
      <c r="U751" s="7">
        <v>2</v>
      </c>
      <c r="V751" s="7">
        <v>2</v>
      </c>
      <c r="W751" s="7">
        <v>0</v>
      </c>
      <c r="X751" s="7" t="s">
        <v>99</v>
      </c>
      <c r="Y751" s="7" t="s">
        <v>99</v>
      </c>
      <c r="Z751" s="7"/>
      <c r="AA751" s="7"/>
      <c r="AB751" s="7"/>
      <c r="AC751" s="7"/>
      <c r="AD751" s="7"/>
      <c r="AE751" s="7"/>
      <c r="AF751" s="7"/>
      <c r="AG751" s="7"/>
      <c r="AH751" s="7">
        <v>0</v>
      </c>
    </row>
    <row r="752" spans="1:34">
      <c r="A752" s="27">
        <v>40940</v>
      </c>
      <c r="B752" s="7" t="s">
        <v>413</v>
      </c>
      <c r="C752" s="7" t="s">
        <v>1151</v>
      </c>
      <c r="D752" s="7" t="s">
        <v>734</v>
      </c>
      <c r="E752" s="7" t="s">
        <v>943</v>
      </c>
      <c r="F752" s="7">
        <v>44</v>
      </c>
      <c r="G752" s="7">
        <v>14</v>
      </c>
      <c r="H752" s="7">
        <v>7</v>
      </c>
      <c r="I752" s="7" t="s">
        <v>99</v>
      </c>
      <c r="J752" s="7">
        <v>22</v>
      </c>
      <c r="K752" s="7" t="s">
        <v>99</v>
      </c>
      <c r="L752" s="7" t="s">
        <v>99</v>
      </c>
      <c r="M752" s="7" t="s">
        <v>99</v>
      </c>
      <c r="N752" s="7" t="s">
        <v>99</v>
      </c>
      <c r="O752" s="7" t="s">
        <v>99</v>
      </c>
      <c r="P752" s="7">
        <v>190</v>
      </c>
      <c r="Q752" s="7">
        <v>6</v>
      </c>
      <c r="R752" s="7">
        <v>2</v>
      </c>
      <c r="S752" s="7">
        <v>2</v>
      </c>
      <c r="T752" s="7">
        <v>0</v>
      </c>
      <c r="U752" s="7">
        <v>4</v>
      </c>
      <c r="V752" s="7">
        <v>3</v>
      </c>
      <c r="W752" s="7">
        <v>0</v>
      </c>
      <c r="X752" s="7" t="s">
        <v>99</v>
      </c>
      <c r="Y752" s="7" t="s">
        <v>99</v>
      </c>
      <c r="Z752" s="7"/>
      <c r="AA752" s="7"/>
      <c r="AB752" s="7"/>
      <c r="AC752" s="7"/>
      <c r="AD752" s="7"/>
      <c r="AE752" s="7"/>
      <c r="AF752" s="7"/>
      <c r="AG752" s="7"/>
      <c r="AH752" s="7">
        <v>0</v>
      </c>
    </row>
    <row r="753" spans="1:34">
      <c r="A753" s="27">
        <v>40940</v>
      </c>
      <c r="B753" s="7" t="s">
        <v>413</v>
      </c>
      <c r="C753" s="7" t="s">
        <v>1151</v>
      </c>
      <c r="D753" s="7" t="s">
        <v>734</v>
      </c>
      <c r="E753" s="7" t="s">
        <v>1861</v>
      </c>
      <c r="F753" s="7">
        <v>22</v>
      </c>
      <c r="G753" s="7">
        <v>7</v>
      </c>
      <c r="H753" s="7">
        <v>3</v>
      </c>
      <c r="I753" s="7" t="s">
        <v>99</v>
      </c>
      <c r="J753" s="7">
        <v>10</v>
      </c>
      <c r="K753" s="7" t="s">
        <v>99</v>
      </c>
      <c r="L753" s="7" t="s">
        <v>99</v>
      </c>
      <c r="M753" s="7" t="s">
        <v>99</v>
      </c>
      <c r="N753" s="7" t="s">
        <v>99</v>
      </c>
      <c r="O753" s="7" t="s">
        <v>99</v>
      </c>
      <c r="P753" s="7">
        <v>182</v>
      </c>
      <c r="Q753" s="7">
        <v>5</v>
      </c>
      <c r="R753" s="7">
        <v>1</v>
      </c>
      <c r="S753" s="7">
        <v>1</v>
      </c>
      <c r="T753" s="7">
        <v>0</v>
      </c>
      <c r="U753" s="7">
        <v>2</v>
      </c>
      <c r="V753" s="7">
        <v>1</v>
      </c>
      <c r="W753" s="7">
        <v>0</v>
      </c>
      <c r="X753" s="7" t="s">
        <v>99</v>
      </c>
      <c r="Y753" s="7" t="s">
        <v>99</v>
      </c>
      <c r="Z753" s="7"/>
      <c r="AA753" s="7"/>
      <c r="AB753" s="7"/>
      <c r="AC753" s="7"/>
      <c r="AD753" s="7"/>
      <c r="AE753" s="7"/>
      <c r="AF753" s="7"/>
      <c r="AG753" s="7"/>
      <c r="AH753" s="7">
        <v>0</v>
      </c>
    </row>
    <row r="754" spans="1:34">
      <c r="A754" s="27">
        <v>40940</v>
      </c>
      <c r="B754" s="7" t="s">
        <v>413</v>
      </c>
      <c r="C754" s="7" t="s">
        <v>1151</v>
      </c>
      <c r="D754" s="7" t="s">
        <v>734</v>
      </c>
      <c r="E754" s="7" t="s">
        <v>1862</v>
      </c>
      <c r="F754" s="7">
        <v>22</v>
      </c>
      <c r="G754" s="7">
        <v>7</v>
      </c>
      <c r="H754" s="7">
        <v>4</v>
      </c>
      <c r="I754" s="7" t="s">
        <v>99</v>
      </c>
      <c r="J754" s="7">
        <v>12</v>
      </c>
      <c r="K754" s="7" t="s">
        <v>99</v>
      </c>
      <c r="L754" s="7" t="s">
        <v>99</v>
      </c>
      <c r="M754" s="7" t="s">
        <v>99</v>
      </c>
      <c r="N754" s="7" t="s">
        <v>99</v>
      </c>
      <c r="O754" s="7" t="s">
        <v>99</v>
      </c>
      <c r="P754" s="7">
        <v>8</v>
      </c>
      <c r="Q754" s="7">
        <v>1</v>
      </c>
      <c r="R754" s="7">
        <v>1</v>
      </c>
      <c r="S754" s="7">
        <v>1</v>
      </c>
      <c r="T754" s="7">
        <v>0</v>
      </c>
      <c r="U754" s="7">
        <v>2</v>
      </c>
      <c r="V754" s="7">
        <v>2</v>
      </c>
      <c r="W754" s="7">
        <v>0</v>
      </c>
      <c r="X754" s="7" t="s">
        <v>99</v>
      </c>
      <c r="Y754" s="7" t="s">
        <v>99</v>
      </c>
      <c r="Z754" s="7"/>
      <c r="AA754" s="7"/>
      <c r="AB754" s="7"/>
      <c r="AC754" s="7"/>
      <c r="AD754" s="7"/>
      <c r="AE754" s="7"/>
      <c r="AF754" s="7"/>
      <c r="AG754" s="7"/>
      <c r="AH754" s="7">
        <v>0</v>
      </c>
    </row>
    <row r="755" spans="1:34">
      <c r="A755" s="27">
        <v>40940</v>
      </c>
      <c r="B755" s="7" t="s">
        <v>413</v>
      </c>
      <c r="C755" s="7" t="s">
        <v>1863</v>
      </c>
      <c r="D755" s="7" t="s">
        <v>734</v>
      </c>
      <c r="E755" s="7" t="s">
        <v>1843</v>
      </c>
      <c r="F755" s="7">
        <v>19</v>
      </c>
      <c r="G755" s="7">
        <v>3</v>
      </c>
      <c r="H755" s="7">
        <v>7</v>
      </c>
      <c r="I755" s="7" t="s">
        <v>99</v>
      </c>
      <c r="J755" s="7">
        <v>4</v>
      </c>
      <c r="K755" s="7" t="s">
        <v>99</v>
      </c>
      <c r="L755" s="7" t="s">
        <v>99</v>
      </c>
      <c r="M755" s="7" t="s">
        <v>99</v>
      </c>
      <c r="N755" s="7" t="s">
        <v>99</v>
      </c>
      <c r="O755" s="7" t="s">
        <v>99</v>
      </c>
      <c r="P755" s="7">
        <v>0</v>
      </c>
      <c r="Q755" s="7">
        <v>2</v>
      </c>
      <c r="R755" s="7">
        <v>0</v>
      </c>
      <c r="S755" s="7">
        <v>1</v>
      </c>
      <c r="T755" s="7">
        <v>0</v>
      </c>
      <c r="U755" s="7">
        <v>1</v>
      </c>
      <c r="V755" s="7">
        <v>2</v>
      </c>
      <c r="W755" s="7">
        <v>0</v>
      </c>
      <c r="X755" s="7" t="s">
        <v>99</v>
      </c>
      <c r="Y755" s="7" t="s">
        <v>99</v>
      </c>
      <c r="Z755" s="7"/>
      <c r="AA755" s="7"/>
      <c r="AB755" s="7"/>
      <c r="AC755" s="7"/>
      <c r="AD755" s="7"/>
      <c r="AE755" s="7"/>
      <c r="AF755" s="7"/>
      <c r="AG755" s="7"/>
      <c r="AH755" s="7">
        <v>0</v>
      </c>
    </row>
    <row r="756" spans="1:34">
      <c r="A756" s="27">
        <v>40940</v>
      </c>
      <c r="B756" s="7" t="s">
        <v>413</v>
      </c>
      <c r="C756" s="7" t="s">
        <v>1863</v>
      </c>
      <c r="D756" s="7" t="s">
        <v>734</v>
      </c>
      <c r="E756" s="7" t="s">
        <v>943</v>
      </c>
      <c r="F756" s="7">
        <v>310</v>
      </c>
      <c r="G756" s="7">
        <v>62</v>
      </c>
      <c r="H756" s="7">
        <v>42</v>
      </c>
      <c r="I756" s="7" t="s">
        <v>99</v>
      </c>
      <c r="J756" s="7">
        <v>11</v>
      </c>
      <c r="K756" s="7" t="s">
        <v>99</v>
      </c>
      <c r="L756" s="7" t="s">
        <v>99</v>
      </c>
      <c r="M756" s="7" t="s">
        <v>99</v>
      </c>
      <c r="N756" s="7" t="s">
        <v>99</v>
      </c>
      <c r="O756" s="7" t="s">
        <v>99</v>
      </c>
      <c r="P756" s="7">
        <v>0</v>
      </c>
      <c r="Q756" s="7">
        <v>6</v>
      </c>
      <c r="R756" s="7">
        <v>0</v>
      </c>
      <c r="S756" s="7">
        <v>2</v>
      </c>
      <c r="T756" s="7">
        <v>0</v>
      </c>
      <c r="U756" s="7">
        <v>1</v>
      </c>
      <c r="V756" s="7">
        <v>3</v>
      </c>
      <c r="W756" s="7">
        <v>0</v>
      </c>
      <c r="X756" s="7" t="s">
        <v>99</v>
      </c>
      <c r="Y756" s="7" t="s">
        <v>99</v>
      </c>
      <c r="Z756" s="7"/>
      <c r="AA756" s="7"/>
      <c r="AB756" s="7"/>
      <c r="AC756" s="7"/>
      <c r="AD756" s="7"/>
      <c r="AE756" s="7"/>
      <c r="AF756" s="7"/>
      <c r="AG756" s="7"/>
      <c r="AH756" s="7">
        <v>0</v>
      </c>
    </row>
    <row r="757" spans="1:34">
      <c r="A757" s="27">
        <v>40940</v>
      </c>
      <c r="B757" s="7" t="s">
        <v>413</v>
      </c>
      <c r="C757" s="7" t="s">
        <v>1863</v>
      </c>
      <c r="D757" s="7" t="s">
        <v>734</v>
      </c>
      <c r="E757" s="7" t="s">
        <v>1861</v>
      </c>
      <c r="F757" s="7">
        <v>256</v>
      </c>
      <c r="G757" s="7">
        <v>38</v>
      </c>
      <c r="H757" s="7">
        <v>28</v>
      </c>
      <c r="I757" s="7" t="s">
        <v>99</v>
      </c>
      <c r="J757" s="7">
        <v>4</v>
      </c>
      <c r="K757" s="7" t="s">
        <v>99</v>
      </c>
      <c r="L757" s="7" t="s">
        <v>99</v>
      </c>
      <c r="M757" s="7" t="s">
        <v>99</v>
      </c>
      <c r="N757" s="7" t="s">
        <v>99</v>
      </c>
      <c r="O757" s="7" t="s">
        <v>99</v>
      </c>
      <c r="P757" s="7">
        <v>0</v>
      </c>
      <c r="Q757" s="7">
        <v>5</v>
      </c>
      <c r="R757" s="7">
        <v>0</v>
      </c>
      <c r="S757" s="7">
        <v>1</v>
      </c>
      <c r="T757" s="7">
        <v>0</v>
      </c>
      <c r="U757" s="7">
        <v>1</v>
      </c>
      <c r="V757" s="7">
        <v>1</v>
      </c>
      <c r="W757" s="7">
        <v>0</v>
      </c>
      <c r="X757" s="7" t="s">
        <v>99</v>
      </c>
      <c r="Y757" s="7" t="s">
        <v>99</v>
      </c>
      <c r="Z757" s="7"/>
      <c r="AA757" s="7"/>
      <c r="AB757" s="7"/>
      <c r="AC757" s="7"/>
      <c r="AD757" s="7"/>
      <c r="AE757" s="7"/>
      <c r="AF757" s="7"/>
      <c r="AG757" s="7"/>
      <c r="AH757" s="7">
        <v>0</v>
      </c>
    </row>
    <row r="758" spans="1:34">
      <c r="A758" s="27">
        <v>40940</v>
      </c>
      <c r="B758" s="7" t="s">
        <v>413</v>
      </c>
      <c r="C758" s="7" t="s">
        <v>1863</v>
      </c>
      <c r="D758" s="7" t="s">
        <v>734</v>
      </c>
      <c r="E758" s="7" t="s">
        <v>1862</v>
      </c>
      <c r="F758" s="7">
        <v>54</v>
      </c>
      <c r="G758" s="7">
        <v>24</v>
      </c>
      <c r="H758" s="7">
        <v>14</v>
      </c>
      <c r="I758" s="7" t="s">
        <v>99</v>
      </c>
      <c r="J758" s="7">
        <v>7</v>
      </c>
      <c r="K758" s="7" t="s">
        <v>99</v>
      </c>
      <c r="L758" s="7" t="s">
        <v>99</v>
      </c>
      <c r="M758" s="7" t="s">
        <v>99</v>
      </c>
      <c r="N758" s="7" t="s">
        <v>99</v>
      </c>
      <c r="O758" s="7" t="s">
        <v>99</v>
      </c>
      <c r="P758" s="7">
        <v>0</v>
      </c>
      <c r="Q758" s="7">
        <v>1</v>
      </c>
      <c r="R758" s="7">
        <v>0</v>
      </c>
      <c r="S758" s="7">
        <v>1</v>
      </c>
      <c r="T758" s="7">
        <v>0</v>
      </c>
      <c r="U758" s="7">
        <v>0</v>
      </c>
      <c r="V758" s="7">
        <v>2</v>
      </c>
      <c r="W758" s="7">
        <v>0</v>
      </c>
      <c r="X758" s="7" t="s">
        <v>99</v>
      </c>
      <c r="Y758" s="7" t="s">
        <v>99</v>
      </c>
      <c r="Z758" s="7"/>
      <c r="AA758" s="7"/>
      <c r="AB758" s="7"/>
      <c r="AC758" s="7"/>
      <c r="AD758" s="7"/>
      <c r="AE758" s="7"/>
      <c r="AF758" s="7"/>
      <c r="AG758" s="7"/>
      <c r="AH758" s="7">
        <v>0</v>
      </c>
    </row>
    <row r="759" spans="1:34">
      <c r="A759" s="27">
        <v>40940</v>
      </c>
      <c r="B759" s="7" t="s">
        <v>413</v>
      </c>
      <c r="C759" s="7" t="s">
        <v>1865</v>
      </c>
      <c r="D759" s="7" t="s">
        <v>734</v>
      </c>
      <c r="E759" s="7" t="s">
        <v>1843</v>
      </c>
      <c r="F759" s="7">
        <v>18</v>
      </c>
      <c r="G759" s="7">
        <v>3</v>
      </c>
      <c r="H759" s="7">
        <v>6</v>
      </c>
      <c r="I759" s="7" t="s">
        <v>99</v>
      </c>
      <c r="J759" s="7">
        <v>5</v>
      </c>
      <c r="K759" s="7" t="s">
        <v>99</v>
      </c>
      <c r="L759" s="7" t="s">
        <v>99</v>
      </c>
      <c r="M759" s="7" t="s">
        <v>99</v>
      </c>
      <c r="N759" s="7" t="s">
        <v>99</v>
      </c>
      <c r="O759" s="7" t="s">
        <v>99</v>
      </c>
      <c r="P759" s="7">
        <v>2</v>
      </c>
      <c r="Q759" s="7">
        <v>0</v>
      </c>
      <c r="R759" s="7">
        <v>1</v>
      </c>
      <c r="S759" s="7">
        <v>0</v>
      </c>
      <c r="T759" s="7">
        <v>0</v>
      </c>
      <c r="U759" s="7">
        <v>1</v>
      </c>
      <c r="V759" s="7">
        <v>0</v>
      </c>
      <c r="W759" s="7">
        <v>0</v>
      </c>
      <c r="X759" s="7" t="s">
        <v>99</v>
      </c>
      <c r="Y759" s="7" t="s">
        <v>99</v>
      </c>
      <c r="Z759" s="7"/>
      <c r="AA759" s="7"/>
      <c r="AB759" s="7"/>
      <c r="AC759" s="7"/>
      <c r="AD759" s="7"/>
      <c r="AE759" s="7"/>
      <c r="AF759" s="7"/>
      <c r="AG759" s="7"/>
      <c r="AH759" s="7">
        <v>0</v>
      </c>
    </row>
    <row r="760" spans="1:34">
      <c r="A760" s="27">
        <v>40940</v>
      </c>
      <c r="B760" s="7" t="s">
        <v>413</v>
      </c>
      <c r="C760" s="7" t="s">
        <v>1865</v>
      </c>
      <c r="D760" s="7" t="s">
        <v>734</v>
      </c>
      <c r="E760" s="7" t="s">
        <v>943</v>
      </c>
      <c r="F760" s="7">
        <v>301</v>
      </c>
      <c r="G760" s="7">
        <v>62</v>
      </c>
      <c r="H760" s="7">
        <v>33</v>
      </c>
      <c r="I760" s="7" t="s">
        <v>99</v>
      </c>
      <c r="J760" s="7">
        <v>11</v>
      </c>
      <c r="K760" s="7" t="s">
        <v>99</v>
      </c>
      <c r="L760" s="7" t="s">
        <v>99</v>
      </c>
      <c r="M760" s="7" t="s">
        <v>99</v>
      </c>
      <c r="N760" s="7" t="s">
        <v>99</v>
      </c>
      <c r="O760" s="7" t="s">
        <v>99</v>
      </c>
      <c r="P760" s="7">
        <v>190</v>
      </c>
      <c r="Q760" s="7">
        <v>0</v>
      </c>
      <c r="R760" s="7">
        <v>2</v>
      </c>
      <c r="S760" s="7">
        <v>0</v>
      </c>
      <c r="T760" s="7">
        <v>0</v>
      </c>
      <c r="U760" s="7">
        <v>3</v>
      </c>
      <c r="V760" s="7">
        <v>0</v>
      </c>
      <c r="W760" s="7">
        <v>0</v>
      </c>
      <c r="X760" s="7" t="s">
        <v>99</v>
      </c>
      <c r="Y760" s="7" t="s">
        <v>99</v>
      </c>
      <c r="Z760" s="7"/>
      <c r="AA760" s="7"/>
      <c r="AB760" s="7"/>
      <c r="AC760" s="7"/>
      <c r="AD760" s="7"/>
      <c r="AE760" s="7"/>
      <c r="AF760" s="7"/>
      <c r="AG760" s="7"/>
      <c r="AH760" s="7">
        <v>0</v>
      </c>
    </row>
    <row r="761" spans="1:34">
      <c r="A761" s="27">
        <v>40940</v>
      </c>
      <c r="B761" s="7" t="s">
        <v>413</v>
      </c>
      <c r="C761" s="7" t="s">
        <v>1865</v>
      </c>
      <c r="D761" s="7" t="s">
        <v>734</v>
      </c>
      <c r="E761" s="7" t="s">
        <v>1861</v>
      </c>
      <c r="F761" s="7">
        <v>251</v>
      </c>
      <c r="G761" s="7">
        <v>38</v>
      </c>
      <c r="H761" s="7">
        <v>23</v>
      </c>
      <c r="I761" s="7" t="s">
        <v>99</v>
      </c>
      <c r="J761" s="7">
        <v>6</v>
      </c>
      <c r="K761" s="7" t="s">
        <v>99</v>
      </c>
      <c r="L761" s="7" t="s">
        <v>99</v>
      </c>
      <c r="M761" s="7" t="s">
        <v>99</v>
      </c>
      <c r="N761" s="7" t="s">
        <v>99</v>
      </c>
      <c r="O761" s="7" t="s">
        <v>99</v>
      </c>
      <c r="P761" s="7">
        <v>182</v>
      </c>
      <c r="Q761" s="7">
        <v>0</v>
      </c>
      <c r="R761" s="7">
        <v>1</v>
      </c>
      <c r="S761" s="7">
        <v>0</v>
      </c>
      <c r="T761" s="7">
        <v>0</v>
      </c>
      <c r="U761" s="7">
        <v>1</v>
      </c>
      <c r="V761" s="7">
        <v>0</v>
      </c>
      <c r="W761" s="7">
        <v>0</v>
      </c>
      <c r="X761" s="7" t="s">
        <v>99</v>
      </c>
      <c r="Y761" s="7" t="s">
        <v>99</v>
      </c>
      <c r="Z761" s="7"/>
      <c r="AA761" s="7"/>
      <c r="AB761" s="7"/>
      <c r="AC761" s="7"/>
      <c r="AD761" s="7"/>
      <c r="AE761" s="7"/>
      <c r="AF761" s="7"/>
      <c r="AG761" s="7"/>
      <c r="AH761" s="7">
        <v>0</v>
      </c>
    </row>
    <row r="762" spans="1:34">
      <c r="A762" s="27">
        <v>40940</v>
      </c>
      <c r="B762" s="7" t="s">
        <v>413</v>
      </c>
      <c r="C762" s="7" t="s">
        <v>1865</v>
      </c>
      <c r="D762" s="7" t="s">
        <v>734</v>
      </c>
      <c r="E762" s="7" t="s">
        <v>1862</v>
      </c>
      <c r="F762" s="7">
        <v>50</v>
      </c>
      <c r="G762" s="7">
        <v>24</v>
      </c>
      <c r="H762" s="7">
        <v>10</v>
      </c>
      <c r="I762" s="7" t="s">
        <v>99</v>
      </c>
      <c r="J762" s="7">
        <v>5</v>
      </c>
      <c r="K762" s="7" t="s">
        <v>99</v>
      </c>
      <c r="L762" s="7" t="s">
        <v>99</v>
      </c>
      <c r="M762" s="7" t="s">
        <v>99</v>
      </c>
      <c r="N762" s="7" t="s">
        <v>99</v>
      </c>
      <c r="O762" s="7" t="s">
        <v>99</v>
      </c>
      <c r="P762" s="7">
        <v>8</v>
      </c>
      <c r="Q762" s="7">
        <v>0</v>
      </c>
      <c r="R762" s="7">
        <v>1</v>
      </c>
      <c r="S762" s="7">
        <v>0</v>
      </c>
      <c r="T762" s="7">
        <v>0</v>
      </c>
      <c r="U762" s="7">
        <v>2</v>
      </c>
      <c r="V762" s="7">
        <v>0</v>
      </c>
      <c r="W762" s="7">
        <v>0</v>
      </c>
      <c r="X762" s="7" t="s">
        <v>99</v>
      </c>
      <c r="Y762" s="7" t="s">
        <v>99</v>
      </c>
      <c r="Z762" s="7"/>
      <c r="AA762" s="7"/>
      <c r="AB762" s="7"/>
      <c r="AC762" s="7"/>
      <c r="AD762" s="7"/>
      <c r="AE762" s="7"/>
      <c r="AF762" s="7"/>
      <c r="AG762" s="7"/>
      <c r="AH762" s="7">
        <v>0</v>
      </c>
    </row>
    <row r="763" spans="1:34">
      <c r="A763" s="27">
        <v>40940</v>
      </c>
      <c r="B763" s="7" t="s">
        <v>413</v>
      </c>
      <c r="C763" s="7" t="s">
        <v>1865</v>
      </c>
      <c r="D763" s="7" t="s">
        <v>1866</v>
      </c>
      <c r="E763" s="7" t="s">
        <v>1843</v>
      </c>
      <c r="F763" s="7">
        <v>1</v>
      </c>
      <c r="G763" s="7">
        <v>0</v>
      </c>
      <c r="H763" s="7">
        <v>1</v>
      </c>
      <c r="I763" s="7" t="s">
        <v>99</v>
      </c>
      <c r="J763" s="7">
        <v>5</v>
      </c>
      <c r="K763" s="7" t="s">
        <v>99</v>
      </c>
      <c r="L763" s="7" t="s">
        <v>99</v>
      </c>
      <c r="M763" s="7" t="s">
        <v>99</v>
      </c>
      <c r="N763" s="7" t="s">
        <v>99</v>
      </c>
      <c r="O763" s="7" t="s">
        <v>99</v>
      </c>
      <c r="P763" s="7">
        <v>2</v>
      </c>
      <c r="Q763" s="7">
        <v>0</v>
      </c>
      <c r="R763" s="7">
        <v>1</v>
      </c>
      <c r="S763" s="7">
        <v>0</v>
      </c>
      <c r="T763" s="7">
        <v>0</v>
      </c>
      <c r="U763" s="7">
        <v>1</v>
      </c>
      <c r="V763" s="7">
        <v>0</v>
      </c>
      <c r="W763" s="7">
        <v>0</v>
      </c>
      <c r="X763" s="7" t="s">
        <v>99</v>
      </c>
      <c r="Y763" s="7" t="s">
        <v>99</v>
      </c>
      <c r="Z763" s="7"/>
      <c r="AA763" s="7"/>
      <c r="AB763" s="7"/>
      <c r="AC763" s="7"/>
      <c r="AD763" s="7"/>
      <c r="AE763" s="7"/>
      <c r="AF763" s="7"/>
      <c r="AG763" s="7"/>
      <c r="AH763" s="7">
        <v>0</v>
      </c>
    </row>
    <row r="764" spans="1:34">
      <c r="A764" s="27">
        <v>40940</v>
      </c>
      <c r="B764" s="7" t="s">
        <v>413</v>
      </c>
      <c r="C764" s="7" t="s">
        <v>1865</v>
      </c>
      <c r="D764" s="7" t="s">
        <v>1866</v>
      </c>
      <c r="E764" s="7" t="s">
        <v>943</v>
      </c>
      <c r="F764" s="7">
        <v>9</v>
      </c>
      <c r="G764" s="7">
        <v>0</v>
      </c>
      <c r="H764" s="7">
        <v>9</v>
      </c>
      <c r="I764" s="7" t="s">
        <v>99</v>
      </c>
      <c r="J764" s="7">
        <v>11</v>
      </c>
      <c r="K764" s="7" t="s">
        <v>99</v>
      </c>
      <c r="L764" s="7" t="s">
        <v>99</v>
      </c>
      <c r="M764" s="7" t="s">
        <v>99</v>
      </c>
      <c r="N764" s="7" t="s">
        <v>99</v>
      </c>
      <c r="O764" s="7" t="s">
        <v>99</v>
      </c>
      <c r="P764" s="7">
        <v>190</v>
      </c>
      <c r="Q764" s="7">
        <v>0</v>
      </c>
      <c r="R764" s="7">
        <v>2</v>
      </c>
      <c r="S764" s="7">
        <v>0</v>
      </c>
      <c r="T764" s="7">
        <v>0</v>
      </c>
      <c r="U764" s="7">
        <v>3</v>
      </c>
      <c r="V764" s="7">
        <v>0</v>
      </c>
      <c r="W764" s="7">
        <v>0</v>
      </c>
      <c r="X764" s="7" t="s">
        <v>99</v>
      </c>
      <c r="Y764" s="7" t="s">
        <v>99</v>
      </c>
      <c r="Z764" s="7"/>
      <c r="AA764" s="7"/>
      <c r="AB764" s="7"/>
      <c r="AC764" s="7"/>
      <c r="AD764" s="7"/>
      <c r="AE764" s="7"/>
      <c r="AF764" s="7"/>
      <c r="AG764" s="7"/>
      <c r="AH764" s="7">
        <v>0</v>
      </c>
    </row>
    <row r="765" spans="1:34">
      <c r="A765" s="27">
        <v>40940</v>
      </c>
      <c r="B765" s="7" t="s">
        <v>413</v>
      </c>
      <c r="C765" s="7" t="s">
        <v>1865</v>
      </c>
      <c r="D765" s="7" t="s">
        <v>1866</v>
      </c>
      <c r="E765" s="7" t="s">
        <v>1861</v>
      </c>
      <c r="F765" s="7">
        <v>5</v>
      </c>
      <c r="G765" s="7">
        <v>0</v>
      </c>
      <c r="H765" s="7">
        <v>5</v>
      </c>
      <c r="I765" s="7" t="s">
        <v>99</v>
      </c>
      <c r="J765" s="7">
        <v>6</v>
      </c>
      <c r="K765" s="7" t="s">
        <v>99</v>
      </c>
      <c r="L765" s="7" t="s">
        <v>99</v>
      </c>
      <c r="M765" s="7" t="s">
        <v>99</v>
      </c>
      <c r="N765" s="7" t="s">
        <v>99</v>
      </c>
      <c r="O765" s="7" t="s">
        <v>99</v>
      </c>
      <c r="P765" s="7">
        <v>182</v>
      </c>
      <c r="Q765" s="7">
        <v>0</v>
      </c>
      <c r="R765" s="7">
        <v>1</v>
      </c>
      <c r="S765" s="7">
        <v>0</v>
      </c>
      <c r="T765" s="7">
        <v>0</v>
      </c>
      <c r="U765" s="7">
        <v>1</v>
      </c>
      <c r="V765" s="7">
        <v>0</v>
      </c>
      <c r="W765" s="7">
        <v>0</v>
      </c>
      <c r="X765" s="7" t="s">
        <v>99</v>
      </c>
      <c r="Y765" s="7" t="s">
        <v>99</v>
      </c>
      <c r="Z765" s="7"/>
      <c r="AA765" s="7"/>
      <c r="AB765" s="7"/>
      <c r="AC765" s="7"/>
      <c r="AD765" s="7"/>
      <c r="AE765" s="7"/>
      <c r="AF765" s="7"/>
      <c r="AG765" s="7"/>
      <c r="AH765" s="7">
        <v>0</v>
      </c>
    </row>
    <row r="766" spans="1:34">
      <c r="A766" s="27">
        <v>40940</v>
      </c>
      <c r="B766" s="7" t="s">
        <v>413</v>
      </c>
      <c r="C766" s="7" t="s">
        <v>1865</v>
      </c>
      <c r="D766" s="7" t="s">
        <v>1866</v>
      </c>
      <c r="E766" s="7" t="s">
        <v>1862</v>
      </c>
      <c r="F766" s="7">
        <v>4</v>
      </c>
      <c r="G766" s="7">
        <v>0</v>
      </c>
      <c r="H766" s="7">
        <v>4</v>
      </c>
      <c r="I766" s="7" t="s">
        <v>99</v>
      </c>
      <c r="J766" s="7">
        <v>5</v>
      </c>
      <c r="K766" s="7" t="s">
        <v>99</v>
      </c>
      <c r="L766" s="7" t="s">
        <v>99</v>
      </c>
      <c r="M766" s="7" t="s">
        <v>99</v>
      </c>
      <c r="N766" s="7" t="s">
        <v>99</v>
      </c>
      <c r="O766" s="7" t="s">
        <v>99</v>
      </c>
      <c r="P766" s="7">
        <v>8</v>
      </c>
      <c r="Q766" s="7">
        <v>0</v>
      </c>
      <c r="R766" s="7">
        <v>1</v>
      </c>
      <c r="S766" s="7">
        <v>0</v>
      </c>
      <c r="T766" s="7">
        <v>0</v>
      </c>
      <c r="U766" s="7">
        <v>2</v>
      </c>
      <c r="V766" s="7">
        <v>0</v>
      </c>
      <c r="W766" s="7">
        <v>0</v>
      </c>
      <c r="X766" s="7" t="s">
        <v>99</v>
      </c>
      <c r="Y766" s="7" t="s">
        <v>99</v>
      </c>
      <c r="Z766" s="7"/>
      <c r="AA766" s="7"/>
      <c r="AB766" s="7"/>
      <c r="AC766" s="7"/>
      <c r="AD766" s="7"/>
      <c r="AE766" s="7"/>
      <c r="AF766" s="7"/>
      <c r="AG766" s="7"/>
      <c r="AH766" s="7">
        <v>0</v>
      </c>
    </row>
    <row r="767" spans="1:34">
      <c r="A767" s="27">
        <v>40940</v>
      </c>
      <c r="B767" s="7" t="s">
        <v>413</v>
      </c>
      <c r="C767" s="7" t="s">
        <v>1865</v>
      </c>
      <c r="D767" s="7" t="s">
        <v>1374</v>
      </c>
      <c r="E767" s="7" t="s">
        <v>1843</v>
      </c>
      <c r="F767" s="7">
        <v>0</v>
      </c>
      <c r="G767" s="7">
        <v>0</v>
      </c>
      <c r="H767" s="7">
        <v>0</v>
      </c>
      <c r="I767" s="7" t="s">
        <v>99</v>
      </c>
      <c r="J767" s="7">
        <v>0</v>
      </c>
      <c r="K767" s="7" t="s">
        <v>99</v>
      </c>
      <c r="L767" s="7" t="s">
        <v>99</v>
      </c>
      <c r="M767" s="7" t="s">
        <v>99</v>
      </c>
      <c r="N767" s="7" t="s">
        <v>99</v>
      </c>
      <c r="O767" s="7" t="s">
        <v>99</v>
      </c>
      <c r="P767" s="7">
        <v>0</v>
      </c>
      <c r="Q767" s="7">
        <v>0</v>
      </c>
      <c r="R767" s="7">
        <v>0</v>
      </c>
      <c r="S767" s="7">
        <v>0</v>
      </c>
      <c r="T767" s="7">
        <v>0</v>
      </c>
      <c r="U767" s="7">
        <v>0</v>
      </c>
      <c r="V767" s="7">
        <v>0</v>
      </c>
      <c r="W767" s="7">
        <v>0</v>
      </c>
      <c r="X767" s="7" t="s">
        <v>99</v>
      </c>
      <c r="Y767" s="7" t="s">
        <v>99</v>
      </c>
      <c r="Z767" s="7"/>
      <c r="AA767" s="7"/>
      <c r="AB767" s="7"/>
      <c r="AC767" s="7"/>
      <c r="AD767" s="7"/>
      <c r="AE767" s="7"/>
      <c r="AF767" s="7"/>
      <c r="AG767" s="7"/>
      <c r="AH767" s="7">
        <v>0</v>
      </c>
    </row>
    <row r="768" spans="1:34">
      <c r="A768" s="27">
        <v>40940</v>
      </c>
      <c r="B768" s="7" t="s">
        <v>413</v>
      </c>
      <c r="C768" s="7" t="s">
        <v>1865</v>
      </c>
      <c r="D768" s="7" t="s">
        <v>1374</v>
      </c>
      <c r="E768" s="7" t="s">
        <v>943</v>
      </c>
      <c r="F768" s="7">
        <v>0</v>
      </c>
      <c r="G768" s="7">
        <v>0</v>
      </c>
      <c r="H768" s="7">
        <v>0</v>
      </c>
      <c r="I768" s="7" t="s">
        <v>99</v>
      </c>
      <c r="J768" s="7">
        <v>0</v>
      </c>
      <c r="K768" s="7" t="s">
        <v>99</v>
      </c>
      <c r="L768" s="7" t="s">
        <v>99</v>
      </c>
      <c r="M768" s="7" t="s">
        <v>99</v>
      </c>
      <c r="N768" s="7" t="s">
        <v>99</v>
      </c>
      <c r="O768" s="7" t="s">
        <v>99</v>
      </c>
      <c r="P768" s="7">
        <v>0</v>
      </c>
      <c r="Q768" s="7">
        <v>0</v>
      </c>
      <c r="R768" s="7">
        <v>0</v>
      </c>
      <c r="S768" s="7">
        <v>0</v>
      </c>
      <c r="T768" s="7">
        <v>0</v>
      </c>
      <c r="U768" s="7">
        <v>0</v>
      </c>
      <c r="V768" s="7">
        <v>0</v>
      </c>
      <c r="W768" s="7">
        <v>0</v>
      </c>
      <c r="X768" s="7" t="s">
        <v>99</v>
      </c>
      <c r="Y768" s="7" t="s">
        <v>99</v>
      </c>
      <c r="Z768" s="7"/>
      <c r="AA768" s="7"/>
      <c r="AB768" s="7"/>
      <c r="AC768" s="7"/>
      <c r="AD768" s="7"/>
      <c r="AE768" s="7"/>
      <c r="AF768" s="7"/>
      <c r="AG768" s="7"/>
      <c r="AH768" s="7">
        <v>0</v>
      </c>
    </row>
    <row r="769" spans="1:34">
      <c r="A769" s="27">
        <v>40940</v>
      </c>
      <c r="B769" s="7" t="s">
        <v>413</v>
      </c>
      <c r="C769" s="7" t="s">
        <v>1865</v>
      </c>
      <c r="D769" s="7" t="s">
        <v>1374</v>
      </c>
      <c r="E769" s="7" t="s">
        <v>1861</v>
      </c>
      <c r="F769" s="7">
        <v>0</v>
      </c>
      <c r="G769" s="7">
        <v>0</v>
      </c>
      <c r="H769" s="7">
        <v>0</v>
      </c>
      <c r="I769" s="7" t="s">
        <v>99</v>
      </c>
      <c r="J769" s="7">
        <v>0</v>
      </c>
      <c r="K769" s="7" t="s">
        <v>99</v>
      </c>
      <c r="L769" s="7" t="s">
        <v>99</v>
      </c>
      <c r="M769" s="7" t="s">
        <v>99</v>
      </c>
      <c r="N769" s="7" t="s">
        <v>99</v>
      </c>
      <c r="O769" s="7" t="s">
        <v>99</v>
      </c>
      <c r="P769" s="7">
        <v>0</v>
      </c>
      <c r="Q769" s="7">
        <v>0</v>
      </c>
      <c r="R769" s="7">
        <v>0</v>
      </c>
      <c r="S769" s="7">
        <v>0</v>
      </c>
      <c r="T769" s="7">
        <v>0</v>
      </c>
      <c r="U769" s="7">
        <v>0</v>
      </c>
      <c r="V769" s="7">
        <v>0</v>
      </c>
      <c r="W769" s="7">
        <v>0</v>
      </c>
      <c r="X769" s="7" t="s">
        <v>99</v>
      </c>
      <c r="Y769" s="7" t="s">
        <v>99</v>
      </c>
      <c r="Z769" s="7"/>
      <c r="AA769" s="7"/>
      <c r="AB769" s="7"/>
      <c r="AC769" s="7"/>
      <c r="AD769" s="7"/>
      <c r="AE769" s="7"/>
      <c r="AF769" s="7"/>
      <c r="AG769" s="7"/>
      <c r="AH769" s="7">
        <v>0</v>
      </c>
    </row>
    <row r="770" spans="1:34">
      <c r="A770" s="27">
        <v>40940</v>
      </c>
      <c r="B770" s="7" t="s">
        <v>413</v>
      </c>
      <c r="C770" s="7" t="s">
        <v>1865</v>
      </c>
      <c r="D770" s="7" t="s">
        <v>1374</v>
      </c>
      <c r="E770" s="7" t="s">
        <v>1862</v>
      </c>
      <c r="F770" s="7">
        <v>0</v>
      </c>
      <c r="G770" s="7">
        <v>0</v>
      </c>
      <c r="H770" s="7">
        <v>0</v>
      </c>
      <c r="I770" s="7" t="s">
        <v>99</v>
      </c>
      <c r="J770" s="7">
        <v>0</v>
      </c>
      <c r="K770" s="7" t="s">
        <v>99</v>
      </c>
      <c r="L770" s="7" t="s">
        <v>99</v>
      </c>
      <c r="M770" s="7" t="s">
        <v>99</v>
      </c>
      <c r="N770" s="7" t="s">
        <v>99</v>
      </c>
      <c r="O770" s="7" t="s">
        <v>99</v>
      </c>
      <c r="P770" s="7">
        <v>0</v>
      </c>
      <c r="Q770" s="7">
        <v>0</v>
      </c>
      <c r="R770" s="7">
        <v>0</v>
      </c>
      <c r="S770" s="7">
        <v>0</v>
      </c>
      <c r="T770" s="7">
        <v>0</v>
      </c>
      <c r="U770" s="7">
        <v>0</v>
      </c>
      <c r="V770" s="7">
        <v>0</v>
      </c>
      <c r="W770" s="7">
        <v>0</v>
      </c>
      <c r="X770" s="7" t="s">
        <v>99</v>
      </c>
      <c r="Y770" s="7" t="s">
        <v>99</v>
      </c>
      <c r="Z770" s="7"/>
      <c r="AA770" s="7"/>
      <c r="AB770" s="7"/>
      <c r="AC770" s="7"/>
      <c r="AD770" s="7"/>
      <c r="AE770" s="7"/>
      <c r="AF770" s="7"/>
      <c r="AG770" s="7"/>
      <c r="AH770" s="7">
        <v>0</v>
      </c>
    </row>
    <row r="771" spans="1:34">
      <c r="A771" s="27">
        <v>40940</v>
      </c>
      <c r="B771" s="7" t="s">
        <v>413</v>
      </c>
      <c r="C771" s="7" t="s">
        <v>405</v>
      </c>
      <c r="D771" s="7" t="s">
        <v>734</v>
      </c>
      <c r="E771" s="7" t="s">
        <v>1843</v>
      </c>
      <c r="F771" s="7">
        <v>202</v>
      </c>
      <c r="G771" s="7">
        <v>54</v>
      </c>
      <c r="H771" s="7">
        <v>32</v>
      </c>
      <c r="I771" s="7" t="s">
        <v>99</v>
      </c>
      <c r="J771" s="7">
        <v>0</v>
      </c>
      <c r="K771" s="7" t="s">
        <v>99</v>
      </c>
      <c r="L771" s="7" t="s">
        <v>99</v>
      </c>
      <c r="M771" s="7" t="s">
        <v>99</v>
      </c>
      <c r="N771" s="7" t="s">
        <v>99</v>
      </c>
      <c r="O771" s="7" t="s">
        <v>99</v>
      </c>
      <c r="P771" s="7">
        <v>0</v>
      </c>
      <c r="Q771" s="7">
        <v>0</v>
      </c>
      <c r="R771" s="7">
        <v>0</v>
      </c>
      <c r="S771" s="7">
        <v>0</v>
      </c>
      <c r="T771" s="7">
        <v>0</v>
      </c>
      <c r="U771" s="7">
        <v>0</v>
      </c>
      <c r="V771" s="7">
        <v>0</v>
      </c>
      <c r="W771" s="7">
        <v>0</v>
      </c>
      <c r="X771" s="7" t="s">
        <v>99</v>
      </c>
      <c r="Y771" s="7" t="s">
        <v>99</v>
      </c>
      <c r="Z771" s="7"/>
      <c r="AA771" s="7"/>
      <c r="AB771" s="7"/>
      <c r="AC771" s="7"/>
      <c r="AD771" s="7"/>
      <c r="AE771" s="7"/>
      <c r="AF771" s="7"/>
      <c r="AG771" s="7"/>
      <c r="AH771" s="7">
        <v>0</v>
      </c>
    </row>
    <row r="772" spans="1:34">
      <c r="A772" s="27">
        <v>40940</v>
      </c>
      <c r="B772" s="7" t="s">
        <v>413</v>
      </c>
      <c r="C772" s="7" t="s">
        <v>405</v>
      </c>
      <c r="D772" s="7" t="s">
        <v>734</v>
      </c>
      <c r="E772" s="7" t="s">
        <v>943</v>
      </c>
      <c r="F772" s="7">
        <v>1568</v>
      </c>
      <c r="G772" s="7">
        <v>338</v>
      </c>
      <c r="H772" s="7">
        <v>196</v>
      </c>
      <c r="I772" s="7" t="s">
        <v>99</v>
      </c>
      <c r="J772" s="7">
        <v>0</v>
      </c>
      <c r="K772" s="7" t="s">
        <v>99</v>
      </c>
      <c r="L772" s="7" t="s">
        <v>99</v>
      </c>
      <c r="M772" s="7" t="s">
        <v>99</v>
      </c>
      <c r="N772" s="7" t="s">
        <v>99</v>
      </c>
      <c r="O772" s="7" t="s">
        <v>99</v>
      </c>
      <c r="P772" s="7">
        <v>0</v>
      </c>
      <c r="Q772" s="7">
        <v>0</v>
      </c>
      <c r="R772" s="7">
        <v>0</v>
      </c>
      <c r="S772" s="7">
        <v>0</v>
      </c>
      <c r="T772" s="7">
        <v>0</v>
      </c>
      <c r="U772" s="7">
        <v>0</v>
      </c>
      <c r="V772" s="7">
        <v>0</v>
      </c>
      <c r="W772" s="7">
        <v>0</v>
      </c>
      <c r="X772" s="7" t="s">
        <v>99</v>
      </c>
      <c r="Y772" s="7" t="s">
        <v>99</v>
      </c>
      <c r="Z772" s="7"/>
      <c r="AA772" s="7"/>
      <c r="AB772" s="7"/>
      <c r="AC772" s="7"/>
      <c r="AD772" s="7"/>
      <c r="AE772" s="7"/>
      <c r="AF772" s="7"/>
      <c r="AG772" s="7"/>
      <c r="AH772" s="7">
        <v>0</v>
      </c>
    </row>
    <row r="773" spans="1:34">
      <c r="A773" s="27">
        <v>40940</v>
      </c>
      <c r="B773" s="7" t="s">
        <v>413</v>
      </c>
      <c r="C773" s="7" t="s">
        <v>405</v>
      </c>
      <c r="D773" s="7" t="s">
        <v>734</v>
      </c>
      <c r="E773" s="7" t="s">
        <v>1861</v>
      </c>
      <c r="F773" s="7">
        <v>497</v>
      </c>
      <c r="G773" s="7">
        <v>104</v>
      </c>
      <c r="H773" s="7">
        <v>56</v>
      </c>
      <c r="I773" s="7" t="s">
        <v>99</v>
      </c>
      <c r="J773" s="7">
        <v>0</v>
      </c>
      <c r="K773" s="7" t="s">
        <v>99</v>
      </c>
      <c r="L773" s="7" t="s">
        <v>99</v>
      </c>
      <c r="M773" s="7" t="s">
        <v>99</v>
      </c>
      <c r="N773" s="7" t="s">
        <v>99</v>
      </c>
      <c r="O773" s="7" t="s">
        <v>99</v>
      </c>
      <c r="P773" s="7">
        <v>0</v>
      </c>
      <c r="Q773" s="7">
        <v>0</v>
      </c>
      <c r="R773" s="7">
        <v>0</v>
      </c>
      <c r="S773" s="7">
        <v>0</v>
      </c>
      <c r="T773" s="7">
        <v>0</v>
      </c>
      <c r="U773" s="7">
        <v>0</v>
      </c>
      <c r="V773" s="7">
        <v>0</v>
      </c>
      <c r="W773" s="7">
        <v>0</v>
      </c>
      <c r="X773" s="7" t="s">
        <v>99</v>
      </c>
      <c r="Y773" s="7" t="s">
        <v>99</v>
      </c>
      <c r="Z773" s="7"/>
      <c r="AA773" s="7"/>
      <c r="AB773" s="7"/>
      <c r="AC773" s="7"/>
      <c r="AD773" s="7"/>
      <c r="AE773" s="7"/>
      <c r="AF773" s="7"/>
      <c r="AG773" s="7"/>
      <c r="AH773" s="7">
        <v>0</v>
      </c>
    </row>
    <row r="774" spans="1:34">
      <c r="A774" s="27">
        <v>40940</v>
      </c>
      <c r="B774" s="7" t="s">
        <v>413</v>
      </c>
      <c r="C774" s="7" t="s">
        <v>405</v>
      </c>
      <c r="D774" s="7" t="s">
        <v>734</v>
      </c>
      <c r="E774" s="7" t="s">
        <v>1862</v>
      </c>
      <c r="F774" s="7">
        <v>879</v>
      </c>
      <c r="G774" s="7">
        <v>234</v>
      </c>
      <c r="H774" s="7">
        <v>73</v>
      </c>
      <c r="I774" s="7" t="s">
        <v>99</v>
      </c>
      <c r="J774" s="7">
        <v>0</v>
      </c>
      <c r="K774" s="7" t="s">
        <v>99</v>
      </c>
      <c r="L774" s="7" t="s">
        <v>99</v>
      </c>
      <c r="M774" s="7" t="s">
        <v>99</v>
      </c>
      <c r="N774" s="7" t="s">
        <v>99</v>
      </c>
      <c r="O774" s="7" t="s">
        <v>99</v>
      </c>
      <c r="P774" s="7">
        <v>0</v>
      </c>
      <c r="Q774" s="7">
        <v>0</v>
      </c>
      <c r="R774" s="7">
        <v>0</v>
      </c>
      <c r="S774" s="7">
        <v>0</v>
      </c>
      <c r="T774" s="7">
        <v>0</v>
      </c>
      <c r="U774" s="7">
        <v>0</v>
      </c>
      <c r="V774" s="7">
        <v>0</v>
      </c>
      <c r="W774" s="7">
        <v>0</v>
      </c>
      <c r="X774" s="7" t="s">
        <v>99</v>
      </c>
      <c r="Y774" s="7" t="s">
        <v>99</v>
      </c>
      <c r="Z774" s="7"/>
      <c r="AA774" s="7"/>
      <c r="AB774" s="7"/>
      <c r="AC774" s="7"/>
      <c r="AD774" s="7"/>
      <c r="AE774" s="7"/>
      <c r="AF774" s="7"/>
      <c r="AG774" s="7"/>
      <c r="AH774" s="7">
        <v>0</v>
      </c>
    </row>
    <row r="775" spans="1:34">
      <c r="A775" s="27">
        <v>40940</v>
      </c>
      <c r="B775" s="7" t="s">
        <v>726</v>
      </c>
      <c r="C775" s="7" t="s">
        <v>1151</v>
      </c>
      <c r="D775" s="7" t="s">
        <v>734</v>
      </c>
      <c r="E775" s="7" t="s">
        <v>1843</v>
      </c>
      <c r="F775" s="7">
        <v>109</v>
      </c>
      <c r="G775" s="7">
        <v>31</v>
      </c>
      <c r="H775" s="7">
        <v>15</v>
      </c>
      <c r="I775" s="7" t="s">
        <v>99</v>
      </c>
      <c r="J775" s="7">
        <v>48</v>
      </c>
      <c r="K775" s="7" t="s">
        <v>99</v>
      </c>
      <c r="L775" s="7" t="s">
        <v>99</v>
      </c>
      <c r="M775" s="7" t="s">
        <v>99</v>
      </c>
      <c r="N775" s="7" t="s">
        <v>99</v>
      </c>
      <c r="O775" s="7" t="s">
        <v>99</v>
      </c>
      <c r="P775" s="7">
        <v>8</v>
      </c>
      <c r="Q775" s="7">
        <v>4</v>
      </c>
      <c r="R775" s="7">
        <v>11</v>
      </c>
      <c r="S775" s="7">
        <v>13</v>
      </c>
      <c r="T775" s="7">
        <v>8</v>
      </c>
      <c r="U775" s="7">
        <v>13</v>
      </c>
      <c r="V775" s="7">
        <v>7</v>
      </c>
      <c r="W775" s="7">
        <v>0</v>
      </c>
      <c r="X775" s="7" t="s">
        <v>99</v>
      </c>
      <c r="Y775" s="7" t="s">
        <v>99</v>
      </c>
      <c r="Z775" s="7"/>
      <c r="AA775" s="7"/>
      <c r="AB775" s="7"/>
      <c r="AC775" s="7"/>
      <c r="AD775" s="7"/>
      <c r="AE775" s="7"/>
      <c r="AF775" s="7"/>
      <c r="AG775" s="7"/>
      <c r="AH775" s="7">
        <v>4</v>
      </c>
    </row>
    <row r="776" spans="1:34">
      <c r="A776" s="27">
        <v>40940</v>
      </c>
      <c r="B776" s="7" t="s">
        <v>726</v>
      </c>
      <c r="C776" s="7" t="s">
        <v>1151</v>
      </c>
      <c r="D776" s="7" t="s">
        <v>734</v>
      </c>
      <c r="E776" s="7" t="s">
        <v>943</v>
      </c>
      <c r="F776" s="7">
        <v>277</v>
      </c>
      <c r="G776" s="7">
        <v>76</v>
      </c>
      <c r="H776" s="7">
        <v>25</v>
      </c>
      <c r="I776" s="7" t="s">
        <v>99</v>
      </c>
      <c r="J776" s="7">
        <v>508</v>
      </c>
      <c r="K776" s="7" t="s">
        <v>99</v>
      </c>
      <c r="L776" s="7" t="s">
        <v>99</v>
      </c>
      <c r="M776" s="7" t="s">
        <v>99</v>
      </c>
      <c r="N776" s="7" t="s">
        <v>99</v>
      </c>
      <c r="O776" s="7" t="s">
        <v>99</v>
      </c>
      <c r="P776" s="7">
        <v>89</v>
      </c>
      <c r="Q776" s="7">
        <v>48</v>
      </c>
      <c r="R776" s="7">
        <v>101</v>
      </c>
      <c r="S776" s="7">
        <v>56</v>
      </c>
      <c r="T776" s="7">
        <v>80</v>
      </c>
      <c r="U776" s="7">
        <v>48</v>
      </c>
      <c r="V776" s="7">
        <v>63</v>
      </c>
      <c r="W776" s="7">
        <v>0</v>
      </c>
      <c r="X776" s="7" t="s">
        <v>99</v>
      </c>
      <c r="Y776" s="7" t="s">
        <v>99</v>
      </c>
      <c r="Z776" s="7"/>
      <c r="AA776" s="7"/>
      <c r="AB776" s="7"/>
      <c r="AC776" s="7"/>
      <c r="AD776" s="7"/>
      <c r="AE776" s="7"/>
      <c r="AF776" s="7"/>
      <c r="AG776" s="7"/>
      <c r="AH776" s="7">
        <v>41</v>
      </c>
    </row>
    <row r="777" spans="1:34">
      <c r="A777" s="27">
        <v>40940</v>
      </c>
      <c r="B777" s="7" t="s">
        <v>726</v>
      </c>
      <c r="C777" s="7" t="s">
        <v>1151</v>
      </c>
      <c r="D777" s="7" t="s">
        <v>734</v>
      </c>
      <c r="E777" s="7" t="s">
        <v>1861</v>
      </c>
      <c r="F777" s="7">
        <v>90</v>
      </c>
      <c r="G777" s="7">
        <v>31</v>
      </c>
      <c r="H777" s="7">
        <v>4</v>
      </c>
      <c r="I777" s="7" t="s">
        <v>99</v>
      </c>
      <c r="J777" s="7">
        <v>162</v>
      </c>
      <c r="K777" s="7" t="s">
        <v>99</v>
      </c>
      <c r="L777" s="7" t="s">
        <v>99</v>
      </c>
      <c r="M777" s="7" t="s">
        <v>99</v>
      </c>
      <c r="N777" s="7" t="s">
        <v>99</v>
      </c>
      <c r="O777" s="7" t="s">
        <v>99</v>
      </c>
      <c r="P777" s="7">
        <v>36</v>
      </c>
      <c r="Q777" s="7">
        <v>15</v>
      </c>
      <c r="R777" s="7">
        <v>27</v>
      </c>
      <c r="S777" s="7">
        <v>24</v>
      </c>
      <c r="T777" s="7">
        <v>20</v>
      </c>
      <c r="U777" s="7">
        <v>19</v>
      </c>
      <c r="V777" s="7">
        <v>16</v>
      </c>
      <c r="W777" s="7">
        <v>0</v>
      </c>
      <c r="X777" s="7" t="s">
        <v>99</v>
      </c>
      <c r="Y777" s="7" t="s">
        <v>99</v>
      </c>
      <c r="Z777" s="7"/>
      <c r="AA777" s="7"/>
      <c r="AB777" s="7"/>
      <c r="AC777" s="7"/>
      <c r="AD777" s="7"/>
      <c r="AE777" s="7"/>
      <c r="AF777" s="7"/>
      <c r="AG777" s="7"/>
      <c r="AH777" s="7">
        <v>18</v>
      </c>
    </row>
    <row r="778" spans="1:34">
      <c r="A778" s="27">
        <v>40940</v>
      </c>
      <c r="B778" s="7" t="s">
        <v>726</v>
      </c>
      <c r="C778" s="7" t="s">
        <v>1151</v>
      </c>
      <c r="D778" s="7" t="s">
        <v>734</v>
      </c>
      <c r="E778" s="7" t="s">
        <v>1862</v>
      </c>
      <c r="F778" s="7">
        <v>187</v>
      </c>
      <c r="G778" s="7">
        <v>45</v>
      </c>
      <c r="H778" s="7">
        <v>21</v>
      </c>
      <c r="I778" s="7" t="s">
        <v>99</v>
      </c>
      <c r="J778" s="7">
        <v>281</v>
      </c>
      <c r="K778" s="7" t="s">
        <v>99</v>
      </c>
      <c r="L778" s="7" t="s">
        <v>99</v>
      </c>
      <c r="M778" s="7" t="s">
        <v>99</v>
      </c>
      <c r="N778" s="7" t="s">
        <v>99</v>
      </c>
      <c r="O778" s="7" t="s">
        <v>99</v>
      </c>
      <c r="P778" s="7">
        <v>53</v>
      </c>
      <c r="Q778" s="7">
        <v>33</v>
      </c>
      <c r="R778" s="7">
        <v>74</v>
      </c>
      <c r="S778" s="7">
        <v>32</v>
      </c>
      <c r="T778" s="7">
        <v>32</v>
      </c>
      <c r="U778" s="7">
        <v>29</v>
      </c>
      <c r="V778" s="7">
        <v>15</v>
      </c>
      <c r="W778" s="7">
        <v>0</v>
      </c>
      <c r="X778" s="7" t="s">
        <v>99</v>
      </c>
      <c r="Y778" s="7" t="s">
        <v>99</v>
      </c>
      <c r="Z778" s="7"/>
      <c r="AA778" s="7"/>
      <c r="AB778" s="7"/>
      <c r="AC778" s="7"/>
      <c r="AD778" s="7"/>
      <c r="AE778" s="7"/>
      <c r="AF778" s="7"/>
      <c r="AG778" s="7"/>
      <c r="AH778" s="7">
        <v>23</v>
      </c>
    </row>
    <row r="779" spans="1:34">
      <c r="A779" s="27">
        <v>40940</v>
      </c>
      <c r="B779" s="7" t="s">
        <v>726</v>
      </c>
      <c r="C779" s="7" t="s">
        <v>1863</v>
      </c>
      <c r="D779" s="7" t="s">
        <v>734</v>
      </c>
      <c r="E779" s="7" t="s">
        <v>1843</v>
      </c>
      <c r="F779" s="7">
        <v>93</v>
      </c>
      <c r="G779" s="7">
        <v>23</v>
      </c>
      <c r="H779" s="7">
        <v>17</v>
      </c>
      <c r="I779" s="7" t="s">
        <v>99</v>
      </c>
      <c r="J779" s="7">
        <v>24</v>
      </c>
      <c r="K779" s="7" t="s">
        <v>99</v>
      </c>
      <c r="L779" s="7" t="s">
        <v>99</v>
      </c>
      <c r="M779" s="7" t="s">
        <v>99</v>
      </c>
      <c r="N779" s="7" t="s">
        <v>99</v>
      </c>
      <c r="O779" s="7" t="s">
        <v>99</v>
      </c>
      <c r="P779" s="7">
        <v>2</v>
      </c>
      <c r="Q779" s="7">
        <v>1</v>
      </c>
      <c r="R779" s="7">
        <v>6</v>
      </c>
      <c r="S779" s="7">
        <v>8</v>
      </c>
      <c r="T779" s="7">
        <v>6</v>
      </c>
      <c r="U779" s="7">
        <v>12</v>
      </c>
      <c r="V779" s="7">
        <v>4</v>
      </c>
      <c r="W779" s="7">
        <v>0</v>
      </c>
      <c r="X779" s="7" t="s">
        <v>99</v>
      </c>
      <c r="Y779" s="7" t="s">
        <v>99</v>
      </c>
      <c r="Z779" s="7"/>
      <c r="AA779" s="7"/>
      <c r="AB779" s="7"/>
      <c r="AC779" s="7"/>
      <c r="AD779" s="7"/>
      <c r="AE779" s="7"/>
      <c r="AF779" s="7"/>
      <c r="AG779" s="7"/>
      <c r="AH779" s="7">
        <v>0</v>
      </c>
    </row>
    <row r="780" spans="1:34">
      <c r="A780" s="27">
        <v>40940</v>
      </c>
      <c r="B780" s="7" t="s">
        <v>726</v>
      </c>
      <c r="C780" s="7" t="s">
        <v>1863</v>
      </c>
      <c r="D780" s="7" t="s">
        <v>734</v>
      </c>
      <c r="E780" s="7" t="s">
        <v>943</v>
      </c>
      <c r="F780" s="7">
        <v>1291</v>
      </c>
      <c r="G780" s="7">
        <v>262</v>
      </c>
      <c r="H780" s="7">
        <v>171</v>
      </c>
      <c r="I780" s="7" t="s">
        <v>99</v>
      </c>
      <c r="J780" s="7">
        <v>73</v>
      </c>
      <c r="K780" s="7" t="s">
        <v>99</v>
      </c>
      <c r="L780" s="7" t="s">
        <v>99</v>
      </c>
      <c r="M780" s="7" t="s">
        <v>99</v>
      </c>
      <c r="N780" s="7" t="s">
        <v>99</v>
      </c>
      <c r="O780" s="7" t="s">
        <v>99</v>
      </c>
      <c r="P780" s="7">
        <v>2</v>
      </c>
      <c r="Q780" s="7">
        <v>1</v>
      </c>
      <c r="R780" s="7">
        <v>22</v>
      </c>
      <c r="S780" s="7">
        <v>19</v>
      </c>
      <c r="T780" s="7">
        <v>25</v>
      </c>
      <c r="U780" s="7">
        <v>23</v>
      </c>
      <c r="V780" s="7">
        <v>11</v>
      </c>
      <c r="W780" s="7">
        <v>0</v>
      </c>
      <c r="X780" s="7" t="s">
        <v>99</v>
      </c>
      <c r="Y780" s="7" t="s">
        <v>99</v>
      </c>
      <c r="Z780" s="7"/>
      <c r="AA780" s="7"/>
      <c r="AB780" s="7"/>
      <c r="AC780" s="7"/>
      <c r="AD780" s="7"/>
      <c r="AE780" s="7"/>
      <c r="AF780" s="7"/>
      <c r="AG780" s="7"/>
      <c r="AH780" s="7">
        <v>0</v>
      </c>
    </row>
    <row r="781" spans="1:34">
      <c r="A781" s="27">
        <v>40940</v>
      </c>
      <c r="B781" s="7" t="s">
        <v>726</v>
      </c>
      <c r="C781" s="7" t="s">
        <v>1863</v>
      </c>
      <c r="D781" s="7" t="s">
        <v>734</v>
      </c>
      <c r="E781" s="7" t="s">
        <v>1861</v>
      </c>
      <c r="F781" s="7">
        <v>407</v>
      </c>
      <c r="G781" s="7">
        <v>73</v>
      </c>
      <c r="H781" s="7">
        <v>52</v>
      </c>
      <c r="I781" s="7" t="s">
        <v>99</v>
      </c>
      <c r="J781" s="7">
        <v>17</v>
      </c>
      <c r="K781" s="7" t="s">
        <v>99</v>
      </c>
      <c r="L781" s="7" t="s">
        <v>99</v>
      </c>
      <c r="M781" s="7" t="s">
        <v>99</v>
      </c>
      <c r="N781" s="7" t="s">
        <v>99</v>
      </c>
      <c r="O781" s="7" t="s">
        <v>99</v>
      </c>
      <c r="P781" s="7">
        <v>1</v>
      </c>
      <c r="Q781" s="7">
        <v>0</v>
      </c>
      <c r="R781" s="7">
        <v>5</v>
      </c>
      <c r="S781" s="7">
        <v>12</v>
      </c>
      <c r="T781" s="7">
        <v>10</v>
      </c>
      <c r="U781" s="7">
        <v>8</v>
      </c>
      <c r="V781" s="7">
        <v>2</v>
      </c>
      <c r="W781" s="7">
        <v>0</v>
      </c>
      <c r="X781" s="7" t="s">
        <v>99</v>
      </c>
      <c r="Y781" s="7" t="s">
        <v>99</v>
      </c>
      <c r="Z781" s="7"/>
      <c r="AA781" s="7"/>
      <c r="AB781" s="7"/>
      <c r="AC781" s="7"/>
      <c r="AD781" s="7"/>
      <c r="AE781" s="7"/>
      <c r="AF781" s="7"/>
      <c r="AG781" s="7"/>
      <c r="AH781" s="7">
        <v>0</v>
      </c>
    </row>
    <row r="782" spans="1:34">
      <c r="A782" s="27">
        <v>40940</v>
      </c>
      <c r="B782" s="7" t="s">
        <v>726</v>
      </c>
      <c r="C782" s="7" t="s">
        <v>1863</v>
      </c>
      <c r="D782" s="7" t="s">
        <v>734</v>
      </c>
      <c r="E782" s="7" t="s">
        <v>1862</v>
      </c>
      <c r="F782" s="7">
        <v>692</v>
      </c>
      <c r="G782" s="7">
        <v>189</v>
      </c>
      <c r="H782" s="7">
        <v>52</v>
      </c>
      <c r="I782" s="7" t="s">
        <v>99</v>
      </c>
      <c r="J782" s="7">
        <v>56</v>
      </c>
      <c r="K782" s="7" t="s">
        <v>99</v>
      </c>
      <c r="L782" s="7" t="s">
        <v>99</v>
      </c>
      <c r="M782" s="7" t="s">
        <v>99</v>
      </c>
      <c r="N782" s="7" t="s">
        <v>99</v>
      </c>
      <c r="O782" s="7" t="s">
        <v>99</v>
      </c>
      <c r="P782" s="7">
        <v>1</v>
      </c>
      <c r="Q782" s="7">
        <v>1</v>
      </c>
      <c r="R782" s="7">
        <v>17</v>
      </c>
      <c r="S782" s="7">
        <v>7</v>
      </c>
      <c r="T782" s="7">
        <v>15</v>
      </c>
      <c r="U782" s="7">
        <v>15</v>
      </c>
      <c r="V782" s="7">
        <v>9</v>
      </c>
      <c r="W782" s="7">
        <v>0</v>
      </c>
      <c r="X782" s="7" t="s">
        <v>99</v>
      </c>
      <c r="Y782" s="7" t="s">
        <v>99</v>
      </c>
      <c r="Z782" s="7"/>
      <c r="AA782" s="7"/>
      <c r="AB782" s="7"/>
      <c r="AC782" s="7"/>
      <c r="AD782" s="7"/>
      <c r="AE782" s="7"/>
      <c r="AF782" s="7"/>
      <c r="AG782" s="7"/>
      <c r="AH782" s="7">
        <v>0</v>
      </c>
    </row>
    <row r="783" spans="1:34">
      <c r="A783" s="27">
        <v>40940</v>
      </c>
      <c r="B783" s="7" t="s">
        <v>726</v>
      </c>
      <c r="C783" s="7" t="s">
        <v>1865</v>
      </c>
      <c r="D783" s="7" t="s">
        <v>734</v>
      </c>
      <c r="E783" s="7" t="s">
        <v>1843</v>
      </c>
      <c r="F783" s="7">
        <v>92</v>
      </c>
      <c r="G783" s="7">
        <v>23</v>
      </c>
      <c r="H783" s="7">
        <v>17</v>
      </c>
      <c r="I783" s="7" t="s">
        <v>99</v>
      </c>
      <c r="J783" s="7">
        <v>24</v>
      </c>
      <c r="K783" s="7" t="s">
        <v>99</v>
      </c>
      <c r="L783" s="7" t="s">
        <v>99</v>
      </c>
      <c r="M783" s="7" t="s">
        <v>99</v>
      </c>
      <c r="N783" s="7" t="s">
        <v>99</v>
      </c>
      <c r="O783" s="7" t="s">
        <v>99</v>
      </c>
      <c r="P783" s="7">
        <v>6</v>
      </c>
      <c r="Q783" s="7">
        <v>3</v>
      </c>
      <c r="R783" s="7">
        <v>5</v>
      </c>
      <c r="S783" s="7">
        <v>5</v>
      </c>
      <c r="T783" s="7">
        <v>2</v>
      </c>
      <c r="U783" s="7">
        <v>1</v>
      </c>
      <c r="V783" s="7">
        <v>3</v>
      </c>
      <c r="W783" s="7">
        <v>0</v>
      </c>
      <c r="X783" s="7" t="s">
        <v>99</v>
      </c>
      <c r="Y783" s="7" t="s">
        <v>99</v>
      </c>
      <c r="Z783" s="7"/>
      <c r="AA783" s="7"/>
      <c r="AB783" s="7"/>
      <c r="AC783" s="7"/>
      <c r="AD783" s="7"/>
      <c r="AE783" s="7"/>
      <c r="AF783" s="7"/>
      <c r="AG783" s="7"/>
      <c r="AH783" s="7">
        <v>4</v>
      </c>
    </row>
    <row r="784" spans="1:34">
      <c r="A784" s="27">
        <v>40940</v>
      </c>
      <c r="B784" s="7" t="s">
        <v>726</v>
      </c>
      <c r="C784" s="7" t="s">
        <v>1865</v>
      </c>
      <c r="D784" s="7" t="s">
        <v>734</v>
      </c>
      <c r="E784" s="7" t="s">
        <v>943</v>
      </c>
      <c r="F784" s="7">
        <v>1280</v>
      </c>
      <c r="G784" s="7">
        <v>262</v>
      </c>
      <c r="H784" s="7">
        <v>171</v>
      </c>
      <c r="I784" s="7" t="s">
        <v>99</v>
      </c>
      <c r="J784" s="7">
        <v>435</v>
      </c>
      <c r="K784" s="7" t="s">
        <v>99</v>
      </c>
      <c r="L784" s="7" t="s">
        <v>99</v>
      </c>
      <c r="M784" s="7" t="s">
        <v>99</v>
      </c>
      <c r="N784" s="7" t="s">
        <v>99</v>
      </c>
      <c r="O784" s="7" t="s">
        <v>99</v>
      </c>
      <c r="P784" s="7">
        <v>87</v>
      </c>
      <c r="Q784" s="7">
        <v>47</v>
      </c>
      <c r="R784" s="7">
        <v>79</v>
      </c>
      <c r="S784" s="7">
        <v>37</v>
      </c>
      <c r="T784" s="7">
        <v>55</v>
      </c>
      <c r="U784" s="7">
        <v>25</v>
      </c>
      <c r="V784" s="7">
        <v>52</v>
      </c>
      <c r="W784" s="7">
        <v>0</v>
      </c>
      <c r="X784" s="7" t="s">
        <v>99</v>
      </c>
      <c r="Y784" s="7" t="s">
        <v>99</v>
      </c>
      <c r="Z784" s="7"/>
      <c r="AA784" s="7"/>
      <c r="AB784" s="7"/>
      <c r="AC784" s="7"/>
      <c r="AD784" s="7"/>
      <c r="AE784" s="7"/>
      <c r="AF784" s="7"/>
      <c r="AG784" s="7"/>
      <c r="AH784" s="7">
        <v>41</v>
      </c>
    </row>
    <row r="785" spans="1:34">
      <c r="A785" s="27">
        <v>40940</v>
      </c>
      <c r="B785" s="7" t="s">
        <v>726</v>
      </c>
      <c r="C785" s="7" t="s">
        <v>1865</v>
      </c>
      <c r="D785" s="7" t="s">
        <v>734</v>
      </c>
      <c r="E785" s="7" t="s">
        <v>1861</v>
      </c>
      <c r="F785" s="7">
        <v>403</v>
      </c>
      <c r="G785" s="7">
        <v>73</v>
      </c>
      <c r="H785" s="7">
        <v>52</v>
      </c>
      <c r="I785" s="7" t="s">
        <v>99</v>
      </c>
      <c r="J785" s="7">
        <v>145</v>
      </c>
      <c r="K785" s="7" t="s">
        <v>99</v>
      </c>
      <c r="L785" s="7" t="s">
        <v>99</v>
      </c>
      <c r="M785" s="7" t="s">
        <v>99</v>
      </c>
      <c r="N785" s="7" t="s">
        <v>99</v>
      </c>
      <c r="O785" s="7" t="s">
        <v>99</v>
      </c>
      <c r="P785" s="7">
        <v>35</v>
      </c>
      <c r="Q785" s="7">
        <v>15</v>
      </c>
      <c r="R785" s="7">
        <v>22</v>
      </c>
      <c r="S785" s="7">
        <v>12</v>
      </c>
      <c r="T785" s="7">
        <v>10</v>
      </c>
      <c r="U785" s="7">
        <v>11</v>
      </c>
      <c r="V785" s="7">
        <v>14</v>
      </c>
      <c r="W785" s="7">
        <v>0</v>
      </c>
      <c r="X785" s="7" t="s">
        <v>99</v>
      </c>
      <c r="Y785" s="7" t="s">
        <v>99</v>
      </c>
      <c r="Z785" s="7"/>
      <c r="AA785" s="7"/>
      <c r="AB785" s="7"/>
      <c r="AC785" s="7"/>
      <c r="AD785" s="7"/>
      <c r="AE785" s="7"/>
      <c r="AF785" s="7"/>
      <c r="AG785" s="7"/>
      <c r="AH785" s="7">
        <v>18</v>
      </c>
    </row>
    <row r="786" spans="1:34">
      <c r="A786" s="27">
        <v>40940</v>
      </c>
      <c r="B786" s="7" t="s">
        <v>726</v>
      </c>
      <c r="C786" s="7" t="s">
        <v>1865</v>
      </c>
      <c r="D786" s="7" t="s">
        <v>734</v>
      </c>
      <c r="E786" s="7" t="s">
        <v>1862</v>
      </c>
      <c r="F786" s="7">
        <v>685</v>
      </c>
      <c r="G786" s="7">
        <v>189</v>
      </c>
      <c r="H786" s="7">
        <v>52</v>
      </c>
      <c r="I786" s="7" t="s">
        <v>99</v>
      </c>
      <c r="J786" s="7">
        <v>225</v>
      </c>
      <c r="K786" s="7" t="s">
        <v>99</v>
      </c>
      <c r="L786" s="7" t="s">
        <v>99</v>
      </c>
      <c r="M786" s="7" t="s">
        <v>99</v>
      </c>
      <c r="N786" s="7" t="s">
        <v>99</v>
      </c>
      <c r="O786" s="7" t="s">
        <v>99</v>
      </c>
      <c r="P786" s="7">
        <v>52</v>
      </c>
      <c r="Q786" s="7">
        <v>32</v>
      </c>
      <c r="R786" s="7">
        <v>57</v>
      </c>
      <c r="S786" s="7">
        <v>25</v>
      </c>
      <c r="T786" s="7">
        <v>17</v>
      </c>
      <c r="U786" s="7">
        <v>14</v>
      </c>
      <c r="V786" s="7">
        <v>6</v>
      </c>
      <c r="W786" s="7">
        <v>0</v>
      </c>
      <c r="X786" s="7" t="s">
        <v>99</v>
      </c>
      <c r="Y786" s="7" t="s">
        <v>99</v>
      </c>
      <c r="Z786" s="7"/>
      <c r="AA786" s="7"/>
      <c r="AB786" s="7"/>
      <c r="AC786" s="7"/>
      <c r="AD786" s="7"/>
      <c r="AE786" s="7"/>
      <c r="AF786" s="7"/>
      <c r="AG786" s="7"/>
      <c r="AH786" s="7">
        <v>23</v>
      </c>
    </row>
    <row r="787" spans="1:34">
      <c r="A787" s="27">
        <v>40940</v>
      </c>
      <c r="B787" s="7" t="s">
        <v>726</v>
      </c>
      <c r="C787" s="7" t="s">
        <v>1865</v>
      </c>
      <c r="D787" s="7" t="s">
        <v>1866</v>
      </c>
      <c r="E787" s="7" t="s">
        <v>1843</v>
      </c>
      <c r="F787" s="7">
        <v>1</v>
      </c>
      <c r="G787" s="7">
        <v>0</v>
      </c>
      <c r="H787" s="7">
        <v>0</v>
      </c>
      <c r="I787" s="7" t="s">
        <v>99</v>
      </c>
      <c r="J787" s="7">
        <v>23</v>
      </c>
      <c r="K787" s="7" t="s">
        <v>99</v>
      </c>
      <c r="L787" s="7" t="s">
        <v>99</v>
      </c>
      <c r="M787" s="7" t="s">
        <v>99</v>
      </c>
      <c r="N787" s="7" t="s">
        <v>99</v>
      </c>
      <c r="O787" s="7" t="s">
        <v>99</v>
      </c>
      <c r="P787" s="7">
        <v>6</v>
      </c>
      <c r="Q787" s="7">
        <v>3</v>
      </c>
      <c r="R787" s="7">
        <v>5</v>
      </c>
      <c r="S787" s="7">
        <v>5</v>
      </c>
      <c r="T787" s="7">
        <v>2</v>
      </c>
      <c r="U787" s="7">
        <v>1</v>
      </c>
      <c r="V787" s="7">
        <v>3</v>
      </c>
      <c r="W787" s="7">
        <v>0</v>
      </c>
      <c r="X787" s="7" t="s">
        <v>99</v>
      </c>
      <c r="Y787" s="7" t="s">
        <v>99</v>
      </c>
      <c r="Z787" s="7"/>
      <c r="AA787" s="7"/>
      <c r="AB787" s="7"/>
      <c r="AC787" s="7"/>
      <c r="AD787" s="7"/>
      <c r="AE787" s="7"/>
      <c r="AF787" s="7"/>
      <c r="AG787" s="7"/>
      <c r="AH787" s="7">
        <v>4</v>
      </c>
    </row>
    <row r="788" spans="1:34">
      <c r="A788" s="27">
        <v>40940</v>
      </c>
      <c r="B788" s="7" t="s">
        <v>726</v>
      </c>
      <c r="C788" s="7" t="s">
        <v>1865</v>
      </c>
      <c r="D788" s="7" t="s">
        <v>1866</v>
      </c>
      <c r="E788" s="7" t="s">
        <v>943</v>
      </c>
      <c r="F788" s="7">
        <v>11</v>
      </c>
      <c r="G788" s="7">
        <v>0</v>
      </c>
      <c r="H788" s="7">
        <v>0</v>
      </c>
      <c r="I788" s="7" t="s">
        <v>99</v>
      </c>
      <c r="J788" s="7">
        <v>424</v>
      </c>
      <c r="K788" s="7" t="s">
        <v>99</v>
      </c>
      <c r="L788" s="7" t="s">
        <v>99</v>
      </c>
      <c r="M788" s="7" t="s">
        <v>99</v>
      </c>
      <c r="N788" s="7" t="s">
        <v>99</v>
      </c>
      <c r="O788" s="7" t="s">
        <v>99</v>
      </c>
      <c r="P788" s="7">
        <v>87</v>
      </c>
      <c r="Q788" s="7">
        <v>47</v>
      </c>
      <c r="R788" s="7">
        <v>79</v>
      </c>
      <c r="S788" s="7">
        <v>37</v>
      </c>
      <c r="T788" s="7">
        <v>55</v>
      </c>
      <c r="U788" s="7">
        <v>25</v>
      </c>
      <c r="V788" s="7">
        <v>52</v>
      </c>
      <c r="W788" s="7">
        <v>0</v>
      </c>
      <c r="X788" s="7" t="s">
        <v>99</v>
      </c>
      <c r="Y788" s="7" t="s">
        <v>99</v>
      </c>
      <c r="Z788" s="7"/>
      <c r="AA788" s="7"/>
      <c r="AB788" s="7"/>
      <c r="AC788" s="7"/>
      <c r="AD788" s="7"/>
      <c r="AE788" s="7"/>
      <c r="AF788" s="7"/>
      <c r="AG788" s="7"/>
      <c r="AH788" s="7">
        <v>41</v>
      </c>
    </row>
    <row r="789" spans="1:34">
      <c r="A789" s="27">
        <v>40940</v>
      </c>
      <c r="B789" s="7" t="s">
        <v>726</v>
      </c>
      <c r="C789" s="7" t="s">
        <v>1865</v>
      </c>
      <c r="D789" s="7" t="s">
        <v>1866</v>
      </c>
      <c r="E789" s="7" t="s">
        <v>1861</v>
      </c>
      <c r="F789" s="7">
        <v>4</v>
      </c>
      <c r="G789" s="7">
        <v>0</v>
      </c>
      <c r="H789" s="7">
        <v>0</v>
      </c>
      <c r="I789" s="7" t="s">
        <v>99</v>
      </c>
      <c r="J789" s="7">
        <v>141</v>
      </c>
      <c r="K789" s="7" t="s">
        <v>99</v>
      </c>
      <c r="L789" s="7" t="s">
        <v>99</v>
      </c>
      <c r="M789" s="7" t="s">
        <v>99</v>
      </c>
      <c r="N789" s="7" t="s">
        <v>99</v>
      </c>
      <c r="O789" s="7" t="s">
        <v>99</v>
      </c>
      <c r="P789" s="7">
        <v>35</v>
      </c>
      <c r="Q789" s="7">
        <v>15</v>
      </c>
      <c r="R789" s="7">
        <v>22</v>
      </c>
      <c r="S789" s="7">
        <v>12</v>
      </c>
      <c r="T789" s="7">
        <v>10</v>
      </c>
      <c r="U789" s="7">
        <v>11</v>
      </c>
      <c r="V789" s="7">
        <v>14</v>
      </c>
      <c r="W789" s="7">
        <v>0</v>
      </c>
      <c r="X789" s="7" t="s">
        <v>99</v>
      </c>
      <c r="Y789" s="7" t="s">
        <v>99</v>
      </c>
      <c r="Z789" s="7"/>
      <c r="AA789" s="7"/>
      <c r="AB789" s="7"/>
      <c r="AC789" s="7"/>
      <c r="AD789" s="7"/>
      <c r="AE789" s="7"/>
      <c r="AF789" s="7"/>
      <c r="AG789" s="7"/>
      <c r="AH789" s="7">
        <v>18</v>
      </c>
    </row>
    <row r="790" spans="1:34">
      <c r="A790" s="27">
        <v>40940</v>
      </c>
      <c r="B790" s="7" t="s">
        <v>726</v>
      </c>
      <c r="C790" s="7" t="s">
        <v>1865</v>
      </c>
      <c r="D790" s="7" t="s">
        <v>1866</v>
      </c>
      <c r="E790" s="7" t="s">
        <v>1862</v>
      </c>
      <c r="F790" s="7">
        <v>7</v>
      </c>
      <c r="G790" s="7">
        <v>0</v>
      </c>
      <c r="H790" s="7">
        <v>0</v>
      </c>
      <c r="I790" s="7" t="s">
        <v>99</v>
      </c>
      <c r="J790" s="7">
        <v>218</v>
      </c>
      <c r="K790" s="7" t="s">
        <v>99</v>
      </c>
      <c r="L790" s="7" t="s">
        <v>99</v>
      </c>
      <c r="M790" s="7" t="s">
        <v>99</v>
      </c>
      <c r="N790" s="7" t="s">
        <v>99</v>
      </c>
      <c r="O790" s="7" t="s">
        <v>99</v>
      </c>
      <c r="P790" s="7">
        <v>52</v>
      </c>
      <c r="Q790" s="7">
        <v>32</v>
      </c>
      <c r="R790" s="7">
        <v>57</v>
      </c>
      <c r="S790" s="7">
        <v>25</v>
      </c>
      <c r="T790" s="7">
        <v>17</v>
      </c>
      <c r="U790" s="7">
        <v>14</v>
      </c>
      <c r="V790" s="7">
        <v>6</v>
      </c>
      <c r="W790" s="7">
        <v>0</v>
      </c>
      <c r="X790" s="7" t="s">
        <v>99</v>
      </c>
      <c r="Y790" s="7" t="s">
        <v>99</v>
      </c>
      <c r="Z790" s="7"/>
      <c r="AA790" s="7"/>
      <c r="AB790" s="7"/>
      <c r="AC790" s="7"/>
      <c r="AD790" s="7"/>
      <c r="AE790" s="7"/>
      <c r="AF790" s="7"/>
      <c r="AG790" s="7"/>
      <c r="AH790" s="7">
        <v>23</v>
      </c>
    </row>
    <row r="791" spans="1:34">
      <c r="A791" s="27">
        <v>40940</v>
      </c>
      <c r="B791" s="7" t="s">
        <v>726</v>
      </c>
      <c r="C791" s="7" t="s">
        <v>1865</v>
      </c>
      <c r="D791" s="7" t="s">
        <v>1374</v>
      </c>
      <c r="E791" s="7" t="s">
        <v>1843</v>
      </c>
      <c r="F791" s="7">
        <v>0</v>
      </c>
      <c r="G791" s="7">
        <v>0</v>
      </c>
      <c r="H791" s="7">
        <v>0</v>
      </c>
      <c r="I791" s="7" t="s">
        <v>99</v>
      </c>
      <c r="J791" s="7">
        <v>1</v>
      </c>
      <c r="K791" s="7" t="s">
        <v>99</v>
      </c>
      <c r="L791" s="7" t="s">
        <v>99</v>
      </c>
      <c r="M791" s="7" t="s">
        <v>99</v>
      </c>
      <c r="N791" s="7" t="s">
        <v>99</v>
      </c>
      <c r="O791" s="7" t="s">
        <v>99</v>
      </c>
      <c r="P791" s="7">
        <v>0</v>
      </c>
      <c r="Q791" s="7">
        <v>0</v>
      </c>
      <c r="R791" s="7">
        <v>0</v>
      </c>
      <c r="S791" s="7">
        <v>0</v>
      </c>
      <c r="T791" s="7">
        <v>0</v>
      </c>
      <c r="U791" s="7">
        <v>0</v>
      </c>
      <c r="V791" s="7">
        <v>0</v>
      </c>
      <c r="W791" s="7">
        <v>0</v>
      </c>
      <c r="X791" s="7" t="s">
        <v>99</v>
      </c>
      <c r="Y791" s="7" t="s">
        <v>99</v>
      </c>
      <c r="Z791" s="7"/>
      <c r="AA791" s="7"/>
      <c r="AB791" s="7"/>
      <c r="AC791" s="7"/>
      <c r="AD791" s="7"/>
      <c r="AE791" s="7"/>
      <c r="AF791" s="7"/>
      <c r="AG791" s="7"/>
      <c r="AH791" s="7">
        <v>0</v>
      </c>
    </row>
    <row r="792" spans="1:34">
      <c r="A792" s="27">
        <v>40940</v>
      </c>
      <c r="B792" s="7" t="s">
        <v>726</v>
      </c>
      <c r="C792" s="7" t="s">
        <v>1865</v>
      </c>
      <c r="D792" s="7" t="s">
        <v>1374</v>
      </c>
      <c r="E792" s="7" t="s">
        <v>943</v>
      </c>
      <c r="F792" s="7">
        <v>0</v>
      </c>
      <c r="G792" s="7">
        <v>0</v>
      </c>
      <c r="H792" s="7">
        <v>0</v>
      </c>
      <c r="I792" s="7" t="s">
        <v>99</v>
      </c>
      <c r="J792" s="7">
        <v>11</v>
      </c>
      <c r="K792" s="7" t="s">
        <v>99</v>
      </c>
      <c r="L792" s="7" t="s">
        <v>99</v>
      </c>
      <c r="M792" s="7" t="s">
        <v>99</v>
      </c>
      <c r="N792" s="7" t="s">
        <v>99</v>
      </c>
      <c r="O792" s="7" t="s">
        <v>99</v>
      </c>
      <c r="P792" s="7">
        <v>0</v>
      </c>
      <c r="Q792" s="7">
        <v>0</v>
      </c>
      <c r="R792" s="7">
        <v>0</v>
      </c>
      <c r="S792" s="7">
        <v>0</v>
      </c>
      <c r="T792" s="7">
        <v>0</v>
      </c>
      <c r="U792" s="7">
        <v>0</v>
      </c>
      <c r="V792" s="7">
        <v>0</v>
      </c>
      <c r="W792" s="7">
        <v>0</v>
      </c>
      <c r="X792" s="7" t="s">
        <v>99</v>
      </c>
      <c r="Y792" s="7" t="s">
        <v>99</v>
      </c>
      <c r="Z792" s="7"/>
      <c r="AA792" s="7"/>
      <c r="AB792" s="7"/>
      <c r="AC792" s="7"/>
      <c r="AD792" s="7"/>
      <c r="AE792" s="7"/>
      <c r="AF792" s="7"/>
      <c r="AG792" s="7"/>
      <c r="AH792" s="7">
        <v>0</v>
      </c>
    </row>
    <row r="793" spans="1:34">
      <c r="A793" s="27">
        <v>40940</v>
      </c>
      <c r="B793" s="7" t="s">
        <v>726</v>
      </c>
      <c r="C793" s="7" t="s">
        <v>1865</v>
      </c>
      <c r="D793" s="7" t="s">
        <v>1374</v>
      </c>
      <c r="E793" s="7" t="s">
        <v>1861</v>
      </c>
      <c r="F793" s="7">
        <v>0</v>
      </c>
      <c r="G793" s="7">
        <v>0</v>
      </c>
      <c r="H793" s="7">
        <v>0</v>
      </c>
      <c r="I793" s="7" t="s">
        <v>99</v>
      </c>
      <c r="J793" s="7">
        <v>4</v>
      </c>
      <c r="K793" s="7" t="s">
        <v>99</v>
      </c>
      <c r="L793" s="7" t="s">
        <v>99</v>
      </c>
      <c r="M793" s="7" t="s">
        <v>99</v>
      </c>
      <c r="N793" s="7" t="s">
        <v>99</v>
      </c>
      <c r="O793" s="7" t="s">
        <v>99</v>
      </c>
      <c r="P793" s="7">
        <v>0</v>
      </c>
      <c r="Q793" s="7">
        <v>0</v>
      </c>
      <c r="R793" s="7">
        <v>0</v>
      </c>
      <c r="S793" s="7">
        <v>0</v>
      </c>
      <c r="T793" s="7">
        <v>0</v>
      </c>
      <c r="U793" s="7">
        <v>0</v>
      </c>
      <c r="V793" s="7">
        <v>0</v>
      </c>
      <c r="W793" s="7">
        <v>0</v>
      </c>
      <c r="X793" s="7" t="s">
        <v>99</v>
      </c>
      <c r="Y793" s="7" t="s">
        <v>99</v>
      </c>
      <c r="Z793" s="7"/>
      <c r="AA793" s="7"/>
      <c r="AB793" s="7"/>
      <c r="AC793" s="7"/>
      <c r="AD793" s="7"/>
      <c r="AE793" s="7"/>
      <c r="AF793" s="7"/>
      <c r="AG793" s="7"/>
      <c r="AH793" s="7">
        <v>0</v>
      </c>
    </row>
    <row r="794" spans="1:34">
      <c r="A794" s="27">
        <v>40940</v>
      </c>
      <c r="B794" s="7" t="s">
        <v>726</v>
      </c>
      <c r="C794" s="7" t="s">
        <v>1865</v>
      </c>
      <c r="D794" s="7" t="s">
        <v>1374</v>
      </c>
      <c r="E794" s="7" t="s">
        <v>1862</v>
      </c>
      <c r="F794" s="7">
        <v>0</v>
      </c>
      <c r="G794" s="7">
        <v>0</v>
      </c>
      <c r="H794" s="7">
        <v>0</v>
      </c>
      <c r="I794" s="7" t="s">
        <v>99</v>
      </c>
      <c r="J794" s="7">
        <v>7</v>
      </c>
      <c r="K794" s="7" t="s">
        <v>99</v>
      </c>
      <c r="L794" s="7" t="s">
        <v>99</v>
      </c>
      <c r="M794" s="7" t="s">
        <v>99</v>
      </c>
      <c r="N794" s="7" t="s">
        <v>99</v>
      </c>
      <c r="O794" s="7" t="s">
        <v>99</v>
      </c>
      <c r="P794" s="7">
        <v>0</v>
      </c>
      <c r="Q794" s="7">
        <v>0</v>
      </c>
      <c r="R794" s="7">
        <v>0</v>
      </c>
      <c r="S794" s="7">
        <v>0</v>
      </c>
      <c r="T794" s="7">
        <v>0</v>
      </c>
      <c r="U794" s="7">
        <v>0</v>
      </c>
      <c r="V794" s="7">
        <v>0</v>
      </c>
      <c r="W794" s="7">
        <v>0</v>
      </c>
      <c r="X794" s="7" t="s">
        <v>99</v>
      </c>
      <c r="Y794" s="7" t="s">
        <v>99</v>
      </c>
      <c r="Z794" s="7"/>
      <c r="AA794" s="7"/>
      <c r="AB794" s="7"/>
      <c r="AC794" s="7"/>
      <c r="AD794" s="7"/>
      <c r="AE794" s="7"/>
      <c r="AF794" s="7"/>
      <c r="AG794" s="7"/>
      <c r="AH794" s="7">
        <v>0</v>
      </c>
    </row>
    <row r="795" spans="1:34">
      <c r="A795" s="27">
        <v>40940</v>
      </c>
      <c r="B795" s="7" t="s">
        <v>726</v>
      </c>
      <c r="C795" s="7" t="s">
        <v>405</v>
      </c>
      <c r="D795" s="7" t="s">
        <v>734</v>
      </c>
      <c r="E795" s="7" t="s">
        <v>1843</v>
      </c>
      <c r="F795" s="7">
        <v>144</v>
      </c>
      <c r="G795" s="7">
        <v>56</v>
      </c>
      <c r="H795" s="7">
        <v>22</v>
      </c>
      <c r="I795" s="7" t="s">
        <v>99</v>
      </c>
      <c r="J795" s="7">
        <v>0</v>
      </c>
      <c r="K795" s="7" t="s">
        <v>99</v>
      </c>
      <c r="L795" s="7" t="s">
        <v>99</v>
      </c>
      <c r="M795" s="7" t="s">
        <v>99</v>
      </c>
      <c r="N795" s="7" t="s">
        <v>99</v>
      </c>
      <c r="O795" s="7" t="s">
        <v>99</v>
      </c>
      <c r="P795" s="7">
        <v>0</v>
      </c>
      <c r="Q795" s="7">
        <v>0</v>
      </c>
      <c r="R795" s="7">
        <v>0</v>
      </c>
      <c r="S795" s="7">
        <v>0</v>
      </c>
      <c r="T795" s="7">
        <v>0</v>
      </c>
      <c r="U795" s="7">
        <v>0</v>
      </c>
      <c r="V795" s="7">
        <v>0</v>
      </c>
      <c r="W795" s="7">
        <v>0</v>
      </c>
      <c r="X795" s="7" t="s">
        <v>99</v>
      </c>
      <c r="Y795" s="7" t="s">
        <v>99</v>
      </c>
      <c r="Z795" s="7"/>
      <c r="AA795" s="7"/>
      <c r="AB795" s="7"/>
      <c r="AC795" s="7"/>
      <c r="AD795" s="7"/>
      <c r="AE795" s="7"/>
      <c r="AF795" s="7"/>
      <c r="AG795" s="7"/>
      <c r="AH795" s="7">
        <v>0</v>
      </c>
    </row>
    <row r="796" spans="1:34">
      <c r="A796" s="27">
        <v>40940</v>
      </c>
      <c r="B796" s="7" t="s">
        <v>726</v>
      </c>
      <c r="C796" s="7" t="s">
        <v>405</v>
      </c>
      <c r="D796" s="7" t="s">
        <v>734</v>
      </c>
      <c r="E796" s="7" t="s">
        <v>943</v>
      </c>
      <c r="F796" s="7">
        <v>939</v>
      </c>
      <c r="G796" s="7">
        <v>556</v>
      </c>
      <c r="H796" s="7">
        <v>153</v>
      </c>
      <c r="I796" s="7" t="s">
        <v>99</v>
      </c>
      <c r="J796" s="7">
        <v>0</v>
      </c>
      <c r="K796" s="7" t="s">
        <v>99</v>
      </c>
      <c r="L796" s="7" t="s">
        <v>99</v>
      </c>
      <c r="M796" s="7" t="s">
        <v>99</v>
      </c>
      <c r="N796" s="7" t="s">
        <v>99</v>
      </c>
      <c r="O796" s="7" t="s">
        <v>99</v>
      </c>
      <c r="P796" s="7">
        <v>0</v>
      </c>
      <c r="Q796" s="7">
        <v>0</v>
      </c>
      <c r="R796" s="7">
        <v>0</v>
      </c>
      <c r="S796" s="7">
        <v>0</v>
      </c>
      <c r="T796" s="7">
        <v>0</v>
      </c>
      <c r="U796" s="7">
        <v>0</v>
      </c>
      <c r="V796" s="7">
        <v>0</v>
      </c>
      <c r="W796" s="7">
        <v>0</v>
      </c>
      <c r="X796" s="7" t="s">
        <v>99</v>
      </c>
      <c r="Y796" s="7" t="s">
        <v>99</v>
      </c>
      <c r="Z796" s="7"/>
      <c r="AA796" s="7"/>
      <c r="AB796" s="7"/>
      <c r="AC796" s="7"/>
      <c r="AD796" s="7"/>
      <c r="AE796" s="7"/>
      <c r="AF796" s="7"/>
      <c r="AG796" s="7"/>
      <c r="AH796" s="7">
        <v>0</v>
      </c>
    </row>
    <row r="797" spans="1:34">
      <c r="A797" s="27">
        <v>40940</v>
      </c>
      <c r="B797" s="7" t="s">
        <v>726</v>
      </c>
      <c r="C797" s="7" t="s">
        <v>405</v>
      </c>
      <c r="D797" s="7" t="s">
        <v>734</v>
      </c>
      <c r="E797" s="7" t="s">
        <v>1861</v>
      </c>
      <c r="F797" s="7">
        <v>420</v>
      </c>
      <c r="G797" s="7">
        <v>250</v>
      </c>
      <c r="H797" s="7">
        <v>67</v>
      </c>
      <c r="I797" s="7" t="s">
        <v>99</v>
      </c>
      <c r="J797" s="7">
        <v>0</v>
      </c>
      <c r="K797" s="7" t="s">
        <v>99</v>
      </c>
      <c r="L797" s="7" t="s">
        <v>99</v>
      </c>
      <c r="M797" s="7" t="s">
        <v>99</v>
      </c>
      <c r="N797" s="7" t="s">
        <v>99</v>
      </c>
      <c r="O797" s="7" t="s">
        <v>99</v>
      </c>
      <c r="P797" s="7">
        <v>0</v>
      </c>
      <c r="Q797" s="7">
        <v>0</v>
      </c>
      <c r="R797" s="7">
        <v>0</v>
      </c>
      <c r="S797" s="7">
        <v>0</v>
      </c>
      <c r="T797" s="7">
        <v>0</v>
      </c>
      <c r="U797" s="7">
        <v>0</v>
      </c>
      <c r="V797" s="7">
        <v>0</v>
      </c>
      <c r="W797" s="7">
        <v>0</v>
      </c>
      <c r="X797" s="7" t="s">
        <v>99</v>
      </c>
      <c r="Y797" s="7" t="s">
        <v>99</v>
      </c>
      <c r="Z797" s="7"/>
      <c r="AA797" s="7"/>
      <c r="AB797" s="7"/>
      <c r="AC797" s="7"/>
      <c r="AD797" s="7"/>
      <c r="AE797" s="7"/>
      <c r="AF797" s="7"/>
      <c r="AG797" s="7"/>
      <c r="AH797" s="7">
        <v>0</v>
      </c>
    </row>
    <row r="798" spans="1:34">
      <c r="A798" s="27">
        <v>40940</v>
      </c>
      <c r="B798" s="7" t="s">
        <v>726</v>
      </c>
      <c r="C798" s="7" t="s">
        <v>405</v>
      </c>
      <c r="D798" s="7" t="s">
        <v>734</v>
      </c>
      <c r="E798" s="7" t="s">
        <v>1862</v>
      </c>
      <c r="F798" s="7">
        <v>519</v>
      </c>
      <c r="G798" s="7">
        <v>306</v>
      </c>
      <c r="H798" s="7">
        <v>86</v>
      </c>
      <c r="I798" s="7" t="s">
        <v>99</v>
      </c>
      <c r="J798" s="7">
        <v>0</v>
      </c>
      <c r="K798" s="7" t="s">
        <v>99</v>
      </c>
      <c r="L798" s="7" t="s">
        <v>99</v>
      </c>
      <c r="M798" s="7" t="s">
        <v>99</v>
      </c>
      <c r="N798" s="7" t="s">
        <v>99</v>
      </c>
      <c r="O798" s="7" t="s">
        <v>99</v>
      </c>
      <c r="P798" s="7">
        <v>0</v>
      </c>
      <c r="Q798" s="7">
        <v>0</v>
      </c>
      <c r="R798" s="7">
        <v>0</v>
      </c>
      <c r="S798" s="7">
        <v>0</v>
      </c>
      <c r="T798" s="7">
        <v>0</v>
      </c>
      <c r="U798" s="7">
        <v>0</v>
      </c>
      <c r="V798" s="7">
        <v>0</v>
      </c>
      <c r="W798" s="7">
        <v>0</v>
      </c>
      <c r="X798" s="7" t="s">
        <v>99</v>
      </c>
      <c r="Y798" s="7" t="s">
        <v>99</v>
      </c>
      <c r="Z798" s="7"/>
      <c r="AA798" s="7"/>
      <c r="AB798" s="7"/>
      <c r="AC798" s="7"/>
      <c r="AD798" s="7"/>
      <c r="AE798" s="7"/>
      <c r="AF798" s="7"/>
      <c r="AG798" s="7"/>
      <c r="AH798" s="7">
        <v>0</v>
      </c>
    </row>
    <row r="799" spans="1:34">
      <c r="A799" s="27">
        <v>40940</v>
      </c>
      <c r="B799" s="7" t="s">
        <v>268</v>
      </c>
      <c r="C799" s="7" t="s">
        <v>1151</v>
      </c>
      <c r="D799" s="7" t="s">
        <v>734</v>
      </c>
      <c r="E799" s="7" t="s">
        <v>1843</v>
      </c>
      <c r="F799" s="7">
        <v>92</v>
      </c>
      <c r="G799" s="7">
        <v>37</v>
      </c>
      <c r="H799" s="7">
        <v>13</v>
      </c>
      <c r="I799" s="7" t="s">
        <v>99</v>
      </c>
      <c r="J799" s="7">
        <v>41</v>
      </c>
      <c r="K799" s="7" t="s">
        <v>99</v>
      </c>
      <c r="L799" s="7" t="s">
        <v>99</v>
      </c>
      <c r="M799" s="7" t="s">
        <v>99</v>
      </c>
      <c r="N799" s="7" t="s">
        <v>99</v>
      </c>
      <c r="O799" s="7" t="s">
        <v>99</v>
      </c>
      <c r="P799" s="7">
        <v>5</v>
      </c>
      <c r="Q799" s="7">
        <v>0</v>
      </c>
      <c r="R799" s="7">
        <v>2</v>
      </c>
      <c r="S799" s="7">
        <v>2</v>
      </c>
      <c r="T799" s="7">
        <v>9</v>
      </c>
      <c r="U799" s="7">
        <v>4</v>
      </c>
      <c r="V799" s="7">
        <v>2</v>
      </c>
      <c r="W799" s="7">
        <v>0</v>
      </c>
      <c r="X799" s="7" t="s">
        <v>99</v>
      </c>
      <c r="Y799" s="7" t="s">
        <v>99</v>
      </c>
      <c r="Z799" s="7"/>
      <c r="AA799" s="7"/>
      <c r="AB799" s="7"/>
      <c r="AC799" s="7"/>
      <c r="AD799" s="7"/>
      <c r="AE799" s="7"/>
      <c r="AF799" s="7"/>
      <c r="AG799" s="7"/>
      <c r="AH799" s="7">
        <v>1</v>
      </c>
    </row>
    <row r="800" spans="1:34">
      <c r="A800" s="27">
        <v>40940</v>
      </c>
      <c r="B800" s="7" t="s">
        <v>268</v>
      </c>
      <c r="C800" s="7" t="s">
        <v>1151</v>
      </c>
      <c r="D800" s="7" t="s">
        <v>734</v>
      </c>
      <c r="E800" s="7" t="s">
        <v>943</v>
      </c>
      <c r="F800" s="7">
        <v>161</v>
      </c>
      <c r="G800" s="7">
        <v>65</v>
      </c>
      <c r="H800" s="7">
        <v>29</v>
      </c>
      <c r="I800" s="7" t="s">
        <v>99</v>
      </c>
      <c r="J800" s="7">
        <v>144</v>
      </c>
      <c r="K800" s="7" t="s">
        <v>99</v>
      </c>
      <c r="L800" s="7" t="s">
        <v>99</v>
      </c>
      <c r="M800" s="7" t="s">
        <v>99</v>
      </c>
      <c r="N800" s="7" t="s">
        <v>99</v>
      </c>
      <c r="O800" s="7" t="s">
        <v>99</v>
      </c>
      <c r="P800" s="7">
        <v>7</v>
      </c>
      <c r="Q800" s="7">
        <v>0</v>
      </c>
      <c r="R800" s="7">
        <v>4</v>
      </c>
      <c r="S800" s="7">
        <v>5</v>
      </c>
      <c r="T800" s="7">
        <v>47</v>
      </c>
      <c r="U800" s="7">
        <v>8</v>
      </c>
      <c r="V800" s="7">
        <v>12</v>
      </c>
      <c r="W800" s="7">
        <v>0</v>
      </c>
      <c r="X800" s="7" t="s">
        <v>99</v>
      </c>
      <c r="Y800" s="7" t="s">
        <v>99</v>
      </c>
      <c r="Z800" s="7"/>
      <c r="AA800" s="7"/>
      <c r="AB800" s="7"/>
      <c r="AC800" s="7"/>
      <c r="AD800" s="7"/>
      <c r="AE800" s="7"/>
      <c r="AF800" s="7"/>
      <c r="AG800" s="7"/>
      <c r="AH800" s="7">
        <v>3</v>
      </c>
    </row>
    <row r="801" spans="1:34">
      <c r="A801" s="27">
        <v>40940</v>
      </c>
      <c r="B801" s="7" t="s">
        <v>268</v>
      </c>
      <c r="C801" s="7" t="s">
        <v>1151</v>
      </c>
      <c r="D801" s="7" t="s">
        <v>734</v>
      </c>
      <c r="E801" s="7" t="s">
        <v>1861</v>
      </c>
      <c r="F801" s="7">
        <v>55</v>
      </c>
      <c r="G801" s="7">
        <v>23</v>
      </c>
      <c r="H801" s="7">
        <v>10</v>
      </c>
      <c r="I801" s="7" t="s">
        <v>99</v>
      </c>
      <c r="J801" s="7">
        <v>69</v>
      </c>
      <c r="K801" s="7" t="s">
        <v>99</v>
      </c>
      <c r="L801" s="7" t="s">
        <v>99</v>
      </c>
      <c r="M801" s="7" t="s">
        <v>99</v>
      </c>
      <c r="N801" s="7" t="s">
        <v>99</v>
      </c>
      <c r="O801" s="7" t="s">
        <v>99</v>
      </c>
      <c r="P801" s="7">
        <v>1</v>
      </c>
      <c r="Q801" s="7">
        <v>0</v>
      </c>
      <c r="R801" s="7">
        <v>1</v>
      </c>
      <c r="S801" s="7">
        <v>2</v>
      </c>
      <c r="T801" s="7">
        <v>20</v>
      </c>
      <c r="U801" s="7">
        <v>6</v>
      </c>
      <c r="V801" s="7">
        <v>4</v>
      </c>
      <c r="W801" s="7">
        <v>0</v>
      </c>
      <c r="X801" s="7" t="s">
        <v>99</v>
      </c>
      <c r="Y801" s="7" t="s">
        <v>99</v>
      </c>
      <c r="Z801" s="7"/>
      <c r="AA801" s="7"/>
      <c r="AB801" s="7"/>
      <c r="AC801" s="7"/>
      <c r="AD801" s="7"/>
      <c r="AE801" s="7"/>
      <c r="AF801" s="7"/>
      <c r="AG801" s="7"/>
      <c r="AH801" s="7">
        <v>0</v>
      </c>
    </row>
    <row r="802" spans="1:34">
      <c r="A802" s="27">
        <v>40940</v>
      </c>
      <c r="B802" s="7" t="s">
        <v>268</v>
      </c>
      <c r="C802" s="7" t="s">
        <v>1151</v>
      </c>
      <c r="D802" s="7" t="s">
        <v>734</v>
      </c>
      <c r="E802" s="7" t="s">
        <v>1862</v>
      </c>
      <c r="F802" s="7">
        <v>106</v>
      </c>
      <c r="G802" s="7">
        <v>42</v>
      </c>
      <c r="H802" s="7">
        <v>19</v>
      </c>
      <c r="I802" s="7" t="s">
        <v>99</v>
      </c>
      <c r="J802" s="7">
        <v>75</v>
      </c>
      <c r="K802" s="7" t="s">
        <v>99</v>
      </c>
      <c r="L802" s="7" t="s">
        <v>99</v>
      </c>
      <c r="M802" s="7" t="s">
        <v>99</v>
      </c>
      <c r="N802" s="7" t="s">
        <v>99</v>
      </c>
      <c r="O802" s="7" t="s">
        <v>99</v>
      </c>
      <c r="P802" s="7">
        <v>6</v>
      </c>
      <c r="Q802" s="7">
        <v>0</v>
      </c>
      <c r="R802" s="7">
        <v>3</v>
      </c>
      <c r="S802" s="7">
        <v>3</v>
      </c>
      <c r="T802" s="7">
        <v>27</v>
      </c>
      <c r="U802" s="7">
        <v>2</v>
      </c>
      <c r="V802" s="7">
        <v>8</v>
      </c>
      <c r="W802" s="7">
        <v>0</v>
      </c>
      <c r="X802" s="7" t="s">
        <v>99</v>
      </c>
      <c r="Y802" s="7" t="s">
        <v>99</v>
      </c>
      <c r="Z802" s="7"/>
      <c r="AA802" s="7"/>
      <c r="AB802" s="7"/>
      <c r="AC802" s="7"/>
      <c r="AD802" s="7"/>
      <c r="AE802" s="7"/>
      <c r="AF802" s="7"/>
      <c r="AG802" s="7"/>
      <c r="AH802" s="7">
        <v>3</v>
      </c>
    </row>
    <row r="803" spans="1:34">
      <c r="A803" s="27">
        <v>40940</v>
      </c>
      <c r="B803" s="7" t="s">
        <v>268</v>
      </c>
      <c r="C803" s="7" t="s">
        <v>1863</v>
      </c>
      <c r="D803" s="7" t="s">
        <v>734</v>
      </c>
      <c r="E803" s="7" t="s">
        <v>1843</v>
      </c>
      <c r="F803" s="7">
        <v>52</v>
      </c>
      <c r="G803" s="7">
        <v>19</v>
      </c>
      <c r="H803" s="7">
        <v>9</v>
      </c>
      <c r="I803" s="7" t="s">
        <v>99</v>
      </c>
      <c r="J803" s="7">
        <v>23</v>
      </c>
      <c r="K803" s="7" t="s">
        <v>99</v>
      </c>
      <c r="L803" s="7" t="s">
        <v>99</v>
      </c>
      <c r="M803" s="7" t="s">
        <v>99</v>
      </c>
      <c r="N803" s="7" t="s">
        <v>99</v>
      </c>
      <c r="O803" s="7" t="s">
        <v>99</v>
      </c>
      <c r="P803" s="7">
        <v>5</v>
      </c>
      <c r="Q803" s="7">
        <v>0</v>
      </c>
      <c r="R803" s="7">
        <v>1</v>
      </c>
      <c r="S803" s="7">
        <v>2</v>
      </c>
      <c r="T803" s="7">
        <v>6</v>
      </c>
      <c r="U803" s="7">
        <v>4</v>
      </c>
      <c r="V803" s="7">
        <v>1</v>
      </c>
      <c r="W803" s="7">
        <v>0</v>
      </c>
      <c r="X803" s="7" t="s">
        <v>99</v>
      </c>
      <c r="Y803" s="7" t="s">
        <v>99</v>
      </c>
      <c r="Z803" s="7"/>
      <c r="AA803" s="7"/>
      <c r="AB803" s="7"/>
      <c r="AC803" s="7"/>
      <c r="AD803" s="7"/>
      <c r="AE803" s="7"/>
      <c r="AF803" s="7"/>
      <c r="AG803" s="7"/>
      <c r="AH803" s="7">
        <v>0</v>
      </c>
    </row>
    <row r="804" spans="1:34">
      <c r="A804" s="27">
        <v>40940</v>
      </c>
      <c r="B804" s="7" t="s">
        <v>268</v>
      </c>
      <c r="C804" s="7" t="s">
        <v>1863</v>
      </c>
      <c r="D804" s="7" t="s">
        <v>734</v>
      </c>
      <c r="E804" s="7" t="s">
        <v>943</v>
      </c>
      <c r="F804" s="7">
        <v>778</v>
      </c>
      <c r="G804" s="7">
        <v>491</v>
      </c>
      <c r="H804" s="7">
        <v>124</v>
      </c>
      <c r="I804" s="7" t="s">
        <v>99</v>
      </c>
      <c r="J804" s="7">
        <v>32</v>
      </c>
      <c r="K804" s="7" t="s">
        <v>99</v>
      </c>
      <c r="L804" s="7" t="s">
        <v>99</v>
      </c>
      <c r="M804" s="7" t="s">
        <v>99</v>
      </c>
      <c r="N804" s="7" t="s">
        <v>99</v>
      </c>
      <c r="O804" s="7" t="s">
        <v>99</v>
      </c>
      <c r="P804" s="7">
        <v>7</v>
      </c>
      <c r="Q804" s="7">
        <v>0</v>
      </c>
      <c r="R804" s="7">
        <v>3</v>
      </c>
      <c r="S804" s="7">
        <v>5</v>
      </c>
      <c r="T804" s="7">
        <v>10</v>
      </c>
      <c r="U804" s="7">
        <v>8</v>
      </c>
      <c r="V804" s="7">
        <v>2</v>
      </c>
      <c r="W804" s="7">
        <v>0</v>
      </c>
      <c r="X804" s="7" t="s">
        <v>99</v>
      </c>
      <c r="Y804" s="7" t="s">
        <v>99</v>
      </c>
      <c r="Z804" s="7"/>
      <c r="AA804" s="7"/>
      <c r="AB804" s="7"/>
      <c r="AC804" s="7"/>
      <c r="AD804" s="7"/>
      <c r="AE804" s="7"/>
      <c r="AF804" s="7"/>
      <c r="AG804" s="7"/>
      <c r="AH804" s="7">
        <v>0</v>
      </c>
    </row>
    <row r="805" spans="1:34">
      <c r="A805" s="27">
        <v>40940</v>
      </c>
      <c r="B805" s="7" t="s">
        <v>268</v>
      </c>
      <c r="C805" s="7" t="s">
        <v>1863</v>
      </c>
      <c r="D805" s="7" t="s">
        <v>734</v>
      </c>
      <c r="E805" s="7" t="s">
        <v>1861</v>
      </c>
      <c r="F805" s="7">
        <v>365</v>
      </c>
      <c r="G805" s="7">
        <v>227</v>
      </c>
      <c r="H805" s="7">
        <v>57</v>
      </c>
      <c r="I805" s="7" t="s">
        <v>99</v>
      </c>
      <c r="J805" s="7">
        <v>7</v>
      </c>
      <c r="K805" s="7" t="s">
        <v>99</v>
      </c>
      <c r="L805" s="7" t="s">
        <v>99</v>
      </c>
      <c r="M805" s="7" t="s">
        <v>99</v>
      </c>
      <c r="N805" s="7" t="s">
        <v>99</v>
      </c>
      <c r="O805" s="7" t="s">
        <v>99</v>
      </c>
      <c r="P805" s="7">
        <v>1</v>
      </c>
      <c r="Q805" s="7">
        <v>0</v>
      </c>
      <c r="R805" s="7">
        <v>1</v>
      </c>
      <c r="S805" s="7">
        <v>2</v>
      </c>
      <c r="T805" s="7">
        <v>4</v>
      </c>
      <c r="U805" s="7">
        <v>6</v>
      </c>
      <c r="V805" s="7">
        <v>1</v>
      </c>
      <c r="W805" s="7">
        <v>0</v>
      </c>
      <c r="X805" s="7" t="s">
        <v>99</v>
      </c>
      <c r="Y805" s="7" t="s">
        <v>99</v>
      </c>
      <c r="Z805" s="7"/>
      <c r="AA805" s="7"/>
      <c r="AB805" s="7"/>
      <c r="AC805" s="7"/>
      <c r="AD805" s="7"/>
      <c r="AE805" s="7"/>
      <c r="AF805" s="7"/>
      <c r="AG805" s="7"/>
      <c r="AH805" s="7">
        <v>0</v>
      </c>
    </row>
    <row r="806" spans="1:34">
      <c r="A806" s="27">
        <v>40940</v>
      </c>
      <c r="B806" s="7" t="s">
        <v>268</v>
      </c>
      <c r="C806" s="7" t="s">
        <v>1863</v>
      </c>
      <c r="D806" s="7" t="s">
        <v>734</v>
      </c>
      <c r="E806" s="7" t="s">
        <v>1862</v>
      </c>
      <c r="F806" s="7">
        <v>413</v>
      </c>
      <c r="G806" s="7">
        <v>264</v>
      </c>
      <c r="H806" s="7">
        <v>67</v>
      </c>
      <c r="I806" s="7" t="s">
        <v>99</v>
      </c>
      <c r="J806" s="7">
        <v>25</v>
      </c>
      <c r="K806" s="7" t="s">
        <v>99</v>
      </c>
      <c r="L806" s="7" t="s">
        <v>99</v>
      </c>
      <c r="M806" s="7" t="s">
        <v>99</v>
      </c>
      <c r="N806" s="7" t="s">
        <v>99</v>
      </c>
      <c r="O806" s="7" t="s">
        <v>99</v>
      </c>
      <c r="P806" s="7">
        <v>6</v>
      </c>
      <c r="Q806" s="7">
        <v>0</v>
      </c>
      <c r="R806" s="7">
        <v>2</v>
      </c>
      <c r="S806" s="7">
        <v>3</v>
      </c>
      <c r="T806" s="7">
        <v>6</v>
      </c>
      <c r="U806" s="7">
        <v>2</v>
      </c>
      <c r="V806" s="7">
        <v>1</v>
      </c>
      <c r="W806" s="7">
        <v>0</v>
      </c>
      <c r="X806" s="7" t="s">
        <v>99</v>
      </c>
      <c r="Y806" s="7" t="s">
        <v>99</v>
      </c>
      <c r="Z806" s="7"/>
      <c r="AA806" s="7"/>
      <c r="AB806" s="7"/>
      <c r="AC806" s="7"/>
      <c r="AD806" s="7"/>
      <c r="AE806" s="7"/>
      <c r="AF806" s="7"/>
      <c r="AG806" s="7"/>
      <c r="AH806" s="7">
        <v>0</v>
      </c>
    </row>
    <row r="807" spans="1:34">
      <c r="A807" s="27">
        <v>40940</v>
      </c>
      <c r="B807" s="7" t="s">
        <v>268</v>
      </c>
      <c r="C807" s="7" t="s">
        <v>1865</v>
      </c>
      <c r="D807" s="7" t="s">
        <v>734</v>
      </c>
      <c r="E807" s="7" t="s">
        <v>1843</v>
      </c>
      <c r="F807" s="7">
        <v>51</v>
      </c>
      <c r="G807" s="7">
        <v>18</v>
      </c>
      <c r="H807" s="7">
        <v>9</v>
      </c>
      <c r="I807" s="7" t="s">
        <v>99</v>
      </c>
      <c r="J807" s="7">
        <v>18</v>
      </c>
      <c r="K807" s="7" t="s">
        <v>99</v>
      </c>
      <c r="L807" s="7" t="s">
        <v>99</v>
      </c>
      <c r="M807" s="7" t="s">
        <v>99</v>
      </c>
      <c r="N807" s="7" t="s">
        <v>99</v>
      </c>
      <c r="O807" s="7" t="s">
        <v>99</v>
      </c>
      <c r="P807" s="7">
        <v>0</v>
      </c>
      <c r="Q807" s="7">
        <v>0</v>
      </c>
      <c r="R807" s="7">
        <v>1</v>
      </c>
      <c r="S807" s="7">
        <v>0</v>
      </c>
      <c r="T807" s="7">
        <v>3</v>
      </c>
      <c r="U807" s="7">
        <v>0</v>
      </c>
      <c r="V807" s="7">
        <v>1</v>
      </c>
      <c r="W807" s="7">
        <v>0</v>
      </c>
      <c r="X807" s="7" t="s">
        <v>99</v>
      </c>
      <c r="Y807" s="7" t="s">
        <v>99</v>
      </c>
      <c r="Z807" s="7"/>
      <c r="AA807" s="7"/>
      <c r="AB807" s="7"/>
      <c r="AC807" s="7"/>
      <c r="AD807" s="7"/>
      <c r="AE807" s="7"/>
      <c r="AF807" s="7"/>
      <c r="AG807" s="7"/>
      <c r="AH807" s="7">
        <v>1</v>
      </c>
    </row>
    <row r="808" spans="1:34">
      <c r="A808" s="27">
        <v>40940</v>
      </c>
      <c r="B808" s="7" t="s">
        <v>268</v>
      </c>
      <c r="C808" s="7" t="s">
        <v>1865</v>
      </c>
      <c r="D808" s="7" t="s">
        <v>734</v>
      </c>
      <c r="E808" s="7" t="s">
        <v>943</v>
      </c>
      <c r="F808" s="7">
        <v>755</v>
      </c>
      <c r="G808" s="7">
        <v>468</v>
      </c>
      <c r="H808" s="7">
        <v>124</v>
      </c>
      <c r="I808" s="7" t="s">
        <v>99</v>
      </c>
      <c r="J808" s="7">
        <v>112</v>
      </c>
      <c r="K808" s="7" t="s">
        <v>99</v>
      </c>
      <c r="L808" s="7" t="s">
        <v>99</v>
      </c>
      <c r="M808" s="7" t="s">
        <v>99</v>
      </c>
      <c r="N808" s="7" t="s">
        <v>99</v>
      </c>
      <c r="O808" s="7" t="s">
        <v>99</v>
      </c>
      <c r="P808" s="7">
        <v>0</v>
      </c>
      <c r="Q808" s="7">
        <v>0</v>
      </c>
      <c r="R808" s="7">
        <v>1</v>
      </c>
      <c r="S808" s="7">
        <v>0</v>
      </c>
      <c r="T808" s="7">
        <v>37</v>
      </c>
      <c r="U808" s="7">
        <v>0</v>
      </c>
      <c r="V808" s="7">
        <v>10</v>
      </c>
      <c r="W808" s="7">
        <v>0</v>
      </c>
      <c r="X808" s="7" t="s">
        <v>99</v>
      </c>
      <c r="Y808" s="7" t="s">
        <v>99</v>
      </c>
      <c r="Z808" s="7"/>
      <c r="AA808" s="7"/>
      <c r="AB808" s="7"/>
      <c r="AC808" s="7"/>
      <c r="AD808" s="7"/>
      <c r="AE808" s="7"/>
      <c r="AF808" s="7"/>
      <c r="AG808" s="7"/>
      <c r="AH808" s="7">
        <v>3</v>
      </c>
    </row>
    <row r="809" spans="1:34">
      <c r="A809" s="27">
        <v>40940</v>
      </c>
      <c r="B809" s="7" t="s">
        <v>268</v>
      </c>
      <c r="C809" s="7" t="s">
        <v>1865</v>
      </c>
      <c r="D809" s="7" t="s">
        <v>734</v>
      </c>
      <c r="E809" s="7" t="s">
        <v>1861</v>
      </c>
      <c r="F809" s="7">
        <v>355</v>
      </c>
      <c r="G809" s="7">
        <v>217</v>
      </c>
      <c r="H809" s="7">
        <v>57</v>
      </c>
      <c r="I809" s="7" t="s">
        <v>99</v>
      </c>
      <c r="J809" s="7">
        <v>62</v>
      </c>
      <c r="K809" s="7" t="s">
        <v>99</v>
      </c>
      <c r="L809" s="7" t="s">
        <v>99</v>
      </c>
      <c r="M809" s="7" t="s">
        <v>99</v>
      </c>
      <c r="N809" s="7" t="s">
        <v>99</v>
      </c>
      <c r="O809" s="7" t="s">
        <v>99</v>
      </c>
      <c r="P809" s="7">
        <v>0</v>
      </c>
      <c r="Q809" s="7">
        <v>0</v>
      </c>
      <c r="R809" s="7">
        <v>0</v>
      </c>
      <c r="S809" s="7">
        <v>0</v>
      </c>
      <c r="T809" s="7">
        <v>16</v>
      </c>
      <c r="U809" s="7">
        <v>0</v>
      </c>
      <c r="V809" s="7">
        <v>3</v>
      </c>
      <c r="W809" s="7">
        <v>0</v>
      </c>
      <c r="X809" s="7" t="s">
        <v>99</v>
      </c>
      <c r="Y809" s="7" t="s">
        <v>99</v>
      </c>
      <c r="Z809" s="7"/>
      <c r="AA809" s="7"/>
      <c r="AB809" s="7"/>
      <c r="AC809" s="7"/>
      <c r="AD809" s="7"/>
      <c r="AE809" s="7"/>
      <c r="AF809" s="7"/>
      <c r="AG809" s="7"/>
      <c r="AH809" s="7">
        <v>0</v>
      </c>
    </row>
    <row r="810" spans="1:34">
      <c r="A810" s="27">
        <v>40940</v>
      </c>
      <c r="B810" s="7" t="s">
        <v>268</v>
      </c>
      <c r="C810" s="7" t="s">
        <v>1865</v>
      </c>
      <c r="D810" s="7" t="s">
        <v>734</v>
      </c>
      <c r="E810" s="7" t="s">
        <v>1862</v>
      </c>
      <c r="F810" s="7">
        <v>400</v>
      </c>
      <c r="G810" s="7">
        <v>251</v>
      </c>
      <c r="H810" s="7">
        <v>67</v>
      </c>
      <c r="I810" s="7" t="s">
        <v>99</v>
      </c>
      <c r="J810" s="7">
        <v>50</v>
      </c>
      <c r="K810" s="7" t="s">
        <v>99</v>
      </c>
      <c r="L810" s="7" t="s">
        <v>99</v>
      </c>
      <c r="M810" s="7" t="s">
        <v>99</v>
      </c>
      <c r="N810" s="7" t="s">
        <v>99</v>
      </c>
      <c r="O810" s="7" t="s">
        <v>99</v>
      </c>
      <c r="P810" s="7">
        <v>0</v>
      </c>
      <c r="Q810" s="7">
        <v>0</v>
      </c>
      <c r="R810" s="7">
        <v>1</v>
      </c>
      <c r="S810" s="7">
        <v>0</v>
      </c>
      <c r="T810" s="7">
        <v>21</v>
      </c>
      <c r="U810" s="7">
        <v>0</v>
      </c>
      <c r="V810" s="7">
        <v>7</v>
      </c>
      <c r="W810" s="7">
        <v>0</v>
      </c>
      <c r="X810" s="7" t="s">
        <v>99</v>
      </c>
      <c r="Y810" s="7" t="s">
        <v>99</v>
      </c>
      <c r="Z810" s="7"/>
      <c r="AA810" s="7"/>
      <c r="AB810" s="7"/>
      <c r="AC810" s="7"/>
      <c r="AD810" s="7"/>
      <c r="AE810" s="7"/>
      <c r="AF810" s="7"/>
      <c r="AG810" s="7"/>
      <c r="AH810" s="7">
        <v>3</v>
      </c>
    </row>
    <row r="811" spans="1:34">
      <c r="A811" s="27">
        <v>40940</v>
      </c>
      <c r="B811" s="7" t="s">
        <v>268</v>
      </c>
      <c r="C811" s="7" t="s">
        <v>1865</v>
      </c>
      <c r="D811" s="7" t="s">
        <v>1866</v>
      </c>
      <c r="E811" s="7" t="s">
        <v>1843</v>
      </c>
      <c r="F811" s="7">
        <v>1</v>
      </c>
      <c r="G811" s="7">
        <v>1</v>
      </c>
      <c r="H811" s="7">
        <v>0</v>
      </c>
      <c r="I811" s="7" t="s">
        <v>99</v>
      </c>
      <c r="J811" s="7">
        <v>18</v>
      </c>
      <c r="K811" s="7" t="s">
        <v>99</v>
      </c>
      <c r="L811" s="7" t="s">
        <v>99</v>
      </c>
      <c r="M811" s="7" t="s">
        <v>99</v>
      </c>
      <c r="N811" s="7" t="s">
        <v>99</v>
      </c>
      <c r="O811" s="7" t="s">
        <v>99</v>
      </c>
      <c r="P811" s="7">
        <v>0</v>
      </c>
      <c r="Q811" s="7">
        <v>0</v>
      </c>
      <c r="R811" s="7">
        <v>1</v>
      </c>
      <c r="S811" s="7">
        <v>0</v>
      </c>
      <c r="T811" s="7">
        <v>3</v>
      </c>
      <c r="U811" s="7">
        <v>0</v>
      </c>
      <c r="V811" s="7">
        <v>1</v>
      </c>
      <c r="W811" s="7">
        <v>0</v>
      </c>
      <c r="X811" s="7" t="s">
        <v>99</v>
      </c>
      <c r="Y811" s="7" t="s">
        <v>99</v>
      </c>
      <c r="Z811" s="7"/>
      <c r="AA811" s="7"/>
      <c r="AB811" s="7"/>
      <c r="AC811" s="7"/>
      <c r="AD811" s="7"/>
      <c r="AE811" s="7"/>
      <c r="AF811" s="7"/>
      <c r="AG811" s="7"/>
      <c r="AH811" s="7">
        <v>1</v>
      </c>
    </row>
    <row r="812" spans="1:34">
      <c r="A812" s="27">
        <v>40940</v>
      </c>
      <c r="B812" s="7" t="s">
        <v>268</v>
      </c>
      <c r="C812" s="7" t="s">
        <v>1865</v>
      </c>
      <c r="D812" s="7" t="s">
        <v>1866</v>
      </c>
      <c r="E812" s="7" t="s">
        <v>943</v>
      </c>
      <c r="F812" s="7">
        <v>23</v>
      </c>
      <c r="G812" s="7">
        <v>23</v>
      </c>
      <c r="H812" s="7">
        <v>0</v>
      </c>
      <c r="I812" s="7" t="s">
        <v>99</v>
      </c>
      <c r="J812" s="7">
        <v>112</v>
      </c>
      <c r="K812" s="7" t="s">
        <v>99</v>
      </c>
      <c r="L812" s="7" t="s">
        <v>99</v>
      </c>
      <c r="M812" s="7" t="s">
        <v>99</v>
      </c>
      <c r="N812" s="7" t="s">
        <v>99</v>
      </c>
      <c r="O812" s="7" t="s">
        <v>99</v>
      </c>
      <c r="P812" s="7">
        <v>0</v>
      </c>
      <c r="Q812" s="7">
        <v>0</v>
      </c>
      <c r="R812" s="7">
        <v>1</v>
      </c>
      <c r="S812" s="7">
        <v>0</v>
      </c>
      <c r="T812" s="7">
        <v>37</v>
      </c>
      <c r="U812" s="7">
        <v>0</v>
      </c>
      <c r="V812" s="7">
        <v>10</v>
      </c>
      <c r="W812" s="7">
        <v>0</v>
      </c>
      <c r="X812" s="7" t="s">
        <v>99</v>
      </c>
      <c r="Y812" s="7" t="s">
        <v>99</v>
      </c>
      <c r="Z812" s="7"/>
      <c r="AA812" s="7"/>
      <c r="AB812" s="7"/>
      <c r="AC812" s="7"/>
      <c r="AD812" s="7"/>
      <c r="AE812" s="7"/>
      <c r="AF812" s="7"/>
      <c r="AG812" s="7"/>
      <c r="AH812" s="7">
        <v>3</v>
      </c>
    </row>
    <row r="813" spans="1:34">
      <c r="A813" s="27">
        <v>40940</v>
      </c>
      <c r="B813" s="7" t="s">
        <v>268</v>
      </c>
      <c r="C813" s="7" t="s">
        <v>1865</v>
      </c>
      <c r="D813" s="7" t="s">
        <v>1866</v>
      </c>
      <c r="E813" s="7" t="s">
        <v>1861</v>
      </c>
      <c r="F813" s="7">
        <v>10</v>
      </c>
      <c r="G813" s="7">
        <v>10</v>
      </c>
      <c r="H813" s="7">
        <v>0</v>
      </c>
      <c r="I813" s="7" t="s">
        <v>99</v>
      </c>
      <c r="J813" s="7">
        <v>62</v>
      </c>
      <c r="K813" s="7" t="s">
        <v>99</v>
      </c>
      <c r="L813" s="7" t="s">
        <v>99</v>
      </c>
      <c r="M813" s="7" t="s">
        <v>99</v>
      </c>
      <c r="N813" s="7" t="s">
        <v>99</v>
      </c>
      <c r="O813" s="7" t="s">
        <v>99</v>
      </c>
      <c r="P813" s="7">
        <v>0</v>
      </c>
      <c r="Q813" s="7">
        <v>0</v>
      </c>
      <c r="R813" s="7">
        <v>0</v>
      </c>
      <c r="S813" s="7">
        <v>0</v>
      </c>
      <c r="T813" s="7">
        <v>16</v>
      </c>
      <c r="U813" s="7">
        <v>0</v>
      </c>
      <c r="V813" s="7">
        <v>3</v>
      </c>
      <c r="W813" s="7">
        <v>0</v>
      </c>
      <c r="X813" s="7" t="s">
        <v>99</v>
      </c>
      <c r="Y813" s="7" t="s">
        <v>99</v>
      </c>
      <c r="Z813" s="7"/>
      <c r="AA813" s="7"/>
      <c r="AB813" s="7"/>
      <c r="AC813" s="7"/>
      <c r="AD813" s="7"/>
      <c r="AE813" s="7"/>
      <c r="AF813" s="7"/>
      <c r="AG813" s="7"/>
      <c r="AH813" s="7">
        <v>0</v>
      </c>
    </row>
    <row r="814" spans="1:34">
      <c r="A814" s="27">
        <v>40940</v>
      </c>
      <c r="B814" s="7" t="s">
        <v>268</v>
      </c>
      <c r="C814" s="7" t="s">
        <v>1865</v>
      </c>
      <c r="D814" s="7" t="s">
        <v>1866</v>
      </c>
      <c r="E814" s="7" t="s">
        <v>1862</v>
      </c>
      <c r="F814" s="7">
        <v>13</v>
      </c>
      <c r="G814" s="7">
        <v>13</v>
      </c>
      <c r="H814" s="7">
        <v>0</v>
      </c>
      <c r="I814" s="7" t="s">
        <v>99</v>
      </c>
      <c r="J814" s="7">
        <v>50</v>
      </c>
      <c r="K814" s="7" t="s">
        <v>99</v>
      </c>
      <c r="L814" s="7" t="s">
        <v>99</v>
      </c>
      <c r="M814" s="7" t="s">
        <v>99</v>
      </c>
      <c r="N814" s="7" t="s">
        <v>99</v>
      </c>
      <c r="O814" s="7" t="s">
        <v>99</v>
      </c>
      <c r="P814" s="7">
        <v>0</v>
      </c>
      <c r="Q814" s="7">
        <v>0</v>
      </c>
      <c r="R814" s="7">
        <v>1</v>
      </c>
      <c r="S814" s="7">
        <v>0</v>
      </c>
      <c r="T814" s="7">
        <v>21</v>
      </c>
      <c r="U814" s="7">
        <v>0</v>
      </c>
      <c r="V814" s="7">
        <v>7</v>
      </c>
      <c r="W814" s="7">
        <v>0</v>
      </c>
      <c r="X814" s="7" t="s">
        <v>99</v>
      </c>
      <c r="Y814" s="7" t="s">
        <v>99</v>
      </c>
      <c r="Z814" s="7"/>
      <c r="AA814" s="7"/>
      <c r="AB814" s="7"/>
      <c r="AC814" s="7"/>
      <c r="AD814" s="7"/>
      <c r="AE814" s="7"/>
      <c r="AF814" s="7"/>
      <c r="AG814" s="7"/>
      <c r="AH814" s="7">
        <v>3</v>
      </c>
    </row>
    <row r="815" spans="1:34">
      <c r="A815" s="27">
        <v>40940</v>
      </c>
      <c r="B815" s="7" t="s">
        <v>268</v>
      </c>
      <c r="C815" s="7" t="s">
        <v>1865</v>
      </c>
      <c r="D815" s="7" t="s">
        <v>1374</v>
      </c>
      <c r="E815" s="7" t="s">
        <v>1843</v>
      </c>
      <c r="F815" s="7">
        <v>0</v>
      </c>
      <c r="G815" s="7">
        <v>0</v>
      </c>
      <c r="H815" s="7">
        <v>0</v>
      </c>
      <c r="I815" s="7" t="s">
        <v>99</v>
      </c>
      <c r="J815" s="7">
        <v>0</v>
      </c>
      <c r="K815" s="7" t="s">
        <v>99</v>
      </c>
      <c r="L815" s="7" t="s">
        <v>99</v>
      </c>
      <c r="M815" s="7" t="s">
        <v>99</v>
      </c>
      <c r="N815" s="7" t="s">
        <v>99</v>
      </c>
      <c r="O815" s="7" t="s">
        <v>99</v>
      </c>
      <c r="P815" s="7">
        <v>0</v>
      </c>
      <c r="Q815" s="7">
        <v>0</v>
      </c>
      <c r="R815" s="7">
        <v>0</v>
      </c>
      <c r="S815" s="7">
        <v>0</v>
      </c>
      <c r="T815" s="7">
        <v>0</v>
      </c>
      <c r="U815" s="7">
        <v>0</v>
      </c>
      <c r="V815" s="7">
        <v>0</v>
      </c>
      <c r="W815" s="7">
        <v>0</v>
      </c>
      <c r="X815" s="7" t="s">
        <v>99</v>
      </c>
      <c r="Y815" s="7" t="s">
        <v>99</v>
      </c>
      <c r="Z815" s="7"/>
      <c r="AA815" s="7"/>
      <c r="AB815" s="7"/>
      <c r="AC815" s="7"/>
      <c r="AD815" s="7"/>
      <c r="AE815" s="7"/>
      <c r="AF815" s="7"/>
      <c r="AG815" s="7"/>
      <c r="AH815" s="7">
        <v>0</v>
      </c>
    </row>
    <row r="816" spans="1:34">
      <c r="A816" s="27">
        <v>40940</v>
      </c>
      <c r="B816" s="7" t="s">
        <v>268</v>
      </c>
      <c r="C816" s="7" t="s">
        <v>1865</v>
      </c>
      <c r="D816" s="7" t="s">
        <v>1374</v>
      </c>
      <c r="E816" s="7" t="s">
        <v>943</v>
      </c>
      <c r="F816" s="7">
        <v>0</v>
      </c>
      <c r="G816" s="7">
        <v>0</v>
      </c>
      <c r="H816" s="7">
        <v>0</v>
      </c>
      <c r="I816" s="7" t="s">
        <v>99</v>
      </c>
      <c r="J816" s="7">
        <v>0</v>
      </c>
      <c r="K816" s="7" t="s">
        <v>99</v>
      </c>
      <c r="L816" s="7" t="s">
        <v>99</v>
      </c>
      <c r="M816" s="7" t="s">
        <v>99</v>
      </c>
      <c r="N816" s="7" t="s">
        <v>99</v>
      </c>
      <c r="O816" s="7" t="s">
        <v>99</v>
      </c>
      <c r="P816" s="7">
        <v>0</v>
      </c>
      <c r="Q816" s="7">
        <v>0</v>
      </c>
      <c r="R816" s="7">
        <v>0</v>
      </c>
      <c r="S816" s="7">
        <v>0</v>
      </c>
      <c r="T816" s="7">
        <v>0</v>
      </c>
      <c r="U816" s="7">
        <v>0</v>
      </c>
      <c r="V816" s="7">
        <v>0</v>
      </c>
      <c r="W816" s="7">
        <v>0</v>
      </c>
      <c r="X816" s="7" t="s">
        <v>99</v>
      </c>
      <c r="Y816" s="7" t="s">
        <v>99</v>
      </c>
      <c r="Z816" s="7"/>
      <c r="AA816" s="7"/>
      <c r="AB816" s="7"/>
      <c r="AC816" s="7"/>
      <c r="AD816" s="7"/>
      <c r="AE816" s="7"/>
      <c r="AF816" s="7"/>
      <c r="AG816" s="7"/>
      <c r="AH816" s="7">
        <v>0</v>
      </c>
    </row>
    <row r="817" spans="1:34">
      <c r="A817" s="27">
        <v>40940</v>
      </c>
      <c r="B817" s="7" t="s">
        <v>268</v>
      </c>
      <c r="C817" s="7" t="s">
        <v>1865</v>
      </c>
      <c r="D817" s="7" t="s">
        <v>1374</v>
      </c>
      <c r="E817" s="7" t="s">
        <v>1861</v>
      </c>
      <c r="F817" s="7">
        <v>0</v>
      </c>
      <c r="G817" s="7">
        <v>0</v>
      </c>
      <c r="H817" s="7">
        <v>0</v>
      </c>
      <c r="I817" s="7" t="s">
        <v>99</v>
      </c>
      <c r="J817" s="7">
        <v>0</v>
      </c>
      <c r="K817" s="7" t="s">
        <v>99</v>
      </c>
      <c r="L817" s="7" t="s">
        <v>99</v>
      </c>
      <c r="M817" s="7" t="s">
        <v>99</v>
      </c>
      <c r="N817" s="7" t="s">
        <v>99</v>
      </c>
      <c r="O817" s="7" t="s">
        <v>99</v>
      </c>
      <c r="P817" s="7">
        <v>0</v>
      </c>
      <c r="Q817" s="7">
        <v>0</v>
      </c>
      <c r="R817" s="7">
        <v>0</v>
      </c>
      <c r="S817" s="7">
        <v>0</v>
      </c>
      <c r="T817" s="7">
        <v>0</v>
      </c>
      <c r="U817" s="7">
        <v>0</v>
      </c>
      <c r="V817" s="7">
        <v>0</v>
      </c>
      <c r="W817" s="7">
        <v>0</v>
      </c>
      <c r="X817" s="7" t="s">
        <v>99</v>
      </c>
      <c r="Y817" s="7" t="s">
        <v>99</v>
      </c>
      <c r="Z817" s="7"/>
      <c r="AA817" s="7"/>
      <c r="AB817" s="7"/>
      <c r="AC817" s="7"/>
      <c r="AD817" s="7"/>
      <c r="AE817" s="7"/>
      <c r="AF817" s="7"/>
      <c r="AG817" s="7"/>
      <c r="AH817" s="7">
        <v>0</v>
      </c>
    </row>
    <row r="818" spans="1:34">
      <c r="A818" s="27">
        <v>40940</v>
      </c>
      <c r="B818" s="7" t="s">
        <v>268</v>
      </c>
      <c r="C818" s="7" t="s">
        <v>1865</v>
      </c>
      <c r="D818" s="7" t="s">
        <v>1374</v>
      </c>
      <c r="E818" s="7" t="s">
        <v>1862</v>
      </c>
      <c r="F818" s="7">
        <v>0</v>
      </c>
      <c r="G818" s="7">
        <v>0</v>
      </c>
      <c r="H818" s="7">
        <v>0</v>
      </c>
      <c r="I818" s="7" t="s">
        <v>99</v>
      </c>
      <c r="J818" s="7">
        <v>0</v>
      </c>
      <c r="K818" s="7" t="s">
        <v>99</v>
      </c>
      <c r="L818" s="7" t="s">
        <v>99</v>
      </c>
      <c r="M818" s="7" t="s">
        <v>99</v>
      </c>
      <c r="N818" s="7" t="s">
        <v>99</v>
      </c>
      <c r="O818" s="7" t="s">
        <v>99</v>
      </c>
      <c r="P818" s="7">
        <v>0</v>
      </c>
      <c r="Q818" s="7">
        <v>0</v>
      </c>
      <c r="R818" s="7">
        <v>0</v>
      </c>
      <c r="S818" s="7">
        <v>0</v>
      </c>
      <c r="T818" s="7">
        <v>0</v>
      </c>
      <c r="U818" s="7">
        <v>0</v>
      </c>
      <c r="V818" s="7">
        <v>0</v>
      </c>
      <c r="W818" s="7">
        <v>0</v>
      </c>
      <c r="X818" s="7" t="s">
        <v>99</v>
      </c>
      <c r="Y818" s="7" t="s">
        <v>99</v>
      </c>
      <c r="Z818" s="7"/>
      <c r="AA818" s="7"/>
      <c r="AB818" s="7"/>
      <c r="AC818" s="7"/>
      <c r="AD818" s="7"/>
      <c r="AE818" s="7"/>
      <c r="AF818" s="7"/>
      <c r="AG818" s="7"/>
      <c r="AH818" s="7">
        <v>0</v>
      </c>
    </row>
    <row r="819" spans="1:34">
      <c r="A819" s="27">
        <v>40940</v>
      </c>
      <c r="B819" s="7" t="s">
        <v>268</v>
      </c>
      <c r="C819" s="7" t="s">
        <v>405</v>
      </c>
      <c r="D819" s="7" t="s">
        <v>734</v>
      </c>
      <c r="E819" s="7" t="s">
        <v>1843</v>
      </c>
      <c r="F819" s="7">
        <v>70</v>
      </c>
      <c r="G819" s="7">
        <v>20</v>
      </c>
      <c r="H819" s="7">
        <v>18</v>
      </c>
      <c r="I819" s="7" t="s">
        <v>99</v>
      </c>
      <c r="J819" s="7">
        <v>0</v>
      </c>
      <c r="K819" s="7" t="s">
        <v>99</v>
      </c>
      <c r="L819" s="7" t="s">
        <v>99</v>
      </c>
      <c r="M819" s="7" t="s">
        <v>99</v>
      </c>
      <c r="N819" s="7" t="s">
        <v>99</v>
      </c>
      <c r="O819" s="7" t="s">
        <v>99</v>
      </c>
      <c r="P819" s="7">
        <v>0</v>
      </c>
      <c r="Q819" s="7">
        <v>0</v>
      </c>
      <c r="R819" s="7">
        <v>0</v>
      </c>
      <c r="S819" s="7">
        <v>0</v>
      </c>
      <c r="T819" s="7">
        <v>0</v>
      </c>
      <c r="U819" s="7">
        <v>0</v>
      </c>
      <c r="V819" s="7">
        <v>0</v>
      </c>
      <c r="W819" s="7">
        <v>0</v>
      </c>
      <c r="X819" s="7" t="s">
        <v>99</v>
      </c>
      <c r="Y819" s="7" t="s">
        <v>99</v>
      </c>
      <c r="Z819" s="7"/>
      <c r="AA819" s="7"/>
      <c r="AB819" s="7"/>
      <c r="AC819" s="7"/>
      <c r="AD819" s="7"/>
      <c r="AE819" s="7"/>
      <c r="AF819" s="7"/>
      <c r="AG819" s="7"/>
      <c r="AH819" s="7">
        <v>0</v>
      </c>
    </row>
    <row r="820" spans="1:34">
      <c r="A820" s="27">
        <v>40940</v>
      </c>
      <c r="B820" s="7" t="s">
        <v>268</v>
      </c>
      <c r="C820" s="7" t="s">
        <v>405</v>
      </c>
      <c r="D820" s="7" t="s">
        <v>734</v>
      </c>
      <c r="E820" s="7" t="s">
        <v>943</v>
      </c>
      <c r="F820" s="7">
        <v>285</v>
      </c>
      <c r="G820" s="7">
        <v>80</v>
      </c>
      <c r="H820" s="7">
        <v>49</v>
      </c>
      <c r="I820" s="7" t="s">
        <v>99</v>
      </c>
      <c r="J820" s="7">
        <v>0</v>
      </c>
      <c r="K820" s="7" t="s">
        <v>99</v>
      </c>
      <c r="L820" s="7" t="s">
        <v>99</v>
      </c>
      <c r="M820" s="7" t="s">
        <v>99</v>
      </c>
      <c r="N820" s="7" t="s">
        <v>99</v>
      </c>
      <c r="O820" s="7" t="s">
        <v>99</v>
      </c>
      <c r="P820" s="7">
        <v>0</v>
      </c>
      <c r="Q820" s="7">
        <v>0</v>
      </c>
      <c r="R820" s="7">
        <v>0</v>
      </c>
      <c r="S820" s="7">
        <v>0</v>
      </c>
      <c r="T820" s="7">
        <v>0</v>
      </c>
      <c r="U820" s="7">
        <v>0</v>
      </c>
      <c r="V820" s="7">
        <v>0</v>
      </c>
      <c r="W820" s="7">
        <v>0</v>
      </c>
      <c r="X820" s="7" t="s">
        <v>99</v>
      </c>
      <c r="Y820" s="7" t="s">
        <v>99</v>
      </c>
      <c r="Z820" s="7"/>
      <c r="AA820" s="7"/>
      <c r="AB820" s="7"/>
      <c r="AC820" s="7"/>
      <c r="AD820" s="7"/>
      <c r="AE820" s="7"/>
      <c r="AF820" s="7"/>
      <c r="AG820" s="7"/>
      <c r="AH820" s="7">
        <v>0</v>
      </c>
    </row>
    <row r="821" spans="1:34">
      <c r="A821" s="27">
        <v>40940</v>
      </c>
      <c r="B821" s="7" t="s">
        <v>268</v>
      </c>
      <c r="C821" s="7" t="s">
        <v>405</v>
      </c>
      <c r="D821" s="7" t="s">
        <v>734</v>
      </c>
      <c r="E821" s="7" t="s">
        <v>1861</v>
      </c>
      <c r="F821" s="7">
        <v>111</v>
      </c>
      <c r="G821" s="7">
        <v>14</v>
      </c>
      <c r="H821" s="7">
        <v>9</v>
      </c>
      <c r="I821" s="7" t="s">
        <v>99</v>
      </c>
      <c r="J821" s="7">
        <v>0</v>
      </c>
      <c r="K821" s="7" t="s">
        <v>99</v>
      </c>
      <c r="L821" s="7" t="s">
        <v>99</v>
      </c>
      <c r="M821" s="7" t="s">
        <v>99</v>
      </c>
      <c r="N821" s="7" t="s">
        <v>99</v>
      </c>
      <c r="O821" s="7" t="s">
        <v>99</v>
      </c>
      <c r="P821" s="7">
        <v>0</v>
      </c>
      <c r="Q821" s="7">
        <v>0</v>
      </c>
      <c r="R821" s="7">
        <v>0</v>
      </c>
      <c r="S821" s="7">
        <v>0</v>
      </c>
      <c r="T821" s="7">
        <v>0</v>
      </c>
      <c r="U821" s="7">
        <v>0</v>
      </c>
      <c r="V821" s="7">
        <v>0</v>
      </c>
      <c r="W821" s="7">
        <v>0</v>
      </c>
      <c r="X821" s="7" t="s">
        <v>99</v>
      </c>
      <c r="Y821" s="7" t="s">
        <v>99</v>
      </c>
      <c r="Z821" s="7"/>
      <c r="AA821" s="7"/>
      <c r="AB821" s="7"/>
      <c r="AC821" s="7"/>
      <c r="AD821" s="7"/>
      <c r="AE821" s="7"/>
      <c r="AF821" s="7"/>
      <c r="AG821" s="7"/>
      <c r="AH821" s="7">
        <v>0</v>
      </c>
    </row>
    <row r="822" spans="1:34">
      <c r="A822" s="27">
        <v>40940</v>
      </c>
      <c r="B822" s="7" t="s">
        <v>268</v>
      </c>
      <c r="C822" s="7" t="s">
        <v>405</v>
      </c>
      <c r="D822" s="7" t="s">
        <v>734</v>
      </c>
      <c r="E822" s="7" t="s">
        <v>1862</v>
      </c>
      <c r="F822" s="7">
        <v>174</v>
      </c>
      <c r="G822" s="7">
        <v>66</v>
      </c>
      <c r="H822" s="7">
        <v>40</v>
      </c>
      <c r="I822" s="7" t="s">
        <v>99</v>
      </c>
      <c r="J822" s="7">
        <v>0</v>
      </c>
      <c r="K822" s="7" t="s">
        <v>99</v>
      </c>
      <c r="L822" s="7" t="s">
        <v>99</v>
      </c>
      <c r="M822" s="7" t="s">
        <v>99</v>
      </c>
      <c r="N822" s="7" t="s">
        <v>99</v>
      </c>
      <c r="O822" s="7" t="s">
        <v>99</v>
      </c>
      <c r="P822" s="7">
        <v>0</v>
      </c>
      <c r="Q822" s="7">
        <v>0</v>
      </c>
      <c r="R822" s="7">
        <v>0</v>
      </c>
      <c r="S822" s="7">
        <v>0</v>
      </c>
      <c r="T822" s="7">
        <v>0</v>
      </c>
      <c r="U822" s="7">
        <v>0</v>
      </c>
      <c r="V822" s="7">
        <v>0</v>
      </c>
      <c r="W822" s="7">
        <v>0</v>
      </c>
      <c r="X822" s="7" t="s">
        <v>99</v>
      </c>
      <c r="Y822" s="7" t="s">
        <v>99</v>
      </c>
      <c r="Z822" s="7"/>
      <c r="AA822" s="7"/>
      <c r="AB822" s="7"/>
      <c r="AC822" s="7"/>
      <c r="AD822" s="7"/>
      <c r="AE822" s="7"/>
      <c r="AF822" s="7"/>
      <c r="AG822" s="7"/>
      <c r="AH822" s="7">
        <v>0</v>
      </c>
    </row>
    <row r="823" spans="1:34">
      <c r="A823" s="27">
        <v>40940</v>
      </c>
      <c r="B823" s="7" t="s">
        <v>1762</v>
      </c>
      <c r="C823" s="7" t="s">
        <v>1151</v>
      </c>
      <c r="D823" s="7" t="s">
        <v>734</v>
      </c>
      <c r="E823" s="7" t="s">
        <v>1843</v>
      </c>
      <c r="F823" s="7">
        <v>49</v>
      </c>
      <c r="G823" s="7">
        <v>14</v>
      </c>
      <c r="H823" s="7">
        <v>16</v>
      </c>
      <c r="I823" s="7" t="s">
        <v>99</v>
      </c>
      <c r="J823" s="7">
        <v>15</v>
      </c>
      <c r="K823" s="7" t="s">
        <v>99</v>
      </c>
      <c r="L823" s="7" t="s">
        <v>99</v>
      </c>
      <c r="M823" s="7" t="s">
        <v>99</v>
      </c>
      <c r="N823" s="7" t="s">
        <v>99</v>
      </c>
      <c r="O823" s="7" t="s">
        <v>99</v>
      </c>
      <c r="P823" s="7">
        <v>2</v>
      </c>
      <c r="Q823" s="7">
        <v>4</v>
      </c>
      <c r="R823" s="7">
        <v>2</v>
      </c>
      <c r="S823" s="7">
        <v>1</v>
      </c>
      <c r="T823" s="7">
        <v>4</v>
      </c>
      <c r="U823" s="7">
        <v>2</v>
      </c>
      <c r="V823" s="7">
        <v>1</v>
      </c>
      <c r="W823" s="7">
        <v>0</v>
      </c>
      <c r="X823" s="7" t="s">
        <v>99</v>
      </c>
      <c r="Y823" s="7" t="s">
        <v>99</v>
      </c>
      <c r="Z823" s="7"/>
      <c r="AA823" s="7"/>
      <c r="AB823" s="7"/>
      <c r="AC823" s="7"/>
      <c r="AD823" s="7"/>
      <c r="AE823" s="7"/>
      <c r="AF823" s="7"/>
      <c r="AG823" s="7"/>
      <c r="AH823" s="7">
        <v>1</v>
      </c>
    </row>
    <row r="824" spans="1:34">
      <c r="A824" s="27">
        <v>40940</v>
      </c>
      <c r="B824" s="7" t="s">
        <v>1762</v>
      </c>
      <c r="C824" s="7" t="s">
        <v>1151</v>
      </c>
      <c r="D824" s="7" t="s">
        <v>734</v>
      </c>
      <c r="E824" s="7" t="s">
        <v>943</v>
      </c>
      <c r="F824" s="7">
        <v>147</v>
      </c>
      <c r="G824" s="7">
        <v>31</v>
      </c>
      <c r="H824" s="7">
        <v>44</v>
      </c>
      <c r="I824" s="7" t="s">
        <v>99</v>
      </c>
      <c r="J824" s="7">
        <v>75</v>
      </c>
      <c r="K824" s="7" t="s">
        <v>99</v>
      </c>
      <c r="L824" s="7" t="s">
        <v>99</v>
      </c>
      <c r="M824" s="7" t="s">
        <v>99</v>
      </c>
      <c r="N824" s="7" t="s">
        <v>99</v>
      </c>
      <c r="O824" s="7" t="s">
        <v>99</v>
      </c>
      <c r="P824" s="7">
        <v>3</v>
      </c>
      <c r="Q824" s="7">
        <v>49</v>
      </c>
      <c r="R824" s="7">
        <v>7</v>
      </c>
      <c r="S824" s="7">
        <v>2</v>
      </c>
      <c r="T824" s="7">
        <v>4</v>
      </c>
      <c r="U824" s="7">
        <v>6</v>
      </c>
      <c r="V824" s="7">
        <v>1</v>
      </c>
      <c r="W824" s="7">
        <v>0</v>
      </c>
      <c r="X824" s="7" t="s">
        <v>99</v>
      </c>
      <c r="Y824" s="7" t="s">
        <v>99</v>
      </c>
      <c r="Z824" s="7"/>
      <c r="AA824" s="7"/>
      <c r="AB824" s="7"/>
      <c r="AC824" s="7"/>
      <c r="AD824" s="7"/>
      <c r="AE824" s="7"/>
      <c r="AF824" s="7"/>
      <c r="AG824" s="7"/>
      <c r="AH824" s="7">
        <v>9</v>
      </c>
    </row>
    <row r="825" spans="1:34">
      <c r="A825" s="27">
        <v>40940</v>
      </c>
      <c r="B825" s="7" t="s">
        <v>1762</v>
      </c>
      <c r="C825" s="7" t="s">
        <v>1151</v>
      </c>
      <c r="D825" s="7" t="s">
        <v>734</v>
      </c>
      <c r="E825" s="7" t="s">
        <v>1861</v>
      </c>
      <c r="F825" s="7">
        <v>59</v>
      </c>
      <c r="G825" s="7">
        <v>9</v>
      </c>
      <c r="H825" s="7">
        <v>7</v>
      </c>
      <c r="I825" s="7" t="s">
        <v>99</v>
      </c>
      <c r="J825" s="7">
        <v>37</v>
      </c>
      <c r="K825" s="7" t="s">
        <v>99</v>
      </c>
      <c r="L825" s="7" t="s">
        <v>99</v>
      </c>
      <c r="M825" s="7" t="s">
        <v>99</v>
      </c>
      <c r="N825" s="7" t="s">
        <v>99</v>
      </c>
      <c r="O825" s="7" t="s">
        <v>99</v>
      </c>
      <c r="P825" s="7">
        <v>0</v>
      </c>
      <c r="Q825" s="7">
        <v>43</v>
      </c>
      <c r="R825" s="7">
        <v>1</v>
      </c>
      <c r="S825" s="7">
        <v>1</v>
      </c>
      <c r="T825" s="7">
        <v>1</v>
      </c>
      <c r="U825" s="7">
        <v>0</v>
      </c>
      <c r="V825" s="7">
        <v>0</v>
      </c>
      <c r="W825" s="7">
        <v>0</v>
      </c>
      <c r="X825" s="7" t="s">
        <v>99</v>
      </c>
      <c r="Y825" s="7" t="s">
        <v>99</v>
      </c>
      <c r="Z825" s="7"/>
      <c r="AA825" s="7"/>
      <c r="AB825" s="7"/>
      <c r="AC825" s="7"/>
      <c r="AD825" s="7"/>
      <c r="AE825" s="7"/>
      <c r="AF825" s="7"/>
      <c r="AG825" s="7"/>
      <c r="AH825" s="7">
        <v>5</v>
      </c>
    </row>
    <row r="826" spans="1:34">
      <c r="A826" s="27">
        <v>40940</v>
      </c>
      <c r="B826" s="7" t="s">
        <v>1762</v>
      </c>
      <c r="C826" s="7" t="s">
        <v>1151</v>
      </c>
      <c r="D826" s="7" t="s">
        <v>734</v>
      </c>
      <c r="E826" s="7" t="s">
        <v>1862</v>
      </c>
      <c r="F826" s="7">
        <v>88</v>
      </c>
      <c r="G826" s="7">
        <v>22</v>
      </c>
      <c r="H826" s="7">
        <v>37</v>
      </c>
      <c r="I826" s="7" t="s">
        <v>99</v>
      </c>
      <c r="J826" s="7">
        <v>38</v>
      </c>
      <c r="K826" s="7" t="s">
        <v>99</v>
      </c>
      <c r="L826" s="7" t="s">
        <v>99</v>
      </c>
      <c r="M826" s="7" t="s">
        <v>99</v>
      </c>
      <c r="N826" s="7" t="s">
        <v>99</v>
      </c>
      <c r="O826" s="7" t="s">
        <v>99</v>
      </c>
      <c r="P826" s="7">
        <v>3</v>
      </c>
      <c r="Q826" s="7">
        <v>6</v>
      </c>
      <c r="R826" s="7">
        <v>6</v>
      </c>
      <c r="S826" s="7">
        <v>1</v>
      </c>
      <c r="T826" s="7">
        <v>3</v>
      </c>
      <c r="U826" s="7">
        <v>6</v>
      </c>
      <c r="V826" s="7">
        <v>1</v>
      </c>
      <c r="W826" s="7">
        <v>0</v>
      </c>
      <c r="X826" s="7" t="s">
        <v>99</v>
      </c>
      <c r="Y826" s="7" t="s">
        <v>99</v>
      </c>
      <c r="Z826" s="7"/>
      <c r="AA826" s="7"/>
      <c r="AB826" s="7"/>
      <c r="AC826" s="7"/>
      <c r="AD826" s="7"/>
      <c r="AE826" s="7"/>
      <c r="AF826" s="7"/>
      <c r="AG826" s="7"/>
      <c r="AH826" s="7">
        <v>4</v>
      </c>
    </row>
    <row r="827" spans="1:34">
      <c r="A827" s="27">
        <v>40940</v>
      </c>
      <c r="B827" s="7" t="s">
        <v>1762</v>
      </c>
      <c r="C827" s="7" t="s">
        <v>1863</v>
      </c>
      <c r="D827" s="7" t="s">
        <v>734</v>
      </c>
      <c r="E827" s="7" t="s">
        <v>1843</v>
      </c>
      <c r="F827" s="7">
        <v>21</v>
      </c>
      <c r="G827" s="7">
        <v>6</v>
      </c>
      <c r="H827" s="7">
        <v>2</v>
      </c>
      <c r="I827" s="7" t="s">
        <v>99</v>
      </c>
      <c r="J827" s="7">
        <v>9</v>
      </c>
      <c r="K827" s="7" t="s">
        <v>99</v>
      </c>
      <c r="L827" s="7" t="s">
        <v>99</v>
      </c>
      <c r="M827" s="7" t="s">
        <v>99</v>
      </c>
      <c r="N827" s="7" t="s">
        <v>99</v>
      </c>
      <c r="O827" s="7" t="s">
        <v>99</v>
      </c>
      <c r="P827" s="7">
        <v>1</v>
      </c>
      <c r="Q827" s="7">
        <v>3</v>
      </c>
      <c r="R827" s="7">
        <v>2</v>
      </c>
      <c r="S827" s="7">
        <v>1</v>
      </c>
      <c r="T827" s="7">
        <v>1</v>
      </c>
      <c r="U827" s="7">
        <v>1</v>
      </c>
      <c r="V827" s="7">
        <v>1</v>
      </c>
      <c r="W827" s="7">
        <v>0</v>
      </c>
      <c r="X827" s="7" t="s">
        <v>99</v>
      </c>
      <c r="Y827" s="7" t="s">
        <v>99</v>
      </c>
      <c r="Z827" s="7"/>
      <c r="AA827" s="7"/>
      <c r="AB827" s="7"/>
      <c r="AC827" s="7"/>
      <c r="AD827" s="7"/>
      <c r="AE827" s="7"/>
      <c r="AF827" s="7"/>
      <c r="AG827" s="7"/>
      <c r="AH827" s="7">
        <v>0</v>
      </c>
    </row>
    <row r="828" spans="1:34">
      <c r="A828" s="27">
        <v>40940</v>
      </c>
      <c r="B828" s="7" t="s">
        <v>1762</v>
      </c>
      <c r="C828" s="7" t="s">
        <v>1863</v>
      </c>
      <c r="D828" s="7" t="s">
        <v>734</v>
      </c>
      <c r="E828" s="7" t="s">
        <v>943</v>
      </c>
      <c r="F828" s="7">
        <v>138</v>
      </c>
      <c r="G828" s="7">
        <v>49</v>
      </c>
      <c r="H828" s="7">
        <v>5</v>
      </c>
      <c r="I828" s="7" t="s">
        <v>99</v>
      </c>
      <c r="J828" s="7">
        <v>14</v>
      </c>
      <c r="K828" s="7" t="s">
        <v>99</v>
      </c>
      <c r="L828" s="7" t="s">
        <v>99</v>
      </c>
      <c r="M828" s="7" t="s">
        <v>99</v>
      </c>
      <c r="N828" s="7" t="s">
        <v>99</v>
      </c>
      <c r="O828" s="7" t="s">
        <v>99</v>
      </c>
      <c r="P828" s="7">
        <v>1</v>
      </c>
      <c r="Q828" s="7">
        <v>41</v>
      </c>
      <c r="R828" s="7">
        <v>7</v>
      </c>
      <c r="S828" s="7">
        <v>2</v>
      </c>
      <c r="T828" s="7">
        <v>1</v>
      </c>
      <c r="U828" s="7">
        <v>5</v>
      </c>
      <c r="V828" s="7">
        <v>1</v>
      </c>
      <c r="W828" s="7">
        <v>0</v>
      </c>
      <c r="X828" s="7" t="s">
        <v>99</v>
      </c>
      <c r="Y828" s="7" t="s">
        <v>99</v>
      </c>
      <c r="Z828" s="7"/>
      <c r="AA828" s="7"/>
      <c r="AB828" s="7"/>
      <c r="AC828" s="7"/>
      <c r="AD828" s="7"/>
      <c r="AE828" s="7"/>
      <c r="AF828" s="7"/>
      <c r="AG828" s="7"/>
      <c r="AH828" s="7">
        <v>0</v>
      </c>
    </row>
    <row r="829" spans="1:34">
      <c r="A829" s="27">
        <v>40940</v>
      </c>
      <c r="B829" s="7" t="s">
        <v>1762</v>
      </c>
      <c r="C829" s="7" t="s">
        <v>1863</v>
      </c>
      <c r="D829" s="7" t="s">
        <v>734</v>
      </c>
      <c r="E829" s="7" t="s">
        <v>1861</v>
      </c>
      <c r="F829" s="7">
        <v>52</v>
      </c>
      <c r="G829" s="7">
        <v>5</v>
      </c>
      <c r="H829" s="7">
        <v>2</v>
      </c>
      <c r="I829" s="7" t="s">
        <v>99</v>
      </c>
      <c r="J829" s="7">
        <v>1</v>
      </c>
      <c r="K829" s="7" t="s">
        <v>99</v>
      </c>
      <c r="L829" s="7" t="s">
        <v>99</v>
      </c>
      <c r="M829" s="7" t="s">
        <v>99</v>
      </c>
      <c r="N829" s="7" t="s">
        <v>99</v>
      </c>
      <c r="O829" s="7" t="s">
        <v>99</v>
      </c>
      <c r="P829" s="7">
        <v>0</v>
      </c>
      <c r="Q829" s="7">
        <v>40</v>
      </c>
      <c r="R829" s="7">
        <v>1</v>
      </c>
      <c r="S829" s="7">
        <v>1</v>
      </c>
      <c r="T829" s="7">
        <v>0</v>
      </c>
      <c r="U829" s="7">
        <v>0</v>
      </c>
      <c r="V829" s="7">
        <v>0</v>
      </c>
      <c r="W829" s="7">
        <v>0</v>
      </c>
      <c r="X829" s="7" t="s">
        <v>99</v>
      </c>
      <c r="Y829" s="7" t="s">
        <v>99</v>
      </c>
      <c r="Z829" s="7"/>
      <c r="AA829" s="7"/>
      <c r="AB829" s="7"/>
      <c r="AC829" s="7"/>
      <c r="AD829" s="7"/>
      <c r="AE829" s="7"/>
      <c r="AF829" s="7"/>
      <c r="AG829" s="7"/>
      <c r="AH829" s="7">
        <v>0</v>
      </c>
    </row>
    <row r="830" spans="1:34">
      <c r="A830" s="27">
        <v>40940</v>
      </c>
      <c r="B830" s="7" t="s">
        <v>1762</v>
      </c>
      <c r="C830" s="7" t="s">
        <v>1863</v>
      </c>
      <c r="D830" s="7" t="s">
        <v>734</v>
      </c>
      <c r="E830" s="7" t="s">
        <v>1862</v>
      </c>
      <c r="F830" s="7">
        <v>86</v>
      </c>
      <c r="G830" s="7">
        <v>44</v>
      </c>
      <c r="H830" s="7">
        <v>3</v>
      </c>
      <c r="I830" s="7" t="s">
        <v>99</v>
      </c>
      <c r="J830" s="7">
        <v>13</v>
      </c>
      <c r="K830" s="7" t="s">
        <v>99</v>
      </c>
      <c r="L830" s="7" t="s">
        <v>99</v>
      </c>
      <c r="M830" s="7" t="s">
        <v>99</v>
      </c>
      <c r="N830" s="7" t="s">
        <v>99</v>
      </c>
      <c r="O830" s="7" t="s">
        <v>99</v>
      </c>
      <c r="P830" s="7">
        <v>1</v>
      </c>
      <c r="Q830" s="7">
        <v>1</v>
      </c>
      <c r="R830" s="7">
        <v>6</v>
      </c>
      <c r="S830" s="7">
        <v>1</v>
      </c>
      <c r="T830" s="7">
        <v>1</v>
      </c>
      <c r="U830" s="7">
        <v>5</v>
      </c>
      <c r="V830" s="7">
        <v>1</v>
      </c>
      <c r="W830" s="7">
        <v>0</v>
      </c>
      <c r="X830" s="7" t="s">
        <v>99</v>
      </c>
      <c r="Y830" s="7" t="s">
        <v>99</v>
      </c>
      <c r="Z830" s="7"/>
      <c r="AA830" s="7"/>
      <c r="AB830" s="7"/>
      <c r="AC830" s="7"/>
      <c r="AD830" s="7"/>
      <c r="AE830" s="7"/>
      <c r="AF830" s="7"/>
      <c r="AG830" s="7"/>
      <c r="AH830" s="7">
        <v>0</v>
      </c>
    </row>
    <row r="831" spans="1:34">
      <c r="A831" s="27">
        <v>40940</v>
      </c>
      <c r="B831" s="7" t="s">
        <v>1762</v>
      </c>
      <c r="C831" s="7" t="s">
        <v>1865</v>
      </c>
      <c r="D831" s="7" t="s">
        <v>734</v>
      </c>
      <c r="E831" s="7" t="s">
        <v>1843</v>
      </c>
      <c r="F831" s="7">
        <v>19</v>
      </c>
      <c r="G831" s="7">
        <v>4</v>
      </c>
      <c r="H831" s="7">
        <v>2</v>
      </c>
      <c r="I831" s="7" t="s">
        <v>99</v>
      </c>
      <c r="J831" s="7">
        <v>6</v>
      </c>
      <c r="K831" s="7" t="s">
        <v>99</v>
      </c>
      <c r="L831" s="7" t="s">
        <v>99</v>
      </c>
      <c r="M831" s="7" t="s">
        <v>99</v>
      </c>
      <c r="N831" s="7" t="s">
        <v>99</v>
      </c>
      <c r="O831" s="7" t="s">
        <v>99</v>
      </c>
      <c r="P831" s="7">
        <v>1</v>
      </c>
      <c r="Q831" s="7">
        <v>1</v>
      </c>
      <c r="R831" s="7">
        <v>0</v>
      </c>
      <c r="S831" s="7">
        <v>0</v>
      </c>
      <c r="T831" s="7">
        <v>3</v>
      </c>
      <c r="U831" s="7">
        <v>1</v>
      </c>
      <c r="V831" s="7">
        <v>0</v>
      </c>
      <c r="W831" s="7">
        <v>0</v>
      </c>
      <c r="X831" s="7" t="s">
        <v>99</v>
      </c>
      <c r="Y831" s="7" t="s">
        <v>99</v>
      </c>
      <c r="Z831" s="7"/>
      <c r="AA831" s="7"/>
      <c r="AB831" s="7"/>
      <c r="AC831" s="7"/>
      <c r="AD831" s="7"/>
      <c r="AE831" s="7"/>
      <c r="AF831" s="7"/>
      <c r="AG831" s="7"/>
      <c r="AH831" s="7">
        <v>1</v>
      </c>
    </row>
    <row r="832" spans="1:34">
      <c r="A832" s="27">
        <v>40940</v>
      </c>
      <c r="B832" s="7" t="s">
        <v>1762</v>
      </c>
      <c r="C832" s="7" t="s">
        <v>1865</v>
      </c>
      <c r="D832" s="7" t="s">
        <v>734</v>
      </c>
      <c r="E832" s="7" t="s">
        <v>943</v>
      </c>
      <c r="F832" s="7">
        <v>98</v>
      </c>
      <c r="G832" s="7">
        <v>9</v>
      </c>
      <c r="H832" s="7">
        <v>5</v>
      </c>
      <c r="I832" s="7" t="s">
        <v>99</v>
      </c>
      <c r="J832" s="7">
        <v>61</v>
      </c>
      <c r="K832" s="7" t="s">
        <v>99</v>
      </c>
      <c r="L832" s="7" t="s">
        <v>99</v>
      </c>
      <c r="M832" s="7" t="s">
        <v>99</v>
      </c>
      <c r="N832" s="7" t="s">
        <v>99</v>
      </c>
      <c r="O832" s="7" t="s">
        <v>99</v>
      </c>
      <c r="P832" s="7">
        <v>2</v>
      </c>
      <c r="Q832" s="7">
        <v>8</v>
      </c>
      <c r="R832" s="7">
        <v>0</v>
      </c>
      <c r="S832" s="7">
        <v>0</v>
      </c>
      <c r="T832" s="7">
        <v>3</v>
      </c>
      <c r="U832" s="7">
        <v>1</v>
      </c>
      <c r="V832" s="7">
        <v>0</v>
      </c>
      <c r="W832" s="7">
        <v>0</v>
      </c>
      <c r="X832" s="7" t="s">
        <v>99</v>
      </c>
      <c r="Y832" s="7" t="s">
        <v>99</v>
      </c>
      <c r="Z832" s="7"/>
      <c r="AA832" s="7"/>
      <c r="AB832" s="7"/>
      <c r="AC832" s="7"/>
      <c r="AD832" s="7"/>
      <c r="AE832" s="7"/>
      <c r="AF832" s="7"/>
      <c r="AG832" s="7"/>
      <c r="AH832" s="7">
        <v>9</v>
      </c>
    </row>
    <row r="833" spans="1:34">
      <c r="A833" s="27">
        <v>40940</v>
      </c>
      <c r="B833" s="7" t="s">
        <v>1762</v>
      </c>
      <c r="C833" s="7" t="s">
        <v>1865</v>
      </c>
      <c r="D833" s="7" t="s">
        <v>734</v>
      </c>
      <c r="E833" s="7" t="s">
        <v>1861</v>
      </c>
      <c r="F833" s="7">
        <v>47</v>
      </c>
      <c r="G833" s="7">
        <v>0</v>
      </c>
      <c r="H833" s="7">
        <v>2</v>
      </c>
      <c r="I833" s="7" t="s">
        <v>99</v>
      </c>
      <c r="J833" s="7">
        <v>36</v>
      </c>
      <c r="K833" s="7" t="s">
        <v>99</v>
      </c>
      <c r="L833" s="7" t="s">
        <v>99</v>
      </c>
      <c r="M833" s="7" t="s">
        <v>99</v>
      </c>
      <c r="N833" s="7" t="s">
        <v>99</v>
      </c>
      <c r="O833" s="7" t="s">
        <v>99</v>
      </c>
      <c r="P833" s="7">
        <v>0</v>
      </c>
      <c r="Q833" s="7">
        <v>3</v>
      </c>
      <c r="R833" s="7">
        <v>0</v>
      </c>
      <c r="S833" s="7">
        <v>0</v>
      </c>
      <c r="T833" s="7">
        <v>1</v>
      </c>
      <c r="U833" s="7">
        <v>0</v>
      </c>
      <c r="V833" s="7">
        <v>0</v>
      </c>
      <c r="W833" s="7">
        <v>0</v>
      </c>
      <c r="X833" s="7" t="s">
        <v>99</v>
      </c>
      <c r="Y833" s="7" t="s">
        <v>99</v>
      </c>
      <c r="Z833" s="7"/>
      <c r="AA833" s="7"/>
      <c r="AB833" s="7"/>
      <c r="AC833" s="7"/>
      <c r="AD833" s="7"/>
      <c r="AE833" s="7"/>
      <c r="AF833" s="7"/>
      <c r="AG833" s="7"/>
      <c r="AH833" s="7">
        <v>5</v>
      </c>
    </row>
    <row r="834" spans="1:34">
      <c r="A834" s="27">
        <v>40940</v>
      </c>
      <c r="B834" s="7" t="s">
        <v>1762</v>
      </c>
      <c r="C834" s="7" t="s">
        <v>1865</v>
      </c>
      <c r="D834" s="7" t="s">
        <v>734</v>
      </c>
      <c r="E834" s="7" t="s">
        <v>1862</v>
      </c>
      <c r="F834" s="7">
        <v>51</v>
      </c>
      <c r="G834" s="7">
        <v>9</v>
      </c>
      <c r="H834" s="7">
        <v>3</v>
      </c>
      <c r="I834" s="7" t="s">
        <v>99</v>
      </c>
      <c r="J834" s="7">
        <v>25</v>
      </c>
      <c r="K834" s="7" t="s">
        <v>99</v>
      </c>
      <c r="L834" s="7" t="s">
        <v>99</v>
      </c>
      <c r="M834" s="7" t="s">
        <v>99</v>
      </c>
      <c r="N834" s="7" t="s">
        <v>99</v>
      </c>
      <c r="O834" s="7" t="s">
        <v>99</v>
      </c>
      <c r="P834" s="7">
        <v>2</v>
      </c>
      <c r="Q834" s="7">
        <v>5</v>
      </c>
      <c r="R834" s="7">
        <v>0</v>
      </c>
      <c r="S834" s="7">
        <v>0</v>
      </c>
      <c r="T834" s="7">
        <v>2</v>
      </c>
      <c r="U834" s="7">
        <v>1</v>
      </c>
      <c r="V834" s="7">
        <v>0</v>
      </c>
      <c r="W834" s="7">
        <v>0</v>
      </c>
      <c r="X834" s="7" t="s">
        <v>99</v>
      </c>
      <c r="Y834" s="7" t="s">
        <v>99</v>
      </c>
      <c r="Z834" s="7"/>
      <c r="AA834" s="7"/>
      <c r="AB834" s="7"/>
      <c r="AC834" s="7"/>
      <c r="AD834" s="7"/>
      <c r="AE834" s="7"/>
      <c r="AF834" s="7"/>
      <c r="AG834" s="7"/>
      <c r="AH834" s="7">
        <v>4</v>
      </c>
    </row>
    <row r="835" spans="1:34">
      <c r="A835" s="27">
        <v>40940</v>
      </c>
      <c r="B835" s="7" t="s">
        <v>1762</v>
      </c>
      <c r="C835" s="7" t="s">
        <v>1865</v>
      </c>
      <c r="D835" s="7" t="s">
        <v>1866</v>
      </c>
      <c r="E835" s="7" t="s">
        <v>1843</v>
      </c>
      <c r="F835" s="7">
        <v>2</v>
      </c>
      <c r="G835" s="7">
        <v>2</v>
      </c>
      <c r="H835" s="7">
        <v>0</v>
      </c>
      <c r="I835" s="7" t="s">
        <v>99</v>
      </c>
      <c r="J835" s="7">
        <v>6</v>
      </c>
      <c r="K835" s="7" t="s">
        <v>99</v>
      </c>
      <c r="L835" s="7" t="s">
        <v>99</v>
      </c>
      <c r="M835" s="7" t="s">
        <v>99</v>
      </c>
      <c r="N835" s="7" t="s">
        <v>99</v>
      </c>
      <c r="O835" s="7" t="s">
        <v>99</v>
      </c>
      <c r="P835" s="7">
        <v>1</v>
      </c>
      <c r="Q835" s="7">
        <v>1</v>
      </c>
      <c r="R835" s="7">
        <v>0</v>
      </c>
      <c r="S835" s="7">
        <v>0</v>
      </c>
      <c r="T835" s="7">
        <v>3</v>
      </c>
      <c r="U835" s="7">
        <v>1</v>
      </c>
      <c r="V835" s="7">
        <v>0</v>
      </c>
      <c r="W835" s="7">
        <v>0</v>
      </c>
      <c r="X835" s="7" t="s">
        <v>99</v>
      </c>
      <c r="Y835" s="7" t="s">
        <v>99</v>
      </c>
      <c r="Z835" s="7"/>
      <c r="AA835" s="7"/>
      <c r="AB835" s="7"/>
      <c r="AC835" s="7"/>
      <c r="AD835" s="7"/>
      <c r="AE835" s="7"/>
      <c r="AF835" s="7"/>
      <c r="AG835" s="7"/>
      <c r="AH835" s="7">
        <v>1</v>
      </c>
    </row>
    <row r="836" spans="1:34">
      <c r="A836" s="27">
        <v>40940</v>
      </c>
      <c r="B836" s="7" t="s">
        <v>1762</v>
      </c>
      <c r="C836" s="7" t="s">
        <v>1865</v>
      </c>
      <c r="D836" s="7" t="s">
        <v>1866</v>
      </c>
      <c r="E836" s="7" t="s">
        <v>943</v>
      </c>
      <c r="F836" s="7">
        <v>40</v>
      </c>
      <c r="G836" s="7">
        <v>40</v>
      </c>
      <c r="H836" s="7">
        <v>0</v>
      </c>
      <c r="I836" s="7" t="s">
        <v>99</v>
      </c>
      <c r="J836" s="7">
        <v>61</v>
      </c>
      <c r="K836" s="7" t="s">
        <v>99</v>
      </c>
      <c r="L836" s="7" t="s">
        <v>99</v>
      </c>
      <c r="M836" s="7" t="s">
        <v>99</v>
      </c>
      <c r="N836" s="7" t="s">
        <v>99</v>
      </c>
      <c r="O836" s="7" t="s">
        <v>99</v>
      </c>
      <c r="P836" s="7">
        <v>2</v>
      </c>
      <c r="Q836" s="7">
        <v>8</v>
      </c>
      <c r="R836" s="7">
        <v>0</v>
      </c>
      <c r="S836" s="7">
        <v>0</v>
      </c>
      <c r="T836" s="7">
        <v>3</v>
      </c>
      <c r="U836" s="7">
        <v>1</v>
      </c>
      <c r="V836" s="7">
        <v>0</v>
      </c>
      <c r="W836" s="7">
        <v>0</v>
      </c>
      <c r="X836" s="7" t="s">
        <v>99</v>
      </c>
      <c r="Y836" s="7" t="s">
        <v>99</v>
      </c>
      <c r="Z836" s="7"/>
      <c r="AA836" s="7"/>
      <c r="AB836" s="7"/>
      <c r="AC836" s="7"/>
      <c r="AD836" s="7"/>
      <c r="AE836" s="7"/>
      <c r="AF836" s="7"/>
      <c r="AG836" s="7"/>
      <c r="AH836" s="7">
        <v>9</v>
      </c>
    </row>
    <row r="837" spans="1:34">
      <c r="A837" s="27">
        <v>40940</v>
      </c>
      <c r="B837" s="7" t="s">
        <v>1762</v>
      </c>
      <c r="C837" s="7" t="s">
        <v>1865</v>
      </c>
      <c r="D837" s="7" t="s">
        <v>1866</v>
      </c>
      <c r="E837" s="7" t="s">
        <v>1861</v>
      </c>
      <c r="F837" s="7">
        <v>5</v>
      </c>
      <c r="G837" s="7">
        <v>5</v>
      </c>
      <c r="H837" s="7">
        <v>0</v>
      </c>
      <c r="I837" s="7" t="s">
        <v>99</v>
      </c>
      <c r="J837" s="7">
        <v>36</v>
      </c>
      <c r="K837" s="7" t="s">
        <v>99</v>
      </c>
      <c r="L837" s="7" t="s">
        <v>99</v>
      </c>
      <c r="M837" s="7" t="s">
        <v>99</v>
      </c>
      <c r="N837" s="7" t="s">
        <v>99</v>
      </c>
      <c r="O837" s="7" t="s">
        <v>99</v>
      </c>
      <c r="P837" s="7">
        <v>0</v>
      </c>
      <c r="Q837" s="7">
        <v>3</v>
      </c>
      <c r="R837" s="7">
        <v>0</v>
      </c>
      <c r="S837" s="7">
        <v>0</v>
      </c>
      <c r="T837" s="7">
        <v>1</v>
      </c>
      <c r="U837" s="7">
        <v>0</v>
      </c>
      <c r="V837" s="7">
        <v>0</v>
      </c>
      <c r="W837" s="7">
        <v>0</v>
      </c>
      <c r="X837" s="7" t="s">
        <v>99</v>
      </c>
      <c r="Y837" s="7" t="s">
        <v>99</v>
      </c>
      <c r="Z837" s="7"/>
      <c r="AA837" s="7"/>
      <c r="AB837" s="7"/>
      <c r="AC837" s="7"/>
      <c r="AD837" s="7"/>
      <c r="AE837" s="7"/>
      <c r="AF837" s="7"/>
      <c r="AG837" s="7"/>
      <c r="AH837" s="7">
        <v>5</v>
      </c>
    </row>
    <row r="838" spans="1:34">
      <c r="A838" s="27">
        <v>40940</v>
      </c>
      <c r="B838" s="7" t="s">
        <v>1762</v>
      </c>
      <c r="C838" s="7" t="s">
        <v>1865</v>
      </c>
      <c r="D838" s="7" t="s">
        <v>1866</v>
      </c>
      <c r="E838" s="7" t="s">
        <v>1862</v>
      </c>
      <c r="F838" s="7">
        <v>35</v>
      </c>
      <c r="G838" s="7">
        <v>35</v>
      </c>
      <c r="H838" s="7">
        <v>0</v>
      </c>
      <c r="I838" s="7" t="s">
        <v>99</v>
      </c>
      <c r="J838" s="7">
        <v>25</v>
      </c>
      <c r="K838" s="7" t="s">
        <v>99</v>
      </c>
      <c r="L838" s="7" t="s">
        <v>99</v>
      </c>
      <c r="M838" s="7" t="s">
        <v>99</v>
      </c>
      <c r="N838" s="7" t="s">
        <v>99</v>
      </c>
      <c r="O838" s="7" t="s">
        <v>99</v>
      </c>
      <c r="P838" s="7">
        <v>2</v>
      </c>
      <c r="Q838" s="7">
        <v>5</v>
      </c>
      <c r="R838" s="7">
        <v>0</v>
      </c>
      <c r="S838" s="7">
        <v>0</v>
      </c>
      <c r="T838" s="7">
        <v>2</v>
      </c>
      <c r="U838" s="7">
        <v>1</v>
      </c>
      <c r="V838" s="7">
        <v>0</v>
      </c>
      <c r="W838" s="7">
        <v>0</v>
      </c>
      <c r="X838" s="7" t="s">
        <v>99</v>
      </c>
      <c r="Y838" s="7" t="s">
        <v>99</v>
      </c>
      <c r="Z838" s="7"/>
      <c r="AA838" s="7"/>
      <c r="AB838" s="7"/>
      <c r="AC838" s="7"/>
      <c r="AD838" s="7"/>
      <c r="AE838" s="7"/>
      <c r="AF838" s="7"/>
      <c r="AG838" s="7"/>
      <c r="AH838" s="7">
        <v>4</v>
      </c>
    </row>
    <row r="839" spans="1:34">
      <c r="A839" s="27">
        <v>40940</v>
      </c>
      <c r="B839" s="7" t="s">
        <v>1762</v>
      </c>
      <c r="C839" s="7" t="s">
        <v>1865</v>
      </c>
      <c r="D839" s="7" t="s">
        <v>1374</v>
      </c>
      <c r="E839" s="7" t="s">
        <v>1843</v>
      </c>
      <c r="F839" s="7">
        <v>0</v>
      </c>
      <c r="G839" s="7">
        <v>0</v>
      </c>
      <c r="H839" s="7">
        <v>0</v>
      </c>
      <c r="I839" s="7" t="s">
        <v>99</v>
      </c>
      <c r="J839" s="7">
        <v>0</v>
      </c>
      <c r="K839" s="7" t="s">
        <v>99</v>
      </c>
      <c r="L839" s="7" t="s">
        <v>99</v>
      </c>
      <c r="M839" s="7" t="s">
        <v>99</v>
      </c>
      <c r="N839" s="7" t="s">
        <v>99</v>
      </c>
      <c r="O839" s="7" t="s">
        <v>99</v>
      </c>
      <c r="P839" s="7">
        <v>0</v>
      </c>
      <c r="Q839" s="7">
        <v>0</v>
      </c>
      <c r="R839" s="7">
        <v>0</v>
      </c>
      <c r="S839" s="7">
        <v>0</v>
      </c>
      <c r="T839" s="7">
        <v>0</v>
      </c>
      <c r="U839" s="7">
        <v>0</v>
      </c>
      <c r="V839" s="7">
        <v>0</v>
      </c>
      <c r="W839" s="7">
        <v>0</v>
      </c>
      <c r="X839" s="7" t="s">
        <v>99</v>
      </c>
      <c r="Y839" s="7" t="s">
        <v>99</v>
      </c>
      <c r="Z839" s="7"/>
      <c r="AA839" s="7"/>
      <c r="AB839" s="7"/>
      <c r="AC839" s="7"/>
      <c r="AD839" s="7"/>
      <c r="AE839" s="7"/>
      <c r="AF839" s="7"/>
      <c r="AG839" s="7"/>
      <c r="AH839" s="7">
        <v>0</v>
      </c>
    </row>
    <row r="840" spans="1:34">
      <c r="A840" s="27">
        <v>40940</v>
      </c>
      <c r="B840" s="7" t="s">
        <v>1762</v>
      </c>
      <c r="C840" s="7" t="s">
        <v>1865</v>
      </c>
      <c r="D840" s="7" t="s">
        <v>1374</v>
      </c>
      <c r="E840" s="7" t="s">
        <v>943</v>
      </c>
      <c r="F840" s="7">
        <v>0</v>
      </c>
      <c r="G840" s="7">
        <v>0</v>
      </c>
      <c r="H840" s="7">
        <v>0</v>
      </c>
      <c r="I840" s="7" t="s">
        <v>99</v>
      </c>
      <c r="J840" s="7">
        <v>0</v>
      </c>
      <c r="K840" s="7" t="s">
        <v>99</v>
      </c>
      <c r="L840" s="7" t="s">
        <v>99</v>
      </c>
      <c r="M840" s="7" t="s">
        <v>99</v>
      </c>
      <c r="N840" s="7" t="s">
        <v>99</v>
      </c>
      <c r="O840" s="7" t="s">
        <v>99</v>
      </c>
      <c r="P840" s="7">
        <v>0</v>
      </c>
      <c r="Q840" s="7">
        <v>0</v>
      </c>
      <c r="R840" s="7">
        <v>0</v>
      </c>
      <c r="S840" s="7">
        <v>0</v>
      </c>
      <c r="T840" s="7">
        <v>0</v>
      </c>
      <c r="U840" s="7">
        <v>0</v>
      </c>
      <c r="V840" s="7">
        <v>0</v>
      </c>
      <c r="W840" s="7">
        <v>0</v>
      </c>
      <c r="X840" s="7" t="s">
        <v>99</v>
      </c>
      <c r="Y840" s="7" t="s">
        <v>99</v>
      </c>
      <c r="Z840" s="7"/>
      <c r="AA840" s="7"/>
      <c r="AB840" s="7"/>
      <c r="AC840" s="7"/>
      <c r="AD840" s="7"/>
      <c r="AE840" s="7"/>
      <c r="AF840" s="7"/>
      <c r="AG840" s="7"/>
      <c r="AH840" s="7">
        <v>0</v>
      </c>
    </row>
    <row r="841" spans="1:34">
      <c r="A841" s="27">
        <v>40940</v>
      </c>
      <c r="B841" s="7" t="s">
        <v>1762</v>
      </c>
      <c r="C841" s="7" t="s">
        <v>1865</v>
      </c>
      <c r="D841" s="7" t="s">
        <v>1374</v>
      </c>
      <c r="E841" s="7" t="s">
        <v>1861</v>
      </c>
      <c r="F841" s="7">
        <v>0</v>
      </c>
      <c r="G841" s="7">
        <v>0</v>
      </c>
      <c r="H841" s="7">
        <v>0</v>
      </c>
      <c r="I841" s="7" t="s">
        <v>99</v>
      </c>
      <c r="J841" s="7">
        <v>0</v>
      </c>
      <c r="K841" s="7" t="s">
        <v>99</v>
      </c>
      <c r="L841" s="7" t="s">
        <v>99</v>
      </c>
      <c r="M841" s="7" t="s">
        <v>99</v>
      </c>
      <c r="N841" s="7" t="s">
        <v>99</v>
      </c>
      <c r="O841" s="7" t="s">
        <v>99</v>
      </c>
      <c r="P841" s="7">
        <v>0</v>
      </c>
      <c r="Q841" s="7">
        <v>0</v>
      </c>
      <c r="R841" s="7">
        <v>0</v>
      </c>
      <c r="S841" s="7">
        <v>0</v>
      </c>
      <c r="T841" s="7">
        <v>0</v>
      </c>
      <c r="U841" s="7">
        <v>0</v>
      </c>
      <c r="V841" s="7">
        <v>0</v>
      </c>
      <c r="W841" s="7">
        <v>0</v>
      </c>
      <c r="X841" s="7" t="s">
        <v>99</v>
      </c>
      <c r="Y841" s="7" t="s">
        <v>99</v>
      </c>
      <c r="Z841" s="7"/>
      <c r="AA841" s="7"/>
      <c r="AB841" s="7"/>
      <c r="AC841" s="7"/>
      <c r="AD841" s="7"/>
      <c r="AE841" s="7"/>
      <c r="AF841" s="7"/>
      <c r="AG841" s="7"/>
      <c r="AH841" s="7">
        <v>0</v>
      </c>
    </row>
    <row r="842" spans="1:34">
      <c r="A842" s="27">
        <v>40940</v>
      </c>
      <c r="B842" s="7" t="s">
        <v>1762</v>
      </c>
      <c r="C842" s="7" t="s">
        <v>1865</v>
      </c>
      <c r="D842" s="7" t="s">
        <v>1374</v>
      </c>
      <c r="E842" s="7" t="s">
        <v>1862</v>
      </c>
      <c r="F842" s="7">
        <v>0</v>
      </c>
      <c r="G842" s="7">
        <v>0</v>
      </c>
      <c r="H842" s="7">
        <v>0</v>
      </c>
      <c r="I842" s="7" t="s">
        <v>99</v>
      </c>
      <c r="J842" s="7">
        <v>0</v>
      </c>
      <c r="K842" s="7" t="s">
        <v>99</v>
      </c>
      <c r="L842" s="7" t="s">
        <v>99</v>
      </c>
      <c r="M842" s="7" t="s">
        <v>99</v>
      </c>
      <c r="N842" s="7" t="s">
        <v>99</v>
      </c>
      <c r="O842" s="7" t="s">
        <v>99</v>
      </c>
      <c r="P842" s="7">
        <v>0</v>
      </c>
      <c r="Q842" s="7">
        <v>0</v>
      </c>
      <c r="R842" s="7">
        <v>0</v>
      </c>
      <c r="S842" s="7">
        <v>0</v>
      </c>
      <c r="T842" s="7">
        <v>0</v>
      </c>
      <c r="U842" s="7">
        <v>0</v>
      </c>
      <c r="V842" s="7">
        <v>0</v>
      </c>
      <c r="W842" s="7">
        <v>0</v>
      </c>
      <c r="X842" s="7" t="s">
        <v>99</v>
      </c>
      <c r="Y842" s="7" t="s">
        <v>99</v>
      </c>
      <c r="Z842" s="7"/>
      <c r="AA842" s="7"/>
      <c r="AB842" s="7"/>
      <c r="AC842" s="7"/>
      <c r="AD842" s="7"/>
      <c r="AE842" s="7"/>
      <c r="AF842" s="7"/>
      <c r="AG842" s="7"/>
      <c r="AH842" s="7">
        <v>0</v>
      </c>
    </row>
    <row r="843" spans="1:34">
      <c r="A843" s="27">
        <v>40940</v>
      </c>
      <c r="B843" s="7" t="s">
        <v>1762</v>
      </c>
      <c r="C843" s="7" t="s">
        <v>405</v>
      </c>
      <c r="D843" s="7" t="s">
        <v>734</v>
      </c>
      <c r="E843" s="7" t="s">
        <v>1843</v>
      </c>
      <c r="F843" s="7">
        <v>107</v>
      </c>
      <c r="G843" s="7">
        <v>21</v>
      </c>
      <c r="H843" s="7">
        <v>22</v>
      </c>
      <c r="I843" s="7" t="s">
        <v>99</v>
      </c>
      <c r="J843" s="7">
        <v>0</v>
      </c>
      <c r="K843" s="7" t="s">
        <v>99</v>
      </c>
      <c r="L843" s="7" t="s">
        <v>99</v>
      </c>
      <c r="M843" s="7" t="s">
        <v>99</v>
      </c>
      <c r="N843" s="7" t="s">
        <v>99</v>
      </c>
      <c r="O843" s="7" t="s">
        <v>99</v>
      </c>
      <c r="P843" s="7">
        <v>0</v>
      </c>
      <c r="Q843" s="7">
        <v>0</v>
      </c>
      <c r="R843" s="7">
        <v>0</v>
      </c>
      <c r="S843" s="7">
        <v>0</v>
      </c>
      <c r="T843" s="7">
        <v>0</v>
      </c>
      <c r="U843" s="7">
        <v>0</v>
      </c>
      <c r="V843" s="7">
        <v>0</v>
      </c>
      <c r="W843" s="7">
        <v>0</v>
      </c>
      <c r="X843" s="7" t="s">
        <v>99</v>
      </c>
      <c r="Y843" s="7" t="s">
        <v>99</v>
      </c>
      <c r="Z843" s="7"/>
      <c r="AA843" s="7"/>
      <c r="AB843" s="7"/>
      <c r="AC843" s="7"/>
      <c r="AD843" s="7"/>
      <c r="AE843" s="7"/>
      <c r="AF843" s="7"/>
      <c r="AG843" s="7"/>
      <c r="AH843" s="7">
        <v>0</v>
      </c>
    </row>
    <row r="844" spans="1:34">
      <c r="A844" s="27">
        <v>40940</v>
      </c>
      <c r="B844" s="7" t="s">
        <v>1762</v>
      </c>
      <c r="C844" s="7" t="s">
        <v>405</v>
      </c>
      <c r="D844" s="7" t="s">
        <v>734</v>
      </c>
      <c r="E844" s="7" t="s">
        <v>943</v>
      </c>
      <c r="F844" s="7">
        <v>1592</v>
      </c>
      <c r="G844" s="7">
        <v>438</v>
      </c>
      <c r="H844" s="7">
        <v>311</v>
      </c>
      <c r="I844" s="7" t="s">
        <v>99</v>
      </c>
      <c r="J844" s="7">
        <v>0</v>
      </c>
      <c r="K844" s="7" t="s">
        <v>99</v>
      </c>
      <c r="L844" s="7" t="s">
        <v>99</v>
      </c>
      <c r="M844" s="7" t="s">
        <v>99</v>
      </c>
      <c r="N844" s="7" t="s">
        <v>99</v>
      </c>
      <c r="O844" s="7" t="s">
        <v>99</v>
      </c>
      <c r="P844" s="7">
        <v>0</v>
      </c>
      <c r="Q844" s="7">
        <v>0</v>
      </c>
      <c r="R844" s="7">
        <v>0</v>
      </c>
      <c r="S844" s="7">
        <v>0</v>
      </c>
      <c r="T844" s="7">
        <v>0</v>
      </c>
      <c r="U844" s="7">
        <v>0</v>
      </c>
      <c r="V844" s="7">
        <v>0</v>
      </c>
      <c r="W844" s="7">
        <v>0</v>
      </c>
      <c r="X844" s="7" t="s">
        <v>99</v>
      </c>
      <c r="Y844" s="7" t="s">
        <v>99</v>
      </c>
      <c r="Z844" s="7"/>
      <c r="AA844" s="7"/>
      <c r="AB844" s="7"/>
      <c r="AC844" s="7"/>
      <c r="AD844" s="7"/>
      <c r="AE844" s="7"/>
      <c r="AF844" s="7"/>
      <c r="AG844" s="7"/>
      <c r="AH844" s="7">
        <v>0</v>
      </c>
    </row>
    <row r="845" spans="1:34">
      <c r="A845" s="27">
        <v>40940</v>
      </c>
      <c r="B845" s="7" t="s">
        <v>1762</v>
      </c>
      <c r="C845" s="7" t="s">
        <v>405</v>
      </c>
      <c r="D845" s="7" t="s">
        <v>734</v>
      </c>
      <c r="E845" s="7" t="s">
        <v>1861</v>
      </c>
      <c r="F845" s="7">
        <v>393</v>
      </c>
      <c r="G845" s="7">
        <v>88</v>
      </c>
      <c r="H845" s="7">
        <v>66</v>
      </c>
      <c r="I845" s="7" t="s">
        <v>99</v>
      </c>
      <c r="J845" s="7">
        <v>0</v>
      </c>
      <c r="K845" s="7" t="s">
        <v>99</v>
      </c>
      <c r="L845" s="7" t="s">
        <v>99</v>
      </c>
      <c r="M845" s="7" t="s">
        <v>99</v>
      </c>
      <c r="N845" s="7" t="s">
        <v>99</v>
      </c>
      <c r="O845" s="7" t="s">
        <v>99</v>
      </c>
      <c r="P845" s="7">
        <v>0</v>
      </c>
      <c r="Q845" s="7">
        <v>0</v>
      </c>
      <c r="R845" s="7">
        <v>0</v>
      </c>
      <c r="S845" s="7">
        <v>0</v>
      </c>
      <c r="T845" s="7">
        <v>0</v>
      </c>
      <c r="U845" s="7">
        <v>0</v>
      </c>
      <c r="V845" s="7">
        <v>0</v>
      </c>
      <c r="W845" s="7">
        <v>0</v>
      </c>
      <c r="X845" s="7" t="s">
        <v>99</v>
      </c>
      <c r="Y845" s="7" t="s">
        <v>99</v>
      </c>
      <c r="Z845" s="7"/>
      <c r="AA845" s="7"/>
      <c r="AB845" s="7"/>
      <c r="AC845" s="7"/>
      <c r="AD845" s="7"/>
      <c r="AE845" s="7"/>
      <c r="AF845" s="7"/>
      <c r="AG845" s="7"/>
      <c r="AH845" s="7">
        <v>0</v>
      </c>
    </row>
    <row r="846" spans="1:34">
      <c r="A846" s="27">
        <v>40940</v>
      </c>
      <c r="B846" s="7" t="s">
        <v>1762</v>
      </c>
      <c r="C846" s="7" t="s">
        <v>405</v>
      </c>
      <c r="D846" s="7" t="s">
        <v>734</v>
      </c>
      <c r="E846" s="7" t="s">
        <v>1862</v>
      </c>
      <c r="F846" s="7">
        <v>1199</v>
      </c>
      <c r="G846" s="7">
        <v>350</v>
      </c>
      <c r="H846" s="7">
        <v>245</v>
      </c>
      <c r="I846" s="7" t="s">
        <v>99</v>
      </c>
      <c r="J846" s="7">
        <v>0</v>
      </c>
      <c r="K846" s="7" t="s">
        <v>99</v>
      </c>
      <c r="L846" s="7" t="s">
        <v>99</v>
      </c>
      <c r="M846" s="7" t="s">
        <v>99</v>
      </c>
      <c r="N846" s="7" t="s">
        <v>99</v>
      </c>
      <c r="O846" s="7" t="s">
        <v>99</v>
      </c>
      <c r="P846" s="7">
        <v>0</v>
      </c>
      <c r="Q846" s="7">
        <v>0</v>
      </c>
      <c r="R846" s="7">
        <v>0</v>
      </c>
      <c r="S846" s="7">
        <v>0</v>
      </c>
      <c r="T846" s="7">
        <v>0</v>
      </c>
      <c r="U846" s="7">
        <v>0</v>
      </c>
      <c r="V846" s="7">
        <v>0</v>
      </c>
      <c r="W846" s="7">
        <v>0</v>
      </c>
      <c r="X846" s="7" t="s">
        <v>99</v>
      </c>
      <c r="Y846" s="7" t="s">
        <v>99</v>
      </c>
      <c r="Z846" s="7"/>
      <c r="AA846" s="7"/>
      <c r="AB846" s="7"/>
      <c r="AC846" s="7"/>
      <c r="AD846" s="7"/>
      <c r="AE846" s="7"/>
      <c r="AF846" s="7"/>
      <c r="AG846" s="7"/>
      <c r="AH846" s="7">
        <v>0</v>
      </c>
    </row>
    <row r="847" spans="1:34">
      <c r="A847" s="27">
        <v>40940</v>
      </c>
      <c r="B847" s="7" t="s">
        <v>1763</v>
      </c>
      <c r="C847" s="7" t="s">
        <v>1151</v>
      </c>
      <c r="D847" s="7" t="s">
        <v>734</v>
      </c>
      <c r="E847" s="7" t="s">
        <v>1843</v>
      </c>
      <c r="F847" s="7">
        <v>52</v>
      </c>
      <c r="G847" s="7">
        <v>10</v>
      </c>
      <c r="H847" s="7">
        <v>15</v>
      </c>
      <c r="I847" s="7" t="s">
        <v>99</v>
      </c>
      <c r="J847" s="7">
        <v>28</v>
      </c>
      <c r="K847" s="7" t="s">
        <v>99</v>
      </c>
      <c r="L847" s="7" t="s">
        <v>99</v>
      </c>
      <c r="M847" s="7" t="s">
        <v>99</v>
      </c>
      <c r="N847" s="7" t="s">
        <v>99</v>
      </c>
      <c r="O847" s="7" t="s">
        <v>99</v>
      </c>
      <c r="P847" s="7">
        <v>9</v>
      </c>
      <c r="Q847" s="7">
        <v>5</v>
      </c>
      <c r="R847" s="7">
        <v>6</v>
      </c>
      <c r="S847" s="7">
        <v>4</v>
      </c>
      <c r="T847" s="7">
        <v>5</v>
      </c>
      <c r="U847" s="7">
        <v>2</v>
      </c>
      <c r="V847" s="7">
        <v>4</v>
      </c>
      <c r="W847" s="7">
        <v>0</v>
      </c>
      <c r="X847" s="7" t="s">
        <v>99</v>
      </c>
      <c r="Y847" s="7" t="s">
        <v>99</v>
      </c>
      <c r="Z847" s="7"/>
      <c r="AA847" s="7"/>
      <c r="AB847" s="7"/>
      <c r="AC847" s="7"/>
      <c r="AD847" s="7"/>
      <c r="AE847" s="7"/>
      <c r="AF847" s="7"/>
      <c r="AG847" s="7"/>
      <c r="AH847" s="7">
        <v>1</v>
      </c>
    </row>
    <row r="848" spans="1:34">
      <c r="A848" s="27">
        <v>40940</v>
      </c>
      <c r="B848" s="7" t="s">
        <v>1763</v>
      </c>
      <c r="C848" s="7" t="s">
        <v>1151</v>
      </c>
      <c r="D848" s="7" t="s">
        <v>734</v>
      </c>
      <c r="E848" s="7" t="s">
        <v>943</v>
      </c>
      <c r="F848" s="7">
        <v>298</v>
      </c>
      <c r="G848" s="7">
        <v>88</v>
      </c>
      <c r="H848" s="7">
        <v>117</v>
      </c>
      <c r="I848" s="7" t="s">
        <v>99</v>
      </c>
      <c r="J848" s="7">
        <v>539</v>
      </c>
      <c r="K848" s="7" t="s">
        <v>99</v>
      </c>
      <c r="L848" s="7" t="s">
        <v>99</v>
      </c>
      <c r="M848" s="7" t="s">
        <v>99</v>
      </c>
      <c r="N848" s="7" t="s">
        <v>99</v>
      </c>
      <c r="O848" s="7" t="s">
        <v>99</v>
      </c>
      <c r="P848" s="7">
        <v>78</v>
      </c>
      <c r="Q848" s="7">
        <v>57</v>
      </c>
      <c r="R848" s="7">
        <v>62</v>
      </c>
      <c r="S848" s="7">
        <v>19</v>
      </c>
      <c r="T848" s="7">
        <v>28</v>
      </c>
      <c r="U848" s="7">
        <v>16</v>
      </c>
      <c r="V848" s="7">
        <v>20</v>
      </c>
      <c r="W848" s="7">
        <v>0</v>
      </c>
      <c r="X848" s="7" t="s">
        <v>99</v>
      </c>
      <c r="Y848" s="7" t="s">
        <v>99</v>
      </c>
      <c r="Z848" s="7"/>
      <c r="AA848" s="7"/>
      <c r="AB848" s="7"/>
      <c r="AC848" s="7"/>
      <c r="AD848" s="7"/>
      <c r="AE848" s="7"/>
      <c r="AF848" s="7"/>
      <c r="AG848" s="7"/>
      <c r="AH848" s="7">
        <v>24</v>
      </c>
    </row>
    <row r="849" spans="1:34">
      <c r="A849" s="27">
        <v>40940</v>
      </c>
      <c r="B849" s="7" t="s">
        <v>1763</v>
      </c>
      <c r="C849" s="7" t="s">
        <v>1151</v>
      </c>
      <c r="D849" s="7" t="s">
        <v>734</v>
      </c>
      <c r="E849" s="7" t="s">
        <v>1861</v>
      </c>
      <c r="F849" s="7">
        <v>72</v>
      </c>
      <c r="G849" s="7">
        <v>17</v>
      </c>
      <c r="H849" s="7">
        <v>23</v>
      </c>
      <c r="I849" s="7" t="s">
        <v>99</v>
      </c>
      <c r="J849" s="7">
        <v>153</v>
      </c>
      <c r="K849" s="7" t="s">
        <v>99</v>
      </c>
      <c r="L849" s="7" t="s">
        <v>99</v>
      </c>
      <c r="M849" s="7" t="s">
        <v>99</v>
      </c>
      <c r="N849" s="7" t="s">
        <v>99</v>
      </c>
      <c r="O849" s="7" t="s">
        <v>99</v>
      </c>
      <c r="P849" s="7">
        <v>16</v>
      </c>
      <c r="Q849" s="7">
        <v>26</v>
      </c>
      <c r="R849" s="7">
        <v>8</v>
      </c>
      <c r="S849" s="7">
        <v>6</v>
      </c>
      <c r="T849" s="7">
        <v>8</v>
      </c>
      <c r="U849" s="7">
        <v>11</v>
      </c>
      <c r="V849" s="7">
        <v>4</v>
      </c>
      <c r="W849" s="7">
        <v>0</v>
      </c>
      <c r="X849" s="7" t="s">
        <v>99</v>
      </c>
      <c r="Y849" s="7" t="s">
        <v>99</v>
      </c>
      <c r="Z849" s="7"/>
      <c r="AA849" s="7"/>
      <c r="AB849" s="7"/>
      <c r="AC849" s="7"/>
      <c r="AD849" s="7"/>
      <c r="AE849" s="7"/>
      <c r="AF849" s="7"/>
      <c r="AG849" s="7"/>
      <c r="AH849" s="7">
        <v>7</v>
      </c>
    </row>
    <row r="850" spans="1:34">
      <c r="A850" s="27">
        <v>40940</v>
      </c>
      <c r="B850" s="7" t="s">
        <v>1763</v>
      </c>
      <c r="C850" s="7" t="s">
        <v>1151</v>
      </c>
      <c r="D850" s="7" t="s">
        <v>734</v>
      </c>
      <c r="E850" s="7" t="s">
        <v>1862</v>
      </c>
      <c r="F850" s="7">
        <v>226</v>
      </c>
      <c r="G850" s="7">
        <v>71</v>
      </c>
      <c r="H850" s="7">
        <v>94</v>
      </c>
      <c r="I850" s="7" t="s">
        <v>99</v>
      </c>
      <c r="J850" s="7">
        <v>386</v>
      </c>
      <c r="K850" s="7" t="s">
        <v>99</v>
      </c>
      <c r="L850" s="7" t="s">
        <v>99</v>
      </c>
      <c r="M850" s="7" t="s">
        <v>99</v>
      </c>
      <c r="N850" s="7" t="s">
        <v>99</v>
      </c>
      <c r="O850" s="7" t="s">
        <v>99</v>
      </c>
      <c r="P850" s="7">
        <v>62</v>
      </c>
      <c r="Q850" s="7">
        <v>31</v>
      </c>
      <c r="R850" s="7">
        <v>54</v>
      </c>
      <c r="S850" s="7">
        <v>13</v>
      </c>
      <c r="T850" s="7">
        <v>20</v>
      </c>
      <c r="U850" s="7">
        <v>5</v>
      </c>
      <c r="V850" s="7">
        <v>16</v>
      </c>
      <c r="W850" s="7">
        <v>0</v>
      </c>
      <c r="X850" s="7" t="s">
        <v>99</v>
      </c>
      <c r="Y850" s="7" t="s">
        <v>99</v>
      </c>
      <c r="Z850" s="7"/>
      <c r="AA850" s="7"/>
      <c r="AB850" s="7"/>
      <c r="AC850" s="7"/>
      <c r="AD850" s="7"/>
      <c r="AE850" s="7"/>
      <c r="AF850" s="7"/>
      <c r="AG850" s="7"/>
      <c r="AH850" s="7">
        <v>17</v>
      </c>
    </row>
    <row r="851" spans="1:34">
      <c r="A851" s="27">
        <v>40940</v>
      </c>
      <c r="B851" s="7" t="s">
        <v>1763</v>
      </c>
      <c r="C851" s="7" t="s">
        <v>1863</v>
      </c>
      <c r="D851" s="7" t="s">
        <v>734</v>
      </c>
      <c r="E851" s="7" t="s">
        <v>1843</v>
      </c>
      <c r="F851" s="7">
        <v>50</v>
      </c>
      <c r="G851" s="7">
        <v>11</v>
      </c>
      <c r="H851" s="7">
        <v>4</v>
      </c>
      <c r="I851" s="7" t="s">
        <v>99</v>
      </c>
      <c r="J851" s="7">
        <v>11</v>
      </c>
      <c r="K851" s="7" t="s">
        <v>99</v>
      </c>
      <c r="L851" s="7" t="s">
        <v>99</v>
      </c>
      <c r="M851" s="7" t="s">
        <v>99</v>
      </c>
      <c r="N851" s="7" t="s">
        <v>99</v>
      </c>
      <c r="O851" s="7" t="s">
        <v>99</v>
      </c>
      <c r="P851" s="7">
        <v>3</v>
      </c>
      <c r="Q851" s="7">
        <v>2</v>
      </c>
      <c r="R851" s="7">
        <v>2</v>
      </c>
      <c r="S851" s="7">
        <v>2</v>
      </c>
      <c r="T851" s="7">
        <v>4</v>
      </c>
      <c r="U851" s="7">
        <v>0</v>
      </c>
      <c r="V851" s="7">
        <v>3</v>
      </c>
      <c r="W851" s="7">
        <v>0</v>
      </c>
      <c r="X851" s="7" t="s">
        <v>99</v>
      </c>
      <c r="Y851" s="7" t="s">
        <v>99</v>
      </c>
      <c r="Z851" s="7"/>
      <c r="AA851" s="7"/>
      <c r="AB851" s="7"/>
      <c r="AC851" s="7"/>
      <c r="AD851" s="7"/>
      <c r="AE851" s="7"/>
      <c r="AF851" s="7"/>
      <c r="AG851" s="7"/>
      <c r="AH851" s="7">
        <v>0</v>
      </c>
    </row>
    <row r="852" spans="1:34">
      <c r="A852" s="27">
        <v>40940</v>
      </c>
      <c r="B852" s="7" t="s">
        <v>1763</v>
      </c>
      <c r="C852" s="7" t="s">
        <v>1863</v>
      </c>
      <c r="D852" s="7" t="s">
        <v>734</v>
      </c>
      <c r="E852" s="7" t="s">
        <v>943</v>
      </c>
      <c r="F852" s="7">
        <v>1251</v>
      </c>
      <c r="G852" s="7">
        <v>350</v>
      </c>
      <c r="H852" s="7">
        <v>175</v>
      </c>
      <c r="I852" s="7" t="s">
        <v>99</v>
      </c>
      <c r="J852" s="7">
        <v>40</v>
      </c>
      <c r="K852" s="7" t="s">
        <v>99</v>
      </c>
      <c r="L852" s="7" t="s">
        <v>99</v>
      </c>
      <c r="M852" s="7" t="s">
        <v>99</v>
      </c>
      <c r="N852" s="7" t="s">
        <v>99</v>
      </c>
      <c r="O852" s="7" t="s">
        <v>99</v>
      </c>
      <c r="P852" s="7">
        <v>6</v>
      </c>
      <c r="Q852" s="7">
        <v>8</v>
      </c>
      <c r="R852" s="7">
        <v>10</v>
      </c>
      <c r="S852" s="7">
        <v>3</v>
      </c>
      <c r="T852" s="7">
        <v>19</v>
      </c>
      <c r="U852" s="7">
        <v>0</v>
      </c>
      <c r="V852" s="7">
        <v>7</v>
      </c>
      <c r="W852" s="7">
        <v>0</v>
      </c>
      <c r="X852" s="7" t="s">
        <v>99</v>
      </c>
      <c r="Y852" s="7" t="s">
        <v>99</v>
      </c>
      <c r="Z852" s="7"/>
      <c r="AA852" s="7"/>
      <c r="AB852" s="7"/>
      <c r="AC852" s="7"/>
      <c r="AD852" s="7"/>
      <c r="AE852" s="7"/>
      <c r="AF852" s="7"/>
      <c r="AG852" s="7"/>
      <c r="AH852" s="7">
        <v>0</v>
      </c>
    </row>
    <row r="853" spans="1:34">
      <c r="A853" s="27">
        <v>40940</v>
      </c>
      <c r="B853" s="7" t="s">
        <v>1763</v>
      </c>
      <c r="C853" s="7" t="s">
        <v>1863</v>
      </c>
      <c r="D853" s="7" t="s">
        <v>734</v>
      </c>
      <c r="E853" s="7" t="s">
        <v>1861</v>
      </c>
      <c r="F853" s="7">
        <v>302</v>
      </c>
      <c r="G853" s="7">
        <v>71</v>
      </c>
      <c r="H853" s="7">
        <v>39</v>
      </c>
      <c r="I853" s="7" t="s">
        <v>99</v>
      </c>
      <c r="J853" s="7">
        <v>13</v>
      </c>
      <c r="K853" s="7" t="s">
        <v>99</v>
      </c>
      <c r="L853" s="7" t="s">
        <v>99</v>
      </c>
      <c r="M853" s="7" t="s">
        <v>99</v>
      </c>
      <c r="N853" s="7" t="s">
        <v>99</v>
      </c>
      <c r="O853" s="7" t="s">
        <v>99</v>
      </c>
      <c r="P853" s="7">
        <v>3</v>
      </c>
      <c r="Q853" s="7">
        <v>2</v>
      </c>
      <c r="R853" s="7">
        <v>2</v>
      </c>
      <c r="S853" s="7">
        <v>2</v>
      </c>
      <c r="T853" s="7">
        <v>7</v>
      </c>
      <c r="U853" s="7">
        <v>0</v>
      </c>
      <c r="V853" s="7">
        <v>3</v>
      </c>
      <c r="W853" s="7">
        <v>0</v>
      </c>
      <c r="X853" s="7" t="s">
        <v>99</v>
      </c>
      <c r="Y853" s="7" t="s">
        <v>99</v>
      </c>
      <c r="Z853" s="7"/>
      <c r="AA853" s="7"/>
      <c r="AB853" s="7"/>
      <c r="AC853" s="7"/>
      <c r="AD853" s="7"/>
      <c r="AE853" s="7"/>
      <c r="AF853" s="7"/>
      <c r="AG853" s="7"/>
      <c r="AH853" s="7">
        <v>0</v>
      </c>
    </row>
    <row r="854" spans="1:34">
      <c r="A854" s="27">
        <v>40940</v>
      </c>
      <c r="B854" s="7" t="s">
        <v>1763</v>
      </c>
      <c r="C854" s="7" t="s">
        <v>1863</v>
      </c>
      <c r="D854" s="7" t="s">
        <v>734</v>
      </c>
      <c r="E854" s="7" t="s">
        <v>1862</v>
      </c>
      <c r="F854" s="7">
        <v>949</v>
      </c>
      <c r="G854" s="7">
        <v>279</v>
      </c>
      <c r="H854" s="7">
        <v>136</v>
      </c>
      <c r="I854" s="7" t="s">
        <v>99</v>
      </c>
      <c r="J854" s="7">
        <v>27</v>
      </c>
      <c r="K854" s="7" t="s">
        <v>99</v>
      </c>
      <c r="L854" s="7" t="s">
        <v>99</v>
      </c>
      <c r="M854" s="7" t="s">
        <v>99</v>
      </c>
      <c r="N854" s="7" t="s">
        <v>99</v>
      </c>
      <c r="O854" s="7" t="s">
        <v>99</v>
      </c>
      <c r="P854" s="7">
        <v>3</v>
      </c>
      <c r="Q854" s="7">
        <v>6</v>
      </c>
      <c r="R854" s="7">
        <v>8</v>
      </c>
      <c r="S854" s="7">
        <v>1</v>
      </c>
      <c r="T854" s="7">
        <v>12</v>
      </c>
      <c r="U854" s="7">
        <v>0</v>
      </c>
      <c r="V854" s="7">
        <v>4</v>
      </c>
      <c r="W854" s="7">
        <v>0</v>
      </c>
      <c r="X854" s="7" t="s">
        <v>99</v>
      </c>
      <c r="Y854" s="7" t="s">
        <v>99</v>
      </c>
      <c r="Z854" s="7"/>
      <c r="AA854" s="7"/>
      <c r="AB854" s="7"/>
      <c r="AC854" s="7"/>
      <c r="AD854" s="7"/>
      <c r="AE854" s="7"/>
      <c r="AF854" s="7"/>
      <c r="AG854" s="7"/>
      <c r="AH854" s="7">
        <v>0</v>
      </c>
    </row>
    <row r="855" spans="1:34">
      <c r="A855" s="27">
        <v>40940</v>
      </c>
      <c r="B855" s="7" t="s">
        <v>1763</v>
      </c>
      <c r="C855" s="7" t="s">
        <v>1865</v>
      </c>
      <c r="D855" s="7" t="s">
        <v>734</v>
      </c>
      <c r="E855" s="7" t="s">
        <v>1843</v>
      </c>
      <c r="F855" s="7">
        <v>17</v>
      </c>
      <c r="G855" s="7">
        <v>0</v>
      </c>
      <c r="H855" s="7">
        <v>1</v>
      </c>
      <c r="I855" s="7" t="s">
        <v>99</v>
      </c>
      <c r="J855" s="7">
        <v>15</v>
      </c>
      <c r="K855" s="7" t="s">
        <v>99</v>
      </c>
      <c r="L855" s="7" t="s">
        <v>99</v>
      </c>
      <c r="M855" s="7" t="s">
        <v>99</v>
      </c>
      <c r="N855" s="7" t="s">
        <v>99</v>
      </c>
      <c r="O855" s="7" t="s">
        <v>99</v>
      </c>
      <c r="P855" s="7">
        <v>6</v>
      </c>
      <c r="Q855" s="7">
        <v>3</v>
      </c>
      <c r="R855" s="7">
        <v>4</v>
      </c>
      <c r="S855" s="7">
        <v>2</v>
      </c>
      <c r="T855" s="7">
        <v>1</v>
      </c>
      <c r="U855" s="7">
        <v>2</v>
      </c>
      <c r="V855" s="7">
        <v>1</v>
      </c>
      <c r="W855" s="7">
        <v>0</v>
      </c>
      <c r="X855" s="7" t="s">
        <v>99</v>
      </c>
      <c r="Y855" s="7" t="s">
        <v>99</v>
      </c>
      <c r="Z855" s="7"/>
      <c r="AA855" s="7"/>
      <c r="AB855" s="7"/>
      <c r="AC855" s="7"/>
      <c r="AD855" s="7"/>
      <c r="AE855" s="7"/>
      <c r="AF855" s="7"/>
      <c r="AG855" s="7"/>
      <c r="AH855" s="7">
        <v>1</v>
      </c>
    </row>
    <row r="856" spans="1:34">
      <c r="A856" s="27">
        <v>40940</v>
      </c>
      <c r="B856" s="7" t="s">
        <v>1763</v>
      </c>
      <c r="C856" s="7" t="s">
        <v>1865</v>
      </c>
      <c r="D856" s="7" t="s">
        <v>734</v>
      </c>
      <c r="E856" s="7" t="s">
        <v>943</v>
      </c>
      <c r="F856" s="7">
        <v>264</v>
      </c>
      <c r="G856" s="7">
        <v>0</v>
      </c>
      <c r="H856" s="7">
        <v>8</v>
      </c>
      <c r="I856" s="7" t="s">
        <v>99</v>
      </c>
      <c r="J856" s="7">
        <v>475</v>
      </c>
      <c r="K856" s="7" t="s">
        <v>99</v>
      </c>
      <c r="L856" s="7" t="s">
        <v>99</v>
      </c>
      <c r="M856" s="7" t="s">
        <v>99</v>
      </c>
      <c r="N856" s="7" t="s">
        <v>99</v>
      </c>
      <c r="O856" s="7" t="s">
        <v>99</v>
      </c>
      <c r="P856" s="7">
        <v>72</v>
      </c>
      <c r="Q856" s="7">
        <v>49</v>
      </c>
      <c r="R856" s="7">
        <v>52</v>
      </c>
      <c r="S856" s="7">
        <v>16</v>
      </c>
      <c r="T856" s="7">
        <v>9</v>
      </c>
      <c r="U856" s="7">
        <v>16</v>
      </c>
      <c r="V856" s="7">
        <v>13</v>
      </c>
      <c r="W856" s="7">
        <v>0</v>
      </c>
      <c r="X856" s="7" t="s">
        <v>99</v>
      </c>
      <c r="Y856" s="7" t="s">
        <v>99</v>
      </c>
      <c r="Z856" s="7"/>
      <c r="AA856" s="7"/>
      <c r="AB856" s="7"/>
      <c r="AC856" s="7"/>
      <c r="AD856" s="7"/>
      <c r="AE856" s="7"/>
      <c r="AF856" s="7"/>
      <c r="AG856" s="7"/>
      <c r="AH856" s="7">
        <v>24</v>
      </c>
    </row>
    <row r="857" spans="1:34">
      <c r="A857" s="27">
        <v>40940</v>
      </c>
      <c r="B857" s="7" t="s">
        <v>1763</v>
      </c>
      <c r="C857" s="7" t="s">
        <v>1865</v>
      </c>
      <c r="D857" s="7" t="s">
        <v>734</v>
      </c>
      <c r="E857" s="7" t="s">
        <v>1861</v>
      </c>
      <c r="F857" s="7">
        <v>53</v>
      </c>
      <c r="G857" s="7">
        <v>0</v>
      </c>
      <c r="H857" s="7">
        <v>2</v>
      </c>
      <c r="I857" s="7" t="s">
        <v>99</v>
      </c>
      <c r="J857" s="7">
        <v>125</v>
      </c>
      <c r="K857" s="7" t="s">
        <v>99</v>
      </c>
      <c r="L857" s="7" t="s">
        <v>99</v>
      </c>
      <c r="M857" s="7" t="s">
        <v>99</v>
      </c>
      <c r="N857" s="7" t="s">
        <v>99</v>
      </c>
      <c r="O857" s="7" t="s">
        <v>99</v>
      </c>
      <c r="P857" s="7">
        <v>13</v>
      </c>
      <c r="Q857" s="7">
        <v>24</v>
      </c>
      <c r="R857" s="7">
        <v>6</v>
      </c>
      <c r="S857" s="7">
        <v>4</v>
      </c>
      <c r="T857" s="7">
        <v>1</v>
      </c>
      <c r="U857" s="7">
        <v>11</v>
      </c>
      <c r="V857" s="7">
        <v>1</v>
      </c>
      <c r="W857" s="7">
        <v>0</v>
      </c>
      <c r="X857" s="7" t="s">
        <v>99</v>
      </c>
      <c r="Y857" s="7" t="s">
        <v>99</v>
      </c>
      <c r="Z857" s="7"/>
      <c r="AA857" s="7"/>
      <c r="AB857" s="7"/>
      <c r="AC857" s="7"/>
      <c r="AD857" s="7"/>
      <c r="AE857" s="7"/>
      <c r="AF857" s="7"/>
      <c r="AG857" s="7"/>
      <c r="AH857" s="7">
        <v>7</v>
      </c>
    </row>
    <row r="858" spans="1:34">
      <c r="A858" s="27">
        <v>40940</v>
      </c>
      <c r="B858" s="7" t="s">
        <v>1763</v>
      </c>
      <c r="C858" s="7" t="s">
        <v>1865</v>
      </c>
      <c r="D858" s="7" t="s">
        <v>734</v>
      </c>
      <c r="E858" s="7" t="s">
        <v>1862</v>
      </c>
      <c r="F858" s="7">
        <v>211</v>
      </c>
      <c r="G858" s="7">
        <v>0</v>
      </c>
      <c r="H858" s="7">
        <v>6</v>
      </c>
      <c r="I858" s="7" t="s">
        <v>99</v>
      </c>
      <c r="J858" s="7">
        <v>350</v>
      </c>
      <c r="K858" s="7" t="s">
        <v>99</v>
      </c>
      <c r="L858" s="7" t="s">
        <v>99</v>
      </c>
      <c r="M858" s="7" t="s">
        <v>99</v>
      </c>
      <c r="N858" s="7" t="s">
        <v>99</v>
      </c>
      <c r="O858" s="7" t="s">
        <v>99</v>
      </c>
      <c r="P858" s="7">
        <v>59</v>
      </c>
      <c r="Q858" s="7">
        <v>25</v>
      </c>
      <c r="R858" s="7">
        <v>46</v>
      </c>
      <c r="S858" s="7">
        <v>12</v>
      </c>
      <c r="T858" s="7">
        <v>8</v>
      </c>
      <c r="U858" s="7">
        <v>5</v>
      </c>
      <c r="V858" s="7">
        <v>12</v>
      </c>
      <c r="W858" s="7">
        <v>0</v>
      </c>
      <c r="X858" s="7" t="s">
        <v>99</v>
      </c>
      <c r="Y858" s="7" t="s">
        <v>99</v>
      </c>
      <c r="Z858" s="7"/>
      <c r="AA858" s="7"/>
      <c r="AB858" s="7"/>
      <c r="AC858" s="7"/>
      <c r="AD858" s="7"/>
      <c r="AE858" s="7"/>
      <c r="AF858" s="7"/>
      <c r="AG858" s="7"/>
      <c r="AH858" s="7">
        <v>17</v>
      </c>
    </row>
    <row r="859" spans="1:34">
      <c r="A859" s="27">
        <v>40940</v>
      </c>
      <c r="B859" s="7" t="s">
        <v>1763</v>
      </c>
      <c r="C859" s="7" t="s">
        <v>1865</v>
      </c>
      <c r="D859" s="7" t="s">
        <v>1866</v>
      </c>
      <c r="E859" s="7" t="s">
        <v>1843</v>
      </c>
      <c r="F859" s="7">
        <v>33</v>
      </c>
      <c r="G859" s="7">
        <v>11</v>
      </c>
      <c r="H859" s="7">
        <v>3</v>
      </c>
      <c r="I859" s="7" t="s">
        <v>99</v>
      </c>
      <c r="J859" s="7">
        <v>5</v>
      </c>
      <c r="K859" s="7" t="s">
        <v>99</v>
      </c>
      <c r="L859" s="7" t="s">
        <v>99</v>
      </c>
      <c r="M859" s="7" t="s">
        <v>99</v>
      </c>
      <c r="N859" s="7" t="s">
        <v>99</v>
      </c>
      <c r="O859" s="7" t="s">
        <v>99</v>
      </c>
      <c r="P859" s="7">
        <v>4</v>
      </c>
      <c r="Q859" s="7">
        <v>1</v>
      </c>
      <c r="R859" s="7">
        <v>2</v>
      </c>
      <c r="S859" s="7">
        <v>1</v>
      </c>
      <c r="T859" s="7">
        <v>1</v>
      </c>
      <c r="U859" s="7">
        <v>0</v>
      </c>
      <c r="V859" s="7">
        <v>1</v>
      </c>
      <c r="W859" s="7">
        <v>0</v>
      </c>
      <c r="X859" s="7" t="s">
        <v>99</v>
      </c>
      <c r="Y859" s="7" t="s">
        <v>99</v>
      </c>
      <c r="Z859" s="7"/>
      <c r="AA859" s="7"/>
      <c r="AB859" s="7"/>
      <c r="AC859" s="7"/>
      <c r="AD859" s="7"/>
      <c r="AE859" s="7"/>
      <c r="AF859" s="7"/>
      <c r="AG859" s="7"/>
      <c r="AH859" s="7">
        <v>1</v>
      </c>
    </row>
    <row r="860" spans="1:34">
      <c r="A860" s="27">
        <v>40940</v>
      </c>
      <c r="B860" s="7" t="s">
        <v>1763</v>
      </c>
      <c r="C860" s="7" t="s">
        <v>1865</v>
      </c>
      <c r="D860" s="7" t="s">
        <v>1866</v>
      </c>
      <c r="E860" s="7" t="s">
        <v>943</v>
      </c>
      <c r="F860" s="7">
        <v>987</v>
      </c>
      <c r="G860" s="7">
        <v>350</v>
      </c>
      <c r="H860" s="7">
        <v>167</v>
      </c>
      <c r="I860" s="7" t="s">
        <v>99</v>
      </c>
      <c r="J860" s="7">
        <v>85</v>
      </c>
      <c r="K860" s="7" t="s">
        <v>99</v>
      </c>
      <c r="L860" s="7" t="s">
        <v>99</v>
      </c>
      <c r="M860" s="7" t="s">
        <v>99</v>
      </c>
      <c r="N860" s="7" t="s">
        <v>99</v>
      </c>
      <c r="O860" s="7" t="s">
        <v>99</v>
      </c>
      <c r="P860" s="7">
        <v>68</v>
      </c>
      <c r="Q860" s="7">
        <v>25</v>
      </c>
      <c r="R860" s="7">
        <v>26</v>
      </c>
      <c r="S860" s="7">
        <v>6</v>
      </c>
      <c r="T860" s="7">
        <v>9</v>
      </c>
      <c r="U860" s="7">
        <v>0</v>
      </c>
      <c r="V860" s="7">
        <v>13</v>
      </c>
      <c r="W860" s="7">
        <v>0</v>
      </c>
      <c r="X860" s="7" t="s">
        <v>99</v>
      </c>
      <c r="Y860" s="7" t="s">
        <v>99</v>
      </c>
      <c r="Z860" s="7"/>
      <c r="AA860" s="7"/>
      <c r="AB860" s="7"/>
      <c r="AC860" s="7"/>
      <c r="AD860" s="7"/>
      <c r="AE860" s="7"/>
      <c r="AF860" s="7"/>
      <c r="AG860" s="7"/>
      <c r="AH860" s="7">
        <v>24</v>
      </c>
    </row>
    <row r="861" spans="1:34">
      <c r="A861" s="27">
        <v>40940</v>
      </c>
      <c r="B861" s="7" t="s">
        <v>1763</v>
      </c>
      <c r="C861" s="7" t="s">
        <v>1865</v>
      </c>
      <c r="D861" s="7" t="s">
        <v>1866</v>
      </c>
      <c r="E861" s="7" t="s">
        <v>1861</v>
      </c>
      <c r="F861" s="7">
        <v>249</v>
      </c>
      <c r="G861" s="7">
        <v>71</v>
      </c>
      <c r="H861" s="7">
        <v>37</v>
      </c>
      <c r="I861" s="7" t="s">
        <v>99</v>
      </c>
      <c r="J861" s="7">
        <v>18</v>
      </c>
      <c r="K861" s="7" t="s">
        <v>99</v>
      </c>
      <c r="L861" s="7" t="s">
        <v>99</v>
      </c>
      <c r="M861" s="7" t="s">
        <v>99</v>
      </c>
      <c r="N861" s="7" t="s">
        <v>99</v>
      </c>
      <c r="O861" s="7" t="s">
        <v>99</v>
      </c>
      <c r="P861" s="7">
        <v>13</v>
      </c>
      <c r="Q861" s="7">
        <v>5</v>
      </c>
      <c r="R861" s="7">
        <v>4</v>
      </c>
      <c r="S861" s="7">
        <v>2</v>
      </c>
      <c r="T861" s="7">
        <v>1</v>
      </c>
      <c r="U861" s="7">
        <v>0</v>
      </c>
      <c r="V861" s="7">
        <v>1</v>
      </c>
      <c r="W861" s="7">
        <v>0</v>
      </c>
      <c r="X861" s="7" t="s">
        <v>99</v>
      </c>
      <c r="Y861" s="7" t="s">
        <v>99</v>
      </c>
      <c r="Z861" s="7"/>
      <c r="AA861" s="7"/>
      <c r="AB861" s="7"/>
      <c r="AC861" s="7"/>
      <c r="AD861" s="7"/>
      <c r="AE861" s="7"/>
      <c r="AF861" s="7"/>
      <c r="AG861" s="7"/>
      <c r="AH861" s="7">
        <v>7</v>
      </c>
    </row>
    <row r="862" spans="1:34">
      <c r="A862" s="27">
        <v>40940</v>
      </c>
      <c r="B862" s="7" t="s">
        <v>1763</v>
      </c>
      <c r="C862" s="7" t="s">
        <v>1865</v>
      </c>
      <c r="D862" s="7" t="s">
        <v>1866</v>
      </c>
      <c r="E862" s="7" t="s">
        <v>1862</v>
      </c>
      <c r="F862" s="7">
        <v>738</v>
      </c>
      <c r="G862" s="7">
        <v>279</v>
      </c>
      <c r="H862" s="7">
        <v>130</v>
      </c>
      <c r="I862" s="7" t="s">
        <v>99</v>
      </c>
      <c r="J862" s="7">
        <v>67</v>
      </c>
      <c r="K862" s="7" t="s">
        <v>99</v>
      </c>
      <c r="L862" s="7" t="s">
        <v>99</v>
      </c>
      <c r="M862" s="7" t="s">
        <v>99</v>
      </c>
      <c r="N862" s="7" t="s">
        <v>99</v>
      </c>
      <c r="O862" s="7" t="s">
        <v>99</v>
      </c>
      <c r="P862" s="7">
        <v>55</v>
      </c>
      <c r="Q862" s="7">
        <v>20</v>
      </c>
      <c r="R862" s="7">
        <v>22</v>
      </c>
      <c r="S862" s="7">
        <v>4</v>
      </c>
      <c r="T862" s="7">
        <v>8</v>
      </c>
      <c r="U862" s="7">
        <v>0</v>
      </c>
      <c r="V862" s="7">
        <v>12</v>
      </c>
      <c r="W862" s="7">
        <v>0</v>
      </c>
      <c r="X862" s="7" t="s">
        <v>99</v>
      </c>
      <c r="Y862" s="7" t="s">
        <v>99</v>
      </c>
      <c r="Z862" s="7"/>
      <c r="AA862" s="7"/>
      <c r="AB862" s="7"/>
      <c r="AC862" s="7"/>
      <c r="AD862" s="7"/>
      <c r="AE862" s="7"/>
      <c r="AF862" s="7"/>
      <c r="AG862" s="7"/>
      <c r="AH862" s="7">
        <v>17</v>
      </c>
    </row>
    <row r="863" spans="1:34">
      <c r="A863" s="27">
        <v>40940</v>
      </c>
      <c r="B863" s="7" t="s">
        <v>1763</v>
      </c>
      <c r="C863" s="7" t="s">
        <v>1865</v>
      </c>
      <c r="D863" s="7" t="s">
        <v>1374</v>
      </c>
      <c r="E863" s="7" t="s">
        <v>1843</v>
      </c>
      <c r="F863" s="7">
        <v>5</v>
      </c>
      <c r="G863" s="7">
        <v>0</v>
      </c>
      <c r="H863" s="7">
        <v>3</v>
      </c>
      <c r="I863" s="7" t="s">
        <v>99</v>
      </c>
      <c r="J863" s="7">
        <v>10</v>
      </c>
      <c r="K863" s="7" t="s">
        <v>99</v>
      </c>
      <c r="L863" s="7" t="s">
        <v>99</v>
      </c>
      <c r="M863" s="7" t="s">
        <v>99</v>
      </c>
      <c r="N863" s="7" t="s">
        <v>99</v>
      </c>
      <c r="O863" s="7" t="s">
        <v>99</v>
      </c>
      <c r="P863" s="7">
        <v>2</v>
      </c>
      <c r="Q863" s="7">
        <v>2</v>
      </c>
      <c r="R863" s="7">
        <v>2</v>
      </c>
      <c r="S863" s="7">
        <v>1</v>
      </c>
      <c r="T863" s="7">
        <v>0</v>
      </c>
      <c r="U863" s="7">
        <v>2</v>
      </c>
      <c r="V863" s="7">
        <v>0</v>
      </c>
      <c r="W863" s="7">
        <v>0</v>
      </c>
      <c r="X863" s="7" t="s">
        <v>99</v>
      </c>
      <c r="Y863" s="7" t="s">
        <v>99</v>
      </c>
      <c r="Z863" s="7"/>
      <c r="AA863" s="7"/>
      <c r="AB863" s="7"/>
      <c r="AC863" s="7"/>
      <c r="AD863" s="7"/>
      <c r="AE863" s="7"/>
      <c r="AF863" s="7"/>
      <c r="AG863" s="7"/>
      <c r="AH863" s="7">
        <v>0</v>
      </c>
    </row>
    <row r="864" spans="1:34">
      <c r="A864" s="27">
        <v>40940</v>
      </c>
      <c r="B864" s="7" t="s">
        <v>1763</v>
      </c>
      <c r="C864" s="7" t="s">
        <v>1865</v>
      </c>
      <c r="D864" s="7" t="s">
        <v>1374</v>
      </c>
      <c r="E864" s="7" t="s">
        <v>943</v>
      </c>
      <c r="F864" s="7">
        <v>43</v>
      </c>
      <c r="G864" s="7">
        <v>0</v>
      </c>
      <c r="H864" s="7">
        <v>19</v>
      </c>
      <c r="I864" s="7" t="s">
        <v>99</v>
      </c>
      <c r="J864" s="7">
        <v>390</v>
      </c>
      <c r="K864" s="7" t="s">
        <v>99</v>
      </c>
      <c r="L864" s="7" t="s">
        <v>99</v>
      </c>
      <c r="M864" s="7" t="s">
        <v>99</v>
      </c>
      <c r="N864" s="7" t="s">
        <v>99</v>
      </c>
      <c r="O864" s="7" t="s">
        <v>99</v>
      </c>
      <c r="P864" s="7">
        <v>4</v>
      </c>
      <c r="Q864" s="7">
        <v>24</v>
      </c>
      <c r="R864" s="7">
        <v>26</v>
      </c>
      <c r="S864" s="7">
        <v>10</v>
      </c>
      <c r="T864" s="7">
        <v>0</v>
      </c>
      <c r="U864" s="7">
        <v>16</v>
      </c>
      <c r="V864" s="7">
        <v>0</v>
      </c>
      <c r="W864" s="7">
        <v>0</v>
      </c>
      <c r="X864" s="7" t="s">
        <v>99</v>
      </c>
      <c r="Y864" s="7" t="s">
        <v>99</v>
      </c>
      <c r="Z864" s="7"/>
      <c r="AA864" s="7"/>
      <c r="AB864" s="7"/>
      <c r="AC864" s="7"/>
      <c r="AD864" s="7"/>
      <c r="AE864" s="7"/>
      <c r="AF864" s="7"/>
      <c r="AG864" s="7"/>
      <c r="AH864" s="7">
        <v>0</v>
      </c>
    </row>
    <row r="865" spans="1:34">
      <c r="A865" s="27">
        <v>40940</v>
      </c>
      <c r="B865" s="7" t="s">
        <v>1763</v>
      </c>
      <c r="C865" s="7" t="s">
        <v>1865</v>
      </c>
      <c r="D865" s="7" t="s">
        <v>1374</v>
      </c>
      <c r="E865" s="7" t="s">
        <v>1861</v>
      </c>
      <c r="F865" s="7">
        <v>19</v>
      </c>
      <c r="G865" s="7">
        <v>0</v>
      </c>
      <c r="H865" s="7">
        <v>4</v>
      </c>
      <c r="I865" s="7" t="s">
        <v>99</v>
      </c>
      <c r="J865" s="7">
        <v>107</v>
      </c>
      <c r="K865" s="7" t="s">
        <v>99</v>
      </c>
      <c r="L865" s="7" t="s">
        <v>99</v>
      </c>
      <c r="M865" s="7" t="s">
        <v>99</v>
      </c>
      <c r="N865" s="7" t="s">
        <v>99</v>
      </c>
      <c r="O865" s="7" t="s">
        <v>99</v>
      </c>
      <c r="P865" s="7">
        <v>0</v>
      </c>
      <c r="Q865" s="7">
        <v>19</v>
      </c>
      <c r="R865" s="7">
        <v>2</v>
      </c>
      <c r="S865" s="7">
        <v>2</v>
      </c>
      <c r="T865" s="7">
        <v>0</v>
      </c>
      <c r="U865" s="7">
        <v>11</v>
      </c>
      <c r="V865" s="7">
        <v>0</v>
      </c>
      <c r="W865" s="7">
        <v>0</v>
      </c>
      <c r="X865" s="7" t="s">
        <v>99</v>
      </c>
      <c r="Y865" s="7" t="s">
        <v>99</v>
      </c>
      <c r="Z865" s="7"/>
      <c r="AA865" s="7"/>
      <c r="AB865" s="7"/>
      <c r="AC865" s="7"/>
      <c r="AD865" s="7"/>
      <c r="AE865" s="7"/>
      <c r="AF865" s="7"/>
      <c r="AG865" s="7"/>
      <c r="AH865" s="7">
        <v>0</v>
      </c>
    </row>
    <row r="866" spans="1:34">
      <c r="A866" s="27">
        <v>40940</v>
      </c>
      <c r="B866" s="7" t="s">
        <v>1763</v>
      </c>
      <c r="C866" s="7" t="s">
        <v>1865</v>
      </c>
      <c r="D866" s="7" t="s">
        <v>1374</v>
      </c>
      <c r="E866" s="7" t="s">
        <v>1862</v>
      </c>
      <c r="F866" s="7">
        <v>24</v>
      </c>
      <c r="G866" s="7">
        <v>0</v>
      </c>
      <c r="H866" s="7">
        <v>15</v>
      </c>
      <c r="I866" s="7" t="s">
        <v>99</v>
      </c>
      <c r="J866" s="7">
        <v>283</v>
      </c>
      <c r="K866" s="7" t="s">
        <v>99</v>
      </c>
      <c r="L866" s="7" t="s">
        <v>99</v>
      </c>
      <c r="M866" s="7" t="s">
        <v>99</v>
      </c>
      <c r="N866" s="7" t="s">
        <v>99</v>
      </c>
      <c r="O866" s="7" t="s">
        <v>99</v>
      </c>
      <c r="P866" s="7">
        <v>4</v>
      </c>
      <c r="Q866" s="7">
        <v>5</v>
      </c>
      <c r="R866" s="7">
        <v>24</v>
      </c>
      <c r="S866" s="7">
        <v>8</v>
      </c>
      <c r="T866" s="7">
        <v>0</v>
      </c>
      <c r="U866" s="7">
        <v>5</v>
      </c>
      <c r="V866" s="7">
        <v>0</v>
      </c>
      <c r="W866" s="7">
        <v>0</v>
      </c>
      <c r="X866" s="7" t="s">
        <v>99</v>
      </c>
      <c r="Y866" s="7" t="s">
        <v>99</v>
      </c>
      <c r="Z866" s="7"/>
      <c r="AA866" s="7"/>
      <c r="AB866" s="7"/>
      <c r="AC866" s="7"/>
      <c r="AD866" s="7"/>
      <c r="AE866" s="7"/>
      <c r="AF866" s="7"/>
      <c r="AG866" s="7"/>
      <c r="AH866" s="7">
        <v>0</v>
      </c>
    </row>
    <row r="867" spans="1:34">
      <c r="A867" s="27">
        <v>40940</v>
      </c>
      <c r="B867" s="7" t="s">
        <v>1763</v>
      </c>
      <c r="C867" s="7" t="s">
        <v>405</v>
      </c>
      <c r="D867" s="7" t="s">
        <v>734</v>
      </c>
      <c r="E867" s="7" t="s">
        <v>1843</v>
      </c>
      <c r="F867" s="7">
        <v>6</v>
      </c>
      <c r="G867" s="7">
        <v>2</v>
      </c>
      <c r="H867" s="7">
        <v>0</v>
      </c>
      <c r="I867" s="7" t="s">
        <v>99</v>
      </c>
      <c r="J867" s="7">
        <v>2</v>
      </c>
      <c r="K867" s="7" t="s">
        <v>99</v>
      </c>
      <c r="L867" s="7" t="s">
        <v>99</v>
      </c>
      <c r="M867" s="7" t="s">
        <v>99</v>
      </c>
      <c r="N867" s="7" t="s">
        <v>99</v>
      </c>
      <c r="O867" s="7" t="s">
        <v>99</v>
      </c>
      <c r="P867" s="7">
        <v>0</v>
      </c>
      <c r="Q867" s="7">
        <v>0</v>
      </c>
      <c r="R867" s="7">
        <v>0</v>
      </c>
      <c r="S867" s="7">
        <v>0</v>
      </c>
      <c r="T867" s="7">
        <v>0</v>
      </c>
      <c r="U867" s="7">
        <v>0</v>
      </c>
      <c r="V867" s="7">
        <v>0</v>
      </c>
      <c r="W867" s="7">
        <v>0</v>
      </c>
      <c r="X867" s="7" t="s">
        <v>99</v>
      </c>
      <c r="Y867" s="7" t="s">
        <v>99</v>
      </c>
      <c r="Z867" s="7"/>
      <c r="AA867" s="7"/>
      <c r="AB867" s="7"/>
      <c r="AC867" s="7"/>
      <c r="AD867" s="7"/>
      <c r="AE867" s="7"/>
      <c r="AF867" s="7"/>
      <c r="AG867" s="7"/>
      <c r="AH867" s="7">
        <v>0</v>
      </c>
    </row>
    <row r="868" spans="1:34">
      <c r="A868" s="27">
        <v>40940</v>
      </c>
      <c r="B868" s="7" t="s">
        <v>1763</v>
      </c>
      <c r="C868" s="7" t="s">
        <v>405</v>
      </c>
      <c r="D868" s="7" t="s">
        <v>734</v>
      </c>
      <c r="E868" s="7" t="s">
        <v>943</v>
      </c>
      <c r="F868" s="7">
        <v>93</v>
      </c>
      <c r="G868" s="7">
        <v>48</v>
      </c>
      <c r="H868" s="7">
        <v>0</v>
      </c>
      <c r="I868" s="7" t="s">
        <v>99</v>
      </c>
      <c r="J868" s="7">
        <v>24</v>
      </c>
      <c r="K868" s="7" t="s">
        <v>99</v>
      </c>
      <c r="L868" s="7" t="s">
        <v>99</v>
      </c>
      <c r="M868" s="7" t="s">
        <v>99</v>
      </c>
      <c r="N868" s="7" t="s">
        <v>99</v>
      </c>
      <c r="O868" s="7" t="s">
        <v>99</v>
      </c>
      <c r="P868" s="7">
        <v>0</v>
      </c>
      <c r="Q868" s="7">
        <v>0</v>
      </c>
      <c r="R868" s="7">
        <v>0</v>
      </c>
      <c r="S868" s="7">
        <v>0</v>
      </c>
      <c r="T868" s="7">
        <v>0</v>
      </c>
      <c r="U868" s="7">
        <v>0</v>
      </c>
      <c r="V868" s="7">
        <v>0</v>
      </c>
      <c r="W868" s="7">
        <v>0</v>
      </c>
      <c r="X868" s="7" t="s">
        <v>99</v>
      </c>
      <c r="Y868" s="7" t="s">
        <v>99</v>
      </c>
      <c r="Z868" s="7"/>
      <c r="AA868" s="7"/>
      <c r="AB868" s="7"/>
      <c r="AC868" s="7"/>
      <c r="AD868" s="7"/>
      <c r="AE868" s="7"/>
      <c r="AF868" s="7"/>
      <c r="AG868" s="7"/>
      <c r="AH868" s="7">
        <v>0</v>
      </c>
    </row>
    <row r="869" spans="1:34">
      <c r="A869" s="27">
        <v>40940</v>
      </c>
      <c r="B869" s="7" t="s">
        <v>1763</v>
      </c>
      <c r="C869" s="7" t="s">
        <v>405</v>
      </c>
      <c r="D869" s="7" t="s">
        <v>734</v>
      </c>
      <c r="E869" s="7" t="s">
        <v>1861</v>
      </c>
      <c r="F869" s="7">
        <v>47</v>
      </c>
      <c r="G869" s="7">
        <v>23</v>
      </c>
      <c r="H869" s="7">
        <v>0</v>
      </c>
      <c r="I869" s="7" t="s">
        <v>99</v>
      </c>
      <c r="J869" s="7">
        <v>15</v>
      </c>
      <c r="K869" s="7" t="s">
        <v>99</v>
      </c>
      <c r="L869" s="7" t="s">
        <v>99</v>
      </c>
      <c r="M869" s="7" t="s">
        <v>99</v>
      </c>
      <c r="N869" s="7" t="s">
        <v>99</v>
      </c>
      <c r="O869" s="7" t="s">
        <v>99</v>
      </c>
      <c r="P869" s="7">
        <v>0</v>
      </c>
      <c r="Q869" s="7">
        <v>0</v>
      </c>
      <c r="R869" s="7">
        <v>0</v>
      </c>
      <c r="S869" s="7">
        <v>0</v>
      </c>
      <c r="T869" s="7">
        <v>0</v>
      </c>
      <c r="U869" s="7">
        <v>0</v>
      </c>
      <c r="V869" s="7">
        <v>0</v>
      </c>
      <c r="W869" s="7">
        <v>0</v>
      </c>
      <c r="X869" s="7" t="s">
        <v>99</v>
      </c>
      <c r="Y869" s="7" t="s">
        <v>99</v>
      </c>
      <c r="Z869" s="7"/>
      <c r="AA869" s="7"/>
      <c r="AB869" s="7"/>
      <c r="AC869" s="7"/>
      <c r="AD869" s="7"/>
      <c r="AE869" s="7"/>
      <c r="AF869" s="7"/>
      <c r="AG869" s="7"/>
      <c r="AH869" s="7">
        <v>0</v>
      </c>
    </row>
    <row r="870" spans="1:34">
      <c r="A870" s="27">
        <v>40940</v>
      </c>
      <c r="B870" s="7" t="s">
        <v>1763</v>
      </c>
      <c r="C870" s="7" t="s">
        <v>405</v>
      </c>
      <c r="D870" s="7" t="s">
        <v>734</v>
      </c>
      <c r="E870" s="7" t="s">
        <v>1862</v>
      </c>
      <c r="F870" s="7">
        <v>46</v>
      </c>
      <c r="G870" s="7">
        <v>25</v>
      </c>
      <c r="H870" s="7">
        <v>0</v>
      </c>
      <c r="I870" s="7" t="s">
        <v>99</v>
      </c>
      <c r="J870" s="7">
        <v>9</v>
      </c>
      <c r="K870" s="7" t="s">
        <v>99</v>
      </c>
      <c r="L870" s="7" t="s">
        <v>99</v>
      </c>
      <c r="M870" s="7" t="s">
        <v>99</v>
      </c>
      <c r="N870" s="7" t="s">
        <v>99</v>
      </c>
      <c r="O870" s="7" t="s">
        <v>99</v>
      </c>
      <c r="P870" s="7">
        <v>0</v>
      </c>
      <c r="Q870" s="7">
        <v>0</v>
      </c>
      <c r="R870" s="7">
        <v>0</v>
      </c>
      <c r="S870" s="7">
        <v>0</v>
      </c>
      <c r="T870" s="7">
        <v>0</v>
      </c>
      <c r="U870" s="7">
        <v>0</v>
      </c>
      <c r="V870" s="7">
        <v>0</v>
      </c>
      <c r="W870" s="7">
        <v>0</v>
      </c>
      <c r="X870" s="7" t="s">
        <v>99</v>
      </c>
      <c r="Y870" s="7" t="s">
        <v>99</v>
      </c>
      <c r="Z870" s="7"/>
      <c r="AA870" s="7"/>
      <c r="AB870" s="7"/>
      <c r="AC870" s="7"/>
      <c r="AD870" s="7"/>
      <c r="AE870" s="7"/>
      <c r="AF870" s="7"/>
      <c r="AG870" s="7"/>
      <c r="AH870" s="7">
        <v>0</v>
      </c>
    </row>
    <row r="871" spans="1:34">
      <c r="A871" s="27">
        <v>40940</v>
      </c>
      <c r="B871" s="7" t="s">
        <v>1764</v>
      </c>
      <c r="C871" s="7" t="s">
        <v>1151</v>
      </c>
      <c r="D871" s="7" t="s">
        <v>734</v>
      </c>
      <c r="E871" s="7" t="s">
        <v>1843</v>
      </c>
      <c r="F871" s="7">
        <v>0</v>
      </c>
      <c r="G871" s="7">
        <v>0</v>
      </c>
      <c r="H871" s="7">
        <v>0</v>
      </c>
      <c r="I871" s="7" t="s">
        <v>99</v>
      </c>
      <c r="J871" s="7">
        <v>0</v>
      </c>
      <c r="K871" s="7" t="s">
        <v>99</v>
      </c>
      <c r="L871" s="7" t="s">
        <v>99</v>
      </c>
      <c r="M871" s="7" t="s">
        <v>99</v>
      </c>
      <c r="N871" s="7" t="s">
        <v>99</v>
      </c>
      <c r="O871" s="7" t="s">
        <v>99</v>
      </c>
      <c r="P871" s="7">
        <v>0</v>
      </c>
      <c r="Q871" s="7">
        <v>0</v>
      </c>
      <c r="R871" s="7">
        <v>3</v>
      </c>
      <c r="S871" s="7">
        <v>0</v>
      </c>
      <c r="T871" s="7">
        <v>0</v>
      </c>
      <c r="U871" s="7">
        <v>0</v>
      </c>
      <c r="V871" s="7">
        <v>0</v>
      </c>
      <c r="W871" s="7">
        <v>0</v>
      </c>
      <c r="X871" s="7" t="s">
        <v>99</v>
      </c>
      <c r="Y871" s="7" t="s">
        <v>99</v>
      </c>
      <c r="Z871" s="7"/>
      <c r="AA871" s="7"/>
      <c r="AB871" s="7"/>
      <c r="AC871" s="7"/>
      <c r="AD871" s="7"/>
      <c r="AE871" s="7"/>
      <c r="AF871" s="7"/>
      <c r="AG871" s="7"/>
      <c r="AH871" s="7">
        <v>1</v>
      </c>
    </row>
    <row r="872" spans="1:34">
      <c r="A872" s="27">
        <v>40940</v>
      </c>
      <c r="B872" s="7" t="s">
        <v>1764</v>
      </c>
      <c r="C872" s="7" t="s">
        <v>1151</v>
      </c>
      <c r="D872" s="7" t="s">
        <v>734</v>
      </c>
      <c r="E872" s="7" t="s">
        <v>943</v>
      </c>
      <c r="F872" s="7">
        <v>0</v>
      </c>
      <c r="G872" s="7">
        <v>0</v>
      </c>
      <c r="H872" s="7">
        <v>0</v>
      </c>
      <c r="I872" s="7" t="s">
        <v>99</v>
      </c>
      <c r="J872" s="7">
        <v>0</v>
      </c>
      <c r="K872" s="7" t="s">
        <v>99</v>
      </c>
      <c r="L872" s="7" t="s">
        <v>99</v>
      </c>
      <c r="M872" s="7" t="s">
        <v>99</v>
      </c>
      <c r="N872" s="7" t="s">
        <v>99</v>
      </c>
      <c r="O872" s="7" t="s">
        <v>99</v>
      </c>
      <c r="P872" s="7">
        <v>0</v>
      </c>
      <c r="Q872" s="7">
        <v>0</v>
      </c>
      <c r="R872" s="7">
        <v>41</v>
      </c>
      <c r="S872" s="7">
        <v>0</v>
      </c>
      <c r="T872" s="7">
        <v>0</v>
      </c>
      <c r="U872" s="7">
        <v>0</v>
      </c>
      <c r="V872" s="7">
        <v>0</v>
      </c>
      <c r="W872" s="7">
        <v>0</v>
      </c>
      <c r="X872" s="7" t="s">
        <v>99</v>
      </c>
      <c r="Y872" s="7" t="s">
        <v>99</v>
      </c>
      <c r="Z872" s="7"/>
      <c r="AA872" s="7"/>
      <c r="AB872" s="7"/>
      <c r="AC872" s="7"/>
      <c r="AD872" s="7"/>
      <c r="AE872" s="7"/>
      <c r="AF872" s="7"/>
      <c r="AG872" s="7"/>
      <c r="AH872" s="7">
        <v>4</v>
      </c>
    </row>
    <row r="873" spans="1:34">
      <c r="A873" s="27">
        <v>40940</v>
      </c>
      <c r="B873" s="7" t="s">
        <v>1764</v>
      </c>
      <c r="C873" s="7" t="s">
        <v>1151</v>
      </c>
      <c r="D873" s="7" t="s">
        <v>734</v>
      </c>
      <c r="E873" s="7" t="s">
        <v>1861</v>
      </c>
      <c r="F873" s="7">
        <v>0</v>
      </c>
      <c r="G873" s="7">
        <v>0</v>
      </c>
      <c r="H873" s="7">
        <v>0</v>
      </c>
      <c r="I873" s="7" t="s">
        <v>99</v>
      </c>
      <c r="J873" s="7">
        <v>0</v>
      </c>
      <c r="K873" s="7" t="s">
        <v>99</v>
      </c>
      <c r="L873" s="7" t="s">
        <v>99</v>
      </c>
      <c r="M873" s="7" t="s">
        <v>99</v>
      </c>
      <c r="N873" s="7" t="s">
        <v>99</v>
      </c>
      <c r="O873" s="7" t="s">
        <v>99</v>
      </c>
      <c r="P873" s="7">
        <v>0</v>
      </c>
      <c r="Q873" s="7">
        <v>0</v>
      </c>
      <c r="R873" s="7">
        <v>21</v>
      </c>
      <c r="S873" s="7">
        <v>0</v>
      </c>
      <c r="T873" s="7">
        <v>0</v>
      </c>
      <c r="U873" s="7">
        <v>0</v>
      </c>
      <c r="V873" s="7">
        <v>0</v>
      </c>
      <c r="W873" s="7">
        <v>0</v>
      </c>
      <c r="X873" s="7" t="s">
        <v>99</v>
      </c>
      <c r="Y873" s="7" t="s">
        <v>99</v>
      </c>
      <c r="Z873" s="7"/>
      <c r="AA873" s="7"/>
      <c r="AB873" s="7"/>
      <c r="AC873" s="7"/>
      <c r="AD873" s="7"/>
      <c r="AE873" s="7"/>
      <c r="AF873" s="7"/>
      <c r="AG873" s="7"/>
      <c r="AH873" s="7">
        <v>3</v>
      </c>
    </row>
    <row r="874" spans="1:34">
      <c r="A874" s="27">
        <v>40940</v>
      </c>
      <c r="B874" s="7" t="s">
        <v>1764</v>
      </c>
      <c r="C874" s="7" t="s">
        <v>1151</v>
      </c>
      <c r="D874" s="7" t="s">
        <v>734</v>
      </c>
      <c r="E874" s="7" t="s">
        <v>1862</v>
      </c>
      <c r="F874" s="7">
        <v>0</v>
      </c>
      <c r="G874" s="7">
        <v>0</v>
      </c>
      <c r="H874" s="7">
        <v>0</v>
      </c>
      <c r="I874" s="7" t="s">
        <v>99</v>
      </c>
      <c r="J874" s="7">
        <v>0</v>
      </c>
      <c r="K874" s="7" t="s">
        <v>99</v>
      </c>
      <c r="L874" s="7" t="s">
        <v>99</v>
      </c>
      <c r="M874" s="7" t="s">
        <v>99</v>
      </c>
      <c r="N874" s="7" t="s">
        <v>99</v>
      </c>
      <c r="O874" s="7" t="s">
        <v>99</v>
      </c>
      <c r="P874" s="7">
        <v>0</v>
      </c>
      <c r="Q874" s="7">
        <v>0</v>
      </c>
      <c r="R874" s="7">
        <v>20</v>
      </c>
      <c r="S874" s="7">
        <v>0</v>
      </c>
      <c r="T874" s="7">
        <v>0</v>
      </c>
      <c r="U874" s="7">
        <v>0</v>
      </c>
      <c r="V874" s="7">
        <v>0</v>
      </c>
      <c r="W874" s="7">
        <v>0</v>
      </c>
      <c r="X874" s="7" t="s">
        <v>99</v>
      </c>
      <c r="Y874" s="7" t="s">
        <v>99</v>
      </c>
      <c r="Z874" s="7"/>
      <c r="AA874" s="7"/>
      <c r="AB874" s="7"/>
      <c r="AC874" s="7"/>
      <c r="AD874" s="7"/>
      <c r="AE874" s="7"/>
      <c r="AF874" s="7"/>
      <c r="AG874" s="7"/>
      <c r="AH874" s="7">
        <v>1</v>
      </c>
    </row>
    <row r="875" spans="1:34">
      <c r="A875" s="27">
        <v>40940</v>
      </c>
      <c r="B875" s="7" t="s">
        <v>1764</v>
      </c>
      <c r="C875" s="7" t="s">
        <v>1863</v>
      </c>
      <c r="D875" s="7" t="s">
        <v>734</v>
      </c>
      <c r="E875" s="7" t="s">
        <v>1843</v>
      </c>
      <c r="F875" s="7">
        <v>6</v>
      </c>
      <c r="G875" s="7">
        <v>2</v>
      </c>
      <c r="H875" s="7">
        <v>0</v>
      </c>
      <c r="I875" s="7" t="s">
        <v>99</v>
      </c>
      <c r="J875" s="7">
        <v>0</v>
      </c>
      <c r="K875" s="7" t="s">
        <v>99</v>
      </c>
      <c r="L875" s="7" t="s">
        <v>99</v>
      </c>
      <c r="M875" s="7" t="s">
        <v>99</v>
      </c>
      <c r="N875" s="7" t="s">
        <v>99</v>
      </c>
      <c r="O875" s="7" t="s">
        <v>99</v>
      </c>
      <c r="P875" s="7">
        <v>0</v>
      </c>
      <c r="Q875" s="7">
        <v>0</v>
      </c>
      <c r="R875" s="7">
        <v>0</v>
      </c>
      <c r="S875" s="7">
        <v>0</v>
      </c>
      <c r="T875" s="7">
        <v>0</v>
      </c>
      <c r="U875" s="7">
        <v>0</v>
      </c>
      <c r="V875" s="7">
        <v>0</v>
      </c>
      <c r="W875" s="7">
        <v>0</v>
      </c>
      <c r="X875" s="7" t="s">
        <v>99</v>
      </c>
      <c r="Y875" s="7" t="s">
        <v>99</v>
      </c>
      <c r="Z875" s="7"/>
      <c r="AA875" s="7"/>
      <c r="AB875" s="7"/>
      <c r="AC875" s="7"/>
      <c r="AD875" s="7"/>
      <c r="AE875" s="7"/>
      <c r="AF875" s="7"/>
      <c r="AG875" s="7"/>
      <c r="AH875" s="7">
        <v>0</v>
      </c>
    </row>
    <row r="876" spans="1:34">
      <c r="A876" s="27">
        <v>40940</v>
      </c>
      <c r="B876" s="7" t="s">
        <v>1764</v>
      </c>
      <c r="C876" s="7" t="s">
        <v>1863</v>
      </c>
      <c r="D876" s="7" t="s">
        <v>734</v>
      </c>
      <c r="E876" s="7" t="s">
        <v>943</v>
      </c>
      <c r="F876" s="7">
        <v>93</v>
      </c>
      <c r="G876" s="7">
        <v>48</v>
      </c>
      <c r="H876" s="7">
        <v>0</v>
      </c>
      <c r="I876" s="7" t="s">
        <v>99</v>
      </c>
      <c r="J876" s="7">
        <v>0</v>
      </c>
      <c r="K876" s="7" t="s">
        <v>99</v>
      </c>
      <c r="L876" s="7" t="s">
        <v>99</v>
      </c>
      <c r="M876" s="7" t="s">
        <v>99</v>
      </c>
      <c r="N876" s="7" t="s">
        <v>99</v>
      </c>
      <c r="O876" s="7" t="s">
        <v>99</v>
      </c>
      <c r="P876" s="7">
        <v>0</v>
      </c>
      <c r="Q876" s="7">
        <v>0</v>
      </c>
      <c r="R876" s="7">
        <v>0</v>
      </c>
      <c r="S876" s="7">
        <v>0</v>
      </c>
      <c r="T876" s="7">
        <v>0</v>
      </c>
      <c r="U876" s="7">
        <v>0</v>
      </c>
      <c r="V876" s="7">
        <v>0</v>
      </c>
      <c r="W876" s="7">
        <v>0</v>
      </c>
      <c r="X876" s="7" t="s">
        <v>99</v>
      </c>
      <c r="Y876" s="7" t="s">
        <v>99</v>
      </c>
      <c r="Z876" s="7"/>
      <c r="AA876" s="7"/>
      <c r="AB876" s="7"/>
      <c r="AC876" s="7"/>
      <c r="AD876" s="7"/>
      <c r="AE876" s="7"/>
      <c r="AF876" s="7"/>
      <c r="AG876" s="7"/>
      <c r="AH876" s="7">
        <v>0</v>
      </c>
    </row>
    <row r="877" spans="1:34">
      <c r="A877" s="27">
        <v>40940</v>
      </c>
      <c r="B877" s="7" t="s">
        <v>1764</v>
      </c>
      <c r="C877" s="7" t="s">
        <v>1863</v>
      </c>
      <c r="D877" s="7" t="s">
        <v>734</v>
      </c>
      <c r="E877" s="7" t="s">
        <v>1861</v>
      </c>
      <c r="F877" s="7">
        <v>47</v>
      </c>
      <c r="G877" s="7">
        <v>23</v>
      </c>
      <c r="H877" s="7">
        <v>0</v>
      </c>
      <c r="I877" s="7" t="s">
        <v>99</v>
      </c>
      <c r="J877" s="7">
        <v>0</v>
      </c>
      <c r="K877" s="7" t="s">
        <v>99</v>
      </c>
      <c r="L877" s="7" t="s">
        <v>99</v>
      </c>
      <c r="M877" s="7" t="s">
        <v>99</v>
      </c>
      <c r="N877" s="7" t="s">
        <v>99</v>
      </c>
      <c r="O877" s="7" t="s">
        <v>99</v>
      </c>
      <c r="P877" s="7">
        <v>0</v>
      </c>
      <c r="Q877" s="7">
        <v>0</v>
      </c>
      <c r="R877" s="7">
        <v>0</v>
      </c>
      <c r="S877" s="7">
        <v>0</v>
      </c>
      <c r="T877" s="7">
        <v>0</v>
      </c>
      <c r="U877" s="7">
        <v>0</v>
      </c>
      <c r="V877" s="7">
        <v>0</v>
      </c>
      <c r="W877" s="7">
        <v>0</v>
      </c>
      <c r="X877" s="7" t="s">
        <v>99</v>
      </c>
      <c r="Y877" s="7" t="s">
        <v>99</v>
      </c>
      <c r="Z877" s="7"/>
      <c r="AA877" s="7"/>
      <c r="AB877" s="7"/>
      <c r="AC877" s="7"/>
      <c r="AD877" s="7"/>
      <c r="AE877" s="7"/>
      <c r="AF877" s="7"/>
      <c r="AG877" s="7"/>
      <c r="AH877" s="7">
        <v>0</v>
      </c>
    </row>
    <row r="878" spans="1:34">
      <c r="A878" s="27">
        <v>40940</v>
      </c>
      <c r="B878" s="7" t="s">
        <v>1764</v>
      </c>
      <c r="C878" s="7" t="s">
        <v>1863</v>
      </c>
      <c r="D878" s="7" t="s">
        <v>734</v>
      </c>
      <c r="E878" s="7" t="s">
        <v>1862</v>
      </c>
      <c r="F878" s="7">
        <v>46</v>
      </c>
      <c r="G878" s="7">
        <v>25</v>
      </c>
      <c r="H878" s="7">
        <v>0</v>
      </c>
      <c r="I878" s="7" t="s">
        <v>99</v>
      </c>
      <c r="J878" s="7">
        <v>0</v>
      </c>
      <c r="K878" s="7" t="s">
        <v>99</v>
      </c>
      <c r="L878" s="7" t="s">
        <v>99</v>
      </c>
      <c r="M878" s="7" t="s">
        <v>99</v>
      </c>
      <c r="N878" s="7" t="s">
        <v>99</v>
      </c>
      <c r="O878" s="7" t="s">
        <v>99</v>
      </c>
      <c r="P878" s="7">
        <v>0</v>
      </c>
      <c r="Q878" s="7">
        <v>0</v>
      </c>
      <c r="R878" s="7">
        <v>0</v>
      </c>
      <c r="S878" s="7">
        <v>0</v>
      </c>
      <c r="T878" s="7">
        <v>0</v>
      </c>
      <c r="U878" s="7">
        <v>0</v>
      </c>
      <c r="V878" s="7">
        <v>0</v>
      </c>
      <c r="W878" s="7">
        <v>0</v>
      </c>
      <c r="X878" s="7" t="s">
        <v>99</v>
      </c>
      <c r="Y878" s="7" t="s">
        <v>99</v>
      </c>
      <c r="Z878" s="7"/>
      <c r="AA878" s="7"/>
      <c r="AB878" s="7"/>
      <c r="AC878" s="7"/>
      <c r="AD878" s="7"/>
      <c r="AE878" s="7"/>
      <c r="AF878" s="7"/>
      <c r="AG878" s="7"/>
      <c r="AH878" s="7">
        <v>0</v>
      </c>
    </row>
    <row r="879" spans="1:34">
      <c r="A879" s="27">
        <v>40940</v>
      </c>
      <c r="B879" s="7" t="s">
        <v>1764</v>
      </c>
      <c r="C879" s="7" t="s">
        <v>1865</v>
      </c>
      <c r="D879" s="7" t="s">
        <v>734</v>
      </c>
      <c r="E879" s="7" t="s">
        <v>1843</v>
      </c>
      <c r="F879" s="7">
        <v>3</v>
      </c>
      <c r="G879" s="7">
        <v>0</v>
      </c>
      <c r="H879" s="7">
        <v>0</v>
      </c>
      <c r="I879" s="7" t="s">
        <v>99</v>
      </c>
      <c r="J879" s="7">
        <v>0</v>
      </c>
      <c r="K879" s="7" t="s">
        <v>99</v>
      </c>
      <c r="L879" s="7" t="s">
        <v>99</v>
      </c>
      <c r="M879" s="7" t="s">
        <v>99</v>
      </c>
      <c r="N879" s="7" t="s">
        <v>99</v>
      </c>
      <c r="O879" s="7" t="s">
        <v>99</v>
      </c>
      <c r="P879" s="7">
        <v>0</v>
      </c>
      <c r="Q879" s="7">
        <v>0</v>
      </c>
      <c r="R879" s="7">
        <v>3</v>
      </c>
      <c r="S879" s="7">
        <v>0</v>
      </c>
      <c r="T879" s="7">
        <v>0</v>
      </c>
      <c r="U879" s="7">
        <v>0</v>
      </c>
      <c r="V879" s="7">
        <v>0</v>
      </c>
      <c r="W879" s="7">
        <v>0</v>
      </c>
      <c r="X879" s="7" t="s">
        <v>99</v>
      </c>
      <c r="Y879" s="7" t="s">
        <v>99</v>
      </c>
      <c r="Z879" s="7"/>
      <c r="AA879" s="7"/>
      <c r="AB879" s="7"/>
      <c r="AC879" s="7"/>
      <c r="AD879" s="7"/>
      <c r="AE879" s="7"/>
      <c r="AF879" s="7"/>
      <c r="AG879" s="7"/>
      <c r="AH879" s="7">
        <v>1</v>
      </c>
    </row>
    <row r="880" spans="1:34">
      <c r="A880" s="27">
        <v>40940</v>
      </c>
      <c r="B880" s="7" t="s">
        <v>1764</v>
      </c>
      <c r="C880" s="7" t="s">
        <v>1865</v>
      </c>
      <c r="D880" s="7" t="s">
        <v>734</v>
      </c>
      <c r="E880" s="7" t="s">
        <v>943</v>
      </c>
      <c r="F880" s="7">
        <v>41</v>
      </c>
      <c r="G880" s="7">
        <v>0</v>
      </c>
      <c r="H880" s="7">
        <v>0</v>
      </c>
      <c r="I880" s="7" t="s">
        <v>99</v>
      </c>
      <c r="J880" s="7">
        <v>0</v>
      </c>
      <c r="K880" s="7" t="s">
        <v>99</v>
      </c>
      <c r="L880" s="7" t="s">
        <v>99</v>
      </c>
      <c r="M880" s="7" t="s">
        <v>99</v>
      </c>
      <c r="N880" s="7" t="s">
        <v>99</v>
      </c>
      <c r="O880" s="7" t="s">
        <v>99</v>
      </c>
      <c r="P880" s="7">
        <v>0</v>
      </c>
      <c r="Q880" s="7">
        <v>0</v>
      </c>
      <c r="R880" s="7">
        <v>41</v>
      </c>
      <c r="S880" s="7">
        <v>0</v>
      </c>
      <c r="T880" s="7">
        <v>0</v>
      </c>
      <c r="U880" s="7">
        <v>0</v>
      </c>
      <c r="V880" s="7">
        <v>0</v>
      </c>
      <c r="W880" s="7">
        <v>0</v>
      </c>
      <c r="X880" s="7" t="s">
        <v>99</v>
      </c>
      <c r="Y880" s="7" t="s">
        <v>99</v>
      </c>
      <c r="Z880" s="7"/>
      <c r="AA880" s="7"/>
      <c r="AB880" s="7"/>
      <c r="AC880" s="7"/>
      <c r="AD880" s="7"/>
      <c r="AE880" s="7"/>
      <c r="AF880" s="7"/>
      <c r="AG880" s="7"/>
      <c r="AH880" s="7">
        <v>4</v>
      </c>
    </row>
    <row r="881" spans="1:34">
      <c r="A881" s="27">
        <v>40940</v>
      </c>
      <c r="B881" s="7" t="s">
        <v>1764</v>
      </c>
      <c r="C881" s="7" t="s">
        <v>1865</v>
      </c>
      <c r="D881" s="7" t="s">
        <v>734</v>
      </c>
      <c r="E881" s="7" t="s">
        <v>1861</v>
      </c>
      <c r="F881" s="7">
        <v>21</v>
      </c>
      <c r="G881" s="7">
        <v>0</v>
      </c>
      <c r="H881" s="7">
        <v>0</v>
      </c>
      <c r="I881" s="7" t="s">
        <v>99</v>
      </c>
      <c r="J881" s="7">
        <v>0</v>
      </c>
      <c r="K881" s="7" t="s">
        <v>99</v>
      </c>
      <c r="L881" s="7" t="s">
        <v>99</v>
      </c>
      <c r="M881" s="7" t="s">
        <v>99</v>
      </c>
      <c r="N881" s="7" t="s">
        <v>99</v>
      </c>
      <c r="O881" s="7" t="s">
        <v>99</v>
      </c>
      <c r="P881" s="7">
        <v>0</v>
      </c>
      <c r="Q881" s="7">
        <v>0</v>
      </c>
      <c r="R881" s="7">
        <v>21</v>
      </c>
      <c r="S881" s="7">
        <v>0</v>
      </c>
      <c r="T881" s="7">
        <v>0</v>
      </c>
      <c r="U881" s="7">
        <v>0</v>
      </c>
      <c r="V881" s="7">
        <v>0</v>
      </c>
      <c r="W881" s="7">
        <v>0</v>
      </c>
      <c r="X881" s="7" t="s">
        <v>99</v>
      </c>
      <c r="Y881" s="7" t="s">
        <v>99</v>
      </c>
      <c r="Z881" s="7"/>
      <c r="AA881" s="7"/>
      <c r="AB881" s="7"/>
      <c r="AC881" s="7"/>
      <c r="AD881" s="7"/>
      <c r="AE881" s="7"/>
      <c r="AF881" s="7"/>
      <c r="AG881" s="7"/>
      <c r="AH881" s="7">
        <v>3</v>
      </c>
    </row>
    <row r="882" spans="1:34">
      <c r="A882" s="27">
        <v>40940</v>
      </c>
      <c r="B882" s="7" t="s">
        <v>1764</v>
      </c>
      <c r="C882" s="7" t="s">
        <v>1865</v>
      </c>
      <c r="D882" s="7" t="s">
        <v>734</v>
      </c>
      <c r="E882" s="7" t="s">
        <v>1862</v>
      </c>
      <c r="F882" s="7">
        <v>20</v>
      </c>
      <c r="G882" s="7">
        <v>0</v>
      </c>
      <c r="H882" s="7">
        <v>0</v>
      </c>
      <c r="I882" s="7" t="s">
        <v>99</v>
      </c>
      <c r="J882" s="7">
        <v>0</v>
      </c>
      <c r="K882" s="7" t="s">
        <v>99</v>
      </c>
      <c r="L882" s="7" t="s">
        <v>99</v>
      </c>
      <c r="M882" s="7" t="s">
        <v>99</v>
      </c>
      <c r="N882" s="7" t="s">
        <v>99</v>
      </c>
      <c r="O882" s="7" t="s">
        <v>99</v>
      </c>
      <c r="P882" s="7">
        <v>0</v>
      </c>
      <c r="Q882" s="7">
        <v>0</v>
      </c>
      <c r="R882" s="7">
        <v>20</v>
      </c>
      <c r="S882" s="7">
        <v>0</v>
      </c>
      <c r="T882" s="7">
        <v>0</v>
      </c>
      <c r="U882" s="7">
        <v>0</v>
      </c>
      <c r="V882" s="7">
        <v>0</v>
      </c>
      <c r="W882" s="7">
        <v>0</v>
      </c>
      <c r="X882" s="7" t="s">
        <v>99</v>
      </c>
      <c r="Y882" s="7" t="s">
        <v>99</v>
      </c>
      <c r="Z882" s="7"/>
      <c r="AA882" s="7"/>
      <c r="AB882" s="7"/>
      <c r="AC882" s="7"/>
      <c r="AD882" s="7"/>
      <c r="AE882" s="7"/>
      <c r="AF882" s="7"/>
      <c r="AG882" s="7"/>
      <c r="AH882" s="7">
        <v>1</v>
      </c>
    </row>
    <row r="883" spans="1:34">
      <c r="A883" s="27">
        <v>40940</v>
      </c>
      <c r="B883" s="7" t="s">
        <v>1764</v>
      </c>
      <c r="C883" s="7" t="s">
        <v>1865</v>
      </c>
      <c r="D883" s="7" t="s">
        <v>1866</v>
      </c>
      <c r="E883" s="7" t="s">
        <v>1843</v>
      </c>
      <c r="F883" s="7">
        <v>3</v>
      </c>
      <c r="G883" s="7">
        <v>2</v>
      </c>
      <c r="H883" s="7">
        <v>0</v>
      </c>
      <c r="I883" s="7" t="s">
        <v>99</v>
      </c>
      <c r="J883" s="7">
        <v>0</v>
      </c>
      <c r="K883" s="7" t="s">
        <v>99</v>
      </c>
      <c r="L883" s="7" t="s">
        <v>99</v>
      </c>
      <c r="M883" s="7" t="s">
        <v>99</v>
      </c>
      <c r="N883" s="7" t="s">
        <v>99</v>
      </c>
      <c r="O883" s="7" t="s">
        <v>99</v>
      </c>
      <c r="P883" s="7">
        <v>0</v>
      </c>
      <c r="Q883" s="7">
        <v>0</v>
      </c>
      <c r="R883" s="7">
        <v>3</v>
      </c>
      <c r="S883" s="7">
        <v>0</v>
      </c>
      <c r="T883" s="7">
        <v>0</v>
      </c>
      <c r="U883" s="7">
        <v>0</v>
      </c>
      <c r="V883" s="7">
        <v>0</v>
      </c>
      <c r="W883" s="7">
        <v>0</v>
      </c>
      <c r="X883" s="7" t="s">
        <v>99</v>
      </c>
      <c r="Y883" s="7" t="s">
        <v>99</v>
      </c>
      <c r="Z883" s="7"/>
      <c r="AA883" s="7"/>
      <c r="AB883" s="7"/>
      <c r="AC883" s="7"/>
      <c r="AD883" s="7"/>
      <c r="AE883" s="7"/>
      <c r="AF883" s="7"/>
      <c r="AG883" s="7"/>
      <c r="AH883" s="7">
        <v>0</v>
      </c>
    </row>
    <row r="884" spans="1:34">
      <c r="A884" s="27">
        <v>40940</v>
      </c>
      <c r="B884" s="7" t="s">
        <v>1764</v>
      </c>
      <c r="C884" s="7" t="s">
        <v>1865</v>
      </c>
      <c r="D884" s="7" t="s">
        <v>1866</v>
      </c>
      <c r="E884" s="7" t="s">
        <v>943</v>
      </c>
      <c r="F884" s="7">
        <v>52</v>
      </c>
      <c r="G884" s="7">
        <v>48</v>
      </c>
      <c r="H884" s="7">
        <v>0</v>
      </c>
      <c r="I884" s="7" t="s">
        <v>99</v>
      </c>
      <c r="J884" s="7">
        <v>0</v>
      </c>
      <c r="K884" s="7" t="s">
        <v>99</v>
      </c>
      <c r="L884" s="7" t="s">
        <v>99</v>
      </c>
      <c r="M884" s="7" t="s">
        <v>99</v>
      </c>
      <c r="N884" s="7" t="s">
        <v>99</v>
      </c>
      <c r="O884" s="7" t="s">
        <v>99</v>
      </c>
      <c r="P884" s="7">
        <v>0</v>
      </c>
      <c r="Q884" s="7">
        <v>0</v>
      </c>
      <c r="R884" s="7">
        <v>41</v>
      </c>
      <c r="S884" s="7">
        <v>0</v>
      </c>
      <c r="T884" s="7">
        <v>0</v>
      </c>
      <c r="U884" s="7">
        <v>0</v>
      </c>
      <c r="V884" s="7">
        <v>0</v>
      </c>
      <c r="W884" s="7">
        <v>0</v>
      </c>
      <c r="X884" s="7" t="s">
        <v>99</v>
      </c>
      <c r="Y884" s="7" t="s">
        <v>99</v>
      </c>
      <c r="Z884" s="7"/>
      <c r="AA884" s="7"/>
      <c r="AB884" s="7"/>
      <c r="AC884" s="7"/>
      <c r="AD884" s="7"/>
      <c r="AE884" s="7"/>
      <c r="AF884" s="7"/>
      <c r="AG884" s="7"/>
      <c r="AH884" s="7">
        <v>0</v>
      </c>
    </row>
    <row r="885" spans="1:34">
      <c r="A885" s="27">
        <v>40940</v>
      </c>
      <c r="B885" s="7" t="s">
        <v>1764</v>
      </c>
      <c r="C885" s="7" t="s">
        <v>1865</v>
      </c>
      <c r="D885" s="7" t="s">
        <v>1866</v>
      </c>
      <c r="E885" s="7" t="s">
        <v>1861</v>
      </c>
      <c r="F885" s="7">
        <v>26</v>
      </c>
      <c r="G885" s="7">
        <v>23</v>
      </c>
      <c r="H885" s="7">
        <v>0</v>
      </c>
      <c r="I885" s="7" t="s">
        <v>99</v>
      </c>
      <c r="J885" s="7">
        <v>0</v>
      </c>
      <c r="K885" s="7" t="s">
        <v>99</v>
      </c>
      <c r="L885" s="7" t="s">
        <v>99</v>
      </c>
      <c r="M885" s="7" t="s">
        <v>99</v>
      </c>
      <c r="N885" s="7" t="s">
        <v>99</v>
      </c>
      <c r="O885" s="7" t="s">
        <v>99</v>
      </c>
      <c r="P885" s="7">
        <v>0</v>
      </c>
      <c r="Q885" s="7">
        <v>0</v>
      </c>
      <c r="R885" s="7">
        <v>21</v>
      </c>
      <c r="S885" s="7">
        <v>0</v>
      </c>
      <c r="T885" s="7">
        <v>0</v>
      </c>
      <c r="U885" s="7">
        <v>0</v>
      </c>
      <c r="V885" s="7">
        <v>0</v>
      </c>
      <c r="W885" s="7">
        <v>0</v>
      </c>
      <c r="X885" s="7" t="s">
        <v>99</v>
      </c>
      <c r="Y885" s="7" t="s">
        <v>99</v>
      </c>
      <c r="Z885" s="7"/>
      <c r="AA885" s="7"/>
      <c r="AB885" s="7"/>
      <c r="AC885" s="7"/>
      <c r="AD885" s="7"/>
      <c r="AE885" s="7"/>
      <c r="AF885" s="7"/>
      <c r="AG885" s="7"/>
      <c r="AH885" s="7">
        <v>0</v>
      </c>
    </row>
    <row r="886" spans="1:34">
      <c r="A886" s="27">
        <v>40940</v>
      </c>
      <c r="B886" s="7" t="s">
        <v>1764</v>
      </c>
      <c r="C886" s="7" t="s">
        <v>1865</v>
      </c>
      <c r="D886" s="7" t="s">
        <v>1866</v>
      </c>
      <c r="E886" s="7" t="s">
        <v>1862</v>
      </c>
      <c r="F886" s="7">
        <v>26</v>
      </c>
      <c r="G886" s="7">
        <v>25</v>
      </c>
      <c r="H886" s="7">
        <v>0</v>
      </c>
      <c r="I886" s="7" t="s">
        <v>99</v>
      </c>
      <c r="J886" s="7">
        <v>0</v>
      </c>
      <c r="K886" s="7" t="s">
        <v>99</v>
      </c>
      <c r="L886" s="7" t="s">
        <v>99</v>
      </c>
      <c r="M886" s="7" t="s">
        <v>99</v>
      </c>
      <c r="N886" s="7" t="s">
        <v>99</v>
      </c>
      <c r="O886" s="7" t="s">
        <v>99</v>
      </c>
      <c r="P886" s="7">
        <v>0</v>
      </c>
      <c r="Q886" s="7">
        <v>0</v>
      </c>
      <c r="R886" s="7">
        <v>20</v>
      </c>
      <c r="S886" s="7">
        <v>0</v>
      </c>
      <c r="T886" s="7">
        <v>0</v>
      </c>
      <c r="U886" s="7">
        <v>0</v>
      </c>
      <c r="V886" s="7">
        <v>0</v>
      </c>
      <c r="W886" s="7">
        <v>0</v>
      </c>
      <c r="X886" s="7" t="s">
        <v>99</v>
      </c>
      <c r="Y886" s="7" t="s">
        <v>99</v>
      </c>
      <c r="Z886" s="7"/>
      <c r="AA886" s="7"/>
      <c r="AB886" s="7"/>
      <c r="AC886" s="7"/>
      <c r="AD886" s="7"/>
      <c r="AE886" s="7"/>
      <c r="AF886" s="7"/>
      <c r="AG886" s="7"/>
      <c r="AH886" s="7">
        <v>0</v>
      </c>
    </row>
    <row r="887" spans="1:34">
      <c r="A887" s="27">
        <v>40940</v>
      </c>
      <c r="B887" s="7" t="s">
        <v>1764</v>
      </c>
      <c r="C887" s="7" t="s">
        <v>1865</v>
      </c>
      <c r="D887" s="7" t="s">
        <v>1374</v>
      </c>
      <c r="E887" s="7" t="s">
        <v>1843</v>
      </c>
      <c r="F887" s="7">
        <v>0</v>
      </c>
      <c r="G887" s="7">
        <v>0</v>
      </c>
      <c r="H887" s="7">
        <v>0</v>
      </c>
      <c r="I887" s="7" t="s">
        <v>99</v>
      </c>
      <c r="J887" s="7">
        <v>0</v>
      </c>
      <c r="K887" s="7" t="s">
        <v>99</v>
      </c>
      <c r="L887" s="7" t="s">
        <v>99</v>
      </c>
      <c r="M887" s="7" t="s">
        <v>99</v>
      </c>
      <c r="N887" s="7" t="s">
        <v>99</v>
      </c>
      <c r="O887" s="7" t="s">
        <v>99</v>
      </c>
      <c r="P887" s="7">
        <v>0</v>
      </c>
      <c r="Q887" s="7">
        <v>0</v>
      </c>
      <c r="R887" s="7">
        <v>0</v>
      </c>
      <c r="S887" s="7">
        <v>0</v>
      </c>
      <c r="T887" s="7">
        <v>0</v>
      </c>
      <c r="U887" s="7">
        <v>0</v>
      </c>
      <c r="V887" s="7">
        <v>0</v>
      </c>
      <c r="W887" s="7">
        <v>0</v>
      </c>
      <c r="X887" s="7" t="s">
        <v>99</v>
      </c>
      <c r="Y887" s="7" t="s">
        <v>99</v>
      </c>
      <c r="Z887" s="7"/>
      <c r="AA887" s="7"/>
      <c r="AB887" s="7"/>
      <c r="AC887" s="7"/>
      <c r="AD887" s="7"/>
      <c r="AE887" s="7"/>
      <c r="AF887" s="7"/>
      <c r="AG887" s="7"/>
      <c r="AH887" s="7">
        <v>1</v>
      </c>
    </row>
    <row r="888" spans="1:34">
      <c r="A888" s="27">
        <v>40940</v>
      </c>
      <c r="B888" s="7" t="s">
        <v>1764</v>
      </c>
      <c r="C888" s="7" t="s">
        <v>1865</v>
      </c>
      <c r="D888" s="7" t="s">
        <v>1374</v>
      </c>
      <c r="E888" s="7" t="s">
        <v>943</v>
      </c>
      <c r="F888" s="7">
        <v>0</v>
      </c>
      <c r="G888" s="7">
        <v>0</v>
      </c>
      <c r="H888" s="7">
        <v>0</v>
      </c>
      <c r="I888" s="7" t="s">
        <v>99</v>
      </c>
      <c r="J888" s="7">
        <v>0</v>
      </c>
      <c r="K888" s="7" t="s">
        <v>99</v>
      </c>
      <c r="L888" s="7" t="s">
        <v>99</v>
      </c>
      <c r="M888" s="7" t="s">
        <v>99</v>
      </c>
      <c r="N888" s="7" t="s">
        <v>99</v>
      </c>
      <c r="O888" s="7" t="s">
        <v>99</v>
      </c>
      <c r="P888" s="7">
        <v>0</v>
      </c>
      <c r="Q888" s="7">
        <v>0</v>
      </c>
      <c r="R888" s="7">
        <v>0</v>
      </c>
      <c r="S888" s="7">
        <v>0</v>
      </c>
      <c r="T888" s="7">
        <v>0</v>
      </c>
      <c r="U888" s="7">
        <v>0</v>
      </c>
      <c r="V888" s="7">
        <v>0</v>
      </c>
      <c r="W888" s="7">
        <v>0</v>
      </c>
      <c r="X888" s="7" t="s">
        <v>99</v>
      </c>
      <c r="Y888" s="7" t="s">
        <v>99</v>
      </c>
      <c r="Z888" s="7"/>
      <c r="AA888" s="7"/>
      <c r="AB888" s="7"/>
      <c r="AC888" s="7"/>
      <c r="AD888" s="7"/>
      <c r="AE888" s="7"/>
      <c r="AF888" s="7"/>
      <c r="AG888" s="7"/>
      <c r="AH888" s="7">
        <v>4</v>
      </c>
    </row>
    <row r="889" spans="1:34">
      <c r="A889" s="27">
        <v>40940</v>
      </c>
      <c r="B889" s="7" t="s">
        <v>1764</v>
      </c>
      <c r="C889" s="7" t="s">
        <v>1865</v>
      </c>
      <c r="D889" s="7" t="s">
        <v>1374</v>
      </c>
      <c r="E889" s="7" t="s">
        <v>1861</v>
      </c>
      <c r="F889" s="7">
        <v>0</v>
      </c>
      <c r="G889" s="7">
        <v>0</v>
      </c>
      <c r="H889" s="7">
        <v>0</v>
      </c>
      <c r="I889" s="7" t="s">
        <v>99</v>
      </c>
      <c r="J889" s="7">
        <v>0</v>
      </c>
      <c r="K889" s="7" t="s">
        <v>99</v>
      </c>
      <c r="L889" s="7" t="s">
        <v>99</v>
      </c>
      <c r="M889" s="7" t="s">
        <v>99</v>
      </c>
      <c r="N889" s="7" t="s">
        <v>99</v>
      </c>
      <c r="O889" s="7" t="s">
        <v>99</v>
      </c>
      <c r="P889" s="7">
        <v>0</v>
      </c>
      <c r="Q889" s="7">
        <v>0</v>
      </c>
      <c r="R889" s="7">
        <v>0</v>
      </c>
      <c r="S889" s="7">
        <v>0</v>
      </c>
      <c r="T889" s="7">
        <v>0</v>
      </c>
      <c r="U889" s="7">
        <v>0</v>
      </c>
      <c r="V889" s="7">
        <v>0</v>
      </c>
      <c r="W889" s="7">
        <v>0</v>
      </c>
      <c r="X889" s="7" t="s">
        <v>99</v>
      </c>
      <c r="Y889" s="7" t="s">
        <v>99</v>
      </c>
      <c r="Z889" s="7"/>
      <c r="AA889" s="7"/>
      <c r="AB889" s="7"/>
      <c r="AC889" s="7"/>
      <c r="AD889" s="7"/>
      <c r="AE889" s="7"/>
      <c r="AF889" s="7"/>
      <c r="AG889" s="7"/>
      <c r="AH889" s="7">
        <v>3</v>
      </c>
    </row>
    <row r="890" spans="1:34">
      <c r="A890" s="27">
        <v>40940</v>
      </c>
      <c r="B890" s="7" t="s">
        <v>1764</v>
      </c>
      <c r="C890" s="7" t="s">
        <v>1865</v>
      </c>
      <c r="D890" s="7" t="s">
        <v>1374</v>
      </c>
      <c r="E890" s="7" t="s">
        <v>1862</v>
      </c>
      <c r="F890" s="7">
        <v>0</v>
      </c>
      <c r="G890" s="7">
        <v>0</v>
      </c>
      <c r="H890" s="7">
        <v>0</v>
      </c>
      <c r="I890" s="7" t="s">
        <v>99</v>
      </c>
      <c r="J890" s="7">
        <v>0</v>
      </c>
      <c r="K890" s="7" t="s">
        <v>99</v>
      </c>
      <c r="L890" s="7" t="s">
        <v>99</v>
      </c>
      <c r="M890" s="7" t="s">
        <v>99</v>
      </c>
      <c r="N890" s="7" t="s">
        <v>99</v>
      </c>
      <c r="O890" s="7" t="s">
        <v>99</v>
      </c>
      <c r="P890" s="7">
        <v>0</v>
      </c>
      <c r="Q890" s="7">
        <v>0</v>
      </c>
      <c r="R890" s="7">
        <v>0</v>
      </c>
      <c r="S890" s="7">
        <v>0</v>
      </c>
      <c r="T890" s="7">
        <v>0</v>
      </c>
      <c r="U890" s="7">
        <v>0</v>
      </c>
      <c r="V890" s="7">
        <v>0</v>
      </c>
      <c r="W890" s="7">
        <v>0</v>
      </c>
      <c r="X890" s="7" t="s">
        <v>99</v>
      </c>
      <c r="Y890" s="7" t="s">
        <v>99</v>
      </c>
      <c r="Z890" s="7"/>
      <c r="AA890" s="7"/>
      <c r="AB890" s="7"/>
      <c r="AC890" s="7"/>
      <c r="AD890" s="7"/>
      <c r="AE890" s="7"/>
      <c r="AF890" s="7"/>
      <c r="AG890" s="7"/>
      <c r="AH890" s="7">
        <v>1</v>
      </c>
    </row>
    <row r="891" spans="1:34">
      <c r="A891" s="27">
        <v>40940</v>
      </c>
      <c r="B891" s="7" t="s">
        <v>1764</v>
      </c>
      <c r="C891" s="7" t="s">
        <v>405</v>
      </c>
      <c r="D891" s="7" t="s">
        <v>734</v>
      </c>
      <c r="E891" s="7" t="s">
        <v>1843</v>
      </c>
      <c r="F891" s="7">
        <v>120</v>
      </c>
      <c r="G891" s="7">
        <v>55</v>
      </c>
      <c r="H891" s="7">
        <v>18</v>
      </c>
      <c r="I891" s="7" t="s">
        <v>99</v>
      </c>
      <c r="J891" s="7">
        <v>0</v>
      </c>
      <c r="K891" s="7" t="s">
        <v>99</v>
      </c>
      <c r="L891" s="7" t="s">
        <v>99</v>
      </c>
      <c r="M891" s="7" t="s">
        <v>99</v>
      </c>
      <c r="N891" s="7" t="s">
        <v>99</v>
      </c>
      <c r="O891" s="7" t="s">
        <v>99</v>
      </c>
      <c r="P891" s="7">
        <v>0</v>
      </c>
      <c r="Q891" s="7">
        <v>0</v>
      </c>
      <c r="R891" s="7">
        <v>0</v>
      </c>
      <c r="S891" s="7">
        <v>0</v>
      </c>
      <c r="T891" s="7">
        <v>0</v>
      </c>
      <c r="U891" s="7">
        <v>0</v>
      </c>
      <c r="V891" s="7">
        <v>0</v>
      </c>
      <c r="W891" s="7">
        <v>0</v>
      </c>
      <c r="X891" s="7" t="s">
        <v>99</v>
      </c>
      <c r="Y891" s="7" t="s">
        <v>99</v>
      </c>
      <c r="Z891" s="7"/>
      <c r="AA891" s="7"/>
      <c r="AB891" s="7"/>
      <c r="AC891" s="7"/>
      <c r="AD891" s="7"/>
      <c r="AE891" s="7"/>
      <c r="AF891" s="7"/>
      <c r="AG891" s="7"/>
      <c r="AH891" s="7">
        <v>0</v>
      </c>
    </row>
    <row r="892" spans="1:34">
      <c r="A892" s="27">
        <v>40940</v>
      </c>
      <c r="B892" s="7" t="s">
        <v>1764</v>
      </c>
      <c r="C892" s="7" t="s">
        <v>405</v>
      </c>
      <c r="D892" s="7" t="s">
        <v>734</v>
      </c>
      <c r="E892" s="7" t="s">
        <v>943</v>
      </c>
      <c r="F892" s="7">
        <v>1390</v>
      </c>
      <c r="G892" s="7">
        <v>740</v>
      </c>
      <c r="H892" s="7">
        <v>350</v>
      </c>
      <c r="I892" s="7" t="s">
        <v>99</v>
      </c>
      <c r="J892" s="7">
        <v>0</v>
      </c>
      <c r="K892" s="7" t="s">
        <v>99</v>
      </c>
      <c r="L892" s="7" t="s">
        <v>99</v>
      </c>
      <c r="M892" s="7" t="s">
        <v>99</v>
      </c>
      <c r="N892" s="7" t="s">
        <v>99</v>
      </c>
      <c r="O892" s="7" t="s">
        <v>99</v>
      </c>
      <c r="P892" s="7">
        <v>0</v>
      </c>
      <c r="Q892" s="7">
        <v>0</v>
      </c>
      <c r="R892" s="7">
        <v>0</v>
      </c>
      <c r="S892" s="7">
        <v>0</v>
      </c>
      <c r="T892" s="7">
        <v>0</v>
      </c>
      <c r="U892" s="7">
        <v>0</v>
      </c>
      <c r="V892" s="7">
        <v>0</v>
      </c>
      <c r="W892" s="7">
        <v>0</v>
      </c>
      <c r="X892" s="7" t="s">
        <v>99</v>
      </c>
      <c r="Y892" s="7" t="s">
        <v>99</v>
      </c>
      <c r="Z892" s="7"/>
      <c r="AA892" s="7"/>
      <c r="AB892" s="7"/>
      <c r="AC892" s="7"/>
      <c r="AD892" s="7"/>
      <c r="AE892" s="7"/>
      <c r="AF892" s="7"/>
      <c r="AG892" s="7"/>
      <c r="AH892" s="7">
        <v>0</v>
      </c>
    </row>
    <row r="893" spans="1:34">
      <c r="A893" s="27">
        <v>40940</v>
      </c>
      <c r="B893" s="7" t="s">
        <v>1764</v>
      </c>
      <c r="C893" s="7" t="s">
        <v>405</v>
      </c>
      <c r="D893" s="7" t="s">
        <v>734</v>
      </c>
      <c r="E893" s="7" t="s">
        <v>1861</v>
      </c>
      <c r="F893" s="7">
        <v>1035</v>
      </c>
      <c r="G893" s="7">
        <v>550</v>
      </c>
      <c r="H893" s="7">
        <v>282</v>
      </c>
      <c r="I893" s="7" t="s">
        <v>99</v>
      </c>
      <c r="J893" s="7">
        <v>0</v>
      </c>
      <c r="K893" s="7" t="s">
        <v>99</v>
      </c>
      <c r="L893" s="7" t="s">
        <v>99</v>
      </c>
      <c r="M893" s="7" t="s">
        <v>99</v>
      </c>
      <c r="N893" s="7" t="s">
        <v>99</v>
      </c>
      <c r="O893" s="7" t="s">
        <v>99</v>
      </c>
      <c r="P893" s="7">
        <v>0</v>
      </c>
      <c r="Q893" s="7">
        <v>0</v>
      </c>
      <c r="R893" s="7">
        <v>0</v>
      </c>
      <c r="S893" s="7">
        <v>0</v>
      </c>
      <c r="T893" s="7">
        <v>0</v>
      </c>
      <c r="U893" s="7">
        <v>0</v>
      </c>
      <c r="V893" s="7">
        <v>0</v>
      </c>
      <c r="W893" s="7">
        <v>0</v>
      </c>
      <c r="X893" s="7" t="s">
        <v>99</v>
      </c>
      <c r="Y893" s="7" t="s">
        <v>99</v>
      </c>
      <c r="Z893" s="7"/>
      <c r="AA893" s="7"/>
      <c r="AB893" s="7"/>
      <c r="AC893" s="7"/>
      <c r="AD893" s="7"/>
      <c r="AE893" s="7"/>
      <c r="AF893" s="7"/>
      <c r="AG893" s="7"/>
      <c r="AH893" s="7">
        <v>0</v>
      </c>
    </row>
    <row r="894" spans="1:34">
      <c r="A894" s="27">
        <v>40940</v>
      </c>
      <c r="B894" s="7" t="s">
        <v>1764</v>
      </c>
      <c r="C894" s="7" t="s">
        <v>405</v>
      </c>
      <c r="D894" s="7" t="s">
        <v>734</v>
      </c>
      <c r="E894" s="7" t="s">
        <v>1862</v>
      </c>
      <c r="F894" s="7">
        <v>355</v>
      </c>
      <c r="G894" s="7">
        <v>190</v>
      </c>
      <c r="H894" s="7">
        <v>68</v>
      </c>
      <c r="I894" s="7" t="s">
        <v>99</v>
      </c>
      <c r="J894" s="7">
        <v>0</v>
      </c>
      <c r="K894" s="7" t="s">
        <v>99</v>
      </c>
      <c r="L894" s="7" t="s">
        <v>99</v>
      </c>
      <c r="M894" s="7" t="s">
        <v>99</v>
      </c>
      <c r="N894" s="7" t="s">
        <v>99</v>
      </c>
      <c r="O894" s="7" t="s">
        <v>99</v>
      </c>
      <c r="P894" s="7">
        <v>0</v>
      </c>
      <c r="Q894" s="7">
        <v>0</v>
      </c>
      <c r="R894" s="7">
        <v>0</v>
      </c>
      <c r="S894" s="7">
        <v>0</v>
      </c>
      <c r="T894" s="7">
        <v>0</v>
      </c>
      <c r="U894" s="7">
        <v>0</v>
      </c>
      <c r="V894" s="7">
        <v>0</v>
      </c>
      <c r="W894" s="7">
        <v>0</v>
      </c>
      <c r="X894" s="7" t="s">
        <v>99</v>
      </c>
      <c r="Y894" s="7" t="s">
        <v>99</v>
      </c>
      <c r="Z894" s="7"/>
      <c r="AA894" s="7"/>
      <c r="AB894" s="7"/>
      <c r="AC894" s="7"/>
      <c r="AD894" s="7"/>
      <c r="AE894" s="7"/>
      <c r="AF894" s="7"/>
      <c r="AG894" s="7"/>
      <c r="AH894" s="7">
        <v>0</v>
      </c>
    </row>
    <row r="895" spans="1:34">
      <c r="A895" s="27">
        <v>40940</v>
      </c>
      <c r="B895" s="7" t="s">
        <v>1589</v>
      </c>
      <c r="C895" s="7" t="s">
        <v>1151</v>
      </c>
      <c r="D895" s="7" t="s">
        <v>734</v>
      </c>
      <c r="E895" s="7" t="s">
        <v>1843</v>
      </c>
      <c r="F895" s="7">
        <v>23</v>
      </c>
      <c r="G895" s="7">
        <v>7</v>
      </c>
      <c r="H895" s="7">
        <v>2</v>
      </c>
      <c r="I895" s="7" t="s">
        <v>99</v>
      </c>
      <c r="J895" s="7">
        <v>25</v>
      </c>
      <c r="K895" s="7" t="s">
        <v>99</v>
      </c>
      <c r="L895" s="7" t="s">
        <v>99</v>
      </c>
      <c r="M895" s="7" t="s">
        <v>99</v>
      </c>
      <c r="N895" s="7" t="s">
        <v>99</v>
      </c>
      <c r="O895" s="7" t="s">
        <v>99</v>
      </c>
      <c r="P895" s="7">
        <v>4</v>
      </c>
      <c r="Q895" s="7">
        <v>3</v>
      </c>
      <c r="R895" s="7">
        <v>5</v>
      </c>
      <c r="S895" s="7">
        <v>4</v>
      </c>
      <c r="T895" s="7">
        <v>2</v>
      </c>
      <c r="U895" s="7">
        <v>3</v>
      </c>
      <c r="V895" s="7">
        <v>0</v>
      </c>
      <c r="W895" s="7">
        <v>0</v>
      </c>
      <c r="X895" s="7" t="s">
        <v>99</v>
      </c>
      <c r="Y895" s="7" t="s">
        <v>99</v>
      </c>
      <c r="Z895" s="7"/>
      <c r="AA895" s="7"/>
      <c r="AB895" s="7"/>
      <c r="AC895" s="7"/>
      <c r="AD895" s="7"/>
      <c r="AE895" s="7"/>
      <c r="AF895" s="7"/>
      <c r="AG895" s="7"/>
      <c r="AH895" s="7">
        <v>1</v>
      </c>
    </row>
    <row r="896" spans="1:34">
      <c r="A896" s="27">
        <v>40940</v>
      </c>
      <c r="B896" s="7" t="s">
        <v>1589</v>
      </c>
      <c r="C896" s="7" t="s">
        <v>1151</v>
      </c>
      <c r="D896" s="7" t="s">
        <v>734</v>
      </c>
      <c r="E896" s="7" t="s">
        <v>943</v>
      </c>
      <c r="F896" s="7">
        <v>51</v>
      </c>
      <c r="G896" s="7">
        <v>21</v>
      </c>
      <c r="H896" s="7">
        <v>5</v>
      </c>
      <c r="I896" s="7" t="s">
        <v>99</v>
      </c>
      <c r="J896" s="7">
        <v>192</v>
      </c>
      <c r="K896" s="7" t="s">
        <v>99</v>
      </c>
      <c r="L896" s="7" t="s">
        <v>99</v>
      </c>
      <c r="M896" s="7" t="s">
        <v>99</v>
      </c>
      <c r="N896" s="7" t="s">
        <v>99</v>
      </c>
      <c r="O896" s="7" t="s">
        <v>99</v>
      </c>
      <c r="P896" s="7">
        <v>11</v>
      </c>
      <c r="Q896" s="7">
        <v>7</v>
      </c>
      <c r="R896" s="7">
        <v>35</v>
      </c>
      <c r="S896" s="7">
        <v>27</v>
      </c>
      <c r="T896" s="7">
        <v>2</v>
      </c>
      <c r="U896" s="7">
        <v>10</v>
      </c>
      <c r="V896" s="7">
        <v>0</v>
      </c>
      <c r="W896" s="7">
        <v>0</v>
      </c>
      <c r="X896" s="7" t="s">
        <v>99</v>
      </c>
      <c r="Y896" s="7" t="s">
        <v>99</v>
      </c>
      <c r="Z896" s="7"/>
      <c r="AA896" s="7"/>
      <c r="AB896" s="7"/>
      <c r="AC896" s="7"/>
      <c r="AD896" s="7"/>
      <c r="AE896" s="7"/>
      <c r="AF896" s="7"/>
      <c r="AG896" s="7"/>
      <c r="AH896" s="7">
        <v>16</v>
      </c>
    </row>
    <row r="897" spans="1:34">
      <c r="A897" s="27">
        <v>40940</v>
      </c>
      <c r="B897" s="7" t="s">
        <v>1589</v>
      </c>
      <c r="C897" s="7" t="s">
        <v>1151</v>
      </c>
      <c r="D897" s="7" t="s">
        <v>734</v>
      </c>
      <c r="E897" s="7" t="s">
        <v>1861</v>
      </c>
      <c r="F897" s="7">
        <v>41</v>
      </c>
      <c r="G897" s="7">
        <v>17</v>
      </c>
      <c r="H897" s="7">
        <v>4</v>
      </c>
      <c r="I897" s="7" t="s">
        <v>99</v>
      </c>
      <c r="J897" s="7">
        <v>112</v>
      </c>
      <c r="K897" s="7" t="s">
        <v>99</v>
      </c>
      <c r="L897" s="7" t="s">
        <v>99</v>
      </c>
      <c r="M897" s="7" t="s">
        <v>99</v>
      </c>
      <c r="N897" s="7" t="s">
        <v>99</v>
      </c>
      <c r="O897" s="7" t="s">
        <v>99</v>
      </c>
      <c r="P897" s="7">
        <v>9</v>
      </c>
      <c r="Q897" s="7">
        <v>4</v>
      </c>
      <c r="R897" s="7">
        <v>33</v>
      </c>
      <c r="S897" s="7">
        <v>23</v>
      </c>
      <c r="T897" s="7">
        <v>1</v>
      </c>
      <c r="U897" s="7">
        <v>6</v>
      </c>
      <c r="V897" s="7">
        <v>0</v>
      </c>
      <c r="W897" s="7">
        <v>0</v>
      </c>
      <c r="X897" s="7" t="s">
        <v>99</v>
      </c>
      <c r="Y897" s="7" t="s">
        <v>99</v>
      </c>
      <c r="Z897" s="7"/>
      <c r="AA897" s="7"/>
      <c r="AB897" s="7"/>
      <c r="AC897" s="7"/>
      <c r="AD897" s="7"/>
      <c r="AE897" s="7"/>
      <c r="AF897" s="7"/>
      <c r="AG897" s="7"/>
      <c r="AH897" s="7">
        <v>15</v>
      </c>
    </row>
    <row r="898" spans="1:34">
      <c r="A898" s="27">
        <v>40940</v>
      </c>
      <c r="B898" s="7" t="s">
        <v>1589</v>
      </c>
      <c r="C898" s="7" t="s">
        <v>1151</v>
      </c>
      <c r="D898" s="7" t="s">
        <v>734</v>
      </c>
      <c r="E898" s="7" t="s">
        <v>1862</v>
      </c>
      <c r="F898" s="7">
        <v>10</v>
      </c>
      <c r="G898" s="7">
        <v>4</v>
      </c>
      <c r="H898" s="7">
        <v>1</v>
      </c>
      <c r="I898" s="7" t="s">
        <v>99</v>
      </c>
      <c r="J898" s="7">
        <v>80</v>
      </c>
      <c r="K898" s="7" t="s">
        <v>99</v>
      </c>
      <c r="L898" s="7" t="s">
        <v>99</v>
      </c>
      <c r="M898" s="7" t="s">
        <v>99</v>
      </c>
      <c r="N898" s="7" t="s">
        <v>99</v>
      </c>
      <c r="O898" s="7" t="s">
        <v>99</v>
      </c>
      <c r="P898" s="7">
        <v>2</v>
      </c>
      <c r="Q898" s="7">
        <v>3</v>
      </c>
      <c r="R898" s="7">
        <v>2</v>
      </c>
      <c r="S898" s="7">
        <v>4</v>
      </c>
      <c r="T898" s="7">
        <v>1</v>
      </c>
      <c r="U898" s="7">
        <v>4</v>
      </c>
      <c r="V898" s="7">
        <v>0</v>
      </c>
      <c r="W898" s="7">
        <v>0</v>
      </c>
      <c r="X898" s="7" t="s">
        <v>99</v>
      </c>
      <c r="Y898" s="7" t="s">
        <v>99</v>
      </c>
      <c r="Z898" s="7"/>
      <c r="AA898" s="7"/>
      <c r="AB898" s="7"/>
      <c r="AC898" s="7"/>
      <c r="AD898" s="7"/>
      <c r="AE898" s="7"/>
      <c r="AF898" s="7"/>
      <c r="AG898" s="7"/>
      <c r="AH898" s="7">
        <v>1</v>
      </c>
    </row>
    <row r="899" spans="1:34">
      <c r="A899" s="27">
        <v>40940</v>
      </c>
      <c r="B899" s="7" t="s">
        <v>1589</v>
      </c>
      <c r="C899" s="7" t="s">
        <v>1863</v>
      </c>
      <c r="D899" s="7" t="s">
        <v>734</v>
      </c>
      <c r="E899" s="7" t="s">
        <v>1843</v>
      </c>
      <c r="F899" s="7">
        <v>91</v>
      </c>
      <c r="G899" s="7">
        <v>47</v>
      </c>
      <c r="H899" s="7">
        <v>14</v>
      </c>
      <c r="I899" s="7" t="s">
        <v>99</v>
      </c>
      <c r="J899" s="7">
        <v>6</v>
      </c>
      <c r="K899" s="7" t="s">
        <v>99</v>
      </c>
      <c r="L899" s="7" t="s">
        <v>99</v>
      </c>
      <c r="M899" s="7" t="s">
        <v>99</v>
      </c>
      <c r="N899" s="7" t="s">
        <v>99</v>
      </c>
      <c r="O899" s="7" t="s">
        <v>99</v>
      </c>
      <c r="P899" s="7">
        <v>4</v>
      </c>
      <c r="Q899" s="7">
        <v>0</v>
      </c>
      <c r="R899" s="7">
        <v>1</v>
      </c>
      <c r="S899" s="7">
        <v>1</v>
      </c>
      <c r="T899" s="7">
        <v>1</v>
      </c>
      <c r="U899" s="7">
        <v>1</v>
      </c>
      <c r="V899" s="7">
        <v>0</v>
      </c>
      <c r="W899" s="7">
        <v>0</v>
      </c>
      <c r="X899" s="7" t="s">
        <v>99</v>
      </c>
      <c r="Y899" s="7" t="s">
        <v>99</v>
      </c>
      <c r="Z899" s="7"/>
      <c r="AA899" s="7"/>
      <c r="AB899" s="7"/>
      <c r="AC899" s="7"/>
      <c r="AD899" s="7"/>
      <c r="AE899" s="7"/>
      <c r="AF899" s="7"/>
      <c r="AG899" s="7"/>
      <c r="AH899" s="7">
        <v>0</v>
      </c>
    </row>
    <row r="900" spans="1:34">
      <c r="A900" s="27">
        <v>40940</v>
      </c>
      <c r="B900" s="7" t="s">
        <v>1589</v>
      </c>
      <c r="C900" s="7" t="s">
        <v>1863</v>
      </c>
      <c r="D900" s="7" t="s">
        <v>734</v>
      </c>
      <c r="E900" s="7" t="s">
        <v>943</v>
      </c>
      <c r="F900" s="7">
        <v>1329</v>
      </c>
      <c r="G900" s="7">
        <v>718</v>
      </c>
      <c r="H900" s="7">
        <v>340</v>
      </c>
      <c r="I900" s="7" t="s">
        <v>99</v>
      </c>
      <c r="J900" s="7">
        <v>8</v>
      </c>
      <c r="K900" s="7" t="s">
        <v>99</v>
      </c>
      <c r="L900" s="7" t="s">
        <v>99</v>
      </c>
      <c r="M900" s="7" t="s">
        <v>99</v>
      </c>
      <c r="N900" s="7" t="s">
        <v>99</v>
      </c>
      <c r="O900" s="7" t="s">
        <v>99</v>
      </c>
      <c r="P900" s="7">
        <v>11</v>
      </c>
      <c r="Q900" s="7">
        <v>0</v>
      </c>
      <c r="R900" s="7">
        <v>1</v>
      </c>
      <c r="S900" s="7">
        <v>2</v>
      </c>
      <c r="T900" s="7">
        <v>1</v>
      </c>
      <c r="U900" s="7">
        <v>2</v>
      </c>
      <c r="V900" s="7">
        <v>0</v>
      </c>
      <c r="W900" s="7">
        <v>0</v>
      </c>
      <c r="X900" s="7" t="s">
        <v>99</v>
      </c>
      <c r="Y900" s="7" t="s">
        <v>99</v>
      </c>
      <c r="Z900" s="7"/>
      <c r="AA900" s="7"/>
      <c r="AB900" s="7"/>
      <c r="AC900" s="7"/>
      <c r="AD900" s="7"/>
      <c r="AE900" s="7"/>
      <c r="AF900" s="7"/>
      <c r="AG900" s="7"/>
      <c r="AH900" s="7">
        <v>0</v>
      </c>
    </row>
    <row r="901" spans="1:34">
      <c r="A901" s="27">
        <v>40940</v>
      </c>
      <c r="B901" s="7" t="s">
        <v>1589</v>
      </c>
      <c r="C901" s="7" t="s">
        <v>1863</v>
      </c>
      <c r="D901" s="7" t="s">
        <v>734</v>
      </c>
      <c r="E901" s="7" t="s">
        <v>1861</v>
      </c>
      <c r="F901" s="7">
        <v>993</v>
      </c>
      <c r="G901" s="7">
        <v>533</v>
      </c>
      <c r="H901" s="7">
        <v>278</v>
      </c>
      <c r="I901" s="7" t="s">
        <v>99</v>
      </c>
      <c r="J901" s="7">
        <v>6</v>
      </c>
      <c r="K901" s="7" t="s">
        <v>99</v>
      </c>
      <c r="L901" s="7" t="s">
        <v>99</v>
      </c>
      <c r="M901" s="7" t="s">
        <v>99</v>
      </c>
      <c r="N901" s="7" t="s">
        <v>99</v>
      </c>
      <c r="O901" s="7" t="s">
        <v>99</v>
      </c>
      <c r="P901" s="7">
        <v>9</v>
      </c>
      <c r="Q901" s="7">
        <v>0</v>
      </c>
      <c r="R901" s="7">
        <v>1</v>
      </c>
      <c r="S901" s="7">
        <v>2</v>
      </c>
      <c r="T901" s="7">
        <v>1</v>
      </c>
      <c r="U901" s="7">
        <v>1</v>
      </c>
      <c r="V901" s="7">
        <v>0</v>
      </c>
      <c r="W901" s="7">
        <v>0</v>
      </c>
      <c r="X901" s="7" t="s">
        <v>99</v>
      </c>
      <c r="Y901" s="7" t="s">
        <v>99</v>
      </c>
      <c r="Z901" s="7"/>
      <c r="AA901" s="7"/>
      <c r="AB901" s="7"/>
      <c r="AC901" s="7"/>
      <c r="AD901" s="7"/>
      <c r="AE901" s="7"/>
      <c r="AF901" s="7"/>
      <c r="AG901" s="7"/>
      <c r="AH901" s="7">
        <v>0</v>
      </c>
    </row>
    <row r="902" spans="1:34">
      <c r="A902" s="27">
        <v>40940</v>
      </c>
      <c r="B902" s="7" t="s">
        <v>1589</v>
      </c>
      <c r="C902" s="7" t="s">
        <v>1863</v>
      </c>
      <c r="D902" s="7" t="s">
        <v>734</v>
      </c>
      <c r="E902" s="7" t="s">
        <v>1862</v>
      </c>
      <c r="F902" s="7">
        <v>336</v>
      </c>
      <c r="G902" s="7">
        <v>185</v>
      </c>
      <c r="H902" s="7">
        <v>62</v>
      </c>
      <c r="I902" s="7" t="s">
        <v>99</v>
      </c>
      <c r="J902" s="7">
        <v>2</v>
      </c>
      <c r="K902" s="7" t="s">
        <v>99</v>
      </c>
      <c r="L902" s="7" t="s">
        <v>99</v>
      </c>
      <c r="M902" s="7" t="s">
        <v>99</v>
      </c>
      <c r="N902" s="7" t="s">
        <v>99</v>
      </c>
      <c r="O902" s="7" t="s">
        <v>99</v>
      </c>
      <c r="P902" s="7">
        <v>2</v>
      </c>
      <c r="Q902" s="7">
        <v>0</v>
      </c>
      <c r="R902" s="7">
        <v>0</v>
      </c>
      <c r="S902" s="7">
        <v>0</v>
      </c>
      <c r="T902" s="7">
        <v>0</v>
      </c>
      <c r="U902" s="7">
        <v>1</v>
      </c>
      <c r="V902" s="7">
        <v>0</v>
      </c>
      <c r="W902" s="7">
        <v>0</v>
      </c>
      <c r="X902" s="7" t="s">
        <v>99</v>
      </c>
      <c r="Y902" s="7" t="s">
        <v>99</v>
      </c>
      <c r="Z902" s="7"/>
      <c r="AA902" s="7"/>
      <c r="AB902" s="7"/>
      <c r="AC902" s="7"/>
      <c r="AD902" s="7"/>
      <c r="AE902" s="7"/>
      <c r="AF902" s="7"/>
      <c r="AG902" s="7"/>
      <c r="AH902" s="7">
        <v>0</v>
      </c>
    </row>
    <row r="903" spans="1:34">
      <c r="A903" s="27">
        <v>40940</v>
      </c>
      <c r="B903" s="7" t="s">
        <v>1589</v>
      </c>
      <c r="C903" s="7" t="s">
        <v>1865</v>
      </c>
      <c r="D903" s="7" t="s">
        <v>734</v>
      </c>
      <c r="E903" s="7" t="s">
        <v>1843</v>
      </c>
      <c r="F903" s="7">
        <v>65</v>
      </c>
      <c r="G903" s="7">
        <v>27</v>
      </c>
      <c r="H903" s="7">
        <v>14</v>
      </c>
      <c r="I903" s="7" t="s">
        <v>99</v>
      </c>
      <c r="J903" s="7">
        <v>17</v>
      </c>
      <c r="K903" s="7" t="s">
        <v>99</v>
      </c>
      <c r="L903" s="7" t="s">
        <v>99</v>
      </c>
      <c r="M903" s="7" t="s">
        <v>99</v>
      </c>
      <c r="N903" s="7" t="s">
        <v>99</v>
      </c>
      <c r="O903" s="7" t="s">
        <v>99</v>
      </c>
      <c r="P903" s="7">
        <v>0</v>
      </c>
      <c r="Q903" s="7">
        <v>3</v>
      </c>
      <c r="R903" s="7">
        <v>4</v>
      </c>
      <c r="S903" s="7">
        <v>3</v>
      </c>
      <c r="T903" s="7">
        <v>0</v>
      </c>
      <c r="U903" s="7">
        <v>2</v>
      </c>
      <c r="V903" s="7">
        <v>0</v>
      </c>
      <c r="W903" s="7">
        <v>0</v>
      </c>
      <c r="X903" s="7" t="s">
        <v>99</v>
      </c>
      <c r="Y903" s="7" t="s">
        <v>99</v>
      </c>
      <c r="Z903" s="7"/>
      <c r="AA903" s="7"/>
      <c r="AB903" s="7"/>
      <c r="AC903" s="7"/>
      <c r="AD903" s="7"/>
      <c r="AE903" s="7"/>
      <c r="AF903" s="7"/>
      <c r="AG903" s="7"/>
      <c r="AH903" s="7">
        <v>1</v>
      </c>
    </row>
    <row r="904" spans="1:34">
      <c r="A904" s="27">
        <v>40940</v>
      </c>
      <c r="B904" s="7" t="s">
        <v>1589</v>
      </c>
      <c r="C904" s="7" t="s">
        <v>1865</v>
      </c>
      <c r="D904" s="7" t="s">
        <v>734</v>
      </c>
      <c r="E904" s="7" t="s">
        <v>943</v>
      </c>
      <c r="F904" s="7">
        <v>1079</v>
      </c>
      <c r="G904" s="7">
        <v>479</v>
      </c>
      <c r="H904" s="7">
        <v>340</v>
      </c>
      <c r="I904" s="7" t="s">
        <v>99</v>
      </c>
      <c r="J904" s="7">
        <v>181</v>
      </c>
      <c r="K904" s="7" t="s">
        <v>99</v>
      </c>
      <c r="L904" s="7" t="s">
        <v>99</v>
      </c>
      <c r="M904" s="7" t="s">
        <v>99</v>
      </c>
      <c r="N904" s="7" t="s">
        <v>99</v>
      </c>
      <c r="O904" s="7" t="s">
        <v>99</v>
      </c>
      <c r="P904" s="7">
        <v>0</v>
      </c>
      <c r="Q904" s="7">
        <v>7</v>
      </c>
      <c r="R904" s="7">
        <v>34</v>
      </c>
      <c r="S904" s="7">
        <v>25</v>
      </c>
      <c r="T904" s="7">
        <v>0</v>
      </c>
      <c r="U904" s="7">
        <v>8</v>
      </c>
      <c r="V904" s="7">
        <v>0</v>
      </c>
      <c r="W904" s="7">
        <v>0</v>
      </c>
      <c r="X904" s="7" t="s">
        <v>99</v>
      </c>
      <c r="Y904" s="7" t="s">
        <v>99</v>
      </c>
      <c r="Z904" s="7"/>
      <c r="AA904" s="7"/>
      <c r="AB904" s="7"/>
      <c r="AC904" s="7"/>
      <c r="AD904" s="7"/>
      <c r="AE904" s="7"/>
      <c r="AF904" s="7"/>
      <c r="AG904" s="7"/>
      <c r="AH904" s="7">
        <v>16</v>
      </c>
    </row>
    <row r="905" spans="1:34">
      <c r="A905" s="27">
        <v>40940</v>
      </c>
      <c r="B905" s="7" t="s">
        <v>1589</v>
      </c>
      <c r="C905" s="7" t="s">
        <v>1865</v>
      </c>
      <c r="D905" s="7" t="s">
        <v>734</v>
      </c>
      <c r="E905" s="7" t="s">
        <v>1861</v>
      </c>
      <c r="F905" s="7">
        <v>823</v>
      </c>
      <c r="G905" s="7">
        <v>372</v>
      </c>
      <c r="H905" s="7">
        <v>278</v>
      </c>
      <c r="I905" s="7" t="s">
        <v>99</v>
      </c>
      <c r="J905" s="7">
        <v>105</v>
      </c>
      <c r="K905" s="7" t="s">
        <v>99</v>
      </c>
      <c r="L905" s="7" t="s">
        <v>99</v>
      </c>
      <c r="M905" s="7" t="s">
        <v>99</v>
      </c>
      <c r="N905" s="7" t="s">
        <v>99</v>
      </c>
      <c r="O905" s="7" t="s">
        <v>99</v>
      </c>
      <c r="P905" s="7">
        <v>0</v>
      </c>
      <c r="Q905" s="7">
        <v>4</v>
      </c>
      <c r="R905" s="7">
        <v>32</v>
      </c>
      <c r="S905" s="7">
        <v>21</v>
      </c>
      <c r="T905" s="7">
        <v>0</v>
      </c>
      <c r="U905" s="7">
        <v>5</v>
      </c>
      <c r="V905" s="7">
        <v>0</v>
      </c>
      <c r="W905" s="7">
        <v>0</v>
      </c>
      <c r="X905" s="7" t="s">
        <v>99</v>
      </c>
      <c r="Y905" s="7" t="s">
        <v>99</v>
      </c>
      <c r="Z905" s="7"/>
      <c r="AA905" s="7"/>
      <c r="AB905" s="7"/>
      <c r="AC905" s="7"/>
      <c r="AD905" s="7"/>
      <c r="AE905" s="7"/>
      <c r="AF905" s="7"/>
      <c r="AG905" s="7"/>
      <c r="AH905" s="7">
        <v>15</v>
      </c>
    </row>
    <row r="906" spans="1:34">
      <c r="A906" s="27">
        <v>40940</v>
      </c>
      <c r="B906" s="7" t="s">
        <v>1589</v>
      </c>
      <c r="C906" s="7" t="s">
        <v>1865</v>
      </c>
      <c r="D906" s="7" t="s">
        <v>734</v>
      </c>
      <c r="E906" s="7" t="s">
        <v>1862</v>
      </c>
      <c r="F906" s="7">
        <v>256</v>
      </c>
      <c r="G906" s="7">
        <v>107</v>
      </c>
      <c r="H906" s="7">
        <v>62</v>
      </c>
      <c r="I906" s="7" t="s">
        <v>99</v>
      </c>
      <c r="J906" s="7">
        <v>76</v>
      </c>
      <c r="K906" s="7" t="s">
        <v>99</v>
      </c>
      <c r="L906" s="7" t="s">
        <v>99</v>
      </c>
      <c r="M906" s="7" t="s">
        <v>99</v>
      </c>
      <c r="N906" s="7" t="s">
        <v>99</v>
      </c>
      <c r="O906" s="7" t="s">
        <v>99</v>
      </c>
      <c r="P906" s="7">
        <v>0</v>
      </c>
      <c r="Q906" s="7">
        <v>3</v>
      </c>
      <c r="R906" s="7">
        <v>2</v>
      </c>
      <c r="S906" s="7">
        <v>4</v>
      </c>
      <c r="T906" s="7">
        <v>0</v>
      </c>
      <c r="U906" s="7">
        <v>3</v>
      </c>
      <c r="V906" s="7">
        <v>0</v>
      </c>
      <c r="W906" s="7">
        <v>0</v>
      </c>
      <c r="X906" s="7" t="s">
        <v>99</v>
      </c>
      <c r="Y906" s="7" t="s">
        <v>99</v>
      </c>
      <c r="Z906" s="7"/>
      <c r="AA906" s="7"/>
      <c r="AB906" s="7"/>
      <c r="AC906" s="7"/>
      <c r="AD906" s="7"/>
      <c r="AE906" s="7"/>
      <c r="AF906" s="7"/>
      <c r="AG906" s="7"/>
      <c r="AH906" s="7">
        <v>1</v>
      </c>
    </row>
    <row r="907" spans="1:34">
      <c r="A907" s="27">
        <v>40940</v>
      </c>
      <c r="B907" s="7" t="s">
        <v>1589</v>
      </c>
      <c r="C907" s="7" t="s">
        <v>1865</v>
      </c>
      <c r="D907" s="7" t="s">
        <v>1866</v>
      </c>
      <c r="E907" s="7" t="s">
        <v>1843</v>
      </c>
      <c r="F907" s="7">
        <v>26</v>
      </c>
      <c r="G907" s="7">
        <v>20</v>
      </c>
      <c r="H907" s="7">
        <v>0</v>
      </c>
      <c r="I907" s="7" t="s">
        <v>99</v>
      </c>
      <c r="J907" s="7">
        <v>13</v>
      </c>
      <c r="K907" s="7" t="s">
        <v>99</v>
      </c>
      <c r="L907" s="7" t="s">
        <v>99</v>
      </c>
      <c r="M907" s="7" t="s">
        <v>99</v>
      </c>
      <c r="N907" s="7" t="s">
        <v>99</v>
      </c>
      <c r="O907" s="7" t="s">
        <v>99</v>
      </c>
      <c r="P907" s="7">
        <v>0</v>
      </c>
      <c r="Q907" s="7">
        <v>2</v>
      </c>
      <c r="R907" s="7">
        <v>4</v>
      </c>
      <c r="S907" s="7">
        <v>3</v>
      </c>
      <c r="T907" s="7">
        <v>0</v>
      </c>
      <c r="U907" s="7">
        <v>1</v>
      </c>
      <c r="V907" s="7">
        <v>0</v>
      </c>
      <c r="W907" s="7">
        <v>0</v>
      </c>
      <c r="X907" s="7" t="s">
        <v>99</v>
      </c>
      <c r="Y907" s="7" t="s">
        <v>99</v>
      </c>
      <c r="Z907" s="7"/>
      <c r="AA907" s="7"/>
      <c r="AB907" s="7"/>
      <c r="AC907" s="7"/>
      <c r="AD907" s="7"/>
      <c r="AE907" s="7"/>
      <c r="AF907" s="7"/>
      <c r="AG907" s="7"/>
      <c r="AH907" s="7">
        <v>1</v>
      </c>
    </row>
    <row r="908" spans="1:34">
      <c r="A908" s="27">
        <v>40940</v>
      </c>
      <c r="B908" s="7" t="s">
        <v>1589</v>
      </c>
      <c r="C908" s="7" t="s">
        <v>1865</v>
      </c>
      <c r="D908" s="7" t="s">
        <v>1866</v>
      </c>
      <c r="E908" s="7" t="s">
        <v>943</v>
      </c>
      <c r="F908" s="7">
        <v>250</v>
      </c>
      <c r="G908" s="7">
        <v>239</v>
      </c>
      <c r="H908" s="7">
        <v>0</v>
      </c>
      <c r="I908" s="7" t="s">
        <v>99</v>
      </c>
      <c r="J908" s="7">
        <v>172</v>
      </c>
      <c r="K908" s="7" t="s">
        <v>99</v>
      </c>
      <c r="L908" s="7" t="s">
        <v>99</v>
      </c>
      <c r="M908" s="7" t="s">
        <v>99</v>
      </c>
      <c r="N908" s="7" t="s">
        <v>99</v>
      </c>
      <c r="O908" s="7" t="s">
        <v>99</v>
      </c>
      <c r="P908" s="7">
        <v>0</v>
      </c>
      <c r="Q908" s="7">
        <v>6</v>
      </c>
      <c r="R908" s="7">
        <v>34</v>
      </c>
      <c r="S908" s="7">
        <v>25</v>
      </c>
      <c r="T908" s="7">
        <v>0</v>
      </c>
      <c r="U908" s="7">
        <v>7</v>
      </c>
      <c r="V908" s="7">
        <v>0</v>
      </c>
      <c r="W908" s="7">
        <v>0</v>
      </c>
      <c r="X908" s="7" t="s">
        <v>99</v>
      </c>
      <c r="Y908" s="7" t="s">
        <v>99</v>
      </c>
      <c r="Z908" s="7"/>
      <c r="AA908" s="7"/>
      <c r="AB908" s="7"/>
      <c r="AC908" s="7"/>
      <c r="AD908" s="7"/>
      <c r="AE908" s="7"/>
      <c r="AF908" s="7"/>
      <c r="AG908" s="7"/>
      <c r="AH908" s="7">
        <v>16</v>
      </c>
    </row>
    <row r="909" spans="1:34">
      <c r="A909" s="27">
        <v>40940</v>
      </c>
      <c r="B909" s="7" t="s">
        <v>1589</v>
      </c>
      <c r="C909" s="7" t="s">
        <v>1865</v>
      </c>
      <c r="D909" s="7" t="s">
        <v>1866</v>
      </c>
      <c r="E909" s="7" t="s">
        <v>1861</v>
      </c>
      <c r="F909" s="7">
        <v>170</v>
      </c>
      <c r="G909" s="7">
        <v>161</v>
      </c>
      <c r="H909" s="7">
        <v>0</v>
      </c>
      <c r="I909" s="7" t="s">
        <v>99</v>
      </c>
      <c r="J909" s="7">
        <v>96</v>
      </c>
      <c r="K909" s="7" t="s">
        <v>99</v>
      </c>
      <c r="L909" s="7" t="s">
        <v>99</v>
      </c>
      <c r="M909" s="7" t="s">
        <v>99</v>
      </c>
      <c r="N909" s="7" t="s">
        <v>99</v>
      </c>
      <c r="O909" s="7" t="s">
        <v>99</v>
      </c>
      <c r="P909" s="7">
        <v>0</v>
      </c>
      <c r="Q909" s="7">
        <v>4</v>
      </c>
      <c r="R909" s="7">
        <v>32</v>
      </c>
      <c r="S909" s="7">
        <v>21</v>
      </c>
      <c r="T909" s="7">
        <v>0</v>
      </c>
      <c r="U909" s="7">
        <v>5</v>
      </c>
      <c r="V909" s="7">
        <v>0</v>
      </c>
      <c r="W909" s="7">
        <v>0</v>
      </c>
      <c r="X909" s="7" t="s">
        <v>99</v>
      </c>
      <c r="Y909" s="7" t="s">
        <v>99</v>
      </c>
      <c r="Z909" s="7"/>
      <c r="AA909" s="7"/>
      <c r="AB909" s="7"/>
      <c r="AC909" s="7"/>
      <c r="AD909" s="7"/>
      <c r="AE909" s="7"/>
      <c r="AF909" s="7"/>
      <c r="AG909" s="7"/>
      <c r="AH909" s="7">
        <v>15</v>
      </c>
    </row>
    <row r="910" spans="1:34">
      <c r="A910" s="27">
        <v>40940</v>
      </c>
      <c r="B910" s="7" t="s">
        <v>1589</v>
      </c>
      <c r="C910" s="7" t="s">
        <v>1865</v>
      </c>
      <c r="D910" s="7" t="s">
        <v>1866</v>
      </c>
      <c r="E910" s="7" t="s">
        <v>1862</v>
      </c>
      <c r="F910" s="7">
        <v>80</v>
      </c>
      <c r="G910" s="7">
        <v>78</v>
      </c>
      <c r="H910" s="7">
        <v>0</v>
      </c>
      <c r="I910" s="7" t="s">
        <v>99</v>
      </c>
      <c r="J910" s="7">
        <v>76</v>
      </c>
      <c r="K910" s="7" t="s">
        <v>99</v>
      </c>
      <c r="L910" s="7" t="s">
        <v>99</v>
      </c>
      <c r="M910" s="7" t="s">
        <v>99</v>
      </c>
      <c r="N910" s="7" t="s">
        <v>99</v>
      </c>
      <c r="O910" s="7" t="s">
        <v>99</v>
      </c>
      <c r="P910" s="7">
        <v>0</v>
      </c>
      <c r="Q910" s="7">
        <v>2</v>
      </c>
      <c r="R910" s="7">
        <v>2</v>
      </c>
      <c r="S910" s="7">
        <v>4</v>
      </c>
      <c r="T910" s="7">
        <v>0</v>
      </c>
      <c r="U910" s="7">
        <v>2</v>
      </c>
      <c r="V910" s="7">
        <v>0</v>
      </c>
      <c r="W910" s="7">
        <v>0</v>
      </c>
      <c r="X910" s="7" t="s">
        <v>99</v>
      </c>
      <c r="Y910" s="7" t="s">
        <v>99</v>
      </c>
      <c r="Z910" s="7"/>
      <c r="AA910" s="7"/>
      <c r="AB910" s="7"/>
      <c r="AC910" s="7"/>
      <c r="AD910" s="7"/>
      <c r="AE910" s="7"/>
      <c r="AF910" s="7"/>
      <c r="AG910" s="7"/>
      <c r="AH910" s="7">
        <v>1</v>
      </c>
    </row>
    <row r="911" spans="1:34">
      <c r="A911" s="27">
        <v>40940</v>
      </c>
      <c r="B911" s="7" t="s">
        <v>1589</v>
      </c>
      <c r="C911" s="7" t="s">
        <v>1865</v>
      </c>
      <c r="D911" s="7" t="s">
        <v>1374</v>
      </c>
      <c r="E911" s="7" t="s">
        <v>1843</v>
      </c>
      <c r="F911" s="7">
        <v>6</v>
      </c>
      <c r="G911" s="7">
        <v>1</v>
      </c>
      <c r="H911" s="7">
        <v>2</v>
      </c>
      <c r="I911" s="7" t="s">
        <v>99</v>
      </c>
      <c r="J911" s="7">
        <v>4</v>
      </c>
      <c r="K911" s="7" t="s">
        <v>99</v>
      </c>
      <c r="L911" s="7" t="s">
        <v>99</v>
      </c>
      <c r="M911" s="7" t="s">
        <v>99</v>
      </c>
      <c r="N911" s="7" t="s">
        <v>99</v>
      </c>
      <c r="O911" s="7" t="s">
        <v>99</v>
      </c>
      <c r="P911" s="7">
        <v>0</v>
      </c>
      <c r="Q911" s="7">
        <v>1</v>
      </c>
      <c r="R911" s="7">
        <v>0</v>
      </c>
      <c r="S911" s="7">
        <v>0</v>
      </c>
      <c r="T911" s="7">
        <v>0</v>
      </c>
      <c r="U911" s="7">
        <v>1</v>
      </c>
      <c r="V911" s="7">
        <v>0</v>
      </c>
      <c r="W911" s="7">
        <v>0</v>
      </c>
      <c r="X911" s="7" t="s">
        <v>99</v>
      </c>
      <c r="Y911" s="7" t="s">
        <v>99</v>
      </c>
      <c r="Z911" s="7"/>
      <c r="AA911" s="7"/>
      <c r="AB911" s="7"/>
      <c r="AC911" s="7"/>
      <c r="AD911" s="7"/>
      <c r="AE911" s="7"/>
      <c r="AF911" s="7"/>
      <c r="AG911" s="7"/>
      <c r="AH911" s="7">
        <v>0</v>
      </c>
    </row>
    <row r="912" spans="1:34">
      <c r="A912" s="27">
        <v>40940</v>
      </c>
      <c r="B912" s="7" t="s">
        <v>1589</v>
      </c>
      <c r="C912" s="7" t="s">
        <v>1865</v>
      </c>
      <c r="D912" s="7" t="s">
        <v>1374</v>
      </c>
      <c r="E912" s="7" t="s">
        <v>943</v>
      </c>
      <c r="F912" s="7">
        <v>10</v>
      </c>
      <c r="G912" s="7">
        <v>1</v>
      </c>
      <c r="H912" s="7">
        <v>5</v>
      </c>
      <c r="I912" s="7" t="s">
        <v>99</v>
      </c>
      <c r="J912" s="7">
        <v>9</v>
      </c>
      <c r="K912" s="7" t="s">
        <v>99</v>
      </c>
      <c r="L912" s="7" t="s">
        <v>99</v>
      </c>
      <c r="M912" s="7" t="s">
        <v>99</v>
      </c>
      <c r="N912" s="7" t="s">
        <v>99</v>
      </c>
      <c r="O912" s="7" t="s">
        <v>99</v>
      </c>
      <c r="P912" s="7">
        <v>0</v>
      </c>
      <c r="Q912" s="7">
        <v>1</v>
      </c>
      <c r="R912" s="7">
        <v>0</v>
      </c>
      <c r="S912" s="7">
        <v>0</v>
      </c>
      <c r="T912" s="7">
        <v>0</v>
      </c>
      <c r="U912" s="7">
        <v>1</v>
      </c>
      <c r="V912" s="7">
        <v>0</v>
      </c>
      <c r="W912" s="7">
        <v>0</v>
      </c>
      <c r="X912" s="7" t="s">
        <v>99</v>
      </c>
      <c r="Y912" s="7" t="s">
        <v>99</v>
      </c>
      <c r="Z912" s="7"/>
      <c r="AA912" s="7"/>
      <c r="AB912" s="7"/>
      <c r="AC912" s="7"/>
      <c r="AD912" s="7"/>
      <c r="AE912" s="7"/>
      <c r="AF912" s="7"/>
      <c r="AG912" s="7"/>
      <c r="AH912" s="7">
        <v>0</v>
      </c>
    </row>
    <row r="913" spans="1:34">
      <c r="A913" s="27">
        <v>40940</v>
      </c>
      <c r="B913" s="7" t="s">
        <v>1589</v>
      </c>
      <c r="C913" s="7" t="s">
        <v>1865</v>
      </c>
      <c r="D913" s="7" t="s">
        <v>1374</v>
      </c>
      <c r="E913" s="7" t="s">
        <v>1861</v>
      </c>
      <c r="F913" s="7">
        <v>1</v>
      </c>
      <c r="G913" s="7">
        <v>0</v>
      </c>
      <c r="H913" s="7">
        <v>0</v>
      </c>
      <c r="I913" s="7" t="s">
        <v>99</v>
      </c>
      <c r="J913" s="7">
        <v>9</v>
      </c>
      <c r="K913" s="7" t="s">
        <v>99</v>
      </c>
      <c r="L913" s="7" t="s">
        <v>99</v>
      </c>
      <c r="M913" s="7" t="s">
        <v>99</v>
      </c>
      <c r="N913" s="7" t="s">
        <v>99</v>
      </c>
      <c r="O913" s="7" t="s">
        <v>99</v>
      </c>
      <c r="P913" s="7">
        <v>0</v>
      </c>
      <c r="Q913" s="7">
        <v>0</v>
      </c>
      <c r="R913" s="7">
        <v>0</v>
      </c>
      <c r="S913" s="7">
        <v>0</v>
      </c>
      <c r="T913" s="7">
        <v>0</v>
      </c>
      <c r="U913" s="7">
        <v>0</v>
      </c>
      <c r="V913" s="7">
        <v>0</v>
      </c>
      <c r="W913" s="7">
        <v>0</v>
      </c>
      <c r="X913" s="7" t="s">
        <v>99</v>
      </c>
      <c r="Y913" s="7" t="s">
        <v>99</v>
      </c>
      <c r="Z913" s="7"/>
      <c r="AA913" s="7"/>
      <c r="AB913" s="7"/>
      <c r="AC913" s="7"/>
      <c r="AD913" s="7"/>
      <c r="AE913" s="7"/>
      <c r="AF913" s="7"/>
      <c r="AG913" s="7"/>
      <c r="AH913" s="7">
        <v>0</v>
      </c>
    </row>
    <row r="914" spans="1:34">
      <c r="A914" s="27">
        <v>40940</v>
      </c>
      <c r="B914" s="7" t="s">
        <v>1589</v>
      </c>
      <c r="C914" s="7" t="s">
        <v>1865</v>
      </c>
      <c r="D914" s="7" t="s">
        <v>1374</v>
      </c>
      <c r="E914" s="7" t="s">
        <v>1862</v>
      </c>
      <c r="F914" s="7">
        <v>9</v>
      </c>
      <c r="G914" s="7">
        <v>1</v>
      </c>
      <c r="H914" s="7">
        <v>5</v>
      </c>
      <c r="I914" s="7" t="s">
        <v>99</v>
      </c>
      <c r="J914" s="7">
        <v>0</v>
      </c>
      <c r="K914" s="7" t="s">
        <v>99</v>
      </c>
      <c r="L914" s="7" t="s">
        <v>99</v>
      </c>
      <c r="M914" s="7" t="s">
        <v>99</v>
      </c>
      <c r="N914" s="7" t="s">
        <v>99</v>
      </c>
      <c r="O914" s="7" t="s">
        <v>99</v>
      </c>
      <c r="P914" s="7">
        <v>0</v>
      </c>
      <c r="Q914" s="7">
        <v>1</v>
      </c>
      <c r="R914" s="7">
        <v>0</v>
      </c>
      <c r="S914" s="7">
        <v>0</v>
      </c>
      <c r="T914" s="7">
        <v>0</v>
      </c>
      <c r="U914" s="7">
        <v>1</v>
      </c>
      <c r="V914" s="7">
        <v>0</v>
      </c>
      <c r="W914" s="7">
        <v>0</v>
      </c>
      <c r="X914" s="7" t="s">
        <v>99</v>
      </c>
      <c r="Y914" s="7" t="s">
        <v>99</v>
      </c>
      <c r="Z914" s="7"/>
      <c r="AA914" s="7"/>
      <c r="AB914" s="7"/>
      <c r="AC914" s="7"/>
      <c r="AD914" s="7"/>
      <c r="AE914" s="7"/>
      <c r="AF914" s="7"/>
      <c r="AG914" s="7"/>
      <c r="AH914" s="7">
        <v>0</v>
      </c>
    </row>
    <row r="915" spans="1:34">
      <c r="A915" s="27">
        <v>40940</v>
      </c>
      <c r="B915" s="7" t="s">
        <v>1589</v>
      </c>
      <c r="C915" s="7" t="s">
        <v>405</v>
      </c>
      <c r="D915" s="7" t="s">
        <v>734</v>
      </c>
      <c r="E915" s="7" t="s">
        <v>1843</v>
      </c>
      <c r="F915" s="7" t="s">
        <v>99</v>
      </c>
      <c r="G915" s="7" t="s">
        <v>99</v>
      </c>
      <c r="H915" s="7" t="s">
        <v>99</v>
      </c>
      <c r="I915" s="7" t="s">
        <v>99</v>
      </c>
      <c r="J915" s="7">
        <v>2</v>
      </c>
      <c r="K915" s="7" t="s">
        <v>99</v>
      </c>
      <c r="L915" s="7" t="s">
        <v>99</v>
      </c>
      <c r="M915" s="7" t="s">
        <v>99</v>
      </c>
      <c r="N915" s="7" t="s">
        <v>99</v>
      </c>
      <c r="O915" s="7" t="s">
        <v>99</v>
      </c>
      <c r="P915" s="7">
        <v>0</v>
      </c>
      <c r="Q915" s="7">
        <v>0</v>
      </c>
      <c r="R915" s="7">
        <v>0</v>
      </c>
      <c r="S915" s="7">
        <v>0</v>
      </c>
      <c r="T915" s="7">
        <v>1</v>
      </c>
      <c r="U915" s="7">
        <v>0</v>
      </c>
      <c r="V915" s="7">
        <v>0</v>
      </c>
      <c r="W915" s="7">
        <v>0</v>
      </c>
      <c r="X915" s="7" t="s">
        <v>99</v>
      </c>
      <c r="Y915" s="7" t="s">
        <v>99</v>
      </c>
      <c r="Z915" s="7"/>
      <c r="AA915" s="7"/>
      <c r="AB915" s="7"/>
      <c r="AC915" s="7"/>
      <c r="AD915" s="7"/>
      <c r="AE915" s="7"/>
      <c r="AF915" s="7"/>
      <c r="AG915" s="7"/>
      <c r="AH915" s="7">
        <v>0</v>
      </c>
    </row>
    <row r="916" spans="1:34">
      <c r="A916" s="27">
        <v>40940</v>
      </c>
      <c r="B916" s="7" t="s">
        <v>1589</v>
      </c>
      <c r="C916" s="7" t="s">
        <v>405</v>
      </c>
      <c r="D916" s="7" t="s">
        <v>734</v>
      </c>
      <c r="E916" s="7" t="s">
        <v>943</v>
      </c>
      <c r="F916" s="7" t="s">
        <v>99</v>
      </c>
      <c r="G916" s="7" t="s">
        <v>99</v>
      </c>
      <c r="H916" s="7" t="s">
        <v>99</v>
      </c>
      <c r="I916" s="7" t="s">
        <v>99</v>
      </c>
      <c r="J916" s="7">
        <v>3</v>
      </c>
      <c r="K916" s="7" t="s">
        <v>99</v>
      </c>
      <c r="L916" s="7" t="s">
        <v>99</v>
      </c>
      <c r="M916" s="7" t="s">
        <v>99</v>
      </c>
      <c r="N916" s="7" t="s">
        <v>99</v>
      </c>
      <c r="O916" s="7" t="s">
        <v>99</v>
      </c>
      <c r="P916" s="7">
        <v>0</v>
      </c>
      <c r="Q916" s="7">
        <v>0</v>
      </c>
      <c r="R916" s="7">
        <v>0</v>
      </c>
      <c r="S916" s="7">
        <v>0</v>
      </c>
      <c r="T916" s="7">
        <v>1</v>
      </c>
      <c r="U916" s="7">
        <v>0</v>
      </c>
      <c r="V916" s="7">
        <v>0</v>
      </c>
      <c r="W916" s="7">
        <v>0</v>
      </c>
      <c r="X916" s="7" t="s">
        <v>99</v>
      </c>
      <c r="Y916" s="7" t="s">
        <v>99</v>
      </c>
      <c r="Z916" s="7"/>
      <c r="AA916" s="7"/>
      <c r="AB916" s="7"/>
      <c r="AC916" s="7"/>
      <c r="AD916" s="7"/>
      <c r="AE916" s="7"/>
      <c r="AF916" s="7"/>
      <c r="AG916" s="7"/>
      <c r="AH916" s="7">
        <v>0</v>
      </c>
    </row>
    <row r="917" spans="1:34">
      <c r="A917" s="27">
        <v>40940</v>
      </c>
      <c r="B917" s="7" t="s">
        <v>1589</v>
      </c>
      <c r="C917" s="7" t="s">
        <v>405</v>
      </c>
      <c r="D917" s="7" t="s">
        <v>734</v>
      </c>
      <c r="E917" s="7" t="s">
        <v>1861</v>
      </c>
      <c r="F917" s="7" t="s">
        <v>99</v>
      </c>
      <c r="G917" s="7" t="s">
        <v>99</v>
      </c>
      <c r="H917" s="7" t="s">
        <v>99</v>
      </c>
      <c r="I917" s="7" t="s">
        <v>99</v>
      </c>
      <c r="J917" s="7">
        <v>1</v>
      </c>
      <c r="K917" s="7" t="s">
        <v>99</v>
      </c>
      <c r="L917" s="7" t="s">
        <v>99</v>
      </c>
      <c r="M917" s="7" t="s">
        <v>99</v>
      </c>
      <c r="N917" s="7" t="s">
        <v>99</v>
      </c>
      <c r="O917" s="7" t="s">
        <v>99</v>
      </c>
      <c r="P917" s="7">
        <v>0</v>
      </c>
      <c r="Q917" s="7">
        <v>0</v>
      </c>
      <c r="R917" s="7">
        <v>0</v>
      </c>
      <c r="S917" s="7">
        <v>0</v>
      </c>
      <c r="T917" s="7">
        <v>0</v>
      </c>
      <c r="U917" s="7">
        <v>0</v>
      </c>
      <c r="V917" s="7">
        <v>0</v>
      </c>
      <c r="W917" s="7">
        <v>0</v>
      </c>
      <c r="X917" s="7" t="s">
        <v>99</v>
      </c>
      <c r="Y917" s="7" t="s">
        <v>99</v>
      </c>
      <c r="Z917" s="7"/>
      <c r="AA917" s="7"/>
      <c r="AB917" s="7"/>
      <c r="AC917" s="7"/>
      <c r="AD917" s="7"/>
      <c r="AE917" s="7"/>
      <c r="AF917" s="7"/>
      <c r="AG917" s="7"/>
      <c r="AH917" s="7">
        <v>0</v>
      </c>
    </row>
    <row r="918" spans="1:34">
      <c r="A918" s="27">
        <v>40940</v>
      </c>
      <c r="B918" s="7" t="s">
        <v>1589</v>
      </c>
      <c r="C918" s="7" t="s">
        <v>405</v>
      </c>
      <c r="D918" s="7" t="s">
        <v>734</v>
      </c>
      <c r="E918" s="7" t="s">
        <v>1862</v>
      </c>
      <c r="F918" s="7" t="s">
        <v>99</v>
      </c>
      <c r="G918" s="7" t="s">
        <v>99</v>
      </c>
      <c r="H918" s="7" t="s">
        <v>99</v>
      </c>
      <c r="I918" s="7" t="s">
        <v>99</v>
      </c>
      <c r="J918" s="7">
        <v>2</v>
      </c>
      <c r="K918" s="7" t="s">
        <v>99</v>
      </c>
      <c r="L918" s="7" t="s">
        <v>99</v>
      </c>
      <c r="M918" s="7" t="s">
        <v>99</v>
      </c>
      <c r="N918" s="7" t="s">
        <v>99</v>
      </c>
      <c r="O918" s="7" t="s">
        <v>99</v>
      </c>
      <c r="P918" s="7">
        <v>0</v>
      </c>
      <c r="Q918" s="7">
        <v>0</v>
      </c>
      <c r="R918" s="7">
        <v>0</v>
      </c>
      <c r="S918" s="7">
        <v>0</v>
      </c>
      <c r="T918" s="7">
        <v>1</v>
      </c>
      <c r="U918" s="7">
        <v>0</v>
      </c>
      <c r="V918" s="7">
        <v>0</v>
      </c>
      <c r="W918" s="7">
        <v>0</v>
      </c>
      <c r="X918" s="7" t="s">
        <v>99</v>
      </c>
      <c r="Y918" s="7" t="s">
        <v>99</v>
      </c>
      <c r="Z918" s="7"/>
      <c r="AA918" s="7"/>
      <c r="AB918" s="7"/>
      <c r="AC918" s="7"/>
      <c r="AD918" s="7"/>
      <c r="AE918" s="7"/>
      <c r="AF918" s="7"/>
      <c r="AG918" s="7"/>
      <c r="AH918" s="7">
        <v>0</v>
      </c>
    </row>
    <row r="919" spans="1:34">
      <c r="A919" s="27">
        <v>41791</v>
      </c>
      <c r="B919" s="7" t="s">
        <v>734</v>
      </c>
      <c r="C919" s="7" t="s">
        <v>1151</v>
      </c>
      <c r="D919" s="7" t="s">
        <v>734</v>
      </c>
      <c r="E919" s="7" t="s">
        <v>1843</v>
      </c>
      <c r="F919" s="7">
        <v>1834</v>
      </c>
      <c r="G919" s="7">
        <v>630</v>
      </c>
      <c r="H919" s="7">
        <v>340</v>
      </c>
      <c r="I919" s="7" t="s">
        <v>99</v>
      </c>
      <c r="J919" s="7">
        <v>382</v>
      </c>
      <c r="K919" s="7" t="s">
        <v>99</v>
      </c>
      <c r="L919" s="7" t="s">
        <v>99</v>
      </c>
      <c r="M919" s="7" t="s">
        <v>99</v>
      </c>
      <c r="N919" s="7" t="s">
        <v>99</v>
      </c>
      <c r="O919" s="7" t="s">
        <v>99</v>
      </c>
      <c r="P919" s="7">
        <v>49</v>
      </c>
      <c r="Q919" s="7">
        <v>51</v>
      </c>
      <c r="R919" s="7">
        <v>55</v>
      </c>
      <c r="S919" s="7">
        <v>56</v>
      </c>
      <c r="T919" s="7">
        <v>53</v>
      </c>
      <c r="U919" s="7">
        <v>43</v>
      </c>
      <c r="V919" s="7">
        <v>44</v>
      </c>
      <c r="W919" s="7">
        <v>40</v>
      </c>
      <c r="X919" s="7">
        <v>41</v>
      </c>
      <c r="Y919" s="7">
        <v>32</v>
      </c>
      <c r="Z919" s="7"/>
      <c r="AA919" s="7"/>
      <c r="AB919" s="7"/>
      <c r="AC919" s="7"/>
      <c r="AD919" s="7"/>
      <c r="AE919" s="7"/>
      <c r="AF919" s="7"/>
      <c r="AG919" s="7"/>
      <c r="AH919" s="7">
        <v>18</v>
      </c>
    </row>
    <row r="920" spans="1:34">
      <c r="A920" s="27">
        <v>41791</v>
      </c>
      <c r="B920" s="7" t="s">
        <v>734</v>
      </c>
      <c r="C920" s="7" t="s">
        <v>1151</v>
      </c>
      <c r="D920" s="7" t="s">
        <v>734</v>
      </c>
      <c r="E920" s="7" t="s">
        <v>943</v>
      </c>
      <c r="F920" s="7">
        <v>21438</v>
      </c>
      <c r="G920" s="7">
        <v>10924</v>
      </c>
      <c r="H920" s="7">
        <v>2443</v>
      </c>
      <c r="I920" s="7" t="s">
        <v>99</v>
      </c>
      <c r="J920" s="7">
        <v>4304</v>
      </c>
      <c r="K920" s="7" t="s">
        <v>99</v>
      </c>
      <c r="L920" s="7" t="s">
        <v>99</v>
      </c>
      <c r="M920" s="7" t="s">
        <v>99</v>
      </c>
      <c r="N920" s="7" t="s">
        <v>99</v>
      </c>
      <c r="O920" s="7" t="s">
        <v>99</v>
      </c>
      <c r="P920" s="7">
        <v>353</v>
      </c>
      <c r="Q920" s="7">
        <v>451</v>
      </c>
      <c r="R920" s="7">
        <v>693</v>
      </c>
      <c r="S920" s="7">
        <v>479</v>
      </c>
      <c r="T920" s="7">
        <v>316</v>
      </c>
      <c r="U920" s="7">
        <v>236</v>
      </c>
      <c r="V920" s="7">
        <v>346</v>
      </c>
      <c r="W920" s="7">
        <v>285</v>
      </c>
      <c r="X920" s="7">
        <v>325</v>
      </c>
      <c r="Y920" s="7">
        <v>191</v>
      </c>
      <c r="Z920" s="7"/>
      <c r="AA920" s="7"/>
      <c r="AB920" s="7"/>
      <c r="AC920" s="7"/>
      <c r="AD920" s="7"/>
      <c r="AE920" s="7"/>
      <c r="AF920" s="7"/>
      <c r="AG920" s="7"/>
      <c r="AH920" s="7">
        <v>92</v>
      </c>
    </row>
    <row r="921" spans="1:34">
      <c r="A921" s="27">
        <v>41791</v>
      </c>
      <c r="B921" s="7" t="s">
        <v>734</v>
      </c>
      <c r="C921" s="7" t="s">
        <v>1151</v>
      </c>
      <c r="D921" s="7" t="s">
        <v>734</v>
      </c>
      <c r="E921" s="7" t="s">
        <v>1861</v>
      </c>
      <c r="F921" s="7">
        <v>13764</v>
      </c>
      <c r="G921" s="7">
        <v>7945</v>
      </c>
      <c r="H921" s="7">
        <v>1478</v>
      </c>
      <c r="I921" s="7" t="s">
        <v>99</v>
      </c>
      <c r="J921" s="7">
        <v>2307</v>
      </c>
      <c r="K921" s="7" t="s">
        <v>99</v>
      </c>
      <c r="L921" s="7" t="s">
        <v>99</v>
      </c>
      <c r="M921" s="7" t="s">
        <v>99</v>
      </c>
      <c r="N921" s="7" t="s">
        <v>99</v>
      </c>
      <c r="O921" s="7" t="s">
        <v>99</v>
      </c>
      <c r="P921" s="7">
        <v>171</v>
      </c>
      <c r="Q921" s="7">
        <v>342</v>
      </c>
      <c r="R921" s="7">
        <v>322</v>
      </c>
      <c r="S921" s="7">
        <v>253</v>
      </c>
      <c r="T921" s="7">
        <v>159</v>
      </c>
      <c r="U921" s="7">
        <v>109</v>
      </c>
      <c r="V921" s="7">
        <v>206</v>
      </c>
      <c r="W921" s="7">
        <v>156</v>
      </c>
      <c r="X921" s="7">
        <v>185</v>
      </c>
      <c r="Y921" s="7">
        <v>74</v>
      </c>
      <c r="Z921" s="7"/>
      <c r="AA921" s="7"/>
      <c r="AB921" s="7"/>
      <c r="AC921" s="7"/>
      <c r="AD921" s="7"/>
      <c r="AE921" s="7"/>
      <c r="AF921" s="7"/>
      <c r="AG921" s="7"/>
      <c r="AH921" s="7">
        <v>57</v>
      </c>
    </row>
    <row r="922" spans="1:34">
      <c r="A922" s="27">
        <v>41791</v>
      </c>
      <c r="B922" s="7" t="s">
        <v>734</v>
      </c>
      <c r="C922" s="7" t="s">
        <v>1151</v>
      </c>
      <c r="D922" s="7" t="s">
        <v>734</v>
      </c>
      <c r="E922" s="7" t="s">
        <v>1862</v>
      </c>
      <c r="F922" s="7">
        <v>7674</v>
      </c>
      <c r="G922" s="7">
        <v>2979</v>
      </c>
      <c r="H922" s="7">
        <v>965</v>
      </c>
      <c r="I922" s="7" t="s">
        <v>99</v>
      </c>
      <c r="J922" s="7">
        <v>1997</v>
      </c>
      <c r="K922" s="7" t="s">
        <v>99</v>
      </c>
      <c r="L922" s="7" t="s">
        <v>99</v>
      </c>
      <c r="M922" s="7" t="s">
        <v>99</v>
      </c>
      <c r="N922" s="7" t="s">
        <v>99</v>
      </c>
      <c r="O922" s="7" t="s">
        <v>99</v>
      </c>
      <c r="P922" s="7">
        <v>182</v>
      </c>
      <c r="Q922" s="7">
        <v>109</v>
      </c>
      <c r="R922" s="7">
        <v>371</v>
      </c>
      <c r="S922" s="7">
        <v>226</v>
      </c>
      <c r="T922" s="7">
        <v>157</v>
      </c>
      <c r="U922" s="7">
        <v>127</v>
      </c>
      <c r="V922" s="7">
        <v>140</v>
      </c>
      <c r="W922" s="7">
        <v>129</v>
      </c>
      <c r="X922" s="7">
        <v>140</v>
      </c>
      <c r="Y922" s="7">
        <v>117</v>
      </c>
      <c r="Z922" s="7"/>
      <c r="AA922" s="7"/>
      <c r="AB922" s="7"/>
      <c r="AC922" s="7"/>
      <c r="AD922" s="7"/>
      <c r="AE922" s="7"/>
      <c r="AF922" s="7"/>
      <c r="AG922" s="7"/>
      <c r="AH922" s="7">
        <v>35</v>
      </c>
    </row>
    <row r="923" spans="1:34" ht="14.25" customHeight="1">
      <c r="A923" s="27">
        <v>41791</v>
      </c>
      <c r="B923" s="7" t="s">
        <v>734</v>
      </c>
      <c r="C923" s="7" t="s">
        <v>1863</v>
      </c>
      <c r="D923" s="7" t="s">
        <v>734</v>
      </c>
      <c r="E923" s="7" t="s">
        <v>1843</v>
      </c>
      <c r="F923" s="7">
        <v>675</v>
      </c>
      <c r="G923" s="7">
        <v>242</v>
      </c>
      <c r="H923" s="7">
        <v>136</v>
      </c>
      <c r="I923" s="7" t="s">
        <v>99</v>
      </c>
      <c r="J923" s="7">
        <v>123</v>
      </c>
      <c r="K923" s="7" t="s">
        <v>99</v>
      </c>
      <c r="L923" s="7" t="s">
        <v>99</v>
      </c>
      <c r="M923" s="7" t="s">
        <v>99</v>
      </c>
      <c r="N923" s="7" t="s">
        <v>99</v>
      </c>
      <c r="O923" s="7" t="s">
        <v>99</v>
      </c>
      <c r="P923" s="7">
        <v>18</v>
      </c>
      <c r="Q923" s="7">
        <v>15</v>
      </c>
      <c r="R923" s="7">
        <v>18</v>
      </c>
      <c r="S923" s="7">
        <v>20</v>
      </c>
      <c r="T923" s="7">
        <v>22</v>
      </c>
      <c r="U923" s="7">
        <v>17</v>
      </c>
      <c r="V923" s="7">
        <v>15</v>
      </c>
      <c r="W923" s="7">
        <v>18</v>
      </c>
      <c r="X923" s="7">
        <v>12</v>
      </c>
      <c r="Y923" s="7">
        <v>15</v>
      </c>
      <c r="Z923" s="7"/>
      <c r="AA923" s="7"/>
      <c r="AB923" s="7"/>
      <c r="AC923" s="7"/>
      <c r="AD923" s="7"/>
      <c r="AE923" s="7"/>
      <c r="AF923" s="7"/>
      <c r="AG923" s="7"/>
      <c r="AH923" s="7">
        <v>4</v>
      </c>
    </row>
    <row r="924" spans="1:34" ht="14.25" customHeight="1">
      <c r="A924" s="27">
        <v>41791</v>
      </c>
      <c r="B924" s="7" t="s">
        <v>734</v>
      </c>
      <c r="C924" s="7" t="s">
        <v>1863</v>
      </c>
      <c r="D924" s="7" t="s">
        <v>734</v>
      </c>
      <c r="E924" s="7" t="s">
        <v>943</v>
      </c>
      <c r="F924" s="7">
        <v>1742</v>
      </c>
      <c r="G924" s="7">
        <v>513</v>
      </c>
      <c r="H924" s="7">
        <v>334</v>
      </c>
      <c r="I924" s="7" t="s">
        <v>99</v>
      </c>
      <c r="J924" s="7">
        <v>294</v>
      </c>
      <c r="K924" s="7" t="s">
        <v>99</v>
      </c>
      <c r="L924" s="7" t="s">
        <v>99</v>
      </c>
      <c r="M924" s="7" t="s">
        <v>99</v>
      </c>
      <c r="N924" s="7" t="s">
        <v>99</v>
      </c>
      <c r="O924" s="7" t="s">
        <v>99</v>
      </c>
      <c r="P924" s="7">
        <v>42</v>
      </c>
      <c r="Q924" s="7">
        <v>52</v>
      </c>
      <c r="R924" s="7">
        <v>46</v>
      </c>
      <c r="S924" s="7">
        <v>99</v>
      </c>
      <c r="T924" s="7">
        <v>82</v>
      </c>
      <c r="U924" s="7">
        <v>30</v>
      </c>
      <c r="V924" s="7">
        <v>40</v>
      </c>
      <c r="W924" s="7">
        <v>80</v>
      </c>
      <c r="X924" s="7">
        <v>22</v>
      </c>
      <c r="Y924" s="7">
        <v>97</v>
      </c>
      <c r="Z924" s="7"/>
      <c r="AA924" s="7"/>
      <c r="AB924" s="7"/>
      <c r="AC924" s="7"/>
      <c r="AD924" s="7"/>
      <c r="AE924" s="7"/>
      <c r="AF924" s="7"/>
      <c r="AG924" s="7"/>
      <c r="AH924" s="7">
        <v>11</v>
      </c>
    </row>
    <row r="925" spans="1:34" ht="14.25" customHeight="1">
      <c r="A925" s="27">
        <v>41791</v>
      </c>
      <c r="B925" s="7" t="s">
        <v>734</v>
      </c>
      <c r="C925" s="7" t="s">
        <v>1863</v>
      </c>
      <c r="D925" s="7" t="s">
        <v>734</v>
      </c>
      <c r="E925" s="7" t="s">
        <v>1861</v>
      </c>
      <c r="F925" s="7">
        <v>772</v>
      </c>
      <c r="G925" s="7">
        <v>255</v>
      </c>
      <c r="H925" s="7">
        <v>132</v>
      </c>
      <c r="I925" s="7" t="s">
        <v>99</v>
      </c>
      <c r="J925" s="7">
        <v>117</v>
      </c>
      <c r="K925" s="7" t="s">
        <v>99</v>
      </c>
      <c r="L925" s="7" t="s">
        <v>99</v>
      </c>
      <c r="M925" s="7" t="s">
        <v>99</v>
      </c>
      <c r="N925" s="7" t="s">
        <v>99</v>
      </c>
      <c r="O925" s="7" t="s">
        <v>99</v>
      </c>
      <c r="P925" s="7">
        <v>17</v>
      </c>
      <c r="Q925" s="7">
        <v>31</v>
      </c>
      <c r="R925" s="7">
        <v>15</v>
      </c>
      <c r="S925" s="7">
        <v>43</v>
      </c>
      <c r="T925" s="7">
        <v>33</v>
      </c>
      <c r="U925" s="7">
        <v>11</v>
      </c>
      <c r="V925" s="7">
        <v>13</v>
      </c>
      <c r="W925" s="7">
        <v>57</v>
      </c>
      <c r="X925" s="7">
        <v>13</v>
      </c>
      <c r="Y925" s="7">
        <v>30</v>
      </c>
      <c r="Z925" s="7"/>
      <c r="AA925" s="7"/>
      <c r="AB925" s="7"/>
      <c r="AC925" s="7"/>
      <c r="AD925" s="7"/>
      <c r="AE925" s="7"/>
      <c r="AF925" s="7"/>
      <c r="AG925" s="7"/>
      <c r="AH925" s="7">
        <v>5</v>
      </c>
    </row>
    <row r="926" spans="1:34" ht="14.25" customHeight="1">
      <c r="A926" s="27">
        <v>41791</v>
      </c>
      <c r="B926" s="7" t="s">
        <v>734</v>
      </c>
      <c r="C926" s="7" t="s">
        <v>1863</v>
      </c>
      <c r="D926" s="7" t="s">
        <v>734</v>
      </c>
      <c r="E926" s="7" t="s">
        <v>1862</v>
      </c>
      <c r="F926" s="7">
        <v>970</v>
      </c>
      <c r="G926" s="7">
        <v>258</v>
      </c>
      <c r="H926" s="7">
        <v>202</v>
      </c>
      <c r="I926" s="7" t="s">
        <v>99</v>
      </c>
      <c r="J926" s="7">
        <v>177</v>
      </c>
      <c r="K926" s="7" t="s">
        <v>99</v>
      </c>
      <c r="L926" s="7" t="s">
        <v>99</v>
      </c>
      <c r="M926" s="7" t="s">
        <v>99</v>
      </c>
      <c r="N926" s="7" t="s">
        <v>99</v>
      </c>
      <c r="O926" s="7" t="s">
        <v>99</v>
      </c>
      <c r="P926" s="7">
        <v>25</v>
      </c>
      <c r="Q926" s="7">
        <v>21</v>
      </c>
      <c r="R926" s="7">
        <v>31</v>
      </c>
      <c r="S926" s="7">
        <v>56</v>
      </c>
      <c r="T926" s="7">
        <v>49</v>
      </c>
      <c r="U926" s="7">
        <v>19</v>
      </c>
      <c r="V926" s="7">
        <v>27</v>
      </c>
      <c r="W926" s="7">
        <v>23</v>
      </c>
      <c r="X926" s="7">
        <v>9</v>
      </c>
      <c r="Y926" s="7">
        <v>67</v>
      </c>
      <c r="Z926" s="7"/>
      <c r="AA926" s="7"/>
      <c r="AB926" s="7"/>
      <c r="AC926" s="7"/>
      <c r="AD926" s="7"/>
      <c r="AE926" s="7"/>
      <c r="AF926" s="7"/>
      <c r="AG926" s="7"/>
      <c r="AH926" s="7">
        <v>6</v>
      </c>
    </row>
    <row r="927" spans="1:34" ht="14.25" customHeight="1">
      <c r="A927" s="27">
        <v>41791</v>
      </c>
      <c r="B927" s="7" t="s">
        <v>734</v>
      </c>
      <c r="C927" s="7" t="s">
        <v>1865</v>
      </c>
      <c r="D927" s="7" t="s">
        <v>734</v>
      </c>
      <c r="E927" s="7" t="s">
        <v>1843</v>
      </c>
      <c r="F927" s="7">
        <v>1149</v>
      </c>
      <c r="G927" s="7">
        <v>387</v>
      </c>
      <c r="H927" s="7">
        <v>202</v>
      </c>
      <c r="I927" s="7" t="s">
        <v>99</v>
      </c>
      <c r="J927" s="7">
        <v>257</v>
      </c>
      <c r="K927" s="7" t="s">
        <v>99</v>
      </c>
      <c r="L927" s="7" t="s">
        <v>99</v>
      </c>
      <c r="M927" s="7" t="s">
        <v>99</v>
      </c>
      <c r="N927" s="7" t="s">
        <v>99</v>
      </c>
      <c r="O927" s="7" t="s">
        <v>99</v>
      </c>
      <c r="P927" s="7">
        <v>31</v>
      </c>
      <c r="Q927" s="7">
        <v>36</v>
      </c>
      <c r="R927" s="7">
        <v>37</v>
      </c>
      <c r="S927" s="7">
        <v>36</v>
      </c>
      <c r="T927" s="7">
        <v>29</v>
      </c>
      <c r="U927" s="7">
        <v>24</v>
      </c>
      <c r="V927" s="7">
        <v>29</v>
      </c>
      <c r="W927" s="7">
        <v>21</v>
      </c>
      <c r="X927" s="7">
        <v>29</v>
      </c>
      <c r="Y927" s="7">
        <v>17</v>
      </c>
      <c r="Z927" s="7"/>
      <c r="AA927" s="7"/>
      <c r="AB927" s="7"/>
      <c r="AC927" s="7"/>
      <c r="AD927" s="7"/>
      <c r="AE927" s="7"/>
      <c r="AF927" s="7"/>
      <c r="AG927" s="7"/>
      <c r="AH927" s="7">
        <v>14</v>
      </c>
    </row>
    <row r="928" spans="1:34" ht="14.25" customHeight="1">
      <c r="A928" s="27">
        <v>41791</v>
      </c>
      <c r="B928" s="7" t="s">
        <v>734</v>
      </c>
      <c r="C928" s="7" t="s">
        <v>1865</v>
      </c>
      <c r="D928" s="7" t="s">
        <v>734</v>
      </c>
      <c r="E928" s="7" t="s">
        <v>943</v>
      </c>
      <c r="F928" s="7">
        <v>19654</v>
      </c>
      <c r="G928" s="7">
        <v>10410</v>
      </c>
      <c r="H928" s="7">
        <v>2103</v>
      </c>
      <c r="I928" s="7" t="s">
        <v>99</v>
      </c>
      <c r="J928" s="7">
        <v>4002</v>
      </c>
      <c r="K928" s="7" t="s">
        <v>99</v>
      </c>
      <c r="L928" s="7" t="s">
        <v>99</v>
      </c>
      <c r="M928" s="7" t="s">
        <v>99</v>
      </c>
      <c r="N928" s="7" t="s">
        <v>99</v>
      </c>
      <c r="O928" s="7" t="s">
        <v>99</v>
      </c>
      <c r="P928" s="7">
        <v>311</v>
      </c>
      <c r="Q928" s="7">
        <v>399</v>
      </c>
      <c r="R928" s="7">
        <v>647</v>
      </c>
      <c r="S928" s="7">
        <v>380</v>
      </c>
      <c r="T928" s="7">
        <v>227</v>
      </c>
      <c r="U928" s="7">
        <v>192</v>
      </c>
      <c r="V928" s="7">
        <v>306</v>
      </c>
      <c r="W928" s="7">
        <v>199</v>
      </c>
      <c r="X928" s="7">
        <v>303</v>
      </c>
      <c r="Y928" s="7">
        <v>94</v>
      </c>
      <c r="Z928" s="7"/>
      <c r="AA928" s="7"/>
      <c r="AB928" s="7"/>
      <c r="AC928" s="7"/>
      <c r="AD928" s="7"/>
      <c r="AE928" s="7"/>
      <c r="AF928" s="7"/>
      <c r="AG928" s="7"/>
      <c r="AH928" s="7">
        <v>81</v>
      </c>
    </row>
    <row r="929" spans="1:34" ht="14.25" customHeight="1">
      <c r="A929" s="27">
        <v>41791</v>
      </c>
      <c r="B929" s="7" t="s">
        <v>734</v>
      </c>
      <c r="C929" s="7" t="s">
        <v>1865</v>
      </c>
      <c r="D929" s="7" t="s">
        <v>734</v>
      </c>
      <c r="E929" s="7" t="s">
        <v>1861</v>
      </c>
      <c r="F929" s="7">
        <v>12992</v>
      </c>
      <c r="G929" s="7">
        <v>7690</v>
      </c>
      <c r="H929" s="7">
        <v>1346</v>
      </c>
      <c r="I929" s="7" t="s">
        <v>99</v>
      </c>
      <c r="J929" s="7">
        <v>2190</v>
      </c>
      <c r="K929" s="7" t="s">
        <v>99</v>
      </c>
      <c r="L929" s="7" t="s">
        <v>99</v>
      </c>
      <c r="M929" s="7" t="s">
        <v>99</v>
      </c>
      <c r="N929" s="7" t="s">
        <v>99</v>
      </c>
      <c r="O929" s="7" t="s">
        <v>99</v>
      </c>
      <c r="P929" s="7">
        <v>154</v>
      </c>
      <c r="Q929" s="7">
        <v>311</v>
      </c>
      <c r="R929" s="7">
        <v>307</v>
      </c>
      <c r="S929" s="7">
        <v>210</v>
      </c>
      <c r="T929" s="7">
        <v>126</v>
      </c>
      <c r="U929" s="7">
        <v>98</v>
      </c>
      <c r="V929" s="7">
        <v>193</v>
      </c>
      <c r="W929" s="7">
        <v>99</v>
      </c>
      <c r="X929" s="7">
        <v>172</v>
      </c>
      <c r="Y929" s="7">
        <v>44</v>
      </c>
      <c r="Z929" s="7"/>
      <c r="AA929" s="7"/>
      <c r="AB929" s="7"/>
      <c r="AC929" s="7"/>
      <c r="AD929" s="7"/>
      <c r="AE929" s="7"/>
      <c r="AF929" s="7"/>
      <c r="AG929" s="7"/>
      <c r="AH929" s="7">
        <v>52</v>
      </c>
    </row>
    <row r="930" spans="1:34" ht="14.25" customHeight="1">
      <c r="A930" s="27">
        <v>41791</v>
      </c>
      <c r="B930" s="7" t="s">
        <v>734</v>
      </c>
      <c r="C930" s="7" t="s">
        <v>1865</v>
      </c>
      <c r="D930" s="7" t="s">
        <v>734</v>
      </c>
      <c r="E930" s="7" t="s">
        <v>1862</v>
      </c>
      <c r="F930" s="7">
        <v>6662</v>
      </c>
      <c r="G930" s="7">
        <v>2720</v>
      </c>
      <c r="H930" s="7">
        <v>757</v>
      </c>
      <c r="I930" s="7" t="s">
        <v>99</v>
      </c>
      <c r="J930" s="7">
        <v>1812</v>
      </c>
      <c r="K930" s="7" t="s">
        <v>99</v>
      </c>
      <c r="L930" s="7" t="s">
        <v>99</v>
      </c>
      <c r="M930" s="7" t="s">
        <v>99</v>
      </c>
      <c r="N930" s="7" t="s">
        <v>99</v>
      </c>
      <c r="O930" s="7" t="s">
        <v>99</v>
      </c>
      <c r="P930" s="7">
        <v>157</v>
      </c>
      <c r="Q930" s="7">
        <v>88</v>
      </c>
      <c r="R930" s="7">
        <v>340</v>
      </c>
      <c r="S930" s="7">
        <v>170</v>
      </c>
      <c r="T930" s="7">
        <v>101</v>
      </c>
      <c r="U930" s="7">
        <v>94</v>
      </c>
      <c r="V930" s="7">
        <v>113</v>
      </c>
      <c r="W930" s="7">
        <v>100</v>
      </c>
      <c r="X930" s="7">
        <v>131</v>
      </c>
      <c r="Y930" s="7">
        <v>50</v>
      </c>
      <c r="Z930" s="7"/>
      <c r="AA930" s="7"/>
      <c r="AB930" s="7"/>
      <c r="AC930" s="7"/>
      <c r="AD930" s="7"/>
      <c r="AE930" s="7"/>
      <c r="AF930" s="7"/>
      <c r="AG930" s="7"/>
      <c r="AH930" s="7">
        <v>29</v>
      </c>
    </row>
    <row r="931" spans="1:34" ht="14.25" customHeight="1">
      <c r="A931" s="27">
        <v>41791</v>
      </c>
      <c r="B931" s="7" t="s">
        <v>734</v>
      </c>
      <c r="C931" s="7" t="s">
        <v>1865</v>
      </c>
      <c r="D931" s="7" t="s">
        <v>1866</v>
      </c>
      <c r="E931" s="7" t="s">
        <v>1843</v>
      </c>
      <c r="F931" s="7">
        <v>1069</v>
      </c>
      <c r="G931" s="7">
        <v>354</v>
      </c>
      <c r="H931" s="7">
        <v>199</v>
      </c>
      <c r="I931" s="7" t="s">
        <v>99</v>
      </c>
      <c r="J931" s="7">
        <v>233</v>
      </c>
      <c r="K931" s="7" t="s">
        <v>99</v>
      </c>
      <c r="L931" s="7" t="s">
        <v>99</v>
      </c>
      <c r="M931" s="7" t="s">
        <v>99</v>
      </c>
      <c r="N931" s="7" t="s">
        <v>99</v>
      </c>
      <c r="O931" s="7" t="s">
        <v>99</v>
      </c>
      <c r="P931" s="7">
        <v>27</v>
      </c>
      <c r="Q931" s="7">
        <v>32</v>
      </c>
      <c r="R931" s="7">
        <v>34</v>
      </c>
      <c r="S931" s="7">
        <v>33</v>
      </c>
      <c r="T931" s="7">
        <v>29</v>
      </c>
      <c r="U931" s="7">
        <v>23</v>
      </c>
      <c r="V931" s="7">
        <v>28</v>
      </c>
      <c r="W931" s="7">
        <v>18</v>
      </c>
      <c r="X931" s="7">
        <v>28</v>
      </c>
      <c r="Y931" s="7">
        <v>17</v>
      </c>
      <c r="Z931" s="7"/>
      <c r="AA931" s="7"/>
      <c r="AB931" s="7"/>
      <c r="AC931" s="7"/>
      <c r="AD931" s="7"/>
      <c r="AE931" s="7"/>
      <c r="AF931" s="7"/>
      <c r="AG931" s="7"/>
      <c r="AH931" s="7">
        <v>14</v>
      </c>
    </row>
    <row r="932" spans="1:34" ht="14.25" customHeight="1">
      <c r="A932" s="27">
        <v>41791</v>
      </c>
      <c r="B932" s="7" t="s">
        <v>734</v>
      </c>
      <c r="C932" s="7" t="s">
        <v>1865</v>
      </c>
      <c r="D932" s="7" t="s">
        <v>1866</v>
      </c>
      <c r="E932" s="7" t="s">
        <v>943</v>
      </c>
      <c r="F932" s="7">
        <v>18070</v>
      </c>
      <c r="G932" s="7">
        <v>9642</v>
      </c>
      <c r="H932" s="7">
        <v>1928</v>
      </c>
      <c r="I932" s="7" t="s">
        <v>99</v>
      </c>
      <c r="J932" s="7">
        <v>3534</v>
      </c>
      <c r="K932" s="7" t="s">
        <v>99</v>
      </c>
      <c r="L932" s="7" t="s">
        <v>99</v>
      </c>
      <c r="M932" s="7" t="s">
        <v>99</v>
      </c>
      <c r="N932" s="7" t="s">
        <v>99</v>
      </c>
      <c r="O932" s="7" t="s">
        <v>99</v>
      </c>
      <c r="P932" s="7">
        <v>275</v>
      </c>
      <c r="Q932" s="7">
        <v>371</v>
      </c>
      <c r="R932" s="7">
        <v>614</v>
      </c>
      <c r="S932" s="7">
        <v>351</v>
      </c>
      <c r="T932" s="7">
        <v>227</v>
      </c>
      <c r="U932" s="7">
        <v>185</v>
      </c>
      <c r="V932" s="7">
        <v>299</v>
      </c>
      <c r="W932" s="7">
        <v>176</v>
      </c>
      <c r="X932" s="7">
        <v>293</v>
      </c>
      <c r="Y932" s="7">
        <v>94</v>
      </c>
      <c r="Z932" s="7"/>
      <c r="AA932" s="7"/>
      <c r="AB932" s="7"/>
      <c r="AC932" s="7"/>
      <c r="AD932" s="7"/>
      <c r="AE932" s="7"/>
      <c r="AF932" s="7"/>
      <c r="AG932" s="7"/>
      <c r="AH932" s="7">
        <v>81</v>
      </c>
    </row>
    <row r="933" spans="1:34" ht="14.25" customHeight="1">
      <c r="A933" s="27">
        <v>41791</v>
      </c>
      <c r="B933" s="7" t="s">
        <v>734</v>
      </c>
      <c r="C933" s="7" t="s">
        <v>1865</v>
      </c>
      <c r="D933" s="7" t="s">
        <v>1866</v>
      </c>
      <c r="E933" s="7" t="s">
        <v>1861</v>
      </c>
      <c r="F933" s="7">
        <v>12525</v>
      </c>
      <c r="G933" s="7">
        <v>7426</v>
      </c>
      <c r="H933" s="7">
        <v>1318</v>
      </c>
      <c r="I933" s="7" t="s">
        <v>99</v>
      </c>
      <c r="J933" s="7">
        <v>2068</v>
      </c>
      <c r="K933" s="7" t="s">
        <v>99</v>
      </c>
      <c r="L933" s="7" t="s">
        <v>99</v>
      </c>
      <c r="M933" s="7" t="s">
        <v>99</v>
      </c>
      <c r="N933" s="7" t="s">
        <v>99</v>
      </c>
      <c r="O933" s="7" t="s">
        <v>99</v>
      </c>
      <c r="P933" s="7">
        <v>145</v>
      </c>
      <c r="Q933" s="7">
        <v>291</v>
      </c>
      <c r="R933" s="7">
        <v>304</v>
      </c>
      <c r="S933" s="7">
        <v>202</v>
      </c>
      <c r="T933" s="7">
        <v>126</v>
      </c>
      <c r="U933" s="7">
        <v>95</v>
      </c>
      <c r="V933" s="7">
        <v>191</v>
      </c>
      <c r="W933" s="7">
        <v>95</v>
      </c>
      <c r="X933" s="7">
        <v>168</v>
      </c>
      <c r="Y933" s="7">
        <v>44</v>
      </c>
      <c r="Z933" s="7"/>
      <c r="AA933" s="7"/>
      <c r="AB933" s="7"/>
      <c r="AC933" s="7"/>
      <c r="AD933" s="7"/>
      <c r="AE933" s="7"/>
      <c r="AF933" s="7"/>
      <c r="AG933" s="7"/>
      <c r="AH933" s="7">
        <v>52</v>
      </c>
    </row>
    <row r="934" spans="1:34" ht="14.25" customHeight="1">
      <c r="A934" s="27">
        <v>41791</v>
      </c>
      <c r="B934" s="7" t="s">
        <v>734</v>
      </c>
      <c r="C934" s="7" t="s">
        <v>1865</v>
      </c>
      <c r="D934" s="7" t="s">
        <v>1866</v>
      </c>
      <c r="E934" s="7" t="s">
        <v>1862</v>
      </c>
      <c r="F934" s="7">
        <v>5545</v>
      </c>
      <c r="G934" s="7">
        <v>2216</v>
      </c>
      <c r="H934" s="7">
        <v>610</v>
      </c>
      <c r="I934" s="7" t="s">
        <v>99</v>
      </c>
      <c r="J934" s="7">
        <v>1466</v>
      </c>
      <c r="K934" s="7" t="s">
        <v>99</v>
      </c>
      <c r="L934" s="7" t="s">
        <v>99</v>
      </c>
      <c r="M934" s="7" t="s">
        <v>99</v>
      </c>
      <c r="N934" s="7" t="s">
        <v>99</v>
      </c>
      <c r="O934" s="7" t="s">
        <v>99</v>
      </c>
      <c r="P934" s="7">
        <v>130</v>
      </c>
      <c r="Q934" s="7">
        <v>80</v>
      </c>
      <c r="R934" s="7">
        <v>310</v>
      </c>
      <c r="S934" s="7">
        <v>149</v>
      </c>
      <c r="T934" s="7">
        <v>101</v>
      </c>
      <c r="U934" s="7">
        <v>90</v>
      </c>
      <c r="V934" s="7">
        <v>108</v>
      </c>
      <c r="W934" s="7">
        <v>81</v>
      </c>
      <c r="X934" s="7">
        <v>125</v>
      </c>
      <c r="Y934" s="7">
        <v>50</v>
      </c>
      <c r="Z934" s="7"/>
      <c r="AA934" s="7"/>
      <c r="AB934" s="7"/>
      <c r="AC934" s="7"/>
      <c r="AD934" s="7"/>
      <c r="AE934" s="7"/>
      <c r="AF934" s="7"/>
      <c r="AG934" s="7"/>
      <c r="AH934" s="7">
        <v>29</v>
      </c>
    </row>
    <row r="935" spans="1:34" ht="14.25" customHeight="1">
      <c r="A935" s="27">
        <v>41791</v>
      </c>
      <c r="B935" s="7" t="s">
        <v>734</v>
      </c>
      <c r="C935" s="7" t="s">
        <v>1865</v>
      </c>
      <c r="D935" s="7" t="s">
        <v>1374</v>
      </c>
      <c r="E935" s="7" t="s">
        <v>1843</v>
      </c>
      <c r="F935" s="7">
        <v>80</v>
      </c>
      <c r="G935" s="7">
        <v>33</v>
      </c>
      <c r="H935" s="7">
        <v>3</v>
      </c>
      <c r="I935" s="7" t="s">
        <v>99</v>
      </c>
      <c r="J935" s="7">
        <v>24</v>
      </c>
      <c r="K935" s="7" t="s">
        <v>99</v>
      </c>
      <c r="L935" s="7" t="s">
        <v>99</v>
      </c>
      <c r="M935" s="7" t="s">
        <v>99</v>
      </c>
      <c r="N935" s="7" t="s">
        <v>99</v>
      </c>
      <c r="O935" s="7" t="s">
        <v>99</v>
      </c>
      <c r="P935" s="7">
        <v>4</v>
      </c>
      <c r="Q935" s="7">
        <v>4</v>
      </c>
      <c r="R935" s="7">
        <v>3</v>
      </c>
      <c r="S935" s="7">
        <v>3</v>
      </c>
      <c r="T935" s="7" t="s">
        <v>99</v>
      </c>
      <c r="U935" s="7">
        <v>1</v>
      </c>
      <c r="V935" s="7">
        <v>1</v>
      </c>
      <c r="W935" s="7">
        <v>3</v>
      </c>
      <c r="X935" s="7">
        <v>1</v>
      </c>
      <c r="Y935" s="7" t="s">
        <v>99</v>
      </c>
      <c r="Z935" s="7"/>
      <c r="AA935" s="7"/>
      <c r="AB935" s="7"/>
      <c r="AC935" s="7"/>
      <c r="AD935" s="7"/>
      <c r="AE935" s="7"/>
      <c r="AF935" s="7"/>
      <c r="AG935" s="7"/>
      <c r="AH935" s="7">
        <v>0</v>
      </c>
    </row>
    <row r="936" spans="1:34" ht="14.25" customHeight="1">
      <c r="A936" s="27">
        <v>41791</v>
      </c>
      <c r="B936" s="7" t="s">
        <v>734</v>
      </c>
      <c r="C936" s="7" t="s">
        <v>1865</v>
      </c>
      <c r="D936" s="7" t="s">
        <v>1374</v>
      </c>
      <c r="E936" s="7" t="s">
        <v>943</v>
      </c>
      <c r="F936" s="7">
        <v>1584</v>
      </c>
      <c r="G936" s="7">
        <v>768</v>
      </c>
      <c r="H936" s="7">
        <v>175</v>
      </c>
      <c r="I936" s="7" t="s">
        <v>99</v>
      </c>
      <c r="J936" s="7">
        <v>468</v>
      </c>
      <c r="K936" s="7" t="s">
        <v>99</v>
      </c>
      <c r="L936" s="7" t="s">
        <v>99</v>
      </c>
      <c r="M936" s="7" t="s">
        <v>99</v>
      </c>
      <c r="N936" s="7" t="s">
        <v>99</v>
      </c>
      <c r="O936" s="7" t="s">
        <v>99</v>
      </c>
      <c r="P936" s="7">
        <v>36</v>
      </c>
      <c r="Q936" s="7">
        <v>28</v>
      </c>
      <c r="R936" s="7">
        <v>33</v>
      </c>
      <c r="S936" s="7">
        <v>29</v>
      </c>
      <c r="T936" s="7" t="s">
        <v>99</v>
      </c>
      <c r="U936" s="7">
        <v>7</v>
      </c>
      <c r="V936" s="7">
        <v>7</v>
      </c>
      <c r="W936" s="7">
        <v>23</v>
      </c>
      <c r="X936" s="7">
        <v>10</v>
      </c>
      <c r="Y936" s="7" t="s">
        <v>99</v>
      </c>
      <c r="Z936" s="7"/>
      <c r="AA936" s="7"/>
      <c r="AB936" s="7"/>
      <c r="AC936" s="7"/>
      <c r="AD936" s="7"/>
      <c r="AE936" s="7"/>
      <c r="AF936" s="7"/>
      <c r="AG936" s="7"/>
      <c r="AH936" s="7">
        <v>0</v>
      </c>
    </row>
    <row r="937" spans="1:34" ht="14.25" customHeight="1">
      <c r="A937" s="27">
        <v>41791</v>
      </c>
      <c r="B937" s="7" t="s">
        <v>734</v>
      </c>
      <c r="C937" s="7" t="s">
        <v>1865</v>
      </c>
      <c r="D937" s="7" t="s">
        <v>1374</v>
      </c>
      <c r="E937" s="7" t="s">
        <v>1861</v>
      </c>
      <c r="F937" s="7">
        <v>467</v>
      </c>
      <c r="G937" s="7">
        <v>264</v>
      </c>
      <c r="H937" s="7">
        <v>28</v>
      </c>
      <c r="I937" s="7" t="s">
        <v>99</v>
      </c>
      <c r="J937" s="7">
        <v>122</v>
      </c>
      <c r="K937" s="7" t="s">
        <v>99</v>
      </c>
      <c r="L937" s="7" t="s">
        <v>99</v>
      </c>
      <c r="M937" s="7" t="s">
        <v>99</v>
      </c>
      <c r="N937" s="7" t="s">
        <v>99</v>
      </c>
      <c r="O937" s="7" t="s">
        <v>99</v>
      </c>
      <c r="P937" s="7">
        <v>9</v>
      </c>
      <c r="Q937" s="7">
        <v>20</v>
      </c>
      <c r="R937" s="7">
        <v>3</v>
      </c>
      <c r="S937" s="7">
        <v>8</v>
      </c>
      <c r="T937" s="7" t="s">
        <v>99</v>
      </c>
      <c r="U937" s="7">
        <v>3</v>
      </c>
      <c r="V937" s="7">
        <v>2</v>
      </c>
      <c r="W937" s="7">
        <v>4</v>
      </c>
      <c r="X937" s="7">
        <v>4</v>
      </c>
      <c r="Y937" s="7" t="s">
        <v>99</v>
      </c>
      <c r="Z937" s="7"/>
      <c r="AA937" s="7"/>
      <c r="AB937" s="7"/>
      <c r="AC937" s="7"/>
      <c r="AD937" s="7"/>
      <c r="AE937" s="7"/>
      <c r="AF937" s="7"/>
      <c r="AG937" s="7"/>
      <c r="AH937" s="7">
        <v>0</v>
      </c>
    </row>
    <row r="938" spans="1:34" ht="14.25" customHeight="1">
      <c r="A938" s="27">
        <v>41791</v>
      </c>
      <c r="B938" s="7" t="s">
        <v>734</v>
      </c>
      <c r="C938" s="7" t="s">
        <v>1865</v>
      </c>
      <c r="D938" s="7" t="s">
        <v>1374</v>
      </c>
      <c r="E938" s="7" t="s">
        <v>1862</v>
      </c>
      <c r="F938" s="7">
        <v>1117</v>
      </c>
      <c r="G938" s="7">
        <v>504</v>
      </c>
      <c r="H938" s="7">
        <v>147</v>
      </c>
      <c r="I938" s="7" t="s">
        <v>99</v>
      </c>
      <c r="J938" s="7">
        <v>346</v>
      </c>
      <c r="K938" s="7" t="s">
        <v>99</v>
      </c>
      <c r="L938" s="7" t="s">
        <v>99</v>
      </c>
      <c r="M938" s="7" t="s">
        <v>99</v>
      </c>
      <c r="N938" s="7" t="s">
        <v>99</v>
      </c>
      <c r="O938" s="7" t="s">
        <v>99</v>
      </c>
      <c r="P938" s="7">
        <v>27</v>
      </c>
      <c r="Q938" s="7">
        <v>8</v>
      </c>
      <c r="R938" s="7">
        <v>30</v>
      </c>
      <c r="S938" s="7">
        <v>21</v>
      </c>
      <c r="T938" s="7" t="s">
        <v>99</v>
      </c>
      <c r="U938" s="7">
        <v>4</v>
      </c>
      <c r="V938" s="7">
        <v>5</v>
      </c>
      <c r="W938" s="7">
        <v>19</v>
      </c>
      <c r="X938" s="7">
        <v>6</v>
      </c>
      <c r="Y938" s="7" t="s">
        <v>99</v>
      </c>
      <c r="Z938" s="7"/>
      <c r="AA938" s="7"/>
      <c r="AB938" s="7"/>
      <c r="AC938" s="7"/>
      <c r="AD938" s="7"/>
      <c r="AE938" s="7"/>
      <c r="AF938" s="7"/>
      <c r="AG938" s="7"/>
      <c r="AH938" s="7">
        <v>0</v>
      </c>
    </row>
    <row r="939" spans="1:34" ht="14.25" customHeight="1">
      <c r="A939" s="27">
        <v>41791</v>
      </c>
      <c r="B939" s="7" t="s">
        <v>734</v>
      </c>
      <c r="C939" s="7" t="s">
        <v>405</v>
      </c>
      <c r="D939" s="7" t="s">
        <v>734</v>
      </c>
      <c r="E939" s="7" t="s">
        <v>1843</v>
      </c>
      <c r="F939" s="7">
        <v>10</v>
      </c>
      <c r="G939" s="7">
        <v>1</v>
      </c>
      <c r="H939" s="7">
        <v>2</v>
      </c>
      <c r="I939" s="7" t="s">
        <v>99</v>
      </c>
      <c r="J939" s="7">
        <v>2</v>
      </c>
      <c r="K939" s="7" t="s">
        <v>99</v>
      </c>
      <c r="L939" s="7" t="s">
        <v>99</v>
      </c>
      <c r="M939" s="7" t="s">
        <v>99</v>
      </c>
      <c r="N939" s="7" t="s">
        <v>99</v>
      </c>
      <c r="O939" s="7" t="s">
        <v>99</v>
      </c>
      <c r="P939" s="7" t="s">
        <v>99</v>
      </c>
      <c r="Q939" s="7" t="s">
        <v>99</v>
      </c>
      <c r="R939" s="7" t="s">
        <v>99</v>
      </c>
      <c r="S939" s="7" t="s">
        <v>99</v>
      </c>
      <c r="T939" s="7">
        <v>2</v>
      </c>
      <c r="U939" s="7">
        <v>2</v>
      </c>
      <c r="V939" s="7" t="s">
        <v>99</v>
      </c>
      <c r="W939" s="7">
        <v>1</v>
      </c>
      <c r="X939" s="7" t="s">
        <v>99</v>
      </c>
      <c r="Y939" s="7" t="s">
        <v>99</v>
      </c>
      <c r="Z939" s="7"/>
      <c r="AA939" s="7"/>
      <c r="AB939" s="7"/>
      <c r="AC939" s="7"/>
      <c r="AD939" s="7"/>
      <c r="AE939" s="7"/>
      <c r="AF939" s="7"/>
      <c r="AG939" s="7"/>
      <c r="AH939" s="7">
        <v>0</v>
      </c>
    </row>
    <row r="940" spans="1:34" ht="14.25" customHeight="1">
      <c r="A940" s="27">
        <v>41791</v>
      </c>
      <c r="B940" s="7" t="s">
        <v>734</v>
      </c>
      <c r="C940" s="7" t="s">
        <v>405</v>
      </c>
      <c r="D940" s="7" t="s">
        <v>734</v>
      </c>
      <c r="E940" s="7" t="s">
        <v>943</v>
      </c>
      <c r="F940" s="7">
        <v>42</v>
      </c>
      <c r="G940" s="7">
        <v>1</v>
      </c>
      <c r="H940" s="7">
        <v>6</v>
      </c>
      <c r="I940" s="7" t="s">
        <v>99</v>
      </c>
      <c r="J940" s="7">
        <v>8</v>
      </c>
      <c r="K940" s="7" t="s">
        <v>99</v>
      </c>
      <c r="L940" s="7" t="s">
        <v>99</v>
      </c>
      <c r="M940" s="7" t="s">
        <v>99</v>
      </c>
      <c r="N940" s="7" t="s">
        <v>99</v>
      </c>
      <c r="O940" s="7" t="s">
        <v>99</v>
      </c>
      <c r="P940" s="7" t="s">
        <v>99</v>
      </c>
      <c r="Q940" s="7" t="s">
        <v>99</v>
      </c>
      <c r="R940" s="7" t="s">
        <v>99</v>
      </c>
      <c r="S940" s="7" t="s">
        <v>99</v>
      </c>
      <c r="T940" s="7">
        <v>7</v>
      </c>
      <c r="U940" s="7">
        <v>14</v>
      </c>
      <c r="V940" s="7" t="s">
        <v>99</v>
      </c>
      <c r="W940" s="7">
        <v>6</v>
      </c>
      <c r="X940" s="7" t="s">
        <v>99</v>
      </c>
      <c r="Y940" s="7" t="s">
        <v>99</v>
      </c>
      <c r="Z940" s="7"/>
      <c r="AA940" s="7"/>
      <c r="AB940" s="7"/>
      <c r="AC940" s="7"/>
      <c r="AD940" s="7"/>
      <c r="AE940" s="7"/>
      <c r="AF940" s="7"/>
      <c r="AG940" s="7"/>
      <c r="AH940" s="7">
        <v>0</v>
      </c>
    </row>
    <row r="941" spans="1:34" ht="14.25" customHeight="1">
      <c r="A941" s="27">
        <v>41791</v>
      </c>
      <c r="B941" s="7" t="s">
        <v>734</v>
      </c>
      <c r="C941" s="7" t="s">
        <v>405</v>
      </c>
      <c r="D941" s="7" t="s">
        <v>734</v>
      </c>
      <c r="E941" s="7" t="s">
        <v>1861</v>
      </c>
      <c r="F941" s="7" t="s">
        <v>99</v>
      </c>
      <c r="G941" s="7" t="s">
        <v>99</v>
      </c>
      <c r="H941" s="7" t="s">
        <v>99</v>
      </c>
      <c r="I941" s="7" t="s">
        <v>99</v>
      </c>
      <c r="J941" s="7" t="s">
        <v>99</v>
      </c>
      <c r="K941" s="7" t="s">
        <v>99</v>
      </c>
      <c r="L941" s="7" t="s">
        <v>99</v>
      </c>
      <c r="M941" s="7" t="s">
        <v>99</v>
      </c>
      <c r="N941" s="7" t="s">
        <v>99</v>
      </c>
      <c r="O941" s="7" t="s">
        <v>99</v>
      </c>
      <c r="P941" s="7" t="s">
        <v>99</v>
      </c>
      <c r="Q941" s="7" t="s">
        <v>99</v>
      </c>
      <c r="R941" s="7" t="s">
        <v>99</v>
      </c>
      <c r="S941" s="7" t="s">
        <v>99</v>
      </c>
      <c r="T941" s="7" t="s">
        <v>99</v>
      </c>
      <c r="U941" s="7" t="s">
        <v>99</v>
      </c>
      <c r="V941" s="7" t="s">
        <v>99</v>
      </c>
      <c r="W941" s="7" t="s">
        <v>99</v>
      </c>
      <c r="X941" s="7" t="s">
        <v>99</v>
      </c>
      <c r="Y941" s="7" t="s">
        <v>99</v>
      </c>
      <c r="Z941" s="7"/>
      <c r="AA941" s="7"/>
      <c r="AB941" s="7"/>
      <c r="AC941" s="7"/>
      <c r="AD941" s="7"/>
      <c r="AE941" s="7"/>
      <c r="AF941" s="7"/>
      <c r="AG941" s="7"/>
      <c r="AH941" s="7">
        <v>0</v>
      </c>
    </row>
    <row r="942" spans="1:34" ht="14.25" customHeight="1">
      <c r="A942" s="27">
        <v>41791</v>
      </c>
      <c r="B942" s="7" t="s">
        <v>734</v>
      </c>
      <c r="C942" s="7" t="s">
        <v>405</v>
      </c>
      <c r="D942" s="7" t="s">
        <v>734</v>
      </c>
      <c r="E942" s="7" t="s">
        <v>1862</v>
      </c>
      <c r="F942" s="7">
        <v>42</v>
      </c>
      <c r="G942" s="7">
        <v>1</v>
      </c>
      <c r="H942" s="7">
        <v>6</v>
      </c>
      <c r="I942" s="7" t="s">
        <v>99</v>
      </c>
      <c r="J942" s="7">
        <v>8</v>
      </c>
      <c r="K942" s="7" t="s">
        <v>99</v>
      </c>
      <c r="L942" s="7" t="s">
        <v>99</v>
      </c>
      <c r="M942" s="7" t="s">
        <v>99</v>
      </c>
      <c r="N942" s="7" t="s">
        <v>99</v>
      </c>
      <c r="O942" s="7" t="s">
        <v>99</v>
      </c>
      <c r="P942" s="7" t="s">
        <v>99</v>
      </c>
      <c r="Q942" s="7" t="s">
        <v>99</v>
      </c>
      <c r="R942" s="7" t="s">
        <v>99</v>
      </c>
      <c r="S942" s="7" t="s">
        <v>99</v>
      </c>
      <c r="T942" s="7">
        <v>7</v>
      </c>
      <c r="U942" s="7">
        <v>14</v>
      </c>
      <c r="V942" s="7" t="s">
        <v>99</v>
      </c>
      <c r="W942" s="7">
        <v>6</v>
      </c>
      <c r="X942" s="7" t="s">
        <v>99</v>
      </c>
      <c r="Y942" s="7" t="s">
        <v>99</v>
      </c>
      <c r="Z942" s="7"/>
      <c r="AA942" s="7"/>
      <c r="AB942" s="7"/>
      <c r="AC942" s="7"/>
      <c r="AD942" s="7"/>
      <c r="AE942" s="7"/>
      <c r="AF942" s="7"/>
      <c r="AG942" s="7"/>
      <c r="AH942" s="7">
        <v>0</v>
      </c>
    </row>
    <row r="943" spans="1:34">
      <c r="A943" s="27">
        <v>41791</v>
      </c>
      <c r="B943" s="7" t="s">
        <v>1751</v>
      </c>
      <c r="C943" s="7" t="s">
        <v>1151</v>
      </c>
      <c r="D943" s="7" t="s">
        <v>734</v>
      </c>
      <c r="E943" s="7" t="s">
        <v>1843</v>
      </c>
      <c r="F943" s="7">
        <v>2</v>
      </c>
      <c r="G943" s="7">
        <v>1</v>
      </c>
      <c r="H943" s="7">
        <v>1</v>
      </c>
      <c r="I943" s="7" t="s">
        <v>99</v>
      </c>
      <c r="J943" s="7" t="s">
        <v>99</v>
      </c>
      <c r="K943" s="7" t="s">
        <v>99</v>
      </c>
      <c r="L943" s="7" t="s">
        <v>99</v>
      </c>
      <c r="M943" s="7" t="s">
        <v>99</v>
      </c>
      <c r="N943" s="7" t="s">
        <v>99</v>
      </c>
      <c r="O943" s="7" t="s">
        <v>99</v>
      </c>
      <c r="P943" s="7" t="s">
        <v>99</v>
      </c>
      <c r="Q943" s="7" t="s">
        <v>99</v>
      </c>
      <c r="R943" s="7" t="s">
        <v>99</v>
      </c>
      <c r="S943" s="7" t="s">
        <v>99</v>
      </c>
      <c r="T943" s="7" t="s">
        <v>99</v>
      </c>
      <c r="U943" s="7" t="s">
        <v>99</v>
      </c>
      <c r="V943" s="7" t="s">
        <v>99</v>
      </c>
      <c r="W943" s="7" t="s">
        <v>99</v>
      </c>
      <c r="X943" s="7" t="s">
        <v>99</v>
      </c>
      <c r="Y943" s="7" t="s">
        <v>99</v>
      </c>
      <c r="Z943" s="7"/>
      <c r="AA943" s="7"/>
      <c r="AB943" s="7"/>
      <c r="AC943" s="7"/>
      <c r="AD943" s="7"/>
      <c r="AE943" s="7"/>
      <c r="AF943" s="7"/>
      <c r="AG943" s="7"/>
      <c r="AH943" s="7">
        <v>0</v>
      </c>
    </row>
    <row r="944" spans="1:34">
      <c r="A944" s="27">
        <v>41791</v>
      </c>
      <c r="B944" s="7" t="s">
        <v>1751</v>
      </c>
      <c r="C944" s="7" t="s">
        <v>1151</v>
      </c>
      <c r="D944" s="7" t="s">
        <v>734</v>
      </c>
      <c r="E944" s="7" t="s">
        <v>943</v>
      </c>
      <c r="F944" s="7">
        <v>9</v>
      </c>
      <c r="G944" s="7">
        <v>3</v>
      </c>
      <c r="H944" s="7">
        <v>6</v>
      </c>
      <c r="I944" s="7" t="s">
        <v>99</v>
      </c>
      <c r="J944" s="7" t="s">
        <v>99</v>
      </c>
      <c r="K944" s="7" t="s">
        <v>99</v>
      </c>
      <c r="L944" s="7" t="s">
        <v>99</v>
      </c>
      <c r="M944" s="7" t="s">
        <v>99</v>
      </c>
      <c r="N944" s="7" t="s">
        <v>99</v>
      </c>
      <c r="O944" s="7" t="s">
        <v>99</v>
      </c>
      <c r="P944" s="7" t="s">
        <v>99</v>
      </c>
      <c r="Q944" s="7" t="s">
        <v>99</v>
      </c>
      <c r="R944" s="7" t="s">
        <v>99</v>
      </c>
      <c r="S944" s="7" t="s">
        <v>99</v>
      </c>
      <c r="T944" s="7" t="s">
        <v>99</v>
      </c>
      <c r="U944" s="7" t="s">
        <v>99</v>
      </c>
      <c r="V944" s="7" t="s">
        <v>99</v>
      </c>
      <c r="W944" s="7" t="s">
        <v>99</v>
      </c>
      <c r="X944" s="7" t="s">
        <v>99</v>
      </c>
      <c r="Y944" s="7" t="s">
        <v>99</v>
      </c>
      <c r="Z944" s="7"/>
      <c r="AA944" s="7"/>
      <c r="AB944" s="7"/>
      <c r="AC944" s="7"/>
      <c r="AD944" s="7"/>
      <c r="AE944" s="7"/>
      <c r="AF944" s="7"/>
      <c r="AG944" s="7"/>
      <c r="AH944" s="7">
        <v>0</v>
      </c>
    </row>
    <row r="945" spans="1:34">
      <c r="A945" s="27">
        <v>41791</v>
      </c>
      <c r="B945" s="7" t="s">
        <v>1751</v>
      </c>
      <c r="C945" s="7" t="s">
        <v>1151</v>
      </c>
      <c r="D945" s="7" t="s">
        <v>734</v>
      </c>
      <c r="E945" s="7" t="s">
        <v>1861</v>
      </c>
      <c r="F945" s="7">
        <v>4</v>
      </c>
      <c r="G945" s="7">
        <v>2</v>
      </c>
      <c r="H945" s="7">
        <v>2</v>
      </c>
      <c r="I945" s="7" t="s">
        <v>99</v>
      </c>
      <c r="J945" s="7" t="s">
        <v>99</v>
      </c>
      <c r="K945" s="7" t="s">
        <v>99</v>
      </c>
      <c r="L945" s="7" t="s">
        <v>99</v>
      </c>
      <c r="M945" s="7" t="s">
        <v>99</v>
      </c>
      <c r="N945" s="7" t="s">
        <v>99</v>
      </c>
      <c r="O945" s="7" t="s">
        <v>99</v>
      </c>
      <c r="P945" s="7" t="s">
        <v>99</v>
      </c>
      <c r="Q945" s="7" t="s">
        <v>99</v>
      </c>
      <c r="R945" s="7" t="s">
        <v>99</v>
      </c>
      <c r="S945" s="7" t="s">
        <v>99</v>
      </c>
      <c r="T945" s="7" t="s">
        <v>99</v>
      </c>
      <c r="U945" s="7" t="s">
        <v>99</v>
      </c>
      <c r="V945" s="7" t="s">
        <v>99</v>
      </c>
      <c r="W945" s="7" t="s">
        <v>99</v>
      </c>
      <c r="X945" s="7" t="s">
        <v>99</v>
      </c>
      <c r="Y945" s="7" t="s">
        <v>99</v>
      </c>
      <c r="Z945" s="7"/>
      <c r="AA945" s="7"/>
      <c r="AB945" s="7"/>
      <c r="AC945" s="7"/>
      <c r="AD945" s="7"/>
      <c r="AE945" s="7"/>
      <c r="AF945" s="7"/>
      <c r="AG945" s="7"/>
      <c r="AH945" s="7">
        <v>0</v>
      </c>
    </row>
    <row r="946" spans="1:34">
      <c r="A946" s="27">
        <v>41791</v>
      </c>
      <c r="B946" s="7" t="s">
        <v>1751</v>
      </c>
      <c r="C946" s="7" t="s">
        <v>1151</v>
      </c>
      <c r="D946" s="7" t="s">
        <v>734</v>
      </c>
      <c r="E946" s="7" t="s">
        <v>1862</v>
      </c>
      <c r="F946" s="7">
        <v>5</v>
      </c>
      <c r="G946" s="7">
        <v>1</v>
      </c>
      <c r="H946" s="7">
        <v>4</v>
      </c>
      <c r="I946" s="7" t="s">
        <v>99</v>
      </c>
      <c r="J946" s="7" t="s">
        <v>99</v>
      </c>
      <c r="K946" s="7" t="s">
        <v>99</v>
      </c>
      <c r="L946" s="7" t="s">
        <v>99</v>
      </c>
      <c r="M946" s="7" t="s">
        <v>99</v>
      </c>
      <c r="N946" s="7" t="s">
        <v>99</v>
      </c>
      <c r="O946" s="7" t="s">
        <v>99</v>
      </c>
      <c r="P946" s="7" t="s">
        <v>99</v>
      </c>
      <c r="Q946" s="7" t="s">
        <v>99</v>
      </c>
      <c r="R946" s="7" t="s">
        <v>99</v>
      </c>
      <c r="S946" s="7" t="s">
        <v>99</v>
      </c>
      <c r="T946" s="7" t="s">
        <v>99</v>
      </c>
      <c r="U946" s="7" t="s">
        <v>99</v>
      </c>
      <c r="V946" s="7" t="s">
        <v>99</v>
      </c>
      <c r="W946" s="7" t="s">
        <v>99</v>
      </c>
      <c r="X946" s="7" t="s">
        <v>99</v>
      </c>
      <c r="Y946" s="7" t="s">
        <v>99</v>
      </c>
      <c r="Z946" s="7"/>
      <c r="AA946" s="7"/>
      <c r="AB946" s="7"/>
      <c r="AC946" s="7"/>
      <c r="AD946" s="7"/>
      <c r="AE946" s="7"/>
      <c r="AF946" s="7"/>
      <c r="AG946" s="7"/>
      <c r="AH946" s="7">
        <v>0</v>
      </c>
    </row>
    <row r="947" spans="1:34" ht="14.25" customHeight="1">
      <c r="A947" s="27">
        <v>41791</v>
      </c>
      <c r="B947" s="7" t="s">
        <v>1751</v>
      </c>
      <c r="C947" s="7" t="s">
        <v>1863</v>
      </c>
      <c r="D947" s="7" t="s">
        <v>734</v>
      </c>
      <c r="E947" s="7" t="s">
        <v>1843</v>
      </c>
      <c r="F947" s="7" t="s">
        <v>99</v>
      </c>
      <c r="G947" s="7" t="s">
        <v>99</v>
      </c>
      <c r="H947" s="7" t="s">
        <v>99</v>
      </c>
      <c r="I947" s="7" t="s">
        <v>99</v>
      </c>
      <c r="J947" s="7" t="s">
        <v>99</v>
      </c>
      <c r="K947" s="7" t="s">
        <v>99</v>
      </c>
      <c r="L947" s="7" t="s">
        <v>99</v>
      </c>
      <c r="M947" s="7" t="s">
        <v>99</v>
      </c>
      <c r="N947" s="7" t="s">
        <v>99</v>
      </c>
      <c r="O947" s="7" t="s">
        <v>99</v>
      </c>
      <c r="P947" s="7" t="s">
        <v>99</v>
      </c>
      <c r="Q947" s="7" t="s">
        <v>99</v>
      </c>
      <c r="R947" s="7" t="s">
        <v>99</v>
      </c>
      <c r="S947" s="7" t="s">
        <v>99</v>
      </c>
      <c r="T947" s="7" t="s">
        <v>99</v>
      </c>
      <c r="U947" s="7" t="s">
        <v>99</v>
      </c>
      <c r="V947" s="7" t="s">
        <v>99</v>
      </c>
      <c r="W947" s="7" t="s">
        <v>99</v>
      </c>
      <c r="X947" s="7" t="s">
        <v>99</v>
      </c>
      <c r="Y947" s="7" t="s">
        <v>99</v>
      </c>
      <c r="Z947" s="7"/>
      <c r="AA947" s="7"/>
      <c r="AB947" s="7"/>
      <c r="AC947" s="7"/>
      <c r="AD947" s="7"/>
      <c r="AE947" s="7"/>
      <c r="AF947" s="7"/>
      <c r="AG947" s="7"/>
      <c r="AH947" s="7">
        <v>0</v>
      </c>
    </row>
    <row r="948" spans="1:34" ht="14.25" customHeight="1">
      <c r="A948" s="27">
        <v>41791</v>
      </c>
      <c r="B948" s="7" t="s">
        <v>1751</v>
      </c>
      <c r="C948" s="7" t="s">
        <v>1863</v>
      </c>
      <c r="D948" s="7" t="s">
        <v>734</v>
      </c>
      <c r="E948" s="7" t="s">
        <v>943</v>
      </c>
      <c r="F948" s="7" t="s">
        <v>99</v>
      </c>
      <c r="G948" s="7" t="s">
        <v>99</v>
      </c>
      <c r="H948" s="7" t="s">
        <v>99</v>
      </c>
      <c r="I948" s="7" t="s">
        <v>99</v>
      </c>
      <c r="J948" s="7" t="s">
        <v>99</v>
      </c>
      <c r="K948" s="7" t="s">
        <v>99</v>
      </c>
      <c r="L948" s="7" t="s">
        <v>99</v>
      </c>
      <c r="M948" s="7" t="s">
        <v>99</v>
      </c>
      <c r="N948" s="7" t="s">
        <v>99</v>
      </c>
      <c r="O948" s="7" t="s">
        <v>99</v>
      </c>
      <c r="P948" s="7" t="s">
        <v>99</v>
      </c>
      <c r="Q948" s="7" t="s">
        <v>99</v>
      </c>
      <c r="R948" s="7" t="s">
        <v>99</v>
      </c>
      <c r="S948" s="7" t="s">
        <v>99</v>
      </c>
      <c r="T948" s="7" t="s">
        <v>99</v>
      </c>
      <c r="U948" s="7" t="s">
        <v>99</v>
      </c>
      <c r="V948" s="7" t="s">
        <v>99</v>
      </c>
      <c r="W948" s="7" t="s">
        <v>99</v>
      </c>
      <c r="X948" s="7" t="s">
        <v>99</v>
      </c>
      <c r="Y948" s="7" t="s">
        <v>99</v>
      </c>
      <c r="Z948" s="7"/>
      <c r="AA948" s="7"/>
      <c r="AB948" s="7"/>
      <c r="AC948" s="7"/>
      <c r="AD948" s="7"/>
      <c r="AE948" s="7"/>
      <c r="AF948" s="7"/>
      <c r="AG948" s="7"/>
      <c r="AH948" s="7">
        <v>0</v>
      </c>
    </row>
    <row r="949" spans="1:34" ht="14.25" customHeight="1">
      <c r="A949" s="27">
        <v>41791</v>
      </c>
      <c r="B949" s="7" t="s">
        <v>1751</v>
      </c>
      <c r="C949" s="7" t="s">
        <v>1863</v>
      </c>
      <c r="D949" s="7" t="s">
        <v>734</v>
      </c>
      <c r="E949" s="7" t="s">
        <v>1861</v>
      </c>
      <c r="F949" s="7" t="s">
        <v>99</v>
      </c>
      <c r="G949" s="7" t="s">
        <v>99</v>
      </c>
      <c r="H949" s="7" t="s">
        <v>99</v>
      </c>
      <c r="I949" s="7" t="s">
        <v>99</v>
      </c>
      <c r="J949" s="7" t="s">
        <v>99</v>
      </c>
      <c r="K949" s="7" t="s">
        <v>99</v>
      </c>
      <c r="L949" s="7" t="s">
        <v>99</v>
      </c>
      <c r="M949" s="7" t="s">
        <v>99</v>
      </c>
      <c r="N949" s="7" t="s">
        <v>99</v>
      </c>
      <c r="O949" s="7" t="s">
        <v>99</v>
      </c>
      <c r="P949" s="7" t="s">
        <v>99</v>
      </c>
      <c r="Q949" s="7" t="s">
        <v>99</v>
      </c>
      <c r="R949" s="7" t="s">
        <v>99</v>
      </c>
      <c r="S949" s="7" t="s">
        <v>99</v>
      </c>
      <c r="T949" s="7" t="s">
        <v>99</v>
      </c>
      <c r="U949" s="7" t="s">
        <v>99</v>
      </c>
      <c r="V949" s="7" t="s">
        <v>99</v>
      </c>
      <c r="W949" s="7" t="s">
        <v>99</v>
      </c>
      <c r="X949" s="7" t="s">
        <v>99</v>
      </c>
      <c r="Y949" s="7" t="s">
        <v>99</v>
      </c>
      <c r="Z949" s="7"/>
      <c r="AA949" s="7"/>
      <c r="AB949" s="7"/>
      <c r="AC949" s="7"/>
      <c r="AD949" s="7"/>
      <c r="AE949" s="7"/>
      <c r="AF949" s="7"/>
      <c r="AG949" s="7"/>
      <c r="AH949" s="7">
        <v>0</v>
      </c>
    </row>
    <row r="950" spans="1:34" ht="14.25" customHeight="1">
      <c r="A950" s="27">
        <v>41791</v>
      </c>
      <c r="B950" s="7" t="s">
        <v>1751</v>
      </c>
      <c r="C950" s="7" t="s">
        <v>1863</v>
      </c>
      <c r="D950" s="7" t="s">
        <v>734</v>
      </c>
      <c r="E950" s="7" t="s">
        <v>1862</v>
      </c>
      <c r="F950" s="7" t="s">
        <v>99</v>
      </c>
      <c r="G950" s="7" t="s">
        <v>99</v>
      </c>
      <c r="H950" s="7" t="s">
        <v>99</v>
      </c>
      <c r="I950" s="7" t="s">
        <v>99</v>
      </c>
      <c r="J950" s="7" t="s">
        <v>99</v>
      </c>
      <c r="K950" s="7" t="s">
        <v>99</v>
      </c>
      <c r="L950" s="7" t="s">
        <v>99</v>
      </c>
      <c r="M950" s="7" t="s">
        <v>99</v>
      </c>
      <c r="N950" s="7" t="s">
        <v>99</v>
      </c>
      <c r="O950" s="7" t="s">
        <v>99</v>
      </c>
      <c r="P950" s="7" t="s">
        <v>99</v>
      </c>
      <c r="Q950" s="7" t="s">
        <v>99</v>
      </c>
      <c r="R950" s="7" t="s">
        <v>99</v>
      </c>
      <c r="S950" s="7" t="s">
        <v>99</v>
      </c>
      <c r="T950" s="7" t="s">
        <v>99</v>
      </c>
      <c r="U950" s="7" t="s">
        <v>99</v>
      </c>
      <c r="V950" s="7" t="s">
        <v>99</v>
      </c>
      <c r="W950" s="7" t="s">
        <v>99</v>
      </c>
      <c r="X950" s="7" t="s">
        <v>99</v>
      </c>
      <c r="Y950" s="7" t="s">
        <v>99</v>
      </c>
      <c r="Z950" s="7"/>
      <c r="AA950" s="7"/>
      <c r="AB950" s="7"/>
      <c r="AC950" s="7"/>
      <c r="AD950" s="7"/>
      <c r="AE950" s="7"/>
      <c r="AF950" s="7"/>
      <c r="AG950" s="7"/>
      <c r="AH950" s="7">
        <v>0</v>
      </c>
    </row>
    <row r="951" spans="1:34" ht="14.25" customHeight="1">
      <c r="A951" s="27">
        <v>41791</v>
      </c>
      <c r="B951" s="7" t="s">
        <v>1751</v>
      </c>
      <c r="C951" s="7" t="s">
        <v>1865</v>
      </c>
      <c r="D951" s="7" t="s">
        <v>734</v>
      </c>
      <c r="E951" s="7" t="s">
        <v>1843</v>
      </c>
      <c r="F951" s="7">
        <v>2</v>
      </c>
      <c r="G951" s="7">
        <v>1</v>
      </c>
      <c r="H951" s="7">
        <v>1</v>
      </c>
      <c r="I951" s="7" t="s">
        <v>99</v>
      </c>
      <c r="J951" s="7" t="s">
        <v>99</v>
      </c>
      <c r="K951" s="7" t="s">
        <v>99</v>
      </c>
      <c r="L951" s="7" t="s">
        <v>99</v>
      </c>
      <c r="M951" s="7" t="s">
        <v>99</v>
      </c>
      <c r="N951" s="7" t="s">
        <v>99</v>
      </c>
      <c r="O951" s="7" t="s">
        <v>99</v>
      </c>
      <c r="P951" s="7" t="s">
        <v>99</v>
      </c>
      <c r="Q951" s="7" t="s">
        <v>99</v>
      </c>
      <c r="R951" s="7" t="s">
        <v>99</v>
      </c>
      <c r="S951" s="7" t="s">
        <v>99</v>
      </c>
      <c r="T951" s="7" t="s">
        <v>99</v>
      </c>
      <c r="U951" s="7" t="s">
        <v>99</v>
      </c>
      <c r="V951" s="7" t="s">
        <v>99</v>
      </c>
      <c r="W951" s="7" t="s">
        <v>99</v>
      </c>
      <c r="X951" s="7" t="s">
        <v>99</v>
      </c>
      <c r="Y951" s="7" t="s">
        <v>99</v>
      </c>
      <c r="Z951" s="7"/>
      <c r="AA951" s="7"/>
      <c r="AB951" s="7"/>
      <c r="AC951" s="7"/>
      <c r="AD951" s="7"/>
      <c r="AE951" s="7"/>
      <c r="AF951" s="7"/>
      <c r="AG951" s="7"/>
      <c r="AH951" s="7">
        <v>0</v>
      </c>
    </row>
    <row r="952" spans="1:34" ht="14.25" customHeight="1">
      <c r="A952" s="27">
        <v>41791</v>
      </c>
      <c r="B952" s="7" t="s">
        <v>1751</v>
      </c>
      <c r="C952" s="7" t="s">
        <v>1865</v>
      </c>
      <c r="D952" s="7" t="s">
        <v>734</v>
      </c>
      <c r="E952" s="7" t="s">
        <v>943</v>
      </c>
      <c r="F952" s="7">
        <v>9</v>
      </c>
      <c r="G952" s="7">
        <v>3</v>
      </c>
      <c r="H952" s="7">
        <v>6</v>
      </c>
      <c r="I952" s="7" t="s">
        <v>99</v>
      </c>
      <c r="J952" s="7" t="s">
        <v>99</v>
      </c>
      <c r="K952" s="7" t="s">
        <v>99</v>
      </c>
      <c r="L952" s="7" t="s">
        <v>99</v>
      </c>
      <c r="M952" s="7" t="s">
        <v>99</v>
      </c>
      <c r="N952" s="7" t="s">
        <v>99</v>
      </c>
      <c r="O952" s="7" t="s">
        <v>99</v>
      </c>
      <c r="P952" s="7" t="s">
        <v>99</v>
      </c>
      <c r="Q952" s="7" t="s">
        <v>99</v>
      </c>
      <c r="R952" s="7" t="s">
        <v>99</v>
      </c>
      <c r="S952" s="7" t="s">
        <v>99</v>
      </c>
      <c r="T952" s="7" t="s">
        <v>99</v>
      </c>
      <c r="U952" s="7" t="s">
        <v>99</v>
      </c>
      <c r="V952" s="7" t="s">
        <v>99</v>
      </c>
      <c r="W952" s="7" t="s">
        <v>99</v>
      </c>
      <c r="X952" s="7" t="s">
        <v>99</v>
      </c>
      <c r="Y952" s="7" t="s">
        <v>99</v>
      </c>
      <c r="Z952" s="7"/>
      <c r="AA952" s="7"/>
      <c r="AB952" s="7"/>
      <c r="AC952" s="7"/>
      <c r="AD952" s="7"/>
      <c r="AE952" s="7"/>
      <c r="AF952" s="7"/>
      <c r="AG952" s="7"/>
      <c r="AH952" s="7">
        <v>0</v>
      </c>
    </row>
    <row r="953" spans="1:34" ht="14.25" customHeight="1">
      <c r="A953" s="27">
        <v>41791</v>
      </c>
      <c r="B953" s="7" t="s">
        <v>1751</v>
      </c>
      <c r="C953" s="7" t="s">
        <v>1865</v>
      </c>
      <c r="D953" s="7" t="s">
        <v>734</v>
      </c>
      <c r="E953" s="7" t="s">
        <v>1861</v>
      </c>
      <c r="F953" s="7">
        <v>4</v>
      </c>
      <c r="G953" s="7">
        <v>2</v>
      </c>
      <c r="H953" s="7">
        <v>2</v>
      </c>
      <c r="I953" s="7" t="s">
        <v>99</v>
      </c>
      <c r="J953" s="7" t="s">
        <v>99</v>
      </c>
      <c r="K953" s="7" t="s">
        <v>99</v>
      </c>
      <c r="L953" s="7" t="s">
        <v>99</v>
      </c>
      <c r="M953" s="7" t="s">
        <v>99</v>
      </c>
      <c r="N953" s="7" t="s">
        <v>99</v>
      </c>
      <c r="O953" s="7" t="s">
        <v>99</v>
      </c>
      <c r="P953" s="7" t="s">
        <v>99</v>
      </c>
      <c r="Q953" s="7" t="s">
        <v>99</v>
      </c>
      <c r="R953" s="7" t="s">
        <v>99</v>
      </c>
      <c r="S953" s="7" t="s">
        <v>99</v>
      </c>
      <c r="T953" s="7" t="s">
        <v>99</v>
      </c>
      <c r="U953" s="7" t="s">
        <v>99</v>
      </c>
      <c r="V953" s="7" t="s">
        <v>99</v>
      </c>
      <c r="W953" s="7" t="s">
        <v>99</v>
      </c>
      <c r="X953" s="7" t="s">
        <v>99</v>
      </c>
      <c r="Y953" s="7" t="s">
        <v>99</v>
      </c>
      <c r="Z953" s="7"/>
      <c r="AA953" s="7"/>
      <c r="AB953" s="7"/>
      <c r="AC953" s="7"/>
      <c r="AD953" s="7"/>
      <c r="AE953" s="7"/>
      <c r="AF953" s="7"/>
      <c r="AG953" s="7"/>
      <c r="AH953" s="7">
        <v>0</v>
      </c>
    </row>
    <row r="954" spans="1:34" ht="14.25" customHeight="1">
      <c r="A954" s="27">
        <v>41791</v>
      </c>
      <c r="B954" s="7" t="s">
        <v>1751</v>
      </c>
      <c r="C954" s="7" t="s">
        <v>1865</v>
      </c>
      <c r="D954" s="7" t="s">
        <v>734</v>
      </c>
      <c r="E954" s="7" t="s">
        <v>1862</v>
      </c>
      <c r="F954" s="7">
        <v>5</v>
      </c>
      <c r="G954" s="7">
        <v>1</v>
      </c>
      <c r="H954" s="7">
        <v>4</v>
      </c>
      <c r="I954" s="7" t="s">
        <v>99</v>
      </c>
      <c r="J954" s="7" t="s">
        <v>99</v>
      </c>
      <c r="K954" s="7" t="s">
        <v>99</v>
      </c>
      <c r="L954" s="7" t="s">
        <v>99</v>
      </c>
      <c r="M954" s="7" t="s">
        <v>99</v>
      </c>
      <c r="N954" s="7" t="s">
        <v>99</v>
      </c>
      <c r="O954" s="7" t="s">
        <v>99</v>
      </c>
      <c r="P954" s="7" t="s">
        <v>99</v>
      </c>
      <c r="Q954" s="7" t="s">
        <v>99</v>
      </c>
      <c r="R954" s="7" t="s">
        <v>99</v>
      </c>
      <c r="S954" s="7" t="s">
        <v>99</v>
      </c>
      <c r="T954" s="7" t="s">
        <v>99</v>
      </c>
      <c r="U954" s="7" t="s">
        <v>99</v>
      </c>
      <c r="V954" s="7" t="s">
        <v>99</v>
      </c>
      <c r="W954" s="7" t="s">
        <v>99</v>
      </c>
      <c r="X954" s="7" t="s">
        <v>99</v>
      </c>
      <c r="Y954" s="7" t="s">
        <v>99</v>
      </c>
      <c r="Z954" s="7"/>
      <c r="AA954" s="7"/>
      <c r="AB954" s="7"/>
      <c r="AC954" s="7"/>
      <c r="AD954" s="7"/>
      <c r="AE954" s="7"/>
      <c r="AF954" s="7"/>
      <c r="AG954" s="7"/>
      <c r="AH954" s="7">
        <v>0</v>
      </c>
    </row>
    <row r="955" spans="1:34" ht="14.25" customHeight="1">
      <c r="A955" s="27">
        <v>41791</v>
      </c>
      <c r="B955" s="7" t="s">
        <v>1751</v>
      </c>
      <c r="C955" s="7" t="s">
        <v>1865</v>
      </c>
      <c r="D955" s="7" t="s">
        <v>1866</v>
      </c>
      <c r="E955" s="7" t="s">
        <v>1843</v>
      </c>
      <c r="F955" s="7">
        <v>2</v>
      </c>
      <c r="G955" s="7">
        <v>1</v>
      </c>
      <c r="H955" s="7">
        <v>1</v>
      </c>
      <c r="I955" s="7" t="s">
        <v>99</v>
      </c>
      <c r="J955" s="7" t="s">
        <v>99</v>
      </c>
      <c r="K955" s="7" t="s">
        <v>99</v>
      </c>
      <c r="L955" s="7" t="s">
        <v>99</v>
      </c>
      <c r="M955" s="7" t="s">
        <v>99</v>
      </c>
      <c r="N955" s="7" t="s">
        <v>99</v>
      </c>
      <c r="O955" s="7" t="s">
        <v>99</v>
      </c>
      <c r="P955" s="7" t="s">
        <v>99</v>
      </c>
      <c r="Q955" s="7" t="s">
        <v>99</v>
      </c>
      <c r="R955" s="7" t="s">
        <v>99</v>
      </c>
      <c r="S955" s="7" t="s">
        <v>99</v>
      </c>
      <c r="T955" s="7" t="s">
        <v>99</v>
      </c>
      <c r="U955" s="7" t="s">
        <v>99</v>
      </c>
      <c r="V955" s="7" t="s">
        <v>99</v>
      </c>
      <c r="W955" s="7" t="s">
        <v>99</v>
      </c>
      <c r="X955" s="7" t="s">
        <v>99</v>
      </c>
      <c r="Y955" s="7" t="s">
        <v>99</v>
      </c>
      <c r="Z955" s="7"/>
      <c r="AA955" s="7"/>
      <c r="AB955" s="7"/>
      <c r="AC955" s="7"/>
      <c r="AD955" s="7"/>
      <c r="AE955" s="7"/>
      <c r="AF955" s="7"/>
      <c r="AG955" s="7"/>
      <c r="AH955" s="7">
        <v>0</v>
      </c>
    </row>
    <row r="956" spans="1:34" ht="14.25" customHeight="1">
      <c r="A956" s="27">
        <v>41791</v>
      </c>
      <c r="B956" s="7" t="s">
        <v>1751</v>
      </c>
      <c r="C956" s="7" t="s">
        <v>1865</v>
      </c>
      <c r="D956" s="7" t="s">
        <v>1866</v>
      </c>
      <c r="E956" s="7" t="s">
        <v>943</v>
      </c>
      <c r="F956" s="7">
        <v>9</v>
      </c>
      <c r="G956" s="7">
        <v>3</v>
      </c>
      <c r="H956" s="7">
        <v>6</v>
      </c>
      <c r="I956" s="7" t="s">
        <v>99</v>
      </c>
      <c r="J956" s="7" t="s">
        <v>99</v>
      </c>
      <c r="K956" s="7" t="s">
        <v>99</v>
      </c>
      <c r="L956" s="7" t="s">
        <v>99</v>
      </c>
      <c r="M956" s="7" t="s">
        <v>99</v>
      </c>
      <c r="N956" s="7" t="s">
        <v>99</v>
      </c>
      <c r="O956" s="7" t="s">
        <v>99</v>
      </c>
      <c r="P956" s="7" t="s">
        <v>99</v>
      </c>
      <c r="Q956" s="7" t="s">
        <v>99</v>
      </c>
      <c r="R956" s="7" t="s">
        <v>99</v>
      </c>
      <c r="S956" s="7" t="s">
        <v>99</v>
      </c>
      <c r="T956" s="7" t="s">
        <v>99</v>
      </c>
      <c r="U956" s="7" t="s">
        <v>99</v>
      </c>
      <c r="V956" s="7" t="s">
        <v>99</v>
      </c>
      <c r="W956" s="7" t="s">
        <v>99</v>
      </c>
      <c r="X956" s="7" t="s">
        <v>99</v>
      </c>
      <c r="Y956" s="7" t="s">
        <v>99</v>
      </c>
      <c r="Z956" s="7"/>
      <c r="AA956" s="7"/>
      <c r="AB956" s="7"/>
      <c r="AC956" s="7"/>
      <c r="AD956" s="7"/>
      <c r="AE956" s="7"/>
      <c r="AF956" s="7"/>
      <c r="AG956" s="7"/>
      <c r="AH956" s="7">
        <v>0</v>
      </c>
    </row>
    <row r="957" spans="1:34" ht="14.25" customHeight="1">
      <c r="A957" s="27">
        <v>41791</v>
      </c>
      <c r="B957" s="7" t="s">
        <v>1751</v>
      </c>
      <c r="C957" s="7" t="s">
        <v>1865</v>
      </c>
      <c r="D957" s="7" t="s">
        <v>1866</v>
      </c>
      <c r="E957" s="7" t="s">
        <v>1861</v>
      </c>
      <c r="F957" s="7">
        <v>4</v>
      </c>
      <c r="G957" s="7">
        <v>2</v>
      </c>
      <c r="H957" s="7">
        <v>2</v>
      </c>
      <c r="I957" s="7" t="s">
        <v>99</v>
      </c>
      <c r="J957" s="7" t="s">
        <v>99</v>
      </c>
      <c r="K957" s="7" t="s">
        <v>99</v>
      </c>
      <c r="L957" s="7" t="s">
        <v>99</v>
      </c>
      <c r="M957" s="7" t="s">
        <v>99</v>
      </c>
      <c r="N957" s="7" t="s">
        <v>99</v>
      </c>
      <c r="O957" s="7" t="s">
        <v>99</v>
      </c>
      <c r="P957" s="7" t="s">
        <v>99</v>
      </c>
      <c r="Q957" s="7" t="s">
        <v>99</v>
      </c>
      <c r="R957" s="7" t="s">
        <v>99</v>
      </c>
      <c r="S957" s="7" t="s">
        <v>99</v>
      </c>
      <c r="T957" s="7" t="s">
        <v>99</v>
      </c>
      <c r="U957" s="7" t="s">
        <v>99</v>
      </c>
      <c r="V957" s="7" t="s">
        <v>99</v>
      </c>
      <c r="W957" s="7" t="s">
        <v>99</v>
      </c>
      <c r="X957" s="7" t="s">
        <v>99</v>
      </c>
      <c r="Y957" s="7" t="s">
        <v>99</v>
      </c>
      <c r="Z957" s="7"/>
      <c r="AA957" s="7"/>
      <c r="AB957" s="7"/>
      <c r="AC957" s="7"/>
      <c r="AD957" s="7"/>
      <c r="AE957" s="7"/>
      <c r="AF957" s="7"/>
      <c r="AG957" s="7"/>
      <c r="AH957" s="7">
        <v>0</v>
      </c>
    </row>
    <row r="958" spans="1:34" ht="14.25" customHeight="1">
      <c r="A958" s="27">
        <v>41791</v>
      </c>
      <c r="B958" s="7" t="s">
        <v>1751</v>
      </c>
      <c r="C958" s="7" t="s">
        <v>1865</v>
      </c>
      <c r="D958" s="7" t="s">
        <v>1866</v>
      </c>
      <c r="E958" s="7" t="s">
        <v>1862</v>
      </c>
      <c r="F958" s="7">
        <v>5</v>
      </c>
      <c r="G958" s="7">
        <v>1</v>
      </c>
      <c r="H958" s="7">
        <v>4</v>
      </c>
      <c r="I958" s="7" t="s">
        <v>99</v>
      </c>
      <c r="J958" s="7" t="s">
        <v>99</v>
      </c>
      <c r="K958" s="7" t="s">
        <v>99</v>
      </c>
      <c r="L958" s="7" t="s">
        <v>99</v>
      </c>
      <c r="M958" s="7" t="s">
        <v>99</v>
      </c>
      <c r="N958" s="7" t="s">
        <v>99</v>
      </c>
      <c r="O958" s="7" t="s">
        <v>99</v>
      </c>
      <c r="P958" s="7" t="s">
        <v>99</v>
      </c>
      <c r="Q958" s="7" t="s">
        <v>99</v>
      </c>
      <c r="R958" s="7" t="s">
        <v>99</v>
      </c>
      <c r="S958" s="7" t="s">
        <v>99</v>
      </c>
      <c r="T958" s="7" t="s">
        <v>99</v>
      </c>
      <c r="U958" s="7" t="s">
        <v>99</v>
      </c>
      <c r="V958" s="7" t="s">
        <v>99</v>
      </c>
      <c r="W958" s="7" t="s">
        <v>99</v>
      </c>
      <c r="X958" s="7" t="s">
        <v>99</v>
      </c>
      <c r="Y958" s="7" t="s">
        <v>99</v>
      </c>
      <c r="Z958" s="7"/>
      <c r="AA958" s="7"/>
      <c r="AB958" s="7"/>
      <c r="AC958" s="7"/>
      <c r="AD958" s="7"/>
      <c r="AE958" s="7"/>
      <c r="AF958" s="7"/>
      <c r="AG958" s="7"/>
      <c r="AH958" s="7">
        <v>0</v>
      </c>
    </row>
    <row r="959" spans="1:34" ht="14.25" customHeight="1">
      <c r="A959" s="27">
        <v>41791</v>
      </c>
      <c r="B959" s="7" t="s">
        <v>1751</v>
      </c>
      <c r="C959" s="7" t="s">
        <v>1865</v>
      </c>
      <c r="D959" s="7" t="s">
        <v>1374</v>
      </c>
      <c r="E959" s="7" t="s">
        <v>1843</v>
      </c>
      <c r="F959" s="7" t="s">
        <v>99</v>
      </c>
      <c r="G959" s="7" t="s">
        <v>99</v>
      </c>
      <c r="H959" s="7" t="s">
        <v>99</v>
      </c>
      <c r="I959" s="7" t="s">
        <v>99</v>
      </c>
      <c r="J959" s="7" t="s">
        <v>99</v>
      </c>
      <c r="K959" s="7" t="s">
        <v>99</v>
      </c>
      <c r="L959" s="7" t="s">
        <v>99</v>
      </c>
      <c r="M959" s="7" t="s">
        <v>99</v>
      </c>
      <c r="N959" s="7" t="s">
        <v>99</v>
      </c>
      <c r="O959" s="7" t="s">
        <v>99</v>
      </c>
      <c r="P959" s="7" t="s">
        <v>99</v>
      </c>
      <c r="Q959" s="7" t="s">
        <v>99</v>
      </c>
      <c r="R959" s="7" t="s">
        <v>99</v>
      </c>
      <c r="S959" s="7" t="s">
        <v>99</v>
      </c>
      <c r="T959" s="7" t="s">
        <v>99</v>
      </c>
      <c r="U959" s="7" t="s">
        <v>99</v>
      </c>
      <c r="V959" s="7" t="s">
        <v>99</v>
      </c>
      <c r="W959" s="7" t="s">
        <v>99</v>
      </c>
      <c r="X959" s="7" t="s">
        <v>99</v>
      </c>
      <c r="Y959" s="7" t="s">
        <v>99</v>
      </c>
      <c r="Z959" s="7"/>
      <c r="AA959" s="7"/>
      <c r="AB959" s="7"/>
      <c r="AC959" s="7"/>
      <c r="AD959" s="7"/>
      <c r="AE959" s="7"/>
      <c r="AF959" s="7"/>
      <c r="AG959" s="7"/>
      <c r="AH959" s="7">
        <v>0</v>
      </c>
    </row>
    <row r="960" spans="1:34" ht="14.25" customHeight="1">
      <c r="A960" s="27">
        <v>41791</v>
      </c>
      <c r="B960" s="7" t="s">
        <v>1751</v>
      </c>
      <c r="C960" s="7" t="s">
        <v>1865</v>
      </c>
      <c r="D960" s="7" t="s">
        <v>1374</v>
      </c>
      <c r="E960" s="7" t="s">
        <v>943</v>
      </c>
      <c r="F960" s="7" t="s">
        <v>99</v>
      </c>
      <c r="G960" s="7" t="s">
        <v>99</v>
      </c>
      <c r="H960" s="7" t="s">
        <v>99</v>
      </c>
      <c r="I960" s="7" t="s">
        <v>99</v>
      </c>
      <c r="J960" s="7" t="s">
        <v>99</v>
      </c>
      <c r="K960" s="7" t="s">
        <v>99</v>
      </c>
      <c r="L960" s="7" t="s">
        <v>99</v>
      </c>
      <c r="M960" s="7" t="s">
        <v>99</v>
      </c>
      <c r="N960" s="7" t="s">
        <v>99</v>
      </c>
      <c r="O960" s="7" t="s">
        <v>99</v>
      </c>
      <c r="P960" s="7" t="s">
        <v>99</v>
      </c>
      <c r="Q960" s="7" t="s">
        <v>99</v>
      </c>
      <c r="R960" s="7" t="s">
        <v>99</v>
      </c>
      <c r="S960" s="7" t="s">
        <v>99</v>
      </c>
      <c r="T960" s="7" t="s">
        <v>99</v>
      </c>
      <c r="U960" s="7" t="s">
        <v>99</v>
      </c>
      <c r="V960" s="7" t="s">
        <v>99</v>
      </c>
      <c r="W960" s="7" t="s">
        <v>99</v>
      </c>
      <c r="X960" s="7" t="s">
        <v>99</v>
      </c>
      <c r="Y960" s="7" t="s">
        <v>99</v>
      </c>
      <c r="Z960" s="7"/>
      <c r="AA960" s="7"/>
      <c r="AB960" s="7"/>
      <c r="AC960" s="7"/>
      <c r="AD960" s="7"/>
      <c r="AE960" s="7"/>
      <c r="AF960" s="7"/>
      <c r="AG960" s="7"/>
      <c r="AH960" s="7">
        <v>0</v>
      </c>
    </row>
    <row r="961" spans="1:34" ht="14.25" customHeight="1">
      <c r="A961" s="27">
        <v>41791</v>
      </c>
      <c r="B961" s="7" t="s">
        <v>1751</v>
      </c>
      <c r="C961" s="7" t="s">
        <v>1865</v>
      </c>
      <c r="D961" s="7" t="s">
        <v>1374</v>
      </c>
      <c r="E961" s="7" t="s">
        <v>1861</v>
      </c>
      <c r="F961" s="7" t="s">
        <v>99</v>
      </c>
      <c r="G961" s="7" t="s">
        <v>99</v>
      </c>
      <c r="H961" s="7" t="s">
        <v>99</v>
      </c>
      <c r="I961" s="7" t="s">
        <v>99</v>
      </c>
      <c r="J961" s="7" t="s">
        <v>99</v>
      </c>
      <c r="K961" s="7" t="s">
        <v>99</v>
      </c>
      <c r="L961" s="7" t="s">
        <v>99</v>
      </c>
      <c r="M961" s="7" t="s">
        <v>99</v>
      </c>
      <c r="N961" s="7" t="s">
        <v>99</v>
      </c>
      <c r="O961" s="7" t="s">
        <v>99</v>
      </c>
      <c r="P961" s="7" t="s">
        <v>99</v>
      </c>
      <c r="Q961" s="7" t="s">
        <v>99</v>
      </c>
      <c r="R961" s="7" t="s">
        <v>99</v>
      </c>
      <c r="S961" s="7" t="s">
        <v>99</v>
      </c>
      <c r="T961" s="7" t="s">
        <v>99</v>
      </c>
      <c r="U961" s="7" t="s">
        <v>99</v>
      </c>
      <c r="V961" s="7" t="s">
        <v>99</v>
      </c>
      <c r="W961" s="7" t="s">
        <v>99</v>
      </c>
      <c r="X961" s="7" t="s">
        <v>99</v>
      </c>
      <c r="Y961" s="7" t="s">
        <v>99</v>
      </c>
      <c r="Z961" s="7"/>
      <c r="AA961" s="7"/>
      <c r="AB961" s="7"/>
      <c r="AC961" s="7"/>
      <c r="AD961" s="7"/>
      <c r="AE961" s="7"/>
      <c r="AF961" s="7"/>
      <c r="AG961" s="7"/>
      <c r="AH961" s="7">
        <v>0</v>
      </c>
    </row>
    <row r="962" spans="1:34" ht="14.25" customHeight="1">
      <c r="A962" s="27">
        <v>41791</v>
      </c>
      <c r="B962" s="7" t="s">
        <v>1751</v>
      </c>
      <c r="C962" s="7" t="s">
        <v>1865</v>
      </c>
      <c r="D962" s="7" t="s">
        <v>1374</v>
      </c>
      <c r="E962" s="7" t="s">
        <v>1862</v>
      </c>
      <c r="F962" s="7" t="s">
        <v>99</v>
      </c>
      <c r="G962" s="7" t="s">
        <v>99</v>
      </c>
      <c r="H962" s="7" t="s">
        <v>99</v>
      </c>
      <c r="I962" s="7" t="s">
        <v>99</v>
      </c>
      <c r="J962" s="7" t="s">
        <v>99</v>
      </c>
      <c r="K962" s="7" t="s">
        <v>99</v>
      </c>
      <c r="L962" s="7" t="s">
        <v>99</v>
      </c>
      <c r="M962" s="7" t="s">
        <v>99</v>
      </c>
      <c r="N962" s="7" t="s">
        <v>99</v>
      </c>
      <c r="O962" s="7" t="s">
        <v>99</v>
      </c>
      <c r="P962" s="7" t="s">
        <v>99</v>
      </c>
      <c r="Q962" s="7" t="s">
        <v>99</v>
      </c>
      <c r="R962" s="7" t="s">
        <v>99</v>
      </c>
      <c r="S962" s="7" t="s">
        <v>99</v>
      </c>
      <c r="T962" s="7" t="s">
        <v>99</v>
      </c>
      <c r="U962" s="7" t="s">
        <v>99</v>
      </c>
      <c r="V962" s="7" t="s">
        <v>99</v>
      </c>
      <c r="W962" s="7" t="s">
        <v>99</v>
      </c>
      <c r="X962" s="7" t="s">
        <v>99</v>
      </c>
      <c r="Y962" s="7" t="s">
        <v>99</v>
      </c>
      <c r="Z962" s="7"/>
      <c r="AA962" s="7"/>
      <c r="AB962" s="7"/>
      <c r="AC962" s="7"/>
      <c r="AD962" s="7"/>
      <c r="AE962" s="7"/>
      <c r="AF962" s="7"/>
      <c r="AG962" s="7"/>
      <c r="AH962" s="7">
        <v>0</v>
      </c>
    </row>
    <row r="963" spans="1:34" ht="14.25" customHeight="1">
      <c r="A963" s="27">
        <v>41791</v>
      </c>
      <c r="B963" s="7" t="s">
        <v>1751</v>
      </c>
      <c r="C963" s="7" t="s">
        <v>405</v>
      </c>
      <c r="D963" s="7" t="s">
        <v>734</v>
      </c>
      <c r="E963" s="7" t="s">
        <v>1843</v>
      </c>
      <c r="F963" s="7" t="s">
        <v>99</v>
      </c>
      <c r="G963" s="7" t="s">
        <v>99</v>
      </c>
      <c r="H963" s="7" t="s">
        <v>99</v>
      </c>
      <c r="I963" s="7" t="s">
        <v>99</v>
      </c>
      <c r="J963" s="7" t="s">
        <v>99</v>
      </c>
      <c r="K963" s="7" t="s">
        <v>99</v>
      </c>
      <c r="L963" s="7" t="s">
        <v>99</v>
      </c>
      <c r="M963" s="7" t="s">
        <v>99</v>
      </c>
      <c r="N963" s="7" t="s">
        <v>99</v>
      </c>
      <c r="O963" s="7" t="s">
        <v>99</v>
      </c>
      <c r="P963" s="7" t="s">
        <v>99</v>
      </c>
      <c r="Q963" s="7" t="s">
        <v>99</v>
      </c>
      <c r="R963" s="7" t="s">
        <v>99</v>
      </c>
      <c r="S963" s="7" t="s">
        <v>99</v>
      </c>
      <c r="T963" s="7" t="s">
        <v>99</v>
      </c>
      <c r="U963" s="7" t="s">
        <v>99</v>
      </c>
      <c r="V963" s="7" t="s">
        <v>99</v>
      </c>
      <c r="W963" s="7" t="s">
        <v>99</v>
      </c>
      <c r="X963" s="7" t="s">
        <v>99</v>
      </c>
      <c r="Y963" s="7" t="s">
        <v>99</v>
      </c>
      <c r="Z963" s="7"/>
      <c r="AA963" s="7"/>
      <c r="AB963" s="7"/>
      <c r="AC963" s="7"/>
      <c r="AD963" s="7"/>
      <c r="AE963" s="7"/>
      <c r="AF963" s="7"/>
      <c r="AG963" s="7"/>
      <c r="AH963" s="7">
        <v>0</v>
      </c>
    </row>
    <row r="964" spans="1:34" ht="14.25" customHeight="1">
      <c r="A964" s="27">
        <v>41791</v>
      </c>
      <c r="B964" s="7" t="s">
        <v>1751</v>
      </c>
      <c r="C964" s="7" t="s">
        <v>405</v>
      </c>
      <c r="D964" s="7" t="s">
        <v>734</v>
      </c>
      <c r="E964" s="7" t="s">
        <v>943</v>
      </c>
      <c r="F964" s="7" t="s">
        <v>99</v>
      </c>
      <c r="G964" s="7" t="s">
        <v>99</v>
      </c>
      <c r="H964" s="7" t="s">
        <v>99</v>
      </c>
      <c r="I964" s="7" t="s">
        <v>99</v>
      </c>
      <c r="J964" s="7" t="s">
        <v>99</v>
      </c>
      <c r="K964" s="7" t="s">
        <v>99</v>
      </c>
      <c r="L964" s="7" t="s">
        <v>99</v>
      </c>
      <c r="M964" s="7" t="s">
        <v>99</v>
      </c>
      <c r="N964" s="7" t="s">
        <v>99</v>
      </c>
      <c r="O964" s="7" t="s">
        <v>99</v>
      </c>
      <c r="P964" s="7" t="s">
        <v>99</v>
      </c>
      <c r="Q964" s="7" t="s">
        <v>99</v>
      </c>
      <c r="R964" s="7" t="s">
        <v>99</v>
      </c>
      <c r="S964" s="7" t="s">
        <v>99</v>
      </c>
      <c r="T964" s="7" t="s">
        <v>99</v>
      </c>
      <c r="U964" s="7" t="s">
        <v>99</v>
      </c>
      <c r="V964" s="7" t="s">
        <v>99</v>
      </c>
      <c r="W964" s="7" t="s">
        <v>99</v>
      </c>
      <c r="X964" s="7" t="s">
        <v>99</v>
      </c>
      <c r="Y964" s="7" t="s">
        <v>99</v>
      </c>
      <c r="Z964" s="7"/>
      <c r="AA964" s="7"/>
      <c r="AB964" s="7"/>
      <c r="AC964" s="7"/>
      <c r="AD964" s="7"/>
      <c r="AE964" s="7"/>
      <c r="AF964" s="7"/>
      <c r="AG964" s="7"/>
      <c r="AH964" s="7">
        <v>0</v>
      </c>
    </row>
    <row r="965" spans="1:34" ht="14.25" customHeight="1">
      <c r="A965" s="27">
        <v>41791</v>
      </c>
      <c r="B965" s="7" t="s">
        <v>1751</v>
      </c>
      <c r="C965" s="7" t="s">
        <v>405</v>
      </c>
      <c r="D965" s="7" t="s">
        <v>734</v>
      </c>
      <c r="E965" s="7" t="s">
        <v>1861</v>
      </c>
      <c r="F965" s="7" t="s">
        <v>99</v>
      </c>
      <c r="G965" s="7" t="s">
        <v>99</v>
      </c>
      <c r="H965" s="7" t="s">
        <v>99</v>
      </c>
      <c r="I965" s="7" t="s">
        <v>99</v>
      </c>
      <c r="J965" s="7" t="s">
        <v>99</v>
      </c>
      <c r="K965" s="7" t="s">
        <v>99</v>
      </c>
      <c r="L965" s="7" t="s">
        <v>99</v>
      </c>
      <c r="M965" s="7" t="s">
        <v>99</v>
      </c>
      <c r="N965" s="7" t="s">
        <v>99</v>
      </c>
      <c r="O965" s="7" t="s">
        <v>99</v>
      </c>
      <c r="P965" s="7" t="s">
        <v>99</v>
      </c>
      <c r="Q965" s="7" t="s">
        <v>99</v>
      </c>
      <c r="R965" s="7" t="s">
        <v>99</v>
      </c>
      <c r="S965" s="7" t="s">
        <v>99</v>
      </c>
      <c r="T965" s="7" t="s">
        <v>99</v>
      </c>
      <c r="U965" s="7" t="s">
        <v>99</v>
      </c>
      <c r="V965" s="7" t="s">
        <v>99</v>
      </c>
      <c r="W965" s="7" t="s">
        <v>99</v>
      </c>
      <c r="X965" s="7" t="s">
        <v>99</v>
      </c>
      <c r="Y965" s="7" t="s">
        <v>99</v>
      </c>
      <c r="Z965" s="7"/>
      <c r="AA965" s="7"/>
      <c r="AB965" s="7"/>
      <c r="AC965" s="7"/>
      <c r="AD965" s="7"/>
      <c r="AE965" s="7"/>
      <c r="AF965" s="7"/>
      <c r="AG965" s="7"/>
      <c r="AH965" s="7">
        <v>0</v>
      </c>
    </row>
    <row r="966" spans="1:34" ht="14.25" customHeight="1">
      <c r="A966" s="27">
        <v>41791</v>
      </c>
      <c r="B966" s="7" t="s">
        <v>1751</v>
      </c>
      <c r="C966" s="7" t="s">
        <v>405</v>
      </c>
      <c r="D966" s="7" t="s">
        <v>734</v>
      </c>
      <c r="E966" s="7" t="s">
        <v>1862</v>
      </c>
      <c r="F966" s="7" t="s">
        <v>99</v>
      </c>
      <c r="G966" s="7" t="s">
        <v>99</v>
      </c>
      <c r="H966" s="7" t="s">
        <v>99</v>
      </c>
      <c r="I966" s="7" t="s">
        <v>99</v>
      </c>
      <c r="J966" s="7" t="s">
        <v>99</v>
      </c>
      <c r="K966" s="7" t="s">
        <v>99</v>
      </c>
      <c r="L966" s="7" t="s">
        <v>99</v>
      </c>
      <c r="M966" s="7" t="s">
        <v>99</v>
      </c>
      <c r="N966" s="7" t="s">
        <v>99</v>
      </c>
      <c r="O966" s="7" t="s">
        <v>99</v>
      </c>
      <c r="P966" s="7" t="s">
        <v>99</v>
      </c>
      <c r="Q966" s="7" t="s">
        <v>99</v>
      </c>
      <c r="R966" s="7" t="s">
        <v>99</v>
      </c>
      <c r="S966" s="7" t="s">
        <v>99</v>
      </c>
      <c r="T966" s="7" t="s">
        <v>99</v>
      </c>
      <c r="U966" s="7" t="s">
        <v>99</v>
      </c>
      <c r="V966" s="7" t="s">
        <v>99</v>
      </c>
      <c r="W966" s="7" t="s">
        <v>99</v>
      </c>
      <c r="X966" s="7" t="s">
        <v>99</v>
      </c>
      <c r="Y966" s="7" t="s">
        <v>99</v>
      </c>
      <c r="Z966" s="7"/>
      <c r="AA966" s="7"/>
      <c r="AB966" s="7"/>
      <c r="AC966" s="7"/>
      <c r="AD966" s="7"/>
      <c r="AE966" s="7"/>
      <c r="AF966" s="7"/>
      <c r="AG966" s="7"/>
      <c r="AH966" s="7">
        <v>0</v>
      </c>
    </row>
    <row r="967" spans="1:34">
      <c r="A967" s="27">
        <v>41791</v>
      </c>
      <c r="B967" s="7" t="s">
        <v>1756</v>
      </c>
      <c r="C967" s="7" t="s">
        <v>1151</v>
      </c>
      <c r="D967" s="7" t="s">
        <v>734</v>
      </c>
      <c r="E967" s="7" t="s">
        <v>1843</v>
      </c>
      <c r="F967" s="7" t="s">
        <v>99</v>
      </c>
      <c r="G967" s="7" t="s">
        <v>99</v>
      </c>
      <c r="H967" s="7" t="s">
        <v>99</v>
      </c>
      <c r="I967" s="7" t="s">
        <v>99</v>
      </c>
      <c r="J967" s="7" t="s">
        <v>99</v>
      </c>
      <c r="K967" s="7" t="s">
        <v>99</v>
      </c>
      <c r="L967" s="7" t="s">
        <v>99</v>
      </c>
      <c r="M967" s="7" t="s">
        <v>99</v>
      </c>
      <c r="N967" s="7" t="s">
        <v>99</v>
      </c>
      <c r="O967" s="7" t="s">
        <v>99</v>
      </c>
      <c r="P967" s="7" t="s">
        <v>99</v>
      </c>
      <c r="Q967" s="7" t="s">
        <v>99</v>
      </c>
      <c r="R967" s="7" t="s">
        <v>99</v>
      </c>
      <c r="S967" s="7" t="s">
        <v>99</v>
      </c>
      <c r="T967" s="7" t="s">
        <v>99</v>
      </c>
      <c r="U967" s="7" t="s">
        <v>99</v>
      </c>
      <c r="V967" s="7" t="s">
        <v>99</v>
      </c>
      <c r="W967" s="7" t="s">
        <v>99</v>
      </c>
      <c r="X967" s="7" t="s">
        <v>99</v>
      </c>
      <c r="Y967" s="7" t="s">
        <v>99</v>
      </c>
      <c r="Z967" s="7"/>
      <c r="AA967" s="7"/>
      <c r="AB967" s="7"/>
      <c r="AC967" s="7"/>
      <c r="AD967" s="7"/>
      <c r="AE967" s="7"/>
      <c r="AF967" s="7"/>
      <c r="AG967" s="7"/>
      <c r="AH967" s="7">
        <v>0</v>
      </c>
    </row>
    <row r="968" spans="1:34">
      <c r="A968" s="27">
        <v>41791</v>
      </c>
      <c r="B968" s="7" t="s">
        <v>1756</v>
      </c>
      <c r="C968" s="7" t="s">
        <v>1151</v>
      </c>
      <c r="D968" s="7" t="s">
        <v>734</v>
      </c>
      <c r="E968" s="7" t="s">
        <v>943</v>
      </c>
      <c r="F968" s="7" t="s">
        <v>99</v>
      </c>
      <c r="G968" s="7" t="s">
        <v>99</v>
      </c>
      <c r="H968" s="7" t="s">
        <v>99</v>
      </c>
      <c r="I968" s="7" t="s">
        <v>99</v>
      </c>
      <c r="J968" s="7" t="s">
        <v>99</v>
      </c>
      <c r="K968" s="7" t="s">
        <v>99</v>
      </c>
      <c r="L968" s="7" t="s">
        <v>99</v>
      </c>
      <c r="M968" s="7" t="s">
        <v>99</v>
      </c>
      <c r="N968" s="7" t="s">
        <v>99</v>
      </c>
      <c r="O968" s="7" t="s">
        <v>99</v>
      </c>
      <c r="P968" s="7" t="s">
        <v>99</v>
      </c>
      <c r="Q968" s="7" t="s">
        <v>99</v>
      </c>
      <c r="R968" s="7" t="s">
        <v>99</v>
      </c>
      <c r="S968" s="7" t="s">
        <v>99</v>
      </c>
      <c r="T968" s="7" t="s">
        <v>99</v>
      </c>
      <c r="U968" s="7" t="s">
        <v>99</v>
      </c>
      <c r="V968" s="7" t="s">
        <v>99</v>
      </c>
      <c r="W968" s="7" t="s">
        <v>99</v>
      </c>
      <c r="X968" s="7" t="s">
        <v>99</v>
      </c>
      <c r="Y968" s="7" t="s">
        <v>99</v>
      </c>
      <c r="Z968" s="7"/>
      <c r="AA968" s="7"/>
      <c r="AB968" s="7"/>
      <c r="AC968" s="7"/>
      <c r="AD968" s="7"/>
      <c r="AE968" s="7"/>
      <c r="AF968" s="7"/>
      <c r="AG968" s="7"/>
      <c r="AH968" s="7">
        <v>0</v>
      </c>
    </row>
    <row r="969" spans="1:34">
      <c r="A969" s="27">
        <v>41791</v>
      </c>
      <c r="B969" s="7" t="s">
        <v>1756</v>
      </c>
      <c r="C969" s="7" t="s">
        <v>1151</v>
      </c>
      <c r="D969" s="7" t="s">
        <v>734</v>
      </c>
      <c r="E969" s="7" t="s">
        <v>1861</v>
      </c>
      <c r="F969" s="7" t="s">
        <v>99</v>
      </c>
      <c r="G969" s="7" t="s">
        <v>99</v>
      </c>
      <c r="H969" s="7" t="s">
        <v>99</v>
      </c>
      <c r="I969" s="7" t="s">
        <v>99</v>
      </c>
      <c r="J969" s="7" t="s">
        <v>99</v>
      </c>
      <c r="K969" s="7" t="s">
        <v>99</v>
      </c>
      <c r="L969" s="7" t="s">
        <v>99</v>
      </c>
      <c r="M969" s="7" t="s">
        <v>99</v>
      </c>
      <c r="N969" s="7" t="s">
        <v>99</v>
      </c>
      <c r="O969" s="7" t="s">
        <v>99</v>
      </c>
      <c r="P969" s="7" t="s">
        <v>99</v>
      </c>
      <c r="Q969" s="7" t="s">
        <v>99</v>
      </c>
      <c r="R969" s="7" t="s">
        <v>99</v>
      </c>
      <c r="S969" s="7" t="s">
        <v>99</v>
      </c>
      <c r="T969" s="7" t="s">
        <v>99</v>
      </c>
      <c r="U969" s="7" t="s">
        <v>99</v>
      </c>
      <c r="V969" s="7" t="s">
        <v>99</v>
      </c>
      <c r="W969" s="7" t="s">
        <v>99</v>
      </c>
      <c r="X969" s="7" t="s">
        <v>99</v>
      </c>
      <c r="Y969" s="7" t="s">
        <v>99</v>
      </c>
      <c r="Z969" s="7"/>
      <c r="AA969" s="7"/>
      <c r="AB969" s="7"/>
      <c r="AC969" s="7"/>
      <c r="AD969" s="7"/>
      <c r="AE969" s="7"/>
      <c r="AF969" s="7"/>
      <c r="AG969" s="7"/>
      <c r="AH969" s="7">
        <v>0</v>
      </c>
    </row>
    <row r="970" spans="1:34">
      <c r="A970" s="27">
        <v>41791</v>
      </c>
      <c r="B970" s="7" t="s">
        <v>1756</v>
      </c>
      <c r="C970" s="7" t="s">
        <v>1151</v>
      </c>
      <c r="D970" s="7" t="s">
        <v>734</v>
      </c>
      <c r="E970" s="7" t="s">
        <v>1862</v>
      </c>
      <c r="F970" s="7" t="s">
        <v>99</v>
      </c>
      <c r="G970" s="7" t="s">
        <v>99</v>
      </c>
      <c r="H970" s="7" t="s">
        <v>99</v>
      </c>
      <c r="I970" s="7" t="s">
        <v>99</v>
      </c>
      <c r="J970" s="7" t="s">
        <v>99</v>
      </c>
      <c r="K970" s="7" t="s">
        <v>99</v>
      </c>
      <c r="L970" s="7" t="s">
        <v>99</v>
      </c>
      <c r="M970" s="7" t="s">
        <v>99</v>
      </c>
      <c r="N970" s="7" t="s">
        <v>99</v>
      </c>
      <c r="O970" s="7" t="s">
        <v>99</v>
      </c>
      <c r="P970" s="7" t="s">
        <v>99</v>
      </c>
      <c r="Q970" s="7" t="s">
        <v>99</v>
      </c>
      <c r="R970" s="7" t="s">
        <v>99</v>
      </c>
      <c r="S970" s="7" t="s">
        <v>99</v>
      </c>
      <c r="T970" s="7" t="s">
        <v>99</v>
      </c>
      <c r="U970" s="7" t="s">
        <v>99</v>
      </c>
      <c r="V970" s="7" t="s">
        <v>99</v>
      </c>
      <c r="W970" s="7" t="s">
        <v>99</v>
      </c>
      <c r="X970" s="7" t="s">
        <v>99</v>
      </c>
      <c r="Y970" s="7" t="s">
        <v>99</v>
      </c>
      <c r="Z970" s="7"/>
      <c r="AA970" s="7"/>
      <c r="AB970" s="7"/>
      <c r="AC970" s="7"/>
      <c r="AD970" s="7"/>
      <c r="AE970" s="7"/>
      <c r="AF970" s="7"/>
      <c r="AG970" s="7"/>
      <c r="AH970" s="7">
        <v>0</v>
      </c>
    </row>
    <row r="971" spans="1:34" ht="14.25" customHeight="1">
      <c r="A971" s="27">
        <v>41791</v>
      </c>
      <c r="B971" s="7" t="s">
        <v>1756</v>
      </c>
      <c r="C971" s="7" t="s">
        <v>1863</v>
      </c>
      <c r="D971" s="7" t="s">
        <v>734</v>
      </c>
      <c r="E971" s="7" t="s">
        <v>1843</v>
      </c>
      <c r="F971" s="7" t="s">
        <v>99</v>
      </c>
      <c r="G971" s="7" t="s">
        <v>99</v>
      </c>
      <c r="H971" s="7" t="s">
        <v>99</v>
      </c>
      <c r="I971" s="7" t="s">
        <v>99</v>
      </c>
      <c r="J971" s="7" t="s">
        <v>99</v>
      </c>
      <c r="K971" s="7" t="s">
        <v>99</v>
      </c>
      <c r="L971" s="7" t="s">
        <v>99</v>
      </c>
      <c r="M971" s="7" t="s">
        <v>99</v>
      </c>
      <c r="N971" s="7" t="s">
        <v>99</v>
      </c>
      <c r="O971" s="7" t="s">
        <v>99</v>
      </c>
      <c r="P971" s="7" t="s">
        <v>99</v>
      </c>
      <c r="Q971" s="7" t="s">
        <v>99</v>
      </c>
      <c r="R971" s="7" t="s">
        <v>99</v>
      </c>
      <c r="S971" s="7" t="s">
        <v>99</v>
      </c>
      <c r="T971" s="7" t="s">
        <v>99</v>
      </c>
      <c r="U971" s="7" t="s">
        <v>99</v>
      </c>
      <c r="V971" s="7" t="s">
        <v>99</v>
      </c>
      <c r="W971" s="7" t="s">
        <v>99</v>
      </c>
      <c r="X971" s="7" t="s">
        <v>99</v>
      </c>
      <c r="Y971" s="7" t="s">
        <v>99</v>
      </c>
      <c r="Z971" s="7"/>
      <c r="AA971" s="7"/>
      <c r="AB971" s="7"/>
      <c r="AC971" s="7"/>
      <c r="AD971" s="7"/>
      <c r="AE971" s="7"/>
      <c r="AF971" s="7"/>
      <c r="AG971" s="7"/>
      <c r="AH971" s="7">
        <v>0</v>
      </c>
    </row>
    <row r="972" spans="1:34" ht="14.25" customHeight="1">
      <c r="A972" s="27">
        <v>41791</v>
      </c>
      <c r="B972" s="7" t="s">
        <v>1756</v>
      </c>
      <c r="C972" s="7" t="s">
        <v>1863</v>
      </c>
      <c r="D972" s="7" t="s">
        <v>734</v>
      </c>
      <c r="E972" s="7" t="s">
        <v>943</v>
      </c>
      <c r="F972" s="7" t="s">
        <v>99</v>
      </c>
      <c r="G972" s="7" t="s">
        <v>99</v>
      </c>
      <c r="H972" s="7" t="s">
        <v>99</v>
      </c>
      <c r="I972" s="7" t="s">
        <v>99</v>
      </c>
      <c r="J972" s="7" t="s">
        <v>99</v>
      </c>
      <c r="K972" s="7" t="s">
        <v>99</v>
      </c>
      <c r="L972" s="7" t="s">
        <v>99</v>
      </c>
      <c r="M972" s="7" t="s">
        <v>99</v>
      </c>
      <c r="N972" s="7" t="s">
        <v>99</v>
      </c>
      <c r="O972" s="7" t="s">
        <v>99</v>
      </c>
      <c r="P972" s="7" t="s">
        <v>99</v>
      </c>
      <c r="Q972" s="7" t="s">
        <v>99</v>
      </c>
      <c r="R972" s="7" t="s">
        <v>99</v>
      </c>
      <c r="S972" s="7" t="s">
        <v>99</v>
      </c>
      <c r="T972" s="7" t="s">
        <v>99</v>
      </c>
      <c r="U972" s="7" t="s">
        <v>99</v>
      </c>
      <c r="V972" s="7" t="s">
        <v>99</v>
      </c>
      <c r="W972" s="7" t="s">
        <v>99</v>
      </c>
      <c r="X972" s="7" t="s">
        <v>99</v>
      </c>
      <c r="Y972" s="7" t="s">
        <v>99</v>
      </c>
      <c r="Z972" s="7"/>
      <c r="AA972" s="7"/>
      <c r="AB972" s="7"/>
      <c r="AC972" s="7"/>
      <c r="AD972" s="7"/>
      <c r="AE972" s="7"/>
      <c r="AF972" s="7"/>
      <c r="AG972" s="7"/>
      <c r="AH972" s="7">
        <v>0</v>
      </c>
    </row>
    <row r="973" spans="1:34" ht="14.25" customHeight="1">
      <c r="A973" s="27">
        <v>41791</v>
      </c>
      <c r="B973" s="7" t="s">
        <v>1756</v>
      </c>
      <c r="C973" s="7" t="s">
        <v>1863</v>
      </c>
      <c r="D973" s="7" t="s">
        <v>734</v>
      </c>
      <c r="E973" s="7" t="s">
        <v>1861</v>
      </c>
      <c r="F973" s="7" t="s">
        <v>99</v>
      </c>
      <c r="G973" s="7" t="s">
        <v>99</v>
      </c>
      <c r="H973" s="7" t="s">
        <v>99</v>
      </c>
      <c r="I973" s="7" t="s">
        <v>99</v>
      </c>
      <c r="J973" s="7" t="s">
        <v>99</v>
      </c>
      <c r="K973" s="7" t="s">
        <v>99</v>
      </c>
      <c r="L973" s="7" t="s">
        <v>99</v>
      </c>
      <c r="M973" s="7" t="s">
        <v>99</v>
      </c>
      <c r="N973" s="7" t="s">
        <v>99</v>
      </c>
      <c r="O973" s="7" t="s">
        <v>99</v>
      </c>
      <c r="P973" s="7" t="s">
        <v>99</v>
      </c>
      <c r="Q973" s="7" t="s">
        <v>99</v>
      </c>
      <c r="R973" s="7" t="s">
        <v>99</v>
      </c>
      <c r="S973" s="7" t="s">
        <v>99</v>
      </c>
      <c r="T973" s="7" t="s">
        <v>99</v>
      </c>
      <c r="U973" s="7" t="s">
        <v>99</v>
      </c>
      <c r="V973" s="7" t="s">
        <v>99</v>
      </c>
      <c r="W973" s="7" t="s">
        <v>99</v>
      </c>
      <c r="X973" s="7" t="s">
        <v>99</v>
      </c>
      <c r="Y973" s="7" t="s">
        <v>99</v>
      </c>
      <c r="Z973" s="7"/>
      <c r="AA973" s="7"/>
      <c r="AB973" s="7"/>
      <c r="AC973" s="7"/>
      <c r="AD973" s="7"/>
      <c r="AE973" s="7"/>
      <c r="AF973" s="7"/>
      <c r="AG973" s="7"/>
      <c r="AH973" s="7">
        <v>0</v>
      </c>
    </row>
    <row r="974" spans="1:34" ht="14.25" customHeight="1">
      <c r="A974" s="27">
        <v>41791</v>
      </c>
      <c r="B974" s="7" t="s">
        <v>1756</v>
      </c>
      <c r="C974" s="7" t="s">
        <v>1863</v>
      </c>
      <c r="D974" s="7" t="s">
        <v>734</v>
      </c>
      <c r="E974" s="7" t="s">
        <v>1862</v>
      </c>
      <c r="F974" s="7" t="s">
        <v>99</v>
      </c>
      <c r="G974" s="7" t="s">
        <v>99</v>
      </c>
      <c r="H974" s="7" t="s">
        <v>99</v>
      </c>
      <c r="I974" s="7" t="s">
        <v>99</v>
      </c>
      <c r="J974" s="7" t="s">
        <v>99</v>
      </c>
      <c r="K974" s="7" t="s">
        <v>99</v>
      </c>
      <c r="L974" s="7" t="s">
        <v>99</v>
      </c>
      <c r="M974" s="7" t="s">
        <v>99</v>
      </c>
      <c r="N974" s="7" t="s">
        <v>99</v>
      </c>
      <c r="O974" s="7" t="s">
        <v>99</v>
      </c>
      <c r="P974" s="7" t="s">
        <v>99</v>
      </c>
      <c r="Q974" s="7" t="s">
        <v>99</v>
      </c>
      <c r="R974" s="7" t="s">
        <v>99</v>
      </c>
      <c r="S974" s="7" t="s">
        <v>99</v>
      </c>
      <c r="T974" s="7" t="s">
        <v>99</v>
      </c>
      <c r="U974" s="7" t="s">
        <v>99</v>
      </c>
      <c r="V974" s="7" t="s">
        <v>99</v>
      </c>
      <c r="W974" s="7" t="s">
        <v>99</v>
      </c>
      <c r="X974" s="7" t="s">
        <v>99</v>
      </c>
      <c r="Y974" s="7" t="s">
        <v>99</v>
      </c>
      <c r="Z974" s="7"/>
      <c r="AA974" s="7"/>
      <c r="AB974" s="7"/>
      <c r="AC974" s="7"/>
      <c r="AD974" s="7"/>
      <c r="AE974" s="7"/>
      <c r="AF974" s="7"/>
      <c r="AG974" s="7"/>
      <c r="AH974" s="7">
        <v>0</v>
      </c>
    </row>
    <row r="975" spans="1:34" ht="14.25" customHeight="1">
      <c r="A975" s="27">
        <v>41791</v>
      </c>
      <c r="B975" s="7" t="s">
        <v>1756</v>
      </c>
      <c r="C975" s="7" t="s">
        <v>1865</v>
      </c>
      <c r="D975" s="7" t="s">
        <v>734</v>
      </c>
      <c r="E975" s="7" t="s">
        <v>1843</v>
      </c>
      <c r="F975" s="7" t="s">
        <v>99</v>
      </c>
      <c r="G975" s="7" t="s">
        <v>99</v>
      </c>
      <c r="H975" s="7" t="s">
        <v>99</v>
      </c>
      <c r="I975" s="7" t="s">
        <v>99</v>
      </c>
      <c r="J975" s="7" t="s">
        <v>99</v>
      </c>
      <c r="K975" s="7" t="s">
        <v>99</v>
      </c>
      <c r="L975" s="7" t="s">
        <v>99</v>
      </c>
      <c r="M975" s="7" t="s">
        <v>99</v>
      </c>
      <c r="N975" s="7" t="s">
        <v>99</v>
      </c>
      <c r="O975" s="7" t="s">
        <v>99</v>
      </c>
      <c r="P975" s="7" t="s">
        <v>99</v>
      </c>
      <c r="Q975" s="7" t="s">
        <v>99</v>
      </c>
      <c r="R975" s="7" t="s">
        <v>99</v>
      </c>
      <c r="S975" s="7" t="s">
        <v>99</v>
      </c>
      <c r="T975" s="7" t="s">
        <v>99</v>
      </c>
      <c r="U975" s="7" t="s">
        <v>99</v>
      </c>
      <c r="V975" s="7" t="s">
        <v>99</v>
      </c>
      <c r="W975" s="7" t="s">
        <v>99</v>
      </c>
      <c r="X975" s="7" t="s">
        <v>99</v>
      </c>
      <c r="Y975" s="7" t="s">
        <v>99</v>
      </c>
      <c r="Z975" s="7"/>
      <c r="AA975" s="7"/>
      <c r="AB975" s="7"/>
      <c r="AC975" s="7"/>
      <c r="AD975" s="7"/>
      <c r="AE975" s="7"/>
      <c r="AF975" s="7"/>
      <c r="AG975" s="7"/>
      <c r="AH975" s="7">
        <v>0</v>
      </c>
    </row>
    <row r="976" spans="1:34" ht="14.25" customHeight="1">
      <c r="A976" s="27">
        <v>41791</v>
      </c>
      <c r="B976" s="7" t="s">
        <v>1756</v>
      </c>
      <c r="C976" s="7" t="s">
        <v>1865</v>
      </c>
      <c r="D976" s="7" t="s">
        <v>734</v>
      </c>
      <c r="E976" s="7" t="s">
        <v>943</v>
      </c>
      <c r="F976" s="7" t="s">
        <v>99</v>
      </c>
      <c r="G976" s="7" t="s">
        <v>99</v>
      </c>
      <c r="H976" s="7" t="s">
        <v>99</v>
      </c>
      <c r="I976" s="7" t="s">
        <v>99</v>
      </c>
      <c r="J976" s="7" t="s">
        <v>99</v>
      </c>
      <c r="K976" s="7" t="s">
        <v>99</v>
      </c>
      <c r="L976" s="7" t="s">
        <v>99</v>
      </c>
      <c r="M976" s="7" t="s">
        <v>99</v>
      </c>
      <c r="N976" s="7" t="s">
        <v>99</v>
      </c>
      <c r="O976" s="7" t="s">
        <v>99</v>
      </c>
      <c r="P976" s="7" t="s">
        <v>99</v>
      </c>
      <c r="Q976" s="7" t="s">
        <v>99</v>
      </c>
      <c r="R976" s="7" t="s">
        <v>99</v>
      </c>
      <c r="S976" s="7" t="s">
        <v>99</v>
      </c>
      <c r="T976" s="7" t="s">
        <v>99</v>
      </c>
      <c r="U976" s="7" t="s">
        <v>99</v>
      </c>
      <c r="V976" s="7" t="s">
        <v>99</v>
      </c>
      <c r="W976" s="7" t="s">
        <v>99</v>
      </c>
      <c r="X976" s="7" t="s">
        <v>99</v>
      </c>
      <c r="Y976" s="7" t="s">
        <v>99</v>
      </c>
      <c r="Z976" s="7"/>
      <c r="AA976" s="7"/>
      <c r="AB976" s="7"/>
      <c r="AC976" s="7"/>
      <c r="AD976" s="7"/>
      <c r="AE976" s="7"/>
      <c r="AF976" s="7"/>
      <c r="AG976" s="7"/>
      <c r="AH976" s="7">
        <v>0</v>
      </c>
    </row>
    <row r="977" spans="1:34" ht="14.25" customHeight="1">
      <c r="A977" s="27">
        <v>41791</v>
      </c>
      <c r="B977" s="7" t="s">
        <v>1756</v>
      </c>
      <c r="C977" s="7" t="s">
        <v>1865</v>
      </c>
      <c r="D977" s="7" t="s">
        <v>734</v>
      </c>
      <c r="E977" s="7" t="s">
        <v>1861</v>
      </c>
      <c r="F977" s="7" t="s">
        <v>99</v>
      </c>
      <c r="G977" s="7" t="s">
        <v>99</v>
      </c>
      <c r="H977" s="7" t="s">
        <v>99</v>
      </c>
      <c r="I977" s="7" t="s">
        <v>99</v>
      </c>
      <c r="J977" s="7" t="s">
        <v>99</v>
      </c>
      <c r="K977" s="7" t="s">
        <v>99</v>
      </c>
      <c r="L977" s="7" t="s">
        <v>99</v>
      </c>
      <c r="M977" s="7" t="s">
        <v>99</v>
      </c>
      <c r="N977" s="7" t="s">
        <v>99</v>
      </c>
      <c r="O977" s="7" t="s">
        <v>99</v>
      </c>
      <c r="P977" s="7" t="s">
        <v>99</v>
      </c>
      <c r="Q977" s="7" t="s">
        <v>99</v>
      </c>
      <c r="R977" s="7" t="s">
        <v>99</v>
      </c>
      <c r="S977" s="7" t="s">
        <v>99</v>
      </c>
      <c r="T977" s="7" t="s">
        <v>99</v>
      </c>
      <c r="U977" s="7" t="s">
        <v>99</v>
      </c>
      <c r="V977" s="7" t="s">
        <v>99</v>
      </c>
      <c r="W977" s="7" t="s">
        <v>99</v>
      </c>
      <c r="X977" s="7" t="s">
        <v>99</v>
      </c>
      <c r="Y977" s="7" t="s">
        <v>99</v>
      </c>
      <c r="Z977" s="7"/>
      <c r="AA977" s="7"/>
      <c r="AB977" s="7"/>
      <c r="AC977" s="7"/>
      <c r="AD977" s="7"/>
      <c r="AE977" s="7"/>
      <c r="AF977" s="7"/>
      <c r="AG977" s="7"/>
      <c r="AH977" s="7">
        <v>0</v>
      </c>
    </row>
    <row r="978" spans="1:34" ht="14.25" customHeight="1">
      <c r="A978" s="27">
        <v>41791</v>
      </c>
      <c r="B978" s="7" t="s">
        <v>1756</v>
      </c>
      <c r="C978" s="7" t="s">
        <v>1865</v>
      </c>
      <c r="D978" s="7" t="s">
        <v>734</v>
      </c>
      <c r="E978" s="7" t="s">
        <v>1862</v>
      </c>
      <c r="F978" s="7" t="s">
        <v>99</v>
      </c>
      <c r="G978" s="7" t="s">
        <v>99</v>
      </c>
      <c r="H978" s="7" t="s">
        <v>99</v>
      </c>
      <c r="I978" s="7" t="s">
        <v>99</v>
      </c>
      <c r="J978" s="7" t="s">
        <v>99</v>
      </c>
      <c r="K978" s="7" t="s">
        <v>99</v>
      </c>
      <c r="L978" s="7" t="s">
        <v>99</v>
      </c>
      <c r="M978" s="7" t="s">
        <v>99</v>
      </c>
      <c r="N978" s="7" t="s">
        <v>99</v>
      </c>
      <c r="O978" s="7" t="s">
        <v>99</v>
      </c>
      <c r="P978" s="7" t="s">
        <v>99</v>
      </c>
      <c r="Q978" s="7" t="s">
        <v>99</v>
      </c>
      <c r="R978" s="7" t="s">
        <v>99</v>
      </c>
      <c r="S978" s="7" t="s">
        <v>99</v>
      </c>
      <c r="T978" s="7" t="s">
        <v>99</v>
      </c>
      <c r="U978" s="7" t="s">
        <v>99</v>
      </c>
      <c r="V978" s="7" t="s">
        <v>99</v>
      </c>
      <c r="W978" s="7" t="s">
        <v>99</v>
      </c>
      <c r="X978" s="7" t="s">
        <v>99</v>
      </c>
      <c r="Y978" s="7" t="s">
        <v>99</v>
      </c>
      <c r="Z978" s="7"/>
      <c r="AA978" s="7"/>
      <c r="AB978" s="7"/>
      <c r="AC978" s="7"/>
      <c r="AD978" s="7"/>
      <c r="AE978" s="7"/>
      <c r="AF978" s="7"/>
      <c r="AG978" s="7"/>
      <c r="AH978" s="7">
        <v>0</v>
      </c>
    </row>
    <row r="979" spans="1:34" ht="14.25" customHeight="1">
      <c r="A979" s="27">
        <v>41791</v>
      </c>
      <c r="B979" s="7" t="s">
        <v>1756</v>
      </c>
      <c r="C979" s="7" t="s">
        <v>1865</v>
      </c>
      <c r="D979" s="7" t="s">
        <v>1866</v>
      </c>
      <c r="E979" s="7" t="s">
        <v>1843</v>
      </c>
      <c r="F979" s="7" t="s">
        <v>99</v>
      </c>
      <c r="G979" s="7" t="s">
        <v>99</v>
      </c>
      <c r="H979" s="7" t="s">
        <v>99</v>
      </c>
      <c r="I979" s="7" t="s">
        <v>99</v>
      </c>
      <c r="J979" s="7" t="s">
        <v>99</v>
      </c>
      <c r="K979" s="7" t="s">
        <v>99</v>
      </c>
      <c r="L979" s="7" t="s">
        <v>99</v>
      </c>
      <c r="M979" s="7" t="s">
        <v>99</v>
      </c>
      <c r="N979" s="7" t="s">
        <v>99</v>
      </c>
      <c r="O979" s="7" t="s">
        <v>99</v>
      </c>
      <c r="P979" s="7" t="s">
        <v>99</v>
      </c>
      <c r="Q979" s="7" t="s">
        <v>99</v>
      </c>
      <c r="R979" s="7" t="s">
        <v>99</v>
      </c>
      <c r="S979" s="7" t="s">
        <v>99</v>
      </c>
      <c r="T979" s="7" t="s">
        <v>99</v>
      </c>
      <c r="U979" s="7" t="s">
        <v>99</v>
      </c>
      <c r="V979" s="7" t="s">
        <v>99</v>
      </c>
      <c r="W979" s="7" t="s">
        <v>99</v>
      </c>
      <c r="X979" s="7" t="s">
        <v>99</v>
      </c>
      <c r="Y979" s="7" t="s">
        <v>99</v>
      </c>
      <c r="Z979" s="7"/>
      <c r="AA979" s="7"/>
      <c r="AB979" s="7"/>
      <c r="AC979" s="7"/>
      <c r="AD979" s="7"/>
      <c r="AE979" s="7"/>
      <c r="AF979" s="7"/>
      <c r="AG979" s="7"/>
      <c r="AH979" s="7">
        <v>0</v>
      </c>
    </row>
    <row r="980" spans="1:34" ht="14.25" customHeight="1">
      <c r="A980" s="27">
        <v>41791</v>
      </c>
      <c r="B980" s="7" t="s">
        <v>1756</v>
      </c>
      <c r="C980" s="7" t="s">
        <v>1865</v>
      </c>
      <c r="D980" s="7" t="s">
        <v>1866</v>
      </c>
      <c r="E980" s="7" t="s">
        <v>943</v>
      </c>
      <c r="F980" s="7" t="s">
        <v>99</v>
      </c>
      <c r="G980" s="7" t="s">
        <v>99</v>
      </c>
      <c r="H980" s="7" t="s">
        <v>99</v>
      </c>
      <c r="I980" s="7" t="s">
        <v>99</v>
      </c>
      <c r="J980" s="7" t="s">
        <v>99</v>
      </c>
      <c r="K980" s="7" t="s">
        <v>99</v>
      </c>
      <c r="L980" s="7" t="s">
        <v>99</v>
      </c>
      <c r="M980" s="7" t="s">
        <v>99</v>
      </c>
      <c r="N980" s="7" t="s">
        <v>99</v>
      </c>
      <c r="O980" s="7" t="s">
        <v>99</v>
      </c>
      <c r="P980" s="7" t="s">
        <v>99</v>
      </c>
      <c r="Q980" s="7" t="s">
        <v>99</v>
      </c>
      <c r="R980" s="7" t="s">
        <v>99</v>
      </c>
      <c r="S980" s="7" t="s">
        <v>99</v>
      </c>
      <c r="T980" s="7" t="s">
        <v>99</v>
      </c>
      <c r="U980" s="7" t="s">
        <v>99</v>
      </c>
      <c r="V980" s="7" t="s">
        <v>99</v>
      </c>
      <c r="W980" s="7" t="s">
        <v>99</v>
      </c>
      <c r="X980" s="7" t="s">
        <v>99</v>
      </c>
      <c r="Y980" s="7" t="s">
        <v>99</v>
      </c>
      <c r="Z980" s="7"/>
      <c r="AA980" s="7"/>
      <c r="AB980" s="7"/>
      <c r="AC980" s="7"/>
      <c r="AD980" s="7"/>
      <c r="AE980" s="7"/>
      <c r="AF980" s="7"/>
      <c r="AG980" s="7"/>
      <c r="AH980" s="7">
        <v>0</v>
      </c>
    </row>
    <row r="981" spans="1:34" ht="14.25" customHeight="1">
      <c r="A981" s="27">
        <v>41791</v>
      </c>
      <c r="B981" s="7" t="s">
        <v>1756</v>
      </c>
      <c r="C981" s="7" t="s">
        <v>1865</v>
      </c>
      <c r="D981" s="7" t="s">
        <v>1866</v>
      </c>
      <c r="E981" s="7" t="s">
        <v>1861</v>
      </c>
      <c r="F981" s="7" t="s">
        <v>99</v>
      </c>
      <c r="G981" s="7" t="s">
        <v>99</v>
      </c>
      <c r="H981" s="7" t="s">
        <v>99</v>
      </c>
      <c r="I981" s="7" t="s">
        <v>99</v>
      </c>
      <c r="J981" s="7" t="s">
        <v>99</v>
      </c>
      <c r="K981" s="7" t="s">
        <v>99</v>
      </c>
      <c r="L981" s="7" t="s">
        <v>99</v>
      </c>
      <c r="M981" s="7" t="s">
        <v>99</v>
      </c>
      <c r="N981" s="7" t="s">
        <v>99</v>
      </c>
      <c r="O981" s="7" t="s">
        <v>99</v>
      </c>
      <c r="P981" s="7" t="s">
        <v>99</v>
      </c>
      <c r="Q981" s="7" t="s">
        <v>99</v>
      </c>
      <c r="R981" s="7" t="s">
        <v>99</v>
      </c>
      <c r="S981" s="7" t="s">
        <v>99</v>
      </c>
      <c r="T981" s="7" t="s">
        <v>99</v>
      </c>
      <c r="U981" s="7" t="s">
        <v>99</v>
      </c>
      <c r="V981" s="7" t="s">
        <v>99</v>
      </c>
      <c r="W981" s="7" t="s">
        <v>99</v>
      </c>
      <c r="X981" s="7" t="s">
        <v>99</v>
      </c>
      <c r="Y981" s="7" t="s">
        <v>99</v>
      </c>
      <c r="Z981" s="7"/>
      <c r="AA981" s="7"/>
      <c r="AB981" s="7"/>
      <c r="AC981" s="7"/>
      <c r="AD981" s="7"/>
      <c r="AE981" s="7"/>
      <c r="AF981" s="7"/>
      <c r="AG981" s="7"/>
      <c r="AH981" s="7">
        <v>0</v>
      </c>
    </row>
    <row r="982" spans="1:34" ht="14.25" customHeight="1">
      <c r="A982" s="27">
        <v>41791</v>
      </c>
      <c r="B982" s="7" t="s">
        <v>1756</v>
      </c>
      <c r="C982" s="7" t="s">
        <v>1865</v>
      </c>
      <c r="D982" s="7" t="s">
        <v>1866</v>
      </c>
      <c r="E982" s="7" t="s">
        <v>1862</v>
      </c>
      <c r="F982" s="7" t="s">
        <v>99</v>
      </c>
      <c r="G982" s="7" t="s">
        <v>99</v>
      </c>
      <c r="H982" s="7" t="s">
        <v>99</v>
      </c>
      <c r="I982" s="7" t="s">
        <v>99</v>
      </c>
      <c r="J982" s="7" t="s">
        <v>99</v>
      </c>
      <c r="K982" s="7" t="s">
        <v>99</v>
      </c>
      <c r="L982" s="7" t="s">
        <v>99</v>
      </c>
      <c r="M982" s="7" t="s">
        <v>99</v>
      </c>
      <c r="N982" s="7" t="s">
        <v>99</v>
      </c>
      <c r="O982" s="7" t="s">
        <v>99</v>
      </c>
      <c r="P982" s="7" t="s">
        <v>99</v>
      </c>
      <c r="Q982" s="7" t="s">
        <v>99</v>
      </c>
      <c r="R982" s="7" t="s">
        <v>99</v>
      </c>
      <c r="S982" s="7" t="s">
        <v>99</v>
      </c>
      <c r="T982" s="7" t="s">
        <v>99</v>
      </c>
      <c r="U982" s="7" t="s">
        <v>99</v>
      </c>
      <c r="V982" s="7" t="s">
        <v>99</v>
      </c>
      <c r="W982" s="7" t="s">
        <v>99</v>
      </c>
      <c r="X982" s="7" t="s">
        <v>99</v>
      </c>
      <c r="Y982" s="7" t="s">
        <v>99</v>
      </c>
      <c r="Z982" s="7"/>
      <c r="AA982" s="7"/>
      <c r="AB982" s="7"/>
      <c r="AC982" s="7"/>
      <c r="AD982" s="7"/>
      <c r="AE982" s="7"/>
      <c r="AF982" s="7"/>
      <c r="AG982" s="7"/>
      <c r="AH982" s="7">
        <v>0</v>
      </c>
    </row>
    <row r="983" spans="1:34" ht="14.25" customHeight="1">
      <c r="A983" s="27">
        <v>41791</v>
      </c>
      <c r="B983" s="7" t="s">
        <v>1756</v>
      </c>
      <c r="C983" s="7" t="s">
        <v>1865</v>
      </c>
      <c r="D983" s="7" t="s">
        <v>1374</v>
      </c>
      <c r="E983" s="7" t="s">
        <v>1843</v>
      </c>
      <c r="F983" s="7" t="s">
        <v>99</v>
      </c>
      <c r="G983" s="7" t="s">
        <v>99</v>
      </c>
      <c r="H983" s="7" t="s">
        <v>99</v>
      </c>
      <c r="I983" s="7" t="s">
        <v>99</v>
      </c>
      <c r="J983" s="7" t="s">
        <v>99</v>
      </c>
      <c r="K983" s="7" t="s">
        <v>99</v>
      </c>
      <c r="L983" s="7" t="s">
        <v>99</v>
      </c>
      <c r="M983" s="7" t="s">
        <v>99</v>
      </c>
      <c r="N983" s="7" t="s">
        <v>99</v>
      </c>
      <c r="O983" s="7" t="s">
        <v>99</v>
      </c>
      <c r="P983" s="7" t="s">
        <v>99</v>
      </c>
      <c r="Q983" s="7" t="s">
        <v>99</v>
      </c>
      <c r="R983" s="7" t="s">
        <v>99</v>
      </c>
      <c r="S983" s="7" t="s">
        <v>99</v>
      </c>
      <c r="T983" s="7" t="s">
        <v>99</v>
      </c>
      <c r="U983" s="7" t="s">
        <v>99</v>
      </c>
      <c r="V983" s="7" t="s">
        <v>99</v>
      </c>
      <c r="W983" s="7" t="s">
        <v>99</v>
      </c>
      <c r="X983" s="7" t="s">
        <v>99</v>
      </c>
      <c r="Y983" s="7" t="s">
        <v>99</v>
      </c>
      <c r="Z983" s="7"/>
      <c r="AA983" s="7"/>
      <c r="AB983" s="7"/>
      <c r="AC983" s="7"/>
      <c r="AD983" s="7"/>
      <c r="AE983" s="7"/>
      <c r="AF983" s="7"/>
      <c r="AG983" s="7"/>
      <c r="AH983" s="7">
        <v>0</v>
      </c>
    </row>
    <row r="984" spans="1:34" ht="14.25" customHeight="1">
      <c r="A984" s="27">
        <v>41791</v>
      </c>
      <c r="B984" s="7" t="s">
        <v>1756</v>
      </c>
      <c r="C984" s="7" t="s">
        <v>1865</v>
      </c>
      <c r="D984" s="7" t="s">
        <v>1374</v>
      </c>
      <c r="E984" s="7" t="s">
        <v>943</v>
      </c>
      <c r="F984" s="7" t="s">
        <v>99</v>
      </c>
      <c r="G984" s="7" t="s">
        <v>99</v>
      </c>
      <c r="H984" s="7" t="s">
        <v>99</v>
      </c>
      <c r="I984" s="7" t="s">
        <v>99</v>
      </c>
      <c r="J984" s="7" t="s">
        <v>99</v>
      </c>
      <c r="K984" s="7" t="s">
        <v>99</v>
      </c>
      <c r="L984" s="7" t="s">
        <v>99</v>
      </c>
      <c r="M984" s="7" t="s">
        <v>99</v>
      </c>
      <c r="N984" s="7" t="s">
        <v>99</v>
      </c>
      <c r="O984" s="7" t="s">
        <v>99</v>
      </c>
      <c r="P984" s="7" t="s">
        <v>99</v>
      </c>
      <c r="Q984" s="7" t="s">
        <v>99</v>
      </c>
      <c r="R984" s="7" t="s">
        <v>99</v>
      </c>
      <c r="S984" s="7" t="s">
        <v>99</v>
      </c>
      <c r="T984" s="7" t="s">
        <v>99</v>
      </c>
      <c r="U984" s="7" t="s">
        <v>99</v>
      </c>
      <c r="V984" s="7" t="s">
        <v>99</v>
      </c>
      <c r="W984" s="7" t="s">
        <v>99</v>
      </c>
      <c r="X984" s="7" t="s">
        <v>99</v>
      </c>
      <c r="Y984" s="7" t="s">
        <v>99</v>
      </c>
      <c r="Z984" s="7"/>
      <c r="AA984" s="7"/>
      <c r="AB984" s="7"/>
      <c r="AC984" s="7"/>
      <c r="AD984" s="7"/>
      <c r="AE984" s="7"/>
      <c r="AF984" s="7"/>
      <c r="AG984" s="7"/>
      <c r="AH984" s="7">
        <v>0</v>
      </c>
    </row>
    <row r="985" spans="1:34" ht="14.25" customHeight="1">
      <c r="A985" s="27">
        <v>41791</v>
      </c>
      <c r="B985" s="7" t="s">
        <v>1756</v>
      </c>
      <c r="C985" s="7" t="s">
        <v>1865</v>
      </c>
      <c r="D985" s="7" t="s">
        <v>1374</v>
      </c>
      <c r="E985" s="7" t="s">
        <v>1861</v>
      </c>
      <c r="F985" s="7" t="s">
        <v>99</v>
      </c>
      <c r="G985" s="7" t="s">
        <v>99</v>
      </c>
      <c r="H985" s="7" t="s">
        <v>99</v>
      </c>
      <c r="I985" s="7" t="s">
        <v>99</v>
      </c>
      <c r="J985" s="7" t="s">
        <v>99</v>
      </c>
      <c r="K985" s="7" t="s">
        <v>99</v>
      </c>
      <c r="L985" s="7" t="s">
        <v>99</v>
      </c>
      <c r="M985" s="7" t="s">
        <v>99</v>
      </c>
      <c r="N985" s="7" t="s">
        <v>99</v>
      </c>
      <c r="O985" s="7" t="s">
        <v>99</v>
      </c>
      <c r="P985" s="7" t="s">
        <v>99</v>
      </c>
      <c r="Q985" s="7" t="s">
        <v>99</v>
      </c>
      <c r="R985" s="7" t="s">
        <v>99</v>
      </c>
      <c r="S985" s="7" t="s">
        <v>99</v>
      </c>
      <c r="T985" s="7" t="s">
        <v>99</v>
      </c>
      <c r="U985" s="7" t="s">
        <v>99</v>
      </c>
      <c r="V985" s="7" t="s">
        <v>99</v>
      </c>
      <c r="W985" s="7" t="s">
        <v>99</v>
      </c>
      <c r="X985" s="7" t="s">
        <v>99</v>
      </c>
      <c r="Y985" s="7" t="s">
        <v>99</v>
      </c>
      <c r="Z985" s="7"/>
      <c r="AA985" s="7"/>
      <c r="AB985" s="7"/>
      <c r="AC985" s="7"/>
      <c r="AD985" s="7"/>
      <c r="AE985" s="7"/>
      <c r="AF985" s="7"/>
      <c r="AG985" s="7"/>
      <c r="AH985" s="7">
        <v>0</v>
      </c>
    </row>
    <row r="986" spans="1:34" ht="14.25" customHeight="1">
      <c r="A986" s="27">
        <v>41791</v>
      </c>
      <c r="B986" s="7" t="s">
        <v>1756</v>
      </c>
      <c r="C986" s="7" t="s">
        <v>1865</v>
      </c>
      <c r="D986" s="7" t="s">
        <v>1374</v>
      </c>
      <c r="E986" s="7" t="s">
        <v>1862</v>
      </c>
      <c r="F986" s="7" t="s">
        <v>99</v>
      </c>
      <c r="G986" s="7" t="s">
        <v>99</v>
      </c>
      <c r="H986" s="7" t="s">
        <v>99</v>
      </c>
      <c r="I986" s="7" t="s">
        <v>99</v>
      </c>
      <c r="J986" s="7" t="s">
        <v>99</v>
      </c>
      <c r="K986" s="7" t="s">
        <v>99</v>
      </c>
      <c r="L986" s="7" t="s">
        <v>99</v>
      </c>
      <c r="M986" s="7" t="s">
        <v>99</v>
      </c>
      <c r="N986" s="7" t="s">
        <v>99</v>
      </c>
      <c r="O986" s="7" t="s">
        <v>99</v>
      </c>
      <c r="P986" s="7" t="s">
        <v>99</v>
      </c>
      <c r="Q986" s="7" t="s">
        <v>99</v>
      </c>
      <c r="R986" s="7" t="s">
        <v>99</v>
      </c>
      <c r="S986" s="7" t="s">
        <v>99</v>
      </c>
      <c r="T986" s="7" t="s">
        <v>99</v>
      </c>
      <c r="U986" s="7" t="s">
        <v>99</v>
      </c>
      <c r="V986" s="7" t="s">
        <v>99</v>
      </c>
      <c r="W986" s="7" t="s">
        <v>99</v>
      </c>
      <c r="X986" s="7" t="s">
        <v>99</v>
      </c>
      <c r="Y986" s="7" t="s">
        <v>99</v>
      </c>
      <c r="Z986" s="7"/>
      <c r="AA986" s="7"/>
      <c r="AB986" s="7"/>
      <c r="AC986" s="7"/>
      <c r="AD986" s="7"/>
      <c r="AE986" s="7"/>
      <c r="AF986" s="7"/>
      <c r="AG986" s="7"/>
      <c r="AH986" s="7">
        <v>0</v>
      </c>
    </row>
    <row r="987" spans="1:34" ht="14.25" customHeight="1">
      <c r="A987" s="27">
        <v>41791</v>
      </c>
      <c r="B987" s="7" t="s">
        <v>1756</v>
      </c>
      <c r="C987" s="7" t="s">
        <v>405</v>
      </c>
      <c r="D987" s="7" t="s">
        <v>734</v>
      </c>
      <c r="E987" s="7" t="s">
        <v>1843</v>
      </c>
      <c r="F987" s="7" t="s">
        <v>99</v>
      </c>
      <c r="G987" s="7" t="s">
        <v>99</v>
      </c>
      <c r="H987" s="7" t="s">
        <v>99</v>
      </c>
      <c r="I987" s="7" t="s">
        <v>99</v>
      </c>
      <c r="J987" s="7" t="s">
        <v>99</v>
      </c>
      <c r="K987" s="7" t="s">
        <v>99</v>
      </c>
      <c r="L987" s="7" t="s">
        <v>99</v>
      </c>
      <c r="M987" s="7" t="s">
        <v>99</v>
      </c>
      <c r="N987" s="7" t="s">
        <v>99</v>
      </c>
      <c r="O987" s="7" t="s">
        <v>99</v>
      </c>
      <c r="P987" s="7" t="s">
        <v>99</v>
      </c>
      <c r="Q987" s="7" t="s">
        <v>99</v>
      </c>
      <c r="R987" s="7" t="s">
        <v>99</v>
      </c>
      <c r="S987" s="7" t="s">
        <v>99</v>
      </c>
      <c r="T987" s="7" t="s">
        <v>99</v>
      </c>
      <c r="U987" s="7" t="s">
        <v>99</v>
      </c>
      <c r="V987" s="7" t="s">
        <v>99</v>
      </c>
      <c r="W987" s="7" t="s">
        <v>99</v>
      </c>
      <c r="X987" s="7" t="s">
        <v>99</v>
      </c>
      <c r="Y987" s="7" t="s">
        <v>99</v>
      </c>
      <c r="Z987" s="7"/>
      <c r="AA987" s="7"/>
      <c r="AB987" s="7"/>
      <c r="AC987" s="7"/>
      <c r="AD987" s="7"/>
      <c r="AE987" s="7"/>
      <c r="AF987" s="7"/>
      <c r="AG987" s="7"/>
      <c r="AH987" s="7">
        <v>0</v>
      </c>
    </row>
    <row r="988" spans="1:34" ht="14.25" customHeight="1">
      <c r="A988" s="27">
        <v>41791</v>
      </c>
      <c r="B988" s="7" t="s">
        <v>1756</v>
      </c>
      <c r="C988" s="7" t="s">
        <v>405</v>
      </c>
      <c r="D988" s="7" t="s">
        <v>734</v>
      </c>
      <c r="E988" s="7" t="s">
        <v>943</v>
      </c>
      <c r="F988" s="7" t="s">
        <v>99</v>
      </c>
      <c r="G988" s="7" t="s">
        <v>99</v>
      </c>
      <c r="H988" s="7" t="s">
        <v>99</v>
      </c>
      <c r="I988" s="7" t="s">
        <v>99</v>
      </c>
      <c r="J988" s="7" t="s">
        <v>99</v>
      </c>
      <c r="K988" s="7" t="s">
        <v>99</v>
      </c>
      <c r="L988" s="7" t="s">
        <v>99</v>
      </c>
      <c r="M988" s="7" t="s">
        <v>99</v>
      </c>
      <c r="N988" s="7" t="s">
        <v>99</v>
      </c>
      <c r="O988" s="7" t="s">
        <v>99</v>
      </c>
      <c r="P988" s="7" t="s">
        <v>99</v>
      </c>
      <c r="Q988" s="7" t="s">
        <v>99</v>
      </c>
      <c r="R988" s="7" t="s">
        <v>99</v>
      </c>
      <c r="S988" s="7" t="s">
        <v>99</v>
      </c>
      <c r="T988" s="7" t="s">
        <v>99</v>
      </c>
      <c r="U988" s="7" t="s">
        <v>99</v>
      </c>
      <c r="V988" s="7" t="s">
        <v>99</v>
      </c>
      <c r="W988" s="7" t="s">
        <v>99</v>
      </c>
      <c r="X988" s="7" t="s">
        <v>99</v>
      </c>
      <c r="Y988" s="7" t="s">
        <v>99</v>
      </c>
      <c r="Z988" s="7"/>
      <c r="AA988" s="7"/>
      <c r="AB988" s="7"/>
      <c r="AC988" s="7"/>
      <c r="AD988" s="7"/>
      <c r="AE988" s="7"/>
      <c r="AF988" s="7"/>
      <c r="AG988" s="7"/>
      <c r="AH988" s="7">
        <v>0</v>
      </c>
    </row>
    <row r="989" spans="1:34" ht="14.25" customHeight="1">
      <c r="A989" s="27">
        <v>41791</v>
      </c>
      <c r="B989" s="7" t="s">
        <v>1756</v>
      </c>
      <c r="C989" s="7" t="s">
        <v>405</v>
      </c>
      <c r="D989" s="7" t="s">
        <v>734</v>
      </c>
      <c r="E989" s="7" t="s">
        <v>1861</v>
      </c>
      <c r="F989" s="7" t="s">
        <v>99</v>
      </c>
      <c r="G989" s="7" t="s">
        <v>99</v>
      </c>
      <c r="H989" s="7" t="s">
        <v>99</v>
      </c>
      <c r="I989" s="7" t="s">
        <v>99</v>
      </c>
      <c r="J989" s="7" t="s">
        <v>99</v>
      </c>
      <c r="K989" s="7" t="s">
        <v>99</v>
      </c>
      <c r="L989" s="7" t="s">
        <v>99</v>
      </c>
      <c r="M989" s="7" t="s">
        <v>99</v>
      </c>
      <c r="N989" s="7" t="s">
        <v>99</v>
      </c>
      <c r="O989" s="7" t="s">
        <v>99</v>
      </c>
      <c r="P989" s="7" t="s">
        <v>99</v>
      </c>
      <c r="Q989" s="7" t="s">
        <v>99</v>
      </c>
      <c r="R989" s="7" t="s">
        <v>99</v>
      </c>
      <c r="S989" s="7" t="s">
        <v>99</v>
      </c>
      <c r="T989" s="7" t="s">
        <v>99</v>
      </c>
      <c r="U989" s="7" t="s">
        <v>99</v>
      </c>
      <c r="V989" s="7" t="s">
        <v>99</v>
      </c>
      <c r="W989" s="7" t="s">
        <v>99</v>
      </c>
      <c r="X989" s="7" t="s">
        <v>99</v>
      </c>
      <c r="Y989" s="7" t="s">
        <v>99</v>
      </c>
      <c r="Z989" s="7"/>
      <c r="AA989" s="7"/>
      <c r="AB989" s="7"/>
      <c r="AC989" s="7"/>
      <c r="AD989" s="7"/>
      <c r="AE989" s="7"/>
      <c r="AF989" s="7"/>
      <c r="AG989" s="7"/>
      <c r="AH989" s="7">
        <v>0</v>
      </c>
    </row>
    <row r="990" spans="1:34" ht="14.25" customHeight="1">
      <c r="A990" s="27">
        <v>41791</v>
      </c>
      <c r="B990" s="7" t="s">
        <v>1756</v>
      </c>
      <c r="C990" s="7" t="s">
        <v>405</v>
      </c>
      <c r="D990" s="7" t="s">
        <v>734</v>
      </c>
      <c r="E990" s="7" t="s">
        <v>1862</v>
      </c>
      <c r="F990" s="7" t="s">
        <v>99</v>
      </c>
      <c r="G990" s="7" t="s">
        <v>99</v>
      </c>
      <c r="H990" s="7" t="s">
        <v>99</v>
      </c>
      <c r="I990" s="7" t="s">
        <v>99</v>
      </c>
      <c r="J990" s="7" t="s">
        <v>99</v>
      </c>
      <c r="K990" s="7" t="s">
        <v>99</v>
      </c>
      <c r="L990" s="7" t="s">
        <v>99</v>
      </c>
      <c r="M990" s="7" t="s">
        <v>99</v>
      </c>
      <c r="N990" s="7" t="s">
        <v>99</v>
      </c>
      <c r="O990" s="7" t="s">
        <v>99</v>
      </c>
      <c r="P990" s="7" t="s">
        <v>99</v>
      </c>
      <c r="Q990" s="7" t="s">
        <v>99</v>
      </c>
      <c r="R990" s="7" t="s">
        <v>99</v>
      </c>
      <c r="S990" s="7" t="s">
        <v>99</v>
      </c>
      <c r="T990" s="7" t="s">
        <v>99</v>
      </c>
      <c r="U990" s="7" t="s">
        <v>99</v>
      </c>
      <c r="V990" s="7" t="s">
        <v>99</v>
      </c>
      <c r="W990" s="7" t="s">
        <v>99</v>
      </c>
      <c r="X990" s="7" t="s">
        <v>99</v>
      </c>
      <c r="Y990" s="7" t="s">
        <v>99</v>
      </c>
      <c r="Z990" s="7"/>
      <c r="AA990" s="7"/>
      <c r="AB990" s="7"/>
      <c r="AC990" s="7"/>
      <c r="AD990" s="7"/>
      <c r="AE990" s="7"/>
      <c r="AF990" s="7"/>
      <c r="AG990" s="7"/>
      <c r="AH990" s="7">
        <v>0</v>
      </c>
    </row>
    <row r="991" spans="1:34">
      <c r="A991" s="27">
        <v>41791</v>
      </c>
      <c r="B991" s="7" t="s">
        <v>1509</v>
      </c>
      <c r="C991" s="7" t="s">
        <v>1151</v>
      </c>
      <c r="D991" s="7" t="s">
        <v>734</v>
      </c>
      <c r="E991" s="7" t="s">
        <v>1843</v>
      </c>
      <c r="F991" s="7" t="s">
        <v>99</v>
      </c>
      <c r="G991" s="7" t="s">
        <v>99</v>
      </c>
      <c r="H991" s="7" t="s">
        <v>99</v>
      </c>
      <c r="I991" s="7" t="s">
        <v>99</v>
      </c>
      <c r="J991" s="7" t="s">
        <v>99</v>
      </c>
      <c r="K991" s="7" t="s">
        <v>99</v>
      </c>
      <c r="L991" s="7" t="s">
        <v>99</v>
      </c>
      <c r="M991" s="7" t="s">
        <v>99</v>
      </c>
      <c r="N991" s="7" t="s">
        <v>99</v>
      </c>
      <c r="O991" s="7" t="s">
        <v>99</v>
      </c>
      <c r="P991" s="7" t="s">
        <v>99</v>
      </c>
      <c r="Q991" s="7" t="s">
        <v>99</v>
      </c>
      <c r="R991" s="7" t="s">
        <v>99</v>
      </c>
      <c r="S991" s="7" t="s">
        <v>99</v>
      </c>
      <c r="T991" s="7" t="s">
        <v>99</v>
      </c>
      <c r="U991" s="7" t="s">
        <v>99</v>
      </c>
      <c r="V991" s="7" t="s">
        <v>99</v>
      </c>
      <c r="W991" s="7" t="s">
        <v>99</v>
      </c>
      <c r="X991" s="7" t="s">
        <v>99</v>
      </c>
      <c r="Y991" s="7" t="s">
        <v>99</v>
      </c>
      <c r="Z991" s="7"/>
      <c r="AA991" s="7"/>
      <c r="AB991" s="7"/>
      <c r="AC991" s="7"/>
      <c r="AD991" s="7"/>
      <c r="AE991" s="7"/>
      <c r="AF991" s="7"/>
      <c r="AG991" s="7"/>
      <c r="AH991" s="7">
        <v>0</v>
      </c>
    </row>
    <row r="992" spans="1:34">
      <c r="A992" s="27">
        <v>41791</v>
      </c>
      <c r="B992" s="7" t="s">
        <v>1509</v>
      </c>
      <c r="C992" s="7" t="s">
        <v>1151</v>
      </c>
      <c r="D992" s="7" t="s">
        <v>734</v>
      </c>
      <c r="E992" s="7" t="s">
        <v>943</v>
      </c>
      <c r="F992" s="7" t="s">
        <v>99</v>
      </c>
      <c r="G992" s="7" t="s">
        <v>99</v>
      </c>
      <c r="H992" s="7" t="s">
        <v>99</v>
      </c>
      <c r="I992" s="7" t="s">
        <v>99</v>
      </c>
      <c r="J992" s="7" t="s">
        <v>99</v>
      </c>
      <c r="K992" s="7" t="s">
        <v>99</v>
      </c>
      <c r="L992" s="7" t="s">
        <v>99</v>
      </c>
      <c r="M992" s="7" t="s">
        <v>99</v>
      </c>
      <c r="N992" s="7" t="s">
        <v>99</v>
      </c>
      <c r="O992" s="7" t="s">
        <v>99</v>
      </c>
      <c r="P992" s="7" t="s">
        <v>99</v>
      </c>
      <c r="Q992" s="7" t="s">
        <v>99</v>
      </c>
      <c r="R992" s="7" t="s">
        <v>99</v>
      </c>
      <c r="S992" s="7" t="s">
        <v>99</v>
      </c>
      <c r="T992" s="7" t="s">
        <v>99</v>
      </c>
      <c r="U992" s="7" t="s">
        <v>99</v>
      </c>
      <c r="V992" s="7" t="s">
        <v>99</v>
      </c>
      <c r="W992" s="7" t="s">
        <v>99</v>
      </c>
      <c r="X992" s="7" t="s">
        <v>99</v>
      </c>
      <c r="Y992" s="7" t="s">
        <v>99</v>
      </c>
      <c r="Z992" s="7"/>
      <c r="AA992" s="7"/>
      <c r="AB992" s="7"/>
      <c r="AC992" s="7"/>
      <c r="AD992" s="7"/>
      <c r="AE992" s="7"/>
      <c r="AF992" s="7"/>
      <c r="AG992" s="7"/>
      <c r="AH992" s="7">
        <v>0</v>
      </c>
    </row>
    <row r="993" spans="1:34">
      <c r="A993" s="27">
        <v>41791</v>
      </c>
      <c r="B993" s="7" t="s">
        <v>1509</v>
      </c>
      <c r="C993" s="7" t="s">
        <v>1151</v>
      </c>
      <c r="D993" s="7" t="s">
        <v>734</v>
      </c>
      <c r="E993" s="7" t="s">
        <v>1861</v>
      </c>
      <c r="F993" s="7" t="s">
        <v>99</v>
      </c>
      <c r="G993" s="7" t="s">
        <v>99</v>
      </c>
      <c r="H993" s="7" t="s">
        <v>99</v>
      </c>
      <c r="I993" s="7" t="s">
        <v>99</v>
      </c>
      <c r="J993" s="7" t="s">
        <v>99</v>
      </c>
      <c r="K993" s="7" t="s">
        <v>99</v>
      </c>
      <c r="L993" s="7" t="s">
        <v>99</v>
      </c>
      <c r="M993" s="7" t="s">
        <v>99</v>
      </c>
      <c r="N993" s="7" t="s">
        <v>99</v>
      </c>
      <c r="O993" s="7" t="s">
        <v>99</v>
      </c>
      <c r="P993" s="7" t="s">
        <v>99</v>
      </c>
      <c r="Q993" s="7" t="s">
        <v>99</v>
      </c>
      <c r="R993" s="7" t="s">
        <v>99</v>
      </c>
      <c r="S993" s="7" t="s">
        <v>99</v>
      </c>
      <c r="T993" s="7" t="s">
        <v>99</v>
      </c>
      <c r="U993" s="7" t="s">
        <v>99</v>
      </c>
      <c r="V993" s="7" t="s">
        <v>99</v>
      </c>
      <c r="W993" s="7" t="s">
        <v>99</v>
      </c>
      <c r="X993" s="7" t="s">
        <v>99</v>
      </c>
      <c r="Y993" s="7" t="s">
        <v>99</v>
      </c>
      <c r="Z993" s="7"/>
      <c r="AA993" s="7"/>
      <c r="AB993" s="7"/>
      <c r="AC993" s="7"/>
      <c r="AD993" s="7"/>
      <c r="AE993" s="7"/>
      <c r="AF993" s="7"/>
      <c r="AG993" s="7"/>
      <c r="AH993" s="7">
        <v>0</v>
      </c>
    </row>
    <row r="994" spans="1:34">
      <c r="A994" s="27">
        <v>41791</v>
      </c>
      <c r="B994" s="7" t="s">
        <v>1509</v>
      </c>
      <c r="C994" s="7" t="s">
        <v>1151</v>
      </c>
      <c r="D994" s="7" t="s">
        <v>734</v>
      </c>
      <c r="E994" s="7" t="s">
        <v>1862</v>
      </c>
      <c r="F994" s="7" t="s">
        <v>99</v>
      </c>
      <c r="G994" s="7" t="s">
        <v>99</v>
      </c>
      <c r="H994" s="7" t="s">
        <v>99</v>
      </c>
      <c r="I994" s="7" t="s">
        <v>99</v>
      </c>
      <c r="J994" s="7" t="s">
        <v>99</v>
      </c>
      <c r="K994" s="7" t="s">
        <v>99</v>
      </c>
      <c r="L994" s="7" t="s">
        <v>99</v>
      </c>
      <c r="M994" s="7" t="s">
        <v>99</v>
      </c>
      <c r="N994" s="7" t="s">
        <v>99</v>
      </c>
      <c r="O994" s="7" t="s">
        <v>99</v>
      </c>
      <c r="P994" s="7" t="s">
        <v>99</v>
      </c>
      <c r="Q994" s="7" t="s">
        <v>99</v>
      </c>
      <c r="R994" s="7" t="s">
        <v>99</v>
      </c>
      <c r="S994" s="7" t="s">
        <v>99</v>
      </c>
      <c r="T994" s="7" t="s">
        <v>99</v>
      </c>
      <c r="U994" s="7" t="s">
        <v>99</v>
      </c>
      <c r="V994" s="7" t="s">
        <v>99</v>
      </c>
      <c r="W994" s="7" t="s">
        <v>99</v>
      </c>
      <c r="X994" s="7" t="s">
        <v>99</v>
      </c>
      <c r="Y994" s="7" t="s">
        <v>99</v>
      </c>
      <c r="Z994" s="7"/>
      <c r="AA994" s="7"/>
      <c r="AB994" s="7"/>
      <c r="AC994" s="7"/>
      <c r="AD994" s="7"/>
      <c r="AE994" s="7"/>
      <c r="AF994" s="7"/>
      <c r="AG994" s="7"/>
      <c r="AH994" s="7">
        <v>0</v>
      </c>
    </row>
    <row r="995" spans="1:34" ht="14.25" customHeight="1">
      <c r="A995" s="27">
        <v>41791</v>
      </c>
      <c r="B995" s="7" t="s">
        <v>1509</v>
      </c>
      <c r="C995" s="7" t="s">
        <v>1863</v>
      </c>
      <c r="D995" s="7" t="s">
        <v>734</v>
      </c>
      <c r="E995" s="7" t="s">
        <v>1843</v>
      </c>
      <c r="F995" s="7" t="s">
        <v>99</v>
      </c>
      <c r="G995" s="7" t="s">
        <v>99</v>
      </c>
      <c r="H995" s="7" t="s">
        <v>99</v>
      </c>
      <c r="I995" s="7" t="s">
        <v>99</v>
      </c>
      <c r="J995" s="7" t="s">
        <v>99</v>
      </c>
      <c r="K995" s="7" t="s">
        <v>99</v>
      </c>
      <c r="L995" s="7" t="s">
        <v>99</v>
      </c>
      <c r="M995" s="7" t="s">
        <v>99</v>
      </c>
      <c r="N995" s="7" t="s">
        <v>99</v>
      </c>
      <c r="O995" s="7" t="s">
        <v>99</v>
      </c>
      <c r="P995" s="7" t="s">
        <v>99</v>
      </c>
      <c r="Q995" s="7" t="s">
        <v>99</v>
      </c>
      <c r="R995" s="7" t="s">
        <v>99</v>
      </c>
      <c r="S995" s="7" t="s">
        <v>99</v>
      </c>
      <c r="T995" s="7" t="s">
        <v>99</v>
      </c>
      <c r="U995" s="7" t="s">
        <v>99</v>
      </c>
      <c r="V995" s="7" t="s">
        <v>99</v>
      </c>
      <c r="W995" s="7" t="s">
        <v>99</v>
      </c>
      <c r="X995" s="7" t="s">
        <v>99</v>
      </c>
      <c r="Y995" s="7" t="s">
        <v>99</v>
      </c>
      <c r="Z995" s="7"/>
      <c r="AA995" s="7"/>
      <c r="AB995" s="7"/>
      <c r="AC995" s="7"/>
      <c r="AD995" s="7"/>
      <c r="AE995" s="7"/>
      <c r="AF995" s="7"/>
      <c r="AG995" s="7"/>
      <c r="AH995" s="7">
        <v>0</v>
      </c>
    </row>
    <row r="996" spans="1:34" ht="14.25" customHeight="1">
      <c r="A996" s="27">
        <v>41791</v>
      </c>
      <c r="B996" s="7" t="s">
        <v>1509</v>
      </c>
      <c r="C996" s="7" t="s">
        <v>1863</v>
      </c>
      <c r="D996" s="7" t="s">
        <v>734</v>
      </c>
      <c r="E996" s="7" t="s">
        <v>943</v>
      </c>
      <c r="F996" s="7" t="s">
        <v>99</v>
      </c>
      <c r="G996" s="7" t="s">
        <v>99</v>
      </c>
      <c r="H996" s="7" t="s">
        <v>99</v>
      </c>
      <c r="I996" s="7" t="s">
        <v>99</v>
      </c>
      <c r="J996" s="7" t="s">
        <v>99</v>
      </c>
      <c r="K996" s="7" t="s">
        <v>99</v>
      </c>
      <c r="L996" s="7" t="s">
        <v>99</v>
      </c>
      <c r="M996" s="7" t="s">
        <v>99</v>
      </c>
      <c r="N996" s="7" t="s">
        <v>99</v>
      </c>
      <c r="O996" s="7" t="s">
        <v>99</v>
      </c>
      <c r="P996" s="7" t="s">
        <v>99</v>
      </c>
      <c r="Q996" s="7" t="s">
        <v>99</v>
      </c>
      <c r="R996" s="7" t="s">
        <v>99</v>
      </c>
      <c r="S996" s="7" t="s">
        <v>99</v>
      </c>
      <c r="T996" s="7" t="s">
        <v>99</v>
      </c>
      <c r="U996" s="7" t="s">
        <v>99</v>
      </c>
      <c r="V996" s="7" t="s">
        <v>99</v>
      </c>
      <c r="W996" s="7" t="s">
        <v>99</v>
      </c>
      <c r="X996" s="7" t="s">
        <v>99</v>
      </c>
      <c r="Y996" s="7" t="s">
        <v>99</v>
      </c>
      <c r="Z996" s="7"/>
      <c r="AA996" s="7"/>
      <c r="AB996" s="7"/>
      <c r="AC996" s="7"/>
      <c r="AD996" s="7"/>
      <c r="AE996" s="7"/>
      <c r="AF996" s="7"/>
      <c r="AG996" s="7"/>
      <c r="AH996" s="7">
        <v>0</v>
      </c>
    </row>
    <row r="997" spans="1:34" ht="14.25" customHeight="1">
      <c r="A997" s="27">
        <v>41791</v>
      </c>
      <c r="B997" s="7" t="s">
        <v>1509</v>
      </c>
      <c r="C997" s="7" t="s">
        <v>1863</v>
      </c>
      <c r="D997" s="7" t="s">
        <v>734</v>
      </c>
      <c r="E997" s="7" t="s">
        <v>1861</v>
      </c>
      <c r="F997" s="7" t="s">
        <v>99</v>
      </c>
      <c r="G997" s="7" t="s">
        <v>99</v>
      </c>
      <c r="H997" s="7" t="s">
        <v>99</v>
      </c>
      <c r="I997" s="7" t="s">
        <v>99</v>
      </c>
      <c r="J997" s="7" t="s">
        <v>99</v>
      </c>
      <c r="K997" s="7" t="s">
        <v>99</v>
      </c>
      <c r="L997" s="7" t="s">
        <v>99</v>
      </c>
      <c r="M997" s="7" t="s">
        <v>99</v>
      </c>
      <c r="N997" s="7" t="s">
        <v>99</v>
      </c>
      <c r="O997" s="7" t="s">
        <v>99</v>
      </c>
      <c r="P997" s="7" t="s">
        <v>99</v>
      </c>
      <c r="Q997" s="7" t="s">
        <v>99</v>
      </c>
      <c r="R997" s="7" t="s">
        <v>99</v>
      </c>
      <c r="S997" s="7" t="s">
        <v>99</v>
      </c>
      <c r="T997" s="7" t="s">
        <v>99</v>
      </c>
      <c r="U997" s="7" t="s">
        <v>99</v>
      </c>
      <c r="V997" s="7" t="s">
        <v>99</v>
      </c>
      <c r="W997" s="7" t="s">
        <v>99</v>
      </c>
      <c r="X997" s="7" t="s">
        <v>99</v>
      </c>
      <c r="Y997" s="7" t="s">
        <v>99</v>
      </c>
      <c r="Z997" s="7"/>
      <c r="AA997" s="7"/>
      <c r="AB997" s="7"/>
      <c r="AC997" s="7"/>
      <c r="AD997" s="7"/>
      <c r="AE997" s="7"/>
      <c r="AF997" s="7"/>
      <c r="AG997" s="7"/>
      <c r="AH997" s="7">
        <v>0</v>
      </c>
    </row>
    <row r="998" spans="1:34" ht="14.25" customHeight="1">
      <c r="A998" s="27">
        <v>41791</v>
      </c>
      <c r="B998" s="7" t="s">
        <v>1509</v>
      </c>
      <c r="C998" s="7" t="s">
        <v>1863</v>
      </c>
      <c r="D998" s="7" t="s">
        <v>734</v>
      </c>
      <c r="E998" s="7" t="s">
        <v>1862</v>
      </c>
      <c r="F998" s="7" t="s">
        <v>99</v>
      </c>
      <c r="G998" s="7" t="s">
        <v>99</v>
      </c>
      <c r="H998" s="7" t="s">
        <v>99</v>
      </c>
      <c r="I998" s="7" t="s">
        <v>99</v>
      </c>
      <c r="J998" s="7" t="s">
        <v>99</v>
      </c>
      <c r="K998" s="7" t="s">
        <v>99</v>
      </c>
      <c r="L998" s="7" t="s">
        <v>99</v>
      </c>
      <c r="M998" s="7" t="s">
        <v>99</v>
      </c>
      <c r="N998" s="7" t="s">
        <v>99</v>
      </c>
      <c r="O998" s="7" t="s">
        <v>99</v>
      </c>
      <c r="P998" s="7" t="s">
        <v>99</v>
      </c>
      <c r="Q998" s="7" t="s">
        <v>99</v>
      </c>
      <c r="R998" s="7" t="s">
        <v>99</v>
      </c>
      <c r="S998" s="7" t="s">
        <v>99</v>
      </c>
      <c r="T998" s="7" t="s">
        <v>99</v>
      </c>
      <c r="U998" s="7" t="s">
        <v>99</v>
      </c>
      <c r="V998" s="7" t="s">
        <v>99</v>
      </c>
      <c r="W998" s="7" t="s">
        <v>99</v>
      </c>
      <c r="X998" s="7" t="s">
        <v>99</v>
      </c>
      <c r="Y998" s="7" t="s">
        <v>99</v>
      </c>
      <c r="Z998" s="7"/>
      <c r="AA998" s="7"/>
      <c r="AB998" s="7"/>
      <c r="AC998" s="7"/>
      <c r="AD998" s="7"/>
      <c r="AE998" s="7"/>
      <c r="AF998" s="7"/>
      <c r="AG998" s="7"/>
      <c r="AH998" s="7">
        <v>0</v>
      </c>
    </row>
    <row r="999" spans="1:34" ht="14.25" customHeight="1">
      <c r="A999" s="27">
        <v>41791</v>
      </c>
      <c r="B999" s="7" t="s">
        <v>1509</v>
      </c>
      <c r="C999" s="7" t="s">
        <v>1865</v>
      </c>
      <c r="D999" s="7" t="s">
        <v>734</v>
      </c>
      <c r="E999" s="7" t="s">
        <v>1843</v>
      </c>
      <c r="F999" s="7" t="s">
        <v>99</v>
      </c>
      <c r="G999" s="7" t="s">
        <v>99</v>
      </c>
      <c r="H999" s="7" t="s">
        <v>99</v>
      </c>
      <c r="I999" s="7" t="s">
        <v>99</v>
      </c>
      <c r="J999" s="7" t="s">
        <v>99</v>
      </c>
      <c r="K999" s="7" t="s">
        <v>99</v>
      </c>
      <c r="L999" s="7" t="s">
        <v>99</v>
      </c>
      <c r="M999" s="7" t="s">
        <v>99</v>
      </c>
      <c r="N999" s="7" t="s">
        <v>99</v>
      </c>
      <c r="O999" s="7" t="s">
        <v>99</v>
      </c>
      <c r="P999" s="7" t="s">
        <v>99</v>
      </c>
      <c r="Q999" s="7" t="s">
        <v>99</v>
      </c>
      <c r="R999" s="7" t="s">
        <v>99</v>
      </c>
      <c r="S999" s="7" t="s">
        <v>99</v>
      </c>
      <c r="T999" s="7" t="s">
        <v>99</v>
      </c>
      <c r="U999" s="7" t="s">
        <v>99</v>
      </c>
      <c r="V999" s="7" t="s">
        <v>99</v>
      </c>
      <c r="W999" s="7" t="s">
        <v>99</v>
      </c>
      <c r="X999" s="7" t="s">
        <v>99</v>
      </c>
      <c r="Y999" s="7" t="s">
        <v>99</v>
      </c>
      <c r="Z999" s="7"/>
      <c r="AA999" s="7"/>
      <c r="AB999" s="7"/>
      <c r="AC999" s="7"/>
      <c r="AD999" s="7"/>
      <c r="AE999" s="7"/>
      <c r="AF999" s="7"/>
      <c r="AG999" s="7"/>
      <c r="AH999" s="7">
        <v>0</v>
      </c>
    </row>
    <row r="1000" spans="1:34" ht="14.25" customHeight="1">
      <c r="A1000" s="27">
        <v>41791</v>
      </c>
      <c r="B1000" s="7" t="s">
        <v>1509</v>
      </c>
      <c r="C1000" s="7" t="s">
        <v>1865</v>
      </c>
      <c r="D1000" s="7" t="s">
        <v>734</v>
      </c>
      <c r="E1000" s="7" t="s">
        <v>943</v>
      </c>
      <c r="F1000" s="7" t="s">
        <v>99</v>
      </c>
      <c r="G1000" s="7" t="s">
        <v>99</v>
      </c>
      <c r="H1000" s="7" t="s">
        <v>99</v>
      </c>
      <c r="I1000" s="7" t="s">
        <v>99</v>
      </c>
      <c r="J1000" s="7" t="s">
        <v>99</v>
      </c>
      <c r="K1000" s="7" t="s">
        <v>99</v>
      </c>
      <c r="L1000" s="7" t="s">
        <v>99</v>
      </c>
      <c r="M1000" s="7" t="s">
        <v>99</v>
      </c>
      <c r="N1000" s="7" t="s">
        <v>99</v>
      </c>
      <c r="O1000" s="7" t="s">
        <v>99</v>
      </c>
      <c r="P1000" s="7" t="s">
        <v>99</v>
      </c>
      <c r="Q1000" s="7" t="s">
        <v>99</v>
      </c>
      <c r="R1000" s="7" t="s">
        <v>99</v>
      </c>
      <c r="S1000" s="7" t="s">
        <v>99</v>
      </c>
      <c r="T1000" s="7" t="s">
        <v>99</v>
      </c>
      <c r="U1000" s="7" t="s">
        <v>99</v>
      </c>
      <c r="V1000" s="7" t="s">
        <v>99</v>
      </c>
      <c r="W1000" s="7" t="s">
        <v>99</v>
      </c>
      <c r="X1000" s="7" t="s">
        <v>99</v>
      </c>
      <c r="Y1000" s="7" t="s">
        <v>99</v>
      </c>
      <c r="Z1000" s="7"/>
      <c r="AA1000" s="7"/>
      <c r="AB1000" s="7"/>
      <c r="AC1000" s="7"/>
      <c r="AD1000" s="7"/>
      <c r="AE1000" s="7"/>
      <c r="AF1000" s="7"/>
      <c r="AG1000" s="7"/>
      <c r="AH1000" s="7">
        <v>0</v>
      </c>
    </row>
    <row r="1001" spans="1:34" ht="14.25" customHeight="1">
      <c r="A1001" s="27">
        <v>41791</v>
      </c>
      <c r="B1001" s="7" t="s">
        <v>1509</v>
      </c>
      <c r="C1001" s="7" t="s">
        <v>1865</v>
      </c>
      <c r="D1001" s="7" t="s">
        <v>734</v>
      </c>
      <c r="E1001" s="7" t="s">
        <v>1861</v>
      </c>
      <c r="F1001" s="7" t="s">
        <v>99</v>
      </c>
      <c r="G1001" s="7" t="s">
        <v>99</v>
      </c>
      <c r="H1001" s="7" t="s">
        <v>99</v>
      </c>
      <c r="I1001" s="7" t="s">
        <v>99</v>
      </c>
      <c r="J1001" s="7" t="s">
        <v>99</v>
      </c>
      <c r="K1001" s="7" t="s">
        <v>99</v>
      </c>
      <c r="L1001" s="7" t="s">
        <v>99</v>
      </c>
      <c r="M1001" s="7" t="s">
        <v>99</v>
      </c>
      <c r="N1001" s="7" t="s">
        <v>99</v>
      </c>
      <c r="O1001" s="7" t="s">
        <v>99</v>
      </c>
      <c r="P1001" s="7" t="s">
        <v>99</v>
      </c>
      <c r="Q1001" s="7" t="s">
        <v>99</v>
      </c>
      <c r="R1001" s="7" t="s">
        <v>99</v>
      </c>
      <c r="S1001" s="7" t="s">
        <v>99</v>
      </c>
      <c r="T1001" s="7" t="s">
        <v>99</v>
      </c>
      <c r="U1001" s="7" t="s">
        <v>99</v>
      </c>
      <c r="V1001" s="7" t="s">
        <v>99</v>
      </c>
      <c r="W1001" s="7" t="s">
        <v>99</v>
      </c>
      <c r="X1001" s="7" t="s">
        <v>99</v>
      </c>
      <c r="Y1001" s="7" t="s">
        <v>99</v>
      </c>
      <c r="Z1001" s="7"/>
      <c r="AA1001" s="7"/>
      <c r="AB1001" s="7"/>
      <c r="AC1001" s="7"/>
      <c r="AD1001" s="7"/>
      <c r="AE1001" s="7"/>
      <c r="AF1001" s="7"/>
      <c r="AG1001" s="7"/>
      <c r="AH1001" s="7">
        <v>0</v>
      </c>
    </row>
    <row r="1002" spans="1:34" ht="14.25" customHeight="1">
      <c r="A1002" s="27">
        <v>41791</v>
      </c>
      <c r="B1002" s="7" t="s">
        <v>1509</v>
      </c>
      <c r="C1002" s="7" t="s">
        <v>1865</v>
      </c>
      <c r="D1002" s="7" t="s">
        <v>734</v>
      </c>
      <c r="E1002" s="7" t="s">
        <v>1862</v>
      </c>
      <c r="F1002" s="7" t="s">
        <v>99</v>
      </c>
      <c r="G1002" s="7" t="s">
        <v>99</v>
      </c>
      <c r="H1002" s="7" t="s">
        <v>99</v>
      </c>
      <c r="I1002" s="7" t="s">
        <v>99</v>
      </c>
      <c r="J1002" s="7" t="s">
        <v>99</v>
      </c>
      <c r="K1002" s="7" t="s">
        <v>99</v>
      </c>
      <c r="L1002" s="7" t="s">
        <v>99</v>
      </c>
      <c r="M1002" s="7" t="s">
        <v>99</v>
      </c>
      <c r="N1002" s="7" t="s">
        <v>99</v>
      </c>
      <c r="O1002" s="7" t="s">
        <v>99</v>
      </c>
      <c r="P1002" s="7" t="s">
        <v>99</v>
      </c>
      <c r="Q1002" s="7" t="s">
        <v>99</v>
      </c>
      <c r="R1002" s="7" t="s">
        <v>99</v>
      </c>
      <c r="S1002" s="7" t="s">
        <v>99</v>
      </c>
      <c r="T1002" s="7" t="s">
        <v>99</v>
      </c>
      <c r="U1002" s="7" t="s">
        <v>99</v>
      </c>
      <c r="V1002" s="7" t="s">
        <v>99</v>
      </c>
      <c r="W1002" s="7" t="s">
        <v>99</v>
      </c>
      <c r="X1002" s="7" t="s">
        <v>99</v>
      </c>
      <c r="Y1002" s="7" t="s">
        <v>99</v>
      </c>
      <c r="Z1002" s="7"/>
      <c r="AA1002" s="7"/>
      <c r="AB1002" s="7"/>
      <c r="AC1002" s="7"/>
      <c r="AD1002" s="7"/>
      <c r="AE1002" s="7"/>
      <c r="AF1002" s="7"/>
      <c r="AG1002" s="7"/>
      <c r="AH1002" s="7">
        <v>0</v>
      </c>
    </row>
    <row r="1003" spans="1:34" ht="14.25" customHeight="1">
      <c r="A1003" s="27">
        <v>41791</v>
      </c>
      <c r="B1003" s="7" t="s">
        <v>1509</v>
      </c>
      <c r="C1003" s="7" t="s">
        <v>1865</v>
      </c>
      <c r="D1003" s="7" t="s">
        <v>1866</v>
      </c>
      <c r="E1003" s="7" t="s">
        <v>1843</v>
      </c>
      <c r="F1003" s="7" t="s">
        <v>99</v>
      </c>
      <c r="G1003" s="7" t="s">
        <v>99</v>
      </c>
      <c r="H1003" s="7" t="s">
        <v>99</v>
      </c>
      <c r="I1003" s="7" t="s">
        <v>99</v>
      </c>
      <c r="J1003" s="7" t="s">
        <v>99</v>
      </c>
      <c r="K1003" s="7" t="s">
        <v>99</v>
      </c>
      <c r="L1003" s="7" t="s">
        <v>99</v>
      </c>
      <c r="M1003" s="7" t="s">
        <v>99</v>
      </c>
      <c r="N1003" s="7" t="s">
        <v>99</v>
      </c>
      <c r="O1003" s="7" t="s">
        <v>99</v>
      </c>
      <c r="P1003" s="7" t="s">
        <v>99</v>
      </c>
      <c r="Q1003" s="7" t="s">
        <v>99</v>
      </c>
      <c r="R1003" s="7" t="s">
        <v>99</v>
      </c>
      <c r="S1003" s="7" t="s">
        <v>99</v>
      </c>
      <c r="T1003" s="7" t="s">
        <v>99</v>
      </c>
      <c r="U1003" s="7" t="s">
        <v>99</v>
      </c>
      <c r="V1003" s="7" t="s">
        <v>99</v>
      </c>
      <c r="W1003" s="7" t="s">
        <v>99</v>
      </c>
      <c r="X1003" s="7" t="s">
        <v>99</v>
      </c>
      <c r="Y1003" s="7" t="s">
        <v>99</v>
      </c>
      <c r="Z1003" s="7"/>
      <c r="AA1003" s="7"/>
      <c r="AB1003" s="7"/>
      <c r="AC1003" s="7"/>
      <c r="AD1003" s="7"/>
      <c r="AE1003" s="7"/>
      <c r="AF1003" s="7"/>
      <c r="AG1003" s="7"/>
      <c r="AH1003" s="7">
        <v>0</v>
      </c>
    </row>
    <row r="1004" spans="1:34" ht="14.25" customHeight="1">
      <c r="A1004" s="27">
        <v>41791</v>
      </c>
      <c r="B1004" s="7" t="s">
        <v>1509</v>
      </c>
      <c r="C1004" s="7" t="s">
        <v>1865</v>
      </c>
      <c r="D1004" s="7" t="s">
        <v>1866</v>
      </c>
      <c r="E1004" s="7" t="s">
        <v>943</v>
      </c>
      <c r="F1004" s="7" t="s">
        <v>99</v>
      </c>
      <c r="G1004" s="7" t="s">
        <v>99</v>
      </c>
      <c r="H1004" s="7" t="s">
        <v>99</v>
      </c>
      <c r="I1004" s="7" t="s">
        <v>99</v>
      </c>
      <c r="J1004" s="7" t="s">
        <v>99</v>
      </c>
      <c r="K1004" s="7" t="s">
        <v>99</v>
      </c>
      <c r="L1004" s="7" t="s">
        <v>99</v>
      </c>
      <c r="M1004" s="7" t="s">
        <v>99</v>
      </c>
      <c r="N1004" s="7" t="s">
        <v>99</v>
      </c>
      <c r="O1004" s="7" t="s">
        <v>99</v>
      </c>
      <c r="P1004" s="7" t="s">
        <v>99</v>
      </c>
      <c r="Q1004" s="7" t="s">
        <v>99</v>
      </c>
      <c r="R1004" s="7" t="s">
        <v>99</v>
      </c>
      <c r="S1004" s="7" t="s">
        <v>99</v>
      </c>
      <c r="T1004" s="7" t="s">
        <v>99</v>
      </c>
      <c r="U1004" s="7" t="s">
        <v>99</v>
      </c>
      <c r="V1004" s="7" t="s">
        <v>99</v>
      </c>
      <c r="W1004" s="7" t="s">
        <v>99</v>
      </c>
      <c r="X1004" s="7" t="s">
        <v>99</v>
      </c>
      <c r="Y1004" s="7" t="s">
        <v>99</v>
      </c>
      <c r="Z1004" s="7"/>
      <c r="AA1004" s="7"/>
      <c r="AB1004" s="7"/>
      <c r="AC1004" s="7"/>
      <c r="AD1004" s="7"/>
      <c r="AE1004" s="7"/>
      <c r="AF1004" s="7"/>
      <c r="AG1004" s="7"/>
      <c r="AH1004" s="7">
        <v>0</v>
      </c>
    </row>
    <row r="1005" spans="1:34" ht="14.25" customHeight="1">
      <c r="A1005" s="27">
        <v>41791</v>
      </c>
      <c r="B1005" s="7" t="s">
        <v>1509</v>
      </c>
      <c r="C1005" s="7" t="s">
        <v>1865</v>
      </c>
      <c r="D1005" s="7" t="s">
        <v>1866</v>
      </c>
      <c r="E1005" s="7" t="s">
        <v>1861</v>
      </c>
      <c r="F1005" s="7" t="s">
        <v>99</v>
      </c>
      <c r="G1005" s="7" t="s">
        <v>99</v>
      </c>
      <c r="H1005" s="7" t="s">
        <v>99</v>
      </c>
      <c r="I1005" s="7" t="s">
        <v>99</v>
      </c>
      <c r="J1005" s="7" t="s">
        <v>99</v>
      </c>
      <c r="K1005" s="7" t="s">
        <v>99</v>
      </c>
      <c r="L1005" s="7" t="s">
        <v>99</v>
      </c>
      <c r="M1005" s="7" t="s">
        <v>99</v>
      </c>
      <c r="N1005" s="7" t="s">
        <v>99</v>
      </c>
      <c r="O1005" s="7" t="s">
        <v>99</v>
      </c>
      <c r="P1005" s="7" t="s">
        <v>99</v>
      </c>
      <c r="Q1005" s="7" t="s">
        <v>99</v>
      </c>
      <c r="R1005" s="7" t="s">
        <v>99</v>
      </c>
      <c r="S1005" s="7" t="s">
        <v>99</v>
      </c>
      <c r="T1005" s="7" t="s">
        <v>99</v>
      </c>
      <c r="U1005" s="7" t="s">
        <v>99</v>
      </c>
      <c r="V1005" s="7" t="s">
        <v>99</v>
      </c>
      <c r="W1005" s="7" t="s">
        <v>99</v>
      </c>
      <c r="X1005" s="7" t="s">
        <v>99</v>
      </c>
      <c r="Y1005" s="7" t="s">
        <v>99</v>
      </c>
      <c r="Z1005" s="7"/>
      <c r="AA1005" s="7"/>
      <c r="AB1005" s="7"/>
      <c r="AC1005" s="7"/>
      <c r="AD1005" s="7"/>
      <c r="AE1005" s="7"/>
      <c r="AF1005" s="7"/>
      <c r="AG1005" s="7"/>
      <c r="AH1005" s="7">
        <v>0</v>
      </c>
    </row>
    <row r="1006" spans="1:34" ht="14.25" customHeight="1">
      <c r="A1006" s="27">
        <v>41791</v>
      </c>
      <c r="B1006" s="7" t="s">
        <v>1509</v>
      </c>
      <c r="C1006" s="7" t="s">
        <v>1865</v>
      </c>
      <c r="D1006" s="7" t="s">
        <v>1866</v>
      </c>
      <c r="E1006" s="7" t="s">
        <v>1862</v>
      </c>
      <c r="F1006" s="7" t="s">
        <v>99</v>
      </c>
      <c r="G1006" s="7" t="s">
        <v>99</v>
      </c>
      <c r="H1006" s="7" t="s">
        <v>99</v>
      </c>
      <c r="I1006" s="7" t="s">
        <v>99</v>
      </c>
      <c r="J1006" s="7" t="s">
        <v>99</v>
      </c>
      <c r="K1006" s="7" t="s">
        <v>99</v>
      </c>
      <c r="L1006" s="7" t="s">
        <v>99</v>
      </c>
      <c r="M1006" s="7" t="s">
        <v>99</v>
      </c>
      <c r="N1006" s="7" t="s">
        <v>99</v>
      </c>
      <c r="O1006" s="7" t="s">
        <v>99</v>
      </c>
      <c r="P1006" s="7" t="s">
        <v>99</v>
      </c>
      <c r="Q1006" s="7" t="s">
        <v>99</v>
      </c>
      <c r="R1006" s="7" t="s">
        <v>99</v>
      </c>
      <c r="S1006" s="7" t="s">
        <v>99</v>
      </c>
      <c r="T1006" s="7" t="s">
        <v>99</v>
      </c>
      <c r="U1006" s="7" t="s">
        <v>99</v>
      </c>
      <c r="V1006" s="7" t="s">
        <v>99</v>
      </c>
      <c r="W1006" s="7" t="s">
        <v>99</v>
      </c>
      <c r="X1006" s="7" t="s">
        <v>99</v>
      </c>
      <c r="Y1006" s="7" t="s">
        <v>99</v>
      </c>
      <c r="Z1006" s="7"/>
      <c r="AA1006" s="7"/>
      <c r="AB1006" s="7"/>
      <c r="AC1006" s="7"/>
      <c r="AD1006" s="7"/>
      <c r="AE1006" s="7"/>
      <c r="AF1006" s="7"/>
      <c r="AG1006" s="7"/>
      <c r="AH1006" s="7">
        <v>0</v>
      </c>
    </row>
    <row r="1007" spans="1:34" ht="14.25" customHeight="1">
      <c r="A1007" s="27">
        <v>41791</v>
      </c>
      <c r="B1007" s="7" t="s">
        <v>1509</v>
      </c>
      <c r="C1007" s="7" t="s">
        <v>1865</v>
      </c>
      <c r="D1007" s="7" t="s">
        <v>1374</v>
      </c>
      <c r="E1007" s="7" t="s">
        <v>1843</v>
      </c>
      <c r="F1007" s="7" t="s">
        <v>99</v>
      </c>
      <c r="G1007" s="7" t="s">
        <v>99</v>
      </c>
      <c r="H1007" s="7" t="s">
        <v>99</v>
      </c>
      <c r="I1007" s="7" t="s">
        <v>99</v>
      </c>
      <c r="J1007" s="7" t="s">
        <v>99</v>
      </c>
      <c r="K1007" s="7" t="s">
        <v>99</v>
      </c>
      <c r="L1007" s="7" t="s">
        <v>99</v>
      </c>
      <c r="M1007" s="7" t="s">
        <v>99</v>
      </c>
      <c r="N1007" s="7" t="s">
        <v>99</v>
      </c>
      <c r="O1007" s="7" t="s">
        <v>99</v>
      </c>
      <c r="P1007" s="7" t="s">
        <v>99</v>
      </c>
      <c r="Q1007" s="7" t="s">
        <v>99</v>
      </c>
      <c r="R1007" s="7" t="s">
        <v>99</v>
      </c>
      <c r="S1007" s="7" t="s">
        <v>99</v>
      </c>
      <c r="T1007" s="7" t="s">
        <v>99</v>
      </c>
      <c r="U1007" s="7" t="s">
        <v>99</v>
      </c>
      <c r="V1007" s="7" t="s">
        <v>99</v>
      </c>
      <c r="W1007" s="7" t="s">
        <v>99</v>
      </c>
      <c r="X1007" s="7" t="s">
        <v>99</v>
      </c>
      <c r="Y1007" s="7" t="s">
        <v>99</v>
      </c>
      <c r="Z1007" s="7"/>
      <c r="AA1007" s="7"/>
      <c r="AB1007" s="7"/>
      <c r="AC1007" s="7"/>
      <c r="AD1007" s="7"/>
      <c r="AE1007" s="7"/>
      <c r="AF1007" s="7"/>
      <c r="AG1007" s="7"/>
      <c r="AH1007" s="7">
        <v>0</v>
      </c>
    </row>
    <row r="1008" spans="1:34" ht="14.25" customHeight="1">
      <c r="A1008" s="27">
        <v>41791</v>
      </c>
      <c r="B1008" s="7" t="s">
        <v>1509</v>
      </c>
      <c r="C1008" s="7" t="s">
        <v>1865</v>
      </c>
      <c r="D1008" s="7" t="s">
        <v>1374</v>
      </c>
      <c r="E1008" s="7" t="s">
        <v>943</v>
      </c>
      <c r="F1008" s="7" t="s">
        <v>99</v>
      </c>
      <c r="G1008" s="7" t="s">
        <v>99</v>
      </c>
      <c r="H1008" s="7" t="s">
        <v>99</v>
      </c>
      <c r="I1008" s="7" t="s">
        <v>99</v>
      </c>
      <c r="J1008" s="7" t="s">
        <v>99</v>
      </c>
      <c r="K1008" s="7" t="s">
        <v>99</v>
      </c>
      <c r="L1008" s="7" t="s">
        <v>99</v>
      </c>
      <c r="M1008" s="7" t="s">
        <v>99</v>
      </c>
      <c r="N1008" s="7" t="s">
        <v>99</v>
      </c>
      <c r="O1008" s="7" t="s">
        <v>99</v>
      </c>
      <c r="P1008" s="7" t="s">
        <v>99</v>
      </c>
      <c r="Q1008" s="7" t="s">
        <v>99</v>
      </c>
      <c r="R1008" s="7" t="s">
        <v>99</v>
      </c>
      <c r="S1008" s="7" t="s">
        <v>99</v>
      </c>
      <c r="T1008" s="7" t="s">
        <v>99</v>
      </c>
      <c r="U1008" s="7" t="s">
        <v>99</v>
      </c>
      <c r="V1008" s="7" t="s">
        <v>99</v>
      </c>
      <c r="W1008" s="7" t="s">
        <v>99</v>
      </c>
      <c r="X1008" s="7" t="s">
        <v>99</v>
      </c>
      <c r="Y1008" s="7" t="s">
        <v>99</v>
      </c>
      <c r="Z1008" s="7"/>
      <c r="AA1008" s="7"/>
      <c r="AB1008" s="7"/>
      <c r="AC1008" s="7"/>
      <c r="AD1008" s="7"/>
      <c r="AE1008" s="7"/>
      <c r="AF1008" s="7"/>
      <c r="AG1008" s="7"/>
      <c r="AH1008" s="7">
        <v>0</v>
      </c>
    </row>
    <row r="1009" spans="1:34" ht="14.25" customHeight="1">
      <c r="A1009" s="27">
        <v>41791</v>
      </c>
      <c r="B1009" s="7" t="s">
        <v>1509</v>
      </c>
      <c r="C1009" s="7" t="s">
        <v>1865</v>
      </c>
      <c r="D1009" s="7" t="s">
        <v>1374</v>
      </c>
      <c r="E1009" s="7" t="s">
        <v>1861</v>
      </c>
      <c r="F1009" s="7" t="s">
        <v>99</v>
      </c>
      <c r="G1009" s="7" t="s">
        <v>99</v>
      </c>
      <c r="H1009" s="7" t="s">
        <v>99</v>
      </c>
      <c r="I1009" s="7" t="s">
        <v>99</v>
      </c>
      <c r="J1009" s="7" t="s">
        <v>99</v>
      </c>
      <c r="K1009" s="7" t="s">
        <v>99</v>
      </c>
      <c r="L1009" s="7" t="s">
        <v>99</v>
      </c>
      <c r="M1009" s="7" t="s">
        <v>99</v>
      </c>
      <c r="N1009" s="7" t="s">
        <v>99</v>
      </c>
      <c r="O1009" s="7" t="s">
        <v>99</v>
      </c>
      <c r="P1009" s="7" t="s">
        <v>99</v>
      </c>
      <c r="Q1009" s="7" t="s">
        <v>99</v>
      </c>
      <c r="R1009" s="7" t="s">
        <v>99</v>
      </c>
      <c r="S1009" s="7" t="s">
        <v>99</v>
      </c>
      <c r="T1009" s="7" t="s">
        <v>99</v>
      </c>
      <c r="U1009" s="7" t="s">
        <v>99</v>
      </c>
      <c r="V1009" s="7" t="s">
        <v>99</v>
      </c>
      <c r="W1009" s="7" t="s">
        <v>99</v>
      </c>
      <c r="X1009" s="7" t="s">
        <v>99</v>
      </c>
      <c r="Y1009" s="7" t="s">
        <v>99</v>
      </c>
      <c r="Z1009" s="7"/>
      <c r="AA1009" s="7"/>
      <c r="AB1009" s="7"/>
      <c r="AC1009" s="7"/>
      <c r="AD1009" s="7"/>
      <c r="AE1009" s="7"/>
      <c r="AF1009" s="7"/>
      <c r="AG1009" s="7"/>
      <c r="AH1009" s="7">
        <v>0</v>
      </c>
    </row>
    <row r="1010" spans="1:34" ht="14.25" customHeight="1">
      <c r="A1010" s="27">
        <v>41791</v>
      </c>
      <c r="B1010" s="7" t="s">
        <v>1509</v>
      </c>
      <c r="C1010" s="7" t="s">
        <v>1865</v>
      </c>
      <c r="D1010" s="7" t="s">
        <v>1374</v>
      </c>
      <c r="E1010" s="7" t="s">
        <v>1862</v>
      </c>
      <c r="F1010" s="7" t="s">
        <v>99</v>
      </c>
      <c r="G1010" s="7" t="s">
        <v>99</v>
      </c>
      <c r="H1010" s="7" t="s">
        <v>99</v>
      </c>
      <c r="I1010" s="7" t="s">
        <v>99</v>
      </c>
      <c r="J1010" s="7" t="s">
        <v>99</v>
      </c>
      <c r="K1010" s="7" t="s">
        <v>99</v>
      </c>
      <c r="L1010" s="7" t="s">
        <v>99</v>
      </c>
      <c r="M1010" s="7" t="s">
        <v>99</v>
      </c>
      <c r="N1010" s="7" t="s">
        <v>99</v>
      </c>
      <c r="O1010" s="7" t="s">
        <v>99</v>
      </c>
      <c r="P1010" s="7" t="s">
        <v>99</v>
      </c>
      <c r="Q1010" s="7" t="s">
        <v>99</v>
      </c>
      <c r="R1010" s="7" t="s">
        <v>99</v>
      </c>
      <c r="S1010" s="7" t="s">
        <v>99</v>
      </c>
      <c r="T1010" s="7" t="s">
        <v>99</v>
      </c>
      <c r="U1010" s="7" t="s">
        <v>99</v>
      </c>
      <c r="V1010" s="7" t="s">
        <v>99</v>
      </c>
      <c r="W1010" s="7" t="s">
        <v>99</v>
      </c>
      <c r="X1010" s="7" t="s">
        <v>99</v>
      </c>
      <c r="Y1010" s="7" t="s">
        <v>99</v>
      </c>
      <c r="Z1010" s="7"/>
      <c r="AA1010" s="7"/>
      <c r="AB1010" s="7"/>
      <c r="AC1010" s="7"/>
      <c r="AD1010" s="7"/>
      <c r="AE1010" s="7"/>
      <c r="AF1010" s="7"/>
      <c r="AG1010" s="7"/>
      <c r="AH1010" s="7">
        <v>0</v>
      </c>
    </row>
    <row r="1011" spans="1:34" ht="14.25" customHeight="1">
      <c r="A1011" s="27">
        <v>41791</v>
      </c>
      <c r="B1011" s="7" t="s">
        <v>1509</v>
      </c>
      <c r="C1011" s="7" t="s">
        <v>405</v>
      </c>
      <c r="D1011" s="7" t="s">
        <v>734</v>
      </c>
      <c r="E1011" s="7" t="s">
        <v>1843</v>
      </c>
      <c r="F1011" s="7" t="s">
        <v>99</v>
      </c>
      <c r="G1011" s="7" t="s">
        <v>99</v>
      </c>
      <c r="H1011" s="7" t="s">
        <v>99</v>
      </c>
      <c r="I1011" s="7" t="s">
        <v>99</v>
      </c>
      <c r="J1011" s="7" t="s">
        <v>99</v>
      </c>
      <c r="K1011" s="7" t="s">
        <v>99</v>
      </c>
      <c r="L1011" s="7" t="s">
        <v>99</v>
      </c>
      <c r="M1011" s="7" t="s">
        <v>99</v>
      </c>
      <c r="N1011" s="7" t="s">
        <v>99</v>
      </c>
      <c r="O1011" s="7" t="s">
        <v>99</v>
      </c>
      <c r="P1011" s="7" t="s">
        <v>99</v>
      </c>
      <c r="Q1011" s="7" t="s">
        <v>99</v>
      </c>
      <c r="R1011" s="7" t="s">
        <v>99</v>
      </c>
      <c r="S1011" s="7" t="s">
        <v>99</v>
      </c>
      <c r="T1011" s="7" t="s">
        <v>99</v>
      </c>
      <c r="U1011" s="7" t="s">
        <v>99</v>
      </c>
      <c r="V1011" s="7" t="s">
        <v>99</v>
      </c>
      <c r="W1011" s="7" t="s">
        <v>99</v>
      </c>
      <c r="X1011" s="7" t="s">
        <v>99</v>
      </c>
      <c r="Y1011" s="7" t="s">
        <v>99</v>
      </c>
      <c r="Z1011" s="7"/>
      <c r="AA1011" s="7"/>
      <c r="AB1011" s="7"/>
      <c r="AC1011" s="7"/>
      <c r="AD1011" s="7"/>
      <c r="AE1011" s="7"/>
      <c r="AF1011" s="7"/>
      <c r="AG1011" s="7"/>
      <c r="AH1011" s="7">
        <v>0</v>
      </c>
    </row>
    <row r="1012" spans="1:34" ht="14.25" customHeight="1">
      <c r="A1012" s="27">
        <v>41791</v>
      </c>
      <c r="B1012" s="7" t="s">
        <v>1509</v>
      </c>
      <c r="C1012" s="7" t="s">
        <v>405</v>
      </c>
      <c r="D1012" s="7" t="s">
        <v>734</v>
      </c>
      <c r="E1012" s="7" t="s">
        <v>943</v>
      </c>
      <c r="F1012" s="7" t="s">
        <v>99</v>
      </c>
      <c r="G1012" s="7" t="s">
        <v>99</v>
      </c>
      <c r="H1012" s="7" t="s">
        <v>99</v>
      </c>
      <c r="I1012" s="7" t="s">
        <v>99</v>
      </c>
      <c r="J1012" s="7" t="s">
        <v>99</v>
      </c>
      <c r="K1012" s="7" t="s">
        <v>99</v>
      </c>
      <c r="L1012" s="7" t="s">
        <v>99</v>
      </c>
      <c r="M1012" s="7" t="s">
        <v>99</v>
      </c>
      <c r="N1012" s="7" t="s">
        <v>99</v>
      </c>
      <c r="O1012" s="7" t="s">
        <v>99</v>
      </c>
      <c r="P1012" s="7" t="s">
        <v>99</v>
      </c>
      <c r="Q1012" s="7" t="s">
        <v>99</v>
      </c>
      <c r="R1012" s="7" t="s">
        <v>99</v>
      </c>
      <c r="S1012" s="7" t="s">
        <v>99</v>
      </c>
      <c r="T1012" s="7" t="s">
        <v>99</v>
      </c>
      <c r="U1012" s="7" t="s">
        <v>99</v>
      </c>
      <c r="V1012" s="7" t="s">
        <v>99</v>
      </c>
      <c r="W1012" s="7" t="s">
        <v>99</v>
      </c>
      <c r="X1012" s="7" t="s">
        <v>99</v>
      </c>
      <c r="Y1012" s="7" t="s">
        <v>99</v>
      </c>
      <c r="Z1012" s="7"/>
      <c r="AA1012" s="7"/>
      <c r="AB1012" s="7"/>
      <c r="AC1012" s="7"/>
      <c r="AD1012" s="7"/>
      <c r="AE1012" s="7"/>
      <c r="AF1012" s="7"/>
      <c r="AG1012" s="7"/>
      <c r="AH1012" s="7">
        <v>0</v>
      </c>
    </row>
    <row r="1013" spans="1:34" ht="14.25" customHeight="1">
      <c r="A1013" s="27">
        <v>41791</v>
      </c>
      <c r="B1013" s="7" t="s">
        <v>1509</v>
      </c>
      <c r="C1013" s="7" t="s">
        <v>405</v>
      </c>
      <c r="D1013" s="7" t="s">
        <v>734</v>
      </c>
      <c r="E1013" s="7" t="s">
        <v>1861</v>
      </c>
      <c r="F1013" s="7" t="s">
        <v>99</v>
      </c>
      <c r="G1013" s="7" t="s">
        <v>99</v>
      </c>
      <c r="H1013" s="7" t="s">
        <v>99</v>
      </c>
      <c r="I1013" s="7" t="s">
        <v>99</v>
      </c>
      <c r="J1013" s="7" t="s">
        <v>99</v>
      </c>
      <c r="K1013" s="7" t="s">
        <v>99</v>
      </c>
      <c r="L1013" s="7" t="s">
        <v>99</v>
      </c>
      <c r="M1013" s="7" t="s">
        <v>99</v>
      </c>
      <c r="N1013" s="7" t="s">
        <v>99</v>
      </c>
      <c r="O1013" s="7" t="s">
        <v>99</v>
      </c>
      <c r="P1013" s="7" t="s">
        <v>99</v>
      </c>
      <c r="Q1013" s="7" t="s">
        <v>99</v>
      </c>
      <c r="R1013" s="7" t="s">
        <v>99</v>
      </c>
      <c r="S1013" s="7" t="s">
        <v>99</v>
      </c>
      <c r="T1013" s="7" t="s">
        <v>99</v>
      </c>
      <c r="U1013" s="7" t="s">
        <v>99</v>
      </c>
      <c r="V1013" s="7" t="s">
        <v>99</v>
      </c>
      <c r="W1013" s="7" t="s">
        <v>99</v>
      </c>
      <c r="X1013" s="7" t="s">
        <v>99</v>
      </c>
      <c r="Y1013" s="7" t="s">
        <v>99</v>
      </c>
      <c r="Z1013" s="7"/>
      <c r="AA1013" s="7"/>
      <c r="AB1013" s="7"/>
      <c r="AC1013" s="7"/>
      <c r="AD1013" s="7"/>
      <c r="AE1013" s="7"/>
      <c r="AF1013" s="7"/>
      <c r="AG1013" s="7"/>
      <c r="AH1013" s="7">
        <v>0</v>
      </c>
    </row>
    <row r="1014" spans="1:34" ht="14.25" customHeight="1">
      <c r="A1014" s="27">
        <v>41791</v>
      </c>
      <c r="B1014" s="7" t="s">
        <v>1509</v>
      </c>
      <c r="C1014" s="7" t="s">
        <v>405</v>
      </c>
      <c r="D1014" s="7" t="s">
        <v>734</v>
      </c>
      <c r="E1014" s="7" t="s">
        <v>1862</v>
      </c>
      <c r="F1014" s="7" t="s">
        <v>99</v>
      </c>
      <c r="G1014" s="7" t="s">
        <v>99</v>
      </c>
      <c r="H1014" s="7" t="s">
        <v>99</v>
      </c>
      <c r="I1014" s="7" t="s">
        <v>99</v>
      </c>
      <c r="J1014" s="7" t="s">
        <v>99</v>
      </c>
      <c r="K1014" s="7" t="s">
        <v>99</v>
      </c>
      <c r="L1014" s="7" t="s">
        <v>99</v>
      </c>
      <c r="M1014" s="7" t="s">
        <v>99</v>
      </c>
      <c r="N1014" s="7" t="s">
        <v>99</v>
      </c>
      <c r="O1014" s="7" t="s">
        <v>99</v>
      </c>
      <c r="P1014" s="7" t="s">
        <v>99</v>
      </c>
      <c r="Q1014" s="7" t="s">
        <v>99</v>
      </c>
      <c r="R1014" s="7" t="s">
        <v>99</v>
      </c>
      <c r="S1014" s="7" t="s">
        <v>99</v>
      </c>
      <c r="T1014" s="7" t="s">
        <v>99</v>
      </c>
      <c r="U1014" s="7" t="s">
        <v>99</v>
      </c>
      <c r="V1014" s="7" t="s">
        <v>99</v>
      </c>
      <c r="W1014" s="7" t="s">
        <v>99</v>
      </c>
      <c r="X1014" s="7" t="s">
        <v>99</v>
      </c>
      <c r="Y1014" s="7" t="s">
        <v>99</v>
      </c>
      <c r="Z1014" s="7"/>
      <c r="AA1014" s="7"/>
      <c r="AB1014" s="7"/>
      <c r="AC1014" s="7"/>
      <c r="AD1014" s="7"/>
      <c r="AE1014" s="7"/>
      <c r="AF1014" s="7"/>
      <c r="AG1014" s="7"/>
      <c r="AH1014" s="7">
        <v>0</v>
      </c>
    </row>
    <row r="1015" spans="1:34">
      <c r="A1015" s="27">
        <v>41791</v>
      </c>
      <c r="B1015" s="7" t="s">
        <v>1757</v>
      </c>
      <c r="C1015" s="7" t="s">
        <v>1151</v>
      </c>
      <c r="D1015" s="7" t="s">
        <v>734</v>
      </c>
      <c r="E1015" s="7" t="s">
        <v>1843</v>
      </c>
      <c r="F1015" s="7">
        <v>234</v>
      </c>
      <c r="G1015" s="7">
        <v>79</v>
      </c>
      <c r="H1015" s="7">
        <v>64</v>
      </c>
      <c r="I1015" s="7" t="s">
        <v>99</v>
      </c>
      <c r="J1015" s="7">
        <v>53</v>
      </c>
      <c r="K1015" s="7" t="s">
        <v>99</v>
      </c>
      <c r="L1015" s="7" t="s">
        <v>99</v>
      </c>
      <c r="M1015" s="7" t="s">
        <v>99</v>
      </c>
      <c r="N1015" s="7" t="s">
        <v>99</v>
      </c>
      <c r="O1015" s="7" t="s">
        <v>99</v>
      </c>
      <c r="P1015" s="7">
        <v>5</v>
      </c>
      <c r="Q1015" s="7">
        <v>6</v>
      </c>
      <c r="R1015" s="7">
        <v>3</v>
      </c>
      <c r="S1015" s="7">
        <v>8</v>
      </c>
      <c r="T1015" s="7">
        <v>3</v>
      </c>
      <c r="U1015" s="7">
        <v>2</v>
      </c>
      <c r="V1015" s="7">
        <v>3</v>
      </c>
      <c r="W1015" s="7">
        <v>4</v>
      </c>
      <c r="X1015" s="7">
        <v>1</v>
      </c>
      <c r="Y1015" s="7">
        <v>1</v>
      </c>
      <c r="Z1015" s="7"/>
      <c r="AA1015" s="7"/>
      <c r="AB1015" s="7"/>
      <c r="AC1015" s="7"/>
      <c r="AD1015" s="7"/>
      <c r="AE1015" s="7"/>
      <c r="AF1015" s="7"/>
      <c r="AG1015" s="7"/>
      <c r="AH1015" s="7">
        <v>2</v>
      </c>
    </row>
    <row r="1016" spans="1:34">
      <c r="A1016" s="27">
        <v>41791</v>
      </c>
      <c r="B1016" s="7" t="s">
        <v>1757</v>
      </c>
      <c r="C1016" s="7" t="s">
        <v>1151</v>
      </c>
      <c r="D1016" s="7" t="s">
        <v>734</v>
      </c>
      <c r="E1016" s="7" t="s">
        <v>943</v>
      </c>
      <c r="F1016" s="7">
        <v>1344</v>
      </c>
      <c r="G1016" s="7">
        <v>432</v>
      </c>
      <c r="H1016" s="7">
        <v>383</v>
      </c>
      <c r="I1016" s="7" t="s">
        <v>99</v>
      </c>
      <c r="J1016" s="7">
        <v>267</v>
      </c>
      <c r="K1016" s="7" t="s">
        <v>99</v>
      </c>
      <c r="L1016" s="7" t="s">
        <v>99</v>
      </c>
      <c r="M1016" s="7" t="s">
        <v>99</v>
      </c>
      <c r="N1016" s="7" t="s">
        <v>99</v>
      </c>
      <c r="O1016" s="7" t="s">
        <v>99</v>
      </c>
      <c r="P1016" s="7">
        <v>33</v>
      </c>
      <c r="Q1016" s="7">
        <v>73</v>
      </c>
      <c r="R1016" s="7">
        <v>17</v>
      </c>
      <c r="S1016" s="7">
        <v>41</v>
      </c>
      <c r="T1016" s="7">
        <v>18</v>
      </c>
      <c r="U1016" s="7">
        <v>6</v>
      </c>
      <c r="V1016" s="7">
        <v>23</v>
      </c>
      <c r="W1016" s="7">
        <v>30</v>
      </c>
      <c r="X1016" s="7">
        <v>5</v>
      </c>
      <c r="Y1016" s="7">
        <v>4</v>
      </c>
      <c r="Z1016" s="7"/>
      <c r="AA1016" s="7"/>
      <c r="AB1016" s="7"/>
      <c r="AC1016" s="7"/>
      <c r="AD1016" s="7"/>
      <c r="AE1016" s="7"/>
      <c r="AF1016" s="7"/>
      <c r="AG1016" s="7"/>
      <c r="AH1016" s="7">
        <v>12</v>
      </c>
    </row>
    <row r="1017" spans="1:34">
      <c r="A1017" s="27">
        <v>41791</v>
      </c>
      <c r="B1017" s="7" t="s">
        <v>1757</v>
      </c>
      <c r="C1017" s="7" t="s">
        <v>1151</v>
      </c>
      <c r="D1017" s="7" t="s">
        <v>734</v>
      </c>
      <c r="E1017" s="7" t="s">
        <v>1861</v>
      </c>
      <c r="F1017" s="7">
        <v>1091</v>
      </c>
      <c r="G1017" s="7">
        <v>352</v>
      </c>
      <c r="H1017" s="7">
        <v>311</v>
      </c>
      <c r="I1017" s="7" t="s">
        <v>99</v>
      </c>
      <c r="J1017" s="7">
        <v>211</v>
      </c>
      <c r="K1017" s="7" t="s">
        <v>99</v>
      </c>
      <c r="L1017" s="7" t="s">
        <v>99</v>
      </c>
      <c r="M1017" s="7" t="s">
        <v>99</v>
      </c>
      <c r="N1017" s="7" t="s">
        <v>99</v>
      </c>
      <c r="O1017" s="7" t="s">
        <v>99</v>
      </c>
      <c r="P1017" s="7">
        <v>25</v>
      </c>
      <c r="Q1017" s="7">
        <v>62</v>
      </c>
      <c r="R1017" s="7">
        <v>16</v>
      </c>
      <c r="S1017" s="7">
        <v>32</v>
      </c>
      <c r="T1017" s="7">
        <v>16</v>
      </c>
      <c r="U1017" s="7">
        <v>6</v>
      </c>
      <c r="V1017" s="7">
        <v>18</v>
      </c>
      <c r="W1017" s="7">
        <v>24</v>
      </c>
      <c r="X1017" s="7">
        <v>5</v>
      </c>
      <c r="Y1017" s="7">
        <v>3</v>
      </c>
      <c r="Z1017" s="7"/>
      <c r="AA1017" s="7"/>
      <c r="AB1017" s="7"/>
      <c r="AC1017" s="7"/>
      <c r="AD1017" s="7"/>
      <c r="AE1017" s="7"/>
      <c r="AF1017" s="7"/>
      <c r="AG1017" s="7"/>
      <c r="AH1017" s="7">
        <v>10</v>
      </c>
    </row>
    <row r="1018" spans="1:34">
      <c r="A1018" s="27">
        <v>41791</v>
      </c>
      <c r="B1018" s="7" t="s">
        <v>1757</v>
      </c>
      <c r="C1018" s="7" t="s">
        <v>1151</v>
      </c>
      <c r="D1018" s="7" t="s">
        <v>734</v>
      </c>
      <c r="E1018" s="7" t="s">
        <v>1862</v>
      </c>
      <c r="F1018" s="7">
        <v>253</v>
      </c>
      <c r="G1018" s="7">
        <v>80</v>
      </c>
      <c r="H1018" s="7">
        <v>72</v>
      </c>
      <c r="I1018" s="7" t="s">
        <v>99</v>
      </c>
      <c r="J1018" s="7">
        <v>56</v>
      </c>
      <c r="K1018" s="7" t="s">
        <v>99</v>
      </c>
      <c r="L1018" s="7" t="s">
        <v>99</v>
      </c>
      <c r="M1018" s="7" t="s">
        <v>99</v>
      </c>
      <c r="N1018" s="7" t="s">
        <v>99</v>
      </c>
      <c r="O1018" s="7" t="s">
        <v>99</v>
      </c>
      <c r="P1018" s="7">
        <v>8</v>
      </c>
      <c r="Q1018" s="7">
        <v>11</v>
      </c>
      <c r="R1018" s="7">
        <v>1</v>
      </c>
      <c r="S1018" s="7">
        <v>9</v>
      </c>
      <c r="T1018" s="7">
        <v>2</v>
      </c>
      <c r="U1018" s="7" t="s">
        <v>99</v>
      </c>
      <c r="V1018" s="7">
        <v>5</v>
      </c>
      <c r="W1018" s="7">
        <v>6</v>
      </c>
      <c r="X1018" s="7" t="s">
        <v>99</v>
      </c>
      <c r="Y1018" s="7">
        <v>1</v>
      </c>
      <c r="Z1018" s="7"/>
      <c r="AA1018" s="7"/>
      <c r="AB1018" s="7"/>
      <c r="AC1018" s="7"/>
      <c r="AD1018" s="7"/>
      <c r="AE1018" s="7"/>
      <c r="AF1018" s="7"/>
      <c r="AG1018" s="7"/>
      <c r="AH1018" s="7">
        <v>2</v>
      </c>
    </row>
    <row r="1019" spans="1:34" ht="14.25" customHeight="1">
      <c r="A1019" s="27">
        <v>41791</v>
      </c>
      <c r="B1019" s="7" t="s">
        <v>1757</v>
      </c>
      <c r="C1019" s="7" t="s">
        <v>1863</v>
      </c>
      <c r="D1019" s="7" t="s">
        <v>734</v>
      </c>
      <c r="E1019" s="7" t="s">
        <v>1843</v>
      </c>
      <c r="F1019" s="7">
        <v>44</v>
      </c>
      <c r="G1019" s="7">
        <v>17</v>
      </c>
      <c r="H1019" s="7">
        <v>15</v>
      </c>
      <c r="I1019" s="7" t="s">
        <v>99</v>
      </c>
      <c r="J1019" s="7">
        <v>11</v>
      </c>
      <c r="K1019" s="7" t="s">
        <v>99</v>
      </c>
      <c r="L1019" s="7" t="s">
        <v>99</v>
      </c>
      <c r="M1019" s="7" t="s">
        <v>99</v>
      </c>
      <c r="N1019" s="7" t="s">
        <v>99</v>
      </c>
      <c r="O1019" s="7" t="s">
        <v>99</v>
      </c>
      <c r="P1019" s="7" t="s">
        <v>99</v>
      </c>
      <c r="Q1019" s="7" t="s">
        <v>99</v>
      </c>
      <c r="R1019" s="7" t="s">
        <v>99</v>
      </c>
      <c r="S1019" s="7" t="s">
        <v>99</v>
      </c>
      <c r="T1019" s="7">
        <v>1</v>
      </c>
      <c r="U1019" s="7" t="s">
        <v>99</v>
      </c>
      <c r="V1019" s="7" t="s">
        <v>99</v>
      </c>
      <c r="W1019" s="7" t="s">
        <v>99</v>
      </c>
      <c r="X1019" s="7" t="s">
        <v>99</v>
      </c>
      <c r="Y1019" s="7" t="s">
        <v>99</v>
      </c>
      <c r="Z1019" s="7"/>
      <c r="AA1019" s="7"/>
      <c r="AB1019" s="7"/>
      <c r="AC1019" s="7"/>
      <c r="AD1019" s="7"/>
      <c r="AE1019" s="7"/>
      <c r="AF1019" s="7"/>
      <c r="AG1019" s="7"/>
      <c r="AH1019" s="7">
        <v>0</v>
      </c>
    </row>
    <row r="1020" spans="1:34" ht="14.25" customHeight="1">
      <c r="A1020" s="27">
        <v>41791</v>
      </c>
      <c r="B1020" s="7" t="s">
        <v>1757</v>
      </c>
      <c r="C1020" s="7" t="s">
        <v>1863</v>
      </c>
      <c r="D1020" s="7" t="s">
        <v>734</v>
      </c>
      <c r="E1020" s="7" t="s">
        <v>943</v>
      </c>
      <c r="F1020" s="7">
        <v>93</v>
      </c>
      <c r="G1020" s="7">
        <v>28</v>
      </c>
      <c r="H1020" s="7">
        <v>36</v>
      </c>
      <c r="I1020" s="7" t="s">
        <v>99</v>
      </c>
      <c r="J1020" s="7">
        <v>28</v>
      </c>
      <c r="K1020" s="7" t="s">
        <v>99</v>
      </c>
      <c r="L1020" s="7" t="s">
        <v>99</v>
      </c>
      <c r="M1020" s="7" t="s">
        <v>99</v>
      </c>
      <c r="N1020" s="7" t="s">
        <v>99</v>
      </c>
      <c r="O1020" s="7" t="s">
        <v>99</v>
      </c>
      <c r="P1020" s="7" t="s">
        <v>99</v>
      </c>
      <c r="Q1020" s="7" t="s">
        <v>99</v>
      </c>
      <c r="R1020" s="7" t="s">
        <v>99</v>
      </c>
      <c r="S1020" s="7" t="s">
        <v>99</v>
      </c>
      <c r="T1020" s="7">
        <v>1</v>
      </c>
      <c r="U1020" s="7" t="s">
        <v>99</v>
      </c>
      <c r="V1020" s="7" t="s">
        <v>99</v>
      </c>
      <c r="W1020" s="7" t="s">
        <v>99</v>
      </c>
      <c r="X1020" s="7" t="s">
        <v>99</v>
      </c>
      <c r="Y1020" s="7" t="s">
        <v>99</v>
      </c>
      <c r="Z1020" s="7"/>
      <c r="AA1020" s="7"/>
      <c r="AB1020" s="7"/>
      <c r="AC1020" s="7"/>
      <c r="AD1020" s="7"/>
      <c r="AE1020" s="7"/>
      <c r="AF1020" s="7"/>
      <c r="AG1020" s="7"/>
      <c r="AH1020" s="7">
        <v>0</v>
      </c>
    </row>
    <row r="1021" spans="1:34" ht="14.25" customHeight="1">
      <c r="A1021" s="27">
        <v>41791</v>
      </c>
      <c r="B1021" s="7" t="s">
        <v>1757</v>
      </c>
      <c r="C1021" s="7" t="s">
        <v>1863</v>
      </c>
      <c r="D1021" s="7" t="s">
        <v>734</v>
      </c>
      <c r="E1021" s="7" t="s">
        <v>1861</v>
      </c>
      <c r="F1021" s="7">
        <v>63</v>
      </c>
      <c r="G1021" s="7">
        <v>23</v>
      </c>
      <c r="H1021" s="7">
        <v>23</v>
      </c>
      <c r="I1021" s="7" t="s">
        <v>99</v>
      </c>
      <c r="J1021" s="7">
        <v>16</v>
      </c>
      <c r="K1021" s="7" t="s">
        <v>99</v>
      </c>
      <c r="L1021" s="7" t="s">
        <v>99</v>
      </c>
      <c r="M1021" s="7" t="s">
        <v>99</v>
      </c>
      <c r="N1021" s="7" t="s">
        <v>99</v>
      </c>
      <c r="O1021" s="7" t="s">
        <v>99</v>
      </c>
      <c r="P1021" s="7" t="s">
        <v>99</v>
      </c>
      <c r="Q1021" s="7" t="s">
        <v>99</v>
      </c>
      <c r="R1021" s="7" t="s">
        <v>99</v>
      </c>
      <c r="S1021" s="7" t="s">
        <v>99</v>
      </c>
      <c r="T1021" s="7">
        <v>1</v>
      </c>
      <c r="U1021" s="7" t="s">
        <v>99</v>
      </c>
      <c r="V1021" s="7" t="s">
        <v>99</v>
      </c>
      <c r="W1021" s="7" t="s">
        <v>99</v>
      </c>
      <c r="X1021" s="7" t="s">
        <v>99</v>
      </c>
      <c r="Y1021" s="7" t="s">
        <v>99</v>
      </c>
      <c r="Z1021" s="7"/>
      <c r="AA1021" s="7"/>
      <c r="AB1021" s="7"/>
      <c r="AC1021" s="7"/>
      <c r="AD1021" s="7"/>
      <c r="AE1021" s="7"/>
      <c r="AF1021" s="7"/>
      <c r="AG1021" s="7"/>
      <c r="AH1021" s="7">
        <v>0</v>
      </c>
    </row>
    <row r="1022" spans="1:34" ht="14.25" customHeight="1">
      <c r="A1022" s="27">
        <v>41791</v>
      </c>
      <c r="B1022" s="7" t="s">
        <v>1757</v>
      </c>
      <c r="C1022" s="7" t="s">
        <v>1863</v>
      </c>
      <c r="D1022" s="7" t="s">
        <v>734</v>
      </c>
      <c r="E1022" s="7" t="s">
        <v>1862</v>
      </c>
      <c r="F1022" s="7">
        <v>30</v>
      </c>
      <c r="G1022" s="7">
        <v>5</v>
      </c>
      <c r="H1022" s="7">
        <v>13</v>
      </c>
      <c r="I1022" s="7" t="s">
        <v>99</v>
      </c>
      <c r="J1022" s="7">
        <v>12</v>
      </c>
      <c r="K1022" s="7" t="s">
        <v>99</v>
      </c>
      <c r="L1022" s="7" t="s">
        <v>99</v>
      </c>
      <c r="M1022" s="7" t="s">
        <v>99</v>
      </c>
      <c r="N1022" s="7" t="s">
        <v>99</v>
      </c>
      <c r="O1022" s="7" t="s">
        <v>99</v>
      </c>
      <c r="P1022" s="7" t="s">
        <v>99</v>
      </c>
      <c r="Q1022" s="7" t="s">
        <v>99</v>
      </c>
      <c r="R1022" s="7" t="s">
        <v>99</v>
      </c>
      <c r="S1022" s="7" t="s">
        <v>99</v>
      </c>
      <c r="T1022" s="7" t="s">
        <v>99</v>
      </c>
      <c r="U1022" s="7" t="s">
        <v>99</v>
      </c>
      <c r="V1022" s="7" t="s">
        <v>99</v>
      </c>
      <c r="W1022" s="7" t="s">
        <v>99</v>
      </c>
      <c r="X1022" s="7" t="s">
        <v>99</v>
      </c>
      <c r="Y1022" s="7" t="s">
        <v>99</v>
      </c>
      <c r="Z1022" s="7"/>
      <c r="AA1022" s="7"/>
      <c r="AB1022" s="7"/>
      <c r="AC1022" s="7"/>
      <c r="AD1022" s="7"/>
      <c r="AE1022" s="7"/>
      <c r="AF1022" s="7"/>
      <c r="AG1022" s="7"/>
      <c r="AH1022" s="7">
        <v>0</v>
      </c>
    </row>
    <row r="1023" spans="1:34" ht="14.25" customHeight="1">
      <c r="A1023" s="27">
        <v>41791</v>
      </c>
      <c r="B1023" s="7" t="s">
        <v>1757</v>
      </c>
      <c r="C1023" s="7" t="s">
        <v>1865</v>
      </c>
      <c r="D1023" s="7" t="s">
        <v>734</v>
      </c>
      <c r="E1023" s="7" t="s">
        <v>1843</v>
      </c>
      <c r="F1023" s="7">
        <v>190</v>
      </c>
      <c r="G1023" s="7">
        <v>62</v>
      </c>
      <c r="H1023" s="7">
        <v>49</v>
      </c>
      <c r="I1023" s="7" t="s">
        <v>99</v>
      </c>
      <c r="J1023" s="7">
        <v>42</v>
      </c>
      <c r="K1023" s="7" t="s">
        <v>99</v>
      </c>
      <c r="L1023" s="7" t="s">
        <v>99</v>
      </c>
      <c r="M1023" s="7" t="s">
        <v>99</v>
      </c>
      <c r="N1023" s="7" t="s">
        <v>99</v>
      </c>
      <c r="O1023" s="7" t="s">
        <v>99</v>
      </c>
      <c r="P1023" s="7">
        <v>5</v>
      </c>
      <c r="Q1023" s="7">
        <v>6</v>
      </c>
      <c r="R1023" s="7">
        <v>3</v>
      </c>
      <c r="S1023" s="7">
        <v>8</v>
      </c>
      <c r="T1023" s="7">
        <v>2</v>
      </c>
      <c r="U1023" s="7">
        <v>2</v>
      </c>
      <c r="V1023" s="7">
        <v>3</v>
      </c>
      <c r="W1023" s="7">
        <v>4</v>
      </c>
      <c r="X1023" s="7">
        <v>1</v>
      </c>
      <c r="Y1023" s="7">
        <v>1</v>
      </c>
      <c r="Z1023" s="7"/>
      <c r="AA1023" s="7"/>
      <c r="AB1023" s="7"/>
      <c r="AC1023" s="7"/>
      <c r="AD1023" s="7"/>
      <c r="AE1023" s="7"/>
      <c r="AF1023" s="7"/>
      <c r="AG1023" s="7"/>
      <c r="AH1023" s="7">
        <v>2</v>
      </c>
    </row>
    <row r="1024" spans="1:34" ht="14.25" customHeight="1">
      <c r="A1024" s="27">
        <v>41791</v>
      </c>
      <c r="B1024" s="7" t="s">
        <v>1757</v>
      </c>
      <c r="C1024" s="7" t="s">
        <v>1865</v>
      </c>
      <c r="D1024" s="7" t="s">
        <v>734</v>
      </c>
      <c r="E1024" s="7" t="s">
        <v>943</v>
      </c>
      <c r="F1024" s="7">
        <v>1251</v>
      </c>
      <c r="G1024" s="7">
        <v>404</v>
      </c>
      <c r="H1024" s="7">
        <v>347</v>
      </c>
      <c r="I1024" s="7" t="s">
        <v>99</v>
      </c>
      <c r="J1024" s="7">
        <v>239</v>
      </c>
      <c r="K1024" s="7" t="s">
        <v>99</v>
      </c>
      <c r="L1024" s="7" t="s">
        <v>99</v>
      </c>
      <c r="M1024" s="7" t="s">
        <v>99</v>
      </c>
      <c r="N1024" s="7" t="s">
        <v>99</v>
      </c>
      <c r="O1024" s="7" t="s">
        <v>99</v>
      </c>
      <c r="P1024" s="7">
        <v>33</v>
      </c>
      <c r="Q1024" s="7">
        <v>73</v>
      </c>
      <c r="R1024" s="7">
        <v>17</v>
      </c>
      <c r="S1024" s="7">
        <v>41</v>
      </c>
      <c r="T1024" s="7">
        <v>17</v>
      </c>
      <c r="U1024" s="7">
        <v>6</v>
      </c>
      <c r="V1024" s="7">
        <v>23</v>
      </c>
      <c r="W1024" s="7">
        <v>30</v>
      </c>
      <c r="X1024" s="7">
        <v>5</v>
      </c>
      <c r="Y1024" s="7">
        <v>4</v>
      </c>
      <c r="Z1024" s="7"/>
      <c r="AA1024" s="7"/>
      <c r="AB1024" s="7"/>
      <c r="AC1024" s="7"/>
      <c r="AD1024" s="7"/>
      <c r="AE1024" s="7"/>
      <c r="AF1024" s="7"/>
      <c r="AG1024" s="7"/>
      <c r="AH1024" s="7">
        <v>12</v>
      </c>
    </row>
    <row r="1025" spans="1:34" ht="14.25" customHeight="1">
      <c r="A1025" s="27">
        <v>41791</v>
      </c>
      <c r="B1025" s="7" t="s">
        <v>1757</v>
      </c>
      <c r="C1025" s="7" t="s">
        <v>1865</v>
      </c>
      <c r="D1025" s="7" t="s">
        <v>734</v>
      </c>
      <c r="E1025" s="7" t="s">
        <v>1861</v>
      </c>
      <c r="F1025" s="7">
        <v>1028</v>
      </c>
      <c r="G1025" s="7">
        <v>329</v>
      </c>
      <c r="H1025" s="7">
        <v>288</v>
      </c>
      <c r="I1025" s="7" t="s">
        <v>99</v>
      </c>
      <c r="J1025" s="7">
        <v>195</v>
      </c>
      <c r="K1025" s="7" t="s">
        <v>99</v>
      </c>
      <c r="L1025" s="7" t="s">
        <v>99</v>
      </c>
      <c r="M1025" s="7" t="s">
        <v>99</v>
      </c>
      <c r="N1025" s="7" t="s">
        <v>99</v>
      </c>
      <c r="O1025" s="7" t="s">
        <v>99</v>
      </c>
      <c r="P1025" s="7">
        <v>25</v>
      </c>
      <c r="Q1025" s="7">
        <v>62</v>
      </c>
      <c r="R1025" s="7">
        <v>16</v>
      </c>
      <c r="S1025" s="7">
        <v>32</v>
      </c>
      <c r="T1025" s="7">
        <v>15</v>
      </c>
      <c r="U1025" s="7">
        <v>6</v>
      </c>
      <c r="V1025" s="7">
        <v>18</v>
      </c>
      <c r="W1025" s="7">
        <v>24</v>
      </c>
      <c r="X1025" s="7">
        <v>5</v>
      </c>
      <c r="Y1025" s="7">
        <v>3</v>
      </c>
      <c r="Z1025" s="7"/>
      <c r="AA1025" s="7"/>
      <c r="AB1025" s="7"/>
      <c r="AC1025" s="7"/>
      <c r="AD1025" s="7"/>
      <c r="AE1025" s="7"/>
      <c r="AF1025" s="7"/>
      <c r="AG1025" s="7"/>
      <c r="AH1025" s="7">
        <v>10</v>
      </c>
    </row>
    <row r="1026" spans="1:34" ht="14.25" customHeight="1">
      <c r="A1026" s="27">
        <v>41791</v>
      </c>
      <c r="B1026" s="7" t="s">
        <v>1757</v>
      </c>
      <c r="C1026" s="7" t="s">
        <v>1865</v>
      </c>
      <c r="D1026" s="7" t="s">
        <v>734</v>
      </c>
      <c r="E1026" s="7" t="s">
        <v>1862</v>
      </c>
      <c r="F1026" s="7">
        <v>223</v>
      </c>
      <c r="G1026" s="7">
        <v>75</v>
      </c>
      <c r="H1026" s="7">
        <v>59</v>
      </c>
      <c r="I1026" s="7" t="s">
        <v>99</v>
      </c>
      <c r="J1026" s="7">
        <v>44</v>
      </c>
      <c r="K1026" s="7" t="s">
        <v>99</v>
      </c>
      <c r="L1026" s="7" t="s">
        <v>99</v>
      </c>
      <c r="M1026" s="7" t="s">
        <v>99</v>
      </c>
      <c r="N1026" s="7" t="s">
        <v>99</v>
      </c>
      <c r="O1026" s="7" t="s">
        <v>99</v>
      </c>
      <c r="P1026" s="7">
        <v>8</v>
      </c>
      <c r="Q1026" s="7">
        <v>11</v>
      </c>
      <c r="R1026" s="7">
        <v>1</v>
      </c>
      <c r="S1026" s="7">
        <v>9</v>
      </c>
      <c r="T1026" s="7">
        <v>2</v>
      </c>
      <c r="U1026" s="7" t="s">
        <v>99</v>
      </c>
      <c r="V1026" s="7">
        <v>5</v>
      </c>
      <c r="W1026" s="7">
        <v>6</v>
      </c>
      <c r="X1026" s="7" t="s">
        <v>99</v>
      </c>
      <c r="Y1026" s="7">
        <v>1</v>
      </c>
      <c r="Z1026" s="7"/>
      <c r="AA1026" s="7"/>
      <c r="AB1026" s="7"/>
      <c r="AC1026" s="7"/>
      <c r="AD1026" s="7"/>
      <c r="AE1026" s="7"/>
      <c r="AF1026" s="7"/>
      <c r="AG1026" s="7"/>
      <c r="AH1026" s="7">
        <v>2</v>
      </c>
    </row>
    <row r="1027" spans="1:34" ht="14.25" customHeight="1">
      <c r="A1027" s="27">
        <v>41791</v>
      </c>
      <c r="B1027" s="7" t="s">
        <v>1757</v>
      </c>
      <c r="C1027" s="7" t="s">
        <v>1865</v>
      </c>
      <c r="D1027" s="7" t="s">
        <v>1866</v>
      </c>
      <c r="E1027" s="7" t="s">
        <v>1843</v>
      </c>
      <c r="F1027" s="7">
        <v>190</v>
      </c>
      <c r="G1027" s="7">
        <v>62</v>
      </c>
      <c r="H1027" s="7">
        <v>49</v>
      </c>
      <c r="I1027" s="7" t="s">
        <v>99</v>
      </c>
      <c r="J1027" s="7">
        <v>42</v>
      </c>
      <c r="K1027" s="7" t="s">
        <v>99</v>
      </c>
      <c r="L1027" s="7" t="s">
        <v>99</v>
      </c>
      <c r="M1027" s="7" t="s">
        <v>99</v>
      </c>
      <c r="N1027" s="7" t="s">
        <v>99</v>
      </c>
      <c r="O1027" s="7" t="s">
        <v>99</v>
      </c>
      <c r="P1027" s="7">
        <v>5</v>
      </c>
      <c r="Q1027" s="7">
        <v>6</v>
      </c>
      <c r="R1027" s="7">
        <v>3</v>
      </c>
      <c r="S1027" s="7">
        <v>8</v>
      </c>
      <c r="T1027" s="7">
        <v>2</v>
      </c>
      <c r="U1027" s="7">
        <v>2</v>
      </c>
      <c r="V1027" s="7">
        <v>3</v>
      </c>
      <c r="W1027" s="7">
        <v>4</v>
      </c>
      <c r="X1027" s="7">
        <v>1</v>
      </c>
      <c r="Y1027" s="7">
        <v>1</v>
      </c>
      <c r="Z1027" s="7"/>
      <c r="AA1027" s="7"/>
      <c r="AB1027" s="7"/>
      <c r="AC1027" s="7"/>
      <c r="AD1027" s="7"/>
      <c r="AE1027" s="7"/>
      <c r="AF1027" s="7"/>
      <c r="AG1027" s="7"/>
      <c r="AH1027" s="7">
        <v>2</v>
      </c>
    </row>
    <row r="1028" spans="1:34" ht="14.25" customHeight="1">
      <c r="A1028" s="27">
        <v>41791</v>
      </c>
      <c r="B1028" s="7" t="s">
        <v>1757</v>
      </c>
      <c r="C1028" s="7" t="s">
        <v>1865</v>
      </c>
      <c r="D1028" s="7" t="s">
        <v>1866</v>
      </c>
      <c r="E1028" s="7" t="s">
        <v>943</v>
      </c>
      <c r="F1028" s="7">
        <v>1251</v>
      </c>
      <c r="G1028" s="7">
        <v>404</v>
      </c>
      <c r="H1028" s="7">
        <v>347</v>
      </c>
      <c r="I1028" s="7" t="s">
        <v>99</v>
      </c>
      <c r="J1028" s="7">
        <v>239</v>
      </c>
      <c r="K1028" s="7" t="s">
        <v>99</v>
      </c>
      <c r="L1028" s="7" t="s">
        <v>99</v>
      </c>
      <c r="M1028" s="7" t="s">
        <v>99</v>
      </c>
      <c r="N1028" s="7" t="s">
        <v>99</v>
      </c>
      <c r="O1028" s="7" t="s">
        <v>99</v>
      </c>
      <c r="P1028" s="7">
        <v>33</v>
      </c>
      <c r="Q1028" s="7">
        <v>73</v>
      </c>
      <c r="R1028" s="7">
        <v>17</v>
      </c>
      <c r="S1028" s="7">
        <v>41</v>
      </c>
      <c r="T1028" s="7">
        <v>17</v>
      </c>
      <c r="U1028" s="7">
        <v>6</v>
      </c>
      <c r="V1028" s="7">
        <v>23</v>
      </c>
      <c r="W1028" s="7">
        <v>30</v>
      </c>
      <c r="X1028" s="7">
        <v>5</v>
      </c>
      <c r="Y1028" s="7">
        <v>4</v>
      </c>
      <c r="Z1028" s="7"/>
      <c r="AA1028" s="7"/>
      <c r="AB1028" s="7"/>
      <c r="AC1028" s="7"/>
      <c r="AD1028" s="7"/>
      <c r="AE1028" s="7"/>
      <c r="AF1028" s="7"/>
      <c r="AG1028" s="7"/>
      <c r="AH1028" s="7">
        <v>12</v>
      </c>
    </row>
    <row r="1029" spans="1:34" ht="14.25" customHeight="1">
      <c r="A1029" s="27">
        <v>41791</v>
      </c>
      <c r="B1029" s="7" t="s">
        <v>1757</v>
      </c>
      <c r="C1029" s="7" t="s">
        <v>1865</v>
      </c>
      <c r="D1029" s="7" t="s">
        <v>1866</v>
      </c>
      <c r="E1029" s="7" t="s">
        <v>1861</v>
      </c>
      <c r="F1029" s="7">
        <v>1028</v>
      </c>
      <c r="G1029" s="7">
        <v>329</v>
      </c>
      <c r="H1029" s="7">
        <v>288</v>
      </c>
      <c r="I1029" s="7" t="s">
        <v>99</v>
      </c>
      <c r="J1029" s="7">
        <v>195</v>
      </c>
      <c r="K1029" s="7" t="s">
        <v>99</v>
      </c>
      <c r="L1029" s="7" t="s">
        <v>99</v>
      </c>
      <c r="M1029" s="7" t="s">
        <v>99</v>
      </c>
      <c r="N1029" s="7" t="s">
        <v>99</v>
      </c>
      <c r="O1029" s="7" t="s">
        <v>99</v>
      </c>
      <c r="P1029" s="7">
        <v>25</v>
      </c>
      <c r="Q1029" s="7">
        <v>62</v>
      </c>
      <c r="R1029" s="7">
        <v>16</v>
      </c>
      <c r="S1029" s="7">
        <v>32</v>
      </c>
      <c r="T1029" s="7">
        <v>15</v>
      </c>
      <c r="U1029" s="7">
        <v>6</v>
      </c>
      <c r="V1029" s="7">
        <v>18</v>
      </c>
      <c r="W1029" s="7">
        <v>24</v>
      </c>
      <c r="X1029" s="7">
        <v>5</v>
      </c>
      <c r="Y1029" s="7">
        <v>3</v>
      </c>
      <c r="Z1029" s="7"/>
      <c r="AA1029" s="7"/>
      <c r="AB1029" s="7"/>
      <c r="AC1029" s="7"/>
      <c r="AD1029" s="7"/>
      <c r="AE1029" s="7"/>
      <c r="AF1029" s="7"/>
      <c r="AG1029" s="7"/>
      <c r="AH1029" s="7">
        <v>10</v>
      </c>
    </row>
    <row r="1030" spans="1:34" ht="14.25" customHeight="1">
      <c r="A1030" s="27">
        <v>41791</v>
      </c>
      <c r="B1030" s="7" t="s">
        <v>1757</v>
      </c>
      <c r="C1030" s="7" t="s">
        <v>1865</v>
      </c>
      <c r="D1030" s="7" t="s">
        <v>1866</v>
      </c>
      <c r="E1030" s="7" t="s">
        <v>1862</v>
      </c>
      <c r="F1030" s="7">
        <v>223</v>
      </c>
      <c r="G1030" s="7">
        <v>75</v>
      </c>
      <c r="H1030" s="7">
        <v>59</v>
      </c>
      <c r="I1030" s="7" t="s">
        <v>99</v>
      </c>
      <c r="J1030" s="7">
        <v>44</v>
      </c>
      <c r="K1030" s="7" t="s">
        <v>99</v>
      </c>
      <c r="L1030" s="7" t="s">
        <v>99</v>
      </c>
      <c r="M1030" s="7" t="s">
        <v>99</v>
      </c>
      <c r="N1030" s="7" t="s">
        <v>99</v>
      </c>
      <c r="O1030" s="7" t="s">
        <v>99</v>
      </c>
      <c r="P1030" s="7">
        <v>8</v>
      </c>
      <c r="Q1030" s="7">
        <v>11</v>
      </c>
      <c r="R1030" s="7">
        <v>1</v>
      </c>
      <c r="S1030" s="7">
        <v>9</v>
      </c>
      <c r="T1030" s="7">
        <v>2</v>
      </c>
      <c r="U1030" s="7" t="s">
        <v>99</v>
      </c>
      <c r="V1030" s="7">
        <v>5</v>
      </c>
      <c r="W1030" s="7">
        <v>6</v>
      </c>
      <c r="X1030" s="7" t="s">
        <v>99</v>
      </c>
      <c r="Y1030" s="7">
        <v>1</v>
      </c>
      <c r="Z1030" s="7"/>
      <c r="AA1030" s="7"/>
      <c r="AB1030" s="7"/>
      <c r="AC1030" s="7"/>
      <c r="AD1030" s="7"/>
      <c r="AE1030" s="7"/>
      <c r="AF1030" s="7"/>
      <c r="AG1030" s="7"/>
      <c r="AH1030" s="7">
        <v>2</v>
      </c>
    </row>
    <row r="1031" spans="1:34" ht="14.25" customHeight="1">
      <c r="A1031" s="27">
        <v>41791</v>
      </c>
      <c r="B1031" s="7" t="s">
        <v>1757</v>
      </c>
      <c r="C1031" s="7" t="s">
        <v>1865</v>
      </c>
      <c r="D1031" s="7" t="s">
        <v>1374</v>
      </c>
      <c r="E1031" s="7" t="s">
        <v>1843</v>
      </c>
      <c r="F1031" s="7" t="s">
        <v>99</v>
      </c>
      <c r="G1031" s="7" t="s">
        <v>99</v>
      </c>
      <c r="H1031" s="7" t="s">
        <v>99</v>
      </c>
      <c r="I1031" s="7" t="s">
        <v>99</v>
      </c>
      <c r="J1031" s="7" t="s">
        <v>99</v>
      </c>
      <c r="K1031" s="7" t="s">
        <v>99</v>
      </c>
      <c r="L1031" s="7" t="s">
        <v>99</v>
      </c>
      <c r="M1031" s="7" t="s">
        <v>99</v>
      </c>
      <c r="N1031" s="7" t="s">
        <v>99</v>
      </c>
      <c r="O1031" s="7" t="s">
        <v>99</v>
      </c>
      <c r="P1031" s="7" t="s">
        <v>99</v>
      </c>
      <c r="Q1031" s="7" t="s">
        <v>99</v>
      </c>
      <c r="R1031" s="7" t="s">
        <v>99</v>
      </c>
      <c r="S1031" s="7" t="s">
        <v>99</v>
      </c>
      <c r="T1031" s="7" t="s">
        <v>99</v>
      </c>
      <c r="U1031" s="7" t="s">
        <v>99</v>
      </c>
      <c r="V1031" s="7" t="s">
        <v>99</v>
      </c>
      <c r="W1031" s="7" t="s">
        <v>99</v>
      </c>
      <c r="X1031" s="7" t="s">
        <v>99</v>
      </c>
      <c r="Y1031" s="7" t="s">
        <v>99</v>
      </c>
      <c r="Z1031" s="7"/>
      <c r="AA1031" s="7"/>
      <c r="AB1031" s="7"/>
      <c r="AC1031" s="7"/>
      <c r="AD1031" s="7"/>
      <c r="AE1031" s="7"/>
      <c r="AF1031" s="7"/>
      <c r="AG1031" s="7"/>
      <c r="AH1031" s="7">
        <v>0</v>
      </c>
    </row>
    <row r="1032" spans="1:34" ht="14.25" customHeight="1">
      <c r="A1032" s="27">
        <v>41791</v>
      </c>
      <c r="B1032" s="7" t="s">
        <v>1757</v>
      </c>
      <c r="C1032" s="7" t="s">
        <v>1865</v>
      </c>
      <c r="D1032" s="7" t="s">
        <v>1374</v>
      </c>
      <c r="E1032" s="7" t="s">
        <v>943</v>
      </c>
      <c r="F1032" s="7" t="s">
        <v>99</v>
      </c>
      <c r="G1032" s="7" t="s">
        <v>99</v>
      </c>
      <c r="H1032" s="7" t="s">
        <v>99</v>
      </c>
      <c r="I1032" s="7" t="s">
        <v>99</v>
      </c>
      <c r="J1032" s="7" t="s">
        <v>99</v>
      </c>
      <c r="K1032" s="7" t="s">
        <v>99</v>
      </c>
      <c r="L1032" s="7" t="s">
        <v>99</v>
      </c>
      <c r="M1032" s="7" t="s">
        <v>99</v>
      </c>
      <c r="N1032" s="7" t="s">
        <v>99</v>
      </c>
      <c r="O1032" s="7" t="s">
        <v>99</v>
      </c>
      <c r="P1032" s="7" t="s">
        <v>99</v>
      </c>
      <c r="Q1032" s="7" t="s">
        <v>99</v>
      </c>
      <c r="R1032" s="7" t="s">
        <v>99</v>
      </c>
      <c r="S1032" s="7" t="s">
        <v>99</v>
      </c>
      <c r="T1032" s="7" t="s">
        <v>99</v>
      </c>
      <c r="U1032" s="7" t="s">
        <v>99</v>
      </c>
      <c r="V1032" s="7" t="s">
        <v>99</v>
      </c>
      <c r="W1032" s="7" t="s">
        <v>99</v>
      </c>
      <c r="X1032" s="7" t="s">
        <v>99</v>
      </c>
      <c r="Y1032" s="7" t="s">
        <v>99</v>
      </c>
      <c r="Z1032" s="7"/>
      <c r="AA1032" s="7"/>
      <c r="AB1032" s="7"/>
      <c r="AC1032" s="7"/>
      <c r="AD1032" s="7"/>
      <c r="AE1032" s="7"/>
      <c r="AF1032" s="7"/>
      <c r="AG1032" s="7"/>
      <c r="AH1032" s="7">
        <v>0</v>
      </c>
    </row>
    <row r="1033" spans="1:34" ht="14.25" customHeight="1">
      <c r="A1033" s="27">
        <v>41791</v>
      </c>
      <c r="B1033" s="7" t="s">
        <v>1757</v>
      </c>
      <c r="C1033" s="7" t="s">
        <v>1865</v>
      </c>
      <c r="D1033" s="7" t="s">
        <v>1374</v>
      </c>
      <c r="E1033" s="7" t="s">
        <v>1861</v>
      </c>
      <c r="F1033" s="7" t="s">
        <v>99</v>
      </c>
      <c r="G1033" s="7" t="s">
        <v>99</v>
      </c>
      <c r="H1033" s="7" t="s">
        <v>99</v>
      </c>
      <c r="I1033" s="7" t="s">
        <v>99</v>
      </c>
      <c r="J1033" s="7" t="s">
        <v>99</v>
      </c>
      <c r="K1033" s="7" t="s">
        <v>99</v>
      </c>
      <c r="L1033" s="7" t="s">
        <v>99</v>
      </c>
      <c r="M1033" s="7" t="s">
        <v>99</v>
      </c>
      <c r="N1033" s="7" t="s">
        <v>99</v>
      </c>
      <c r="O1033" s="7" t="s">
        <v>99</v>
      </c>
      <c r="P1033" s="7" t="s">
        <v>99</v>
      </c>
      <c r="Q1033" s="7" t="s">
        <v>99</v>
      </c>
      <c r="R1033" s="7" t="s">
        <v>99</v>
      </c>
      <c r="S1033" s="7" t="s">
        <v>99</v>
      </c>
      <c r="T1033" s="7" t="s">
        <v>99</v>
      </c>
      <c r="U1033" s="7" t="s">
        <v>99</v>
      </c>
      <c r="V1033" s="7" t="s">
        <v>99</v>
      </c>
      <c r="W1033" s="7" t="s">
        <v>99</v>
      </c>
      <c r="X1033" s="7" t="s">
        <v>99</v>
      </c>
      <c r="Y1033" s="7" t="s">
        <v>99</v>
      </c>
      <c r="Z1033" s="7"/>
      <c r="AA1033" s="7"/>
      <c r="AB1033" s="7"/>
      <c r="AC1033" s="7"/>
      <c r="AD1033" s="7"/>
      <c r="AE1033" s="7"/>
      <c r="AF1033" s="7"/>
      <c r="AG1033" s="7"/>
      <c r="AH1033" s="7">
        <v>0</v>
      </c>
    </row>
    <row r="1034" spans="1:34" ht="14.25" customHeight="1">
      <c r="A1034" s="27">
        <v>41791</v>
      </c>
      <c r="B1034" s="7" t="s">
        <v>1757</v>
      </c>
      <c r="C1034" s="7" t="s">
        <v>1865</v>
      </c>
      <c r="D1034" s="7" t="s">
        <v>1374</v>
      </c>
      <c r="E1034" s="7" t="s">
        <v>1862</v>
      </c>
      <c r="F1034" s="7" t="s">
        <v>99</v>
      </c>
      <c r="G1034" s="7" t="s">
        <v>99</v>
      </c>
      <c r="H1034" s="7" t="s">
        <v>99</v>
      </c>
      <c r="I1034" s="7" t="s">
        <v>99</v>
      </c>
      <c r="J1034" s="7" t="s">
        <v>99</v>
      </c>
      <c r="K1034" s="7" t="s">
        <v>99</v>
      </c>
      <c r="L1034" s="7" t="s">
        <v>99</v>
      </c>
      <c r="M1034" s="7" t="s">
        <v>99</v>
      </c>
      <c r="N1034" s="7" t="s">
        <v>99</v>
      </c>
      <c r="O1034" s="7" t="s">
        <v>99</v>
      </c>
      <c r="P1034" s="7" t="s">
        <v>99</v>
      </c>
      <c r="Q1034" s="7" t="s">
        <v>99</v>
      </c>
      <c r="R1034" s="7" t="s">
        <v>99</v>
      </c>
      <c r="S1034" s="7" t="s">
        <v>99</v>
      </c>
      <c r="T1034" s="7" t="s">
        <v>99</v>
      </c>
      <c r="U1034" s="7" t="s">
        <v>99</v>
      </c>
      <c r="V1034" s="7" t="s">
        <v>99</v>
      </c>
      <c r="W1034" s="7" t="s">
        <v>99</v>
      </c>
      <c r="X1034" s="7" t="s">
        <v>99</v>
      </c>
      <c r="Y1034" s="7" t="s">
        <v>99</v>
      </c>
      <c r="Z1034" s="7"/>
      <c r="AA1034" s="7"/>
      <c r="AB1034" s="7"/>
      <c r="AC1034" s="7"/>
      <c r="AD1034" s="7"/>
      <c r="AE1034" s="7"/>
      <c r="AF1034" s="7"/>
      <c r="AG1034" s="7"/>
      <c r="AH1034" s="7">
        <v>0</v>
      </c>
    </row>
    <row r="1035" spans="1:34" ht="14.25" customHeight="1">
      <c r="A1035" s="27">
        <v>41791</v>
      </c>
      <c r="B1035" s="7" t="s">
        <v>1757</v>
      </c>
      <c r="C1035" s="7" t="s">
        <v>405</v>
      </c>
      <c r="D1035" s="7" t="s">
        <v>734</v>
      </c>
      <c r="E1035" s="7" t="s">
        <v>1843</v>
      </c>
      <c r="F1035" s="7" t="s">
        <v>99</v>
      </c>
      <c r="G1035" s="7" t="s">
        <v>99</v>
      </c>
      <c r="H1035" s="7" t="s">
        <v>99</v>
      </c>
      <c r="I1035" s="7" t="s">
        <v>99</v>
      </c>
      <c r="J1035" s="7" t="s">
        <v>99</v>
      </c>
      <c r="K1035" s="7" t="s">
        <v>99</v>
      </c>
      <c r="L1035" s="7" t="s">
        <v>99</v>
      </c>
      <c r="M1035" s="7" t="s">
        <v>99</v>
      </c>
      <c r="N1035" s="7" t="s">
        <v>99</v>
      </c>
      <c r="O1035" s="7" t="s">
        <v>99</v>
      </c>
      <c r="P1035" s="7" t="s">
        <v>99</v>
      </c>
      <c r="Q1035" s="7" t="s">
        <v>99</v>
      </c>
      <c r="R1035" s="7" t="s">
        <v>99</v>
      </c>
      <c r="S1035" s="7" t="s">
        <v>99</v>
      </c>
      <c r="T1035" s="7" t="s">
        <v>99</v>
      </c>
      <c r="U1035" s="7" t="s">
        <v>99</v>
      </c>
      <c r="V1035" s="7" t="s">
        <v>99</v>
      </c>
      <c r="W1035" s="7" t="s">
        <v>99</v>
      </c>
      <c r="X1035" s="7" t="s">
        <v>99</v>
      </c>
      <c r="Y1035" s="7" t="s">
        <v>99</v>
      </c>
      <c r="Z1035" s="7"/>
      <c r="AA1035" s="7"/>
      <c r="AB1035" s="7"/>
      <c r="AC1035" s="7"/>
      <c r="AD1035" s="7"/>
      <c r="AE1035" s="7"/>
      <c r="AF1035" s="7"/>
      <c r="AG1035" s="7"/>
      <c r="AH1035" s="7">
        <v>0</v>
      </c>
    </row>
    <row r="1036" spans="1:34" ht="14.25" customHeight="1">
      <c r="A1036" s="27">
        <v>41791</v>
      </c>
      <c r="B1036" s="7" t="s">
        <v>1757</v>
      </c>
      <c r="C1036" s="7" t="s">
        <v>405</v>
      </c>
      <c r="D1036" s="7" t="s">
        <v>734</v>
      </c>
      <c r="E1036" s="7" t="s">
        <v>943</v>
      </c>
      <c r="F1036" s="7" t="s">
        <v>99</v>
      </c>
      <c r="G1036" s="7" t="s">
        <v>99</v>
      </c>
      <c r="H1036" s="7" t="s">
        <v>99</v>
      </c>
      <c r="I1036" s="7" t="s">
        <v>99</v>
      </c>
      <c r="J1036" s="7" t="s">
        <v>99</v>
      </c>
      <c r="K1036" s="7" t="s">
        <v>99</v>
      </c>
      <c r="L1036" s="7" t="s">
        <v>99</v>
      </c>
      <c r="M1036" s="7" t="s">
        <v>99</v>
      </c>
      <c r="N1036" s="7" t="s">
        <v>99</v>
      </c>
      <c r="O1036" s="7" t="s">
        <v>99</v>
      </c>
      <c r="P1036" s="7" t="s">
        <v>99</v>
      </c>
      <c r="Q1036" s="7" t="s">
        <v>99</v>
      </c>
      <c r="R1036" s="7" t="s">
        <v>99</v>
      </c>
      <c r="S1036" s="7" t="s">
        <v>99</v>
      </c>
      <c r="T1036" s="7" t="s">
        <v>99</v>
      </c>
      <c r="U1036" s="7" t="s">
        <v>99</v>
      </c>
      <c r="V1036" s="7" t="s">
        <v>99</v>
      </c>
      <c r="W1036" s="7" t="s">
        <v>99</v>
      </c>
      <c r="X1036" s="7" t="s">
        <v>99</v>
      </c>
      <c r="Y1036" s="7" t="s">
        <v>99</v>
      </c>
      <c r="Z1036" s="7"/>
      <c r="AA1036" s="7"/>
      <c r="AB1036" s="7"/>
      <c r="AC1036" s="7"/>
      <c r="AD1036" s="7"/>
      <c r="AE1036" s="7"/>
      <c r="AF1036" s="7"/>
      <c r="AG1036" s="7"/>
      <c r="AH1036" s="7">
        <v>0</v>
      </c>
    </row>
    <row r="1037" spans="1:34" ht="14.25" customHeight="1">
      <c r="A1037" s="27">
        <v>41791</v>
      </c>
      <c r="B1037" s="7" t="s">
        <v>1757</v>
      </c>
      <c r="C1037" s="7" t="s">
        <v>405</v>
      </c>
      <c r="D1037" s="7" t="s">
        <v>734</v>
      </c>
      <c r="E1037" s="7" t="s">
        <v>1861</v>
      </c>
      <c r="F1037" s="7" t="s">
        <v>99</v>
      </c>
      <c r="G1037" s="7" t="s">
        <v>99</v>
      </c>
      <c r="H1037" s="7" t="s">
        <v>99</v>
      </c>
      <c r="I1037" s="7" t="s">
        <v>99</v>
      </c>
      <c r="J1037" s="7" t="s">
        <v>99</v>
      </c>
      <c r="K1037" s="7" t="s">
        <v>99</v>
      </c>
      <c r="L1037" s="7" t="s">
        <v>99</v>
      </c>
      <c r="M1037" s="7" t="s">
        <v>99</v>
      </c>
      <c r="N1037" s="7" t="s">
        <v>99</v>
      </c>
      <c r="O1037" s="7" t="s">
        <v>99</v>
      </c>
      <c r="P1037" s="7" t="s">
        <v>99</v>
      </c>
      <c r="Q1037" s="7" t="s">
        <v>99</v>
      </c>
      <c r="R1037" s="7" t="s">
        <v>99</v>
      </c>
      <c r="S1037" s="7" t="s">
        <v>99</v>
      </c>
      <c r="T1037" s="7" t="s">
        <v>99</v>
      </c>
      <c r="U1037" s="7" t="s">
        <v>99</v>
      </c>
      <c r="V1037" s="7" t="s">
        <v>99</v>
      </c>
      <c r="W1037" s="7" t="s">
        <v>99</v>
      </c>
      <c r="X1037" s="7" t="s">
        <v>99</v>
      </c>
      <c r="Y1037" s="7" t="s">
        <v>99</v>
      </c>
      <c r="Z1037" s="7"/>
      <c r="AA1037" s="7"/>
      <c r="AB1037" s="7"/>
      <c r="AC1037" s="7"/>
      <c r="AD1037" s="7"/>
      <c r="AE1037" s="7"/>
      <c r="AF1037" s="7"/>
      <c r="AG1037" s="7"/>
      <c r="AH1037" s="7">
        <v>0</v>
      </c>
    </row>
    <row r="1038" spans="1:34" ht="14.25" customHeight="1">
      <c r="A1038" s="27">
        <v>41791</v>
      </c>
      <c r="B1038" s="7" t="s">
        <v>1757</v>
      </c>
      <c r="C1038" s="7" t="s">
        <v>405</v>
      </c>
      <c r="D1038" s="7" t="s">
        <v>734</v>
      </c>
      <c r="E1038" s="7" t="s">
        <v>1862</v>
      </c>
      <c r="F1038" s="7" t="s">
        <v>99</v>
      </c>
      <c r="G1038" s="7" t="s">
        <v>99</v>
      </c>
      <c r="H1038" s="7" t="s">
        <v>99</v>
      </c>
      <c r="I1038" s="7" t="s">
        <v>99</v>
      </c>
      <c r="J1038" s="7" t="s">
        <v>99</v>
      </c>
      <c r="K1038" s="7" t="s">
        <v>99</v>
      </c>
      <c r="L1038" s="7" t="s">
        <v>99</v>
      </c>
      <c r="M1038" s="7" t="s">
        <v>99</v>
      </c>
      <c r="N1038" s="7" t="s">
        <v>99</v>
      </c>
      <c r="O1038" s="7" t="s">
        <v>99</v>
      </c>
      <c r="P1038" s="7" t="s">
        <v>99</v>
      </c>
      <c r="Q1038" s="7" t="s">
        <v>99</v>
      </c>
      <c r="R1038" s="7" t="s">
        <v>99</v>
      </c>
      <c r="S1038" s="7" t="s">
        <v>99</v>
      </c>
      <c r="T1038" s="7" t="s">
        <v>99</v>
      </c>
      <c r="U1038" s="7" t="s">
        <v>99</v>
      </c>
      <c r="V1038" s="7" t="s">
        <v>99</v>
      </c>
      <c r="W1038" s="7" t="s">
        <v>99</v>
      </c>
      <c r="X1038" s="7" t="s">
        <v>99</v>
      </c>
      <c r="Y1038" s="7" t="s">
        <v>99</v>
      </c>
      <c r="Z1038" s="7"/>
      <c r="AA1038" s="7"/>
      <c r="AB1038" s="7"/>
      <c r="AC1038" s="7"/>
      <c r="AD1038" s="7"/>
      <c r="AE1038" s="7"/>
      <c r="AF1038" s="7"/>
      <c r="AG1038" s="7"/>
      <c r="AH1038" s="7">
        <v>0</v>
      </c>
    </row>
    <row r="1039" spans="1:34">
      <c r="A1039" s="27">
        <v>41791</v>
      </c>
      <c r="B1039" s="7" t="s">
        <v>1498</v>
      </c>
      <c r="C1039" s="7" t="s">
        <v>1151</v>
      </c>
      <c r="D1039" s="7" t="s">
        <v>734</v>
      </c>
      <c r="E1039" s="7" t="s">
        <v>1843</v>
      </c>
      <c r="F1039" s="7">
        <v>242</v>
      </c>
      <c r="G1039" s="7">
        <v>107</v>
      </c>
      <c r="H1039" s="7">
        <v>44</v>
      </c>
      <c r="I1039" s="7" t="s">
        <v>99</v>
      </c>
      <c r="J1039" s="7">
        <v>45</v>
      </c>
      <c r="K1039" s="7" t="s">
        <v>99</v>
      </c>
      <c r="L1039" s="7" t="s">
        <v>99</v>
      </c>
      <c r="M1039" s="7" t="s">
        <v>99</v>
      </c>
      <c r="N1039" s="7" t="s">
        <v>99</v>
      </c>
      <c r="O1039" s="7" t="s">
        <v>99</v>
      </c>
      <c r="P1039" s="7">
        <v>3</v>
      </c>
      <c r="Q1039" s="7">
        <v>9</v>
      </c>
      <c r="R1039" s="7">
        <v>5</v>
      </c>
      <c r="S1039" s="7">
        <v>4</v>
      </c>
      <c r="T1039" s="7">
        <v>5</v>
      </c>
      <c r="U1039" s="7">
        <v>5</v>
      </c>
      <c r="V1039" s="7">
        <v>3</v>
      </c>
      <c r="W1039" s="7" t="s">
        <v>99</v>
      </c>
      <c r="X1039" s="7">
        <v>6</v>
      </c>
      <c r="Y1039" s="7">
        <v>5</v>
      </c>
      <c r="Z1039" s="7"/>
      <c r="AA1039" s="7"/>
      <c r="AB1039" s="7"/>
      <c r="AC1039" s="7"/>
      <c r="AD1039" s="7"/>
      <c r="AE1039" s="7"/>
      <c r="AF1039" s="7"/>
      <c r="AG1039" s="7"/>
      <c r="AH1039" s="7">
        <v>1</v>
      </c>
    </row>
    <row r="1040" spans="1:34">
      <c r="A1040" s="27">
        <v>41791</v>
      </c>
      <c r="B1040" s="7" t="s">
        <v>1498</v>
      </c>
      <c r="C1040" s="7" t="s">
        <v>1151</v>
      </c>
      <c r="D1040" s="7" t="s">
        <v>734</v>
      </c>
      <c r="E1040" s="7" t="s">
        <v>943</v>
      </c>
      <c r="F1040" s="7">
        <v>8542</v>
      </c>
      <c r="G1040" s="7">
        <v>6374</v>
      </c>
      <c r="H1040" s="7">
        <v>612</v>
      </c>
      <c r="I1040" s="7" t="s">
        <v>99</v>
      </c>
      <c r="J1040" s="7">
        <v>1035</v>
      </c>
      <c r="K1040" s="7" t="s">
        <v>99</v>
      </c>
      <c r="L1040" s="7" t="s">
        <v>99</v>
      </c>
      <c r="M1040" s="7" t="s">
        <v>99</v>
      </c>
      <c r="N1040" s="7" t="s">
        <v>99</v>
      </c>
      <c r="O1040" s="7" t="s">
        <v>99</v>
      </c>
      <c r="P1040" s="7">
        <v>12</v>
      </c>
      <c r="Q1040" s="7">
        <v>152</v>
      </c>
      <c r="R1040" s="7">
        <v>133</v>
      </c>
      <c r="S1040" s="7">
        <v>39</v>
      </c>
      <c r="T1040" s="7">
        <v>12</v>
      </c>
      <c r="U1040" s="7">
        <v>21</v>
      </c>
      <c r="V1040" s="7">
        <v>88</v>
      </c>
      <c r="W1040" s="7" t="s">
        <v>99</v>
      </c>
      <c r="X1040" s="7">
        <v>24</v>
      </c>
      <c r="Y1040" s="7">
        <v>38</v>
      </c>
      <c r="Z1040" s="7"/>
      <c r="AA1040" s="7"/>
      <c r="AB1040" s="7"/>
      <c r="AC1040" s="7"/>
      <c r="AD1040" s="7"/>
      <c r="AE1040" s="7"/>
      <c r="AF1040" s="7"/>
      <c r="AG1040" s="7"/>
      <c r="AH1040" s="7">
        <v>2</v>
      </c>
    </row>
    <row r="1041" spans="1:34">
      <c r="A1041" s="27">
        <v>41791</v>
      </c>
      <c r="B1041" s="7" t="s">
        <v>1498</v>
      </c>
      <c r="C1041" s="7" t="s">
        <v>1151</v>
      </c>
      <c r="D1041" s="7" t="s">
        <v>734</v>
      </c>
      <c r="E1041" s="7" t="s">
        <v>1861</v>
      </c>
      <c r="F1041" s="7">
        <v>6871</v>
      </c>
      <c r="G1041" s="7">
        <v>5260</v>
      </c>
      <c r="H1041" s="7">
        <v>438</v>
      </c>
      <c r="I1041" s="7" t="s">
        <v>99</v>
      </c>
      <c r="J1041" s="7">
        <v>846</v>
      </c>
      <c r="K1041" s="7" t="s">
        <v>99</v>
      </c>
      <c r="L1041" s="7" t="s">
        <v>99</v>
      </c>
      <c r="M1041" s="7" t="s">
        <v>99</v>
      </c>
      <c r="N1041" s="7" t="s">
        <v>99</v>
      </c>
      <c r="O1041" s="7" t="s">
        <v>99</v>
      </c>
      <c r="P1041" s="7">
        <v>7</v>
      </c>
      <c r="Q1041" s="7">
        <v>134</v>
      </c>
      <c r="R1041" s="7">
        <v>45</v>
      </c>
      <c r="S1041" s="7">
        <v>28</v>
      </c>
      <c r="T1041" s="7">
        <v>8</v>
      </c>
      <c r="U1041" s="7">
        <v>19</v>
      </c>
      <c r="V1041" s="7">
        <v>50</v>
      </c>
      <c r="W1041" s="7" t="s">
        <v>99</v>
      </c>
      <c r="X1041" s="7">
        <v>17</v>
      </c>
      <c r="Y1041" s="7">
        <v>18</v>
      </c>
      <c r="Z1041" s="7"/>
      <c r="AA1041" s="7"/>
      <c r="AB1041" s="7"/>
      <c r="AC1041" s="7"/>
      <c r="AD1041" s="7"/>
      <c r="AE1041" s="7"/>
      <c r="AF1041" s="7"/>
      <c r="AG1041" s="7"/>
      <c r="AH1041" s="7">
        <v>1</v>
      </c>
    </row>
    <row r="1042" spans="1:34">
      <c r="A1042" s="27">
        <v>41791</v>
      </c>
      <c r="B1042" s="7" t="s">
        <v>1498</v>
      </c>
      <c r="C1042" s="7" t="s">
        <v>1151</v>
      </c>
      <c r="D1042" s="7" t="s">
        <v>734</v>
      </c>
      <c r="E1042" s="7" t="s">
        <v>1862</v>
      </c>
      <c r="F1042" s="7">
        <v>1671</v>
      </c>
      <c r="G1042" s="7">
        <v>1114</v>
      </c>
      <c r="H1042" s="7">
        <v>174</v>
      </c>
      <c r="I1042" s="7" t="s">
        <v>99</v>
      </c>
      <c r="J1042" s="7">
        <v>189</v>
      </c>
      <c r="K1042" s="7" t="s">
        <v>99</v>
      </c>
      <c r="L1042" s="7" t="s">
        <v>99</v>
      </c>
      <c r="M1042" s="7" t="s">
        <v>99</v>
      </c>
      <c r="N1042" s="7" t="s">
        <v>99</v>
      </c>
      <c r="O1042" s="7" t="s">
        <v>99</v>
      </c>
      <c r="P1042" s="7">
        <v>5</v>
      </c>
      <c r="Q1042" s="7">
        <v>18</v>
      </c>
      <c r="R1042" s="7">
        <v>88</v>
      </c>
      <c r="S1042" s="7">
        <v>11</v>
      </c>
      <c r="T1042" s="7">
        <v>4</v>
      </c>
      <c r="U1042" s="7">
        <v>2</v>
      </c>
      <c r="V1042" s="7">
        <v>38</v>
      </c>
      <c r="W1042" s="7" t="s">
        <v>99</v>
      </c>
      <c r="X1042" s="7">
        <v>7</v>
      </c>
      <c r="Y1042" s="7">
        <v>20</v>
      </c>
      <c r="Z1042" s="7"/>
      <c r="AA1042" s="7"/>
      <c r="AB1042" s="7"/>
      <c r="AC1042" s="7"/>
      <c r="AD1042" s="7"/>
      <c r="AE1042" s="7"/>
      <c r="AF1042" s="7"/>
      <c r="AG1042" s="7"/>
      <c r="AH1042" s="7">
        <v>1</v>
      </c>
    </row>
    <row r="1043" spans="1:34" ht="14.25" customHeight="1">
      <c r="A1043" s="27">
        <v>41791</v>
      </c>
      <c r="B1043" s="7" t="s">
        <v>1498</v>
      </c>
      <c r="C1043" s="7" t="s">
        <v>1863</v>
      </c>
      <c r="D1043" s="7" t="s">
        <v>734</v>
      </c>
      <c r="E1043" s="7" t="s">
        <v>1843</v>
      </c>
      <c r="F1043" s="7">
        <v>26</v>
      </c>
      <c r="G1043" s="7">
        <v>8</v>
      </c>
      <c r="H1043" s="7">
        <v>6</v>
      </c>
      <c r="I1043" s="7" t="s">
        <v>99</v>
      </c>
      <c r="J1043" s="7">
        <v>7</v>
      </c>
      <c r="K1043" s="7" t="s">
        <v>99</v>
      </c>
      <c r="L1043" s="7" t="s">
        <v>99</v>
      </c>
      <c r="M1043" s="7" t="s">
        <v>99</v>
      </c>
      <c r="N1043" s="7" t="s">
        <v>99</v>
      </c>
      <c r="O1043" s="7" t="s">
        <v>99</v>
      </c>
      <c r="P1043" s="7" t="s">
        <v>99</v>
      </c>
      <c r="Q1043" s="7" t="s">
        <v>99</v>
      </c>
      <c r="R1043" s="7">
        <v>1</v>
      </c>
      <c r="S1043" s="7" t="s">
        <v>99</v>
      </c>
      <c r="T1043" s="7">
        <v>2</v>
      </c>
      <c r="U1043" s="7" t="s">
        <v>99</v>
      </c>
      <c r="V1043" s="7" t="s">
        <v>99</v>
      </c>
      <c r="W1043" s="7" t="s">
        <v>99</v>
      </c>
      <c r="X1043" s="7">
        <v>1</v>
      </c>
      <c r="Y1043" s="7" t="s">
        <v>99</v>
      </c>
      <c r="Z1043" s="7"/>
      <c r="AA1043" s="7"/>
      <c r="AB1043" s="7"/>
      <c r="AC1043" s="7"/>
      <c r="AD1043" s="7"/>
      <c r="AE1043" s="7"/>
      <c r="AF1043" s="7"/>
      <c r="AG1043" s="7"/>
      <c r="AH1043" s="7">
        <v>1</v>
      </c>
    </row>
    <row r="1044" spans="1:34" ht="14.25" customHeight="1">
      <c r="A1044" s="27">
        <v>41791</v>
      </c>
      <c r="B1044" s="7" t="s">
        <v>1498</v>
      </c>
      <c r="C1044" s="7" t="s">
        <v>1863</v>
      </c>
      <c r="D1044" s="7" t="s">
        <v>734</v>
      </c>
      <c r="E1044" s="7" t="s">
        <v>943</v>
      </c>
      <c r="F1044" s="7">
        <v>57</v>
      </c>
      <c r="G1044" s="7">
        <v>15</v>
      </c>
      <c r="H1044" s="7">
        <v>21</v>
      </c>
      <c r="I1044" s="7" t="s">
        <v>99</v>
      </c>
      <c r="J1044" s="7">
        <v>13</v>
      </c>
      <c r="K1044" s="7" t="s">
        <v>99</v>
      </c>
      <c r="L1044" s="7" t="s">
        <v>99</v>
      </c>
      <c r="M1044" s="7" t="s">
        <v>99</v>
      </c>
      <c r="N1044" s="7" t="s">
        <v>99</v>
      </c>
      <c r="O1044" s="7" t="s">
        <v>99</v>
      </c>
      <c r="P1044" s="7" t="s">
        <v>99</v>
      </c>
      <c r="Q1044" s="7" t="s">
        <v>99</v>
      </c>
      <c r="R1044" s="7">
        <v>2</v>
      </c>
      <c r="S1044" s="7" t="s">
        <v>99</v>
      </c>
      <c r="T1044" s="7">
        <v>3</v>
      </c>
      <c r="U1044" s="7" t="s">
        <v>99</v>
      </c>
      <c r="V1044" s="7" t="s">
        <v>99</v>
      </c>
      <c r="W1044" s="7" t="s">
        <v>99</v>
      </c>
      <c r="X1044" s="7">
        <v>1</v>
      </c>
      <c r="Y1044" s="7" t="s">
        <v>99</v>
      </c>
      <c r="Z1044" s="7"/>
      <c r="AA1044" s="7"/>
      <c r="AB1044" s="7"/>
      <c r="AC1044" s="7"/>
      <c r="AD1044" s="7"/>
      <c r="AE1044" s="7"/>
      <c r="AF1044" s="7"/>
      <c r="AG1044" s="7"/>
      <c r="AH1044" s="7">
        <v>2</v>
      </c>
    </row>
    <row r="1045" spans="1:34" ht="14.25" customHeight="1">
      <c r="A1045" s="27">
        <v>41791</v>
      </c>
      <c r="B1045" s="7" t="s">
        <v>1498</v>
      </c>
      <c r="C1045" s="7" t="s">
        <v>1863</v>
      </c>
      <c r="D1045" s="7" t="s">
        <v>734</v>
      </c>
      <c r="E1045" s="7" t="s">
        <v>1861</v>
      </c>
      <c r="F1045" s="7">
        <v>33</v>
      </c>
      <c r="G1045" s="7">
        <v>11</v>
      </c>
      <c r="H1045" s="7">
        <v>6</v>
      </c>
      <c r="I1045" s="7" t="s">
        <v>99</v>
      </c>
      <c r="J1045" s="7">
        <v>11</v>
      </c>
      <c r="K1045" s="7" t="s">
        <v>99</v>
      </c>
      <c r="L1045" s="7" t="s">
        <v>99</v>
      </c>
      <c r="M1045" s="7" t="s">
        <v>99</v>
      </c>
      <c r="N1045" s="7" t="s">
        <v>99</v>
      </c>
      <c r="O1045" s="7" t="s">
        <v>99</v>
      </c>
      <c r="P1045" s="7" t="s">
        <v>99</v>
      </c>
      <c r="Q1045" s="7" t="s">
        <v>99</v>
      </c>
      <c r="R1045" s="7">
        <v>1</v>
      </c>
      <c r="S1045" s="7" t="s">
        <v>99</v>
      </c>
      <c r="T1045" s="7">
        <v>2</v>
      </c>
      <c r="U1045" s="7" t="s">
        <v>99</v>
      </c>
      <c r="V1045" s="7" t="s">
        <v>99</v>
      </c>
      <c r="W1045" s="7" t="s">
        <v>99</v>
      </c>
      <c r="X1045" s="7">
        <v>1</v>
      </c>
      <c r="Y1045" s="7" t="s">
        <v>99</v>
      </c>
      <c r="Z1045" s="7"/>
      <c r="AA1045" s="7"/>
      <c r="AB1045" s="7"/>
      <c r="AC1045" s="7"/>
      <c r="AD1045" s="7"/>
      <c r="AE1045" s="7"/>
      <c r="AF1045" s="7"/>
      <c r="AG1045" s="7"/>
      <c r="AH1045" s="7">
        <v>1</v>
      </c>
    </row>
    <row r="1046" spans="1:34" ht="14.25" customHeight="1">
      <c r="A1046" s="27">
        <v>41791</v>
      </c>
      <c r="B1046" s="7" t="s">
        <v>1498</v>
      </c>
      <c r="C1046" s="7" t="s">
        <v>1863</v>
      </c>
      <c r="D1046" s="7" t="s">
        <v>734</v>
      </c>
      <c r="E1046" s="7" t="s">
        <v>1862</v>
      </c>
      <c r="F1046" s="7">
        <v>24</v>
      </c>
      <c r="G1046" s="7">
        <v>4</v>
      </c>
      <c r="H1046" s="7">
        <v>15</v>
      </c>
      <c r="I1046" s="7" t="s">
        <v>99</v>
      </c>
      <c r="J1046" s="7">
        <v>2</v>
      </c>
      <c r="K1046" s="7" t="s">
        <v>99</v>
      </c>
      <c r="L1046" s="7" t="s">
        <v>99</v>
      </c>
      <c r="M1046" s="7" t="s">
        <v>99</v>
      </c>
      <c r="N1046" s="7" t="s">
        <v>99</v>
      </c>
      <c r="O1046" s="7" t="s">
        <v>99</v>
      </c>
      <c r="P1046" s="7" t="s">
        <v>99</v>
      </c>
      <c r="Q1046" s="7" t="s">
        <v>99</v>
      </c>
      <c r="R1046" s="7">
        <v>1</v>
      </c>
      <c r="S1046" s="7" t="s">
        <v>99</v>
      </c>
      <c r="T1046" s="7">
        <v>1</v>
      </c>
      <c r="U1046" s="7" t="s">
        <v>99</v>
      </c>
      <c r="V1046" s="7" t="s">
        <v>99</v>
      </c>
      <c r="W1046" s="7" t="s">
        <v>99</v>
      </c>
      <c r="X1046" s="7" t="s">
        <v>99</v>
      </c>
      <c r="Y1046" s="7" t="s">
        <v>99</v>
      </c>
      <c r="Z1046" s="7"/>
      <c r="AA1046" s="7"/>
      <c r="AB1046" s="7"/>
      <c r="AC1046" s="7"/>
      <c r="AD1046" s="7"/>
      <c r="AE1046" s="7"/>
      <c r="AF1046" s="7"/>
      <c r="AG1046" s="7"/>
      <c r="AH1046" s="7">
        <v>1</v>
      </c>
    </row>
    <row r="1047" spans="1:34" ht="14.25" customHeight="1">
      <c r="A1047" s="27">
        <v>41791</v>
      </c>
      <c r="B1047" s="7" t="s">
        <v>1498</v>
      </c>
      <c r="C1047" s="7" t="s">
        <v>1865</v>
      </c>
      <c r="D1047" s="7" t="s">
        <v>734</v>
      </c>
      <c r="E1047" s="7" t="s">
        <v>1843</v>
      </c>
      <c r="F1047" s="7">
        <v>216</v>
      </c>
      <c r="G1047" s="7">
        <v>99</v>
      </c>
      <c r="H1047" s="7">
        <v>38</v>
      </c>
      <c r="I1047" s="7" t="s">
        <v>99</v>
      </c>
      <c r="J1047" s="7">
        <v>38</v>
      </c>
      <c r="K1047" s="7" t="s">
        <v>99</v>
      </c>
      <c r="L1047" s="7" t="s">
        <v>99</v>
      </c>
      <c r="M1047" s="7" t="s">
        <v>99</v>
      </c>
      <c r="N1047" s="7" t="s">
        <v>99</v>
      </c>
      <c r="O1047" s="7" t="s">
        <v>99</v>
      </c>
      <c r="P1047" s="7">
        <v>3</v>
      </c>
      <c r="Q1047" s="7">
        <v>9</v>
      </c>
      <c r="R1047" s="7">
        <v>4</v>
      </c>
      <c r="S1047" s="7">
        <v>4</v>
      </c>
      <c r="T1047" s="7">
        <v>3</v>
      </c>
      <c r="U1047" s="7">
        <v>5</v>
      </c>
      <c r="V1047" s="7">
        <v>3</v>
      </c>
      <c r="W1047" s="7" t="s">
        <v>99</v>
      </c>
      <c r="X1047" s="7">
        <v>5</v>
      </c>
      <c r="Y1047" s="7">
        <v>5</v>
      </c>
      <c r="Z1047" s="7"/>
      <c r="AA1047" s="7"/>
      <c r="AB1047" s="7"/>
      <c r="AC1047" s="7"/>
      <c r="AD1047" s="7"/>
      <c r="AE1047" s="7"/>
      <c r="AF1047" s="7"/>
      <c r="AG1047" s="7"/>
      <c r="AH1047" s="7">
        <v>0</v>
      </c>
    </row>
    <row r="1048" spans="1:34" ht="14.25" customHeight="1">
      <c r="A1048" s="27">
        <v>41791</v>
      </c>
      <c r="B1048" s="7" t="s">
        <v>1498</v>
      </c>
      <c r="C1048" s="7" t="s">
        <v>1865</v>
      </c>
      <c r="D1048" s="7" t="s">
        <v>734</v>
      </c>
      <c r="E1048" s="7" t="s">
        <v>943</v>
      </c>
      <c r="F1048" s="7">
        <v>8485</v>
      </c>
      <c r="G1048" s="7">
        <v>6359</v>
      </c>
      <c r="H1048" s="7">
        <v>591</v>
      </c>
      <c r="I1048" s="7" t="s">
        <v>99</v>
      </c>
      <c r="J1048" s="7">
        <v>1022</v>
      </c>
      <c r="K1048" s="7" t="s">
        <v>99</v>
      </c>
      <c r="L1048" s="7" t="s">
        <v>99</v>
      </c>
      <c r="M1048" s="7" t="s">
        <v>99</v>
      </c>
      <c r="N1048" s="7" t="s">
        <v>99</v>
      </c>
      <c r="O1048" s="7" t="s">
        <v>99</v>
      </c>
      <c r="P1048" s="7">
        <v>12</v>
      </c>
      <c r="Q1048" s="7">
        <v>152</v>
      </c>
      <c r="R1048" s="7">
        <v>131</v>
      </c>
      <c r="S1048" s="7">
        <v>39</v>
      </c>
      <c r="T1048" s="7">
        <v>9</v>
      </c>
      <c r="U1048" s="7">
        <v>21</v>
      </c>
      <c r="V1048" s="7">
        <v>88</v>
      </c>
      <c r="W1048" s="7" t="s">
        <v>99</v>
      </c>
      <c r="X1048" s="7">
        <v>23</v>
      </c>
      <c r="Y1048" s="7">
        <v>38</v>
      </c>
      <c r="Z1048" s="7"/>
      <c r="AA1048" s="7"/>
      <c r="AB1048" s="7"/>
      <c r="AC1048" s="7"/>
      <c r="AD1048" s="7"/>
      <c r="AE1048" s="7"/>
      <c r="AF1048" s="7"/>
      <c r="AG1048" s="7"/>
      <c r="AH1048" s="7">
        <v>0</v>
      </c>
    </row>
    <row r="1049" spans="1:34" ht="14.25" customHeight="1">
      <c r="A1049" s="27">
        <v>41791</v>
      </c>
      <c r="B1049" s="7" t="s">
        <v>1498</v>
      </c>
      <c r="C1049" s="7" t="s">
        <v>1865</v>
      </c>
      <c r="D1049" s="7" t="s">
        <v>734</v>
      </c>
      <c r="E1049" s="7" t="s">
        <v>1861</v>
      </c>
      <c r="F1049" s="7">
        <v>6838</v>
      </c>
      <c r="G1049" s="7">
        <v>5249</v>
      </c>
      <c r="H1049" s="7">
        <v>432</v>
      </c>
      <c r="I1049" s="7" t="s">
        <v>99</v>
      </c>
      <c r="J1049" s="7">
        <v>835</v>
      </c>
      <c r="K1049" s="7" t="s">
        <v>99</v>
      </c>
      <c r="L1049" s="7" t="s">
        <v>99</v>
      </c>
      <c r="M1049" s="7" t="s">
        <v>99</v>
      </c>
      <c r="N1049" s="7" t="s">
        <v>99</v>
      </c>
      <c r="O1049" s="7" t="s">
        <v>99</v>
      </c>
      <c r="P1049" s="7">
        <v>7</v>
      </c>
      <c r="Q1049" s="7">
        <v>134</v>
      </c>
      <c r="R1049" s="7">
        <v>44</v>
      </c>
      <c r="S1049" s="7">
        <v>28</v>
      </c>
      <c r="T1049" s="7">
        <v>6</v>
      </c>
      <c r="U1049" s="7">
        <v>19</v>
      </c>
      <c r="V1049" s="7">
        <v>50</v>
      </c>
      <c r="W1049" s="7" t="s">
        <v>99</v>
      </c>
      <c r="X1049" s="7">
        <v>16</v>
      </c>
      <c r="Y1049" s="7">
        <v>18</v>
      </c>
      <c r="Z1049" s="7"/>
      <c r="AA1049" s="7"/>
      <c r="AB1049" s="7"/>
      <c r="AC1049" s="7"/>
      <c r="AD1049" s="7"/>
      <c r="AE1049" s="7"/>
      <c r="AF1049" s="7"/>
      <c r="AG1049" s="7"/>
      <c r="AH1049" s="7">
        <v>0</v>
      </c>
    </row>
    <row r="1050" spans="1:34" ht="14.25" customHeight="1">
      <c r="A1050" s="27">
        <v>41791</v>
      </c>
      <c r="B1050" s="7" t="s">
        <v>1498</v>
      </c>
      <c r="C1050" s="7" t="s">
        <v>1865</v>
      </c>
      <c r="D1050" s="7" t="s">
        <v>734</v>
      </c>
      <c r="E1050" s="7" t="s">
        <v>1862</v>
      </c>
      <c r="F1050" s="7">
        <v>1647</v>
      </c>
      <c r="G1050" s="7">
        <v>1110</v>
      </c>
      <c r="H1050" s="7">
        <v>159</v>
      </c>
      <c r="I1050" s="7" t="s">
        <v>99</v>
      </c>
      <c r="J1050" s="7">
        <v>187</v>
      </c>
      <c r="K1050" s="7" t="s">
        <v>99</v>
      </c>
      <c r="L1050" s="7" t="s">
        <v>99</v>
      </c>
      <c r="M1050" s="7" t="s">
        <v>99</v>
      </c>
      <c r="N1050" s="7" t="s">
        <v>99</v>
      </c>
      <c r="O1050" s="7" t="s">
        <v>99</v>
      </c>
      <c r="P1050" s="7">
        <v>5</v>
      </c>
      <c r="Q1050" s="7">
        <v>18</v>
      </c>
      <c r="R1050" s="7">
        <v>87</v>
      </c>
      <c r="S1050" s="7">
        <v>11</v>
      </c>
      <c r="T1050" s="7">
        <v>3</v>
      </c>
      <c r="U1050" s="7">
        <v>2</v>
      </c>
      <c r="V1050" s="7">
        <v>38</v>
      </c>
      <c r="W1050" s="7" t="s">
        <v>99</v>
      </c>
      <c r="X1050" s="7">
        <v>7</v>
      </c>
      <c r="Y1050" s="7">
        <v>20</v>
      </c>
      <c r="Z1050" s="7"/>
      <c r="AA1050" s="7"/>
      <c r="AB1050" s="7"/>
      <c r="AC1050" s="7"/>
      <c r="AD1050" s="7"/>
      <c r="AE1050" s="7"/>
      <c r="AF1050" s="7"/>
      <c r="AG1050" s="7"/>
      <c r="AH1050" s="7">
        <v>0</v>
      </c>
    </row>
    <row r="1051" spans="1:34" ht="14.25" customHeight="1">
      <c r="A1051" s="27">
        <v>41791</v>
      </c>
      <c r="B1051" s="7" t="s">
        <v>1498</v>
      </c>
      <c r="C1051" s="7" t="s">
        <v>1865</v>
      </c>
      <c r="D1051" s="7" t="s">
        <v>1866</v>
      </c>
      <c r="E1051" s="7" t="s">
        <v>1843</v>
      </c>
      <c r="F1051" s="7">
        <v>216</v>
      </c>
      <c r="G1051" s="7">
        <v>99</v>
      </c>
      <c r="H1051" s="7">
        <v>38</v>
      </c>
      <c r="I1051" s="7" t="s">
        <v>99</v>
      </c>
      <c r="J1051" s="7">
        <v>38</v>
      </c>
      <c r="K1051" s="7" t="s">
        <v>99</v>
      </c>
      <c r="L1051" s="7" t="s">
        <v>99</v>
      </c>
      <c r="M1051" s="7" t="s">
        <v>99</v>
      </c>
      <c r="N1051" s="7" t="s">
        <v>99</v>
      </c>
      <c r="O1051" s="7" t="s">
        <v>99</v>
      </c>
      <c r="P1051" s="7">
        <v>3</v>
      </c>
      <c r="Q1051" s="7">
        <v>9</v>
      </c>
      <c r="R1051" s="7">
        <v>4</v>
      </c>
      <c r="S1051" s="7">
        <v>4</v>
      </c>
      <c r="T1051" s="7">
        <v>3</v>
      </c>
      <c r="U1051" s="7">
        <v>5</v>
      </c>
      <c r="V1051" s="7">
        <v>3</v>
      </c>
      <c r="W1051" s="7" t="s">
        <v>99</v>
      </c>
      <c r="X1051" s="7">
        <v>5</v>
      </c>
      <c r="Y1051" s="7">
        <v>5</v>
      </c>
      <c r="Z1051" s="7"/>
      <c r="AA1051" s="7"/>
      <c r="AB1051" s="7"/>
      <c r="AC1051" s="7"/>
      <c r="AD1051" s="7"/>
      <c r="AE1051" s="7"/>
      <c r="AF1051" s="7"/>
      <c r="AG1051" s="7"/>
      <c r="AH1051" s="7">
        <v>0</v>
      </c>
    </row>
    <row r="1052" spans="1:34" ht="14.25" customHeight="1">
      <c r="A1052" s="27">
        <v>41791</v>
      </c>
      <c r="B1052" s="7" t="s">
        <v>1498</v>
      </c>
      <c r="C1052" s="7" t="s">
        <v>1865</v>
      </c>
      <c r="D1052" s="7" t="s">
        <v>1866</v>
      </c>
      <c r="E1052" s="7" t="s">
        <v>943</v>
      </c>
      <c r="F1052" s="7">
        <v>8485</v>
      </c>
      <c r="G1052" s="7">
        <v>6359</v>
      </c>
      <c r="H1052" s="7">
        <v>591</v>
      </c>
      <c r="I1052" s="7" t="s">
        <v>99</v>
      </c>
      <c r="J1052" s="7">
        <v>1022</v>
      </c>
      <c r="K1052" s="7" t="s">
        <v>99</v>
      </c>
      <c r="L1052" s="7" t="s">
        <v>99</v>
      </c>
      <c r="M1052" s="7" t="s">
        <v>99</v>
      </c>
      <c r="N1052" s="7" t="s">
        <v>99</v>
      </c>
      <c r="O1052" s="7" t="s">
        <v>99</v>
      </c>
      <c r="P1052" s="7">
        <v>12</v>
      </c>
      <c r="Q1052" s="7">
        <v>152</v>
      </c>
      <c r="R1052" s="7">
        <v>131</v>
      </c>
      <c r="S1052" s="7">
        <v>39</v>
      </c>
      <c r="T1052" s="7">
        <v>9</v>
      </c>
      <c r="U1052" s="7">
        <v>21</v>
      </c>
      <c r="V1052" s="7">
        <v>88</v>
      </c>
      <c r="W1052" s="7" t="s">
        <v>99</v>
      </c>
      <c r="X1052" s="7">
        <v>23</v>
      </c>
      <c r="Y1052" s="7">
        <v>38</v>
      </c>
      <c r="Z1052" s="7"/>
      <c r="AA1052" s="7"/>
      <c r="AB1052" s="7"/>
      <c r="AC1052" s="7"/>
      <c r="AD1052" s="7"/>
      <c r="AE1052" s="7"/>
      <c r="AF1052" s="7"/>
      <c r="AG1052" s="7"/>
      <c r="AH1052" s="7">
        <v>0</v>
      </c>
    </row>
    <row r="1053" spans="1:34" ht="14.25" customHeight="1">
      <c r="A1053" s="27">
        <v>41791</v>
      </c>
      <c r="B1053" s="7" t="s">
        <v>1498</v>
      </c>
      <c r="C1053" s="7" t="s">
        <v>1865</v>
      </c>
      <c r="D1053" s="7" t="s">
        <v>1866</v>
      </c>
      <c r="E1053" s="7" t="s">
        <v>1861</v>
      </c>
      <c r="F1053" s="7">
        <v>6838</v>
      </c>
      <c r="G1053" s="7">
        <v>5249</v>
      </c>
      <c r="H1053" s="7">
        <v>432</v>
      </c>
      <c r="I1053" s="7" t="s">
        <v>99</v>
      </c>
      <c r="J1053" s="7">
        <v>835</v>
      </c>
      <c r="K1053" s="7" t="s">
        <v>99</v>
      </c>
      <c r="L1053" s="7" t="s">
        <v>99</v>
      </c>
      <c r="M1053" s="7" t="s">
        <v>99</v>
      </c>
      <c r="N1053" s="7" t="s">
        <v>99</v>
      </c>
      <c r="O1053" s="7" t="s">
        <v>99</v>
      </c>
      <c r="P1053" s="7">
        <v>7</v>
      </c>
      <c r="Q1053" s="7">
        <v>134</v>
      </c>
      <c r="R1053" s="7">
        <v>44</v>
      </c>
      <c r="S1053" s="7">
        <v>28</v>
      </c>
      <c r="T1053" s="7">
        <v>6</v>
      </c>
      <c r="U1053" s="7">
        <v>19</v>
      </c>
      <c r="V1053" s="7">
        <v>50</v>
      </c>
      <c r="W1053" s="7" t="s">
        <v>99</v>
      </c>
      <c r="X1053" s="7">
        <v>16</v>
      </c>
      <c r="Y1053" s="7">
        <v>18</v>
      </c>
      <c r="Z1053" s="7"/>
      <c r="AA1053" s="7"/>
      <c r="AB1053" s="7"/>
      <c r="AC1053" s="7"/>
      <c r="AD1053" s="7"/>
      <c r="AE1053" s="7"/>
      <c r="AF1053" s="7"/>
      <c r="AG1053" s="7"/>
      <c r="AH1053" s="7">
        <v>0</v>
      </c>
    </row>
    <row r="1054" spans="1:34" ht="14.25" customHeight="1">
      <c r="A1054" s="27">
        <v>41791</v>
      </c>
      <c r="B1054" s="7" t="s">
        <v>1498</v>
      </c>
      <c r="C1054" s="7" t="s">
        <v>1865</v>
      </c>
      <c r="D1054" s="7" t="s">
        <v>1866</v>
      </c>
      <c r="E1054" s="7" t="s">
        <v>1862</v>
      </c>
      <c r="F1054" s="7">
        <v>1647</v>
      </c>
      <c r="G1054" s="7">
        <v>1110</v>
      </c>
      <c r="H1054" s="7">
        <v>159</v>
      </c>
      <c r="I1054" s="7" t="s">
        <v>99</v>
      </c>
      <c r="J1054" s="7">
        <v>187</v>
      </c>
      <c r="K1054" s="7" t="s">
        <v>99</v>
      </c>
      <c r="L1054" s="7" t="s">
        <v>99</v>
      </c>
      <c r="M1054" s="7" t="s">
        <v>99</v>
      </c>
      <c r="N1054" s="7" t="s">
        <v>99</v>
      </c>
      <c r="O1054" s="7" t="s">
        <v>99</v>
      </c>
      <c r="P1054" s="7">
        <v>5</v>
      </c>
      <c r="Q1054" s="7">
        <v>18</v>
      </c>
      <c r="R1054" s="7">
        <v>87</v>
      </c>
      <c r="S1054" s="7">
        <v>11</v>
      </c>
      <c r="T1054" s="7">
        <v>3</v>
      </c>
      <c r="U1054" s="7">
        <v>2</v>
      </c>
      <c r="V1054" s="7">
        <v>38</v>
      </c>
      <c r="W1054" s="7" t="s">
        <v>99</v>
      </c>
      <c r="X1054" s="7">
        <v>7</v>
      </c>
      <c r="Y1054" s="7">
        <v>20</v>
      </c>
      <c r="Z1054" s="7"/>
      <c r="AA1054" s="7"/>
      <c r="AB1054" s="7"/>
      <c r="AC1054" s="7"/>
      <c r="AD1054" s="7"/>
      <c r="AE1054" s="7"/>
      <c r="AF1054" s="7"/>
      <c r="AG1054" s="7"/>
      <c r="AH1054" s="7">
        <v>0</v>
      </c>
    </row>
    <row r="1055" spans="1:34" ht="14.25" customHeight="1">
      <c r="A1055" s="27">
        <v>41791</v>
      </c>
      <c r="B1055" s="7" t="s">
        <v>1498</v>
      </c>
      <c r="C1055" s="7" t="s">
        <v>1865</v>
      </c>
      <c r="D1055" s="7" t="s">
        <v>1374</v>
      </c>
      <c r="E1055" s="7" t="s">
        <v>1843</v>
      </c>
      <c r="F1055" s="7" t="s">
        <v>99</v>
      </c>
      <c r="G1055" s="7" t="s">
        <v>99</v>
      </c>
      <c r="H1055" s="7" t="s">
        <v>99</v>
      </c>
      <c r="I1055" s="7" t="s">
        <v>99</v>
      </c>
      <c r="J1055" s="7" t="s">
        <v>99</v>
      </c>
      <c r="K1055" s="7" t="s">
        <v>99</v>
      </c>
      <c r="L1055" s="7" t="s">
        <v>99</v>
      </c>
      <c r="M1055" s="7" t="s">
        <v>99</v>
      </c>
      <c r="N1055" s="7" t="s">
        <v>99</v>
      </c>
      <c r="O1055" s="7" t="s">
        <v>99</v>
      </c>
      <c r="P1055" s="7" t="s">
        <v>99</v>
      </c>
      <c r="Q1055" s="7" t="s">
        <v>99</v>
      </c>
      <c r="R1055" s="7" t="s">
        <v>99</v>
      </c>
      <c r="S1055" s="7" t="s">
        <v>99</v>
      </c>
      <c r="T1055" s="7" t="s">
        <v>99</v>
      </c>
      <c r="U1055" s="7" t="s">
        <v>99</v>
      </c>
      <c r="V1055" s="7" t="s">
        <v>99</v>
      </c>
      <c r="W1055" s="7" t="s">
        <v>99</v>
      </c>
      <c r="X1055" s="7" t="s">
        <v>99</v>
      </c>
      <c r="Y1055" s="7" t="s">
        <v>99</v>
      </c>
      <c r="Z1055" s="7"/>
      <c r="AA1055" s="7"/>
      <c r="AB1055" s="7"/>
      <c r="AC1055" s="7"/>
      <c r="AD1055" s="7"/>
      <c r="AE1055" s="7"/>
      <c r="AF1055" s="7"/>
      <c r="AG1055" s="7"/>
      <c r="AH1055" s="7">
        <v>0</v>
      </c>
    </row>
    <row r="1056" spans="1:34" ht="14.25" customHeight="1">
      <c r="A1056" s="27">
        <v>41791</v>
      </c>
      <c r="B1056" s="7" t="s">
        <v>1498</v>
      </c>
      <c r="C1056" s="7" t="s">
        <v>1865</v>
      </c>
      <c r="D1056" s="7" t="s">
        <v>1374</v>
      </c>
      <c r="E1056" s="7" t="s">
        <v>943</v>
      </c>
      <c r="F1056" s="7" t="s">
        <v>99</v>
      </c>
      <c r="G1056" s="7" t="s">
        <v>99</v>
      </c>
      <c r="H1056" s="7" t="s">
        <v>99</v>
      </c>
      <c r="I1056" s="7" t="s">
        <v>99</v>
      </c>
      <c r="J1056" s="7" t="s">
        <v>99</v>
      </c>
      <c r="K1056" s="7" t="s">
        <v>99</v>
      </c>
      <c r="L1056" s="7" t="s">
        <v>99</v>
      </c>
      <c r="M1056" s="7" t="s">
        <v>99</v>
      </c>
      <c r="N1056" s="7" t="s">
        <v>99</v>
      </c>
      <c r="O1056" s="7" t="s">
        <v>99</v>
      </c>
      <c r="P1056" s="7" t="s">
        <v>99</v>
      </c>
      <c r="Q1056" s="7" t="s">
        <v>99</v>
      </c>
      <c r="R1056" s="7" t="s">
        <v>99</v>
      </c>
      <c r="S1056" s="7" t="s">
        <v>99</v>
      </c>
      <c r="T1056" s="7" t="s">
        <v>99</v>
      </c>
      <c r="U1056" s="7" t="s">
        <v>99</v>
      </c>
      <c r="V1056" s="7" t="s">
        <v>99</v>
      </c>
      <c r="W1056" s="7" t="s">
        <v>99</v>
      </c>
      <c r="X1056" s="7" t="s">
        <v>99</v>
      </c>
      <c r="Y1056" s="7" t="s">
        <v>99</v>
      </c>
      <c r="Z1056" s="7"/>
      <c r="AA1056" s="7"/>
      <c r="AB1056" s="7"/>
      <c r="AC1056" s="7"/>
      <c r="AD1056" s="7"/>
      <c r="AE1056" s="7"/>
      <c r="AF1056" s="7"/>
      <c r="AG1056" s="7"/>
      <c r="AH1056" s="7">
        <v>0</v>
      </c>
    </row>
    <row r="1057" spans="1:34" ht="14.25" customHeight="1">
      <c r="A1057" s="27">
        <v>41791</v>
      </c>
      <c r="B1057" s="7" t="s">
        <v>1498</v>
      </c>
      <c r="C1057" s="7" t="s">
        <v>1865</v>
      </c>
      <c r="D1057" s="7" t="s">
        <v>1374</v>
      </c>
      <c r="E1057" s="7" t="s">
        <v>1861</v>
      </c>
      <c r="F1057" s="7" t="s">
        <v>99</v>
      </c>
      <c r="G1057" s="7" t="s">
        <v>99</v>
      </c>
      <c r="H1057" s="7" t="s">
        <v>99</v>
      </c>
      <c r="I1057" s="7" t="s">
        <v>99</v>
      </c>
      <c r="J1057" s="7" t="s">
        <v>99</v>
      </c>
      <c r="K1057" s="7" t="s">
        <v>99</v>
      </c>
      <c r="L1057" s="7" t="s">
        <v>99</v>
      </c>
      <c r="M1057" s="7" t="s">
        <v>99</v>
      </c>
      <c r="N1057" s="7" t="s">
        <v>99</v>
      </c>
      <c r="O1057" s="7" t="s">
        <v>99</v>
      </c>
      <c r="P1057" s="7" t="s">
        <v>99</v>
      </c>
      <c r="Q1057" s="7" t="s">
        <v>99</v>
      </c>
      <c r="R1057" s="7" t="s">
        <v>99</v>
      </c>
      <c r="S1057" s="7" t="s">
        <v>99</v>
      </c>
      <c r="T1057" s="7" t="s">
        <v>99</v>
      </c>
      <c r="U1057" s="7" t="s">
        <v>99</v>
      </c>
      <c r="V1057" s="7" t="s">
        <v>99</v>
      </c>
      <c r="W1057" s="7" t="s">
        <v>99</v>
      </c>
      <c r="X1057" s="7" t="s">
        <v>99</v>
      </c>
      <c r="Y1057" s="7" t="s">
        <v>99</v>
      </c>
      <c r="Z1057" s="7"/>
      <c r="AA1057" s="7"/>
      <c r="AB1057" s="7"/>
      <c r="AC1057" s="7"/>
      <c r="AD1057" s="7"/>
      <c r="AE1057" s="7"/>
      <c r="AF1057" s="7"/>
      <c r="AG1057" s="7"/>
      <c r="AH1057" s="7">
        <v>0</v>
      </c>
    </row>
    <row r="1058" spans="1:34" ht="14.25" customHeight="1">
      <c r="A1058" s="27">
        <v>41791</v>
      </c>
      <c r="B1058" s="7" t="s">
        <v>1498</v>
      </c>
      <c r="C1058" s="7" t="s">
        <v>1865</v>
      </c>
      <c r="D1058" s="7" t="s">
        <v>1374</v>
      </c>
      <c r="E1058" s="7" t="s">
        <v>1862</v>
      </c>
      <c r="F1058" s="7" t="s">
        <v>99</v>
      </c>
      <c r="G1058" s="7" t="s">
        <v>99</v>
      </c>
      <c r="H1058" s="7" t="s">
        <v>99</v>
      </c>
      <c r="I1058" s="7" t="s">
        <v>99</v>
      </c>
      <c r="J1058" s="7" t="s">
        <v>99</v>
      </c>
      <c r="K1058" s="7" t="s">
        <v>99</v>
      </c>
      <c r="L1058" s="7" t="s">
        <v>99</v>
      </c>
      <c r="M1058" s="7" t="s">
        <v>99</v>
      </c>
      <c r="N1058" s="7" t="s">
        <v>99</v>
      </c>
      <c r="O1058" s="7" t="s">
        <v>99</v>
      </c>
      <c r="P1058" s="7" t="s">
        <v>99</v>
      </c>
      <c r="Q1058" s="7" t="s">
        <v>99</v>
      </c>
      <c r="R1058" s="7" t="s">
        <v>99</v>
      </c>
      <c r="S1058" s="7" t="s">
        <v>99</v>
      </c>
      <c r="T1058" s="7" t="s">
        <v>99</v>
      </c>
      <c r="U1058" s="7" t="s">
        <v>99</v>
      </c>
      <c r="V1058" s="7" t="s">
        <v>99</v>
      </c>
      <c r="W1058" s="7" t="s">
        <v>99</v>
      </c>
      <c r="X1058" s="7" t="s">
        <v>99</v>
      </c>
      <c r="Y1058" s="7" t="s">
        <v>99</v>
      </c>
      <c r="Z1058" s="7"/>
      <c r="AA1058" s="7"/>
      <c r="AB1058" s="7"/>
      <c r="AC1058" s="7"/>
      <c r="AD1058" s="7"/>
      <c r="AE1058" s="7"/>
      <c r="AF1058" s="7"/>
      <c r="AG1058" s="7"/>
      <c r="AH1058" s="7">
        <v>0</v>
      </c>
    </row>
    <row r="1059" spans="1:34" ht="14.25" customHeight="1">
      <c r="A1059" s="27">
        <v>41791</v>
      </c>
      <c r="B1059" s="7" t="s">
        <v>1498</v>
      </c>
      <c r="C1059" s="7" t="s">
        <v>405</v>
      </c>
      <c r="D1059" s="7" t="s">
        <v>734</v>
      </c>
      <c r="E1059" s="7" t="s">
        <v>1843</v>
      </c>
      <c r="F1059" s="7" t="s">
        <v>99</v>
      </c>
      <c r="G1059" s="7" t="s">
        <v>99</v>
      </c>
      <c r="H1059" s="7" t="s">
        <v>99</v>
      </c>
      <c r="I1059" s="7" t="s">
        <v>99</v>
      </c>
      <c r="J1059" s="7" t="s">
        <v>99</v>
      </c>
      <c r="K1059" s="7" t="s">
        <v>99</v>
      </c>
      <c r="L1059" s="7" t="s">
        <v>99</v>
      </c>
      <c r="M1059" s="7" t="s">
        <v>99</v>
      </c>
      <c r="N1059" s="7" t="s">
        <v>99</v>
      </c>
      <c r="O1059" s="7" t="s">
        <v>99</v>
      </c>
      <c r="P1059" s="7" t="s">
        <v>99</v>
      </c>
      <c r="Q1059" s="7" t="s">
        <v>99</v>
      </c>
      <c r="R1059" s="7" t="s">
        <v>99</v>
      </c>
      <c r="S1059" s="7" t="s">
        <v>99</v>
      </c>
      <c r="T1059" s="7" t="s">
        <v>99</v>
      </c>
      <c r="U1059" s="7" t="s">
        <v>99</v>
      </c>
      <c r="V1059" s="7" t="s">
        <v>99</v>
      </c>
      <c r="W1059" s="7" t="s">
        <v>99</v>
      </c>
      <c r="X1059" s="7" t="s">
        <v>99</v>
      </c>
      <c r="Y1059" s="7" t="s">
        <v>99</v>
      </c>
      <c r="Z1059" s="7"/>
      <c r="AA1059" s="7"/>
      <c r="AB1059" s="7"/>
      <c r="AC1059" s="7"/>
      <c r="AD1059" s="7"/>
      <c r="AE1059" s="7"/>
      <c r="AF1059" s="7"/>
      <c r="AG1059" s="7"/>
      <c r="AH1059" s="7">
        <v>0</v>
      </c>
    </row>
    <row r="1060" spans="1:34" ht="14.25" customHeight="1">
      <c r="A1060" s="27">
        <v>41791</v>
      </c>
      <c r="B1060" s="7" t="s">
        <v>1498</v>
      </c>
      <c r="C1060" s="7" t="s">
        <v>405</v>
      </c>
      <c r="D1060" s="7" t="s">
        <v>734</v>
      </c>
      <c r="E1060" s="7" t="s">
        <v>943</v>
      </c>
      <c r="F1060" s="7" t="s">
        <v>99</v>
      </c>
      <c r="G1060" s="7" t="s">
        <v>99</v>
      </c>
      <c r="H1060" s="7" t="s">
        <v>99</v>
      </c>
      <c r="I1060" s="7" t="s">
        <v>99</v>
      </c>
      <c r="J1060" s="7" t="s">
        <v>99</v>
      </c>
      <c r="K1060" s="7" t="s">
        <v>99</v>
      </c>
      <c r="L1060" s="7" t="s">
        <v>99</v>
      </c>
      <c r="M1060" s="7" t="s">
        <v>99</v>
      </c>
      <c r="N1060" s="7" t="s">
        <v>99</v>
      </c>
      <c r="O1060" s="7" t="s">
        <v>99</v>
      </c>
      <c r="P1060" s="7" t="s">
        <v>99</v>
      </c>
      <c r="Q1060" s="7" t="s">
        <v>99</v>
      </c>
      <c r="R1060" s="7" t="s">
        <v>99</v>
      </c>
      <c r="S1060" s="7" t="s">
        <v>99</v>
      </c>
      <c r="T1060" s="7" t="s">
        <v>99</v>
      </c>
      <c r="U1060" s="7" t="s">
        <v>99</v>
      </c>
      <c r="V1060" s="7" t="s">
        <v>99</v>
      </c>
      <c r="W1060" s="7" t="s">
        <v>99</v>
      </c>
      <c r="X1060" s="7" t="s">
        <v>99</v>
      </c>
      <c r="Y1060" s="7" t="s">
        <v>99</v>
      </c>
      <c r="Z1060" s="7"/>
      <c r="AA1060" s="7"/>
      <c r="AB1060" s="7"/>
      <c r="AC1060" s="7"/>
      <c r="AD1060" s="7"/>
      <c r="AE1060" s="7"/>
      <c r="AF1060" s="7"/>
      <c r="AG1060" s="7"/>
      <c r="AH1060" s="7">
        <v>0</v>
      </c>
    </row>
    <row r="1061" spans="1:34" ht="14.25" customHeight="1">
      <c r="A1061" s="27">
        <v>41791</v>
      </c>
      <c r="B1061" s="7" t="s">
        <v>1498</v>
      </c>
      <c r="C1061" s="7" t="s">
        <v>405</v>
      </c>
      <c r="D1061" s="7" t="s">
        <v>734</v>
      </c>
      <c r="E1061" s="7" t="s">
        <v>1861</v>
      </c>
      <c r="F1061" s="7" t="s">
        <v>99</v>
      </c>
      <c r="G1061" s="7" t="s">
        <v>99</v>
      </c>
      <c r="H1061" s="7" t="s">
        <v>99</v>
      </c>
      <c r="I1061" s="7" t="s">
        <v>99</v>
      </c>
      <c r="J1061" s="7" t="s">
        <v>99</v>
      </c>
      <c r="K1061" s="7" t="s">
        <v>99</v>
      </c>
      <c r="L1061" s="7" t="s">
        <v>99</v>
      </c>
      <c r="M1061" s="7" t="s">
        <v>99</v>
      </c>
      <c r="N1061" s="7" t="s">
        <v>99</v>
      </c>
      <c r="O1061" s="7" t="s">
        <v>99</v>
      </c>
      <c r="P1061" s="7" t="s">
        <v>99</v>
      </c>
      <c r="Q1061" s="7" t="s">
        <v>99</v>
      </c>
      <c r="R1061" s="7" t="s">
        <v>99</v>
      </c>
      <c r="S1061" s="7" t="s">
        <v>99</v>
      </c>
      <c r="T1061" s="7" t="s">
        <v>99</v>
      </c>
      <c r="U1061" s="7" t="s">
        <v>99</v>
      </c>
      <c r="V1061" s="7" t="s">
        <v>99</v>
      </c>
      <c r="W1061" s="7" t="s">
        <v>99</v>
      </c>
      <c r="X1061" s="7" t="s">
        <v>99</v>
      </c>
      <c r="Y1061" s="7" t="s">
        <v>99</v>
      </c>
      <c r="Z1061" s="7"/>
      <c r="AA1061" s="7"/>
      <c r="AB1061" s="7"/>
      <c r="AC1061" s="7"/>
      <c r="AD1061" s="7"/>
      <c r="AE1061" s="7"/>
      <c r="AF1061" s="7"/>
      <c r="AG1061" s="7"/>
      <c r="AH1061" s="7">
        <v>0</v>
      </c>
    </row>
    <row r="1062" spans="1:34" ht="14.25" customHeight="1">
      <c r="A1062" s="27">
        <v>41791</v>
      </c>
      <c r="B1062" s="7" t="s">
        <v>1498</v>
      </c>
      <c r="C1062" s="7" t="s">
        <v>405</v>
      </c>
      <c r="D1062" s="7" t="s">
        <v>734</v>
      </c>
      <c r="E1062" s="7" t="s">
        <v>1862</v>
      </c>
      <c r="F1062" s="7" t="s">
        <v>99</v>
      </c>
      <c r="G1062" s="7" t="s">
        <v>99</v>
      </c>
      <c r="H1062" s="7" t="s">
        <v>99</v>
      </c>
      <c r="I1062" s="7" t="s">
        <v>99</v>
      </c>
      <c r="J1062" s="7" t="s">
        <v>99</v>
      </c>
      <c r="K1062" s="7" t="s">
        <v>99</v>
      </c>
      <c r="L1062" s="7" t="s">
        <v>99</v>
      </c>
      <c r="M1062" s="7" t="s">
        <v>99</v>
      </c>
      <c r="N1062" s="7" t="s">
        <v>99</v>
      </c>
      <c r="O1062" s="7" t="s">
        <v>99</v>
      </c>
      <c r="P1062" s="7" t="s">
        <v>99</v>
      </c>
      <c r="Q1062" s="7" t="s">
        <v>99</v>
      </c>
      <c r="R1062" s="7" t="s">
        <v>99</v>
      </c>
      <c r="S1062" s="7" t="s">
        <v>99</v>
      </c>
      <c r="T1062" s="7" t="s">
        <v>99</v>
      </c>
      <c r="U1062" s="7" t="s">
        <v>99</v>
      </c>
      <c r="V1062" s="7" t="s">
        <v>99</v>
      </c>
      <c r="W1062" s="7" t="s">
        <v>99</v>
      </c>
      <c r="X1062" s="7" t="s">
        <v>99</v>
      </c>
      <c r="Y1062" s="7" t="s">
        <v>99</v>
      </c>
      <c r="Z1062" s="7"/>
      <c r="AA1062" s="7"/>
      <c r="AB1062" s="7"/>
      <c r="AC1062" s="7"/>
      <c r="AD1062" s="7"/>
      <c r="AE1062" s="7"/>
      <c r="AF1062" s="7"/>
      <c r="AG1062" s="7"/>
      <c r="AH1062" s="7">
        <v>0</v>
      </c>
    </row>
    <row r="1063" spans="1:34">
      <c r="A1063" s="27">
        <v>41791</v>
      </c>
      <c r="B1063" s="7" t="s">
        <v>1758</v>
      </c>
      <c r="C1063" s="7" t="s">
        <v>1151</v>
      </c>
      <c r="D1063" s="7" t="s">
        <v>734</v>
      </c>
      <c r="E1063" s="7" t="s">
        <v>1843</v>
      </c>
      <c r="F1063" s="7">
        <v>2</v>
      </c>
      <c r="G1063" s="7" t="s">
        <v>99</v>
      </c>
      <c r="H1063" s="7" t="s">
        <v>99</v>
      </c>
      <c r="I1063" s="7" t="s">
        <v>99</v>
      </c>
      <c r="J1063" s="7">
        <v>1</v>
      </c>
      <c r="K1063" s="7" t="s">
        <v>99</v>
      </c>
      <c r="L1063" s="7" t="s">
        <v>99</v>
      </c>
      <c r="M1063" s="7" t="s">
        <v>99</v>
      </c>
      <c r="N1063" s="7" t="s">
        <v>99</v>
      </c>
      <c r="O1063" s="7" t="s">
        <v>99</v>
      </c>
      <c r="P1063" s="7" t="s">
        <v>99</v>
      </c>
      <c r="Q1063" s="7">
        <v>1</v>
      </c>
      <c r="R1063" s="7" t="s">
        <v>99</v>
      </c>
      <c r="S1063" s="7" t="s">
        <v>99</v>
      </c>
      <c r="T1063" s="7" t="s">
        <v>99</v>
      </c>
      <c r="U1063" s="7" t="s">
        <v>99</v>
      </c>
      <c r="V1063" s="7" t="s">
        <v>99</v>
      </c>
      <c r="W1063" s="7" t="s">
        <v>99</v>
      </c>
      <c r="X1063" s="7" t="s">
        <v>99</v>
      </c>
      <c r="Y1063" s="7" t="s">
        <v>99</v>
      </c>
      <c r="Z1063" s="7"/>
      <c r="AA1063" s="7"/>
      <c r="AB1063" s="7"/>
      <c r="AC1063" s="7"/>
      <c r="AD1063" s="7"/>
      <c r="AE1063" s="7"/>
      <c r="AF1063" s="7"/>
      <c r="AG1063" s="7"/>
      <c r="AH1063" s="7">
        <v>0</v>
      </c>
    </row>
    <row r="1064" spans="1:34">
      <c r="A1064" s="27">
        <v>41791</v>
      </c>
      <c r="B1064" s="7" t="s">
        <v>1758</v>
      </c>
      <c r="C1064" s="7" t="s">
        <v>1151</v>
      </c>
      <c r="D1064" s="7" t="s">
        <v>734</v>
      </c>
      <c r="E1064" s="7" t="s">
        <v>943</v>
      </c>
      <c r="F1064" s="7">
        <v>10</v>
      </c>
      <c r="G1064" s="7" t="s">
        <v>99</v>
      </c>
      <c r="H1064" s="7" t="s">
        <v>99</v>
      </c>
      <c r="I1064" s="7" t="s">
        <v>99</v>
      </c>
      <c r="J1064" s="7" t="s">
        <v>99</v>
      </c>
      <c r="K1064" s="7" t="s">
        <v>99</v>
      </c>
      <c r="L1064" s="7" t="s">
        <v>99</v>
      </c>
      <c r="M1064" s="7" t="s">
        <v>99</v>
      </c>
      <c r="N1064" s="7" t="s">
        <v>99</v>
      </c>
      <c r="O1064" s="7" t="s">
        <v>99</v>
      </c>
      <c r="P1064" s="7" t="s">
        <v>99</v>
      </c>
      <c r="Q1064" s="7">
        <v>10</v>
      </c>
      <c r="R1064" s="7" t="s">
        <v>99</v>
      </c>
      <c r="S1064" s="7" t="s">
        <v>99</v>
      </c>
      <c r="T1064" s="7" t="s">
        <v>99</v>
      </c>
      <c r="U1064" s="7" t="s">
        <v>99</v>
      </c>
      <c r="V1064" s="7" t="s">
        <v>99</v>
      </c>
      <c r="W1064" s="7" t="s">
        <v>99</v>
      </c>
      <c r="X1064" s="7" t="s">
        <v>99</v>
      </c>
      <c r="Y1064" s="7" t="s">
        <v>99</v>
      </c>
      <c r="Z1064" s="7"/>
      <c r="AA1064" s="7"/>
      <c r="AB1064" s="7"/>
      <c r="AC1064" s="7"/>
      <c r="AD1064" s="7"/>
      <c r="AE1064" s="7"/>
      <c r="AF1064" s="7"/>
      <c r="AG1064" s="7"/>
      <c r="AH1064" s="7">
        <v>0</v>
      </c>
    </row>
    <row r="1065" spans="1:34">
      <c r="A1065" s="27">
        <v>41791</v>
      </c>
      <c r="B1065" s="7" t="s">
        <v>1758</v>
      </c>
      <c r="C1065" s="7" t="s">
        <v>1151</v>
      </c>
      <c r="D1065" s="7" t="s">
        <v>734</v>
      </c>
      <c r="E1065" s="7" t="s">
        <v>1861</v>
      </c>
      <c r="F1065" s="7">
        <v>9</v>
      </c>
      <c r="G1065" s="7" t="s">
        <v>99</v>
      </c>
      <c r="H1065" s="7" t="s">
        <v>99</v>
      </c>
      <c r="I1065" s="7" t="s">
        <v>99</v>
      </c>
      <c r="J1065" s="7" t="s">
        <v>99</v>
      </c>
      <c r="K1065" s="7" t="s">
        <v>99</v>
      </c>
      <c r="L1065" s="7" t="s">
        <v>99</v>
      </c>
      <c r="M1065" s="7" t="s">
        <v>99</v>
      </c>
      <c r="N1065" s="7" t="s">
        <v>99</v>
      </c>
      <c r="O1065" s="7" t="s">
        <v>99</v>
      </c>
      <c r="P1065" s="7" t="s">
        <v>99</v>
      </c>
      <c r="Q1065" s="7">
        <v>9</v>
      </c>
      <c r="R1065" s="7" t="s">
        <v>99</v>
      </c>
      <c r="S1065" s="7" t="s">
        <v>99</v>
      </c>
      <c r="T1065" s="7" t="s">
        <v>99</v>
      </c>
      <c r="U1065" s="7" t="s">
        <v>99</v>
      </c>
      <c r="V1065" s="7" t="s">
        <v>99</v>
      </c>
      <c r="W1065" s="7" t="s">
        <v>99</v>
      </c>
      <c r="X1065" s="7" t="s">
        <v>99</v>
      </c>
      <c r="Y1065" s="7" t="s">
        <v>99</v>
      </c>
      <c r="Z1065" s="7"/>
      <c r="AA1065" s="7"/>
      <c r="AB1065" s="7"/>
      <c r="AC1065" s="7"/>
      <c r="AD1065" s="7"/>
      <c r="AE1065" s="7"/>
      <c r="AF1065" s="7"/>
      <c r="AG1065" s="7"/>
      <c r="AH1065" s="7">
        <v>0</v>
      </c>
    </row>
    <row r="1066" spans="1:34">
      <c r="A1066" s="27">
        <v>41791</v>
      </c>
      <c r="B1066" s="7" t="s">
        <v>1758</v>
      </c>
      <c r="C1066" s="7" t="s">
        <v>1151</v>
      </c>
      <c r="D1066" s="7" t="s">
        <v>734</v>
      </c>
      <c r="E1066" s="7" t="s">
        <v>1862</v>
      </c>
      <c r="F1066" s="7">
        <v>1</v>
      </c>
      <c r="G1066" s="7" t="s">
        <v>99</v>
      </c>
      <c r="H1066" s="7" t="s">
        <v>99</v>
      </c>
      <c r="I1066" s="7" t="s">
        <v>99</v>
      </c>
      <c r="J1066" s="7" t="s">
        <v>99</v>
      </c>
      <c r="K1066" s="7" t="s">
        <v>99</v>
      </c>
      <c r="L1066" s="7" t="s">
        <v>99</v>
      </c>
      <c r="M1066" s="7" t="s">
        <v>99</v>
      </c>
      <c r="N1066" s="7" t="s">
        <v>99</v>
      </c>
      <c r="O1066" s="7" t="s">
        <v>99</v>
      </c>
      <c r="P1066" s="7" t="s">
        <v>99</v>
      </c>
      <c r="Q1066" s="7">
        <v>1</v>
      </c>
      <c r="R1066" s="7" t="s">
        <v>99</v>
      </c>
      <c r="S1066" s="7" t="s">
        <v>99</v>
      </c>
      <c r="T1066" s="7" t="s">
        <v>99</v>
      </c>
      <c r="U1066" s="7" t="s">
        <v>99</v>
      </c>
      <c r="V1066" s="7" t="s">
        <v>99</v>
      </c>
      <c r="W1066" s="7" t="s">
        <v>99</v>
      </c>
      <c r="X1066" s="7" t="s">
        <v>99</v>
      </c>
      <c r="Y1066" s="7" t="s">
        <v>99</v>
      </c>
      <c r="Z1066" s="7"/>
      <c r="AA1066" s="7"/>
      <c r="AB1066" s="7"/>
      <c r="AC1066" s="7"/>
      <c r="AD1066" s="7"/>
      <c r="AE1066" s="7"/>
      <c r="AF1066" s="7"/>
      <c r="AG1066" s="7"/>
      <c r="AH1066" s="7">
        <v>0</v>
      </c>
    </row>
    <row r="1067" spans="1:34" ht="14.25" customHeight="1">
      <c r="A1067" s="27">
        <v>41791</v>
      </c>
      <c r="B1067" s="7" t="s">
        <v>1758</v>
      </c>
      <c r="C1067" s="7" t="s">
        <v>1863</v>
      </c>
      <c r="D1067" s="7" t="s">
        <v>734</v>
      </c>
      <c r="E1067" s="7" t="s">
        <v>1843</v>
      </c>
      <c r="F1067" s="7" t="s">
        <v>99</v>
      </c>
      <c r="G1067" s="7" t="s">
        <v>99</v>
      </c>
      <c r="H1067" s="7" t="s">
        <v>99</v>
      </c>
      <c r="I1067" s="7" t="s">
        <v>99</v>
      </c>
      <c r="J1067" s="7" t="s">
        <v>99</v>
      </c>
      <c r="K1067" s="7" t="s">
        <v>99</v>
      </c>
      <c r="L1067" s="7" t="s">
        <v>99</v>
      </c>
      <c r="M1067" s="7" t="s">
        <v>99</v>
      </c>
      <c r="N1067" s="7" t="s">
        <v>99</v>
      </c>
      <c r="O1067" s="7" t="s">
        <v>99</v>
      </c>
      <c r="P1067" s="7" t="s">
        <v>99</v>
      </c>
      <c r="Q1067" s="7" t="s">
        <v>99</v>
      </c>
      <c r="R1067" s="7" t="s">
        <v>99</v>
      </c>
      <c r="S1067" s="7" t="s">
        <v>99</v>
      </c>
      <c r="T1067" s="7" t="s">
        <v>99</v>
      </c>
      <c r="U1067" s="7" t="s">
        <v>99</v>
      </c>
      <c r="V1067" s="7" t="s">
        <v>99</v>
      </c>
      <c r="W1067" s="7" t="s">
        <v>99</v>
      </c>
      <c r="X1067" s="7" t="s">
        <v>99</v>
      </c>
      <c r="Y1067" s="7" t="s">
        <v>99</v>
      </c>
      <c r="Z1067" s="7"/>
      <c r="AA1067" s="7"/>
      <c r="AB1067" s="7"/>
      <c r="AC1067" s="7"/>
      <c r="AD1067" s="7"/>
      <c r="AE1067" s="7"/>
      <c r="AF1067" s="7"/>
      <c r="AG1067" s="7"/>
      <c r="AH1067" s="7">
        <v>0</v>
      </c>
    </row>
    <row r="1068" spans="1:34" ht="14.25" customHeight="1">
      <c r="A1068" s="27">
        <v>41791</v>
      </c>
      <c r="B1068" s="7" t="s">
        <v>1758</v>
      </c>
      <c r="C1068" s="7" t="s">
        <v>1863</v>
      </c>
      <c r="D1068" s="7" t="s">
        <v>734</v>
      </c>
      <c r="E1068" s="7" t="s">
        <v>943</v>
      </c>
      <c r="F1068" s="7" t="s">
        <v>99</v>
      </c>
      <c r="G1068" s="7" t="s">
        <v>99</v>
      </c>
      <c r="H1068" s="7" t="s">
        <v>99</v>
      </c>
      <c r="I1068" s="7" t="s">
        <v>99</v>
      </c>
      <c r="J1068" s="7" t="s">
        <v>99</v>
      </c>
      <c r="K1068" s="7" t="s">
        <v>99</v>
      </c>
      <c r="L1068" s="7" t="s">
        <v>99</v>
      </c>
      <c r="M1068" s="7" t="s">
        <v>99</v>
      </c>
      <c r="N1068" s="7" t="s">
        <v>99</v>
      </c>
      <c r="O1068" s="7" t="s">
        <v>99</v>
      </c>
      <c r="P1068" s="7" t="s">
        <v>99</v>
      </c>
      <c r="Q1068" s="7" t="s">
        <v>99</v>
      </c>
      <c r="R1068" s="7" t="s">
        <v>99</v>
      </c>
      <c r="S1068" s="7" t="s">
        <v>99</v>
      </c>
      <c r="T1068" s="7" t="s">
        <v>99</v>
      </c>
      <c r="U1068" s="7" t="s">
        <v>99</v>
      </c>
      <c r="V1068" s="7" t="s">
        <v>99</v>
      </c>
      <c r="W1068" s="7" t="s">
        <v>99</v>
      </c>
      <c r="X1068" s="7" t="s">
        <v>99</v>
      </c>
      <c r="Y1068" s="7" t="s">
        <v>99</v>
      </c>
      <c r="Z1068" s="7"/>
      <c r="AA1068" s="7"/>
      <c r="AB1068" s="7"/>
      <c r="AC1068" s="7"/>
      <c r="AD1068" s="7"/>
      <c r="AE1068" s="7"/>
      <c r="AF1068" s="7"/>
      <c r="AG1068" s="7"/>
      <c r="AH1068" s="7">
        <v>0</v>
      </c>
    </row>
    <row r="1069" spans="1:34" ht="14.25" customHeight="1">
      <c r="A1069" s="27">
        <v>41791</v>
      </c>
      <c r="B1069" s="7" t="s">
        <v>1758</v>
      </c>
      <c r="C1069" s="7" t="s">
        <v>1863</v>
      </c>
      <c r="D1069" s="7" t="s">
        <v>734</v>
      </c>
      <c r="E1069" s="7" t="s">
        <v>1861</v>
      </c>
      <c r="F1069" s="7" t="s">
        <v>99</v>
      </c>
      <c r="G1069" s="7" t="s">
        <v>99</v>
      </c>
      <c r="H1069" s="7" t="s">
        <v>99</v>
      </c>
      <c r="I1069" s="7" t="s">
        <v>99</v>
      </c>
      <c r="J1069" s="7" t="s">
        <v>99</v>
      </c>
      <c r="K1069" s="7" t="s">
        <v>99</v>
      </c>
      <c r="L1069" s="7" t="s">
        <v>99</v>
      </c>
      <c r="M1069" s="7" t="s">
        <v>99</v>
      </c>
      <c r="N1069" s="7" t="s">
        <v>99</v>
      </c>
      <c r="O1069" s="7" t="s">
        <v>99</v>
      </c>
      <c r="P1069" s="7" t="s">
        <v>99</v>
      </c>
      <c r="Q1069" s="7" t="s">
        <v>99</v>
      </c>
      <c r="R1069" s="7" t="s">
        <v>99</v>
      </c>
      <c r="S1069" s="7" t="s">
        <v>99</v>
      </c>
      <c r="T1069" s="7" t="s">
        <v>99</v>
      </c>
      <c r="U1069" s="7" t="s">
        <v>99</v>
      </c>
      <c r="V1069" s="7" t="s">
        <v>99</v>
      </c>
      <c r="W1069" s="7" t="s">
        <v>99</v>
      </c>
      <c r="X1069" s="7" t="s">
        <v>99</v>
      </c>
      <c r="Y1069" s="7" t="s">
        <v>99</v>
      </c>
      <c r="Z1069" s="7"/>
      <c r="AA1069" s="7"/>
      <c r="AB1069" s="7"/>
      <c r="AC1069" s="7"/>
      <c r="AD1069" s="7"/>
      <c r="AE1069" s="7"/>
      <c r="AF1069" s="7"/>
      <c r="AG1069" s="7"/>
      <c r="AH1069" s="7">
        <v>0</v>
      </c>
    </row>
    <row r="1070" spans="1:34" ht="14.25" customHeight="1">
      <c r="A1070" s="27">
        <v>41791</v>
      </c>
      <c r="B1070" s="7" t="s">
        <v>1758</v>
      </c>
      <c r="C1070" s="7" t="s">
        <v>1863</v>
      </c>
      <c r="D1070" s="7" t="s">
        <v>734</v>
      </c>
      <c r="E1070" s="7" t="s">
        <v>1862</v>
      </c>
      <c r="F1070" s="7" t="s">
        <v>99</v>
      </c>
      <c r="G1070" s="7" t="s">
        <v>99</v>
      </c>
      <c r="H1070" s="7" t="s">
        <v>99</v>
      </c>
      <c r="I1070" s="7" t="s">
        <v>99</v>
      </c>
      <c r="J1070" s="7" t="s">
        <v>99</v>
      </c>
      <c r="K1070" s="7" t="s">
        <v>99</v>
      </c>
      <c r="L1070" s="7" t="s">
        <v>99</v>
      </c>
      <c r="M1070" s="7" t="s">
        <v>99</v>
      </c>
      <c r="N1070" s="7" t="s">
        <v>99</v>
      </c>
      <c r="O1070" s="7" t="s">
        <v>99</v>
      </c>
      <c r="P1070" s="7" t="s">
        <v>99</v>
      </c>
      <c r="Q1070" s="7" t="s">
        <v>99</v>
      </c>
      <c r="R1070" s="7" t="s">
        <v>99</v>
      </c>
      <c r="S1070" s="7" t="s">
        <v>99</v>
      </c>
      <c r="T1070" s="7" t="s">
        <v>99</v>
      </c>
      <c r="U1070" s="7" t="s">
        <v>99</v>
      </c>
      <c r="V1070" s="7" t="s">
        <v>99</v>
      </c>
      <c r="W1070" s="7" t="s">
        <v>99</v>
      </c>
      <c r="X1070" s="7" t="s">
        <v>99</v>
      </c>
      <c r="Y1070" s="7" t="s">
        <v>99</v>
      </c>
      <c r="Z1070" s="7"/>
      <c r="AA1070" s="7"/>
      <c r="AB1070" s="7"/>
      <c r="AC1070" s="7"/>
      <c r="AD1070" s="7"/>
      <c r="AE1070" s="7"/>
      <c r="AF1070" s="7"/>
      <c r="AG1070" s="7"/>
      <c r="AH1070" s="7">
        <v>0</v>
      </c>
    </row>
    <row r="1071" spans="1:34" ht="14.25" customHeight="1">
      <c r="A1071" s="27">
        <v>41791</v>
      </c>
      <c r="B1071" s="7" t="s">
        <v>1758</v>
      </c>
      <c r="C1071" s="7" t="s">
        <v>1865</v>
      </c>
      <c r="D1071" s="7" t="s">
        <v>734</v>
      </c>
      <c r="E1071" s="7" t="s">
        <v>1843</v>
      </c>
      <c r="F1071" s="7">
        <v>2</v>
      </c>
      <c r="G1071" s="7" t="s">
        <v>99</v>
      </c>
      <c r="H1071" s="7" t="s">
        <v>99</v>
      </c>
      <c r="I1071" s="7" t="s">
        <v>99</v>
      </c>
      <c r="J1071" s="7">
        <v>1</v>
      </c>
      <c r="K1071" s="7" t="s">
        <v>99</v>
      </c>
      <c r="L1071" s="7" t="s">
        <v>99</v>
      </c>
      <c r="M1071" s="7" t="s">
        <v>99</v>
      </c>
      <c r="N1071" s="7" t="s">
        <v>99</v>
      </c>
      <c r="O1071" s="7" t="s">
        <v>99</v>
      </c>
      <c r="P1071" s="7" t="s">
        <v>99</v>
      </c>
      <c r="Q1071" s="7">
        <v>1</v>
      </c>
      <c r="R1071" s="7" t="s">
        <v>99</v>
      </c>
      <c r="S1071" s="7" t="s">
        <v>99</v>
      </c>
      <c r="T1071" s="7" t="s">
        <v>99</v>
      </c>
      <c r="U1071" s="7" t="s">
        <v>99</v>
      </c>
      <c r="V1071" s="7" t="s">
        <v>99</v>
      </c>
      <c r="W1071" s="7" t="s">
        <v>99</v>
      </c>
      <c r="X1071" s="7" t="s">
        <v>99</v>
      </c>
      <c r="Y1071" s="7" t="s">
        <v>99</v>
      </c>
      <c r="Z1071" s="7"/>
      <c r="AA1071" s="7"/>
      <c r="AB1071" s="7"/>
      <c r="AC1071" s="7"/>
      <c r="AD1071" s="7"/>
      <c r="AE1071" s="7"/>
      <c r="AF1071" s="7"/>
      <c r="AG1071" s="7"/>
      <c r="AH1071" s="7">
        <v>0</v>
      </c>
    </row>
    <row r="1072" spans="1:34" ht="14.25" customHeight="1">
      <c r="A1072" s="27">
        <v>41791</v>
      </c>
      <c r="B1072" s="7" t="s">
        <v>1758</v>
      </c>
      <c r="C1072" s="7" t="s">
        <v>1865</v>
      </c>
      <c r="D1072" s="7" t="s">
        <v>734</v>
      </c>
      <c r="E1072" s="7" t="s">
        <v>943</v>
      </c>
      <c r="F1072" s="7">
        <v>10</v>
      </c>
      <c r="G1072" s="7" t="s">
        <v>99</v>
      </c>
      <c r="H1072" s="7" t="s">
        <v>99</v>
      </c>
      <c r="I1072" s="7" t="s">
        <v>99</v>
      </c>
      <c r="J1072" s="7" t="s">
        <v>99</v>
      </c>
      <c r="K1072" s="7" t="s">
        <v>99</v>
      </c>
      <c r="L1072" s="7" t="s">
        <v>99</v>
      </c>
      <c r="M1072" s="7" t="s">
        <v>99</v>
      </c>
      <c r="N1072" s="7" t="s">
        <v>99</v>
      </c>
      <c r="O1072" s="7" t="s">
        <v>99</v>
      </c>
      <c r="P1072" s="7" t="s">
        <v>99</v>
      </c>
      <c r="Q1072" s="7">
        <v>10</v>
      </c>
      <c r="R1072" s="7" t="s">
        <v>99</v>
      </c>
      <c r="S1072" s="7" t="s">
        <v>99</v>
      </c>
      <c r="T1072" s="7" t="s">
        <v>99</v>
      </c>
      <c r="U1072" s="7" t="s">
        <v>99</v>
      </c>
      <c r="V1072" s="7" t="s">
        <v>99</v>
      </c>
      <c r="W1072" s="7" t="s">
        <v>99</v>
      </c>
      <c r="X1072" s="7" t="s">
        <v>99</v>
      </c>
      <c r="Y1072" s="7" t="s">
        <v>99</v>
      </c>
      <c r="Z1072" s="7"/>
      <c r="AA1072" s="7"/>
      <c r="AB1072" s="7"/>
      <c r="AC1072" s="7"/>
      <c r="AD1072" s="7"/>
      <c r="AE1072" s="7"/>
      <c r="AF1072" s="7"/>
      <c r="AG1072" s="7"/>
      <c r="AH1072" s="7">
        <v>0</v>
      </c>
    </row>
    <row r="1073" spans="1:34" ht="14.25" customHeight="1">
      <c r="A1073" s="27">
        <v>41791</v>
      </c>
      <c r="B1073" s="7" t="s">
        <v>1758</v>
      </c>
      <c r="C1073" s="7" t="s">
        <v>1865</v>
      </c>
      <c r="D1073" s="7" t="s">
        <v>734</v>
      </c>
      <c r="E1073" s="7" t="s">
        <v>1861</v>
      </c>
      <c r="F1073" s="7">
        <v>9</v>
      </c>
      <c r="G1073" s="7" t="s">
        <v>99</v>
      </c>
      <c r="H1073" s="7" t="s">
        <v>99</v>
      </c>
      <c r="I1073" s="7" t="s">
        <v>99</v>
      </c>
      <c r="J1073" s="7" t="s">
        <v>99</v>
      </c>
      <c r="K1073" s="7" t="s">
        <v>99</v>
      </c>
      <c r="L1073" s="7" t="s">
        <v>99</v>
      </c>
      <c r="M1073" s="7" t="s">
        <v>99</v>
      </c>
      <c r="N1073" s="7" t="s">
        <v>99</v>
      </c>
      <c r="O1073" s="7" t="s">
        <v>99</v>
      </c>
      <c r="P1073" s="7" t="s">
        <v>99</v>
      </c>
      <c r="Q1073" s="7">
        <v>9</v>
      </c>
      <c r="R1073" s="7" t="s">
        <v>99</v>
      </c>
      <c r="S1073" s="7" t="s">
        <v>99</v>
      </c>
      <c r="T1073" s="7" t="s">
        <v>99</v>
      </c>
      <c r="U1073" s="7" t="s">
        <v>99</v>
      </c>
      <c r="V1073" s="7" t="s">
        <v>99</v>
      </c>
      <c r="W1073" s="7" t="s">
        <v>99</v>
      </c>
      <c r="X1073" s="7" t="s">
        <v>99</v>
      </c>
      <c r="Y1073" s="7" t="s">
        <v>99</v>
      </c>
      <c r="Z1073" s="7"/>
      <c r="AA1073" s="7"/>
      <c r="AB1073" s="7"/>
      <c r="AC1073" s="7"/>
      <c r="AD1073" s="7"/>
      <c r="AE1073" s="7"/>
      <c r="AF1073" s="7"/>
      <c r="AG1073" s="7"/>
      <c r="AH1073" s="7">
        <v>0</v>
      </c>
    </row>
    <row r="1074" spans="1:34" ht="14.25" customHeight="1">
      <c r="A1074" s="27">
        <v>41791</v>
      </c>
      <c r="B1074" s="7" t="s">
        <v>1758</v>
      </c>
      <c r="C1074" s="7" t="s">
        <v>1865</v>
      </c>
      <c r="D1074" s="7" t="s">
        <v>734</v>
      </c>
      <c r="E1074" s="7" t="s">
        <v>1862</v>
      </c>
      <c r="F1074" s="7">
        <v>1</v>
      </c>
      <c r="G1074" s="7" t="s">
        <v>99</v>
      </c>
      <c r="H1074" s="7" t="s">
        <v>99</v>
      </c>
      <c r="I1074" s="7" t="s">
        <v>99</v>
      </c>
      <c r="J1074" s="7" t="s">
        <v>99</v>
      </c>
      <c r="K1074" s="7" t="s">
        <v>99</v>
      </c>
      <c r="L1074" s="7" t="s">
        <v>99</v>
      </c>
      <c r="M1074" s="7" t="s">
        <v>99</v>
      </c>
      <c r="N1074" s="7" t="s">
        <v>99</v>
      </c>
      <c r="O1074" s="7" t="s">
        <v>99</v>
      </c>
      <c r="P1074" s="7" t="s">
        <v>99</v>
      </c>
      <c r="Q1074" s="7">
        <v>1</v>
      </c>
      <c r="R1074" s="7" t="s">
        <v>99</v>
      </c>
      <c r="S1074" s="7" t="s">
        <v>99</v>
      </c>
      <c r="T1074" s="7" t="s">
        <v>99</v>
      </c>
      <c r="U1074" s="7" t="s">
        <v>99</v>
      </c>
      <c r="V1074" s="7" t="s">
        <v>99</v>
      </c>
      <c r="W1074" s="7" t="s">
        <v>99</v>
      </c>
      <c r="X1074" s="7" t="s">
        <v>99</v>
      </c>
      <c r="Y1074" s="7" t="s">
        <v>99</v>
      </c>
      <c r="Z1074" s="7"/>
      <c r="AA1074" s="7"/>
      <c r="AB1074" s="7"/>
      <c r="AC1074" s="7"/>
      <c r="AD1074" s="7"/>
      <c r="AE1074" s="7"/>
      <c r="AF1074" s="7"/>
      <c r="AG1074" s="7"/>
      <c r="AH1074" s="7">
        <v>0</v>
      </c>
    </row>
    <row r="1075" spans="1:34" ht="14.25" customHeight="1">
      <c r="A1075" s="27">
        <v>41791</v>
      </c>
      <c r="B1075" s="7" t="s">
        <v>1758</v>
      </c>
      <c r="C1075" s="7" t="s">
        <v>1865</v>
      </c>
      <c r="D1075" s="7" t="s">
        <v>1866</v>
      </c>
      <c r="E1075" s="7" t="s">
        <v>1843</v>
      </c>
      <c r="F1075" s="7">
        <v>2</v>
      </c>
      <c r="G1075" s="7" t="s">
        <v>99</v>
      </c>
      <c r="H1075" s="7" t="s">
        <v>99</v>
      </c>
      <c r="I1075" s="7" t="s">
        <v>99</v>
      </c>
      <c r="J1075" s="7">
        <v>1</v>
      </c>
      <c r="K1075" s="7" t="s">
        <v>99</v>
      </c>
      <c r="L1075" s="7" t="s">
        <v>99</v>
      </c>
      <c r="M1075" s="7" t="s">
        <v>99</v>
      </c>
      <c r="N1075" s="7" t="s">
        <v>99</v>
      </c>
      <c r="O1075" s="7" t="s">
        <v>99</v>
      </c>
      <c r="P1075" s="7" t="s">
        <v>99</v>
      </c>
      <c r="Q1075" s="7">
        <v>1</v>
      </c>
      <c r="R1075" s="7" t="s">
        <v>99</v>
      </c>
      <c r="S1075" s="7" t="s">
        <v>99</v>
      </c>
      <c r="T1075" s="7" t="s">
        <v>99</v>
      </c>
      <c r="U1075" s="7" t="s">
        <v>99</v>
      </c>
      <c r="V1075" s="7" t="s">
        <v>99</v>
      </c>
      <c r="W1075" s="7" t="s">
        <v>99</v>
      </c>
      <c r="X1075" s="7" t="s">
        <v>99</v>
      </c>
      <c r="Y1075" s="7" t="s">
        <v>99</v>
      </c>
      <c r="Z1075" s="7"/>
      <c r="AA1075" s="7"/>
      <c r="AB1075" s="7"/>
      <c r="AC1075" s="7"/>
      <c r="AD1075" s="7"/>
      <c r="AE1075" s="7"/>
      <c r="AF1075" s="7"/>
      <c r="AG1075" s="7"/>
      <c r="AH1075" s="7">
        <v>0</v>
      </c>
    </row>
    <row r="1076" spans="1:34" ht="14.25" customHeight="1">
      <c r="A1076" s="27">
        <v>41791</v>
      </c>
      <c r="B1076" s="7" t="s">
        <v>1758</v>
      </c>
      <c r="C1076" s="7" t="s">
        <v>1865</v>
      </c>
      <c r="D1076" s="7" t="s">
        <v>1866</v>
      </c>
      <c r="E1076" s="7" t="s">
        <v>943</v>
      </c>
      <c r="F1076" s="7">
        <v>10</v>
      </c>
      <c r="G1076" s="7" t="s">
        <v>99</v>
      </c>
      <c r="H1076" s="7" t="s">
        <v>99</v>
      </c>
      <c r="I1076" s="7" t="s">
        <v>99</v>
      </c>
      <c r="J1076" s="7" t="s">
        <v>99</v>
      </c>
      <c r="K1076" s="7" t="s">
        <v>99</v>
      </c>
      <c r="L1076" s="7" t="s">
        <v>99</v>
      </c>
      <c r="M1076" s="7" t="s">
        <v>99</v>
      </c>
      <c r="N1076" s="7" t="s">
        <v>99</v>
      </c>
      <c r="O1076" s="7" t="s">
        <v>99</v>
      </c>
      <c r="P1076" s="7" t="s">
        <v>99</v>
      </c>
      <c r="Q1076" s="7">
        <v>10</v>
      </c>
      <c r="R1076" s="7" t="s">
        <v>99</v>
      </c>
      <c r="S1076" s="7" t="s">
        <v>99</v>
      </c>
      <c r="T1076" s="7" t="s">
        <v>99</v>
      </c>
      <c r="U1076" s="7" t="s">
        <v>99</v>
      </c>
      <c r="V1076" s="7" t="s">
        <v>99</v>
      </c>
      <c r="W1076" s="7" t="s">
        <v>99</v>
      </c>
      <c r="X1076" s="7" t="s">
        <v>99</v>
      </c>
      <c r="Y1076" s="7" t="s">
        <v>99</v>
      </c>
      <c r="Z1076" s="7"/>
      <c r="AA1076" s="7"/>
      <c r="AB1076" s="7"/>
      <c r="AC1076" s="7"/>
      <c r="AD1076" s="7"/>
      <c r="AE1076" s="7"/>
      <c r="AF1076" s="7"/>
      <c r="AG1076" s="7"/>
      <c r="AH1076" s="7">
        <v>0</v>
      </c>
    </row>
    <row r="1077" spans="1:34" ht="14.25" customHeight="1">
      <c r="A1077" s="27">
        <v>41791</v>
      </c>
      <c r="B1077" s="7" t="s">
        <v>1758</v>
      </c>
      <c r="C1077" s="7" t="s">
        <v>1865</v>
      </c>
      <c r="D1077" s="7" t="s">
        <v>1866</v>
      </c>
      <c r="E1077" s="7" t="s">
        <v>1861</v>
      </c>
      <c r="F1077" s="7">
        <v>9</v>
      </c>
      <c r="G1077" s="7" t="s">
        <v>99</v>
      </c>
      <c r="H1077" s="7" t="s">
        <v>99</v>
      </c>
      <c r="I1077" s="7" t="s">
        <v>99</v>
      </c>
      <c r="J1077" s="7" t="s">
        <v>99</v>
      </c>
      <c r="K1077" s="7" t="s">
        <v>99</v>
      </c>
      <c r="L1077" s="7" t="s">
        <v>99</v>
      </c>
      <c r="M1077" s="7" t="s">
        <v>99</v>
      </c>
      <c r="N1077" s="7" t="s">
        <v>99</v>
      </c>
      <c r="O1077" s="7" t="s">
        <v>99</v>
      </c>
      <c r="P1077" s="7" t="s">
        <v>99</v>
      </c>
      <c r="Q1077" s="7">
        <v>9</v>
      </c>
      <c r="R1077" s="7" t="s">
        <v>99</v>
      </c>
      <c r="S1077" s="7" t="s">
        <v>99</v>
      </c>
      <c r="T1077" s="7" t="s">
        <v>99</v>
      </c>
      <c r="U1077" s="7" t="s">
        <v>99</v>
      </c>
      <c r="V1077" s="7" t="s">
        <v>99</v>
      </c>
      <c r="W1077" s="7" t="s">
        <v>99</v>
      </c>
      <c r="X1077" s="7" t="s">
        <v>99</v>
      </c>
      <c r="Y1077" s="7" t="s">
        <v>99</v>
      </c>
      <c r="Z1077" s="7"/>
      <c r="AA1077" s="7"/>
      <c r="AB1077" s="7"/>
      <c r="AC1077" s="7"/>
      <c r="AD1077" s="7"/>
      <c r="AE1077" s="7"/>
      <c r="AF1077" s="7"/>
      <c r="AG1077" s="7"/>
      <c r="AH1077" s="7">
        <v>0</v>
      </c>
    </row>
    <row r="1078" spans="1:34" ht="14.25" customHeight="1">
      <c r="A1078" s="27">
        <v>41791</v>
      </c>
      <c r="B1078" s="7" t="s">
        <v>1758</v>
      </c>
      <c r="C1078" s="7" t="s">
        <v>1865</v>
      </c>
      <c r="D1078" s="7" t="s">
        <v>1866</v>
      </c>
      <c r="E1078" s="7" t="s">
        <v>1862</v>
      </c>
      <c r="F1078" s="7">
        <v>1</v>
      </c>
      <c r="G1078" s="7" t="s">
        <v>99</v>
      </c>
      <c r="H1078" s="7" t="s">
        <v>99</v>
      </c>
      <c r="I1078" s="7" t="s">
        <v>99</v>
      </c>
      <c r="J1078" s="7" t="s">
        <v>99</v>
      </c>
      <c r="K1078" s="7" t="s">
        <v>99</v>
      </c>
      <c r="L1078" s="7" t="s">
        <v>99</v>
      </c>
      <c r="M1078" s="7" t="s">
        <v>99</v>
      </c>
      <c r="N1078" s="7" t="s">
        <v>99</v>
      </c>
      <c r="O1078" s="7" t="s">
        <v>99</v>
      </c>
      <c r="P1078" s="7" t="s">
        <v>99</v>
      </c>
      <c r="Q1078" s="7">
        <v>1</v>
      </c>
      <c r="R1078" s="7" t="s">
        <v>99</v>
      </c>
      <c r="S1078" s="7" t="s">
        <v>99</v>
      </c>
      <c r="T1078" s="7" t="s">
        <v>99</v>
      </c>
      <c r="U1078" s="7" t="s">
        <v>99</v>
      </c>
      <c r="V1078" s="7" t="s">
        <v>99</v>
      </c>
      <c r="W1078" s="7" t="s">
        <v>99</v>
      </c>
      <c r="X1078" s="7" t="s">
        <v>99</v>
      </c>
      <c r="Y1078" s="7" t="s">
        <v>99</v>
      </c>
      <c r="Z1078" s="7"/>
      <c r="AA1078" s="7"/>
      <c r="AB1078" s="7"/>
      <c r="AC1078" s="7"/>
      <c r="AD1078" s="7"/>
      <c r="AE1078" s="7"/>
      <c r="AF1078" s="7"/>
      <c r="AG1078" s="7"/>
      <c r="AH1078" s="7">
        <v>0</v>
      </c>
    </row>
    <row r="1079" spans="1:34" ht="14.25" customHeight="1">
      <c r="A1079" s="27">
        <v>41791</v>
      </c>
      <c r="B1079" s="7" t="s">
        <v>1758</v>
      </c>
      <c r="C1079" s="7" t="s">
        <v>1865</v>
      </c>
      <c r="D1079" s="7" t="s">
        <v>1374</v>
      </c>
      <c r="E1079" s="7" t="s">
        <v>1843</v>
      </c>
      <c r="F1079" s="7" t="s">
        <v>99</v>
      </c>
      <c r="G1079" s="7" t="s">
        <v>99</v>
      </c>
      <c r="H1079" s="7" t="s">
        <v>99</v>
      </c>
      <c r="I1079" s="7" t="s">
        <v>99</v>
      </c>
      <c r="J1079" s="7" t="s">
        <v>99</v>
      </c>
      <c r="K1079" s="7" t="s">
        <v>99</v>
      </c>
      <c r="L1079" s="7" t="s">
        <v>99</v>
      </c>
      <c r="M1079" s="7" t="s">
        <v>99</v>
      </c>
      <c r="N1079" s="7" t="s">
        <v>99</v>
      </c>
      <c r="O1079" s="7" t="s">
        <v>99</v>
      </c>
      <c r="P1079" s="7" t="s">
        <v>99</v>
      </c>
      <c r="Q1079" s="7" t="s">
        <v>99</v>
      </c>
      <c r="R1079" s="7" t="s">
        <v>99</v>
      </c>
      <c r="S1079" s="7" t="s">
        <v>99</v>
      </c>
      <c r="T1079" s="7" t="s">
        <v>99</v>
      </c>
      <c r="U1079" s="7" t="s">
        <v>99</v>
      </c>
      <c r="V1079" s="7" t="s">
        <v>99</v>
      </c>
      <c r="W1079" s="7" t="s">
        <v>99</v>
      </c>
      <c r="X1079" s="7" t="s">
        <v>99</v>
      </c>
      <c r="Y1079" s="7" t="s">
        <v>99</v>
      </c>
      <c r="Z1079" s="7"/>
      <c r="AA1079" s="7"/>
      <c r="AB1079" s="7"/>
      <c r="AC1079" s="7"/>
      <c r="AD1079" s="7"/>
      <c r="AE1079" s="7"/>
      <c r="AF1079" s="7"/>
      <c r="AG1079" s="7"/>
      <c r="AH1079" s="7">
        <v>0</v>
      </c>
    </row>
    <row r="1080" spans="1:34" ht="14.25" customHeight="1">
      <c r="A1080" s="27">
        <v>41791</v>
      </c>
      <c r="B1080" s="7" t="s">
        <v>1758</v>
      </c>
      <c r="C1080" s="7" t="s">
        <v>1865</v>
      </c>
      <c r="D1080" s="7" t="s">
        <v>1374</v>
      </c>
      <c r="E1080" s="7" t="s">
        <v>943</v>
      </c>
      <c r="F1080" s="7" t="s">
        <v>99</v>
      </c>
      <c r="G1080" s="7" t="s">
        <v>99</v>
      </c>
      <c r="H1080" s="7" t="s">
        <v>99</v>
      </c>
      <c r="I1080" s="7" t="s">
        <v>99</v>
      </c>
      <c r="J1080" s="7" t="s">
        <v>99</v>
      </c>
      <c r="K1080" s="7" t="s">
        <v>99</v>
      </c>
      <c r="L1080" s="7" t="s">
        <v>99</v>
      </c>
      <c r="M1080" s="7" t="s">
        <v>99</v>
      </c>
      <c r="N1080" s="7" t="s">
        <v>99</v>
      </c>
      <c r="O1080" s="7" t="s">
        <v>99</v>
      </c>
      <c r="P1080" s="7" t="s">
        <v>99</v>
      </c>
      <c r="Q1080" s="7" t="s">
        <v>99</v>
      </c>
      <c r="R1080" s="7" t="s">
        <v>99</v>
      </c>
      <c r="S1080" s="7" t="s">
        <v>99</v>
      </c>
      <c r="T1080" s="7" t="s">
        <v>99</v>
      </c>
      <c r="U1080" s="7" t="s">
        <v>99</v>
      </c>
      <c r="V1080" s="7" t="s">
        <v>99</v>
      </c>
      <c r="W1080" s="7" t="s">
        <v>99</v>
      </c>
      <c r="X1080" s="7" t="s">
        <v>99</v>
      </c>
      <c r="Y1080" s="7" t="s">
        <v>99</v>
      </c>
      <c r="Z1080" s="7"/>
      <c r="AA1080" s="7"/>
      <c r="AB1080" s="7"/>
      <c r="AC1080" s="7"/>
      <c r="AD1080" s="7"/>
      <c r="AE1080" s="7"/>
      <c r="AF1080" s="7"/>
      <c r="AG1080" s="7"/>
      <c r="AH1080" s="7">
        <v>0</v>
      </c>
    </row>
    <row r="1081" spans="1:34" ht="14.25" customHeight="1">
      <c r="A1081" s="27">
        <v>41791</v>
      </c>
      <c r="B1081" s="7" t="s">
        <v>1758</v>
      </c>
      <c r="C1081" s="7" t="s">
        <v>1865</v>
      </c>
      <c r="D1081" s="7" t="s">
        <v>1374</v>
      </c>
      <c r="E1081" s="7" t="s">
        <v>1861</v>
      </c>
      <c r="F1081" s="7" t="s">
        <v>99</v>
      </c>
      <c r="G1081" s="7" t="s">
        <v>99</v>
      </c>
      <c r="H1081" s="7" t="s">
        <v>99</v>
      </c>
      <c r="I1081" s="7" t="s">
        <v>99</v>
      </c>
      <c r="J1081" s="7" t="s">
        <v>99</v>
      </c>
      <c r="K1081" s="7" t="s">
        <v>99</v>
      </c>
      <c r="L1081" s="7" t="s">
        <v>99</v>
      </c>
      <c r="M1081" s="7" t="s">
        <v>99</v>
      </c>
      <c r="N1081" s="7" t="s">
        <v>99</v>
      </c>
      <c r="O1081" s="7" t="s">
        <v>99</v>
      </c>
      <c r="P1081" s="7" t="s">
        <v>99</v>
      </c>
      <c r="Q1081" s="7" t="s">
        <v>99</v>
      </c>
      <c r="R1081" s="7" t="s">
        <v>99</v>
      </c>
      <c r="S1081" s="7" t="s">
        <v>99</v>
      </c>
      <c r="T1081" s="7" t="s">
        <v>99</v>
      </c>
      <c r="U1081" s="7" t="s">
        <v>99</v>
      </c>
      <c r="V1081" s="7" t="s">
        <v>99</v>
      </c>
      <c r="W1081" s="7" t="s">
        <v>99</v>
      </c>
      <c r="X1081" s="7" t="s">
        <v>99</v>
      </c>
      <c r="Y1081" s="7" t="s">
        <v>99</v>
      </c>
      <c r="Z1081" s="7"/>
      <c r="AA1081" s="7"/>
      <c r="AB1081" s="7"/>
      <c r="AC1081" s="7"/>
      <c r="AD1081" s="7"/>
      <c r="AE1081" s="7"/>
      <c r="AF1081" s="7"/>
      <c r="AG1081" s="7"/>
      <c r="AH1081" s="7">
        <v>0</v>
      </c>
    </row>
    <row r="1082" spans="1:34" ht="14.25" customHeight="1">
      <c r="A1082" s="27">
        <v>41791</v>
      </c>
      <c r="B1082" s="7" t="s">
        <v>1758</v>
      </c>
      <c r="C1082" s="7" t="s">
        <v>1865</v>
      </c>
      <c r="D1082" s="7" t="s">
        <v>1374</v>
      </c>
      <c r="E1082" s="7" t="s">
        <v>1862</v>
      </c>
      <c r="F1082" s="7" t="s">
        <v>99</v>
      </c>
      <c r="G1082" s="7" t="s">
        <v>99</v>
      </c>
      <c r="H1082" s="7" t="s">
        <v>99</v>
      </c>
      <c r="I1082" s="7" t="s">
        <v>99</v>
      </c>
      <c r="J1082" s="7" t="s">
        <v>99</v>
      </c>
      <c r="K1082" s="7" t="s">
        <v>99</v>
      </c>
      <c r="L1082" s="7" t="s">
        <v>99</v>
      </c>
      <c r="M1082" s="7" t="s">
        <v>99</v>
      </c>
      <c r="N1082" s="7" t="s">
        <v>99</v>
      </c>
      <c r="O1082" s="7" t="s">
        <v>99</v>
      </c>
      <c r="P1082" s="7" t="s">
        <v>99</v>
      </c>
      <c r="Q1082" s="7" t="s">
        <v>99</v>
      </c>
      <c r="R1082" s="7" t="s">
        <v>99</v>
      </c>
      <c r="S1082" s="7" t="s">
        <v>99</v>
      </c>
      <c r="T1082" s="7" t="s">
        <v>99</v>
      </c>
      <c r="U1082" s="7" t="s">
        <v>99</v>
      </c>
      <c r="V1082" s="7" t="s">
        <v>99</v>
      </c>
      <c r="W1082" s="7" t="s">
        <v>99</v>
      </c>
      <c r="X1082" s="7" t="s">
        <v>99</v>
      </c>
      <c r="Y1082" s="7" t="s">
        <v>99</v>
      </c>
      <c r="Z1082" s="7"/>
      <c r="AA1082" s="7"/>
      <c r="AB1082" s="7"/>
      <c r="AC1082" s="7"/>
      <c r="AD1082" s="7"/>
      <c r="AE1082" s="7"/>
      <c r="AF1082" s="7"/>
      <c r="AG1082" s="7"/>
      <c r="AH1082" s="7">
        <v>0</v>
      </c>
    </row>
    <row r="1083" spans="1:34" ht="14.25" customHeight="1">
      <c r="A1083" s="27">
        <v>41791</v>
      </c>
      <c r="B1083" s="7" t="s">
        <v>1758</v>
      </c>
      <c r="C1083" s="7" t="s">
        <v>405</v>
      </c>
      <c r="D1083" s="7" t="s">
        <v>734</v>
      </c>
      <c r="E1083" s="7" t="s">
        <v>1843</v>
      </c>
      <c r="F1083" s="7" t="s">
        <v>99</v>
      </c>
      <c r="G1083" s="7" t="s">
        <v>99</v>
      </c>
      <c r="H1083" s="7" t="s">
        <v>99</v>
      </c>
      <c r="I1083" s="7" t="s">
        <v>99</v>
      </c>
      <c r="J1083" s="7" t="s">
        <v>99</v>
      </c>
      <c r="K1083" s="7" t="s">
        <v>99</v>
      </c>
      <c r="L1083" s="7" t="s">
        <v>99</v>
      </c>
      <c r="M1083" s="7" t="s">
        <v>99</v>
      </c>
      <c r="N1083" s="7" t="s">
        <v>99</v>
      </c>
      <c r="O1083" s="7" t="s">
        <v>99</v>
      </c>
      <c r="P1083" s="7" t="s">
        <v>99</v>
      </c>
      <c r="Q1083" s="7" t="s">
        <v>99</v>
      </c>
      <c r="R1083" s="7" t="s">
        <v>99</v>
      </c>
      <c r="S1083" s="7" t="s">
        <v>99</v>
      </c>
      <c r="T1083" s="7" t="s">
        <v>99</v>
      </c>
      <c r="U1083" s="7" t="s">
        <v>99</v>
      </c>
      <c r="V1083" s="7" t="s">
        <v>99</v>
      </c>
      <c r="W1083" s="7" t="s">
        <v>99</v>
      </c>
      <c r="X1083" s="7" t="s">
        <v>99</v>
      </c>
      <c r="Y1083" s="7" t="s">
        <v>99</v>
      </c>
      <c r="Z1083" s="7"/>
      <c r="AA1083" s="7"/>
      <c r="AB1083" s="7"/>
      <c r="AC1083" s="7"/>
      <c r="AD1083" s="7"/>
      <c r="AE1083" s="7"/>
      <c r="AF1083" s="7"/>
      <c r="AG1083" s="7"/>
      <c r="AH1083" s="7">
        <v>0</v>
      </c>
    </row>
    <row r="1084" spans="1:34" ht="14.25" customHeight="1">
      <c r="A1084" s="27">
        <v>41791</v>
      </c>
      <c r="B1084" s="7" t="s">
        <v>1758</v>
      </c>
      <c r="C1084" s="7" t="s">
        <v>405</v>
      </c>
      <c r="D1084" s="7" t="s">
        <v>734</v>
      </c>
      <c r="E1084" s="7" t="s">
        <v>943</v>
      </c>
      <c r="F1084" s="7" t="s">
        <v>99</v>
      </c>
      <c r="G1084" s="7" t="s">
        <v>99</v>
      </c>
      <c r="H1084" s="7" t="s">
        <v>99</v>
      </c>
      <c r="I1084" s="7" t="s">
        <v>99</v>
      </c>
      <c r="J1084" s="7" t="s">
        <v>99</v>
      </c>
      <c r="K1084" s="7" t="s">
        <v>99</v>
      </c>
      <c r="L1084" s="7" t="s">
        <v>99</v>
      </c>
      <c r="M1084" s="7" t="s">
        <v>99</v>
      </c>
      <c r="N1084" s="7" t="s">
        <v>99</v>
      </c>
      <c r="O1084" s="7" t="s">
        <v>99</v>
      </c>
      <c r="P1084" s="7" t="s">
        <v>99</v>
      </c>
      <c r="Q1084" s="7" t="s">
        <v>99</v>
      </c>
      <c r="R1084" s="7" t="s">
        <v>99</v>
      </c>
      <c r="S1084" s="7" t="s">
        <v>99</v>
      </c>
      <c r="T1084" s="7" t="s">
        <v>99</v>
      </c>
      <c r="U1084" s="7" t="s">
        <v>99</v>
      </c>
      <c r="V1084" s="7" t="s">
        <v>99</v>
      </c>
      <c r="W1084" s="7" t="s">
        <v>99</v>
      </c>
      <c r="X1084" s="7" t="s">
        <v>99</v>
      </c>
      <c r="Y1084" s="7" t="s">
        <v>99</v>
      </c>
      <c r="Z1084" s="7"/>
      <c r="AA1084" s="7"/>
      <c r="AB1084" s="7"/>
      <c r="AC1084" s="7"/>
      <c r="AD1084" s="7"/>
      <c r="AE1084" s="7"/>
      <c r="AF1084" s="7"/>
      <c r="AG1084" s="7"/>
      <c r="AH1084" s="7">
        <v>0</v>
      </c>
    </row>
    <row r="1085" spans="1:34" ht="14.25" customHeight="1">
      <c r="A1085" s="27">
        <v>41791</v>
      </c>
      <c r="B1085" s="7" t="s">
        <v>1758</v>
      </c>
      <c r="C1085" s="7" t="s">
        <v>405</v>
      </c>
      <c r="D1085" s="7" t="s">
        <v>734</v>
      </c>
      <c r="E1085" s="7" t="s">
        <v>1861</v>
      </c>
      <c r="F1085" s="7" t="s">
        <v>99</v>
      </c>
      <c r="G1085" s="7" t="s">
        <v>99</v>
      </c>
      <c r="H1085" s="7" t="s">
        <v>99</v>
      </c>
      <c r="I1085" s="7" t="s">
        <v>99</v>
      </c>
      <c r="J1085" s="7" t="s">
        <v>99</v>
      </c>
      <c r="K1085" s="7" t="s">
        <v>99</v>
      </c>
      <c r="L1085" s="7" t="s">
        <v>99</v>
      </c>
      <c r="M1085" s="7" t="s">
        <v>99</v>
      </c>
      <c r="N1085" s="7" t="s">
        <v>99</v>
      </c>
      <c r="O1085" s="7" t="s">
        <v>99</v>
      </c>
      <c r="P1085" s="7" t="s">
        <v>99</v>
      </c>
      <c r="Q1085" s="7" t="s">
        <v>99</v>
      </c>
      <c r="R1085" s="7" t="s">
        <v>99</v>
      </c>
      <c r="S1085" s="7" t="s">
        <v>99</v>
      </c>
      <c r="T1085" s="7" t="s">
        <v>99</v>
      </c>
      <c r="U1085" s="7" t="s">
        <v>99</v>
      </c>
      <c r="V1085" s="7" t="s">
        <v>99</v>
      </c>
      <c r="W1085" s="7" t="s">
        <v>99</v>
      </c>
      <c r="X1085" s="7" t="s">
        <v>99</v>
      </c>
      <c r="Y1085" s="7" t="s">
        <v>99</v>
      </c>
      <c r="Z1085" s="7"/>
      <c r="AA1085" s="7"/>
      <c r="AB1085" s="7"/>
      <c r="AC1085" s="7"/>
      <c r="AD1085" s="7"/>
      <c r="AE1085" s="7"/>
      <c r="AF1085" s="7"/>
      <c r="AG1085" s="7"/>
      <c r="AH1085" s="7">
        <v>0</v>
      </c>
    </row>
    <row r="1086" spans="1:34" ht="14.25" customHeight="1">
      <c r="A1086" s="27">
        <v>41791</v>
      </c>
      <c r="B1086" s="7" t="s">
        <v>1758</v>
      </c>
      <c r="C1086" s="7" t="s">
        <v>405</v>
      </c>
      <c r="D1086" s="7" t="s">
        <v>734</v>
      </c>
      <c r="E1086" s="7" t="s">
        <v>1862</v>
      </c>
      <c r="F1086" s="7" t="s">
        <v>99</v>
      </c>
      <c r="G1086" s="7" t="s">
        <v>99</v>
      </c>
      <c r="H1086" s="7" t="s">
        <v>99</v>
      </c>
      <c r="I1086" s="7" t="s">
        <v>99</v>
      </c>
      <c r="J1086" s="7" t="s">
        <v>99</v>
      </c>
      <c r="K1086" s="7" t="s">
        <v>99</v>
      </c>
      <c r="L1086" s="7" t="s">
        <v>99</v>
      </c>
      <c r="M1086" s="7" t="s">
        <v>99</v>
      </c>
      <c r="N1086" s="7" t="s">
        <v>99</v>
      </c>
      <c r="O1086" s="7" t="s">
        <v>99</v>
      </c>
      <c r="P1086" s="7" t="s">
        <v>99</v>
      </c>
      <c r="Q1086" s="7" t="s">
        <v>99</v>
      </c>
      <c r="R1086" s="7" t="s">
        <v>99</v>
      </c>
      <c r="S1086" s="7" t="s">
        <v>99</v>
      </c>
      <c r="T1086" s="7" t="s">
        <v>99</v>
      </c>
      <c r="U1086" s="7" t="s">
        <v>99</v>
      </c>
      <c r="V1086" s="7" t="s">
        <v>99</v>
      </c>
      <c r="W1086" s="7" t="s">
        <v>99</v>
      </c>
      <c r="X1086" s="7" t="s">
        <v>99</v>
      </c>
      <c r="Y1086" s="7" t="s">
        <v>99</v>
      </c>
      <c r="Z1086" s="7"/>
      <c r="AA1086" s="7"/>
      <c r="AB1086" s="7"/>
      <c r="AC1086" s="7"/>
      <c r="AD1086" s="7"/>
      <c r="AE1086" s="7"/>
      <c r="AF1086" s="7"/>
      <c r="AG1086" s="7"/>
      <c r="AH1086" s="7">
        <v>0</v>
      </c>
    </row>
    <row r="1087" spans="1:34">
      <c r="A1087" s="27">
        <v>41791</v>
      </c>
      <c r="B1087" s="7" t="s">
        <v>65</v>
      </c>
      <c r="C1087" s="7" t="s">
        <v>1151</v>
      </c>
      <c r="D1087" s="7" t="s">
        <v>734</v>
      </c>
      <c r="E1087" s="7" t="s">
        <v>1843</v>
      </c>
      <c r="F1087" s="7">
        <v>2</v>
      </c>
      <c r="G1087" s="7" t="s">
        <v>99</v>
      </c>
      <c r="H1087" s="7" t="s">
        <v>99</v>
      </c>
      <c r="I1087" s="7" t="s">
        <v>99</v>
      </c>
      <c r="J1087" s="7">
        <v>1</v>
      </c>
      <c r="K1087" s="7" t="s">
        <v>99</v>
      </c>
      <c r="L1087" s="7" t="s">
        <v>99</v>
      </c>
      <c r="M1087" s="7" t="s">
        <v>99</v>
      </c>
      <c r="N1087" s="7" t="s">
        <v>99</v>
      </c>
      <c r="O1087" s="7" t="s">
        <v>99</v>
      </c>
      <c r="P1087" s="7" t="s">
        <v>99</v>
      </c>
      <c r="Q1087" s="7">
        <v>1</v>
      </c>
      <c r="R1087" s="7" t="s">
        <v>99</v>
      </c>
      <c r="S1087" s="7" t="s">
        <v>99</v>
      </c>
      <c r="T1087" s="7" t="s">
        <v>99</v>
      </c>
      <c r="U1087" s="7" t="s">
        <v>99</v>
      </c>
      <c r="V1087" s="7" t="s">
        <v>99</v>
      </c>
      <c r="W1087" s="7" t="s">
        <v>99</v>
      </c>
      <c r="X1087" s="7" t="s">
        <v>99</v>
      </c>
      <c r="Y1087" s="7" t="s">
        <v>99</v>
      </c>
      <c r="Z1087" s="7"/>
      <c r="AA1087" s="7"/>
      <c r="AB1087" s="7"/>
      <c r="AC1087" s="7"/>
      <c r="AD1087" s="7"/>
      <c r="AE1087" s="7"/>
      <c r="AF1087" s="7"/>
      <c r="AG1087" s="7"/>
      <c r="AH1087" s="7">
        <v>0</v>
      </c>
    </row>
    <row r="1088" spans="1:34">
      <c r="A1088" s="27">
        <v>41791</v>
      </c>
      <c r="B1088" s="7" t="s">
        <v>65</v>
      </c>
      <c r="C1088" s="7" t="s">
        <v>1151</v>
      </c>
      <c r="D1088" s="7" t="s">
        <v>734</v>
      </c>
      <c r="E1088" s="7" t="s">
        <v>943</v>
      </c>
      <c r="F1088" s="7">
        <v>2</v>
      </c>
      <c r="G1088" s="7" t="s">
        <v>99</v>
      </c>
      <c r="H1088" s="7" t="s">
        <v>99</v>
      </c>
      <c r="I1088" s="7" t="s">
        <v>99</v>
      </c>
      <c r="J1088" s="7">
        <v>1</v>
      </c>
      <c r="K1088" s="7" t="s">
        <v>99</v>
      </c>
      <c r="L1088" s="7" t="s">
        <v>99</v>
      </c>
      <c r="M1088" s="7" t="s">
        <v>99</v>
      </c>
      <c r="N1088" s="7" t="s">
        <v>99</v>
      </c>
      <c r="O1088" s="7" t="s">
        <v>99</v>
      </c>
      <c r="P1088" s="7" t="s">
        <v>99</v>
      </c>
      <c r="Q1088" s="7">
        <v>1</v>
      </c>
      <c r="R1088" s="7" t="s">
        <v>99</v>
      </c>
      <c r="S1088" s="7" t="s">
        <v>99</v>
      </c>
      <c r="T1088" s="7" t="s">
        <v>99</v>
      </c>
      <c r="U1088" s="7" t="s">
        <v>99</v>
      </c>
      <c r="V1088" s="7" t="s">
        <v>99</v>
      </c>
      <c r="W1088" s="7" t="s">
        <v>99</v>
      </c>
      <c r="X1088" s="7" t="s">
        <v>99</v>
      </c>
      <c r="Y1088" s="7" t="s">
        <v>99</v>
      </c>
      <c r="Z1088" s="7"/>
      <c r="AA1088" s="7"/>
      <c r="AB1088" s="7"/>
      <c r="AC1088" s="7"/>
      <c r="AD1088" s="7"/>
      <c r="AE1088" s="7"/>
      <c r="AF1088" s="7"/>
      <c r="AG1088" s="7"/>
      <c r="AH1088" s="7">
        <v>0</v>
      </c>
    </row>
    <row r="1089" spans="1:34">
      <c r="A1089" s="27">
        <v>41791</v>
      </c>
      <c r="B1089" s="7" t="s">
        <v>65</v>
      </c>
      <c r="C1089" s="7" t="s">
        <v>1151</v>
      </c>
      <c r="D1089" s="7" t="s">
        <v>734</v>
      </c>
      <c r="E1089" s="7" t="s">
        <v>1861</v>
      </c>
      <c r="F1089" s="7">
        <v>2</v>
      </c>
      <c r="G1089" s="7" t="s">
        <v>99</v>
      </c>
      <c r="H1089" s="7" t="s">
        <v>99</v>
      </c>
      <c r="I1089" s="7" t="s">
        <v>99</v>
      </c>
      <c r="J1089" s="7">
        <v>1</v>
      </c>
      <c r="K1089" s="7" t="s">
        <v>99</v>
      </c>
      <c r="L1089" s="7" t="s">
        <v>99</v>
      </c>
      <c r="M1089" s="7" t="s">
        <v>99</v>
      </c>
      <c r="N1089" s="7" t="s">
        <v>99</v>
      </c>
      <c r="O1089" s="7" t="s">
        <v>99</v>
      </c>
      <c r="P1089" s="7" t="s">
        <v>99</v>
      </c>
      <c r="Q1089" s="7">
        <v>1</v>
      </c>
      <c r="R1089" s="7" t="s">
        <v>99</v>
      </c>
      <c r="S1089" s="7" t="s">
        <v>99</v>
      </c>
      <c r="T1089" s="7" t="s">
        <v>99</v>
      </c>
      <c r="U1089" s="7" t="s">
        <v>99</v>
      </c>
      <c r="V1089" s="7" t="s">
        <v>99</v>
      </c>
      <c r="W1089" s="7" t="s">
        <v>99</v>
      </c>
      <c r="X1089" s="7" t="s">
        <v>99</v>
      </c>
      <c r="Y1089" s="7" t="s">
        <v>99</v>
      </c>
      <c r="Z1089" s="7"/>
      <c r="AA1089" s="7"/>
      <c r="AB1089" s="7"/>
      <c r="AC1089" s="7"/>
      <c r="AD1089" s="7"/>
      <c r="AE1089" s="7"/>
      <c r="AF1089" s="7"/>
      <c r="AG1089" s="7"/>
      <c r="AH1089" s="7">
        <v>0</v>
      </c>
    </row>
    <row r="1090" spans="1:34">
      <c r="A1090" s="27">
        <v>41791</v>
      </c>
      <c r="B1090" s="7" t="s">
        <v>65</v>
      </c>
      <c r="C1090" s="7" t="s">
        <v>1151</v>
      </c>
      <c r="D1090" s="7" t="s">
        <v>734</v>
      </c>
      <c r="E1090" s="7" t="s">
        <v>1862</v>
      </c>
      <c r="F1090" s="7" t="s">
        <v>99</v>
      </c>
      <c r="G1090" s="7" t="s">
        <v>99</v>
      </c>
      <c r="H1090" s="7" t="s">
        <v>99</v>
      </c>
      <c r="I1090" s="7" t="s">
        <v>99</v>
      </c>
      <c r="J1090" s="7" t="s">
        <v>99</v>
      </c>
      <c r="K1090" s="7" t="s">
        <v>99</v>
      </c>
      <c r="L1090" s="7" t="s">
        <v>99</v>
      </c>
      <c r="M1090" s="7" t="s">
        <v>99</v>
      </c>
      <c r="N1090" s="7" t="s">
        <v>99</v>
      </c>
      <c r="O1090" s="7" t="s">
        <v>99</v>
      </c>
      <c r="P1090" s="7" t="s">
        <v>99</v>
      </c>
      <c r="Q1090" s="7" t="s">
        <v>99</v>
      </c>
      <c r="R1090" s="7" t="s">
        <v>99</v>
      </c>
      <c r="S1090" s="7" t="s">
        <v>99</v>
      </c>
      <c r="T1090" s="7" t="s">
        <v>99</v>
      </c>
      <c r="U1090" s="7" t="s">
        <v>99</v>
      </c>
      <c r="V1090" s="7" t="s">
        <v>99</v>
      </c>
      <c r="W1090" s="7" t="s">
        <v>99</v>
      </c>
      <c r="X1090" s="7" t="s">
        <v>99</v>
      </c>
      <c r="Y1090" s="7" t="s">
        <v>99</v>
      </c>
      <c r="Z1090" s="7"/>
      <c r="AA1090" s="7"/>
      <c r="AB1090" s="7"/>
      <c r="AC1090" s="7"/>
      <c r="AD1090" s="7"/>
      <c r="AE1090" s="7"/>
      <c r="AF1090" s="7"/>
      <c r="AG1090" s="7"/>
      <c r="AH1090" s="7">
        <v>0</v>
      </c>
    </row>
    <row r="1091" spans="1:34" ht="14.25" customHeight="1">
      <c r="A1091" s="27">
        <v>41791</v>
      </c>
      <c r="B1091" s="7" t="s">
        <v>65</v>
      </c>
      <c r="C1091" s="7" t="s">
        <v>1863</v>
      </c>
      <c r="D1091" s="7" t="s">
        <v>734</v>
      </c>
      <c r="E1091" s="7" t="s">
        <v>1843</v>
      </c>
      <c r="F1091" s="7" t="s">
        <v>99</v>
      </c>
      <c r="G1091" s="7" t="s">
        <v>99</v>
      </c>
      <c r="H1091" s="7" t="s">
        <v>99</v>
      </c>
      <c r="I1091" s="7" t="s">
        <v>99</v>
      </c>
      <c r="J1091" s="7" t="s">
        <v>99</v>
      </c>
      <c r="K1091" s="7" t="s">
        <v>99</v>
      </c>
      <c r="L1091" s="7" t="s">
        <v>99</v>
      </c>
      <c r="M1091" s="7" t="s">
        <v>99</v>
      </c>
      <c r="N1091" s="7" t="s">
        <v>99</v>
      </c>
      <c r="O1091" s="7" t="s">
        <v>99</v>
      </c>
      <c r="P1091" s="7" t="s">
        <v>99</v>
      </c>
      <c r="Q1091" s="7" t="s">
        <v>99</v>
      </c>
      <c r="R1091" s="7" t="s">
        <v>99</v>
      </c>
      <c r="S1091" s="7" t="s">
        <v>99</v>
      </c>
      <c r="T1091" s="7" t="s">
        <v>99</v>
      </c>
      <c r="U1091" s="7" t="s">
        <v>99</v>
      </c>
      <c r="V1091" s="7" t="s">
        <v>99</v>
      </c>
      <c r="W1091" s="7" t="s">
        <v>99</v>
      </c>
      <c r="X1091" s="7" t="s">
        <v>99</v>
      </c>
      <c r="Y1091" s="7" t="s">
        <v>99</v>
      </c>
      <c r="Z1091" s="7"/>
      <c r="AA1091" s="7"/>
      <c r="AB1091" s="7"/>
      <c r="AC1091" s="7"/>
      <c r="AD1091" s="7"/>
      <c r="AE1091" s="7"/>
      <c r="AF1091" s="7"/>
      <c r="AG1091" s="7"/>
      <c r="AH1091" s="7">
        <v>0</v>
      </c>
    </row>
    <row r="1092" spans="1:34" ht="14.25" customHeight="1">
      <c r="A1092" s="27">
        <v>41791</v>
      </c>
      <c r="B1092" s="7" t="s">
        <v>65</v>
      </c>
      <c r="C1092" s="7" t="s">
        <v>1863</v>
      </c>
      <c r="D1092" s="7" t="s">
        <v>734</v>
      </c>
      <c r="E1092" s="7" t="s">
        <v>943</v>
      </c>
      <c r="F1092" s="7" t="s">
        <v>99</v>
      </c>
      <c r="G1092" s="7" t="s">
        <v>99</v>
      </c>
      <c r="H1092" s="7" t="s">
        <v>99</v>
      </c>
      <c r="I1092" s="7" t="s">
        <v>99</v>
      </c>
      <c r="J1092" s="7" t="s">
        <v>99</v>
      </c>
      <c r="K1092" s="7" t="s">
        <v>99</v>
      </c>
      <c r="L1092" s="7" t="s">
        <v>99</v>
      </c>
      <c r="M1092" s="7" t="s">
        <v>99</v>
      </c>
      <c r="N1092" s="7" t="s">
        <v>99</v>
      </c>
      <c r="O1092" s="7" t="s">
        <v>99</v>
      </c>
      <c r="P1092" s="7" t="s">
        <v>99</v>
      </c>
      <c r="Q1092" s="7" t="s">
        <v>99</v>
      </c>
      <c r="R1092" s="7" t="s">
        <v>99</v>
      </c>
      <c r="S1092" s="7" t="s">
        <v>99</v>
      </c>
      <c r="T1092" s="7" t="s">
        <v>99</v>
      </c>
      <c r="U1092" s="7" t="s">
        <v>99</v>
      </c>
      <c r="V1092" s="7" t="s">
        <v>99</v>
      </c>
      <c r="W1092" s="7" t="s">
        <v>99</v>
      </c>
      <c r="X1092" s="7" t="s">
        <v>99</v>
      </c>
      <c r="Y1092" s="7" t="s">
        <v>99</v>
      </c>
      <c r="Z1092" s="7"/>
      <c r="AA1092" s="7"/>
      <c r="AB1092" s="7"/>
      <c r="AC1092" s="7"/>
      <c r="AD1092" s="7"/>
      <c r="AE1092" s="7"/>
      <c r="AF1092" s="7"/>
      <c r="AG1092" s="7"/>
      <c r="AH1092" s="7">
        <v>0</v>
      </c>
    </row>
    <row r="1093" spans="1:34" ht="14.25" customHeight="1">
      <c r="A1093" s="27">
        <v>41791</v>
      </c>
      <c r="B1093" s="7" t="s">
        <v>65</v>
      </c>
      <c r="C1093" s="7" t="s">
        <v>1863</v>
      </c>
      <c r="D1093" s="7" t="s">
        <v>734</v>
      </c>
      <c r="E1093" s="7" t="s">
        <v>1861</v>
      </c>
      <c r="F1093" s="7" t="s">
        <v>99</v>
      </c>
      <c r="G1093" s="7" t="s">
        <v>99</v>
      </c>
      <c r="H1093" s="7" t="s">
        <v>99</v>
      </c>
      <c r="I1093" s="7" t="s">
        <v>99</v>
      </c>
      <c r="J1093" s="7" t="s">
        <v>99</v>
      </c>
      <c r="K1093" s="7" t="s">
        <v>99</v>
      </c>
      <c r="L1093" s="7" t="s">
        <v>99</v>
      </c>
      <c r="M1093" s="7" t="s">
        <v>99</v>
      </c>
      <c r="N1093" s="7" t="s">
        <v>99</v>
      </c>
      <c r="O1093" s="7" t="s">
        <v>99</v>
      </c>
      <c r="P1093" s="7" t="s">
        <v>99</v>
      </c>
      <c r="Q1093" s="7" t="s">
        <v>99</v>
      </c>
      <c r="R1093" s="7" t="s">
        <v>99</v>
      </c>
      <c r="S1093" s="7" t="s">
        <v>99</v>
      </c>
      <c r="T1093" s="7" t="s">
        <v>99</v>
      </c>
      <c r="U1093" s="7" t="s">
        <v>99</v>
      </c>
      <c r="V1093" s="7" t="s">
        <v>99</v>
      </c>
      <c r="W1093" s="7" t="s">
        <v>99</v>
      </c>
      <c r="X1093" s="7" t="s">
        <v>99</v>
      </c>
      <c r="Y1093" s="7" t="s">
        <v>99</v>
      </c>
      <c r="Z1093" s="7"/>
      <c r="AA1093" s="7"/>
      <c r="AB1093" s="7"/>
      <c r="AC1093" s="7"/>
      <c r="AD1093" s="7"/>
      <c r="AE1093" s="7"/>
      <c r="AF1093" s="7"/>
      <c r="AG1093" s="7"/>
      <c r="AH1093" s="7">
        <v>0</v>
      </c>
    </row>
    <row r="1094" spans="1:34" ht="14.25" customHeight="1">
      <c r="A1094" s="27">
        <v>41791</v>
      </c>
      <c r="B1094" s="7" t="s">
        <v>65</v>
      </c>
      <c r="C1094" s="7" t="s">
        <v>1863</v>
      </c>
      <c r="D1094" s="7" t="s">
        <v>734</v>
      </c>
      <c r="E1094" s="7" t="s">
        <v>1862</v>
      </c>
      <c r="F1094" s="7" t="s">
        <v>99</v>
      </c>
      <c r="G1094" s="7" t="s">
        <v>99</v>
      </c>
      <c r="H1094" s="7" t="s">
        <v>99</v>
      </c>
      <c r="I1094" s="7" t="s">
        <v>99</v>
      </c>
      <c r="J1094" s="7" t="s">
        <v>99</v>
      </c>
      <c r="K1094" s="7" t="s">
        <v>99</v>
      </c>
      <c r="L1094" s="7" t="s">
        <v>99</v>
      </c>
      <c r="M1094" s="7" t="s">
        <v>99</v>
      </c>
      <c r="N1094" s="7" t="s">
        <v>99</v>
      </c>
      <c r="O1094" s="7" t="s">
        <v>99</v>
      </c>
      <c r="P1094" s="7" t="s">
        <v>99</v>
      </c>
      <c r="Q1094" s="7" t="s">
        <v>99</v>
      </c>
      <c r="R1094" s="7" t="s">
        <v>99</v>
      </c>
      <c r="S1094" s="7" t="s">
        <v>99</v>
      </c>
      <c r="T1094" s="7" t="s">
        <v>99</v>
      </c>
      <c r="U1094" s="7" t="s">
        <v>99</v>
      </c>
      <c r="V1094" s="7" t="s">
        <v>99</v>
      </c>
      <c r="W1094" s="7" t="s">
        <v>99</v>
      </c>
      <c r="X1094" s="7" t="s">
        <v>99</v>
      </c>
      <c r="Y1094" s="7" t="s">
        <v>99</v>
      </c>
      <c r="Z1094" s="7"/>
      <c r="AA1094" s="7"/>
      <c r="AB1094" s="7"/>
      <c r="AC1094" s="7"/>
      <c r="AD1094" s="7"/>
      <c r="AE1094" s="7"/>
      <c r="AF1094" s="7"/>
      <c r="AG1094" s="7"/>
      <c r="AH1094" s="7">
        <v>0</v>
      </c>
    </row>
    <row r="1095" spans="1:34" ht="14.25" customHeight="1">
      <c r="A1095" s="27">
        <v>41791</v>
      </c>
      <c r="B1095" s="7" t="s">
        <v>65</v>
      </c>
      <c r="C1095" s="7" t="s">
        <v>1865</v>
      </c>
      <c r="D1095" s="7" t="s">
        <v>734</v>
      </c>
      <c r="E1095" s="7" t="s">
        <v>1843</v>
      </c>
      <c r="F1095" s="7">
        <v>2</v>
      </c>
      <c r="G1095" s="7" t="s">
        <v>99</v>
      </c>
      <c r="H1095" s="7" t="s">
        <v>99</v>
      </c>
      <c r="I1095" s="7" t="s">
        <v>99</v>
      </c>
      <c r="J1095" s="7">
        <v>1</v>
      </c>
      <c r="K1095" s="7" t="s">
        <v>99</v>
      </c>
      <c r="L1095" s="7" t="s">
        <v>99</v>
      </c>
      <c r="M1095" s="7" t="s">
        <v>99</v>
      </c>
      <c r="N1095" s="7" t="s">
        <v>99</v>
      </c>
      <c r="O1095" s="7" t="s">
        <v>99</v>
      </c>
      <c r="P1095" s="7" t="s">
        <v>99</v>
      </c>
      <c r="Q1095" s="7">
        <v>1</v>
      </c>
      <c r="R1095" s="7" t="s">
        <v>99</v>
      </c>
      <c r="S1095" s="7" t="s">
        <v>99</v>
      </c>
      <c r="T1095" s="7" t="s">
        <v>99</v>
      </c>
      <c r="U1095" s="7" t="s">
        <v>99</v>
      </c>
      <c r="V1095" s="7" t="s">
        <v>99</v>
      </c>
      <c r="W1095" s="7" t="s">
        <v>99</v>
      </c>
      <c r="X1095" s="7" t="s">
        <v>99</v>
      </c>
      <c r="Y1095" s="7" t="s">
        <v>99</v>
      </c>
      <c r="Z1095" s="7"/>
      <c r="AA1095" s="7"/>
      <c r="AB1095" s="7"/>
      <c r="AC1095" s="7"/>
      <c r="AD1095" s="7"/>
      <c r="AE1095" s="7"/>
      <c r="AF1095" s="7"/>
      <c r="AG1095" s="7"/>
      <c r="AH1095" s="7">
        <v>0</v>
      </c>
    </row>
    <row r="1096" spans="1:34" ht="14.25" customHeight="1">
      <c r="A1096" s="27">
        <v>41791</v>
      </c>
      <c r="B1096" s="7" t="s">
        <v>65</v>
      </c>
      <c r="C1096" s="7" t="s">
        <v>1865</v>
      </c>
      <c r="D1096" s="7" t="s">
        <v>734</v>
      </c>
      <c r="E1096" s="7" t="s">
        <v>943</v>
      </c>
      <c r="F1096" s="7">
        <v>2</v>
      </c>
      <c r="G1096" s="7" t="s">
        <v>99</v>
      </c>
      <c r="H1096" s="7" t="s">
        <v>99</v>
      </c>
      <c r="I1096" s="7" t="s">
        <v>99</v>
      </c>
      <c r="J1096" s="7">
        <v>1</v>
      </c>
      <c r="K1096" s="7" t="s">
        <v>99</v>
      </c>
      <c r="L1096" s="7" t="s">
        <v>99</v>
      </c>
      <c r="M1096" s="7" t="s">
        <v>99</v>
      </c>
      <c r="N1096" s="7" t="s">
        <v>99</v>
      </c>
      <c r="O1096" s="7" t="s">
        <v>99</v>
      </c>
      <c r="P1096" s="7" t="s">
        <v>99</v>
      </c>
      <c r="Q1096" s="7">
        <v>1</v>
      </c>
      <c r="R1096" s="7" t="s">
        <v>99</v>
      </c>
      <c r="S1096" s="7" t="s">
        <v>99</v>
      </c>
      <c r="T1096" s="7" t="s">
        <v>99</v>
      </c>
      <c r="U1096" s="7" t="s">
        <v>99</v>
      </c>
      <c r="V1096" s="7" t="s">
        <v>99</v>
      </c>
      <c r="W1096" s="7" t="s">
        <v>99</v>
      </c>
      <c r="X1096" s="7" t="s">
        <v>99</v>
      </c>
      <c r="Y1096" s="7" t="s">
        <v>99</v>
      </c>
      <c r="Z1096" s="7"/>
      <c r="AA1096" s="7"/>
      <c r="AB1096" s="7"/>
      <c r="AC1096" s="7"/>
      <c r="AD1096" s="7"/>
      <c r="AE1096" s="7"/>
      <c r="AF1096" s="7"/>
      <c r="AG1096" s="7"/>
      <c r="AH1096" s="7">
        <v>0</v>
      </c>
    </row>
    <row r="1097" spans="1:34" ht="14.25" customHeight="1">
      <c r="A1097" s="27">
        <v>41791</v>
      </c>
      <c r="B1097" s="7" t="s">
        <v>65</v>
      </c>
      <c r="C1097" s="7" t="s">
        <v>1865</v>
      </c>
      <c r="D1097" s="7" t="s">
        <v>734</v>
      </c>
      <c r="E1097" s="7" t="s">
        <v>1861</v>
      </c>
      <c r="F1097" s="7">
        <v>2</v>
      </c>
      <c r="G1097" s="7" t="s">
        <v>99</v>
      </c>
      <c r="H1097" s="7" t="s">
        <v>99</v>
      </c>
      <c r="I1097" s="7" t="s">
        <v>99</v>
      </c>
      <c r="J1097" s="7">
        <v>1</v>
      </c>
      <c r="K1097" s="7" t="s">
        <v>99</v>
      </c>
      <c r="L1097" s="7" t="s">
        <v>99</v>
      </c>
      <c r="M1097" s="7" t="s">
        <v>99</v>
      </c>
      <c r="N1097" s="7" t="s">
        <v>99</v>
      </c>
      <c r="O1097" s="7" t="s">
        <v>99</v>
      </c>
      <c r="P1097" s="7" t="s">
        <v>99</v>
      </c>
      <c r="Q1097" s="7">
        <v>1</v>
      </c>
      <c r="R1097" s="7" t="s">
        <v>99</v>
      </c>
      <c r="S1097" s="7" t="s">
        <v>99</v>
      </c>
      <c r="T1097" s="7" t="s">
        <v>99</v>
      </c>
      <c r="U1097" s="7" t="s">
        <v>99</v>
      </c>
      <c r="V1097" s="7" t="s">
        <v>99</v>
      </c>
      <c r="W1097" s="7" t="s">
        <v>99</v>
      </c>
      <c r="X1097" s="7" t="s">
        <v>99</v>
      </c>
      <c r="Y1097" s="7" t="s">
        <v>99</v>
      </c>
      <c r="Z1097" s="7"/>
      <c r="AA1097" s="7"/>
      <c r="AB1097" s="7"/>
      <c r="AC1097" s="7"/>
      <c r="AD1097" s="7"/>
      <c r="AE1097" s="7"/>
      <c r="AF1097" s="7"/>
      <c r="AG1097" s="7"/>
      <c r="AH1097" s="7">
        <v>0</v>
      </c>
    </row>
    <row r="1098" spans="1:34" ht="14.25" customHeight="1">
      <c r="A1098" s="27">
        <v>41791</v>
      </c>
      <c r="B1098" s="7" t="s">
        <v>65</v>
      </c>
      <c r="C1098" s="7" t="s">
        <v>1865</v>
      </c>
      <c r="D1098" s="7" t="s">
        <v>734</v>
      </c>
      <c r="E1098" s="7" t="s">
        <v>1862</v>
      </c>
      <c r="F1098" s="7" t="s">
        <v>99</v>
      </c>
      <c r="G1098" s="7" t="s">
        <v>99</v>
      </c>
      <c r="H1098" s="7" t="s">
        <v>99</v>
      </c>
      <c r="I1098" s="7" t="s">
        <v>99</v>
      </c>
      <c r="J1098" s="7" t="s">
        <v>99</v>
      </c>
      <c r="K1098" s="7" t="s">
        <v>99</v>
      </c>
      <c r="L1098" s="7" t="s">
        <v>99</v>
      </c>
      <c r="M1098" s="7" t="s">
        <v>99</v>
      </c>
      <c r="N1098" s="7" t="s">
        <v>99</v>
      </c>
      <c r="O1098" s="7" t="s">
        <v>99</v>
      </c>
      <c r="P1098" s="7" t="s">
        <v>99</v>
      </c>
      <c r="Q1098" s="7" t="s">
        <v>99</v>
      </c>
      <c r="R1098" s="7" t="s">
        <v>99</v>
      </c>
      <c r="S1098" s="7" t="s">
        <v>99</v>
      </c>
      <c r="T1098" s="7" t="s">
        <v>99</v>
      </c>
      <c r="U1098" s="7" t="s">
        <v>99</v>
      </c>
      <c r="V1098" s="7" t="s">
        <v>99</v>
      </c>
      <c r="W1098" s="7" t="s">
        <v>99</v>
      </c>
      <c r="X1098" s="7" t="s">
        <v>99</v>
      </c>
      <c r="Y1098" s="7" t="s">
        <v>99</v>
      </c>
      <c r="Z1098" s="7"/>
      <c r="AA1098" s="7"/>
      <c r="AB1098" s="7"/>
      <c r="AC1098" s="7"/>
      <c r="AD1098" s="7"/>
      <c r="AE1098" s="7"/>
      <c r="AF1098" s="7"/>
      <c r="AG1098" s="7"/>
      <c r="AH1098" s="7">
        <v>0</v>
      </c>
    </row>
    <row r="1099" spans="1:34" ht="14.25" customHeight="1">
      <c r="A1099" s="27">
        <v>41791</v>
      </c>
      <c r="B1099" s="7" t="s">
        <v>65</v>
      </c>
      <c r="C1099" s="7" t="s">
        <v>1865</v>
      </c>
      <c r="D1099" s="7" t="s">
        <v>1866</v>
      </c>
      <c r="E1099" s="7" t="s">
        <v>1843</v>
      </c>
      <c r="F1099" s="7">
        <v>2</v>
      </c>
      <c r="G1099" s="7" t="s">
        <v>99</v>
      </c>
      <c r="H1099" s="7" t="s">
        <v>99</v>
      </c>
      <c r="I1099" s="7" t="s">
        <v>99</v>
      </c>
      <c r="J1099" s="7">
        <v>1</v>
      </c>
      <c r="K1099" s="7" t="s">
        <v>99</v>
      </c>
      <c r="L1099" s="7" t="s">
        <v>99</v>
      </c>
      <c r="M1099" s="7" t="s">
        <v>99</v>
      </c>
      <c r="N1099" s="7" t="s">
        <v>99</v>
      </c>
      <c r="O1099" s="7" t="s">
        <v>99</v>
      </c>
      <c r="P1099" s="7" t="s">
        <v>99</v>
      </c>
      <c r="Q1099" s="7">
        <v>1</v>
      </c>
      <c r="R1099" s="7" t="s">
        <v>99</v>
      </c>
      <c r="S1099" s="7" t="s">
        <v>99</v>
      </c>
      <c r="T1099" s="7" t="s">
        <v>99</v>
      </c>
      <c r="U1099" s="7" t="s">
        <v>99</v>
      </c>
      <c r="V1099" s="7" t="s">
        <v>99</v>
      </c>
      <c r="W1099" s="7" t="s">
        <v>99</v>
      </c>
      <c r="X1099" s="7" t="s">
        <v>99</v>
      </c>
      <c r="Y1099" s="7" t="s">
        <v>99</v>
      </c>
      <c r="Z1099" s="7"/>
      <c r="AA1099" s="7"/>
      <c r="AB1099" s="7"/>
      <c r="AC1099" s="7"/>
      <c r="AD1099" s="7"/>
      <c r="AE1099" s="7"/>
      <c r="AF1099" s="7"/>
      <c r="AG1099" s="7"/>
      <c r="AH1099" s="7">
        <v>0</v>
      </c>
    </row>
    <row r="1100" spans="1:34" ht="14.25" customHeight="1">
      <c r="A1100" s="27">
        <v>41791</v>
      </c>
      <c r="B1100" s="7" t="s">
        <v>65</v>
      </c>
      <c r="C1100" s="7" t="s">
        <v>1865</v>
      </c>
      <c r="D1100" s="7" t="s">
        <v>1866</v>
      </c>
      <c r="E1100" s="7" t="s">
        <v>943</v>
      </c>
      <c r="F1100" s="7">
        <v>2</v>
      </c>
      <c r="G1100" s="7" t="s">
        <v>99</v>
      </c>
      <c r="H1100" s="7" t="s">
        <v>99</v>
      </c>
      <c r="I1100" s="7" t="s">
        <v>99</v>
      </c>
      <c r="J1100" s="7">
        <v>1</v>
      </c>
      <c r="K1100" s="7" t="s">
        <v>99</v>
      </c>
      <c r="L1100" s="7" t="s">
        <v>99</v>
      </c>
      <c r="M1100" s="7" t="s">
        <v>99</v>
      </c>
      <c r="N1100" s="7" t="s">
        <v>99</v>
      </c>
      <c r="O1100" s="7" t="s">
        <v>99</v>
      </c>
      <c r="P1100" s="7" t="s">
        <v>99</v>
      </c>
      <c r="Q1100" s="7">
        <v>1</v>
      </c>
      <c r="R1100" s="7" t="s">
        <v>99</v>
      </c>
      <c r="S1100" s="7" t="s">
        <v>99</v>
      </c>
      <c r="T1100" s="7" t="s">
        <v>99</v>
      </c>
      <c r="U1100" s="7" t="s">
        <v>99</v>
      </c>
      <c r="V1100" s="7" t="s">
        <v>99</v>
      </c>
      <c r="W1100" s="7" t="s">
        <v>99</v>
      </c>
      <c r="X1100" s="7" t="s">
        <v>99</v>
      </c>
      <c r="Y1100" s="7" t="s">
        <v>99</v>
      </c>
      <c r="Z1100" s="7"/>
      <c r="AA1100" s="7"/>
      <c r="AB1100" s="7"/>
      <c r="AC1100" s="7"/>
      <c r="AD1100" s="7"/>
      <c r="AE1100" s="7"/>
      <c r="AF1100" s="7"/>
      <c r="AG1100" s="7"/>
      <c r="AH1100" s="7">
        <v>0</v>
      </c>
    </row>
    <row r="1101" spans="1:34" ht="14.25" customHeight="1">
      <c r="A1101" s="27">
        <v>41791</v>
      </c>
      <c r="B1101" s="7" t="s">
        <v>65</v>
      </c>
      <c r="C1101" s="7" t="s">
        <v>1865</v>
      </c>
      <c r="D1101" s="7" t="s">
        <v>1866</v>
      </c>
      <c r="E1101" s="7" t="s">
        <v>1861</v>
      </c>
      <c r="F1101" s="7">
        <v>2</v>
      </c>
      <c r="G1101" s="7" t="s">
        <v>99</v>
      </c>
      <c r="H1101" s="7" t="s">
        <v>99</v>
      </c>
      <c r="I1101" s="7" t="s">
        <v>99</v>
      </c>
      <c r="J1101" s="7">
        <v>1</v>
      </c>
      <c r="K1101" s="7" t="s">
        <v>99</v>
      </c>
      <c r="L1101" s="7" t="s">
        <v>99</v>
      </c>
      <c r="M1101" s="7" t="s">
        <v>99</v>
      </c>
      <c r="N1101" s="7" t="s">
        <v>99</v>
      </c>
      <c r="O1101" s="7" t="s">
        <v>99</v>
      </c>
      <c r="P1101" s="7" t="s">
        <v>99</v>
      </c>
      <c r="Q1101" s="7">
        <v>1</v>
      </c>
      <c r="R1101" s="7" t="s">
        <v>99</v>
      </c>
      <c r="S1101" s="7" t="s">
        <v>99</v>
      </c>
      <c r="T1101" s="7" t="s">
        <v>99</v>
      </c>
      <c r="U1101" s="7" t="s">
        <v>99</v>
      </c>
      <c r="V1101" s="7" t="s">
        <v>99</v>
      </c>
      <c r="W1101" s="7" t="s">
        <v>99</v>
      </c>
      <c r="X1101" s="7" t="s">
        <v>99</v>
      </c>
      <c r="Y1101" s="7" t="s">
        <v>99</v>
      </c>
      <c r="Z1101" s="7"/>
      <c r="AA1101" s="7"/>
      <c r="AB1101" s="7"/>
      <c r="AC1101" s="7"/>
      <c r="AD1101" s="7"/>
      <c r="AE1101" s="7"/>
      <c r="AF1101" s="7"/>
      <c r="AG1101" s="7"/>
      <c r="AH1101" s="7">
        <v>0</v>
      </c>
    </row>
    <row r="1102" spans="1:34" ht="14.25" customHeight="1">
      <c r="A1102" s="27">
        <v>41791</v>
      </c>
      <c r="B1102" s="7" t="s">
        <v>65</v>
      </c>
      <c r="C1102" s="7" t="s">
        <v>1865</v>
      </c>
      <c r="D1102" s="7" t="s">
        <v>1866</v>
      </c>
      <c r="E1102" s="7" t="s">
        <v>1862</v>
      </c>
      <c r="F1102" s="7" t="s">
        <v>99</v>
      </c>
      <c r="G1102" s="7" t="s">
        <v>99</v>
      </c>
      <c r="H1102" s="7" t="s">
        <v>99</v>
      </c>
      <c r="I1102" s="7" t="s">
        <v>99</v>
      </c>
      <c r="J1102" s="7" t="s">
        <v>99</v>
      </c>
      <c r="K1102" s="7" t="s">
        <v>99</v>
      </c>
      <c r="L1102" s="7" t="s">
        <v>99</v>
      </c>
      <c r="M1102" s="7" t="s">
        <v>99</v>
      </c>
      <c r="N1102" s="7" t="s">
        <v>99</v>
      </c>
      <c r="O1102" s="7" t="s">
        <v>99</v>
      </c>
      <c r="P1102" s="7" t="s">
        <v>99</v>
      </c>
      <c r="Q1102" s="7" t="s">
        <v>99</v>
      </c>
      <c r="R1102" s="7" t="s">
        <v>99</v>
      </c>
      <c r="S1102" s="7" t="s">
        <v>99</v>
      </c>
      <c r="T1102" s="7" t="s">
        <v>99</v>
      </c>
      <c r="U1102" s="7" t="s">
        <v>99</v>
      </c>
      <c r="V1102" s="7" t="s">
        <v>99</v>
      </c>
      <c r="W1102" s="7" t="s">
        <v>99</v>
      </c>
      <c r="X1102" s="7" t="s">
        <v>99</v>
      </c>
      <c r="Y1102" s="7" t="s">
        <v>99</v>
      </c>
      <c r="Z1102" s="7"/>
      <c r="AA1102" s="7"/>
      <c r="AB1102" s="7"/>
      <c r="AC1102" s="7"/>
      <c r="AD1102" s="7"/>
      <c r="AE1102" s="7"/>
      <c r="AF1102" s="7"/>
      <c r="AG1102" s="7"/>
      <c r="AH1102" s="7">
        <v>0</v>
      </c>
    </row>
    <row r="1103" spans="1:34" ht="14.25" customHeight="1">
      <c r="A1103" s="27">
        <v>41791</v>
      </c>
      <c r="B1103" s="7" t="s">
        <v>65</v>
      </c>
      <c r="C1103" s="7" t="s">
        <v>1865</v>
      </c>
      <c r="D1103" s="7" t="s">
        <v>1374</v>
      </c>
      <c r="E1103" s="7" t="s">
        <v>1843</v>
      </c>
      <c r="F1103" s="7" t="s">
        <v>99</v>
      </c>
      <c r="G1103" s="7" t="s">
        <v>99</v>
      </c>
      <c r="H1103" s="7" t="s">
        <v>99</v>
      </c>
      <c r="I1103" s="7" t="s">
        <v>99</v>
      </c>
      <c r="J1103" s="7" t="s">
        <v>99</v>
      </c>
      <c r="K1103" s="7" t="s">
        <v>99</v>
      </c>
      <c r="L1103" s="7" t="s">
        <v>99</v>
      </c>
      <c r="M1103" s="7" t="s">
        <v>99</v>
      </c>
      <c r="N1103" s="7" t="s">
        <v>99</v>
      </c>
      <c r="O1103" s="7" t="s">
        <v>99</v>
      </c>
      <c r="P1103" s="7" t="s">
        <v>99</v>
      </c>
      <c r="Q1103" s="7" t="s">
        <v>99</v>
      </c>
      <c r="R1103" s="7" t="s">
        <v>99</v>
      </c>
      <c r="S1103" s="7" t="s">
        <v>99</v>
      </c>
      <c r="T1103" s="7" t="s">
        <v>99</v>
      </c>
      <c r="U1103" s="7" t="s">
        <v>99</v>
      </c>
      <c r="V1103" s="7" t="s">
        <v>99</v>
      </c>
      <c r="W1103" s="7" t="s">
        <v>99</v>
      </c>
      <c r="X1103" s="7" t="s">
        <v>99</v>
      </c>
      <c r="Y1103" s="7" t="s">
        <v>99</v>
      </c>
      <c r="Z1103" s="7"/>
      <c r="AA1103" s="7"/>
      <c r="AB1103" s="7"/>
      <c r="AC1103" s="7"/>
      <c r="AD1103" s="7"/>
      <c r="AE1103" s="7"/>
      <c r="AF1103" s="7"/>
      <c r="AG1103" s="7"/>
      <c r="AH1103" s="7">
        <v>0</v>
      </c>
    </row>
    <row r="1104" spans="1:34" ht="14.25" customHeight="1">
      <c r="A1104" s="27">
        <v>41791</v>
      </c>
      <c r="B1104" s="7" t="s">
        <v>65</v>
      </c>
      <c r="C1104" s="7" t="s">
        <v>1865</v>
      </c>
      <c r="D1104" s="7" t="s">
        <v>1374</v>
      </c>
      <c r="E1104" s="7" t="s">
        <v>943</v>
      </c>
      <c r="F1104" s="7" t="s">
        <v>99</v>
      </c>
      <c r="G1104" s="7" t="s">
        <v>99</v>
      </c>
      <c r="H1104" s="7" t="s">
        <v>99</v>
      </c>
      <c r="I1104" s="7" t="s">
        <v>99</v>
      </c>
      <c r="J1104" s="7" t="s">
        <v>99</v>
      </c>
      <c r="K1104" s="7" t="s">
        <v>99</v>
      </c>
      <c r="L1104" s="7" t="s">
        <v>99</v>
      </c>
      <c r="M1104" s="7" t="s">
        <v>99</v>
      </c>
      <c r="N1104" s="7" t="s">
        <v>99</v>
      </c>
      <c r="O1104" s="7" t="s">
        <v>99</v>
      </c>
      <c r="P1104" s="7" t="s">
        <v>99</v>
      </c>
      <c r="Q1104" s="7" t="s">
        <v>99</v>
      </c>
      <c r="R1104" s="7" t="s">
        <v>99</v>
      </c>
      <c r="S1104" s="7" t="s">
        <v>99</v>
      </c>
      <c r="T1104" s="7" t="s">
        <v>99</v>
      </c>
      <c r="U1104" s="7" t="s">
        <v>99</v>
      </c>
      <c r="V1104" s="7" t="s">
        <v>99</v>
      </c>
      <c r="W1104" s="7" t="s">
        <v>99</v>
      </c>
      <c r="X1104" s="7" t="s">
        <v>99</v>
      </c>
      <c r="Y1104" s="7" t="s">
        <v>99</v>
      </c>
      <c r="Z1104" s="7"/>
      <c r="AA1104" s="7"/>
      <c r="AB1104" s="7"/>
      <c r="AC1104" s="7"/>
      <c r="AD1104" s="7"/>
      <c r="AE1104" s="7"/>
      <c r="AF1104" s="7"/>
      <c r="AG1104" s="7"/>
      <c r="AH1104" s="7">
        <v>0</v>
      </c>
    </row>
    <row r="1105" spans="1:34" ht="14.25" customHeight="1">
      <c r="A1105" s="27">
        <v>41791</v>
      </c>
      <c r="B1105" s="7" t="s">
        <v>65</v>
      </c>
      <c r="C1105" s="7" t="s">
        <v>1865</v>
      </c>
      <c r="D1105" s="7" t="s">
        <v>1374</v>
      </c>
      <c r="E1105" s="7" t="s">
        <v>1861</v>
      </c>
      <c r="F1105" s="7" t="s">
        <v>99</v>
      </c>
      <c r="G1105" s="7" t="s">
        <v>99</v>
      </c>
      <c r="H1105" s="7" t="s">
        <v>99</v>
      </c>
      <c r="I1105" s="7" t="s">
        <v>99</v>
      </c>
      <c r="J1105" s="7" t="s">
        <v>99</v>
      </c>
      <c r="K1105" s="7" t="s">
        <v>99</v>
      </c>
      <c r="L1105" s="7" t="s">
        <v>99</v>
      </c>
      <c r="M1105" s="7" t="s">
        <v>99</v>
      </c>
      <c r="N1105" s="7" t="s">
        <v>99</v>
      </c>
      <c r="O1105" s="7" t="s">
        <v>99</v>
      </c>
      <c r="P1105" s="7" t="s">
        <v>99</v>
      </c>
      <c r="Q1105" s="7" t="s">
        <v>99</v>
      </c>
      <c r="R1105" s="7" t="s">
        <v>99</v>
      </c>
      <c r="S1105" s="7" t="s">
        <v>99</v>
      </c>
      <c r="T1105" s="7" t="s">
        <v>99</v>
      </c>
      <c r="U1105" s="7" t="s">
        <v>99</v>
      </c>
      <c r="V1105" s="7" t="s">
        <v>99</v>
      </c>
      <c r="W1105" s="7" t="s">
        <v>99</v>
      </c>
      <c r="X1105" s="7" t="s">
        <v>99</v>
      </c>
      <c r="Y1105" s="7" t="s">
        <v>99</v>
      </c>
      <c r="Z1105" s="7"/>
      <c r="AA1105" s="7"/>
      <c r="AB1105" s="7"/>
      <c r="AC1105" s="7"/>
      <c r="AD1105" s="7"/>
      <c r="AE1105" s="7"/>
      <c r="AF1105" s="7"/>
      <c r="AG1105" s="7"/>
      <c r="AH1105" s="7">
        <v>0</v>
      </c>
    </row>
    <row r="1106" spans="1:34" ht="14.25" customHeight="1">
      <c r="A1106" s="27">
        <v>41791</v>
      </c>
      <c r="B1106" s="7" t="s">
        <v>65</v>
      </c>
      <c r="C1106" s="7" t="s">
        <v>1865</v>
      </c>
      <c r="D1106" s="7" t="s">
        <v>1374</v>
      </c>
      <c r="E1106" s="7" t="s">
        <v>1862</v>
      </c>
      <c r="F1106" s="7" t="s">
        <v>99</v>
      </c>
      <c r="G1106" s="7" t="s">
        <v>99</v>
      </c>
      <c r="H1106" s="7" t="s">
        <v>99</v>
      </c>
      <c r="I1106" s="7" t="s">
        <v>99</v>
      </c>
      <c r="J1106" s="7" t="s">
        <v>99</v>
      </c>
      <c r="K1106" s="7" t="s">
        <v>99</v>
      </c>
      <c r="L1106" s="7" t="s">
        <v>99</v>
      </c>
      <c r="M1106" s="7" t="s">
        <v>99</v>
      </c>
      <c r="N1106" s="7" t="s">
        <v>99</v>
      </c>
      <c r="O1106" s="7" t="s">
        <v>99</v>
      </c>
      <c r="P1106" s="7" t="s">
        <v>99</v>
      </c>
      <c r="Q1106" s="7" t="s">
        <v>99</v>
      </c>
      <c r="R1106" s="7" t="s">
        <v>99</v>
      </c>
      <c r="S1106" s="7" t="s">
        <v>99</v>
      </c>
      <c r="T1106" s="7" t="s">
        <v>99</v>
      </c>
      <c r="U1106" s="7" t="s">
        <v>99</v>
      </c>
      <c r="V1106" s="7" t="s">
        <v>99</v>
      </c>
      <c r="W1106" s="7" t="s">
        <v>99</v>
      </c>
      <c r="X1106" s="7" t="s">
        <v>99</v>
      </c>
      <c r="Y1106" s="7" t="s">
        <v>99</v>
      </c>
      <c r="Z1106" s="7"/>
      <c r="AA1106" s="7"/>
      <c r="AB1106" s="7"/>
      <c r="AC1106" s="7"/>
      <c r="AD1106" s="7"/>
      <c r="AE1106" s="7"/>
      <c r="AF1106" s="7"/>
      <c r="AG1106" s="7"/>
      <c r="AH1106" s="7">
        <v>0</v>
      </c>
    </row>
    <row r="1107" spans="1:34" ht="14.25" customHeight="1">
      <c r="A1107" s="27">
        <v>41791</v>
      </c>
      <c r="B1107" s="7" t="s">
        <v>65</v>
      </c>
      <c r="C1107" s="7" t="s">
        <v>405</v>
      </c>
      <c r="D1107" s="7" t="s">
        <v>734</v>
      </c>
      <c r="E1107" s="7" t="s">
        <v>1843</v>
      </c>
      <c r="F1107" s="7" t="s">
        <v>99</v>
      </c>
      <c r="G1107" s="7" t="s">
        <v>99</v>
      </c>
      <c r="H1107" s="7" t="s">
        <v>99</v>
      </c>
      <c r="I1107" s="7" t="s">
        <v>99</v>
      </c>
      <c r="J1107" s="7" t="s">
        <v>99</v>
      </c>
      <c r="K1107" s="7" t="s">
        <v>99</v>
      </c>
      <c r="L1107" s="7" t="s">
        <v>99</v>
      </c>
      <c r="M1107" s="7" t="s">
        <v>99</v>
      </c>
      <c r="N1107" s="7" t="s">
        <v>99</v>
      </c>
      <c r="O1107" s="7" t="s">
        <v>99</v>
      </c>
      <c r="P1107" s="7" t="s">
        <v>99</v>
      </c>
      <c r="Q1107" s="7" t="s">
        <v>99</v>
      </c>
      <c r="R1107" s="7" t="s">
        <v>99</v>
      </c>
      <c r="S1107" s="7" t="s">
        <v>99</v>
      </c>
      <c r="T1107" s="7" t="s">
        <v>99</v>
      </c>
      <c r="U1107" s="7" t="s">
        <v>99</v>
      </c>
      <c r="V1107" s="7" t="s">
        <v>99</v>
      </c>
      <c r="W1107" s="7" t="s">
        <v>99</v>
      </c>
      <c r="X1107" s="7" t="s">
        <v>99</v>
      </c>
      <c r="Y1107" s="7" t="s">
        <v>99</v>
      </c>
      <c r="Z1107" s="7"/>
      <c r="AA1107" s="7"/>
      <c r="AB1107" s="7"/>
      <c r="AC1107" s="7"/>
      <c r="AD1107" s="7"/>
      <c r="AE1107" s="7"/>
      <c r="AF1107" s="7"/>
      <c r="AG1107" s="7"/>
      <c r="AH1107" s="7">
        <v>0</v>
      </c>
    </row>
    <row r="1108" spans="1:34" ht="14.25" customHeight="1">
      <c r="A1108" s="27">
        <v>41791</v>
      </c>
      <c r="B1108" s="7" t="s">
        <v>65</v>
      </c>
      <c r="C1108" s="7" t="s">
        <v>405</v>
      </c>
      <c r="D1108" s="7" t="s">
        <v>734</v>
      </c>
      <c r="E1108" s="7" t="s">
        <v>943</v>
      </c>
      <c r="F1108" s="7" t="s">
        <v>99</v>
      </c>
      <c r="G1108" s="7" t="s">
        <v>99</v>
      </c>
      <c r="H1108" s="7" t="s">
        <v>99</v>
      </c>
      <c r="I1108" s="7" t="s">
        <v>99</v>
      </c>
      <c r="J1108" s="7" t="s">
        <v>99</v>
      </c>
      <c r="K1108" s="7" t="s">
        <v>99</v>
      </c>
      <c r="L1108" s="7" t="s">
        <v>99</v>
      </c>
      <c r="M1108" s="7" t="s">
        <v>99</v>
      </c>
      <c r="N1108" s="7" t="s">
        <v>99</v>
      </c>
      <c r="O1108" s="7" t="s">
        <v>99</v>
      </c>
      <c r="P1108" s="7" t="s">
        <v>99</v>
      </c>
      <c r="Q1108" s="7" t="s">
        <v>99</v>
      </c>
      <c r="R1108" s="7" t="s">
        <v>99</v>
      </c>
      <c r="S1108" s="7" t="s">
        <v>99</v>
      </c>
      <c r="T1108" s="7" t="s">
        <v>99</v>
      </c>
      <c r="U1108" s="7" t="s">
        <v>99</v>
      </c>
      <c r="V1108" s="7" t="s">
        <v>99</v>
      </c>
      <c r="W1108" s="7" t="s">
        <v>99</v>
      </c>
      <c r="X1108" s="7" t="s">
        <v>99</v>
      </c>
      <c r="Y1108" s="7" t="s">
        <v>99</v>
      </c>
      <c r="Z1108" s="7"/>
      <c r="AA1108" s="7"/>
      <c r="AB1108" s="7"/>
      <c r="AC1108" s="7"/>
      <c r="AD1108" s="7"/>
      <c r="AE1108" s="7"/>
      <c r="AF1108" s="7"/>
      <c r="AG1108" s="7"/>
      <c r="AH1108" s="7">
        <v>0</v>
      </c>
    </row>
    <row r="1109" spans="1:34" ht="14.25" customHeight="1">
      <c r="A1109" s="27">
        <v>41791</v>
      </c>
      <c r="B1109" s="7" t="s">
        <v>65</v>
      </c>
      <c r="C1109" s="7" t="s">
        <v>405</v>
      </c>
      <c r="D1109" s="7" t="s">
        <v>734</v>
      </c>
      <c r="E1109" s="7" t="s">
        <v>1861</v>
      </c>
      <c r="F1109" s="7" t="s">
        <v>99</v>
      </c>
      <c r="G1109" s="7" t="s">
        <v>99</v>
      </c>
      <c r="H1109" s="7" t="s">
        <v>99</v>
      </c>
      <c r="I1109" s="7" t="s">
        <v>99</v>
      </c>
      <c r="J1109" s="7" t="s">
        <v>99</v>
      </c>
      <c r="K1109" s="7" t="s">
        <v>99</v>
      </c>
      <c r="L1109" s="7" t="s">
        <v>99</v>
      </c>
      <c r="M1109" s="7" t="s">
        <v>99</v>
      </c>
      <c r="N1109" s="7" t="s">
        <v>99</v>
      </c>
      <c r="O1109" s="7" t="s">
        <v>99</v>
      </c>
      <c r="P1109" s="7" t="s">
        <v>99</v>
      </c>
      <c r="Q1109" s="7" t="s">
        <v>99</v>
      </c>
      <c r="R1109" s="7" t="s">
        <v>99</v>
      </c>
      <c r="S1109" s="7" t="s">
        <v>99</v>
      </c>
      <c r="T1109" s="7" t="s">
        <v>99</v>
      </c>
      <c r="U1109" s="7" t="s">
        <v>99</v>
      </c>
      <c r="V1109" s="7" t="s">
        <v>99</v>
      </c>
      <c r="W1109" s="7" t="s">
        <v>99</v>
      </c>
      <c r="X1109" s="7" t="s">
        <v>99</v>
      </c>
      <c r="Y1109" s="7" t="s">
        <v>99</v>
      </c>
      <c r="Z1109" s="7"/>
      <c r="AA1109" s="7"/>
      <c r="AB1109" s="7"/>
      <c r="AC1109" s="7"/>
      <c r="AD1109" s="7"/>
      <c r="AE1109" s="7"/>
      <c r="AF1109" s="7"/>
      <c r="AG1109" s="7"/>
      <c r="AH1109" s="7">
        <v>0</v>
      </c>
    </row>
    <row r="1110" spans="1:34" ht="14.25" customHeight="1">
      <c r="A1110" s="27">
        <v>41791</v>
      </c>
      <c r="B1110" s="7" t="s">
        <v>65</v>
      </c>
      <c r="C1110" s="7" t="s">
        <v>405</v>
      </c>
      <c r="D1110" s="7" t="s">
        <v>734</v>
      </c>
      <c r="E1110" s="7" t="s">
        <v>1862</v>
      </c>
      <c r="F1110" s="7" t="s">
        <v>99</v>
      </c>
      <c r="G1110" s="7" t="s">
        <v>99</v>
      </c>
      <c r="H1110" s="7" t="s">
        <v>99</v>
      </c>
      <c r="I1110" s="7" t="s">
        <v>99</v>
      </c>
      <c r="J1110" s="7" t="s">
        <v>99</v>
      </c>
      <c r="K1110" s="7" t="s">
        <v>99</v>
      </c>
      <c r="L1110" s="7" t="s">
        <v>99</v>
      </c>
      <c r="M1110" s="7" t="s">
        <v>99</v>
      </c>
      <c r="N1110" s="7" t="s">
        <v>99</v>
      </c>
      <c r="O1110" s="7" t="s">
        <v>99</v>
      </c>
      <c r="P1110" s="7" t="s">
        <v>99</v>
      </c>
      <c r="Q1110" s="7" t="s">
        <v>99</v>
      </c>
      <c r="R1110" s="7" t="s">
        <v>99</v>
      </c>
      <c r="S1110" s="7" t="s">
        <v>99</v>
      </c>
      <c r="T1110" s="7" t="s">
        <v>99</v>
      </c>
      <c r="U1110" s="7" t="s">
        <v>99</v>
      </c>
      <c r="V1110" s="7" t="s">
        <v>99</v>
      </c>
      <c r="W1110" s="7" t="s">
        <v>99</v>
      </c>
      <c r="X1110" s="7" t="s">
        <v>99</v>
      </c>
      <c r="Y1110" s="7" t="s">
        <v>99</v>
      </c>
      <c r="Z1110" s="7"/>
      <c r="AA1110" s="7"/>
      <c r="AB1110" s="7"/>
      <c r="AC1110" s="7"/>
      <c r="AD1110" s="7"/>
      <c r="AE1110" s="7"/>
      <c r="AF1110" s="7"/>
      <c r="AG1110" s="7"/>
      <c r="AH1110" s="7">
        <v>0</v>
      </c>
    </row>
    <row r="1111" spans="1:34">
      <c r="A1111" s="27">
        <v>41791</v>
      </c>
      <c r="B1111" s="7" t="s">
        <v>751</v>
      </c>
      <c r="C1111" s="7" t="s">
        <v>1151</v>
      </c>
      <c r="D1111" s="7" t="s">
        <v>734</v>
      </c>
      <c r="E1111" s="7" t="s">
        <v>1843</v>
      </c>
      <c r="F1111" s="7">
        <v>84</v>
      </c>
      <c r="G1111" s="7">
        <v>26</v>
      </c>
      <c r="H1111" s="7">
        <v>19</v>
      </c>
      <c r="I1111" s="7" t="s">
        <v>99</v>
      </c>
      <c r="J1111" s="7">
        <v>18</v>
      </c>
      <c r="K1111" s="7" t="s">
        <v>99</v>
      </c>
      <c r="L1111" s="7" t="s">
        <v>99</v>
      </c>
      <c r="M1111" s="7" t="s">
        <v>99</v>
      </c>
      <c r="N1111" s="7" t="s">
        <v>99</v>
      </c>
      <c r="O1111" s="7" t="s">
        <v>99</v>
      </c>
      <c r="P1111" s="7">
        <v>2</v>
      </c>
      <c r="Q1111" s="7">
        <v>1</v>
      </c>
      <c r="R1111" s="7">
        <v>1</v>
      </c>
      <c r="S1111" s="7">
        <v>2</v>
      </c>
      <c r="T1111" s="7">
        <v>3</v>
      </c>
      <c r="U1111" s="7">
        <v>3</v>
      </c>
      <c r="V1111" s="7">
        <v>1</v>
      </c>
      <c r="W1111" s="7">
        <v>2</v>
      </c>
      <c r="X1111" s="7">
        <v>4</v>
      </c>
      <c r="Y1111" s="7" t="s">
        <v>99</v>
      </c>
      <c r="Z1111" s="7"/>
      <c r="AA1111" s="7"/>
      <c r="AB1111" s="7"/>
      <c r="AC1111" s="7"/>
      <c r="AD1111" s="7"/>
      <c r="AE1111" s="7"/>
      <c r="AF1111" s="7"/>
      <c r="AG1111" s="7"/>
      <c r="AH1111" s="7">
        <v>2</v>
      </c>
    </row>
    <row r="1112" spans="1:34">
      <c r="A1112" s="27">
        <v>41791</v>
      </c>
      <c r="B1112" s="7" t="s">
        <v>751</v>
      </c>
      <c r="C1112" s="7" t="s">
        <v>1151</v>
      </c>
      <c r="D1112" s="7" t="s">
        <v>734</v>
      </c>
      <c r="E1112" s="7" t="s">
        <v>943</v>
      </c>
      <c r="F1112" s="7">
        <v>2147</v>
      </c>
      <c r="G1112" s="7">
        <v>662</v>
      </c>
      <c r="H1112" s="7">
        <v>263</v>
      </c>
      <c r="I1112" s="7" t="s">
        <v>99</v>
      </c>
      <c r="J1112" s="7">
        <v>933</v>
      </c>
      <c r="K1112" s="7" t="s">
        <v>99</v>
      </c>
      <c r="L1112" s="7" t="s">
        <v>99</v>
      </c>
      <c r="M1112" s="7" t="s">
        <v>99</v>
      </c>
      <c r="N1112" s="7" t="s">
        <v>99</v>
      </c>
      <c r="O1112" s="7" t="s">
        <v>99</v>
      </c>
      <c r="P1112" s="7">
        <v>14</v>
      </c>
      <c r="Q1112" s="7">
        <v>6</v>
      </c>
      <c r="R1112" s="7">
        <v>36</v>
      </c>
      <c r="S1112" s="7">
        <v>83</v>
      </c>
      <c r="T1112" s="7">
        <v>32</v>
      </c>
      <c r="U1112" s="7">
        <v>16</v>
      </c>
      <c r="V1112" s="7">
        <v>26</v>
      </c>
      <c r="W1112" s="7">
        <v>16</v>
      </c>
      <c r="X1112" s="7">
        <v>41</v>
      </c>
      <c r="Y1112" s="7" t="s">
        <v>99</v>
      </c>
      <c r="Z1112" s="7"/>
      <c r="AA1112" s="7"/>
      <c r="AB1112" s="7"/>
      <c r="AC1112" s="7"/>
      <c r="AD1112" s="7"/>
      <c r="AE1112" s="7"/>
      <c r="AF1112" s="7"/>
      <c r="AG1112" s="7"/>
      <c r="AH1112" s="7">
        <v>19</v>
      </c>
    </row>
    <row r="1113" spans="1:34">
      <c r="A1113" s="27">
        <v>41791</v>
      </c>
      <c r="B1113" s="7" t="s">
        <v>751</v>
      </c>
      <c r="C1113" s="7" t="s">
        <v>1151</v>
      </c>
      <c r="D1113" s="7" t="s">
        <v>734</v>
      </c>
      <c r="E1113" s="7" t="s">
        <v>1861</v>
      </c>
      <c r="F1113" s="7">
        <v>1480</v>
      </c>
      <c r="G1113" s="7">
        <v>601</v>
      </c>
      <c r="H1113" s="7">
        <v>225</v>
      </c>
      <c r="I1113" s="7" t="s">
        <v>99</v>
      </c>
      <c r="J1113" s="7">
        <v>438</v>
      </c>
      <c r="K1113" s="7" t="s">
        <v>99</v>
      </c>
      <c r="L1113" s="7" t="s">
        <v>99</v>
      </c>
      <c r="M1113" s="7" t="s">
        <v>99</v>
      </c>
      <c r="N1113" s="7" t="s">
        <v>99</v>
      </c>
      <c r="O1113" s="7" t="s">
        <v>99</v>
      </c>
      <c r="P1113" s="7">
        <v>11</v>
      </c>
      <c r="Q1113" s="7" t="s">
        <v>99</v>
      </c>
      <c r="R1113" s="7">
        <v>30</v>
      </c>
      <c r="S1113" s="7">
        <v>52</v>
      </c>
      <c r="T1113" s="7">
        <v>29</v>
      </c>
      <c r="U1113" s="7">
        <v>15</v>
      </c>
      <c r="V1113" s="7">
        <v>23</v>
      </c>
      <c r="W1113" s="7">
        <v>12</v>
      </c>
      <c r="X1113" s="7">
        <v>31</v>
      </c>
      <c r="Y1113" s="7" t="s">
        <v>99</v>
      </c>
      <c r="Z1113" s="7"/>
      <c r="AA1113" s="7"/>
      <c r="AB1113" s="7"/>
      <c r="AC1113" s="7"/>
      <c r="AD1113" s="7"/>
      <c r="AE1113" s="7"/>
      <c r="AF1113" s="7"/>
      <c r="AG1113" s="7"/>
      <c r="AH1113" s="7">
        <v>13</v>
      </c>
    </row>
    <row r="1114" spans="1:34">
      <c r="A1114" s="27">
        <v>41791</v>
      </c>
      <c r="B1114" s="7" t="s">
        <v>751</v>
      </c>
      <c r="C1114" s="7" t="s">
        <v>1151</v>
      </c>
      <c r="D1114" s="7" t="s">
        <v>734</v>
      </c>
      <c r="E1114" s="7" t="s">
        <v>1862</v>
      </c>
      <c r="F1114" s="7">
        <v>667</v>
      </c>
      <c r="G1114" s="7">
        <v>61</v>
      </c>
      <c r="H1114" s="7">
        <v>38</v>
      </c>
      <c r="I1114" s="7" t="s">
        <v>99</v>
      </c>
      <c r="J1114" s="7">
        <v>495</v>
      </c>
      <c r="K1114" s="7" t="s">
        <v>99</v>
      </c>
      <c r="L1114" s="7" t="s">
        <v>99</v>
      </c>
      <c r="M1114" s="7" t="s">
        <v>99</v>
      </c>
      <c r="N1114" s="7" t="s">
        <v>99</v>
      </c>
      <c r="O1114" s="7" t="s">
        <v>99</v>
      </c>
      <c r="P1114" s="7">
        <v>3</v>
      </c>
      <c r="Q1114" s="7">
        <v>6</v>
      </c>
      <c r="R1114" s="7">
        <v>6</v>
      </c>
      <c r="S1114" s="7">
        <v>31</v>
      </c>
      <c r="T1114" s="7">
        <v>3</v>
      </c>
      <c r="U1114" s="7">
        <v>1</v>
      </c>
      <c r="V1114" s="7">
        <v>3</v>
      </c>
      <c r="W1114" s="7">
        <v>4</v>
      </c>
      <c r="X1114" s="7">
        <v>10</v>
      </c>
      <c r="Y1114" s="7" t="s">
        <v>99</v>
      </c>
      <c r="Z1114" s="7"/>
      <c r="AA1114" s="7"/>
      <c r="AB1114" s="7"/>
      <c r="AC1114" s="7"/>
      <c r="AD1114" s="7"/>
      <c r="AE1114" s="7"/>
      <c r="AF1114" s="7"/>
      <c r="AG1114" s="7"/>
      <c r="AH1114" s="7">
        <v>6</v>
      </c>
    </row>
    <row r="1115" spans="1:34" ht="14.25" customHeight="1">
      <c r="A1115" s="27">
        <v>41791</v>
      </c>
      <c r="B1115" s="7" t="s">
        <v>751</v>
      </c>
      <c r="C1115" s="7" t="s">
        <v>1863</v>
      </c>
      <c r="D1115" s="7" t="s">
        <v>734</v>
      </c>
      <c r="E1115" s="7" t="s">
        <v>1843</v>
      </c>
      <c r="F1115" s="7">
        <v>7</v>
      </c>
      <c r="G1115" s="7">
        <v>1</v>
      </c>
      <c r="H1115" s="7">
        <v>4</v>
      </c>
      <c r="I1115" s="7" t="s">
        <v>99</v>
      </c>
      <c r="J1115" s="7">
        <v>2</v>
      </c>
      <c r="K1115" s="7" t="s">
        <v>99</v>
      </c>
      <c r="L1115" s="7" t="s">
        <v>99</v>
      </c>
      <c r="M1115" s="7" t="s">
        <v>99</v>
      </c>
      <c r="N1115" s="7" t="s">
        <v>99</v>
      </c>
      <c r="O1115" s="7" t="s">
        <v>99</v>
      </c>
      <c r="P1115" s="7" t="s">
        <v>99</v>
      </c>
      <c r="Q1115" s="7" t="s">
        <v>99</v>
      </c>
      <c r="R1115" s="7" t="s">
        <v>99</v>
      </c>
      <c r="S1115" s="7" t="s">
        <v>99</v>
      </c>
      <c r="T1115" s="7" t="s">
        <v>99</v>
      </c>
      <c r="U1115" s="7" t="s">
        <v>99</v>
      </c>
      <c r="V1115" s="7" t="s">
        <v>99</v>
      </c>
      <c r="W1115" s="7" t="s">
        <v>99</v>
      </c>
      <c r="X1115" s="7" t="s">
        <v>99</v>
      </c>
      <c r="Y1115" s="7" t="s">
        <v>99</v>
      </c>
      <c r="Z1115" s="7"/>
      <c r="AA1115" s="7"/>
      <c r="AB1115" s="7"/>
      <c r="AC1115" s="7"/>
      <c r="AD1115" s="7"/>
      <c r="AE1115" s="7"/>
      <c r="AF1115" s="7"/>
      <c r="AG1115" s="7"/>
      <c r="AH1115" s="7">
        <v>0</v>
      </c>
    </row>
    <row r="1116" spans="1:34" ht="14.25" customHeight="1">
      <c r="A1116" s="27">
        <v>41791</v>
      </c>
      <c r="B1116" s="7" t="s">
        <v>751</v>
      </c>
      <c r="C1116" s="7" t="s">
        <v>1863</v>
      </c>
      <c r="D1116" s="7" t="s">
        <v>734</v>
      </c>
      <c r="E1116" s="7" t="s">
        <v>943</v>
      </c>
      <c r="F1116" s="7">
        <v>8</v>
      </c>
      <c r="G1116" s="7">
        <v>1</v>
      </c>
      <c r="H1116" s="7">
        <v>4</v>
      </c>
      <c r="I1116" s="7" t="s">
        <v>99</v>
      </c>
      <c r="J1116" s="7">
        <v>3</v>
      </c>
      <c r="K1116" s="7" t="s">
        <v>99</v>
      </c>
      <c r="L1116" s="7" t="s">
        <v>99</v>
      </c>
      <c r="M1116" s="7" t="s">
        <v>99</v>
      </c>
      <c r="N1116" s="7" t="s">
        <v>99</v>
      </c>
      <c r="O1116" s="7" t="s">
        <v>99</v>
      </c>
      <c r="P1116" s="7" t="s">
        <v>99</v>
      </c>
      <c r="Q1116" s="7" t="s">
        <v>99</v>
      </c>
      <c r="R1116" s="7" t="s">
        <v>99</v>
      </c>
      <c r="S1116" s="7" t="s">
        <v>99</v>
      </c>
      <c r="T1116" s="7" t="s">
        <v>99</v>
      </c>
      <c r="U1116" s="7" t="s">
        <v>99</v>
      </c>
      <c r="V1116" s="7" t="s">
        <v>99</v>
      </c>
      <c r="W1116" s="7" t="s">
        <v>99</v>
      </c>
      <c r="X1116" s="7" t="s">
        <v>99</v>
      </c>
      <c r="Y1116" s="7" t="s">
        <v>99</v>
      </c>
      <c r="Z1116" s="7"/>
      <c r="AA1116" s="7"/>
      <c r="AB1116" s="7"/>
      <c r="AC1116" s="7"/>
      <c r="AD1116" s="7"/>
      <c r="AE1116" s="7"/>
      <c r="AF1116" s="7"/>
      <c r="AG1116" s="7"/>
      <c r="AH1116" s="7">
        <v>0</v>
      </c>
    </row>
    <row r="1117" spans="1:34" ht="14.25" customHeight="1">
      <c r="A1117" s="27">
        <v>41791</v>
      </c>
      <c r="B1117" s="7" t="s">
        <v>751</v>
      </c>
      <c r="C1117" s="7" t="s">
        <v>1863</v>
      </c>
      <c r="D1117" s="7" t="s">
        <v>734</v>
      </c>
      <c r="E1117" s="7" t="s">
        <v>1861</v>
      </c>
      <c r="F1117" s="7">
        <v>6</v>
      </c>
      <c r="G1117" s="7">
        <v>1</v>
      </c>
      <c r="H1117" s="7">
        <v>4</v>
      </c>
      <c r="I1117" s="7" t="s">
        <v>99</v>
      </c>
      <c r="J1117" s="7">
        <v>1</v>
      </c>
      <c r="K1117" s="7" t="s">
        <v>99</v>
      </c>
      <c r="L1117" s="7" t="s">
        <v>99</v>
      </c>
      <c r="M1117" s="7" t="s">
        <v>99</v>
      </c>
      <c r="N1117" s="7" t="s">
        <v>99</v>
      </c>
      <c r="O1117" s="7" t="s">
        <v>99</v>
      </c>
      <c r="P1117" s="7" t="s">
        <v>99</v>
      </c>
      <c r="Q1117" s="7" t="s">
        <v>99</v>
      </c>
      <c r="R1117" s="7" t="s">
        <v>99</v>
      </c>
      <c r="S1117" s="7" t="s">
        <v>99</v>
      </c>
      <c r="T1117" s="7" t="s">
        <v>99</v>
      </c>
      <c r="U1117" s="7" t="s">
        <v>99</v>
      </c>
      <c r="V1117" s="7" t="s">
        <v>99</v>
      </c>
      <c r="W1117" s="7" t="s">
        <v>99</v>
      </c>
      <c r="X1117" s="7" t="s">
        <v>99</v>
      </c>
      <c r="Y1117" s="7" t="s">
        <v>99</v>
      </c>
      <c r="Z1117" s="7"/>
      <c r="AA1117" s="7"/>
      <c r="AB1117" s="7"/>
      <c r="AC1117" s="7"/>
      <c r="AD1117" s="7"/>
      <c r="AE1117" s="7"/>
      <c r="AF1117" s="7"/>
      <c r="AG1117" s="7"/>
      <c r="AH1117" s="7">
        <v>0</v>
      </c>
    </row>
    <row r="1118" spans="1:34" ht="14.25" customHeight="1">
      <c r="A1118" s="27">
        <v>41791</v>
      </c>
      <c r="B1118" s="7" t="s">
        <v>751</v>
      </c>
      <c r="C1118" s="7" t="s">
        <v>1863</v>
      </c>
      <c r="D1118" s="7" t="s">
        <v>734</v>
      </c>
      <c r="E1118" s="7" t="s">
        <v>1862</v>
      </c>
      <c r="F1118" s="7">
        <v>2</v>
      </c>
      <c r="G1118" s="7" t="s">
        <v>99</v>
      </c>
      <c r="H1118" s="7" t="s">
        <v>99</v>
      </c>
      <c r="I1118" s="7" t="s">
        <v>99</v>
      </c>
      <c r="J1118" s="7">
        <v>2</v>
      </c>
      <c r="K1118" s="7" t="s">
        <v>99</v>
      </c>
      <c r="L1118" s="7" t="s">
        <v>99</v>
      </c>
      <c r="M1118" s="7" t="s">
        <v>99</v>
      </c>
      <c r="N1118" s="7" t="s">
        <v>99</v>
      </c>
      <c r="O1118" s="7" t="s">
        <v>99</v>
      </c>
      <c r="P1118" s="7" t="s">
        <v>99</v>
      </c>
      <c r="Q1118" s="7" t="s">
        <v>99</v>
      </c>
      <c r="R1118" s="7" t="s">
        <v>99</v>
      </c>
      <c r="S1118" s="7" t="s">
        <v>99</v>
      </c>
      <c r="T1118" s="7" t="s">
        <v>99</v>
      </c>
      <c r="U1118" s="7" t="s">
        <v>99</v>
      </c>
      <c r="V1118" s="7" t="s">
        <v>99</v>
      </c>
      <c r="W1118" s="7" t="s">
        <v>99</v>
      </c>
      <c r="X1118" s="7" t="s">
        <v>99</v>
      </c>
      <c r="Y1118" s="7" t="s">
        <v>99</v>
      </c>
      <c r="Z1118" s="7"/>
      <c r="AA1118" s="7"/>
      <c r="AB1118" s="7"/>
      <c r="AC1118" s="7"/>
      <c r="AD1118" s="7"/>
      <c r="AE1118" s="7"/>
      <c r="AF1118" s="7"/>
      <c r="AG1118" s="7"/>
      <c r="AH1118" s="7">
        <v>0</v>
      </c>
    </row>
    <row r="1119" spans="1:34" ht="14.25" customHeight="1">
      <c r="A1119" s="27">
        <v>41791</v>
      </c>
      <c r="B1119" s="7" t="s">
        <v>751</v>
      </c>
      <c r="C1119" s="7" t="s">
        <v>1865</v>
      </c>
      <c r="D1119" s="7" t="s">
        <v>734</v>
      </c>
      <c r="E1119" s="7" t="s">
        <v>1843</v>
      </c>
      <c r="F1119" s="7">
        <v>77</v>
      </c>
      <c r="G1119" s="7">
        <v>25</v>
      </c>
      <c r="H1119" s="7">
        <v>15</v>
      </c>
      <c r="I1119" s="7" t="s">
        <v>99</v>
      </c>
      <c r="J1119" s="7">
        <v>16</v>
      </c>
      <c r="K1119" s="7" t="s">
        <v>99</v>
      </c>
      <c r="L1119" s="7" t="s">
        <v>99</v>
      </c>
      <c r="M1119" s="7" t="s">
        <v>99</v>
      </c>
      <c r="N1119" s="7" t="s">
        <v>99</v>
      </c>
      <c r="O1119" s="7" t="s">
        <v>99</v>
      </c>
      <c r="P1119" s="7">
        <v>2</v>
      </c>
      <c r="Q1119" s="7">
        <v>1</v>
      </c>
      <c r="R1119" s="7">
        <v>1</v>
      </c>
      <c r="S1119" s="7">
        <v>2</v>
      </c>
      <c r="T1119" s="7">
        <v>3</v>
      </c>
      <c r="U1119" s="7">
        <v>3</v>
      </c>
      <c r="V1119" s="7">
        <v>1</v>
      </c>
      <c r="W1119" s="7">
        <v>2</v>
      </c>
      <c r="X1119" s="7">
        <v>4</v>
      </c>
      <c r="Y1119" s="7" t="s">
        <v>99</v>
      </c>
      <c r="Z1119" s="7"/>
      <c r="AA1119" s="7"/>
      <c r="AB1119" s="7"/>
      <c r="AC1119" s="7"/>
      <c r="AD1119" s="7"/>
      <c r="AE1119" s="7"/>
      <c r="AF1119" s="7"/>
      <c r="AG1119" s="7"/>
      <c r="AH1119" s="7">
        <v>2</v>
      </c>
    </row>
    <row r="1120" spans="1:34" ht="14.25" customHeight="1">
      <c r="A1120" s="27">
        <v>41791</v>
      </c>
      <c r="B1120" s="7" t="s">
        <v>751</v>
      </c>
      <c r="C1120" s="7" t="s">
        <v>1865</v>
      </c>
      <c r="D1120" s="7" t="s">
        <v>734</v>
      </c>
      <c r="E1120" s="7" t="s">
        <v>943</v>
      </c>
      <c r="F1120" s="7">
        <v>2139</v>
      </c>
      <c r="G1120" s="7">
        <v>661</v>
      </c>
      <c r="H1120" s="7">
        <v>259</v>
      </c>
      <c r="I1120" s="7" t="s">
        <v>99</v>
      </c>
      <c r="J1120" s="7">
        <v>930</v>
      </c>
      <c r="K1120" s="7" t="s">
        <v>99</v>
      </c>
      <c r="L1120" s="7" t="s">
        <v>99</v>
      </c>
      <c r="M1120" s="7" t="s">
        <v>99</v>
      </c>
      <c r="N1120" s="7" t="s">
        <v>99</v>
      </c>
      <c r="O1120" s="7" t="s">
        <v>99</v>
      </c>
      <c r="P1120" s="7">
        <v>14</v>
      </c>
      <c r="Q1120" s="7">
        <v>6</v>
      </c>
      <c r="R1120" s="7">
        <v>36</v>
      </c>
      <c r="S1120" s="7">
        <v>83</v>
      </c>
      <c r="T1120" s="7">
        <v>32</v>
      </c>
      <c r="U1120" s="7">
        <v>16</v>
      </c>
      <c r="V1120" s="7">
        <v>26</v>
      </c>
      <c r="W1120" s="7">
        <v>16</v>
      </c>
      <c r="X1120" s="7">
        <v>41</v>
      </c>
      <c r="Y1120" s="7" t="s">
        <v>99</v>
      </c>
      <c r="Z1120" s="7"/>
      <c r="AA1120" s="7"/>
      <c r="AB1120" s="7"/>
      <c r="AC1120" s="7"/>
      <c r="AD1120" s="7"/>
      <c r="AE1120" s="7"/>
      <c r="AF1120" s="7"/>
      <c r="AG1120" s="7"/>
      <c r="AH1120" s="7">
        <v>19</v>
      </c>
    </row>
    <row r="1121" spans="1:34" ht="14.25" customHeight="1">
      <c r="A1121" s="27">
        <v>41791</v>
      </c>
      <c r="B1121" s="7" t="s">
        <v>751</v>
      </c>
      <c r="C1121" s="7" t="s">
        <v>1865</v>
      </c>
      <c r="D1121" s="7" t="s">
        <v>734</v>
      </c>
      <c r="E1121" s="7" t="s">
        <v>1861</v>
      </c>
      <c r="F1121" s="7">
        <v>1474</v>
      </c>
      <c r="G1121" s="7">
        <v>600</v>
      </c>
      <c r="H1121" s="7">
        <v>221</v>
      </c>
      <c r="I1121" s="7" t="s">
        <v>99</v>
      </c>
      <c r="J1121" s="7">
        <v>437</v>
      </c>
      <c r="K1121" s="7" t="s">
        <v>99</v>
      </c>
      <c r="L1121" s="7" t="s">
        <v>99</v>
      </c>
      <c r="M1121" s="7" t="s">
        <v>99</v>
      </c>
      <c r="N1121" s="7" t="s">
        <v>99</v>
      </c>
      <c r="O1121" s="7" t="s">
        <v>99</v>
      </c>
      <c r="P1121" s="7">
        <v>11</v>
      </c>
      <c r="Q1121" s="7" t="s">
        <v>99</v>
      </c>
      <c r="R1121" s="7">
        <v>30</v>
      </c>
      <c r="S1121" s="7">
        <v>52</v>
      </c>
      <c r="T1121" s="7">
        <v>29</v>
      </c>
      <c r="U1121" s="7">
        <v>15</v>
      </c>
      <c r="V1121" s="7">
        <v>23</v>
      </c>
      <c r="W1121" s="7">
        <v>12</v>
      </c>
      <c r="X1121" s="7">
        <v>31</v>
      </c>
      <c r="Y1121" s="7" t="s">
        <v>99</v>
      </c>
      <c r="Z1121" s="7"/>
      <c r="AA1121" s="7"/>
      <c r="AB1121" s="7"/>
      <c r="AC1121" s="7"/>
      <c r="AD1121" s="7"/>
      <c r="AE1121" s="7"/>
      <c r="AF1121" s="7"/>
      <c r="AG1121" s="7"/>
      <c r="AH1121" s="7">
        <v>13</v>
      </c>
    </row>
    <row r="1122" spans="1:34" ht="14.25" customHeight="1">
      <c r="A1122" s="27">
        <v>41791</v>
      </c>
      <c r="B1122" s="7" t="s">
        <v>751</v>
      </c>
      <c r="C1122" s="7" t="s">
        <v>1865</v>
      </c>
      <c r="D1122" s="7" t="s">
        <v>734</v>
      </c>
      <c r="E1122" s="7" t="s">
        <v>1862</v>
      </c>
      <c r="F1122" s="7">
        <v>665</v>
      </c>
      <c r="G1122" s="7">
        <v>61</v>
      </c>
      <c r="H1122" s="7">
        <v>38</v>
      </c>
      <c r="I1122" s="7" t="s">
        <v>99</v>
      </c>
      <c r="J1122" s="7">
        <v>493</v>
      </c>
      <c r="K1122" s="7" t="s">
        <v>99</v>
      </c>
      <c r="L1122" s="7" t="s">
        <v>99</v>
      </c>
      <c r="M1122" s="7" t="s">
        <v>99</v>
      </c>
      <c r="N1122" s="7" t="s">
        <v>99</v>
      </c>
      <c r="O1122" s="7" t="s">
        <v>99</v>
      </c>
      <c r="P1122" s="7">
        <v>3</v>
      </c>
      <c r="Q1122" s="7">
        <v>6</v>
      </c>
      <c r="R1122" s="7">
        <v>6</v>
      </c>
      <c r="S1122" s="7">
        <v>31</v>
      </c>
      <c r="T1122" s="7">
        <v>3</v>
      </c>
      <c r="U1122" s="7">
        <v>1</v>
      </c>
      <c r="V1122" s="7">
        <v>3</v>
      </c>
      <c r="W1122" s="7">
        <v>4</v>
      </c>
      <c r="X1122" s="7">
        <v>10</v>
      </c>
      <c r="Y1122" s="7" t="s">
        <v>99</v>
      </c>
      <c r="Z1122" s="7"/>
      <c r="AA1122" s="7"/>
      <c r="AB1122" s="7"/>
      <c r="AC1122" s="7"/>
      <c r="AD1122" s="7"/>
      <c r="AE1122" s="7"/>
      <c r="AF1122" s="7"/>
      <c r="AG1122" s="7"/>
      <c r="AH1122" s="7">
        <v>6</v>
      </c>
    </row>
    <row r="1123" spans="1:34" ht="14.25" customHeight="1">
      <c r="A1123" s="27">
        <v>41791</v>
      </c>
      <c r="B1123" s="7" t="s">
        <v>751</v>
      </c>
      <c r="C1123" s="7" t="s">
        <v>1865</v>
      </c>
      <c r="D1123" s="7" t="s">
        <v>1866</v>
      </c>
      <c r="E1123" s="7" t="s">
        <v>1843</v>
      </c>
      <c r="F1123" s="7">
        <v>77</v>
      </c>
      <c r="G1123" s="7">
        <v>25</v>
      </c>
      <c r="H1123" s="7">
        <v>15</v>
      </c>
      <c r="I1123" s="7" t="s">
        <v>99</v>
      </c>
      <c r="J1123" s="7">
        <v>16</v>
      </c>
      <c r="K1123" s="7" t="s">
        <v>99</v>
      </c>
      <c r="L1123" s="7" t="s">
        <v>99</v>
      </c>
      <c r="M1123" s="7" t="s">
        <v>99</v>
      </c>
      <c r="N1123" s="7" t="s">
        <v>99</v>
      </c>
      <c r="O1123" s="7" t="s">
        <v>99</v>
      </c>
      <c r="P1123" s="7">
        <v>2</v>
      </c>
      <c r="Q1123" s="7">
        <v>1</v>
      </c>
      <c r="R1123" s="7">
        <v>1</v>
      </c>
      <c r="S1123" s="7">
        <v>2</v>
      </c>
      <c r="T1123" s="7">
        <v>3</v>
      </c>
      <c r="U1123" s="7">
        <v>3</v>
      </c>
      <c r="V1123" s="7">
        <v>1</v>
      </c>
      <c r="W1123" s="7">
        <v>2</v>
      </c>
      <c r="X1123" s="7">
        <v>4</v>
      </c>
      <c r="Y1123" s="7" t="s">
        <v>99</v>
      </c>
      <c r="Z1123" s="7"/>
      <c r="AA1123" s="7"/>
      <c r="AB1123" s="7"/>
      <c r="AC1123" s="7"/>
      <c r="AD1123" s="7"/>
      <c r="AE1123" s="7"/>
      <c r="AF1123" s="7"/>
      <c r="AG1123" s="7"/>
      <c r="AH1123" s="7">
        <v>2</v>
      </c>
    </row>
    <row r="1124" spans="1:34" ht="14.25" customHeight="1">
      <c r="A1124" s="27">
        <v>41791</v>
      </c>
      <c r="B1124" s="7" t="s">
        <v>751</v>
      </c>
      <c r="C1124" s="7" t="s">
        <v>1865</v>
      </c>
      <c r="D1124" s="7" t="s">
        <v>1866</v>
      </c>
      <c r="E1124" s="7" t="s">
        <v>943</v>
      </c>
      <c r="F1124" s="7">
        <v>2139</v>
      </c>
      <c r="G1124" s="7">
        <v>661</v>
      </c>
      <c r="H1124" s="7">
        <v>259</v>
      </c>
      <c r="I1124" s="7" t="s">
        <v>99</v>
      </c>
      <c r="J1124" s="7">
        <v>930</v>
      </c>
      <c r="K1124" s="7" t="s">
        <v>99</v>
      </c>
      <c r="L1124" s="7" t="s">
        <v>99</v>
      </c>
      <c r="M1124" s="7" t="s">
        <v>99</v>
      </c>
      <c r="N1124" s="7" t="s">
        <v>99</v>
      </c>
      <c r="O1124" s="7" t="s">
        <v>99</v>
      </c>
      <c r="P1124" s="7">
        <v>14</v>
      </c>
      <c r="Q1124" s="7">
        <v>6</v>
      </c>
      <c r="R1124" s="7">
        <v>36</v>
      </c>
      <c r="S1124" s="7">
        <v>83</v>
      </c>
      <c r="T1124" s="7">
        <v>32</v>
      </c>
      <c r="U1124" s="7">
        <v>16</v>
      </c>
      <c r="V1124" s="7">
        <v>26</v>
      </c>
      <c r="W1124" s="7">
        <v>16</v>
      </c>
      <c r="X1124" s="7">
        <v>41</v>
      </c>
      <c r="Y1124" s="7" t="s">
        <v>99</v>
      </c>
      <c r="Z1124" s="7"/>
      <c r="AA1124" s="7"/>
      <c r="AB1124" s="7"/>
      <c r="AC1124" s="7"/>
      <c r="AD1124" s="7"/>
      <c r="AE1124" s="7"/>
      <c r="AF1124" s="7"/>
      <c r="AG1124" s="7"/>
      <c r="AH1124" s="7">
        <v>19</v>
      </c>
    </row>
    <row r="1125" spans="1:34" ht="14.25" customHeight="1">
      <c r="A1125" s="27">
        <v>41791</v>
      </c>
      <c r="B1125" s="7" t="s">
        <v>751</v>
      </c>
      <c r="C1125" s="7" t="s">
        <v>1865</v>
      </c>
      <c r="D1125" s="7" t="s">
        <v>1866</v>
      </c>
      <c r="E1125" s="7" t="s">
        <v>1861</v>
      </c>
      <c r="F1125" s="7">
        <v>1474</v>
      </c>
      <c r="G1125" s="7">
        <v>600</v>
      </c>
      <c r="H1125" s="7">
        <v>221</v>
      </c>
      <c r="I1125" s="7" t="s">
        <v>99</v>
      </c>
      <c r="J1125" s="7">
        <v>437</v>
      </c>
      <c r="K1125" s="7" t="s">
        <v>99</v>
      </c>
      <c r="L1125" s="7" t="s">
        <v>99</v>
      </c>
      <c r="M1125" s="7" t="s">
        <v>99</v>
      </c>
      <c r="N1125" s="7" t="s">
        <v>99</v>
      </c>
      <c r="O1125" s="7" t="s">
        <v>99</v>
      </c>
      <c r="P1125" s="7">
        <v>11</v>
      </c>
      <c r="Q1125" s="7" t="s">
        <v>99</v>
      </c>
      <c r="R1125" s="7">
        <v>30</v>
      </c>
      <c r="S1125" s="7">
        <v>52</v>
      </c>
      <c r="T1125" s="7">
        <v>29</v>
      </c>
      <c r="U1125" s="7">
        <v>15</v>
      </c>
      <c r="V1125" s="7">
        <v>23</v>
      </c>
      <c r="W1125" s="7">
        <v>12</v>
      </c>
      <c r="X1125" s="7">
        <v>31</v>
      </c>
      <c r="Y1125" s="7" t="s">
        <v>99</v>
      </c>
      <c r="Z1125" s="7"/>
      <c r="AA1125" s="7"/>
      <c r="AB1125" s="7"/>
      <c r="AC1125" s="7"/>
      <c r="AD1125" s="7"/>
      <c r="AE1125" s="7"/>
      <c r="AF1125" s="7"/>
      <c r="AG1125" s="7"/>
      <c r="AH1125" s="7">
        <v>13</v>
      </c>
    </row>
    <row r="1126" spans="1:34" ht="14.25" customHeight="1">
      <c r="A1126" s="27">
        <v>41791</v>
      </c>
      <c r="B1126" s="7" t="s">
        <v>751</v>
      </c>
      <c r="C1126" s="7" t="s">
        <v>1865</v>
      </c>
      <c r="D1126" s="7" t="s">
        <v>1866</v>
      </c>
      <c r="E1126" s="7" t="s">
        <v>1862</v>
      </c>
      <c r="F1126" s="7">
        <v>665</v>
      </c>
      <c r="G1126" s="7">
        <v>61</v>
      </c>
      <c r="H1126" s="7">
        <v>38</v>
      </c>
      <c r="I1126" s="7" t="s">
        <v>99</v>
      </c>
      <c r="J1126" s="7">
        <v>493</v>
      </c>
      <c r="K1126" s="7" t="s">
        <v>99</v>
      </c>
      <c r="L1126" s="7" t="s">
        <v>99</v>
      </c>
      <c r="M1126" s="7" t="s">
        <v>99</v>
      </c>
      <c r="N1126" s="7" t="s">
        <v>99</v>
      </c>
      <c r="O1126" s="7" t="s">
        <v>99</v>
      </c>
      <c r="P1126" s="7">
        <v>3</v>
      </c>
      <c r="Q1126" s="7">
        <v>6</v>
      </c>
      <c r="R1126" s="7">
        <v>6</v>
      </c>
      <c r="S1126" s="7">
        <v>31</v>
      </c>
      <c r="T1126" s="7">
        <v>3</v>
      </c>
      <c r="U1126" s="7">
        <v>1</v>
      </c>
      <c r="V1126" s="7">
        <v>3</v>
      </c>
      <c r="W1126" s="7">
        <v>4</v>
      </c>
      <c r="X1126" s="7">
        <v>10</v>
      </c>
      <c r="Y1126" s="7" t="s">
        <v>99</v>
      </c>
      <c r="Z1126" s="7"/>
      <c r="AA1126" s="7"/>
      <c r="AB1126" s="7"/>
      <c r="AC1126" s="7"/>
      <c r="AD1126" s="7"/>
      <c r="AE1126" s="7"/>
      <c r="AF1126" s="7"/>
      <c r="AG1126" s="7"/>
      <c r="AH1126" s="7">
        <v>6</v>
      </c>
    </row>
    <row r="1127" spans="1:34" ht="14.25" customHeight="1">
      <c r="A1127" s="27">
        <v>41791</v>
      </c>
      <c r="B1127" s="7" t="s">
        <v>751</v>
      </c>
      <c r="C1127" s="7" t="s">
        <v>1865</v>
      </c>
      <c r="D1127" s="7" t="s">
        <v>1374</v>
      </c>
      <c r="E1127" s="7" t="s">
        <v>1843</v>
      </c>
      <c r="F1127" s="7" t="s">
        <v>99</v>
      </c>
      <c r="G1127" s="7" t="s">
        <v>99</v>
      </c>
      <c r="H1127" s="7" t="s">
        <v>99</v>
      </c>
      <c r="I1127" s="7" t="s">
        <v>99</v>
      </c>
      <c r="J1127" s="7" t="s">
        <v>99</v>
      </c>
      <c r="K1127" s="7" t="s">
        <v>99</v>
      </c>
      <c r="L1127" s="7" t="s">
        <v>99</v>
      </c>
      <c r="M1127" s="7" t="s">
        <v>99</v>
      </c>
      <c r="N1127" s="7" t="s">
        <v>99</v>
      </c>
      <c r="O1127" s="7" t="s">
        <v>99</v>
      </c>
      <c r="P1127" s="7" t="s">
        <v>99</v>
      </c>
      <c r="Q1127" s="7" t="s">
        <v>99</v>
      </c>
      <c r="R1127" s="7" t="s">
        <v>99</v>
      </c>
      <c r="S1127" s="7" t="s">
        <v>99</v>
      </c>
      <c r="T1127" s="7" t="s">
        <v>99</v>
      </c>
      <c r="U1127" s="7" t="s">
        <v>99</v>
      </c>
      <c r="V1127" s="7" t="s">
        <v>99</v>
      </c>
      <c r="W1127" s="7" t="s">
        <v>99</v>
      </c>
      <c r="X1127" s="7" t="s">
        <v>99</v>
      </c>
      <c r="Y1127" s="7" t="s">
        <v>99</v>
      </c>
      <c r="Z1127" s="7"/>
      <c r="AA1127" s="7"/>
      <c r="AB1127" s="7"/>
      <c r="AC1127" s="7"/>
      <c r="AD1127" s="7"/>
      <c r="AE1127" s="7"/>
      <c r="AF1127" s="7"/>
      <c r="AG1127" s="7"/>
      <c r="AH1127" s="7">
        <v>0</v>
      </c>
    </row>
    <row r="1128" spans="1:34" ht="14.25" customHeight="1">
      <c r="A1128" s="27">
        <v>41791</v>
      </c>
      <c r="B1128" s="7" t="s">
        <v>751</v>
      </c>
      <c r="C1128" s="7" t="s">
        <v>1865</v>
      </c>
      <c r="D1128" s="7" t="s">
        <v>1374</v>
      </c>
      <c r="E1128" s="7" t="s">
        <v>943</v>
      </c>
      <c r="F1128" s="7" t="s">
        <v>99</v>
      </c>
      <c r="G1128" s="7" t="s">
        <v>99</v>
      </c>
      <c r="H1128" s="7" t="s">
        <v>99</v>
      </c>
      <c r="I1128" s="7" t="s">
        <v>99</v>
      </c>
      <c r="J1128" s="7" t="s">
        <v>99</v>
      </c>
      <c r="K1128" s="7" t="s">
        <v>99</v>
      </c>
      <c r="L1128" s="7" t="s">
        <v>99</v>
      </c>
      <c r="M1128" s="7" t="s">
        <v>99</v>
      </c>
      <c r="N1128" s="7" t="s">
        <v>99</v>
      </c>
      <c r="O1128" s="7" t="s">
        <v>99</v>
      </c>
      <c r="P1128" s="7" t="s">
        <v>99</v>
      </c>
      <c r="Q1128" s="7" t="s">
        <v>99</v>
      </c>
      <c r="R1128" s="7" t="s">
        <v>99</v>
      </c>
      <c r="S1128" s="7" t="s">
        <v>99</v>
      </c>
      <c r="T1128" s="7" t="s">
        <v>99</v>
      </c>
      <c r="U1128" s="7" t="s">
        <v>99</v>
      </c>
      <c r="V1128" s="7" t="s">
        <v>99</v>
      </c>
      <c r="W1128" s="7" t="s">
        <v>99</v>
      </c>
      <c r="X1128" s="7" t="s">
        <v>99</v>
      </c>
      <c r="Y1128" s="7" t="s">
        <v>99</v>
      </c>
      <c r="Z1128" s="7"/>
      <c r="AA1128" s="7"/>
      <c r="AB1128" s="7"/>
      <c r="AC1128" s="7"/>
      <c r="AD1128" s="7"/>
      <c r="AE1128" s="7"/>
      <c r="AF1128" s="7"/>
      <c r="AG1128" s="7"/>
      <c r="AH1128" s="7">
        <v>0</v>
      </c>
    </row>
    <row r="1129" spans="1:34" ht="14.25" customHeight="1">
      <c r="A1129" s="27">
        <v>41791</v>
      </c>
      <c r="B1129" s="7" t="s">
        <v>751</v>
      </c>
      <c r="C1129" s="7" t="s">
        <v>1865</v>
      </c>
      <c r="D1129" s="7" t="s">
        <v>1374</v>
      </c>
      <c r="E1129" s="7" t="s">
        <v>1861</v>
      </c>
      <c r="F1129" s="7" t="s">
        <v>99</v>
      </c>
      <c r="G1129" s="7" t="s">
        <v>99</v>
      </c>
      <c r="H1129" s="7" t="s">
        <v>99</v>
      </c>
      <c r="I1129" s="7" t="s">
        <v>99</v>
      </c>
      <c r="J1129" s="7" t="s">
        <v>99</v>
      </c>
      <c r="K1129" s="7" t="s">
        <v>99</v>
      </c>
      <c r="L1129" s="7" t="s">
        <v>99</v>
      </c>
      <c r="M1129" s="7" t="s">
        <v>99</v>
      </c>
      <c r="N1129" s="7" t="s">
        <v>99</v>
      </c>
      <c r="O1129" s="7" t="s">
        <v>99</v>
      </c>
      <c r="P1129" s="7" t="s">
        <v>99</v>
      </c>
      <c r="Q1129" s="7" t="s">
        <v>99</v>
      </c>
      <c r="R1129" s="7" t="s">
        <v>99</v>
      </c>
      <c r="S1129" s="7" t="s">
        <v>99</v>
      </c>
      <c r="T1129" s="7" t="s">
        <v>99</v>
      </c>
      <c r="U1129" s="7" t="s">
        <v>99</v>
      </c>
      <c r="V1129" s="7" t="s">
        <v>99</v>
      </c>
      <c r="W1129" s="7" t="s">
        <v>99</v>
      </c>
      <c r="X1129" s="7" t="s">
        <v>99</v>
      </c>
      <c r="Y1129" s="7" t="s">
        <v>99</v>
      </c>
      <c r="Z1129" s="7"/>
      <c r="AA1129" s="7"/>
      <c r="AB1129" s="7"/>
      <c r="AC1129" s="7"/>
      <c r="AD1129" s="7"/>
      <c r="AE1129" s="7"/>
      <c r="AF1129" s="7"/>
      <c r="AG1129" s="7"/>
      <c r="AH1129" s="7">
        <v>0</v>
      </c>
    </row>
    <row r="1130" spans="1:34" ht="14.25" customHeight="1">
      <c r="A1130" s="27">
        <v>41791</v>
      </c>
      <c r="B1130" s="7" t="s">
        <v>751</v>
      </c>
      <c r="C1130" s="7" t="s">
        <v>1865</v>
      </c>
      <c r="D1130" s="7" t="s">
        <v>1374</v>
      </c>
      <c r="E1130" s="7" t="s">
        <v>1862</v>
      </c>
      <c r="F1130" s="7" t="s">
        <v>99</v>
      </c>
      <c r="G1130" s="7" t="s">
        <v>99</v>
      </c>
      <c r="H1130" s="7" t="s">
        <v>99</v>
      </c>
      <c r="I1130" s="7" t="s">
        <v>99</v>
      </c>
      <c r="J1130" s="7" t="s">
        <v>99</v>
      </c>
      <c r="K1130" s="7" t="s">
        <v>99</v>
      </c>
      <c r="L1130" s="7" t="s">
        <v>99</v>
      </c>
      <c r="M1130" s="7" t="s">
        <v>99</v>
      </c>
      <c r="N1130" s="7" t="s">
        <v>99</v>
      </c>
      <c r="O1130" s="7" t="s">
        <v>99</v>
      </c>
      <c r="P1130" s="7" t="s">
        <v>99</v>
      </c>
      <c r="Q1130" s="7" t="s">
        <v>99</v>
      </c>
      <c r="R1130" s="7" t="s">
        <v>99</v>
      </c>
      <c r="S1130" s="7" t="s">
        <v>99</v>
      </c>
      <c r="T1130" s="7" t="s">
        <v>99</v>
      </c>
      <c r="U1130" s="7" t="s">
        <v>99</v>
      </c>
      <c r="V1130" s="7" t="s">
        <v>99</v>
      </c>
      <c r="W1130" s="7" t="s">
        <v>99</v>
      </c>
      <c r="X1130" s="7" t="s">
        <v>99</v>
      </c>
      <c r="Y1130" s="7" t="s">
        <v>99</v>
      </c>
      <c r="Z1130" s="7"/>
      <c r="AA1130" s="7"/>
      <c r="AB1130" s="7"/>
      <c r="AC1130" s="7"/>
      <c r="AD1130" s="7"/>
      <c r="AE1130" s="7"/>
      <c r="AF1130" s="7"/>
      <c r="AG1130" s="7"/>
      <c r="AH1130" s="7">
        <v>0</v>
      </c>
    </row>
    <row r="1131" spans="1:34" ht="14.25" customHeight="1">
      <c r="A1131" s="27">
        <v>41791</v>
      </c>
      <c r="B1131" s="7" t="s">
        <v>751</v>
      </c>
      <c r="C1131" s="7" t="s">
        <v>405</v>
      </c>
      <c r="D1131" s="7" t="s">
        <v>734</v>
      </c>
      <c r="E1131" s="7" t="s">
        <v>1843</v>
      </c>
      <c r="F1131" s="7" t="s">
        <v>99</v>
      </c>
      <c r="G1131" s="7" t="s">
        <v>99</v>
      </c>
      <c r="H1131" s="7" t="s">
        <v>99</v>
      </c>
      <c r="I1131" s="7" t="s">
        <v>99</v>
      </c>
      <c r="J1131" s="7" t="s">
        <v>99</v>
      </c>
      <c r="K1131" s="7" t="s">
        <v>99</v>
      </c>
      <c r="L1131" s="7" t="s">
        <v>99</v>
      </c>
      <c r="M1131" s="7" t="s">
        <v>99</v>
      </c>
      <c r="N1131" s="7" t="s">
        <v>99</v>
      </c>
      <c r="O1131" s="7" t="s">
        <v>99</v>
      </c>
      <c r="P1131" s="7" t="s">
        <v>99</v>
      </c>
      <c r="Q1131" s="7" t="s">
        <v>99</v>
      </c>
      <c r="R1131" s="7" t="s">
        <v>99</v>
      </c>
      <c r="S1131" s="7" t="s">
        <v>99</v>
      </c>
      <c r="T1131" s="7" t="s">
        <v>99</v>
      </c>
      <c r="U1131" s="7" t="s">
        <v>99</v>
      </c>
      <c r="V1131" s="7" t="s">
        <v>99</v>
      </c>
      <c r="W1131" s="7" t="s">
        <v>99</v>
      </c>
      <c r="X1131" s="7" t="s">
        <v>99</v>
      </c>
      <c r="Y1131" s="7" t="s">
        <v>99</v>
      </c>
      <c r="Z1131" s="7"/>
      <c r="AA1131" s="7"/>
      <c r="AB1131" s="7"/>
      <c r="AC1131" s="7"/>
      <c r="AD1131" s="7"/>
      <c r="AE1131" s="7"/>
      <c r="AF1131" s="7"/>
      <c r="AG1131" s="7"/>
      <c r="AH1131" s="7">
        <v>0</v>
      </c>
    </row>
    <row r="1132" spans="1:34" ht="14.25" customHeight="1">
      <c r="A1132" s="27">
        <v>41791</v>
      </c>
      <c r="B1132" s="7" t="s">
        <v>751</v>
      </c>
      <c r="C1132" s="7" t="s">
        <v>405</v>
      </c>
      <c r="D1132" s="7" t="s">
        <v>734</v>
      </c>
      <c r="E1132" s="7" t="s">
        <v>943</v>
      </c>
      <c r="F1132" s="7" t="s">
        <v>99</v>
      </c>
      <c r="G1132" s="7" t="s">
        <v>99</v>
      </c>
      <c r="H1132" s="7" t="s">
        <v>99</v>
      </c>
      <c r="I1132" s="7" t="s">
        <v>99</v>
      </c>
      <c r="J1132" s="7" t="s">
        <v>99</v>
      </c>
      <c r="K1132" s="7" t="s">
        <v>99</v>
      </c>
      <c r="L1132" s="7" t="s">
        <v>99</v>
      </c>
      <c r="M1132" s="7" t="s">
        <v>99</v>
      </c>
      <c r="N1132" s="7" t="s">
        <v>99</v>
      </c>
      <c r="O1132" s="7" t="s">
        <v>99</v>
      </c>
      <c r="P1132" s="7" t="s">
        <v>99</v>
      </c>
      <c r="Q1132" s="7" t="s">
        <v>99</v>
      </c>
      <c r="R1132" s="7" t="s">
        <v>99</v>
      </c>
      <c r="S1132" s="7" t="s">
        <v>99</v>
      </c>
      <c r="T1132" s="7" t="s">
        <v>99</v>
      </c>
      <c r="U1132" s="7" t="s">
        <v>99</v>
      </c>
      <c r="V1132" s="7" t="s">
        <v>99</v>
      </c>
      <c r="W1132" s="7" t="s">
        <v>99</v>
      </c>
      <c r="X1132" s="7" t="s">
        <v>99</v>
      </c>
      <c r="Y1132" s="7" t="s">
        <v>99</v>
      </c>
      <c r="Z1132" s="7"/>
      <c r="AA1132" s="7"/>
      <c r="AB1132" s="7"/>
      <c r="AC1132" s="7"/>
      <c r="AD1132" s="7"/>
      <c r="AE1132" s="7"/>
      <c r="AF1132" s="7"/>
      <c r="AG1132" s="7"/>
      <c r="AH1132" s="7">
        <v>0</v>
      </c>
    </row>
    <row r="1133" spans="1:34" ht="14.25" customHeight="1">
      <c r="A1133" s="27">
        <v>41791</v>
      </c>
      <c r="B1133" s="7" t="s">
        <v>751</v>
      </c>
      <c r="C1133" s="7" t="s">
        <v>405</v>
      </c>
      <c r="D1133" s="7" t="s">
        <v>734</v>
      </c>
      <c r="E1133" s="7" t="s">
        <v>1861</v>
      </c>
      <c r="F1133" s="7" t="s">
        <v>99</v>
      </c>
      <c r="G1133" s="7" t="s">
        <v>99</v>
      </c>
      <c r="H1133" s="7" t="s">
        <v>99</v>
      </c>
      <c r="I1133" s="7" t="s">
        <v>99</v>
      </c>
      <c r="J1133" s="7" t="s">
        <v>99</v>
      </c>
      <c r="K1133" s="7" t="s">
        <v>99</v>
      </c>
      <c r="L1133" s="7" t="s">
        <v>99</v>
      </c>
      <c r="M1133" s="7" t="s">
        <v>99</v>
      </c>
      <c r="N1133" s="7" t="s">
        <v>99</v>
      </c>
      <c r="O1133" s="7" t="s">
        <v>99</v>
      </c>
      <c r="P1133" s="7" t="s">
        <v>99</v>
      </c>
      <c r="Q1133" s="7" t="s">
        <v>99</v>
      </c>
      <c r="R1133" s="7" t="s">
        <v>99</v>
      </c>
      <c r="S1133" s="7" t="s">
        <v>99</v>
      </c>
      <c r="T1133" s="7" t="s">
        <v>99</v>
      </c>
      <c r="U1133" s="7" t="s">
        <v>99</v>
      </c>
      <c r="V1133" s="7" t="s">
        <v>99</v>
      </c>
      <c r="W1133" s="7" t="s">
        <v>99</v>
      </c>
      <c r="X1133" s="7" t="s">
        <v>99</v>
      </c>
      <c r="Y1133" s="7" t="s">
        <v>99</v>
      </c>
      <c r="Z1133" s="7"/>
      <c r="AA1133" s="7"/>
      <c r="AB1133" s="7"/>
      <c r="AC1133" s="7"/>
      <c r="AD1133" s="7"/>
      <c r="AE1133" s="7"/>
      <c r="AF1133" s="7"/>
      <c r="AG1133" s="7"/>
      <c r="AH1133" s="7">
        <v>0</v>
      </c>
    </row>
    <row r="1134" spans="1:34" ht="14.25" customHeight="1">
      <c r="A1134" s="27">
        <v>41791</v>
      </c>
      <c r="B1134" s="7" t="s">
        <v>751</v>
      </c>
      <c r="C1134" s="7" t="s">
        <v>405</v>
      </c>
      <c r="D1134" s="7" t="s">
        <v>734</v>
      </c>
      <c r="E1134" s="7" t="s">
        <v>1862</v>
      </c>
      <c r="F1134" s="7" t="s">
        <v>99</v>
      </c>
      <c r="G1134" s="7" t="s">
        <v>99</v>
      </c>
      <c r="H1134" s="7" t="s">
        <v>99</v>
      </c>
      <c r="I1134" s="7" t="s">
        <v>99</v>
      </c>
      <c r="J1134" s="7" t="s">
        <v>99</v>
      </c>
      <c r="K1134" s="7" t="s">
        <v>99</v>
      </c>
      <c r="L1134" s="7" t="s">
        <v>99</v>
      </c>
      <c r="M1134" s="7" t="s">
        <v>99</v>
      </c>
      <c r="N1134" s="7" t="s">
        <v>99</v>
      </c>
      <c r="O1134" s="7" t="s">
        <v>99</v>
      </c>
      <c r="P1134" s="7" t="s">
        <v>99</v>
      </c>
      <c r="Q1134" s="7" t="s">
        <v>99</v>
      </c>
      <c r="R1134" s="7" t="s">
        <v>99</v>
      </c>
      <c r="S1134" s="7" t="s">
        <v>99</v>
      </c>
      <c r="T1134" s="7" t="s">
        <v>99</v>
      </c>
      <c r="U1134" s="7" t="s">
        <v>99</v>
      </c>
      <c r="V1134" s="7" t="s">
        <v>99</v>
      </c>
      <c r="W1134" s="7" t="s">
        <v>99</v>
      </c>
      <c r="X1134" s="7" t="s">
        <v>99</v>
      </c>
      <c r="Y1134" s="7" t="s">
        <v>99</v>
      </c>
      <c r="Z1134" s="7"/>
      <c r="AA1134" s="7"/>
      <c r="AB1134" s="7"/>
      <c r="AC1134" s="7"/>
      <c r="AD1134" s="7"/>
      <c r="AE1134" s="7"/>
      <c r="AF1134" s="7"/>
      <c r="AG1134" s="7"/>
      <c r="AH1134" s="7">
        <v>0</v>
      </c>
    </row>
    <row r="1135" spans="1:34">
      <c r="A1135" s="27">
        <v>41791</v>
      </c>
      <c r="B1135" s="7" t="s">
        <v>1760</v>
      </c>
      <c r="C1135" s="7" t="s">
        <v>1151</v>
      </c>
      <c r="D1135" s="7" t="s">
        <v>734</v>
      </c>
      <c r="E1135" s="7" t="s">
        <v>1843</v>
      </c>
      <c r="F1135" s="7">
        <v>360</v>
      </c>
      <c r="G1135" s="7">
        <v>139</v>
      </c>
      <c r="H1135" s="7">
        <v>43</v>
      </c>
      <c r="I1135" s="7" t="s">
        <v>99</v>
      </c>
      <c r="J1135" s="7">
        <v>75</v>
      </c>
      <c r="K1135" s="7" t="s">
        <v>99</v>
      </c>
      <c r="L1135" s="7" t="s">
        <v>99</v>
      </c>
      <c r="M1135" s="7" t="s">
        <v>99</v>
      </c>
      <c r="N1135" s="7" t="s">
        <v>99</v>
      </c>
      <c r="O1135" s="7" t="s">
        <v>99</v>
      </c>
      <c r="P1135" s="7">
        <v>9</v>
      </c>
      <c r="Q1135" s="7">
        <v>6</v>
      </c>
      <c r="R1135" s="7">
        <v>15</v>
      </c>
      <c r="S1135" s="7">
        <v>12</v>
      </c>
      <c r="T1135" s="7">
        <v>13</v>
      </c>
      <c r="U1135" s="7">
        <v>8</v>
      </c>
      <c r="V1135" s="7">
        <v>13</v>
      </c>
      <c r="W1135" s="7">
        <v>7</v>
      </c>
      <c r="X1135" s="7">
        <v>15</v>
      </c>
      <c r="Y1135" s="7">
        <v>5</v>
      </c>
      <c r="Z1135" s="7"/>
      <c r="AA1135" s="7"/>
      <c r="AB1135" s="7"/>
      <c r="AC1135" s="7"/>
      <c r="AD1135" s="7"/>
      <c r="AE1135" s="7"/>
      <c r="AF1135" s="7"/>
      <c r="AG1135" s="7"/>
      <c r="AH1135" s="7">
        <v>0</v>
      </c>
    </row>
    <row r="1136" spans="1:34">
      <c r="A1136" s="27">
        <v>41791</v>
      </c>
      <c r="B1136" s="7" t="s">
        <v>1760</v>
      </c>
      <c r="C1136" s="7" t="s">
        <v>1151</v>
      </c>
      <c r="D1136" s="7" t="s">
        <v>734</v>
      </c>
      <c r="E1136" s="7" t="s">
        <v>943</v>
      </c>
      <c r="F1136" s="7">
        <v>3058</v>
      </c>
      <c r="G1136" s="7">
        <v>1184</v>
      </c>
      <c r="H1136" s="7">
        <v>317</v>
      </c>
      <c r="I1136" s="7" t="s">
        <v>99</v>
      </c>
      <c r="J1136" s="7">
        <v>613</v>
      </c>
      <c r="K1136" s="7" t="s">
        <v>99</v>
      </c>
      <c r="L1136" s="7" t="s">
        <v>99</v>
      </c>
      <c r="M1136" s="7" t="s">
        <v>99</v>
      </c>
      <c r="N1136" s="7" t="s">
        <v>99</v>
      </c>
      <c r="O1136" s="7" t="s">
        <v>99</v>
      </c>
      <c r="P1136" s="7">
        <v>64</v>
      </c>
      <c r="Q1136" s="7">
        <v>33</v>
      </c>
      <c r="R1136" s="7">
        <v>152</v>
      </c>
      <c r="S1136" s="7">
        <v>148</v>
      </c>
      <c r="T1136" s="7">
        <v>91</v>
      </c>
      <c r="U1136" s="7">
        <v>95</v>
      </c>
      <c r="V1136" s="7">
        <v>62</v>
      </c>
      <c r="W1136" s="7">
        <v>92</v>
      </c>
      <c r="X1136" s="7">
        <v>158</v>
      </c>
      <c r="Y1136" s="7">
        <v>49</v>
      </c>
      <c r="Z1136" s="7"/>
      <c r="AA1136" s="7"/>
      <c r="AB1136" s="7"/>
      <c r="AC1136" s="7"/>
      <c r="AD1136" s="7"/>
      <c r="AE1136" s="7"/>
      <c r="AF1136" s="7"/>
      <c r="AG1136" s="7"/>
      <c r="AH1136" s="7">
        <v>0</v>
      </c>
    </row>
    <row r="1137" spans="1:34">
      <c r="A1137" s="27">
        <v>41791</v>
      </c>
      <c r="B1137" s="7" t="s">
        <v>1760</v>
      </c>
      <c r="C1137" s="7" t="s">
        <v>1151</v>
      </c>
      <c r="D1137" s="7" t="s">
        <v>734</v>
      </c>
      <c r="E1137" s="7" t="s">
        <v>1861</v>
      </c>
      <c r="F1137" s="7">
        <v>1510</v>
      </c>
      <c r="G1137" s="7">
        <v>597</v>
      </c>
      <c r="H1137" s="7">
        <v>173</v>
      </c>
      <c r="I1137" s="7" t="s">
        <v>99</v>
      </c>
      <c r="J1137" s="7">
        <v>299</v>
      </c>
      <c r="K1137" s="7" t="s">
        <v>99</v>
      </c>
      <c r="L1137" s="7" t="s">
        <v>99</v>
      </c>
      <c r="M1137" s="7" t="s">
        <v>99</v>
      </c>
      <c r="N1137" s="7" t="s">
        <v>99</v>
      </c>
      <c r="O1137" s="7" t="s">
        <v>99</v>
      </c>
      <c r="P1137" s="7">
        <v>27</v>
      </c>
      <c r="Q1137" s="7">
        <v>16</v>
      </c>
      <c r="R1137" s="7">
        <v>73</v>
      </c>
      <c r="S1137" s="7">
        <v>59</v>
      </c>
      <c r="T1137" s="7">
        <v>32</v>
      </c>
      <c r="U1137" s="7">
        <v>42</v>
      </c>
      <c r="V1137" s="7">
        <v>48</v>
      </c>
      <c r="W1137" s="7">
        <v>53</v>
      </c>
      <c r="X1137" s="7">
        <v>67</v>
      </c>
      <c r="Y1137" s="7">
        <v>24</v>
      </c>
      <c r="Z1137" s="7"/>
      <c r="AA1137" s="7"/>
      <c r="AB1137" s="7"/>
      <c r="AC1137" s="7"/>
      <c r="AD1137" s="7"/>
      <c r="AE1137" s="7"/>
      <c r="AF1137" s="7"/>
      <c r="AG1137" s="7"/>
      <c r="AH1137" s="7">
        <v>0</v>
      </c>
    </row>
    <row r="1138" spans="1:34">
      <c r="A1138" s="27">
        <v>41791</v>
      </c>
      <c r="B1138" s="7" t="s">
        <v>1760</v>
      </c>
      <c r="C1138" s="7" t="s">
        <v>1151</v>
      </c>
      <c r="D1138" s="7" t="s">
        <v>734</v>
      </c>
      <c r="E1138" s="7" t="s">
        <v>1862</v>
      </c>
      <c r="F1138" s="7">
        <v>1548</v>
      </c>
      <c r="G1138" s="7">
        <v>587</v>
      </c>
      <c r="H1138" s="7">
        <v>144</v>
      </c>
      <c r="I1138" s="7" t="s">
        <v>99</v>
      </c>
      <c r="J1138" s="7">
        <v>314</v>
      </c>
      <c r="K1138" s="7" t="s">
        <v>99</v>
      </c>
      <c r="L1138" s="7" t="s">
        <v>99</v>
      </c>
      <c r="M1138" s="7" t="s">
        <v>99</v>
      </c>
      <c r="N1138" s="7" t="s">
        <v>99</v>
      </c>
      <c r="O1138" s="7" t="s">
        <v>99</v>
      </c>
      <c r="P1138" s="7">
        <v>37</v>
      </c>
      <c r="Q1138" s="7">
        <v>17</v>
      </c>
      <c r="R1138" s="7">
        <v>79</v>
      </c>
      <c r="S1138" s="7">
        <v>89</v>
      </c>
      <c r="T1138" s="7">
        <v>59</v>
      </c>
      <c r="U1138" s="7">
        <v>53</v>
      </c>
      <c r="V1138" s="7">
        <v>14</v>
      </c>
      <c r="W1138" s="7">
        <v>39</v>
      </c>
      <c r="X1138" s="7">
        <v>91</v>
      </c>
      <c r="Y1138" s="7">
        <v>25</v>
      </c>
      <c r="Z1138" s="7"/>
      <c r="AA1138" s="7"/>
      <c r="AB1138" s="7"/>
      <c r="AC1138" s="7"/>
      <c r="AD1138" s="7"/>
      <c r="AE1138" s="7"/>
      <c r="AF1138" s="7"/>
      <c r="AG1138" s="7"/>
      <c r="AH1138" s="7">
        <v>0</v>
      </c>
    </row>
    <row r="1139" spans="1:34" ht="14.25" customHeight="1">
      <c r="A1139" s="27">
        <v>41791</v>
      </c>
      <c r="B1139" s="7" t="s">
        <v>1760</v>
      </c>
      <c r="C1139" s="7" t="s">
        <v>1863</v>
      </c>
      <c r="D1139" s="7" t="s">
        <v>734</v>
      </c>
      <c r="E1139" s="7" t="s">
        <v>1843</v>
      </c>
      <c r="F1139" s="7">
        <v>122</v>
      </c>
      <c r="G1139" s="7">
        <v>61</v>
      </c>
      <c r="H1139" s="7">
        <v>11</v>
      </c>
      <c r="I1139" s="7" t="s">
        <v>99</v>
      </c>
      <c r="J1139" s="7">
        <v>14</v>
      </c>
      <c r="K1139" s="7" t="s">
        <v>99</v>
      </c>
      <c r="L1139" s="7" t="s">
        <v>99</v>
      </c>
      <c r="M1139" s="7" t="s">
        <v>99</v>
      </c>
      <c r="N1139" s="7" t="s">
        <v>99</v>
      </c>
      <c r="O1139" s="7" t="s">
        <v>99</v>
      </c>
      <c r="P1139" s="7">
        <v>3</v>
      </c>
      <c r="Q1139" s="7">
        <v>3</v>
      </c>
      <c r="R1139" s="7">
        <v>5</v>
      </c>
      <c r="S1139" s="7">
        <v>4</v>
      </c>
      <c r="T1139" s="7">
        <v>5</v>
      </c>
      <c r="U1139" s="7">
        <v>1</v>
      </c>
      <c r="V1139" s="7">
        <v>5</v>
      </c>
      <c r="W1139" s="7">
        <v>5</v>
      </c>
      <c r="X1139" s="7">
        <v>3</v>
      </c>
      <c r="Y1139" s="7">
        <v>2</v>
      </c>
      <c r="Z1139" s="7"/>
      <c r="AA1139" s="7"/>
      <c r="AB1139" s="7"/>
      <c r="AC1139" s="7"/>
      <c r="AD1139" s="7"/>
      <c r="AE1139" s="7"/>
      <c r="AF1139" s="7"/>
      <c r="AG1139" s="7"/>
      <c r="AH1139" s="7">
        <v>0</v>
      </c>
    </row>
    <row r="1140" spans="1:34" ht="14.25" customHeight="1">
      <c r="A1140" s="27">
        <v>41791</v>
      </c>
      <c r="B1140" s="7" t="s">
        <v>1760</v>
      </c>
      <c r="C1140" s="7" t="s">
        <v>1863</v>
      </c>
      <c r="D1140" s="7" t="s">
        <v>734</v>
      </c>
      <c r="E1140" s="7" t="s">
        <v>943</v>
      </c>
      <c r="F1140" s="7">
        <v>412</v>
      </c>
      <c r="G1140" s="7">
        <v>127</v>
      </c>
      <c r="H1140" s="7">
        <v>24</v>
      </c>
      <c r="I1140" s="7" t="s">
        <v>99</v>
      </c>
      <c r="J1140" s="7">
        <v>42</v>
      </c>
      <c r="K1140" s="7" t="s">
        <v>99</v>
      </c>
      <c r="L1140" s="7" t="s">
        <v>99</v>
      </c>
      <c r="M1140" s="7" t="s">
        <v>99</v>
      </c>
      <c r="N1140" s="7" t="s">
        <v>99</v>
      </c>
      <c r="O1140" s="7" t="s">
        <v>99</v>
      </c>
      <c r="P1140" s="7">
        <v>6</v>
      </c>
      <c r="Q1140" s="7">
        <v>6</v>
      </c>
      <c r="R1140" s="7">
        <v>9</v>
      </c>
      <c r="S1140" s="7">
        <v>58</v>
      </c>
      <c r="T1140" s="7">
        <v>45</v>
      </c>
      <c r="U1140" s="7">
        <v>2</v>
      </c>
      <c r="V1140" s="7">
        <v>15</v>
      </c>
      <c r="W1140" s="7">
        <v>37</v>
      </c>
      <c r="X1140" s="7">
        <v>3</v>
      </c>
      <c r="Y1140" s="7">
        <v>38</v>
      </c>
      <c r="Z1140" s="7"/>
      <c r="AA1140" s="7"/>
      <c r="AB1140" s="7"/>
      <c r="AC1140" s="7"/>
      <c r="AD1140" s="7"/>
      <c r="AE1140" s="7"/>
      <c r="AF1140" s="7"/>
      <c r="AG1140" s="7"/>
      <c r="AH1140" s="7">
        <v>0</v>
      </c>
    </row>
    <row r="1141" spans="1:34" ht="14.25" customHeight="1">
      <c r="A1141" s="27">
        <v>41791</v>
      </c>
      <c r="B1141" s="7" t="s">
        <v>1760</v>
      </c>
      <c r="C1141" s="7" t="s">
        <v>1863</v>
      </c>
      <c r="D1141" s="7" t="s">
        <v>734</v>
      </c>
      <c r="E1141" s="7" t="s">
        <v>1861</v>
      </c>
      <c r="F1141" s="7">
        <v>215</v>
      </c>
      <c r="G1141" s="7">
        <v>66</v>
      </c>
      <c r="H1141" s="7">
        <v>15</v>
      </c>
      <c r="I1141" s="7" t="s">
        <v>99</v>
      </c>
      <c r="J1141" s="7">
        <v>24</v>
      </c>
      <c r="K1141" s="7" t="s">
        <v>99</v>
      </c>
      <c r="L1141" s="7" t="s">
        <v>99</v>
      </c>
      <c r="M1141" s="7" t="s">
        <v>99</v>
      </c>
      <c r="N1141" s="7" t="s">
        <v>99</v>
      </c>
      <c r="O1141" s="7" t="s">
        <v>99</v>
      </c>
      <c r="P1141" s="7">
        <v>4</v>
      </c>
      <c r="Q1141" s="7">
        <v>3</v>
      </c>
      <c r="R1141" s="7">
        <v>5</v>
      </c>
      <c r="S1141" s="7">
        <v>20</v>
      </c>
      <c r="T1141" s="7">
        <v>15</v>
      </c>
      <c r="U1141" s="7">
        <v>1</v>
      </c>
      <c r="V1141" s="7">
        <v>7</v>
      </c>
      <c r="W1141" s="7">
        <v>36</v>
      </c>
      <c r="X1141" s="7">
        <v>2</v>
      </c>
      <c r="Y1141" s="7">
        <v>17</v>
      </c>
      <c r="Z1141" s="7"/>
      <c r="AA1141" s="7"/>
      <c r="AB1141" s="7"/>
      <c r="AC1141" s="7"/>
      <c r="AD1141" s="7"/>
      <c r="AE1141" s="7"/>
      <c r="AF1141" s="7"/>
      <c r="AG1141" s="7"/>
      <c r="AH1141" s="7">
        <v>0</v>
      </c>
    </row>
    <row r="1142" spans="1:34" ht="14.25" customHeight="1">
      <c r="A1142" s="27">
        <v>41791</v>
      </c>
      <c r="B1142" s="7" t="s">
        <v>1760</v>
      </c>
      <c r="C1142" s="7" t="s">
        <v>1863</v>
      </c>
      <c r="D1142" s="7" t="s">
        <v>734</v>
      </c>
      <c r="E1142" s="7" t="s">
        <v>1862</v>
      </c>
      <c r="F1142" s="7">
        <v>197</v>
      </c>
      <c r="G1142" s="7">
        <v>61</v>
      </c>
      <c r="H1142" s="7">
        <v>9</v>
      </c>
      <c r="I1142" s="7" t="s">
        <v>99</v>
      </c>
      <c r="J1142" s="7">
        <v>18</v>
      </c>
      <c r="K1142" s="7" t="s">
        <v>99</v>
      </c>
      <c r="L1142" s="7" t="s">
        <v>99</v>
      </c>
      <c r="M1142" s="7" t="s">
        <v>99</v>
      </c>
      <c r="N1142" s="7" t="s">
        <v>99</v>
      </c>
      <c r="O1142" s="7" t="s">
        <v>99</v>
      </c>
      <c r="P1142" s="7">
        <v>2</v>
      </c>
      <c r="Q1142" s="7">
        <v>3</v>
      </c>
      <c r="R1142" s="7">
        <v>4</v>
      </c>
      <c r="S1142" s="7">
        <v>38</v>
      </c>
      <c r="T1142" s="7">
        <v>30</v>
      </c>
      <c r="U1142" s="7">
        <v>1</v>
      </c>
      <c r="V1142" s="7">
        <v>8</v>
      </c>
      <c r="W1142" s="7">
        <v>1</v>
      </c>
      <c r="X1142" s="7">
        <v>1</v>
      </c>
      <c r="Y1142" s="7">
        <v>21</v>
      </c>
      <c r="Z1142" s="7"/>
      <c r="AA1142" s="7"/>
      <c r="AB1142" s="7"/>
      <c r="AC1142" s="7"/>
      <c r="AD1142" s="7"/>
      <c r="AE1142" s="7"/>
      <c r="AF1142" s="7"/>
      <c r="AG1142" s="7"/>
      <c r="AH1142" s="7">
        <v>0</v>
      </c>
    </row>
    <row r="1143" spans="1:34" ht="14.25" customHeight="1">
      <c r="A1143" s="27">
        <v>41791</v>
      </c>
      <c r="B1143" s="7" t="s">
        <v>1760</v>
      </c>
      <c r="C1143" s="7" t="s">
        <v>1865</v>
      </c>
      <c r="D1143" s="7" t="s">
        <v>734</v>
      </c>
      <c r="E1143" s="7" t="s">
        <v>1843</v>
      </c>
      <c r="F1143" s="7">
        <v>238</v>
      </c>
      <c r="G1143" s="7">
        <v>78</v>
      </c>
      <c r="H1143" s="7">
        <v>32</v>
      </c>
      <c r="I1143" s="7" t="s">
        <v>99</v>
      </c>
      <c r="J1143" s="7">
        <v>61</v>
      </c>
      <c r="K1143" s="7" t="s">
        <v>99</v>
      </c>
      <c r="L1143" s="7" t="s">
        <v>99</v>
      </c>
      <c r="M1143" s="7" t="s">
        <v>99</v>
      </c>
      <c r="N1143" s="7" t="s">
        <v>99</v>
      </c>
      <c r="O1143" s="7" t="s">
        <v>99</v>
      </c>
      <c r="P1143" s="7">
        <v>6</v>
      </c>
      <c r="Q1143" s="7">
        <v>3</v>
      </c>
      <c r="R1143" s="7">
        <v>10</v>
      </c>
      <c r="S1143" s="7">
        <v>8</v>
      </c>
      <c r="T1143" s="7">
        <v>8</v>
      </c>
      <c r="U1143" s="7">
        <v>7</v>
      </c>
      <c r="V1143" s="7">
        <v>8</v>
      </c>
      <c r="W1143" s="7">
        <v>2</v>
      </c>
      <c r="X1143" s="7">
        <v>12</v>
      </c>
      <c r="Y1143" s="7">
        <v>3</v>
      </c>
      <c r="Z1143" s="7"/>
      <c r="AA1143" s="7"/>
      <c r="AB1143" s="7"/>
      <c r="AC1143" s="7"/>
      <c r="AD1143" s="7"/>
      <c r="AE1143" s="7"/>
      <c r="AF1143" s="7"/>
      <c r="AG1143" s="7"/>
      <c r="AH1143" s="7">
        <v>0</v>
      </c>
    </row>
    <row r="1144" spans="1:34" ht="14.25" customHeight="1">
      <c r="A1144" s="27">
        <v>41791</v>
      </c>
      <c r="B1144" s="7" t="s">
        <v>1760</v>
      </c>
      <c r="C1144" s="7" t="s">
        <v>1865</v>
      </c>
      <c r="D1144" s="7" t="s">
        <v>734</v>
      </c>
      <c r="E1144" s="7" t="s">
        <v>943</v>
      </c>
      <c r="F1144" s="7">
        <v>2646</v>
      </c>
      <c r="G1144" s="7">
        <v>1057</v>
      </c>
      <c r="H1144" s="7">
        <v>293</v>
      </c>
      <c r="I1144" s="7" t="s">
        <v>99</v>
      </c>
      <c r="J1144" s="7">
        <v>571</v>
      </c>
      <c r="K1144" s="7" t="s">
        <v>99</v>
      </c>
      <c r="L1144" s="7" t="s">
        <v>99</v>
      </c>
      <c r="M1144" s="7" t="s">
        <v>99</v>
      </c>
      <c r="N1144" s="7" t="s">
        <v>99</v>
      </c>
      <c r="O1144" s="7" t="s">
        <v>99</v>
      </c>
      <c r="P1144" s="7">
        <v>58</v>
      </c>
      <c r="Q1144" s="7">
        <v>27</v>
      </c>
      <c r="R1144" s="7">
        <v>143</v>
      </c>
      <c r="S1144" s="7">
        <v>90</v>
      </c>
      <c r="T1144" s="7">
        <v>46</v>
      </c>
      <c r="U1144" s="7">
        <v>93</v>
      </c>
      <c r="V1144" s="7">
        <v>47</v>
      </c>
      <c r="W1144" s="7">
        <v>55</v>
      </c>
      <c r="X1144" s="7">
        <v>155</v>
      </c>
      <c r="Y1144" s="7">
        <v>11</v>
      </c>
      <c r="Z1144" s="7"/>
      <c r="AA1144" s="7"/>
      <c r="AB1144" s="7"/>
      <c r="AC1144" s="7"/>
      <c r="AD1144" s="7"/>
      <c r="AE1144" s="7"/>
      <c r="AF1144" s="7"/>
      <c r="AG1144" s="7"/>
      <c r="AH1144" s="7">
        <v>0</v>
      </c>
    </row>
    <row r="1145" spans="1:34" ht="14.25" customHeight="1">
      <c r="A1145" s="27">
        <v>41791</v>
      </c>
      <c r="B1145" s="7" t="s">
        <v>1760</v>
      </c>
      <c r="C1145" s="7" t="s">
        <v>1865</v>
      </c>
      <c r="D1145" s="7" t="s">
        <v>734</v>
      </c>
      <c r="E1145" s="7" t="s">
        <v>1861</v>
      </c>
      <c r="F1145" s="7">
        <v>1295</v>
      </c>
      <c r="G1145" s="7">
        <v>531</v>
      </c>
      <c r="H1145" s="7">
        <v>158</v>
      </c>
      <c r="I1145" s="7" t="s">
        <v>99</v>
      </c>
      <c r="J1145" s="7">
        <v>275</v>
      </c>
      <c r="K1145" s="7" t="s">
        <v>99</v>
      </c>
      <c r="L1145" s="7" t="s">
        <v>99</v>
      </c>
      <c r="M1145" s="7" t="s">
        <v>99</v>
      </c>
      <c r="N1145" s="7" t="s">
        <v>99</v>
      </c>
      <c r="O1145" s="7" t="s">
        <v>99</v>
      </c>
      <c r="P1145" s="7">
        <v>23</v>
      </c>
      <c r="Q1145" s="7">
        <v>13</v>
      </c>
      <c r="R1145" s="7">
        <v>68</v>
      </c>
      <c r="S1145" s="7">
        <v>39</v>
      </c>
      <c r="T1145" s="7">
        <v>17</v>
      </c>
      <c r="U1145" s="7">
        <v>41</v>
      </c>
      <c r="V1145" s="7">
        <v>41</v>
      </c>
      <c r="W1145" s="7">
        <v>17</v>
      </c>
      <c r="X1145" s="7">
        <v>65</v>
      </c>
      <c r="Y1145" s="7">
        <v>7</v>
      </c>
      <c r="Z1145" s="7"/>
      <c r="AA1145" s="7"/>
      <c r="AB1145" s="7"/>
      <c r="AC1145" s="7"/>
      <c r="AD1145" s="7"/>
      <c r="AE1145" s="7"/>
      <c r="AF1145" s="7"/>
      <c r="AG1145" s="7"/>
      <c r="AH1145" s="7">
        <v>0</v>
      </c>
    </row>
    <row r="1146" spans="1:34" ht="14.25" customHeight="1">
      <c r="A1146" s="27">
        <v>41791</v>
      </c>
      <c r="B1146" s="7" t="s">
        <v>1760</v>
      </c>
      <c r="C1146" s="7" t="s">
        <v>1865</v>
      </c>
      <c r="D1146" s="7" t="s">
        <v>734</v>
      </c>
      <c r="E1146" s="7" t="s">
        <v>1862</v>
      </c>
      <c r="F1146" s="7">
        <v>1351</v>
      </c>
      <c r="G1146" s="7">
        <v>526</v>
      </c>
      <c r="H1146" s="7">
        <v>135</v>
      </c>
      <c r="I1146" s="7" t="s">
        <v>99</v>
      </c>
      <c r="J1146" s="7">
        <v>296</v>
      </c>
      <c r="K1146" s="7" t="s">
        <v>99</v>
      </c>
      <c r="L1146" s="7" t="s">
        <v>99</v>
      </c>
      <c r="M1146" s="7" t="s">
        <v>99</v>
      </c>
      <c r="N1146" s="7" t="s">
        <v>99</v>
      </c>
      <c r="O1146" s="7" t="s">
        <v>99</v>
      </c>
      <c r="P1146" s="7">
        <v>35</v>
      </c>
      <c r="Q1146" s="7">
        <v>14</v>
      </c>
      <c r="R1146" s="7">
        <v>75</v>
      </c>
      <c r="S1146" s="7">
        <v>51</v>
      </c>
      <c r="T1146" s="7">
        <v>29</v>
      </c>
      <c r="U1146" s="7">
        <v>52</v>
      </c>
      <c r="V1146" s="7">
        <v>6</v>
      </c>
      <c r="W1146" s="7">
        <v>38</v>
      </c>
      <c r="X1146" s="7">
        <v>90</v>
      </c>
      <c r="Y1146" s="7">
        <v>4</v>
      </c>
      <c r="Z1146" s="7"/>
      <c r="AA1146" s="7"/>
      <c r="AB1146" s="7"/>
      <c r="AC1146" s="7"/>
      <c r="AD1146" s="7"/>
      <c r="AE1146" s="7"/>
      <c r="AF1146" s="7"/>
      <c r="AG1146" s="7"/>
      <c r="AH1146" s="7">
        <v>0</v>
      </c>
    </row>
    <row r="1147" spans="1:34" ht="14.25" customHeight="1">
      <c r="A1147" s="27">
        <v>41791</v>
      </c>
      <c r="B1147" s="7" t="s">
        <v>1760</v>
      </c>
      <c r="C1147" s="7" t="s">
        <v>1865</v>
      </c>
      <c r="D1147" s="7" t="s">
        <v>1866</v>
      </c>
      <c r="E1147" s="7" t="s">
        <v>1843</v>
      </c>
      <c r="F1147" s="7">
        <v>234</v>
      </c>
      <c r="G1147" s="7">
        <v>76</v>
      </c>
      <c r="H1147" s="7">
        <v>32</v>
      </c>
      <c r="I1147" s="7" t="s">
        <v>99</v>
      </c>
      <c r="J1147" s="7">
        <v>61</v>
      </c>
      <c r="K1147" s="7" t="s">
        <v>99</v>
      </c>
      <c r="L1147" s="7" t="s">
        <v>99</v>
      </c>
      <c r="M1147" s="7" t="s">
        <v>99</v>
      </c>
      <c r="N1147" s="7" t="s">
        <v>99</v>
      </c>
      <c r="O1147" s="7" t="s">
        <v>99</v>
      </c>
      <c r="P1147" s="7">
        <v>4</v>
      </c>
      <c r="Q1147" s="7">
        <v>3</v>
      </c>
      <c r="R1147" s="7">
        <v>10</v>
      </c>
      <c r="S1147" s="7">
        <v>8</v>
      </c>
      <c r="T1147" s="7">
        <v>8</v>
      </c>
      <c r="U1147" s="7">
        <v>7</v>
      </c>
      <c r="V1147" s="7">
        <v>8</v>
      </c>
      <c r="W1147" s="7">
        <v>2</v>
      </c>
      <c r="X1147" s="7">
        <v>12</v>
      </c>
      <c r="Y1147" s="7">
        <v>3</v>
      </c>
      <c r="Z1147" s="7"/>
      <c r="AA1147" s="7"/>
      <c r="AB1147" s="7"/>
      <c r="AC1147" s="7"/>
      <c r="AD1147" s="7"/>
      <c r="AE1147" s="7"/>
      <c r="AF1147" s="7"/>
      <c r="AG1147" s="7"/>
      <c r="AH1147" s="7">
        <v>0</v>
      </c>
    </row>
    <row r="1148" spans="1:34" ht="14.25" customHeight="1">
      <c r="A1148" s="27">
        <v>41791</v>
      </c>
      <c r="B1148" s="7" t="s">
        <v>1760</v>
      </c>
      <c r="C1148" s="7" t="s">
        <v>1865</v>
      </c>
      <c r="D1148" s="7" t="s">
        <v>1866</v>
      </c>
      <c r="E1148" s="7" t="s">
        <v>943</v>
      </c>
      <c r="F1148" s="7">
        <v>2553</v>
      </c>
      <c r="G1148" s="7">
        <v>997</v>
      </c>
      <c r="H1148" s="7">
        <v>293</v>
      </c>
      <c r="I1148" s="7" t="s">
        <v>99</v>
      </c>
      <c r="J1148" s="7">
        <v>571</v>
      </c>
      <c r="K1148" s="7" t="s">
        <v>99</v>
      </c>
      <c r="L1148" s="7" t="s">
        <v>99</v>
      </c>
      <c r="M1148" s="7" t="s">
        <v>99</v>
      </c>
      <c r="N1148" s="7" t="s">
        <v>99</v>
      </c>
      <c r="O1148" s="7" t="s">
        <v>99</v>
      </c>
      <c r="P1148" s="7">
        <v>25</v>
      </c>
      <c r="Q1148" s="7">
        <v>27</v>
      </c>
      <c r="R1148" s="7">
        <v>143</v>
      </c>
      <c r="S1148" s="7">
        <v>90</v>
      </c>
      <c r="T1148" s="7">
        <v>46</v>
      </c>
      <c r="U1148" s="7">
        <v>93</v>
      </c>
      <c r="V1148" s="7">
        <v>47</v>
      </c>
      <c r="W1148" s="7">
        <v>55</v>
      </c>
      <c r="X1148" s="7">
        <v>155</v>
      </c>
      <c r="Y1148" s="7">
        <v>11</v>
      </c>
      <c r="Z1148" s="7"/>
      <c r="AA1148" s="7"/>
      <c r="AB1148" s="7"/>
      <c r="AC1148" s="7"/>
      <c r="AD1148" s="7"/>
      <c r="AE1148" s="7"/>
      <c r="AF1148" s="7"/>
      <c r="AG1148" s="7"/>
      <c r="AH1148" s="7">
        <v>0</v>
      </c>
    </row>
    <row r="1149" spans="1:34" ht="14.25" customHeight="1">
      <c r="A1149" s="27">
        <v>41791</v>
      </c>
      <c r="B1149" s="7" t="s">
        <v>1760</v>
      </c>
      <c r="C1149" s="7" t="s">
        <v>1865</v>
      </c>
      <c r="D1149" s="7" t="s">
        <v>1866</v>
      </c>
      <c r="E1149" s="7" t="s">
        <v>1861</v>
      </c>
      <c r="F1149" s="7">
        <v>1278</v>
      </c>
      <c r="G1149" s="7">
        <v>523</v>
      </c>
      <c r="H1149" s="7">
        <v>158</v>
      </c>
      <c r="I1149" s="7" t="s">
        <v>99</v>
      </c>
      <c r="J1149" s="7">
        <v>275</v>
      </c>
      <c r="K1149" s="7" t="s">
        <v>99</v>
      </c>
      <c r="L1149" s="7" t="s">
        <v>99</v>
      </c>
      <c r="M1149" s="7" t="s">
        <v>99</v>
      </c>
      <c r="N1149" s="7" t="s">
        <v>99</v>
      </c>
      <c r="O1149" s="7" t="s">
        <v>99</v>
      </c>
      <c r="P1149" s="7">
        <v>14</v>
      </c>
      <c r="Q1149" s="7">
        <v>13</v>
      </c>
      <c r="R1149" s="7">
        <v>68</v>
      </c>
      <c r="S1149" s="7">
        <v>39</v>
      </c>
      <c r="T1149" s="7">
        <v>17</v>
      </c>
      <c r="U1149" s="7">
        <v>41</v>
      </c>
      <c r="V1149" s="7">
        <v>41</v>
      </c>
      <c r="W1149" s="7">
        <v>17</v>
      </c>
      <c r="X1149" s="7">
        <v>65</v>
      </c>
      <c r="Y1149" s="7">
        <v>7</v>
      </c>
      <c r="Z1149" s="7"/>
      <c r="AA1149" s="7"/>
      <c r="AB1149" s="7"/>
      <c r="AC1149" s="7"/>
      <c r="AD1149" s="7"/>
      <c r="AE1149" s="7"/>
      <c r="AF1149" s="7"/>
      <c r="AG1149" s="7"/>
      <c r="AH1149" s="7">
        <v>0</v>
      </c>
    </row>
    <row r="1150" spans="1:34" ht="14.25" customHeight="1">
      <c r="A1150" s="27">
        <v>41791</v>
      </c>
      <c r="B1150" s="7" t="s">
        <v>1760</v>
      </c>
      <c r="C1150" s="7" t="s">
        <v>1865</v>
      </c>
      <c r="D1150" s="7" t="s">
        <v>1866</v>
      </c>
      <c r="E1150" s="7" t="s">
        <v>1862</v>
      </c>
      <c r="F1150" s="7">
        <v>1275</v>
      </c>
      <c r="G1150" s="7">
        <v>474</v>
      </c>
      <c r="H1150" s="7">
        <v>135</v>
      </c>
      <c r="I1150" s="7" t="s">
        <v>99</v>
      </c>
      <c r="J1150" s="7">
        <v>296</v>
      </c>
      <c r="K1150" s="7" t="s">
        <v>99</v>
      </c>
      <c r="L1150" s="7" t="s">
        <v>99</v>
      </c>
      <c r="M1150" s="7" t="s">
        <v>99</v>
      </c>
      <c r="N1150" s="7" t="s">
        <v>99</v>
      </c>
      <c r="O1150" s="7" t="s">
        <v>99</v>
      </c>
      <c r="P1150" s="7">
        <v>11</v>
      </c>
      <c r="Q1150" s="7">
        <v>14</v>
      </c>
      <c r="R1150" s="7">
        <v>75</v>
      </c>
      <c r="S1150" s="7">
        <v>51</v>
      </c>
      <c r="T1150" s="7">
        <v>29</v>
      </c>
      <c r="U1150" s="7">
        <v>52</v>
      </c>
      <c r="V1150" s="7">
        <v>6</v>
      </c>
      <c r="W1150" s="7">
        <v>38</v>
      </c>
      <c r="X1150" s="7">
        <v>90</v>
      </c>
      <c r="Y1150" s="7">
        <v>4</v>
      </c>
      <c r="Z1150" s="7"/>
      <c r="AA1150" s="7"/>
      <c r="AB1150" s="7"/>
      <c r="AC1150" s="7"/>
      <c r="AD1150" s="7"/>
      <c r="AE1150" s="7"/>
      <c r="AF1150" s="7"/>
      <c r="AG1150" s="7"/>
      <c r="AH1150" s="7">
        <v>0</v>
      </c>
    </row>
    <row r="1151" spans="1:34" ht="14.25" customHeight="1">
      <c r="A1151" s="27">
        <v>41791</v>
      </c>
      <c r="B1151" s="7" t="s">
        <v>1760</v>
      </c>
      <c r="C1151" s="7" t="s">
        <v>1865</v>
      </c>
      <c r="D1151" s="7" t="s">
        <v>1374</v>
      </c>
      <c r="E1151" s="7" t="s">
        <v>1843</v>
      </c>
      <c r="F1151" s="7">
        <v>4</v>
      </c>
      <c r="G1151" s="7">
        <v>2</v>
      </c>
      <c r="H1151" s="7" t="s">
        <v>99</v>
      </c>
      <c r="I1151" s="7" t="s">
        <v>99</v>
      </c>
      <c r="J1151" s="7" t="s">
        <v>99</v>
      </c>
      <c r="K1151" s="7" t="s">
        <v>99</v>
      </c>
      <c r="L1151" s="7" t="s">
        <v>99</v>
      </c>
      <c r="M1151" s="7" t="s">
        <v>99</v>
      </c>
      <c r="N1151" s="7" t="s">
        <v>99</v>
      </c>
      <c r="O1151" s="7" t="s">
        <v>99</v>
      </c>
      <c r="P1151" s="7">
        <v>2</v>
      </c>
      <c r="Q1151" s="7" t="s">
        <v>99</v>
      </c>
      <c r="R1151" s="7" t="s">
        <v>99</v>
      </c>
      <c r="S1151" s="7" t="s">
        <v>99</v>
      </c>
      <c r="T1151" s="7" t="s">
        <v>99</v>
      </c>
      <c r="U1151" s="7" t="s">
        <v>99</v>
      </c>
      <c r="V1151" s="7" t="s">
        <v>99</v>
      </c>
      <c r="W1151" s="7" t="s">
        <v>99</v>
      </c>
      <c r="X1151" s="7" t="s">
        <v>99</v>
      </c>
      <c r="Y1151" s="7" t="s">
        <v>99</v>
      </c>
      <c r="Z1151" s="7"/>
      <c r="AA1151" s="7"/>
      <c r="AB1151" s="7"/>
      <c r="AC1151" s="7"/>
      <c r="AD1151" s="7"/>
      <c r="AE1151" s="7"/>
      <c r="AF1151" s="7"/>
      <c r="AG1151" s="7"/>
      <c r="AH1151" s="7">
        <v>0</v>
      </c>
    </row>
    <row r="1152" spans="1:34" ht="14.25" customHeight="1">
      <c r="A1152" s="27">
        <v>41791</v>
      </c>
      <c r="B1152" s="7" t="s">
        <v>1760</v>
      </c>
      <c r="C1152" s="7" t="s">
        <v>1865</v>
      </c>
      <c r="D1152" s="7" t="s">
        <v>1374</v>
      </c>
      <c r="E1152" s="7" t="s">
        <v>943</v>
      </c>
      <c r="F1152" s="7">
        <v>93</v>
      </c>
      <c r="G1152" s="7">
        <v>60</v>
      </c>
      <c r="H1152" s="7" t="s">
        <v>99</v>
      </c>
      <c r="I1152" s="7" t="s">
        <v>99</v>
      </c>
      <c r="J1152" s="7" t="s">
        <v>99</v>
      </c>
      <c r="K1152" s="7" t="s">
        <v>99</v>
      </c>
      <c r="L1152" s="7" t="s">
        <v>99</v>
      </c>
      <c r="M1152" s="7" t="s">
        <v>99</v>
      </c>
      <c r="N1152" s="7" t="s">
        <v>99</v>
      </c>
      <c r="O1152" s="7" t="s">
        <v>99</v>
      </c>
      <c r="P1152" s="7">
        <v>33</v>
      </c>
      <c r="Q1152" s="7" t="s">
        <v>99</v>
      </c>
      <c r="R1152" s="7" t="s">
        <v>99</v>
      </c>
      <c r="S1152" s="7" t="s">
        <v>99</v>
      </c>
      <c r="T1152" s="7" t="s">
        <v>99</v>
      </c>
      <c r="U1152" s="7" t="s">
        <v>99</v>
      </c>
      <c r="V1152" s="7" t="s">
        <v>99</v>
      </c>
      <c r="W1152" s="7" t="s">
        <v>99</v>
      </c>
      <c r="X1152" s="7" t="s">
        <v>99</v>
      </c>
      <c r="Y1152" s="7" t="s">
        <v>99</v>
      </c>
      <c r="Z1152" s="7"/>
      <c r="AA1152" s="7"/>
      <c r="AB1152" s="7"/>
      <c r="AC1152" s="7"/>
      <c r="AD1152" s="7"/>
      <c r="AE1152" s="7"/>
      <c r="AF1152" s="7"/>
      <c r="AG1152" s="7"/>
      <c r="AH1152" s="7">
        <v>0</v>
      </c>
    </row>
    <row r="1153" spans="1:34" ht="14.25" customHeight="1">
      <c r="A1153" s="27">
        <v>41791</v>
      </c>
      <c r="B1153" s="7" t="s">
        <v>1760</v>
      </c>
      <c r="C1153" s="7" t="s">
        <v>1865</v>
      </c>
      <c r="D1153" s="7" t="s">
        <v>1374</v>
      </c>
      <c r="E1153" s="7" t="s">
        <v>1861</v>
      </c>
      <c r="F1153" s="7">
        <v>17</v>
      </c>
      <c r="G1153" s="7">
        <v>8</v>
      </c>
      <c r="H1153" s="7" t="s">
        <v>99</v>
      </c>
      <c r="I1153" s="7" t="s">
        <v>99</v>
      </c>
      <c r="J1153" s="7" t="s">
        <v>99</v>
      </c>
      <c r="K1153" s="7" t="s">
        <v>99</v>
      </c>
      <c r="L1153" s="7" t="s">
        <v>99</v>
      </c>
      <c r="M1153" s="7" t="s">
        <v>99</v>
      </c>
      <c r="N1153" s="7" t="s">
        <v>99</v>
      </c>
      <c r="O1153" s="7" t="s">
        <v>99</v>
      </c>
      <c r="P1153" s="7">
        <v>9</v>
      </c>
      <c r="Q1153" s="7" t="s">
        <v>99</v>
      </c>
      <c r="R1153" s="7" t="s">
        <v>99</v>
      </c>
      <c r="S1153" s="7" t="s">
        <v>99</v>
      </c>
      <c r="T1153" s="7" t="s">
        <v>99</v>
      </c>
      <c r="U1153" s="7" t="s">
        <v>99</v>
      </c>
      <c r="V1153" s="7" t="s">
        <v>99</v>
      </c>
      <c r="W1153" s="7" t="s">
        <v>99</v>
      </c>
      <c r="X1153" s="7" t="s">
        <v>99</v>
      </c>
      <c r="Y1153" s="7" t="s">
        <v>99</v>
      </c>
      <c r="Z1153" s="7"/>
      <c r="AA1153" s="7"/>
      <c r="AB1153" s="7"/>
      <c r="AC1153" s="7"/>
      <c r="AD1153" s="7"/>
      <c r="AE1153" s="7"/>
      <c r="AF1153" s="7"/>
      <c r="AG1153" s="7"/>
      <c r="AH1153" s="7">
        <v>0</v>
      </c>
    </row>
    <row r="1154" spans="1:34" ht="14.25" customHeight="1">
      <c r="A1154" s="27">
        <v>41791</v>
      </c>
      <c r="B1154" s="7" t="s">
        <v>1760</v>
      </c>
      <c r="C1154" s="7" t="s">
        <v>1865</v>
      </c>
      <c r="D1154" s="7" t="s">
        <v>1374</v>
      </c>
      <c r="E1154" s="7" t="s">
        <v>1862</v>
      </c>
      <c r="F1154" s="7">
        <v>76</v>
      </c>
      <c r="G1154" s="7">
        <v>52</v>
      </c>
      <c r="H1154" s="7" t="s">
        <v>99</v>
      </c>
      <c r="I1154" s="7" t="s">
        <v>99</v>
      </c>
      <c r="J1154" s="7" t="s">
        <v>99</v>
      </c>
      <c r="K1154" s="7" t="s">
        <v>99</v>
      </c>
      <c r="L1154" s="7" t="s">
        <v>99</v>
      </c>
      <c r="M1154" s="7" t="s">
        <v>99</v>
      </c>
      <c r="N1154" s="7" t="s">
        <v>99</v>
      </c>
      <c r="O1154" s="7" t="s">
        <v>99</v>
      </c>
      <c r="P1154" s="7">
        <v>24</v>
      </c>
      <c r="Q1154" s="7" t="s">
        <v>99</v>
      </c>
      <c r="R1154" s="7" t="s">
        <v>99</v>
      </c>
      <c r="S1154" s="7" t="s">
        <v>99</v>
      </c>
      <c r="T1154" s="7" t="s">
        <v>99</v>
      </c>
      <c r="U1154" s="7" t="s">
        <v>99</v>
      </c>
      <c r="V1154" s="7" t="s">
        <v>99</v>
      </c>
      <c r="W1154" s="7" t="s">
        <v>99</v>
      </c>
      <c r="X1154" s="7" t="s">
        <v>99</v>
      </c>
      <c r="Y1154" s="7" t="s">
        <v>99</v>
      </c>
      <c r="Z1154" s="7"/>
      <c r="AA1154" s="7"/>
      <c r="AB1154" s="7"/>
      <c r="AC1154" s="7"/>
      <c r="AD1154" s="7"/>
      <c r="AE1154" s="7"/>
      <c r="AF1154" s="7"/>
      <c r="AG1154" s="7"/>
      <c r="AH1154" s="7">
        <v>0</v>
      </c>
    </row>
    <row r="1155" spans="1:34" ht="14.25" customHeight="1">
      <c r="A1155" s="27">
        <v>41791</v>
      </c>
      <c r="B1155" s="7" t="s">
        <v>1760</v>
      </c>
      <c r="C1155" s="7" t="s">
        <v>405</v>
      </c>
      <c r="D1155" s="7" t="s">
        <v>734</v>
      </c>
      <c r="E1155" s="7" t="s">
        <v>1843</v>
      </c>
      <c r="F1155" s="7" t="s">
        <v>99</v>
      </c>
      <c r="G1155" s="7" t="s">
        <v>99</v>
      </c>
      <c r="H1155" s="7" t="s">
        <v>99</v>
      </c>
      <c r="I1155" s="7" t="s">
        <v>99</v>
      </c>
      <c r="J1155" s="7" t="s">
        <v>99</v>
      </c>
      <c r="K1155" s="7" t="s">
        <v>99</v>
      </c>
      <c r="L1155" s="7" t="s">
        <v>99</v>
      </c>
      <c r="M1155" s="7" t="s">
        <v>99</v>
      </c>
      <c r="N1155" s="7" t="s">
        <v>99</v>
      </c>
      <c r="O1155" s="7" t="s">
        <v>99</v>
      </c>
      <c r="P1155" s="7" t="s">
        <v>99</v>
      </c>
      <c r="Q1155" s="7" t="s">
        <v>99</v>
      </c>
      <c r="R1155" s="7" t="s">
        <v>99</v>
      </c>
      <c r="S1155" s="7" t="s">
        <v>99</v>
      </c>
      <c r="T1155" s="7" t="s">
        <v>99</v>
      </c>
      <c r="U1155" s="7" t="s">
        <v>99</v>
      </c>
      <c r="V1155" s="7" t="s">
        <v>99</v>
      </c>
      <c r="W1155" s="7" t="s">
        <v>99</v>
      </c>
      <c r="X1155" s="7" t="s">
        <v>99</v>
      </c>
      <c r="Y1155" s="7" t="s">
        <v>99</v>
      </c>
      <c r="Z1155" s="7"/>
      <c r="AA1155" s="7"/>
      <c r="AB1155" s="7"/>
      <c r="AC1155" s="7"/>
      <c r="AD1155" s="7"/>
      <c r="AE1155" s="7"/>
      <c r="AF1155" s="7"/>
      <c r="AG1155" s="7"/>
      <c r="AH1155" s="7">
        <v>0</v>
      </c>
    </row>
    <row r="1156" spans="1:34" ht="14.25" customHeight="1">
      <c r="A1156" s="27">
        <v>41791</v>
      </c>
      <c r="B1156" s="7" t="s">
        <v>1760</v>
      </c>
      <c r="C1156" s="7" t="s">
        <v>405</v>
      </c>
      <c r="D1156" s="7" t="s">
        <v>734</v>
      </c>
      <c r="E1156" s="7" t="s">
        <v>943</v>
      </c>
      <c r="F1156" s="7" t="s">
        <v>99</v>
      </c>
      <c r="G1156" s="7" t="s">
        <v>99</v>
      </c>
      <c r="H1156" s="7" t="s">
        <v>99</v>
      </c>
      <c r="I1156" s="7" t="s">
        <v>99</v>
      </c>
      <c r="J1156" s="7" t="s">
        <v>99</v>
      </c>
      <c r="K1156" s="7" t="s">
        <v>99</v>
      </c>
      <c r="L1156" s="7" t="s">
        <v>99</v>
      </c>
      <c r="M1156" s="7" t="s">
        <v>99</v>
      </c>
      <c r="N1156" s="7" t="s">
        <v>99</v>
      </c>
      <c r="O1156" s="7" t="s">
        <v>99</v>
      </c>
      <c r="P1156" s="7" t="s">
        <v>99</v>
      </c>
      <c r="Q1156" s="7" t="s">
        <v>99</v>
      </c>
      <c r="R1156" s="7" t="s">
        <v>99</v>
      </c>
      <c r="S1156" s="7" t="s">
        <v>99</v>
      </c>
      <c r="T1156" s="7" t="s">
        <v>99</v>
      </c>
      <c r="U1156" s="7" t="s">
        <v>99</v>
      </c>
      <c r="V1156" s="7" t="s">
        <v>99</v>
      </c>
      <c r="W1156" s="7" t="s">
        <v>99</v>
      </c>
      <c r="X1156" s="7" t="s">
        <v>99</v>
      </c>
      <c r="Y1156" s="7" t="s">
        <v>99</v>
      </c>
      <c r="Z1156" s="7"/>
      <c r="AA1156" s="7"/>
      <c r="AB1156" s="7"/>
      <c r="AC1156" s="7"/>
      <c r="AD1156" s="7"/>
      <c r="AE1156" s="7"/>
      <c r="AF1156" s="7"/>
      <c r="AG1156" s="7"/>
      <c r="AH1156" s="7">
        <v>0</v>
      </c>
    </row>
    <row r="1157" spans="1:34" ht="14.25" customHeight="1">
      <c r="A1157" s="27">
        <v>41791</v>
      </c>
      <c r="B1157" s="7" t="s">
        <v>1760</v>
      </c>
      <c r="C1157" s="7" t="s">
        <v>405</v>
      </c>
      <c r="D1157" s="7" t="s">
        <v>734</v>
      </c>
      <c r="E1157" s="7" t="s">
        <v>1861</v>
      </c>
      <c r="F1157" s="7" t="s">
        <v>99</v>
      </c>
      <c r="G1157" s="7" t="s">
        <v>99</v>
      </c>
      <c r="H1157" s="7" t="s">
        <v>99</v>
      </c>
      <c r="I1157" s="7" t="s">
        <v>99</v>
      </c>
      <c r="J1157" s="7" t="s">
        <v>99</v>
      </c>
      <c r="K1157" s="7" t="s">
        <v>99</v>
      </c>
      <c r="L1157" s="7" t="s">
        <v>99</v>
      </c>
      <c r="M1157" s="7" t="s">
        <v>99</v>
      </c>
      <c r="N1157" s="7" t="s">
        <v>99</v>
      </c>
      <c r="O1157" s="7" t="s">
        <v>99</v>
      </c>
      <c r="P1157" s="7" t="s">
        <v>99</v>
      </c>
      <c r="Q1157" s="7" t="s">
        <v>99</v>
      </c>
      <c r="R1157" s="7" t="s">
        <v>99</v>
      </c>
      <c r="S1157" s="7" t="s">
        <v>99</v>
      </c>
      <c r="T1157" s="7" t="s">
        <v>99</v>
      </c>
      <c r="U1157" s="7" t="s">
        <v>99</v>
      </c>
      <c r="V1157" s="7" t="s">
        <v>99</v>
      </c>
      <c r="W1157" s="7" t="s">
        <v>99</v>
      </c>
      <c r="X1157" s="7" t="s">
        <v>99</v>
      </c>
      <c r="Y1157" s="7" t="s">
        <v>99</v>
      </c>
      <c r="Z1157" s="7"/>
      <c r="AA1157" s="7"/>
      <c r="AB1157" s="7"/>
      <c r="AC1157" s="7"/>
      <c r="AD1157" s="7"/>
      <c r="AE1157" s="7"/>
      <c r="AF1157" s="7"/>
      <c r="AG1157" s="7"/>
      <c r="AH1157" s="7">
        <v>0</v>
      </c>
    </row>
    <row r="1158" spans="1:34" ht="14.25" customHeight="1">
      <c r="A1158" s="27">
        <v>41791</v>
      </c>
      <c r="B1158" s="7" t="s">
        <v>1760</v>
      </c>
      <c r="C1158" s="7" t="s">
        <v>405</v>
      </c>
      <c r="D1158" s="7" t="s">
        <v>734</v>
      </c>
      <c r="E1158" s="7" t="s">
        <v>1862</v>
      </c>
      <c r="F1158" s="7" t="s">
        <v>99</v>
      </c>
      <c r="G1158" s="7" t="s">
        <v>99</v>
      </c>
      <c r="H1158" s="7" t="s">
        <v>99</v>
      </c>
      <c r="I1158" s="7" t="s">
        <v>99</v>
      </c>
      <c r="J1158" s="7" t="s">
        <v>99</v>
      </c>
      <c r="K1158" s="7" t="s">
        <v>99</v>
      </c>
      <c r="L1158" s="7" t="s">
        <v>99</v>
      </c>
      <c r="M1158" s="7" t="s">
        <v>99</v>
      </c>
      <c r="N1158" s="7" t="s">
        <v>99</v>
      </c>
      <c r="O1158" s="7" t="s">
        <v>99</v>
      </c>
      <c r="P1158" s="7" t="s">
        <v>99</v>
      </c>
      <c r="Q1158" s="7" t="s">
        <v>99</v>
      </c>
      <c r="R1158" s="7" t="s">
        <v>99</v>
      </c>
      <c r="S1158" s="7" t="s">
        <v>99</v>
      </c>
      <c r="T1158" s="7" t="s">
        <v>99</v>
      </c>
      <c r="U1158" s="7" t="s">
        <v>99</v>
      </c>
      <c r="V1158" s="7" t="s">
        <v>99</v>
      </c>
      <c r="W1158" s="7" t="s">
        <v>99</v>
      </c>
      <c r="X1158" s="7" t="s">
        <v>99</v>
      </c>
      <c r="Y1158" s="7" t="s">
        <v>99</v>
      </c>
      <c r="Z1158" s="7"/>
      <c r="AA1158" s="7"/>
      <c r="AB1158" s="7"/>
      <c r="AC1158" s="7"/>
      <c r="AD1158" s="7"/>
      <c r="AE1158" s="7"/>
      <c r="AF1158" s="7"/>
      <c r="AG1158" s="7"/>
      <c r="AH1158" s="7">
        <v>0</v>
      </c>
    </row>
    <row r="1159" spans="1:34">
      <c r="A1159" s="27">
        <v>41791</v>
      </c>
      <c r="B1159" s="7" t="s">
        <v>941</v>
      </c>
      <c r="C1159" s="7" t="s">
        <v>1151</v>
      </c>
      <c r="D1159" s="7" t="s">
        <v>734</v>
      </c>
      <c r="E1159" s="7" t="s">
        <v>1843</v>
      </c>
      <c r="F1159" s="7">
        <v>7</v>
      </c>
      <c r="G1159" s="7">
        <v>2</v>
      </c>
      <c r="H1159" s="7">
        <v>3</v>
      </c>
      <c r="I1159" s="7" t="s">
        <v>99</v>
      </c>
      <c r="J1159" s="7">
        <v>1</v>
      </c>
      <c r="K1159" s="7" t="s">
        <v>99</v>
      </c>
      <c r="L1159" s="7" t="s">
        <v>99</v>
      </c>
      <c r="M1159" s="7" t="s">
        <v>99</v>
      </c>
      <c r="N1159" s="7" t="s">
        <v>99</v>
      </c>
      <c r="O1159" s="7" t="s">
        <v>99</v>
      </c>
      <c r="P1159" s="7" t="s">
        <v>99</v>
      </c>
      <c r="Q1159" s="7" t="s">
        <v>99</v>
      </c>
      <c r="R1159" s="7" t="s">
        <v>99</v>
      </c>
      <c r="S1159" s="7">
        <v>1</v>
      </c>
      <c r="T1159" s="7" t="s">
        <v>99</v>
      </c>
      <c r="U1159" s="7" t="s">
        <v>99</v>
      </c>
      <c r="V1159" s="7" t="s">
        <v>99</v>
      </c>
      <c r="W1159" s="7" t="s">
        <v>99</v>
      </c>
      <c r="X1159" s="7" t="s">
        <v>99</v>
      </c>
      <c r="Y1159" s="7" t="s">
        <v>99</v>
      </c>
      <c r="Z1159" s="7"/>
      <c r="AA1159" s="7"/>
      <c r="AB1159" s="7"/>
      <c r="AC1159" s="7"/>
      <c r="AD1159" s="7"/>
      <c r="AE1159" s="7"/>
      <c r="AF1159" s="7"/>
      <c r="AG1159" s="7"/>
      <c r="AH1159" s="7">
        <v>0</v>
      </c>
    </row>
    <row r="1160" spans="1:34">
      <c r="A1160" s="27">
        <v>41791</v>
      </c>
      <c r="B1160" s="7" t="s">
        <v>941</v>
      </c>
      <c r="C1160" s="7" t="s">
        <v>1151</v>
      </c>
      <c r="D1160" s="7" t="s">
        <v>734</v>
      </c>
      <c r="E1160" s="7" t="s">
        <v>943</v>
      </c>
      <c r="F1160" s="7">
        <v>151</v>
      </c>
      <c r="G1160" s="7">
        <v>35</v>
      </c>
      <c r="H1160" s="7">
        <v>51</v>
      </c>
      <c r="I1160" s="7" t="s">
        <v>99</v>
      </c>
      <c r="J1160" s="7">
        <v>53</v>
      </c>
      <c r="K1160" s="7" t="s">
        <v>99</v>
      </c>
      <c r="L1160" s="7" t="s">
        <v>99</v>
      </c>
      <c r="M1160" s="7" t="s">
        <v>99</v>
      </c>
      <c r="N1160" s="7" t="s">
        <v>99</v>
      </c>
      <c r="O1160" s="7" t="s">
        <v>99</v>
      </c>
      <c r="P1160" s="7" t="s">
        <v>99</v>
      </c>
      <c r="Q1160" s="7" t="s">
        <v>99</v>
      </c>
      <c r="R1160" s="7" t="s">
        <v>99</v>
      </c>
      <c r="S1160" s="7">
        <v>12</v>
      </c>
      <c r="T1160" s="7" t="s">
        <v>99</v>
      </c>
      <c r="U1160" s="7" t="s">
        <v>99</v>
      </c>
      <c r="V1160" s="7" t="s">
        <v>99</v>
      </c>
      <c r="W1160" s="7" t="s">
        <v>99</v>
      </c>
      <c r="X1160" s="7" t="s">
        <v>99</v>
      </c>
      <c r="Y1160" s="7" t="s">
        <v>99</v>
      </c>
      <c r="Z1160" s="7"/>
      <c r="AA1160" s="7"/>
      <c r="AB1160" s="7"/>
      <c r="AC1160" s="7"/>
      <c r="AD1160" s="7"/>
      <c r="AE1160" s="7"/>
      <c r="AF1160" s="7"/>
      <c r="AG1160" s="7"/>
      <c r="AH1160" s="7">
        <v>0</v>
      </c>
    </row>
    <row r="1161" spans="1:34">
      <c r="A1161" s="27">
        <v>41791</v>
      </c>
      <c r="B1161" s="7" t="s">
        <v>941</v>
      </c>
      <c r="C1161" s="7" t="s">
        <v>1151</v>
      </c>
      <c r="D1161" s="7" t="s">
        <v>734</v>
      </c>
      <c r="E1161" s="7" t="s">
        <v>1861</v>
      </c>
      <c r="F1161" s="7">
        <v>32</v>
      </c>
      <c r="G1161" s="7">
        <v>17</v>
      </c>
      <c r="H1161" s="7">
        <v>7</v>
      </c>
      <c r="I1161" s="7" t="s">
        <v>99</v>
      </c>
      <c r="J1161" s="7">
        <v>2</v>
      </c>
      <c r="K1161" s="7" t="s">
        <v>99</v>
      </c>
      <c r="L1161" s="7" t="s">
        <v>99</v>
      </c>
      <c r="M1161" s="7" t="s">
        <v>99</v>
      </c>
      <c r="N1161" s="7" t="s">
        <v>99</v>
      </c>
      <c r="O1161" s="7" t="s">
        <v>99</v>
      </c>
      <c r="P1161" s="7" t="s">
        <v>99</v>
      </c>
      <c r="Q1161" s="7" t="s">
        <v>99</v>
      </c>
      <c r="R1161" s="7" t="s">
        <v>99</v>
      </c>
      <c r="S1161" s="7">
        <v>6</v>
      </c>
      <c r="T1161" s="7" t="s">
        <v>99</v>
      </c>
      <c r="U1161" s="7" t="s">
        <v>99</v>
      </c>
      <c r="V1161" s="7" t="s">
        <v>99</v>
      </c>
      <c r="W1161" s="7" t="s">
        <v>99</v>
      </c>
      <c r="X1161" s="7" t="s">
        <v>99</v>
      </c>
      <c r="Y1161" s="7" t="s">
        <v>99</v>
      </c>
      <c r="Z1161" s="7"/>
      <c r="AA1161" s="7"/>
      <c r="AB1161" s="7"/>
      <c r="AC1161" s="7"/>
      <c r="AD1161" s="7"/>
      <c r="AE1161" s="7"/>
      <c r="AF1161" s="7"/>
      <c r="AG1161" s="7"/>
      <c r="AH1161" s="7">
        <v>0</v>
      </c>
    </row>
    <row r="1162" spans="1:34">
      <c r="A1162" s="27">
        <v>41791</v>
      </c>
      <c r="B1162" s="7" t="s">
        <v>941</v>
      </c>
      <c r="C1162" s="7" t="s">
        <v>1151</v>
      </c>
      <c r="D1162" s="7" t="s">
        <v>734</v>
      </c>
      <c r="E1162" s="7" t="s">
        <v>1862</v>
      </c>
      <c r="F1162" s="7">
        <v>119</v>
      </c>
      <c r="G1162" s="7">
        <v>18</v>
      </c>
      <c r="H1162" s="7">
        <v>44</v>
      </c>
      <c r="I1162" s="7" t="s">
        <v>99</v>
      </c>
      <c r="J1162" s="7">
        <v>51</v>
      </c>
      <c r="K1162" s="7" t="s">
        <v>99</v>
      </c>
      <c r="L1162" s="7" t="s">
        <v>99</v>
      </c>
      <c r="M1162" s="7" t="s">
        <v>99</v>
      </c>
      <c r="N1162" s="7" t="s">
        <v>99</v>
      </c>
      <c r="O1162" s="7" t="s">
        <v>99</v>
      </c>
      <c r="P1162" s="7" t="s">
        <v>99</v>
      </c>
      <c r="Q1162" s="7" t="s">
        <v>99</v>
      </c>
      <c r="R1162" s="7" t="s">
        <v>99</v>
      </c>
      <c r="S1162" s="7">
        <v>6</v>
      </c>
      <c r="T1162" s="7" t="s">
        <v>99</v>
      </c>
      <c r="U1162" s="7" t="s">
        <v>99</v>
      </c>
      <c r="V1162" s="7" t="s">
        <v>99</v>
      </c>
      <c r="W1162" s="7" t="s">
        <v>99</v>
      </c>
      <c r="X1162" s="7" t="s">
        <v>99</v>
      </c>
      <c r="Y1162" s="7" t="s">
        <v>99</v>
      </c>
      <c r="Z1162" s="7"/>
      <c r="AA1162" s="7"/>
      <c r="AB1162" s="7"/>
      <c r="AC1162" s="7"/>
      <c r="AD1162" s="7"/>
      <c r="AE1162" s="7"/>
      <c r="AF1162" s="7"/>
      <c r="AG1162" s="7"/>
      <c r="AH1162" s="7">
        <v>0</v>
      </c>
    </row>
    <row r="1163" spans="1:34" ht="14.25" customHeight="1">
      <c r="A1163" s="27">
        <v>41791</v>
      </c>
      <c r="B1163" s="7" t="s">
        <v>941</v>
      </c>
      <c r="C1163" s="7" t="s">
        <v>1863</v>
      </c>
      <c r="D1163" s="7" t="s">
        <v>734</v>
      </c>
      <c r="E1163" s="7" t="s">
        <v>1843</v>
      </c>
      <c r="F1163" s="7" t="s">
        <v>99</v>
      </c>
      <c r="G1163" s="7" t="s">
        <v>99</v>
      </c>
      <c r="H1163" s="7" t="s">
        <v>99</v>
      </c>
      <c r="I1163" s="7" t="s">
        <v>99</v>
      </c>
      <c r="J1163" s="7" t="s">
        <v>99</v>
      </c>
      <c r="K1163" s="7" t="s">
        <v>99</v>
      </c>
      <c r="L1163" s="7" t="s">
        <v>99</v>
      </c>
      <c r="M1163" s="7" t="s">
        <v>99</v>
      </c>
      <c r="N1163" s="7" t="s">
        <v>99</v>
      </c>
      <c r="O1163" s="7" t="s">
        <v>99</v>
      </c>
      <c r="P1163" s="7" t="s">
        <v>99</v>
      </c>
      <c r="Q1163" s="7" t="s">
        <v>99</v>
      </c>
      <c r="R1163" s="7" t="s">
        <v>99</v>
      </c>
      <c r="S1163" s="7" t="s">
        <v>99</v>
      </c>
      <c r="T1163" s="7" t="s">
        <v>99</v>
      </c>
      <c r="U1163" s="7" t="s">
        <v>99</v>
      </c>
      <c r="V1163" s="7" t="s">
        <v>99</v>
      </c>
      <c r="W1163" s="7" t="s">
        <v>99</v>
      </c>
      <c r="X1163" s="7" t="s">
        <v>99</v>
      </c>
      <c r="Y1163" s="7" t="s">
        <v>99</v>
      </c>
      <c r="Z1163" s="7"/>
      <c r="AA1163" s="7"/>
      <c r="AB1163" s="7"/>
      <c r="AC1163" s="7"/>
      <c r="AD1163" s="7"/>
      <c r="AE1163" s="7"/>
      <c r="AF1163" s="7"/>
      <c r="AG1163" s="7"/>
      <c r="AH1163" s="7">
        <v>0</v>
      </c>
    </row>
    <row r="1164" spans="1:34" ht="14.25" customHeight="1">
      <c r="A1164" s="27">
        <v>41791</v>
      </c>
      <c r="B1164" s="7" t="s">
        <v>941</v>
      </c>
      <c r="C1164" s="7" t="s">
        <v>1863</v>
      </c>
      <c r="D1164" s="7" t="s">
        <v>734</v>
      </c>
      <c r="E1164" s="7" t="s">
        <v>943</v>
      </c>
      <c r="F1164" s="7" t="s">
        <v>99</v>
      </c>
      <c r="G1164" s="7" t="s">
        <v>99</v>
      </c>
      <c r="H1164" s="7" t="s">
        <v>99</v>
      </c>
      <c r="I1164" s="7" t="s">
        <v>99</v>
      </c>
      <c r="J1164" s="7" t="s">
        <v>99</v>
      </c>
      <c r="K1164" s="7" t="s">
        <v>99</v>
      </c>
      <c r="L1164" s="7" t="s">
        <v>99</v>
      </c>
      <c r="M1164" s="7" t="s">
        <v>99</v>
      </c>
      <c r="N1164" s="7" t="s">
        <v>99</v>
      </c>
      <c r="O1164" s="7" t="s">
        <v>99</v>
      </c>
      <c r="P1164" s="7" t="s">
        <v>99</v>
      </c>
      <c r="Q1164" s="7" t="s">
        <v>99</v>
      </c>
      <c r="R1164" s="7" t="s">
        <v>99</v>
      </c>
      <c r="S1164" s="7" t="s">
        <v>99</v>
      </c>
      <c r="T1164" s="7" t="s">
        <v>99</v>
      </c>
      <c r="U1164" s="7" t="s">
        <v>99</v>
      </c>
      <c r="V1164" s="7" t="s">
        <v>99</v>
      </c>
      <c r="W1164" s="7" t="s">
        <v>99</v>
      </c>
      <c r="X1164" s="7" t="s">
        <v>99</v>
      </c>
      <c r="Y1164" s="7" t="s">
        <v>99</v>
      </c>
      <c r="Z1164" s="7"/>
      <c r="AA1164" s="7"/>
      <c r="AB1164" s="7"/>
      <c r="AC1164" s="7"/>
      <c r="AD1164" s="7"/>
      <c r="AE1164" s="7"/>
      <c r="AF1164" s="7"/>
      <c r="AG1164" s="7"/>
      <c r="AH1164" s="7">
        <v>0</v>
      </c>
    </row>
    <row r="1165" spans="1:34" ht="14.25" customHeight="1">
      <c r="A1165" s="27">
        <v>41791</v>
      </c>
      <c r="B1165" s="7" t="s">
        <v>941</v>
      </c>
      <c r="C1165" s="7" t="s">
        <v>1863</v>
      </c>
      <c r="D1165" s="7" t="s">
        <v>734</v>
      </c>
      <c r="E1165" s="7" t="s">
        <v>1861</v>
      </c>
      <c r="F1165" s="7" t="s">
        <v>99</v>
      </c>
      <c r="G1165" s="7" t="s">
        <v>99</v>
      </c>
      <c r="H1165" s="7" t="s">
        <v>99</v>
      </c>
      <c r="I1165" s="7" t="s">
        <v>99</v>
      </c>
      <c r="J1165" s="7" t="s">
        <v>99</v>
      </c>
      <c r="K1165" s="7" t="s">
        <v>99</v>
      </c>
      <c r="L1165" s="7" t="s">
        <v>99</v>
      </c>
      <c r="M1165" s="7" t="s">
        <v>99</v>
      </c>
      <c r="N1165" s="7" t="s">
        <v>99</v>
      </c>
      <c r="O1165" s="7" t="s">
        <v>99</v>
      </c>
      <c r="P1165" s="7" t="s">
        <v>99</v>
      </c>
      <c r="Q1165" s="7" t="s">
        <v>99</v>
      </c>
      <c r="R1165" s="7" t="s">
        <v>99</v>
      </c>
      <c r="S1165" s="7" t="s">
        <v>99</v>
      </c>
      <c r="T1165" s="7" t="s">
        <v>99</v>
      </c>
      <c r="U1165" s="7" t="s">
        <v>99</v>
      </c>
      <c r="V1165" s="7" t="s">
        <v>99</v>
      </c>
      <c r="W1165" s="7" t="s">
        <v>99</v>
      </c>
      <c r="X1165" s="7" t="s">
        <v>99</v>
      </c>
      <c r="Y1165" s="7" t="s">
        <v>99</v>
      </c>
      <c r="Z1165" s="7"/>
      <c r="AA1165" s="7"/>
      <c r="AB1165" s="7"/>
      <c r="AC1165" s="7"/>
      <c r="AD1165" s="7"/>
      <c r="AE1165" s="7"/>
      <c r="AF1165" s="7"/>
      <c r="AG1165" s="7"/>
      <c r="AH1165" s="7">
        <v>0</v>
      </c>
    </row>
    <row r="1166" spans="1:34" ht="14.25" customHeight="1">
      <c r="A1166" s="27">
        <v>41791</v>
      </c>
      <c r="B1166" s="7" t="s">
        <v>941</v>
      </c>
      <c r="C1166" s="7" t="s">
        <v>1863</v>
      </c>
      <c r="D1166" s="7" t="s">
        <v>734</v>
      </c>
      <c r="E1166" s="7" t="s">
        <v>1862</v>
      </c>
      <c r="F1166" s="7" t="s">
        <v>99</v>
      </c>
      <c r="G1166" s="7" t="s">
        <v>99</v>
      </c>
      <c r="H1166" s="7" t="s">
        <v>99</v>
      </c>
      <c r="I1166" s="7" t="s">
        <v>99</v>
      </c>
      <c r="J1166" s="7" t="s">
        <v>99</v>
      </c>
      <c r="K1166" s="7" t="s">
        <v>99</v>
      </c>
      <c r="L1166" s="7" t="s">
        <v>99</v>
      </c>
      <c r="M1166" s="7" t="s">
        <v>99</v>
      </c>
      <c r="N1166" s="7" t="s">
        <v>99</v>
      </c>
      <c r="O1166" s="7" t="s">
        <v>99</v>
      </c>
      <c r="P1166" s="7" t="s">
        <v>99</v>
      </c>
      <c r="Q1166" s="7" t="s">
        <v>99</v>
      </c>
      <c r="R1166" s="7" t="s">
        <v>99</v>
      </c>
      <c r="S1166" s="7" t="s">
        <v>99</v>
      </c>
      <c r="T1166" s="7" t="s">
        <v>99</v>
      </c>
      <c r="U1166" s="7" t="s">
        <v>99</v>
      </c>
      <c r="V1166" s="7" t="s">
        <v>99</v>
      </c>
      <c r="W1166" s="7" t="s">
        <v>99</v>
      </c>
      <c r="X1166" s="7" t="s">
        <v>99</v>
      </c>
      <c r="Y1166" s="7" t="s">
        <v>99</v>
      </c>
      <c r="Z1166" s="7"/>
      <c r="AA1166" s="7"/>
      <c r="AB1166" s="7"/>
      <c r="AC1166" s="7"/>
      <c r="AD1166" s="7"/>
      <c r="AE1166" s="7"/>
      <c r="AF1166" s="7"/>
      <c r="AG1166" s="7"/>
      <c r="AH1166" s="7">
        <v>0</v>
      </c>
    </row>
    <row r="1167" spans="1:34" ht="14.25" customHeight="1">
      <c r="A1167" s="27">
        <v>41791</v>
      </c>
      <c r="B1167" s="7" t="s">
        <v>941</v>
      </c>
      <c r="C1167" s="7" t="s">
        <v>1865</v>
      </c>
      <c r="D1167" s="7" t="s">
        <v>734</v>
      </c>
      <c r="E1167" s="7" t="s">
        <v>1843</v>
      </c>
      <c r="F1167" s="7">
        <v>7</v>
      </c>
      <c r="G1167" s="7">
        <v>2</v>
      </c>
      <c r="H1167" s="7">
        <v>3</v>
      </c>
      <c r="I1167" s="7" t="s">
        <v>99</v>
      </c>
      <c r="J1167" s="7">
        <v>1</v>
      </c>
      <c r="K1167" s="7" t="s">
        <v>99</v>
      </c>
      <c r="L1167" s="7" t="s">
        <v>99</v>
      </c>
      <c r="M1167" s="7" t="s">
        <v>99</v>
      </c>
      <c r="N1167" s="7" t="s">
        <v>99</v>
      </c>
      <c r="O1167" s="7" t="s">
        <v>99</v>
      </c>
      <c r="P1167" s="7" t="s">
        <v>99</v>
      </c>
      <c r="Q1167" s="7" t="s">
        <v>99</v>
      </c>
      <c r="R1167" s="7" t="s">
        <v>99</v>
      </c>
      <c r="S1167" s="7">
        <v>1</v>
      </c>
      <c r="T1167" s="7" t="s">
        <v>99</v>
      </c>
      <c r="U1167" s="7" t="s">
        <v>99</v>
      </c>
      <c r="V1167" s="7" t="s">
        <v>99</v>
      </c>
      <c r="W1167" s="7" t="s">
        <v>99</v>
      </c>
      <c r="X1167" s="7" t="s">
        <v>99</v>
      </c>
      <c r="Y1167" s="7" t="s">
        <v>99</v>
      </c>
      <c r="Z1167" s="7"/>
      <c r="AA1167" s="7"/>
      <c r="AB1167" s="7"/>
      <c r="AC1167" s="7"/>
      <c r="AD1167" s="7"/>
      <c r="AE1167" s="7"/>
      <c r="AF1167" s="7"/>
      <c r="AG1167" s="7"/>
      <c r="AH1167" s="7">
        <v>0</v>
      </c>
    </row>
    <row r="1168" spans="1:34" ht="14.25" customHeight="1">
      <c r="A1168" s="27">
        <v>41791</v>
      </c>
      <c r="B1168" s="7" t="s">
        <v>941</v>
      </c>
      <c r="C1168" s="7" t="s">
        <v>1865</v>
      </c>
      <c r="D1168" s="7" t="s">
        <v>734</v>
      </c>
      <c r="E1168" s="7" t="s">
        <v>943</v>
      </c>
      <c r="F1168" s="7">
        <v>151</v>
      </c>
      <c r="G1168" s="7">
        <v>35</v>
      </c>
      <c r="H1168" s="7">
        <v>51</v>
      </c>
      <c r="I1168" s="7" t="s">
        <v>99</v>
      </c>
      <c r="J1168" s="7">
        <v>53</v>
      </c>
      <c r="K1168" s="7" t="s">
        <v>99</v>
      </c>
      <c r="L1168" s="7" t="s">
        <v>99</v>
      </c>
      <c r="M1168" s="7" t="s">
        <v>99</v>
      </c>
      <c r="N1168" s="7" t="s">
        <v>99</v>
      </c>
      <c r="O1168" s="7" t="s">
        <v>99</v>
      </c>
      <c r="P1168" s="7" t="s">
        <v>99</v>
      </c>
      <c r="Q1168" s="7" t="s">
        <v>99</v>
      </c>
      <c r="R1168" s="7" t="s">
        <v>99</v>
      </c>
      <c r="S1168" s="7">
        <v>12</v>
      </c>
      <c r="T1168" s="7" t="s">
        <v>99</v>
      </c>
      <c r="U1168" s="7" t="s">
        <v>99</v>
      </c>
      <c r="V1168" s="7" t="s">
        <v>99</v>
      </c>
      <c r="W1168" s="7" t="s">
        <v>99</v>
      </c>
      <c r="X1168" s="7" t="s">
        <v>99</v>
      </c>
      <c r="Y1168" s="7" t="s">
        <v>99</v>
      </c>
      <c r="Z1168" s="7"/>
      <c r="AA1168" s="7"/>
      <c r="AB1168" s="7"/>
      <c r="AC1168" s="7"/>
      <c r="AD1168" s="7"/>
      <c r="AE1168" s="7"/>
      <c r="AF1168" s="7"/>
      <c r="AG1168" s="7"/>
      <c r="AH1168" s="7">
        <v>0</v>
      </c>
    </row>
    <row r="1169" spans="1:34" ht="14.25" customHeight="1">
      <c r="A1169" s="27">
        <v>41791</v>
      </c>
      <c r="B1169" s="7" t="s">
        <v>941</v>
      </c>
      <c r="C1169" s="7" t="s">
        <v>1865</v>
      </c>
      <c r="D1169" s="7" t="s">
        <v>734</v>
      </c>
      <c r="E1169" s="7" t="s">
        <v>1861</v>
      </c>
      <c r="F1169" s="7">
        <v>32</v>
      </c>
      <c r="G1169" s="7">
        <v>17</v>
      </c>
      <c r="H1169" s="7">
        <v>7</v>
      </c>
      <c r="I1169" s="7" t="s">
        <v>99</v>
      </c>
      <c r="J1169" s="7">
        <v>2</v>
      </c>
      <c r="K1169" s="7" t="s">
        <v>99</v>
      </c>
      <c r="L1169" s="7" t="s">
        <v>99</v>
      </c>
      <c r="M1169" s="7" t="s">
        <v>99</v>
      </c>
      <c r="N1169" s="7" t="s">
        <v>99</v>
      </c>
      <c r="O1169" s="7" t="s">
        <v>99</v>
      </c>
      <c r="P1169" s="7" t="s">
        <v>99</v>
      </c>
      <c r="Q1169" s="7" t="s">
        <v>99</v>
      </c>
      <c r="R1169" s="7" t="s">
        <v>99</v>
      </c>
      <c r="S1169" s="7">
        <v>6</v>
      </c>
      <c r="T1169" s="7" t="s">
        <v>99</v>
      </c>
      <c r="U1169" s="7" t="s">
        <v>99</v>
      </c>
      <c r="V1169" s="7" t="s">
        <v>99</v>
      </c>
      <c r="W1169" s="7" t="s">
        <v>99</v>
      </c>
      <c r="X1169" s="7" t="s">
        <v>99</v>
      </c>
      <c r="Y1169" s="7" t="s">
        <v>99</v>
      </c>
      <c r="Z1169" s="7"/>
      <c r="AA1169" s="7"/>
      <c r="AB1169" s="7"/>
      <c r="AC1169" s="7"/>
      <c r="AD1169" s="7"/>
      <c r="AE1169" s="7"/>
      <c r="AF1169" s="7"/>
      <c r="AG1169" s="7"/>
      <c r="AH1169" s="7">
        <v>0</v>
      </c>
    </row>
    <row r="1170" spans="1:34" ht="14.25" customHeight="1">
      <c r="A1170" s="27">
        <v>41791</v>
      </c>
      <c r="B1170" s="7" t="s">
        <v>941</v>
      </c>
      <c r="C1170" s="7" t="s">
        <v>1865</v>
      </c>
      <c r="D1170" s="7" t="s">
        <v>734</v>
      </c>
      <c r="E1170" s="7" t="s">
        <v>1862</v>
      </c>
      <c r="F1170" s="7">
        <v>119</v>
      </c>
      <c r="G1170" s="7">
        <v>18</v>
      </c>
      <c r="H1170" s="7">
        <v>44</v>
      </c>
      <c r="I1170" s="7" t="s">
        <v>99</v>
      </c>
      <c r="J1170" s="7">
        <v>51</v>
      </c>
      <c r="K1170" s="7" t="s">
        <v>99</v>
      </c>
      <c r="L1170" s="7" t="s">
        <v>99</v>
      </c>
      <c r="M1170" s="7" t="s">
        <v>99</v>
      </c>
      <c r="N1170" s="7" t="s">
        <v>99</v>
      </c>
      <c r="O1170" s="7" t="s">
        <v>99</v>
      </c>
      <c r="P1170" s="7" t="s">
        <v>99</v>
      </c>
      <c r="Q1170" s="7" t="s">
        <v>99</v>
      </c>
      <c r="R1170" s="7" t="s">
        <v>99</v>
      </c>
      <c r="S1170" s="7">
        <v>6</v>
      </c>
      <c r="T1170" s="7" t="s">
        <v>99</v>
      </c>
      <c r="U1170" s="7" t="s">
        <v>99</v>
      </c>
      <c r="V1170" s="7" t="s">
        <v>99</v>
      </c>
      <c r="W1170" s="7" t="s">
        <v>99</v>
      </c>
      <c r="X1170" s="7" t="s">
        <v>99</v>
      </c>
      <c r="Y1170" s="7" t="s">
        <v>99</v>
      </c>
      <c r="Z1170" s="7"/>
      <c r="AA1170" s="7"/>
      <c r="AB1170" s="7"/>
      <c r="AC1170" s="7"/>
      <c r="AD1170" s="7"/>
      <c r="AE1170" s="7"/>
      <c r="AF1170" s="7"/>
      <c r="AG1170" s="7"/>
      <c r="AH1170" s="7">
        <v>0</v>
      </c>
    </row>
    <row r="1171" spans="1:34" ht="14.25" customHeight="1">
      <c r="A1171" s="27">
        <v>41791</v>
      </c>
      <c r="B1171" s="7" t="s">
        <v>941</v>
      </c>
      <c r="C1171" s="7" t="s">
        <v>1865</v>
      </c>
      <c r="D1171" s="7" t="s">
        <v>1866</v>
      </c>
      <c r="E1171" s="7" t="s">
        <v>1843</v>
      </c>
      <c r="F1171" s="7">
        <v>5</v>
      </c>
      <c r="G1171" s="7">
        <v>1</v>
      </c>
      <c r="H1171" s="7">
        <v>3</v>
      </c>
      <c r="I1171" s="7" t="s">
        <v>99</v>
      </c>
      <c r="J1171" s="7">
        <v>1</v>
      </c>
      <c r="K1171" s="7" t="s">
        <v>99</v>
      </c>
      <c r="L1171" s="7" t="s">
        <v>99</v>
      </c>
      <c r="M1171" s="7" t="s">
        <v>99</v>
      </c>
      <c r="N1171" s="7" t="s">
        <v>99</v>
      </c>
      <c r="O1171" s="7" t="s">
        <v>99</v>
      </c>
      <c r="P1171" s="7" t="s">
        <v>99</v>
      </c>
      <c r="Q1171" s="7" t="s">
        <v>99</v>
      </c>
      <c r="R1171" s="7" t="s">
        <v>99</v>
      </c>
      <c r="S1171" s="7" t="s">
        <v>99</v>
      </c>
      <c r="T1171" s="7" t="s">
        <v>99</v>
      </c>
      <c r="U1171" s="7" t="s">
        <v>99</v>
      </c>
      <c r="V1171" s="7" t="s">
        <v>99</v>
      </c>
      <c r="W1171" s="7" t="s">
        <v>99</v>
      </c>
      <c r="X1171" s="7" t="s">
        <v>99</v>
      </c>
      <c r="Y1171" s="7" t="s">
        <v>99</v>
      </c>
      <c r="Z1171" s="7"/>
      <c r="AA1171" s="7"/>
      <c r="AB1171" s="7"/>
      <c r="AC1171" s="7"/>
      <c r="AD1171" s="7"/>
      <c r="AE1171" s="7"/>
      <c r="AF1171" s="7"/>
      <c r="AG1171" s="7"/>
      <c r="AH1171" s="7">
        <v>0</v>
      </c>
    </row>
    <row r="1172" spans="1:34" ht="14.25" customHeight="1">
      <c r="A1172" s="27">
        <v>41791</v>
      </c>
      <c r="B1172" s="7" t="s">
        <v>941</v>
      </c>
      <c r="C1172" s="7" t="s">
        <v>1865</v>
      </c>
      <c r="D1172" s="7" t="s">
        <v>1866</v>
      </c>
      <c r="E1172" s="7" t="s">
        <v>943</v>
      </c>
      <c r="F1172" s="7">
        <v>118</v>
      </c>
      <c r="G1172" s="7">
        <v>14</v>
      </c>
      <c r="H1172" s="7">
        <v>51</v>
      </c>
      <c r="I1172" s="7" t="s">
        <v>99</v>
      </c>
      <c r="J1172" s="7">
        <v>53</v>
      </c>
      <c r="K1172" s="7" t="s">
        <v>99</v>
      </c>
      <c r="L1172" s="7" t="s">
        <v>99</v>
      </c>
      <c r="M1172" s="7" t="s">
        <v>99</v>
      </c>
      <c r="N1172" s="7" t="s">
        <v>99</v>
      </c>
      <c r="O1172" s="7" t="s">
        <v>99</v>
      </c>
      <c r="P1172" s="7" t="s">
        <v>99</v>
      </c>
      <c r="Q1172" s="7" t="s">
        <v>99</v>
      </c>
      <c r="R1172" s="7" t="s">
        <v>99</v>
      </c>
      <c r="S1172" s="7" t="s">
        <v>99</v>
      </c>
      <c r="T1172" s="7" t="s">
        <v>99</v>
      </c>
      <c r="U1172" s="7" t="s">
        <v>99</v>
      </c>
      <c r="V1172" s="7" t="s">
        <v>99</v>
      </c>
      <c r="W1172" s="7" t="s">
        <v>99</v>
      </c>
      <c r="X1172" s="7" t="s">
        <v>99</v>
      </c>
      <c r="Y1172" s="7" t="s">
        <v>99</v>
      </c>
      <c r="Z1172" s="7"/>
      <c r="AA1172" s="7"/>
      <c r="AB1172" s="7"/>
      <c r="AC1172" s="7"/>
      <c r="AD1172" s="7"/>
      <c r="AE1172" s="7"/>
      <c r="AF1172" s="7"/>
      <c r="AG1172" s="7"/>
      <c r="AH1172" s="7">
        <v>0</v>
      </c>
    </row>
    <row r="1173" spans="1:34" ht="14.25" customHeight="1">
      <c r="A1173" s="27">
        <v>41791</v>
      </c>
      <c r="B1173" s="7" t="s">
        <v>941</v>
      </c>
      <c r="C1173" s="7" t="s">
        <v>1865</v>
      </c>
      <c r="D1173" s="7" t="s">
        <v>1866</v>
      </c>
      <c r="E1173" s="7" t="s">
        <v>1861</v>
      </c>
      <c r="F1173" s="7">
        <v>15</v>
      </c>
      <c r="G1173" s="7">
        <v>6</v>
      </c>
      <c r="H1173" s="7">
        <v>7</v>
      </c>
      <c r="I1173" s="7" t="s">
        <v>99</v>
      </c>
      <c r="J1173" s="7">
        <v>2</v>
      </c>
      <c r="K1173" s="7" t="s">
        <v>99</v>
      </c>
      <c r="L1173" s="7" t="s">
        <v>99</v>
      </c>
      <c r="M1173" s="7" t="s">
        <v>99</v>
      </c>
      <c r="N1173" s="7" t="s">
        <v>99</v>
      </c>
      <c r="O1173" s="7" t="s">
        <v>99</v>
      </c>
      <c r="P1173" s="7" t="s">
        <v>99</v>
      </c>
      <c r="Q1173" s="7" t="s">
        <v>99</v>
      </c>
      <c r="R1173" s="7" t="s">
        <v>99</v>
      </c>
      <c r="S1173" s="7" t="s">
        <v>99</v>
      </c>
      <c r="T1173" s="7" t="s">
        <v>99</v>
      </c>
      <c r="U1173" s="7" t="s">
        <v>99</v>
      </c>
      <c r="V1173" s="7" t="s">
        <v>99</v>
      </c>
      <c r="W1173" s="7" t="s">
        <v>99</v>
      </c>
      <c r="X1173" s="7" t="s">
        <v>99</v>
      </c>
      <c r="Y1173" s="7" t="s">
        <v>99</v>
      </c>
      <c r="Z1173" s="7"/>
      <c r="AA1173" s="7"/>
      <c r="AB1173" s="7"/>
      <c r="AC1173" s="7"/>
      <c r="AD1173" s="7"/>
      <c r="AE1173" s="7"/>
      <c r="AF1173" s="7"/>
      <c r="AG1173" s="7"/>
      <c r="AH1173" s="7">
        <v>0</v>
      </c>
    </row>
    <row r="1174" spans="1:34" ht="14.25" customHeight="1">
      <c r="A1174" s="27">
        <v>41791</v>
      </c>
      <c r="B1174" s="7" t="s">
        <v>941</v>
      </c>
      <c r="C1174" s="7" t="s">
        <v>1865</v>
      </c>
      <c r="D1174" s="7" t="s">
        <v>1866</v>
      </c>
      <c r="E1174" s="7" t="s">
        <v>1862</v>
      </c>
      <c r="F1174" s="7">
        <v>103</v>
      </c>
      <c r="G1174" s="7">
        <v>8</v>
      </c>
      <c r="H1174" s="7">
        <v>44</v>
      </c>
      <c r="I1174" s="7" t="s">
        <v>99</v>
      </c>
      <c r="J1174" s="7">
        <v>51</v>
      </c>
      <c r="K1174" s="7" t="s">
        <v>99</v>
      </c>
      <c r="L1174" s="7" t="s">
        <v>99</v>
      </c>
      <c r="M1174" s="7" t="s">
        <v>99</v>
      </c>
      <c r="N1174" s="7" t="s">
        <v>99</v>
      </c>
      <c r="O1174" s="7" t="s">
        <v>99</v>
      </c>
      <c r="P1174" s="7" t="s">
        <v>99</v>
      </c>
      <c r="Q1174" s="7" t="s">
        <v>99</v>
      </c>
      <c r="R1174" s="7" t="s">
        <v>99</v>
      </c>
      <c r="S1174" s="7" t="s">
        <v>99</v>
      </c>
      <c r="T1174" s="7" t="s">
        <v>99</v>
      </c>
      <c r="U1174" s="7" t="s">
        <v>99</v>
      </c>
      <c r="V1174" s="7" t="s">
        <v>99</v>
      </c>
      <c r="W1174" s="7" t="s">
        <v>99</v>
      </c>
      <c r="X1174" s="7" t="s">
        <v>99</v>
      </c>
      <c r="Y1174" s="7" t="s">
        <v>99</v>
      </c>
      <c r="Z1174" s="7"/>
      <c r="AA1174" s="7"/>
      <c r="AB1174" s="7"/>
      <c r="AC1174" s="7"/>
      <c r="AD1174" s="7"/>
      <c r="AE1174" s="7"/>
      <c r="AF1174" s="7"/>
      <c r="AG1174" s="7"/>
      <c r="AH1174" s="7">
        <v>0</v>
      </c>
    </row>
    <row r="1175" spans="1:34" ht="14.25" customHeight="1">
      <c r="A1175" s="27">
        <v>41791</v>
      </c>
      <c r="B1175" s="7" t="s">
        <v>941</v>
      </c>
      <c r="C1175" s="7" t="s">
        <v>1865</v>
      </c>
      <c r="D1175" s="7" t="s">
        <v>1374</v>
      </c>
      <c r="E1175" s="7" t="s">
        <v>1843</v>
      </c>
      <c r="F1175" s="7">
        <v>2</v>
      </c>
      <c r="G1175" s="7">
        <v>1</v>
      </c>
      <c r="H1175" s="7" t="s">
        <v>99</v>
      </c>
      <c r="I1175" s="7" t="s">
        <v>99</v>
      </c>
      <c r="J1175" s="7" t="s">
        <v>99</v>
      </c>
      <c r="K1175" s="7" t="s">
        <v>99</v>
      </c>
      <c r="L1175" s="7" t="s">
        <v>99</v>
      </c>
      <c r="M1175" s="7" t="s">
        <v>99</v>
      </c>
      <c r="N1175" s="7" t="s">
        <v>99</v>
      </c>
      <c r="O1175" s="7" t="s">
        <v>99</v>
      </c>
      <c r="P1175" s="7" t="s">
        <v>99</v>
      </c>
      <c r="Q1175" s="7" t="s">
        <v>99</v>
      </c>
      <c r="R1175" s="7" t="s">
        <v>99</v>
      </c>
      <c r="S1175" s="7">
        <v>1</v>
      </c>
      <c r="T1175" s="7" t="s">
        <v>99</v>
      </c>
      <c r="U1175" s="7" t="s">
        <v>99</v>
      </c>
      <c r="V1175" s="7" t="s">
        <v>99</v>
      </c>
      <c r="W1175" s="7" t="s">
        <v>99</v>
      </c>
      <c r="X1175" s="7" t="s">
        <v>99</v>
      </c>
      <c r="Y1175" s="7" t="s">
        <v>99</v>
      </c>
      <c r="Z1175" s="7"/>
      <c r="AA1175" s="7"/>
      <c r="AB1175" s="7"/>
      <c r="AC1175" s="7"/>
      <c r="AD1175" s="7"/>
      <c r="AE1175" s="7"/>
      <c r="AF1175" s="7"/>
      <c r="AG1175" s="7"/>
      <c r="AH1175" s="7">
        <v>0</v>
      </c>
    </row>
    <row r="1176" spans="1:34" ht="14.25" customHeight="1">
      <c r="A1176" s="27">
        <v>41791</v>
      </c>
      <c r="B1176" s="7" t="s">
        <v>941</v>
      </c>
      <c r="C1176" s="7" t="s">
        <v>1865</v>
      </c>
      <c r="D1176" s="7" t="s">
        <v>1374</v>
      </c>
      <c r="E1176" s="7" t="s">
        <v>943</v>
      </c>
      <c r="F1176" s="7">
        <v>33</v>
      </c>
      <c r="G1176" s="7">
        <v>21</v>
      </c>
      <c r="H1176" s="7" t="s">
        <v>99</v>
      </c>
      <c r="I1176" s="7" t="s">
        <v>99</v>
      </c>
      <c r="J1176" s="7" t="s">
        <v>99</v>
      </c>
      <c r="K1176" s="7" t="s">
        <v>99</v>
      </c>
      <c r="L1176" s="7" t="s">
        <v>99</v>
      </c>
      <c r="M1176" s="7" t="s">
        <v>99</v>
      </c>
      <c r="N1176" s="7" t="s">
        <v>99</v>
      </c>
      <c r="O1176" s="7" t="s">
        <v>99</v>
      </c>
      <c r="P1176" s="7" t="s">
        <v>99</v>
      </c>
      <c r="Q1176" s="7" t="s">
        <v>99</v>
      </c>
      <c r="R1176" s="7" t="s">
        <v>99</v>
      </c>
      <c r="S1176" s="7">
        <v>12</v>
      </c>
      <c r="T1176" s="7" t="s">
        <v>99</v>
      </c>
      <c r="U1176" s="7" t="s">
        <v>99</v>
      </c>
      <c r="V1176" s="7" t="s">
        <v>99</v>
      </c>
      <c r="W1176" s="7" t="s">
        <v>99</v>
      </c>
      <c r="X1176" s="7" t="s">
        <v>99</v>
      </c>
      <c r="Y1176" s="7" t="s">
        <v>99</v>
      </c>
      <c r="Z1176" s="7"/>
      <c r="AA1176" s="7"/>
      <c r="AB1176" s="7"/>
      <c r="AC1176" s="7"/>
      <c r="AD1176" s="7"/>
      <c r="AE1176" s="7"/>
      <c r="AF1176" s="7"/>
      <c r="AG1176" s="7"/>
      <c r="AH1176" s="7">
        <v>0</v>
      </c>
    </row>
    <row r="1177" spans="1:34" ht="14.25" customHeight="1">
      <c r="A1177" s="27">
        <v>41791</v>
      </c>
      <c r="B1177" s="7" t="s">
        <v>941</v>
      </c>
      <c r="C1177" s="7" t="s">
        <v>1865</v>
      </c>
      <c r="D1177" s="7" t="s">
        <v>1374</v>
      </c>
      <c r="E1177" s="7" t="s">
        <v>1861</v>
      </c>
      <c r="F1177" s="7">
        <v>17</v>
      </c>
      <c r="G1177" s="7">
        <v>11</v>
      </c>
      <c r="H1177" s="7" t="s">
        <v>99</v>
      </c>
      <c r="I1177" s="7" t="s">
        <v>99</v>
      </c>
      <c r="J1177" s="7" t="s">
        <v>99</v>
      </c>
      <c r="K1177" s="7" t="s">
        <v>99</v>
      </c>
      <c r="L1177" s="7" t="s">
        <v>99</v>
      </c>
      <c r="M1177" s="7" t="s">
        <v>99</v>
      </c>
      <c r="N1177" s="7" t="s">
        <v>99</v>
      </c>
      <c r="O1177" s="7" t="s">
        <v>99</v>
      </c>
      <c r="P1177" s="7" t="s">
        <v>99</v>
      </c>
      <c r="Q1177" s="7" t="s">
        <v>99</v>
      </c>
      <c r="R1177" s="7" t="s">
        <v>99</v>
      </c>
      <c r="S1177" s="7">
        <v>6</v>
      </c>
      <c r="T1177" s="7" t="s">
        <v>99</v>
      </c>
      <c r="U1177" s="7" t="s">
        <v>99</v>
      </c>
      <c r="V1177" s="7" t="s">
        <v>99</v>
      </c>
      <c r="W1177" s="7" t="s">
        <v>99</v>
      </c>
      <c r="X1177" s="7" t="s">
        <v>99</v>
      </c>
      <c r="Y1177" s="7" t="s">
        <v>99</v>
      </c>
      <c r="Z1177" s="7"/>
      <c r="AA1177" s="7"/>
      <c r="AB1177" s="7"/>
      <c r="AC1177" s="7"/>
      <c r="AD1177" s="7"/>
      <c r="AE1177" s="7"/>
      <c r="AF1177" s="7"/>
      <c r="AG1177" s="7"/>
      <c r="AH1177" s="7">
        <v>0</v>
      </c>
    </row>
    <row r="1178" spans="1:34" ht="14.25" customHeight="1">
      <c r="A1178" s="27">
        <v>41791</v>
      </c>
      <c r="B1178" s="7" t="s">
        <v>941</v>
      </c>
      <c r="C1178" s="7" t="s">
        <v>1865</v>
      </c>
      <c r="D1178" s="7" t="s">
        <v>1374</v>
      </c>
      <c r="E1178" s="7" t="s">
        <v>1862</v>
      </c>
      <c r="F1178" s="7">
        <v>16</v>
      </c>
      <c r="G1178" s="7">
        <v>10</v>
      </c>
      <c r="H1178" s="7" t="s">
        <v>99</v>
      </c>
      <c r="I1178" s="7" t="s">
        <v>99</v>
      </c>
      <c r="J1178" s="7" t="s">
        <v>99</v>
      </c>
      <c r="K1178" s="7" t="s">
        <v>99</v>
      </c>
      <c r="L1178" s="7" t="s">
        <v>99</v>
      </c>
      <c r="M1178" s="7" t="s">
        <v>99</v>
      </c>
      <c r="N1178" s="7" t="s">
        <v>99</v>
      </c>
      <c r="O1178" s="7" t="s">
        <v>99</v>
      </c>
      <c r="P1178" s="7" t="s">
        <v>99</v>
      </c>
      <c r="Q1178" s="7" t="s">
        <v>99</v>
      </c>
      <c r="R1178" s="7" t="s">
        <v>99</v>
      </c>
      <c r="S1178" s="7">
        <v>6</v>
      </c>
      <c r="T1178" s="7" t="s">
        <v>99</v>
      </c>
      <c r="U1178" s="7" t="s">
        <v>99</v>
      </c>
      <c r="V1178" s="7" t="s">
        <v>99</v>
      </c>
      <c r="W1178" s="7" t="s">
        <v>99</v>
      </c>
      <c r="X1178" s="7" t="s">
        <v>99</v>
      </c>
      <c r="Y1178" s="7" t="s">
        <v>99</v>
      </c>
      <c r="Z1178" s="7"/>
      <c r="AA1178" s="7"/>
      <c r="AB1178" s="7"/>
      <c r="AC1178" s="7"/>
      <c r="AD1178" s="7"/>
      <c r="AE1178" s="7"/>
      <c r="AF1178" s="7"/>
      <c r="AG1178" s="7"/>
      <c r="AH1178" s="7">
        <v>0</v>
      </c>
    </row>
    <row r="1179" spans="1:34" ht="14.25" customHeight="1">
      <c r="A1179" s="27">
        <v>41791</v>
      </c>
      <c r="B1179" s="7" t="s">
        <v>941</v>
      </c>
      <c r="C1179" s="7" t="s">
        <v>405</v>
      </c>
      <c r="D1179" s="7" t="s">
        <v>734</v>
      </c>
      <c r="E1179" s="7" t="s">
        <v>1843</v>
      </c>
      <c r="F1179" s="7" t="s">
        <v>99</v>
      </c>
      <c r="G1179" s="7" t="s">
        <v>99</v>
      </c>
      <c r="H1179" s="7" t="s">
        <v>99</v>
      </c>
      <c r="I1179" s="7" t="s">
        <v>99</v>
      </c>
      <c r="J1179" s="7" t="s">
        <v>99</v>
      </c>
      <c r="K1179" s="7" t="s">
        <v>99</v>
      </c>
      <c r="L1179" s="7" t="s">
        <v>99</v>
      </c>
      <c r="M1179" s="7" t="s">
        <v>99</v>
      </c>
      <c r="N1179" s="7" t="s">
        <v>99</v>
      </c>
      <c r="O1179" s="7" t="s">
        <v>99</v>
      </c>
      <c r="P1179" s="7" t="s">
        <v>99</v>
      </c>
      <c r="Q1179" s="7" t="s">
        <v>99</v>
      </c>
      <c r="R1179" s="7" t="s">
        <v>99</v>
      </c>
      <c r="S1179" s="7" t="s">
        <v>99</v>
      </c>
      <c r="T1179" s="7" t="s">
        <v>99</v>
      </c>
      <c r="U1179" s="7" t="s">
        <v>99</v>
      </c>
      <c r="V1179" s="7" t="s">
        <v>99</v>
      </c>
      <c r="W1179" s="7" t="s">
        <v>99</v>
      </c>
      <c r="X1179" s="7" t="s">
        <v>99</v>
      </c>
      <c r="Y1179" s="7" t="s">
        <v>99</v>
      </c>
      <c r="Z1179" s="7"/>
      <c r="AA1179" s="7"/>
      <c r="AB1179" s="7"/>
      <c r="AC1179" s="7"/>
      <c r="AD1179" s="7"/>
      <c r="AE1179" s="7"/>
      <c r="AF1179" s="7"/>
      <c r="AG1179" s="7"/>
      <c r="AH1179" s="7">
        <v>0</v>
      </c>
    </row>
    <row r="1180" spans="1:34" ht="14.25" customHeight="1">
      <c r="A1180" s="27">
        <v>41791</v>
      </c>
      <c r="B1180" s="7" t="s">
        <v>941</v>
      </c>
      <c r="C1180" s="7" t="s">
        <v>405</v>
      </c>
      <c r="D1180" s="7" t="s">
        <v>734</v>
      </c>
      <c r="E1180" s="7" t="s">
        <v>943</v>
      </c>
      <c r="F1180" s="7" t="s">
        <v>99</v>
      </c>
      <c r="G1180" s="7" t="s">
        <v>99</v>
      </c>
      <c r="H1180" s="7" t="s">
        <v>99</v>
      </c>
      <c r="I1180" s="7" t="s">
        <v>99</v>
      </c>
      <c r="J1180" s="7" t="s">
        <v>99</v>
      </c>
      <c r="K1180" s="7" t="s">
        <v>99</v>
      </c>
      <c r="L1180" s="7" t="s">
        <v>99</v>
      </c>
      <c r="M1180" s="7" t="s">
        <v>99</v>
      </c>
      <c r="N1180" s="7" t="s">
        <v>99</v>
      </c>
      <c r="O1180" s="7" t="s">
        <v>99</v>
      </c>
      <c r="P1180" s="7" t="s">
        <v>99</v>
      </c>
      <c r="Q1180" s="7" t="s">
        <v>99</v>
      </c>
      <c r="R1180" s="7" t="s">
        <v>99</v>
      </c>
      <c r="S1180" s="7" t="s">
        <v>99</v>
      </c>
      <c r="T1180" s="7" t="s">
        <v>99</v>
      </c>
      <c r="U1180" s="7" t="s">
        <v>99</v>
      </c>
      <c r="V1180" s="7" t="s">
        <v>99</v>
      </c>
      <c r="W1180" s="7" t="s">
        <v>99</v>
      </c>
      <c r="X1180" s="7" t="s">
        <v>99</v>
      </c>
      <c r="Y1180" s="7" t="s">
        <v>99</v>
      </c>
      <c r="Z1180" s="7"/>
      <c r="AA1180" s="7"/>
      <c r="AB1180" s="7"/>
      <c r="AC1180" s="7"/>
      <c r="AD1180" s="7"/>
      <c r="AE1180" s="7"/>
      <c r="AF1180" s="7"/>
      <c r="AG1180" s="7"/>
      <c r="AH1180" s="7">
        <v>0</v>
      </c>
    </row>
    <row r="1181" spans="1:34" ht="14.25" customHeight="1">
      <c r="A1181" s="27">
        <v>41791</v>
      </c>
      <c r="B1181" s="7" t="s">
        <v>941</v>
      </c>
      <c r="C1181" s="7" t="s">
        <v>405</v>
      </c>
      <c r="D1181" s="7" t="s">
        <v>734</v>
      </c>
      <c r="E1181" s="7" t="s">
        <v>1861</v>
      </c>
      <c r="F1181" s="7" t="s">
        <v>99</v>
      </c>
      <c r="G1181" s="7" t="s">
        <v>99</v>
      </c>
      <c r="H1181" s="7" t="s">
        <v>99</v>
      </c>
      <c r="I1181" s="7" t="s">
        <v>99</v>
      </c>
      <c r="J1181" s="7" t="s">
        <v>99</v>
      </c>
      <c r="K1181" s="7" t="s">
        <v>99</v>
      </c>
      <c r="L1181" s="7" t="s">
        <v>99</v>
      </c>
      <c r="M1181" s="7" t="s">
        <v>99</v>
      </c>
      <c r="N1181" s="7" t="s">
        <v>99</v>
      </c>
      <c r="O1181" s="7" t="s">
        <v>99</v>
      </c>
      <c r="P1181" s="7" t="s">
        <v>99</v>
      </c>
      <c r="Q1181" s="7" t="s">
        <v>99</v>
      </c>
      <c r="R1181" s="7" t="s">
        <v>99</v>
      </c>
      <c r="S1181" s="7" t="s">
        <v>99</v>
      </c>
      <c r="T1181" s="7" t="s">
        <v>99</v>
      </c>
      <c r="U1181" s="7" t="s">
        <v>99</v>
      </c>
      <c r="V1181" s="7" t="s">
        <v>99</v>
      </c>
      <c r="W1181" s="7" t="s">
        <v>99</v>
      </c>
      <c r="X1181" s="7" t="s">
        <v>99</v>
      </c>
      <c r="Y1181" s="7" t="s">
        <v>99</v>
      </c>
      <c r="Z1181" s="7"/>
      <c r="AA1181" s="7"/>
      <c r="AB1181" s="7"/>
      <c r="AC1181" s="7"/>
      <c r="AD1181" s="7"/>
      <c r="AE1181" s="7"/>
      <c r="AF1181" s="7"/>
      <c r="AG1181" s="7"/>
      <c r="AH1181" s="7">
        <v>0</v>
      </c>
    </row>
    <row r="1182" spans="1:34" ht="14.25" customHeight="1">
      <c r="A1182" s="27">
        <v>41791</v>
      </c>
      <c r="B1182" s="7" t="s">
        <v>941</v>
      </c>
      <c r="C1182" s="7" t="s">
        <v>405</v>
      </c>
      <c r="D1182" s="7" t="s">
        <v>734</v>
      </c>
      <c r="E1182" s="7" t="s">
        <v>1862</v>
      </c>
      <c r="F1182" s="7" t="s">
        <v>99</v>
      </c>
      <c r="G1182" s="7" t="s">
        <v>99</v>
      </c>
      <c r="H1182" s="7" t="s">
        <v>99</v>
      </c>
      <c r="I1182" s="7" t="s">
        <v>99</v>
      </c>
      <c r="J1182" s="7" t="s">
        <v>99</v>
      </c>
      <c r="K1182" s="7" t="s">
        <v>99</v>
      </c>
      <c r="L1182" s="7" t="s">
        <v>99</v>
      </c>
      <c r="M1182" s="7" t="s">
        <v>99</v>
      </c>
      <c r="N1182" s="7" t="s">
        <v>99</v>
      </c>
      <c r="O1182" s="7" t="s">
        <v>99</v>
      </c>
      <c r="P1182" s="7" t="s">
        <v>99</v>
      </c>
      <c r="Q1182" s="7" t="s">
        <v>99</v>
      </c>
      <c r="R1182" s="7" t="s">
        <v>99</v>
      </c>
      <c r="S1182" s="7" t="s">
        <v>99</v>
      </c>
      <c r="T1182" s="7" t="s">
        <v>99</v>
      </c>
      <c r="U1182" s="7" t="s">
        <v>99</v>
      </c>
      <c r="V1182" s="7" t="s">
        <v>99</v>
      </c>
      <c r="W1182" s="7" t="s">
        <v>99</v>
      </c>
      <c r="X1182" s="7" t="s">
        <v>99</v>
      </c>
      <c r="Y1182" s="7" t="s">
        <v>99</v>
      </c>
      <c r="Z1182" s="7"/>
      <c r="AA1182" s="7"/>
      <c r="AB1182" s="7"/>
      <c r="AC1182" s="7"/>
      <c r="AD1182" s="7"/>
      <c r="AE1182" s="7"/>
      <c r="AF1182" s="7"/>
      <c r="AG1182" s="7"/>
      <c r="AH1182" s="7">
        <v>0</v>
      </c>
    </row>
    <row r="1183" spans="1:34">
      <c r="A1183" s="27">
        <v>41791</v>
      </c>
      <c r="B1183" s="7" t="s">
        <v>134</v>
      </c>
      <c r="C1183" s="7" t="s">
        <v>1151</v>
      </c>
      <c r="D1183" s="7" t="s">
        <v>734</v>
      </c>
      <c r="E1183" s="7" t="s">
        <v>1843</v>
      </c>
      <c r="F1183" s="7">
        <v>214</v>
      </c>
      <c r="G1183" s="7">
        <v>88</v>
      </c>
      <c r="H1183" s="7">
        <v>66</v>
      </c>
      <c r="I1183" s="7" t="s">
        <v>99</v>
      </c>
      <c r="J1183" s="7">
        <v>32</v>
      </c>
      <c r="K1183" s="7" t="s">
        <v>99</v>
      </c>
      <c r="L1183" s="7" t="s">
        <v>99</v>
      </c>
      <c r="M1183" s="7" t="s">
        <v>99</v>
      </c>
      <c r="N1183" s="7" t="s">
        <v>99</v>
      </c>
      <c r="O1183" s="7" t="s">
        <v>99</v>
      </c>
      <c r="P1183" s="7">
        <v>3</v>
      </c>
      <c r="Q1183" s="7">
        <v>8</v>
      </c>
      <c r="R1183" s="7">
        <v>2</v>
      </c>
      <c r="S1183" s="7">
        <v>2</v>
      </c>
      <c r="T1183" s="7">
        <v>4</v>
      </c>
      <c r="U1183" s="7" t="s">
        <v>99</v>
      </c>
      <c r="V1183" s="7">
        <v>5</v>
      </c>
      <c r="W1183" s="7">
        <v>3</v>
      </c>
      <c r="X1183" s="7" t="s">
        <v>99</v>
      </c>
      <c r="Y1183" s="7" t="s">
        <v>99</v>
      </c>
      <c r="Z1183" s="7"/>
      <c r="AA1183" s="7"/>
      <c r="AB1183" s="7"/>
      <c r="AC1183" s="7"/>
      <c r="AD1183" s="7"/>
      <c r="AE1183" s="7"/>
      <c r="AF1183" s="7"/>
      <c r="AG1183" s="7"/>
      <c r="AH1183" s="7">
        <v>1</v>
      </c>
    </row>
    <row r="1184" spans="1:34">
      <c r="A1184" s="27">
        <v>41791</v>
      </c>
      <c r="B1184" s="7" t="s">
        <v>134</v>
      </c>
      <c r="C1184" s="7" t="s">
        <v>1151</v>
      </c>
      <c r="D1184" s="7" t="s">
        <v>734</v>
      </c>
      <c r="E1184" s="7" t="s">
        <v>943</v>
      </c>
      <c r="F1184" s="7">
        <v>506</v>
      </c>
      <c r="G1184" s="7">
        <v>175</v>
      </c>
      <c r="H1184" s="7">
        <v>133</v>
      </c>
      <c r="I1184" s="7" t="s">
        <v>99</v>
      </c>
      <c r="J1184" s="7">
        <v>84</v>
      </c>
      <c r="K1184" s="7" t="s">
        <v>99</v>
      </c>
      <c r="L1184" s="7" t="s">
        <v>99</v>
      </c>
      <c r="M1184" s="7" t="s">
        <v>99</v>
      </c>
      <c r="N1184" s="7" t="s">
        <v>99</v>
      </c>
      <c r="O1184" s="7" t="s">
        <v>99</v>
      </c>
      <c r="P1184" s="7">
        <v>8</v>
      </c>
      <c r="Q1184" s="7">
        <v>11</v>
      </c>
      <c r="R1184" s="7">
        <v>43</v>
      </c>
      <c r="S1184" s="7">
        <v>7</v>
      </c>
      <c r="T1184" s="7">
        <v>11</v>
      </c>
      <c r="U1184" s="7" t="s">
        <v>99</v>
      </c>
      <c r="V1184" s="7">
        <v>24</v>
      </c>
      <c r="W1184" s="7">
        <v>9</v>
      </c>
      <c r="X1184" s="7" t="s">
        <v>99</v>
      </c>
      <c r="Y1184" s="7" t="s">
        <v>99</v>
      </c>
      <c r="Z1184" s="7"/>
      <c r="AA1184" s="7"/>
      <c r="AB1184" s="7"/>
      <c r="AC1184" s="7"/>
      <c r="AD1184" s="7"/>
      <c r="AE1184" s="7"/>
      <c r="AF1184" s="7"/>
      <c r="AG1184" s="7"/>
      <c r="AH1184" s="7">
        <v>1</v>
      </c>
    </row>
    <row r="1185" spans="1:34">
      <c r="A1185" s="27">
        <v>41791</v>
      </c>
      <c r="B1185" s="7" t="s">
        <v>134</v>
      </c>
      <c r="C1185" s="7" t="s">
        <v>1151</v>
      </c>
      <c r="D1185" s="7" t="s">
        <v>734</v>
      </c>
      <c r="E1185" s="7" t="s">
        <v>1861</v>
      </c>
      <c r="F1185" s="7">
        <v>287</v>
      </c>
      <c r="G1185" s="7">
        <v>101</v>
      </c>
      <c r="H1185" s="7">
        <v>75</v>
      </c>
      <c r="I1185" s="7" t="s">
        <v>99</v>
      </c>
      <c r="J1185" s="7">
        <v>46</v>
      </c>
      <c r="K1185" s="7" t="s">
        <v>99</v>
      </c>
      <c r="L1185" s="7" t="s">
        <v>99</v>
      </c>
      <c r="M1185" s="7" t="s">
        <v>99</v>
      </c>
      <c r="N1185" s="7" t="s">
        <v>99</v>
      </c>
      <c r="O1185" s="7" t="s">
        <v>99</v>
      </c>
      <c r="P1185" s="7">
        <v>5</v>
      </c>
      <c r="Q1185" s="7">
        <v>4</v>
      </c>
      <c r="R1185" s="7">
        <v>21</v>
      </c>
      <c r="S1185" s="7">
        <v>3</v>
      </c>
      <c r="T1185" s="7">
        <v>6</v>
      </c>
      <c r="U1185" s="7" t="s">
        <v>99</v>
      </c>
      <c r="V1185" s="7">
        <v>20</v>
      </c>
      <c r="W1185" s="7">
        <v>5</v>
      </c>
      <c r="X1185" s="7" t="s">
        <v>99</v>
      </c>
      <c r="Y1185" s="7" t="s">
        <v>99</v>
      </c>
      <c r="Z1185" s="7"/>
      <c r="AA1185" s="7"/>
      <c r="AB1185" s="7"/>
      <c r="AC1185" s="7"/>
      <c r="AD1185" s="7"/>
      <c r="AE1185" s="7"/>
      <c r="AF1185" s="7"/>
      <c r="AG1185" s="7"/>
      <c r="AH1185" s="7">
        <v>1</v>
      </c>
    </row>
    <row r="1186" spans="1:34">
      <c r="A1186" s="27">
        <v>41791</v>
      </c>
      <c r="B1186" s="7" t="s">
        <v>134</v>
      </c>
      <c r="C1186" s="7" t="s">
        <v>1151</v>
      </c>
      <c r="D1186" s="7" t="s">
        <v>734</v>
      </c>
      <c r="E1186" s="7" t="s">
        <v>1862</v>
      </c>
      <c r="F1186" s="7">
        <v>219</v>
      </c>
      <c r="G1186" s="7">
        <v>74</v>
      </c>
      <c r="H1186" s="7">
        <v>58</v>
      </c>
      <c r="I1186" s="7" t="s">
        <v>99</v>
      </c>
      <c r="J1186" s="7">
        <v>38</v>
      </c>
      <c r="K1186" s="7" t="s">
        <v>99</v>
      </c>
      <c r="L1186" s="7" t="s">
        <v>99</v>
      </c>
      <c r="M1186" s="7" t="s">
        <v>99</v>
      </c>
      <c r="N1186" s="7" t="s">
        <v>99</v>
      </c>
      <c r="O1186" s="7" t="s">
        <v>99</v>
      </c>
      <c r="P1186" s="7">
        <v>3</v>
      </c>
      <c r="Q1186" s="7">
        <v>7</v>
      </c>
      <c r="R1186" s="7">
        <v>22</v>
      </c>
      <c r="S1186" s="7">
        <v>4</v>
      </c>
      <c r="T1186" s="7">
        <v>5</v>
      </c>
      <c r="U1186" s="7" t="s">
        <v>99</v>
      </c>
      <c r="V1186" s="7">
        <v>4</v>
      </c>
      <c r="W1186" s="7">
        <v>4</v>
      </c>
      <c r="X1186" s="7" t="s">
        <v>99</v>
      </c>
      <c r="Y1186" s="7" t="s">
        <v>99</v>
      </c>
      <c r="Z1186" s="7"/>
      <c r="AA1186" s="7"/>
      <c r="AB1186" s="7"/>
      <c r="AC1186" s="7"/>
      <c r="AD1186" s="7"/>
      <c r="AE1186" s="7"/>
      <c r="AF1186" s="7"/>
      <c r="AG1186" s="7"/>
      <c r="AH1186" s="7">
        <v>0</v>
      </c>
    </row>
    <row r="1187" spans="1:34" ht="14.25" customHeight="1">
      <c r="A1187" s="27">
        <v>41791</v>
      </c>
      <c r="B1187" s="7" t="s">
        <v>134</v>
      </c>
      <c r="C1187" s="7" t="s">
        <v>1863</v>
      </c>
      <c r="D1187" s="7" t="s">
        <v>734</v>
      </c>
      <c r="E1187" s="7" t="s">
        <v>1843</v>
      </c>
      <c r="F1187" s="7">
        <v>131</v>
      </c>
      <c r="G1187" s="7">
        <v>63</v>
      </c>
      <c r="H1187" s="7">
        <v>43</v>
      </c>
      <c r="I1187" s="7" t="s">
        <v>99</v>
      </c>
      <c r="J1187" s="7">
        <v>15</v>
      </c>
      <c r="K1187" s="7" t="s">
        <v>99</v>
      </c>
      <c r="L1187" s="7" t="s">
        <v>99</v>
      </c>
      <c r="M1187" s="7" t="s">
        <v>99</v>
      </c>
      <c r="N1187" s="7" t="s">
        <v>99</v>
      </c>
      <c r="O1187" s="7" t="s">
        <v>99</v>
      </c>
      <c r="P1187" s="7" t="s">
        <v>99</v>
      </c>
      <c r="Q1187" s="7">
        <v>6</v>
      </c>
      <c r="R1187" s="7" t="s">
        <v>99</v>
      </c>
      <c r="S1187" s="7">
        <v>1</v>
      </c>
      <c r="T1187" s="7">
        <v>2</v>
      </c>
      <c r="U1187" s="7" t="s">
        <v>99</v>
      </c>
      <c r="V1187" s="7" t="s">
        <v>99</v>
      </c>
      <c r="W1187" s="7">
        <v>1</v>
      </c>
      <c r="X1187" s="7" t="s">
        <v>99</v>
      </c>
      <c r="Y1187" s="7" t="s">
        <v>99</v>
      </c>
      <c r="Z1187" s="7"/>
      <c r="AA1187" s="7"/>
      <c r="AB1187" s="7"/>
      <c r="AC1187" s="7"/>
      <c r="AD1187" s="7"/>
      <c r="AE1187" s="7"/>
      <c r="AF1187" s="7"/>
      <c r="AG1187" s="7"/>
      <c r="AH1187" s="7">
        <v>0</v>
      </c>
    </row>
    <row r="1188" spans="1:34" ht="14.25" customHeight="1">
      <c r="A1188" s="27">
        <v>41791</v>
      </c>
      <c r="B1188" s="7" t="s">
        <v>134</v>
      </c>
      <c r="C1188" s="7" t="s">
        <v>1863</v>
      </c>
      <c r="D1188" s="7" t="s">
        <v>734</v>
      </c>
      <c r="E1188" s="7" t="s">
        <v>943</v>
      </c>
      <c r="F1188" s="7">
        <v>214</v>
      </c>
      <c r="G1188" s="7">
        <v>101</v>
      </c>
      <c r="H1188" s="7">
        <v>66</v>
      </c>
      <c r="I1188" s="7" t="s">
        <v>99</v>
      </c>
      <c r="J1188" s="7">
        <v>30</v>
      </c>
      <c r="K1188" s="7" t="s">
        <v>99</v>
      </c>
      <c r="L1188" s="7" t="s">
        <v>99</v>
      </c>
      <c r="M1188" s="7" t="s">
        <v>99</v>
      </c>
      <c r="N1188" s="7" t="s">
        <v>99</v>
      </c>
      <c r="O1188" s="7" t="s">
        <v>99</v>
      </c>
      <c r="P1188" s="7" t="s">
        <v>99</v>
      </c>
      <c r="Q1188" s="7">
        <v>7</v>
      </c>
      <c r="R1188" s="7" t="s">
        <v>99</v>
      </c>
      <c r="S1188" s="7">
        <v>3</v>
      </c>
      <c r="T1188" s="7">
        <v>6</v>
      </c>
      <c r="U1188" s="7" t="s">
        <v>99</v>
      </c>
      <c r="V1188" s="7" t="s">
        <v>99</v>
      </c>
      <c r="W1188" s="7">
        <v>1</v>
      </c>
      <c r="X1188" s="7" t="s">
        <v>99</v>
      </c>
      <c r="Y1188" s="7" t="s">
        <v>99</v>
      </c>
      <c r="Z1188" s="7"/>
      <c r="AA1188" s="7"/>
      <c r="AB1188" s="7"/>
      <c r="AC1188" s="7"/>
      <c r="AD1188" s="7"/>
      <c r="AE1188" s="7"/>
      <c r="AF1188" s="7"/>
      <c r="AG1188" s="7"/>
      <c r="AH1188" s="7">
        <v>0</v>
      </c>
    </row>
    <row r="1189" spans="1:34" ht="14.25" customHeight="1">
      <c r="A1189" s="27">
        <v>41791</v>
      </c>
      <c r="B1189" s="7" t="s">
        <v>134</v>
      </c>
      <c r="C1189" s="7" t="s">
        <v>1863</v>
      </c>
      <c r="D1189" s="7" t="s">
        <v>734</v>
      </c>
      <c r="E1189" s="7" t="s">
        <v>1861</v>
      </c>
      <c r="F1189" s="7">
        <v>123</v>
      </c>
      <c r="G1189" s="7">
        <v>62</v>
      </c>
      <c r="H1189" s="7">
        <v>38</v>
      </c>
      <c r="I1189" s="7" t="s">
        <v>99</v>
      </c>
      <c r="J1189" s="7">
        <v>14</v>
      </c>
      <c r="K1189" s="7" t="s">
        <v>99</v>
      </c>
      <c r="L1189" s="7" t="s">
        <v>99</v>
      </c>
      <c r="M1189" s="7" t="s">
        <v>99</v>
      </c>
      <c r="N1189" s="7" t="s">
        <v>99</v>
      </c>
      <c r="O1189" s="7" t="s">
        <v>99</v>
      </c>
      <c r="P1189" s="7" t="s">
        <v>99</v>
      </c>
      <c r="Q1189" s="7">
        <v>2</v>
      </c>
      <c r="R1189" s="7" t="s">
        <v>99</v>
      </c>
      <c r="S1189" s="7">
        <v>3</v>
      </c>
      <c r="T1189" s="7">
        <v>3</v>
      </c>
      <c r="U1189" s="7" t="s">
        <v>99</v>
      </c>
      <c r="V1189" s="7" t="s">
        <v>99</v>
      </c>
      <c r="W1189" s="7">
        <v>1</v>
      </c>
      <c r="X1189" s="7" t="s">
        <v>99</v>
      </c>
      <c r="Y1189" s="7" t="s">
        <v>99</v>
      </c>
      <c r="Z1189" s="7"/>
      <c r="AA1189" s="7"/>
      <c r="AB1189" s="7"/>
      <c r="AC1189" s="7"/>
      <c r="AD1189" s="7"/>
      <c r="AE1189" s="7"/>
      <c r="AF1189" s="7"/>
      <c r="AG1189" s="7"/>
      <c r="AH1189" s="7">
        <v>0</v>
      </c>
    </row>
    <row r="1190" spans="1:34" ht="14.25" customHeight="1">
      <c r="A1190" s="27">
        <v>41791</v>
      </c>
      <c r="B1190" s="7" t="s">
        <v>134</v>
      </c>
      <c r="C1190" s="7" t="s">
        <v>1863</v>
      </c>
      <c r="D1190" s="7" t="s">
        <v>734</v>
      </c>
      <c r="E1190" s="7" t="s">
        <v>1862</v>
      </c>
      <c r="F1190" s="7">
        <v>91</v>
      </c>
      <c r="G1190" s="7">
        <v>39</v>
      </c>
      <c r="H1190" s="7">
        <v>28</v>
      </c>
      <c r="I1190" s="7" t="s">
        <v>99</v>
      </c>
      <c r="J1190" s="7">
        <v>16</v>
      </c>
      <c r="K1190" s="7" t="s">
        <v>99</v>
      </c>
      <c r="L1190" s="7" t="s">
        <v>99</v>
      </c>
      <c r="M1190" s="7" t="s">
        <v>99</v>
      </c>
      <c r="N1190" s="7" t="s">
        <v>99</v>
      </c>
      <c r="O1190" s="7" t="s">
        <v>99</v>
      </c>
      <c r="P1190" s="7" t="s">
        <v>99</v>
      </c>
      <c r="Q1190" s="7">
        <v>5</v>
      </c>
      <c r="R1190" s="7" t="s">
        <v>99</v>
      </c>
      <c r="S1190" s="7" t="s">
        <v>99</v>
      </c>
      <c r="T1190" s="7">
        <v>3</v>
      </c>
      <c r="U1190" s="7" t="s">
        <v>99</v>
      </c>
      <c r="V1190" s="7" t="s">
        <v>99</v>
      </c>
      <c r="W1190" s="7" t="s">
        <v>99</v>
      </c>
      <c r="X1190" s="7" t="s">
        <v>99</v>
      </c>
      <c r="Y1190" s="7" t="s">
        <v>99</v>
      </c>
      <c r="Z1190" s="7"/>
      <c r="AA1190" s="7"/>
      <c r="AB1190" s="7"/>
      <c r="AC1190" s="7"/>
      <c r="AD1190" s="7"/>
      <c r="AE1190" s="7"/>
      <c r="AF1190" s="7"/>
      <c r="AG1190" s="7"/>
      <c r="AH1190" s="7">
        <v>0</v>
      </c>
    </row>
    <row r="1191" spans="1:34" ht="14.25" customHeight="1">
      <c r="A1191" s="27">
        <v>41791</v>
      </c>
      <c r="B1191" s="7" t="s">
        <v>134</v>
      </c>
      <c r="C1191" s="7" t="s">
        <v>1865</v>
      </c>
      <c r="D1191" s="7" t="s">
        <v>734</v>
      </c>
      <c r="E1191" s="7" t="s">
        <v>1843</v>
      </c>
      <c r="F1191" s="7">
        <v>83</v>
      </c>
      <c r="G1191" s="7">
        <v>25</v>
      </c>
      <c r="H1191" s="7">
        <v>23</v>
      </c>
      <c r="I1191" s="7" t="s">
        <v>99</v>
      </c>
      <c r="J1191" s="7">
        <v>17</v>
      </c>
      <c r="K1191" s="7" t="s">
        <v>99</v>
      </c>
      <c r="L1191" s="7" t="s">
        <v>99</v>
      </c>
      <c r="M1191" s="7" t="s">
        <v>99</v>
      </c>
      <c r="N1191" s="7" t="s">
        <v>99</v>
      </c>
      <c r="O1191" s="7" t="s">
        <v>99</v>
      </c>
      <c r="P1191" s="7">
        <v>3</v>
      </c>
      <c r="Q1191" s="7">
        <v>2</v>
      </c>
      <c r="R1191" s="7">
        <v>2</v>
      </c>
      <c r="S1191" s="7">
        <v>1</v>
      </c>
      <c r="T1191" s="7">
        <v>2</v>
      </c>
      <c r="U1191" s="7" t="s">
        <v>99</v>
      </c>
      <c r="V1191" s="7">
        <v>5</v>
      </c>
      <c r="W1191" s="7">
        <v>2</v>
      </c>
      <c r="X1191" s="7" t="s">
        <v>99</v>
      </c>
      <c r="Y1191" s="7" t="s">
        <v>99</v>
      </c>
      <c r="Z1191" s="7"/>
      <c r="AA1191" s="7"/>
      <c r="AB1191" s="7"/>
      <c r="AC1191" s="7"/>
      <c r="AD1191" s="7"/>
      <c r="AE1191" s="7"/>
      <c r="AF1191" s="7"/>
      <c r="AG1191" s="7"/>
      <c r="AH1191" s="7">
        <v>1</v>
      </c>
    </row>
    <row r="1192" spans="1:34" ht="14.25" customHeight="1">
      <c r="A1192" s="27">
        <v>41791</v>
      </c>
      <c r="B1192" s="7" t="s">
        <v>134</v>
      </c>
      <c r="C1192" s="7" t="s">
        <v>1865</v>
      </c>
      <c r="D1192" s="7" t="s">
        <v>734</v>
      </c>
      <c r="E1192" s="7" t="s">
        <v>943</v>
      </c>
      <c r="F1192" s="7">
        <v>292</v>
      </c>
      <c r="G1192" s="7">
        <v>74</v>
      </c>
      <c r="H1192" s="7">
        <v>67</v>
      </c>
      <c r="I1192" s="7" t="s">
        <v>99</v>
      </c>
      <c r="J1192" s="7">
        <v>54</v>
      </c>
      <c r="K1192" s="7" t="s">
        <v>99</v>
      </c>
      <c r="L1192" s="7" t="s">
        <v>99</v>
      </c>
      <c r="M1192" s="7" t="s">
        <v>99</v>
      </c>
      <c r="N1192" s="7" t="s">
        <v>99</v>
      </c>
      <c r="O1192" s="7" t="s">
        <v>99</v>
      </c>
      <c r="P1192" s="7">
        <v>8</v>
      </c>
      <c r="Q1192" s="7">
        <v>4</v>
      </c>
      <c r="R1192" s="7">
        <v>43</v>
      </c>
      <c r="S1192" s="7">
        <v>4</v>
      </c>
      <c r="T1192" s="7">
        <v>5</v>
      </c>
      <c r="U1192" s="7" t="s">
        <v>99</v>
      </c>
      <c r="V1192" s="7">
        <v>24</v>
      </c>
      <c r="W1192" s="7">
        <v>8</v>
      </c>
      <c r="X1192" s="7" t="s">
        <v>99</v>
      </c>
      <c r="Y1192" s="7" t="s">
        <v>99</v>
      </c>
      <c r="Z1192" s="7"/>
      <c r="AA1192" s="7"/>
      <c r="AB1192" s="7"/>
      <c r="AC1192" s="7"/>
      <c r="AD1192" s="7"/>
      <c r="AE1192" s="7"/>
      <c r="AF1192" s="7"/>
      <c r="AG1192" s="7"/>
      <c r="AH1192" s="7">
        <v>1</v>
      </c>
    </row>
    <row r="1193" spans="1:34" ht="14.25" customHeight="1">
      <c r="A1193" s="27">
        <v>41791</v>
      </c>
      <c r="B1193" s="7" t="s">
        <v>134</v>
      </c>
      <c r="C1193" s="7" t="s">
        <v>1865</v>
      </c>
      <c r="D1193" s="7" t="s">
        <v>734</v>
      </c>
      <c r="E1193" s="7" t="s">
        <v>1861</v>
      </c>
      <c r="F1193" s="7">
        <v>164</v>
      </c>
      <c r="G1193" s="7">
        <v>39</v>
      </c>
      <c r="H1193" s="7">
        <v>37</v>
      </c>
      <c r="I1193" s="7" t="s">
        <v>99</v>
      </c>
      <c r="J1193" s="7">
        <v>32</v>
      </c>
      <c r="K1193" s="7" t="s">
        <v>99</v>
      </c>
      <c r="L1193" s="7" t="s">
        <v>99</v>
      </c>
      <c r="M1193" s="7" t="s">
        <v>99</v>
      </c>
      <c r="N1193" s="7" t="s">
        <v>99</v>
      </c>
      <c r="O1193" s="7" t="s">
        <v>99</v>
      </c>
      <c r="P1193" s="7">
        <v>5</v>
      </c>
      <c r="Q1193" s="7">
        <v>2</v>
      </c>
      <c r="R1193" s="7">
        <v>21</v>
      </c>
      <c r="S1193" s="7" t="s">
        <v>99</v>
      </c>
      <c r="T1193" s="7">
        <v>3</v>
      </c>
      <c r="U1193" s="7" t="s">
        <v>99</v>
      </c>
      <c r="V1193" s="7">
        <v>20</v>
      </c>
      <c r="W1193" s="7">
        <v>4</v>
      </c>
      <c r="X1193" s="7" t="s">
        <v>99</v>
      </c>
      <c r="Y1193" s="7" t="s">
        <v>99</v>
      </c>
      <c r="Z1193" s="7"/>
      <c r="AA1193" s="7"/>
      <c r="AB1193" s="7"/>
      <c r="AC1193" s="7"/>
      <c r="AD1193" s="7"/>
      <c r="AE1193" s="7"/>
      <c r="AF1193" s="7"/>
      <c r="AG1193" s="7"/>
      <c r="AH1193" s="7">
        <v>1</v>
      </c>
    </row>
    <row r="1194" spans="1:34" ht="14.25" customHeight="1">
      <c r="A1194" s="27">
        <v>41791</v>
      </c>
      <c r="B1194" s="7" t="s">
        <v>134</v>
      </c>
      <c r="C1194" s="7" t="s">
        <v>1865</v>
      </c>
      <c r="D1194" s="7" t="s">
        <v>734</v>
      </c>
      <c r="E1194" s="7" t="s">
        <v>1862</v>
      </c>
      <c r="F1194" s="7">
        <v>128</v>
      </c>
      <c r="G1194" s="7">
        <v>35</v>
      </c>
      <c r="H1194" s="7">
        <v>30</v>
      </c>
      <c r="I1194" s="7" t="s">
        <v>99</v>
      </c>
      <c r="J1194" s="7">
        <v>22</v>
      </c>
      <c r="K1194" s="7" t="s">
        <v>99</v>
      </c>
      <c r="L1194" s="7" t="s">
        <v>99</v>
      </c>
      <c r="M1194" s="7" t="s">
        <v>99</v>
      </c>
      <c r="N1194" s="7" t="s">
        <v>99</v>
      </c>
      <c r="O1194" s="7" t="s">
        <v>99</v>
      </c>
      <c r="P1194" s="7">
        <v>3</v>
      </c>
      <c r="Q1194" s="7">
        <v>2</v>
      </c>
      <c r="R1194" s="7">
        <v>22</v>
      </c>
      <c r="S1194" s="7">
        <v>4</v>
      </c>
      <c r="T1194" s="7">
        <v>2</v>
      </c>
      <c r="U1194" s="7" t="s">
        <v>99</v>
      </c>
      <c r="V1194" s="7">
        <v>4</v>
      </c>
      <c r="W1194" s="7">
        <v>4</v>
      </c>
      <c r="X1194" s="7" t="s">
        <v>99</v>
      </c>
      <c r="Y1194" s="7" t="s">
        <v>99</v>
      </c>
      <c r="Z1194" s="7"/>
      <c r="AA1194" s="7"/>
      <c r="AB1194" s="7"/>
      <c r="AC1194" s="7"/>
      <c r="AD1194" s="7"/>
      <c r="AE1194" s="7"/>
      <c r="AF1194" s="7"/>
      <c r="AG1194" s="7"/>
      <c r="AH1194" s="7">
        <v>0</v>
      </c>
    </row>
    <row r="1195" spans="1:34" ht="14.25" customHeight="1">
      <c r="A1195" s="27">
        <v>41791</v>
      </c>
      <c r="B1195" s="7" t="s">
        <v>134</v>
      </c>
      <c r="C1195" s="7" t="s">
        <v>1865</v>
      </c>
      <c r="D1195" s="7" t="s">
        <v>1866</v>
      </c>
      <c r="E1195" s="7" t="s">
        <v>1843</v>
      </c>
      <c r="F1195" s="7">
        <v>83</v>
      </c>
      <c r="G1195" s="7">
        <v>25</v>
      </c>
      <c r="H1195" s="7">
        <v>23</v>
      </c>
      <c r="I1195" s="7" t="s">
        <v>99</v>
      </c>
      <c r="J1195" s="7">
        <v>17</v>
      </c>
      <c r="K1195" s="7" t="s">
        <v>99</v>
      </c>
      <c r="L1195" s="7" t="s">
        <v>99</v>
      </c>
      <c r="M1195" s="7" t="s">
        <v>99</v>
      </c>
      <c r="N1195" s="7" t="s">
        <v>99</v>
      </c>
      <c r="O1195" s="7" t="s">
        <v>99</v>
      </c>
      <c r="P1195" s="7">
        <v>3</v>
      </c>
      <c r="Q1195" s="7">
        <v>2</v>
      </c>
      <c r="R1195" s="7">
        <v>2</v>
      </c>
      <c r="S1195" s="7">
        <v>1</v>
      </c>
      <c r="T1195" s="7">
        <v>2</v>
      </c>
      <c r="U1195" s="7" t="s">
        <v>99</v>
      </c>
      <c r="V1195" s="7">
        <v>5</v>
      </c>
      <c r="W1195" s="7">
        <v>2</v>
      </c>
      <c r="X1195" s="7" t="s">
        <v>99</v>
      </c>
      <c r="Y1195" s="7" t="s">
        <v>99</v>
      </c>
      <c r="Z1195" s="7"/>
      <c r="AA1195" s="7"/>
      <c r="AB1195" s="7"/>
      <c r="AC1195" s="7"/>
      <c r="AD1195" s="7"/>
      <c r="AE1195" s="7"/>
      <c r="AF1195" s="7"/>
      <c r="AG1195" s="7"/>
      <c r="AH1195" s="7">
        <v>1</v>
      </c>
    </row>
    <row r="1196" spans="1:34" ht="14.25" customHeight="1">
      <c r="A1196" s="27">
        <v>41791</v>
      </c>
      <c r="B1196" s="7" t="s">
        <v>134</v>
      </c>
      <c r="C1196" s="7" t="s">
        <v>1865</v>
      </c>
      <c r="D1196" s="7" t="s">
        <v>1866</v>
      </c>
      <c r="E1196" s="7" t="s">
        <v>943</v>
      </c>
      <c r="F1196" s="7">
        <v>292</v>
      </c>
      <c r="G1196" s="7">
        <v>74</v>
      </c>
      <c r="H1196" s="7">
        <v>67</v>
      </c>
      <c r="I1196" s="7" t="s">
        <v>99</v>
      </c>
      <c r="J1196" s="7">
        <v>54</v>
      </c>
      <c r="K1196" s="7" t="s">
        <v>99</v>
      </c>
      <c r="L1196" s="7" t="s">
        <v>99</v>
      </c>
      <c r="M1196" s="7" t="s">
        <v>99</v>
      </c>
      <c r="N1196" s="7" t="s">
        <v>99</v>
      </c>
      <c r="O1196" s="7" t="s">
        <v>99</v>
      </c>
      <c r="P1196" s="7">
        <v>8</v>
      </c>
      <c r="Q1196" s="7">
        <v>4</v>
      </c>
      <c r="R1196" s="7">
        <v>43</v>
      </c>
      <c r="S1196" s="7">
        <v>4</v>
      </c>
      <c r="T1196" s="7">
        <v>5</v>
      </c>
      <c r="U1196" s="7" t="s">
        <v>99</v>
      </c>
      <c r="V1196" s="7">
        <v>24</v>
      </c>
      <c r="W1196" s="7">
        <v>8</v>
      </c>
      <c r="X1196" s="7" t="s">
        <v>99</v>
      </c>
      <c r="Y1196" s="7" t="s">
        <v>99</v>
      </c>
      <c r="Z1196" s="7"/>
      <c r="AA1196" s="7"/>
      <c r="AB1196" s="7"/>
      <c r="AC1196" s="7"/>
      <c r="AD1196" s="7"/>
      <c r="AE1196" s="7"/>
      <c r="AF1196" s="7"/>
      <c r="AG1196" s="7"/>
      <c r="AH1196" s="7">
        <v>1</v>
      </c>
    </row>
    <row r="1197" spans="1:34" ht="14.25" customHeight="1">
      <c r="A1197" s="27">
        <v>41791</v>
      </c>
      <c r="B1197" s="7" t="s">
        <v>134</v>
      </c>
      <c r="C1197" s="7" t="s">
        <v>1865</v>
      </c>
      <c r="D1197" s="7" t="s">
        <v>1866</v>
      </c>
      <c r="E1197" s="7" t="s">
        <v>1861</v>
      </c>
      <c r="F1197" s="7">
        <v>164</v>
      </c>
      <c r="G1197" s="7">
        <v>39</v>
      </c>
      <c r="H1197" s="7">
        <v>37</v>
      </c>
      <c r="I1197" s="7" t="s">
        <v>99</v>
      </c>
      <c r="J1197" s="7">
        <v>32</v>
      </c>
      <c r="K1197" s="7" t="s">
        <v>99</v>
      </c>
      <c r="L1197" s="7" t="s">
        <v>99</v>
      </c>
      <c r="M1197" s="7" t="s">
        <v>99</v>
      </c>
      <c r="N1197" s="7" t="s">
        <v>99</v>
      </c>
      <c r="O1197" s="7" t="s">
        <v>99</v>
      </c>
      <c r="P1197" s="7">
        <v>5</v>
      </c>
      <c r="Q1197" s="7">
        <v>2</v>
      </c>
      <c r="R1197" s="7">
        <v>21</v>
      </c>
      <c r="S1197" s="7" t="s">
        <v>99</v>
      </c>
      <c r="T1197" s="7">
        <v>3</v>
      </c>
      <c r="U1197" s="7" t="s">
        <v>99</v>
      </c>
      <c r="V1197" s="7">
        <v>20</v>
      </c>
      <c r="W1197" s="7">
        <v>4</v>
      </c>
      <c r="X1197" s="7" t="s">
        <v>99</v>
      </c>
      <c r="Y1197" s="7" t="s">
        <v>99</v>
      </c>
      <c r="Z1197" s="7"/>
      <c r="AA1197" s="7"/>
      <c r="AB1197" s="7"/>
      <c r="AC1197" s="7"/>
      <c r="AD1197" s="7"/>
      <c r="AE1197" s="7"/>
      <c r="AF1197" s="7"/>
      <c r="AG1197" s="7"/>
      <c r="AH1197" s="7">
        <v>1</v>
      </c>
    </row>
    <row r="1198" spans="1:34" ht="14.25" customHeight="1">
      <c r="A1198" s="27">
        <v>41791</v>
      </c>
      <c r="B1198" s="7" t="s">
        <v>134</v>
      </c>
      <c r="C1198" s="7" t="s">
        <v>1865</v>
      </c>
      <c r="D1198" s="7" t="s">
        <v>1866</v>
      </c>
      <c r="E1198" s="7" t="s">
        <v>1862</v>
      </c>
      <c r="F1198" s="7">
        <v>128</v>
      </c>
      <c r="G1198" s="7">
        <v>35</v>
      </c>
      <c r="H1198" s="7">
        <v>30</v>
      </c>
      <c r="I1198" s="7" t="s">
        <v>99</v>
      </c>
      <c r="J1198" s="7">
        <v>22</v>
      </c>
      <c r="K1198" s="7" t="s">
        <v>99</v>
      </c>
      <c r="L1198" s="7" t="s">
        <v>99</v>
      </c>
      <c r="M1198" s="7" t="s">
        <v>99</v>
      </c>
      <c r="N1198" s="7" t="s">
        <v>99</v>
      </c>
      <c r="O1198" s="7" t="s">
        <v>99</v>
      </c>
      <c r="P1198" s="7">
        <v>3</v>
      </c>
      <c r="Q1198" s="7">
        <v>2</v>
      </c>
      <c r="R1198" s="7">
        <v>22</v>
      </c>
      <c r="S1198" s="7">
        <v>4</v>
      </c>
      <c r="T1198" s="7">
        <v>2</v>
      </c>
      <c r="U1198" s="7" t="s">
        <v>99</v>
      </c>
      <c r="V1198" s="7">
        <v>4</v>
      </c>
      <c r="W1198" s="7">
        <v>4</v>
      </c>
      <c r="X1198" s="7" t="s">
        <v>99</v>
      </c>
      <c r="Y1198" s="7" t="s">
        <v>99</v>
      </c>
      <c r="Z1198" s="7"/>
      <c r="AA1198" s="7"/>
      <c r="AB1198" s="7"/>
      <c r="AC1198" s="7"/>
      <c r="AD1198" s="7"/>
      <c r="AE1198" s="7"/>
      <c r="AF1198" s="7"/>
      <c r="AG1198" s="7"/>
      <c r="AH1198" s="7">
        <v>0</v>
      </c>
    </row>
    <row r="1199" spans="1:34" ht="14.25" customHeight="1">
      <c r="A1199" s="27">
        <v>41791</v>
      </c>
      <c r="B1199" s="7" t="s">
        <v>134</v>
      </c>
      <c r="C1199" s="7" t="s">
        <v>1865</v>
      </c>
      <c r="D1199" s="7" t="s">
        <v>1374</v>
      </c>
      <c r="E1199" s="7" t="s">
        <v>1843</v>
      </c>
      <c r="F1199" s="7" t="s">
        <v>99</v>
      </c>
      <c r="G1199" s="7" t="s">
        <v>99</v>
      </c>
      <c r="H1199" s="7" t="s">
        <v>99</v>
      </c>
      <c r="I1199" s="7" t="s">
        <v>99</v>
      </c>
      <c r="J1199" s="7" t="s">
        <v>99</v>
      </c>
      <c r="K1199" s="7" t="s">
        <v>99</v>
      </c>
      <c r="L1199" s="7" t="s">
        <v>99</v>
      </c>
      <c r="M1199" s="7" t="s">
        <v>99</v>
      </c>
      <c r="N1199" s="7" t="s">
        <v>99</v>
      </c>
      <c r="O1199" s="7" t="s">
        <v>99</v>
      </c>
      <c r="P1199" s="7" t="s">
        <v>99</v>
      </c>
      <c r="Q1199" s="7" t="s">
        <v>99</v>
      </c>
      <c r="R1199" s="7" t="s">
        <v>99</v>
      </c>
      <c r="S1199" s="7" t="s">
        <v>99</v>
      </c>
      <c r="T1199" s="7" t="s">
        <v>99</v>
      </c>
      <c r="U1199" s="7" t="s">
        <v>99</v>
      </c>
      <c r="V1199" s="7" t="s">
        <v>99</v>
      </c>
      <c r="W1199" s="7" t="s">
        <v>99</v>
      </c>
      <c r="X1199" s="7" t="s">
        <v>99</v>
      </c>
      <c r="Y1199" s="7" t="s">
        <v>99</v>
      </c>
      <c r="Z1199" s="7"/>
      <c r="AA1199" s="7"/>
      <c r="AB1199" s="7"/>
      <c r="AC1199" s="7"/>
      <c r="AD1199" s="7"/>
      <c r="AE1199" s="7"/>
      <c r="AF1199" s="7"/>
      <c r="AG1199" s="7"/>
      <c r="AH1199" s="7">
        <v>0</v>
      </c>
    </row>
    <row r="1200" spans="1:34" ht="14.25" customHeight="1">
      <c r="A1200" s="27">
        <v>41791</v>
      </c>
      <c r="B1200" s="7" t="s">
        <v>134</v>
      </c>
      <c r="C1200" s="7" t="s">
        <v>1865</v>
      </c>
      <c r="D1200" s="7" t="s">
        <v>1374</v>
      </c>
      <c r="E1200" s="7" t="s">
        <v>943</v>
      </c>
      <c r="F1200" s="7" t="s">
        <v>99</v>
      </c>
      <c r="G1200" s="7" t="s">
        <v>99</v>
      </c>
      <c r="H1200" s="7" t="s">
        <v>99</v>
      </c>
      <c r="I1200" s="7" t="s">
        <v>99</v>
      </c>
      <c r="J1200" s="7" t="s">
        <v>99</v>
      </c>
      <c r="K1200" s="7" t="s">
        <v>99</v>
      </c>
      <c r="L1200" s="7" t="s">
        <v>99</v>
      </c>
      <c r="M1200" s="7" t="s">
        <v>99</v>
      </c>
      <c r="N1200" s="7" t="s">
        <v>99</v>
      </c>
      <c r="O1200" s="7" t="s">
        <v>99</v>
      </c>
      <c r="P1200" s="7" t="s">
        <v>99</v>
      </c>
      <c r="Q1200" s="7" t="s">
        <v>99</v>
      </c>
      <c r="R1200" s="7" t="s">
        <v>99</v>
      </c>
      <c r="S1200" s="7" t="s">
        <v>99</v>
      </c>
      <c r="T1200" s="7" t="s">
        <v>99</v>
      </c>
      <c r="U1200" s="7" t="s">
        <v>99</v>
      </c>
      <c r="V1200" s="7" t="s">
        <v>99</v>
      </c>
      <c r="W1200" s="7" t="s">
        <v>99</v>
      </c>
      <c r="X1200" s="7" t="s">
        <v>99</v>
      </c>
      <c r="Y1200" s="7" t="s">
        <v>99</v>
      </c>
      <c r="Z1200" s="7"/>
      <c r="AA1200" s="7"/>
      <c r="AB1200" s="7"/>
      <c r="AC1200" s="7"/>
      <c r="AD1200" s="7"/>
      <c r="AE1200" s="7"/>
      <c r="AF1200" s="7"/>
      <c r="AG1200" s="7"/>
      <c r="AH1200" s="7">
        <v>0</v>
      </c>
    </row>
    <row r="1201" spans="1:34" ht="14.25" customHeight="1">
      <c r="A1201" s="27">
        <v>41791</v>
      </c>
      <c r="B1201" s="7" t="s">
        <v>134</v>
      </c>
      <c r="C1201" s="7" t="s">
        <v>1865</v>
      </c>
      <c r="D1201" s="7" t="s">
        <v>1374</v>
      </c>
      <c r="E1201" s="7" t="s">
        <v>1861</v>
      </c>
      <c r="F1201" s="7" t="s">
        <v>99</v>
      </c>
      <c r="G1201" s="7" t="s">
        <v>99</v>
      </c>
      <c r="H1201" s="7" t="s">
        <v>99</v>
      </c>
      <c r="I1201" s="7" t="s">
        <v>99</v>
      </c>
      <c r="J1201" s="7" t="s">
        <v>99</v>
      </c>
      <c r="K1201" s="7" t="s">
        <v>99</v>
      </c>
      <c r="L1201" s="7" t="s">
        <v>99</v>
      </c>
      <c r="M1201" s="7" t="s">
        <v>99</v>
      </c>
      <c r="N1201" s="7" t="s">
        <v>99</v>
      </c>
      <c r="O1201" s="7" t="s">
        <v>99</v>
      </c>
      <c r="P1201" s="7" t="s">
        <v>99</v>
      </c>
      <c r="Q1201" s="7" t="s">
        <v>99</v>
      </c>
      <c r="R1201" s="7" t="s">
        <v>99</v>
      </c>
      <c r="S1201" s="7" t="s">
        <v>99</v>
      </c>
      <c r="T1201" s="7" t="s">
        <v>99</v>
      </c>
      <c r="U1201" s="7" t="s">
        <v>99</v>
      </c>
      <c r="V1201" s="7" t="s">
        <v>99</v>
      </c>
      <c r="W1201" s="7" t="s">
        <v>99</v>
      </c>
      <c r="X1201" s="7" t="s">
        <v>99</v>
      </c>
      <c r="Y1201" s="7" t="s">
        <v>99</v>
      </c>
      <c r="Z1201" s="7"/>
      <c r="AA1201" s="7"/>
      <c r="AB1201" s="7"/>
      <c r="AC1201" s="7"/>
      <c r="AD1201" s="7"/>
      <c r="AE1201" s="7"/>
      <c r="AF1201" s="7"/>
      <c r="AG1201" s="7"/>
      <c r="AH1201" s="7">
        <v>0</v>
      </c>
    </row>
    <row r="1202" spans="1:34" ht="14.25" customHeight="1">
      <c r="A1202" s="27">
        <v>41791</v>
      </c>
      <c r="B1202" s="7" t="s">
        <v>134</v>
      </c>
      <c r="C1202" s="7" t="s">
        <v>1865</v>
      </c>
      <c r="D1202" s="7" t="s">
        <v>1374</v>
      </c>
      <c r="E1202" s="7" t="s">
        <v>1862</v>
      </c>
      <c r="F1202" s="7" t="s">
        <v>99</v>
      </c>
      <c r="G1202" s="7" t="s">
        <v>99</v>
      </c>
      <c r="H1202" s="7" t="s">
        <v>99</v>
      </c>
      <c r="I1202" s="7" t="s">
        <v>99</v>
      </c>
      <c r="J1202" s="7" t="s">
        <v>99</v>
      </c>
      <c r="K1202" s="7" t="s">
        <v>99</v>
      </c>
      <c r="L1202" s="7" t="s">
        <v>99</v>
      </c>
      <c r="M1202" s="7" t="s">
        <v>99</v>
      </c>
      <c r="N1202" s="7" t="s">
        <v>99</v>
      </c>
      <c r="O1202" s="7" t="s">
        <v>99</v>
      </c>
      <c r="P1202" s="7" t="s">
        <v>99</v>
      </c>
      <c r="Q1202" s="7" t="s">
        <v>99</v>
      </c>
      <c r="R1202" s="7" t="s">
        <v>99</v>
      </c>
      <c r="S1202" s="7" t="s">
        <v>99</v>
      </c>
      <c r="T1202" s="7" t="s">
        <v>99</v>
      </c>
      <c r="U1202" s="7" t="s">
        <v>99</v>
      </c>
      <c r="V1202" s="7" t="s">
        <v>99</v>
      </c>
      <c r="W1202" s="7" t="s">
        <v>99</v>
      </c>
      <c r="X1202" s="7" t="s">
        <v>99</v>
      </c>
      <c r="Y1202" s="7" t="s">
        <v>99</v>
      </c>
      <c r="Z1202" s="7"/>
      <c r="AA1202" s="7"/>
      <c r="AB1202" s="7"/>
      <c r="AC1202" s="7"/>
      <c r="AD1202" s="7"/>
      <c r="AE1202" s="7"/>
      <c r="AF1202" s="7"/>
      <c r="AG1202" s="7"/>
      <c r="AH1202" s="7">
        <v>0</v>
      </c>
    </row>
    <row r="1203" spans="1:34" ht="14.25" customHeight="1">
      <c r="A1203" s="27">
        <v>41791</v>
      </c>
      <c r="B1203" s="7" t="s">
        <v>134</v>
      </c>
      <c r="C1203" s="7" t="s">
        <v>405</v>
      </c>
      <c r="D1203" s="7" t="s">
        <v>734</v>
      </c>
      <c r="E1203" s="7" t="s">
        <v>1843</v>
      </c>
      <c r="F1203" s="7" t="s">
        <v>99</v>
      </c>
      <c r="G1203" s="7" t="s">
        <v>99</v>
      </c>
      <c r="H1203" s="7" t="s">
        <v>99</v>
      </c>
      <c r="I1203" s="7" t="s">
        <v>99</v>
      </c>
      <c r="J1203" s="7" t="s">
        <v>99</v>
      </c>
      <c r="K1203" s="7" t="s">
        <v>99</v>
      </c>
      <c r="L1203" s="7" t="s">
        <v>99</v>
      </c>
      <c r="M1203" s="7" t="s">
        <v>99</v>
      </c>
      <c r="N1203" s="7" t="s">
        <v>99</v>
      </c>
      <c r="O1203" s="7" t="s">
        <v>99</v>
      </c>
      <c r="P1203" s="7" t="s">
        <v>99</v>
      </c>
      <c r="Q1203" s="7" t="s">
        <v>99</v>
      </c>
      <c r="R1203" s="7" t="s">
        <v>99</v>
      </c>
      <c r="S1203" s="7" t="s">
        <v>99</v>
      </c>
      <c r="T1203" s="7" t="s">
        <v>99</v>
      </c>
      <c r="U1203" s="7" t="s">
        <v>99</v>
      </c>
      <c r="V1203" s="7" t="s">
        <v>99</v>
      </c>
      <c r="W1203" s="7" t="s">
        <v>99</v>
      </c>
      <c r="X1203" s="7" t="s">
        <v>99</v>
      </c>
      <c r="Y1203" s="7" t="s">
        <v>99</v>
      </c>
      <c r="Z1203" s="7"/>
      <c r="AA1203" s="7"/>
      <c r="AB1203" s="7"/>
      <c r="AC1203" s="7"/>
      <c r="AD1203" s="7"/>
      <c r="AE1203" s="7"/>
      <c r="AF1203" s="7"/>
      <c r="AG1203" s="7"/>
      <c r="AH1203" s="7">
        <v>0</v>
      </c>
    </row>
    <row r="1204" spans="1:34" ht="14.25" customHeight="1">
      <c r="A1204" s="27">
        <v>41791</v>
      </c>
      <c r="B1204" s="7" t="s">
        <v>134</v>
      </c>
      <c r="C1204" s="7" t="s">
        <v>405</v>
      </c>
      <c r="D1204" s="7" t="s">
        <v>734</v>
      </c>
      <c r="E1204" s="7" t="s">
        <v>943</v>
      </c>
      <c r="F1204" s="7" t="s">
        <v>99</v>
      </c>
      <c r="G1204" s="7" t="s">
        <v>99</v>
      </c>
      <c r="H1204" s="7" t="s">
        <v>99</v>
      </c>
      <c r="I1204" s="7" t="s">
        <v>99</v>
      </c>
      <c r="J1204" s="7" t="s">
        <v>99</v>
      </c>
      <c r="K1204" s="7" t="s">
        <v>99</v>
      </c>
      <c r="L1204" s="7" t="s">
        <v>99</v>
      </c>
      <c r="M1204" s="7" t="s">
        <v>99</v>
      </c>
      <c r="N1204" s="7" t="s">
        <v>99</v>
      </c>
      <c r="O1204" s="7" t="s">
        <v>99</v>
      </c>
      <c r="P1204" s="7" t="s">
        <v>99</v>
      </c>
      <c r="Q1204" s="7" t="s">
        <v>99</v>
      </c>
      <c r="R1204" s="7" t="s">
        <v>99</v>
      </c>
      <c r="S1204" s="7" t="s">
        <v>99</v>
      </c>
      <c r="T1204" s="7" t="s">
        <v>99</v>
      </c>
      <c r="U1204" s="7" t="s">
        <v>99</v>
      </c>
      <c r="V1204" s="7" t="s">
        <v>99</v>
      </c>
      <c r="W1204" s="7" t="s">
        <v>99</v>
      </c>
      <c r="X1204" s="7" t="s">
        <v>99</v>
      </c>
      <c r="Y1204" s="7" t="s">
        <v>99</v>
      </c>
      <c r="Z1204" s="7"/>
      <c r="AA1204" s="7"/>
      <c r="AB1204" s="7"/>
      <c r="AC1204" s="7"/>
      <c r="AD1204" s="7"/>
      <c r="AE1204" s="7"/>
      <c r="AF1204" s="7"/>
      <c r="AG1204" s="7"/>
      <c r="AH1204" s="7">
        <v>0</v>
      </c>
    </row>
    <row r="1205" spans="1:34" ht="14.25" customHeight="1">
      <c r="A1205" s="27">
        <v>41791</v>
      </c>
      <c r="B1205" s="7" t="s">
        <v>134</v>
      </c>
      <c r="C1205" s="7" t="s">
        <v>405</v>
      </c>
      <c r="D1205" s="7" t="s">
        <v>734</v>
      </c>
      <c r="E1205" s="7" t="s">
        <v>1861</v>
      </c>
      <c r="F1205" s="7" t="s">
        <v>99</v>
      </c>
      <c r="G1205" s="7" t="s">
        <v>99</v>
      </c>
      <c r="H1205" s="7" t="s">
        <v>99</v>
      </c>
      <c r="I1205" s="7" t="s">
        <v>99</v>
      </c>
      <c r="J1205" s="7" t="s">
        <v>99</v>
      </c>
      <c r="K1205" s="7" t="s">
        <v>99</v>
      </c>
      <c r="L1205" s="7" t="s">
        <v>99</v>
      </c>
      <c r="M1205" s="7" t="s">
        <v>99</v>
      </c>
      <c r="N1205" s="7" t="s">
        <v>99</v>
      </c>
      <c r="O1205" s="7" t="s">
        <v>99</v>
      </c>
      <c r="P1205" s="7" t="s">
        <v>99</v>
      </c>
      <c r="Q1205" s="7" t="s">
        <v>99</v>
      </c>
      <c r="R1205" s="7" t="s">
        <v>99</v>
      </c>
      <c r="S1205" s="7" t="s">
        <v>99</v>
      </c>
      <c r="T1205" s="7" t="s">
        <v>99</v>
      </c>
      <c r="U1205" s="7" t="s">
        <v>99</v>
      </c>
      <c r="V1205" s="7" t="s">
        <v>99</v>
      </c>
      <c r="W1205" s="7" t="s">
        <v>99</v>
      </c>
      <c r="X1205" s="7" t="s">
        <v>99</v>
      </c>
      <c r="Y1205" s="7" t="s">
        <v>99</v>
      </c>
      <c r="Z1205" s="7"/>
      <c r="AA1205" s="7"/>
      <c r="AB1205" s="7"/>
      <c r="AC1205" s="7"/>
      <c r="AD1205" s="7"/>
      <c r="AE1205" s="7"/>
      <c r="AF1205" s="7"/>
      <c r="AG1205" s="7"/>
      <c r="AH1205" s="7">
        <v>0</v>
      </c>
    </row>
    <row r="1206" spans="1:34" ht="14.25" customHeight="1">
      <c r="A1206" s="27">
        <v>41791</v>
      </c>
      <c r="B1206" s="7" t="s">
        <v>134</v>
      </c>
      <c r="C1206" s="7" t="s">
        <v>405</v>
      </c>
      <c r="D1206" s="7" t="s">
        <v>734</v>
      </c>
      <c r="E1206" s="7" t="s">
        <v>1862</v>
      </c>
      <c r="F1206" s="7" t="s">
        <v>99</v>
      </c>
      <c r="G1206" s="7" t="s">
        <v>99</v>
      </c>
      <c r="H1206" s="7" t="s">
        <v>99</v>
      </c>
      <c r="I1206" s="7" t="s">
        <v>99</v>
      </c>
      <c r="J1206" s="7" t="s">
        <v>99</v>
      </c>
      <c r="K1206" s="7" t="s">
        <v>99</v>
      </c>
      <c r="L1206" s="7" t="s">
        <v>99</v>
      </c>
      <c r="M1206" s="7" t="s">
        <v>99</v>
      </c>
      <c r="N1206" s="7" t="s">
        <v>99</v>
      </c>
      <c r="O1206" s="7" t="s">
        <v>99</v>
      </c>
      <c r="P1206" s="7" t="s">
        <v>99</v>
      </c>
      <c r="Q1206" s="7" t="s">
        <v>99</v>
      </c>
      <c r="R1206" s="7" t="s">
        <v>99</v>
      </c>
      <c r="S1206" s="7" t="s">
        <v>99</v>
      </c>
      <c r="T1206" s="7" t="s">
        <v>99</v>
      </c>
      <c r="U1206" s="7" t="s">
        <v>99</v>
      </c>
      <c r="V1206" s="7" t="s">
        <v>99</v>
      </c>
      <c r="W1206" s="7" t="s">
        <v>99</v>
      </c>
      <c r="X1206" s="7" t="s">
        <v>99</v>
      </c>
      <c r="Y1206" s="7" t="s">
        <v>99</v>
      </c>
      <c r="Z1206" s="7"/>
      <c r="AA1206" s="7"/>
      <c r="AB1206" s="7"/>
      <c r="AC1206" s="7"/>
      <c r="AD1206" s="7"/>
      <c r="AE1206" s="7"/>
      <c r="AF1206" s="7"/>
      <c r="AG1206" s="7"/>
      <c r="AH1206" s="7">
        <v>0</v>
      </c>
    </row>
    <row r="1207" spans="1:34">
      <c r="A1207" s="27">
        <v>41791</v>
      </c>
      <c r="B1207" s="7" t="s">
        <v>413</v>
      </c>
      <c r="C1207" s="7" t="s">
        <v>1151</v>
      </c>
      <c r="D1207" s="7" t="s">
        <v>734</v>
      </c>
      <c r="E1207" s="7" t="s">
        <v>1843</v>
      </c>
      <c r="F1207" s="7">
        <v>37</v>
      </c>
      <c r="G1207" s="7">
        <v>8</v>
      </c>
      <c r="H1207" s="7">
        <v>7</v>
      </c>
      <c r="I1207" s="7" t="s">
        <v>99</v>
      </c>
      <c r="J1207" s="7">
        <v>10</v>
      </c>
      <c r="K1207" s="7" t="s">
        <v>99</v>
      </c>
      <c r="L1207" s="7" t="s">
        <v>99</v>
      </c>
      <c r="M1207" s="7" t="s">
        <v>99</v>
      </c>
      <c r="N1207" s="7" t="s">
        <v>99</v>
      </c>
      <c r="O1207" s="7" t="s">
        <v>99</v>
      </c>
      <c r="P1207" s="7">
        <v>1</v>
      </c>
      <c r="Q1207" s="7" t="s">
        <v>99</v>
      </c>
      <c r="R1207" s="7" t="s">
        <v>99</v>
      </c>
      <c r="S1207" s="7">
        <v>1</v>
      </c>
      <c r="T1207" s="7" t="s">
        <v>99</v>
      </c>
      <c r="U1207" s="7">
        <v>2</v>
      </c>
      <c r="V1207" s="7">
        <v>3</v>
      </c>
      <c r="W1207" s="7">
        <v>2</v>
      </c>
      <c r="X1207" s="7" t="s">
        <v>99</v>
      </c>
      <c r="Y1207" s="7">
        <v>2</v>
      </c>
      <c r="Z1207" s="7"/>
      <c r="AA1207" s="7"/>
      <c r="AB1207" s="7"/>
      <c r="AC1207" s="7"/>
      <c r="AD1207" s="7"/>
      <c r="AE1207" s="7"/>
      <c r="AF1207" s="7"/>
      <c r="AG1207" s="7"/>
      <c r="AH1207" s="7">
        <v>1</v>
      </c>
    </row>
    <row r="1208" spans="1:34">
      <c r="A1208" s="27">
        <v>41791</v>
      </c>
      <c r="B1208" s="7" t="s">
        <v>413</v>
      </c>
      <c r="C1208" s="7" t="s">
        <v>1151</v>
      </c>
      <c r="D1208" s="7" t="s">
        <v>734</v>
      </c>
      <c r="E1208" s="7" t="s">
        <v>943</v>
      </c>
      <c r="F1208" s="7">
        <v>168</v>
      </c>
      <c r="G1208" s="7">
        <v>78</v>
      </c>
      <c r="H1208" s="7">
        <v>17</v>
      </c>
      <c r="I1208" s="7" t="s">
        <v>99</v>
      </c>
      <c r="J1208" s="7">
        <v>29</v>
      </c>
      <c r="K1208" s="7" t="s">
        <v>99</v>
      </c>
      <c r="L1208" s="7" t="s">
        <v>99</v>
      </c>
      <c r="M1208" s="7" t="s">
        <v>99</v>
      </c>
      <c r="N1208" s="7" t="s">
        <v>99</v>
      </c>
      <c r="O1208" s="7" t="s">
        <v>99</v>
      </c>
      <c r="P1208" s="7">
        <v>17</v>
      </c>
      <c r="Q1208" s="7" t="s">
        <v>99</v>
      </c>
      <c r="R1208" s="7" t="s">
        <v>99</v>
      </c>
      <c r="S1208" s="7">
        <v>2</v>
      </c>
      <c r="T1208" s="7" t="s">
        <v>99</v>
      </c>
      <c r="U1208" s="7">
        <v>3</v>
      </c>
      <c r="V1208" s="7">
        <v>5</v>
      </c>
      <c r="W1208" s="7">
        <v>9</v>
      </c>
      <c r="X1208" s="7" t="s">
        <v>99</v>
      </c>
      <c r="Y1208" s="7">
        <v>3</v>
      </c>
      <c r="Z1208" s="7"/>
      <c r="AA1208" s="7"/>
      <c r="AB1208" s="7"/>
      <c r="AC1208" s="7"/>
      <c r="AD1208" s="7"/>
      <c r="AE1208" s="7"/>
      <c r="AF1208" s="7"/>
      <c r="AG1208" s="7"/>
      <c r="AH1208" s="7">
        <v>5</v>
      </c>
    </row>
    <row r="1209" spans="1:34">
      <c r="A1209" s="27">
        <v>41791</v>
      </c>
      <c r="B1209" s="7" t="s">
        <v>413</v>
      </c>
      <c r="C1209" s="7" t="s">
        <v>1151</v>
      </c>
      <c r="D1209" s="7" t="s">
        <v>734</v>
      </c>
      <c r="E1209" s="7" t="s">
        <v>1861</v>
      </c>
      <c r="F1209" s="7">
        <v>99</v>
      </c>
      <c r="G1209" s="7">
        <v>44</v>
      </c>
      <c r="H1209" s="7">
        <v>10</v>
      </c>
      <c r="I1209" s="7" t="s">
        <v>99</v>
      </c>
      <c r="J1209" s="7">
        <v>15</v>
      </c>
      <c r="K1209" s="7" t="s">
        <v>99</v>
      </c>
      <c r="L1209" s="7" t="s">
        <v>99</v>
      </c>
      <c r="M1209" s="7" t="s">
        <v>99</v>
      </c>
      <c r="N1209" s="7" t="s">
        <v>99</v>
      </c>
      <c r="O1209" s="7" t="s">
        <v>99</v>
      </c>
      <c r="P1209" s="7">
        <v>11</v>
      </c>
      <c r="Q1209" s="7" t="s">
        <v>99</v>
      </c>
      <c r="R1209" s="7" t="s">
        <v>99</v>
      </c>
      <c r="S1209" s="7">
        <v>1</v>
      </c>
      <c r="T1209" s="7" t="s">
        <v>99</v>
      </c>
      <c r="U1209" s="7">
        <v>3</v>
      </c>
      <c r="V1209" s="7">
        <v>3</v>
      </c>
      <c r="W1209" s="7">
        <v>5</v>
      </c>
      <c r="X1209" s="7" t="s">
        <v>99</v>
      </c>
      <c r="Y1209" s="7">
        <v>2</v>
      </c>
      <c r="Z1209" s="7"/>
      <c r="AA1209" s="7"/>
      <c r="AB1209" s="7"/>
      <c r="AC1209" s="7"/>
      <c r="AD1209" s="7"/>
      <c r="AE1209" s="7"/>
      <c r="AF1209" s="7"/>
      <c r="AG1209" s="7"/>
      <c r="AH1209" s="7">
        <v>5</v>
      </c>
    </row>
    <row r="1210" spans="1:34">
      <c r="A1210" s="27">
        <v>41791</v>
      </c>
      <c r="B1210" s="7" t="s">
        <v>413</v>
      </c>
      <c r="C1210" s="7" t="s">
        <v>1151</v>
      </c>
      <c r="D1210" s="7" t="s">
        <v>734</v>
      </c>
      <c r="E1210" s="7" t="s">
        <v>1862</v>
      </c>
      <c r="F1210" s="7">
        <v>69</v>
      </c>
      <c r="G1210" s="7">
        <v>34</v>
      </c>
      <c r="H1210" s="7">
        <v>7</v>
      </c>
      <c r="I1210" s="7" t="s">
        <v>99</v>
      </c>
      <c r="J1210" s="7">
        <v>14</v>
      </c>
      <c r="K1210" s="7" t="s">
        <v>99</v>
      </c>
      <c r="L1210" s="7" t="s">
        <v>99</v>
      </c>
      <c r="M1210" s="7" t="s">
        <v>99</v>
      </c>
      <c r="N1210" s="7" t="s">
        <v>99</v>
      </c>
      <c r="O1210" s="7" t="s">
        <v>99</v>
      </c>
      <c r="P1210" s="7">
        <v>6</v>
      </c>
      <c r="Q1210" s="7" t="s">
        <v>99</v>
      </c>
      <c r="R1210" s="7" t="s">
        <v>99</v>
      </c>
      <c r="S1210" s="7">
        <v>1</v>
      </c>
      <c r="T1210" s="7" t="s">
        <v>99</v>
      </c>
      <c r="U1210" s="7" t="s">
        <v>99</v>
      </c>
      <c r="V1210" s="7">
        <v>2</v>
      </c>
      <c r="W1210" s="7">
        <v>4</v>
      </c>
      <c r="X1210" s="7" t="s">
        <v>99</v>
      </c>
      <c r="Y1210" s="7">
        <v>1</v>
      </c>
      <c r="Z1210" s="7"/>
      <c r="AA1210" s="7"/>
      <c r="AB1210" s="7"/>
      <c r="AC1210" s="7"/>
      <c r="AD1210" s="7"/>
      <c r="AE1210" s="7"/>
      <c r="AF1210" s="7"/>
      <c r="AG1210" s="7"/>
      <c r="AH1210" s="7">
        <v>0</v>
      </c>
    </row>
    <row r="1211" spans="1:34" ht="14.25" customHeight="1">
      <c r="A1211" s="27">
        <v>41791</v>
      </c>
      <c r="B1211" s="7" t="s">
        <v>413</v>
      </c>
      <c r="C1211" s="7" t="s">
        <v>1863</v>
      </c>
      <c r="D1211" s="7" t="s">
        <v>734</v>
      </c>
      <c r="E1211" s="7" t="s">
        <v>1843</v>
      </c>
      <c r="F1211" s="7">
        <v>20</v>
      </c>
      <c r="G1211" s="7">
        <v>5</v>
      </c>
      <c r="H1211" s="7">
        <v>3</v>
      </c>
      <c r="I1211" s="7" t="s">
        <v>99</v>
      </c>
      <c r="J1211" s="7">
        <v>5</v>
      </c>
      <c r="K1211" s="7" t="s">
        <v>99</v>
      </c>
      <c r="L1211" s="7" t="s">
        <v>99</v>
      </c>
      <c r="M1211" s="7" t="s">
        <v>99</v>
      </c>
      <c r="N1211" s="7" t="s">
        <v>99</v>
      </c>
      <c r="O1211" s="7" t="s">
        <v>99</v>
      </c>
      <c r="P1211" s="7" t="s">
        <v>99</v>
      </c>
      <c r="Q1211" s="7" t="s">
        <v>99</v>
      </c>
      <c r="R1211" s="7" t="s">
        <v>99</v>
      </c>
      <c r="S1211" s="7">
        <v>1</v>
      </c>
      <c r="T1211" s="7" t="s">
        <v>99</v>
      </c>
      <c r="U1211" s="7">
        <v>1</v>
      </c>
      <c r="V1211" s="7">
        <v>2</v>
      </c>
      <c r="W1211" s="7">
        <v>1</v>
      </c>
      <c r="X1211" s="7" t="s">
        <v>99</v>
      </c>
      <c r="Y1211" s="7">
        <v>2</v>
      </c>
      <c r="Z1211" s="7"/>
      <c r="AA1211" s="7"/>
      <c r="AB1211" s="7"/>
      <c r="AC1211" s="7"/>
      <c r="AD1211" s="7"/>
      <c r="AE1211" s="7"/>
      <c r="AF1211" s="7"/>
      <c r="AG1211" s="7"/>
      <c r="AH1211" s="7">
        <v>0</v>
      </c>
    </row>
    <row r="1212" spans="1:34" ht="14.25" customHeight="1">
      <c r="A1212" s="27">
        <v>41791</v>
      </c>
      <c r="B1212" s="7" t="s">
        <v>413</v>
      </c>
      <c r="C1212" s="7" t="s">
        <v>1863</v>
      </c>
      <c r="D1212" s="7" t="s">
        <v>734</v>
      </c>
      <c r="E1212" s="7" t="s">
        <v>943</v>
      </c>
      <c r="F1212" s="7">
        <v>47</v>
      </c>
      <c r="G1212" s="7">
        <v>11</v>
      </c>
      <c r="H1212" s="7">
        <v>8</v>
      </c>
      <c r="I1212" s="7" t="s">
        <v>99</v>
      </c>
      <c r="J1212" s="7">
        <v>13</v>
      </c>
      <c r="K1212" s="7" t="s">
        <v>99</v>
      </c>
      <c r="L1212" s="7" t="s">
        <v>99</v>
      </c>
      <c r="M1212" s="7" t="s">
        <v>99</v>
      </c>
      <c r="N1212" s="7" t="s">
        <v>99</v>
      </c>
      <c r="O1212" s="7" t="s">
        <v>99</v>
      </c>
      <c r="P1212" s="7" t="s">
        <v>99</v>
      </c>
      <c r="Q1212" s="7" t="s">
        <v>99</v>
      </c>
      <c r="R1212" s="7" t="s">
        <v>99</v>
      </c>
      <c r="S1212" s="7">
        <v>2</v>
      </c>
      <c r="T1212" s="7" t="s">
        <v>99</v>
      </c>
      <c r="U1212" s="7">
        <v>1</v>
      </c>
      <c r="V1212" s="7">
        <v>4</v>
      </c>
      <c r="W1212" s="7">
        <v>5</v>
      </c>
      <c r="X1212" s="7" t="s">
        <v>99</v>
      </c>
      <c r="Y1212" s="7">
        <v>3</v>
      </c>
      <c r="Z1212" s="7"/>
      <c r="AA1212" s="7"/>
      <c r="AB1212" s="7"/>
      <c r="AC1212" s="7"/>
      <c r="AD1212" s="7"/>
      <c r="AE1212" s="7"/>
      <c r="AF1212" s="7"/>
      <c r="AG1212" s="7"/>
      <c r="AH1212" s="7">
        <v>0</v>
      </c>
    </row>
    <row r="1213" spans="1:34" ht="14.25" customHeight="1">
      <c r="A1213" s="27">
        <v>41791</v>
      </c>
      <c r="B1213" s="7" t="s">
        <v>413</v>
      </c>
      <c r="C1213" s="7" t="s">
        <v>1863</v>
      </c>
      <c r="D1213" s="7" t="s">
        <v>734</v>
      </c>
      <c r="E1213" s="7" t="s">
        <v>1861</v>
      </c>
      <c r="F1213" s="7">
        <v>23</v>
      </c>
      <c r="G1213" s="7">
        <v>5</v>
      </c>
      <c r="H1213" s="7">
        <v>3</v>
      </c>
      <c r="I1213" s="7" t="s">
        <v>99</v>
      </c>
      <c r="J1213" s="7">
        <v>6</v>
      </c>
      <c r="K1213" s="7" t="s">
        <v>99</v>
      </c>
      <c r="L1213" s="7" t="s">
        <v>99</v>
      </c>
      <c r="M1213" s="7" t="s">
        <v>99</v>
      </c>
      <c r="N1213" s="7" t="s">
        <v>99</v>
      </c>
      <c r="O1213" s="7" t="s">
        <v>99</v>
      </c>
      <c r="P1213" s="7" t="s">
        <v>99</v>
      </c>
      <c r="Q1213" s="7" t="s">
        <v>99</v>
      </c>
      <c r="R1213" s="7" t="s">
        <v>99</v>
      </c>
      <c r="S1213" s="7">
        <v>1</v>
      </c>
      <c r="T1213" s="7" t="s">
        <v>99</v>
      </c>
      <c r="U1213" s="7">
        <v>1</v>
      </c>
      <c r="V1213" s="7">
        <v>2</v>
      </c>
      <c r="W1213" s="7">
        <v>3</v>
      </c>
      <c r="X1213" s="7" t="s">
        <v>99</v>
      </c>
      <c r="Y1213" s="7">
        <v>2</v>
      </c>
      <c r="Z1213" s="7"/>
      <c r="AA1213" s="7"/>
      <c r="AB1213" s="7"/>
      <c r="AC1213" s="7"/>
      <c r="AD1213" s="7"/>
      <c r="AE1213" s="7"/>
      <c r="AF1213" s="7"/>
      <c r="AG1213" s="7"/>
      <c r="AH1213" s="7">
        <v>0</v>
      </c>
    </row>
    <row r="1214" spans="1:34" ht="14.25" customHeight="1">
      <c r="A1214" s="27">
        <v>41791</v>
      </c>
      <c r="B1214" s="7" t="s">
        <v>413</v>
      </c>
      <c r="C1214" s="7" t="s">
        <v>1863</v>
      </c>
      <c r="D1214" s="7" t="s">
        <v>734</v>
      </c>
      <c r="E1214" s="7" t="s">
        <v>1862</v>
      </c>
      <c r="F1214" s="7">
        <v>24</v>
      </c>
      <c r="G1214" s="7">
        <v>6</v>
      </c>
      <c r="H1214" s="7">
        <v>5</v>
      </c>
      <c r="I1214" s="7" t="s">
        <v>99</v>
      </c>
      <c r="J1214" s="7">
        <v>7</v>
      </c>
      <c r="K1214" s="7" t="s">
        <v>99</v>
      </c>
      <c r="L1214" s="7" t="s">
        <v>99</v>
      </c>
      <c r="M1214" s="7" t="s">
        <v>99</v>
      </c>
      <c r="N1214" s="7" t="s">
        <v>99</v>
      </c>
      <c r="O1214" s="7" t="s">
        <v>99</v>
      </c>
      <c r="P1214" s="7" t="s">
        <v>99</v>
      </c>
      <c r="Q1214" s="7" t="s">
        <v>99</v>
      </c>
      <c r="R1214" s="7" t="s">
        <v>99</v>
      </c>
      <c r="S1214" s="7">
        <v>1</v>
      </c>
      <c r="T1214" s="7" t="s">
        <v>99</v>
      </c>
      <c r="U1214" s="7" t="s">
        <v>99</v>
      </c>
      <c r="V1214" s="7">
        <v>2</v>
      </c>
      <c r="W1214" s="7">
        <v>2</v>
      </c>
      <c r="X1214" s="7" t="s">
        <v>99</v>
      </c>
      <c r="Y1214" s="7">
        <v>1</v>
      </c>
      <c r="Z1214" s="7"/>
      <c r="AA1214" s="7"/>
      <c r="AB1214" s="7"/>
      <c r="AC1214" s="7"/>
      <c r="AD1214" s="7"/>
      <c r="AE1214" s="7"/>
      <c r="AF1214" s="7"/>
      <c r="AG1214" s="7"/>
      <c r="AH1214" s="7">
        <v>0</v>
      </c>
    </row>
    <row r="1215" spans="1:34" ht="14.25" customHeight="1">
      <c r="A1215" s="27">
        <v>41791</v>
      </c>
      <c r="B1215" s="7" t="s">
        <v>413</v>
      </c>
      <c r="C1215" s="7" t="s">
        <v>1865</v>
      </c>
      <c r="D1215" s="7" t="s">
        <v>734</v>
      </c>
      <c r="E1215" s="7" t="s">
        <v>1843</v>
      </c>
      <c r="F1215" s="7">
        <v>17</v>
      </c>
      <c r="G1215" s="7">
        <v>3</v>
      </c>
      <c r="H1215" s="7">
        <v>4</v>
      </c>
      <c r="I1215" s="7" t="s">
        <v>99</v>
      </c>
      <c r="J1215" s="7">
        <v>5</v>
      </c>
      <c r="K1215" s="7" t="s">
        <v>99</v>
      </c>
      <c r="L1215" s="7" t="s">
        <v>99</v>
      </c>
      <c r="M1215" s="7" t="s">
        <v>99</v>
      </c>
      <c r="N1215" s="7" t="s">
        <v>99</v>
      </c>
      <c r="O1215" s="7" t="s">
        <v>99</v>
      </c>
      <c r="P1215" s="7">
        <v>1</v>
      </c>
      <c r="Q1215" s="7" t="s">
        <v>99</v>
      </c>
      <c r="R1215" s="7" t="s">
        <v>99</v>
      </c>
      <c r="S1215" s="7" t="s">
        <v>99</v>
      </c>
      <c r="T1215" s="7" t="s">
        <v>99</v>
      </c>
      <c r="U1215" s="7">
        <v>1</v>
      </c>
      <c r="V1215" s="7">
        <v>1</v>
      </c>
      <c r="W1215" s="7">
        <v>1</v>
      </c>
      <c r="X1215" s="7" t="s">
        <v>99</v>
      </c>
      <c r="Y1215" s="7" t="s">
        <v>99</v>
      </c>
      <c r="Z1215" s="7"/>
      <c r="AA1215" s="7"/>
      <c r="AB1215" s="7"/>
      <c r="AC1215" s="7"/>
      <c r="AD1215" s="7"/>
      <c r="AE1215" s="7"/>
      <c r="AF1215" s="7"/>
      <c r="AG1215" s="7"/>
      <c r="AH1215" s="7">
        <v>1</v>
      </c>
    </row>
    <row r="1216" spans="1:34" ht="14.25" customHeight="1">
      <c r="A1216" s="27">
        <v>41791</v>
      </c>
      <c r="B1216" s="7" t="s">
        <v>413</v>
      </c>
      <c r="C1216" s="7" t="s">
        <v>1865</v>
      </c>
      <c r="D1216" s="7" t="s">
        <v>734</v>
      </c>
      <c r="E1216" s="7" t="s">
        <v>943</v>
      </c>
      <c r="F1216" s="7">
        <v>121</v>
      </c>
      <c r="G1216" s="7">
        <v>67</v>
      </c>
      <c r="H1216" s="7">
        <v>9</v>
      </c>
      <c r="I1216" s="7" t="s">
        <v>99</v>
      </c>
      <c r="J1216" s="7">
        <v>16</v>
      </c>
      <c r="K1216" s="7" t="s">
        <v>99</v>
      </c>
      <c r="L1216" s="7" t="s">
        <v>99</v>
      </c>
      <c r="M1216" s="7" t="s">
        <v>99</v>
      </c>
      <c r="N1216" s="7" t="s">
        <v>99</v>
      </c>
      <c r="O1216" s="7" t="s">
        <v>99</v>
      </c>
      <c r="P1216" s="7">
        <v>17</v>
      </c>
      <c r="Q1216" s="7" t="s">
        <v>99</v>
      </c>
      <c r="R1216" s="7" t="s">
        <v>99</v>
      </c>
      <c r="S1216" s="7" t="s">
        <v>99</v>
      </c>
      <c r="T1216" s="7" t="s">
        <v>99</v>
      </c>
      <c r="U1216" s="7">
        <v>2</v>
      </c>
      <c r="V1216" s="7">
        <v>1</v>
      </c>
      <c r="W1216" s="7">
        <v>4</v>
      </c>
      <c r="X1216" s="7" t="s">
        <v>99</v>
      </c>
      <c r="Y1216" s="7" t="s">
        <v>99</v>
      </c>
      <c r="Z1216" s="7"/>
      <c r="AA1216" s="7"/>
      <c r="AB1216" s="7"/>
      <c r="AC1216" s="7"/>
      <c r="AD1216" s="7"/>
      <c r="AE1216" s="7"/>
      <c r="AF1216" s="7"/>
      <c r="AG1216" s="7"/>
      <c r="AH1216" s="7">
        <v>5</v>
      </c>
    </row>
    <row r="1217" spans="1:34" ht="14.25" customHeight="1">
      <c r="A1217" s="27">
        <v>41791</v>
      </c>
      <c r="B1217" s="7" t="s">
        <v>413</v>
      </c>
      <c r="C1217" s="7" t="s">
        <v>1865</v>
      </c>
      <c r="D1217" s="7" t="s">
        <v>734</v>
      </c>
      <c r="E1217" s="7" t="s">
        <v>1861</v>
      </c>
      <c r="F1217" s="7">
        <v>76</v>
      </c>
      <c r="G1217" s="7">
        <v>39</v>
      </c>
      <c r="H1217" s="7">
        <v>7</v>
      </c>
      <c r="I1217" s="7" t="s">
        <v>99</v>
      </c>
      <c r="J1217" s="7">
        <v>9</v>
      </c>
      <c r="K1217" s="7" t="s">
        <v>99</v>
      </c>
      <c r="L1217" s="7" t="s">
        <v>99</v>
      </c>
      <c r="M1217" s="7" t="s">
        <v>99</v>
      </c>
      <c r="N1217" s="7" t="s">
        <v>99</v>
      </c>
      <c r="O1217" s="7" t="s">
        <v>99</v>
      </c>
      <c r="P1217" s="7">
        <v>11</v>
      </c>
      <c r="Q1217" s="7" t="s">
        <v>99</v>
      </c>
      <c r="R1217" s="7" t="s">
        <v>99</v>
      </c>
      <c r="S1217" s="7" t="s">
        <v>99</v>
      </c>
      <c r="T1217" s="7" t="s">
        <v>99</v>
      </c>
      <c r="U1217" s="7">
        <v>2</v>
      </c>
      <c r="V1217" s="7">
        <v>1</v>
      </c>
      <c r="W1217" s="7">
        <v>2</v>
      </c>
      <c r="X1217" s="7" t="s">
        <v>99</v>
      </c>
      <c r="Y1217" s="7" t="s">
        <v>99</v>
      </c>
      <c r="Z1217" s="7"/>
      <c r="AA1217" s="7"/>
      <c r="AB1217" s="7"/>
      <c r="AC1217" s="7"/>
      <c r="AD1217" s="7"/>
      <c r="AE1217" s="7"/>
      <c r="AF1217" s="7"/>
      <c r="AG1217" s="7"/>
      <c r="AH1217" s="7">
        <v>5</v>
      </c>
    </row>
    <row r="1218" spans="1:34" ht="14.25" customHeight="1">
      <c r="A1218" s="27">
        <v>41791</v>
      </c>
      <c r="B1218" s="7" t="s">
        <v>413</v>
      </c>
      <c r="C1218" s="7" t="s">
        <v>1865</v>
      </c>
      <c r="D1218" s="7" t="s">
        <v>734</v>
      </c>
      <c r="E1218" s="7" t="s">
        <v>1862</v>
      </c>
      <c r="F1218" s="7">
        <v>45</v>
      </c>
      <c r="G1218" s="7">
        <v>28</v>
      </c>
      <c r="H1218" s="7">
        <v>2</v>
      </c>
      <c r="I1218" s="7" t="s">
        <v>99</v>
      </c>
      <c r="J1218" s="7">
        <v>7</v>
      </c>
      <c r="K1218" s="7" t="s">
        <v>99</v>
      </c>
      <c r="L1218" s="7" t="s">
        <v>99</v>
      </c>
      <c r="M1218" s="7" t="s">
        <v>99</v>
      </c>
      <c r="N1218" s="7" t="s">
        <v>99</v>
      </c>
      <c r="O1218" s="7" t="s">
        <v>99</v>
      </c>
      <c r="P1218" s="7">
        <v>6</v>
      </c>
      <c r="Q1218" s="7" t="s">
        <v>99</v>
      </c>
      <c r="R1218" s="7" t="s">
        <v>99</v>
      </c>
      <c r="S1218" s="7" t="s">
        <v>99</v>
      </c>
      <c r="T1218" s="7" t="s">
        <v>99</v>
      </c>
      <c r="U1218" s="7" t="s">
        <v>99</v>
      </c>
      <c r="V1218" s="7" t="s">
        <v>99</v>
      </c>
      <c r="W1218" s="7">
        <v>2</v>
      </c>
      <c r="X1218" s="7" t="s">
        <v>99</v>
      </c>
      <c r="Y1218" s="7" t="s">
        <v>99</v>
      </c>
      <c r="Z1218" s="7"/>
      <c r="AA1218" s="7"/>
      <c r="AB1218" s="7"/>
      <c r="AC1218" s="7"/>
      <c r="AD1218" s="7"/>
      <c r="AE1218" s="7"/>
      <c r="AF1218" s="7"/>
      <c r="AG1218" s="7"/>
      <c r="AH1218" s="7">
        <v>0</v>
      </c>
    </row>
    <row r="1219" spans="1:34" ht="14.25" customHeight="1">
      <c r="A1219" s="27">
        <v>41791</v>
      </c>
      <c r="B1219" s="7" t="s">
        <v>413</v>
      </c>
      <c r="C1219" s="7" t="s">
        <v>1865</v>
      </c>
      <c r="D1219" s="7" t="s">
        <v>1866</v>
      </c>
      <c r="E1219" s="7" t="s">
        <v>1843</v>
      </c>
      <c r="F1219" s="7">
        <v>15</v>
      </c>
      <c r="G1219" s="7">
        <v>3</v>
      </c>
      <c r="H1219" s="7">
        <v>4</v>
      </c>
      <c r="I1219" s="7" t="s">
        <v>99</v>
      </c>
      <c r="J1219" s="7">
        <v>3</v>
      </c>
      <c r="K1219" s="7" t="s">
        <v>99</v>
      </c>
      <c r="L1219" s="7" t="s">
        <v>99</v>
      </c>
      <c r="M1219" s="7" t="s">
        <v>99</v>
      </c>
      <c r="N1219" s="7" t="s">
        <v>99</v>
      </c>
      <c r="O1219" s="7" t="s">
        <v>99</v>
      </c>
      <c r="P1219" s="7">
        <v>1</v>
      </c>
      <c r="Q1219" s="7" t="s">
        <v>99</v>
      </c>
      <c r="R1219" s="7" t="s">
        <v>99</v>
      </c>
      <c r="S1219" s="7" t="s">
        <v>99</v>
      </c>
      <c r="T1219" s="7" t="s">
        <v>99</v>
      </c>
      <c r="U1219" s="7">
        <v>1</v>
      </c>
      <c r="V1219" s="7">
        <v>1</v>
      </c>
      <c r="W1219" s="7">
        <v>1</v>
      </c>
      <c r="X1219" s="7" t="s">
        <v>99</v>
      </c>
      <c r="Y1219" s="7" t="s">
        <v>99</v>
      </c>
      <c r="Z1219" s="7"/>
      <c r="AA1219" s="7"/>
      <c r="AB1219" s="7"/>
      <c r="AC1219" s="7"/>
      <c r="AD1219" s="7"/>
      <c r="AE1219" s="7"/>
      <c r="AF1219" s="7"/>
      <c r="AG1219" s="7"/>
      <c r="AH1219" s="7">
        <v>1</v>
      </c>
    </row>
    <row r="1220" spans="1:34" ht="14.25" customHeight="1">
      <c r="A1220" s="27">
        <v>41791</v>
      </c>
      <c r="B1220" s="7" t="s">
        <v>413</v>
      </c>
      <c r="C1220" s="7" t="s">
        <v>1865</v>
      </c>
      <c r="D1220" s="7" t="s">
        <v>1866</v>
      </c>
      <c r="E1220" s="7" t="s">
        <v>943</v>
      </c>
      <c r="F1220" s="7">
        <v>109</v>
      </c>
      <c r="G1220" s="7">
        <v>67</v>
      </c>
      <c r="H1220" s="7">
        <v>9</v>
      </c>
      <c r="I1220" s="7" t="s">
        <v>99</v>
      </c>
      <c r="J1220" s="7">
        <v>4</v>
      </c>
      <c r="K1220" s="7" t="s">
        <v>99</v>
      </c>
      <c r="L1220" s="7" t="s">
        <v>99</v>
      </c>
      <c r="M1220" s="7" t="s">
        <v>99</v>
      </c>
      <c r="N1220" s="7" t="s">
        <v>99</v>
      </c>
      <c r="O1220" s="7" t="s">
        <v>99</v>
      </c>
      <c r="P1220" s="7">
        <v>17</v>
      </c>
      <c r="Q1220" s="7" t="s">
        <v>99</v>
      </c>
      <c r="R1220" s="7" t="s">
        <v>99</v>
      </c>
      <c r="S1220" s="7" t="s">
        <v>99</v>
      </c>
      <c r="T1220" s="7" t="s">
        <v>99</v>
      </c>
      <c r="U1220" s="7">
        <v>2</v>
      </c>
      <c r="V1220" s="7">
        <v>1</v>
      </c>
      <c r="W1220" s="7">
        <v>4</v>
      </c>
      <c r="X1220" s="7" t="s">
        <v>99</v>
      </c>
      <c r="Y1220" s="7" t="s">
        <v>99</v>
      </c>
      <c r="Z1220" s="7"/>
      <c r="AA1220" s="7"/>
      <c r="AB1220" s="7"/>
      <c r="AC1220" s="7"/>
      <c r="AD1220" s="7"/>
      <c r="AE1220" s="7"/>
      <c r="AF1220" s="7"/>
      <c r="AG1220" s="7"/>
      <c r="AH1220" s="7">
        <v>5</v>
      </c>
    </row>
    <row r="1221" spans="1:34" ht="14.25" customHeight="1">
      <c r="A1221" s="27">
        <v>41791</v>
      </c>
      <c r="B1221" s="7" t="s">
        <v>413</v>
      </c>
      <c r="C1221" s="7" t="s">
        <v>1865</v>
      </c>
      <c r="D1221" s="7" t="s">
        <v>1866</v>
      </c>
      <c r="E1221" s="7" t="s">
        <v>1861</v>
      </c>
      <c r="F1221" s="7">
        <v>69</v>
      </c>
      <c r="G1221" s="7">
        <v>39</v>
      </c>
      <c r="H1221" s="7">
        <v>7</v>
      </c>
      <c r="I1221" s="7" t="s">
        <v>99</v>
      </c>
      <c r="J1221" s="7">
        <v>2</v>
      </c>
      <c r="K1221" s="7" t="s">
        <v>99</v>
      </c>
      <c r="L1221" s="7" t="s">
        <v>99</v>
      </c>
      <c r="M1221" s="7" t="s">
        <v>99</v>
      </c>
      <c r="N1221" s="7" t="s">
        <v>99</v>
      </c>
      <c r="O1221" s="7" t="s">
        <v>99</v>
      </c>
      <c r="P1221" s="7">
        <v>11</v>
      </c>
      <c r="Q1221" s="7" t="s">
        <v>99</v>
      </c>
      <c r="R1221" s="7" t="s">
        <v>99</v>
      </c>
      <c r="S1221" s="7" t="s">
        <v>99</v>
      </c>
      <c r="T1221" s="7" t="s">
        <v>99</v>
      </c>
      <c r="U1221" s="7">
        <v>2</v>
      </c>
      <c r="V1221" s="7">
        <v>1</v>
      </c>
      <c r="W1221" s="7">
        <v>2</v>
      </c>
      <c r="X1221" s="7" t="s">
        <v>99</v>
      </c>
      <c r="Y1221" s="7" t="s">
        <v>99</v>
      </c>
      <c r="Z1221" s="7"/>
      <c r="AA1221" s="7"/>
      <c r="AB1221" s="7"/>
      <c r="AC1221" s="7"/>
      <c r="AD1221" s="7"/>
      <c r="AE1221" s="7"/>
      <c r="AF1221" s="7"/>
      <c r="AG1221" s="7"/>
      <c r="AH1221" s="7">
        <v>5</v>
      </c>
    </row>
    <row r="1222" spans="1:34" ht="14.25" customHeight="1">
      <c r="A1222" s="27">
        <v>41791</v>
      </c>
      <c r="B1222" s="7" t="s">
        <v>413</v>
      </c>
      <c r="C1222" s="7" t="s">
        <v>1865</v>
      </c>
      <c r="D1222" s="7" t="s">
        <v>1866</v>
      </c>
      <c r="E1222" s="7" t="s">
        <v>1862</v>
      </c>
      <c r="F1222" s="7">
        <v>40</v>
      </c>
      <c r="G1222" s="7">
        <v>28</v>
      </c>
      <c r="H1222" s="7">
        <v>2</v>
      </c>
      <c r="I1222" s="7" t="s">
        <v>99</v>
      </c>
      <c r="J1222" s="7">
        <v>2</v>
      </c>
      <c r="K1222" s="7" t="s">
        <v>99</v>
      </c>
      <c r="L1222" s="7" t="s">
        <v>99</v>
      </c>
      <c r="M1222" s="7" t="s">
        <v>99</v>
      </c>
      <c r="N1222" s="7" t="s">
        <v>99</v>
      </c>
      <c r="O1222" s="7" t="s">
        <v>99</v>
      </c>
      <c r="P1222" s="7">
        <v>6</v>
      </c>
      <c r="Q1222" s="7" t="s">
        <v>99</v>
      </c>
      <c r="R1222" s="7" t="s">
        <v>99</v>
      </c>
      <c r="S1222" s="7" t="s">
        <v>99</v>
      </c>
      <c r="T1222" s="7" t="s">
        <v>99</v>
      </c>
      <c r="U1222" s="7" t="s">
        <v>99</v>
      </c>
      <c r="V1222" s="7" t="s">
        <v>99</v>
      </c>
      <c r="W1222" s="7">
        <v>2</v>
      </c>
      <c r="X1222" s="7" t="s">
        <v>99</v>
      </c>
      <c r="Y1222" s="7" t="s">
        <v>99</v>
      </c>
      <c r="Z1222" s="7"/>
      <c r="AA1222" s="7"/>
      <c r="AB1222" s="7"/>
      <c r="AC1222" s="7"/>
      <c r="AD1222" s="7"/>
      <c r="AE1222" s="7"/>
      <c r="AF1222" s="7"/>
      <c r="AG1222" s="7"/>
      <c r="AH1222" s="7">
        <v>0</v>
      </c>
    </row>
    <row r="1223" spans="1:34" ht="14.25" customHeight="1">
      <c r="A1223" s="27">
        <v>41791</v>
      </c>
      <c r="B1223" s="7" t="s">
        <v>413</v>
      </c>
      <c r="C1223" s="7" t="s">
        <v>1865</v>
      </c>
      <c r="D1223" s="7" t="s">
        <v>1374</v>
      </c>
      <c r="E1223" s="7" t="s">
        <v>1843</v>
      </c>
      <c r="F1223" s="7">
        <v>2</v>
      </c>
      <c r="G1223" s="7" t="s">
        <v>99</v>
      </c>
      <c r="H1223" s="7" t="s">
        <v>99</v>
      </c>
      <c r="I1223" s="7" t="s">
        <v>99</v>
      </c>
      <c r="J1223" s="7">
        <v>2</v>
      </c>
      <c r="K1223" s="7" t="s">
        <v>99</v>
      </c>
      <c r="L1223" s="7" t="s">
        <v>99</v>
      </c>
      <c r="M1223" s="7" t="s">
        <v>99</v>
      </c>
      <c r="N1223" s="7" t="s">
        <v>99</v>
      </c>
      <c r="O1223" s="7" t="s">
        <v>99</v>
      </c>
      <c r="P1223" s="7" t="s">
        <v>99</v>
      </c>
      <c r="Q1223" s="7" t="s">
        <v>99</v>
      </c>
      <c r="R1223" s="7" t="s">
        <v>99</v>
      </c>
      <c r="S1223" s="7" t="s">
        <v>99</v>
      </c>
      <c r="T1223" s="7" t="s">
        <v>99</v>
      </c>
      <c r="U1223" s="7" t="s">
        <v>99</v>
      </c>
      <c r="V1223" s="7" t="s">
        <v>99</v>
      </c>
      <c r="W1223" s="7" t="s">
        <v>99</v>
      </c>
      <c r="X1223" s="7" t="s">
        <v>99</v>
      </c>
      <c r="Y1223" s="7" t="s">
        <v>99</v>
      </c>
      <c r="Z1223" s="7"/>
      <c r="AA1223" s="7"/>
      <c r="AB1223" s="7"/>
      <c r="AC1223" s="7"/>
      <c r="AD1223" s="7"/>
      <c r="AE1223" s="7"/>
      <c r="AF1223" s="7"/>
      <c r="AG1223" s="7"/>
      <c r="AH1223" s="7">
        <v>0</v>
      </c>
    </row>
    <row r="1224" spans="1:34" ht="14.25" customHeight="1">
      <c r="A1224" s="27">
        <v>41791</v>
      </c>
      <c r="B1224" s="7" t="s">
        <v>413</v>
      </c>
      <c r="C1224" s="7" t="s">
        <v>1865</v>
      </c>
      <c r="D1224" s="7" t="s">
        <v>1374</v>
      </c>
      <c r="E1224" s="7" t="s">
        <v>943</v>
      </c>
      <c r="F1224" s="7">
        <v>12</v>
      </c>
      <c r="G1224" s="7" t="s">
        <v>99</v>
      </c>
      <c r="H1224" s="7" t="s">
        <v>99</v>
      </c>
      <c r="I1224" s="7" t="s">
        <v>99</v>
      </c>
      <c r="J1224" s="7">
        <v>12</v>
      </c>
      <c r="K1224" s="7" t="s">
        <v>99</v>
      </c>
      <c r="L1224" s="7" t="s">
        <v>99</v>
      </c>
      <c r="M1224" s="7" t="s">
        <v>99</v>
      </c>
      <c r="N1224" s="7" t="s">
        <v>99</v>
      </c>
      <c r="O1224" s="7" t="s">
        <v>99</v>
      </c>
      <c r="P1224" s="7" t="s">
        <v>99</v>
      </c>
      <c r="Q1224" s="7" t="s">
        <v>99</v>
      </c>
      <c r="R1224" s="7" t="s">
        <v>99</v>
      </c>
      <c r="S1224" s="7" t="s">
        <v>99</v>
      </c>
      <c r="T1224" s="7" t="s">
        <v>99</v>
      </c>
      <c r="U1224" s="7" t="s">
        <v>99</v>
      </c>
      <c r="V1224" s="7" t="s">
        <v>99</v>
      </c>
      <c r="W1224" s="7" t="s">
        <v>99</v>
      </c>
      <c r="X1224" s="7" t="s">
        <v>99</v>
      </c>
      <c r="Y1224" s="7" t="s">
        <v>99</v>
      </c>
      <c r="Z1224" s="7"/>
      <c r="AA1224" s="7"/>
      <c r="AB1224" s="7"/>
      <c r="AC1224" s="7"/>
      <c r="AD1224" s="7"/>
      <c r="AE1224" s="7"/>
      <c r="AF1224" s="7"/>
      <c r="AG1224" s="7"/>
      <c r="AH1224" s="7">
        <v>0</v>
      </c>
    </row>
    <row r="1225" spans="1:34" ht="14.25" customHeight="1">
      <c r="A1225" s="27">
        <v>41791</v>
      </c>
      <c r="B1225" s="7" t="s">
        <v>413</v>
      </c>
      <c r="C1225" s="7" t="s">
        <v>1865</v>
      </c>
      <c r="D1225" s="7" t="s">
        <v>1374</v>
      </c>
      <c r="E1225" s="7" t="s">
        <v>1861</v>
      </c>
      <c r="F1225" s="7">
        <v>7</v>
      </c>
      <c r="G1225" s="7" t="s">
        <v>99</v>
      </c>
      <c r="H1225" s="7" t="s">
        <v>99</v>
      </c>
      <c r="I1225" s="7" t="s">
        <v>99</v>
      </c>
      <c r="J1225" s="7">
        <v>7</v>
      </c>
      <c r="K1225" s="7" t="s">
        <v>99</v>
      </c>
      <c r="L1225" s="7" t="s">
        <v>99</v>
      </c>
      <c r="M1225" s="7" t="s">
        <v>99</v>
      </c>
      <c r="N1225" s="7" t="s">
        <v>99</v>
      </c>
      <c r="O1225" s="7" t="s">
        <v>99</v>
      </c>
      <c r="P1225" s="7" t="s">
        <v>99</v>
      </c>
      <c r="Q1225" s="7" t="s">
        <v>99</v>
      </c>
      <c r="R1225" s="7" t="s">
        <v>99</v>
      </c>
      <c r="S1225" s="7" t="s">
        <v>99</v>
      </c>
      <c r="T1225" s="7" t="s">
        <v>99</v>
      </c>
      <c r="U1225" s="7" t="s">
        <v>99</v>
      </c>
      <c r="V1225" s="7" t="s">
        <v>99</v>
      </c>
      <c r="W1225" s="7" t="s">
        <v>99</v>
      </c>
      <c r="X1225" s="7" t="s">
        <v>99</v>
      </c>
      <c r="Y1225" s="7" t="s">
        <v>99</v>
      </c>
      <c r="Z1225" s="7"/>
      <c r="AA1225" s="7"/>
      <c r="AB1225" s="7"/>
      <c r="AC1225" s="7"/>
      <c r="AD1225" s="7"/>
      <c r="AE1225" s="7"/>
      <c r="AF1225" s="7"/>
      <c r="AG1225" s="7"/>
      <c r="AH1225" s="7">
        <v>0</v>
      </c>
    </row>
    <row r="1226" spans="1:34" ht="14.25" customHeight="1">
      <c r="A1226" s="27">
        <v>41791</v>
      </c>
      <c r="B1226" s="7" t="s">
        <v>413</v>
      </c>
      <c r="C1226" s="7" t="s">
        <v>1865</v>
      </c>
      <c r="D1226" s="7" t="s">
        <v>1374</v>
      </c>
      <c r="E1226" s="7" t="s">
        <v>1862</v>
      </c>
      <c r="F1226" s="7">
        <v>5</v>
      </c>
      <c r="G1226" s="7" t="s">
        <v>99</v>
      </c>
      <c r="H1226" s="7" t="s">
        <v>99</v>
      </c>
      <c r="I1226" s="7" t="s">
        <v>99</v>
      </c>
      <c r="J1226" s="7">
        <v>5</v>
      </c>
      <c r="K1226" s="7" t="s">
        <v>99</v>
      </c>
      <c r="L1226" s="7" t="s">
        <v>99</v>
      </c>
      <c r="M1226" s="7" t="s">
        <v>99</v>
      </c>
      <c r="N1226" s="7" t="s">
        <v>99</v>
      </c>
      <c r="O1226" s="7" t="s">
        <v>99</v>
      </c>
      <c r="P1226" s="7" t="s">
        <v>99</v>
      </c>
      <c r="Q1226" s="7" t="s">
        <v>99</v>
      </c>
      <c r="R1226" s="7" t="s">
        <v>99</v>
      </c>
      <c r="S1226" s="7" t="s">
        <v>99</v>
      </c>
      <c r="T1226" s="7" t="s">
        <v>99</v>
      </c>
      <c r="U1226" s="7" t="s">
        <v>99</v>
      </c>
      <c r="V1226" s="7" t="s">
        <v>99</v>
      </c>
      <c r="W1226" s="7" t="s">
        <v>99</v>
      </c>
      <c r="X1226" s="7" t="s">
        <v>99</v>
      </c>
      <c r="Y1226" s="7" t="s">
        <v>99</v>
      </c>
      <c r="Z1226" s="7"/>
      <c r="AA1226" s="7"/>
      <c r="AB1226" s="7"/>
      <c r="AC1226" s="7"/>
      <c r="AD1226" s="7"/>
      <c r="AE1226" s="7"/>
      <c r="AF1226" s="7"/>
      <c r="AG1226" s="7"/>
      <c r="AH1226" s="7">
        <v>0</v>
      </c>
    </row>
    <row r="1227" spans="1:34" ht="14.25" customHeight="1">
      <c r="A1227" s="27">
        <v>41791</v>
      </c>
      <c r="B1227" s="7" t="s">
        <v>413</v>
      </c>
      <c r="C1227" s="7" t="s">
        <v>405</v>
      </c>
      <c r="D1227" s="7" t="s">
        <v>734</v>
      </c>
      <c r="E1227" s="7" t="s">
        <v>1843</v>
      </c>
      <c r="F1227" s="7" t="s">
        <v>99</v>
      </c>
      <c r="G1227" s="7" t="s">
        <v>99</v>
      </c>
      <c r="H1227" s="7" t="s">
        <v>99</v>
      </c>
      <c r="I1227" s="7" t="s">
        <v>99</v>
      </c>
      <c r="J1227" s="7" t="s">
        <v>99</v>
      </c>
      <c r="K1227" s="7" t="s">
        <v>99</v>
      </c>
      <c r="L1227" s="7" t="s">
        <v>99</v>
      </c>
      <c r="M1227" s="7" t="s">
        <v>99</v>
      </c>
      <c r="N1227" s="7" t="s">
        <v>99</v>
      </c>
      <c r="O1227" s="7" t="s">
        <v>99</v>
      </c>
      <c r="P1227" s="7" t="s">
        <v>99</v>
      </c>
      <c r="Q1227" s="7" t="s">
        <v>99</v>
      </c>
      <c r="R1227" s="7" t="s">
        <v>99</v>
      </c>
      <c r="S1227" s="7" t="s">
        <v>99</v>
      </c>
      <c r="T1227" s="7" t="s">
        <v>99</v>
      </c>
      <c r="U1227" s="7" t="s">
        <v>99</v>
      </c>
      <c r="V1227" s="7" t="s">
        <v>99</v>
      </c>
      <c r="W1227" s="7" t="s">
        <v>99</v>
      </c>
      <c r="X1227" s="7" t="s">
        <v>99</v>
      </c>
      <c r="Y1227" s="7" t="s">
        <v>99</v>
      </c>
      <c r="Z1227" s="7"/>
      <c r="AA1227" s="7"/>
      <c r="AB1227" s="7"/>
      <c r="AC1227" s="7"/>
      <c r="AD1227" s="7"/>
      <c r="AE1227" s="7"/>
      <c r="AF1227" s="7"/>
      <c r="AG1227" s="7"/>
      <c r="AH1227" s="7">
        <v>0</v>
      </c>
    </row>
    <row r="1228" spans="1:34" ht="14.25" customHeight="1">
      <c r="A1228" s="27">
        <v>41791</v>
      </c>
      <c r="B1228" s="7" t="s">
        <v>413</v>
      </c>
      <c r="C1228" s="7" t="s">
        <v>405</v>
      </c>
      <c r="D1228" s="7" t="s">
        <v>734</v>
      </c>
      <c r="E1228" s="7" t="s">
        <v>943</v>
      </c>
      <c r="F1228" s="7" t="s">
        <v>99</v>
      </c>
      <c r="G1228" s="7" t="s">
        <v>99</v>
      </c>
      <c r="H1228" s="7" t="s">
        <v>99</v>
      </c>
      <c r="I1228" s="7" t="s">
        <v>99</v>
      </c>
      <c r="J1228" s="7" t="s">
        <v>99</v>
      </c>
      <c r="K1228" s="7" t="s">
        <v>99</v>
      </c>
      <c r="L1228" s="7" t="s">
        <v>99</v>
      </c>
      <c r="M1228" s="7" t="s">
        <v>99</v>
      </c>
      <c r="N1228" s="7" t="s">
        <v>99</v>
      </c>
      <c r="O1228" s="7" t="s">
        <v>99</v>
      </c>
      <c r="P1228" s="7" t="s">
        <v>99</v>
      </c>
      <c r="Q1228" s="7" t="s">
        <v>99</v>
      </c>
      <c r="R1228" s="7" t="s">
        <v>99</v>
      </c>
      <c r="S1228" s="7" t="s">
        <v>99</v>
      </c>
      <c r="T1228" s="7" t="s">
        <v>99</v>
      </c>
      <c r="U1228" s="7" t="s">
        <v>99</v>
      </c>
      <c r="V1228" s="7" t="s">
        <v>99</v>
      </c>
      <c r="W1228" s="7" t="s">
        <v>99</v>
      </c>
      <c r="X1228" s="7" t="s">
        <v>99</v>
      </c>
      <c r="Y1228" s="7" t="s">
        <v>99</v>
      </c>
      <c r="Z1228" s="7"/>
      <c r="AA1228" s="7"/>
      <c r="AB1228" s="7"/>
      <c r="AC1228" s="7"/>
      <c r="AD1228" s="7"/>
      <c r="AE1228" s="7"/>
      <c r="AF1228" s="7"/>
      <c r="AG1228" s="7"/>
      <c r="AH1228" s="7">
        <v>0</v>
      </c>
    </row>
    <row r="1229" spans="1:34" ht="14.25" customHeight="1">
      <c r="A1229" s="27">
        <v>41791</v>
      </c>
      <c r="B1229" s="7" t="s">
        <v>413</v>
      </c>
      <c r="C1229" s="7" t="s">
        <v>405</v>
      </c>
      <c r="D1229" s="7" t="s">
        <v>734</v>
      </c>
      <c r="E1229" s="7" t="s">
        <v>1861</v>
      </c>
      <c r="F1229" s="7" t="s">
        <v>99</v>
      </c>
      <c r="G1229" s="7" t="s">
        <v>99</v>
      </c>
      <c r="H1229" s="7" t="s">
        <v>99</v>
      </c>
      <c r="I1229" s="7" t="s">
        <v>99</v>
      </c>
      <c r="J1229" s="7" t="s">
        <v>99</v>
      </c>
      <c r="K1229" s="7" t="s">
        <v>99</v>
      </c>
      <c r="L1229" s="7" t="s">
        <v>99</v>
      </c>
      <c r="M1229" s="7" t="s">
        <v>99</v>
      </c>
      <c r="N1229" s="7" t="s">
        <v>99</v>
      </c>
      <c r="O1229" s="7" t="s">
        <v>99</v>
      </c>
      <c r="P1229" s="7" t="s">
        <v>99</v>
      </c>
      <c r="Q1229" s="7" t="s">
        <v>99</v>
      </c>
      <c r="R1229" s="7" t="s">
        <v>99</v>
      </c>
      <c r="S1229" s="7" t="s">
        <v>99</v>
      </c>
      <c r="T1229" s="7" t="s">
        <v>99</v>
      </c>
      <c r="U1229" s="7" t="s">
        <v>99</v>
      </c>
      <c r="V1229" s="7" t="s">
        <v>99</v>
      </c>
      <c r="W1229" s="7" t="s">
        <v>99</v>
      </c>
      <c r="X1229" s="7" t="s">
        <v>99</v>
      </c>
      <c r="Y1229" s="7" t="s">
        <v>99</v>
      </c>
      <c r="Z1229" s="7"/>
      <c r="AA1229" s="7"/>
      <c r="AB1229" s="7"/>
      <c r="AC1229" s="7"/>
      <c r="AD1229" s="7"/>
      <c r="AE1229" s="7"/>
      <c r="AF1229" s="7"/>
      <c r="AG1229" s="7"/>
      <c r="AH1229" s="7">
        <v>0</v>
      </c>
    </row>
    <row r="1230" spans="1:34" ht="14.25" customHeight="1">
      <c r="A1230" s="27">
        <v>41791</v>
      </c>
      <c r="B1230" s="7" t="s">
        <v>413</v>
      </c>
      <c r="C1230" s="7" t="s">
        <v>405</v>
      </c>
      <c r="D1230" s="7" t="s">
        <v>734</v>
      </c>
      <c r="E1230" s="7" t="s">
        <v>1862</v>
      </c>
      <c r="F1230" s="7" t="s">
        <v>99</v>
      </c>
      <c r="G1230" s="7" t="s">
        <v>99</v>
      </c>
      <c r="H1230" s="7" t="s">
        <v>99</v>
      </c>
      <c r="I1230" s="7" t="s">
        <v>99</v>
      </c>
      <c r="J1230" s="7" t="s">
        <v>99</v>
      </c>
      <c r="K1230" s="7" t="s">
        <v>99</v>
      </c>
      <c r="L1230" s="7" t="s">
        <v>99</v>
      </c>
      <c r="M1230" s="7" t="s">
        <v>99</v>
      </c>
      <c r="N1230" s="7" t="s">
        <v>99</v>
      </c>
      <c r="O1230" s="7" t="s">
        <v>99</v>
      </c>
      <c r="P1230" s="7" t="s">
        <v>99</v>
      </c>
      <c r="Q1230" s="7" t="s">
        <v>99</v>
      </c>
      <c r="R1230" s="7" t="s">
        <v>99</v>
      </c>
      <c r="S1230" s="7" t="s">
        <v>99</v>
      </c>
      <c r="T1230" s="7" t="s">
        <v>99</v>
      </c>
      <c r="U1230" s="7" t="s">
        <v>99</v>
      </c>
      <c r="V1230" s="7" t="s">
        <v>99</v>
      </c>
      <c r="W1230" s="7" t="s">
        <v>99</v>
      </c>
      <c r="X1230" s="7" t="s">
        <v>99</v>
      </c>
      <c r="Y1230" s="7" t="s">
        <v>99</v>
      </c>
      <c r="Z1230" s="7"/>
      <c r="AA1230" s="7"/>
      <c r="AB1230" s="7"/>
      <c r="AC1230" s="7"/>
      <c r="AD1230" s="7"/>
      <c r="AE1230" s="7"/>
      <c r="AF1230" s="7"/>
      <c r="AG1230" s="7"/>
      <c r="AH1230" s="7">
        <v>0</v>
      </c>
    </row>
    <row r="1231" spans="1:34">
      <c r="A1231" s="27">
        <v>41791</v>
      </c>
      <c r="B1231" s="7" t="s">
        <v>726</v>
      </c>
      <c r="C1231" s="7" t="s">
        <v>1151</v>
      </c>
      <c r="D1231" s="7" t="s">
        <v>734</v>
      </c>
      <c r="E1231" s="7" t="s">
        <v>1843</v>
      </c>
      <c r="F1231" s="7">
        <v>202</v>
      </c>
      <c r="G1231" s="7">
        <v>48</v>
      </c>
      <c r="H1231" s="7">
        <v>27</v>
      </c>
      <c r="I1231" s="7" t="s">
        <v>99</v>
      </c>
      <c r="J1231" s="7">
        <v>39</v>
      </c>
      <c r="K1231" s="7" t="s">
        <v>99</v>
      </c>
      <c r="L1231" s="7" t="s">
        <v>99</v>
      </c>
      <c r="M1231" s="7" t="s">
        <v>99</v>
      </c>
      <c r="N1231" s="7" t="s">
        <v>99</v>
      </c>
      <c r="O1231" s="7" t="s">
        <v>99</v>
      </c>
      <c r="P1231" s="7">
        <v>5</v>
      </c>
      <c r="Q1231" s="7">
        <v>4</v>
      </c>
      <c r="R1231" s="7">
        <v>10</v>
      </c>
      <c r="S1231" s="7">
        <v>14</v>
      </c>
      <c r="T1231" s="7">
        <v>6</v>
      </c>
      <c r="U1231" s="7">
        <v>9</v>
      </c>
      <c r="V1231" s="7">
        <v>6</v>
      </c>
      <c r="W1231" s="7">
        <v>12</v>
      </c>
      <c r="X1231" s="7">
        <v>8</v>
      </c>
      <c r="Y1231" s="7">
        <v>6</v>
      </c>
      <c r="Z1231" s="7"/>
      <c r="AA1231" s="7"/>
      <c r="AB1231" s="7"/>
      <c r="AC1231" s="7"/>
      <c r="AD1231" s="7"/>
      <c r="AE1231" s="7"/>
      <c r="AF1231" s="7"/>
      <c r="AG1231" s="7"/>
      <c r="AH1231" s="7">
        <v>8</v>
      </c>
    </row>
    <row r="1232" spans="1:34">
      <c r="A1232" s="27">
        <v>41791</v>
      </c>
      <c r="B1232" s="7" t="s">
        <v>726</v>
      </c>
      <c r="C1232" s="7" t="s">
        <v>1151</v>
      </c>
      <c r="D1232" s="7" t="s">
        <v>734</v>
      </c>
      <c r="E1232" s="7" t="s">
        <v>943</v>
      </c>
      <c r="F1232" s="7">
        <v>1490</v>
      </c>
      <c r="G1232" s="7">
        <v>253</v>
      </c>
      <c r="H1232" s="7">
        <v>170</v>
      </c>
      <c r="I1232" s="7" t="s">
        <v>99</v>
      </c>
      <c r="J1232" s="7">
        <v>453</v>
      </c>
      <c r="K1232" s="7" t="s">
        <v>99</v>
      </c>
      <c r="L1232" s="7" t="s">
        <v>99</v>
      </c>
      <c r="M1232" s="7" t="s">
        <v>99</v>
      </c>
      <c r="N1232" s="7" t="s">
        <v>99</v>
      </c>
      <c r="O1232" s="7" t="s">
        <v>99</v>
      </c>
      <c r="P1232" s="7">
        <v>67</v>
      </c>
      <c r="Q1232" s="7">
        <v>36</v>
      </c>
      <c r="R1232" s="7">
        <v>81</v>
      </c>
      <c r="S1232" s="7">
        <v>79</v>
      </c>
      <c r="T1232" s="7">
        <v>65</v>
      </c>
      <c r="U1232" s="7">
        <v>33</v>
      </c>
      <c r="V1232" s="7">
        <v>74</v>
      </c>
      <c r="W1232" s="7">
        <v>56</v>
      </c>
      <c r="X1232" s="7">
        <v>32</v>
      </c>
      <c r="Y1232" s="7">
        <v>43</v>
      </c>
      <c r="Z1232" s="7"/>
      <c r="AA1232" s="7"/>
      <c r="AB1232" s="7"/>
      <c r="AC1232" s="7"/>
      <c r="AD1232" s="7"/>
      <c r="AE1232" s="7"/>
      <c r="AF1232" s="7"/>
      <c r="AG1232" s="7"/>
      <c r="AH1232" s="7">
        <v>48</v>
      </c>
    </row>
    <row r="1233" spans="1:34">
      <c r="A1233" s="27">
        <v>41791</v>
      </c>
      <c r="B1233" s="7" t="s">
        <v>726</v>
      </c>
      <c r="C1233" s="7" t="s">
        <v>1151</v>
      </c>
      <c r="D1233" s="7" t="s">
        <v>734</v>
      </c>
      <c r="E1233" s="7" t="s">
        <v>1861</v>
      </c>
      <c r="F1233" s="7">
        <v>580</v>
      </c>
      <c r="G1233" s="7">
        <v>96</v>
      </c>
      <c r="H1233" s="7">
        <v>67</v>
      </c>
      <c r="I1233" s="7" t="s">
        <v>99</v>
      </c>
      <c r="J1233" s="7">
        <v>158</v>
      </c>
      <c r="K1233" s="7" t="s">
        <v>99</v>
      </c>
      <c r="L1233" s="7" t="s">
        <v>99</v>
      </c>
      <c r="M1233" s="7" t="s">
        <v>99</v>
      </c>
      <c r="N1233" s="7" t="s">
        <v>99</v>
      </c>
      <c r="O1233" s="7" t="s">
        <v>99</v>
      </c>
      <c r="P1233" s="7">
        <v>29</v>
      </c>
      <c r="Q1233" s="7">
        <v>15</v>
      </c>
      <c r="R1233" s="7">
        <v>18</v>
      </c>
      <c r="S1233" s="7">
        <v>31</v>
      </c>
      <c r="T1233" s="7">
        <v>39</v>
      </c>
      <c r="U1233" s="7">
        <v>10</v>
      </c>
      <c r="V1233" s="7">
        <v>31</v>
      </c>
      <c r="W1233" s="7">
        <v>31</v>
      </c>
      <c r="X1233" s="7">
        <v>20</v>
      </c>
      <c r="Y1233" s="7">
        <v>8</v>
      </c>
      <c r="Z1233" s="7"/>
      <c r="AA1233" s="7"/>
      <c r="AB1233" s="7"/>
      <c r="AC1233" s="7"/>
      <c r="AD1233" s="7"/>
      <c r="AE1233" s="7"/>
      <c r="AF1233" s="7"/>
      <c r="AG1233" s="7"/>
      <c r="AH1233" s="7">
        <v>27</v>
      </c>
    </row>
    <row r="1234" spans="1:34">
      <c r="A1234" s="27">
        <v>41791</v>
      </c>
      <c r="B1234" s="7" t="s">
        <v>726</v>
      </c>
      <c r="C1234" s="7" t="s">
        <v>1151</v>
      </c>
      <c r="D1234" s="7" t="s">
        <v>734</v>
      </c>
      <c r="E1234" s="7" t="s">
        <v>1862</v>
      </c>
      <c r="F1234" s="7">
        <v>910</v>
      </c>
      <c r="G1234" s="7">
        <v>157</v>
      </c>
      <c r="H1234" s="7">
        <v>103</v>
      </c>
      <c r="I1234" s="7" t="s">
        <v>99</v>
      </c>
      <c r="J1234" s="7">
        <v>295</v>
      </c>
      <c r="K1234" s="7" t="s">
        <v>99</v>
      </c>
      <c r="L1234" s="7" t="s">
        <v>99</v>
      </c>
      <c r="M1234" s="7" t="s">
        <v>99</v>
      </c>
      <c r="N1234" s="7" t="s">
        <v>99</v>
      </c>
      <c r="O1234" s="7" t="s">
        <v>99</v>
      </c>
      <c r="P1234" s="7">
        <v>38</v>
      </c>
      <c r="Q1234" s="7">
        <v>21</v>
      </c>
      <c r="R1234" s="7">
        <v>63</v>
      </c>
      <c r="S1234" s="7">
        <v>48</v>
      </c>
      <c r="T1234" s="7">
        <v>26</v>
      </c>
      <c r="U1234" s="7">
        <v>23</v>
      </c>
      <c r="V1234" s="7">
        <v>43</v>
      </c>
      <c r="W1234" s="7">
        <v>25</v>
      </c>
      <c r="X1234" s="7">
        <v>12</v>
      </c>
      <c r="Y1234" s="7">
        <v>35</v>
      </c>
      <c r="Z1234" s="7"/>
      <c r="AA1234" s="7"/>
      <c r="AB1234" s="7"/>
      <c r="AC1234" s="7"/>
      <c r="AD1234" s="7"/>
      <c r="AE1234" s="7"/>
      <c r="AF1234" s="7"/>
      <c r="AG1234" s="7"/>
      <c r="AH1234" s="7">
        <v>21</v>
      </c>
    </row>
    <row r="1235" spans="1:34" ht="14.25" customHeight="1">
      <c r="A1235" s="27">
        <v>41791</v>
      </c>
      <c r="B1235" s="7" t="s">
        <v>726</v>
      </c>
      <c r="C1235" s="7" t="s">
        <v>1863</v>
      </c>
      <c r="D1235" s="7" t="s">
        <v>734</v>
      </c>
      <c r="E1235" s="7" t="s">
        <v>1843</v>
      </c>
      <c r="F1235" s="7">
        <v>112</v>
      </c>
      <c r="G1235" s="7">
        <v>28</v>
      </c>
      <c r="H1235" s="7">
        <v>13</v>
      </c>
      <c r="I1235" s="7" t="s">
        <v>99</v>
      </c>
      <c r="J1235" s="7">
        <v>20</v>
      </c>
      <c r="K1235" s="7" t="s">
        <v>99</v>
      </c>
      <c r="L1235" s="7" t="s">
        <v>99</v>
      </c>
      <c r="M1235" s="7" t="s">
        <v>99</v>
      </c>
      <c r="N1235" s="7" t="s">
        <v>99</v>
      </c>
      <c r="O1235" s="7" t="s">
        <v>99</v>
      </c>
      <c r="P1235" s="7">
        <v>1</v>
      </c>
      <c r="Q1235" s="7">
        <v>2</v>
      </c>
      <c r="R1235" s="7">
        <v>7</v>
      </c>
      <c r="S1235" s="7">
        <v>8</v>
      </c>
      <c r="T1235" s="7">
        <v>4</v>
      </c>
      <c r="U1235" s="7">
        <v>8</v>
      </c>
      <c r="V1235" s="7">
        <v>2</v>
      </c>
      <c r="W1235" s="7">
        <v>8</v>
      </c>
      <c r="X1235" s="7">
        <v>4</v>
      </c>
      <c r="Y1235" s="7">
        <v>6</v>
      </c>
      <c r="Z1235" s="7"/>
      <c r="AA1235" s="7"/>
      <c r="AB1235" s="7"/>
      <c r="AC1235" s="7"/>
      <c r="AD1235" s="7"/>
      <c r="AE1235" s="7"/>
      <c r="AF1235" s="7"/>
      <c r="AG1235" s="7"/>
      <c r="AH1235" s="7">
        <v>1</v>
      </c>
    </row>
    <row r="1236" spans="1:34" ht="14.25" customHeight="1">
      <c r="A1236" s="27">
        <v>41791</v>
      </c>
      <c r="B1236" s="7" t="s">
        <v>726</v>
      </c>
      <c r="C1236" s="7" t="s">
        <v>1863</v>
      </c>
      <c r="D1236" s="7" t="s">
        <v>734</v>
      </c>
      <c r="E1236" s="7" t="s">
        <v>943</v>
      </c>
      <c r="F1236" s="7">
        <v>326</v>
      </c>
      <c r="G1236" s="7">
        <v>63</v>
      </c>
      <c r="H1236" s="7">
        <v>21</v>
      </c>
      <c r="I1236" s="7" t="s">
        <v>99</v>
      </c>
      <c r="J1236" s="7">
        <v>73</v>
      </c>
      <c r="K1236" s="7" t="s">
        <v>99</v>
      </c>
      <c r="L1236" s="7" t="s">
        <v>99</v>
      </c>
      <c r="M1236" s="7" t="s">
        <v>99</v>
      </c>
      <c r="N1236" s="7" t="s">
        <v>99</v>
      </c>
      <c r="O1236" s="7" t="s">
        <v>99</v>
      </c>
      <c r="P1236" s="7">
        <v>1</v>
      </c>
      <c r="Q1236" s="7">
        <v>3</v>
      </c>
      <c r="R1236" s="7">
        <v>24</v>
      </c>
      <c r="S1236" s="7">
        <v>23</v>
      </c>
      <c r="T1236" s="7">
        <v>11</v>
      </c>
      <c r="U1236" s="7">
        <v>18</v>
      </c>
      <c r="V1236" s="7">
        <v>7</v>
      </c>
      <c r="W1236" s="7">
        <v>21</v>
      </c>
      <c r="X1236" s="7">
        <v>11</v>
      </c>
      <c r="Y1236" s="7">
        <v>43</v>
      </c>
      <c r="Z1236" s="7"/>
      <c r="AA1236" s="7"/>
      <c r="AB1236" s="7"/>
      <c r="AC1236" s="7"/>
      <c r="AD1236" s="7"/>
      <c r="AE1236" s="7"/>
      <c r="AF1236" s="7"/>
      <c r="AG1236" s="7"/>
      <c r="AH1236" s="7">
        <v>7</v>
      </c>
    </row>
    <row r="1237" spans="1:34" ht="14.25" customHeight="1">
      <c r="A1237" s="27">
        <v>41791</v>
      </c>
      <c r="B1237" s="7" t="s">
        <v>726</v>
      </c>
      <c r="C1237" s="7" t="s">
        <v>1863</v>
      </c>
      <c r="D1237" s="7" t="s">
        <v>734</v>
      </c>
      <c r="E1237" s="7" t="s">
        <v>1861</v>
      </c>
      <c r="F1237" s="7">
        <v>99</v>
      </c>
      <c r="G1237" s="7">
        <v>30</v>
      </c>
      <c r="H1237" s="7">
        <v>3</v>
      </c>
      <c r="I1237" s="7" t="s">
        <v>99</v>
      </c>
      <c r="J1237" s="7">
        <v>16</v>
      </c>
      <c r="K1237" s="7" t="s">
        <v>99</v>
      </c>
      <c r="L1237" s="7" t="s">
        <v>99</v>
      </c>
      <c r="M1237" s="7" t="s">
        <v>99</v>
      </c>
      <c r="N1237" s="7" t="s">
        <v>99</v>
      </c>
      <c r="O1237" s="7" t="s">
        <v>99</v>
      </c>
      <c r="P1237" s="7" t="s">
        <v>99</v>
      </c>
      <c r="Q1237" s="7" t="s">
        <v>99</v>
      </c>
      <c r="R1237" s="7">
        <v>6</v>
      </c>
      <c r="S1237" s="7">
        <v>10</v>
      </c>
      <c r="T1237" s="7">
        <v>5</v>
      </c>
      <c r="U1237" s="7">
        <v>4</v>
      </c>
      <c r="V1237" s="7">
        <v>1</v>
      </c>
      <c r="W1237" s="7">
        <v>6</v>
      </c>
      <c r="X1237" s="7">
        <v>6</v>
      </c>
      <c r="Y1237" s="7">
        <v>8</v>
      </c>
      <c r="Z1237" s="7"/>
      <c r="AA1237" s="7"/>
      <c r="AB1237" s="7"/>
      <c r="AC1237" s="7"/>
      <c r="AD1237" s="7"/>
      <c r="AE1237" s="7"/>
      <c r="AF1237" s="7"/>
      <c r="AG1237" s="7"/>
      <c r="AH1237" s="7">
        <v>4</v>
      </c>
    </row>
    <row r="1238" spans="1:34" ht="14.25" customHeight="1">
      <c r="A1238" s="27">
        <v>41791</v>
      </c>
      <c r="B1238" s="7" t="s">
        <v>726</v>
      </c>
      <c r="C1238" s="7" t="s">
        <v>1863</v>
      </c>
      <c r="D1238" s="7" t="s">
        <v>734</v>
      </c>
      <c r="E1238" s="7" t="s">
        <v>1862</v>
      </c>
      <c r="F1238" s="7">
        <v>227</v>
      </c>
      <c r="G1238" s="7">
        <v>33</v>
      </c>
      <c r="H1238" s="7">
        <v>18</v>
      </c>
      <c r="I1238" s="7" t="s">
        <v>99</v>
      </c>
      <c r="J1238" s="7">
        <v>57</v>
      </c>
      <c r="K1238" s="7" t="s">
        <v>99</v>
      </c>
      <c r="L1238" s="7" t="s">
        <v>99</v>
      </c>
      <c r="M1238" s="7" t="s">
        <v>99</v>
      </c>
      <c r="N1238" s="7" t="s">
        <v>99</v>
      </c>
      <c r="O1238" s="7" t="s">
        <v>99</v>
      </c>
      <c r="P1238" s="7">
        <v>1</v>
      </c>
      <c r="Q1238" s="7">
        <v>3</v>
      </c>
      <c r="R1238" s="7">
        <v>18</v>
      </c>
      <c r="S1238" s="7">
        <v>13</v>
      </c>
      <c r="T1238" s="7">
        <v>6</v>
      </c>
      <c r="U1238" s="7">
        <v>14</v>
      </c>
      <c r="V1238" s="7">
        <v>6</v>
      </c>
      <c r="W1238" s="7">
        <v>15</v>
      </c>
      <c r="X1238" s="7">
        <v>5</v>
      </c>
      <c r="Y1238" s="7">
        <v>35</v>
      </c>
      <c r="Z1238" s="7"/>
      <c r="AA1238" s="7"/>
      <c r="AB1238" s="7"/>
      <c r="AC1238" s="7"/>
      <c r="AD1238" s="7"/>
      <c r="AE1238" s="7"/>
      <c r="AF1238" s="7"/>
      <c r="AG1238" s="7"/>
      <c r="AH1238" s="7">
        <v>3</v>
      </c>
    </row>
    <row r="1239" spans="1:34" ht="14.25" customHeight="1">
      <c r="A1239" s="27">
        <v>41791</v>
      </c>
      <c r="B1239" s="7" t="s">
        <v>726</v>
      </c>
      <c r="C1239" s="7" t="s">
        <v>1865</v>
      </c>
      <c r="D1239" s="7" t="s">
        <v>734</v>
      </c>
      <c r="E1239" s="7" t="s">
        <v>1843</v>
      </c>
      <c r="F1239" s="7">
        <v>90</v>
      </c>
      <c r="G1239" s="7">
        <v>20</v>
      </c>
      <c r="H1239" s="7">
        <v>14</v>
      </c>
      <c r="I1239" s="7" t="s">
        <v>99</v>
      </c>
      <c r="J1239" s="7">
        <v>19</v>
      </c>
      <c r="K1239" s="7" t="s">
        <v>99</v>
      </c>
      <c r="L1239" s="7" t="s">
        <v>99</v>
      </c>
      <c r="M1239" s="7" t="s">
        <v>99</v>
      </c>
      <c r="N1239" s="7" t="s">
        <v>99</v>
      </c>
      <c r="O1239" s="7" t="s">
        <v>99</v>
      </c>
      <c r="P1239" s="7">
        <v>4</v>
      </c>
      <c r="Q1239" s="7">
        <v>2</v>
      </c>
      <c r="R1239" s="7">
        <v>3</v>
      </c>
      <c r="S1239" s="7">
        <v>6</v>
      </c>
      <c r="T1239" s="7">
        <v>2</v>
      </c>
      <c r="U1239" s="7">
        <v>1</v>
      </c>
      <c r="V1239" s="7">
        <v>4</v>
      </c>
      <c r="W1239" s="7">
        <v>4</v>
      </c>
      <c r="X1239" s="7">
        <v>4</v>
      </c>
      <c r="Y1239" s="7" t="s">
        <v>99</v>
      </c>
      <c r="Z1239" s="7"/>
      <c r="AA1239" s="7"/>
      <c r="AB1239" s="7"/>
      <c r="AC1239" s="7"/>
      <c r="AD1239" s="7"/>
      <c r="AE1239" s="7"/>
      <c r="AF1239" s="7"/>
      <c r="AG1239" s="7"/>
      <c r="AH1239" s="7">
        <v>7</v>
      </c>
    </row>
    <row r="1240" spans="1:34" ht="14.25" customHeight="1">
      <c r="A1240" s="27">
        <v>41791</v>
      </c>
      <c r="B1240" s="7" t="s">
        <v>726</v>
      </c>
      <c r="C1240" s="7" t="s">
        <v>1865</v>
      </c>
      <c r="D1240" s="7" t="s">
        <v>734</v>
      </c>
      <c r="E1240" s="7" t="s">
        <v>943</v>
      </c>
      <c r="F1240" s="7">
        <v>1164</v>
      </c>
      <c r="G1240" s="7">
        <v>190</v>
      </c>
      <c r="H1240" s="7">
        <v>149</v>
      </c>
      <c r="I1240" s="7" t="s">
        <v>99</v>
      </c>
      <c r="J1240" s="7">
        <v>380</v>
      </c>
      <c r="K1240" s="7" t="s">
        <v>99</v>
      </c>
      <c r="L1240" s="7" t="s">
        <v>99</v>
      </c>
      <c r="M1240" s="7" t="s">
        <v>99</v>
      </c>
      <c r="N1240" s="7" t="s">
        <v>99</v>
      </c>
      <c r="O1240" s="7" t="s">
        <v>99</v>
      </c>
      <c r="P1240" s="7">
        <v>66</v>
      </c>
      <c r="Q1240" s="7">
        <v>33</v>
      </c>
      <c r="R1240" s="7">
        <v>57</v>
      </c>
      <c r="S1240" s="7">
        <v>56</v>
      </c>
      <c r="T1240" s="7">
        <v>54</v>
      </c>
      <c r="U1240" s="7">
        <v>15</v>
      </c>
      <c r="V1240" s="7">
        <v>67</v>
      </c>
      <c r="W1240" s="7">
        <v>35</v>
      </c>
      <c r="X1240" s="7">
        <v>21</v>
      </c>
      <c r="Y1240" s="7" t="s">
        <v>99</v>
      </c>
      <c r="Z1240" s="7"/>
      <c r="AA1240" s="7"/>
      <c r="AB1240" s="7"/>
      <c r="AC1240" s="7"/>
      <c r="AD1240" s="7"/>
      <c r="AE1240" s="7"/>
      <c r="AF1240" s="7"/>
      <c r="AG1240" s="7"/>
      <c r="AH1240" s="7">
        <v>41</v>
      </c>
    </row>
    <row r="1241" spans="1:34" ht="14.25" customHeight="1">
      <c r="A1241" s="27">
        <v>41791</v>
      </c>
      <c r="B1241" s="7" t="s">
        <v>726</v>
      </c>
      <c r="C1241" s="7" t="s">
        <v>1865</v>
      </c>
      <c r="D1241" s="7" t="s">
        <v>734</v>
      </c>
      <c r="E1241" s="7" t="s">
        <v>1861</v>
      </c>
      <c r="F1241" s="7">
        <v>481</v>
      </c>
      <c r="G1241" s="7">
        <v>66</v>
      </c>
      <c r="H1241" s="7">
        <v>64</v>
      </c>
      <c r="I1241" s="7" t="s">
        <v>99</v>
      </c>
      <c r="J1241" s="7">
        <v>142</v>
      </c>
      <c r="K1241" s="7" t="s">
        <v>99</v>
      </c>
      <c r="L1241" s="7" t="s">
        <v>99</v>
      </c>
      <c r="M1241" s="7" t="s">
        <v>99</v>
      </c>
      <c r="N1241" s="7" t="s">
        <v>99</v>
      </c>
      <c r="O1241" s="7" t="s">
        <v>99</v>
      </c>
      <c r="P1241" s="7">
        <v>29</v>
      </c>
      <c r="Q1241" s="7">
        <v>15</v>
      </c>
      <c r="R1241" s="7">
        <v>12</v>
      </c>
      <c r="S1241" s="7">
        <v>21</v>
      </c>
      <c r="T1241" s="7">
        <v>34</v>
      </c>
      <c r="U1241" s="7">
        <v>6</v>
      </c>
      <c r="V1241" s="7">
        <v>30</v>
      </c>
      <c r="W1241" s="7">
        <v>25</v>
      </c>
      <c r="X1241" s="7">
        <v>14</v>
      </c>
      <c r="Y1241" s="7" t="s">
        <v>99</v>
      </c>
      <c r="Z1241" s="7"/>
      <c r="AA1241" s="7"/>
      <c r="AB1241" s="7"/>
      <c r="AC1241" s="7"/>
      <c r="AD1241" s="7"/>
      <c r="AE1241" s="7"/>
      <c r="AF1241" s="7"/>
      <c r="AG1241" s="7"/>
      <c r="AH1241" s="7">
        <v>23</v>
      </c>
    </row>
    <row r="1242" spans="1:34" ht="14.25" customHeight="1">
      <c r="A1242" s="27">
        <v>41791</v>
      </c>
      <c r="B1242" s="7" t="s">
        <v>726</v>
      </c>
      <c r="C1242" s="7" t="s">
        <v>1865</v>
      </c>
      <c r="D1242" s="7" t="s">
        <v>734</v>
      </c>
      <c r="E1242" s="7" t="s">
        <v>1862</v>
      </c>
      <c r="F1242" s="7">
        <v>683</v>
      </c>
      <c r="G1242" s="7">
        <v>124</v>
      </c>
      <c r="H1242" s="7">
        <v>85</v>
      </c>
      <c r="I1242" s="7" t="s">
        <v>99</v>
      </c>
      <c r="J1242" s="7">
        <v>238</v>
      </c>
      <c r="K1242" s="7" t="s">
        <v>99</v>
      </c>
      <c r="L1242" s="7" t="s">
        <v>99</v>
      </c>
      <c r="M1242" s="7" t="s">
        <v>99</v>
      </c>
      <c r="N1242" s="7" t="s">
        <v>99</v>
      </c>
      <c r="O1242" s="7" t="s">
        <v>99</v>
      </c>
      <c r="P1242" s="7">
        <v>37</v>
      </c>
      <c r="Q1242" s="7">
        <v>18</v>
      </c>
      <c r="R1242" s="7">
        <v>45</v>
      </c>
      <c r="S1242" s="7">
        <v>35</v>
      </c>
      <c r="T1242" s="7">
        <v>20</v>
      </c>
      <c r="U1242" s="7">
        <v>9</v>
      </c>
      <c r="V1242" s="7">
        <v>37</v>
      </c>
      <c r="W1242" s="7">
        <v>10</v>
      </c>
      <c r="X1242" s="7">
        <v>7</v>
      </c>
      <c r="Y1242" s="7" t="s">
        <v>99</v>
      </c>
      <c r="Z1242" s="7"/>
      <c r="AA1242" s="7"/>
      <c r="AB1242" s="7"/>
      <c r="AC1242" s="7"/>
      <c r="AD1242" s="7"/>
      <c r="AE1242" s="7"/>
      <c r="AF1242" s="7"/>
      <c r="AG1242" s="7"/>
      <c r="AH1242" s="7">
        <v>18</v>
      </c>
    </row>
    <row r="1243" spans="1:34" ht="14.25" customHeight="1">
      <c r="A1243" s="27">
        <v>41791</v>
      </c>
      <c r="B1243" s="7" t="s">
        <v>726</v>
      </c>
      <c r="C1243" s="7" t="s">
        <v>1865</v>
      </c>
      <c r="D1243" s="7" t="s">
        <v>1866</v>
      </c>
      <c r="E1243" s="7" t="s">
        <v>1843</v>
      </c>
      <c r="F1243" s="7">
        <v>89</v>
      </c>
      <c r="G1243" s="7">
        <v>20</v>
      </c>
      <c r="H1243" s="7">
        <v>14</v>
      </c>
      <c r="I1243" s="7" t="s">
        <v>99</v>
      </c>
      <c r="J1243" s="7">
        <v>19</v>
      </c>
      <c r="K1243" s="7" t="s">
        <v>99</v>
      </c>
      <c r="L1243" s="7" t="s">
        <v>99</v>
      </c>
      <c r="M1243" s="7" t="s">
        <v>99</v>
      </c>
      <c r="N1243" s="7" t="s">
        <v>99</v>
      </c>
      <c r="O1243" s="7" t="s">
        <v>99</v>
      </c>
      <c r="P1243" s="7">
        <v>4</v>
      </c>
      <c r="Q1243" s="7">
        <v>2</v>
      </c>
      <c r="R1243" s="7">
        <v>3</v>
      </c>
      <c r="S1243" s="7">
        <v>6</v>
      </c>
      <c r="T1243" s="7">
        <v>2</v>
      </c>
      <c r="U1243" s="7">
        <v>1</v>
      </c>
      <c r="V1243" s="7">
        <v>4</v>
      </c>
      <c r="W1243" s="7">
        <v>4</v>
      </c>
      <c r="X1243" s="7">
        <v>3</v>
      </c>
      <c r="Y1243" s="7" t="s">
        <v>99</v>
      </c>
      <c r="Z1243" s="7"/>
      <c r="AA1243" s="7"/>
      <c r="AB1243" s="7"/>
      <c r="AC1243" s="7"/>
      <c r="AD1243" s="7"/>
      <c r="AE1243" s="7"/>
      <c r="AF1243" s="7"/>
      <c r="AG1243" s="7"/>
      <c r="AH1243" s="7">
        <v>7</v>
      </c>
    </row>
    <row r="1244" spans="1:34" ht="14.25" customHeight="1">
      <c r="A1244" s="27">
        <v>41791</v>
      </c>
      <c r="B1244" s="7" t="s">
        <v>726</v>
      </c>
      <c r="C1244" s="7" t="s">
        <v>1865</v>
      </c>
      <c r="D1244" s="7" t="s">
        <v>1866</v>
      </c>
      <c r="E1244" s="7" t="s">
        <v>943</v>
      </c>
      <c r="F1244" s="7">
        <v>1154</v>
      </c>
      <c r="G1244" s="7">
        <v>190</v>
      </c>
      <c r="H1244" s="7">
        <v>149</v>
      </c>
      <c r="I1244" s="7" t="s">
        <v>99</v>
      </c>
      <c r="J1244" s="7">
        <v>380</v>
      </c>
      <c r="K1244" s="7" t="s">
        <v>99</v>
      </c>
      <c r="L1244" s="7" t="s">
        <v>99</v>
      </c>
      <c r="M1244" s="7" t="s">
        <v>99</v>
      </c>
      <c r="N1244" s="7" t="s">
        <v>99</v>
      </c>
      <c r="O1244" s="7" t="s">
        <v>99</v>
      </c>
      <c r="P1244" s="7">
        <v>66</v>
      </c>
      <c r="Q1244" s="7">
        <v>33</v>
      </c>
      <c r="R1244" s="7">
        <v>57</v>
      </c>
      <c r="S1244" s="7">
        <v>56</v>
      </c>
      <c r="T1244" s="7">
        <v>54</v>
      </c>
      <c r="U1244" s="7">
        <v>15</v>
      </c>
      <c r="V1244" s="7">
        <v>67</v>
      </c>
      <c r="W1244" s="7">
        <v>35</v>
      </c>
      <c r="X1244" s="7">
        <v>11</v>
      </c>
      <c r="Y1244" s="7" t="s">
        <v>99</v>
      </c>
      <c r="Z1244" s="7"/>
      <c r="AA1244" s="7"/>
      <c r="AB1244" s="7"/>
      <c r="AC1244" s="7"/>
      <c r="AD1244" s="7"/>
      <c r="AE1244" s="7"/>
      <c r="AF1244" s="7"/>
      <c r="AG1244" s="7"/>
      <c r="AH1244" s="7">
        <v>41</v>
      </c>
    </row>
    <row r="1245" spans="1:34" ht="14.25" customHeight="1">
      <c r="A1245" s="27">
        <v>41791</v>
      </c>
      <c r="B1245" s="7" t="s">
        <v>726</v>
      </c>
      <c r="C1245" s="7" t="s">
        <v>1865</v>
      </c>
      <c r="D1245" s="7" t="s">
        <v>1866</v>
      </c>
      <c r="E1245" s="7" t="s">
        <v>1861</v>
      </c>
      <c r="F1245" s="7">
        <v>477</v>
      </c>
      <c r="G1245" s="7">
        <v>66</v>
      </c>
      <c r="H1245" s="7">
        <v>64</v>
      </c>
      <c r="I1245" s="7" t="s">
        <v>99</v>
      </c>
      <c r="J1245" s="7">
        <v>142</v>
      </c>
      <c r="K1245" s="7" t="s">
        <v>99</v>
      </c>
      <c r="L1245" s="7" t="s">
        <v>99</v>
      </c>
      <c r="M1245" s="7" t="s">
        <v>99</v>
      </c>
      <c r="N1245" s="7" t="s">
        <v>99</v>
      </c>
      <c r="O1245" s="7" t="s">
        <v>99</v>
      </c>
      <c r="P1245" s="7">
        <v>29</v>
      </c>
      <c r="Q1245" s="7">
        <v>15</v>
      </c>
      <c r="R1245" s="7">
        <v>12</v>
      </c>
      <c r="S1245" s="7">
        <v>21</v>
      </c>
      <c r="T1245" s="7">
        <v>34</v>
      </c>
      <c r="U1245" s="7">
        <v>6</v>
      </c>
      <c r="V1245" s="7">
        <v>30</v>
      </c>
      <c r="W1245" s="7">
        <v>25</v>
      </c>
      <c r="X1245" s="7">
        <v>10</v>
      </c>
      <c r="Y1245" s="7" t="s">
        <v>99</v>
      </c>
      <c r="Z1245" s="7"/>
      <c r="AA1245" s="7"/>
      <c r="AB1245" s="7"/>
      <c r="AC1245" s="7"/>
      <c r="AD1245" s="7"/>
      <c r="AE1245" s="7"/>
      <c r="AF1245" s="7"/>
      <c r="AG1245" s="7"/>
      <c r="AH1245" s="7">
        <v>23</v>
      </c>
    </row>
    <row r="1246" spans="1:34" ht="14.25" customHeight="1">
      <c r="A1246" s="27">
        <v>41791</v>
      </c>
      <c r="B1246" s="7" t="s">
        <v>726</v>
      </c>
      <c r="C1246" s="7" t="s">
        <v>1865</v>
      </c>
      <c r="D1246" s="7" t="s">
        <v>1866</v>
      </c>
      <c r="E1246" s="7" t="s">
        <v>1862</v>
      </c>
      <c r="F1246" s="7">
        <v>677</v>
      </c>
      <c r="G1246" s="7">
        <v>124</v>
      </c>
      <c r="H1246" s="7">
        <v>85</v>
      </c>
      <c r="I1246" s="7" t="s">
        <v>99</v>
      </c>
      <c r="J1246" s="7">
        <v>238</v>
      </c>
      <c r="K1246" s="7" t="s">
        <v>99</v>
      </c>
      <c r="L1246" s="7" t="s">
        <v>99</v>
      </c>
      <c r="M1246" s="7" t="s">
        <v>99</v>
      </c>
      <c r="N1246" s="7" t="s">
        <v>99</v>
      </c>
      <c r="O1246" s="7" t="s">
        <v>99</v>
      </c>
      <c r="P1246" s="7">
        <v>37</v>
      </c>
      <c r="Q1246" s="7">
        <v>18</v>
      </c>
      <c r="R1246" s="7">
        <v>45</v>
      </c>
      <c r="S1246" s="7">
        <v>35</v>
      </c>
      <c r="T1246" s="7">
        <v>20</v>
      </c>
      <c r="U1246" s="7">
        <v>9</v>
      </c>
      <c r="V1246" s="7">
        <v>37</v>
      </c>
      <c r="W1246" s="7">
        <v>10</v>
      </c>
      <c r="X1246" s="7">
        <v>1</v>
      </c>
      <c r="Y1246" s="7" t="s">
        <v>99</v>
      </c>
      <c r="Z1246" s="7"/>
      <c r="AA1246" s="7"/>
      <c r="AB1246" s="7"/>
      <c r="AC1246" s="7"/>
      <c r="AD1246" s="7"/>
      <c r="AE1246" s="7"/>
      <c r="AF1246" s="7"/>
      <c r="AG1246" s="7"/>
      <c r="AH1246" s="7">
        <v>18</v>
      </c>
    </row>
    <row r="1247" spans="1:34" ht="14.25" customHeight="1">
      <c r="A1247" s="27">
        <v>41791</v>
      </c>
      <c r="B1247" s="7" t="s">
        <v>726</v>
      </c>
      <c r="C1247" s="7" t="s">
        <v>1865</v>
      </c>
      <c r="D1247" s="7" t="s">
        <v>1374</v>
      </c>
      <c r="E1247" s="7" t="s">
        <v>1843</v>
      </c>
      <c r="F1247" s="7">
        <v>1</v>
      </c>
      <c r="G1247" s="7" t="s">
        <v>99</v>
      </c>
      <c r="H1247" s="7" t="s">
        <v>99</v>
      </c>
      <c r="I1247" s="7" t="s">
        <v>99</v>
      </c>
      <c r="J1247" s="7" t="s">
        <v>99</v>
      </c>
      <c r="K1247" s="7" t="s">
        <v>99</v>
      </c>
      <c r="L1247" s="7" t="s">
        <v>99</v>
      </c>
      <c r="M1247" s="7" t="s">
        <v>99</v>
      </c>
      <c r="N1247" s="7" t="s">
        <v>99</v>
      </c>
      <c r="O1247" s="7" t="s">
        <v>99</v>
      </c>
      <c r="P1247" s="7" t="s">
        <v>99</v>
      </c>
      <c r="Q1247" s="7" t="s">
        <v>99</v>
      </c>
      <c r="R1247" s="7" t="s">
        <v>99</v>
      </c>
      <c r="S1247" s="7" t="s">
        <v>99</v>
      </c>
      <c r="T1247" s="7" t="s">
        <v>99</v>
      </c>
      <c r="U1247" s="7" t="s">
        <v>99</v>
      </c>
      <c r="V1247" s="7" t="s">
        <v>99</v>
      </c>
      <c r="W1247" s="7" t="s">
        <v>99</v>
      </c>
      <c r="X1247" s="7">
        <v>1</v>
      </c>
      <c r="Y1247" s="7" t="s">
        <v>99</v>
      </c>
      <c r="Z1247" s="7"/>
      <c r="AA1247" s="7"/>
      <c r="AB1247" s="7"/>
      <c r="AC1247" s="7"/>
      <c r="AD1247" s="7"/>
      <c r="AE1247" s="7"/>
      <c r="AF1247" s="7"/>
      <c r="AG1247" s="7"/>
      <c r="AH1247" s="7">
        <v>0</v>
      </c>
    </row>
    <row r="1248" spans="1:34" ht="14.25" customHeight="1">
      <c r="A1248" s="27">
        <v>41791</v>
      </c>
      <c r="B1248" s="7" t="s">
        <v>726</v>
      </c>
      <c r="C1248" s="7" t="s">
        <v>1865</v>
      </c>
      <c r="D1248" s="7" t="s">
        <v>1374</v>
      </c>
      <c r="E1248" s="7" t="s">
        <v>943</v>
      </c>
      <c r="F1248" s="7">
        <v>10</v>
      </c>
      <c r="G1248" s="7" t="s">
        <v>99</v>
      </c>
      <c r="H1248" s="7" t="s">
        <v>99</v>
      </c>
      <c r="I1248" s="7" t="s">
        <v>99</v>
      </c>
      <c r="J1248" s="7" t="s">
        <v>99</v>
      </c>
      <c r="K1248" s="7" t="s">
        <v>99</v>
      </c>
      <c r="L1248" s="7" t="s">
        <v>99</v>
      </c>
      <c r="M1248" s="7" t="s">
        <v>99</v>
      </c>
      <c r="N1248" s="7" t="s">
        <v>99</v>
      </c>
      <c r="O1248" s="7" t="s">
        <v>99</v>
      </c>
      <c r="P1248" s="7" t="s">
        <v>99</v>
      </c>
      <c r="Q1248" s="7" t="s">
        <v>99</v>
      </c>
      <c r="R1248" s="7" t="s">
        <v>99</v>
      </c>
      <c r="S1248" s="7" t="s">
        <v>99</v>
      </c>
      <c r="T1248" s="7" t="s">
        <v>99</v>
      </c>
      <c r="U1248" s="7" t="s">
        <v>99</v>
      </c>
      <c r="V1248" s="7" t="s">
        <v>99</v>
      </c>
      <c r="W1248" s="7" t="s">
        <v>99</v>
      </c>
      <c r="X1248" s="7">
        <v>10</v>
      </c>
      <c r="Y1248" s="7" t="s">
        <v>99</v>
      </c>
      <c r="Z1248" s="7"/>
      <c r="AA1248" s="7"/>
      <c r="AB1248" s="7"/>
      <c r="AC1248" s="7"/>
      <c r="AD1248" s="7"/>
      <c r="AE1248" s="7"/>
      <c r="AF1248" s="7"/>
      <c r="AG1248" s="7"/>
      <c r="AH1248" s="7">
        <v>0</v>
      </c>
    </row>
    <row r="1249" spans="1:34" ht="14.25" customHeight="1">
      <c r="A1249" s="27">
        <v>41791</v>
      </c>
      <c r="B1249" s="7" t="s">
        <v>726</v>
      </c>
      <c r="C1249" s="7" t="s">
        <v>1865</v>
      </c>
      <c r="D1249" s="7" t="s">
        <v>1374</v>
      </c>
      <c r="E1249" s="7" t="s">
        <v>1861</v>
      </c>
      <c r="F1249" s="7">
        <v>4</v>
      </c>
      <c r="G1249" s="7" t="s">
        <v>99</v>
      </c>
      <c r="H1249" s="7" t="s">
        <v>99</v>
      </c>
      <c r="I1249" s="7" t="s">
        <v>99</v>
      </c>
      <c r="J1249" s="7" t="s">
        <v>99</v>
      </c>
      <c r="K1249" s="7" t="s">
        <v>99</v>
      </c>
      <c r="L1249" s="7" t="s">
        <v>99</v>
      </c>
      <c r="M1249" s="7" t="s">
        <v>99</v>
      </c>
      <c r="N1249" s="7" t="s">
        <v>99</v>
      </c>
      <c r="O1249" s="7" t="s">
        <v>99</v>
      </c>
      <c r="P1249" s="7" t="s">
        <v>99</v>
      </c>
      <c r="Q1249" s="7" t="s">
        <v>99</v>
      </c>
      <c r="R1249" s="7" t="s">
        <v>99</v>
      </c>
      <c r="S1249" s="7" t="s">
        <v>99</v>
      </c>
      <c r="T1249" s="7" t="s">
        <v>99</v>
      </c>
      <c r="U1249" s="7" t="s">
        <v>99</v>
      </c>
      <c r="V1249" s="7" t="s">
        <v>99</v>
      </c>
      <c r="W1249" s="7" t="s">
        <v>99</v>
      </c>
      <c r="X1249" s="7">
        <v>4</v>
      </c>
      <c r="Y1249" s="7" t="s">
        <v>99</v>
      </c>
      <c r="Z1249" s="7"/>
      <c r="AA1249" s="7"/>
      <c r="AB1249" s="7"/>
      <c r="AC1249" s="7"/>
      <c r="AD1249" s="7"/>
      <c r="AE1249" s="7"/>
      <c r="AF1249" s="7"/>
      <c r="AG1249" s="7"/>
      <c r="AH1249" s="7">
        <v>0</v>
      </c>
    </row>
    <row r="1250" spans="1:34" ht="14.25" customHeight="1">
      <c r="A1250" s="27">
        <v>41791</v>
      </c>
      <c r="B1250" s="7" t="s">
        <v>726</v>
      </c>
      <c r="C1250" s="7" t="s">
        <v>1865</v>
      </c>
      <c r="D1250" s="7" t="s">
        <v>1374</v>
      </c>
      <c r="E1250" s="7" t="s">
        <v>1862</v>
      </c>
      <c r="F1250" s="7">
        <v>6</v>
      </c>
      <c r="G1250" s="7" t="s">
        <v>99</v>
      </c>
      <c r="H1250" s="7" t="s">
        <v>99</v>
      </c>
      <c r="I1250" s="7" t="s">
        <v>99</v>
      </c>
      <c r="J1250" s="7" t="s">
        <v>99</v>
      </c>
      <c r="K1250" s="7" t="s">
        <v>99</v>
      </c>
      <c r="L1250" s="7" t="s">
        <v>99</v>
      </c>
      <c r="M1250" s="7" t="s">
        <v>99</v>
      </c>
      <c r="N1250" s="7" t="s">
        <v>99</v>
      </c>
      <c r="O1250" s="7" t="s">
        <v>99</v>
      </c>
      <c r="P1250" s="7" t="s">
        <v>99</v>
      </c>
      <c r="Q1250" s="7" t="s">
        <v>99</v>
      </c>
      <c r="R1250" s="7" t="s">
        <v>99</v>
      </c>
      <c r="S1250" s="7" t="s">
        <v>99</v>
      </c>
      <c r="T1250" s="7" t="s">
        <v>99</v>
      </c>
      <c r="U1250" s="7" t="s">
        <v>99</v>
      </c>
      <c r="V1250" s="7" t="s">
        <v>99</v>
      </c>
      <c r="W1250" s="7" t="s">
        <v>99</v>
      </c>
      <c r="X1250" s="7">
        <v>6</v>
      </c>
      <c r="Y1250" s="7" t="s">
        <v>99</v>
      </c>
      <c r="Z1250" s="7"/>
      <c r="AA1250" s="7"/>
      <c r="AB1250" s="7"/>
      <c r="AC1250" s="7"/>
      <c r="AD1250" s="7"/>
      <c r="AE1250" s="7"/>
      <c r="AF1250" s="7"/>
      <c r="AG1250" s="7"/>
      <c r="AH1250" s="7">
        <v>0</v>
      </c>
    </row>
    <row r="1251" spans="1:34" ht="14.25" customHeight="1">
      <c r="A1251" s="27">
        <v>41791</v>
      </c>
      <c r="B1251" s="7" t="s">
        <v>726</v>
      </c>
      <c r="C1251" s="7" t="s">
        <v>405</v>
      </c>
      <c r="D1251" s="7" t="s">
        <v>734</v>
      </c>
      <c r="E1251" s="7" t="s">
        <v>1843</v>
      </c>
      <c r="F1251" s="7" t="s">
        <v>99</v>
      </c>
      <c r="G1251" s="7" t="s">
        <v>99</v>
      </c>
      <c r="H1251" s="7" t="s">
        <v>99</v>
      </c>
      <c r="I1251" s="7" t="s">
        <v>99</v>
      </c>
      <c r="J1251" s="7" t="s">
        <v>99</v>
      </c>
      <c r="K1251" s="7" t="s">
        <v>99</v>
      </c>
      <c r="L1251" s="7" t="s">
        <v>99</v>
      </c>
      <c r="M1251" s="7" t="s">
        <v>99</v>
      </c>
      <c r="N1251" s="7" t="s">
        <v>99</v>
      </c>
      <c r="O1251" s="7" t="s">
        <v>99</v>
      </c>
      <c r="P1251" s="7" t="s">
        <v>99</v>
      </c>
      <c r="Q1251" s="7" t="s">
        <v>99</v>
      </c>
      <c r="R1251" s="7" t="s">
        <v>99</v>
      </c>
      <c r="S1251" s="7" t="s">
        <v>99</v>
      </c>
      <c r="T1251" s="7" t="s">
        <v>99</v>
      </c>
      <c r="U1251" s="7" t="s">
        <v>99</v>
      </c>
      <c r="V1251" s="7" t="s">
        <v>99</v>
      </c>
      <c r="W1251" s="7" t="s">
        <v>99</v>
      </c>
      <c r="X1251" s="7" t="s">
        <v>99</v>
      </c>
      <c r="Y1251" s="7" t="s">
        <v>99</v>
      </c>
      <c r="Z1251" s="7"/>
      <c r="AA1251" s="7"/>
      <c r="AB1251" s="7"/>
      <c r="AC1251" s="7"/>
      <c r="AD1251" s="7"/>
      <c r="AE1251" s="7"/>
      <c r="AF1251" s="7"/>
      <c r="AG1251" s="7"/>
      <c r="AH1251" s="7">
        <v>0</v>
      </c>
    </row>
    <row r="1252" spans="1:34" ht="14.25" customHeight="1">
      <c r="A1252" s="27">
        <v>41791</v>
      </c>
      <c r="B1252" s="7" t="s">
        <v>726</v>
      </c>
      <c r="C1252" s="7" t="s">
        <v>405</v>
      </c>
      <c r="D1252" s="7" t="s">
        <v>734</v>
      </c>
      <c r="E1252" s="7" t="s">
        <v>943</v>
      </c>
      <c r="F1252" s="7" t="s">
        <v>99</v>
      </c>
      <c r="G1252" s="7" t="s">
        <v>99</v>
      </c>
      <c r="H1252" s="7" t="s">
        <v>99</v>
      </c>
      <c r="I1252" s="7" t="s">
        <v>99</v>
      </c>
      <c r="J1252" s="7" t="s">
        <v>99</v>
      </c>
      <c r="K1252" s="7" t="s">
        <v>99</v>
      </c>
      <c r="L1252" s="7" t="s">
        <v>99</v>
      </c>
      <c r="M1252" s="7" t="s">
        <v>99</v>
      </c>
      <c r="N1252" s="7" t="s">
        <v>99</v>
      </c>
      <c r="O1252" s="7" t="s">
        <v>99</v>
      </c>
      <c r="P1252" s="7" t="s">
        <v>99</v>
      </c>
      <c r="Q1252" s="7" t="s">
        <v>99</v>
      </c>
      <c r="R1252" s="7" t="s">
        <v>99</v>
      </c>
      <c r="S1252" s="7" t="s">
        <v>99</v>
      </c>
      <c r="T1252" s="7" t="s">
        <v>99</v>
      </c>
      <c r="U1252" s="7" t="s">
        <v>99</v>
      </c>
      <c r="V1252" s="7" t="s">
        <v>99</v>
      </c>
      <c r="W1252" s="7" t="s">
        <v>99</v>
      </c>
      <c r="X1252" s="7" t="s">
        <v>99</v>
      </c>
      <c r="Y1252" s="7" t="s">
        <v>99</v>
      </c>
      <c r="Z1252" s="7"/>
      <c r="AA1252" s="7"/>
      <c r="AB1252" s="7"/>
      <c r="AC1252" s="7"/>
      <c r="AD1252" s="7"/>
      <c r="AE1252" s="7"/>
      <c r="AF1252" s="7"/>
      <c r="AG1252" s="7"/>
      <c r="AH1252" s="7">
        <v>0</v>
      </c>
    </row>
    <row r="1253" spans="1:34" ht="14.25" customHeight="1">
      <c r="A1253" s="27">
        <v>41791</v>
      </c>
      <c r="B1253" s="7" t="s">
        <v>726</v>
      </c>
      <c r="C1253" s="7" t="s">
        <v>405</v>
      </c>
      <c r="D1253" s="7" t="s">
        <v>734</v>
      </c>
      <c r="E1253" s="7" t="s">
        <v>1861</v>
      </c>
      <c r="F1253" s="7" t="s">
        <v>99</v>
      </c>
      <c r="G1253" s="7" t="s">
        <v>99</v>
      </c>
      <c r="H1253" s="7" t="s">
        <v>99</v>
      </c>
      <c r="I1253" s="7" t="s">
        <v>99</v>
      </c>
      <c r="J1253" s="7" t="s">
        <v>99</v>
      </c>
      <c r="K1253" s="7" t="s">
        <v>99</v>
      </c>
      <c r="L1253" s="7" t="s">
        <v>99</v>
      </c>
      <c r="M1253" s="7" t="s">
        <v>99</v>
      </c>
      <c r="N1253" s="7" t="s">
        <v>99</v>
      </c>
      <c r="O1253" s="7" t="s">
        <v>99</v>
      </c>
      <c r="P1253" s="7" t="s">
        <v>99</v>
      </c>
      <c r="Q1253" s="7" t="s">
        <v>99</v>
      </c>
      <c r="R1253" s="7" t="s">
        <v>99</v>
      </c>
      <c r="S1253" s="7" t="s">
        <v>99</v>
      </c>
      <c r="T1253" s="7" t="s">
        <v>99</v>
      </c>
      <c r="U1253" s="7" t="s">
        <v>99</v>
      </c>
      <c r="V1253" s="7" t="s">
        <v>99</v>
      </c>
      <c r="W1253" s="7" t="s">
        <v>99</v>
      </c>
      <c r="X1253" s="7" t="s">
        <v>99</v>
      </c>
      <c r="Y1253" s="7" t="s">
        <v>99</v>
      </c>
      <c r="Z1253" s="7"/>
      <c r="AA1253" s="7"/>
      <c r="AB1253" s="7"/>
      <c r="AC1253" s="7"/>
      <c r="AD1253" s="7"/>
      <c r="AE1253" s="7"/>
      <c r="AF1253" s="7"/>
      <c r="AG1253" s="7"/>
      <c r="AH1253" s="7">
        <v>0</v>
      </c>
    </row>
    <row r="1254" spans="1:34" ht="14.25" customHeight="1">
      <c r="A1254" s="27">
        <v>41791</v>
      </c>
      <c r="B1254" s="7" t="s">
        <v>726</v>
      </c>
      <c r="C1254" s="7" t="s">
        <v>405</v>
      </c>
      <c r="D1254" s="7" t="s">
        <v>734</v>
      </c>
      <c r="E1254" s="7" t="s">
        <v>1862</v>
      </c>
      <c r="F1254" s="7" t="s">
        <v>99</v>
      </c>
      <c r="G1254" s="7" t="s">
        <v>99</v>
      </c>
      <c r="H1254" s="7" t="s">
        <v>99</v>
      </c>
      <c r="I1254" s="7" t="s">
        <v>99</v>
      </c>
      <c r="J1254" s="7" t="s">
        <v>99</v>
      </c>
      <c r="K1254" s="7" t="s">
        <v>99</v>
      </c>
      <c r="L1254" s="7" t="s">
        <v>99</v>
      </c>
      <c r="M1254" s="7" t="s">
        <v>99</v>
      </c>
      <c r="N1254" s="7" t="s">
        <v>99</v>
      </c>
      <c r="O1254" s="7" t="s">
        <v>99</v>
      </c>
      <c r="P1254" s="7" t="s">
        <v>99</v>
      </c>
      <c r="Q1254" s="7" t="s">
        <v>99</v>
      </c>
      <c r="R1254" s="7" t="s">
        <v>99</v>
      </c>
      <c r="S1254" s="7" t="s">
        <v>99</v>
      </c>
      <c r="T1254" s="7" t="s">
        <v>99</v>
      </c>
      <c r="U1254" s="7" t="s">
        <v>99</v>
      </c>
      <c r="V1254" s="7" t="s">
        <v>99</v>
      </c>
      <c r="W1254" s="7" t="s">
        <v>99</v>
      </c>
      <c r="X1254" s="7" t="s">
        <v>99</v>
      </c>
      <c r="Y1254" s="7" t="s">
        <v>99</v>
      </c>
      <c r="Z1254" s="7"/>
      <c r="AA1254" s="7"/>
      <c r="AB1254" s="7"/>
      <c r="AC1254" s="7"/>
      <c r="AD1254" s="7"/>
      <c r="AE1254" s="7"/>
      <c r="AF1254" s="7"/>
      <c r="AG1254" s="7"/>
      <c r="AH1254" s="7">
        <v>0</v>
      </c>
    </row>
    <row r="1255" spans="1:34">
      <c r="A1255" s="27">
        <v>41791</v>
      </c>
      <c r="B1255" s="7" t="s">
        <v>268</v>
      </c>
      <c r="C1255" s="7" t="s">
        <v>1151</v>
      </c>
      <c r="D1255" s="7" t="s">
        <v>734</v>
      </c>
      <c r="E1255" s="7" t="s">
        <v>1843</v>
      </c>
      <c r="F1255" s="7">
        <v>143</v>
      </c>
      <c r="G1255" s="7">
        <v>52</v>
      </c>
      <c r="H1255" s="7">
        <v>22</v>
      </c>
      <c r="I1255" s="7" t="s">
        <v>99</v>
      </c>
      <c r="J1255" s="7">
        <v>37</v>
      </c>
      <c r="K1255" s="7" t="s">
        <v>99</v>
      </c>
      <c r="L1255" s="7" t="s">
        <v>99</v>
      </c>
      <c r="M1255" s="7" t="s">
        <v>99</v>
      </c>
      <c r="N1255" s="7" t="s">
        <v>99</v>
      </c>
      <c r="O1255" s="7" t="s">
        <v>99</v>
      </c>
      <c r="P1255" s="7">
        <v>6</v>
      </c>
      <c r="Q1255" s="7" t="s">
        <v>99</v>
      </c>
      <c r="R1255" s="7">
        <v>4</v>
      </c>
      <c r="S1255" s="7">
        <v>1</v>
      </c>
      <c r="T1255" s="7">
        <v>9</v>
      </c>
      <c r="U1255" s="7">
        <v>5</v>
      </c>
      <c r="V1255" s="7">
        <v>1</v>
      </c>
      <c r="W1255" s="7" t="s">
        <v>99</v>
      </c>
      <c r="X1255" s="7" t="s">
        <v>99</v>
      </c>
      <c r="Y1255" s="7">
        <v>4</v>
      </c>
      <c r="Z1255" s="7"/>
      <c r="AA1255" s="7"/>
      <c r="AB1255" s="7"/>
      <c r="AC1255" s="7"/>
      <c r="AD1255" s="7"/>
      <c r="AE1255" s="7"/>
      <c r="AF1255" s="7"/>
      <c r="AG1255" s="7"/>
      <c r="AH1255" s="7">
        <v>2</v>
      </c>
    </row>
    <row r="1256" spans="1:34">
      <c r="A1256" s="27">
        <v>41791</v>
      </c>
      <c r="B1256" s="7" t="s">
        <v>268</v>
      </c>
      <c r="C1256" s="7" t="s">
        <v>1151</v>
      </c>
      <c r="D1256" s="7" t="s">
        <v>734</v>
      </c>
      <c r="E1256" s="7" t="s">
        <v>943</v>
      </c>
      <c r="F1256" s="7">
        <v>788</v>
      </c>
      <c r="G1256" s="7">
        <v>444</v>
      </c>
      <c r="H1256" s="7">
        <v>91</v>
      </c>
      <c r="I1256" s="7" t="s">
        <v>99</v>
      </c>
      <c r="J1256" s="7">
        <v>138</v>
      </c>
      <c r="K1256" s="7" t="s">
        <v>99</v>
      </c>
      <c r="L1256" s="7" t="s">
        <v>99</v>
      </c>
      <c r="M1256" s="7" t="s">
        <v>99</v>
      </c>
      <c r="N1256" s="7" t="s">
        <v>99</v>
      </c>
      <c r="O1256" s="7" t="s">
        <v>99</v>
      </c>
      <c r="P1256" s="7">
        <v>17</v>
      </c>
      <c r="Q1256" s="7" t="s">
        <v>99</v>
      </c>
      <c r="R1256" s="7">
        <v>7</v>
      </c>
      <c r="S1256" s="7">
        <v>4</v>
      </c>
      <c r="T1256" s="7">
        <v>55</v>
      </c>
      <c r="U1256" s="7">
        <v>10</v>
      </c>
      <c r="V1256" s="7">
        <v>1</v>
      </c>
      <c r="W1256" s="7" t="s">
        <v>99</v>
      </c>
      <c r="X1256" s="7" t="s">
        <v>99</v>
      </c>
      <c r="Y1256" s="7">
        <v>17</v>
      </c>
      <c r="Z1256" s="7"/>
      <c r="AA1256" s="7"/>
      <c r="AB1256" s="7"/>
      <c r="AC1256" s="7"/>
      <c r="AD1256" s="7"/>
      <c r="AE1256" s="7"/>
      <c r="AF1256" s="7"/>
      <c r="AG1256" s="7"/>
      <c r="AH1256" s="7">
        <v>4</v>
      </c>
    </row>
    <row r="1257" spans="1:34">
      <c r="A1257" s="27">
        <v>41791</v>
      </c>
      <c r="B1257" s="7" t="s">
        <v>268</v>
      </c>
      <c r="C1257" s="7" t="s">
        <v>1151</v>
      </c>
      <c r="D1257" s="7" t="s">
        <v>734</v>
      </c>
      <c r="E1257" s="7" t="s">
        <v>1861</v>
      </c>
      <c r="F1257" s="7">
        <v>354</v>
      </c>
      <c r="G1257" s="7">
        <v>209</v>
      </c>
      <c r="H1257" s="7">
        <v>34</v>
      </c>
      <c r="I1257" s="7" t="s">
        <v>99</v>
      </c>
      <c r="J1257" s="7">
        <v>74</v>
      </c>
      <c r="K1257" s="7" t="s">
        <v>99</v>
      </c>
      <c r="L1257" s="7" t="s">
        <v>99</v>
      </c>
      <c r="M1257" s="7" t="s">
        <v>99</v>
      </c>
      <c r="N1257" s="7" t="s">
        <v>99</v>
      </c>
      <c r="O1257" s="7" t="s">
        <v>99</v>
      </c>
      <c r="P1257" s="7">
        <v>1</v>
      </c>
      <c r="Q1257" s="7" t="s">
        <v>99</v>
      </c>
      <c r="R1257" s="7">
        <v>1</v>
      </c>
      <c r="S1257" s="7">
        <v>2</v>
      </c>
      <c r="T1257" s="7">
        <v>22</v>
      </c>
      <c r="U1257" s="7">
        <v>5</v>
      </c>
      <c r="V1257" s="7" t="s">
        <v>99</v>
      </c>
      <c r="W1257" s="7" t="s">
        <v>99</v>
      </c>
      <c r="X1257" s="7" t="s">
        <v>99</v>
      </c>
      <c r="Y1257" s="7">
        <v>6</v>
      </c>
      <c r="Z1257" s="7"/>
      <c r="AA1257" s="7"/>
      <c r="AB1257" s="7"/>
      <c r="AC1257" s="7"/>
      <c r="AD1257" s="7"/>
      <c r="AE1257" s="7"/>
      <c r="AF1257" s="7"/>
      <c r="AG1257" s="7"/>
      <c r="AH1257" s="7">
        <v>0</v>
      </c>
    </row>
    <row r="1258" spans="1:34">
      <c r="A1258" s="27">
        <v>41791</v>
      </c>
      <c r="B1258" s="7" t="s">
        <v>268</v>
      </c>
      <c r="C1258" s="7" t="s">
        <v>1151</v>
      </c>
      <c r="D1258" s="7" t="s">
        <v>734</v>
      </c>
      <c r="E1258" s="7" t="s">
        <v>1862</v>
      </c>
      <c r="F1258" s="7">
        <v>434</v>
      </c>
      <c r="G1258" s="7">
        <v>235</v>
      </c>
      <c r="H1258" s="7">
        <v>57</v>
      </c>
      <c r="I1258" s="7" t="s">
        <v>99</v>
      </c>
      <c r="J1258" s="7">
        <v>64</v>
      </c>
      <c r="K1258" s="7" t="s">
        <v>99</v>
      </c>
      <c r="L1258" s="7" t="s">
        <v>99</v>
      </c>
      <c r="M1258" s="7" t="s">
        <v>99</v>
      </c>
      <c r="N1258" s="7" t="s">
        <v>99</v>
      </c>
      <c r="O1258" s="7" t="s">
        <v>99</v>
      </c>
      <c r="P1258" s="7">
        <v>16</v>
      </c>
      <c r="Q1258" s="7" t="s">
        <v>99</v>
      </c>
      <c r="R1258" s="7">
        <v>6</v>
      </c>
      <c r="S1258" s="7">
        <v>2</v>
      </c>
      <c r="T1258" s="7">
        <v>33</v>
      </c>
      <c r="U1258" s="7">
        <v>5</v>
      </c>
      <c r="V1258" s="7">
        <v>1</v>
      </c>
      <c r="W1258" s="7" t="s">
        <v>99</v>
      </c>
      <c r="X1258" s="7" t="s">
        <v>99</v>
      </c>
      <c r="Y1258" s="7">
        <v>11</v>
      </c>
      <c r="Z1258" s="7"/>
      <c r="AA1258" s="7"/>
      <c r="AB1258" s="7"/>
      <c r="AC1258" s="7"/>
      <c r="AD1258" s="7"/>
      <c r="AE1258" s="7"/>
      <c r="AF1258" s="7"/>
      <c r="AG1258" s="7"/>
      <c r="AH1258" s="7">
        <v>4</v>
      </c>
    </row>
    <row r="1259" spans="1:34" ht="14.25" customHeight="1">
      <c r="A1259" s="27">
        <v>41791</v>
      </c>
      <c r="B1259" s="7" t="s">
        <v>268</v>
      </c>
      <c r="C1259" s="7" t="s">
        <v>1863</v>
      </c>
      <c r="D1259" s="7" t="s">
        <v>734</v>
      </c>
      <c r="E1259" s="7" t="s">
        <v>1843</v>
      </c>
      <c r="F1259" s="7">
        <v>92</v>
      </c>
      <c r="G1259" s="7">
        <v>35</v>
      </c>
      <c r="H1259" s="7">
        <v>14</v>
      </c>
      <c r="I1259" s="7" t="s">
        <v>99</v>
      </c>
      <c r="J1259" s="7">
        <v>22</v>
      </c>
      <c r="K1259" s="7" t="s">
        <v>99</v>
      </c>
      <c r="L1259" s="7" t="s">
        <v>99</v>
      </c>
      <c r="M1259" s="7" t="s">
        <v>99</v>
      </c>
      <c r="N1259" s="7" t="s">
        <v>99</v>
      </c>
      <c r="O1259" s="7" t="s">
        <v>99</v>
      </c>
      <c r="P1259" s="7">
        <v>6</v>
      </c>
      <c r="Q1259" s="7" t="s">
        <v>99</v>
      </c>
      <c r="R1259" s="7">
        <v>2</v>
      </c>
      <c r="S1259" s="7">
        <v>1</v>
      </c>
      <c r="T1259" s="7">
        <v>4</v>
      </c>
      <c r="U1259" s="7">
        <v>4</v>
      </c>
      <c r="V1259" s="7">
        <v>1</v>
      </c>
      <c r="W1259" s="7" t="s">
        <v>99</v>
      </c>
      <c r="X1259" s="7" t="s">
        <v>99</v>
      </c>
      <c r="Y1259" s="7">
        <v>2</v>
      </c>
      <c r="Z1259" s="7"/>
      <c r="AA1259" s="7"/>
      <c r="AB1259" s="7"/>
      <c r="AC1259" s="7"/>
      <c r="AD1259" s="7"/>
      <c r="AE1259" s="7"/>
      <c r="AF1259" s="7"/>
      <c r="AG1259" s="7"/>
      <c r="AH1259" s="7">
        <v>1</v>
      </c>
    </row>
    <row r="1260" spans="1:34" ht="14.25" customHeight="1">
      <c r="A1260" s="27">
        <v>41791</v>
      </c>
      <c r="B1260" s="7" t="s">
        <v>268</v>
      </c>
      <c r="C1260" s="7" t="s">
        <v>1863</v>
      </c>
      <c r="D1260" s="7" t="s">
        <v>734</v>
      </c>
      <c r="E1260" s="7" t="s">
        <v>943</v>
      </c>
      <c r="F1260" s="7">
        <v>152</v>
      </c>
      <c r="G1260" s="7">
        <v>54</v>
      </c>
      <c r="H1260" s="7">
        <v>26</v>
      </c>
      <c r="I1260" s="7" t="s">
        <v>99</v>
      </c>
      <c r="J1260" s="7">
        <v>33</v>
      </c>
      <c r="K1260" s="7" t="s">
        <v>99</v>
      </c>
      <c r="L1260" s="7" t="s">
        <v>99</v>
      </c>
      <c r="M1260" s="7" t="s">
        <v>99</v>
      </c>
      <c r="N1260" s="7" t="s">
        <v>99</v>
      </c>
      <c r="O1260" s="7" t="s">
        <v>99</v>
      </c>
      <c r="P1260" s="7">
        <v>17</v>
      </c>
      <c r="Q1260" s="7" t="s">
        <v>99</v>
      </c>
      <c r="R1260" s="7">
        <v>4</v>
      </c>
      <c r="S1260" s="7">
        <v>4</v>
      </c>
      <c r="T1260" s="7">
        <v>4</v>
      </c>
      <c r="U1260" s="7">
        <v>5</v>
      </c>
      <c r="V1260" s="7">
        <v>1</v>
      </c>
      <c r="W1260" s="7" t="s">
        <v>99</v>
      </c>
      <c r="X1260" s="7" t="s">
        <v>99</v>
      </c>
      <c r="Y1260" s="7">
        <v>3</v>
      </c>
      <c r="Z1260" s="7"/>
      <c r="AA1260" s="7"/>
      <c r="AB1260" s="7"/>
      <c r="AC1260" s="7"/>
      <c r="AD1260" s="7"/>
      <c r="AE1260" s="7"/>
      <c r="AF1260" s="7"/>
      <c r="AG1260" s="7"/>
      <c r="AH1260" s="7">
        <v>1</v>
      </c>
    </row>
    <row r="1261" spans="1:34" ht="14.25" customHeight="1">
      <c r="A1261" s="27">
        <v>41791</v>
      </c>
      <c r="B1261" s="7" t="s">
        <v>268</v>
      </c>
      <c r="C1261" s="7" t="s">
        <v>1863</v>
      </c>
      <c r="D1261" s="7" t="s">
        <v>734</v>
      </c>
      <c r="E1261" s="7" t="s">
        <v>1861</v>
      </c>
      <c r="F1261" s="7">
        <v>46</v>
      </c>
      <c r="G1261" s="7">
        <v>21</v>
      </c>
      <c r="H1261" s="7">
        <v>8</v>
      </c>
      <c r="I1261" s="7" t="s">
        <v>99</v>
      </c>
      <c r="J1261" s="7">
        <v>7</v>
      </c>
      <c r="K1261" s="7" t="s">
        <v>99</v>
      </c>
      <c r="L1261" s="7" t="s">
        <v>99</v>
      </c>
      <c r="M1261" s="7" t="s">
        <v>99</v>
      </c>
      <c r="N1261" s="7" t="s">
        <v>99</v>
      </c>
      <c r="O1261" s="7" t="s">
        <v>99</v>
      </c>
      <c r="P1261" s="7">
        <v>1</v>
      </c>
      <c r="Q1261" s="7" t="s">
        <v>99</v>
      </c>
      <c r="R1261" s="7">
        <v>1</v>
      </c>
      <c r="S1261" s="7">
        <v>2</v>
      </c>
      <c r="T1261" s="7">
        <v>1</v>
      </c>
      <c r="U1261" s="7">
        <v>4</v>
      </c>
      <c r="V1261" s="7" t="s">
        <v>99</v>
      </c>
      <c r="W1261" s="7" t="s">
        <v>99</v>
      </c>
      <c r="X1261" s="7" t="s">
        <v>99</v>
      </c>
      <c r="Y1261" s="7">
        <v>1</v>
      </c>
      <c r="Z1261" s="7"/>
      <c r="AA1261" s="7"/>
      <c r="AB1261" s="7"/>
      <c r="AC1261" s="7"/>
      <c r="AD1261" s="7"/>
      <c r="AE1261" s="7"/>
      <c r="AF1261" s="7"/>
      <c r="AG1261" s="7"/>
      <c r="AH1261" s="7">
        <v>0</v>
      </c>
    </row>
    <row r="1262" spans="1:34" ht="14.25" customHeight="1">
      <c r="A1262" s="27">
        <v>41791</v>
      </c>
      <c r="B1262" s="7" t="s">
        <v>268</v>
      </c>
      <c r="C1262" s="7" t="s">
        <v>1863</v>
      </c>
      <c r="D1262" s="7" t="s">
        <v>734</v>
      </c>
      <c r="E1262" s="7" t="s">
        <v>1862</v>
      </c>
      <c r="F1262" s="7">
        <v>106</v>
      </c>
      <c r="G1262" s="7">
        <v>33</v>
      </c>
      <c r="H1262" s="7">
        <v>18</v>
      </c>
      <c r="I1262" s="7" t="s">
        <v>99</v>
      </c>
      <c r="J1262" s="7">
        <v>26</v>
      </c>
      <c r="K1262" s="7" t="s">
        <v>99</v>
      </c>
      <c r="L1262" s="7" t="s">
        <v>99</v>
      </c>
      <c r="M1262" s="7" t="s">
        <v>99</v>
      </c>
      <c r="N1262" s="7" t="s">
        <v>99</v>
      </c>
      <c r="O1262" s="7" t="s">
        <v>99</v>
      </c>
      <c r="P1262" s="7">
        <v>16</v>
      </c>
      <c r="Q1262" s="7" t="s">
        <v>99</v>
      </c>
      <c r="R1262" s="7">
        <v>3</v>
      </c>
      <c r="S1262" s="7">
        <v>2</v>
      </c>
      <c r="T1262" s="7">
        <v>3</v>
      </c>
      <c r="U1262" s="7">
        <v>1</v>
      </c>
      <c r="V1262" s="7">
        <v>1</v>
      </c>
      <c r="W1262" s="7" t="s">
        <v>99</v>
      </c>
      <c r="X1262" s="7" t="s">
        <v>99</v>
      </c>
      <c r="Y1262" s="7">
        <v>2</v>
      </c>
      <c r="Z1262" s="7"/>
      <c r="AA1262" s="7"/>
      <c r="AB1262" s="7"/>
      <c r="AC1262" s="7"/>
      <c r="AD1262" s="7"/>
      <c r="AE1262" s="7"/>
      <c r="AF1262" s="7"/>
      <c r="AG1262" s="7"/>
      <c r="AH1262" s="7">
        <v>1</v>
      </c>
    </row>
    <row r="1263" spans="1:34" ht="14.25" customHeight="1">
      <c r="A1263" s="27">
        <v>41791</v>
      </c>
      <c r="B1263" s="7" t="s">
        <v>268</v>
      </c>
      <c r="C1263" s="7" t="s">
        <v>1865</v>
      </c>
      <c r="D1263" s="7" t="s">
        <v>734</v>
      </c>
      <c r="E1263" s="7" t="s">
        <v>1843</v>
      </c>
      <c r="F1263" s="7">
        <v>51</v>
      </c>
      <c r="G1263" s="7">
        <v>17</v>
      </c>
      <c r="H1263" s="7">
        <v>8</v>
      </c>
      <c r="I1263" s="7" t="s">
        <v>99</v>
      </c>
      <c r="J1263" s="7">
        <v>15</v>
      </c>
      <c r="K1263" s="7" t="s">
        <v>99</v>
      </c>
      <c r="L1263" s="7" t="s">
        <v>99</v>
      </c>
      <c r="M1263" s="7" t="s">
        <v>99</v>
      </c>
      <c r="N1263" s="7" t="s">
        <v>99</v>
      </c>
      <c r="O1263" s="7" t="s">
        <v>99</v>
      </c>
      <c r="P1263" s="7" t="s">
        <v>99</v>
      </c>
      <c r="Q1263" s="7" t="s">
        <v>99</v>
      </c>
      <c r="R1263" s="7">
        <v>2</v>
      </c>
      <c r="S1263" s="7" t="s">
        <v>99</v>
      </c>
      <c r="T1263" s="7">
        <v>5</v>
      </c>
      <c r="U1263" s="7">
        <v>1</v>
      </c>
      <c r="V1263" s="7" t="s">
        <v>99</v>
      </c>
      <c r="W1263" s="7" t="s">
        <v>99</v>
      </c>
      <c r="X1263" s="7" t="s">
        <v>99</v>
      </c>
      <c r="Y1263" s="7">
        <v>2</v>
      </c>
      <c r="Z1263" s="7"/>
      <c r="AA1263" s="7"/>
      <c r="AB1263" s="7"/>
      <c r="AC1263" s="7"/>
      <c r="AD1263" s="7"/>
      <c r="AE1263" s="7"/>
      <c r="AF1263" s="7"/>
      <c r="AG1263" s="7"/>
      <c r="AH1263" s="7">
        <v>1</v>
      </c>
    </row>
    <row r="1264" spans="1:34" ht="14.25" customHeight="1">
      <c r="A1264" s="27">
        <v>41791</v>
      </c>
      <c r="B1264" s="7" t="s">
        <v>268</v>
      </c>
      <c r="C1264" s="7" t="s">
        <v>1865</v>
      </c>
      <c r="D1264" s="7" t="s">
        <v>734</v>
      </c>
      <c r="E1264" s="7" t="s">
        <v>943</v>
      </c>
      <c r="F1264" s="7">
        <v>636</v>
      </c>
      <c r="G1264" s="7">
        <v>390</v>
      </c>
      <c r="H1264" s="7">
        <v>65</v>
      </c>
      <c r="I1264" s="7" t="s">
        <v>99</v>
      </c>
      <c r="J1264" s="7">
        <v>105</v>
      </c>
      <c r="K1264" s="7" t="s">
        <v>99</v>
      </c>
      <c r="L1264" s="7" t="s">
        <v>99</v>
      </c>
      <c r="M1264" s="7" t="s">
        <v>99</v>
      </c>
      <c r="N1264" s="7" t="s">
        <v>99</v>
      </c>
      <c r="O1264" s="7" t="s">
        <v>99</v>
      </c>
      <c r="P1264" s="7" t="s">
        <v>99</v>
      </c>
      <c r="Q1264" s="7" t="s">
        <v>99</v>
      </c>
      <c r="R1264" s="7">
        <v>3</v>
      </c>
      <c r="S1264" s="7" t="s">
        <v>99</v>
      </c>
      <c r="T1264" s="7">
        <v>51</v>
      </c>
      <c r="U1264" s="7">
        <v>5</v>
      </c>
      <c r="V1264" s="7" t="s">
        <v>99</v>
      </c>
      <c r="W1264" s="7" t="s">
        <v>99</v>
      </c>
      <c r="X1264" s="7" t="s">
        <v>99</v>
      </c>
      <c r="Y1264" s="7">
        <v>14</v>
      </c>
      <c r="Z1264" s="7"/>
      <c r="AA1264" s="7"/>
      <c r="AB1264" s="7"/>
      <c r="AC1264" s="7"/>
      <c r="AD1264" s="7"/>
      <c r="AE1264" s="7"/>
      <c r="AF1264" s="7"/>
      <c r="AG1264" s="7"/>
      <c r="AH1264" s="7">
        <v>3</v>
      </c>
    </row>
    <row r="1265" spans="1:34" ht="14.25" customHeight="1">
      <c r="A1265" s="27">
        <v>41791</v>
      </c>
      <c r="B1265" s="7" t="s">
        <v>268</v>
      </c>
      <c r="C1265" s="7" t="s">
        <v>1865</v>
      </c>
      <c r="D1265" s="7" t="s">
        <v>734</v>
      </c>
      <c r="E1265" s="7" t="s">
        <v>1861</v>
      </c>
      <c r="F1265" s="7">
        <v>308</v>
      </c>
      <c r="G1265" s="7">
        <v>188</v>
      </c>
      <c r="H1265" s="7">
        <v>26</v>
      </c>
      <c r="I1265" s="7" t="s">
        <v>99</v>
      </c>
      <c r="J1265" s="7">
        <v>67</v>
      </c>
      <c r="K1265" s="7" t="s">
        <v>99</v>
      </c>
      <c r="L1265" s="7" t="s">
        <v>99</v>
      </c>
      <c r="M1265" s="7" t="s">
        <v>99</v>
      </c>
      <c r="N1265" s="7" t="s">
        <v>99</v>
      </c>
      <c r="O1265" s="7" t="s">
        <v>99</v>
      </c>
      <c r="P1265" s="7" t="s">
        <v>99</v>
      </c>
      <c r="Q1265" s="7" t="s">
        <v>99</v>
      </c>
      <c r="R1265" s="7" t="s">
        <v>99</v>
      </c>
      <c r="S1265" s="7" t="s">
        <v>99</v>
      </c>
      <c r="T1265" s="7">
        <v>21</v>
      </c>
      <c r="U1265" s="7">
        <v>1</v>
      </c>
      <c r="V1265" s="7" t="s">
        <v>99</v>
      </c>
      <c r="W1265" s="7" t="s">
        <v>99</v>
      </c>
      <c r="X1265" s="7" t="s">
        <v>99</v>
      </c>
      <c r="Y1265" s="7">
        <v>5</v>
      </c>
      <c r="Z1265" s="7"/>
      <c r="AA1265" s="7"/>
      <c r="AB1265" s="7"/>
      <c r="AC1265" s="7"/>
      <c r="AD1265" s="7"/>
      <c r="AE1265" s="7"/>
      <c r="AF1265" s="7"/>
      <c r="AG1265" s="7"/>
      <c r="AH1265" s="7">
        <v>0</v>
      </c>
    </row>
    <row r="1266" spans="1:34" ht="14.25" customHeight="1">
      <c r="A1266" s="27">
        <v>41791</v>
      </c>
      <c r="B1266" s="7" t="s">
        <v>268</v>
      </c>
      <c r="C1266" s="7" t="s">
        <v>1865</v>
      </c>
      <c r="D1266" s="7" t="s">
        <v>734</v>
      </c>
      <c r="E1266" s="7" t="s">
        <v>1862</v>
      </c>
      <c r="F1266" s="7">
        <v>328</v>
      </c>
      <c r="G1266" s="7">
        <v>202</v>
      </c>
      <c r="H1266" s="7">
        <v>39</v>
      </c>
      <c r="I1266" s="7" t="s">
        <v>99</v>
      </c>
      <c r="J1266" s="7">
        <v>38</v>
      </c>
      <c r="K1266" s="7" t="s">
        <v>99</v>
      </c>
      <c r="L1266" s="7" t="s">
        <v>99</v>
      </c>
      <c r="M1266" s="7" t="s">
        <v>99</v>
      </c>
      <c r="N1266" s="7" t="s">
        <v>99</v>
      </c>
      <c r="O1266" s="7" t="s">
        <v>99</v>
      </c>
      <c r="P1266" s="7" t="s">
        <v>99</v>
      </c>
      <c r="Q1266" s="7" t="s">
        <v>99</v>
      </c>
      <c r="R1266" s="7">
        <v>3</v>
      </c>
      <c r="S1266" s="7" t="s">
        <v>99</v>
      </c>
      <c r="T1266" s="7">
        <v>30</v>
      </c>
      <c r="U1266" s="7">
        <v>4</v>
      </c>
      <c r="V1266" s="7" t="s">
        <v>99</v>
      </c>
      <c r="W1266" s="7" t="s">
        <v>99</v>
      </c>
      <c r="X1266" s="7" t="s">
        <v>99</v>
      </c>
      <c r="Y1266" s="7">
        <v>9</v>
      </c>
      <c r="Z1266" s="7"/>
      <c r="AA1266" s="7"/>
      <c r="AB1266" s="7"/>
      <c r="AC1266" s="7"/>
      <c r="AD1266" s="7"/>
      <c r="AE1266" s="7"/>
      <c r="AF1266" s="7"/>
      <c r="AG1266" s="7"/>
      <c r="AH1266" s="7">
        <v>3</v>
      </c>
    </row>
    <row r="1267" spans="1:34" ht="14.25" customHeight="1">
      <c r="A1267" s="27">
        <v>41791</v>
      </c>
      <c r="B1267" s="7" t="s">
        <v>268</v>
      </c>
      <c r="C1267" s="7" t="s">
        <v>1865</v>
      </c>
      <c r="D1267" s="7" t="s">
        <v>1866</v>
      </c>
      <c r="E1267" s="7" t="s">
        <v>1843</v>
      </c>
      <c r="F1267" s="7">
        <v>51</v>
      </c>
      <c r="G1267" s="7">
        <v>17</v>
      </c>
      <c r="H1267" s="7">
        <v>8</v>
      </c>
      <c r="I1267" s="7" t="s">
        <v>99</v>
      </c>
      <c r="J1267" s="7">
        <v>15</v>
      </c>
      <c r="K1267" s="7" t="s">
        <v>99</v>
      </c>
      <c r="L1267" s="7" t="s">
        <v>99</v>
      </c>
      <c r="M1267" s="7" t="s">
        <v>99</v>
      </c>
      <c r="N1267" s="7" t="s">
        <v>99</v>
      </c>
      <c r="O1267" s="7" t="s">
        <v>99</v>
      </c>
      <c r="P1267" s="7" t="s">
        <v>99</v>
      </c>
      <c r="Q1267" s="7" t="s">
        <v>99</v>
      </c>
      <c r="R1267" s="7">
        <v>2</v>
      </c>
      <c r="S1267" s="7" t="s">
        <v>99</v>
      </c>
      <c r="T1267" s="7">
        <v>5</v>
      </c>
      <c r="U1267" s="7">
        <v>1</v>
      </c>
      <c r="V1267" s="7" t="s">
        <v>99</v>
      </c>
      <c r="W1267" s="7" t="s">
        <v>99</v>
      </c>
      <c r="X1267" s="7" t="s">
        <v>99</v>
      </c>
      <c r="Y1267" s="7">
        <v>2</v>
      </c>
      <c r="Z1267" s="7"/>
      <c r="AA1267" s="7"/>
      <c r="AB1267" s="7"/>
      <c r="AC1267" s="7"/>
      <c r="AD1267" s="7"/>
      <c r="AE1267" s="7"/>
      <c r="AF1267" s="7"/>
      <c r="AG1267" s="7"/>
      <c r="AH1267" s="7">
        <v>1</v>
      </c>
    </row>
    <row r="1268" spans="1:34" ht="14.25" customHeight="1">
      <c r="A1268" s="27">
        <v>41791</v>
      </c>
      <c r="B1268" s="7" t="s">
        <v>268</v>
      </c>
      <c r="C1268" s="7" t="s">
        <v>1865</v>
      </c>
      <c r="D1268" s="7" t="s">
        <v>1866</v>
      </c>
      <c r="E1268" s="7" t="s">
        <v>943</v>
      </c>
      <c r="F1268" s="7">
        <v>636</v>
      </c>
      <c r="G1268" s="7">
        <v>390</v>
      </c>
      <c r="H1268" s="7">
        <v>65</v>
      </c>
      <c r="I1268" s="7" t="s">
        <v>99</v>
      </c>
      <c r="J1268" s="7">
        <v>105</v>
      </c>
      <c r="K1268" s="7" t="s">
        <v>99</v>
      </c>
      <c r="L1268" s="7" t="s">
        <v>99</v>
      </c>
      <c r="M1268" s="7" t="s">
        <v>99</v>
      </c>
      <c r="N1268" s="7" t="s">
        <v>99</v>
      </c>
      <c r="O1268" s="7" t="s">
        <v>99</v>
      </c>
      <c r="P1268" s="7" t="s">
        <v>99</v>
      </c>
      <c r="Q1268" s="7" t="s">
        <v>99</v>
      </c>
      <c r="R1268" s="7">
        <v>3</v>
      </c>
      <c r="S1268" s="7" t="s">
        <v>99</v>
      </c>
      <c r="T1268" s="7">
        <v>51</v>
      </c>
      <c r="U1268" s="7">
        <v>5</v>
      </c>
      <c r="V1268" s="7" t="s">
        <v>99</v>
      </c>
      <c r="W1268" s="7" t="s">
        <v>99</v>
      </c>
      <c r="X1268" s="7" t="s">
        <v>99</v>
      </c>
      <c r="Y1268" s="7">
        <v>14</v>
      </c>
      <c r="Z1268" s="7"/>
      <c r="AA1268" s="7"/>
      <c r="AB1268" s="7"/>
      <c r="AC1268" s="7"/>
      <c r="AD1268" s="7"/>
      <c r="AE1268" s="7"/>
      <c r="AF1268" s="7"/>
      <c r="AG1268" s="7"/>
      <c r="AH1268" s="7">
        <v>3</v>
      </c>
    </row>
    <row r="1269" spans="1:34" ht="14.25" customHeight="1">
      <c r="A1269" s="27">
        <v>41791</v>
      </c>
      <c r="B1269" s="7" t="s">
        <v>268</v>
      </c>
      <c r="C1269" s="7" t="s">
        <v>1865</v>
      </c>
      <c r="D1269" s="7" t="s">
        <v>1866</v>
      </c>
      <c r="E1269" s="7" t="s">
        <v>1861</v>
      </c>
      <c r="F1269" s="7">
        <v>308</v>
      </c>
      <c r="G1269" s="7">
        <v>188</v>
      </c>
      <c r="H1269" s="7">
        <v>26</v>
      </c>
      <c r="I1269" s="7" t="s">
        <v>99</v>
      </c>
      <c r="J1269" s="7">
        <v>67</v>
      </c>
      <c r="K1269" s="7" t="s">
        <v>99</v>
      </c>
      <c r="L1269" s="7" t="s">
        <v>99</v>
      </c>
      <c r="M1269" s="7" t="s">
        <v>99</v>
      </c>
      <c r="N1269" s="7" t="s">
        <v>99</v>
      </c>
      <c r="O1269" s="7" t="s">
        <v>99</v>
      </c>
      <c r="P1269" s="7" t="s">
        <v>99</v>
      </c>
      <c r="Q1269" s="7" t="s">
        <v>99</v>
      </c>
      <c r="R1269" s="7" t="s">
        <v>99</v>
      </c>
      <c r="S1269" s="7" t="s">
        <v>99</v>
      </c>
      <c r="T1269" s="7">
        <v>21</v>
      </c>
      <c r="U1269" s="7">
        <v>1</v>
      </c>
      <c r="V1269" s="7" t="s">
        <v>99</v>
      </c>
      <c r="W1269" s="7" t="s">
        <v>99</v>
      </c>
      <c r="X1269" s="7" t="s">
        <v>99</v>
      </c>
      <c r="Y1269" s="7">
        <v>5</v>
      </c>
      <c r="Z1269" s="7"/>
      <c r="AA1269" s="7"/>
      <c r="AB1269" s="7"/>
      <c r="AC1269" s="7"/>
      <c r="AD1269" s="7"/>
      <c r="AE1269" s="7"/>
      <c r="AF1269" s="7"/>
      <c r="AG1269" s="7"/>
      <c r="AH1269" s="7">
        <v>0</v>
      </c>
    </row>
    <row r="1270" spans="1:34" ht="14.25" customHeight="1">
      <c r="A1270" s="27">
        <v>41791</v>
      </c>
      <c r="B1270" s="7" t="s">
        <v>268</v>
      </c>
      <c r="C1270" s="7" t="s">
        <v>1865</v>
      </c>
      <c r="D1270" s="7" t="s">
        <v>1866</v>
      </c>
      <c r="E1270" s="7" t="s">
        <v>1862</v>
      </c>
      <c r="F1270" s="7">
        <v>328</v>
      </c>
      <c r="G1270" s="7">
        <v>202</v>
      </c>
      <c r="H1270" s="7">
        <v>39</v>
      </c>
      <c r="I1270" s="7" t="s">
        <v>99</v>
      </c>
      <c r="J1270" s="7">
        <v>38</v>
      </c>
      <c r="K1270" s="7" t="s">
        <v>99</v>
      </c>
      <c r="L1270" s="7" t="s">
        <v>99</v>
      </c>
      <c r="M1270" s="7" t="s">
        <v>99</v>
      </c>
      <c r="N1270" s="7" t="s">
        <v>99</v>
      </c>
      <c r="O1270" s="7" t="s">
        <v>99</v>
      </c>
      <c r="P1270" s="7" t="s">
        <v>99</v>
      </c>
      <c r="Q1270" s="7" t="s">
        <v>99</v>
      </c>
      <c r="R1270" s="7">
        <v>3</v>
      </c>
      <c r="S1270" s="7" t="s">
        <v>99</v>
      </c>
      <c r="T1270" s="7">
        <v>30</v>
      </c>
      <c r="U1270" s="7">
        <v>4</v>
      </c>
      <c r="V1270" s="7" t="s">
        <v>99</v>
      </c>
      <c r="W1270" s="7" t="s">
        <v>99</v>
      </c>
      <c r="X1270" s="7" t="s">
        <v>99</v>
      </c>
      <c r="Y1270" s="7">
        <v>9</v>
      </c>
      <c r="Z1270" s="7"/>
      <c r="AA1270" s="7"/>
      <c r="AB1270" s="7"/>
      <c r="AC1270" s="7"/>
      <c r="AD1270" s="7"/>
      <c r="AE1270" s="7"/>
      <c r="AF1270" s="7"/>
      <c r="AG1270" s="7"/>
      <c r="AH1270" s="7">
        <v>3</v>
      </c>
    </row>
    <row r="1271" spans="1:34" ht="14.25" customHeight="1">
      <c r="A1271" s="27">
        <v>41791</v>
      </c>
      <c r="B1271" s="7" t="s">
        <v>268</v>
      </c>
      <c r="C1271" s="7" t="s">
        <v>1865</v>
      </c>
      <c r="D1271" s="7" t="s">
        <v>1374</v>
      </c>
      <c r="E1271" s="7" t="s">
        <v>1843</v>
      </c>
      <c r="F1271" s="7" t="s">
        <v>99</v>
      </c>
      <c r="G1271" s="7" t="s">
        <v>99</v>
      </c>
      <c r="H1271" s="7" t="s">
        <v>99</v>
      </c>
      <c r="I1271" s="7" t="s">
        <v>99</v>
      </c>
      <c r="J1271" s="7" t="s">
        <v>99</v>
      </c>
      <c r="K1271" s="7" t="s">
        <v>99</v>
      </c>
      <c r="L1271" s="7" t="s">
        <v>99</v>
      </c>
      <c r="M1271" s="7" t="s">
        <v>99</v>
      </c>
      <c r="N1271" s="7" t="s">
        <v>99</v>
      </c>
      <c r="O1271" s="7" t="s">
        <v>99</v>
      </c>
      <c r="P1271" s="7" t="s">
        <v>99</v>
      </c>
      <c r="Q1271" s="7" t="s">
        <v>99</v>
      </c>
      <c r="R1271" s="7" t="s">
        <v>99</v>
      </c>
      <c r="S1271" s="7" t="s">
        <v>99</v>
      </c>
      <c r="T1271" s="7" t="s">
        <v>99</v>
      </c>
      <c r="U1271" s="7" t="s">
        <v>99</v>
      </c>
      <c r="V1271" s="7" t="s">
        <v>99</v>
      </c>
      <c r="W1271" s="7" t="s">
        <v>99</v>
      </c>
      <c r="X1271" s="7" t="s">
        <v>99</v>
      </c>
      <c r="Y1271" s="7" t="s">
        <v>99</v>
      </c>
      <c r="Z1271" s="7"/>
      <c r="AA1271" s="7"/>
      <c r="AB1271" s="7"/>
      <c r="AC1271" s="7"/>
      <c r="AD1271" s="7"/>
      <c r="AE1271" s="7"/>
      <c r="AF1271" s="7"/>
      <c r="AG1271" s="7"/>
      <c r="AH1271" s="7">
        <v>0</v>
      </c>
    </row>
    <row r="1272" spans="1:34" ht="14.25" customHeight="1">
      <c r="A1272" s="27">
        <v>41791</v>
      </c>
      <c r="B1272" s="7" t="s">
        <v>268</v>
      </c>
      <c r="C1272" s="7" t="s">
        <v>1865</v>
      </c>
      <c r="D1272" s="7" t="s">
        <v>1374</v>
      </c>
      <c r="E1272" s="7" t="s">
        <v>943</v>
      </c>
      <c r="F1272" s="7" t="s">
        <v>99</v>
      </c>
      <c r="G1272" s="7" t="s">
        <v>99</v>
      </c>
      <c r="H1272" s="7" t="s">
        <v>99</v>
      </c>
      <c r="I1272" s="7" t="s">
        <v>99</v>
      </c>
      <c r="J1272" s="7" t="s">
        <v>99</v>
      </c>
      <c r="K1272" s="7" t="s">
        <v>99</v>
      </c>
      <c r="L1272" s="7" t="s">
        <v>99</v>
      </c>
      <c r="M1272" s="7" t="s">
        <v>99</v>
      </c>
      <c r="N1272" s="7" t="s">
        <v>99</v>
      </c>
      <c r="O1272" s="7" t="s">
        <v>99</v>
      </c>
      <c r="P1272" s="7" t="s">
        <v>99</v>
      </c>
      <c r="Q1272" s="7" t="s">
        <v>99</v>
      </c>
      <c r="R1272" s="7" t="s">
        <v>99</v>
      </c>
      <c r="S1272" s="7" t="s">
        <v>99</v>
      </c>
      <c r="T1272" s="7" t="s">
        <v>99</v>
      </c>
      <c r="U1272" s="7" t="s">
        <v>99</v>
      </c>
      <c r="V1272" s="7" t="s">
        <v>99</v>
      </c>
      <c r="W1272" s="7" t="s">
        <v>99</v>
      </c>
      <c r="X1272" s="7" t="s">
        <v>99</v>
      </c>
      <c r="Y1272" s="7" t="s">
        <v>99</v>
      </c>
      <c r="Z1272" s="7"/>
      <c r="AA1272" s="7"/>
      <c r="AB1272" s="7"/>
      <c r="AC1272" s="7"/>
      <c r="AD1272" s="7"/>
      <c r="AE1272" s="7"/>
      <c r="AF1272" s="7"/>
      <c r="AG1272" s="7"/>
      <c r="AH1272" s="7">
        <v>0</v>
      </c>
    </row>
    <row r="1273" spans="1:34" ht="14.25" customHeight="1">
      <c r="A1273" s="27">
        <v>41791</v>
      </c>
      <c r="B1273" s="7" t="s">
        <v>268</v>
      </c>
      <c r="C1273" s="7" t="s">
        <v>1865</v>
      </c>
      <c r="D1273" s="7" t="s">
        <v>1374</v>
      </c>
      <c r="E1273" s="7" t="s">
        <v>1861</v>
      </c>
      <c r="F1273" s="7" t="s">
        <v>99</v>
      </c>
      <c r="G1273" s="7" t="s">
        <v>99</v>
      </c>
      <c r="H1273" s="7" t="s">
        <v>99</v>
      </c>
      <c r="I1273" s="7" t="s">
        <v>99</v>
      </c>
      <c r="J1273" s="7" t="s">
        <v>99</v>
      </c>
      <c r="K1273" s="7" t="s">
        <v>99</v>
      </c>
      <c r="L1273" s="7" t="s">
        <v>99</v>
      </c>
      <c r="M1273" s="7" t="s">
        <v>99</v>
      </c>
      <c r="N1273" s="7" t="s">
        <v>99</v>
      </c>
      <c r="O1273" s="7" t="s">
        <v>99</v>
      </c>
      <c r="P1273" s="7" t="s">
        <v>99</v>
      </c>
      <c r="Q1273" s="7" t="s">
        <v>99</v>
      </c>
      <c r="R1273" s="7" t="s">
        <v>99</v>
      </c>
      <c r="S1273" s="7" t="s">
        <v>99</v>
      </c>
      <c r="T1273" s="7" t="s">
        <v>99</v>
      </c>
      <c r="U1273" s="7" t="s">
        <v>99</v>
      </c>
      <c r="V1273" s="7" t="s">
        <v>99</v>
      </c>
      <c r="W1273" s="7" t="s">
        <v>99</v>
      </c>
      <c r="X1273" s="7" t="s">
        <v>99</v>
      </c>
      <c r="Y1273" s="7" t="s">
        <v>99</v>
      </c>
      <c r="Z1273" s="7"/>
      <c r="AA1273" s="7"/>
      <c r="AB1273" s="7"/>
      <c r="AC1273" s="7"/>
      <c r="AD1273" s="7"/>
      <c r="AE1273" s="7"/>
      <c r="AF1273" s="7"/>
      <c r="AG1273" s="7"/>
      <c r="AH1273" s="7">
        <v>0</v>
      </c>
    </row>
    <row r="1274" spans="1:34" ht="14.25" customHeight="1">
      <c r="A1274" s="27">
        <v>41791</v>
      </c>
      <c r="B1274" s="7" t="s">
        <v>268</v>
      </c>
      <c r="C1274" s="7" t="s">
        <v>1865</v>
      </c>
      <c r="D1274" s="7" t="s">
        <v>1374</v>
      </c>
      <c r="E1274" s="7" t="s">
        <v>1862</v>
      </c>
      <c r="F1274" s="7" t="s">
        <v>99</v>
      </c>
      <c r="G1274" s="7" t="s">
        <v>99</v>
      </c>
      <c r="H1274" s="7" t="s">
        <v>99</v>
      </c>
      <c r="I1274" s="7" t="s">
        <v>99</v>
      </c>
      <c r="J1274" s="7" t="s">
        <v>99</v>
      </c>
      <c r="K1274" s="7" t="s">
        <v>99</v>
      </c>
      <c r="L1274" s="7" t="s">
        <v>99</v>
      </c>
      <c r="M1274" s="7" t="s">
        <v>99</v>
      </c>
      <c r="N1274" s="7" t="s">
        <v>99</v>
      </c>
      <c r="O1274" s="7" t="s">
        <v>99</v>
      </c>
      <c r="P1274" s="7" t="s">
        <v>99</v>
      </c>
      <c r="Q1274" s="7" t="s">
        <v>99</v>
      </c>
      <c r="R1274" s="7" t="s">
        <v>99</v>
      </c>
      <c r="S1274" s="7" t="s">
        <v>99</v>
      </c>
      <c r="T1274" s="7" t="s">
        <v>99</v>
      </c>
      <c r="U1274" s="7" t="s">
        <v>99</v>
      </c>
      <c r="V1274" s="7" t="s">
        <v>99</v>
      </c>
      <c r="W1274" s="7" t="s">
        <v>99</v>
      </c>
      <c r="X1274" s="7" t="s">
        <v>99</v>
      </c>
      <c r="Y1274" s="7" t="s">
        <v>99</v>
      </c>
      <c r="Z1274" s="7"/>
      <c r="AA1274" s="7"/>
      <c r="AB1274" s="7"/>
      <c r="AC1274" s="7"/>
      <c r="AD1274" s="7"/>
      <c r="AE1274" s="7"/>
      <c r="AF1274" s="7"/>
      <c r="AG1274" s="7"/>
      <c r="AH1274" s="7">
        <v>0</v>
      </c>
    </row>
    <row r="1275" spans="1:34" ht="14.25" customHeight="1">
      <c r="A1275" s="27">
        <v>41791</v>
      </c>
      <c r="B1275" s="7" t="s">
        <v>268</v>
      </c>
      <c r="C1275" s="7" t="s">
        <v>405</v>
      </c>
      <c r="D1275" s="7" t="s">
        <v>734</v>
      </c>
      <c r="E1275" s="7" t="s">
        <v>1843</v>
      </c>
      <c r="F1275" s="7" t="s">
        <v>99</v>
      </c>
      <c r="G1275" s="7" t="s">
        <v>99</v>
      </c>
      <c r="H1275" s="7" t="s">
        <v>99</v>
      </c>
      <c r="I1275" s="7" t="s">
        <v>99</v>
      </c>
      <c r="J1275" s="7" t="s">
        <v>99</v>
      </c>
      <c r="K1275" s="7" t="s">
        <v>99</v>
      </c>
      <c r="L1275" s="7" t="s">
        <v>99</v>
      </c>
      <c r="M1275" s="7" t="s">
        <v>99</v>
      </c>
      <c r="N1275" s="7" t="s">
        <v>99</v>
      </c>
      <c r="O1275" s="7" t="s">
        <v>99</v>
      </c>
      <c r="P1275" s="7" t="s">
        <v>99</v>
      </c>
      <c r="Q1275" s="7" t="s">
        <v>99</v>
      </c>
      <c r="R1275" s="7" t="s">
        <v>99</v>
      </c>
      <c r="S1275" s="7" t="s">
        <v>99</v>
      </c>
      <c r="T1275" s="7" t="s">
        <v>99</v>
      </c>
      <c r="U1275" s="7" t="s">
        <v>99</v>
      </c>
      <c r="V1275" s="7" t="s">
        <v>99</v>
      </c>
      <c r="W1275" s="7" t="s">
        <v>99</v>
      </c>
      <c r="X1275" s="7" t="s">
        <v>99</v>
      </c>
      <c r="Y1275" s="7" t="s">
        <v>99</v>
      </c>
      <c r="Z1275" s="7"/>
      <c r="AA1275" s="7"/>
      <c r="AB1275" s="7"/>
      <c r="AC1275" s="7"/>
      <c r="AD1275" s="7"/>
      <c r="AE1275" s="7"/>
      <c r="AF1275" s="7"/>
      <c r="AG1275" s="7"/>
      <c r="AH1275" s="7">
        <v>0</v>
      </c>
    </row>
    <row r="1276" spans="1:34" ht="14.25" customHeight="1">
      <c r="A1276" s="27">
        <v>41791</v>
      </c>
      <c r="B1276" s="7" t="s">
        <v>268</v>
      </c>
      <c r="C1276" s="7" t="s">
        <v>405</v>
      </c>
      <c r="D1276" s="7" t="s">
        <v>734</v>
      </c>
      <c r="E1276" s="7" t="s">
        <v>943</v>
      </c>
      <c r="F1276" s="7" t="s">
        <v>99</v>
      </c>
      <c r="G1276" s="7" t="s">
        <v>99</v>
      </c>
      <c r="H1276" s="7" t="s">
        <v>99</v>
      </c>
      <c r="I1276" s="7" t="s">
        <v>99</v>
      </c>
      <c r="J1276" s="7" t="s">
        <v>99</v>
      </c>
      <c r="K1276" s="7" t="s">
        <v>99</v>
      </c>
      <c r="L1276" s="7" t="s">
        <v>99</v>
      </c>
      <c r="M1276" s="7" t="s">
        <v>99</v>
      </c>
      <c r="N1276" s="7" t="s">
        <v>99</v>
      </c>
      <c r="O1276" s="7" t="s">
        <v>99</v>
      </c>
      <c r="P1276" s="7" t="s">
        <v>99</v>
      </c>
      <c r="Q1276" s="7" t="s">
        <v>99</v>
      </c>
      <c r="R1276" s="7" t="s">
        <v>99</v>
      </c>
      <c r="S1276" s="7" t="s">
        <v>99</v>
      </c>
      <c r="T1276" s="7" t="s">
        <v>99</v>
      </c>
      <c r="U1276" s="7" t="s">
        <v>99</v>
      </c>
      <c r="V1276" s="7" t="s">
        <v>99</v>
      </c>
      <c r="W1276" s="7" t="s">
        <v>99</v>
      </c>
      <c r="X1276" s="7" t="s">
        <v>99</v>
      </c>
      <c r="Y1276" s="7" t="s">
        <v>99</v>
      </c>
      <c r="Z1276" s="7"/>
      <c r="AA1276" s="7"/>
      <c r="AB1276" s="7"/>
      <c r="AC1276" s="7"/>
      <c r="AD1276" s="7"/>
      <c r="AE1276" s="7"/>
      <c r="AF1276" s="7"/>
      <c r="AG1276" s="7"/>
      <c r="AH1276" s="7">
        <v>0</v>
      </c>
    </row>
    <row r="1277" spans="1:34" ht="14.25" customHeight="1">
      <c r="A1277" s="27">
        <v>41791</v>
      </c>
      <c r="B1277" s="7" t="s">
        <v>268</v>
      </c>
      <c r="C1277" s="7" t="s">
        <v>405</v>
      </c>
      <c r="D1277" s="7" t="s">
        <v>734</v>
      </c>
      <c r="E1277" s="7" t="s">
        <v>1861</v>
      </c>
      <c r="F1277" s="7" t="s">
        <v>99</v>
      </c>
      <c r="G1277" s="7" t="s">
        <v>99</v>
      </c>
      <c r="H1277" s="7" t="s">
        <v>99</v>
      </c>
      <c r="I1277" s="7" t="s">
        <v>99</v>
      </c>
      <c r="J1277" s="7" t="s">
        <v>99</v>
      </c>
      <c r="K1277" s="7" t="s">
        <v>99</v>
      </c>
      <c r="L1277" s="7" t="s">
        <v>99</v>
      </c>
      <c r="M1277" s="7" t="s">
        <v>99</v>
      </c>
      <c r="N1277" s="7" t="s">
        <v>99</v>
      </c>
      <c r="O1277" s="7" t="s">
        <v>99</v>
      </c>
      <c r="P1277" s="7" t="s">
        <v>99</v>
      </c>
      <c r="Q1277" s="7" t="s">
        <v>99</v>
      </c>
      <c r="R1277" s="7" t="s">
        <v>99</v>
      </c>
      <c r="S1277" s="7" t="s">
        <v>99</v>
      </c>
      <c r="T1277" s="7" t="s">
        <v>99</v>
      </c>
      <c r="U1277" s="7" t="s">
        <v>99</v>
      </c>
      <c r="V1277" s="7" t="s">
        <v>99</v>
      </c>
      <c r="W1277" s="7" t="s">
        <v>99</v>
      </c>
      <c r="X1277" s="7" t="s">
        <v>99</v>
      </c>
      <c r="Y1277" s="7" t="s">
        <v>99</v>
      </c>
      <c r="Z1277" s="7"/>
      <c r="AA1277" s="7"/>
      <c r="AB1277" s="7"/>
      <c r="AC1277" s="7"/>
      <c r="AD1277" s="7"/>
      <c r="AE1277" s="7"/>
      <c r="AF1277" s="7"/>
      <c r="AG1277" s="7"/>
      <c r="AH1277" s="7">
        <v>0</v>
      </c>
    </row>
    <row r="1278" spans="1:34" ht="14.25" customHeight="1">
      <c r="A1278" s="27">
        <v>41791</v>
      </c>
      <c r="B1278" s="7" t="s">
        <v>268</v>
      </c>
      <c r="C1278" s="7" t="s">
        <v>405</v>
      </c>
      <c r="D1278" s="7" t="s">
        <v>734</v>
      </c>
      <c r="E1278" s="7" t="s">
        <v>1862</v>
      </c>
      <c r="F1278" s="7" t="s">
        <v>99</v>
      </c>
      <c r="G1278" s="7" t="s">
        <v>99</v>
      </c>
      <c r="H1278" s="7" t="s">
        <v>99</v>
      </c>
      <c r="I1278" s="7" t="s">
        <v>99</v>
      </c>
      <c r="J1278" s="7" t="s">
        <v>99</v>
      </c>
      <c r="K1278" s="7" t="s">
        <v>99</v>
      </c>
      <c r="L1278" s="7" t="s">
        <v>99</v>
      </c>
      <c r="M1278" s="7" t="s">
        <v>99</v>
      </c>
      <c r="N1278" s="7" t="s">
        <v>99</v>
      </c>
      <c r="O1278" s="7" t="s">
        <v>99</v>
      </c>
      <c r="P1278" s="7" t="s">
        <v>99</v>
      </c>
      <c r="Q1278" s="7" t="s">
        <v>99</v>
      </c>
      <c r="R1278" s="7" t="s">
        <v>99</v>
      </c>
      <c r="S1278" s="7" t="s">
        <v>99</v>
      </c>
      <c r="T1278" s="7" t="s">
        <v>99</v>
      </c>
      <c r="U1278" s="7" t="s">
        <v>99</v>
      </c>
      <c r="V1278" s="7" t="s">
        <v>99</v>
      </c>
      <c r="W1278" s="7" t="s">
        <v>99</v>
      </c>
      <c r="X1278" s="7" t="s">
        <v>99</v>
      </c>
      <c r="Y1278" s="7" t="s">
        <v>99</v>
      </c>
      <c r="Z1278" s="7"/>
      <c r="AA1278" s="7"/>
      <c r="AB1278" s="7"/>
      <c r="AC1278" s="7"/>
      <c r="AD1278" s="7"/>
      <c r="AE1278" s="7"/>
      <c r="AF1278" s="7"/>
      <c r="AG1278" s="7"/>
      <c r="AH1278" s="7">
        <v>0</v>
      </c>
    </row>
    <row r="1279" spans="1:34">
      <c r="A1279" s="27">
        <v>41791</v>
      </c>
      <c r="B1279" s="7" t="s">
        <v>1762</v>
      </c>
      <c r="C1279" s="7" t="s">
        <v>1151</v>
      </c>
      <c r="D1279" s="7" t="s">
        <v>734</v>
      </c>
      <c r="E1279" s="7" t="s">
        <v>1843</v>
      </c>
      <c r="F1279" s="7">
        <v>64</v>
      </c>
      <c r="G1279" s="7">
        <v>15</v>
      </c>
      <c r="H1279" s="7">
        <v>12</v>
      </c>
      <c r="I1279" s="7" t="s">
        <v>99</v>
      </c>
      <c r="J1279" s="7">
        <v>15</v>
      </c>
      <c r="K1279" s="7" t="s">
        <v>99</v>
      </c>
      <c r="L1279" s="7" t="s">
        <v>99</v>
      </c>
      <c r="M1279" s="7" t="s">
        <v>99</v>
      </c>
      <c r="N1279" s="7" t="s">
        <v>99</v>
      </c>
      <c r="O1279" s="7" t="s">
        <v>99</v>
      </c>
      <c r="P1279" s="7">
        <v>1</v>
      </c>
      <c r="Q1279" s="7">
        <v>4</v>
      </c>
      <c r="R1279" s="7">
        <v>2</v>
      </c>
      <c r="S1279" s="7">
        <v>1</v>
      </c>
      <c r="T1279" s="7">
        <v>3</v>
      </c>
      <c r="U1279" s="7">
        <v>2</v>
      </c>
      <c r="V1279" s="7">
        <v>4</v>
      </c>
      <c r="W1279" s="7">
        <v>2</v>
      </c>
      <c r="X1279" s="7">
        <v>1</v>
      </c>
      <c r="Y1279" s="7">
        <v>1</v>
      </c>
      <c r="Z1279" s="7"/>
      <c r="AA1279" s="7"/>
      <c r="AB1279" s="7"/>
      <c r="AC1279" s="7"/>
      <c r="AD1279" s="7"/>
      <c r="AE1279" s="7"/>
      <c r="AF1279" s="7"/>
      <c r="AG1279" s="7"/>
      <c r="AH1279" s="7">
        <v>1</v>
      </c>
    </row>
    <row r="1280" spans="1:34">
      <c r="A1280" s="27">
        <v>41791</v>
      </c>
      <c r="B1280" s="7" t="s">
        <v>1762</v>
      </c>
      <c r="C1280" s="7" t="s">
        <v>1151</v>
      </c>
      <c r="D1280" s="7" t="s">
        <v>734</v>
      </c>
      <c r="E1280" s="7" t="s">
        <v>943</v>
      </c>
      <c r="F1280" s="7">
        <v>213</v>
      </c>
      <c r="G1280" s="7">
        <v>63</v>
      </c>
      <c r="H1280" s="7">
        <v>33</v>
      </c>
      <c r="I1280" s="7" t="s">
        <v>99</v>
      </c>
      <c r="J1280" s="7">
        <v>38</v>
      </c>
      <c r="K1280" s="7" t="s">
        <v>99</v>
      </c>
      <c r="L1280" s="7" t="s">
        <v>99</v>
      </c>
      <c r="M1280" s="7" t="s">
        <v>99</v>
      </c>
      <c r="N1280" s="7" t="s">
        <v>99</v>
      </c>
      <c r="O1280" s="7" t="s">
        <v>99</v>
      </c>
      <c r="P1280" s="7">
        <v>1</v>
      </c>
      <c r="Q1280" s="7">
        <v>30</v>
      </c>
      <c r="R1280" s="7">
        <v>5</v>
      </c>
      <c r="S1280" s="7">
        <v>2</v>
      </c>
      <c r="T1280" s="7">
        <v>5</v>
      </c>
      <c r="U1280" s="7">
        <v>2</v>
      </c>
      <c r="V1280" s="7">
        <v>15</v>
      </c>
      <c r="W1280" s="7">
        <v>15</v>
      </c>
      <c r="X1280" s="7">
        <v>2</v>
      </c>
      <c r="Y1280" s="7">
        <v>1</v>
      </c>
      <c r="Z1280" s="7"/>
      <c r="AA1280" s="7"/>
      <c r="AB1280" s="7"/>
      <c r="AC1280" s="7"/>
      <c r="AD1280" s="7"/>
      <c r="AE1280" s="7"/>
      <c r="AF1280" s="7"/>
      <c r="AG1280" s="7"/>
      <c r="AH1280" s="7">
        <v>1</v>
      </c>
    </row>
    <row r="1281" spans="1:34">
      <c r="A1281" s="27">
        <v>41791</v>
      </c>
      <c r="B1281" s="7" t="s">
        <v>1762</v>
      </c>
      <c r="C1281" s="7" t="s">
        <v>1151</v>
      </c>
      <c r="D1281" s="7" t="s">
        <v>734</v>
      </c>
      <c r="E1281" s="7" t="s">
        <v>1861</v>
      </c>
      <c r="F1281" s="7">
        <v>82</v>
      </c>
      <c r="G1281" s="7">
        <v>14</v>
      </c>
      <c r="H1281" s="7">
        <v>9</v>
      </c>
      <c r="I1281" s="7" t="s">
        <v>99</v>
      </c>
      <c r="J1281" s="7">
        <v>14</v>
      </c>
      <c r="K1281" s="7" t="s">
        <v>99</v>
      </c>
      <c r="L1281" s="7" t="s">
        <v>99</v>
      </c>
      <c r="M1281" s="7" t="s">
        <v>99</v>
      </c>
      <c r="N1281" s="7" t="s">
        <v>99</v>
      </c>
      <c r="O1281" s="7" t="s">
        <v>99</v>
      </c>
      <c r="P1281" s="7" t="s">
        <v>99</v>
      </c>
      <c r="Q1281" s="7">
        <v>26</v>
      </c>
      <c r="R1281" s="7">
        <v>1</v>
      </c>
      <c r="S1281" s="7">
        <v>1</v>
      </c>
      <c r="T1281" s="7">
        <v>1</v>
      </c>
      <c r="U1281" s="7" t="s">
        <v>99</v>
      </c>
      <c r="V1281" s="7">
        <v>5</v>
      </c>
      <c r="W1281" s="7">
        <v>10</v>
      </c>
      <c r="X1281" s="7">
        <v>1</v>
      </c>
      <c r="Y1281" s="7" t="s">
        <v>99</v>
      </c>
      <c r="Z1281" s="7"/>
      <c r="AA1281" s="7"/>
      <c r="AB1281" s="7"/>
      <c r="AC1281" s="7"/>
      <c r="AD1281" s="7"/>
      <c r="AE1281" s="7"/>
      <c r="AF1281" s="7"/>
      <c r="AG1281" s="7"/>
      <c r="AH1281" s="7">
        <v>0</v>
      </c>
    </row>
    <row r="1282" spans="1:34">
      <c r="A1282" s="27">
        <v>41791</v>
      </c>
      <c r="B1282" s="7" t="s">
        <v>1762</v>
      </c>
      <c r="C1282" s="7" t="s">
        <v>1151</v>
      </c>
      <c r="D1282" s="7" t="s">
        <v>734</v>
      </c>
      <c r="E1282" s="7" t="s">
        <v>1862</v>
      </c>
      <c r="F1282" s="7">
        <v>131</v>
      </c>
      <c r="G1282" s="7">
        <v>49</v>
      </c>
      <c r="H1282" s="7">
        <v>24</v>
      </c>
      <c r="I1282" s="7" t="s">
        <v>99</v>
      </c>
      <c r="J1282" s="7">
        <v>24</v>
      </c>
      <c r="K1282" s="7" t="s">
        <v>99</v>
      </c>
      <c r="L1282" s="7" t="s">
        <v>99</v>
      </c>
      <c r="M1282" s="7" t="s">
        <v>99</v>
      </c>
      <c r="N1282" s="7" t="s">
        <v>99</v>
      </c>
      <c r="O1282" s="7" t="s">
        <v>99</v>
      </c>
      <c r="P1282" s="7">
        <v>1</v>
      </c>
      <c r="Q1282" s="7">
        <v>4</v>
      </c>
      <c r="R1282" s="7">
        <v>4</v>
      </c>
      <c r="S1282" s="7">
        <v>1</v>
      </c>
      <c r="T1282" s="7">
        <v>4</v>
      </c>
      <c r="U1282" s="7">
        <v>2</v>
      </c>
      <c r="V1282" s="7">
        <v>10</v>
      </c>
      <c r="W1282" s="7">
        <v>5</v>
      </c>
      <c r="X1282" s="7">
        <v>1</v>
      </c>
      <c r="Y1282" s="7">
        <v>1</v>
      </c>
      <c r="Z1282" s="7"/>
      <c r="AA1282" s="7"/>
      <c r="AB1282" s="7"/>
      <c r="AC1282" s="7"/>
      <c r="AD1282" s="7"/>
      <c r="AE1282" s="7"/>
      <c r="AF1282" s="7"/>
      <c r="AG1282" s="7"/>
      <c r="AH1282" s="7">
        <v>1</v>
      </c>
    </row>
    <row r="1283" spans="1:34" ht="14.25" customHeight="1">
      <c r="A1283" s="27">
        <v>41791</v>
      </c>
      <c r="B1283" s="7" t="s">
        <v>1762</v>
      </c>
      <c r="C1283" s="7" t="s">
        <v>1863</v>
      </c>
      <c r="D1283" s="7" t="s">
        <v>734</v>
      </c>
      <c r="E1283" s="7" t="s">
        <v>1843</v>
      </c>
      <c r="F1283" s="7">
        <v>48</v>
      </c>
      <c r="G1283" s="7">
        <v>11</v>
      </c>
      <c r="H1283" s="7">
        <v>11</v>
      </c>
      <c r="I1283" s="7" t="s">
        <v>99</v>
      </c>
      <c r="J1283" s="7">
        <v>11</v>
      </c>
      <c r="K1283" s="7" t="s">
        <v>99</v>
      </c>
      <c r="L1283" s="7" t="s">
        <v>99</v>
      </c>
      <c r="M1283" s="7" t="s">
        <v>99</v>
      </c>
      <c r="N1283" s="7" t="s">
        <v>99</v>
      </c>
      <c r="O1283" s="7" t="s">
        <v>99</v>
      </c>
      <c r="P1283" s="7">
        <v>1</v>
      </c>
      <c r="Q1283" s="7">
        <v>2</v>
      </c>
      <c r="R1283" s="7">
        <v>2</v>
      </c>
      <c r="S1283" s="7">
        <v>1</v>
      </c>
      <c r="T1283" s="7" t="s">
        <v>99</v>
      </c>
      <c r="U1283" s="7">
        <v>2</v>
      </c>
      <c r="V1283" s="7">
        <v>2</v>
      </c>
      <c r="W1283" s="7">
        <v>2</v>
      </c>
      <c r="X1283" s="7">
        <v>1</v>
      </c>
      <c r="Y1283" s="7">
        <v>1</v>
      </c>
      <c r="Z1283" s="7"/>
      <c r="AA1283" s="7"/>
      <c r="AB1283" s="7"/>
      <c r="AC1283" s="7"/>
      <c r="AD1283" s="7"/>
      <c r="AE1283" s="7"/>
      <c r="AF1283" s="7"/>
      <c r="AG1283" s="7"/>
      <c r="AH1283" s="7">
        <v>1</v>
      </c>
    </row>
    <row r="1284" spans="1:34" ht="14.25" customHeight="1">
      <c r="A1284" s="27">
        <v>41791</v>
      </c>
      <c r="B1284" s="7" t="s">
        <v>1762</v>
      </c>
      <c r="C1284" s="7" t="s">
        <v>1863</v>
      </c>
      <c r="D1284" s="7" t="s">
        <v>734</v>
      </c>
      <c r="E1284" s="7" t="s">
        <v>943</v>
      </c>
      <c r="F1284" s="7">
        <v>136</v>
      </c>
      <c r="G1284" s="7">
        <v>27</v>
      </c>
      <c r="H1284" s="7">
        <v>29</v>
      </c>
      <c r="I1284" s="7" t="s">
        <v>99</v>
      </c>
      <c r="J1284" s="7">
        <v>20</v>
      </c>
      <c r="K1284" s="7" t="s">
        <v>99</v>
      </c>
      <c r="L1284" s="7" t="s">
        <v>99</v>
      </c>
      <c r="M1284" s="7" t="s">
        <v>99</v>
      </c>
      <c r="N1284" s="7" t="s">
        <v>99</v>
      </c>
      <c r="O1284" s="7" t="s">
        <v>99</v>
      </c>
      <c r="P1284" s="7">
        <v>1</v>
      </c>
      <c r="Q1284" s="7">
        <v>24</v>
      </c>
      <c r="R1284" s="7">
        <v>5</v>
      </c>
      <c r="S1284" s="7">
        <v>2</v>
      </c>
      <c r="T1284" s="7" t="s">
        <v>99</v>
      </c>
      <c r="U1284" s="7">
        <v>2</v>
      </c>
      <c r="V1284" s="7">
        <v>7</v>
      </c>
      <c r="W1284" s="7">
        <v>15</v>
      </c>
      <c r="X1284" s="7">
        <v>2</v>
      </c>
      <c r="Y1284" s="7">
        <v>1</v>
      </c>
      <c r="Z1284" s="7"/>
      <c r="AA1284" s="7"/>
      <c r="AB1284" s="7"/>
      <c r="AC1284" s="7"/>
      <c r="AD1284" s="7"/>
      <c r="AE1284" s="7"/>
      <c r="AF1284" s="7"/>
      <c r="AG1284" s="7"/>
      <c r="AH1284" s="7">
        <v>1</v>
      </c>
    </row>
    <row r="1285" spans="1:34" ht="14.25" customHeight="1">
      <c r="A1285" s="27">
        <v>41791</v>
      </c>
      <c r="B1285" s="7" t="s">
        <v>1762</v>
      </c>
      <c r="C1285" s="7" t="s">
        <v>1863</v>
      </c>
      <c r="D1285" s="7" t="s">
        <v>734</v>
      </c>
      <c r="E1285" s="7" t="s">
        <v>1861</v>
      </c>
      <c r="F1285" s="7">
        <v>53</v>
      </c>
      <c r="G1285" s="7">
        <v>8</v>
      </c>
      <c r="H1285" s="7">
        <v>7</v>
      </c>
      <c r="I1285" s="7" t="s">
        <v>99</v>
      </c>
      <c r="J1285" s="7">
        <v>2</v>
      </c>
      <c r="K1285" s="7" t="s">
        <v>99</v>
      </c>
      <c r="L1285" s="7" t="s">
        <v>99</v>
      </c>
      <c r="M1285" s="7" t="s">
        <v>99</v>
      </c>
      <c r="N1285" s="7" t="s">
        <v>99</v>
      </c>
      <c r="O1285" s="7" t="s">
        <v>99</v>
      </c>
      <c r="P1285" s="7" t="s">
        <v>99</v>
      </c>
      <c r="Q1285" s="7">
        <v>23</v>
      </c>
      <c r="R1285" s="7">
        <v>1</v>
      </c>
      <c r="S1285" s="7">
        <v>1</v>
      </c>
      <c r="T1285" s="7" t="s">
        <v>99</v>
      </c>
      <c r="U1285" s="7" t="s">
        <v>99</v>
      </c>
      <c r="V1285" s="7" t="s">
        <v>99</v>
      </c>
      <c r="W1285" s="7">
        <v>10</v>
      </c>
      <c r="X1285" s="7">
        <v>1</v>
      </c>
      <c r="Y1285" s="7" t="s">
        <v>99</v>
      </c>
      <c r="Z1285" s="7"/>
      <c r="AA1285" s="7"/>
      <c r="AB1285" s="7"/>
      <c r="AC1285" s="7"/>
      <c r="AD1285" s="7"/>
      <c r="AE1285" s="7"/>
      <c r="AF1285" s="7"/>
      <c r="AG1285" s="7"/>
      <c r="AH1285" s="7">
        <v>0</v>
      </c>
    </row>
    <row r="1286" spans="1:34" ht="14.25" customHeight="1">
      <c r="A1286" s="27">
        <v>41791</v>
      </c>
      <c r="B1286" s="7" t="s">
        <v>1762</v>
      </c>
      <c r="C1286" s="7" t="s">
        <v>1863</v>
      </c>
      <c r="D1286" s="7" t="s">
        <v>734</v>
      </c>
      <c r="E1286" s="7" t="s">
        <v>1862</v>
      </c>
      <c r="F1286" s="7">
        <v>83</v>
      </c>
      <c r="G1286" s="7">
        <v>19</v>
      </c>
      <c r="H1286" s="7">
        <v>22</v>
      </c>
      <c r="I1286" s="7" t="s">
        <v>99</v>
      </c>
      <c r="J1286" s="7">
        <v>18</v>
      </c>
      <c r="K1286" s="7" t="s">
        <v>99</v>
      </c>
      <c r="L1286" s="7" t="s">
        <v>99</v>
      </c>
      <c r="M1286" s="7" t="s">
        <v>99</v>
      </c>
      <c r="N1286" s="7" t="s">
        <v>99</v>
      </c>
      <c r="O1286" s="7" t="s">
        <v>99</v>
      </c>
      <c r="P1286" s="7">
        <v>1</v>
      </c>
      <c r="Q1286" s="7">
        <v>1</v>
      </c>
      <c r="R1286" s="7">
        <v>4</v>
      </c>
      <c r="S1286" s="7">
        <v>1</v>
      </c>
      <c r="T1286" s="7" t="s">
        <v>99</v>
      </c>
      <c r="U1286" s="7">
        <v>2</v>
      </c>
      <c r="V1286" s="7">
        <v>7</v>
      </c>
      <c r="W1286" s="7">
        <v>5</v>
      </c>
      <c r="X1286" s="7">
        <v>1</v>
      </c>
      <c r="Y1286" s="7">
        <v>1</v>
      </c>
      <c r="Z1286" s="7"/>
      <c r="AA1286" s="7"/>
      <c r="AB1286" s="7"/>
      <c r="AC1286" s="7"/>
      <c r="AD1286" s="7"/>
      <c r="AE1286" s="7"/>
      <c r="AF1286" s="7"/>
      <c r="AG1286" s="7"/>
      <c r="AH1286" s="7">
        <v>1</v>
      </c>
    </row>
    <row r="1287" spans="1:34" ht="14.25" customHeight="1">
      <c r="A1287" s="27">
        <v>41791</v>
      </c>
      <c r="B1287" s="7" t="s">
        <v>1762</v>
      </c>
      <c r="C1287" s="7" t="s">
        <v>1865</v>
      </c>
      <c r="D1287" s="7" t="s">
        <v>734</v>
      </c>
      <c r="E1287" s="7" t="s">
        <v>1843</v>
      </c>
      <c r="F1287" s="7">
        <v>16</v>
      </c>
      <c r="G1287" s="7">
        <v>4</v>
      </c>
      <c r="H1287" s="7">
        <v>1</v>
      </c>
      <c r="I1287" s="7" t="s">
        <v>99</v>
      </c>
      <c r="J1287" s="7">
        <v>4</v>
      </c>
      <c r="K1287" s="7" t="s">
        <v>99</v>
      </c>
      <c r="L1287" s="7" t="s">
        <v>99</v>
      </c>
      <c r="M1287" s="7" t="s">
        <v>99</v>
      </c>
      <c r="N1287" s="7" t="s">
        <v>99</v>
      </c>
      <c r="O1287" s="7" t="s">
        <v>99</v>
      </c>
      <c r="P1287" s="7" t="s">
        <v>99</v>
      </c>
      <c r="Q1287" s="7">
        <v>2</v>
      </c>
      <c r="R1287" s="7" t="s">
        <v>99</v>
      </c>
      <c r="S1287" s="7" t="s">
        <v>99</v>
      </c>
      <c r="T1287" s="7">
        <v>3</v>
      </c>
      <c r="U1287" s="7" t="s">
        <v>99</v>
      </c>
      <c r="V1287" s="7">
        <v>2</v>
      </c>
      <c r="W1287" s="7" t="s">
        <v>99</v>
      </c>
      <c r="X1287" s="7" t="s">
        <v>99</v>
      </c>
      <c r="Y1287" s="7" t="s">
        <v>99</v>
      </c>
      <c r="Z1287" s="7"/>
      <c r="AA1287" s="7"/>
      <c r="AB1287" s="7"/>
      <c r="AC1287" s="7"/>
      <c r="AD1287" s="7"/>
      <c r="AE1287" s="7"/>
      <c r="AF1287" s="7"/>
      <c r="AG1287" s="7"/>
      <c r="AH1287" s="7">
        <v>0</v>
      </c>
    </row>
    <row r="1288" spans="1:34" ht="14.25" customHeight="1">
      <c r="A1288" s="27">
        <v>41791</v>
      </c>
      <c r="B1288" s="7" t="s">
        <v>1762</v>
      </c>
      <c r="C1288" s="7" t="s">
        <v>1865</v>
      </c>
      <c r="D1288" s="7" t="s">
        <v>734</v>
      </c>
      <c r="E1288" s="7" t="s">
        <v>943</v>
      </c>
      <c r="F1288" s="7">
        <v>77</v>
      </c>
      <c r="G1288" s="7">
        <v>36</v>
      </c>
      <c r="H1288" s="7">
        <v>4</v>
      </c>
      <c r="I1288" s="7" t="s">
        <v>99</v>
      </c>
      <c r="J1288" s="7">
        <v>18</v>
      </c>
      <c r="K1288" s="7" t="s">
        <v>99</v>
      </c>
      <c r="L1288" s="7" t="s">
        <v>99</v>
      </c>
      <c r="M1288" s="7" t="s">
        <v>99</v>
      </c>
      <c r="N1288" s="7" t="s">
        <v>99</v>
      </c>
      <c r="O1288" s="7" t="s">
        <v>99</v>
      </c>
      <c r="P1288" s="7" t="s">
        <v>99</v>
      </c>
      <c r="Q1288" s="7">
        <v>6</v>
      </c>
      <c r="R1288" s="7" t="s">
        <v>99</v>
      </c>
      <c r="S1288" s="7" t="s">
        <v>99</v>
      </c>
      <c r="T1288" s="7">
        <v>5</v>
      </c>
      <c r="U1288" s="7" t="s">
        <v>99</v>
      </c>
      <c r="V1288" s="7">
        <v>8</v>
      </c>
      <c r="W1288" s="7" t="s">
        <v>99</v>
      </c>
      <c r="X1288" s="7" t="s">
        <v>99</v>
      </c>
      <c r="Y1288" s="7" t="s">
        <v>99</v>
      </c>
      <c r="Z1288" s="7"/>
      <c r="AA1288" s="7"/>
      <c r="AB1288" s="7"/>
      <c r="AC1288" s="7"/>
      <c r="AD1288" s="7"/>
      <c r="AE1288" s="7"/>
      <c r="AF1288" s="7"/>
      <c r="AG1288" s="7"/>
      <c r="AH1288" s="7">
        <v>0</v>
      </c>
    </row>
    <row r="1289" spans="1:34" ht="14.25" customHeight="1">
      <c r="A1289" s="27">
        <v>41791</v>
      </c>
      <c r="B1289" s="7" t="s">
        <v>1762</v>
      </c>
      <c r="C1289" s="7" t="s">
        <v>1865</v>
      </c>
      <c r="D1289" s="7" t="s">
        <v>734</v>
      </c>
      <c r="E1289" s="7" t="s">
        <v>1861</v>
      </c>
      <c r="F1289" s="7">
        <v>29</v>
      </c>
      <c r="G1289" s="7">
        <v>6</v>
      </c>
      <c r="H1289" s="7">
        <v>2</v>
      </c>
      <c r="I1289" s="7" t="s">
        <v>99</v>
      </c>
      <c r="J1289" s="7">
        <v>12</v>
      </c>
      <c r="K1289" s="7" t="s">
        <v>99</v>
      </c>
      <c r="L1289" s="7" t="s">
        <v>99</v>
      </c>
      <c r="M1289" s="7" t="s">
        <v>99</v>
      </c>
      <c r="N1289" s="7" t="s">
        <v>99</v>
      </c>
      <c r="O1289" s="7" t="s">
        <v>99</v>
      </c>
      <c r="P1289" s="7" t="s">
        <v>99</v>
      </c>
      <c r="Q1289" s="7">
        <v>3</v>
      </c>
      <c r="R1289" s="7" t="s">
        <v>99</v>
      </c>
      <c r="S1289" s="7" t="s">
        <v>99</v>
      </c>
      <c r="T1289" s="7">
        <v>1</v>
      </c>
      <c r="U1289" s="7" t="s">
        <v>99</v>
      </c>
      <c r="V1289" s="7">
        <v>5</v>
      </c>
      <c r="W1289" s="7" t="s">
        <v>99</v>
      </c>
      <c r="X1289" s="7" t="s">
        <v>99</v>
      </c>
      <c r="Y1289" s="7" t="s">
        <v>99</v>
      </c>
      <c r="Z1289" s="7"/>
      <c r="AA1289" s="7"/>
      <c r="AB1289" s="7"/>
      <c r="AC1289" s="7"/>
      <c r="AD1289" s="7"/>
      <c r="AE1289" s="7"/>
      <c r="AF1289" s="7"/>
      <c r="AG1289" s="7"/>
      <c r="AH1289" s="7">
        <v>0</v>
      </c>
    </row>
    <row r="1290" spans="1:34" ht="14.25" customHeight="1">
      <c r="A1290" s="27">
        <v>41791</v>
      </c>
      <c r="B1290" s="7" t="s">
        <v>1762</v>
      </c>
      <c r="C1290" s="7" t="s">
        <v>1865</v>
      </c>
      <c r="D1290" s="7" t="s">
        <v>734</v>
      </c>
      <c r="E1290" s="7" t="s">
        <v>1862</v>
      </c>
      <c r="F1290" s="7">
        <v>48</v>
      </c>
      <c r="G1290" s="7">
        <v>30</v>
      </c>
      <c r="H1290" s="7">
        <v>2</v>
      </c>
      <c r="I1290" s="7" t="s">
        <v>99</v>
      </c>
      <c r="J1290" s="7">
        <v>6</v>
      </c>
      <c r="K1290" s="7" t="s">
        <v>99</v>
      </c>
      <c r="L1290" s="7" t="s">
        <v>99</v>
      </c>
      <c r="M1290" s="7" t="s">
        <v>99</v>
      </c>
      <c r="N1290" s="7" t="s">
        <v>99</v>
      </c>
      <c r="O1290" s="7" t="s">
        <v>99</v>
      </c>
      <c r="P1290" s="7" t="s">
        <v>99</v>
      </c>
      <c r="Q1290" s="7">
        <v>3</v>
      </c>
      <c r="R1290" s="7" t="s">
        <v>99</v>
      </c>
      <c r="S1290" s="7" t="s">
        <v>99</v>
      </c>
      <c r="T1290" s="7">
        <v>4</v>
      </c>
      <c r="U1290" s="7" t="s">
        <v>99</v>
      </c>
      <c r="V1290" s="7">
        <v>3</v>
      </c>
      <c r="W1290" s="7" t="s">
        <v>99</v>
      </c>
      <c r="X1290" s="7" t="s">
        <v>99</v>
      </c>
      <c r="Y1290" s="7" t="s">
        <v>99</v>
      </c>
      <c r="Z1290" s="7"/>
      <c r="AA1290" s="7"/>
      <c r="AB1290" s="7"/>
      <c r="AC1290" s="7"/>
      <c r="AD1290" s="7"/>
      <c r="AE1290" s="7"/>
      <c r="AF1290" s="7"/>
      <c r="AG1290" s="7"/>
      <c r="AH1290" s="7">
        <v>0</v>
      </c>
    </row>
    <row r="1291" spans="1:34" ht="14.25" customHeight="1">
      <c r="A1291" s="27">
        <v>41791</v>
      </c>
      <c r="B1291" s="7" t="s">
        <v>1762</v>
      </c>
      <c r="C1291" s="7" t="s">
        <v>1865</v>
      </c>
      <c r="D1291" s="7" t="s">
        <v>1866</v>
      </c>
      <c r="E1291" s="7" t="s">
        <v>1843</v>
      </c>
      <c r="F1291" s="7">
        <v>15</v>
      </c>
      <c r="G1291" s="7">
        <v>3</v>
      </c>
      <c r="H1291" s="7">
        <v>1</v>
      </c>
      <c r="I1291" s="7" t="s">
        <v>99</v>
      </c>
      <c r="J1291" s="7">
        <v>4</v>
      </c>
      <c r="K1291" s="7" t="s">
        <v>99</v>
      </c>
      <c r="L1291" s="7" t="s">
        <v>99</v>
      </c>
      <c r="M1291" s="7" t="s">
        <v>99</v>
      </c>
      <c r="N1291" s="7" t="s">
        <v>99</v>
      </c>
      <c r="O1291" s="7" t="s">
        <v>99</v>
      </c>
      <c r="P1291" s="7" t="s">
        <v>99</v>
      </c>
      <c r="Q1291" s="7">
        <v>2</v>
      </c>
      <c r="R1291" s="7" t="s">
        <v>99</v>
      </c>
      <c r="S1291" s="7" t="s">
        <v>99</v>
      </c>
      <c r="T1291" s="7">
        <v>3</v>
      </c>
      <c r="U1291" s="7" t="s">
        <v>99</v>
      </c>
      <c r="V1291" s="7">
        <v>2</v>
      </c>
      <c r="W1291" s="7" t="s">
        <v>99</v>
      </c>
      <c r="X1291" s="7" t="s">
        <v>99</v>
      </c>
      <c r="Y1291" s="7" t="s">
        <v>99</v>
      </c>
      <c r="Z1291" s="7"/>
      <c r="AA1291" s="7"/>
      <c r="AB1291" s="7"/>
      <c r="AC1291" s="7"/>
      <c r="AD1291" s="7"/>
      <c r="AE1291" s="7"/>
      <c r="AF1291" s="7"/>
      <c r="AG1291" s="7"/>
      <c r="AH1291" s="7">
        <v>0</v>
      </c>
    </row>
    <row r="1292" spans="1:34" ht="14.25" customHeight="1">
      <c r="A1292" s="27">
        <v>41791</v>
      </c>
      <c r="B1292" s="7" t="s">
        <v>1762</v>
      </c>
      <c r="C1292" s="7" t="s">
        <v>1865</v>
      </c>
      <c r="D1292" s="7" t="s">
        <v>1866</v>
      </c>
      <c r="E1292" s="7" t="s">
        <v>943</v>
      </c>
      <c r="F1292" s="7">
        <v>50</v>
      </c>
      <c r="G1292" s="7">
        <v>9</v>
      </c>
      <c r="H1292" s="7">
        <v>4</v>
      </c>
      <c r="I1292" s="7" t="s">
        <v>99</v>
      </c>
      <c r="J1292" s="7">
        <v>18</v>
      </c>
      <c r="K1292" s="7" t="s">
        <v>99</v>
      </c>
      <c r="L1292" s="7" t="s">
        <v>99</v>
      </c>
      <c r="M1292" s="7" t="s">
        <v>99</v>
      </c>
      <c r="N1292" s="7" t="s">
        <v>99</v>
      </c>
      <c r="O1292" s="7" t="s">
        <v>99</v>
      </c>
      <c r="P1292" s="7" t="s">
        <v>99</v>
      </c>
      <c r="Q1292" s="7">
        <v>6</v>
      </c>
      <c r="R1292" s="7" t="s">
        <v>99</v>
      </c>
      <c r="S1292" s="7" t="s">
        <v>99</v>
      </c>
      <c r="T1292" s="7">
        <v>5</v>
      </c>
      <c r="U1292" s="7" t="s">
        <v>99</v>
      </c>
      <c r="V1292" s="7">
        <v>8</v>
      </c>
      <c r="W1292" s="7" t="s">
        <v>99</v>
      </c>
      <c r="X1292" s="7" t="s">
        <v>99</v>
      </c>
      <c r="Y1292" s="7" t="s">
        <v>99</v>
      </c>
      <c r="Z1292" s="7"/>
      <c r="AA1292" s="7"/>
      <c r="AB1292" s="7"/>
      <c r="AC1292" s="7"/>
      <c r="AD1292" s="7"/>
      <c r="AE1292" s="7"/>
      <c r="AF1292" s="7"/>
      <c r="AG1292" s="7"/>
      <c r="AH1292" s="7">
        <v>0</v>
      </c>
    </row>
    <row r="1293" spans="1:34" ht="14.25" customHeight="1">
      <c r="A1293" s="27">
        <v>41791</v>
      </c>
      <c r="B1293" s="7" t="s">
        <v>1762</v>
      </c>
      <c r="C1293" s="7" t="s">
        <v>1865</v>
      </c>
      <c r="D1293" s="7" t="s">
        <v>1866</v>
      </c>
      <c r="E1293" s="7" t="s">
        <v>1861</v>
      </c>
      <c r="F1293" s="7">
        <v>24</v>
      </c>
      <c r="G1293" s="7">
        <v>1</v>
      </c>
      <c r="H1293" s="7">
        <v>2</v>
      </c>
      <c r="I1293" s="7" t="s">
        <v>99</v>
      </c>
      <c r="J1293" s="7">
        <v>12</v>
      </c>
      <c r="K1293" s="7" t="s">
        <v>99</v>
      </c>
      <c r="L1293" s="7" t="s">
        <v>99</v>
      </c>
      <c r="M1293" s="7" t="s">
        <v>99</v>
      </c>
      <c r="N1293" s="7" t="s">
        <v>99</v>
      </c>
      <c r="O1293" s="7" t="s">
        <v>99</v>
      </c>
      <c r="P1293" s="7" t="s">
        <v>99</v>
      </c>
      <c r="Q1293" s="7">
        <v>3</v>
      </c>
      <c r="R1293" s="7" t="s">
        <v>99</v>
      </c>
      <c r="S1293" s="7" t="s">
        <v>99</v>
      </c>
      <c r="T1293" s="7">
        <v>1</v>
      </c>
      <c r="U1293" s="7" t="s">
        <v>99</v>
      </c>
      <c r="V1293" s="7">
        <v>5</v>
      </c>
      <c r="W1293" s="7" t="s">
        <v>99</v>
      </c>
      <c r="X1293" s="7" t="s">
        <v>99</v>
      </c>
      <c r="Y1293" s="7" t="s">
        <v>99</v>
      </c>
      <c r="Z1293" s="7"/>
      <c r="AA1293" s="7"/>
      <c r="AB1293" s="7"/>
      <c r="AC1293" s="7"/>
      <c r="AD1293" s="7"/>
      <c r="AE1293" s="7"/>
      <c r="AF1293" s="7"/>
      <c r="AG1293" s="7"/>
      <c r="AH1293" s="7">
        <v>0</v>
      </c>
    </row>
    <row r="1294" spans="1:34" ht="14.25" customHeight="1">
      <c r="A1294" s="27">
        <v>41791</v>
      </c>
      <c r="B1294" s="7" t="s">
        <v>1762</v>
      </c>
      <c r="C1294" s="7" t="s">
        <v>1865</v>
      </c>
      <c r="D1294" s="7" t="s">
        <v>1866</v>
      </c>
      <c r="E1294" s="7" t="s">
        <v>1862</v>
      </c>
      <c r="F1294" s="7">
        <v>26</v>
      </c>
      <c r="G1294" s="7">
        <v>8</v>
      </c>
      <c r="H1294" s="7">
        <v>2</v>
      </c>
      <c r="I1294" s="7" t="s">
        <v>99</v>
      </c>
      <c r="J1294" s="7">
        <v>6</v>
      </c>
      <c r="K1294" s="7" t="s">
        <v>99</v>
      </c>
      <c r="L1294" s="7" t="s">
        <v>99</v>
      </c>
      <c r="M1294" s="7" t="s">
        <v>99</v>
      </c>
      <c r="N1294" s="7" t="s">
        <v>99</v>
      </c>
      <c r="O1294" s="7" t="s">
        <v>99</v>
      </c>
      <c r="P1294" s="7" t="s">
        <v>99</v>
      </c>
      <c r="Q1294" s="7">
        <v>3</v>
      </c>
      <c r="R1294" s="7" t="s">
        <v>99</v>
      </c>
      <c r="S1294" s="7" t="s">
        <v>99</v>
      </c>
      <c r="T1294" s="7">
        <v>4</v>
      </c>
      <c r="U1294" s="7" t="s">
        <v>99</v>
      </c>
      <c r="V1294" s="7">
        <v>3</v>
      </c>
      <c r="W1294" s="7" t="s">
        <v>99</v>
      </c>
      <c r="X1294" s="7" t="s">
        <v>99</v>
      </c>
      <c r="Y1294" s="7" t="s">
        <v>99</v>
      </c>
      <c r="Z1294" s="7"/>
      <c r="AA1294" s="7"/>
      <c r="AB1294" s="7"/>
      <c r="AC1294" s="7"/>
      <c r="AD1294" s="7"/>
      <c r="AE1294" s="7"/>
      <c r="AF1294" s="7"/>
      <c r="AG1294" s="7"/>
      <c r="AH1294" s="7">
        <v>0</v>
      </c>
    </row>
    <row r="1295" spans="1:34" ht="14.25" customHeight="1">
      <c r="A1295" s="27">
        <v>41791</v>
      </c>
      <c r="B1295" s="7" t="s">
        <v>1762</v>
      </c>
      <c r="C1295" s="7" t="s">
        <v>1865</v>
      </c>
      <c r="D1295" s="7" t="s">
        <v>1374</v>
      </c>
      <c r="E1295" s="7" t="s">
        <v>1843</v>
      </c>
      <c r="F1295" s="7">
        <v>1</v>
      </c>
      <c r="G1295" s="7">
        <v>1</v>
      </c>
      <c r="H1295" s="7" t="s">
        <v>99</v>
      </c>
      <c r="I1295" s="7" t="s">
        <v>99</v>
      </c>
      <c r="J1295" s="7" t="s">
        <v>99</v>
      </c>
      <c r="K1295" s="7" t="s">
        <v>99</v>
      </c>
      <c r="L1295" s="7" t="s">
        <v>99</v>
      </c>
      <c r="M1295" s="7" t="s">
        <v>99</v>
      </c>
      <c r="N1295" s="7" t="s">
        <v>99</v>
      </c>
      <c r="O1295" s="7" t="s">
        <v>99</v>
      </c>
      <c r="P1295" s="7" t="s">
        <v>99</v>
      </c>
      <c r="Q1295" s="7" t="s">
        <v>99</v>
      </c>
      <c r="R1295" s="7" t="s">
        <v>99</v>
      </c>
      <c r="S1295" s="7" t="s">
        <v>99</v>
      </c>
      <c r="T1295" s="7" t="s">
        <v>99</v>
      </c>
      <c r="U1295" s="7" t="s">
        <v>99</v>
      </c>
      <c r="V1295" s="7" t="s">
        <v>99</v>
      </c>
      <c r="W1295" s="7" t="s">
        <v>99</v>
      </c>
      <c r="X1295" s="7" t="s">
        <v>99</v>
      </c>
      <c r="Y1295" s="7" t="s">
        <v>99</v>
      </c>
      <c r="Z1295" s="7"/>
      <c r="AA1295" s="7"/>
      <c r="AB1295" s="7"/>
      <c r="AC1295" s="7"/>
      <c r="AD1295" s="7"/>
      <c r="AE1295" s="7"/>
      <c r="AF1295" s="7"/>
      <c r="AG1295" s="7"/>
      <c r="AH1295" s="7">
        <v>0</v>
      </c>
    </row>
    <row r="1296" spans="1:34" ht="14.25" customHeight="1">
      <c r="A1296" s="27">
        <v>41791</v>
      </c>
      <c r="B1296" s="7" t="s">
        <v>1762</v>
      </c>
      <c r="C1296" s="7" t="s">
        <v>1865</v>
      </c>
      <c r="D1296" s="7" t="s">
        <v>1374</v>
      </c>
      <c r="E1296" s="7" t="s">
        <v>943</v>
      </c>
      <c r="F1296" s="7">
        <v>27</v>
      </c>
      <c r="G1296" s="7">
        <v>27</v>
      </c>
      <c r="H1296" s="7" t="s">
        <v>99</v>
      </c>
      <c r="I1296" s="7" t="s">
        <v>99</v>
      </c>
      <c r="J1296" s="7" t="s">
        <v>99</v>
      </c>
      <c r="K1296" s="7" t="s">
        <v>99</v>
      </c>
      <c r="L1296" s="7" t="s">
        <v>99</v>
      </c>
      <c r="M1296" s="7" t="s">
        <v>99</v>
      </c>
      <c r="N1296" s="7" t="s">
        <v>99</v>
      </c>
      <c r="O1296" s="7" t="s">
        <v>99</v>
      </c>
      <c r="P1296" s="7" t="s">
        <v>99</v>
      </c>
      <c r="Q1296" s="7" t="s">
        <v>99</v>
      </c>
      <c r="R1296" s="7" t="s">
        <v>99</v>
      </c>
      <c r="S1296" s="7" t="s">
        <v>99</v>
      </c>
      <c r="T1296" s="7" t="s">
        <v>99</v>
      </c>
      <c r="U1296" s="7" t="s">
        <v>99</v>
      </c>
      <c r="V1296" s="7" t="s">
        <v>99</v>
      </c>
      <c r="W1296" s="7" t="s">
        <v>99</v>
      </c>
      <c r="X1296" s="7" t="s">
        <v>99</v>
      </c>
      <c r="Y1296" s="7" t="s">
        <v>99</v>
      </c>
      <c r="Z1296" s="7"/>
      <c r="AA1296" s="7"/>
      <c r="AB1296" s="7"/>
      <c r="AC1296" s="7"/>
      <c r="AD1296" s="7"/>
      <c r="AE1296" s="7"/>
      <c r="AF1296" s="7"/>
      <c r="AG1296" s="7"/>
      <c r="AH1296" s="7">
        <v>0</v>
      </c>
    </row>
    <row r="1297" spans="1:34" ht="14.25" customHeight="1">
      <c r="A1297" s="27">
        <v>41791</v>
      </c>
      <c r="B1297" s="7" t="s">
        <v>1762</v>
      </c>
      <c r="C1297" s="7" t="s">
        <v>1865</v>
      </c>
      <c r="D1297" s="7" t="s">
        <v>1374</v>
      </c>
      <c r="E1297" s="7" t="s">
        <v>1861</v>
      </c>
      <c r="F1297" s="7">
        <v>5</v>
      </c>
      <c r="G1297" s="7">
        <v>5</v>
      </c>
      <c r="H1297" s="7" t="s">
        <v>99</v>
      </c>
      <c r="I1297" s="7" t="s">
        <v>99</v>
      </c>
      <c r="J1297" s="7" t="s">
        <v>99</v>
      </c>
      <c r="K1297" s="7" t="s">
        <v>99</v>
      </c>
      <c r="L1297" s="7" t="s">
        <v>99</v>
      </c>
      <c r="M1297" s="7" t="s">
        <v>99</v>
      </c>
      <c r="N1297" s="7" t="s">
        <v>99</v>
      </c>
      <c r="O1297" s="7" t="s">
        <v>99</v>
      </c>
      <c r="P1297" s="7" t="s">
        <v>99</v>
      </c>
      <c r="Q1297" s="7" t="s">
        <v>99</v>
      </c>
      <c r="R1297" s="7" t="s">
        <v>99</v>
      </c>
      <c r="S1297" s="7" t="s">
        <v>99</v>
      </c>
      <c r="T1297" s="7" t="s">
        <v>99</v>
      </c>
      <c r="U1297" s="7" t="s">
        <v>99</v>
      </c>
      <c r="V1297" s="7" t="s">
        <v>99</v>
      </c>
      <c r="W1297" s="7" t="s">
        <v>99</v>
      </c>
      <c r="X1297" s="7" t="s">
        <v>99</v>
      </c>
      <c r="Y1297" s="7" t="s">
        <v>99</v>
      </c>
      <c r="Z1297" s="7"/>
      <c r="AA1297" s="7"/>
      <c r="AB1297" s="7"/>
      <c r="AC1297" s="7"/>
      <c r="AD1297" s="7"/>
      <c r="AE1297" s="7"/>
      <c r="AF1297" s="7"/>
      <c r="AG1297" s="7"/>
      <c r="AH1297" s="7">
        <v>0</v>
      </c>
    </row>
    <row r="1298" spans="1:34" ht="14.25" customHeight="1">
      <c r="A1298" s="27">
        <v>41791</v>
      </c>
      <c r="B1298" s="7" t="s">
        <v>1762</v>
      </c>
      <c r="C1298" s="7" t="s">
        <v>1865</v>
      </c>
      <c r="D1298" s="7" t="s">
        <v>1374</v>
      </c>
      <c r="E1298" s="7" t="s">
        <v>1862</v>
      </c>
      <c r="F1298" s="7">
        <v>22</v>
      </c>
      <c r="G1298" s="7">
        <v>22</v>
      </c>
      <c r="H1298" s="7" t="s">
        <v>99</v>
      </c>
      <c r="I1298" s="7" t="s">
        <v>99</v>
      </c>
      <c r="J1298" s="7" t="s">
        <v>99</v>
      </c>
      <c r="K1298" s="7" t="s">
        <v>99</v>
      </c>
      <c r="L1298" s="7" t="s">
        <v>99</v>
      </c>
      <c r="M1298" s="7" t="s">
        <v>99</v>
      </c>
      <c r="N1298" s="7" t="s">
        <v>99</v>
      </c>
      <c r="O1298" s="7" t="s">
        <v>99</v>
      </c>
      <c r="P1298" s="7" t="s">
        <v>99</v>
      </c>
      <c r="Q1298" s="7" t="s">
        <v>99</v>
      </c>
      <c r="R1298" s="7" t="s">
        <v>99</v>
      </c>
      <c r="S1298" s="7" t="s">
        <v>99</v>
      </c>
      <c r="T1298" s="7" t="s">
        <v>99</v>
      </c>
      <c r="U1298" s="7" t="s">
        <v>99</v>
      </c>
      <c r="V1298" s="7" t="s">
        <v>99</v>
      </c>
      <c r="W1298" s="7" t="s">
        <v>99</v>
      </c>
      <c r="X1298" s="7" t="s">
        <v>99</v>
      </c>
      <c r="Y1298" s="7" t="s">
        <v>99</v>
      </c>
      <c r="Z1298" s="7"/>
      <c r="AA1298" s="7"/>
      <c r="AB1298" s="7"/>
      <c r="AC1298" s="7"/>
      <c r="AD1298" s="7"/>
      <c r="AE1298" s="7"/>
      <c r="AF1298" s="7"/>
      <c r="AG1298" s="7"/>
      <c r="AH1298" s="7">
        <v>0</v>
      </c>
    </row>
    <row r="1299" spans="1:34" ht="14.25" customHeight="1">
      <c r="A1299" s="27">
        <v>41791</v>
      </c>
      <c r="B1299" s="7" t="s">
        <v>1762</v>
      </c>
      <c r="C1299" s="7" t="s">
        <v>405</v>
      </c>
      <c r="D1299" s="7" t="s">
        <v>734</v>
      </c>
      <c r="E1299" s="7" t="s">
        <v>1843</v>
      </c>
      <c r="F1299" s="7" t="s">
        <v>99</v>
      </c>
      <c r="G1299" s="7" t="s">
        <v>99</v>
      </c>
      <c r="H1299" s="7" t="s">
        <v>99</v>
      </c>
      <c r="I1299" s="7" t="s">
        <v>99</v>
      </c>
      <c r="J1299" s="7" t="s">
        <v>99</v>
      </c>
      <c r="K1299" s="7" t="s">
        <v>99</v>
      </c>
      <c r="L1299" s="7" t="s">
        <v>99</v>
      </c>
      <c r="M1299" s="7" t="s">
        <v>99</v>
      </c>
      <c r="N1299" s="7" t="s">
        <v>99</v>
      </c>
      <c r="O1299" s="7" t="s">
        <v>99</v>
      </c>
      <c r="P1299" s="7" t="s">
        <v>99</v>
      </c>
      <c r="Q1299" s="7" t="s">
        <v>99</v>
      </c>
      <c r="R1299" s="7" t="s">
        <v>99</v>
      </c>
      <c r="S1299" s="7" t="s">
        <v>99</v>
      </c>
      <c r="T1299" s="7" t="s">
        <v>99</v>
      </c>
      <c r="U1299" s="7" t="s">
        <v>99</v>
      </c>
      <c r="V1299" s="7" t="s">
        <v>99</v>
      </c>
      <c r="W1299" s="7" t="s">
        <v>99</v>
      </c>
      <c r="X1299" s="7" t="s">
        <v>99</v>
      </c>
      <c r="Y1299" s="7" t="s">
        <v>99</v>
      </c>
      <c r="Z1299" s="7"/>
      <c r="AA1299" s="7"/>
      <c r="AB1299" s="7"/>
      <c r="AC1299" s="7"/>
      <c r="AD1299" s="7"/>
      <c r="AE1299" s="7"/>
      <c r="AF1299" s="7"/>
      <c r="AG1299" s="7"/>
      <c r="AH1299" s="7">
        <v>0</v>
      </c>
    </row>
    <row r="1300" spans="1:34" ht="14.25" customHeight="1">
      <c r="A1300" s="27">
        <v>41791</v>
      </c>
      <c r="B1300" s="7" t="s">
        <v>1762</v>
      </c>
      <c r="C1300" s="7" t="s">
        <v>405</v>
      </c>
      <c r="D1300" s="7" t="s">
        <v>734</v>
      </c>
      <c r="E1300" s="7" t="s">
        <v>943</v>
      </c>
      <c r="F1300" s="7" t="s">
        <v>99</v>
      </c>
      <c r="G1300" s="7" t="s">
        <v>99</v>
      </c>
      <c r="H1300" s="7" t="s">
        <v>99</v>
      </c>
      <c r="I1300" s="7" t="s">
        <v>99</v>
      </c>
      <c r="J1300" s="7" t="s">
        <v>99</v>
      </c>
      <c r="K1300" s="7" t="s">
        <v>99</v>
      </c>
      <c r="L1300" s="7" t="s">
        <v>99</v>
      </c>
      <c r="M1300" s="7" t="s">
        <v>99</v>
      </c>
      <c r="N1300" s="7" t="s">
        <v>99</v>
      </c>
      <c r="O1300" s="7" t="s">
        <v>99</v>
      </c>
      <c r="P1300" s="7" t="s">
        <v>99</v>
      </c>
      <c r="Q1300" s="7" t="s">
        <v>99</v>
      </c>
      <c r="R1300" s="7" t="s">
        <v>99</v>
      </c>
      <c r="S1300" s="7" t="s">
        <v>99</v>
      </c>
      <c r="T1300" s="7" t="s">
        <v>99</v>
      </c>
      <c r="U1300" s="7" t="s">
        <v>99</v>
      </c>
      <c r="V1300" s="7" t="s">
        <v>99</v>
      </c>
      <c r="W1300" s="7" t="s">
        <v>99</v>
      </c>
      <c r="X1300" s="7" t="s">
        <v>99</v>
      </c>
      <c r="Y1300" s="7" t="s">
        <v>99</v>
      </c>
      <c r="Z1300" s="7"/>
      <c r="AA1300" s="7"/>
      <c r="AB1300" s="7"/>
      <c r="AC1300" s="7"/>
      <c r="AD1300" s="7"/>
      <c r="AE1300" s="7"/>
      <c r="AF1300" s="7"/>
      <c r="AG1300" s="7"/>
      <c r="AH1300" s="7">
        <v>0</v>
      </c>
    </row>
    <row r="1301" spans="1:34" ht="14.25" customHeight="1">
      <c r="A1301" s="27">
        <v>41791</v>
      </c>
      <c r="B1301" s="7" t="s">
        <v>1762</v>
      </c>
      <c r="C1301" s="7" t="s">
        <v>405</v>
      </c>
      <c r="D1301" s="7" t="s">
        <v>734</v>
      </c>
      <c r="E1301" s="7" t="s">
        <v>1861</v>
      </c>
      <c r="F1301" s="7" t="s">
        <v>99</v>
      </c>
      <c r="G1301" s="7" t="s">
        <v>99</v>
      </c>
      <c r="H1301" s="7" t="s">
        <v>99</v>
      </c>
      <c r="I1301" s="7" t="s">
        <v>99</v>
      </c>
      <c r="J1301" s="7" t="s">
        <v>99</v>
      </c>
      <c r="K1301" s="7" t="s">
        <v>99</v>
      </c>
      <c r="L1301" s="7" t="s">
        <v>99</v>
      </c>
      <c r="M1301" s="7" t="s">
        <v>99</v>
      </c>
      <c r="N1301" s="7" t="s">
        <v>99</v>
      </c>
      <c r="O1301" s="7" t="s">
        <v>99</v>
      </c>
      <c r="P1301" s="7" t="s">
        <v>99</v>
      </c>
      <c r="Q1301" s="7" t="s">
        <v>99</v>
      </c>
      <c r="R1301" s="7" t="s">
        <v>99</v>
      </c>
      <c r="S1301" s="7" t="s">
        <v>99</v>
      </c>
      <c r="T1301" s="7" t="s">
        <v>99</v>
      </c>
      <c r="U1301" s="7" t="s">
        <v>99</v>
      </c>
      <c r="V1301" s="7" t="s">
        <v>99</v>
      </c>
      <c r="W1301" s="7" t="s">
        <v>99</v>
      </c>
      <c r="X1301" s="7" t="s">
        <v>99</v>
      </c>
      <c r="Y1301" s="7" t="s">
        <v>99</v>
      </c>
      <c r="Z1301" s="7"/>
      <c r="AA1301" s="7"/>
      <c r="AB1301" s="7"/>
      <c r="AC1301" s="7"/>
      <c r="AD1301" s="7"/>
      <c r="AE1301" s="7"/>
      <c r="AF1301" s="7"/>
      <c r="AG1301" s="7"/>
      <c r="AH1301" s="7">
        <v>0</v>
      </c>
    </row>
    <row r="1302" spans="1:34" ht="14.25" customHeight="1">
      <c r="A1302" s="27">
        <v>41791</v>
      </c>
      <c r="B1302" s="7" t="s">
        <v>1762</v>
      </c>
      <c r="C1302" s="7" t="s">
        <v>405</v>
      </c>
      <c r="D1302" s="7" t="s">
        <v>734</v>
      </c>
      <c r="E1302" s="7" t="s">
        <v>1862</v>
      </c>
      <c r="F1302" s="7" t="s">
        <v>99</v>
      </c>
      <c r="G1302" s="7" t="s">
        <v>99</v>
      </c>
      <c r="H1302" s="7" t="s">
        <v>99</v>
      </c>
      <c r="I1302" s="7" t="s">
        <v>99</v>
      </c>
      <c r="J1302" s="7" t="s">
        <v>99</v>
      </c>
      <c r="K1302" s="7" t="s">
        <v>99</v>
      </c>
      <c r="L1302" s="7" t="s">
        <v>99</v>
      </c>
      <c r="M1302" s="7" t="s">
        <v>99</v>
      </c>
      <c r="N1302" s="7" t="s">
        <v>99</v>
      </c>
      <c r="O1302" s="7" t="s">
        <v>99</v>
      </c>
      <c r="P1302" s="7" t="s">
        <v>99</v>
      </c>
      <c r="Q1302" s="7" t="s">
        <v>99</v>
      </c>
      <c r="R1302" s="7" t="s">
        <v>99</v>
      </c>
      <c r="S1302" s="7" t="s">
        <v>99</v>
      </c>
      <c r="T1302" s="7" t="s">
        <v>99</v>
      </c>
      <c r="U1302" s="7" t="s">
        <v>99</v>
      </c>
      <c r="V1302" s="7" t="s">
        <v>99</v>
      </c>
      <c r="W1302" s="7" t="s">
        <v>99</v>
      </c>
      <c r="X1302" s="7" t="s">
        <v>99</v>
      </c>
      <c r="Y1302" s="7" t="s">
        <v>99</v>
      </c>
      <c r="Z1302" s="7"/>
      <c r="AA1302" s="7"/>
      <c r="AB1302" s="7"/>
      <c r="AC1302" s="7"/>
      <c r="AD1302" s="7"/>
      <c r="AE1302" s="7"/>
      <c r="AF1302" s="7"/>
      <c r="AG1302" s="7"/>
      <c r="AH1302" s="7">
        <v>0</v>
      </c>
    </row>
    <row r="1303" spans="1:34">
      <c r="A1303" s="27">
        <v>41791</v>
      </c>
      <c r="B1303" s="7" t="s">
        <v>1763</v>
      </c>
      <c r="C1303" s="7" t="s">
        <v>1151</v>
      </c>
      <c r="D1303" s="7" t="s">
        <v>734</v>
      </c>
      <c r="E1303" s="7" t="s">
        <v>1843</v>
      </c>
      <c r="F1303" s="7">
        <v>118</v>
      </c>
      <c r="G1303" s="7">
        <v>16</v>
      </c>
      <c r="H1303" s="7">
        <v>17</v>
      </c>
      <c r="I1303" s="7" t="s">
        <v>99</v>
      </c>
      <c r="J1303" s="7">
        <v>30</v>
      </c>
      <c r="K1303" s="7" t="s">
        <v>99</v>
      </c>
      <c r="L1303" s="7" t="s">
        <v>99</v>
      </c>
      <c r="M1303" s="7" t="s">
        <v>99</v>
      </c>
      <c r="N1303" s="7" t="s">
        <v>99</v>
      </c>
      <c r="O1303" s="7" t="s">
        <v>99</v>
      </c>
      <c r="P1303" s="7">
        <v>9</v>
      </c>
      <c r="Q1303" s="7">
        <v>6</v>
      </c>
      <c r="R1303" s="7">
        <v>6</v>
      </c>
      <c r="S1303" s="7">
        <v>4</v>
      </c>
      <c r="T1303" s="7">
        <v>5</v>
      </c>
      <c r="U1303" s="7">
        <v>4</v>
      </c>
      <c r="V1303" s="7">
        <v>5</v>
      </c>
      <c r="W1303" s="7">
        <v>7</v>
      </c>
      <c r="X1303" s="7">
        <v>4</v>
      </c>
      <c r="Y1303" s="7">
        <v>5</v>
      </c>
      <c r="Z1303" s="7"/>
      <c r="AA1303" s="7"/>
      <c r="AB1303" s="7"/>
      <c r="AC1303" s="7"/>
      <c r="AD1303" s="7"/>
      <c r="AE1303" s="7"/>
      <c r="AF1303" s="7"/>
      <c r="AG1303" s="7"/>
      <c r="AH1303" s="7">
        <v>0</v>
      </c>
    </row>
    <row r="1304" spans="1:34">
      <c r="A1304" s="27">
        <v>41791</v>
      </c>
      <c r="B1304" s="7" t="s">
        <v>1763</v>
      </c>
      <c r="C1304" s="7" t="s">
        <v>1151</v>
      </c>
      <c r="D1304" s="7" t="s">
        <v>734</v>
      </c>
      <c r="E1304" s="7" t="s">
        <v>943</v>
      </c>
      <c r="F1304" s="7">
        <v>1690</v>
      </c>
      <c r="G1304" s="7">
        <v>497</v>
      </c>
      <c r="H1304" s="7">
        <v>275</v>
      </c>
      <c r="I1304" s="7" t="s">
        <v>99</v>
      </c>
      <c r="J1304" s="7">
        <v>508</v>
      </c>
      <c r="K1304" s="7" t="s">
        <v>99</v>
      </c>
      <c r="L1304" s="7" t="s">
        <v>99</v>
      </c>
      <c r="M1304" s="7" t="s">
        <v>99</v>
      </c>
      <c r="N1304" s="7" t="s">
        <v>99</v>
      </c>
      <c r="O1304" s="7" t="s">
        <v>99</v>
      </c>
      <c r="P1304" s="7">
        <v>75</v>
      </c>
      <c r="Q1304" s="7">
        <v>56</v>
      </c>
      <c r="R1304" s="7">
        <v>62</v>
      </c>
      <c r="S1304" s="7">
        <v>23</v>
      </c>
      <c r="T1304" s="7">
        <v>24</v>
      </c>
      <c r="U1304" s="7">
        <v>45</v>
      </c>
      <c r="V1304" s="7">
        <v>28</v>
      </c>
      <c r="W1304" s="7">
        <v>49</v>
      </c>
      <c r="X1304" s="7">
        <v>25</v>
      </c>
      <c r="Y1304" s="7">
        <v>23</v>
      </c>
      <c r="Z1304" s="7"/>
      <c r="AA1304" s="7"/>
      <c r="AB1304" s="7"/>
      <c r="AC1304" s="7"/>
      <c r="AD1304" s="7"/>
      <c r="AE1304" s="7"/>
      <c r="AF1304" s="7"/>
      <c r="AG1304" s="7"/>
      <c r="AH1304" s="7">
        <v>0</v>
      </c>
    </row>
    <row r="1305" spans="1:34">
      <c r="A1305" s="27">
        <v>41791</v>
      </c>
      <c r="B1305" s="7" t="s">
        <v>1763</v>
      </c>
      <c r="C1305" s="7" t="s">
        <v>1151</v>
      </c>
      <c r="D1305" s="7" t="s">
        <v>734</v>
      </c>
      <c r="E1305" s="7" t="s">
        <v>1861</v>
      </c>
      <c r="F1305" s="7">
        <v>386</v>
      </c>
      <c r="G1305" s="7">
        <v>107</v>
      </c>
      <c r="H1305" s="7">
        <v>51</v>
      </c>
      <c r="I1305" s="7" t="s">
        <v>99</v>
      </c>
      <c r="J1305" s="7">
        <v>116</v>
      </c>
      <c r="K1305" s="7" t="s">
        <v>99</v>
      </c>
      <c r="L1305" s="7" t="s">
        <v>99</v>
      </c>
      <c r="M1305" s="7" t="s">
        <v>99</v>
      </c>
      <c r="N1305" s="7" t="s">
        <v>99</v>
      </c>
      <c r="O1305" s="7" t="s">
        <v>99</v>
      </c>
      <c r="P1305" s="7">
        <v>17</v>
      </c>
      <c r="Q1305" s="7">
        <v>40</v>
      </c>
      <c r="R1305" s="7">
        <v>8</v>
      </c>
      <c r="S1305" s="7">
        <v>4</v>
      </c>
      <c r="T1305" s="7">
        <v>5</v>
      </c>
      <c r="U1305" s="7">
        <v>6</v>
      </c>
      <c r="V1305" s="7">
        <v>8</v>
      </c>
      <c r="W1305" s="7">
        <v>7</v>
      </c>
      <c r="X1305" s="7">
        <v>10</v>
      </c>
      <c r="Y1305" s="7">
        <v>7</v>
      </c>
      <c r="Z1305" s="7"/>
      <c r="AA1305" s="7"/>
      <c r="AB1305" s="7"/>
      <c r="AC1305" s="7"/>
      <c r="AD1305" s="7"/>
      <c r="AE1305" s="7"/>
      <c r="AF1305" s="7"/>
      <c r="AG1305" s="7"/>
      <c r="AH1305" s="7">
        <v>0</v>
      </c>
    </row>
    <row r="1306" spans="1:34">
      <c r="A1306" s="27">
        <v>41791</v>
      </c>
      <c r="B1306" s="7" t="s">
        <v>1763</v>
      </c>
      <c r="C1306" s="7" t="s">
        <v>1151</v>
      </c>
      <c r="D1306" s="7" t="s">
        <v>734</v>
      </c>
      <c r="E1306" s="7" t="s">
        <v>1862</v>
      </c>
      <c r="F1306" s="7">
        <v>1304</v>
      </c>
      <c r="G1306" s="7">
        <v>390</v>
      </c>
      <c r="H1306" s="7">
        <v>224</v>
      </c>
      <c r="I1306" s="7" t="s">
        <v>99</v>
      </c>
      <c r="J1306" s="7">
        <v>392</v>
      </c>
      <c r="K1306" s="7" t="s">
        <v>99</v>
      </c>
      <c r="L1306" s="7" t="s">
        <v>99</v>
      </c>
      <c r="M1306" s="7" t="s">
        <v>99</v>
      </c>
      <c r="N1306" s="7" t="s">
        <v>99</v>
      </c>
      <c r="O1306" s="7" t="s">
        <v>99</v>
      </c>
      <c r="P1306" s="7">
        <v>58</v>
      </c>
      <c r="Q1306" s="7">
        <v>16</v>
      </c>
      <c r="R1306" s="7">
        <v>54</v>
      </c>
      <c r="S1306" s="7">
        <v>19</v>
      </c>
      <c r="T1306" s="7">
        <v>19</v>
      </c>
      <c r="U1306" s="7">
        <v>39</v>
      </c>
      <c r="V1306" s="7">
        <v>20</v>
      </c>
      <c r="W1306" s="7">
        <v>42</v>
      </c>
      <c r="X1306" s="7">
        <v>15</v>
      </c>
      <c r="Y1306" s="7">
        <v>16</v>
      </c>
      <c r="Z1306" s="7"/>
      <c r="AA1306" s="7"/>
      <c r="AB1306" s="7"/>
      <c r="AC1306" s="7"/>
      <c r="AD1306" s="7"/>
      <c r="AE1306" s="7"/>
      <c r="AF1306" s="7"/>
      <c r="AG1306" s="7"/>
      <c r="AH1306" s="7">
        <v>0</v>
      </c>
    </row>
    <row r="1307" spans="1:34" ht="14.25" customHeight="1">
      <c r="A1307" s="27">
        <v>41791</v>
      </c>
      <c r="B1307" s="7" t="s">
        <v>1763</v>
      </c>
      <c r="C1307" s="7" t="s">
        <v>1863</v>
      </c>
      <c r="D1307" s="7" t="s">
        <v>734</v>
      </c>
      <c r="E1307" s="7" t="s">
        <v>1843</v>
      </c>
      <c r="F1307" s="7">
        <v>51</v>
      </c>
      <c r="G1307" s="7">
        <v>7</v>
      </c>
      <c r="H1307" s="7">
        <v>13</v>
      </c>
      <c r="I1307" s="7" t="s">
        <v>99</v>
      </c>
      <c r="J1307" s="7">
        <v>11</v>
      </c>
      <c r="K1307" s="7" t="s">
        <v>99</v>
      </c>
      <c r="L1307" s="7" t="s">
        <v>99</v>
      </c>
      <c r="M1307" s="7" t="s">
        <v>99</v>
      </c>
      <c r="N1307" s="7" t="s">
        <v>99</v>
      </c>
      <c r="O1307" s="7" t="s">
        <v>99</v>
      </c>
      <c r="P1307" s="7">
        <v>3</v>
      </c>
      <c r="Q1307" s="7">
        <v>2</v>
      </c>
      <c r="R1307" s="7">
        <v>1</v>
      </c>
      <c r="S1307" s="7">
        <v>2</v>
      </c>
      <c r="T1307" s="7">
        <v>3</v>
      </c>
      <c r="U1307" s="7" t="s">
        <v>99</v>
      </c>
      <c r="V1307" s="7">
        <v>3</v>
      </c>
      <c r="W1307" s="7">
        <v>1</v>
      </c>
      <c r="X1307" s="7">
        <v>3</v>
      </c>
      <c r="Y1307" s="7">
        <v>2</v>
      </c>
      <c r="Z1307" s="7"/>
      <c r="AA1307" s="7"/>
      <c r="AB1307" s="7"/>
      <c r="AC1307" s="7"/>
      <c r="AD1307" s="7"/>
      <c r="AE1307" s="7"/>
      <c r="AF1307" s="7"/>
      <c r="AG1307" s="7"/>
      <c r="AH1307" s="7">
        <v>0</v>
      </c>
    </row>
    <row r="1308" spans="1:34" ht="14.25" customHeight="1">
      <c r="A1308" s="27">
        <v>41791</v>
      </c>
      <c r="B1308" s="7" t="s">
        <v>1763</v>
      </c>
      <c r="C1308" s="7" t="s">
        <v>1863</v>
      </c>
      <c r="D1308" s="7" t="s">
        <v>734</v>
      </c>
      <c r="E1308" s="7" t="s">
        <v>943</v>
      </c>
      <c r="F1308" s="7">
        <v>245</v>
      </c>
      <c r="G1308" s="7">
        <v>69</v>
      </c>
      <c r="H1308" s="7">
        <v>92</v>
      </c>
      <c r="I1308" s="7" t="s">
        <v>99</v>
      </c>
      <c r="J1308" s="7">
        <v>30</v>
      </c>
      <c r="K1308" s="7" t="s">
        <v>99</v>
      </c>
      <c r="L1308" s="7" t="s">
        <v>99</v>
      </c>
      <c r="M1308" s="7" t="s">
        <v>99</v>
      </c>
      <c r="N1308" s="7" t="s">
        <v>99</v>
      </c>
      <c r="O1308" s="7" t="s">
        <v>99</v>
      </c>
      <c r="P1308" s="7">
        <v>6</v>
      </c>
      <c r="Q1308" s="7">
        <v>12</v>
      </c>
      <c r="R1308" s="7">
        <v>2</v>
      </c>
      <c r="S1308" s="7">
        <v>3</v>
      </c>
      <c r="T1308" s="7">
        <v>10</v>
      </c>
      <c r="U1308" s="7" t="s">
        <v>99</v>
      </c>
      <c r="V1308" s="7">
        <v>6</v>
      </c>
      <c r="W1308" s="7">
        <v>1</v>
      </c>
      <c r="X1308" s="7">
        <v>5</v>
      </c>
      <c r="Y1308" s="7">
        <v>9</v>
      </c>
      <c r="Z1308" s="7"/>
      <c r="AA1308" s="7"/>
      <c r="AB1308" s="7"/>
      <c r="AC1308" s="7"/>
      <c r="AD1308" s="7"/>
      <c r="AE1308" s="7"/>
      <c r="AF1308" s="7"/>
      <c r="AG1308" s="7"/>
      <c r="AH1308" s="7">
        <v>0</v>
      </c>
    </row>
    <row r="1309" spans="1:34" ht="14.25" customHeight="1">
      <c r="A1309" s="27">
        <v>41791</v>
      </c>
      <c r="B1309" s="7" t="s">
        <v>1763</v>
      </c>
      <c r="C1309" s="7" t="s">
        <v>1863</v>
      </c>
      <c r="D1309" s="7" t="s">
        <v>734</v>
      </c>
      <c r="E1309" s="7" t="s">
        <v>1861</v>
      </c>
      <c r="F1309" s="7">
        <v>70</v>
      </c>
      <c r="G1309" s="7">
        <v>14</v>
      </c>
      <c r="H1309" s="7">
        <v>21</v>
      </c>
      <c r="I1309" s="7" t="s">
        <v>99</v>
      </c>
      <c r="J1309" s="7">
        <v>12</v>
      </c>
      <c r="K1309" s="7" t="s">
        <v>99</v>
      </c>
      <c r="L1309" s="7" t="s">
        <v>99</v>
      </c>
      <c r="M1309" s="7" t="s">
        <v>99</v>
      </c>
      <c r="N1309" s="7" t="s">
        <v>99</v>
      </c>
      <c r="O1309" s="7" t="s">
        <v>99</v>
      </c>
      <c r="P1309" s="7">
        <v>3</v>
      </c>
      <c r="Q1309" s="7">
        <v>3</v>
      </c>
      <c r="R1309" s="7">
        <v>1</v>
      </c>
      <c r="S1309" s="7">
        <v>2</v>
      </c>
      <c r="T1309" s="7">
        <v>5</v>
      </c>
      <c r="U1309" s="7" t="s">
        <v>99</v>
      </c>
      <c r="V1309" s="7">
        <v>3</v>
      </c>
      <c r="W1309" s="7">
        <v>1</v>
      </c>
      <c r="X1309" s="7">
        <v>3</v>
      </c>
      <c r="Y1309" s="7">
        <v>2</v>
      </c>
      <c r="Z1309" s="7"/>
      <c r="AA1309" s="7"/>
      <c r="AB1309" s="7"/>
      <c r="AC1309" s="7"/>
      <c r="AD1309" s="7"/>
      <c r="AE1309" s="7"/>
      <c r="AF1309" s="7"/>
      <c r="AG1309" s="7"/>
      <c r="AH1309" s="7">
        <v>0</v>
      </c>
    </row>
    <row r="1310" spans="1:34" ht="14.25" customHeight="1">
      <c r="A1310" s="27">
        <v>41791</v>
      </c>
      <c r="B1310" s="7" t="s">
        <v>1763</v>
      </c>
      <c r="C1310" s="7" t="s">
        <v>1863</v>
      </c>
      <c r="D1310" s="7" t="s">
        <v>734</v>
      </c>
      <c r="E1310" s="7" t="s">
        <v>1862</v>
      </c>
      <c r="F1310" s="7">
        <v>175</v>
      </c>
      <c r="G1310" s="7">
        <v>55</v>
      </c>
      <c r="H1310" s="7">
        <v>71</v>
      </c>
      <c r="I1310" s="7" t="s">
        <v>99</v>
      </c>
      <c r="J1310" s="7">
        <v>18</v>
      </c>
      <c r="K1310" s="7" t="s">
        <v>99</v>
      </c>
      <c r="L1310" s="7" t="s">
        <v>99</v>
      </c>
      <c r="M1310" s="7" t="s">
        <v>99</v>
      </c>
      <c r="N1310" s="7" t="s">
        <v>99</v>
      </c>
      <c r="O1310" s="7" t="s">
        <v>99</v>
      </c>
      <c r="P1310" s="7">
        <v>3</v>
      </c>
      <c r="Q1310" s="7">
        <v>9</v>
      </c>
      <c r="R1310" s="7">
        <v>1</v>
      </c>
      <c r="S1310" s="7">
        <v>1</v>
      </c>
      <c r="T1310" s="7">
        <v>5</v>
      </c>
      <c r="U1310" s="7" t="s">
        <v>99</v>
      </c>
      <c r="V1310" s="7">
        <v>3</v>
      </c>
      <c r="W1310" s="7" t="s">
        <v>99</v>
      </c>
      <c r="X1310" s="7">
        <v>2</v>
      </c>
      <c r="Y1310" s="7">
        <v>7</v>
      </c>
      <c r="Z1310" s="7"/>
      <c r="AA1310" s="7"/>
      <c r="AB1310" s="7"/>
      <c r="AC1310" s="7"/>
      <c r="AD1310" s="7"/>
      <c r="AE1310" s="7"/>
      <c r="AF1310" s="7"/>
      <c r="AG1310" s="7"/>
      <c r="AH1310" s="7">
        <v>0</v>
      </c>
    </row>
    <row r="1311" spans="1:34" ht="14.25" customHeight="1">
      <c r="A1311" s="27">
        <v>41791</v>
      </c>
      <c r="B1311" s="7" t="s">
        <v>1763</v>
      </c>
      <c r="C1311" s="7" t="s">
        <v>1865</v>
      </c>
      <c r="D1311" s="7" t="s">
        <v>734</v>
      </c>
      <c r="E1311" s="7" t="s">
        <v>1843</v>
      </c>
      <c r="F1311" s="7">
        <v>62</v>
      </c>
      <c r="G1311" s="7">
        <v>9</v>
      </c>
      <c r="H1311" s="7">
        <v>4</v>
      </c>
      <c r="I1311" s="7" t="s">
        <v>99</v>
      </c>
      <c r="J1311" s="7">
        <v>18</v>
      </c>
      <c r="K1311" s="7" t="s">
        <v>99</v>
      </c>
      <c r="L1311" s="7" t="s">
        <v>99</v>
      </c>
      <c r="M1311" s="7" t="s">
        <v>99</v>
      </c>
      <c r="N1311" s="7" t="s">
        <v>99</v>
      </c>
      <c r="O1311" s="7" t="s">
        <v>99</v>
      </c>
      <c r="P1311" s="7">
        <v>6</v>
      </c>
      <c r="Q1311" s="7">
        <v>4</v>
      </c>
      <c r="R1311" s="7">
        <v>5</v>
      </c>
      <c r="S1311" s="7">
        <v>2</v>
      </c>
      <c r="T1311" s="7">
        <v>1</v>
      </c>
      <c r="U1311" s="7">
        <v>2</v>
      </c>
      <c r="V1311" s="7">
        <v>2</v>
      </c>
      <c r="W1311" s="7">
        <v>5</v>
      </c>
      <c r="X1311" s="7">
        <v>1</v>
      </c>
      <c r="Y1311" s="7">
        <v>3</v>
      </c>
      <c r="Z1311" s="7"/>
      <c r="AA1311" s="7"/>
      <c r="AB1311" s="7"/>
      <c r="AC1311" s="7"/>
      <c r="AD1311" s="7"/>
      <c r="AE1311" s="7"/>
      <c r="AF1311" s="7"/>
      <c r="AG1311" s="7"/>
      <c r="AH1311" s="7">
        <v>0</v>
      </c>
    </row>
    <row r="1312" spans="1:34" ht="14.25" customHeight="1">
      <c r="A1312" s="27">
        <v>41791</v>
      </c>
      <c r="B1312" s="7" t="s">
        <v>1763</v>
      </c>
      <c r="C1312" s="7" t="s">
        <v>1865</v>
      </c>
      <c r="D1312" s="7" t="s">
        <v>734</v>
      </c>
      <c r="E1312" s="7" t="s">
        <v>943</v>
      </c>
      <c r="F1312" s="7">
        <v>1412</v>
      </c>
      <c r="G1312" s="7">
        <v>428</v>
      </c>
      <c r="H1312" s="7">
        <v>183</v>
      </c>
      <c r="I1312" s="7" t="s">
        <v>99</v>
      </c>
      <c r="J1312" s="7">
        <v>471</v>
      </c>
      <c r="K1312" s="7" t="s">
        <v>99</v>
      </c>
      <c r="L1312" s="7" t="s">
        <v>99</v>
      </c>
      <c r="M1312" s="7" t="s">
        <v>99</v>
      </c>
      <c r="N1312" s="7" t="s">
        <v>99</v>
      </c>
      <c r="O1312" s="7" t="s">
        <v>99</v>
      </c>
      <c r="P1312" s="7">
        <v>69</v>
      </c>
      <c r="Q1312" s="7">
        <v>44</v>
      </c>
      <c r="R1312" s="7">
        <v>60</v>
      </c>
      <c r="S1312" s="7">
        <v>20</v>
      </c>
      <c r="T1312" s="7">
        <v>8</v>
      </c>
      <c r="U1312" s="7">
        <v>31</v>
      </c>
      <c r="V1312" s="7">
        <v>22</v>
      </c>
      <c r="W1312" s="7">
        <v>42</v>
      </c>
      <c r="X1312" s="7">
        <v>20</v>
      </c>
      <c r="Y1312" s="7">
        <v>14</v>
      </c>
      <c r="Z1312" s="7"/>
      <c r="AA1312" s="7"/>
      <c r="AB1312" s="7"/>
      <c r="AC1312" s="7"/>
      <c r="AD1312" s="7"/>
      <c r="AE1312" s="7"/>
      <c r="AF1312" s="7"/>
      <c r="AG1312" s="7"/>
      <c r="AH1312" s="7">
        <v>0</v>
      </c>
    </row>
    <row r="1313" spans="1:34" ht="14.25" customHeight="1">
      <c r="A1313" s="27">
        <v>41791</v>
      </c>
      <c r="B1313" s="7" t="s">
        <v>1763</v>
      </c>
      <c r="C1313" s="7" t="s">
        <v>1865</v>
      </c>
      <c r="D1313" s="7" t="s">
        <v>734</v>
      </c>
      <c r="E1313" s="7" t="s">
        <v>1861</v>
      </c>
      <c r="F1313" s="7">
        <v>316</v>
      </c>
      <c r="G1313" s="7">
        <v>93</v>
      </c>
      <c r="H1313" s="7">
        <v>30</v>
      </c>
      <c r="I1313" s="7" t="s">
        <v>99</v>
      </c>
      <c r="J1313" s="7">
        <v>104</v>
      </c>
      <c r="K1313" s="7" t="s">
        <v>99</v>
      </c>
      <c r="L1313" s="7" t="s">
        <v>99</v>
      </c>
      <c r="M1313" s="7" t="s">
        <v>99</v>
      </c>
      <c r="N1313" s="7" t="s">
        <v>99</v>
      </c>
      <c r="O1313" s="7" t="s">
        <v>99</v>
      </c>
      <c r="P1313" s="7">
        <v>14</v>
      </c>
      <c r="Q1313" s="7">
        <v>37</v>
      </c>
      <c r="R1313" s="7">
        <v>7</v>
      </c>
      <c r="S1313" s="7">
        <v>2</v>
      </c>
      <c r="T1313" s="7" t="s">
        <v>99</v>
      </c>
      <c r="U1313" s="7">
        <v>6</v>
      </c>
      <c r="V1313" s="7">
        <v>5</v>
      </c>
      <c r="W1313" s="7">
        <v>6</v>
      </c>
      <c r="X1313" s="7">
        <v>7</v>
      </c>
      <c r="Y1313" s="7">
        <v>5</v>
      </c>
      <c r="Z1313" s="7"/>
      <c r="AA1313" s="7"/>
      <c r="AB1313" s="7"/>
      <c r="AC1313" s="7"/>
      <c r="AD1313" s="7"/>
      <c r="AE1313" s="7"/>
      <c r="AF1313" s="7"/>
      <c r="AG1313" s="7"/>
      <c r="AH1313" s="7">
        <v>0</v>
      </c>
    </row>
    <row r="1314" spans="1:34" ht="14.25" customHeight="1">
      <c r="A1314" s="27">
        <v>41791</v>
      </c>
      <c r="B1314" s="7" t="s">
        <v>1763</v>
      </c>
      <c r="C1314" s="7" t="s">
        <v>1865</v>
      </c>
      <c r="D1314" s="7" t="s">
        <v>734</v>
      </c>
      <c r="E1314" s="7" t="s">
        <v>1862</v>
      </c>
      <c r="F1314" s="7">
        <v>1096</v>
      </c>
      <c r="G1314" s="7">
        <v>335</v>
      </c>
      <c r="H1314" s="7">
        <v>153</v>
      </c>
      <c r="I1314" s="7" t="s">
        <v>99</v>
      </c>
      <c r="J1314" s="7">
        <v>367</v>
      </c>
      <c r="K1314" s="7" t="s">
        <v>99</v>
      </c>
      <c r="L1314" s="7" t="s">
        <v>99</v>
      </c>
      <c r="M1314" s="7" t="s">
        <v>99</v>
      </c>
      <c r="N1314" s="7" t="s">
        <v>99</v>
      </c>
      <c r="O1314" s="7" t="s">
        <v>99</v>
      </c>
      <c r="P1314" s="7">
        <v>55</v>
      </c>
      <c r="Q1314" s="7">
        <v>7</v>
      </c>
      <c r="R1314" s="7">
        <v>53</v>
      </c>
      <c r="S1314" s="7">
        <v>18</v>
      </c>
      <c r="T1314" s="7">
        <v>8</v>
      </c>
      <c r="U1314" s="7">
        <v>25</v>
      </c>
      <c r="V1314" s="7">
        <v>17</v>
      </c>
      <c r="W1314" s="7">
        <v>36</v>
      </c>
      <c r="X1314" s="7">
        <v>13</v>
      </c>
      <c r="Y1314" s="7">
        <v>9</v>
      </c>
      <c r="Z1314" s="7"/>
      <c r="AA1314" s="7"/>
      <c r="AB1314" s="7"/>
      <c r="AC1314" s="7"/>
      <c r="AD1314" s="7"/>
      <c r="AE1314" s="7"/>
      <c r="AF1314" s="7"/>
      <c r="AG1314" s="7"/>
      <c r="AH1314" s="7">
        <v>0</v>
      </c>
    </row>
    <row r="1315" spans="1:34" ht="14.25" customHeight="1">
      <c r="A1315" s="27">
        <v>41791</v>
      </c>
      <c r="B1315" s="7" t="s">
        <v>1763</v>
      </c>
      <c r="C1315" s="7" t="s">
        <v>1865</v>
      </c>
      <c r="D1315" s="7" t="s">
        <v>1866</v>
      </c>
      <c r="E1315" s="7" t="s">
        <v>1843</v>
      </c>
      <c r="F1315" s="7">
        <v>22</v>
      </c>
      <c r="G1315" s="7" t="s">
        <v>99</v>
      </c>
      <c r="H1315" s="7">
        <v>1</v>
      </c>
      <c r="I1315" s="7" t="s">
        <v>99</v>
      </c>
      <c r="J1315" s="7">
        <v>4</v>
      </c>
      <c r="K1315" s="7" t="s">
        <v>99</v>
      </c>
      <c r="L1315" s="7" t="s">
        <v>99</v>
      </c>
      <c r="M1315" s="7" t="s">
        <v>99</v>
      </c>
      <c r="N1315" s="7" t="s">
        <v>99</v>
      </c>
      <c r="O1315" s="7" t="s">
        <v>99</v>
      </c>
      <c r="P1315" s="7">
        <v>4</v>
      </c>
      <c r="Q1315" s="7">
        <v>1</v>
      </c>
      <c r="R1315" s="7">
        <v>2</v>
      </c>
      <c r="S1315" s="7">
        <v>1</v>
      </c>
      <c r="T1315" s="7">
        <v>1</v>
      </c>
      <c r="U1315" s="7">
        <v>1</v>
      </c>
      <c r="V1315" s="7">
        <v>1</v>
      </c>
      <c r="W1315" s="7">
        <v>2</v>
      </c>
      <c r="X1315" s="7">
        <v>1</v>
      </c>
      <c r="Y1315" s="7">
        <v>3</v>
      </c>
      <c r="Z1315" s="7"/>
      <c r="AA1315" s="7"/>
      <c r="AB1315" s="7"/>
      <c r="AC1315" s="7"/>
      <c r="AD1315" s="7"/>
      <c r="AE1315" s="7"/>
      <c r="AF1315" s="7"/>
      <c r="AG1315" s="7"/>
      <c r="AH1315" s="7">
        <v>0</v>
      </c>
    </row>
    <row r="1316" spans="1:34" ht="14.25" customHeight="1">
      <c r="A1316" s="27">
        <v>41791</v>
      </c>
      <c r="B1316" s="7" t="s">
        <v>1763</v>
      </c>
      <c r="C1316" s="7" t="s">
        <v>1865</v>
      </c>
      <c r="D1316" s="7" t="s">
        <v>1866</v>
      </c>
      <c r="E1316" s="7" t="s">
        <v>943</v>
      </c>
      <c r="F1316" s="7">
        <v>289</v>
      </c>
      <c r="G1316" s="7" t="s">
        <v>99</v>
      </c>
      <c r="H1316" s="7">
        <v>8</v>
      </c>
      <c r="I1316" s="7" t="s">
        <v>99</v>
      </c>
      <c r="J1316" s="7">
        <v>66</v>
      </c>
      <c r="K1316" s="7" t="s">
        <v>99</v>
      </c>
      <c r="L1316" s="7" t="s">
        <v>99</v>
      </c>
      <c r="M1316" s="7" t="s">
        <v>99</v>
      </c>
      <c r="N1316" s="7" t="s">
        <v>99</v>
      </c>
      <c r="O1316" s="7" t="s">
        <v>99</v>
      </c>
      <c r="P1316" s="7">
        <v>66</v>
      </c>
      <c r="Q1316" s="7">
        <v>17</v>
      </c>
      <c r="R1316" s="7">
        <v>27</v>
      </c>
      <c r="S1316" s="7">
        <v>5</v>
      </c>
      <c r="T1316" s="7">
        <v>8</v>
      </c>
      <c r="U1316" s="7">
        <v>24</v>
      </c>
      <c r="V1316" s="7">
        <v>15</v>
      </c>
      <c r="W1316" s="7">
        <v>19</v>
      </c>
      <c r="X1316" s="7">
        <v>20</v>
      </c>
      <c r="Y1316" s="7">
        <v>14</v>
      </c>
      <c r="Z1316" s="7"/>
      <c r="AA1316" s="7"/>
      <c r="AB1316" s="7"/>
      <c r="AC1316" s="7"/>
      <c r="AD1316" s="7"/>
      <c r="AE1316" s="7"/>
      <c r="AF1316" s="7"/>
      <c r="AG1316" s="7"/>
      <c r="AH1316" s="7">
        <v>0</v>
      </c>
    </row>
    <row r="1317" spans="1:34" ht="14.25" customHeight="1">
      <c r="A1317" s="27">
        <v>41791</v>
      </c>
      <c r="B1317" s="7" t="s">
        <v>1763</v>
      </c>
      <c r="C1317" s="7" t="s">
        <v>1865</v>
      </c>
      <c r="D1317" s="7" t="s">
        <v>1866</v>
      </c>
      <c r="E1317" s="7" t="s">
        <v>1861</v>
      </c>
      <c r="F1317" s="7">
        <v>73</v>
      </c>
      <c r="G1317" s="7" t="s">
        <v>99</v>
      </c>
      <c r="H1317" s="7">
        <v>2</v>
      </c>
      <c r="I1317" s="7" t="s">
        <v>99</v>
      </c>
      <c r="J1317" s="7">
        <v>15</v>
      </c>
      <c r="K1317" s="7" t="s">
        <v>99</v>
      </c>
      <c r="L1317" s="7" t="s">
        <v>99</v>
      </c>
      <c r="M1317" s="7" t="s">
        <v>99</v>
      </c>
      <c r="N1317" s="7" t="s">
        <v>99</v>
      </c>
      <c r="O1317" s="7" t="s">
        <v>99</v>
      </c>
      <c r="P1317" s="7">
        <v>14</v>
      </c>
      <c r="Q1317" s="7">
        <v>17</v>
      </c>
      <c r="R1317" s="7">
        <v>4</v>
      </c>
      <c r="S1317" s="7">
        <v>1</v>
      </c>
      <c r="T1317" s="7" t="s">
        <v>99</v>
      </c>
      <c r="U1317" s="7">
        <v>3</v>
      </c>
      <c r="V1317" s="7">
        <v>3</v>
      </c>
      <c r="W1317" s="7">
        <v>2</v>
      </c>
      <c r="X1317" s="7">
        <v>7</v>
      </c>
      <c r="Y1317" s="7">
        <v>5</v>
      </c>
      <c r="Z1317" s="7"/>
      <c r="AA1317" s="7"/>
      <c r="AB1317" s="7"/>
      <c r="AC1317" s="7"/>
      <c r="AD1317" s="7"/>
      <c r="AE1317" s="7"/>
      <c r="AF1317" s="7"/>
      <c r="AG1317" s="7"/>
      <c r="AH1317" s="7">
        <v>0</v>
      </c>
    </row>
    <row r="1318" spans="1:34" ht="14.25" customHeight="1">
      <c r="A1318" s="27">
        <v>41791</v>
      </c>
      <c r="B1318" s="7" t="s">
        <v>1763</v>
      </c>
      <c r="C1318" s="7" t="s">
        <v>1865</v>
      </c>
      <c r="D1318" s="7" t="s">
        <v>1866</v>
      </c>
      <c r="E1318" s="7" t="s">
        <v>1862</v>
      </c>
      <c r="F1318" s="7">
        <v>216</v>
      </c>
      <c r="G1318" s="7" t="s">
        <v>99</v>
      </c>
      <c r="H1318" s="7">
        <v>6</v>
      </c>
      <c r="I1318" s="7" t="s">
        <v>99</v>
      </c>
      <c r="J1318" s="7">
        <v>51</v>
      </c>
      <c r="K1318" s="7" t="s">
        <v>99</v>
      </c>
      <c r="L1318" s="7" t="s">
        <v>99</v>
      </c>
      <c r="M1318" s="7" t="s">
        <v>99</v>
      </c>
      <c r="N1318" s="7" t="s">
        <v>99</v>
      </c>
      <c r="O1318" s="7" t="s">
        <v>99</v>
      </c>
      <c r="P1318" s="7">
        <v>52</v>
      </c>
      <c r="Q1318" s="7" t="s">
        <v>99</v>
      </c>
      <c r="R1318" s="7">
        <v>23</v>
      </c>
      <c r="S1318" s="7">
        <v>4</v>
      </c>
      <c r="T1318" s="7">
        <v>8</v>
      </c>
      <c r="U1318" s="7">
        <v>21</v>
      </c>
      <c r="V1318" s="7">
        <v>12</v>
      </c>
      <c r="W1318" s="7">
        <v>17</v>
      </c>
      <c r="X1318" s="7">
        <v>13</v>
      </c>
      <c r="Y1318" s="7">
        <v>9</v>
      </c>
      <c r="Z1318" s="7"/>
      <c r="AA1318" s="7"/>
      <c r="AB1318" s="7"/>
      <c r="AC1318" s="7"/>
      <c r="AD1318" s="7"/>
      <c r="AE1318" s="7"/>
      <c r="AF1318" s="7"/>
      <c r="AG1318" s="7"/>
      <c r="AH1318" s="7">
        <v>0</v>
      </c>
    </row>
    <row r="1319" spans="1:34" ht="14.25" customHeight="1">
      <c r="A1319" s="27">
        <v>41791</v>
      </c>
      <c r="B1319" s="7" t="s">
        <v>1763</v>
      </c>
      <c r="C1319" s="7" t="s">
        <v>1865</v>
      </c>
      <c r="D1319" s="7" t="s">
        <v>1374</v>
      </c>
      <c r="E1319" s="7" t="s">
        <v>1843</v>
      </c>
      <c r="F1319" s="7">
        <v>40</v>
      </c>
      <c r="G1319" s="7">
        <v>9</v>
      </c>
      <c r="H1319" s="7">
        <v>3</v>
      </c>
      <c r="I1319" s="7" t="s">
        <v>99</v>
      </c>
      <c r="J1319" s="7">
        <v>14</v>
      </c>
      <c r="K1319" s="7" t="s">
        <v>99</v>
      </c>
      <c r="L1319" s="7" t="s">
        <v>99</v>
      </c>
      <c r="M1319" s="7" t="s">
        <v>99</v>
      </c>
      <c r="N1319" s="7" t="s">
        <v>99</v>
      </c>
      <c r="O1319" s="7" t="s">
        <v>99</v>
      </c>
      <c r="P1319" s="7">
        <v>2</v>
      </c>
      <c r="Q1319" s="7">
        <v>3</v>
      </c>
      <c r="R1319" s="7">
        <v>3</v>
      </c>
      <c r="S1319" s="7">
        <v>1</v>
      </c>
      <c r="T1319" s="7" t="s">
        <v>99</v>
      </c>
      <c r="U1319" s="7">
        <v>1</v>
      </c>
      <c r="V1319" s="7">
        <v>1</v>
      </c>
      <c r="W1319" s="7">
        <v>3</v>
      </c>
      <c r="X1319" s="7" t="s">
        <v>99</v>
      </c>
      <c r="Y1319" s="7" t="s">
        <v>99</v>
      </c>
      <c r="Z1319" s="7"/>
      <c r="AA1319" s="7"/>
      <c r="AB1319" s="7"/>
      <c r="AC1319" s="7"/>
      <c r="AD1319" s="7"/>
      <c r="AE1319" s="7"/>
      <c r="AF1319" s="7"/>
      <c r="AG1319" s="7"/>
      <c r="AH1319" s="7">
        <v>0</v>
      </c>
    </row>
    <row r="1320" spans="1:34" ht="14.25" customHeight="1">
      <c r="A1320" s="27">
        <v>41791</v>
      </c>
      <c r="B1320" s="7" t="s">
        <v>1763</v>
      </c>
      <c r="C1320" s="7" t="s">
        <v>1865</v>
      </c>
      <c r="D1320" s="7" t="s">
        <v>1374</v>
      </c>
      <c r="E1320" s="7" t="s">
        <v>943</v>
      </c>
      <c r="F1320" s="7">
        <v>1123</v>
      </c>
      <c r="G1320" s="7">
        <v>428</v>
      </c>
      <c r="H1320" s="7">
        <v>175</v>
      </c>
      <c r="I1320" s="7" t="s">
        <v>99</v>
      </c>
      <c r="J1320" s="7">
        <v>405</v>
      </c>
      <c r="K1320" s="7" t="s">
        <v>99</v>
      </c>
      <c r="L1320" s="7" t="s">
        <v>99</v>
      </c>
      <c r="M1320" s="7" t="s">
        <v>99</v>
      </c>
      <c r="N1320" s="7" t="s">
        <v>99</v>
      </c>
      <c r="O1320" s="7" t="s">
        <v>99</v>
      </c>
      <c r="P1320" s="7">
        <v>3</v>
      </c>
      <c r="Q1320" s="7">
        <v>27</v>
      </c>
      <c r="R1320" s="7">
        <v>33</v>
      </c>
      <c r="S1320" s="7">
        <v>15</v>
      </c>
      <c r="T1320" s="7" t="s">
        <v>99</v>
      </c>
      <c r="U1320" s="7">
        <v>7</v>
      </c>
      <c r="V1320" s="7">
        <v>7</v>
      </c>
      <c r="W1320" s="7">
        <v>23</v>
      </c>
      <c r="X1320" s="7" t="s">
        <v>99</v>
      </c>
      <c r="Y1320" s="7" t="s">
        <v>99</v>
      </c>
      <c r="Z1320" s="7"/>
      <c r="AA1320" s="7"/>
      <c r="AB1320" s="7"/>
      <c r="AC1320" s="7"/>
      <c r="AD1320" s="7"/>
      <c r="AE1320" s="7"/>
      <c r="AF1320" s="7"/>
      <c r="AG1320" s="7"/>
      <c r="AH1320" s="7">
        <v>0</v>
      </c>
    </row>
    <row r="1321" spans="1:34" ht="14.25" customHeight="1">
      <c r="A1321" s="27">
        <v>41791</v>
      </c>
      <c r="B1321" s="7" t="s">
        <v>1763</v>
      </c>
      <c r="C1321" s="7" t="s">
        <v>1865</v>
      </c>
      <c r="D1321" s="7" t="s">
        <v>1374</v>
      </c>
      <c r="E1321" s="7" t="s">
        <v>1861</v>
      </c>
      <c r="F1321" s="7">
        <v>243</v>
      </c>
      <c r="G1321" s="7">
        <v>93</v>
      </c>
      <c r="H1321" s="7">
        <v>28</v>
      </c>
      <c r="I1321" s="7" t="s">
        <v>99</v>
      </c>
      <c r="J1321" s="7">
        <v>89</v>
      </c>
      <c r="K1321" s="7" t="s">
        <v>99</v>
      </c>
      <c r="L1321" s="7" t="s">
        <v>99</v>
      </c>
      <c r="M1321" s="7" t="s">
        <v>99</v>
      </c>
      <c r="N1321" s="7" t="s">
        <v>99</v>
      </c>
      <c r="O1321" s="7" t="s">
        <v>99</v>
      </c>
      <c r="P1321" s="7" t="s">
        <v>99</v>
      </c>
      <c r="Q1321" s="7">
        <v>20</v>
      </c>
      <c r="R1321" s="7">
        <v>3</v>
      </c>
      <c r="S1321" s="7">
        <v>1</v>
      </c>
      <c r="T1321" s="7" t="s">
        <v>99</v>
      </c>
      <c r="U1321" s="7">
        <v>3</v>
      </c>
      <c r="V1321" s="7">
        <v>2</v>
      </c>
      <c r="W1321" s="7">
        <v>4</v>
      </c>
      <c r="X1321" s="7" t="s">
        <v>99</v>
      </c>
      <c r="Y1321" s="7" t="s">
        <v>99</v>
      </c>
      <c r="Z1321" s="7"/>
      <c r="AA1321" s="7"/>
      <c r="AB1321" s="7"/>
      <c r="AC1321" s="7"/>
      <c r="AD1321" s="7"/>
      <c r="AE1321" s="7"/>
      <c r="AF1321" s="7"/>
      <c r="AG1321" s="7"/>
      <c r="AH1321" s="7">
        <v>0</v>
      </c>
    </row>
    <row r="1322" spans="1:34" ht="14.25" customHeight="1">
      <c r="A1322" s="27">
        <v>41791</v>
      </c>
      <c r="B1322" s="7" t="s">
        <v>1763</v>
      </c>
      <c r="C1322" s="7" t="s">
        <v>1865</v>
      </c>
      <c r="D1322" s="7" t="s">
        <v>1374</v>
      </c>
      <c r="E1322" s="7" t="s">
        <v>1862</v>
      </c>
      <c r="F1322" s="7">
        <v>880</v>
      </c>
      <c r="G1322" s="7">
        <v>335</v>
      </c>
      <c r="H1322" s="7">
        <v>147</v>
      </c>
      <c r="I1322" s="7" t="s">
        <v>99</v>
      </c>
      <c r="J1322" s="7">
        <v>316</v>
      </c>
      <c r="K1322" s="7" t="s">
        <v>99</v>
      </c>
      <c r="L1322" s="7" t="s">
        <v>99</v>
      </c>
      <c r="M1322" s="7" t="s">
        <v>99</v>
      </c>
      <c r="N1322" s="7" t="s">
        <v>99</v>
      </c>
      <c r="O1322" s="7" t="s">
        <v>99</v>
      </c>
      <c r="P1322" s="7">
        <v>3</v>
      </c>
      <c r="Q1322" s="7">
        <v>7</v>
      </c>
      <c r="R1322" s="7">
        <v>30</v>
      </c>
      <c r="S1322" s="7">
        <v>14</v>
      </c>
      <c r="T1322" s="7" t="s">
        <v>99</v>
      </c>
      <c r="U1322" s="7">
        <v>4</v>
      </c>
      <c r="V1322" s="7">
        <v>5</v>
      </c>
      <c r="W1322" s="7">
        <v>19</v>
      </c>
      <c r="X1322" s="7" t="s">
        <v>99</v>
      </c>
      <c r="Y1322" s="7" t="s">
        <v>99</v>
      </c>
      <c r="Z1322" s="7"/>
      <c r="AA1322" s="7"/>
      <c r="AB1322" s="7"/>
      <c r="AC1322" s="7"/>
      <c r="AD1322" s="7"/>
      <c r="AE1322" s="7"/>
      <c r="AF1322" s="7"/>
      <c r="AG1322" s="7"/>
      <c r="AH1322" s="7">
        <v>0</v>
      </c>
    </row>
    <row r="1323" spans="1:34" ht="14.25" customHeight="1">
      <c r="A1323" s="27">
        <v>41791</v>
      </c>
      <c r="B1323" s="7" t="s">
        <v>1763</v>
      </c>
      <c r="C1323" s="7" t="s">
        <v>405</v>
      </c>
      <c r="D1323" s="7" t="s">
        <v>734</v>
      </c>
      <c r="E1323" s="7" t="s">
        <v>1843</v>
      </c>
      <c r="F1323" s="7">
        <v>5</v>
      </c>
      <c r="G1323" s="7" t="s">
        <v>99</v>
      </c>
      <c r="H1323" s="7" t="s">
        <v>99</v>
      </c>
      <c r="I1323" s="7" t="s">
        <v>99</v>
      </c>
      <c r="J1323" s="7">
        <v>1</v>
      </c>
      <c r="K1323" s="7" t="s">
        <v>99</v>
      </c>
      <c r="L1323" s="7" t="s">
        <v>99</v>
      </c>
      <c r="M1323" s="7" t="s">
        <v>99</v>
      </c>
      <c r="N1323" s="7" t="s">
        <v>99</v>
      </c>
      <c r="O1323" s="7" t="s">
        <v>99</v>
      </c>
      <c r="P1323" s="7" t="s">
        <v>99</v>
      </c>
      <c r="Q1323" s="7" t="s">
        <v>99</v>
      </c>
      <c r="R1323" s="7" t="s">
        <v>99</v>
      </c>
      <c r="S1323" s="7" t="s">
        <v>99</v>
      </c>
      <c r="T1323" s="7">
        <v>1</v>
      </c>
      <c r="U1323" s="7">
        <v>2</v>
      </c>
      <c r="V1323" s="7" t="s">
        <v>99</v>
      </c>
      <c r="W1323" s="7">
        <v>1</v>
      </c>
      <c r="X1323" s="7" t="s">
        <v>99</v>
      </c>
      <c r="Y1323" s="7" t="s">
        <v>99</v>
      </c>
      <c r="Z1323" s="7"/>
      <c r="AA1323" s="7"/>
      <c r="AB1323" s="7"/>
      <c r="AC1323" s="7"/>
      <c r="AD1323" s="7"/>
      <c r="AE1323" s="7"/>
      <c r="AF1323" s="7"/>
      <c r="AG1323" s="7"/>
      <c r="AH1323" s="7">
        <v>0</v>
      </c>
    </row>
    <row r="1324" spans="1:34" ht="14.25" customHeight="1">
      <c r="A1324" s="27">
        <v>41791</v>
      </c>
      <c r="B1324" s="7" t="s">
        <v>1763</v>
      </c>
      <c r="C1324" s="7" t="s">
        <v>405</v>
      </c>
      <c r="D1324" s="7" t="s">
        <v>734</v>
      </c>
      <c r="E1324" s="7" t="s">
        <v>943</v>
      </c>
      <c r="F1324" s="7">
        <v>33</v>
      </c>
      <c r="G1324" s="7" t="s">
        <v>99</v>
      </c>
      <c r="H1324" s="7" t="s">
        <v>99</v>
      </c>
      <c r="I1324" s="7" t="s">
        <v>99</v>
      </c>
      <c r="J1324" s="7">
        <v>7</v>
      </c>
      <c r="K1324" s="7" t="s">
        <v>99</v>
      </c>
      <c r="L1324" s="7" t="s">
        <v>99</v>
      </c>
      <c r="M1324" s="7" t="s">
        <v>99</v>
      </c>
      <c r="N1324" s="7" t="s">
        <v>99</v>
      </c>
      <c r="O1324" s="7" t="s">
        <v>99</v>
      </c>
      <c r="P1324" s="7" t="s">
        <v>99</v>
      </c>
      <c r="Q1324" s="7" t="s">
        <v>99</v>
      </c>
      <c r="R1324" s="7" t="s">
        <v>99</v>
      </c>
      <c r="S1324" s="7" t="s">
        <v>99</v>
      </c>
      <c r="T1324" s="7">
        <v>6</v>
      </c>
      <c r="U1324" s="7">
        <v>14</v>
      </c>
      <c r="V1324" s="7" t="s">
        <v>99</v>
      </c>
      <c r="W1324" s="7">
        <v>6</v>
      </c>
      <c r="X1324" s="7" t="s">
        <v>99</v>
      </c>
      <c r="Y1324" s="7" t="s">
        <v>99</v>
      </c>
      <c r="Z1324" s="7"/>
      <c r="AA1324" s="7"/>
      <c r="AB1324" s="7"/>
      <c r="AC1324" s="7"/>
      <c r="AD1324" s="7"/>
      <c r="AE1324" s="7"/>
      <c r="AF1324" s="7"/>
      <c r="AG1324" s="7"/>
      <c r="AH1324" s="7">
        <v>0</v>
      </c>
    </row>
    <row r="1325" spans="1:34" ht="14.25" customHeight="1">
      <c r="A1325" s="27">
        <v>41791</v>
      </c>
      <c r="B1325" s="7" t="s">
        <v>1763</v>
      </c>
      <c r="C1325" s="7" t="s">
        <v>405</v>
      </c>
      <c r="D1325" s="7" t="s">
        <v>734</v>
      </c>
      <c r="E1325" s="7" t="s">
        <v>1861</v>
      </c>
      <c r="F1325" s="7" t="s">
        <v>99</v>
      </c>
      <c r="G1325" s="7" t="s">
        <v>99</v>
      </c>
      <c r="H1325" s="7" t="s">
        <v>99</v>
      </c>
      <c r="I1325" s="7" t="s">
        <v>99</v>
      </c>
      <c r="J1325" s="7" t="s">
        <v>99</v>
      </c>
      <c r="K1325" s="7" t="s">
        <v>99</v>
      </c>
      <c r="L1325" s="7" t="s">
        <v>99</v>
      </c>
      <c r="M1325" s="7" t="s">
        <v>99</v>
      </c>
      <c r="N1325" s="7" t="s">
        <v>99</v>
      </c>
      <c r="O1325" s="7" t="s">
        <v>99</v>
      </c>
      <c r="P1325" s="7" t="s">
        <v>99</v>
      </c>
      <c r="Q1325" s="7" t="s">
        <v>99</v>
      </c>
      <c r="R1325" s="7" t="s">
        <v>99</v>
      </c>
      <c r="S1325" s="7" t="s">
        <v>99</v>
      </c>
      <c r="T1325" s="7" t="s">
        <v>99</v>
      </c>
      <c r="U1325" s="7" t="s">
        <v>99</v>
      </c>
      <c r="V1325" s="7" t="s">
        <v>99</v>
      </c>
      <c r="W1325" s="7" t="s">
        <v>99</v>
      </c>
      <c r="X1325" s="7" t="s">
        <v>99</v>
      </c>
      <c r="Y1325" s="7" t="s">
        <v>99</v>
      </c>
      <c r="Z1325" s="7"/>
      <c r="AA1325" s="7"/>
      <c r="AB1325" s="7"/>
      <c r="AC1325" s="7"/>
      <c r="AD1325" s="7"/>
      <c r="AE1325" s="7"/>
      <c r="AF1325" s="7"/>
      <c r="AG1325" s="7"/>
      <c r="AH1325" s="7">
        <v>0</v>
      </c>
    </row>
    <row r="1326" spans="1:34" ht="14.25" customHeight="1">
      <c r="A1326" s="27">
        <v>41791</v>
      </c>
      <c r="B1326" s="7" t="s">
        <v>1763</v>
      </c>
      <c r="C1326" s="7" t="s">
        <v>405</v>
      </c>
      <c r="D1326" s="7" t="s">
        <v>734</v>
      </c>
      <c r="E1326" s="7" t="s">
        <v>1862</v>
      </c>
      <c r="F1326" s="7">
        <v>33</v>
      </c>
      <c r="G1326" s="7" t="s">
        <v>99</v>
      </c>
      <c r="H1326" s="7" t="s">
        <v>99</v>
      </c>
      <c r="I1326" s="7" t="s">
        <v>99</v>
      </c>
      <c r="J1326" s="7">
        <v>7</v>
      </c>
      <c r="K1326" s="7" t="s">
        <v>99</v>
      </c>
      <c r="L1326" s="7" t="s">
        <v>99</v>
      </c>
      <c r="M1326" s="7" t="s">
        <v>99</v>
      </c>
      <c r="N1326" s="7" t="s">
        <v>99</v>
      </c>
      <c r="O1326" s="7" t="s">
        <v>99</v>
      </c>
      <c r="P1326" s="7" t="s">
        <v>99</v>
      </c>
      <c r="Q1326" s="7" t="s">
        <v>99</v>
      </c>
      <c r="R1326" s="7" t="s">
        <v>99</v>
      </c>
      <c r="S1326" s="7" t="s">
        <v>99</v>
      </c>
      <c r="T1326" s="7">
        <v>6</v>
      </c>
      <c r="U1326" s="7">
        <v>14</v>
      </c>
      <c r="V1326" s="7" t="s">
        <v>99</v>
      </c>
      <c r="W1326" s="7">
        <v>6</v>
      </c>
      <c r="X1326" s="7" t="s">
        <v>99</v>
      </c>
      <c r="Y1326" s="7" t="s">
        <v>99</v>
      </c>
      <c r="Z1326" s="7"/>
      <c r="AA1326" s="7"/>
      <c r="AB1326" s="7"/>
      <c r="AC1326" s="7"/>
      <c r="AD1326" s="7"/>
      <c r="AE1326" s="7"/>
      <c r="AF1326" s="7"/>
      <c r="AG1326" s="7"/>
      <c r="AH1326" s="7">
        <v>0</v>
      </c>
    </row>
    <row r="1327" spans="1:34">
      <c r="A1327" s="27">
        <v>41791</v>
      </c>
      <c r="B1327" s="7" t="s">
        <v>1764</v>
      </c>
      <c r="C1327" s="7" t="s">
        <v>1151</v>
      </c>
      <c r="D1327" s="7" t="s">
        <v>734</v>
      </c>
      <c r="E1327" s="7" t="s">
        <v>1843</v>
      </c>
      <c r="F1327" s="7">
        <v>5</v>
      </c>
      <c r="G1327" s="7" t="s">
        <v>99</v>
      </c>
      <c r="H1327" s="7" t="s">
        <v>99</v>
      </c>
      <c r="I1327" s="7" t="s">
        <v>99</v>
      </c>
      <c r="J1327" s="7">
        <v>2</v>
      </c>
      <c r="K1327" s="7" t="s">
        <v>99</v>
      </c>
      <c r="L1327" s="7" t="s">
        <v>99</v>
      </c>
      <c r="M1327" s="7" t="s">
        <v>99</v>
      </c>
      <c r="N1327" s="7" t="s">
        <v>99</v>
      </c>
      <c r="O1327" s="7" t="s">
        <v>99</v>
      </c>
      <c r="P1327" s="7" t="s">
        <v>99</v>
      </c>
      <c r="Q1327" s="7" t="s">
        <v>99</v>
      </c>
      <c r="R1327" s="7">
        <v>3</v>
      </c>
      <c r="S1327" s="7" t="s">
        <v>99</v>
      </c>
      <c r="T1327" s="7" t="s">
        <v>99</v>
      </c>
      <c r="U1327" s="7" t="s">
        <v>99</v>
      </c>
      <c r="V1327" s="7" t="s">
        <v>99</v>
      </c>
      <c r="W1327" s="7" t="s">
        <v>99</v>
      </c>
      <c r="X1327" s="7" t="s">
        <v>99</v>
      </c>
      <c r="Y1327" s="7" t="s">
        <v>99</v>
      </c>
      <c r="Z1327" s="7"/>
      <c r="AA1327" s="7"/>
      <c r="AB1327" s="7"/>
      <c r="AC1327" s="7"/>
      <c r="AD1327" s="7"/>
      <c r="AE1327" s="7"/>
      <c r="AF1327" s="7"/>
      <c r="AG1327" s="7"/>
      <c r="AH1327" s="7">
        <v>0</v>
      </c>
    </row>
    <row r="1328" spans="1:34">
      <c r="A1328" s="27">
        <v>41791</v>
      </c>
      <c r="B1328" s="7" t="s">
        <v>1764</v>
      </c>
      <c r="C1328" s="7" t="s">
        <v>1151</v>
      </c>
      <c r="D1328" s="7" t="s">
        <v>734</v>
      </c>
      <c r="E1328" s="7" t="s">
        <v>943</v>
      </c>
      <c r="F1328" s="7">
        <v>159</v>
      </c>
      <c r="G1328" s="7" t="s">
        <v>99</v>
      </c>
      <c r="H1328" s="7" t="s">
        <v>99</v>
      </c>
      <c r="I1328" s="7" t="s">
        <v>99</v>
      </c>
      <c r="J1328" s="7">
        <v>41</v>
      </c>
      <c r="K1328" s="7" t="s">
        <v>99</v>
      </c>
      <c r="L1328" s="7" t="s">
        <v>99</v>
      </c>
      <c r="M1328" s="7" t="s">
        <v>99</v>
      </c>
      <c r="N1328" s="7" t="s">
        <v>99</v>
      </c>
      <c r="O1328" s="7" t="s">
        <v>99</v>
      </c>
      <c r="P1328" s="7" t="s">
        <v>99</v>
      </c>
      <c r="Q1328" s="7" t="s">
        <v>99</v>
      </c>
      <c r="R1328" s="7">
        <v>118</v>
      </c>
      <c r="S1328" s="7" t="s">
        <v>99</v>
      </c>
      <c r="T1328" s="7" t="s">
        <v>99</v>
      </c>
      <c r="U1328" s="7" t="s">
        <v>99</v>
      </c>
      <c r="V1328" s="7" t="s">
        <v>99</v>
      </c>
      <c r="W1328" s="7" t="s">
        <v>99</v>
      </c>
      <c r="X1328" s="7" t="s">
        <v>99</v>
      </c>
      <c r="Y1328" s="7" t="s">
        <v>99</v>
      </c>
      <c r="Z1328" s="7"/>
      <c r="AA1328" s="7"/>
      <c r="AB1328" s="7"/>
      <c r="AC1328" s="7"/>
      <c r="AD1328" s="7"/>
      <c r="AE1328" s="7"/>
      <c r="AF1328" s="7"/>
      <c r="AG1328" s="7"/>
      <c r="AH1328" s="7">
        <v>0</v>
      </c>
    </row>
    <row r="1329" spans="1:34">
      <c r="A1329" s="27">
        <v>41791</v>
      </c>
      <c r="B1329" s="7" t="s">
        <v>1764</v>
      </c>
      <c r="C1329" s="7" t="s">
        <v>1151</v>
      </c>
      <c r="D1329" s="7" t="s">
        <v>734</v>
      </c>
      <c r="E1329" s="7" t="s">
        <v>1861</v>
      </c>
      <c r="F1329" s="7">
        <v>93</v>
      </c>
      <c r="G1329" s="7" t="s">
        <v>99</v>
      </c>
      <c r="H1329" s="7" t="s">
        <v>99</v>
      </c>
      <c r="I1329" s="7" t="s">
        <v>99</v>
      </c>
      <c r="J1329" s="7">
        <v>19</v>
      </c>
      <c r="K1329" s="7" t="s">
        <v>99</v>
      </c>
      <c r="L1329" s="7" t="s">
        <v>99</v>
      </c>
      <c r="M1329" s="7" t="s">
        <v>99</v>
      </c>
      <c r="N1329" s="7" t="s">
        <v>99</v>
      </c>
      <c r="O1329" s="7" t="s">
        <v>99</v>
      </c>
      <c r="P1329" s="7" t="s">
        <v>99</v>
      </c>
      <c r="Q1329" s="7" t="s">
        <v>99</v>
      </c>
      <c r="R1329" s="7">
        <v>74</v>
      </c>
      <c r="S1329" s="7" t="s">
        <v>99</v>
      </c>
      <c r="T1329" s="7" t="s">
        <v>99</v>
      </c>
      <c r="U1329" s="7" t="s">
        <v>99</v>
      </c>
      <c r="V1329" s="7" t="s">
        <v>99</v>
      </c>
      <c r="W1329" s="7" t="s">
        <v>99</v>
      </c>
      <c r="X1329" s="7" t="s">
        <v>99</v>
      </c>
      <c r="Y1329" s="7" t="s">
        <v>99</v>
      </c>
      <c r="Z1329" s="7"/>
      <c r="AA1329" s="7"/>
      <c r="AB1329" s="7"/>
      <c r="AC1329" s="7"/>
      <c r="AD1329" s="7"/>
      <c r="AE1329" s="7"/>
      <c r="AF1329" s="7"/>
      <c r="AG1329" s="7"/>
      <c r="AH1329" s="7">
        <v>0</v>
      </c>
    </row>
    <row r="1330" spans="1:34">
      <c r="A1330" s="27">
        <v>41791</v>
      </c>
      <c r="B1330" s="7" t="s">
        <v>1764</v>
      </c>
      <c r="C1330" s="7" t="s">
        <v>1151</v>
      </c>
      <c r="D1330" s="7" t="s">
        <v>734</v>
      </c>
      <c r="E1330" s="7" t="s">
        <v>1862</v>
      </c>
      <c r="F1330" s="7">
        <v>66</v>
      </c>
      <c r="G1330" s="7" t="s">
        <v>99</v>
      </c>
      <c r="H1330" s="7" t="s">
        <v>99</v>
      </c>
      <c r="I1330" s="7" t="s">
        <v>99</v>
      </c>
      <c r="J1330" s="7">
        <v>22</v>
      </c>
      <c r="K1330" s="7" t="s">
        <v>99</v>
      </c>
      <c r="L1330" s="7" t="s">
        <v>99</v>
      </c>
      <c r="M1330" s="7" t="s">
        <v>99</v>
      </c>
      <c r="N1330" s="7" t="s">
        <v>99</v>
      </c>
      <c r="O1330" s="7" t="s">
        <v>99</v>
      </c>
      <c r="P1330" s="7" t="s">
        <v>99</v>
      </c>
      <c r="Q1330" s="7" t="s">
        <v>99</v>
      </c>
      <c r="R1330" s="7">
        <v>44</v>
      </c>
      <c r="S1330" s="7" t="s">
        <v>99</v>
      </c>
      <c r="T1330" s="7" t="s">
        <v>99</v>
      </c>
      <c r="U1330" s="7" t="s">
        <v>99</v>
      </c>
      <c r="V1330" s="7" t="s">
        <v>99</v>
      </c>
      <c r="W1330" s="7" t="s">
        <v>99</v>
      </c>
      <c r="X1330" s="7" t="s">
        <v>99</v>
      </c>
      <c r="Y1330" s="7" t="s">
        <v>99</v>
      </c>
      <c r="Z1330" s="7"/>
      <c r="AA1330" s="7"/>
      <c r="AB1330" s="7"/>
      <c r="AC1330" s="7"/>
      <c r="AD1330" s="7"/>
      <c r="AE1330" s="7"/>
      <c r="AF1330" s="7"/>
      <c r="AG1330" s="7"/>
      <c r="AH1330" s="7">
        <v>0</v>
      </c>
    </row>
    <row r="1331" spans="1:34" ht="14.25" customHeight="1">
      <c r="A1331" s="27">
        <v>41791</v>
      </c>
      <c r="B1331" s="7" t="s">
        <v>1764</v>
      </c>
      <c r="C1331" s="7" t="s">
        <v>1863</v>
      </c>
      <c r="D1331" s="7" t="s">
        <v>734</v>
      </c>
      <c r="E1331" s="7" t="s">
        <v>1843</v>
      </c>
      <c r="F1331" s="7" t="s">
        <v>99</v>
      </c>
      <c r="G1331" s="7" t="s">
        <v>99</v>
      </c>
      <c r="H1331" s="7" t="s">
        <v>99</v>
      </c>
      <c r="I1331" s="7" t="s">
        <v>99</v>
      </c>
      <c r="J1331" s="7" t="s">
        <v>99</v>
      </c>
      <c r="K1331" s="7" t="s">
        <v>99</v>
      </c>
      <c r="L1331" s="7" t="s">
        <v>99</v>
      </c>
      <c r="M1331" s="7" t="s">
        <v>99</v>
      </c>
      <c r="N1331" s="7" t="s">
        <v>99</v>
      </c>
      <c r="O1331" s="7" t="s">
        <v>99</v>
      </c>
      <c r="P1331" s="7" t="s">
        <v>99</v>
      </c>
      <c r="Q1331" s="7" t="s">
        <v>99</v>
      </c>
      <c r="R1331" s="7" t="s">
        <v>99</v>
      </c>
      <c r="S1331" s="7" t="s">
        <v>99</v>
      </c>
      <c r="T1331" s="7" t="s">
        <v>99</v>
      </c>
      <c r="U1331" s="7" t="s">
        <v>99</v>
      </c>
      <c r="V1331" s="7" t="s">
        <v>99</v>
      </c>
      <c r="W1331" s="7" t="s">
        <v>99</v>
      </c>
      <c r="X1331" s="7" t="s">
        <v>99</v>
      </c>
      <c r="Y1331" s="7" t="s">
        <v>99</v>
      </c>
      <c r="Z1331" s="7"/>
      <c r="AA1331" s="7"/>
      <c r="AB1331" s="7"/>
      <c r="AC1331" s="7"/>
      <c r="AD1331" s="7"/>
      <c r="AE1331" s="7"/>
      <c r="AF1331" s="7"/>
      <c r="AG1331" s="7"/>
      <c r="AH1331" s="7">
        <v>0</v>
      </c>
    </row>
    <row r="1332" spans="1:34" ht="14.25" customHeight="1">
      <c r="A1332" s="27">
        <v>41791</v>
      </c>
      <c r="B1332" s="7" t="s">
        <v>1764</v>
      </c>
      <c r="C1332" s="7" t="s">
        <v>1863</v>
      </c>
      <c r="D1332" s="7" t="s">
        <v>734</v>
      </c>
      <c r="E1332" s="7" t="s">
        <v>943</v>
      </c>
      <c r="F1332" s="7" t="s">
        <v>99</v>
      </c>
      <c r="G1332" s="7" t="s">
        <v>99</v>
      </c>
      <c r="H1332" s="7" t="s">
        <v>99</v>
      </c>
      <c r="I1332" s="7" t="s">
        <v>99</v>
      </c>
      <c r="J1332" s="7" t="s">
        <v>99</v>
      </c>
      <c r="K1332" s="7" t="s">
        <v>99</v>
      </c>
      <c r="L1332" s="7" t="s">
        <v>99</v>
      </c>
      <c r="M1332" s="7" t="s">
        <v>99</v>
      </c>
      <c r="N1332" s="7" t="s">
        <v>99</v>
      </c>
      <c r="O1332" s="7" t="s">
        <v>99</v>
      </c>
      <c r="P1332" s="7" t="s">
        <v>99</v>
      </c>
      <c r="Q1332" s="7" t="s">
        <v>99</v>
      </c>
      <c r="R1332" s="7" t="s">
        <v>99</v>
      </c>
      <c r="S1332" s="7" t="s">
        <v>99</v>
      </c>
      <c r="T1332" s="7" t="s">
        <v>99</v>
      </c>
      <c r="U1332" s="7" t="s">
        <v>99</v>
      </c>
      <c r="V1332" s="7" t="s">
        <v>99</v>
      </c>
      <c r="W1332" s="7" t="s">
        <v>99</v>
      </c>
      <c r="X1332" s="7" t="s">
        <v>99</v>
      </c>
      <c r="Y1332" s="7" t="s">
        <v>99</v>
      </c>
      <c r="Z1332" s="7"/>
      <c r="AA1332" s="7"/>
      <c r="AB1332" s="7"/>
      <c r="AC1332" s="7"/>
      <c r="AD1332" s="7"/>
      <c r="AE1332" s="7"/>
      <c r="AF1332" s="7"/>
      <c r="AG1332" s="7"/>
      <c r="AH1332" s="7">
        <v>0</v>
      </c>
    </row>
    <row r="1333" spans="1:34" ht="14.25" customHeight="1">
      <c r="A1333" s="27">
        <v>41791</v>
      </c>
      <c r="B1333" s="7" t="s">
        <v>1764</v>
      </c>
      <c r="C1333" s="7" t="s">
        <v>1863</v>
      </c>
      <c r="D1333" s="7" t="s">
        <v>734</v>
      </c>
      <c r="E1333" s="7" t="s">
        <v>1861</v>
      </c>
      <c r="F1333" s="7" t="s">
        <v>99</v>
      </c>
      <c r="G1333" s="7" t="s">
        <v>99</v>
      </c>
      <c r="H1333" s="7" t="s">
        <v>99</v>
      </c>
      <c r="I1333" s="7" t="s">
        <v>99</v>
      </c>
      <c r="J1333" s="7" t="s">
        <v>99</v>
      </c>
      <c r="K1333" s="7" t="s">
        <v>99</v>
      </c>
      <c r="L1333" s="7" t="s">
        <v>99</v>
      </c>
      <c r="M1333" s="7" t="s">
        <v>99</v>
      </c>
      <c r="N1333" s="7" t="s">
        <v>99</v>
      </c>
      <c r="O1333" s="7" t="s">
        <v>99</v>
      </c>
      <c r="P1333" s="7" t="s">
        <v>99</v>
      </c>
      <c r="Q1333" s="7" t="s">
        <v>99</v>
      </c>
      <c r="R1333" s="7" t="s">
        <v>99</v>
      </c>
      <c r="S1333" s="7" t="s">
        <v>99</v>
      </c>
      <c r="T1333" s="7" t="s">
        <v>99</v>
      </c>
      <c r="U1333" s="7" t="s">
        <v>99</v>
      </c>
      <c r="V1333" s="7" t="s">
        <v>99</v>
      </c>
      <c r="W1333" s="7" t="s">
        <v>99</v>
      </c>
      <c r="X1333" s="7" t="s">
        <v>99</v>
      </c>
      <c r="Y1333" s="7" t="s">
        <v>99</v>
      </c>
      <c r="Z1333" s="7"/>
      <c r="AA1333" s="7"/>
      <c r="AB1333" s="7"/>
      <c r="AC1333" s="7"/>
      <c r="AD1333" s="7"/>
      <c r="AE1333" s="7"/>
      <c r="AF1333" s="7"/>
      <c r="AG1333" s="7"/>
      <c r="AH1333" s="7">
        <v>0</v>
      </c>
    </row>
    <row r="1334" spans="1:34" ht="14.25" customHeight="1">
      <c r="A1334" s="27">
        <v>41791</v>
      </c>
      <c r="B1334" s="7" t="s">
        <v>1764</v>
      </c>
      <c r="C1334" s="7" t="s">
        <v>1863</v>
      </c>
      <c r="D1334" s="7" t="s">
        <v>734</v>
      </c>
      <c r="E1334" s="7" t="s">
        <v>1862</v>
      </c>
      <c r="F1334" s="7" t="s">
        <v>99</v>
      </c>
      <c r="G1334" s="7" t="s">
        <v>99</v>
      </c>
      <c r="H1334" s="7" t="s">
        <v>99</v>
      </c>
      <c r="I1334" s="7" t="s">
        <v>99</v>
      </c>
      <c r="J1334" s="7" t="s">
        <v>99</v>
      </c>
      <c r="K1334" s="7" t="s">
        <v>99</v>
      </c>
      <c r="L1334" s="7" t="s">
        <v>99</v>
      </c>
      <c r="M1334" s="7" t="s">
        <v>99</v>
      </c>
      <c r="N1334" s="7" t="s">
        <v>99</v>
      </c>
      <c r="O1334" s="7" t="s">
        <v>99</v>
      </c>
      <c r="P1334" s="7" t="s">
        <v>99</v>
      </c>
      <c r="Q1334" s="7" t="s">
        <v>99</v>
      </c>
      <c r="R1334" s="7" t="s">
        <v>99</v>
      </c>
      <c r="S1334" s="7" t="s">
        <v>99</v>
      </c>
      <c r="T1334" s="7" t="s">
        <v>99</v>
      </c>
      <c r="U1334" s="7" t="s">
        <v>99</v>
      </c>
      <c r="V1334" s="7" t="s">
        <v>99</v>
      </c>
      <c r="W1334" s="7" t="s">
        <v>99</v>
      </c>
      <c r="X1334" s="7" t="s">
        <v>99</v>
      </c>
      <c r="Y1334" s="7" t="s">
        <v>99</v>
      </c>
      <c r="Z1334" s="7"/>
      <c r="AA1334" s="7"/>
      <c r="AB1334" s="7"/>
      <c r="AC1334" s="7"/>
      <c r="AD1334" s="7"/>
      <c r="AE1334" s="7"/>
      <c r="AF1334" s="7"/>
      <c r="AG1334" s="7"/>
      <c r="AH1334" s="7">
        <v>0</v>
      </c>
    </row>
    <row r="1335" spans="1:34" ht="14.25" customHeight="1">
      <c r="A1335" s="27">
        <v>41791</v>
      </c>
      <c r="B1335" s="7" t="s">
        <v>1764</v>
      </c>
      <c r="C1335" s="7" t="s">
        <v>1865</v>
      </c>
      <c r="D1335" s="7" t="s">
        <v>734</v>
      </c>
      <c r="E1335" s="7" t="s">
        <v>1843</v>
      </c>
      <c r="F1335" s="7">
        <v>5</v>
      </c>
      <c r="G1335" s="7" t="s">
        <v>99</v>
      </c>
      <c r="H1335" s="7" t="s">
        <v>99</v>
      </c>
      <c r="I1335" s="7" t="s">
        <v>99</v>
      </c>
      <c r="J1335" s="7">
        <v>2</v>
      </c>
      <c r="K1335" s="7" t="s">
        <v>99</v>
      </c>
      <c r="L1335" s="7" t="s">
        <v>99</v>
      </c>
      <c r="M1335" s="7" t="s">
        <v>99</v>
      </c>
      <c r="N1335" s="7" t="s">
        <v>99</v>
      </c>
      <c r="O1335" s="7" t="s">
        <v>99</v>
      </c>
      <c r="P1335" s="7" t="s">
        <v>99</v>
      </c>
      <c r="Q1335" s="7" t="s">
        <v>99</v>
      </c>
      <c r="R1335" s="7">
        <v>3</v>
      </c>
      <c r="S1335" s="7" t="s">
        <v>99</v>
      </c>
      <c r="T1335" s="7" t="s">
        <v>99</v>
      </c>
      <c r="U1335" s="7" t="s">
        <v>99</v>
      </c>
      <c r="V1335" s="7" t="s">
        <v>99</v>
      </c>
      <c r="W1335" s="7" t="s">
        <v>99</v>
      </c>
      <c r="X1335" s="7" t="s">
        <v>99</v>
      </c>
      <c r="Y1335" s="7" t="s">
        <v>99</v>
      </c>
      <c r="Z1335" s="7"/>
      <c r="AA1335" s="7"/>
      <c r="AB1335" s="7"/>
      <c r="AC1335" s="7"/>
      <c r="AD1335" s="7"/>
      <c r="AE1335" s="7"/>
      <c r="AF1335" s="7"/>
      <c r="AG1335" s="7"/>
      <c r="AH1335" s="7">
        <v>0</v>
      </c>
    </row>
    <row r="1336" spans="1:34" ht="14.25" customHeight="1">
      <c r="A1336" s="27">
        <v>41791</v>
      </c>
      <c r="B1336" s="7" t="s">
        <v>1764</v>
      </c>
      <c r="C1336" s="7" t="s">
        <v>1865</v>
      </c>
      <c r="D1336" s="7" t="s">
        <v>734</v>
      </c>
      <c r="E1336" s="7" t="s">
        <v>943</v>
      </c>
      <c r="F1336" s="7">
        <v>159</v>
      </c>
      <c r="G1336" s="7" t="s">
        <v>99</v>
      </c>
      <c r="H1336" s="7" t="s">
        <v>99</v>
      </c>
      <c r="I1336" s="7" t="s">
        <v>99</v>
      </c>
      <c r="J1336" s="7">
        <v>41</v>
      </c>
      <c r="K1336" s="7" t="s">
        <v>99</v>
      </c>
      <c r="L1336" s="7" t="s">
        <v>99</v>
      </c>
      <c r="M1336" s="7" t="s">
        <v>99</v>
      </c>
      <c r="N1336" s="7" t="s">
        <v>99</v>
      </c>
      <c r="O1336" s="7" t="s">
        <v>99</v>
      </c>
      <c r="P1336" s="7" t="s">
        <v>99</v>
      </c>
      <c r="Q1336" s="7" t="s">
        <v>99</v>
      </c>
      <c r="R1336" s="7">
        <v>118</v>
      </c>
      <c r="S1336" s="7" t="s">
        <v>99</v>
      </c>
      <c r="T1336" s="7" t="s">
        <v>99</v>
      </c>
      <c r="U1336" s="7" t="s">
        <v>99</v>
      </c>
      <c r="V1336" s="7" t="s">
        <v>99</v>
      </c>
      <c r="W1336" s="7" t="s">
        <v>99</v>
      </c>
      <c r="X1336" s="7" t="s">
        <v>99</v>
      </c>
      <c r="Y1336" s="7" t="s">
        <v>99</v>
      </c>
      <c r="Z1336" s="7"/>
      <c r="AA1336" s="7"/>
      <c r="AB1336" s="7"/>
      <c r="AC1336" s="7"/>
      <c r="AD1336" s="7"/>
      <c r="AE1336" s="7"/>
      <c r="AF1336" s="7"/>
      <c r="AG1336" s="7"/>
      <c r="AH1336" s="7">
        <v>0</v>
      </c>
    </row>
    <row r="1337" spans="1:34" ht="14.25" customHeight="1">
      <c r="A1337" s="27">
        <v>41791</v>
      </c>
      <c r="B1337" s="7" t="s">
        <v>1764</v>
      </c>
      <c r="C1337" s="7" t="s">
        <v>1865</v>
      </c>
      <c r="D1337" s="7" t="s">
        <v>734</v>
      </c>
      <c r="E1337" s="7" t="s">
        <v>1861</v>
      </c>
      <c r="F1337" s="7">
        <v>93</v>
      </c>
      <c r="G1337" s="7" t="s">
        <v>99</v>
      </c>
      <c r="H1337" s="7" t="s">
        <v>99</v>
      </c>
      <c r="I1337" s="7" t="s">
        <v>99</v>
      </c>
      <c r="J1337" s="7">
        <v>19</v>
      </c>
      <c r="K1337" s="7" t="s">
        <v>99</v>
      </c>
      <c r="L1337" s="7" t="s">
        <v>99</v>
      </c>
      <c r="M1337" s="7" t="s">
        <v>99</v>
      </c>
      <c r="N1337" s="7" t="s">
        <v>99</v>
      </c>
      <c r="O1337" s="7" t="s">
        <v>99</v>
      </c>
      <c r="P1337" s="7" t="s">
        <v>99</v>
      </c>
      <c r="Q1337" s="7" t="s">
        <v>99</v>
      </c>
      <c r="R1337" s="7">
        <v>74</v>
      </c>
      <c r="S1337" s="7" t="s">
        <v>99</v>
      </c>
      <c r="T1337" s="7" t="s">
        <v>99</v>
      </c>
      <c r="U1337" s="7" t="s">
        <v>99</v>
      </c>
      <c r="V1337" s="7" t="s">
        <v>99</v>
      </c>
      <c r="W1337" s="7" t="s">
        <v>99</v>
      </c>
      <c r="X1337" s="7" t="s">
        <v>99</v>
      </c>
      <c r="Y1337" s="7" t="s">
        <v>99</v>
      </c>
      <c r="Z1337" s="7"/>
      <c r="AA1337" s="7"/>
      <c r="AB1337" s="7"/>
      <c r="AC1337" s="7"/>
      <c r="AD1337" s="7"/>
      <c r="AE1337" s="7"/>
      <c r="AF1337" s="7"/>
      <c r="AG1337" s="7"/>
      <c r="AH1337" s="7">
        <v>0</v>
      </c>
    </row>
    <row r="1338" spans="1:34" ht="14.25" customHeight="1">
      <c r="A1338" s="27">
        <v>41791</v>
      </c>
      <c r="B1338" s="7" t="s">
        <v>1764</v>
      </c>
      <c r="C1338" s="7" t="s">
        <v>1865</v>
      </c>
      <c r="D1338" s="7" t="s">
        <v>734</v>
      </c>
      <c r="E1338" s="7" t="s">
        <v>1862</v>
      </c>
      <c r="F1338" s="7">
        <v>66</v>
      </c>
      <c r="G1338" s="7" t="s">
        <v>99</v>
      </c>
      <c r="H1338" s="7" t="s">
        <v>99</v>
      </c>
      <c r="I1338" s="7" t="s">
        <v>99</v>
      </c>
      <c r="J1338" s="7">
        <v>22</v>
      </c>
      <c r="K1338" s="7" t="s">
        <v>99</v>
      </c>
      <c r="L1338" s="7" t="s">
        <v>99</v>
      </c>
      <c r="M1338" s="7" t="s">
        <v>99</v>
      </c>
      <c r="N1338" s="7" t="s">
        <v>99</v>
      </c>
      <c r="O1338" s="7" t="s">
        <v>99</v>
      </c>
      <c r="P1338" s="7" t="s">
        <v>99</v>
      </c>
      <c r="Q1338" s="7" t="s">
        <v>99</v>
      </c>
      <c r="R1338" s="7">
        <v>44</v>
      </c>
      <c r="S1338" s="7" t="s">
        <v>99</v>
      </c>
      <c r="T1338" s="7" t="s">
        <v>99</v>
      </c>
      <c r="U1338" s="7" t="s">
        <v>99</v>
      </c>
      <c r="V1338" s="7" t="s">
        <v>99</v>
      </c>
      <c r="W1338" s="7" t="s">
        <v>99</v>
      </c>
      <c r="X1338" s="7" t="s">
        <v>99</v>
      </c>
      <c r="Y1338" s="7" t="s">
        <v>99</v>
      </c>
      <c r="Z1338" s="7"/>
      <c r="AA1338" s="7"/>
      <c r="AB1338" s="7"/>
      <c r="AC1338" s="7"/>
      <c r="AD1338" s="7"/>
      <c r="AE1338" s="7"/>
      <c r="AF1338" s="7"/>
      <c r="AG1338" s="7"/>
      <c r="AH1338" s="7">
        <v>0</v>
      </c>
    </row>
    <row r="1339" spans="1:34" ht="14.25" customHeight="1">
      <c r="A1339" s="27">
        <v>41791</v>
      </c>
      <c r="B1339" s="7" t="s">
        <v>1764</v>
      </c>
      <c r="C1339" s="7" t="s">
        <v>1865</v>
      </c>
      <c r="D1339" s="7" t="s">
        <v>1866</v>
      </c>
      <c r="E1339" s="7" t="s">
        <v>1843</v>
      </c>
      <c r="F1339" s="7">
        <v>3</v>
      </c>
      <c r="G1339" s="7" t="s">
        <v>99</v>
      </c>
      <c r="H1339" s="7" t="s">
        <v>99</v>
      </c>
      <c r="I1339" s="7" t="s">
        <v>99</v>
      </c>
      <c r="J1339" s="7" t="s">
        <v>99</v>
      </c>
      <c r="K1339" s="7" t="s">
        <v>99</v>
      </c>
      <c r="L1339" s="7" t="s">
        <v>99</v>
      </c>
      <c r="M1339" s="7" t="s">
        <v>99</v>
      </c>
      <c r="N1339" s="7" t="s">
        <v>99</v>
      </c>
      <c r="O1339" s="7" t="s">
        <v>99</v>
      </c>
      <c r="P1339" s="7" t="s">
        <v>99</v>
      </c>
      <c r="Q1339" s="7" t="s">
        <v>99</v>
      </c>
      <c r="R1339" s="7">
        <v>3</v>
      </c>
      <c r="S1339" s="7" t="s">
        <v>99</v>
      </c>
      <c r="T1339" s="7" t="s">
        <v>99</v>
      </c>
      <c r="U1339" s="7" t="s">
        <v>99</v>
      </c>
      <c r="V1339" s="7" t="s">
        <v>99</v>
      </c>
      <c r="W1339" s="7" t="s">
        <v>99</v>
      </c>
      <c r="X1339" s="7" t="s">
        <v>99</v>
      </c>
      <c r="Y1339" s="7" t="s">
        <v>99</v>
      </c>
      <c r="Z1339" s="7"/>
      <c r="AA1339" s="7"/>
      <c r="AB1339" s="7"/>
      <c r="AC1339" s="7"/>
      <c r="AD1339" s="7"/>
      <c r="AE1339" s="7"/>
      <c r="AF1339" s="7"/>
      <c r="AG1339" s="7"/>
      <c r="AH1339" s="7">
        <v>0</v>
      </c>
    </row>
    <row r="1340" spans="1:34" ht="14.25" customHeight="1">
      <c r="A1340" s="27">
        <v>41791</v>
      </c>
      <c r="B1340" s="7" t="s">
        <v>1764</v>
      </c>
      <c r="C1340" s="7" t="s">
        <v>1865</v>
      </c>
      <c r="D1340" s="7" t="s">
        <v>1866</v>
      </c>
      <c r="E1340" s="7" t="s">
        <v>943</v>
      </c>
      <c r="F1340" s="7">
        <v>118</v>
      </c>
      <c r="G1340" s="7" t="s">
        <v>99</v>
      </c>
      <c r="H1340" s="7" t="s">
        <v>99</v>
      </c>
      <c r="I1340" s="7" t="s">
        <v>99</v>
      </c>
      <c r="J1340" s="7" t="s">
        <v>99</v>
      </c>
      <c r="K1340" s="7" t="s">
        <v>99</v>
      </c>
      <c r="L1340" s="7" t="s">
        <v>99</v>
      </c>
      <c r="M1340" s="7" t="s">
        <v>99</v>
      </c>
      <c r="N1340" s="7" t="s">
        <v>99</v>
      </c>
      <c r="O1340" s="7" t="s">
        <v>99</v>
      </c>
      <c r="P1340" s="7" t="s">
        <v>99</v>
      </c>
      <c r="Q1340" s="7" t="s">
        <v>99</v>
      </c>
      <c r="R1340" s="7">
        <v>118</v>
      </c>
      <c r="S1340" s="7" t="s">
        <v>99</v>
      </c>
      <c r="T1340" s="7" t="s">
        <v>99</v>
      </c>
      <c r="U1340" s="7" t="s">
        <v>99</v>
      </c>
      <c r="V1340" s="7" t="s">
        <v>99</v>
      </c>
      <c r="W1340" s="7" t="s">
        <v>99</v>
      </c>
      <c r="X1340" s="7" t="s">
        <v>99</v>
      </c>
      <c r="Y1340" s="7" t="s">
        <v>99</v>
      </c>
      <c r="Z1340" s="7"/>
      <c r="AA1340" s="7"/>
      <c r="AB1340" s="7"/>
      <c r="AC1340" s="7"/>
      <c r="AD1340" s="7"/>
      <c r="AE1340" s="7"/>
      <c r="AF1340" s="7"/>
      <c r="AG1340" s="7"/>
      <c r="AH1340" s="7">
        <v>0</v>
      </c>
    </row>
    <row r="1341" spans="1:34" ht="14.25" customHeight="1">
      <c r="A1341" s="27">
        <v>41791</v>
      </c>
      <c r="B1341" s="7" t="s">
        <v>1764</v>
      </c>
      <c r="C1341" s="7" t="s">
        <v>1865</v>
      </c>
      <c r="D1341" s="7" t="s">
        <v>1866</v>
      </c>
      <c r="E1341" s="7" t="s">
        <v>1861</v>
      </c>
      <c r="F1341" s="7">
        <v>74</v>
      </c>
      <c r="G1341" s="7" t="s">
        <v>99</v>
      </c>
      <c r="H1341" s="7" t="s">
        <v>99</v>
      </c>
      <c r="I1341" s="7" t="s">
        <v>99</v>
      </c>
      <c r="J1341" s="7" t="s">
        <v>99</v>
      </c>
      <c r="K1341" s="7" t="s">
        <v>99</v>
      </c>
      <c r="L1341" s="7" t="s">
        <v>99</v>
      </c>
      <c r="M1341" s="7" t="s">
        <v>99</v>
      </c>
      <c r="N1341" s="7" t="s">
        <v>99</v>
      </c>
      <c r="O1341" s="7" t="s">
        <v>99</v>
      </c>
      <c r="P1341" s="7" t="s">
        <v>99</v>
      </c>
      <c r="Q1341" s="7" t="s">
        <v>99</v>
      </c>
      <c r="R1341" s="7">
        <v>74</v>
      </c>
      <c r="S1341" s="7" t="s">
        <v>99</v>
      </c>
      <c r="T1341" s="7" t="s">
        <v>99</v>
      </c>
      <c r="U1341" s="7" t="s">
        <v>99</v>
      </c>
      <c r="V1341" s="7" t="s">
        <v>99</v>
      </c>
      <c r="W1341" s="7" t="s">
        <v>99</v>
      </c>
      <c r="X1341" s="7" t="s">
        <v>99</v>
      </c>
      <c r="Y1341" s="7" t="s">
        <v>99</v>
      </c>
      <c r="Z1341" s="7"/>
      <c r="AA1341" s="7"/>
      <c r="AB1341" s="7"/>
      <c r="AC1341" s="7"/>
      <c r="AD1341" s="7"/>
      <c r="AE1341" s="7"/>
      <c r="AF1341" s="7"/>
      <c r="AG1341" s="7"/>
      <c r="AH1341" s="7">
        <v>0</v>
      </c>
    </row>
    <row r="1342" spans="1:34" ht="14.25" customHeight="1">
      <c r="A1342" s="27">
        <v>41791</v>
      </c>
      <c r="B1342" s="7" t="s">
        <v>1764</v>
      </c>
      <c r="C1342" s="7" t="s">
        <v>1865</v>
      </c>
      <c r="D1342" s="7" t="s">
        <v>1866</v>
      </c>
      <c r="E1342" s="7" t="s">
        <v>1862</v>
      </c>
      <c r="F1342" s="7">
        <v>44</v>
      </c>
      <c r="G1342" s="7" t="s">
        <v>99</v>
      </c>
      <c r="H1342" s="7" t="s">
        <v>99</v>
      </c>
      <c r="I1342" s="7" t="s">
        <v>99</v>
      </c>
      <c r="J1342" s="7" t="s">
        <v>99</v>
      </c>
      <c r="K1342" s="7" t="s">
        <v>99</v>
      </c>
      <c r="L1342" s="7" t="s">
        <v>99</v>
      </c>
      <c r="M1342" s="7" t="s">
        <v>99</v>
      </c>
      <c r="N1342" s="7" t="s">
        <v>99</v>
      </c>
      <c r="O1342" s="7" t="s">
        <v>99</v>
      </c>
      <c r="P1342" s="7" t="s">
        <v>99</v>
      </c>
      <c r="Q1342" s="7" t="s">
        <v>99</v>
      </c>
      <c r="R1342" s="7">
        <v>44</v>
      </c>
      <c r="S1342" s="7" t="s">
        <v>99</v>
      </c>
      <c r="T1342" s="7" t="s">
        <v>99</v>
      </c>
      <c r="U1342" s="7" t="s">
        <v>99</v>
      </c>
      <c r="V1342" s="7" t="s">
        <v>99</v>
      </c>
      <c r="W1342" s="7" t="s">
        <v>99</v>
      </c>
      <c r="X1342" s="7" t="s">
        <v>99</v>
      </c>
      <c r="Y1342" s="7" t="s">
        <v>99</v>
      </c>
      <c r="Z1342" s="7"/>
      <c r="AA1342" s="7"/>
      <c r="AB1342" s="7"/>
      <c r="AC1342" s="7"/>
      <c r="AD1342" s="7"/>
      <c r="AE1342" s="7"/>
      <c r="AF1342" s="7"/>
      <c r="AG1342" s="7"/>
      <c r="AH1342" s="7">
        <v>0</v>
      </c>
    </row>
    <row r="1343" spans="1:34" ht="14.25" customHeight="1">
      <c r="A1343" s="27">
        <v>41791</v>
      </c>
      <c r="B1343" s="7" t="s">
        <v>1764</v>
      </c>
      <c r="C1343" s="7" t="s">
        <v>1865</v>
      </c>
      <c r="D1343" s="7" t="s">
        <v>1374</v>
      </c>
      <c r="E1343" s="7" t="s">
        <v>1843</v>
      </c>
      <c r="F1343" s="7">
        <v>2</v>
      </c>
      <c r="G1343" s="7" t="s">
        <v>99</v>
      </c>
      <c r="H1343" s="7" t="s">
        <v>99</v>
      </c>
      <c r="I1343" s="7" t="s">
        <v>99</v>
      </c>
      <c r="J1343" s="7">
        <v>2</v>
      </c>
      <c r="K1343" s="7" t="s">
        <v>99</v>
      </c>
      <c r="L1343" s="7" t="s">
        <v>99</v>
      </c>
      <c r="M1343" s="7" t="s">
        <v>99</v>
      </c>
      <c r="N1343" s="7" t="s">
        <v>99</v>
      </c>
      <c r="O1343" s="7" t="s">
        <v>99</v>
      </c>
      <c r="P1343" s="7" t="s">
        <v>99</v>
      </c>
      <c r="Q1343" s="7" t="s">
        <v>99</v>
      </c>
      <c r="R1343" s="7" t="s">
        <v>99</v>
      </c>
      <c r="S1343" s="7" t="s">
        <v>99</v>
      </c>
      <c r="T1343" s="7" t="s">
        <v>99</v>
      </c>
      <c r="U1343" s="7" t="s">
        <v>99</v>
      </c>
      <c r="V1343" s="7" t="s">
        <v>99</v>
      </c>
      <c r="W1343" s="7" t="s">
        <v>99</v>
      </c>
      <c r="X1343" s="7" t="s">
        <v>99</v>
      </c>
      <c r="Y1343" s="7" t="s">
        <v>99</v>
      </c>
      <c r="Z1343" s="7"/>
      <c r="AA1343" s="7"/>
      <c r="AB1343" s="7"/>
      <c r="AC1343" s="7"/>
      <c r="AD1343" s="7"/>
      <c r="AE1343" s="7"/>
      <c r="AF1343" s="7"/>
      <c r="AG1343" s="7"/>
      <c r="AH1343" s="7">
        <v>0</v>
      </c>
    </row>
    <row r="1344" spans="1:34" ht="14.25" customHeight="1">
      <c r="A1344" s="27">
        <v>41791</v>
      </c>
      <c r="B1344" s="7" t="s">
        <v>1764</v>
      </c>
      <c r="C1344" s="7" t="s">
        <v>1865</v>
      </c>
      <c r="D1344" s="7" t="s">
        <v>1374</v>
      </c>
      <c r="E1344" s="7" t="s">
        <v>943</v>
      </c>
      <c r="F1344" s="7">
        <v>41</v>
      </c>
      <c r="G1344" s="7" t="s">
        <v>99</v>
      </c>
      <c r="H1344" s="7" t="s">
        <v>99</v>
      </c>
      <c r="I1344" s="7" t="s">
        <v>99</v>
      </c>
      <c r="J1344" s="7">
        <v>41</v>
      </c>
      <c r="K1344" s="7" t="s">
        <v>99</v>
      </c>
      <c r="L1344" s="7" t="s">
        <v>99</v>
      </c>
      <c r="M1344" s="7" t="s">
        <v>99</v>
      </c>
      <c r="N1344" s="7" t="s">
        <v>99</v>
      </c>
      <c r="O1344" s="7" t="s">
        <v>99</v>
      </c>
      <c r="P1344" s="7" t="s">
        <v>99</v>
      </c>
      <c r="Q1344" s="7" t="s">
        <v>99</v>
      </c>
      <c r="R1344" s="7" t="s">
        <v>99</v>
      </c>
      <c r="S1344" s="7" t="s">
        <v>99</v>
      </c>
      <c r="T1344" s="7" t="s">
        <v>99</v>
      </c>
      <c r="U1344" s="7" t="s">
        <v>99</v>
      </c>
      <c r="V1344" s="7" t="s">
        <v>99</v>
      </c>
      <c r="W1344" s="7" t="s">
        <v>99</v>
      </c>
      <c r="X1344" s="7" t="s">
        <v>99</v>
      </c>
      <c r="Y1344" s="7" t="s">
        <v>99</v>
      </c>
      <c r="Z1344" s="7"/>
      <c r="AA1344" s="7"/>
      <c r="AB1344" s="7"/>
      <c r="AC1344" s="7"/>
      <c r="AD1344" s="7"/>
      <c r="AE1344" s="7"/>
      <c r="AF1344" s="7"/>
      <c r="AG1344" s="7"/>
      <c r="AH1344" s="7">
        <v>0</v>
      </c>
    </row>
    <row r="1345" spans="1:34" ht="14.25" customHeight="1">
      <c r="A1345" s="27">
        <v>41791</v>
      </c>
      <c r="B1345" s="7" t="s">
        <v>1764</v>
      </c>
      <c r="C1345" s="7" t="s">
        <v>1865</v>
      </c>
      <c r="D1345" s="7" t="s">
        <v>1374</v>
      </c>
      <c r="E1345" s="7" t="s">
        <v>1861</v>
      </c>
      <c r="F1345" s="7">
        <v>19</v>
      </c>
      <c r="G1345" s="7" t="s">
        <v>99</v>
      </c>
      <c r="H1345" s="7" t="s">
        <v>99</v>
      </c>
      <c r="I1345" s="7" t="s">
        <v>99</v>
      </c>
      <c r="J1345" s="7">
        <v>19</v>
      </c>
      <c r="K1345" s="7" t="s">
        <v>99</v>
      </c>
      <c r="L1345" s="7" t="s">
        <v>99</v>
      </c>
      <c r="M1345" s="7" t="s">
        <v>99</v>
      </c>
      <c r="N1345" s="7" t="s">
        <v>99</v>
      </c>
      <c r="O1345" s="7" t="s">
        <v>99</v>
      </c>
      <c r="P1345" s="7" t="s">
        <v>99</v>
      </c>
      <c r="Q1345" s="7" t="s">
        <v>99</v>
      </c>
      <c r="R1345" s="7" t="s">
        <v>99</v>
      </c>
      <c r="S1345" s="7" t="s">
        <v>99</v>
      </c>
      <c r="T1345" s="7" t="s">
        <v>99</v>
      </c>
      <c r="U1345" s="7" t="s">
        <v>99</v>
      </c>
      <c r="V1345" s="7" t="s">
        <v>99</v>
      </c>
      <c r="W1345" s="7" t="s">
        <v>99</v>
      </c>
      <c r="X1345" s="7" t="s">
        <v>99</v>
      </c>
      <c r="Y1345" s="7" t="s">
        <v>99</v>
      </c>
      <c r="Z1345" s="7"/>
      <c r="AA1345" s="7"/>
      <c r="AB1345" s="7"/>
      <c r="AC1345" s="7"/>
      <c r="AD1345" s="7"/>
      <c r="AE1345" s="7"/>
      <c r="AF1345" s="7"/>
      <c r="AG1345" s="7"/>
      <c r="AH1345" s="7">
        <v>0</v>
      </c>
    </row>
    <row r="1346" spans="1:34" ht="14.25" customHeight="1">
      <c r="A1346" s="27">
        <v>41791</v>
      </c>
      <c r="B1346" s="7" t="s">
        <v>1764</v>
      </c>
      <c r="C1346" s="7" t="s">
        <v>1865</v>
      </c>
      <c r="D1346" s="7" t="s">
        <v>1374</v>
      </c>
      <c r="E1346" s="7" t="s">
        <v>1862</v>
      </c>
      <c r="F1346" s="7">
        <v>22</v>
      </c>
      <c r="G1346" s="7" t="s">
        <v>99</v>
      </c>
      <c r="H1346" s="7" t="s">
        <v>99</v>
      </c>
      <c r="I1346" s="7" t="s">
        <v>99</v>
      </c>
      <c r="J1346" s="7">
        <v>22</v>
      </c>
      <c r="K1346" s="7" t="s">
        <v>99</v>
      </c>
      <c r="L1346" s="7" t="s">
        <v>99</v>
      </c>
      <c r="M1346" s="7" t="s">
        <v>99</v>
      </c>
      <c r="N1346" s="7" t="s">
        <v>99</v>
      </c>
      <c r="O1346" s="7" t="s">
        <v>99</v>
      </c>
      <c r="P1346" s="7" t="s">
        <v>99</v>
      </c>
      <c r="Q1346" s="7" t="s">
        <v>99</v>
      </c>
      <c r="R1346" s="7" t="s">
        <v>99</v>
      </c>
      <c r="S1346" s="7" t="s">
        <v>99</v>
      </c>
      <c r="T1346" s="7" t="s">
        <v>99</v>
      </c>
      <c r="U1346" s="7" t="s">
        <v>99</v>
      </c>
      <c r="V1346" s="7" t="s">
        <v>99</v>
      </c>
      <c r="W1346" s="7" t="s">
        <v>99</v>
      </c>
      <c r="X1346" s="7" t="s">
        <v>99</v>
      </c>
      <c r="Y1346" s="7" t="s">
        <v>99</v>
      </c>
      <c r="Z1346" s="7"/>
      <c r="AA1346" s="7"/>
      <c r="AB1346" s="7"/>
      <c r="AC1346" s="7"/>
      <c r="AD1346" s="7"/>
      <c r="AE1346" s="7"/>
      <c r="AF1346" s="7"/>
      <c r="AG1346" s="7"/>
      <c r="AH1346" s="7">
        <v>0</v>
      </c>
    </row>
    <row r="1347" spans="1:34" ht="14.25" customHeight="1">
      <c r="A1347" s="27">
        <v>41791</v>
      </c>
      <c r="B1347" s="7" t="s">
        <v>1764</v>
      </c>
      <c r="C1347" s="7" t="s">
        <v>405</v>
      </c>
      <c r="D1347" s="7" t="s">
        <v>734</v>
      </c>
      <c r="E1347" s="7" t="s">
        <v>1843</v>
      </c>
      <c r="F1347" s="7" t="s">
        <v>99</v>
      </c>
      <c r="G1347" s="7" t="s">
        <v>99</v>
      </c>
      <c r="H1347" s="7" t="s">
        <v>99</v>
      </c>
      <c r="I1347" s="7" t="s">
        <v>99</v>
      </c>
      <c r="J1347" s="7" t="s">
        <v>99</v>
      </c>
      <c r="K1347" s="7" t="s">
        <v>99</v>
      </c>
      <c r="L1347" s="7" t="s">
        <v>99</v>
      </c>
      <c r="M1347" s="7" t="s">
        <v>99</v>
      </c>
      <c r="N1347" s="7" t="s">
        <v>99</v>
      </c>
      <c r="O1347" s="7" t="s">
        <v>99</v>
      </c>
      <c r="P1347" s="7" t="s">
        <v>99</v>
      </c>
      <c r="Q1347" s="7" t="s">
        <v>99</v>
      </c>
      <c r="R1347" s="7" t="s">
        <v>99</v>
      </c>
      <c r="S1347" s="7" t="s">
        <v>99</v>
      </c>
      <c r="T1347" s="7" t="s">
        <v>99</v>
      </c>
      <c r="U1347" s="7" t="s">
        <v>99</v>
      </c>
      <c r="V1347" s="7" t="s">
        <v>99</v>
      </c>
      <c r="W1347" s="7" t="s">
        <v>99</v>
      </c>
      <c r="X1347" s="7" t="s">
        <v>99</v>
      </c>
      <c r="Y1347" s="7" t="s">
        <v>99</v>
      </c>
      <c r="Z1347" s="7"/>
      <c r="AA1347" s="7"/>
      <c r="AB1347" s="7"/>
      <c r="AC1347" s="7"/>
      <c r="AD1347" s="7"/>
      <c r="AE1347" s="7"/>
      <c r="AF1347" s="7"/>
      <c r="AG1347" s="7"/>
      <c r="AH1347" s="7">
        <v>0</v>
      </c>
    </row>
    <row r="1348" spans="1:34" ht="14.25" customHeight="1">
      <c r="A1348" s="27">
        <v>41791</v>
      </c>
      <c r="B1348" s="7" t="s">
        <v>1764</v>
      </c>
      <c r="C1348" s="7" t="s">
        <v>405</v>
      </c>
      <c r="D1348" s="7" t="s">
        <v>734</v>
      </c>
      <c r="E1348" s="7" t="s">
        <v>943</v>
      </c>
      <c r="F1348" s="7" t="s">
        <v>99</v>
      </c>
      <c r="G1348" s="7" t="s">
        <v>99</v>
      </c>
      <c r="H1348" s="7" t="s">
        <v>99</v>
      </c>
      <c r="I1348" s="7" t="s">
        <v>99</v>
      </c>
      <c r="J1348" s="7" t="s">
        <v>99</v>
      </c>
      <c r="K1348" s="7" t="s">
        <v>99</v>
      </c>
      <c r="L1348" s="7" t="s">
        <v>99</v>
      </c>
      <c r="M1348" s="7" t="s">
        <v>99</v>
      </c>
      <c r="N1348" s="7" t="s">
        <v>99</v>
      </c>
      <c r="O1348" s="7" t="s">
        <v>99</v>
      </c>
      <c r="P1348" s="7" t="s">
        <v>99</v>
      </c>
      <c r="Q1348" s="7" t="s">
        <v>99</v>
      </c>
      <c r="R1348" s="7" t="s">
        <v>99</v>
      </c>
      <c r="S1348" s="7" t="s">
        <v>99</v>
      </c>
      <c r="T1348" s="7" t="s">
        <v>99</v>
      </c>
      <c r="U1348" s="7" t="s">
        <v>99</v>
      </c>
      <c r="V1348" s="7" t="s">
        <v>99</v>
      </c>
      <c r="W1348" s="7" t="s">
        <v>99</v>
      </c>
      <c r="X1348" s="7" t="s">
        <v>99</v>
      </c>
      <c r="Y1348" s="7" t="s">
        <v>99</v>
      </c>
      <c r="Z1348" s="7"/>
      <c r="AA1348" s="7"/>
      <c r="AB1348" s="7"/>
      <c r="AC1348" s="7"/>
      <c r="AD1348" s="7"/>
      <c r="AE1348" s="7"/>
      <c r="AF1348" s="7"/>
      <c r="AG1348" s="7"/>
      <c r="AH1348" s="7">
        <v>0</v>
      </c>
    </row>
    <row r="1349" spans="1:34" ht="14.25" customHeight="1">
      <c r="A1349" s="27">
        <v>41791</v>
      </c>
      <c r="B1349" s="7" t="s">
        <v>1764</v>
      </c>
      <c r="C1349" s="7" t="s">
        <v>405</v>
      </c>
      <c r="D1349" s="7" t="s">
        <v>734</v>
      </c>
      <c r="E1349" s="7" t="s">
        <v>1861</v>
      </c>
      <c r="F1349" s="7" t="s">
        <v>99</v>
      </c>
      <c r="G1349" s="7" t="s">
        <v>99</v>
      </c>
      <c r="H1349" s="7" t="s">
        <v>99</v>
      </c>
      <c r="I1349" s="7" t="s">
        <v>99</v>
      </c>
      <c r="J1349" s="7" t="s">
        <v>99</v>
      </c>
      <c r="K1349" s="7" t="s">
        <v>99</v>
      </c>
      <c r="L1349" s="7" t="s">
        <v>99</v>
      </c>
      <c r="M1349" s="7" t="s">
        <v>99</v>
      </c>
      <c r="N1349" s="7" t="s">
        <v>99</v>
      </c>
      <c r="O1349" s="7" t="s">
        <v>99</v>
      </c>
      <c r="P1349" s="7" t="s">
        <v>99</v>
      </c>
      <c r="Q1349" s="7" t="s">
        <v>99</v>
      </c>
      <c r="R1349" s="7" t="s">
        <v>99</v>
      </c>
      <c r="S1349" s="7" t="s">
        <v>99</v>
      </c>
      <c r="T1349" s="7" t="s">
        <v>99</v>
      </c>
      <c r="U1349" s="7" t="s">
        <v>99</v>
      </c>
      <c r="V1349" s="7" t="s">
        <v>99</v>
      </c>
      <c r="W1349" s="7" t="s">
        <v>99</v>
      </c>
      <c r="X1349" s="7" t="s">
        <v>99</v>
      </c>
      <c r="Y1349" s="7" t="s">
        <v>99</v>
      </c>
      <c r="Z1349" s="7"/>
      <c r="AA1349" s="7"/>
      <c r="AB1349" s="7"/>
      <c r="AC1349" s="7"/>
      <c r="AD1349" s="7"/>
      <c r="AE1349" s="7"/>
      <c r="AF1349" s="7"/>
      <c r="AG1349" s="7"/>
      <c r="AH1349" s="7">
        <v>0</v>
      </c>
    </row>
    <row r="1350" spans="1:34" ht="14.25" customHeight="1">
      <c r="A1350" s="27">
        <v>41791</v>
      </c>
      <c r="B1350" s="7" t="s">
        <v>1764</v>
      </c>
      <c r="C1350" s="7" t="s">
        <v>405</v>
      </c>
      <c r="D1350" s="7" t="s">
        <v>734</v>
      </c>
      <c r="E1350" s="7" t="s">
        <v>1862</v>
      </c>
      <c r="F1350" s="7" t="s">
        <v>99</v>
      </c>
      <c r="G1350" s="7" t="s">
        <v>99</v>
      </c>
      <c r="H1350" s="7" t="s">
        <v>99</v>
      </c>
      <c r="I1350" s="7" t="s">
        <v>99</v>
      </c>
      <c r="J1350" s="7" t="s">
        <v>99</v>
      </c>
      <c r="K1350" s="7" t="s">
        <v>99</v>
      </c>
      <c r="L1350" s="7" t="s">
        <v>99</v>
      </c>
      <c r="M1350" s="7" t="s">
        <v>99</v>
      </c>
      <c r="N1350" s="7" t="s">
        <v>99</v>
      </c>
      <c r="O1350" s="7" t="s">
        <v>99</v>
      </c>
      <c r="P1350" s="7" t="s">
        <v>99</v>
      </c>
      <c r="Q1350" s="7" t="s">
        <v>99</v>
      </c>
      <c r="R1350" s="7" t="s">
        <v>99</v>
      </c>
      <c r="S1350" s="7" t="s">
        <v>99</v>
      </c>
      <c r="T1350" s="7" t="s">
        <v>99</v>
      </c>
      <c r="U1350" s="7" t="s">
        <v>99</v>
      </c>
      <c r="V1350" s="7" t="s">
        <v>99</v>
      </c>
      <c r="W1350" s="7" t="s">
        <v>99</v>
      </c>
      <c r="X1350" s="7" t="s">
        <v>99</v>
      </c>
      <c r="Y1350" s="7" t="s">
        <v>99</v>
      </c>
      <c r="Z1350" s="7"/>
      <c r="AA1350" s="7"/>
      <c r="AB1350" s="7"/>
      <c r="AC1350" s="7"/>
      <c r="AD1350" s="7"/>
      <c r="AE1350" s="7"/>
      <c r="AF1350" s="7"/>
      <c r="AG1350" s="7"/>
      <c r="AH1350" s="7">
        <v>0</v>
      </c>
    </row>
    <row r="1351" spans="1:34">
      <c r="A1351" s="27">
        <v>41791</v>
      </c>
      <c r="B1351" s="7" t="s">
        <v>1589</v>
      </c>
      <c r="C1351" s="7" t="s">
        <v>1151</v>
      </c>
      <c r="D1351" s="7" t="s">
        <v>734</v>
      </c>
      <c r="E1351" s="7" t="s">
        <v>1843</v>
      </c>
      <c r="F1351" s="7">
        <v>118</v>
      </c>
      <c r="G1351" s="7">
        <v>49</v>
      </c>
      <c r="H1351" s="7">
        <v>15</v>
      </c>
      <c r="I1351" s="7" t="s">
        <v>99</v>
      </c>
      <c r="J1351" s="7">
        <v>23</v>
      </c>
      <c r="K1351" s="7" t="s">
        <v>99</v>
      </c>
      <c r="L1351" s="7" t="s">
        <v>99</v>
      </c>
      <c r="M1351" s="7" t="s">
        <v>99</v>
      </c>
      <c r="N1351" s="7" t="s">
        <v>99</v>
      </c>
      <c r="O1351" s="7" t="s">
        <v>99</v>
      </c>
      <c r="P1351" s="7">
        <v>5</v>
      </c>
      <c r="Q1351" s="7">
        <v>5</v>
      </c>
      <c r="R1351" s="7">
        <v>4</v>
      </c>
      <c r="S1351" s="7">
        <v>6</v>
      </c>
      <c r="T1351" s="7">
        <v>2</v>
      </c>
      <c r="U1351" s="7">
        <v>3</v>
      </c>
      <c r="V1351" s="7" t="s">
        <v>99</v>
      </c>
      <c r="W1351" s="7">
        <v>1</v>
      </c>
      <c r="X1351" s="7">
        <v>2</v>
      </c>
      <c r="Y1351" s="7">
        <v>3</v>
      </c>
      <c r="Z1351" s="7"/>
      <c r="AA1351" s="7"/>
      <c r="AB1351" s="7"/>
      <c r="AC1351" s="7"/>
      <c r="AD1351" s="7"/>
      <c r="AE1351" s="7"/>
      <c r="AF1351" s="7"/>
      <c r="AG1351" s="7"/>
      <c r="AH1351" s="7">
        <v>0</v>
      </c>
    </row>
    <row r="1352" spans="1:34">
      <c r="A1352" s="27">
        <v>41791</v>
      </c>
      <c r="B1352" s="7" t="s">
        <v>1589</v>
      </c>
      <c r="C1352" s="7" t="s">
        <v>1151</v>
      </c>
      <c r="D1352" s="7" t="s">
        <v>734</v>
      </c>
      <c r="E1352" s="7" t="s">
        <v>943</v>
      </c>
      <c r="F1352" s="7">
        <v>1161</v>
      </c>
      <c r="G1352" s="7">
        <v>724</v>
      </c>
      <c r="H1352" s="7">
        <v>92</v>
      </c>
      <c r="I1352" s="7" t="s">
        <v>99</v>
      </c>
      <c r="J1352" s="7">
        <v>111</v>
      </c>
      <c r="K1352" s="7" t="s">
        <v>99</v>
      </c>
      <c r="L1352" s="7" t="s">
        <v>99</v>
      </c>
      <c r="M1352" s="7" t="s">
        <v>99</v>
      </c>
      <c r="N1352" s="7" t="s">
        <v>99</v>
      </c>
      <c r="O1352" s="7" t="s">
        <v>99</v>
      </c>
      <c r="P1352" s="7">
        <v>45</v>
      </c>
      <c r="Q1352" s="7">
        <v>43</v>
      </c>
      <c r="R1352" s="7">
        <v>39</v>
      </c>
      <c r="S1352" s="7">
        <v>39</v>
      </c>
      <c r="T1352" s="7">
        <v>3</v>
      </c>
      <c r="U1352" s="7">
        <v>5</v>
      </c>
      <c r="V1352" s="7" t="s">
        <v>99</v>
      </c>
      <c r="W1352" s="7">
        <v>9</v>
      </c>
      <c r="X1352" s="7">
        <v>38</v>
      </c>
      <c r="Y1352" s="7">
        <v>13</v>
      </c>
      <c r="Z1352" s="7"/>
      <c r="AA1352" s="7"/>
      <c r="AB1352" s="7"/>
      <c r="AC1352" s="7"/>
      <c r="AD1352" s="7"/>
      <c r="AE1352" s="7"/>
      <c r="AF1352" s="7"/>
      <c r="AG1352" s="7"/>
      <c r="AH1352" s="7">
        <v>0</v>
      </c>
    </row>
    <row r="1353" spans="1:34">
      <c r="A1353" s="27">
        <v>41791</v>
      </c>
      <c r="B1353" s="7" t="s">
        <v>1589</v>
      </c>
      <c r="C1353" s="7" t="s">
        <v>1151</v>
      </c>
      <c r="D1353" s="7" t="s">
        <v>734</v>
      </c>
      <c r="E1353" s="7" t="s">
        <v>1861</v>
      </c>
      <c r="F1353" s="7">
        <v>884</v>
      </c>
      <c r="G1353" s="7">
        <v>545</v>
      </c>
      <c r="H1353" s="7">
        <v>76</v>
      </c>
      <c r="I1353" s="7" t="s">
        <v>99</v>
      </c>
      <c r="J1353" s="7">
        <v>68</v>
      </c>
      <c r="K1353" s="7" t="s">
        <v>99</v>
      </c>
      <c r="L1353" s="7" t="s">
        <v>99</v>
      </c>
      <c r="M1353" s="7" t="s">
        <v>99</v>
      </c>
      <c r="N1353" s="7" t="s">
        <v>99</v>
      </c>
      <c r="O1353" s="7" t="s">
        <v>99</v>
      </c>
      <c r="P1353" s="7">
        <v>38</v>
      </c>
      <c r="Q1353" s="7">
        <v>35</v>
      </c>
      <c r="R1353" s="7">
        <v>35</v>
      </c>
      <c r="S1353" s="7">
        <v>34</v>
      </c>
      <c r="T1353" s="7">
        <v>1</v>
      </c>
      <c r="U1353" s="7">
        <v>3</v>
      </c>
      <c r="V1353" s="7" t="s">
        <v>99</v>
      </c>
      <c r="W1353" s="7">
        <v>9</v>
      </c>
      <c r="X1353" s="7">
        <v>34</v>
      </c>
      <c r="Y1353" s="7">
        <v>6</v>
      </c>
      <c r="Z1353" s="7"/>
      <c r="AA1353" s="7"/>
      <c r="AB1353" s="7"/>
      <c r="AC1353" s="7"/>
      <c r="AD1353" s="7"/>
      <c r="AE1353" s="7"/>
      <c r="AF1353" s="7"/>
      <c r="AG1353" s="7"/>
      <c r="AH1353" s="7">
        <v>0</v>
      </c>
    </row>
    <row r="1354" spans="1:34">
      <c r="A1354" s="27">
        <v>41791</v>
      </c>
      <c r="B1354" s="7" t="s">
        <v>1589</v>
      </c>
      <c r="C1354" s="7" t="s">
        <v>1151</v>
      </c>
      <c r="D1354" s="7" t="s">
        <v>734</v>
      </c>
      <c r="E1354" s="7" t="s">
        <v>1862</v>
      </c>
      <c r="F1354" s="7">
        <v>277</v>
      </c>
      <c r="G1354" s="7">
        <v>179</v>
      </c>
      <c r="H1354" s="7">
        <v>16</v>
      </c>
      <c r="I1354" s="7" t="s">
        <v>99</v>
      </c>
      <c r="J1354" s="7">
        <v>43</v>
      </c>
      <c r="K1354" s="7" t="s">
        <v>99</v>
      </c>
      <c r="L1354" s="7" t="s">
        <v>99</v>
      </c>
      <c r="M1354" s="7" t="s">
        <v>99</v>
      </c>
      <c r="N1354" s="7" t="s">
        <v>99</v>
      </c>
      <c r="O1354" s="7" t="s">
        <v>99</v>
      </c>
      <c r="P1354" s="7">
        <v>7</v>
      </c>
      <c r="Q1354" s="7">
        <v>8</v>
      </c>
      <c r="R1354" s="7">
        <v>4</v>
      </c>
      <c r="S1354" s="7">
        <v>5</v>
      </c>
      <c r="T1354" s="7">
        <v>2</v>
      </c>
      <c r="U1354" s="7">
        <v>2</v>
      </c>
      <c r="V1354" s="7" t="s">
        <v>99</v>
      </c>
      <c r="W1354" s="7" t="s">
        <v>99</v>
      </c>
      <c r="X1354" s="7">
        <v>4</v>
      </c>
      <c r="Y1354" s="7">
        <v>7</v>
      </c>
      <c r="Z1354" s="7"/>
      <c r="AA1354" s="7"/>
      <c r="AB1354" s="7"/>
      <c r="AC1354" s="7"/>
      <c r="AD1354" s="7"/>
      <c r="AE1354" s="7"/>
      <c r="AF1354" s="7"/>
      <c r="AG1354" s="7"/>
      <c r="AH1354" s="7">
        <v>0</v>
      </c>
    </row>
    <row r="1355" spans="1:34" ht="14.25" customHeight="1">
      <c r="A1355" s="27">
        <v>41791</v>
      </c>
      <c r="B1355" s="7" t="s">
        <v>1589</v>
      </c>
      <c r="C1355" s="7" t="s">
        <v>1863</v>
      </c>
      <c r="D1355" s="7" t="s">
        <v>734</v>
      </c>
      <c r="E1355" s="7" t="s">
        <v>1843</v>
      </c>
      <c r="F1355" s="7">
        <v>22</v>
      </c>
      <c r="G1355" s="7">
        <v>6</v>
      </c>
      <c r="H1355" s="7">
        <v>3</v>
      </c>
      <c r="I1355" s="7" t="s">
        <v>99</v>
      </c>
      <c r="J1355" s="7">
        <v>5</v>
      </c>
      <c r="K1355" s="7" t="s">
        <v>99</v>
      </c>
      <c r="L1355" s="7" t="s">
        <v>99</v>
      </c>
      <c r="M1355" s="7" t="s">
        <v>99</v>
      </c>
      <c r="N1355" s="7" t="s">
        <v>99</v>
      </c>
      <c r="O1355" s="7" t="s">
        <v>99</v>
      </c>
      <c r="P1355" s="7">
        <v>4</v>
      </c>
      <c r="Q1355" s="7" t="s">
        <v>99</v>
      </c>
      <c r="R1355" s="7" t="s">
        <v>99</v>
      </c>
      <c r="S1355" s="7">
        <v>2</v>
      </c>
      <c r="T1355" s="7">
        <v>1</v>
      </c>
      <c r="U1355" s="7">
        <v>1</v>
      </c>
      <c r="V1355" s="7" t="s">
        <v>99</v>
      </c>
      <c r="W1355" s="7" t="s">
        <v>99</v>
      </c>
      <c r="X1355" s="7" t="s">
        <v>99</v>
      </c>
      <c r="Y1355" s="7" t="s">
        <v>99</v>
      </c>
      <c r="Z1355" s="7"/>
      <c r="AA1355" s="7"/>
      <c r="AB1355" s="7"/>
      <c r="AC1355" s="7"/>
      <c r="AD1355" s="7"/>
      <c r="AE1355" s="7"/>
      <c r="AF1355" s="7"/>
      <c r="AG1355" s="7"/>
      <c r="AH1355" s="7">
        <v>0</v>
      </c>
    </row>
    <row r="1356" spans="1:34" ht="14.25" customHeight="1">
      <c r="A1356" s="27">
        <v>41791</v>
      </c>
      <c r="B1356" s="7" t="s">
        <v>1589</v>
      </c>
      <c r="C1356" s="7" t="s">
        <v>1863</v>
      </c>
      <c r="D1356" s="7" t="s">
        <v>734</v>
      </c>
      <c r="E1356" s="7" t="s">
        <v>943</v>
      </c>
      <c r="F1356" s="7">
        <v>52</v>
      </c>
      <c r="G1356" s="7">
        <v>17</v>
      </c>
      <c r="H1356" s="7">
        <v>7</v>
      </c>
      <c r="I1356" s="7" t="s">
        <v>99</v>
      </c>
      <c r="J1356" s="7">
        <v>9</v>
      </c>
      <c r="K1356" s="7" t="s">
        <v>99</v>
      </c>
      <c r="L1356" s="7" t="s">
        <v>99</v>
      </c>
      <c r="M1356" s="7" t="s">
        <v>99</v>
      </c>
      <c r="N1356" s="7" t="s">
        <v>99</v>
      </c>
      <c r="O1356" s="7" t="s">
        <v>99</v>
      </c>
      <c r="P1356" s="7">
        <v>11</v>
      </c>
      <c r="Q1356" s="7" t="s">
        <v>99</v>
      </c>
      <c r="R1356" s="7" t="s">
        <v>99</v>
      </c>
      <c r="S1356" s="7">
        <v>4</v>
      </c>
      <c r="T1356" s="7">
        <v>2</v>
      </c>
      <c r="U1356" s="7">
        <v>2</v>
      </c>
      <c r="V1356" s="7" t="s">
        <v>99</v>
      </c>
      <c r="W1356" s="7" t="s">
        <v>99</v>
      </c>
      <c r="X1356" s="7" t="s">
        <v>99</v>
      </c>
      <c r="Y1356" s="7" t="s">
        <v>99</v>
      </c>
      <c r="Z1356" s="7"/>
      <c r="AA1356" s="7"/>
      <c r="AB1356" s="7"/>
      <c r="AC1356" s="7"/>
      <c r="AD1356" s="7"/>
      <c r="AE1356" s="7"/>
      <c r="AF1356" s="7"/>
      <c r="AG1356" s="7"/>
      <c r="AH1356" s="7">
        <v>0</v>
      </c>
    </row>
    <row r="1357" spans="1:34" ht="14.25" customHeight="1">
      <c r="A1357" s="27">
        <v>41791</v>
      </c>
      <c r="B1357" s="7" t="s">
        <v>1589</v>
      </c>
      <c r="C1357" s="7" t="s">
        <v>1863</v>
      </c>
      <c r="D1357" s="7" t="s">
        <v>734</v>
      </c>
      <c r="E1357" s="7" t="s">
        <v>1861</v>
      </c>
      <c r="F1357" s="7">
        <v>41</v>
      </c>
      <c r="G1357" s="7">
        <v>14</v>
      </c>
      <c r="H1357" s="7">
        <v>4</v>
      </c>
      <c r="I1357" s="7" t="s">
        <v>99</v>
      </c>
      <c r="J1357" s="7">
        <v>8</v>
      </c>
      <c r="K1357" s="7" t="s">
        <v>99</v>
      </c>
      <c r="L1357" s="7" t="s">
        <v>99</v>
      </c>
      <c r="M1357" s="7" t="s">
        <v>99</v>
      </c>
      <c r="N1357" s="7" t="s">
        <v>99</v>
      </c>
      <c r="O1357" s="7" t="s">
        <v>99</v>
      </c>
      <c r="P1357" s="7">
        <v>9</v>
      </c>
      <c r="Q1357" s="7" t="s">
        <v>99</v>
      </c>
      <c r="R1357" s="7" t="s">
        <v>99</v>
      </c>
      <c r="S1357" s="7">
        <v>4</v>
      </c>
      <c r="T1357" s="7">
        <v>1</v>
      </c>
      <c r="U1357" s="7">
        <v>1</v>
      </c>
      <c r="V1357" s="7" t="s">
        <v>99</v>
      </c>
      <c r="W1357" s="7" t="s">
        <v>99</v>
      </c>
      <c r="X1357" s="7" t="s">
        <v>99</v>
      </c>
      <c r="Y1357" s="7" t="s">
        <v>99</v>
      </c>
      <c r="Z1357" s="7"/>
      <c r="AA1357" s="7"/>
      <c r="AB1357" s="7"/>
      <c r="AC1357" s="7"/>
      <c r="AD1357" s="7"/>
      <c r="AE1357" s="7"/>
      <c r="AF1357" s="7"/>
      <c r="AG1357" s="7"/>
      <c r="AH1357" s="7">
        <v>0</v>
      </c>
    </row>
    <row r="1358" spans="1:34" ht="14.25" customHeight="1">
      <c r="A1358" s="27">
        <v>41791</v>
      </c>
      <c r="B1358" s="7" t="s">
        <v>1589</v>
      </c>
      <c r="C1358" s="7" t="s">
        <v>1863</v>
      </c>
      <c r="D1358" s="7" t="s">
        <v>734</v>
      </c>
      <c r="E1358" s="7" t="s">
        <v>1862</v>
      </c>
      <c r="F1358" s="7">
        <v>11</v>
      </c>
      <c r="G1358" s="7">
        <v>3</v>
      </c>
      <c r="H1358" s="7">
        <v>3</v>
      </c>
      <c r="I1358" s="7" t="s">
        <v>99</v>
      </c>
      <c r="J1358" s="7">
        <v>1</v>
      </c>
      <c r="K1358" s="7" t="s">
        <v>99</v>
      </c>
      <c r="L1358" s="7" t="s">
        <v>99</v>
      </c>
      <c r="M1358" s="7" t="s">
        <v>99</v>
      </c>
      <c r="N1358" s="7" t="s">
        <v>99</v>
      </c>
      <c r="O1358" s="7" t="s">
        <v>99</v>
      </c>
      <c r="P1358" s="7">
        <v>2</v>
      </c>
      <c r="Q1358" s="7" t="s">
        <v>99</v>
      </c>
      <c r="R1358" s="7" t="s">
        <v>99</v>
      </c>
      <c r="S1358" s="7" t="s">
        <v>99</v>
      </c>
      <c r="T1358" s="7">
        <v>1</v>
      </c>
      <c r="U1358" s="7">
        <v>1</v>
      </c>
      <c r="V1358" s="7" t="s">
        <v>99</v>
      </c>
      <c r="W1358" s="7" t="s">
        <v>99</v>
      </c>
      <c r="X1358" s="7" t="s">
        <v>99</v>
      </c>
      <c r="Y1358" s="7" t="s">
        <v>99</v>
      </c>
      <c r="Z1358" s="7"/>
      <c r="AA1358" s="7"/>
      <c r="AB1358" s="7"/>
      <c r="AC1358" s="7"/>
      <c r="AD1358" s="7"/>
      <c r="AE1358" s="7"/>
      <c r="AF1358" s="7"/>
      <c r="AG1358" s="7"/>
      <c r="AH1358" s="7">
        <v>0</v>
      </c>
    </row>
    <row r="1359" spans="1:34" ht="14.25" customHeight="1">
      <c r="A1359" s="27">
        <v>41791</v>
      </c>
      <c r="B1359" s="7" t="s">
        <v>1589</v>
      </c>
      <c r="C1359" s="7" t="s">
        <v>1865</v>
      </c>
      <c r="D1359" s="7" t="s">
        <v>734</v>
      </c>
      <c r="E1359" s="7" t="s">
        <v>1843</v>
      </c>
      <c r="F1359" s="7">
        <v>91</v>
      </c>
      <c r="G1359" s="7">
        <v>42</v>
      </c>
      <c r="H1359" s="7">
        <v>10</v>
      </c>
      <c r="I1359" s="7" t="s">
        <v>99</v>
      </c>
      <c r="J1359" s="7">
        <v>17</v>
      </c>
      <c r="K1359" s="7" t="s">
        <v>99</v>
      </c>
      <c r="L1359" s="7" t="s">
        <v>99</v>
      </c>
      <c r="M1359" s="7" t="s">
        <v>99</v>
      </c>
      <c r="N1359" s="7" t="s">
        <v>99</v>
      </c>
      <c r="O1359" s="7" t="s">
        <v>99</v>
      </c>
      <c r="P1359" s="7">
        <v>1</v>
      </c>
      <c r="Q1359" s="7">
        <v>5</v>
      </c>
      <c r="R1359" s="7">
        <v>4</v>
      </c>
      <c r="S1359" s="7">
        <v>4</v>
      </c>
      <c r="T1359" s="7" t="s">
        <v>99</v>
      </c>
      <c r="U1359" s="7">
        <v>2</v>
      </c>
      <c r="V1359" s="7" t="s">
        <v>99</v>
      </c>
      <c r="W1359" s="7">
        <v>1</v>
      </c>
      <c r="X1359" s="7">
        <v>2</v>
      </c>
      <c r="Y1359" s="7">
        <v>3</v>
      </c>
      <c r="Z1359" s="7"/>
      <c r="AA1359" s="7"/>
      <c r="AB1359" s="7"/>
      <c r="AC1359" s="7"/>
      <c r="AD1359" s="7"/>
      <c r="AE1359" s="7"/>
      <c r="AF1359" s="7"/>
      <c r="AG1359" s="7"/>
      <c r="AH1359" s="7">
        <v>0</v>
      </c>
    </row>
    <row r="1360" spans="1:34" ht="14.25" customHeight="1">
      <c r="A1360" s="27">
        <v>41791</v>
      </c>
      <c r="B1360" s="7" t="s">
        <v>1589</v>
      </c>
      <c r="C1360" s="7" t="s">
        <v>1865</v>
      </c>
      <c r="D1360" s="7" t="s">
        <v>734</v>
      </c>
      <c r="E1360" s="7" t="s">
        <v>943</v>
      </c>
      <c r="F1360" s="7">
        <v>1100</v>
      </c>
      <c r="G1360" s="7">
        <v>706</v>
      </c>
      <c r="H1360" s="7">
        <v>79</v>
      </c>
      <c r="I1360" s="7" t="s">
        <v>99</v>
      </c>
      <c r="J1360" s="7">
        <v>101</v>
      </c>
      <c r="K1360" s="7" t="s">
        <v>99</v>
      </c>
      <c r="L1360" s="7" t="s">
        <v>99</v>
      </c>
      <c r="M1360" s="7" t="s">
        <v>99</v>
      </c>
      <c r="N1360" s="7" t="s">
        <v>99</v>
      </c>
      <c r="O1360" s="7" t="s">
        <v>99</v>
      </c>
      <c r="P1360" s="7">
        <v>34</v>
      </c>
      <c r="Q1360" s="7">
        <v>43</v>
      </c>
      <c r="R1360" s="7">
        <v>39</v>
      </c>
      <c r="S1360" s="7">
        <v>35</v>
      </c>
      <c r="T1360" s="7" t="s">
        <v>99</v>
      </c>
      <c r="U1360" s="7">
        <v>3</v>
      </c>
      <c r="V1360" s="7" t="s">
        <v>99</v>
      </c>
      <c r="W1360" s="7">
        <v>9</v>
      </c>
      <c r="X1360" s="7">
        <v>38</v>
      </c>
      <c r="Y1360" s="7">
        <v>13</v>
      </c>
      <c r="Z1360" s="7"/>
      <c r="AA1360" s="7"/>
      <c r="AB1360" s="7"/>
      <c r="AC1360" s="7"/>
      <c r="AD1360" s="7"/>
      <c r="AE1360" s="7"/>
      <c r="AF1360" s="7"/>
      <c r="AG1360" s="7"/>
      <c r="AH1360" s="7">
        <v>0</v>
      </c>
    </row>
    <row r="1361" spans="1:34" ht="14.25" customHeight="1">
      <c r="A1361" s="27">
        <v>41791</v>
      </c>
      <c r="B1361" s="7" t="s">
        <v>1589</v>
      </c>
      <c r="C1361" s="7" t="s">
        <v>1865</v>
      </c>
      <c r="D1361" s="7" t="s">
        <v>734</v>
      </c>
      <c r="E1361" s="7" t="s">
        <v>1861</v>
      </c>
      <c r="F1361" s="7">
        <v>843</v>
      </c>
      <c r="G1361" s="7">
        <v>531</v>
      </c>
      <c r="H1361" s="7">
        <v>72</v>
      </c>
      <c r="I1361" s="7" t="s">
        <v>99</v>
      </c>
      <c r="J1361" s="7">
        <v>60</v>
      </c>
      <c r="K1361" s="7" t="s">
        <v>99</v>
      </c>
      <c r="L1361" s="7" t="s">
        <v>99</v>
      </c>
      <c r="M1361" s="7" t="s">
        <v>99</v>
      </c>
      <c r="N1361" s="7" t="s">
        <v>99</v>
      </c>
      <c r="O1361" s="7" t="s">
        <v>99</v>
      </c>
      <c r="P1361" s="7">
        <v>29</v>
      </c>
      <c r="Q1361" s="7">
        <v>35</v>
      </c>
      <c r="R1361" s="7">
        <v>35</v>
      </c>
      <c r="S1361" s="7">
        <v>30</v>
      </c>
      <c r="T1361" s="7" t="s">
        <v>99</v>
      </c>
      <c r="U1361" s="7">
        <v>2</v>
      </c>
      <c r="V1361" s="7" t="s">
        <v>99</v>
      </c>
      <c r="W1361" s="7">
        <v>9</v>
      </c>
      <c r="X1361" s="7">
        <v>34</v>
      </c>
      <c r="Y1361" s="7">
        <v>6</v>
      </c>
      <c r="Z1361" s="7"/>
      <c r="AA1361" s="7"/>
      <c r="AB1361" s="7"/>
      <c r="AC1361" s="7"/>
      <c r="AD1361" s="7"/>
      <c r="AE1361" s="7"/>
      <c r="AF1361" s="7"/>
      <c r="AG1361" s="7"/>
      <c r="AH1361" s="7">
        <v>0</v>
      </c>
    </row>
    <row r="1362" spans="1:34" ht="14.25" customHeight="1">
      <c r="A1362" s="27">
        <v>41791</v>
      </c>
      <c r="B1362" s="7" t="s">
        <v>1589</v>
      </c>
      <c r="C1362" s="7" t="s">
        <v>1865</v>
      </c>
      <c r="D1362" s="7" t="s">
        <v>734</v>
      </c>
      <c r="E1362" s="7" t="s">
        <v>1862</v>
      </c>
      <c r="F1362" s="7">
        <v>257</v>
      </c>
      <c r="G1362" s="7">
        <v>175</v>
      </c>
      <c r="H1362" s="7">
        <v>7</v>
      </c>
      <c r="I1362" s="7" t="s">
        <v>99</v>
      </c>
      <c r="J1362" s="7">
        <v>41</v>
      </c>
      <c r="K1362" s="7" t="s">
        <v>99</v>
      </c>
      <c r="L1362" s="7" t="s">
        <v>99</v>
      </c>
      <c r="M1362" s="7" t="s">
        <v>99</v>
      </c>
      <c r="N1362" s="7" t="s">
        <v>99</v>
      </c>
      <c r="O1362" s="7" t="s">
        <v>99</v>
      </c>
      <c r="P1362" s="7">
        <v>5</v>
      </c>
      <c r="Q1362" s="7">
        <v>8</v>
      </c>
      <c r="R1362" s="7">
        <v>4</v>
      </c>
      <c r="S1362" s="7">
        <v>5</v>
      </c>
      <c r="T1362" s="7" t="s">
        <v>99</v>
      </c>
      <c r="U1362" s="7">
        <v>1</v>
      </c>
      <c r="V1362" s="7" t="s">
        <v>99</v>
      </c>
      <c r="W1362" s="7" t="s">
        <v>99</v>
      </c>
      <c r="X1362" s="7">
        <v>4</v>
      </c>
      <c r="Y1362" s="7">
        <v>7</v>
      </c>
      <c r="Z1362" s="7"/>
      <c r="AA1362" s="7"/>
      <c r="AB1362" s="7"/>
      <c r="AC1362" s="7"/>
      <c r="AD1362" s="7"/>
      <c r="AE1362" s="7"/>
      <c r="AF1362" s="7"/>
      <c r="AG1362" s="7"/>
      <c r="AH1362" s="7">
        <v>0</v>
      </c>
    </row>
    <row r="1363" spans="1:34" ht="14.25" customHeight="1">
      <c r="A1363" s="27">
        <v>41791</v>
      </c>
      <c r="B1363" s="7" t="s">
        <v>1589</v>
      </c>
      <c r="C1363" s="7" t="s">
        <v>1865</v>
      </c>
      <c r="D1363" s="7" t="s">
        <v>1866</v>
      </c>
      <c r="E1363" s="7" t="s">
        <v>1843</v>
      </c>
      <c r="F1363" s="7">
        <v>63</v>
      </c>
      <c r="G1363" s="7">
        <v>22</v>
      </c>
      <c r="H1363" s="7">
        <v>10</v>
      </c>
      <c r="I1363" s="7" t="s">
        <v>99</v>
      </c>
      <c r="J1363" s="7">
        <v>11</v>
      </c>
      <c r="K1363" s="7" t="s">
        <v>99</v>
      </c>
      <c r="L1363" s="7" t="s">
        <v>99</v>
      </c>
      <c r="M1363" s="7" t="s">
        <v>99</v>
      </c>
      <c r="N1363" s="7" t="s">
        <v>99</v>
      </c>
      <c r="O1363" s="7" t="s">
        <v>99</v>
      </c>
      <c r="P1363" s="7">
        <v>1</v>
      </c>
      <c r="Q1363" s="7">
        <v>4</v>
      </c>
      <c r="R1363" s="7">
        <v>4</v>
      </c>
      <c r="S1363" s="7">
        <v>3</v>
      </c>
      <c r="T1363" s="7" t="s">
        <v>99</v>
      </c>
      <c r="U1363" s="7">
        <v>2</v>
      </c>
      <c r="V1363" s="7" t="s">
        <v>99</v>
      </c>
      <c r="W1363" s="7">
        <v>1</v>
      </c>
      <c r="X1363" s="7">
        <v>2</v>
      </c>
      <c r="Y1363" s="7">
        <v>3</v>
      </c>
      <c r="Z1363" s="7"/>
      <c r="AA1363" s="7"/>
      <c r="AB1363" s="7"/>
      <c r="AC1363" s="7"/>
      <c r="AD1363" s="7"/>
      <c r="AE1363" s="7"/>
      <c r="AF1363" s="7"/>
      <c r="AG1363" s="7"/>
      <c r="AH1363" s="7">
        <v>0</v>
      </c>
    </row>
    <row r="1364" spans="1:34" ht="14.25" customHeight="1">
      <c r="A1364" s="27">
        <v>41791</v>
      </c>
      <c r="B1364" s="7" t="s">
        <v>1589</v>
      </c>
      <c r="C1364" s="7" t="s">
        <v>1865</v>
      </c>
      <c r="D1364" s="7" t="s">
        <v>1866</v>
      </c>
      <c r="E1364" s="7" t="s">
        <v>943</v>
      </c>
      <c r="F1364" s="7">
        <v>855</v>
      </c>
      <c r="G1364" s="7">
        <v>474</v>
      </c>
      <c r="H1364" s="7">
        <v>79</v>
      </c>
      <c r="I1364" s="7" t="s">
        <v>99</v>
      </c>
      <c r="J1364" s="7">
        <v>91</v>
      </c>
      <c r="K1364" s="7" t="s">
        <v>99</v>
      </c>
      <c r="L1364" s="7" t="s">
        <v>99</v>
      </c>
      <c r="M1364" s="7" t="s">
        <v>99</v>
      </c>
      <c r="N1364" s="7" t="s">
        <v>99</v>
      </c>
      <c r="O1364" s="7" t="s">
        <v>99</v>
      </c>
      <c r="P1364" s="7">
        <v>34</v>
      </c>
      <c r="Q1364" s="7">
        <v>42</v>
      </c>
      <c r="R1364" s="7">
        <v>39</v>
      </c>
      <c r="S1364" s="7">
        <v>33</v>
      </c>
      <c r="T1364" s="7" t="s">
        <v>99</v>
      </c>
      <c r="U1364" s="7">
        <v>3</v>
      </c>
      <c r="V1364" s="7" t="s">
        <v>99</v>
      </c>
      <c r="W1364" s="7">
        <v>9</v>
      </c>
      <c r="X1364" s="7">
        <v>38</v>
      </c>
      <c r="Y1364" s="7">
        <v>13</v>
      </c>
      <c r="Z1364" s="7"/>
      <c r="AA1364" s="7"/>
      <c r="AB1364" s="7"/>
      <c r="AC1364" s="7"/>
      <c r="AD1364" s="7"/>
      <c r="AE1364" s="7"/>
      <c r="AF1364" s="7"/>
      <c r="AG1364" s="7"/>
      <c r="AH1364" s="7">
        <v>0</v>
      </c>
    </row>
    <row r="1365" spans="1:34" ht="14.25" customHeight="1">
      <c r="A1365" s="27">
        <v>41791</v>
      </c>
      <c r="B1365" s="7" t="s">
        <v>1589</v>
      </c>
      <c r="C1365" s="7" t="s">
        <v>1865</v>
      </c>
      <c r="D1365" s="7" t="s">
        <v>1866</v>
      </c>
      <c r="E1365" s="7" t="s">
        <v>1861</v>
      </c>
      <c r="F1365" s="7">
        <v>688</v>
      </c>
      <c r="G1365" s="7">
        <v>384</v>
      </c>
      <c r="H1365" s="7">
        <v>72</v>
      </c>
      <c r="I1365" s="7" t="s">
        <v>99</v>
      </c>
      <c r="J1365" s="7">
        <v>53</v>
      </c>
      <c r="K1365" s="7" t="s">
        <v>99</v>
      </c>
      <c r="L1365" s="7" t="s">
        <v>99</v>
      </c>
      <c r="M1365" s="7" t="s">
        <v>99</v>
      </c>
      <c r="N1365" s="7" t="s">
        <v>99</v>
      </c>
      <c r="O1365" s="7" t="s">
        <v>99</v>
      </c>
      <c r="P1365" s="7">
        <v>29</v>
      </c>
      <c r="Q1365" s="7">
        <v>35</v>
      </c>
      <c r="R1365" s="7">
        <v>35</v>
      </c>
      <c r="S1365" s="7">
        <v>29</v>
      </c>
      <c r="T1365" s="7" t="s">
        <v>99</v>
      </c>
      <c r="U1365" s="7">
        <v>2</v>
      </c>
      <c r="V1365" s="7" t="s">
        <v>99</v>
      </c>
      <c r="W1365" s="7">
        <v>9</v>
      </c>
      <c r="X1365" s="7">
        <v>34</v>
      </c>
      <c r="Y1365" s="7">
        <v>6</v>
      </c>
      <c r="Z1365" s="7"/>
      <c r="AA1365" s="7"/>
      <c r="AB1365" s="7"/>
      <c r="AC1365" s="7"/>
      <c r="AD1365" s="7"/>
      <c r="AE1365" s="7"/>
      <c r="AF1365" s="7"/>
      <c r="AG1365" s="7"/>
      <c r="AH1365" s="7">
        <v>0</v>
      </c>
    </row>
    <row r="1366" spans="1:34" ht="14.25" customHeight="1">
      <c r="A1366" s="27">
        <v>41791</v>
      </c>
      <c r="B1366" s="7" t="s">
        <v>1589</v>
      </c>
      <c r="C1366" s="7" t="s">
        <v>1865</v>
      </c>
      <c r="D1366" s="7" t="s">
        <v>1866</v>
      </c>
      <c r="E1366" s="7" t="s">
        <v>1862</v>
      </c>
      <c r="F1366" s="7">
        <v>167</v>
      </c>
      <c r="G1366" s="7">
        <v>90</v>
      </c>
      <c r="H1366" s="7">
        <v>7</v>
      </c>
      <c r="I1366" s="7" t="s">
        <v>99</v>
      </c>
      <c r="J1366" s="7">
        <v>38</v>
      </c>
      <c r="K1366" s="7" t="s">
        <v>99</v>
      </c>
      <c r="L1366" s="7" t="s">
        <v>99</v>
      </c>
      <c r="M1366" s="7" t="s">
        <v>99</v>
      </c>
      <c r="N1366" s="7" t="s">
        <v>99</v>
      </c>
      <c r="O1366" s="7" t="s">
        <v>99</v>
      </c>
      <c r="P1366" s="7">
        <v>5</v>
      </c>
      <c r="Q1366" s="7">
        <v>7</v>
      </c>
      <c r="R1366" s="7">
        <v>4</v>
      </c>
      <c r="S1366" s="7">
        <v>4</v>
      </c>
      <c r="T1366" s="7" t="s">
        <v>99</v>
      </c>
      <c r="U1366" s="7">
        <v>1</v>
      </c>
      <c r="V1366" s="7" t="s">
        <v>99</v>
      </c>
      <c r="W1366" s="7" t="s">
        <v>99</v>
      </c>
      <c r="X1366" s="7">
        <v>4</v>
      </c>
      <c r="Y1366" s="7">
        <v>7</v>
      </c>
      <c r="Z1366" s="7"/>
      <c r="AA1366" s="7"/>
      <c r="AB1366" s="7"/>
      <c r="AC1366" s="7"/>
      <c r="AD1366" s="7"/>
      <c r="AE1366" s="7"/>
      <c r="AF1366" s="7"/>
      <c r="AG1366" s="7"/>
      <c r="AH1366" s="7">
        <v>0</v>
      </c>
    </row>
    <row r="1367" spans="1:34" ht="14.25" customHeight="1">
      <c r="A1367" s="27">
        <v>41791</v>
      </c>
      <c r="B1367" s="7" t="s">
        <v>1589</v>
      </c>
      <c r="C1367" s="7" t="s">
        <v>1865</v>
      </c>
      <c r="D1367" s="7" t="s">
        <v>1374</v>
      </c>
      <c r="E1367" s="7" t="s">
        <v>1843</v>
      </c>
      <c r="F1367" s="7">
        <v>28</v>
      </c>
      <c r="G1367" s="7">
        <v>20</v>
      </c>
      <c r="H1367" s="7" t="s">
        <v>99</v>
      </c>
      <c r="I1367" s="7" t="s">
        <v>99</v>
      </c>
      <c r="J1367" s="7">
        <v>6</v>
      </c>
      <c r="K1367" s="7" t="s">
        <v>99</v>
      </c>
      <c r="L1367" s="7" t="s">
        <v>99</v>
      </c>
      <c r="M1367" s="7" t="s">
        <v>99</v>
      </c>
      <c r="N1367" s="7" t="s">
        <v>99</v>
      </c>
      <c r="O1367" s="7" t="s">
        <v>99</v>
      </c>
      <c r="P1367" s="7" t="s">
        <v>99</v>
      </c>
      <c r="Q1367" s="7">
        <v>1</v>
      </c>
      <c r="R1367" s="7" t="s">
        <v>99</v>
      </c>
      <c r="S1367" s="7">
        <v>1</v>
      </c>
      <c r="T1367" s="7" t="s">
        <v>99</v>
      </c>
      <c r="U1367" s="7" t="s">
        <v>99</v>
      </c>
      <c r="V1367" s="7" t="s">
        <v>99</v>
      </c>
      <c r="W1367" s="7" t="s">
        <v>99</v>
      </c>
      <c r="X1367" s="7" t="s">
        <v>99</v>
      </c>
      <c r="Y1367" s="7" t="s">
        <v>99</v>
      </c>
      <c r="Z1367" s="7"/>
      <c r="AA1367" s="7"/>
      <c r="AB1367" s="7"/>
      <c r="AC1367" s="7"/>
      <c r="AD1367" s="7"/>
      <c r="AE1367" s="7"/>
      <c r="AF1367" s="7"/>
      <c r="AG1367" s="7"/>
      <c r="AH1367" s="7">
        <v>0</v>
      </c>
    </row>
    <row r="1368" spans="1:34" ht="14.25" customHeight="1">
      <c r="A1368" s="27">
        <v>41791</v>
      </c>
      <c r="B1368" s="7" t="s">
        <v>1589</v>
      </c>
      <c r="C1368" s="7" t="s">
        <v>1865</v>
      </c>
      <c r="D1368" s="7" t="s">
        <v>1374</v>
      </c>
      <c r="E1368" s="7" t="s">
        <v>943</v>
      </c>
      <c r="F1368" s="7">
        <v>245</v>
      </c>
      <c r="G1368" s="7">
        <v>232</v>
      </c>
      <c r="H1368" s="7" t="s">
        <v>99</v>
      </c>
      <c r="I1368" s="7" t="s">
        <v>99</v>
      </c>
      <c r="J1368" s="7">
        <v>10</v>
      </c>
      <c r="K1368" s="7" t="s">
        <v>99</v>
      </c>
      <c r="L1368" s="7" t="s">
        <v>99</v>
      </c>
      <c r="M1368" s="7" t="s">
        <v>99</v>
      </c>
      <c r="N1368" s="7" t="s">
        <v>99</v>
      </c>
      <c r="O1368" s="7" t="s">
        <v>99</v>
      </c>
      <c r="P1368" s="7" t="s">
        <v>99</v>
      </c>
      <c r="Q1368" s="7">
        <v>1</v>
      </c>
      <c r="R1368" s="7" t="s">
        <v>99</v>
      </c>
      <c r="S1368" s="7">
        <v>2</v>
      </c>
      <c r="T1368" s="7" t="s">
        <v>99</v>
      </c>
      <c r="U1368" s="7" t="s">
        <v>99</v>
      </c>
      <c r="V1368" s="7" t="s">
        <v>99</v>
      </c>
      <c r="W1368" s="7" t="s">
        <v>99</v>
      </c>
      <c r="X1368" s="7" t="s">
        <v>99</v>
      </c>
      <c r="Y1368" s="7" t="s">
        <v>99</v>
      </c>
      <c r="Z1368" s="7"/>
      <c r="AA1368" s="7"/>
      <c r="AB1368" s="7"/>
      <c r="AC1368" s="7"/>
      <c r="AD1368" s="7"/>
      <c r="AE1368" s="7"/>
      <c r="AF1368" s="7"/>
      <c r="AG1368" s="7"/>
      <c r="AH1368" s="7">
        <v>0</v>
      </c>
    </row>
    <row r="1369" spans="1:34" ht="14.25" customHeight="1">
      <c r="A1369" s="27">
        <v>41791</v>
      </c>
      <c r="B1369" s="7" t="s">
        <v>1589</v>
      </c>
      <c r="C1369" s="7" t="s">
        <v>1865</v>
      </c>
      <c r="D1369" s="7" t="s">
        <v>1374</v>
      </c>
      <c r="E1369" s="7" t="s">
        <v>1861</v>
      </c>
      <c r="F1369" s="7">
        <v>155</v>
      </c>
      <c r="G1369" s="7">
        <v>147</v>
      </c>
      <c r="H1369" s="7" t="s">
        <v>99</v>
      </c>
      <c r="I1369" s="7" t="s">
        <v>99</v>
      </c>
      <c r="J1369" s="7">
        <v>7</v>
      </c>
      <c r="K1369" s="7" t="s">
        <v>99</v>
      </c>
      <c r="L1369" s="7" t="s">
        <v>99</v>
      </c>
      <c r="M1369" s="7" t="s">
        <v>99</v>
      </c>
      <c r="N1369" s="7" t="s">
        <v>99</v>
      </c>
      <c r="O1369" s="7" t="s">
        <v>99</v>
      </c>
      <c r="P1369" s="7" t="s">
        <v>99</v>
      </c>
      <c r="Q1369" s="7" t="s">
        <v>99</v>
      </c>
      <c r="R1369" s="7" t="s">
        <v>99</v>
      </c>
      <c r="S1369" s="7">
        <v>1</v>
      </c>
      <c r="T1369" s="7" t="s">
        <v>99</v>
      </c>
      <c r="U1369" s="7" t="s">
        <v>99</v>
      </c>
      <c r="V1369" s="7" t="s">
        <v>99</v>
      </c>
      <c r="W1369" s="7" t="s">
        <v>99</v>
      </c>
      <c r="X1369" s="7" t="s">
        <v>99</v>
      </c>
      <c r="Y1369" s="7" t="s">
        <v>99</v>
      </c>
      <c r="Z1369" s="7"/>
      <c r="AA1369" s="7"/>
      <c r="AB1369" s="7"/>
      <c r="AC1369" s="7"/>
      <c r="AD1369" s="7"/>
      <c r="AE1369" s="7"/>
      <c r="AF1369" s="7"/>
      <c r="AG1369" s="7"/>
      <c r="AH1369" s="7">
        <v>0</v>
      </c>
    </row>
    <row r="1370" spans="1:34" ht="14.25" customHeight="1">
      <c r="A1370" s="27">
        <v>41791</v>
      </c>
      <c r="B1370" s="7" t="s">
        <v>1589</v>
      </c>
      <c r="C1370" s="7" t="s">
        <v>1865</v>
      </c>
      <c r="D1370" s="7" t="s">
        <v>1374</v>
      </c>
      <c r="E1370" s="7" t="s">
        <v>1862</v>
      </c>
      <c r="F1370" s="7">
        <v>90</v>
      </c>
      <c r="G1370" s="7">
        <v>85</v>
      </c>
      <c r="H1370" s="7" t="s">
        <v>99</v>
      </c>
      <c r="I1370" s="7" t="s">
        <v>99</v>
      </c>
      <c r="J1370" s="7">
        <v>3</v>
      </c>
      <c r="K1370" s="7" t="s">
        <v>99</v>
      </c>
      <c r="L1370" s="7" t="s">
        <v>99</v>
      </c>
      <c r="M1370" s="7" t="s">
        <v>99</v>
      </c>
      <c r="N1370" s="7" t="s">
        <v>99</v>
      </c>
      <c r="O1370" s="7" t="s">
        <v>99</v>
      </c>
      <c r="P1370" s="7" t="s">
        <v>99</v>
      </c>
      <c r="Q1370" s="7">
        <v>1</v>
      </c>
      <c r="R1370" s="7" t="s">
        <v>99</v>
      </c>
      <c r="S1370" s="7">
        <v>1</v>
      </c>
      <c r="T1370" s="7" t="s">
        <v>99</v>
      </c>
      <c r="U1370" s="7" t="s">
        <v>99</v>
      </c>
      <c r="V1370" s="7" t="s">
        <v>99</v>
      </c>
      <c r="W1370" s="7" t="s">
        <v>99</v>
      </c>
      <c r="X1370" s="7" t="s">
        <v>99</v>
      </c>
      <c r="Y1370" s="7" t="s">
        <v>99</v>
      </c>
      <c r="Z1370" s="7"/>
      <c r="AA1370" s="7"/>
      <c r="AB1370" s="7"/>
      <c r="AC1370" s="7"/>
      <c r="AD1370" s="7"/>
      <c r="AE1370" s="7"/>
      <c r="AF1370" s="7"/>
      <c r="AG1370" s="7"/>
      <c r="AH1370" s="7">
        <v>0</v>
      </c>
    </row>
    <row r="1371" spans="1:34" ht="14.25" customHeight="1">
      <c r="A1371" s="27">
        <v>41791</v>
      </c>
      <c r="B1371" s="7" t="s">
        <v>1589</v>
      </c>
      <c r="C1371" s="7" t="s">
        <v>405</v>
      </c>
      <c r="D1371" s="7" t="s">
        <v>734</v>
      </c>
      <c r="E1371" s="7" t="s">
        <v>1843</v>
      </c>
      <c r="F1371" s="7">
        <v>5</v>
      </c>
      <c r="G1371" s="7">
        <v>1</v>
      </c>
      <c r="H1371" s="7">
        <v>2</v>
      </c>
      <c r="I1371" s="7" t="s">
        <v>99</v>
      </c>
      <c r="J1371" s="7">
        <v>1</v>
      </c>
      <c r="K1371" s="7" t="s">
        <v>99</v>
      </c>
      <c r="L1371" s="7" t="s">
        <v>99</v>
      </c>
      <c r="M1371" s="7" t="s">
        <v>99</v>
      </c>
      <c r="N1371" s="7" t="s">
        <v>99</v>
      </c>
      <c r="O1371" s="7" t="s">
        <v>99</v>
      </c>
      <c r="P1371" s="7" t="s">
        <v>99</v>
      </c>
      <c r="Q1371" s="7" t="s">
        <v>99</v>
      </c>
      <c r="R1371" s="7" t="s">
        <v>99</v>
      </c>
      <c r="S1371" s="7" t="s">
        <v>99</v>
      </c>
      <c r="T1371" s="7">
        <v>1</v>
      </c>
      <c r="U1371" s="7" t="s">
        <v>99</v>
      </c>
      <c r="V1371" s="7" t="s">
        <v>99</v>
      </c>
      <c r="W1371" s="7" t="s">
        <v>99</v>
      </c>
      <c r="X1371" s="7" t="s">
        <v>99</v>
      </c>
      <c r="Y1371" s="7" t="s">
        <v>99</v>
      </c>
      <c r="Z1371" s="7"/>
      <c r="AA1371" s="7"/>
      <c r="AB1371" s="7"/>
      <c r="AC1371" s="7"/>
      <c r="AD1371" s="7"/>
      <c r="AE1371" s="7"/>
      <c r="AF1371" s="7"/>
      <c r="AG1371" s="7"/>
      <c r="AH1371" s="7">
        <v>0</v>
      </c>
    </row>
    <row r="1372" spans="1:34" ht="14.25" customHeight="1">
      <c r="A1372" s="27">
        <v>41791</v>
      </c>
      <c r="B1372" s="7" t="s">
        <v>1589</v>
      </c>
      <c r="C1372" s="7" t="s">
        <v>405</v>
      </c>
      <c r="D1372" s="7" t="s">
        <v>734</v>
      </c>
      <c r="E1372" s="7" t="s">
        <v>943</v>
      </c>
      <c r="F1372" s="7">
        <v>9</v>
      </c>
      <c r="G1372" s="7">
        <v>1</v>
      </c>
      <c r="H1372" s="7">
        <v>6</v>
      </c>
      <c r="I1372" s="7" t="s">
        <v>99</v>
      </c>
      <c r="J1372" s="7">
        <v>1</v>
      </c>
      <c r="K1372" s="7" t="s">
        <v>99</v>
      </c>
      <c r="L1372" s="7" t="s">
        <v>99</v>
      </c>
      <c r="M1372" s="7" t="s">
        <v>99</v>
      </c>
      <c r="N1372" s="7" t="s">
        <v>99</v>
      </c>
      <c r="O1372" s="7" t="s">
        <v>99</v>
      </c>
      <c r="P1372" s="7" t="s">
        <v>99</v>
      </c>
      <c r="Q1372" s="7" t="s">
        <v>99</v>
      </c>
      <c r="R1372" s="7" t="s">
        <v>99</v>
      </c>
      <c r="S1372" s="7" t="s">
        <v>99</v>
      </c>
      <c r="T1372" s="7">
        <v>1</v>
      </c>
      <c r="U1372" s="7" t="s">
        <v>99</v>
      </c>
      <c r="V1372" s="7" t="s">
        <v>99</v>
      </c>
      <c r="W1372" s="7" t="s">
        <v>99</v>
      </c>
      <c r="X1372" s="7" t="s">
        <v>99</v>
      </c>
      <c r="Y1372" s="7" t="s">
        <v>99</v>
      </c>
      <c r="Z1372" s="7"/>
      <c r="AA1372" s="7"/>
      <c r="AB1372" s="7"/>
      <c r="AC1372" s="7"/>
      <c r="AD1372" s="7"/>
      <c r="AE1372" s="7"/>
      <c r="AF1372" s="7"/>
      <c r="AG1372" s="7"/>
      <c r="AH1372" s="7">
        <v>0</v>
      </c>
    </row>
    <row r="1373" spans="1:34" ht="14.25" customHeight="1">
      <c r="A1373" s="27">
        <v>41791</v>
      </c>
      <c r="B1373" s="7" t="s">
        <v>1589</v>
      </c>
      <c r="C1373" s="7" t="s">
        <v>405</v>
      </c>
      <c r="D1373" s="7" t="s">
        <v>734</v>
      </c>
      <c r="E1373" s="7" t="s">
        <v>1861</v>
      </c>
      <c r="F1373" s="7" t="s">
        <v>99</v>
      </c>
      <c r="G1373" s="7" t="s">
        <v>99</v>
      </c>
      <c r="H1373" s="7" t="s">
        <v>99</v>
      </c>
      <c r="I1373" s="7" t="s">
        <v>99</v>
      </c>
      <c r="J1373" s="7" t="s">
        <v>99</v>
      </c>
      <c r="K1373" s="7" t="s">
        <v>99</v>
      </c>
      <c r="L1373" s="7" t="s">
        <v>99</v>
      </c>
      <c r="M1373" s="7" t="s">
        <v>99</v>
      </c>
      <c r="N1373" s="7" t="s">
        <v>99</v>
      </c>
      <c r="O1373" s="7" t="s">
        <v>99</v>
      </c>
      <c r="P1373" s="7" t="s">
        <v>99</v>
      </c>
      <c r="Q1373" s="7" t="s">
        <v>99</v>
      </c>
      <c r="R1373" s="7" t="s">
        <v>99</v>
      </c>
      <c r="S1373" s="7" t="s">
        <v>99</v>
      </c>
      <c r="T1373" s="7" t="s">
        <v>99</v>
      </c>
      <c r="U1373" s="7" t="s">
        <v>99</v>
      </c>
      <c r="V1373" s="7" t="s">
        <v>99</v>
      </c>
      <c r="W1373" s="7" t="s">
        <v>99</v>
      </c>
      <c r="X1373" s="7" t="s">
        <v>99</v>
      </c>
      <c r="Y1373" s="7" t="s">
        <v>99</v>
      </c>
      <c r="Z1373" s="7"/>
      <c r="AA1373" s="7"/>
      <c r="AB1373" s="7"/>
      <c r="AC1373" s="7"/>
      <c r="AD1373" s="7"/>
      <c r="AE1373" s="7"/>
      <c r="AF1373" s="7"/>
      <c r="AG1373" s="7"/>
      <c r="AH1373" s="7">
        <v>0</v>
      </c>
    </row>
    <row r="1374" spans="1:34" ht="14.25" customHeight="1">
      <c r="A1374" s="27">
        <v>41791</v>
      </c>
      <c r="B1374" s="7" t="s">
        <v>1589</v>
      </c>
      <c r="C1374" s="7" t="s">
        <v>405</v>
      </c>
      <c r="D1374" s="7" t="s">
        <v>734</v>
      </c>
      <c r="E1374" s="7" t="s">
        <v>1862</v>
      </c>
      <c r="F1374" s="7">
        <v>9</v>
      </c>
      <c r="G1374" s="7">
        <v>1</v>
      </c>
      <c r="H1374" s="7">
        <v>6</v>
      </c>
      <c r="I1374" s="7" t="s">
        <v>99</v>
      </c>
      <c r="J1374" s="7">
        <v>1</v>
      </c>
      <c r="K1374" s="7" t="s">
        <v>99</v>
      </c>
      <c r="L1374" s="7" t="s">
        <v>99</v>
      </c>
      <c r="M1374" s="7" t="s">
        <v>99</v>
      </c>
      <c r="N1374" s="7" t="s">
        <v>99</v>
      </c>
      <c r="O1374" s="7" t="s">
        <v>99</v>
      </c>
      <c r="P1374" s="7" t="s">
        <v>99</v>
      </c>
      <c r="Q1374" s="7" t="s">
        <v>99</v>
      </c>
      <c r="R1374" s="7" t="s">
        <v>99</v>
      </c>
      <c r="S1374" s="7" t="s">
        <v>99</v>
      </c>
      <c r="T1374" s="7">
        <v>1</v>
      </c>
      <c r="U1374" s="7" t="s">
        <v>99</v>
      </c>
      <c r="V1374" s="7" t="s">
        <v>99</v>
      </c>
      <c r="W1374" s="7" t="s">
        <v>99</v>
      </c>
      <c r="X1374" s="7" t="s">
        <v>99</v>
      </c>
      <c r="Y1374" s="7" t="s">
        <v>99</v>
      </c>
      <c r="Z1374" s="7"/>
      <c r="AA1374" s="7"/>
      <c r="AB1374" s="7"/>
      <c r="AC1374" s="7"/>
      <c r="AD1374" s="7"/>
      <c r="AE1374" s="7"/>
      <c r="AF1374" s="7"/>
      <c r="AG1374" s="7"/>
      <c r="AH1374" s="7">
        <v>0</v>
      </c>
    </row>
    <row r="1375" spans="1:34">
      <c r="A1375" s="27">
        <v>42522</v>
      </c>
      <c r="B1375" s="7" t="s">
        <v>734</v>
      </c>
      <c r="C1375" s="7" t="s">
        <v>1151</v>
      </c>
      <c r="D1375" s="7" t="s">
        <v>734</v>
      </c>
      <c r="E1375" s="7" t="s">
        <v>1843</v>
      </c>
      <c r="F1375" s="7">
        <v>1762</v>
      </c>
      <c r="G1375" s="7">
        <v>577</v>
      </c>
      <c r="H1375" s="7">
        <v>301</v>
      </c>
      <c r="I1375" s="7" t="s">
        <v>99</v>
      </c>
      <c r="J1375" s="7">
        <v>341</v>
      </c>
      <c r="K1375" s="7" t="s">
        <v>99</v>
      </c>
      <c r="L1375" s="7" t="s">
        <v>99</v>
      </c>
      <c r="M1375" s="7" t="s">
        <v>99</v>
      </c>
      <c r="N1375" s="7" t="s">
        <v>99</v>
      </c>
      <c r="O1375" s="7" t="s">
        <v>99</v>
      </c>
      <c r="P1375" s="7">
        <v>44</v>
      </c>
      <c r="Q1375" s="7">
        <v>48</v>
      </c>
      <c r="R1375" s="7">
        <v>50</v>
      </c>
      <c r="S1375" s="7">
        <v>50</v>
      </c>
      <c r="T1375" s="7">
        <v>48</v>
      </c>
      <c r="U1375" s="7">
        <v>42</v>
      </c>
      <c r="V1375" s="7">
        <v>43</v>
      </c>
      <c r="W1375" s="7">
        <v>39</v>
      </c>
      <c r="X1375" s="7">
        <v>41</v>
      </c>
      <c r="Y1375" s="7">
        <v>47</v>
      </c>
      <c r="Z1375" s="7"/>
      <c r="AA1375" s="7">
        <v>27</v>
      </c>
      <c r="AB1375" s="7">
        <v>30</v>
      </c>
      <c r="AC1375" s="7"/>
      <c r="AD1375" s="7"/>
      <c r="AE1375" s="7"/>
      <c r="AF1375" s="7"/>
      <c r="AG1375" s="7"/>
      <c r="AH1375" s="7">
        <v>34</v>
      </c>
    </row>
    <row r="1376" spans="1:34">
      <c r="A1376" s="27">
        <v>42522</v>
      </c>
      <c r="B1376" s="7" t="s">
        <v>734</v>
      </c>
      <c r="C1376" s="7" t="s">
        <v>1151</v>
      </c>
      <c r="D1376" s="7" t="s">
        <v>734</v>
      </c>
      <c r="E1376" s="7" t="s">
        <v>943</v>
      </c>
      <c r="F1376" s="7">
        <v>21696</v>
      </c>
      <c r="G1376" s="7">
        <v>10536</v>
      </c>
      <c r="H1376" s="7">
        <v>2257</v>
      </c>
      <c r="I1376" s="7" t="s">
        <v>99</v>
      </c>
      <c r="J1376" s="7">
        <v>3938</v>
      </c>
      <c r="K1376" s="7" t="s">
        <v>99</v>
      </c>
      <c r="L1376" s="7" t="s">
        <v>99</v>
      </c>
      <c r="M1376" s="7" t="s">
        <v>99</v>
      </c>
      <c r="N1376" s="7" t="s">
        <v>99</v>
      </c>
      <c r="O1376" s="7" t="s">
        <v>99</v>
      </c>
      <c r="P1376" s="7">
        <v>303</v>
      </c>
      <c r="Q1376" s="7">
        <v>418</v>
      </c>
      <c r="R1376" s="7">
        <v>584</v>
      </c>
      <c r="S1376" s="7">
        <v>431</v>
      </c>
      <c r="T1376" s="7">
        <v>307</v>
      </c>
      <c r="U1376" s="7">
        <v>294</v>
      </c>
      <c r="V1376" s="7">
        <v>493</v>
      </c>
      <c r="W1376" s="7">
        <v>294</v>
      </c>
      <c r="X1376" s="7">
        <v>370</v>
      </c>
      <c r="Y1376" s="7">
        <v>330</v>
      </c>
      <c r="Z1376" s="7"/>
      <c r="AA1376" s="7">
        <v>210</v>
      </c>
      <c r="AB1376" s="7">
        <v>391</v>
      </c>
      <c r="AC1376" s="7"/>
      <c r="AD1376" s="7"/>
      <c r="AE1376" s="7"/>
      <c r="AF1376" s="7"/>
      <c r="AG1376" s="7"/>
      <c r="AH1376" s="7">
        <v>540</v>
      </c>
    </row>
    <row r="1377" spans="1:34">
      <c r="A1377" s="27">
        <v>42522</v>
      </c>
      <c r="B1377" s="7" t="s">
        <v>734</v>
      </c>
      <c r="C1377" s="7" t="s">
        <v>1151</v>
      </c>
      <c r="D1377" s="7" t="s">
        <v>734</v>
      </c>
      <c r="E1377" s="7" t="s">
        <v>1861</v>
      </c>
      <c r="F1377" s="7">
        <v>13970</v>
      </c>
      <c r="G1377" s="7">
        <v>7685</v>
      </c>
      <c r="H1377" s="7">
        <v>1371</v>
      </c>
      <c r="I1377" s="7" t="s">
        <v>99</v>
      </c>
      <c r="J1377" s="7">
        <v>2136</v>
      </c>
      <c r="K1377" s="7" t="s">
        <v>99</v>
      </c>
      <c r="L1377" s="7" t="s">
        <v>99</v>
      </c>
      <c r="M1377" s="7" t="s">
        <v>99</v>
      </c>
      <c r="N1377" s="7" t="s">
        <v>99</v>
      </c>
      <c r="O1377" s="7" t="s">
        <v>99</v>
      </c>
      <c r="P1377" s="7">
        <v>130</v>
      </c>
      <c r="Q1377" s="7">
        <v>312</v>
      </c>
      <c r="R1377" s="7">
        <v>288</v>
      </c>
      <c r="S1377" s="7">
        <v>254</v>
      </c>
      <c r="T1377" s="7">
        <v>115</v>
      </c>
      <c r="U1377" s="7">
        <v>178</v>
      </c>
      <c r="V1377" s="7">
        <v>345</v>
      </c>
      <c r="W1377" s="7">
        <v>139</v>
      </c>
      <c r="X1377" s="7">
        <v>208</v>
      </c>
      <c r="Y1377" s="7">
        <v>130</v>
      </c>
      <c r="Z1377" s="7"/>
      <c r="AA1377" s="7">
        <v>104</v>
      </c>
      <c r="AB1377" s="7">
        <v>160</v>
      </c>
      <c r="AC1377" s="7"/>
      <c r="AD1377" s="7"/>
      <c r="AE1377" s="7"/>
      <c r="AF1377" s="7"/>
      <c r="AG1377" s="7"/>
      <c r="AH1377" s="7">
        <v>415</v>
      </c>
    </row>
    <row r="1378" spans="1:34">
      <c r="A1378" s="27">
        <v>42522</v>
      </c>
      <c r="B1378" s="7" t="s">
        <v>734</v>
      </c>
      <c r="C1378" s="7" t="s">
        <v>1151</v>
      </c>
      <c r="D1378" s="7" t="s">
        <v>734</v>
      </c>
      <c r="E1378" s="7" t="s">
        <v>1862</v>
      </c>
      <c r="F1378" s="7">
        <v>7707</v>
      </c>
      <c r="G1378" s="7">
        <v>2851</v>
      </c>
      <c r="H1378" s="7">
        <v>886</v>
      </c>
      <c r="I1378" s="7" t="s">
        <v>99</v>
      </c>
      <c r="J1378" s="7">
        <v>1802</v>
      </c>
      <c r="K1378" s="7" t="s">
        <v>99</v>
      </c>
      <c r="L1378" s="7" t="s">
        <v>99</v>
      </c>
      <c r="M1378" s="7" t="s">
        <v>99</v>
      </c>
      <c r="N1378" s="7" t="s">
        <v>99</v>
      </c>
      <c r="O1378" s="7" t="s">
        <v>99</v>
      </c>
      <c r="P1378" s="7">
        <v>173</v>
      </c>
      <c r="Q1378" s="7">
        <v>106</v>
      </c>
      <c r="R1378" s="7">
        <v>296</v>
      </c>
      <c r="S1378" s="7">
        <v>177</v>
      </c>
      <c r="T1378" s="7">
        <v>192</v>
      </c>
      <c r="U1378" s="7">
        <v>116</v>
      </c>
      <c r="V1378" s="7">
        <v>148</v>
      </c>
      <c r="W1378" s="7">
        <v>155</v>
      </c>
      <c r="X1378" s="7">
        <v>162</v>
      </c>
      <c r="Y1378" s="7">
        <v>200</v>
      </c>
      <c r="Z1378" s="7"/>
      <c r="AA1378" s="7">
        <v>106</v>
      </c>
      <c r="AB1378" s="7">
        <v>231</v>
      </c>
      <c r="AC1378" s="7"/>
      <c r="AD1378" s="7"/>
      <c r="AE1378" s="7"/>
      <c r="AF1378" s="7"/>
      <c r="AG1378" s="7"/>
      <c r="AH1378" s="7">
        <v>106</v>
      </c>
    </row>
    <row r="1379" spans="1:34" ht="14.25" customHeight="1">
      <c r="A1379" s="27">
        <v>42522</v>
      </c>
      <c r="B1379" s="7" t="s">
        <v>734</v>
      </c>
      <c r="C1379" s="7" t="s">
        <v>1863</v>
      </c>
      <c r="D1379" s="7" t="s">
        <v>734</v>
      </c>
      <c r="E1379" s="7" t="s">
        <v>1843</v>
      </c>
      <c r="F1379" s="7">
        <v>643</v>
      </c>
      <c r="G1379" s="7">
        <v>220</v>
      </c>
      <c r="H1379" s="7">
        <v>120</v>
      </c>
      <c r="I1379" s="7" t="s">
        <v>99</v>
      </c>
      <c r="J1379" s="7">
        <v>114</v>
      </c>
      <c r="K1379" s="7" t="s">
        <v>99</v>
      </c>
      <c r="L1379" s="7" t="s">
        <v>99</v>
      </c>
      <c r="M1379" s="7" t="s">
        <v>99</v>
      </c>
      <c r="N1379" s="7" t="s">
        <v>99</v>
      </c>
      <c r="O1379" s="7" t="s">
        <v>99</v>
      </c>
      <c r="P1379" s="7">
        <v>17</v>
      </c>
      <c r="Q1379" s="7">
        <v>13</v>
      </c>
      <c r="R1379" s="7">
        <v>17</v>
      </c>
      <c r="S1379" s="7">
        <v>16</v>
      </c>
      <c r="T1379" s="7">
        <v>20</v>
      </c>
      <c r="U1379" s="7">
        <v>16</v>
      </c>
      <c r="V1379" s="7">
        <v>13</v>
      </c>
      <c r="W1379" s="7">
        <v>18</v>
      </c>
      <c r="X1379" s="7">
        <v>10</v>
      </c>
      <c r="Y1379" s="7">
        <v>21</v>
      </c>
      <c r="Z1379" s="7"/>
      <c r="AA1379" s="7">
        <v>14</v>
      </c>
      <c r="AB1379" s="7">
        <v>11</v>
      </c>
      <c r="AC1379" s="7"/>
      <c r="AD1379" s="7"/>
      <c r="AE1379" s="7"/>
      <c r="AF1379" s="7"/>
      <c r="AG1379" s="7"/>
      <c r="AH1379" s="7">
        <v>3</v>
      </c>
    </row>
    <row r="1380" spans="1:34" ht="14.25" customHeight="1">
      <c r="A1380" s="27">
        <v>42522</v>
      </c>
      <c r="B1380" s="7" t="s">
        <v>734</v>
      </c>
      <c r="C1380" s="7" t="s">
        <v>1863</v>
      </c>
      <c r="D1380" s="7" t="s">
        <v>734</v>
      </c>
      <c r="E1380" s="7" t="s">
        <v>943</v>
      </c>
      <c r="F1380" s="7">
        <v>1643</v>
      </c>
      <c r="G1380" s="7">
        <v>490</v>
      </c>
      <c r="H1380" s="7">
        <v>264</v>
      </c>
      <c r="I1380" s="7" t="s">
        <v>99</v>
      </c>
      <c r="J1380" s="7">
        <v>235</v>
      </c>
      <c r="K1380" s="7" t="s">
        <v>99</v>
      </c>
      <c r="L1380" s="7" t="s">
        <v>99</v>
      </c>
      <c r="M1380" s="7" t="s">
        <v>99</v>
      </c>
      <c r="N1380" s="7" t="s">
        <v>99</v>
      </c>
      <c r="O1380" s="7" t="s">
        <v>99</v>
      </c>
      <c r="P1380" s="7">
        <v>33</v>
      </c>
      <c r="Q1380" s="7">
        <v>33</v>
      </c>
      <c r="R1380" s="7">
        <v>35</v>
      </c>
      <c r="S1380" s="7">
        <v>80</v>
      </c>
      <c r="T1380" s="7">
        <v>80</v>
      </c>
      <c r="U1380" s="7">
        <v>31</v>
      </c>
      <c r="V1380" s="7">
        <v>36</v>
      </c>
      <c r="W1380" s="7">
        <v>66</v>
      </c>
      <c r="X1380" s="7">
        <v>32</v>
      </c>
      <c r="Y1380" s="7">
        <v>116</v>
      </c>
      <c r="Z1380" s="7"/>
      <c r="AA1380" s="7">
        <v>70</v>
      </c>
      <c r="AB1380" s="7">
        <v>32</v>
      </c>
      <c r="AC1380" s="7"/>
      <c r="AD1380" s="7"/>
      <c r="AE1380" s="7"/>
      <c r="AF1380" s="7"/>
      <c r="AG1380" s="7"/>
      <c r="AH1380" s="7">
        <v>10</v>
      </c>
    </row>
    <row r="1381" spans="1:34" ht="14.25" customHeight="1">
      <c r="A1381" s="27">
        <v>42522</v>
      </c>
      <c r="B1381" s="7" t="s">
        <v>734</v>
      </c>
      <c r="C1381" s="7" t="s">
        <v>1863</v>
      </c>
      <c r="D1381" s="7" t="s">
        <v>734</v>
      </c>
      <c r="E1381" s="7" t="s">
        <v>1861</v>
      </c>
      <c r="F1381" s="7">
        <v>754</v>
      </c>
      <c r="G1381" s="7">
        <v>233</v>
      </c>
      <c r="H1381" s="7">
        <v>111</v>
      </c>
      <c r="I1381" s="7" t="s">
        <v>99</v>
      </c>
      <c r="J1381" s="7">
        <v>110</v>
      </c>
      <c r="K1381" s="7" t="s">
        <v>99</v>
      </c>
      <c r="L1381" s="7" t="s">
        <v>99</v>
      </c>
      <c r="M1381" s="7" t="s">
        <v>99</v>
      </c>
      <c r="N1381" s="7" t="s">
        <v>99</v>
      </c>
      <c r="O1381" s="7" t="s">
        <v>99</v>
      </c>
      <c r="P1381" s="7">
        <v>16</v>
      </c>
      <c r="Q1381" s="7">
        <v>19</v>
      </c>
      <c r="R1381" s="7">
        <v>13</v>
      </c>
      <c r="S1381" s="7">
        <v>47</v>
      </c>
      <c r="T1381" s="7">
        <v>37</v>
      </c>
      <c r="U1381" s="7">
        <v>10</v>
      </c>
      <c r="V1381" s="7">
        <v>8</v>
      </c>
      <c r="W1381" s="7">
        <v>39</v>
      </c>
      <c r="X1381" s="7">
        <v>13</v>
      </c>
      <c r="Y1381" s="7">
        <v>38</v>
      </c>
      <c r="Z1381" s="7"/>
      <c r="AA1381" s="7">
        <v>38</v>
      </c>
      <c r="AB1381" s="7">
        <v>17</v>
      </c>
      <c r="AC1381" s="7"/>
      <c r="AD1381" s="7"/>
      <c r="AE1381" s="7"/>
      <c r="AF1381" s="7"/>
      <c r="AG1381" s="7"/>
      <c r="AH1381" s="7">
        <v>5</v>
      </c>
    </row>
    <row r="1382" spans="1:34" ht="14.25" customHeight="1">
      <c r="A1382" s="27">
        <v>42522</v>
      </c>
      <c r="B1382" s="7" t="s">
        <v>734</v>
      </c>
      <c r="C1382" s="7" t="s">
        <v>1863</v>
      </c>
      <c r="D1382" s="7" t="s">
        <v>734</v>
      </c>
      <c r="E1382" s="7" t="s">
        <v>1862</v>
      </c>
      <c r="F1382" s="7">
        <v>888</v>
      </c>
      <c r="G1382" s="7">
        <v>257</v>
      </c>
      <c r="H1382" s="7">
        <v>153</v>
      </c>
      <c r="I1382" s="7" t="s">
        <v>99</v>
      </c>
      <c r="J1382" s="7">
        <v>125</v>
      </c>
      <c r="K1382" s="7" t="s">
        <v>99</v>
      </c>
      <c r="L1382" s="7" t="s">
        <v>99</v>
      </c>
      <c r="M1382" s="7" t="s">
        <v>99</v>
      </c>
      <c r="N1382" s="7" t="s">
        <v>99</v>
      </c>
      <c r="O1382" s="7" t="s">
        <v>99</v>
      </c>
      <c r="P1382" s="7">
        <v>17</v>
      </c>
      <c r="Q1382" s="7">
        <v>14</v>
      </c>
      <c r="R1382" s="7">
        <v>22</v>
      </c>
      <c r="S1382" s="7">
        <v>33</v>
      </c>
      <c r="T1382" s="7">
        <v>43</v>
      </c>
      <c r="U1382" s="7">
        <v>21</v>
      </c>
      <c r="V1382" s="7">
        <v>28</v>
      </c>
      <c r="W1382" s="7">
        <v>27</v>
      </c>
      <c r="X1382" s="7">
        <v>19</v>
      </c>
      <c r="Y1382" s="7">
        <v>78</v>
      </c>
      <c r="Z1382" s="7"/>
      <c r="AA1382" s="7">
        <v>32</v>
      </c>
      <c r="AB1382" s="7">
        <v>15</v>
      </c>
      <c r="AC1382" s="7"/>
      <c r="AD1382" s="7"/>
      <c r="AE1382" s="7"/>
      <c r="AF1382" s="7"/>
      <c r="AG1382" s="7"/>
      <c r="AH1382" s="7">
        <v>4</v>
      </c>
    </row>
    <row r="1383" spans="1:34" ht="14.25" customHeight="1">
      <c r="A1383" s="27">
        <v>42522</v>
      </c>
      <c r="B1383" s="7" t="s">
        <v>734</v>
      </c>
      <c r="C1383" s="7" t="s">
        <v>1865</v>
      </c>
      <c r="D1383" s="7" t="s">
        <v>734</v>
      </c>
      <c r="E1383" s="7" t="s">
        <v>1843</v>
      </c>
      <c r="F1383" s="7">
        <v>1108</v>
      </c>
      <c r="G1383" s="7">
        <v>356</v>
      </c>
      <c r="H1383" s="7">
        <v>179</v>
      </c>
      <c r="I1383" s="7" t="s">
        <v>99</v>
      </c>
      <c r="J1383" s="7">
        <v>225</v>
      </c>
      <c r="K1383" s="7" t="s">
        <v>99</v>
      </c>
      <c r="L1383" s="7" t="s">
        <v>99</v>
      </c>
      <c r="M1383" s="7" t="s">
        <v>99</v>
      </c>
      <c r="N1383" s="7" t="s">
        <v>99</v>
      </c>
      <c r="O1383" s="7" t="s">
        <v>99</v>
      </c>
      <c r="P1383" s="7">
        <v>27</v>
      </c>
      <c r="Q1383" s="7">
        <v>35</v>
      </c>
      <c r="R1383" s="7">
        <v>33</v>
      </c>
      <c r="S1383" s="7">
        <v>34</v>
      </c>
      <c r="T1383" s="7">
        <v>26</v>
      </c>
      <c r="U1383" s="7">
        <v>24</v>
      </c>
      <c r="V1383" s="7">
        <v>30</v>
      </c>
      <c r="W1383" s="7">
        <v>20</v>
      </c>
      <c r="X1383" s="7">
        <v>31</v>
      </c>
      <c r="Y1383" s="7">
        <v>25</v>
      </c>
      <c r="Z1383" s="7"/>
      <c r="AA1383" s="7">
        <v>13</v>
      </c>
      <c r="AB1383" s="7">
        <v>19</v>
      </c>
      <c r="AC1383" s="7"/>
      <c r="AD1383" s="7"/>
      <c r="AE1383" s="7"/>
      <c r="AF1383" s="7"/>
      <c r="AG1383" s="7"/>
      <c r="AH1383" s="7">
        <v>31</v>
      </c>
    </row>
    <row r="1384" spans="1:34" ht="14.25" customHeight="1">
      <c r="A1384" s="27">
        <v>42522</v>
      </c>
      <c r="B1384" s="7" t="s">
        <v>734</v>
      </c>
      <c r="C1384" s="7" t="s">
        <v>1865</v>
      </c>
      <c r="D1384" s="7" t="s">
        <v>734</v>
      </c>
      <c r="E1384" s="7" t="s">
        <v>943</v>
      </c>
      <c r="F1384" s="7">
        <v>20005</v>
      </c>
      <c r="G1384" s="7">
        <v>10045</v>
      </c>
      <c r="H1384" s="7">
        <v>1989</v>
      </c>
      <c r="I1384" s="7" t="s">
        <v>99</v>
      </c>
      <c r="J1384" s="7">
        <v>3695</v>
      </c>
      <c r="K1384" s="7" t="s">
        <v>99</v>
      </c>
      <c r="L1384" s="7" t="s">
        <v>99</v>
      </c>
      <c r="M1384" s="7" t="s">
        <v>99</v>
      </c>
      <c r="N1384" s="7" t="s">
        <v>99</v>
      </c>
      <c r="O1384" s="7" t="s">
        <v>99</v>
      </c>
      <c r="P1384" s="7">
        <v>270</v>
      </c>
      <c r="Q1384" s="7">
        <v>385</v>
      </c>
      <c r="R1384" s="7">
        <v>549</v>
      </c>
      <c r="S1384" s="7">
        <v>351</v>
      </c>
      <c r="T1384" s="7">
        <v>217</v>
      </c>
      <c r="U1384" s="7">
        <v>249</v>
      </c>
      <c r="V1384" s="7">
        <v>457</v>
      </c>
      <c r="W1384" s="7">
        <v>220</v>
      </c>
      <c r="X1384" s="7">
        <v>338</v>
      </c>
      <c r="Y1384" s="7">
        <v>211</v>
      </c>
      <c r="Z1384" s="7"/>
      <c r="AA1384" s="7">
        <v>140</v>
      </c>
      <c r="AB1384" s="7">
        <v>359</v>
      </c>
      <c r="AC1384" s="7"/>
      <c r="AD1384" s="7"/>
      <c r="AE1384" s="7"/>
      <c r="AF1384" s="7"/>
      <c r="AG1384" s="7"/>
      <c r="AH1384" s="7">
        <v>530</v>
      </c>
    </row>
    <row r="1385" spans="1:34" ht="14.25" customHeight="1">
      <c r="A1385" s="27">
        <v>42522</v>
      </c>
      <c r="B1385" s="7" t="s">
        <v>734</v>
      </c>
      <c r="C1385" s="7" t="s">
        <v>1865</v>
      </c>
      <c r="D1385" s="7" t="s">
        <v>734</v>
      </c>
      <c r="E1385" s="7" t="s">
        <v>1861</v>
      </c>
      <c r="F1385" s="7">
        <v>13211</v>
      </c>
      <c r="G1385" s="7">
        <v>7452</v>
      </c>
      <c r="H1385" s="7">
        <v>1260</v>
      </c>
      <c r="I1385" s="7" t="s">
        <v>99</v>
      </c>
      <c r="J1385" s="7">
        <v>2026</v>
      </c>
      <c r="K1385" s="7" t="s">
        <v>99</v>
      </c>
      <c r="L1385" s="7" t="s">
        <v>99</v>
      </c>
      <c r="M1385" s="7" t="s">
        <v>99</v>
      </c>
      <c r="N1385" s="7" t="s">
        <v>99</v>
      </c>
      <c r="O1385" s="7" t="s">
        <v>99</v>
      </c>
      <c r="P1385" s="7">
        <v>114</v>
      </c>
      <c r="Q1385" s="7">
        <v>293</v>
      </c>
      <c r="R1385" s="7">
        <v>275</v>
      </c>
      <c r="S1385" s="7">
        <v>207</v>
      </c>
      <c r="T1385" s="7">
        <v>76</v>
      </c>
      <c r="U1385" s="7">
        <v>167</v>
      </c>
      <c r="V1385" s="7">
        <v>337</v>
      </c>
      <c r="W1385" s="7">
        <v>99</v>
      </c>
      <c r="X1385" s="7">
        <v>195</v>
      </c>
      <c r="Y1385" s="7">
        <v>91</v>
      </c>
      <c r="Z1385" s="7"/>
      <c r="AA1385" s="7">
        <v>66</v>
      </c>
      <c r="AB1385" s="7">
        <v>143</v>
      </c>
      <c r="AC1385" s="7"/>
      <c r="AD1385" s="7"/>
      <c r="AE1385" s="7"/>
      <c r="AF1385" s="7"/>
      <c r="AG1385" s="7"/>
      <c r="AH1385" s="7">
        <v>410</v>
      </c>
    </row>
    <row r="1386" spans="1:34" ht="14.25" customHeight="1">
      <c r="A1386" s="27">
        <v>42522</v>
      </c>
      <c r="B1386" s="7" t="s">
        <v>734</v>
      </c>
      <c r="C1386" s="7" t="s">
        <v>1865</v>
      </c>
      <c r="D1386" s="7" t="s">
        <v>734</v>
      </c>
      <c r="E1386" s="7" t="s">
        <v>1862</v>
      </c>
      <c r="F1386" s="7">
        <v>6776</v>
      </c>
      <c r="G1386" s="7">
        <v>2593</v>
      </c>
      <c r="H1386" s="7">
        <v>729</v>
      </c>
      <c r="I1386" s="7" t="s">
        <v>99</v>
      </c>
      <c r="J1386" s="7">
        <v>1669</v>
      </c>
      <c r="K1386" s="7" t="s">
        <v>99</v>
      </c>
      <c r="L1386" s="7" t="s">
        <v>99</v>
      </c>
      <c r="M1386" s="7" t="s">
        <v>99</v>
      </c>
      <c r="N1386" s="7" t="s">
        <v>99</v>
      </c>
      <c r="O1386" s="7" t="s">
        <v>99</v>
      </c>
      <c r="P1386" s="7">
        <v>156</v>
      </c>
      <c r="Q1386" s="7">
        <v>92</v>
      </c>
      <c r="R1386" s="7">
        <v>274</v>
      </c>
      <c r="S1386" s="7">
        <v>144</v>
      </c>
      <c r="T1386" s="7">
        <v>141</v>
      </c>
      <c r="U1386" s="7">
        <v>82</v>
      </c>
      <c r="V1386" s="7">
        <v>120</v>
      </c>
      <c r="W1386" s="7">
        <v>121</v>
      </c>
      <c r="X1386" s="7">
        <v>143</v>
      </c>
      <c r="Y1386" s="7">
        <v>120</v>
      </c>
      <c r="Z1386" s="7"/>
      <c r="AA1386" s="7">
        <v>74</v>
      </c>
      <c r="AB1386" s="7">
        <v>216</v>
      </c>
      <c r="AC1386" s="7"/>
      <c r="AD1386" s="7"/>
      <c r="AE1386" s="7"/>
      <c r="AF1386" s="7"/>
      <c r="AG1386" s="7"/>
      <c r="AH1386" s="7">
        <v>102</v>
      </c>
    </row>
    <row r="1387" spans="1:34" ht="14.25" customHeight="1">
      <c r="A1387" s="27">
        <v>42522</v>
      </c>
      <c r="B1387" s="7" t="s">
        <v>734</v>
      </c>
      <c r="C1387" s="7" t="s">
        <v>1865</v>
      </c>
      <c r="D1387" s="7" t="s">
        <v>1866</v>
      </c>
      <c r="E1387" s="7" t="s">
        <v>1843</v>
      </c>
      <c r="F1387" s="7">
        <v>1030</v>
      </c>
      <c r="G1387" s="7">
        <v>322</v>
      </c>
      <c r="H1387" s="7">
        <v>176</v>
      </c>
      <c r="I1387" s="7" t="s">
        <v>99</v>
      </c>
      <c r="J1387" s="7">
        <v>206</v>
      </c>
      <c r="K1387" s="7" t="s">
        <v>99</v>
      </c>
      <c r="L1387" s="7" t="s">
        <v>99</v>
      </c>
      <c r="M1387" s="7" t="s">
        <v>99</v>
      </c>
      <c r="N1387" s="7" t="s">
        <v>99</v>
      </c>
      <c r="O1387" s="7" t="s">
        <v>99</v>
      </c>
      <c r="P1387" s="7">
        <v>24</v>
      </c>
      <c r="Q1387" s="7">
        <v>31</v>
      </c>
      <c r="R1387" s="7">
        <v>32</v>
      </c>
      <c r="S1387" s="7">
        <v>32</v>
      </c>
      <c r="T1387" s="7">
        <v>24</v>
      </c>
      <c r="U1387" s="7">
        <v>24</v>
      </c>
      <c r="V1387" s="7">
        <v>29</v>
      </c>
      <c r="W1387" s="7">
        <v>18</v>
      </c>
      <c r="X1387" s="7">
        <v>30</v>
      </c>
      <c r="Y1387" s="7">
        <v>25</v>
      </c>
      <c r="Z1387" s="7"/>
      <c r="AA1387" s="7">
        <v>11</v>
      </c>
      <c r="AB1387" s="7">
        <v>18</v>
      </c>
      <c r="AC1387" s="7"/>
      <c r="AD1387" s="7"/>
      <c r="AE1387" s="7"/>
      <c r="AF1387" s="7"/>
      <c r="AG1387" s="7"/>
      <c r="AH1387" s="7">
        <v>28</v>
      </c>
    </row>
    <row r="1388" spans="1:34" ht="14.25" customHeight="1">
      <c r="A1388" s="27">
        <v>42522</v>
      </c>
      <c r="B1388" s="7" t="s">
        <v>734</v>
      </c>
      <c r="C1388" s="7" t="s">
        <v>1865</v>
      </c>
      <c r="D1388" s="7" t="s">
        <v>1866</v>
      </c>
      <c r="E1388" s="7" t="s">
        <v>943</v>
      </c>
      <c r="F1388" s="7">
        <v>18358</v>
      </c>
      <c r="G1388" s="7">
        <v>9239</v>
      </c>
      <c r="H1388" s="7">
        <v>1817</v>
      </c>
      <c r="I1388" s="7" t="s">
        <v>99</v>
      </c>
      <c r="J1388" s="7">
        <v>3247</v>
      </c>
      <c r="K1388" s="7" t="s">
        <v>99</v>
      </c>
      <c r="L1388" s="7" t="s">
        <v>99</v>
      </c>
      <c r="M1388" s="7" t="s">
        <v>99</v>
      </c>
      <c r="N1388" s="7" t="s">
        <v>99</v>
      </c>
      <c r="O1388" s="7" t="s">
        <v>99</v>
      </c>
      <c r="P1388" s="7">
        <v>233</v>
      </c>
      <c r="Q1388" s="7">
        <v>354</v>
      </c>
      <c r="R1388" s="7">
        <v>542</v>
      </c>
      <c r="S1388" s="7">
        <v>331</v>
      </c>
      <c r="T1388" s="7">
        <v>203</v>
      </c>
      <c r="U1388" s="7">
        <v>249</v>
      </c>
      <c r="V1388" s="7">
        <v>450</v>
      </c>
      <c r="W1388" s="7">
        <v>183</v>
      </c>
      <c r="X1388" s="7">
        <v>327</v>
      </c>
      <c r="Y1388" s="7">
        <v>211</v>
      </c>
      <c r="Z1388" s="7"/>
      <c r="AA1388" s="7">
        <v>106</v>
      </c>
      <c r="AB1388" s="7">
        <v>353</v>
      </c>
      <c r="AC1388" s="7"/>
      <c r="AD1388" s="7"/>
      <c r="AE1388" s="7"/>
      <c r="AF1388" s="7"/>
      <c r="AG1388" s="7"/>
      <c r="AH1388" s="7">
        <v>513</v>
      </c>
    </row>
    <row r="1389" spans="1:34" ht="14.25" customHeight="1">
      <c r="A1389" s="27">
        <v>42522</v>
      </c>
      <c r="B1389" s="7" t="s">
        <v>734</v>
      </c>
      <c r="C1389" s="7" t="s">
        <v>1865</v>
      </c>
      <c r="D1389" s="7" t="s">
        <v>1866</v>
      </c>
      <c r="E1389" s="7" t="s">
        <v>1861</v>
      </c>
      <c r="F1389" s="7">
        <v>12675</v>
      </c>
      <c r="G1389" s="7">
        <v>7170</v>
      </c>
      <c r="H1389" s="7">
        <v>1224</v>
      </c>
      <c r="I1389" s="7" t="s">
        <v>99</v>
      </c>
      <c r="J1389" s="7">
        <v>1895</v>
      </c>
      <c r="K1389" s="7" t="s">
        <v>99</v>
      </c>
      <c r="L1389" s="7" t="s">
        <v>99</v>
      </c>
      <c r="M1389" s="7" t="s">
        <v>99</v>
      </c>
      <c r="N1389" s="7" t="s">
        <v>99</v>
      </c>
      <c r="O1389" s="7" t="s">
        <v>99</v>
      </c>
      <c r="P1389" s="7">
        <v>107</v>
      </c>
      <c r="Q1389" s="7">
        <v>272</v>
      </c>
      <c r="R1389" s="7">
        <v>274</v>
      </c>
      <c r="S1389" s="7">
        <v>201</v>
      </c>
      <c r="T1389" s="7">
        <v>69</v>
      </c>
      <c r="U1389" s="7">
        <v>167</v>
      </c>
      <c r="V1389" s="7">
        <v>335</v>
      </c>
      <c r="W1389" s="7">
        <v>87</v>
      </c>
      <c r="X1389" s="7">
        <v>192</v>
      </c>
      <c r="Y1389" s="7">
        <v>91</v>
      </c>
      <c r="Z1389" s="7"/>
      <c r="AA1389" s="7">
        <v>51</v>
      </c>
      <c r="AB1389" s="7">
        <v>140</v>
      </c>
      <c r="AC1389" s="7"/>
      <c r="AD1389" s="7"/>
      <c r="AE1389" s="7"/>
      <c r="AF1389" s="7"/>
      <c r="AG1389" s="7"/>
      <c r="AH1389" s="7">
        <v>400</v>
      </c>
    </row>
    <row r="1390" spans="1:34" ht="14.25" customHeight="1">
      <c r="A1390" s="27">
        <v>42522</v>
      </c>
      <c r="B1390" s="7" t="s">
        <v>734</v>
      </c>
      <c r="C1390" s="7" t="s">
        <v>1865</v>
      </c>
      <c r="D1390" s="7" t="s">
        <v>1866</v>
      </c>
      <c r="E1390" s="7" t="s">
        <v>1862</v>
      </c>
      <c r="F1390" s="7">
        <v>5665</v>
      </c>
      <c r="G1390" s="7">
        <v>2069</v>
      </c>
      <c r="H1390" s="7">
        <v>593</v>
      </c>
      <c r="I1390" s="7" t="s">
        <v>99</v>
      </c>
      <c r="J1390" s="7">
        <v>1352</v>
      </c>
      <c r="K1390" s="7" t="s">
        <v>99</v>
      </c>
      <c r="L1390" s="7" t="s">
        <v>99</v>
      </c>
      <c r="M1390" s="7" t="s">
        <v>99</v>
      </c>
      <c r="N1390" s="7" t="s">
        <v>99</v>
      </c>
      <c r="O1390" s="7" t="s">
        <v>99</v>
      </c>
      <c r="P1390" s="7">
        <v>126</v>
      </c>
      <c r="Q1390" s="7">
        <v>82</v>
      </c>
      <c r="R1390" s="7">
        <v>268</v>
      </c>
      <c r="S1390" s="7">
        <v>130</v>
      </c>
      <c r="T1390" s="7">
        <v>134</v>
      </c>
      <c r="U1390" s="7">
        <v>82</v>
      </c>
      <c r="V1390" s="7">
        <v>115</v>
      </c>
      <c r="W1390" s="7">
        <v>96</v>
      </c>
      <c r="X1390" s="7">
        <v>135</v>
      </c>
      <c r="Y1390" s="7">
        <v>120</v>
      </c>
      <c r="Z1390" s="7"/>
      <c r="AA1390" s="7">
        <v>55</v>
      </c>
      <c r="AB1390" s="7">
        <v>213</v>
      </c>
      <c r="AC1390" s="7"/>
      <c r="AD1390" s="7"/>
      <c r="AE1390" s="7"/>
      <c r="AF1390" s="7"/>
      <c r="AG1390" s="7"/>
      <c r="AH1390" s="7">
        <v>95</v>
      </c>
    </row>
    <row r="1391" spans="1:34" ht="14.25" customHeight="1">
      <c r="A1391" s="27">
        <v>42522</v>
      </c>
      <c r="B1391" s="7" t="s">
        <v>734</v>
      </c>
      <c r="C1391" s="7" t="s">
        <v>1865</v>
      </c>
      <c r="D1391" s="7" t="s">
        <v>1374</v>
      </c>
      <c r="E1391" s="7" t="s">
        <v>1843</v>
      </c>
      <c r="F1391" s="7">
        <v>78</v>
      </c>
      <c r="G1391" s="7">
        <v>34</v>
      </c>
      <c r="H1391" s="7">
        <v>3</v>
      </c>
      <c r="I1391" s="7" t="s">
        <v>99</v>
      </c>
      <c r="J1391" s="7">
        <v>19</v>
      </c>
      <c r="K1391" s="7" t="s">
        <v>99</v>
      </c>
      <c r="L1391" s="7" t="s">
        <v>99</v>
      </c>
      <c r="M1391" s="7" t="s">
        <v>99</v>
      </c>
      <c r="N1391" s="7" t="s">
        <v>99</v>
      </c>
      <c r="O1391" s="7" t="s">
        <v>99</v>
      </c>
      <c r="P1391" s="7">
        <v>3</v>
      </c>
      <c r="Q1391" s="7">
        <v>4</v>
      </c>
      <c r="R1391" s="7">
        <v>1</v>
      </c>
      <c r="S1391" s="7">
        <v>2</v>
      </c>
      <c r="T1391" s="7">
        <v>2</v>
      </c>
      <c r="U1391" s="7" t="s">
        <v>99</v>
      </c>
      <c r="V1391" s="7">
        <v>1</v>
      </c>
      <c r="W1391" s="7">
        <v>2</v>
      </c>
      <c r="X1391" s="7">
        <v>1</v>
      </c>
      <c r="Y1391" s="7" t="s">
        <v>99</v>
      </c>
      <c r="Z1391" s="7"/>
      <c r="AA1391" s="7">
        <v>2</v>
      </c>
      <c r="AB1391" s="7">
        <v>1</v>
      </c>
      <c r="AC1391" s="7"/>
      <c r="AD1391" s="7"/>
      <c r="AE1391" s="7"/>
      <c r="AF1391" s="7"/>
      <c r="AG1391" s="7"/>
      <c r="AH1391" s="7">
        <v>3</v>
      </c>
    </row>
    <row r="1392" spans="1:34" ht="14.25" customHeight="1">
      <c r="A1392" s="27">
        <v>42522</v>
      </c>
      <c r="B1392" s="7" t="s">
        <v>734</v>
      </c>
      <c r="C1392" s="7" t="s">
        <v>1865</v>
      </c>
      <c r="D1392" s="7" t="s">
        <v>1374</v>
      </c>
      <c r="E1392" s="7" t="s">
        <v>943</v>
      </c>
      <c r="F1392" s="7">
        <v>1647</v>
      </c>
      <c r="G1392" s="7">
        <v>806</v>
      </c>
      <c r="H1392" s="7">
        <v>172</v>
      </c>
      <c r="I1392" s="7" t="s">
        <v>99</v>
      </c>
      <c r="J1392" s="7">
        <v>448</v>
      </c>
      <c r="K1392" s="7" t="s">
        <v>99</v>
      </c>
      <c r="L1392" s="7" t="s">
        <v>99</v>
      </c>
      <c r="M1392" s="7" t="s">
        <v>99</v>
      </c>
      <c r="N1392" s="7" t="s">
        <v>99</v>
      </c>
      <c r="O1392" s="7" t="s">
        <v>99</v>
      </c>
      <c r="P1392" s="7">
        <v>37</v>
      </c>
      <c r="Q1392" s="7">
        <v>31</v>
      </c>
      <c r="R1392" s="7">
        <v>7</v>
      </c>
      <c r="S1392" s="7">
        <v>20</v>
      </c>
      <c r="T1392" s="7">
        <v>14</v>
      </c>
      <c r="U1392" s="7" t="s">
        <v>99</v>
      </c>
      <c r="V1392" s="7">
        <v>7</v>
      </c>
      <c r="W1392" s="7">
        <v>37</v>
      </c>
      <c r="X1392" s="7">
        <v>11</v>
      </c>
      <c r="Y1392" s="7" t="s">
        <v>99</v>
      </c>
      <c r="Z1392" s="7"/>
      <c r="AA1392" s="7">
        <v>34</v>
      </c>
      <c r="AB1392" s="7">
        <v>6</v>
      </c>
      <c r="AC1392" s="7"/>
      <c r="AD1392" s="7"/>
      <c r="AE1392" s="7"/>
      <c r="AF1392" s="7"/>
      <c r="AG1392" s="7"/>
      <c r="AH1392" s="7">
        <v>17</v>
      </c>
    </row>
    <row r="1393" spans="1:34" ht="14.25" customHeight="1">
      <c r="A1393" s="27">
        <v>42522</v>
      </c>
      <c r="B1393" s="7" t="s">
        <v>734</v>
      </c>
      <c r="C1393" s="7" t="s">
        <v>1865</v>
      </c>
      <c r="D1393" s="7" t="s">
        <v>1374</v>
      </c>
      <c r="E1393" s="7" t="s">
        <v>1861</v>
      </c>
      <c r="F1393" s="7">
        <v>536</v>
      </c>
      <c r="G1393" s="7">
        <v>282</v>
      </c>
      <c r="H1393" s="7">
        <v>36</v>
      </c>
      <c r="I1393" s="7" t="s">
        <v>99</v>
      </c>
      <c r="J1393" s="7">
        <v>131</v>
      </c>
      <c r="K1393" s="7" t="s">
        <v>99</v>
      </c>
      <c r="L1393" s="7" t="s">
        <v>99</v>
      </c>
      <c r="M1393" s="7" t="s">
        <v>99</v>
      </c>
      <c r="N1393" s="7" t="s">
        <v>99</v>
      </c>
      <c r="O1393" s="7" t="s">
        <v>99</v>
      </c>
      <c r="P1393" s="7">
        <v>7</v>
      </c>
      <c r="Q1393" s="7">
        <v>21</v>
      </c>
      <c r="R1393" s="7">
        <v>1</v>
      </c>
      <c r="S1393" s="7">
        <v>6</v>
      </c>
      <c r="T1393" s="7">
        <v>7</v>
      </c>
      <c r="U1393" s="7" t="s">
        <v>99</v>
      </c>
      <c r="V1393" s="7">
        <v>2</v>
      </c>
      <c r="W1393" s="7">
        <v>12</v>
      </c>
      <c r="X1393" s="7">
        <v>3</v>
      </c>
      <c r="Y1393" s="7" t="s">
        <v>99</v>
      </c>
      <c r="Z1393" s="7"/>
      <c r="AA1393" s="7">
        <v>15</v>
      </c>
      <c r="AB1393" s="7">
        <v>3</v>
      </c>
      <c r="AC1393" s="7"/>
      <c r="AD1393" s="7"/>
      <c r="AE1393" s="7"/>
      <c r="AF1393" s="7"/>
      <c r="AG1393" s="7"/>
      <c r="AH1393" s="7">
        <v>10</v>
      </c>
    </row>
    <row r="1394" spans="1:34" ht="14.25" customHeight="1">
      <c r="A1394" s="27">
        <v>42522</v>
      </c>
      <c r="B1394" s="7" t="s">
        <v>734</v>
      </c>
      <c r="C1394" s="7" t="s">
        <v>1865</v>
      </c>
      <c r="D1394" s="7" t="s">
        <v>1374</v>
      </c>
      <c r="E1394" s="7" t="s">
        <v>1862</v>
      </c>
      <c r="F1394" s="7">
        <v>1111</v>
      </c>
      <c r="G1394" s="7">
        <v>524</v>
      </c>
      <c r="H1394" s="7">
        <v>136</v>
      </c>
      <c r="I1394" s="7" t="s">
        <v>99</v>
      </c>
      <c r="J1394" s="7">
        <v>317</v>
      </c>
      <c r="K1394" s="7" t="s">
        <v>99</v>
      </c>
      <c r="L1394" s="7" t="s">
        <v>99</v>
      </c>
      <c r="M1394" s="7" t="s">
        <v>99</v>
      </c>
      <c r="N1394" s="7" t="s">
        <v>99</v>
      </c>
      <c r="O1394" s="7" t="s">
        <v>99</v>
      </c>
      <c r="P1394" s="7">
        <v>30</v>
      </c>
      <c r="Q1394" s="7">
        <v>10</v>
      </c>
      <c r="R1394" s="7">
        <v>6</v>
      </c>
      <c r="S1394" s="7">
        <v>14</v>
      </c>
      <c r="T1394" s="7">
        <v>7</v>
      </c>
      <c r="U1394" s="7" t="s">
        <v>99</v>
      </c>
      <c r="V1394" s="7">
        <v>5</v>
      </c>
      <c r="W1394" s="7">
        <v>25</v>
      </c>
      <c r="X1394" s="7">
        <v>8</v>
      </c>
      <c r="Y1394" s="7" t="s">
        <v>99</v>
      </c>
      <c r="Z1394" s="7"/>
      <c r="AA1394" s="7">
        <v>19</v>
      </c>
      <c r="AB1394" s="7">
        <v>3</v>
      </c>
      <c r="AC1394" s="7"/>
      <c r="AD1394" s="7"/>
      <c r="AE1394" s="7"/>
      <c r="AF1394" s="7"/>
      <c r="AG1394" s="7"/>
      <c r="AH1394" s="7">
        <v>7</v>
      </c>
    </row>
    <row r="1395" spans="1:34" ht="14.25" customHeight="1">
      <c r="A1395" s="27">
        <v>42522</v>
      </c>
      <c r="B1395" s="7" t="s">
        <v>734</v>
      </c>
      <c r="C1395" s="7" t="s">
        <v>405</v>
      </c>
      <c r="D1395" s="7" t="s">
        <v>734</v>
      </c>
      <c r="E1395" s="7" t="s">
        <v>1843</v>
      </c>
      <c r="F1395" s="7">
        <v>11</v>
      </c>
      <c r="G1395" s="7">
        <v>1</v>
      </c>
      <c r="H1395" s="7">
        <v>2</v>
      </c>
      <c r="I1395" s="7" t="s">
        <v>99</v>
      </c>
      <c r="J1395" s="7">
        <v>2</v>
      </c>
      <c r="K1395" s="7" t="s">
        <v>99</v>
      </c>
      <c r="L1395" s="7" t="s">
        <v>99</v>
      </c>
      <c r="M1395" s="7" t="s">
        <v>99</v>
      </c>
      <c r="N1395" s="7" t="s">
        <v>99</v>
      </c>
      <c r="O1395" s="7" t="s">
        <v>99</v>
      </c>
      <c r="P1395" s="7">
        <v>0</v>
      </c>
      <c r="Q1395" s="7">
        <v>0</v>
      </c>
      <c r="R1395" s="7">
        <v>0</v>
      </c>
      <c r="S1395" s="7">
        <v>0</v>
      </c>
      <c r="T1395" s="7">
        <v>2</v>
      </c>
      <c r="U1395" s="7">
        <v>2</v>
      </c>
      <c r="V1395" s="7">
        <v>0</v>
      </c>
      <c r="W1395" s="7">
        <v>1</v>
      </c>
      <c r="X1395" s="7">
        <v>0</v>
      </c>
      <c r="Y1395" s="7">
        <v>1</v>
      </c>
      <c r="Z1395" s="7"/>
      <c r="AA1395" s="7">
        <v>0</v>
      </c>
      <c r="AB1395" s="7">
        <v>0</v>
      </c>
      <c r="AC1395" s="7"/>
      <c r="AD1395" s="7"/>
      <c r="AE1395" s="7"/>
      <c r="AF1395" s="7"/>
      <c r="AG1395" s="7"/>
      <c r="AH1395" s="7">
        <v>0</v>
      </c>
    </row>
    <row r="1396" spans="1:34" ht="14.25" customHeight="1">
      <c r="A1396" s="27">
        <v>42522</v>
      </c>
      <c r="B1396" s="7" t="s">
        <v>734</v>
      </c>
      <c r="C1396" s="7" t="s">
        <v>405</v>
      </c>
      <c r="D1396" s="7" t="s">
        <v>734</v>
      </c>
      <c r="E1396" s="7" t="s">
        <v>943</v>
      </c>
      <c r="F1396" s="7">
        <v>48</v>
      </c>
      <c r="G1396" s="7">
        <v>1</v>
      </c>
      <c r="H1396" s="7">
        <v>4</v>
      </c>
      <c r="I1396" s="7" t="s">
        <v>99</v>
      </c>
      <c r="J1396" s="7">
        <v>8</v>
      </c>
      <c r="K1396" s="7" t="s">
        <v>99</v>
      </c>
      <c r="L1396" s="7" t="s">
        <v>99</v>
      </c>
      <c r="M1396" s="7" t="s">
        <v>99</v>
      </c>
      <c r="N1396" s="7" t="s">
        <v>99</v>
      </c>
      <c r="O1396" s="7" t="s">
        <v>99</v>
      </c>
      <c r="P1396" s="7">
        <v>0</v>
      </c>
      <c r="Q1396" s="7">
        <v>0</v>
      </c>
      <c r="R1396" s="7">
        <v>0</v>
      </c>
      <c r="S1396" s="7">
        <v>0</v>
      </c>
      <c r="T1396" s="7">
        <v>10</v>
      </c>
      <c r="U1396" s="7">
        <v>14</v>
      </c>
      <c r="V1396" s="7">
        <v>0</v>
      </c>
      <c r="W1396" s="7">
        <v>8</v>
      </c>
      <c r="X1396" s="7">
        <v>0</v>
      </c>
      <c r="Y1396" s="7">
        <v>3</v>
      </c>
      <c r="Z1396" s="7"/>
      <c r="AA1396" s="7">
        <v>0</v>
      </c>
      <c r="AB1396" s="7">
        <v>0</v>
      </c>
      <c r="AC1396" s="7"/>
      <c r="AD1396" s="7"/>
      <c r="AE1396" s="7"/>
      <c r="AF1396" s="7"/>
      <c r="AG1396" s="7"/>
      <c r="AH1396" s="7">
        <v>0</v>
      </c>
    </row>
    <row r="1397" spans="1:34" ht="14.25" customHeight="1">
      <c r="A1397" s="27">
        <v>42522</v>
      </c>
      <c r="B1397" s="7" t="s">
        <v>734</v>
      </c>
      <c r="C1397" s="7" t="s">
        <v>405</v>
      </c>
      <c r="D1397" s="7" t="s">
        <v>734</v>
      </c>
      <c r="E1397" s="7" t="s">
        <v>1861</v>
      </c>
      <c r="F1397" s="7">
        <v>5</v>
      </c>
      <c r="G1397" s="7">
        <v>0</v>
      </c>
      <c r="H1397" s="7">
        <v>0</v>
      </c>
      <c r="I1397" s="7" t="s">
        <v>99</v>
      </c>
      <c r="J1397" s="7">
        <v>0</v>
      </c>
      <c r="K1397" s="7" t="s">
        <v>99</v>
      </c>
      <c r="L1397" s="7" t="s">
        <v>99</v>
      </c>
      <c r="M1397" s="7" t="s">
        <v>99</v>
      </c>
      <c r="N1397" s="7" t="s">
        <v>99</v>
      </c>
      <c r="O1397" s="7" t="s">
        <v>99</v>
      </c>
      <c r="P1397" s="7">
        <v>0</v>
      </c>
      <c r="Q1397" s="7">
        <v>0</v>
      </c>
      <c r="R1397" s="7">
        <v>0</v>
      </c>
      <c r="S1397" s="7">
        <v>0</v>
      </c>
      <c r="T1397" s="7">
        <v>2</v>
      </c>
      <c r="U1397" s="7">
        <v>1</v>
      </c>
      <c r="V1397" s="7">
        <v>0</v>
      </c>
      <c r="W1397" s="7">
        <v>1</v>
      </c>
      <c r="X1397" s="7">
        <v>0</v>
      </c>
      <c r="Y1397" s="7">
        <v>1</v>
      </c>
      <c r="Z1397" s="7"/>
      <c r="AA1397" s="7">
        <v>0</v>
      </c>
      <c r="AB1397" s="7">
        <v>0</v>
      </c>
      <c r="AC1397" s="7"/>
      <c r="AD1397" s="7"/>
      <c r="AE1397" s="7"/>
      <c r="AF1397" s="7"/>
      <c r="AG1397" s="7"/>
      <c r="AH1397" s="7">
        <v>0</v>
      </c>
    </row>
    <row r="1398" spans="1:34" ht="14.25" customHeight="1">
      <c r="A1398" s="27">
        <v>42522</v>
      </c>
      <c r="B1398" s="7" t="s">
        <v>734</v>
      </c>
      <c r="C1398" s="7" t="s">
        <v>405</v>
      </c>
      <c r="D1398" s="7" t="s">
        <v>734</v>
      </c>
      <c r="E1398" s="7" t="s">
        <v>1862</v>
      </c>
      <c r="F1398" s="7">
        <v>43</v>
      </c>
      <c r="G1398" s="7">
        <v>1</v>
      </c>
      <c r="H1398" s="7">
        <v>4</v>
      </c>
      <c r="I1398" s="7" t="s">
        <v>99</v>
      </c>
      <c r="J1398" s="7">
        <v>8</v>
      </c>
      <c r="K1398" s="7" t="s">
        <v>99</v>
      </c>
      <c r="L1398" s="7" t="s">
        <v>99</v>
      </c>
      <c r="M1398" s="7" t="s">
        <v>99</v>
      </c>
      <c r="N1398" s="7" t="s">
        <v>99</v>
      </c>
      <c r="O1398" s="7" t="s">
        <v>99</v>
      </c>
      <c r="P1398" s="7">
        <v>0</v>
      </c>
      <c r="Q1398" s="7">
        <v>0</v>
      </c>
      <c r="R1398" s="7">
        <v>0</v>
      </c>
      <c r="S1398" s="7">
        <v>0</v>
      </c>
      <c r="T1398" s="7">
        <v>8</v>
      </c>
      <c r="U1398" s="7">
        <v>13</v>
      </c>
      <c r="V1398" s="7">
        <v>0</v>
      </c>
      <c r="W1398" s="7">
        <v>7</v>
      </c>
      <c r="X1398" s="7">
        <v>0</v>
      </c>
      <c r="Y1398" s="7">
        <v>2</v>
      </c>
      <c r="Z1398" s="7"/>
      <c r="AA1398" s="7">
        <v>0</v>
      </c>
      <c r="AB1398" s="7">
        <v>0</v>
      </c>
      <c r="AC1398" s="7"/>
      <c r="AD1398" s="7"/>
      <c r="AE1398" s="7"/>
      <c r="AF1398" s="7"/>
      <c r="AG1398" s="7"/>
      <c r="AH1398" s="7">
        <v>0</v>
      </c>
    </row>
    <row r="1399" spans="1:34">
      <c r="A1399" s="27">
        <v>42522</v>
      </c>
      <c r="B1399" s="7" t="s">
        <v>1751</v>
      </c>
      <c r="C1399" s="7" t="s">
        <v>1151</v>
      </c>
      <c r="D1399" s="7" t="s">
        <v>734</v>
      </c>
      <c r="E1399" s="7" t="s">
        <v>1843</v>
      </c>
      <c r="F1399" s="7">
        <v>2</v>
      </c>
      <c r="G1399" s="7">
        <v>1</v>
      </c>
      <c r="H1399" s="7">
        <v>1</v>
      </c>
      <c r="I1399" s="7" t="s">
        <v>99</v>
      </c>
      <c r="J1399" s="7">
        <v>0</v>
      </c>
      <c r="K1399" s="7" t="s">
        <v>99</v>
      </c>
      <c r="L1399" s="7" t="s">
        <v>99</v>
      </c>
      <c r="M1399" s="7" t="s">
        <v>99</v>
      </c>
      <c r="N1399" s="7" t="s">
        <v>99</v>
      </c>
      <c r="O1399" s="7" t="s">
        <v>99</v>
      </c>
      <c r="P1399" s="7">
        <v>0</v>
      </c>
      <c r="Q1399" s="7">
        <v>0</v>
      </c>
      <c r="R1399" s="7">
        <v>0</v>
      </c>
      <c r="S1399" s="7">
        <v>0</v>
      </c>
      <c r="T1399" s="7">
        <v>0</v>
      </c>
      <c r="U1399" s="7">
        <v>0</v>
      </c>
      <c r="V1399" s="7">
        <v>0</v>
      </c>
      <c r="W1399" s="7">
        <v>0</v>
      </c>
      <c r="X1399" s="7">
        <v>0</v>
      </c>
      <c r="Y1399" s="7">
        <v>0</v>
      </c>
      <c r="Z1399" s="7"/>
      <c r="AA1399" s="7">
        <v>0</v>
      </c>
      <c r="AB1399" s="7">
        <v>0</v>
      </c>
      <c r="AC1399" s="7"/>
      <c r="AD1399" s="7"/>
      <c r="AE1399" s="7"/>
      <c r="AF1399" s="7"/>
      <c r="AG1399" s="7"/>
      <c r="AH1399" s="7">
        <v>0</v>
      </c>
    </row>
    <row r="1400" spans="1:34">
      <c r="A1400" s="27">
        <v>42522</v>
      </c>
      <c r="B1400" s="7" t="s">
        <v>1751</v>
      </c>
      <c r="C1400" s="7" t="s">
        <v>1151</v>
      </c>
      <c r="D1400" s="7" t="s">
        <v>734</v>
      </c>
      <c r="E1400" s="7" t="s">
        <v>943</v>
      </c>
      <c r="F1400" s="7">
        <v>8</v>
      </c>
      <c r="G1400" s="7">
        <v>3</v>
      </c>
      <c r="H1400" s="7">
        <v>5</v>
      </c>
      <c r="I1400" s="7" t="s">
        <v>99</v>
      </c>
      <c r="J1400" s="7">
        <v>0</v>
      </c>
      <c r="K1400" s="7" t="s">
        <v>99</v>
      </c>
      <c r="L1400" s="7" t="s">
        <v>99</v>
      </c>
      <c r="M1400" s="7" t="s">
        <v>99</v>
      </c>
      <c r="N1400" s="7" t="s">
        <v>99</v>
      </c>
      <c r="O1400" s="7" t="s">
        <v>99</v>
      </c>
      <c r="P1400" s="7">
        <v>0</v>
      </c>
      <c r="Q1400" s="7">
        <v>0</v>
      </c>
      <c r="R1400" s="7">
        <v>0</v>
      </c>
      <c r="S1400" s="7">
        <v>0</v>
      </c>
      <c r="T1400" s="7">
        <v>0</v>
      </c>
      <c r="U1400" s="7">
        <v>0</v>
      </c>
      <c r="V1400" s="7">
        <v>0</v>
      </c>
      <c r="W1400" s="7">
        <v>0</v>
      </c>
      <c r="X1400" s="7">
        <v>0</v>
      </c>
      <c r="Y1400" s="7">
        <v>0</v>
      </c>
      <c r="Z1400" s="7"/>
      <c r="AA1400" s="7">
        <v>0</v>
      </c>
      <c r="AB1400" s="7">
        <v>0</v>
      </c>
      <c r="AC1400" s="7"/>
      <c r="AD1400" s="7"/>
      <c r="AE1400" s="7"/>
      <c r="AF1400" s="7"/>
      <c r="AG1400" s="7"/>
      <c r="AH1400" s="7">
        <v>0</v>
      </c>
    </row>
    <row r="1401" spans="1:34">
      <c r="A1401" s="27">
        <v>42522</v>
      </c>
      <c r="B1401" s="7" t="s">
        <v>1751</v>
      </c>
      <c r="C1401" s="7" t="s">
        <v>1151</v>
      </c>
      <c r="D1401" s="7" t="s">
        <v>734</v>
      </c>
      <c r="E1401" s="7" t="s">
        <v>1861</v>
      </c>
      <c r="F1401" s="7">
        <v>4</v>
      </c>
      <c r="G1401" s="7">
        <v>2</v>
      </c>
      <c r="H1401" s="7">
        <v>2</v>
      </c>
      <c r="I1401" s="7" t="s">
        <v>99</v>
      </c>
      <c r="J1401" s="7">
        <v>0</v>
      </c>
      <c r="K1401" s="7" t="s">
        <v>99</v>
      </c>
      <c r="L1401" s="7" t="s">
        <v>99</v>
      </c>
      <c r="M1401" s="7" t="s">
        <v>99</v>
      </c>
      <c r="N1401" s="7" t="s">
        <v>99</v>
      </c>
      <c r="O1401" s="7" t="s">
        <v>99</v>
      </c>
      <c r="P1401" s="7">
        <v>0</v>
      </c>
      <c r="Q1401" s="7">
        <v>0</v>
      </c>
      <c r="R1401" s="7">
        <v>0</v>
      </c>
      <c r="S1401" s="7">
        <v>0</v>
      </c>
      <c r="T1401" s="7">
        <v>0</v>
      </c>
      <c r="U1401" s="7">
        <v>0</v>
      </c>
      <c r="V1401" s="7">
        <v>0</v>
      </c>
      <c r="W1401" s="7">
        <v>0</v>
      </c>
      <c r="X1401" s="7">
        <v>0</v>
      </c>
      <c r="Y1401" s="7">
        <v>0</v>
      </c>
      <c r="Z1401" s="7"/>
      <c r="AA1401" s="7">
        <v>0</v>
      </c>
      <c r="AB1401" s="7">
        <v>0</v>
      </c>
      <c r="AC1401" s="7"/>
      <c r="AD1401" s="7"/>
      <c r="AE1401" s="7"/>
      <c r="AF1401" s="7"/>
      <c r="AG1401" s="7"/>
      <c r="AH1401" s="7">
        <v>0</v>
      </c>
    </row>
    <row r="1402" spans="1:34">
      <c r="A1402" s="27">
        <v>42522</v>
      </c>
      <c r="B1402" s="7" t="s">
        <v>1751</v>
      </c>
      <c r="C1402" s="7" t="s">
        <v>1151</v>
      </c>
      <c r="D1402" s="7" t="s">
        <v>734</v>
      </c>
      <c r="E1402" s="7" t="s">
        <v>1862</v>
      </c>
      <c r="F1402" s="7">
        <v>4</v>
      </c>
      <c r="G1402" s="7">
        <v>1</v>
      </c>
      <c r="H1402" s="7">
        <v>3</v>
      </c>
      <c r="I1402" s="7" t="s">
        <v>99</v>
      </c>
      <c r="J1402" s="7">
        <v>0</v>
      </c>
      <c r="K1402" s="7" t="s">
        <v>99</v>
      </c>
      <c r="L1402" s="7" t="s">
        <v>99</v>
      </c>
      <c r="M1402" s="7" t="s">
        <v>99</v>
      </c>
      <c r="N1402" s="7" t="s">
        <v>99</v>
      </c>
      <c r="O1402" s="7" t="s">
        <v>99</v>
      </c>
      <c r="P1402" s="7">
        <v>0</v>
      </c>
      <c r="Q1402" s="7">
        <v>0</v>
      </c>
      <c r="R1402" s="7">
        <v>0</v>
      </c>
      <c r="S1402" s="7">
        <v>0</v>
      </c>
      <c r="T1402" s="7">
        <v>0</v>
      </c>
      <c r="U1402" s="7">
        <v>0</v>
      </c>
      <c r="V1402" s="7">
        <v>0</v>
      </c>
      <c r="W1402" s="7">
        <v>0</v>
      </c>
      <c r="X1402" s="7">
        <v>0</v>
      </c>
      <c r="Y1402" s="7">
        <v>0</v>
      </c>
      <c r="Z1402" s="7"/>
      <c r="AA1402" s="7">
        <v>0</v>
      </c>
      <c r="AB1402" s="7">
        <v>0</v>
      </c>
      <c r="AC1402" s="7"/>
      <c r="AD1402" s="7"/>
      <c r="AE1402" s="7"/>
      <c r="AF1402" s="7"/>
      <c r="AG1402" s="7"/>
      <c r="AH1402" s="7">
        <v>0</v>
      </c>
    </row>
    <row r="1403" spans="1:34" ht="14.25" customHeight="1">
      <c r="A1403" s="27">
        <v>42522</v>
      </c>
      <c r="B1403" s="7" t="s">
        <v>1751</v>
      </c>
      <c r="C1403" s="7" t="s">
        <v>1863</v>
      </c>
      <c r="D1403" s="7" t="s">
        <v>734</v>
      </c>
      <c r="E1403" s="7" t="s">
        <v>1843</v>
      </c>
      <c r="F1403" s="7">
        <v>0</v>
      </c>
      <c r="G1403" s="7">
        <v>0</v>
      </c>
      <c r="H1403" s="7">
        <v>0</v>
      </c>
      <c r="I1403" s="7" t="s">
        <v>99</v>
      </c>
      <c r="J1403" s="7">
        <v>0</v>
      </c>
      <c r="K1403" s="7" t="s">
        <v>99</v>
      </c>
      <c r="L1403" s="7" t="s">
        <v>99</v>
      </c>
      <c r="M1403" s="7" t="s">
        <v>99</v>
      </c>
      <c r="N1403" s="7" t="s">
        <v>99</v>
      </c>
      <c r="O1403" s="7" t="s">
        <v>99</v>
      </c>
      <c r="P1403" s="7">
        <v>0</v>
      </c>
      <c r="Q1403" s="7">
        <v>0</v>
      </c>
      <c r="R1403" s="7">
        <v>0</v>
      </c>
      <c r="S1403" s="7">
        <v>0</v>
      </c>
      <c r="T1403" s="7">
        <v>0</v>
      </c>
      <c r="U1403" s="7">
        <v>0</v>
      </c>
      <c r="V1403" s="7">
        <v>0</v>
      </c>
      <c r="W1403" s="7">
        <v>0</v>
      </c>
      <c r="X1403" s="7">
        <v>0</v>
      </c>
      <c r="Y1403" s="7">
        <v>0</v>
      </c>
      <c r="Z1403" s="7"/>
      <c r="AA1403" s="7">
        <v>0</v>
      </c>
      <c r="AB1403" s="7">
        <v>0</v>
      </c>
      <c r="AC1403" s="7"/>
      <c r="AD1403" s="7"/>
      <c r="AE1403" s="7"/>
      <c r="AF1403" s="7"/>
      <c r="AG1403" s="7"/>
      <c r="AH1403" s="7">
        <v>0</v>
      </c>
    </row>
    <row r="1404" spans="1:34" ht="14.25" customHeight="1">
      <c r="A1404" s="27">
        <v>42522</v>
      </c>
      <c r="B1404" s="7" t="s">
        <v>1751</v>
      </c>
      <c r="C1404" s="7" t="s">
        <v>1863</v>
      </c>
      <c r="D1404" s="7" t="s">
        <v>734</v>
      </c>
      <c r="E1404" s="7" t="s">
        <v>943</v>
      </c>
      <c r="F1404" s="7">
        <v>0</v>
      </c>
      <c r="G1404" s="7">
        <v>0</v>
      </c>
      <c r="H1404" s="7">
        <v>0</v>
      </c>
      <c r="I1404" s="7" t="s">
        <v>99</v>
      </c>
      <c r="J1404" s="7">
        <v>0</v>
      </c>
      <c r="K1404" s="7" t="s">
        <v>99</v>
      </c>
      <c r="L1404" s="7" t="s">
        <v>99</v>
      </c>
      <c r="M1404" s="7" t="s">
        <v>99</v>
      </c>
      <c r="N1404" s="7" t="s">
        <v>99</v>
      </c>
      <c r="O1404" s="7" t="s">
        <v>99</v>
      </c>
      <c r="P1404" s="7">
        <v>0</v>
      </c>
      <c r="Q1404" s="7">
        <v>0</v>
      </c>
      <c r="R1404" s="7">
        <v>0</v>
      </c>
      <c r="S1404" s="7">
        <v>0</v>
      </c>
      <c r="T1404" s="7">
        <v>0</v>
      </c>
      <c r="U1404" s="7">
        <v>0</v>
      </c>
      <c r="V1404" s="7">
        <v>0</v>
      </c>
      <c r="W1404" s="7">
        <v>0</v>
      </c>
      <c r="X1404" s="7">
        <v>0</v>
      </c>
      <c r="Y1404" s="7">
        <v>0</v>
      </c>
      <c r="Z1404" s="7"/>
      <c r="AA1404" s="7">
        <v>0</v>
      </c>
      <c r="AB1404" s="7">
        <v>0</v>
      </c>
      <c r="AC1404" s="7"/>
      <c r="AD1404" s="7"/>
      <c r="AE1404" s="7"/>
      <c r="AF1404" s="7"/>
      <c r="AG1404" s="7"/>
      <c r="AH1404" s="7">
        <v>0</v>
      </c>
    </row>
    <row r="1405" spans="1:34" ht="14.25" customHeight="1">
      <c r="A1405" s="27">
        <v>42522</v>
      </c>
      <c r="B1405" s="7" t="s">
        <v>1751</v>
      </c>
      <c r="C1405" s="7" t="s">
        <v>1863</v>
      </c>
      <c r="D1405" s="7" t="s">
        <v>734</v>
      </c>
      <c r="E1405" s="7" t="s">
        <v>1861</v>
      </c>
      <c r="F1405" s="7">
        <v>0</v>
      </c>
      <c r="G1405" s="7">
        <v>0</v>
      </c>
      <c r="H1405" s="7">
        <v>0</v>
      </c>
      <c r="I1405" s="7" t="s">
        <v>99</v>
      </c>
      <c r="J1405" s="7">
        <v>0</v>
      </c>
      <c r="K1405" s="7" t="s">
        <v>99</v>
      </c>
      <c r="L1405" s="7" t="s">
        <v>99</v>
      </c>
      <c r="M1405" s="7" t="s">
        <v>99</v>
      </c>
      <c r="N1405" s="7" t="s">
        <v>99</v>
      </c>
      <c r="O1405" s="7" t="s">
        <v>99</v>
      </c>
      <c r="P1405" s="7">
        <v>0</v>
      </c>
      <c r="Q1405" s="7">
        <v>0</v>
      </c>
      <c r="R1405" s="7">
        <v>0</v>
      </c>
      <c r="S1405" s="7">
        <v>0</v>
      </c>
      <c r="T1405" s="7">
        <v>0</v>
      </c>
      <c r="U1405" s="7">
        <v>0</v>
      </c>
      <c r="V1405" s="7">
        <v>0</v>
      </c>
      <c r="W1405" s="7">
        <v>0</v>
      </c>
      <c r="X1405" s="7">
        <v>0</v>
      </c>
      <c r="Y1405" s="7">
        <v>0</v>
      </c>
      <c r="Z1405" s="7"/>
      <c r="AA1405" s="7">
        <v>0</v>
      </c>
      <c r="AB1405" s="7">
        <v>0</v>
      </c>
      <c r="AC1405" s="7"/>
      <c r="AD1405" s="7"/>
      <c r="AE1405" s="7"/>
      <c r="AF1405" s="7"/>
      <c r="AG1405" s="7"/>
      <c r="AH1405" s="7">
        <v>0</v>
      </c>
    </row>
    <row r="1406" spans="1:34" ht="14.25" customHeight="1">
      <c r="A1406" s="27">
        <v>42522</v>
      </c>
      <c r="B1406" s="7" t="s">
        <v>1751</v>
      </c>
      <c r="C1406" s="7" t="s">
        <v>1863</v>
      </c>
      <c r="D1406" s="7" t="s">
        <v>734</v>
      </c>
      <c r="E1406" s="7" t="s">
        <v>1862</v>
      </c>
      <c r="F1406" s="7">
        <v>0</v>
      </c>
      <c r="G1406" s="7">
        <v>0</v>
      </c>
      <c r="H1406" s="7">
        <v>0</v>
      </c>
      <c r="I1406" s="7" t="s">
        <v>99</v>
      </c>
      <c r="J1406" s="7">
        <v>0</v>
      </c>
      <c r="K1406" s="7" t="s">
        <v>99</v>
      </c>
      <c r="L1406" s="7" t="s">
        <v>99</v>
      </c>
      <c r="M1406" s="7" t="s">
        <v>99</v>
      </c>
      <c r="N1406" s="7" t="s">
        <v>99</v>
      </c>
      <c r="O1406" s="7" t="s">
        <v>99</v>
      </c>
      <c r="P1406" s="7">
        <v>0</v>
      </c>
      <c r="Q1406" s="7">
        <v>0</v>
      </c>
      <c r="R1406" s="7">
        <v>0</v>
      </c>
      <c r="S1406" s="7">
        <v>0</v>
      </c>
      <c r="T1406" s="7">
        <v>0</v>
      </c>
      <c r="U1406" s="7">
        <v>0</v>
      </c>
      <c r="V1406" s="7">
        <v>0</v>
      </c>
      <c r="W1406" s="7">
        <v>0</v>
      </c>
      <c r="X1406" s="7">
        <v>0</v>
      </c>
      <c r="Y1406" s="7">
        <v>0</v>
      </c>
      <c r="Z1406" s="7"/>
      <c r="AA1406" s="7">
        <v>0</v>
      </c>
      <c r="AB1406" s="7">
        <v>0</v>
      </c>
      <c r="AC1406" s="7"/>
      <c r="AD1406" s="7"/>
      <c r="AE1406" s="7"/>
      <c r="AF1406" s="7"/>
      <c r="AG1406" s="7"/>
      <c r="AH1406" s="7">
        <v>0</v>
      </c>
    </row>
    <row r="1407" spans="1:34" ht="14.25" customHeight="1">
      <c r="A1407" s="27">
        <v>42522</v>
      </c>
      <c r="B1407" s="7" t="s">
        <v>1751</v>
      </c>
      <c r="C1407" s="7" t="s">
        <v>1865</v>
      </c>
      <c r="D1407" s="7" t="s">
        <v>734</v>
      </c>
      <c r="E1407" s="7" t="s">
        <v>1843</v>
      </c>
      <c r="F1407" s="7">
        <v>2</v>
      </c>
      <c r="G1407" s="7">
        <v>1</v>
      </c>
      <c r="H1407" s="7">
        <v>1</v>
      </c>
      <c r="I1407" s="7" t="s">
        <v>99</v>
      </c>
      <c r="J1407" s="7">
        <v>0</v>
      </c>
      <c r="K1407" s="7" t="s">
        <v>99</v>
      </c>
      <c r="L1407" s="7" t="s">
        <v>99</v>
      </c>
      <c r="M1407" s="7" t="s">
        <v>99</v>
      </c>
      <c r="N1407" s="7" t="s">
        <v>99</v>
      </c>
      <c r="O1407" s="7" t="s">
        <v>99</v>
      </c>
      <c r="P1407" s="7">
        <v>0</v>
      </c>
      <c r="Q1407" s="7">
        <v>0</v>
      </c>
      <c r="R1407" s="7">
        <v>0</v>
      </c>
      <c r="S1407" s="7">
        <v>0</v>
      </c>
      <c r="T1407" s="7">
        <v>0</v>
      </c>
      <c r="U1407" s="7">
        <v>0</v>
      </c>
      <c r="V1407" s="7">
        <v>0</v>
      </c>
      <c r="W1407" s="7">
        <v>0</v>
      </c>
      <c r="X1407" s="7">
        <v>0</v>
      </c>
      <c r="Y1407" s="7">
        <v>0</v>
      </c>
      <c r="Z1407" s="7"/>
      <c r="AA1407" s="7">
        <v>0</v>
      </c>
      <c r="AB1407" s="7">
        <v>0</v>
      </c>
      <c r="AC1407" s="7"/>
      <c r="AD1407" s="7"/>
      <c r="AE1407" s="7"/>
      <c r="AF1407" s="7"/>
      <c r="AG1407" s="7"/>
      <c r="AH1407" s="7">
        <v>0</v>
      </c>
    </row>
    <row r="1408" spans="1:34" ht="14.25" customHeight="1">
      <c r="A1408" s="27">
        <v>42522</v>
      </c>
      <c r="B1408" s="7" t="s">
        <v>1751</v>
      </c>
      <c r="C1408" s="7" t="s">
        <v>1865</v>
      </c>
      <c r="D1408" s="7" t="s">
        <v>734</v>
      </c>
      <c r="E1408" s="7" t="s">
        <v>943</v>
      </c>
      <c r="F1408" s="7">
        <v>8</v>
      </c>
      <c r="G1408" s="7">
        <v>3</v>
      </c>
      <c r="H1408" s="7">
        <v>5</v>
      </c>
      <c r="I1408" s="7" t="s">
        <v>99</v>
      </c>
      <c r="J1408" s="7">
        <v>0</v>
      </c>
      <c r="K1408" s="7" t="s">
        <v>99</v>
      </c>
      <c r="L1408" s="7" t="s">
        <v>99</v>
      </c>
      <c r="M1408" s="7" t="s">
        <v>99</v>
      </c>
      <c r="N1408" s="7" t="s">
        <v>99</v>
      </c>
      <c r="O1408" s="7" t="s">
        <v>99</v>
      </c>
      <c r="P1408" s="7">
        <v>0</v>
      </c>
      <c r="Q1408" s="7">
        <v>0</v>
      </c>
      <c r="R1408" s="7">
        <v>0</v>
      </c>
      <c r="S1408" s="7">
        <v>0</v>
      </c>
      <c r="T1408" s="7">
        <v>0</v>
      </c>
      <c r="U1408" s="7">
        <v>0</v>
      </c>
      <c r="V1408" s="7">
        <v>0</v>
      </c>
      <c r="W1408" s="7">
        <v>0</v>
      </c>
      <c r="X1408" s="7">
        <v>0</v>
      </c>
      <c r="Y1408" s="7">
        <v>0</v>
      </c>
      <c r="Z1408" s="7"/>
      <c r="AA1408" s="7">
        <v>0</v>
      </c>
      <c r="AB1408" s="7">
        <v>0</v>
      </c>
      <c r="AC1408" s="7"/>
      <c r="AD1408" s="7"/>
      <c r="AE1408" s="7"/>
      <c r="AF1408" s="7"/>
      <c r="AG1408" s="7"/>
      <c r="AH1408" s="7">
        <v>0</v>
      </c>
    </row>
    <row r="1409" spans="1:34" ht="14.25" customHeight="1">
      <c r="A1409" s="27">
        <v>42522</v>
      </c>
      <c r="B1409" s="7" t="s">
        <v>1751</v>
      </c>
      <c r="C1409" s="7" t="s">
        <v>1865</v>
      </c>
      <c r="D1409" s="7" t="s">
        <v>734</v>
      </c>
      <c r="E1409" s="7" t="s">
        <v>1861</v>
      </c>
      <c r="F1409" s="7">
        <v>4</v>
      </c>
      <c r="G1409" s="7">
        <v>2</v>
      </c>
      <c r="H1409" s="7">
        <v>2</v>
      </c>
      <c r="I1409" s="7" t="s">
        <v>99</v>
      </c>
      <c r="J1409" s="7">
        <v>0</v>
      </c>
      <c r="K1409" s="7" t="s">
        <v>99</v>
      </c>
      <c r="L1409" s="7" t="s">
        <v>99</v>
      </c>
      <c r="M1409" s="7" t="s">
        <v>99</v>
      </c>
      <c r="N1409" s="7" t="s">
        <v>99</v>
      </c>
      <c r="O1409" s="7" t="s">
        <v>99</v>
      </c>
      <c r="P1409" s="7">
        <v>0</v>
      </c>
      <c r="Q1409" s="7">
        <v>0</v>
      </c>
      <c r="R1409" s="7">
        <v>0</v>
      </c>
      <c r="S1409" s="7">
        <v>0</v>
      </c>
      <c r="T1409" s="7">
        <v>0</v>
      </c>
      <c r="U1409" s="7">
        <v>0</v>
      </c>
      <c r="V1409" s="7">
        <v>0</v>
      </c>
      <c r="W1409" s="7">
        <v>0</v>
      </c>
      <c r="X1409" s="7">
        <v>0</v>
      </c>
      <c r="Y1409" s="7">
        <v>0</v>
      </c>
      <c r="Z1409" s="7"/>
      <c r="AA1409" s="7">
        <v>0</v>
      </c>
      <c r="AB1409" s="7">
        <v>0</v>
      </c>
      <c r="AC1409" s="7"/>
      <c r="AD1409" s="7"/>
      <c r="AE1409" s="7"/>
      <c r="AF1409" s="7"/>
      <c r="AG1409" s="7"/>
      <c r="AH1409" s="7">
        <v>0</v>
      </c>
    </row>
    <row r="1410" spans="1:34" ht="14.25" customHeight="1">
      <c r="A1410" s="27">
        <v>42522</v>
      </c>
      <c r="B1410" s="7" t="s">
        <v>1751</v>
      </c>
      <c r="C1410" s="7" t="s">
        <v>1865</v>
      </c>
      <c r="D1410" s="7" t="s">
        <v>734</v>
      </c>
      <c r="E1410" s="7" t="s">
        <v>1862</v>
      </c>
      <c r="F1410" s="7">
        <v>4</v>
      </c>
      <c r="G1410" s="7">
        <v>1</v>
      </c>
      <c r="H1410" s="7">
        <v>3</v>
      </c>
      <c r="I1410" s="7" t="s">
        <v>99</v>
      </c>
      <c r="J1410" s="7">
        <v>0</v>
      </c>
      <c r="K1410" s="7" t="s">
        <v>99</v>
      </c>
      <c r="L1410" s="7" t="s">
        <v>99</v>
      </c>
      <c r="M1410" s="7" t="s">
        <v>99</v>
      </c>
      <c r="N1410" s="7" t="s">
        <v>99</v>
      </c>
      <c r="O1410" s="7" t="s">
        <v>99</v>
      </c>
      <c r="P1410" s="7">
        <v>0</v>
      </c>
      <c r="Q1410" s="7">
        <v>0</v>
      </c>
      <c r="R1410" s="7">
        <v>0</v>
      </c>
      <c r="S1410" s="7">
        <v>0</v>
      </c>
      <c r="T1410" s="7">
        <v>0</v>
      </c>
      <c r="U1410" s="7">
        <v>0</v>
      </c>
      <c r="V1410" s="7">
        <v>0</v>
      </c>
      <c r="W1410" s="7">
        <v>0</v>
      </c>
      <c r="X1410" s="7">
        <v>0</v>
      </c>
      <c r="Y1410" s="7">
        <v>0</v>
      </c>
      <c r="Z1410" s="7"/>
      <c r="AA1410" s="7">
        <v>0</v>
      </c>
      <c r="AB1410" s="7">
        <v>0</v>
      </c>
      <c r="AC1410" s="7"/>
      <c r="AD1410" s="7"/>
      <c r="AE1410" s="7"/>
      <c r="AF1410" s="7"/>
      <c r="AG1410" s="7"/>
      <c r="AH1410" s="7">
        <v>0</v>
      </c>
    </row>
    <row r="1411" spans="1:34" ht="14.25" customHeight="1">
      <c r="A1411" s="27">
        <v>42522</v>
      </c>
      <c r="B1411" s="7" t="s">
        <v>1751</v>
      </c>
      <c r="C1411" s="7" t="s">
        <v>1865</v>
      </c>
      <c r="D1411" s="7" t="s">
        <v>1866</v>
      </c>
      <c r="E1411" s="7" t="s">
        <v>1843</v>
      </c>
      <c r="F1411" s="7">
        <v>2</v>
      </c>
      <c r="G1411" s="7">
        <v>1</v>
      </c>
      <c r="H1411" s="7">
        <v>1</v>
      </c>
      <c r="I1411" s="7" t="s">
        <v>99</v>
      </c>
      <c r="J1411" s="7">
        <v>0</v>
      </c>
      <c r="K1411" s="7" t="s">
        <v>99</v>
      </c>
      <c r="L1411" s="7" t="s">
        <v>99</v>
      </c>
      <c r="M1411" s="7" t="s">
        <v>99</v>
      </c>
      <c r="N1411" s="7" t="s">
        <v>99</v>
      </c>
      <c r="O1411" s="7" t="s">
        <v>99</v>
      </c>
      <c r="P1411" s="7">
        <v>0</v>
      </c>
      <c r="Q1411" s="7">
        <v>0</v>
      </c>
      <c r="R1411" s="7">
        <v>0</v>
      </c>
      <c r="S1411" s="7">
        <v>0</v>
      </c>
      <c r="T1411" s="7">
        <v>0</v>
      </c>
      <c r="U1411" s="7">
        <v>0</v>
      </c>
      <c r="V1411" s="7">
        <v>0</v>
      </c>
      <c r="W1411" s="7">
        <v>0</v>
      </c>
      <c r="X1411" s="7">
        <v>0</v>
      </c>
      <c r="Y1411" s="7">
        <v>0</v>
      </c>
      <c r="Z1411" s="7"/>
      <c r="AA1411" s="7">
        <v>0</v>
      </c>
      <c r="AB1411" s="7">
        <v>0</v>
      </c>
      <c r="AC1411" s="7"/>
      <c r="AD1411" s="7"/>
      <c r="AE1411" s="7"/>
      <c r="AF1411" s="7"/>
      <c r="AG1411" s="7"/>
      <c r="AH1411" s="7">
        <v>0</v>
      </c>
    </row>
    <row r="1412" spans="1:34" ht="14.25" customHeight="1">
      <c r="A1412" s="27">
        <v>42522</v>
      </c>
      <c r="B1412" s="7" t="s">
        <v>1751</v>
      </c>
      <c r="C1412" s="7" t="s">
        <v>1865</v>
      </c>
      <c r="D1412" s="7" t="s">
        <v>1866</v>
      </c>
      <c r="E1412" s="7" t="s">
        <v>943</v>
      </c>
      <c r="F1412" s="7">
        <v>8</v>
      </c>
      <c r="G1412" s="7">
        <v>3</v>
      </c>
      <c r="H1412" s="7">
        <v>5</v>
      </c>
      <c r="I1412" s="7" t="s">
        <v>99</v>
      </c>
      <c r="J1412" s="7">
        <v>0</v>
      </c>
      <c r="K1412" s="7" t="s">
        <v>99</v>
      </c>
      <c r="L1412" s="7" t="s">
        <v>99</v>
      </c>
      <c r="M1412" s="7" t="s">
        <v>99</v>
      </c>
      <c r="N1412" s="7" t="s">
        <v>99</v>
      </c>
      <c r="O1412" s="7" t="s">
        <v>99</v>
      </c>
      <c r="P1412" s="7">
        <v>0</v>
      </c>
      <c r="Q1412" s="7">
        <v>0</v>
      </c>
      <c r="R1412" s="7">
        <v>0</v>
      </c>
      <c r="S1412" s="7">
        <v>0</v>
      </c>
      <c r="T1412" s="7">
        <v>0</v>
      </c>
      <c r="U1412" s="7">
        <v>0</v>
      </c>
      <c r="V1412" s="7">
        <v>0</v>
      </c>
      <c r="W1412" s="7">
        <v>0</v>
      </c>
      <c r="X1412" s="7">
        <v>0</v>
      </c>
      <c r="Y1412" s="7">
        <v>0</v>
      </c>
      <c r="Z1412" s="7"/>
      <c r="AA1412" s="7">
        <v>0</v>
      </c>
      <c r="AB1412" s="7">
        <v>0</v>
      </c>
      <c r="AC1412" s="7"/>
      <c r="AD1412" s="7"/>
      <c r="AE1412" s="7"/>
      <c r="AF1412" s="7"/>
      <c r="AG1412" s="7"/>
      <c r="AH1412" s="7">
        <v>0</v>
      </c>
    </row>
    <row r="1413" spans="1:34" ht="14.25" customHeight="1">
      <c r="A1413" s="27">
        <v>42522</v>
      </c>
      <c r="B1413" s="7" t="s">
        <v>1751</v>
      </c>
      <c r="C1413" s="7" t="s">
        <v>1865</v>
      </c>
      <c r="D1413" s="7" t="s">
        <v>1866</v>
      </c>
      <c r="E1413" s="7" t="s">
        <v>1861</v>
      </c>
      <c r="F1413" s="7">
        <v>4</v>
      </c>
      <c r="G1413" s="7">
        <v>2</v>
      </c>
      <c r="H1413" s="7">
        <v>2</v>
      </c>
      <c r="I1413" s="7" t="s">
        <v>99</v>
      </c>
      <c r="J1413" s="7">
        <v>0</v>
      </c>
      <c r="K1413" s="7" t="s">
        <v>99</v>
      </c>
      <c r="L1413" s="7" t="s">
        <v>99</v>
      </c>
      <c r="M1413" s="7" t="s">
        <v>99</v>
      </c>
      <c r="N1413" s="7" t="s">
        <v>99</v>
      </c>
      <c r="O1413" s="7" t="s">
        <v>99</v>
      </c>
      <c r="P1413" s="7">
        <v>0</v>
      </c>
      <c r="Q1413" s="7">
        <v>0</v>
      </c>
      <c r="R1413" s="7">
        <v>0</v>
      </c>
      <c r="S1413" s="7">
        <v>0</v>
      </c>
      <c r="T1413" s="7">
        <v>0</v>
      </c>
      <c r="U1413" s="7">
        <v>0</v>
      </c>
      <c r="V1413" s="7">
        <v>0</v>
      </c>
      <c r="W1413" s="7">
        <v>0</v>
      </c>
      <c r="X1413" s="7">
        <v>0</v>
      </c>
      <c r="Y1413" s="7">
        <v>0</v>
      </c>
      <c r="Z1413" s="7"/>
      <c r="AA1413" s="7">
        <v>0</v>
      </c>
      <c r="AB1413" s="7">
        <v>0</v>
      </c>
      <c r="AC1413" s="7"/>
      <c r="AD1413" s="7"/>
      <c r="AE1413" s="7"/>
      <c r="AF1413" s="7"/>
      <c r="AG1413" s="7"/>
      <c r="AH1413" s="7">
        <v>0</v>
      </c>
    </row>
    <row r="1414" spans="1:34" ht="14.25" customHeight="1">
      <c r="A1414" s="27">
        <v>42522</v>
      </c>
      <c r="B1414" s="7" t="s">
        <v>1751</v>
      </c>
      <c r="C1414" s="7" t="s">
        <v>1865</v>
      </c>
      <c r="D1414" s="7" t="s">
        <v>1866</v>
      </c>
      <c r="E1414" s="7" t="s">
        <v>1862</v>
      </c>
      <c r="F1414" s="7">
        <v>4</v>
      </c>
      <c r="G1414" s="7">
        <v>1</v>
      </c>
      <c r="H1414" s="7">
        <v>3</v>
      </c>
      <c r="I1414" s="7" t="s">
        <v>99</v>
      </c>
      <c r="J1414" s="7">
        <v>0</v>
      </c>
      <c r="K1414" s="7" t="s">
        <v>99</v>
      </c>
      <c r="L1414" s="7" t="s">
        <v>99</v>
      </c>
      <c r="M1414" s="7" t="s">
        <v>99</v>
      </c>
      <c r="N1414" s="7" t="s">
        <v>99</v>
      </c>
      <c r="O1414" s="7" t="s">
        <v>99</v>
      </c>
      <c r="P1414" s="7">
        <v>0</v>
      </c>
      <c r="Q1414" s="7">
        <v>0</v>
      </c>
      <c r="R1414" s="7">
        <v>0</v>
      </c>
      <c r="S1414" s="7">
        <v>0</v>
      </c>
      <c r="T1414" s="7">
        <v>0</v>
      </c>
      <c r="U1414" s="7">
        <v>0</v>
      </c>
      <c r="V1414" s="7">
        <v>0</v>
      </c>
      <c r="W1414" s="7">
        <v>0</v>
      </c>
      <c r="X1414" s="7">
        <v>0</v>
      </c>
      <c r="Y1414" s="7">
        <v>0</v>
      </c>
      <c r="Z1414" s="7"/>
      <c r="AA1414" s="7">
        <v>0</v>
      </c>
      <c r="AB1414" s="7">
        <v>0</v>
      </c>
      <c r="AC1414" s="7"/>
      <c r="AD1414" s="7"/>
      <c r="AE1414" s="7"/>
      <c r="AF1414" s="7"/>
      <c r="AG1414" s="7"/>
      <c r="AH1414" s="7">
        <v>0</v>
      </c>
    </row>
    <row r="1415" spans="1:34" ht="14.25" customHeight="1">
      <c r="A1415" s="27">
        <v>42522</v>
      </c>
      <c r="B1415" s="7" t="s">
        <v>1751</v>
      </c>
      <c r="C1415" s="7" t="s">
        <v>1865</v>
      </c>
      <c r="D1415" s="7" t="s">
        <v>1374</v>
      </c>
      <c r="E1415" s="7" t="s">
        <v>1843</v>
      </c>
      <c r="F1415" s="7">
        <v>0</v>
      </c>
      <c r="G1415" s="7">
        <v>0</v>
      </c>
      <c r="H1415" s="7">
        <v>0</v>
      </c>
      <c r="I1415" s="7" t="s">
        <v>99</v>
      </c>
      <c r="J1415" s="7">
        <v>0</v>
      </c>
      <c r="K1415" s="7" t="s">
        <v>99</v>
      </c>
      <c r="L1415" s="7" t="s">
        <v>99</v>
      </c>
      <c r="M1415" s="7" t="s">
        <v>99</v>
      </c>
      <c r="N1415" s="7" t="s">
        <v>99</v>
      </c>
      <c r="O1415" s="7" t="s">
        <v>99</v>
      </c>
      <c r="P1415" s="7">
        <v>0</v>
      </c>
      <c r="Q1415" s="7">
        <v>0</v>
      </c>
      <c r="R1415" s="7">
        <v>0</v>
      </c>
      <c r="S1415" s="7">
        <v>0</v>
      </c>
      <c r="T1415" s="7">
        <v>0</v>
      </c>
      <c r="U1415" s="7">
        <v>0</v>
      </c>
      <c r="V1415" s="7">
        <v>0</v>
      </c>
      <c r="W1415" s="7">
        <v>0</v>
      </c>
      <c r="X1415" s="7">
        <v>0</v>
      </c>
      <c r="Y1415" s="7">
        <v>0</v>
      </c>
      <c r="Z1415" s="7"/>
      <c r="AA1415" s="7">
        <v>0</v>
      </c>
      <c r="AB1415" s="7">
        <v>0</v>
      </c>
      <c r="AC1415" s="7"/>
      <c r="AD1415" s="7"/>
      <c r="AE1415" s="7"/>
      <c r="AF1415" s="7"/>
      <c r="AG1415" s="7"/>
      <c r="AH1415" s="7">
        <v>0</v>
      </c>
    </row>
    <row r="1416" spans="1:34" ht="14.25" customHeight="1">
      <c r="A1416" s="27">
        <v>42522</v>
      </c>
      <c r="B1416" s="7" t="s">
        <v>1751</v>
      </c>
      <c r="C1416" s="7" t="s">
        <v>1865</v>
      </c>
      <c r="D1416" s="7" t="s">
        <v>1374</v>
      </c>
      <c r="E1416" s="7" t="s">
        <v>943</v>
      </c>
      <c r="F1416" s="7">
        <v>0</v>
      </c>
      <c r="G1416" s="7">
        <v>0</v>
      </c>
      <c r="H1416" s="7">
        <v>0</v>
      </c>
      <c r="I1416" s="7" t="s">
        <v>99</v>
      </c>
      <c r="J1416" s="7">
        <v>0</v>
      </c>
      <c r="K1416" s="7" t="s">
        <v>99</v>
      </c>
      <c r="L1416" s="7" t="s">
        <v>99</v>
      </c>
      <c r="M1416" s="7" t="s">
        <v>99</v>
      </c>
      <c r="N1416" s="7" t="s">
        <v>99</v>
      </c>
      <c r="O1416" s="7" t="s">
        <v>99</v>
      </c>
      <c r="P1416" s="7">
        <v>0</v>
      </c>
      <c r="Q1416" s="7">
        <v>0</v>
      </c>
      <c r="R1416" s="7">
        <v>0</v>
      </c>
      <c r="S1416" s="7">
        <v>0</v>
      </c>
      <c r="T1416" s="7">
        <v>0</v>
      </c>
      <c r="U1416" s="7">
        <v>0</v>
      </c>
      <c r="V1416" s="7">
        <v>0</v>
      </c>
      <c r="W1416" s="7">
        <v>0</v>
      </c>
      <c r="X1416" s="7">
        <v>0</v>
      </c>
      <c r="Y1416" s="7">
        <v>0</v>
      </c>
      <c r="Z1416" s="7"/>
      <c r="AA1416" s="7">
        <v>0</v>
      </c>
      <c r="AB1416" s="7">
        <v>0</v>
      </c>
      <c r="AC1416" s="7"/>
      <c r="AD1416" s="7"/>
      <c r="AE1416" s="7"/>
      <c r="AF1416" s="7"/>
      <c r="AG1416" s="7"/>
      <c r="AH1416" s="7">
        <v>0</v>
      </c>
    </row>
    <row r="1417" spans="1:34" ht="14.25" customHeight="1">
      <c r="A1417" s="27">
        <v>42522</v>
      </c>
      <c r="B1417" s="7" t="s">
        <v>1751</v>
      </c>
      <c r="C1417" s="7" t="s">
        <v>1865</v>
      </c>
      <c r="D1417" s="7" t="s">
        <v>1374</v>
      </c>
      <c r="E1417" s="7" t="s">
        <v>1861</v>
      </c>
      <c r="F1417" s="7">
        <v>0</v>
      </c>
      <c r="G1417" s="7">
        <v>0</v>
      </c>
      <c r="H1417" s="7">
        <v>0</v>
      </c>
      <c r="I1417" s="7" t="s">
        <v>99</v>
      </c>
      <c r="J1417" s="7">
        <v>0</v>
      </c>
      <c r="K1417" s="7" t="s">
        <v>99</v>
      </c>
      <c r="L1417" s="7" t="s">
        <v>99</v>
      </c>
      <c r="M1417" s="7" t="s">
        <v>99</v>
      </c>
      <c r="N1417" s="7" t="s">
        <v>99</v>
      </c>
      <c r="O1417" s="7" t="s">
        <v>99</v>
      </c>
      <c r="P1417" s="7">
        <v>0</v>
      </c>
      <c r="Q1417" s="7">
        <v>0</v>
      </c>
      <c r="R1417" s="7">
        <v>0</v>
      </c>
      <c r="S1417" s="7">
        <v>0</v>
      </c>
      <c r="T1417" s="7">
        <v>0</v>
      </c>
      <c r="U1417" s="7">
        <v>0</v>
      </c>
      <c r="V1417" s="7">
        <v>0</v>
      </c>
      <c r="W1417" s="7">
        <v>0</v>
      </c>
      <c r="X1417" s="7">
        <v>0</v>
      </c>
      <c r="Y1417" s="7">
        <v>0</v>
      </c>
      <c r="Z1417" s="7"/>
      <c r="AA1417" s="7">
        <v>0</v>
      </c>
      <c r="AB1417" s="7">
        <v>0</v>
      </c>
      <c r="AC1417" s="7"/>
      <c r="AD1417" s="7"/>
      <c r="AE1417" s="7"/>
      <c r="AF1417" s="7"/>
      <c r="AG1417" s="7"/>
      <c r="AH1417" s="7">
        <v>0</v>
      </c>
    </row>
    <row r="1418" spans="1:34" ht="14.25" customHeight="1">
      <c r="A1418" s="27">
        <v>42522</v>
      </c>
      <c r="B1418" s="7" t="s">
        <v>1751</v>
      </c>
      <c r="C1418" s="7" t="s">
        <v>1865</v>
      </c>
      <c r="D1418" s="7" t="s">
        <v>1374</v>
      </c>
      <c r="E1418" s="7" t="s">
        <v>1862</v>
      </c>
      <c r="F1418" s="7">
        <v>0</v>
      </c>
      <c r="G1418" s="7">
        <v>0</v>
      </c>
      <c r="H1418" s="7">
        <v>0</v>
      </c>
      <c r="I1418" s="7" t="s">
        <v>99</v>
      </c>
      <c r="J1418" s="7">
        <v>0</v>
      </c>
      <c r="K1418" s="7" t="s">
        <v>99</v>
      </c>
      <c r="L1418" s="7" t="s">
        <v>99</v>
      </c>
      <c r="M1418" s="7" t="s">
        <v>99</v>
      </c>
      <c r="N1418" s="7" t="s">
        <v>99</v>
      </c>
      <c r="O1418" s="7" t="s">
        <v>99</v>
      </c>
      <c r="P1418" s="7">
        <v>0</v>
      </c>
      <c r="Q1418" s="7">
        <v>0</v>
      </c>
      <c r="R1418" s="7">
        <v>0</v>
      </c>
      <c r="S1418" s="7">
        <v>0</v>
      </c>
      <c r="T1418" s="7">
        <v>0</v>
      </c>
      <c r="U1418" s="7">
        <v>0</v>
      </c>
      <c r="V1418" s="7">
        <v>0</v>
      </c>
      <c r="W1418" s="7">
        <v>0</v>
      </c>
      <c r="X1418" s="7">
        <v>0</v>
      </c>
      <c r="Y1418" s="7">
        <v>0</v>
      </c>
      <c r="Z1418" s="7"/>
      <c r="AA1418" s="7">
        <v>0</v>
      </c>
      <c r="AB1418" s="7">
        <v>0</v>
      </c>
      <c r="AC1418" s="7"/>
      <c r="AD1418" s="7"/>
      <c r="AE1418" s="7"/>
      <c r="AF1418" s="7"/>
      <c r="AG1418" s="7"/>
      <c r="AH1418" s="7">
        <v>0</v>
      </c>
    </row>
    <row r="1419" spans="1:34" ht="14.25" customHeight="1">
      <c r="A1419" s="27">
        <v>42522</v>
      </c>
      <c r="B1419" s="7" t="s">
        <v>1751</v>
      </c>
      <c r="C1419" s="7" t="s">
        <v>405</v>
      </c>
      <c r="D1419" s="7" t="s">
        <v>734</v>
      </c>
      <c r="E1419" s="7" t="s">
        <v>1843</v>
      </c>
      <c r="F1419" s="7">
        <v>0</v>
      </c>
      <c r="G1419" s="7">
        <v>0</v>
      </c>
      <c r="H1419" s="7">
        <v>0</v>
      </c>
      <c r="I1419" s="7" t="s">
        <v>99</v>
      </c>
      <c r="J1419" s="7">
        <v>0</v>
      </c>
      <c r="K1419" s="7" t="s">
        <v>99</v>
      </c>
      <c r="L1419" s="7" t="s">
        <v>99</v>
      </c>
      <c r="M1419" s="7" t="s">
        <v>99</v>
      </c>
      <c r="N1419" s="7" t="s">
        <v>99</v>
      </c>
      <c r="O1419" s="7" t="s">
        <v>99</v>
      </c>
      <c r="P1419" s="7">
        <v>0</v>
      </c>
      <c r="Q1419" s="7">
        <v>0</v>
      </c>
      <c r="R1419" s="7">
        <v>0</v>
      </c>
      <c r="S1419" s="7">
        <v>0</v>
      </c>
      <c r="T1419" s="7">
        <v>0</v>
      </c>
      <c r="U1419" s="7">
        <v>0</v>
      </c>
      <c r="V1419" s="7">
        <v>0</v>
      </c>
      <c r="W1419" s="7">
        <v>0</v>
      </c>
      <c r="X1419" s="7">
        <v>0</v>
      </c>
      <c r="Y1419" s="7">
        <v>0</v>
      </c>
      <c r="Z1419" s="7"/>
      <c r="AA1419" s="7">
        <v>0</v>
      </c>
      <c r="AB1419" s="7">
        <v>0</v>
      </c>
      <c r="AC1419" s="7"/>
      <c r="AD1419" s="7"/>
      <c r="AE1419" s="7"/>
      <c r="AF1419" s="7"/>
      <c r="AG1419" s="7"/>
      <c r="AH1419" s="7">
        <v>0</v>
      </c>
    </row>
    <row r="1420" spans="1:34" ht="14.25" customHeight="1">
      <c r="A1420" s="27">
        <v>42522</v>
      </c>
      <c r="B1420" s="7" t="s">
        <v>1751</v>
      </c>
      <c r="C1420" s="7" t="s">
        <v>405</v>
      </c>
      <c r="D1420" s="7" t="s">
        <v>734</v>
      </c>
      <c r="E1420" s="7" t="s">
        <v>943</v>
      </c>
      <c r="F1420" s="7">
        <v>0</v>
      </c>
      <c r="G1420" s="7">
        <v>0</v>
      </c>
      <c r="H1420" s="7">
        <v>0</v>
      </c>
      <c r="I1420" s="7" t="s">
        <v>99</v>
      </c>
      <c r="J1420" s="7">
        <v>0</v>
      </c>
      <c r="K1420" s="7" t="s">
        <v>99</v>
      </c>
      <c r="L1420" s="7" t="s">
        <v>99</v>
      </c>
      <c r="M1420" s="7" t="s">
        <v>99</v>
      </c>
      <c r="N1420" s="7" t="s">
        <v>99</v>
      </c>
      <c r="O1420" s="7" t="s">
        <v>99</v>
      </c>
      <c r="P1420" s="7">
        <v>0</v>
      </c>
      <c r="Q1420" s="7">
        <v>0</v>
      </c>
      <c r="R1420" s="7">
        <v>0</v>
      </c>
      <c r="S1420" s="7">
        <v>0</v>
      </c>
      <c r="T1420" s="7">
        <v>0</v>
      </c>
      <c r="U1420" s="7">
        <v>0</v>
      </c>
      <c r="V1420" s="7">
        <v>0</v>
      </c>
      <c r="W1420" s="7">
        <v>0</v>
      </c>
      <c r="X1420" s="7">
        <v>0</v>
      </c>
      <c r="Y1420" s="7">
        <v>0</v>
      </c>
      <c r="Z1420" s="7"/>
      <c r="AA1420" s="7">
        <v>0</v>
      </c>
      <c r="AB1420" s="7">
        <v>0</v>
      </c>
      <c r="AC1420" s="7"/>
      <c r="AD1420" s="7"/>
      <c r="AE1420" s="7"/>
      <c r="AF1420" s="7"/>
      <c r="AG1420" s="7"/>
      <c r="AH1420" s="7">
        <v>0</v>
      </c>
    </row>
    <row r="1421" spans="1:34" ht="14.25" customHeight="1">
      <c r="A1421" s="27">
        <v>42522</v>
      </c>
      <c r="B1421" s="7" t="s">
        <v>1751</v>
      </c>
      <c r="C1421" s="7" t="s">
        <v>405</v>
      </c>
      <c r="D1421" s="7" t="s">
        <v>734</v>
      </c>
      <c r="E1421" s="7" t="s">
        <v>1861</v>
      </c>
      <c r="F1421" s="7">
        <v>0</v>
      </c>
      <c r="G1421" s="7">
        <v>0</v>
      </c>
      <c r="H1421" s="7">
        <v>0</v>
      </c>
      <c r="I1421" s="7" t="s">
        <v>99</v>
      </c>
      <c r="J1421" s="7">
        <v>0</v>
      </c>
      <c r="K1421" s="7" t="s">
        <v>99</v>
      </c>
      <c r="L1421" s="7" t="s">
        <v>99</v>
      </c>
      <c r="M1421" s="7" t="s">
        <v>99</v>
      </c>
      <c r="N1421" s="7" t="s">
        <v>99</v>
      </c>
      <c r="O1421" s="7" t="s">
        <v>99</v>
      </c>
      <c r="P1421" s="7">
        <v>0</v>
      </c>
      <c r="Q1421" s="7">
        <v>0</v>
      </c>
      <c r="R1421" s="7">
        <v>0</v>
      </c>
      <c r="S1421" s="7">
        <v>0</v>
      </c>
      <c r="T1421" s="7">
        <v>0</v>
      </c>
      <c r="U1421" s="7">
        <v>0</v>
      </c>
      <c r="V1421" s="7">
        <v>0</v>
      </c>
      <c r="W1421" s="7">
        <v>0</v>
      </c>
      <c r="X1421" s="7">
        <v>0</v>
      </c>
      <c r="Y1421" s="7">
        <v>0</v>
      </c>
      <c r="Z1421" s="7"/>
      <c r="AA1421" s="7">
        <v>0</v>
      </c>
      <c r="AB1421" s="7">
        <v>0</v>
      </c>
      <c r="AC1421" s="7"/>
      <c r="AD1421" s="7"/>
      <c r="AE1421" s="7"/>
      <c r="AF1421" s="7"/>
      <c r="AG1421" s="7"/>
      <c r="AH1421" s="7">
        <v>0</v>
      </c>
    </row>
    <row r="1422" spans="1:34" ht="14.25" customHeight="1">
      <c r="A1422" s="27">
        <v>42522</v>
      </c>
      <c r="B1422" s="7" t="s">
        <v>1751</v>
      </c>
      <c r="C1422" s="7" t="s">
        <v>405</v>
      </c>
      <c r="D1422" s="7" t="s">
        <v>734</v>
      </c>
      <c r="E1422" s="7" t="s">
        <v>1862</v>
      </c>
      <c r="F1422" s="7">
        <v>0</v>
      </c>
      <c r="G1422" s="7">
        <v>0</v>
      </c>
      <c r="H1422" s="7">
        <v>0</v>
      </c>
      <c r="I1422" s="7" t="s">
        <v>99</v>
      </c>
      <c r="J1422" s="7">
        <v>0</v>
      </c>
      <c r="K1422" s="7" t="s">
        <v>99</v>
      </c>
      <c r="L1422" s="7" t="s">
        <v>99</v>
      </c>
      <c r="M1422" s="7" t="s">
        <v>99</v>
      </c>
      <c r="N1422" s="7" t="s">
        <v>99</v>
      </c>
      <c r="O1422" s="7" t="s">
        <v>99</v>
      </c>
      <c r="P1422" s="7">
        <v>0</v>
      </c>
      <c r="Q1422" s="7">
        <v>0</v>
      </c>
      <c r="R1422" s="7">
        <v>0</v>
      </c>
      <c r="S1422" s="7">
        <v>0</v>
      </c>
      <c r="T1422" s="7">
        <v>0</v>
      </c>
      <c r="U1422" s="7">
        <v>0</v>
      </c>
      <c r="V1422" s="7">
        <v>0</v>
      </c>
      <c r="W1422" s="7">
        <v>0</v>
      </c>
      <c r="X1422" s="7">
        <v>0</v>
      </c>
      <c r="Y1422" s="7">
        <v>0</v>
      </c>
      <c r="Z1422" s="7"/>
      <c r="AA1422" s="7">
        <v>0</v>
      </c>
      <c r="AB1422" s="7">
        <v>0</v>
      </c>
      <c r="AC1422" s="7"/>
      <c r="AD1422" s="7"/>
      <c r="AE1422" s="7"/>
      <c r="AF1422" s="7"/>
      <c r="AG1422" s="7"/>
      <c r="AH1422" s="7">
        <v>0</v>
      </c>
    </row>
    <row r="1423" spans="1:34">
      <c r="A1423" s="27">
        <v>42522</v>
      </c>
      <c r="B1423" s="7" t="s">
        <v>1756</v>
      </c>
      <c r="C1423" s="7" t="s">
        <v>1151</v>
      </c>
      <c r="D1423" s="7" t="s">
        <v>734</v>
      </c>
      <c r="E1423" s="7" t="s">
        <v>1843</v>
      </c>
      <c r="F1423" s="7">
        <v>0</v>
      </c>
      <c r="G1423" s="7">
        <v>0</v>
      </c>
      <c r="H1423" s="7">
        <v>0</v>
      </c>
      <c r="I1423" s="7" t="s">
        <v>99</v>
      </c>
      <c r="J1423" s="7">
        <v>0</v>
      </c>
      <c r="K1423" s="7" t="s">
        <v>99</v>
      </c>
      <c r="L1423" s="7" t="s">
        <v>99</v>
      </c>
      <c r="M1423" s="7" t="s">
        <v>99</v>
      </c>
      <c r="N1423" s="7" t="s">
        <v>99</v>
      </c>
      <c r="O1423" s="7" t="s">
        <v>99</v>
      </c>
      <c r="P1423" s="7">
        <v>0</v>
      </c>
      <c r="Q1423" s="7">
        <v>0</v>
      </c>
      <c r="R1423" s="7">
        <v>0</v>
      </c>
      <c r="S1423" s="7">
        <v>0</v>
      </c>
      <c r="T1423" s="7">
        <v>0</v>
      </c>
      <c r="U1423" s="7">
        <v>0</v>
      </c>
      <c r="V1423" s="7">
        <v>0</v>
      </c>
      <c r="W1423" s="7">
        <v>0</v>
      </c>
      <c r="X1423" s="7">
        <v>0</v>
      </c>
      <c r="Y1423" s="7">
        <v>0</v>
      </c>
      <c r="Z1423" s="7"/>
      <c r="AA1423" s="7">
        <v>0</v>
      </c>
      <c r="AB1423" s="7">
        <v>0</v>
      </c>
      <c r="AC1423" s="7"/>
      <c r="AD1423" s="7"/>
      <c r="AE1423" s="7"/>
      <c r="AF1423" s="7"/>
      <c r="AG1423" s="7"/>
      <c r="AH1423" s="7">
        <v>0</v>
      </c>
    </row>
    <row r="1424" spans="1:34">
      <c r="A1424" s="27">
        <v>42522</v>
      </c>
      <c r="B1424" s="7" t="s">
        <v>1756</v>
      </c>
      <c r="C1424" s="7" t="s">
        <v>1151</v>
      </c>
      <c r="D1424" s="7" t="s">
        <v>734</v>
      </c>
      <c r="E1424" s="7" t="s">
        <v>943</v>
      </c>
      <c r="F1424" s="7">
        <v>0</v>
      </c>
      <c r="G1424" s="7">
        <v>0</v>
      </c>
      <c r="H1424" s="7">
        <v>0</v>
      </c>
      <c r="I1424" s="7" t="s">
        <v>99</v>
      </c>
      <c r="J1424" s="7">
        <v>0</v>
      </c>
      <c r="K1424" s="7" t="s">
        <v>99</v>
      </c>
      <c r="L1424" s="7" t="s">
        <v>99</v>
      </c>
      <c r="M1424" s="7" t="s">
        <v>99</v>
      </c>
      <c r="N1424" s="7" t="s">
        <v>99</v>
      </c>
      <c r="O1424" s="7" t="s">
        <v>99</v>
      </c>
      <c r="P1424" s="7">
        <v>0</v>
      </c>
      <c r="Q1424" s="7">
        <v>0</v>
      </c>
      <c r="R1424" s="7">
        <v>0</v>
      </c>
      <c r="S1424" s="7">
        <v>0</v>
      </c>
      <c r="T1424" s="7">
        <v>0</v>
      </c>
      <c r="U1424" s="7">
        <v>0</v>
      </c>
      <c r="V1424" s="7">
        <v>0</v>
      </c>
      <c r="W1424" s="7">
        <v>0</v>
      </c>
      <c r="X1424" s="7">
        <v>0</v>
      </c>
      <c r="Y1424" s="7">
        <v>0</v>
      </c>
      <c r="Z1424" s="7"/>
      <c r="AA1424" s="7">
        <v>0</v>
      </c>
      <c r="AB1424" s="7">
        <v>0</v>
      </c>
      <c r="AC1424" s="7"/>
      <c r="AD1424" s="7"/>
      <c r="AE1424" s="7"/>
      <c r="AF1424" s="7"/>
      <c r="AG1424" s="7"/>
      <c r="AH1424" s="7">
        <v>0</v>
      </c>
    </row>
    <row r="1425" spans="1:34">
      <c r="A1425" s="27">
        <v>42522</v>
      </c>
      <c r="B1425" s="7" t="s">
        <v>1756</v>
      </c>
      <c r="C1425" s="7" t="s">
        <v>1151</v>
      </c>
      <c r="D1425" s="7" t="s">
        <v>734</v>
      </c>
      <c r="E1425" s="7" t="s">
        <v>1861</v>
      </c>
      <c r="F1425" s="7">
        <v>0</v>
      </c>
      <c r="G1425" s="7">
        <v>0</v>
      </c>
      <c r="H1425" s="7">
        <v>0</v>
      </c>
      <c r="I1425" s="7" t="s">
        <v>99</v>
      </c>
      <c r="J1425" s="7">
        <v>0</v>
      </c>
      <c r="K1425" s="7" t="s">
        <v>99</v>
      </c>
      <c r="L1425" s="7" t="s">
        <v>99</v>
      </c>
      <c r="M1425" s="7" t="s">
        <v>99</v>
      </c>
      <c r="N1425" s="7" t="s">
        <v>99</v>
      </c>
      <c r="O1425" s="7" t="s">
        <v>99</v>
      </c>
      <c r="P1425" s="7">
        <v>0</v>
      </c>
      <c r="Q1425" s="7">
        <v>0</v>
      </c>
      <c r="R1425" s="7">
        <v>0</v>
      </c>
      <c r="S1425" s="7">
        <v>0</v>
      </c>
      <c r="T1425" s="7">
        <v>0</v>
      </c>
      <c r="U1425" s="7">
        <v>0</v>
      </c>
      <c r="V1425" s="7">
        <v>0</v>
      </c>
      <c r="W1425" s="7">
        <v>0</v>
      </c>
      <c r="X1425" s="7">
        <v>0</v>
      </c>
      <c r="Y1425" s="7">
        <v>0</v>
      </c>
      <c r="Z1425" s="7"/>
      <c r="AA1425" s="7">
        <v>0</v>
      </c>
      <c r="AB1425" s="7">
        <v>0</v>
      </c>
      <c r="AC1425" s="7"/>
      <c r="AD1425" s="7"/>
      <c r="AE1425" s="7"/>
      <c r="AF1425" s="7"/>
      <c r="AG1425" s="7"/>
      <c r="AH1425" s="7">
        <v>0</v>
      </c>
    </row>
    <row r="1426" spans="1:34">
      <c r="A1426" s="27">
        <v>42522</v>
      </c>
      <c r="B1426" s="7" t="s">
        <v>1756</v>
      </c>
      <c r="C1426" s="7" t="s">
        <v>1151</v>
      </c>
      <c r="D1426" s="7" t="s">
        <v>734</v>
      </c>
      <c r="E1426" s="7" t="s">
        <v>1862</v>
      </c>
      <c r="F1426" s="7">
        <v>0</v>
      </c>
      <c r="G1426" s="7">
        <v>0</v>
      </c>
      <c r="H1426" s="7">
        <v>0</v>
      </c>
      <c r="I1426" s="7" t="s">
        <v>99</v>
      </c>
      <c r="J1426" s="7">
        <v>0</v>
      </c>
      <c r="K1426" s="7" t="s">
        <v>99</v>
      </c>
      <c r="L1426" s="7" t="s">
        <v>99</v>
      </c>
      <c r="M1426" s="7" t="s">
        <v>99</v>
      </c>
      <c r="N1426" s="7" t="s">
        <v>99</v>
      </c>
      <c r="O1426" s="7" t="s">
        <v>99</v>
      </c>
      <c r="P1426" s="7">
        <v>0</v>
      </c>
      <c r="Q1426" s="7">
        <v>0</v>
      </c>
      <c r="R1426" s="7">
        <v>0</v>
      </c>
      <c r="S1426" s="7">
        <v>0</v>
      </c>
      <c r="T1426" s="7">
        <v>0</v>
      </c>
      <c r="U1426" s="7">
        <v>0</v>
      </c>
      <c r="V1426" s="7">
        <v>0</v>
      </c>
      <c r="W1426" s="7">
        <v>0</v>
      </c>
      <c r="X1426" s="7">
        <v>0</v>
      </c>
      <c r="Y1426" s="7">
        <v>0</v>
      </c>
      <c r="Z1426" s="7"/>
      <c r="AA1426" s="7">
        <v>0</v>
      </c>
      <c r="AB1426" s="7">
        <v>0</v>
      </c>
      <c r="AC1426" s="7"/>
      <c r="AD1426" s="7"/>
      <c r="AE1426" s="7"/>
      <c r="AF1426" s="7"/>
      <c r="AG1426" s="7"/>
      <c r="AH1426" s="7">
        <v>0</v>
      </c>
    </row>
    <row r="1427" spans="1:34" ht="14.25" customHeight="1">
      <c r="A1427" s="27">
        <v>42522</v>
      </c>
      <c r="B1427" s="7" t="s">
        <v>1756</v>
      </c>
      <c r="C1427" s="7" t="s">
        <v>1863</v>
      </c>
      <c r="D1427" s="7" t="s">
        <v>734</v>
      </c>
      <c r="E1427" s="7" t="s">
        <v>1843</v>
      </c>
      <c r="F1427" s="7">
        <v>0</v>
      </c>
      <c r="G1427" s="7">
        <v>0</v>
      </c>
      <c r="H1427" s="7">
        <v>0</v>
      </c>
      <c r="I1427" s="7" t="s">
        <v>99</v>
      </c>
      <c r="J1427" s="7">
        <v>0</v>
      </c>
      <c r="K1427" s="7" t="s">
        <v>99</v>
      </c>
      <c r="L1427" s="7" t="s">
        <v>99</v>
      </c>
      <c r="M1427" s="7" t="s">
        <v>99</v>
      </c>
      <c r="N1427" s="7" t="s">
        <v>99</v>
      </c>
      <c r="O1427" s="7" t="s">
        <v>99</v>
      </c>
      <c r="P1427" s="7">
        <v>0</v>
      </c>
      <c r="Q1427" s="7">
        <v>0</v>
      </c>
      <c r="R1427" s="7">
        <v>0</v>
      </c>
      <c r="S1427" s="7">
        <v>0</v>
      </c>
      <c r="T1427" s="7">
        <v>0</v>
      </c>
      <c r="U1427" s="7">
        <v>0</v>
      </c>
      <c r="V1427" s="7">
        <v>0</v>
      </c>
      <c r="W1427" s="7">
        <v>0</v>
      </c>
      <c r="X1427" s="7">
        <v>0</v>
      </c>
      <c r="Y1427" s="7">
        <v>0</v>
      </c>
      <c r="Z1427" s="7"/>
      <c r="AA1427" s="7">
        <v>0</v>
      </c>
      <c r="AB1427" s="7">
        <v>0</v>
      </c>
      <c r="AC1427" s="7"/>
      <c r="AD1427" s="7"/>
      <c r="AE1427" s="7"/>
      <c r="AF1427" s="7"/>
      <c r="AG1427" s="7"/>
      <c r="AH1427" s="7">
        <v>0</v>
      </c>
    </row>
    <row r="1428" spans="1:34" ht="14.25" customHeight="1">
      <c r="A1428" s="27">
        <v>42522</v>
      </c>
      <c r="B1428" s="7" t="s">
        <v>1756</v>
      </c>
      <c r="C1428" s="7" t="s">
        <v>1863</v>
      </c>
      <c r="D1428" s="7" t="s">
        <v>734</v>
      </c>
      <c r="E1428" s="7" t="s">
        <v>943</v>
      </c>
      <c r="F1428" s="7">
        <v>0</v>
      </c>
      <c r="G1428" s="7">
        <v>0</v>
      </c>
      <c r="H1428" s="7">
        <v>0</v>
      </c>
      <c r="I1428" s="7" t="s">
        <v>99</v>
      </c>
      <c r="J1428" s="7">
        <v>0</v>
      </c>
      <c r="K1428" s="7" t="s">
        <v>99</v>
      </c>
      <c r="L1428" s="7" t="s">
        <v>99</v>
      </c>
      <c r="M1428" s="7" t="s">
        <v>99</v>
      </c>
      <c r="N1428" s="7" t="s">
        <v>99</v>
      </c>
      <c r="O1428" s="7" t="s">
        <v>99</v>
      </c>
      <c r="P1428" s="7">
        <v>0</v>
      </c>
      <c r="Q1428" s="7">
        <v>0</v>
      </c>
      <c r="R1428" s="7">
        <v>0</v>
      </c>
      <c r="S1428" s="7">
        <v>0</v>
      </c>
      <c r="T1428" s="7">
        <v>0</v>
      </c>
      <c r="U1428" s="7">
        <v>0</v>
      </c>
      <c r="V1428" s="7">
        <v>0</v>
      </c>
      <c r="W1428" s="7">
        <v>0</v>
      </c>
      <c r="X1428" s="7">
        <v>0</v>
      </c>
      <c r="Y1428" s="7">
        <v>0</v>
      </c>
      <c r="Z1428" s="7"/>
      <c r="AA1428" s="7">
        <v>0</v>
      </c>
      <c r="AB1428" s="7">
        <v>0</v>
      </c>
      <c r="AC1428" s="7"/>
      <c r="AD1428" s="7"/>
      <c r="AE1428" s="7"/>
      <c r="AF1428" s="7"/>
      <c r="AG1428" s="7"/>
      <c r="AH1428" s="7">
        <v>0</v>
      </c>
    </row>
    <row r="1429" spans="1:34" ht="14.25" customHeight="1">
      <c r="A1429" s="27">
        <v>42522</v>
      </c>
      <c r="B1429" s="7" t="s">
        <v>1756</v>
      </c>
      <c r="C1429" s="7" t="s">
        <v>1863</v>
      </c>
      <c r="D1429" s="7" t="s">
        <v>734</v>
      </c>
      <c r="E1429" s="7" t="s">
        <v>1861</v>
      </c>
      <c r="F1429" s="7">
        <v>0</v>
      </c>
      <c r="G1429" s="7">
        <v>0</v>
      </c>
      <c r="H1429" s="7">
        <v>0</v>
      </c>
      <c r="I1429" s="7" t="s">
        <v>99</v>
      </c>
      <c r="J1429" s="7">
        <v>0</v>
      </c>
      <c r="K1429" s="7" t="s">
        <v>99</v>
      </c>
      <c r="L1429" s="7" t="s">
        <v>99</v>
      </c>
      <c r="M1429" s="7" t="s">
        <v>99</v>
      </c>
      <c r="N1429" s="7" t="s">
        <v>99</v>
      </c>
      <c r="O1429" s="7" t="s">
        <v>99</v>
      </c>
      <c r="P1429" s="7">
        <v>0</v>
      </c>
      <c r="Q1429" s="7">
        <v>0</v>
      </c>
      <c r="R1429" s="7">
        <v>0</v>
      </c>
      <c r="S1429" s="7">
        <v>0</v>
      </c>
      <c r="T1429" s="7">
        <v>0</v>
      </c>
      <c r="U1429" s="7">
        <v>0</v>
      </c>
      <c r="V1429" s="7">
        <v>0</v>
      </c>
      <c r="W1429" s="7">
        <v>0</v>
      </c>
      <c r="X1429" s="7">
        <v>0</v>
      </c>
      <c r="Y1429" s="7">
        <v>0</v>
      </c>
      <c r="Z1429" s="7"/>
      <c r="AA1429" s="7">
        <v>0</v>
      </c>
      <c r="AB1429" s="7">
        <v>0</v>
      </c>
      <c r="AC1429" s="7"/>
      <c r="AD1429" s="7"/>
      <c r="AE1429" s="7"/>
      <c r="AF1429" s="7"/>
      <c r="AG1429" s="7"/>
      <c r="AH1429" s="7">
        <v>0</v>
      </c>
    </row>
    <row r="1430" spans="1:34" ht="14.25" customHeight="1">
      <c r="A1430" s="27">
        <v>42522</v>
      </c>
      <c r="B1430" s="7" t="s">
        <v>1756</v>
      </c>
      <c r="C1430" s="7" t="s">
        <v>1863</v>
      </c>
      <c r="D1430" s="7" t="s">
        <v>734</v>
      </c>
      <c r="E1430" s="7" t="s">
        <v>1862</v>
      </c>
      <c r="F1430" s="7">
        <v>0</v>
      </c>
      <c r="G1430" s="7">
        <v>0</v>
      </c>
      <c r="H1430" s="7">
        <v>0</v>
      </c>
      <c r="I1430" s="7" t="s">
        <v>99</v>
      </c>
      <c r="J1430" s="7">
        <v>0</v>
      </c>
      <c r="K1430" s="7" t="s">
        <v>99</v>
      </c>
      <c r="L1430" s="7" t="s">
        <v>99</v>
      </c>
      <c r="M1430" s="7" t="s">
        <v>99</v>
      </c>
      <c r="N1430" s="7" t="s">
        <v>99</v>
      </c>
      <c r="O1430" s="7" t="s">
        <v>99</v>
      </c>
      <c r="P1430" s="7">
        <v>0</v>
      </c>
      <c r="Q1430" s="7">
        <v>0</v>
      </c>
      <c r="R1430" s="7">
        <v>0</v>
      </c>
      <c r="S1430" s="7">
        <v>0</v>
      </c>
      <c r="T1430" s="7">
        <v>0</v>
      </c>
      <c r="U1430" s="7">
        <v>0</v>
      </c>
      <c r="V1430" s="7">
        <v>0</v>
      </c>
      <c r="W1430" s="7">
        <v>0</v>
      </c>
      <c r="X1430" s="7">
        <v>0</v>
      </c>
      <c r="Y1430" s="7">
        <v>0</v>
      </c>
      <c r="Z1430" s="7"/>
      <c r="AA1430" s="7">
        <v>0</v>
      </c>
      <c r="AB1430" s="7">
        <v>0</v>
      </c>
      <c r="AC1430" s="7"/>
      <c r="AD1430" s="7"/>
      <c r="AE1430" s="7"/>
      <c r="AF1430" s="7"/>
      <c r="AG1430" s="7"/>
      <c r="AH1430" s="7">
        <v>0</v>
      </c>
    </row>
    <row r="1431" spans="1:34" ht="14.25" customHeight="1">
      <c r="A1431" s="27">
        <v>42522</v>
      </c>
      <c r="B1431" s="7" t="s">
        <v>1756</v>
      </c>
      <c r="C1431" s="7" t="s">
        <v>1865</v>
      </c>
      <c r="D1431" s="7" t="s">
        <v>734</v>
      </c>
      <c r="E1431" s="7" t="s">
        <v>1843</v>
      </c>
      <c r="F1431" s="7">
        <v>0</v>
      </c>
      <c r="G1431" s="7">
        <v>0</v>
      </c>
      <c r="H1431" s="7">
        <v>0</v>
      </c>
      <c r="I1431" s="7" t="s">
        <v>99</v>
      </c>
      <c r="J1431" s="7">
        <v>0</v>
      </c>
      <c r="K1431" s="7" t="s">
        <v>99</v>
      </c>
      <c r="L1431" s="7" t="s">
        <v>99</v>
      </c>
      <c r="M1431" s="7" t="s">
        <v>99</v>
      </c>
      <c r="N1431" s="7" t="s">
        <v>99</v>
      </c>
      <c r="O1431" s="7" t="s">
        <v>99</v>
      </c>
      <c r="P1431" s="7">
        <v>0</v>
      </c>
      <c r="Q1431" s="7">
        <v>0</v>
      </c>
      <c r="R1431" s="7">
        <v>0</v>
      </c>
      <c r="S1431" s="7">
        <v>0</v>
      </c>
      <c r="T1431" s="7">
        <v>0</v>
      </c>
      <c r="U1431" s="7">
        <v>0</v>
      </c>
      <c r="V1431" s="7">
        <v>0</v>
      </c>
      <c r="W1431" s="7">
        <v>0</v>
      </c>
      <c r="X1431" s="7">
        <v>0</v>
      </c>
      <c r="Y1431" s="7">
        <v>0</v>
      </c>
      <c r="Z1431" s="7"/>
      <c r="AA1431" s="7">
        <v>0</v>
      </c>
      <c r="AB1431" s="7">
        <v>0</v>
      </c>
      <c r="AC1431" s="7"/>
      <c r="AD1431" s="7"/>
      <c r="AE1431" s="7"/>
      <c r="AF1431" s="7"/>
      <c r="AG1431" s="7"/>
      <c r="AH1431" s="7">
        <v>0</v>
      </c>
    </row>
    <row r="1432" spans="1:34" ht="14.25" customHeight="1">
      <c r="A1432" s="27">
        <v>42522</v>
      </c>
      <c r="B1432" s="7" t="s">
        <v>1756</v>
      </c>
      <c r="C1432" s="7" t="s">
        <v>1865</v>
      </c>
      <c r="D1432" s="7" t="s">
        <v>734</v>
      </c>
      <c r="E1432" s="7" t="s">
        <v>943</v>
      </c>
      <c r="F1432" s="7">
        <v>0</v>
      </c>
      <c r="G1432" s="7">
        <v>0</v>
      </c>
      <c r="H1432" s="7">
        <v>0</v>
      </c>
      <c r="I1432" s="7" t="s">
        <v>99</v>
      </c>
      <c r="J1432" s="7">
        <v>0</v>
      </c>
      <c r="K1432" s="7" t="s">
        <v>99</v>
      </c>
      <c r="L1432" s="7" t="s">
        <v>99</v>
      </c>
      <c r="M1432" s="7" t="s">
        <v>99</v>
      </c>
      <c r="N1432" s="7" t="s">
        <v>99</v>
      </c>
      <c r="O1432" s="7" t="s">
        <v>99</v>
      </c>
      <c r="P1432" s="7">
        <v>0</v>
      </c>
      <c r="Q1432" s="7">
        <v>0</v>
      </c>
      <c r="R1432" s="7">
        <v>0</v>
      </c>
      <c r="S1432" s="7">
        <v>0</v>
      </c>
      <c r="T1432" s="7">
        <v>0</v>
      </c>
      <c r="U1432" s="7">
        <v>0</v>
      </c>
      <c r="V1432" s="7">
        <v>0</v>
      </c>
      <c r="W1432" s="7">
        <v>0</v>
      </c>
      <c r="X1432" s="7">
        <v>0</v>
      </c>
      <c r="Y1432" s="7">
        <v>0</v>
      </c>
      <c r="Z1432" s="7"/>
      <c r="AA1432" s="7">
        <v>0</v>
      </c>
      <c r="AB1432" s="7">
        <v>0</v>
      </c>
      <c r="AC1432" s="7"/>
      <c r="AD1432" s="7"/>
      <c r="AE1432" s="7"/>
      <c r="AF1432" s="7"/>
      <c r="AG1432" s="7"/>
      <c r="AH1432" s="7">
        <v>0</v>
      </c>
    </row>
    <row r="1433" spans="1:34" ht="14.25" customHeight="1">
      <c r="A1433" s="27">
        <v>42522</v>
      </c>
      <c r="B1433" s="7" t="s">
        <v>1756</v>
      </c>
      <c r="C1433" s="7" t="s">
        <v>1865</v>
      </c>
      <c r="D1433" s="7" t="s">
        <v>734</v>
      </c>
      <c r="E1433" s="7" t="s">
        <v>1861</v>
      </c>
      <c r="F1433" s="7">
        <v>0</v>
      </c>
      <c r="G1433" s="7">
        <v>0</v>
      </c>
      <c r="H1433" s="7">
        <v>0</v>
      </c>
      <c r="I1433" s="7" t="s">
        <v>99</v>
      </c>
      <c r="J1433" s="7">
        <v>0</v>
      </c>
      <c r="K1433" s="7" t="s">
        <v>99</v>
      </c>
      <c r="L1433" s="7" t="s">
        <v>99</v>
      </c>
      <c r="M1433" s="7" t="s">
        <v>99</v>
      </c>
      <c r="N1433" s="7" t="s">
        <v>99</v>
      </c>
      <c r="O1433" s="7" t="s">
        <v>99</v>
      </c>
      <c r="P1433" s="7">
        <v>0</v>
      </c>
      <c r="Q1433" s="7">
        <v>0</v>
      </c>
      <c r="R1433" s="7">
        <v>0</v>
      </c>
      <c r="S1433" s="7">
        <v>0</v>
      </c>
      <c r="T1433" s="7">
        <v>0</v>
      </c>
      <c r="U1433" s="7">
        <v>0</v>
      </c>
      <c r="V1433" s="7">
        <v>0</v>
      </c>
      <c r="W1433" s="7">
        <v>0</v>
      </c>
      <c r="X1433" s="7">
        <v>0</v>
      </c>
      <c r="Y1433" s="7">
        <v>0</v>
      </c>
      <c r="Z1433" s="7"/>
      <c r="AA1433" s="7">
        <v>0</v>
      </c>
      <c r="AB1433" s="7">
        <v>0</v>
      </c>
      <c r="AC1433" s="7"/>
      <c r="AD1433" s="7"/>
      <c r="AE1433" s="7"/>
      <c r="AF1433" s="7"/>
      <c r="AG1433" s="7"/>
      <c r="AH1433" s="7">
        <v>0</v>
      </c>
    </row>
    <row r="1434" spans="1:34" ht="14.25" customHeight="1">
      <c r="A1434" s="27">
        <v>42522</v>
      </c>
      <c r="B1434" s="7" t="s">
        <v>1756</v>
      </c>
      <c r="C1434" s="7" t="s">
        <v>1865</v>
      </c>
      <c r="D1434" s="7" t="s">
        <v>734</v>
      </c>
      <c r="E1434" s="7" t="s">
        <v>1862</v>
      </c>
      <c r="F1434" s="7">
        <v>0</v>
      </c>
      <c r="G1434" s="7">
        <v>0</v>
      </c>
      <c r="H1434" s="7">
        <v>0</v>
      </c>
      <c r="I1434" s="7" t="s">
        <v>99</v>
      </c>
      <c r="J1434" s="7">
        <v>0</v>
      </c>
      <c r="K1434" s="7" t="s">
        <v>99</v>
      </c>
      <c r="L1434" s="7" t="s">
        <v>99</v>
      </c>
      <c r="M1434" s="7" t="s">
        <v>99</v>
      </c>
      <c r="N1434" s="7" t="s">
        <v>99</v>
      </c>
      <c r="O1434" s="7" t="s">
        <v>99</v>
      </c>
      <c r="P1434" s="7">
        <v>0</v>
      </c>
      <c r="Q1434" s="7">
        <v>0</v>
      </c>
      <c r="R1434" s="7">
        <v>0</v>
      </c>
      <c r="S1434" s="7">
        <v>0</v>
      </c>
      <c r="T1434" s="7">
        <v>0</v>
      </c>
      <c r="U1434" s="7">
        <v>0</v>
      </c>
      <c r="V1434" s="7">
        <v>0</v>
      </c>
      <c r="W1434" s="7">
        <v>0</v>
      </c>
      <c r="X1434" s="7">
        <v>0</v>
      </c>
      <c r="Y1434" s="7">
        <v>0</v>
      </c>
      <c r="Z1434" s="7"/>
      <c r="AA1434" s="7">
        <v>0</v>
      </c>
      <c r="AB1434" s="7">
        <v>0</v>
      </c>
      <c r="AC1434" s="7"/>
      <c r="AD1434" s="7"/>
      <c r="AE1434" s="7"/>
      <c r="AF1434" s="7"/>
      <c r="AG1434" s="7"/>
      <c r="AH1434" s="7">
        <v>0</v>
      </c>
    </row>
    <row r="1435" spans="1:34" ht="14.25" customHeight="1">
      <c r="A1435" s="27">
        <v>42522</v>
      </c>
      <c r="B1435" s="7" t="s">
        <v>1756</v>
      </c>
      <c r="C1435" s="7" t="s">
        <v>1865</v>
      </c>
      <c r="D1435" s="7" t="s">
        <v>1866</v>
      </c>
      <c r="E1435" s="7" t="s">
        <v>1843</v>
      </c>
      <c r="F1435" s="7">
        <v>0</v>
      </c>
      <c r="G1435" s="7">
        <v>0</v>
      </c>
      <c r="H1435" s="7">
        <v>0</v>
      </c>
      <c r="I1435" s="7" t="s">
        <v>99</v>
      </c>
      <c r="J1435" s="7">
        <v>0</v>
      </c>
      <c r="K1435" s="7" t="s">
        <v>99</v>
      </c>
      <c r="L1435" s="7" t="s">
        <v>99</v>
      </c>
      <c r="M1435" s="7" t="s">
        <v>99</v>
      </c>
      <c r="N1435" s="7" t="s">
        <v>99</v>
      </c>
      <c r="O1435" s="7" t="s">
        <v>99</v>
      </c>
      <c r="P1435" s="7">
        <v>0</v>
      </c>
      <c r="Q1435" s="7">
        <v>0</v>
      </c>
      <c r="R1435" s="7">
        <v>0</v>
      </c>
      <c r="S1435" s="7">
        <v>0</v>
      </c>
      <c r="T1435" s="7">
        <v>0</v>
      </c>
      <c r="U1435" s="7">
        <v>0</v>
      </c>
      <c r="V1435" s="7">
        <v>0</v>
      </c>
      <c r="W1435" s="7">
        <v>0</v>
      </c>
      <c r="X1435" s="7">
        <v>0</v>
      </c>
      <c r="Y1435" s="7">
        <v>0</v>
      </c>
      <c r="Z1435" s="7"/>
      <c r="AA1435" s="7">
        <v>0</v>
      </c>
      <c r="AB1435" s="7">
        <v>0</v>
      </c>
      <c r="AC1435" s="7"/>
      <c r="AD1435" s="7"/>
      <c r="AE1435" s="7"/>
      <c r="AF1435" s="7"/>
      <c r="AG1435" s="7"/>
      <c r="AH1435" s="7">
        <v>0</v>
      </c>
    </row>
    <row r="1436" spans="1:34" ht="14.25" customHeight="1">
      <c r="A1436" s="27">
        <v>42522</v>
      </c>
      <c r="B1436" s="7" t="s">
        <v>1756</v>
      </c>
      <c r="C1436" s="7" t="s">
        <v>1865</v>
      </c>
      <c r="D1436" s="7" t="s">
        <v>1866</v>
      </c>
      <c r="E1436" s="7" t="s">
        <v>943</v>
      </c>
      <c r="F1436" s="7">
        <v>0</v>
      </c>
      <c r="G1436" s="7">
        <v>0</v>
      </c>
      <c r="H1436" s="7">
        <v>0</v>
      </c>
      <c r="I1436" s="7" t="s">
        <v>99</v>
      </c>
      <c r="J1436" s="7">
        <v>0</v>
      </c>
      <c r="K1436" s="7" t="s">
        <v>99</v>
      </c>
      <c r="L1436" s="7" t="s">
        <v>99</v>
      </c>
      <c r="M1436" s="7" t="s">
        <v>99</v>
      </c>
      <c r="N1436" s="7" t="s">
        <v>99</v>
      </c>
      <c r="O1436" s="7" t="s">
        <v>99</v>
      </c>
      <c r="P1436" s="7">
        <v>0</v>
      </c>
      <c r="Q1436" s="7">
        <v>0</v>
      </c>
      <c r="R1436" s="7">
        <v>0</v>
      </c>
      <c r="S1436" s="7">
        <v>0</v>
      </c>
      <c r="T1436" s="7">
        <v>0</v>
      </c>
      <c r="U1436" s="7">
        <v>0</v>
      </c>
      <c r="V1436" s="7">
        <v>0</v>
      </c>
      <c r="W1436" s="7">
        <v>0</v>
      </c>
      <c r="X1436" s="7">
        <v>0</v>
      </c>
      <c r="Y1436" s="7">
        <v>0</v>
      </c>
      <c r="Z1436" s="7"/>
      <c r="AA1436" s="7">
        <v>0</v>
      </c>
      <c r="AB1436" s="7">
        <v>0</v>
      </c>
      <c r="AC1436" s="7"/>
      <c r="AD1436" s="7"/>
      <c r="AE1436" s="7"/>
      <c r="AF1436" s="7"/>
      <c r="AG1436" s="7"/>
      <c r="AH1436" s="7">
        <v>0</v>
      </c>
    </row>
    <row r="1437" spans="1:34" ht="14.25" customHeight="1">
      <c r="A1437" s="27">
        <v>42522</v>
      </c>
      <c r="B1437" s="7" t="s">
        <v>1756</v>
      </c>
      <c r="C1437" s="7" t="s">
        <v>1865</v>
      </c>
      <c r="D1437" s="7" t="s">
        <v>1866</v>
      </c>
      <c r="E1437" s="7" t="s">
        <v>1861</v>
      </c>
      <c r="F1437" s="7">
        <v>0</v>
      </c>
      <c r="G1437" s="7">
        <v>0</v>
      </c>
      <c r="H1437" s="7">
        <v>0</v>
      </c>
      <c r="I1437" s="7" t="s">
        <v>99</v>
      </c>
      <c r="J1437" s="7">
        <v>0</v>
      </c>
      <c r="K1437" s="7" t="s">
        <v>99</v>
      </c>
      <c r="L1437" s="7" t="s">
        <v>99</v>
      </c>
      <c r="M1437" s="7" t="s">
        <v>99</v>
      </c>
      <c r="N1437" s="7" t="s">
        <v>99</v>
      </c>
      <c r="O1437" s="7" t="s">
        <v>99</v>
      </c>
      <c r="P1437" s="7">
        <v>0</v>
      </c>
      <c r="Q1437" s="7">
        <v>0</v>
      </c>
      <c r="R1437" s="7">
        <v>0</v>
      </c>
      <c r="S1437" s="7">
        <v>0</v>
      </c>
      <c r="T1437" s="7">
        <v>0</v>
      </c>
      <c r="U1437" s="7">
        <v>0</v>
      </c>
      <c r="V1437" s="7">
        <v>0</v>
      </c>
      <c r="W1437" s="7">
        <v>0</v>
      </c>
      <c r="X1437" s="7">
        <v>0</v>
      </c>
      <c r="Y1437" s="7">
        <v>0</v>
      </c>
      <c r="Z1437" s="7"/>
      <c r="AA1437" s="7">
        <v>0</v>
      </c>
      <c r="AB1437" s="7">
        <v>0</v>
      </c>
      <c r="AC1437" s="7"/>
      <c r="AD1437" s="7"/>
      <c r="AE1437" s="7"/>
      <c r="AF1437" s="7"/>
      <c r="AG1437" s="7"/>
      <c r="AH1437" s="7">
        <v>0</v>
      </c>
    </row>
    <row r="1438" spans="1:34" ht="14.25" customHeight="1">
      <c r="A1438" s="27">
        <v>42522</v>
      </c>
      <c r="B1438" s="7" t="s">
        <v>1756</v>
      </c>
      <c r="C1438" s="7" t="s">
        <v>1865</v>
      </c>
      <c r="D1438" s="7" t="s">
        <v>1866</v>
      </c>
      <c r="E1438" s="7" t="s">
        <v>1862</v>
      </c>
      <c r="F1438" s="7">
        <v>0</v>
      </c>
      <c r="G1438" s="7">
        <v>0</v>
      </c>
      <c r="H1438" s="7">
        <v>0</v>
      </c>
      <c r="I1438" s="7" t="s">
        <v>99</v>
      </c>
      <c r="J1438" s="7">
        <v>0</v>
      </c>
      <c r="K1438" s="7" t="s">
        <v>99</v>
      </c>
      <c r="L1438" s="7" t="s">
        <v>99</v>
      </c>
      <c r="M1438" s="7" t="s">
        <v>99</v>
      </c>
      <c r="N1438" s="7" t="s">
        <v>99</v>
      </c>
      <c r="O1438" s="7" t="s">
        <v>99</v>
      </c>
      <c r="P1438" s="7">
        <v>0</v>
      </c>
      <c r="Q1438" s="7">
        <v>0</v>
      </c>
      <c r="R1438" s="7">
        <v>0</v>
      </c>
      <c r="S1438" s="7">
        <v>0</v>
      </c>
      <c r="T1438" s="7">
        <v>0</v>
      </c>
      <c r="U1438" s="7">
        <v>0</v>
      </c>
      <c r="V1438" s="7">
        <v>0</v>
      </c>
      <c r="W1438" s="7">
        <v>0</v>
      </c>
      <c r="X1438" s="7">
        <v>0</v>
      </c>
      <c r="Y1438" s="7">
        <v>0</v>
      </c>
      <c r="Z1438" s="7"/>
      <c r="AA1438" s="7">
        <v>0</v>
      </c>
      <c r="AB1438" s="7">
        <v>0</v>
      </c>
      <c r="AC1438" s="7"/>
      <c r="AD1438" s="7"/>
      <c r="AE1438" s="7"/>
      <c r="AF1438" s="7"/>
      <c r="AG1438" s="7"/>
      <c r="AH1438" s="7">
        <v>0</v>
      </c>
    </row>
    <row r="1439" spans="1:34" ht="14.25" customHeight="1">
      <c r="A1439" s="27">
        <v>42522</v>
      </c>
      <c r="B1439" s="7" t="s">
        <v>1756</v>
      </c>
      <c r="C1439" s="7" t="s">
        <v>1865</v>
      </c>
      <c r="D1439" s="7" t="s">
        <v>1374</v>
      </c>
      <c r="E1439" s="7" t="s">
        <v>1843</v>
      </c>
      <c r="F1439" s="7">
        <v>0</v>
      </c>
      <c r="G1439" s="7">
        <v>0</v>
      </c>
      <c r="H1439" s="7">
        <v>0</v>
      </c>
      <c r="I1439" s="7" t="s">
        <v>99</v>
      </c>
      <c r="J1439" s="7">
        <v>0</v>
      </c>
      <c r="K1439" s="7" t="s">
        <v>99</v>
      </c>
      <c r="L1439" s="7" t="s">
        <v>99</v>
      </c>
      <c r="M1439" s="7" t="s">
        <v>99</v>
      </c>
      <c r="N1439" s="7" t="s">
        <v>99</v>
      </c>
      <c r="O1439" s="7" t="s">
        <v>99</v>
      </c>
      <c r="P1439" s="7">
        <v>0</v>
      </c>
      <c r="Q1439" s="7">
        <v>0</v>
      </c>
      <c r="R1439" s="7">
        <v>0</v>
      </c>
      <c r="S1439" s="7">
        <v>0</v>
      </c>
      <c r="T1439" s="7">
        <v>0</v>
      </c>
      <c r="U1439" s="7">
        <v>0</v>
      </c>
      <c r="V1439" s="7">
        <v>0</v>
      </c>
      <c r="W1439" s="7">
        <v>0</v>
      </c>
      <c r="X1439" s="7">
        <v>0</v>
      </c>
      <c r="Y1439" s="7">
        <v>0</v>
      </c>
      <c r="Z1439" s="7"/>
      <c r="AA1439" s="7">
        <v>0</v>
      </c>
      <c r="AB1439" s="7">
        <v>0</v>
      </c>
      <c r="AC1439" s="7"/>
      <c r="AD1439" s="7"/>
      <c r="AE1439" s="7"/>
      <c r="AF1439" s="7"/>
      <c r="AG1439" s="7"/>
      <c r="AH1439" s="7">
        <v>0</v>
      </c>
    </row>
    <row r="1440" spans="1:34" ht="14.25" customHeight="1">
      <c r="A1440" s="27">
        <v>42522</v>
      </c>
      <c r="B1440" s="7" t="s">
        <v>1756</v>
      </c>
      <c r="C1440" s="7" t="s">
        <v>1865</v>
      </c>
      <c r="D1440" s="7" t="s">
        <v>1374</v>
      </c>
      <c r="E1440" s="7" t="s">
        <v>943</v>
      </c>
      <c r="F1440" s="7">
        <v>0</v>
      </c>
      <c r="G1440" s="7">
        <v>0</v>
      </c>
      <c r="H1440" s="7">
        <v>0</v>
      </c>
      <c r="I1440" s="7" t="s">
        <v>99</v>
      </c>
      <c r="J1440" s="7">
        <v>0</v>
      </c>
      <c r="K1440" s="7" t="s">
        <v>99</v>
      </c>
      <c r="L1440" s="7" t="s">
        <v>99</v>
      </c>
      <c r="M1440" s="7" t="s">
        <v>99</v>
      </c>
      <c r="N1440" s="7" t="s">
        <v>99</v>
      </c>
      <c r="O1440" s="7" t="s">
        <v>99</v>
      </c>
      <c r="P1440" s="7">
        <v>0</v>
      </c>
      <c r="Q1440" s="7">
        <v>0</v>
      </c>
      <c r="R1440" s="7">
        <v>0</v>
      </c>
      <c r="S1440" s="7">
        <v>0</v>
      </c>
      <c r="T1440" s="7">
        <v>0</v>
      </c>
      <c r="U1440" s="7">
        <v>0</v>
      </c>
      <c r="V1440" s="7">
        <v>0</v>
      </c>
      <c r="W1440" s="7">
        <v>0</v>
      </c>
      <c r="X1440" s="7">
        <v>0</v>
      </c>
      <c r="Y1440" s="7">
        <v>0</v>
      </c>
      <c r="Z1440" s="7"/>
      <c r="AA1440" s="7">
        <v>0</v>
      </c>
      <c r="AB1440" s="7">
        <v>0</v>
      </c>
      <c r="AC1440" s="7"/>
      <c r="AD1440" s="7"/>
      <c r="AE1440" s="7"/>
      <c r="AF1440" s="7"/>
      <c r="AG1440" s="7"/>
      <c r="AH1440" s="7">
        <v>0</v>
      </c>
    </row>
    <row r="1441" spans="1:34" ht="14.25" customHeight="1">
      <c r="A1441" s="27">
        <v>42522</v>
      </c>
      <c r="B1441" s="7" t="s">
        <v>1756</v>
      </c>
      <c r="C1441" s="7" t="s">
        <v>1865</v>
      </c>
      <c r="D1441" s="7" t="s">
        <v>1374</v>
      </c>
      <c r="E1441" s="7" t="s">
        <v>1861</v>
      </c>
      <c r="F1441" s="7">
        <v>0</v>
      </c>
      <c r="G1441" s="7">
        <v>0</v>
      </c>
      <c r="H1441" s="7">
        <v>0</v>
      </c>
      <c r="I1441" s="7" t="s">
        <v>99</v>
      </c>
      <c r="J1441" s="7">
        <v>0</v>
      </c>
      <c r="K1441" s="7" t="s">
        <v>99</v>
      </c>
      <c r="L1441" s="7" t="s">
        <v>99</v>
      </c>
      <c r="M1441" s="7" t="s">
        <v>99</v>
      </c>
      <c r="N1441" s="7" t="s">
        <v>99</v>
      </c>
      <c r="O1441" s="7" t="s">
        <v>99</v>
      </c>
      <c r="P1441" s="7">
        <v>0</v>
      </c>
      <c r="Q1441" s="7">
        <v>0</v>
      </c>
      <c r="R1441" s="7">
        <v>0</v>
      </c>
      <c r="S1441" s="7">
        <v>0</v>
      </c>
      <c r="T1441" s="7">
        <v>0</v>
      </c>
      <c r="U1441" s="7">
        <v>0</v>
      </c>
      <c r="V1441" s="7">
        <v>0</v>
      </c>
      <c r="W1441" s="7">
        <v>0</v>
      </c>
      <c r="X1441" s="7">
        <v>0</v>
      </c>
      <c r="Y1441" s="7">
        <v>0</v>
      </c>
      <c r="Z1441" s="7"/>
      <c r="AA1441" s="7">
        <v>0</v>
      </c>
      <c r="AB1441" s="7">
        <v>0</v>
      </c>
      <c r="AC1441" s="7"/>
      <c r="AD1441" s="7"/>
      <c r="AE1441" s="7"/>
      <c r="AF1441" s="7"/>
      <c r="AG1441" s="7"/>
      <c r="AH1441" s="7">
        <v>0</v>
      </c>
    </row>
    <row r="1442" spans="1:34" ht="14.25" customHeight="1">
      <c r="A1442" s="27">
        <v>42522</v>
      </c>
      <c r="B1442" s="7" t="s">
        <v>1756</v>
      </c>
      <c r="C1442" s="7" t="s">
        <v>1865</v>
      </c>
      <c r="D1442" s="7" t="s">
        <v>1374</v>
      </c>
      <c r="E1442" s="7" t="s">
        <v>1862</v>
      </c>
      <c r="F1442" s="7">
        <v>0</v>
      </c>
      <c r="G1442" s="7">
        <v>0</v>
      </c>
      <c r="H1442" s="7">
        <v>0</v>
      </c>
      <c r="I1442" s="7" t="s">
        <v>99</v>
      </c>
      <c r="J1442" s="7">
        <v>0</v>
      </c>
      <c r="K1442" s="7" t="s">
        <v>99</v>
      </c>
      <c r="L1442" s="7" t="s">
        <v>99</v>
      </c>
      <c r="M1442" s="7" t="s">
        <v>99</v>
      </c>
      <c r="N1442" s="7" t="s">
        <v>99</v>
      </c>
      <c r="O1442" s="7" t="s">
        <v>99</v>
      </c>
      <c r="P1442" s="7">
        <v>0</v>
      </c>
      <c r="Q1442" s="7">
        <v>0</v>
      </c>
      <c r="R1442" s="7">
        <v>0</v>
      </c>
      <c r="S1442" s="7">
        <v>0</v>
      </c>
      <c r="T1442" s="7">
        <v>0</v>
      </c>
      <c r="U1442" s="7">
        <v>0</v>
      </c>
      <c r="V1442" s="7">
        <v>0</v>
      </c>
      <c r="W1442" s="7">
        <v>0</v>
      </c>
      <c r="X1442" s="7">
        <v>0</v>
      </c>
      <c r="Y1442" s="7">
        <v>0</v>
      </c>
      <c r="Z1442" s="7"/>
      <c r="AA1442" s="7">
        <v>0</v>
      </c>
      <c r="AB1442" s="7">
        <v>0</v>
      </c>
      <c r="AC1442" s="7"/>
      <c r="AD1442" s="7"/>
      <c r="AE1442" s="7"/>
      <c r="AF1442" s="7"/>
      <c r="AG1442" s="7"/>
      <c r="AH1442" s="7">
        <v>0</v>
      </c>
    </row>
    <row r="1443" spans="1:34" ht="14.25" customHeight="1">
      <c r="A1443" s="27">
        <v>42522</v>
      </c>
      <c r="B1443" s="7" t="s">
        <v>1756</v>
      </c>
      <c r="C1443" s="7" t="s">
        <v>405</v>
      </c>
      <c r="D1443" s="7" t="s">
        <v>734</v>
      </c>
      <c r="E1443" s="7" t="s">
        <v>1843</v>
      </c>
      <c r="F1443" s="7">
        <v>0</v>
      </c>
      <c r="G1443" s="7">
        <v>0</v>
      </c>
      <c r="H1443" s="7">
        <v>0</v>
      </c>
      <c r="I1443" s="7" t="s">
        <v>99</v>
      </c>
      <c r="J1443" s="7">
        <v>0</v>
      </c>
      <c r="K1443" s="7" t="s">
        <v>99</v>
      </c>
      <c r="L1443" s="7" t="s">
        <v>99</v>
      </c>
      <c r="M1443" s="7" t="s">
        <v>99</v>
      </c>
      <c r="N1443" s="7" t="s">
        <v>99</v>
      </c>
      <c r="O1443" s="7" t="s">
        <v>99</v>
      </c>
      <c r="P1443" s="7">
        <v>0</v>
      </c>
      <c r="Q1443" s="7">
        <v>0</v>
      </c>
      <c r="R1443" s="7">
        <v>0</v>
      </c>
      <c r="S1443" s="7">
        <v>0</v>
      </c>
      <c r="T1443" s="7">
        <v>0</v>
      </c>
      <c r="U1443" s="7">
        <v>0</v>
      </c>
      <c r="V1443" s="7">
        <v>0</v>
      </c>
      <c r="W1443" s="7">
        <v>0</v>
      </c>
      <c r="X1443" s="7">
        <v>0</v>
      </c>
      <c r="Y1443" s="7">
        <v>0</v>
      </c>
      <c r="Z1443" s="7"/>
      <c r="AA1443" s="7">
        <v>0</v>
      </c>
      <c r="AB1443" s="7">
        <v>0</v>
      </c>
      <c r="AC1443" s="7"/>
      <c r="AD1443" s="7"/>
      <c r="AE1443" s="7"/>
      <c r="AF1443" s="7"/>
      <c r="AG1443" s="7"/>
      <c r="AH1443" s="7">
        <v>0</v>
      </c>
    </row>
    <row r="1444" spans="1:34" ht="14.25" customHeight="1">
      <c r="A1444" s="27">
        <v>42522</v>
      </c>
      <c r="B1444" s="7" t="s">
        <v>1756</v>
      </c>
      <c r="C1444" s="7" t="s">
        <v>405</v>
      </c>
      <c r="D1444" s="7" t="s">
        <v>734</v>
      </c>
      <c r="E1444" s="7" t="s">
        <v>943</v>
      </c>
      <c r="F1444" s="7">
        <v>0</v>
      </c>
      <c r="G1444" s="7">
        <v>0</v>
      </c>
      <c r="H1444" s="7">
        <v>0</v>
      </c>
      <c r="I1444" s="7" t="s">
        <v>99</v>
      </c>
      <c r="J1444" s="7">
        <v>0</v>
      </c>
      <c r="K1444" s="7" t="s">
        <v>99</v>
      </c>
      <c r="L1444" s="7" t="s">
        <v>99</v>
      </c>
      <c r="M1444" s="7" t="s">
        <v>99</v>
      </c>
      <c r="N1444" s="7" t="s">
        <v>99</v>
      </c>
      <c r="O1444" s="7" t="s">
        <v>99</v>
      </c>
      <c r="P1444" s="7">
        <v>0</v>
      </c>
      <c r="Q1444" s="7">
        <v>0</v>
      </c>
      <c r="R1444" s="7">
        <v>0</v>
      </c>
      <c r="S1444" s="7">
        <v>0</v>
      </c>
      <c r="T1444" s="7">
        <v>0</v>
      </c>
      <c r="U1444" s="7">
        <v>0</v>
      </c>
      <c r="V1444" s="7">
        <v>0</v>
      </c>
      <c r="W1444" s="7">
        <v>0</v>
      </c>
      <c r="X1444" s="7">
        <v>0</v>
      </c>
      <c r="Y1444" s="7">
        <v>0</v>
      </c>
      <c r="Z1444" s="7"/>
      <c r="AA1444" s="7">
        <v>0</v>
      </c>
      <c r="AB1444" s="7">
        <v>0</v>
      </c>
      <c r="AC1444" s="7"/>
      <c r="AD1444" s="7"/>
      <c r="AE1444" s="7"/>
      <c r="AF1444" s="7"/>
      <c r="AG1444" s="7"/>
      <c r="AH1444" s="7">
        <v>0</v>
      </c>
    </row>
    <row r="1445" spans="1:34" ht="14.25" customHeight="1">
      <c r="A1445" s="27">
        <v>42522</v>
      </c>
      <c r="B1445" s="7" t="s">
        <v>1756</v>
      </c>
      <c r="C1445" s="7" t="s">
        <v>405</v>
      </c>
      <c r="D1445" s="7" t="s">
        <v>734</v>
      </c>
      <c r="E1445" s="7" t="s">
        <v>1861</v>
      </c>
      <c r="F1445" s="7">
        <v>0</v>
      </c>
      <c r="G1445" s="7">
        <v>0</v>
      </c>
      <c r="H1445" s="7">
        <v>0</v>
      </c>
      <c r="I1445" s="7" t="s">
        <v>99</v>
      </c>
      <c r="J1445" s="7">
        <v>0</v>
      </c>
      <c r="K1445" s="7" t="s">
        <v>99</v>
      </c>
      <c r="L1445" s="7" t="s">
        <v>99</v>
      </c>
      <c r="M1445" s="7" t="s">
        <v>99</v>
      </c>
      <c r="N1445" s="7" t="s">
        <v>99</v>
      </c>
      <c r="O1445" s="7" t="s">
        <v>99</v>
      </c>
      <c r="P1445" s="7">
        <v>0</v>
      </c>
      <c r="Q1445" s="7">
        <v>0</v>
      </c>
      <c r="R1445" s="7">
        <v>0</v>
      </c>
      <c r="S1445" s="7">
        <v>0</v>
      </c>
      <c r="T1445" s="7">
        <v>0</v>
      </c>
      <c r="U1445" s="7">
        <v>0</v>
      </c>
      <c r="V1445" s="7">
        <v>0</v>
      </c>
      <c r="W1445" s="7">
        <v>0</v>
      </c>
      <c r="X1445" s="7">
        <v>0</v>
      </c>
      <c r="Y1445" s="7">
        <v>0</v>
      </c>
      <c r="Z1445" s="7"/>
      <c r="AA1445" s="7">
        <v>0</v>
      </c>
      <c r="AB1445" s="7">
        <v>0</v>
      </c>
      <c r="AC1445" s="7"/>
      <c r="AD1445" s="7"/>
      <c r="AE1445" s="7"/>
      <c r="AF1445" s="7"/>
      <c r="AG1445" s="7"/>
      <c r="AH1445" s="7">
        <v>0</v>
      </c>
    </row>
    <row r="1446" spans="1:34" ht="14.25" customHeight="1">
      <c r="A1446" s="27">
        <v>42522</v>
      </c>
      <c r="B1446" s="7" t="s">
        <v>1756</v>
      </c>
      <c r="C1446" s="7" t="s">
        <v>405</v>
      </c>
      <c r="D1446" s="7" t="s">
        <v>734</v>
      </c>
      <c r="E1446" s="7" t="s">
        <v>1862</v>
      </c>
      <c r="F1446" s="7">
        <v>0</v>
      </c>
      <c r="G1446" s="7">
        <v>0</v>
      </c>
      <c r="H1446" s="7">
        <v>0</v>
      </c>
      <c r="I1446" s="7" t="s">
        <v>99</v>
      </c>
      <c r="J1446" s="7">
        <v>0</v>
      </c>
      <c r="K1446" s="7" t="s">
        <v>99</v>
      </c>
      <c r="L1446" s="7" t="s">
        <v>99</v>
      </c>
      <c r="M1446" s="7" t="s">
        <v>99</v>
      </c>
      <c r="N1446" s="7" t="s">
        <v>99</v>
      </c>
      <c r="O1446" s="7" t="s">
        <v>99</v>
      </c>
      <c r="P1446" s="7">
        <v>0</v>
      </c>
      <c r="Q1446" s="7">
        <v>0</v>
      </c>
      <c r="R1446" s="7">
        <v>0</v>
      </c>
      <c r="S1446" s="7">
        <v>0</v>
      </c>
      <c r="T1446" s="7">
        <v>0</v>
      </c>
      <c r="U1446" s="7">
        <v>0</v>
      </c>
      <c r="V1446" s="7">
        <v>0</v>
      </c>
      <c r="W1446" s="7">
        <v>0</v>
      </c>
      <c r="X1446" s="7">
        <v>0</v>
      </c>
      <c r="Y1446" s="7">
        <v>0</v>
      </c>
      <c r="Z1446" s="7"/>
      <c r="AA1446" s="7">
        <v>0</v>
      </c>
      <c r="AB1446" s="7">
        <v>0</v>
      </c>
      <c r="AC1446" s="7"/>
      <c r="AD1446" s="7"/>
      <c r="AE1446" s="7"/>
      <c r="AF1446" s="7"/>
      <c r="AG1446" s="7"/>
      <c r="AH1446" s="7">
        <v>0</v>
      </c>
    </row>
    <row r="1447" spans="1:34">
      <c r="A1447" s="27">
        <v>42522</v>
      </c>
      <c r="B1447" s="7" t="s">
        <v>1509</v>
      </c>
      <c r="C1447" s="7" t="s">
        <v>1151</v>
      </c>
      <c r="D1447" s="7" t="s">
        <v>734</v>
      </c>
      <c r="E1447" s="7" t="s">
        <v>1843</v>
      </c>
      <c r="F1447" s="7">
        <v>0</v>
      </c>
      <c r="G1447" s="7">
        <v>0</v>
      </c>
      <c r="H1447" s="7">
        <v>0</v>
      </c>
      <c r="I1447" s="7" t="s">
        <v>99</v>
      </c>
      <c r="J1447" s="7">
        <v>0</v>
      </c>
      <c r="K1447" s="7" t="s">
        <v>99</v>
      </c>
      <c r="L1447" s="7" t="s">
        <v>99</v>
      </c>
      <c r="M1447" s="7" t="s">
        <v>99</v>
      </c>
      <c r="N1447" s="7" t="s">
        <v>99</v>
      </c>
      <c r="O1447" s="7" t="s">
        <v>99</v>
      </c>
      <c r="P1447" s="7">
        <v>0</v>
      </c>
      <c r="Q1447" s="7">
        <v>0</v>
      </c>
      <c r="R1447" s="7">
        <v>0</v>
      </c>
      <c r="S1447" s="7">
        <v>0</v>
      </c>
      <c r="T1447" s="7">
        <v>0</v>
      </c>
      <c r="U1447" s="7">
        <v>0</v>
      </c>
      <c r="V1447" s="7">
        <v>0</v>
      </c>
      <c r="W1447" s="7">
        <v>0</v>
      </c>
      <c r="X1447" s="7">
        <v>0</v>
      </c>
      <c r="Y1447" s="7">
        <v>0</v>
      </c>
      <c r="Z1447" s="7"/>
      <c r="AA1447" s="7">
        <v>0</v>
      </c>
      <c r="AB1447" s="7">
        <v>0</v>
      </c>
      <c r="AC1447" s="7"/>
      <c r="AD1447" s="7"/>
      <c r="AE1447" s="7"/>
      <c r="AF1447" s="7"/>
      <c r="AG1447" s="7"/>
      <c r="AH1447" s="7">
        <v>0</v>
      </c>
    </row>
    <row r="1448" spans="1:34">
      <c r="A1448" s="27">
        <v>42522</v>
      </c>
      <c r="B1448" s="7" t="s">
        <v>1509</v>
      </c>
      <c r="C1448" s="7" t="s">
        <v>1151</v>
      </c>
      <c r="D1448" s="7" t="s">
        <v>734</v>
      </c>
      <c r="E1448" s="7" t="s">
        <v>943</v>
      </c>
      <c r="F1448" s="7">
        <v>0</v>
      </c>
      <c r="G1448" s="7">
        <v>0</v>
      </c>
      <c r="H1448" s="7">
        <v>0</v>
      </c>
      <c r="I1448" s="7" t="s">
        <v>99</v>
      </c>
      <c r="J1448" s="7">
        <v>0</v>
      </c>
      <c r="K1448" s="7" t="s">
        <v>99</v>
      </c>
      <c r="L1448" s="7" t="s">
        <v>99</v>
      </c>
      <c r="M1448" s="7" t="s">
        <v>99</v>
      </c>
      <c r="N1448" s="7" t="s">
        <v>99</v>
      </c>
      <c r="O1448" s="7" t="s">
        <v>99</v>
      </c>
      <c r="P1448" s="7">
        <v>0</v>
      </c>
      <c r="Q1448" s="7">
        <v>0</v>
      </c>
      <c r="R1448" s="7">
        <v>0</v>
      </c>
      <c r="S1448" s="7">
        <v>0</v>
      </c>
      <c r="T1448" s="7">
        <v>0</v>
      </c>
      <c r="U1448" s="7">
        <v>0</v>
      </c>
      <c r="V1448" s="7">
        <v>0</v>
      </c>
      <c r="W1448" s="7">
        <v>0</v>
      </c>
      <c r="X1448" s="7">
        <v>0</v>
      </c>
      <c r="Y1448" s="7">
        <v>0</v>
      </c>
      <c r="Z1448" s="7"/>
      <c r="AA1448" s="7">
        <v>0</v>
      </c>
      <c r="AB1448" s="7">
        <v>0</v>
      </c>
      <c r="AC1448" s="7"/>
      <c r="AD1448" s="7"/>
      <c r="AE1448" s="7"/>
      <c r="AF1448" s="7"/>
      <c r="AG1448" s="7"/>
      <c r="AH1448" s="7">
        <v>0</v>
      </c>
    </row>
    <row r="1449" spans="1:34">
      <c r="A1449" s="27">
        <v>42522</v>
      </c>
      <c r="B1449" s="7" t="s">
        <v>1509</v>
      </c>
      <c r="C1449" s="7" t="s">
        <v>1151</v>
      </c>
      <c r="D1449" s="7" t="s">
        <v>734</v>
      </c>
      <c r="E1449" s="7" t="s">
        <v>1861</v>
      </c>
      <c r="F1449" s="7">
        <v>0</v>
      </c>
      <c r="G1449" s="7">
        <v>0</v>
      </c>
      <c r="H1449" s="7">
        <v>0</v>
      </c>
      <c r="I1449" s="7" t="s">
        <v>99</v>
      </c>
      <c r="J1449" s="7">
        <v>0</v>
      </c>
      <c r="K1449" s="7" t="s">
        <v>99</v>
      </c>
      <c r="L1449" s="7" t="s">
        <v>99</v>
      </c>
      <c r="M1449" s="7" t="s">
        <v>99</v>
      </c>
      <c r="N1449" s="7" t="s">
        <v>99</v>
      </c>
      <c r="O1449" s="7" t="s">
        <v>99</v>
      </c>
      <c r="P1449" s="7">
        <v>0</v>
      </c>
      <c r="Q1449" s="7">
        <v>0</v>
      </c>
      <c r="R1449" s="7">
        <v>0</v>
      </c>
      <c r="S1449" s="7">
        <v>0</v>
      </c>
      <c r="T1449" s="7">
        <v>0</v>
      </c>
      <c r="U1449" s="7">
        <v>0</v>
      </c>
      <c r="V1449" s="7">
        <v>0</v>
      </c>
      <c r="W1449" s="7">
        <v>0</v>
      </c>
      <c r="X1449" s="7">
        <v>0</v>
      </c>
      <c r="Y1449" s="7">
        <v>0</v>
      </c>
      <c r="Z1449" s="7"/>
      <c r="AA1449" s="7">
        <v>0</v>
      </c>
      <c r="AB1449" s="7">
        <v>0</v>
      </c>
      <c r="AC1449" s="7"/>
      <c r="AD1449" s="7"/>
      <c r="AE1449" s="7"/>
      <c r="AF1449" s="7"/>
      <c r="AG1449" s="7"/>
      <c r="AH1449" s="7">
        <v>0</v>
      </c>
    </row>
    <row r="1450" spans="1:34">
      <c r="A1450" s="27">
        <v>42522</v>
      </c>
      <c r="B1450" s="7" t="s">
        <v>1509</v>
      </c>
      <c r="C1450" s="7" t="s">
        <v>1151</v>
      </c>
      <c r="D1450" s="7" t="s">
        <v>734</v>
      </c>
      <c r="E1450" s="7" t="s">
        <v>1862</v>
      </c>
      <c r="F1450" s="7">
        <v>0</v>
      </c>
      <c r="G1450" s="7">
        <v>0</v>
      </c>
      <c r="H1450" s="7">
        <v>0</v>
      </c>
      <c r="I1450" s="7" t="s">
        <v>99</v>
      </c>
      <c r="J1450" s="7">
        <v>0</v>
      </c>
      <c r="K1450" s="7" t="s">
        <v>99</v>
      </c>
      <c r="L1450" s="7" t="s">
        <v>99</v>
      </c>
      <c r="M1450" s="7" t="s">
        <v>99</v>
      </c>
      <c r="N1450" s="7" t="s">
        <v>99</v>
      </c>
      <c r="O1450" s="7" t="s">
        <v>99</v>
      </c>
      <c r="P1450" s="7">
        <v>0</v>
      </c>
      <c r="Q1450" s="7">
        <v>0</v>
      </c>
      <c r="R1450" s="7">
        <v>0</v>
      </c>
      <c r="S1450" s="7">
        <v>0</v>
      </c>
      <c r="T1450" s="7">
        <v>0</v>
      </c>
      <c r="U1450" s="7">
        <v>0</v>
      </c>
      <c r="V1450" s="7">
        <v>0</v>
      </c>
      <c r="W1450" s="7">
        <v>0</v>
      </c>
      <c r="X1450" s="7">
        <v>0</v>
      </c>
      <c r="Y1450" s="7">
        <v>0</v>
      </c>
      <c r="Z1450" s="7"/>
      <c r="AA1450" s="7">
        <v>0</v>
      </c>
      <c r="AB1450" s="7">
        <v>0</v>
      </c>
      <c r="AC1450" s="7"/>
      <c r="AD1450" s="7"/>
      <c r="AE1450" s="7"/>
      <c r="AF1450" s="7"/>
      <c r="AG1450" s="7"/>
      <c r="AH1450" s="7">
        <v>0</v>
      </c>
    </row>
    <row r="1451" spans="1:34" ht="14.25" customHeight="1">
      <c r="A1451" s="27">
        <v>42522</v>
      </c>
      <c r="B1451" s="7" t="s">
        <v>1509</v>
      </c>
      <c r="C1451" s="7" t="s">
        <v>1863</v>
      </c>
      <c r="D1451" s="7" t="s">
        <v>734</v>
      </c>
      <c r="E1451" s="7" t="s">
        <v>1843</v>
      </c>
      <c r="F1451" s="7">
        <v>0</v>
      </c>
      <c r="G1451" s="7">
        <v>0</v>
      </c>
      <c r="H1451" s="7">
        <v>0</v>
      </c>
      <c r="I1451" s="7" t="s">
        <v>99</v>
      </c>
      <c r="J1451" s="7">
        <v>0</v>
      </c>
      <c r="K1451" s="7" t="s">
        <v>99</v>
      </c>
      <c r="L1451" s="7" t="s">
        <v>99</v>
      </c>
      <c r="M1451" s="7" t="s">
        <v>99</v>
      </c>
      <c r="N1451" s="7" t="s">
        <v>99</v>
      </c>
      <c r="O1451" s="7" t="s">
        <v>99</v>
      </c>
      <c r="P1451" s="7">
        <v>0</v>
      </c>
      <c r="Q1451" s="7">
        <v>0</v>
      </c>
      <c r="R1451" s="7">
        <v>0</v>
      </c>
      <c r="S1451" s="7">
        <v>0</v>
      </c>
      <c r="T1451" s="7">
        <v>0</v>
      </c>
      <c r="U1451" s="7">
        <v>0</v>
      </c>
      <c r="V1451" s="7">
        <v>0</v>
      </c>
      <c r="W1451" s="7">
        <v>0</v>
      </c>
      <c r="X1451" s="7">
        <v>0</v>
      </c>
      <c r="Y1451" s="7">
        <v>0</v>
      </c>
      <c r="Z1451" s="7"/>
      <c r="AA1451" s="7">
        <v>0</v>
      </c>
      <c r="AB1451" s="7">
        <v>0</v>
      </c>
      <c r="AC1451" s="7"/>
      <c r="AD1451" s="7"/>
      <c r="AE1451" s="7"/>
      <c r="AF1451" s="7"/>
      <c r="AG1451" s="7"/>
      <c r="AH1451" s="7">
        <v>0</v>
      </c>
    </row>
    <row r="1452" spans="1:34" ht="14.25" customHeight="1">
      <c r="A1452" s="27">
        <v>42522</v>
      </c>
      <c r="B1452" s="7" t="s">
        <v>1509</v>
      </c>
      <c r="C1452" s="7" t="s">
        <v>1863</v>
      </c>
      <c r="D1452" s="7" t="s">
        <v>734</v>
      </c>
      <c r="E1452" s="7" t="s">
        <v>943</v>
      </c>
      <c r="F1452" s="7">
        <v>0</v>
      </c>
      <c r="G1452" s="7">
        <v>0</v>
      </c>
      <c r="H1452" s="7">
        <v>0</v>
      </c>
      <c r="I1452" s="7" t="s">
        <v>99</v>
      </c>
      <c r="J1452" s="7">
        <v>0</v>
      </c>
      <c r="K1452" s="7" t="s">
        <v>99</v>
      </c>
      <c r="L1452" s="7" t="s">
        <v>99</v>
      </c>
      <c r="M1452" s="7" t="s">
        <v>99</v>
      </c>
      <c r="N1452" s="7" t="s">
        <v>99</v>
      </c>
      <c r="O1452" s="7" t="s">
        <v>99</v>
      </c>
      <c r="P1452" s="7">
        <v>0</v>
      </c>
      <c r="Q1452" s="7">
        <v>0</v>
      </c>
      <c r="R1452" s="7">
        <v>0</v>
      </c>
      <c r="S1452" s="7">
        <v>0</v>
      </c>
      <c r="T1452" s="7">
        <v>0</v>
      </c>
      <c r="U1452" s="7">
        <v>0</v>
      </c>
      <c r="V1452" s="7">
        <v>0</v>
      </c>
      <c r="W1452" s="7">
        <v>0</v>
      </c>
      <c r="X1452" s="7">
        <v>0</v>
      </c>
      <c r="Y1452" s="7">
        <v>0</v>
      </c>
      <c r="Z1452" s="7"/>
      <c r="AA1452" s="7">
        <v>0</v>
      </c>
      <c r="AB1452" s="7">
        <v>0</v>
      </c>
      <c r="AC1452" s="7"/>
      <c r="AD1452" s="7"/>
      <c r="AE1452" s="7"/>
      <c r="AF1452" s="7"/>
      <c r="AG1452" s="7"/>
      <c r="AH1452" s="7">
        <v>0</v>
      </c>
    </row>
    <row r="1453" spans="1:34" ht="14.25" customHeight="1">
      <c r="A1453" s="27">
        <v>42522</v>
      </c>
      <c r="B1453" s="7" t="s">
        <v>1509</v>
      </c>
      <c r="C1453" s="7" t="s">
        <v>1863</v>
      </c>
      <c r="D1453" s="7" t="s">
        <v>734</v>
      </c>
      <c r="E1453" s="7" t="s">
        <v>1861</v>
      </c>
      <c r="F1453" s="7">
        <v>0</v>
      </c>
      <c r="G1453" s="7">
        <v>0</v>
      </c>
      <c r="H1453" s="7">
        <v>0</v>
      </c>
      <c r="I1453" s="7" t="s">
        <v>99</v>
      </c>
      <c r="J1453" s="7">
        <v>0</v>
      </c>
      <c r="K1453" s="7" t="s">
        <v>99</v>
      </c>
      <c r="L1453" s="7" t="s">
        <v>99</v>
      </c>
      <c r="M1453" s="7" t="s">
        <v>99</v>
      </c>
      <c r="N1453" s="7" t="s">
        <v>99</v>
      </c>
      <c r="O1453" s="7" t="s">
        <v>99</v>
      </c>
      <c r="P1453" s="7">
        <v>0</v>
      </c>
      <c r="Q1453" s="7">
        <v>0</v>
      </c>
      <c r="R1453" s="7">
        <v>0</v>
      </c>
      <c r="S1453" s="7">
        <v>0</v>
      </c>
      <c r="T1453" s="7">
        <v>0</v>
      </c>
      <c r="U1453" s="7">
        <v>0</v>
      </c>
      <c r="V1453" s="7">
        <v>0</v>
      </c>
      <c r="W1453" s="7">
        <v>0</v>
      </c>
      <c r="X1453" s="7">
        <v>0</v>
      </c>
      <c r="Y1453" s="7">
        <v>0</v>
      </c>
      <c r="Z1453" s="7"/>
      <c r="AA1453" s="7">
        <v>0</v>
      </c>
      <c r="AB1453" s="7">
        <v>0</v>
      </c>
      <c r="AC1453" s="7"/>
      <c r="AD1453" s="7"/>
      <c r="AE1453" s="7"/>
      <c r="AF1453" s="7"/>
      <c r="AG1453" s="7"/>
      <c r="AH1453" s="7">
        <v>0</v>
      </c>
    </row>
    <row r="1454" spans="1:34" ht="14.25" customHeight="1">
      <c r="A1454" s="27">
        <v>42522</v>
      </c>
      <c r="B1454" s="7" t="s">
        <v>1509</v>
      </c>
      <c r="C1454" s="7" t="s">
        <v>1863</v>
      </c>
      <c r="D1454" s="7" t="s">
        <v>734</v>
      </c>
      <c r="E1454" s="7" t="s">
        <v>1862</v>
      </c>
      <c r="F1454" s="7">
        <v>0</v>
      </c>
      <c r="G1454" s="7">
        <v>0</v>
      </c>
      <c r="H1454" s="7">
        <v>0</v>
      </c>
      <c r="I1454" s="7" t="s">
        <v>99</v>
      </c>
      <c r="J1454" s="7">
        <v>0</v>
      </c>
      <c r="K1454" s="7" t="s">
        <v>99</v>
      </c>
      <c r="L1454" s="7" t="s">
        <v>99</v>
      </c>
      <c r="M1454" s="7" t="s">
        <v>99</v>
      </c>
      <c r="N1454" s="7" t="s">
        <v>99</v>
      </c>
      <c r="O1454" s="7" t="s">
        <v>99</v>
      </c>
      <c r="P1454" s="7">
        <v>0</v>
      </c>
      <c r="Q1454" s="7">
        <v>0</v>
      </c>
      <c r="R1454" s="7">
        <v>0</v>
      </c>
      <c r="S1454" s="7">
        <v>0</v>
      </c>
      <c r="T1454" s="7">
        <v>0</v>
      </c>
      <c r="U1454" s="7">
        <v>0</v>
      </c>
      <c r="V1454" s="7">
        <v>0</v>
      </c>
      <c r="W1454" s="7">
        <v>0</v>
      </c>
      <c r="X1454" s="7">
        <v>0</v>
      </c>
      <c r="Y1454" s="7">
        <v>0</v>
      </c>
      <c r="Z1454" s="7"/>
      <c r="AA1454" s="7">
        <v>0</v>
      </c>
      <c r="AB1454" s="7">
        <v>0</v>
      </c>
      <c r="AC1454" s="7"/>
      <c r="AD1454" s="7"/>
      <c r="AE1454" s="7"/>
      <c r="AF1454" s="7"/>
      <c r="AG1454" s="7"/>
      <c r="AH1454" s="7">
        <v>0</v>
      </c>
    </row>
    <row r="1455" spans="1:34" ht="14.25" customHeight="1">
      <c r="A1455" s="27">
        <v>42522</v>
      </c>
      <c r="B1455" s="7" t="s">
        <v>1509</v>
      </c>
      <c r="C1455" s="7" t="s">
        <v>1865</v>
      </c>
      <c r="D1455" s="7" t="s">
        <v>734</v>
      </c>
      <c r="E1455" s="7" t="s">
        <v>1843</v>
      </c>
      <c r="F1455" s="7">
        <v>0</v>
      </c>
      <c r="G1455" s="7">
        <v>0</v>
      </c>
      <c r="H1455" s="7">
        <v>0</v>
      </c>
      <c r="I1455" s="7" t="s">
        <v>99</v>
      </c>
      <c r="J1455" s="7">
        <v>0</v>
      </c>
      <c r="K1455" s="7" t="s">
        <v>99</v>
      </c>
      <c r="L1455" s="7" t="s">
        <v>99</v>
      </c>
      <c r="M1455" s="7" t="s">
        <v>99</v>
      </c>
      <c r="N1455" s="7" t="s">
        <v>99</v>
      </c>
      <c r="O1455" s="7" t="s">
        <v>99</v>
      </c>
      <c r="P1455" s="7">
        <v>0</v>
      </c>
      <c r="Q1455" s="7">
        <v>0</v>
      </c>
      <c r="R1455" s="7">
        <v>0</v>
      </c>
      <c r="S1455" s="7">
        <v>0</v>
      </c>
      <c r="T1455" s="7">
        <v>0</v>
      </c>
      <c r="U1455" s="7">
        <v>0</v>
      </c>
      <c r="V1455" s="7">
        <v>0</v>
      </c>
      <c r="W1455" s="7">
        <v>0</v>
      </c>
      <c r="X1455" s="7">
        <v>0</v>
      </c>
      <c r="Y1455" s="7">
        <v>0</v>
      </c>
      <c r="Z1455" s="7"/>
      <c r="AA1455" s="7">
        <v>0</v>
      </c>
      <c r="AB1455" s="7">
        <v>0</v>
      </c>
      <c r="AC1455" s="7"/>
      <c r="AD1455" s="7"/>
      <c r="AE1455" s="7"/>
      <c r="AF1455" s="7"/>
      <c r="AG1455" s="7"/>
      <c r="AH1455" s="7">
        <v>0</v>
      </c>
    </row>
    <row r="1456" spans="1:34" ht="14.25" customHeight="1">
      <c r="A1456" s="27">
        <v>42522</v>
      </c>
      <c r="B1456" s="7" t="s">
        <v>1509</v>
      </c>
      <c r="C1456" s="7" t="s">
        <v>1865</v>
      </c>
      <c r="D1456" s="7" t="s">
        <v>734</v>
      </c>
      <c r="E1456" s="7" t="s">
        <v>943</v>
      </c>
      <c r="F1456" s="7">
        <v>0</v>
      </c>
      <c r="G1456" s="7">
        <v>0</v>
      </c>
      <c r="H1456" s="7">
        <v>0</v>
      </c>
      <c r="I1456" s="7" t="s">
        <v>99</v>
      </c>
      <c r="J1456" s="7">
        <v>0</v>
      </c>
      <c r="K1456" s="7" t="s">
        <v>99</v>
      </c>
      <c r="L1456" s="7" t="s">
        <v>99</v>
      </c>
      <c r="M1456" s="7" t="s">
        <v>99</v>
      </c>
      <c r="N1456" s="7" t="s">
        <v>99</v>
      </c>
      <c r="O1456" s="7" t="s">
        <v>99</v>
      </c>
      <c r="P1456" s="7">
        <v>0</v>
      </c>
      <c r="Q1456" s="7">
        <v>0</v>
      </c>
      <c r="R1456" s="7">
        <v>0</v>
      </c>
      <c r="S1456" s="7">
        <v>0</v>
      </c>
      <c r="T1456" s="7">
        <v>0</v>
      </c>
      <c r="U1456" s="7">
        <v>0</v>
      </c>
      <c r="V1456" s="7">
        <v>0</v>
      </c>
      <c r="W1456" s="7">
        <v>0</v>
      </c>
      <c r="X1456" s="7">
        <v>0</v>
      </c>
      <c r="Y1456" s="7">
        <v>0</v>
      </c>
      <c r="Z1456" s="7"/>
      <c r="AA1456" s="7">
        <v>0</v>
      </c>
      <c r="AB1456" s="7">
        <v>0</v>
      </c>
      <c r="AC1456" s="7"/>
      <c r="AD1456" s="7"/>
      <c r="AE1456" s="7"/>
      <c r="AF1456" s="7"/>
      <c r="AG1456" s="7"/>
      <c r="AH1456" s="7">
        <v>0</v>
      </c>
    </row>
    <row r="1457" spans="1:34" ht="14.25" customHeight="1">
      <c r="A1457" s="27">
        <v>42522</v>
      </c>
      <c r="B1457" s="7" t="s">
        <v>1509</v>
      </c>
      <c r="C1457" s="7" t="s">
        <v>1865</v>
      </c>
      <c r="D1457" s="7" t="s">
        <v>734</v>
      </c>
      <c r="E1457" s="7" t="s">
        <v>1861</v>
      </c>
      <c r="F1457" s="7">
        <v>0</v>
      </c>
      <c r="G1457" s="7">
        <v>0</v>
      </c>
      <c r="H1457" s="7">
        <v>0</v>
      </c>
      <c r="I1457" s="7" t="s">
        <v>99</v>
      </c>
      <c r="J1457" s="7">
        <v>0</v>
      </c>
      <c r="K1457" s="7" t="s">
        <v>99</v>
      </c>
      <c r="L1457" s="7" t="s">
        <v>99</v>
      </c>
      <c r="M1457" s="7" t="s">
        <v>99</v>
      </c>
      <c r="N1457" s="7" t="s">
        <v>99</v>
      </c>
      <c r="O1457" s="7" t="s">
        <v>99</v>
      </c>
      <c r="P1457" s="7">
        <v>0</v>
      </c>
      <c r="Q1457" s="7">
        <v>0</v>
      </c>
      <c r="R1457" s="7">
        <v>0</v>
      </c>
      <c r="S1457" s="7">
        <v>0</v>
      </c>
      <c r="T1457" s="7">
        <v>0</v>
      </c>
      <c r="U1457" s="7">
        <v>0</v>
      </c>
      <c r="V1457" s="7">
        <v>0</v>
      </c>
      <c r="W1457" s="7">
        <v>0</v>
      </c>
      <c r="X1457" s="7">
        <v>0</v>
      </c>
      <c r="Y1457" s="7">
        <v>0</v>
      </c>
      <c r="Z1457" s="7"/>
      <c r="AA1457" s="7">
        <v>0</v>
      </c>
      <c r="AB1457" s="7">
        <v>0</v>
      </c>
      <c r="AC1457" s="7"/>
      <c r="AD1457" s="7"/>
      <c r="AE1457" s="7"/>
      <c r="AF1457" s="7"/>
      <c r="AG1457" s="7"/>
      <c r="AH1457" s="7">
        <v>0</v>
      </c>
    </row>
    <row r="1458" spans="1:34" ht="14.25" customHeight="1">
      <c r="A1458" s="27">
        <v>42522</v>
      </c>
      <c r="B1458" s="7" t="s">
        <v>1509</v>
      </c>
      <c r="C1458" s="7" t="s">
        <v>1865</v>
      </c>
      <c r="D1458" s="7" t="s">
        <v>734</v>
      </c>
      <c r="E1458" s="7" t="s">
        <v>1862</v>
      </c>
      <c r="F1458" s="7">
        <v>0</v>
      </c>
      <c r="G1458" s="7">
        <v>0</v>
      </c>
      <c r="H1458" s="7">
        <v>0</v>
      </c>
      <c r="I1458" s="7" t="s">
        <v>99</v>
      </c>
      <c r="J1458" s="7">
        <v>0</v>
      </c>
      <c r="K1458" s="7" t="s">
        <v>99</v>
      </c>
      <c r="L1458" s="7" t="s">
        <v>99</v>
      </c>
      <c r="M1458" s="7" t="s">
        <v>99</v>
      </c>
      <c r="N1458" s="7" t="s">
        <v>99</v>
      </c>
      <c r="O1458" s="7" t="s">
        <v>99</v>
      </c>
      <c r="P1458" s="7">
        <v>0</v>
      </c>
      <c r="Q1458" s="7">
        <v>0</v>
      </c>
      <c r="R1458" s="7">
        <v>0</v>
      </c>
      <c r="S1458" s="7">
        <v>0</v>
      </c>
      <c r="T1458" s="7">
        <v>0</v>
      </c>
      <c r="U1458" s="7">
        <v>0</v>
      </c>
      <c r="V1458" s="7">
        <v>0</v>
      </c>
      <c r="W1458" s="7">
        <v>0</v>
      </c>
      <c r="X1458" s="7">
        <v>0</v>
      </c>
      <c r="Y1458" s="7">
        <v>0</v>
      </c>
      <c r="Z1458" s="7"/>
      <c r="AA1458" s="7">
        <v>0</v>
      </c>
      <c r="AB1458" s="7">
        <v>0</v>
      </c>
      <c r="AC1458" s="7"/>
      <c r="AD1458" s="7"/>
      <c r="AE1458" s="7"/>
      <c r="AF1458" s="7"/>
      <c r="AG1458" s="7"/>
      <c r="AH1458" s="7">
        <v>0</v>
      </c>
    </row>
    <row r="1459" spans="1:34" ht="14.25" customHeight="1">
      <c r="A1459" s="27">
        <v>42522</v>
      </c>
      <c r="B1459" s="7" t="s">
        <v>1509</v>
      </c>
      <c r="C1459" s="7" t="s">
        <v>1865</v>
      </c>
      <c r="D1459" s="7" t="s">
        <v>1866</v>
      </c>
      <c r="E1459" s="7" t="s">
        <v>1843</v>
      </c>
      <c r="F1459" s="7">
        <v>0</v>
      </c>
      <c r="G1459" s="7">
        <v>0</v>
      </c>
      <c r="H1459" s="7">
        <v>0</v>
      </c>
      <c r="I1459" s="7" t="s">
        <v>99</v>
      </c>
      <c r="J1459" s="7">
        <v>0</v>
      </c>
      <c r="K1459" s="7" t="s">
        <v>99</v>
      </c>
      <c r="L1459" s="7" t="s">
        <v>99</v>
      </c>
      <c r="M1459" s="7" t="s">
        <v>99</v>
      </c>
      <c r="N1459" s="7" t="s">
        <v>99</v>
      </c>
      <c r="O1459" s="7" t="s">
        <v>99</v>
      </c>
      <c r="P1459" s="7">
        <v>0</v>
      </c>
      <c r="Q1459" s="7">
        <v>0</v>
      </c>
      <c r="R1459" s="7">
        <v>0</v>
      </c>
      <c r="S1459" s="7">
        <v>0</v>
      </c>
      <c r="T1459" s="7">
        <v>0</v>
      </c>
      <c r="U1459" s="7">
        <v>0</v>
      </c>
      <c r="V1459" s="7">
        <v>0</v>
      </c>
      <c r="W1459" s="7">
        <v>0</v>
      </c>
      <c r="X1459" s="7">
        <v>0</v>
      </c>
      <c r="Y1459" s="7">
        <v>0</v>
      </c>
      <c r="Z1459" s="7"/>
      <c r="AA1459" s="7">
        <v>0</v>
      </c>
      <c r="AB1459" s="7">
        <v>0</v>
      </c>
      <c r="AC1459" s="7"/>
      <c r="AD1459" s="7"/>
      <c r="AE1459" s="7"/>
      <c r="AF1459" s="7"/>
      <c r="AG1459" s="7"/>
      <c r="AH1459" s="7">
        <v>0</v>
      </c>
    </row>
    <row r="1460" spans="1:34" ht="14.25" customHeight="1">
      <c r="A1460" s="27">
        <v>42522</v>
      </c>
      <c r="B1460" s="7" t="s">
        <v>1509</v>
      </c>
      <c r="C1460" s="7" t="s">
        <v>1865</v>
      </c>
      <c r="D1460" s="7" t="s">
        <v>1866</v>
      </c>
      <c r="E1460" s="7" t="s">
        <v>943</v>
      </c>
      <c r="F1460" s="7">
        <v>0</v>
      </c>
      <c r="G1460" s="7">
        <v>0</v>
      </c>
      <c r="H1460" s="7">
        <v>0</v>
      </c>
      <c r="I1460" s="7" t="s">
        <v>99</v>
      </c>
      <c r="J1460" s="7">
        <v>0</v>
      </c>
      <c r="K1460" s="7" t="s">
        <v>99</v>
      </c>
      <c r="L1460" s="7" t="s">
        <v>99</v>
      </c>
      <c r="M1460" s="7" t="s">
        <v>99</v>
      </c>
      <c r="N1460" s="7" t="s">
        <v>99</v>
      </c>
      <c r="O1460" s="7" t="s">
        <v>99</v>
      </c>
      <c r="P1460" s="7">
        <v>0</v>
      </c>
      <c r="Q1460" s="7">
        <v>0</v>
      </c>
      <c r="R1460" s="7">
        <v>0</v>
      </c>
      <c r="S1460" s="7">
        <v>0</v>
      </c>
      <c r="T1460" s="7">
        <v>0</v>
      </c>
      <c r="U1460" s="7">
        <v>0</v>
      </c>
      <c r="V1460" s="7">
        <v>0</v>
      </c>
      <c r="W1460" s="7">
        <v>0</v>
      </c>
      <c r="X1460" s="7">
        <v>0</v>
      </c>
      <c r="Y1460" s="7">
        <v>0</v>
      </c>
      <c r="Z1460" s="7"/>
      <c r="AA1460" s="7">
        <v>0</v>
      </c>
      <c r="AB1460" s="7">
        <v>0</v>
      </c>
      <c r="AC1460" s="7"/>
      <c r="AD1460" s="7"/>
      <c r="AE1460" s="7"/>
      <c r="AF1460" s="7"/>
      <c r="AG1460" s="7"/>
      <c r="AH1460" s="7">
        <v>0</v>
      </c>
    </row>
    <row r="1461" spans="1:34" ht="14.25" customHeight="1">
      <c r="A1461" s="27">
        <v>42522</v>
      </c>
      <c r="B1461" s="7" t="s">
        <v>1509</v>
      </c>
      <c r="C1461" s="7" t="s">
        <v>1865</v>
      </c>
      <c r="D1461" s="7" t="s">
        <v>1866</v>
      </c>
      <c r="E1461" s="7" t="s">
        <v>1861</v>
      </c>
      <c r="F1461" s="7">
        <v>0</v>
      </c>
      <c r="G1461" s="7">
        <v>0</v>
      </c>
      <c r="H1461" s="7">
        <v>0</v>
      </c>
      <c r="I1461" s="7" t="s">
        <v>99</v>
      </c>
      <c r="J1461" s="7">
        <v>0</v>
      </c>
      <c r="K1461" s="7" t="s">
        <v>99</v>
      </c>
      <c r="L1461" s="7" t="s">
        <v>99</v>
      </c>
      <c r="M1461" s="7" t="s">
        <v>99</v>
      </c>
      <c r="N1461" s="7" t="s">
        <v>99</v>
      </c>
      <c r="O1461" s="7" t="s">
        <v>99</v>
      </c>
      <c r="P1461" s="7">
        <v>0</v>
      </c>
      <c r="Q1461" s="7">
        <v>0</v>
      </c>
      <c r="R1461" s="7">
        <v>0</v>
      </c>
      <c r="S1461" s="7">
        <v>0</v>
      </c>
      <c r="T1461" s="7">
        <v>0</v>
      </c>
      <c r="U1461" s="7">
        <v>0</v>
      </c>
      <c r="V1461" s="7">
        <v>0</v>
      </c>
      <c r="W1461" s="7">
        <v>0</v>
      </c>
      <c r="X1461" s="7">
        <v>0</v>
      </c>
      <c r="Y1461" s="7">
        <v>0</v>
      </c>
      <c r="Z1461" s="7"/>
      <c r="AA1461" s="7">
        <v>0</v>
      </c>
      <c r="AB1461" s="7">
        <v>0</v>
      </c>
      <c r="AC1461" s="7"/>
      <c r="AD1461" s="7"/>
      <c r="AE1461" s="7"/>
      <c r="AF1461" s="7"/>
      <c r="AG1461" s="7"/>
      <c r="AH1461" s="7">
        <v>0</v>
      </c>
    </row>
    <row r="1462" spans="1:34" ht="14.25" customHeight="1">
      <c r="A1462" s="27">
        <v>42522</v>
      </c>
      <c r="B1462" s="7" t="s">
        <v>1509</v>
      </c>
      <c r="C1462" s="7" t="s">
        <v>1865</v>
      </c>
      <c r="D1462" s="7" t="s">
        <v>1866</v>
      </c>
      <c r="E1462" s="7" t="s">
        <v>1862</v>
      </c>
      <c r="F1462" s="7">
        <v>0</v>
      </c>
      <c r="G1462" s="7">
        <v>0</v>
      </c>
      <c r="H1462" s="7">
        <v>0</v>
      </c>
      <c r="I1462" s="7" t="s">
        <v>99</v>
      </c>
      <c r="J1462" s="7">
        <v>0</v>
      </c>
      <c r="K1462" s="7" t="s">
        <v>99</v>
      </c>
      <c r="L1462" s="7" t="s">
        <v>99</v>
      </c>
      <c r="M1462" s="7" t="s">
        <v>99</v>
      </c>
      <c r="N1462" s="7" t="s">
        <v>99</v>
      </c>
      <c r="O1462" s="7" t="s">
        <v>99</v>
      </c>
      <c r="P1462" s="7">
        <v>0</v>
      </c>
      <c r="Q1462" s="7">
        <v>0</v>
      </c>
      <c r="R1462" s="7">
        <v>0</v>
      </c>
      <c r="S1462" s="7">
        <v>0</v>
      </c>
      <c r="T1462" s="7">
        <v>0</v>
      </c>
      <c r="U1462" s="7">
        <v>0</v>
      </c>
      <c r="V1462" s="7">
        <v>0</v>
      </c>
      <c r="W1462" s="7">
        <v>0</v>
      </c>
      <c r="X1462" s="7">
        <v>0</v>
      </c>
      <c r="Y1462" s="7">
        <v>0</v>
      </c>
      <c r="Z1462" s="7"/>
      <c r="AA1462" s="7">
        <v>0</v>
      </c>
      <c r="AB1462" s="7">
        <v>0</v>
      </c>
      <c r="AC1462" s="7"/>
      <c r="AD1462" s="7"/>
      <c r="AE1462" s="7"/>
      <c r="AF1462" s="7"/>
      <c r="AG1462" s="7"/>
      <c r="AH1462" s="7">
        <v>0</v>
      </c>
    </row>
    <row r="1463" spans="1:34" ht="14.25" customHeight="1">
      <c r="A1463" s="27">
        <v>42522</v>
      </c>
      <c r="B1463" s="7" t="s">
        <v>1509</v>
      </c>
      <c r="C1463" s="7" t="s">
        <v>1865</v>
      </c>
      <c r="D1463" s="7" t="s">
        <v>1374</v>
      </c>
      <c r="E1463" s="7" t="s">
        <v>1843</v>
      </c>
      <c r="F1463" s="7">
        <v>0</v>
      </c>
      <c r="G1463" s="7">
        <v>0</v>
      </c>
      <c r="H1463" s="7">
        <v>0</v>
      </c>
      <c r="I1463" s="7" t="s">
        <v>99</v>
      </c>
      <c r="J1463" s="7">
        <v>0</v>
      </c>
      <c r="K1463" s="7" t="s">
        <v>99</v>
      </c>
      <c r="L1463" s="7" t="s">
        <v>99</v>
      </c>
      <c r="M1463" s="7" t="s">
        <v>99</v>
      </c>
      <c r="N1463" s="7" t="s">
        <v>99</v>
      </c>
      <c r="O1463" s="7" t="s">
        <v>99</v>
      </c>
      <c r="P1463" s="7">
        <v>0</v>
      </c>
      <c r="Q1463" s="7">
        <v>0</v>
      </c>
      <c r="R1463" s="7">
        <v>0</v>
      </c>
      <c r="S1463" s="7">
        <v>0</v>
      </c>
      <c r="T1463" s="7">
        <v>0</v>
      </c>
      <c r="U1463" s="7">
        <v>0</v>
      </c>
      <c r="V1463" s="7">
        <v>0</v>
      </c>
      <c r="W1463" s="7">
        <v>0</v>
      </c>
      <c r="X1463" s="7">
        <v>0</v>
      </c>
      <c r="Y1463" s="7">
        <v>0</v>
      </c>
      <c r="Z1463" s="7"/>
      <c r="AA1463" s="7">
        <v>0</v>
      </c>
      <c r="AB1463" s="7">
        <v>0</v>
      </c>
      <c r="AC1463" s="7"/>
      <c r="AD1463" s="7"/>
      <c r="AE1463" s="7"/>
      <c r="AF1463" s="7"/>
      <c r="AG1463" s="7"/>
      <c r="AH1463" s="7">
        <v>0</v>
      </c>
    </row>
    <row r="1464" spans="1:34" ht="14.25" customHeight="1">
      <c r="A1464" s="27">
        <v>42522</v>
      </c>
      <c r="B1464" s="7" t="s">
        <v>1509</v>
      </c>
      <c r="C1464" s="7" t="s">
        <v>1865</v>
      </c>
      <c r="D1464" s="7" t="s">
        <v>1374</v>
      </c>
      <c r="E1464" s="7" t="s">
        <v>943</v>
      </c>
      <c r="F1464" s="7">
        <v>0</v>
      </c>
      <c r="G1464" s="7">
        <v>0</v>
      </c>
      <c r="H1464" s="7">
        <v>0</v>
      </c>
      <c r="I1464" s="7" t="s">
        <v>99</v>
      </c>
      <c r="J1464" s="7">
        <v>0</v>
      </c>
      <c r="K1464" s="7" t="s">
        <v>99</v>
      </c>
      <c r="L1464" s="7" t="s">
        <v>99</v>
      </c>
      <c r="M1464" s="7" t="s">
        <v>99</v>
      </c>
      <c r="N1464" s="7" t="s">
        <v>99</v>
      </c>
      <c r="O1464" s="7" t="s">
        <v>99</v>
      </c>
      <c r="P1464" s="7">
        <v>0</v>
      </c>
      <c r="Q1464" s="7">
        <v>0</v>
      </c>
      <c r="R1464" s="7">
        <v>0</v>
      </c>
      <c r="S1464" s="7">
        <v>0</v>
      </c>
      <c r="T1464" s="7">
        <v>0</v>
      </c>
      <c r="U1464" s="7">
        <v>0</v>
      </c>
      <c r="V1464" s="7">
        <v>0</v>
      </c>
      <c r="W1464" s="7">
        <v>0</v>
      </c>
      <c r="X1464" s="7">
        <v>0</v>
      </c>
      <c r="Y1464" s="7">
        <v>0</v>
      </c>
      <c r="Z1464" s="7"/>
      <c r="AA1464" s="7">
        <v>0</v>
      </c>
      <c r="AB1464" s="7">
        <v>0</v>
      </c>
      <c r="AC1464" s="7"/>
      <c r="AD1464" s="7"/>
      <c r="AE1464" s="7"/>
      <c r="AF1464" s="7"/>
      <c r="AG1464" s="7"/>
      <c r="AH1464" s="7">
        <v>0</v>
      </c>
    </row>
    <row r="1465" spans="1:34" ht="14.25" customHeight="1">
      <c r="A1465" s="27">
        <v>42522</v>
      </c>
      <c r="B1465" s="7" t="s">
        <v>1509</v>
      </c>
      <c r="C1465" s="7" t="s">
        <v>1865</v>
      </c>
      <c r="D1465" s="7" t="s">
        <v>1374</v>
      </c>
      <c r="E1465" s="7" t="s">
        <v>1861</v>
      </c>
      <c r="F1465" s="7">
        <v>0</v>
      </c>
      <c r="G1465" s="7">
        <v>0</v>
      </c>
      <c r="H1465" s="7">
        <v>0</v>
      </c>
      <c r="I1465" s="7" t="s">
        <v>99</v>
      </c>
      <c r="J1465" s="7">
        <v>0</v>
      </c>
      <c r="K1465" s="7" t="s">
        <v>99</v>
      </c>
      <c r="L1465" s="7" t="s">
        <v>99</v>
      </c>
      <c r="M1465" s="7" t="s">
        <v>99</v>
      </c>
      <c r="N1465" s="7" t="s">
        <v>99</v>
      </c>
      <c r="O1465" s="7" t="s">
        <v>99</v>
      </c>
      <c r="P1465" s="7">
        <v>0</v>
      </c>
      <c r="Q1465" s="7">
        <v>0</v>
      </c>
      <c r="R1465" s="7">
        <v>0</v>
      </c>
      <c r="S1465" s="7">
        <v>0</v>
      </c>
      <c r="T1465" s="7">
        <v>0</v>
      </c>
      <c r="U1465" s="7">
        <v>0</v>
      </c>
      <c r="V1465" s="7">
        <v>0</v>
      </c>
      <c r="W1465" s="7">
        <v>0</v>
      </c>
      <c r="X1465" s="7">
        <v>0</v>
      </c>
      <c r="Y1465" s="7">
        <v>0</v>
      </c>
      <c r="Z1465" s="7"/>
      <c r="AA1465" s="7">
        <v>0</v>
      </c>
      <c r="AB1465" s="7">
        <v>0</v>
      </c>
      <c r="AC1465" s="7"/>
      <c r="AD1465" s="7"/>
      <c r="AE1465" s="7"/>
      <c r="AF1465" s="7"/>
      <c r="AG1465" s="7"/>
      <c r="AH1465" s="7">
        <v>0</v>
      </c>
    </row>
    <row r="1466" spans="1:34" ht="14.25" customHeight="1">
      <c r="A1466" s="27">
        <v>42522</v>
      </c>
      <c r="B1466" s="7" t="s">
        <v>1509</v>
      </c>
      <c r="C1466" s="7" t="s">
        <v>1865</v>
      </c>
      <c r="D1466" s="7" t="s">
        <v>1374</v>
      </c>
      <c r="E1466" s="7" t="s">
        <v>1862</v>
      </c>
      <c r="F1466" s="7">
        <v>0</v>
      </c>
      <c r="G1466" s="7">
        <v>0</v>
      </c>
      <c r="H1466" s="7">
        <v>0</v>
      </c>
      <c r="I1466" s="7" t="s">
        <v>99</v>
      </c>
      <c r="J1466" s="7">
        <v>0</v>
      </c>
      <c r="K1466" s="7" t="s">
        <v>99</v>
      </c>
      <c r="L1466" s="7" t="s">
        <v>99</v>
      </c>
      <c r="M1466" s="7" t="s">
        <v>99</v>
      </c>
      <c r="N1466" s="7" t="s">
        <v>99</v>
      </c>
      <c r="O1466" s="7" t="s">
        <v>99</v>
      </c>
      <c r="P1466" s="7">
        <v>0</v>
      </c>
      <c r="Q1466" s="7">
        <v>0</v>
      </c>
      <c r="R1466" s="7">
        <v>0</v>
      </c>
      <c r="S1466" s="7">
        <v>0</v>
      </c>
      <c r="T1466" s="7">
        <v>0</v>
      </c>
      <c r="U1466" s="7">
        <v>0</v>
      </c>
      <c r="V1466" s="7">
        <v>0</v>
      </c>
      <c r="W1466" s="7">
        <v>0</v>
      </c>
      <c r="X1466" s="7">
        <v>0</v>
      </c>
      <c r="Y1466" s="7">
        <v>0</v>
      </c>
      <c r="Z1466" s="7"/>
      <c r="AA1466" s="7">
        <v>0</v>
      </c>
      <c r="AB1466" s="7">
        <v>0</v>
      </c>
      <c r="AC1466" s="7"/>
      <c r="AD1466" s="7"/>
      <c r="AE1466" s="7"/>
      <c r="AF1466" s="7"/>
      <c r="AG1466" s="7"/>
      <c r="AH1466" s="7">
        <v>0</v>
      </c>
    </row>
    <row r="1467" spans="1:34" ht="14.25" customHeight="1">
      <c r="A1467" s="27">
        <v>42522</v>
      </c>
      <c r="B1467" s="7" t="s">
        <v>1509</v>
      </c>
      <c r="C1467" s="7" t="s">
        <v>405</v>
      </c>
      <c r="D1467" s="7" t="s">
        <v>734</v>
      </c>
      <c r="E1467" s="7" t="s">
        <v>1843</v>
      </c>
      <c r="F1467" s="7">
        <v>0</v>
      </c>
      <c r="G1467" s="7">
        <v>0</v>
      </c>
      <c r="H1467" s="7">
        <v>0</v>
      </c>
      <c r="I1467" s="7" t="s">
        <v>99</v>
      </c>
      <c r="J1467" s="7">
        <v>0</v>
      </c>
      <c r="K1467" s="7" t="s">
        <v>99</v>
      </c>
      <c r="L1467" s="7" t="s">
        <v>99</v>
      </c>
      <c r="M1467" s="7" t="s">
        <v>99</v>
      </c>
      <c r="N1467" s="7" t="s">
        <v>99</v>
      </c>
      <c r="O1467" s="7" t="s">
        <v>99</v>
      </c>
      <c r="P1467" s="7">
        <v>0</v>
      </c>
      <c r="Q1467" s="7">
        <v>0</v>
      </c>
      <c r="R1467" s="7">
        <v>0</v>
      </c>
      <c r="S1467" s="7">
        <v>0</v>
      </c>
      <c r="T1467" s="7">
        <v>0</v>
      </c>
      <c r="U1467" s="7">
        <v>0</v>
      </c>
      <c r="V1467" s="7">
        <v>0</v>
      </c>
      <c r="W1467" s="7">
        <v>0</v>
      </c>
      <c r="X1467" s="7">
        <v>0</v>
      </c>
      <c r="Y1467" s="7">
        <v>0</v>
      </c>
      <c r="Z1467" s="7"/>
      <c r="AA1467" s="7">
        <v>0</v>
      </c>
      <c r="AB1467" s="7">
        <v>0</v>
      </c>
      <c r="AC1467" s="7"/>
      <c r="AD1467" s="7"/>
      <c r="AE1467" s="7"/>
      <c r="AF1467" s="7"/>
      <c r="AG1467" s="7"/>
      <c r="AH1467" s="7">
        <v>0</v>
      </c>
    </row>
    <row r="1468" spans="1:34" ht="14.25" customHeight="1">
      <c r="A1468" s="27">
        <v>42522</v>
      </c>
      <c r="B1468" s="7" t="s">
        <v>1509</v>
      </c>
      <c r="C1468" s="7" t="s">
        <v>405</v>
      </c>
      <c r="D1468" s="7" t="s">
        <v>734</v>
      </c>
      <c r="E1468" s="7" t="s">
        <v>943</v>
      </c>
      <c r="F1468" s="7">
        <v>0</v>
      </c>
      <c r="G1468" s="7">
        <v>0</v>
      </c>
      <c r="H1468" s="7">
        <v>0</v>
      </c>
      <c r="I1468" s="7" t="s">
        <v>99</v>
      </c>
      <c r="J1468" s="7">
        <v>0</v>
      </c>
      <c r="K1468" s="7" t="s">
        <v>99</v>
      </c>
      <c r="L1468" s="7" t="s">
        <v>99</v>
      </c>
      <c r="M1468" s="7" t="s">
        <v>99</v>
      </c>
      <c r="N1468" s="7" t="s">
        <v>99</v>
      </c>
      <c r="O1468" s="7" t="s">
        <v>99</v>
      </c>
      <c r="P1468" s="7">
        <v>0</v>
      </c>
      <c r="Q1468" s="7">
        <v>0</v>
      </c>
      <c r="R1468" s="7">
        <v>0</v>
      </c>
      <c r="S1468" s="7">
        <v>0</v>
      </c>
      <c r="T1468" s="7">
        <v>0</v>
      </c>
      <c r="U1468" s="7">
        <v>0</v>
      </c>
      <c r="V1468" s="7">
        <v>0</v>
      </c>
      <c r="W1468" s="7">
        <v>0</v>
      </c>
      <c r="X1468" s="7">
        <v>0</v>
      </c>
      <c r="Y1468" s="7">
        <v>0</v>
      </c>
      <c r="Z1468" s="7"/>
      <c r="AA1468" s="7">
        <v>0</v>
      </c>
      <c r="AB1468" s="7">
        <v>0</v>
      </c>
      <c r="AC1468" s="7"/>
      <c r="AD1468" s="7"/>
      <c r="AE1468" s="7"/>
      <c r="AF1468" s="7"/>
      <c r="AG1468" s="7"/>
      <c r="AH1468" s="7">
        <v>0</v>
      </c>
    </row>
    <row r="1469" spans="1:34" ht="14.25" customHeight="1">
      <c r="A1469" s="27">
        <v>42522</v>
      </c>
      <c r="B1469" s="7" t="s">
        <v>1509</v>
      </c>
      <c r="C1469" s="7" t="s">
        <v>405</v>
      </c>
      <c r="D1469" s="7" t="s">
        <v>734</v>
      </c>
      <c r="E1469" s="7" t="s">
        <v>1861</v>
      </c>
      <c r="F1469" s="7">
        <v>0</v>
      </c>
      <c r="G1469" s="7">
        <v>0</v>
      </c>
      <c r="H1469" s="7">
        <v>0</v>
      </c>
      <c r="I1469" s="7" t="s">
        <v>99</v>
      </c>
      <c r="J1469" s="7">
        <v>0</v>
      </c>
      <c r="K1469" s="7" t="s">
        <v>99</v>
      </c>
      <c r="L1469" s="7" t="s">
        <v>99</v>
      </c>
      <c r="M1469" s="7" t="s">
        <v>99</v>
      </c>
      <c r="N1469" s="7" t="s">
        <v>99</v>
      </c>
      <c r="O1469" s="7" t="s">
        <v>99</v>
      </c>
      <c r="P1469" s="7">
        <v>0</v>
      </c>
      <c r="Q1469" s="7">
        <v>0</v>
      </c>
      <c r="R1469" s="7">
        <v>0</v>
      </c>
      <c r="S1469" s="7">
        <v>0</v>
      </c>
      <c r="T1469" s="7">
        <v>0</v>
      </c>
      <c r="U1469" s="7">
        <v>0</v>
      </c>
      <c r="V1469" s="7">
        <v>0</v>
      </c>
      <c r="W1469" s="7">
        <v>0</v>
      </c>
      <c r="X1469" s="7">
        <v>0</v>
      </c>
      <c r="Y1469" s="7">
        <v>0</v>
      </c>
      <c r="Z1469" s="7"/>
      <c r="AA1469" s="7">
        <v>0</v>
      </c>
      <c r="AB1469" s="7">
        <v>0</v>
      </c>
      <c r="AC1469" s="7"/>
      <c r="AD1469" s="7"/>
      <c r="AE1469" s="7"/>
      <c r="AF1469" s="7"/>
      <c r="AG1469" s="7"/>
      <c r="AH1469" s="7">
        <v>0</v>
      </c>
    </row>
    <row r="1470" spans="1:34" ht="14.25" customHeight="1">
      <c r="A1470" s="27">
        <v>42522</v>
      </c>
      <c r="B1470" s="7" t="s">
        <v>1509</v>
      </c>
      <c r="C1470" s="7" t="s">
        <v>405</v>
      </c>
      <c r="D1470" s="7" t="s">
        <v>734</v>
      </c>
      <c r="E1470" s="7" t="s">
        <v>1862</v>
      </c>
      <c r="F1470" s="7">
        <v>0</v>
      </c>
      <c r="G1470" s="7">
        <v>0</v>
      </c>
      <c r="H1470" s="7">
        <v>0</v>
      </c>
      <c r="I1470" s="7" t="s">
        <v>99</v>
      </c>
      <c r="J1470" s="7">
        <v>0</v>
      </c>
      <c r="K1470" s="7" t="s">
        <v>99</v>
      </c>
      <c r="L1470" s="7" t="s">
        <v>99</v>
      </c>
      <c r="M1470" s="7" t="s">
        <v>99</v>
      </c>
      <c r="N1470" s="7" t="s">
        <v>99</v>
      </c>
      <c r="O1470" s="7" t="s">
        <v>99</v>
      </c>
      <c r="P1470" s="7">
        <v>0</v>
      </c>
      <c r="Q1470" s="7">
        <v>0</v>
      </c>
      <c r="R1470" s="7">
        <v>0</v>
      </c>
      <c r="S1470" s="7">
        <v>0</v>
      </c>
      <c r="T1470" s="7">
        <v>0</v>
      </c>
      <c r="U1470" s="7">
        <v>0</v>
      </c>
      <c r="V1470" s="7">
        <v>0</v>
      </c>
      <c r="W1470" s="7">
        <v>0</v>
      </c>
      <c r="X1470" s="7">
        <v>0</v>
      </c>
      <c r="Y1470" s="7">
        <v>0</v>
      </c>
      <c r="Z1470" s="7"/>
      <c r="AA1470" s="7">
        <v>0</v>
      </c>
      <c r="AB1470" s="7">
        <v>0</v>
      </c>
      <c r="AC1470" s="7"/>
      <c r="AD1470" s="7"/>
      <c r="AE1470" s="7"/>
      <c r="AF1470" s="7"/>
      <c r="AG1470" s="7"/>
      <c r="AH1470" s="7">
        <v>0</v>
      </c>
    </row>
    <row r="1471" spans="1:34">
      <c r="A1471" s="27">
        <v>42522</v>
      </c>
      <c r="B1471" s="7" t="s">
        <v>1757</v>
      </c>
      <c r="C1471" s="7" t="s">
        <v>1151</v>
      </c>
      <c r="D1471" s="7" t="s">
        <v>734</v>
      </c>
      <c r="E1471" s="7" t="s">
        <v>1843</v>
      </c>
      <c r="F1471" s="7">
        <v>225</v>
      </c>
      <c r="G1471" s="7">
        <v>70</v>
      </c>
      <c r="H1471" s="7">
        <v>61</v>
      </c>
      <c r="I1471" s="7" t="s">
        <v>99</v>
      </c>
      <c r="J1471" s="7">
        <v>49</v>
      </c>
      <c r="K1471" s="7" t="s">
        <v>99</v>
      </c>
      <c r="L1471" s="7" t="s">
        <v>99</v>
      </c>
      <c r="M1471" s="7" t="s">
        <v>99</v>
      </c>
      <c r="N1471" s="7" t="s">
        <v>99</v>
      </c>
      <c r="O1471" s="7" t="s">
        <v>99</v>
      </c>
      <c r="P1471" s="7">
        <v>5</v>
      </c>
      <c r="Q1471" s="7">
        <v>5</v>
      </c>
      <c r="R1471" s="7">
        <v>3</v>
      </c>
      <c r="S1471" s="7">
        <v>6</v>
      </c>
      <c r="T1471" s="7">
        <v>3</v>
      </c>
      <c r="U1471" s="7">
        <v>2</v>
      </c>
      <c r="V1471" s="7">
        <v>3</v>
      </c>
      <c r="W1471" s="7">
        <v>5</v>
      </c>
      <c r="X1471" s="7">
        <v>4</v>
      </c>
      <c r="Y1471" s="7">
        <v>2</v>
      </c>
      <c r="Z1471" s="7"/>
      <c r="AA1471" s="7">
        <v>0</v>
      </c>
      <c r="AB1471" s="7">
        <v>4</v>
      </c>
      <c r="AC1471" s="7"/>
      <c r="AD1471" s="7"/>
      <c r="AE1471" s="7"/>
      <c r="AF1471" s="7"/>
      <c r="AG1471" s="7"/>
      <c r="AH1471" s="7">
        <v>3</v>
      </c>
    </row>
    <row r="1472" spans="1:34">
      <c r="A1472" s="27">
        <v>42522</v>
      </c>
      <c r="B1472" s="7" t="s">
        <v>1757</v>
      </c>
      <c r="C1472" s="7" t="s">
        <v>1151</v>
      </c>
      <c r="D1472" s="7" t="s">
        <v>734</v>
      </c>
      <c r="E1472" s="7" t="s">
        <v>943</v>
      </c>
      <c r="F1472" s="7">
        <v>1295</v>
      </c>
      <c r="G1472" s="7">
        <v>414</v>
      </c>
      <c r="H1472" s="7">
        <v>323</v>
      </c>
      <c r="I1472" s="7" t="s">
        <v>99</v>
      </c>
      <c r="J1472" s="7">
        <v>237</v>
      </c>
      <c r="K1472" s="7" t="s">
        <v>99</v>
      </c>
      <c r="L1472" s="7" t="s">
        <v>99</v>
      </c>
      <c r="M1472" s="7" t="s">
        <v>99</v>
      </c>
      <c r="N1472" s="7" t="s">
        <v>99</v>
      </c>
      <c r="O1472" s="7" t="s">
        <v>99</v>
      </c>
      <c r="P1472" s="7">
        <v>28</v>
      </c>
      <c r="Q1472" s="7">
        <v>28</v>
      </c>
      <c r="R1472" s="7">
        <v>15</v>
      </c>
      <c r="S1472" s="7">
        <v>30</v>
      </c>
      <c r="T1472" s="7">
        <v>9</v>
      </c>
      <c r="U1472" s="7">
        <v>6</v>
      </c>
      <c r="V1472" s="7">
        <v>23</v>
      </c>
      <c r="W1472" s="7">
        <v>46</v>
      </c>
      <c r="X1472" s="7">
        <v>43</v>
      </c>
      <c r="Y1472" s="7">
        <v>12</v>
      </c>
      <c r="Z1472" s="7"/>
      <c r="AA1472" s="7">
        <v>0</v>
      </c>
      <c r="AB1472" s="7">
        <v>22</v>
      </c>
      <c r="AC1472" s="7"/>
      <c r="AD1472" s="7"/>
      <c r="AE1472" s="7"/>
      <c r="AF1472" s="7"/>
      <c r="AG1472" s="7"/>
      <c r="AH1472" s="7">
        <v>59</v>
      </c>
    </row>
    <row r="1473" spans="1:34">
      <c r="A1473" s="27">
        <v>42522</v>
      </c>
      <c r="B1473" s="7" t="s">
        <v>1757</v>
      </c>
      <c r="C1473" s="7" t="s">
        <v>1151</v>
      </c>
      <c r="D1473" s="7" t="s">
        <v>734</v>
      </c>
      <c r="E1473" s="7" t="s">
        <v>1861</v>
      </c>
      <c r="F1473" s="7">
        <v>1045</v>
      </c>
      <c r="G1473" s="7">
        <v>335</v>
      </c>
      <c r="H1473" s="7">
        <v>264</v>
      </c>
      <c r="I1473" s="7" t="s">
        <v>99</v>
      </c>
      <c r="J1473" s="7">
        <v>194</v>
      </c>
      <c r="K1473" s="7" t="s">
        <v>99</v>
      </c>
      <c r="L1473" s="7" t="s">
        <v>99</v>
      </c>
      <c r="M1473" s="7" t="s">
        <v>99</v>
      </c>
      <c r="N1473" s="7" t="s">
        <v>99</v>
      </c>
      <c r="O1473" s="7" t="s">
        <v>99</v>
      </c>
      <c r="P1473" s="7">
        <v>23</v>
      </c>
      <c r="Q1473" s="7">
        <v>17</v>
      </c>
      <c r="R1473" s="7">
        <v>14</v>
      </c>
      <c r="S1473" s="7">
        <v>20</v>
      </c>
      <c r="T1473" s="7">
        <v>8</v>
      </c>
      <c r="U1473" s="7">
        <v>6</v>
      </c>
      <c r="V1473" s="7">
        <v>18</v>
      </c>
      <c r="W1473" s="7">
        <v>27</v>
      </c>
      <c r="X1473" s="7">
        <v>38</v>
      </c>
      <c r="Y1473" s="7">
        <v>10</v>
      </c>
      <c r="Z1473" s="7"/>
      <c r="AA1473" s="7">
        <v>0</v>
      </c>
      <c r="AB1473" s="7">
        <v>15</v>
      </c>
      <c r="AC1473" s="7"/>
      <c r="AD1473" s="7"/>
      <c r="AE1473" s="7"/>
      <c r="AF1473" s="7"/>
      <c r="AG1473" s="7"/>
      <c r="AH1473" s="7">
        <v>56</v>
      </c>
    </row>
    <row r="1474" spans="1:34">
      <c r="A1474" s="27">
        <v>42522</v>
      </c>
      <c r="B1474" s="7" t="s">
        <v>1757</v>
      </c>
      <c r="C1474" s="7" t="s">
        <v>1151</v>
      </c>
      <c r="D1474" s="7" t="s">
        <v>734</v>
      </c>
      <c r="E1474" s="7" t="s">
        <v>1862</v>
      </c>
      <c r="F1474" s="7">
        <v>248</v>
      </c>
      <c r="G1474" s="7">
        <v>79</v>
      </c>
      <c r="H1474" s="7">
        <v>59</v>
      </c>
      <c r="I1474" s="7" t="s">
        <v>99</v>
      </c>
      <c r="J1474" s="7">
        <v>43</v>
      </c>
      <c r="K1474" s="7" t="s">
        <v>99</v>
      </c>
      <c r="L1474" s="7" t="s">
        <v>99</v>
      </c>
      <c r="M1474" s="7" t="s">
        <v>99</v>
      </c>
      <c r="N1474" s="7" t="s">
        <v>99</v>
      </c>
      <c r="O1474" s="7" t="s">
        <v>99</v>
      </c>
      <c r="P1474" s="7">
        <v>5</v>
      </c>
      <c r="Q1474" s="7">
        <v>11</v>
      </c>
      <c r="R1474" s="7">
        <v>1</v>
      </c>
      <c r="S1474" s="7">
        <v>10</v>
      </c>
      <c r="T1474" s="7">
        <v>1</v>
      </c>
      <c r="U1474" s="7">
        <v>0</v>
      </c>
      <c r="V1474" s="7">
        <v>5</v>
      </c>
      <c r="W1474" s="7">
        <v>19</v>
      </c>
      <c r="X1474" s="7">
        <v>5</v>
      </c>
      <c r="Y1474" s="7">
        <v>2</v>
      </c>
      <c r="Z1474" s="7"/>
      <c r="AA1474" s="7">
        <v>0</v>
      </c>
      <c r="AB1474" s="7">
        <v>7</v>
      </c>
      <c r="AC1474" s="7"/>
      <c r="AD1474" s="7"/>
      <c r="AE1474" s="7"/>
      <c r="AF1474" s="7"/>
      <c r="AG1474" s="7"/>
      <c r="AH1474" s="7">
        <v>1</v>
      </c>
    </row>
    <row r="1475" spans="1:34" ht="14.25" customHeight="1">
      <c r="A1475" s="27">
        <v>42522</v>
      </c>
      <c r="B1475" s="7" t="s">
        <v>1757</v>
      </c>
      <c r="C1475" s="7" t="s">
        <v>1863</v>
      </c>
      <c r="D1475" s="7" t="s">
        <v>734</v>
      </c>
      <c r="E1475" s="7" t="s">
        <v>1843</v>
      </c>
      <c r="F1475" s="7">
        <v>43</v>
      </c>
      <c r="G1475" s="7">
        <v>14</v>
      </c>
      <c r="H1475" s="7">
        <v>16</v>
      </c>
      <c r="I1475" s="7" t="s">
        <v>99</v>
      </c>
      <c r="J1475" s="7">
        <v>11</v>
      </c>
      <c r="K1475" s="7" t="s">
        <v>99</v>
      </c>
      <c r="L1475" s="7" t="s">
        <v>99</v>
      </c>
      <c r="M1475" s="7" t="s">
        <v>99</v>
      </c>
      <c r="N1475" s="7" t="s">
        <v>99</v>
      </c>
      <c r="O1475" s="7" t="s">
        <v>99</v>
      </c>
      <c r="P1475" s="7">
        <v>0</v>
      </c>
      <c r="Q1475" s="7">
        <v>0</v>
      </c>
      <c r="R1475" s="7">
        <v>0</v>
      </c>
      <c r="S1475" s="7">
        <v>0</v>
      </c>
      <c r="T1475" s="7">
        <v>1</v>
      </c>
      <c r="U1475" s="7">
        <v>0</v>
      </c>
      <c r="V1475" s="7">
        <v>0</v>
      </c>
      <c r="W1475" s="7">
        <v>0</v>
      </c>
      <c r="X1475" s="7">
        <v>0</v>
      </c>
      <c r="Y1475" s="7">
        <v>0</v>
      </c>
      <c r="Z1475" s="7"/>
      <c r="AA1475" s="7">
        <v>0</v>
      </c>
      <c r="AB1475" s="7">
        <v>1</v>
      </c>
      <c r="AC1475" s="7"/>
      <c r="AD1475" s="7"/>
      <c r="AE1475" s="7"/>
      <c r="AF1475" s="7"/>
      <c r="AG1475" s="7"/>
      <c r="AH1475" s="7">
        <v>0</v>
      </c>
    </row>
    <row r="1476" spans="1:34" ht="14.25" customHeight="1">
      <c r="A1476" s="27">
        <v>42522</v>
      </c>
      <c r="B1476" s="7" t="s">
        <v>1757</v>
      </c>
      <c r="C1476" s="7" t="s">
        <v>1863</v>
      </c>
      <c r="D1476" s="7" t="s">
        <v>734</v>
      </c>
      <c r="E1476" s="7" t="s">
        <v>943</v>
      </c>
      <c r="F1476" s="7">
        <v>73</v>
      </c>
      <c r="G1476" s="7">
        <v>17</v>
      </c>
      <c r="H1476" s="7">
        <v>29</v>
      </c>
      <c r="I1476" s="7" t="s">
        <v>99</v>
      </c>
      <c r="J1476" s="7">
        <v>22</v>
      </c>
      <c r="K1476" s="7" t="s">
        <v>99</v>
      </c>
      <c r="L1476" s="7" t="s">
        <v>99</v>
      </c>
      <c r="M1476" s="7" t="s">
        <v>99</v>
      </c>
      <c r="N1476" s="7" t="s">
        <v>99</v>
      </c>
      <c r="O1476" s="7" t="s">
        <v>99</v>
      </c>
      <c r="P1476" s="7">
        <v>0</v>
      </c>
      <c r="Q1476" s="7">
        <v>0</v>
      </c>
      <c r="R1476" s="7">
        <v>0</v>
      </c>
      <c r="S1476" s="7">
        <v>0</v>
      </c>
      <c r="T1476" s="7">
        <v>1</v>
      </c>
      <c r="U1476" s="7">
        <v>0</v>
      </c>
      <c r="V1476" s="7">
        <v>0</v>
      </c>
      <c r="W1476" s="7">
        <v>0</v>
      </c>
      <c r="X1476" s="7">
        <v>0</v>
      </c>
      <c r="Y1476" s="7">
        <v>0</v>
      </c>
      <c r="Z1476" s="7"/>
      <c r="AA1476" s="7">
        <v>0</v>
      </c>
      <c r="AB1476" s="7">
        <v>4</v>
      </c>
      <c r="AC1476" s="7"/>
      <c r="AD1476" s="7"/>
      <c r="AE1476" s="7"/>
      <c r="AF1476" s="7"/>
      <c r="AG1476" s="7"/>
      <c r="AH1476" s="7">
        <v>0</v>
      </c>
    </row>
    <row r="1477" spans="1:34" ht="14.25" customHeight="1">
      <c r="A1477" s="27">
        <v>42522</v>
      </c>
      <c r="B1477" s="7" t="s">
        <v>1757</v>
      </c>
      <c r="C1477" s="7" t="s">
        <v>1863</v>
      </c>
      <c r="D1477" s="7" t="s">
        <v>734</v>
      </c>
      <c r="E1477" s="7" t="s">
        <v>1861</v>
      </c>
      <c r="F1477" s="7">
        <v>57</v>
      </c>
      <c r="G1477" s="7">
        <v>15</v>
      </c>
      <c r="H1477" s="7">
        <v>23</v>
      </c>
      <c r="I1477" s="7" t="s">
        <v>99</v>
      </c>
      <c r="J1477" s="7">
        <v>16</v>
      </c>
      <c r="K1477" s="7" t="s">
        <v>99</v>
      </c>
      <c r="L1477" s="7" t="s">
        <v>99</v>
      </c>
      <c r="M1477" s="7" t="s">
        <v>99</v>
      </c>
      <c r="N1477" s="7" t="s">
        <v>99</v>
      </c>
      <c r="O1477" s="7" t="s">
        <v>99</v>
      </c>
      <c r="P1477" s="7">
        <v>0</v>
      </c>
      <c r="Q1477" s="7">
        <v>0</v>
      </c>
      <c r="R1477" s="7">
        <v>0</v>
      </c>
      <c r="S1477" s="7">
        <v>0</v>
      </c>
      <c r="T1477" s="7">
        <v>1</v>
      </c>
      <c r="U1477" s="7">
        <v>0</v>
      </c>
      <c r="V1477" s="7">
        <v>0</v>
      </c>
      <c r="W1477" s="7">
        <v>0</v>
      </c>
      <c r="X1477" s="7">
        <v>0</v>
      </c>
      <c r="Y1477" s="7">
        <v>0</v>
      </c>
      <c r="Z1477" s="7"/>
      <c r="AA1477" s="7">
        <v>0</v>
      </c>
      <c r="AB1477" s="7">
        <v>2</v>
      </c>
      <c r="AC1477" s="7"/>
      <c r="AD1477" s="7"/>
      <c r="AE1477" s="7"/>
      <c r="AF1477" s="7"/>
      <c r="AG1477" s="7"/>
      <c r="AH1477" s="7">
        <v>0</v>
      </c>
    </row>
    <row r="1478" spans="1:34" ht="14.25" customHeight="1">
      <c r="A1478" s="27">
        <v>42522</v>
      </c>
      <c r="B1478" s="7" t="s">
        <v>1757</v>
      </c>
      <c r="C1478" s="7" t="s">
        <v>1863</v>
      </c>
      <c r="D1478" s="7" t="s">
        <v>734</v>
      </c>
      <c r="E1478" s="7" t="s">
        <v>1862</v>
      </c>
      <c r="F1478" s="7">
        <v>16</v>
      </c>
      <c r="G1478" s="7">
        <v>2</v>
      </c>
      <c r="H1478" s="7">
        <v>6</v>
      </c>
      <c r="I1478" s="7" t="s">
        <v>99</v>
      </c>
      <c r="J1478" s="7">
        <v>6</v>
      </c>
      <c r="K1478" s="7" t="s">
        <v>99</v>
      </c>
      <c r="L1478" s="7" t="s">
        <v>99</v>
      </c>
      <c r="M1478" s="7" t="s">
        <v>99</v>
      </c>
      <c r="N1478" s="7" t="s">
        <v>99</v>
      </c>
      <c r="O1478" s="7" t="s">
        <v>99</v>
      </c>
      <c r="P1478" s="7">
        <v>0</v>
      </c>
      <c r="Q1478" s="7">
        <v>0</v>
      </c>
      <c r="R1478" s="7">
        <v>0</v>
      </c>
      <c r="S1478" s="7">
        <v>0</v>
      </c>
      <c r="T1478" s="7">
        <v>0</v>
      </c>
      <c r="U1478" s="7">
        <v>0</v>
      </c>
      <c r="V1478" s="7">
        <v>0</v>
      </c>
      <c r="W1478" s="7">
        <v>0</v>
      </c>
      <c r="X1478" s="7">
        <v>0</v>
      </c>
      <c r="Y1478" s="7">
        <v>0</v>
      </c>
      <c r="Z1478" s="7"/>
      <c r="AA1478" s="7">
        <v>0</v>
      </c>
      <c r="AB1478" s="7">
        <v>2</v>
      </c>
      <c r="AC1478" s="7"/>
      <c r="AD1478" s="7"/>
      <c r="AE1478" s="7"/>
      <c r="AF1478" s="7"/>
      <c r="AG1478" s="7"/>
      <c r="AH1478" s="7">
        <v>0</v>
      </c>
    </row>
    <row r="1479" spans="1:34" ht="14.25" customHeight="1">
      <c r="A1479" s="27">
        <v>42522</v>
      </c>
      <c r="B1479" s="7" t="s">
        <v>1757</v>
      </c>
      <c r="C1479" s="7" t="s">
        <v>1865</v>
      </c>
      <c r="D1479" s="7" t="s">
        <v>734</v>
      </c>
      <c r="E1479" s="7" t="s">
        <v>1843</v>
      </c>
      <c r="F1479" s="7">
        <v>182</v>
      </c>
      <c r="G1479" s="7">
        <v>56</v>
      </c>
      <c r="H1479" s="7">
        <v>45</v>
      </c>
      <c r="I1479" s="7" t="s">
        <v>99</v>
      </c>
      <c r="J1479" s="7">
        <v>38</v>
      </c>
      <c r="K1479" s="7" t="s">
        <v>99</v>
      </c>
      <c r="L1479" s="7" t="s">
        <v>99</v>
      </c>
      <c r="M1479" s="7" t="s">
        <v>99</v>
      </c>
      <c r="N1479" s="7" t="s">
        <v>99</v>
      </c>
      <c r="O1479" s="7" t="s">
        <v>99</v>
      </c>
      <c r="P1479" s="7">
        <v>5</v>
      </c>
      <c r="Q1479" s="7">
        <v>5</v>
      </c>
      <c r="R1479" s="7">
        <v>3</v>
      </c>
      <c r="S1479" s="7">
        <v>6</v>
      </c>
      <c r="T1479" s="7">
        <v>2</v>
      </c>
      <c r="U1479" s="7">
        <v>2</v>
      </c>
      <c r="V1479" s="7">
        <v>3</v>
      </c>
      <c r="W1479" s="7">
        <v>5</v>
      </c>
      <c r="X1479" s="7">
        <v>4</v>
      </c>
      <c r="Y1479" s="7">
        <v>2</v>
      </c>
      <c r="Z1479" s="7"/>
      <c r="AA1479" s="7">
        <v>0</v>
      </c>
      <c r="AB1479" s="7">
        <v>3</v>
      </c>
      <c r="AC1479" s="7"/>
      <c r="AD1479" s="7"/>
      <c r="AE1479" s="7"/>
      <c r="AF1479" s="7"/>
      <c r="AG1479" s="7"/>
      <c r="AH1479" s="7">
        <v>3</v>
      </c>
    </row>
    <row r="1480" spans="1:34" ht="14.25" customHeight="1">
      <c r="A1480" s="27">
        <v>42522</v>
      </c>
      <c r="B1480" s="7" t="s">
        <v>1757</v>
      </c>
      <c r="C1480" s="7" t="s">
        <v>1865</v>
      </c>
      <c r="D1480" s="7" t="s">
        <v>734</v>
      </c>
      <c r="E1480" s="7" t="s">
        <v>943</v>
      </c>
      <c r="F1480" s="7">
        <v>1222</v>
      </c>
      <c r="G1480" s="7">
        <v>397</v>
      </c>
      <c r="H1480" s="7">
        <v>294</v>
      </c>
      <c r="I1480" s="7" t="s">
        <v>99</v>
      </c>
      <c r="J1480" s="7">
        <v>215</v>
      </c>
      <c r="K1480" s="7" t="s">
        <v>99</v>
      </c>
      <c r="L1480" s="7" t="s">
        <v>99</v>
      </c>
      <c r="M1480" s="7" t="s">
        <v>99</v>
      </c>
      <c r="N1480" s="7" t="s">
        <v>99</v>
      </c>
      <c r="O1480" s="7" t="s">
        <v>99</v>
      </c>
      <c r="P1480" s="7">
        <v>28</v>
      </c>
      <c r="Q1480" s="7">
        <v>28</v>
      </c>
      <c r="R1480" s="7">
        <v>15</v>
      </c>
      <c r="S1480" s="7">
        <v>30</v>
      </c>
      <c r="T1480" s="7">
        <v>8</v>
      </c>
      <c r="U1480" s="7">
        <v>6</v>
      </c>
      <c r="V1480" s="7">
        <v>23</v>
      </c>
      <c r="W1480" s="7">
        <v>46</v>
      </c>
      <c r="X1480" s="7">
        <v>43</v>
      </c>
      <c r="Y1480" s="7">
        <v>12</v>
      </c>
      <c r="Z1480" s="7"/>
      <c r="AA1480" s="7">
        <v>0</v>
      </c>
      <c r="AB1480" s="7">
        <v>18</v>
      </c>
      <c r="AC1480" s="7"/>
      <c r="AD1480" s="7"/>
      <c r="AE1480" s="7"/>
      <c r="AF1480" s="7"/>
      <c r="AG1480" s="7"/>
      <c r="AH1480" s="7">
        <v>59</v>
      </c>
    </row>
    <row r="1481" spans="1:34" ht="14.25" customHeight="1">
      <c r="A1481" s="27">
        <v>42522</v>
      </c>
      <c r="B1481" s="7" t="s">
        <v>1757</v>
      </c>
      <c r="C1481" s="7" t="s">
        <v>1865</v>
      </c>
      <c r="D1481" s="7" t="s">
        <v>734</v>
      </c>
      <c r="E1481" s="7" t="s">
        <v>1861</v>
      </c>
      <c r="F1481" s="7">
        <v>988</v>
      </c>
      <c r="G1481" s="7">
        <v>320</v>
      </c>
      <c r="H1481" s="7">
        <v>241</v>
      </c>
      <c r="I1481" s="7" t="s">
        <v>99</v>
      </c>
      <c r="J1481" s="7">
        <v>178</v>
      </c>
      <c r="K1481" s="7" t="s">
        <v>99</v>
      </c>
      <c r="L1481" s="7" t="s">
        <v>99</v>
      </c>
      <c r="M1481" s="7" t="s">
        <v>99</v>
      </c>
      <c r="N1481" s="7" t="s">
        <v>99</v>
      </c>
      <c r="O1481" s="7" t="s">
        <v>99</v>
      </c>
      <c r="P1481" s="7">
        <v>23</v>
      </c>
      <c r="Q1481" s="7">
        <v>17</v>
      </c>
      <c r="R1481" s="7">
        <v>14</v>
      </c>
      <c r="S1481" s="7">
        <v>20</v>
      </c>
      <c r="T1481" s="7">
        <v>7</v>
      </c>
      <c r="U1481" s="7">
        <v>6</v>
      </c>
      <c r="V1481" s="7">
        <v>18</v>
      </c>
      <c r="W1481" s="7">
        <v>27</v>
      </c>
      <c r="X1481" s="7">
        <v>38</v>
      </c>
      <c r="Y1481" s="7">
        <v>10</v>
      </c>
      <c r="Z1481" s="7"/>
      <c r="AA1481" s="7">
        <v>0</v>
      </c>
      <c r="AB1481" s="7">
        <v>13</v>
      </c>
      <c r="AC1481" s="7"/>
      <c r="AD1481" s="7"/>
      <c r="AE1481" s="7"/>
      <c r="AF1481" s="7"/>
      <c r="AG1481" s="7"/>
      <c r="AH1481" s="7">
        <v>56</v>
      </c>
    </row>
    <row r="1482" spans="1:34" ht="14.25" customHeight="1">
      <c r="A1482" s="27">
        <v>42522</v>
      </c>
      <c r="B1482" s="7" t="s">
        <v>1757</v>
      </c>
      <c r="C1482" s="7" t="s">
        <v>1865</v>
      </c>
      <c r="D1482" s="7" t="s">
        <v>734</v>
      </c>
      <c r="E1482" s="7" t="s">
        <v>1862</v>
      </c>
      <c r="F1482" s="7">
        <v>232</v>
      </c>
      <c r="G1482" s="7">
        <v>77</v>
      </c>
      <c r="H1482" s="7">
        <v>53</v>
      </c>
      <c r="I1482" s="7" t="s">
        <v>99</v>
      </c>
      <c r="J1482" s="7">
        <v>37</v>
      </c>
      <c r="K1482" s="7" t="s">
        <v>99</v>
      </c>
      <c r="L1482" s="7" t="s">
        <v>99</v>
      </c>
      <c r="M1482" s="7" t="s">
        <v>99</v>
      </c>
      <c r="N1482" s="7" t="s">
        <v>99</v>
      </c>
      <c r="O1482" s="7" t="s">
        <v>99</v>
      </c>
      <c r="P1482" s="7">
        <v>5</v>
      </c>
      <c r="Q1482" s="7">
        <v>11</v>
      </c>
      <c r="R1482" s="7">
        <v>1</v>
      </c>
      <c r="S1482" s="7">
        <v>10</v>
      </c>
      <c r="T1482" s="7">
        <v>1</v>
      </c>
      <c r="U1482" s="7">
        <v>0</v>
      </c>
      <c r="V1482" s="7">
        <v>5</v>
      </c>
      <c r="W1482" s="7">
        <v>19</v>
      </c>
      <c r="X1482" s="7">
        <v>5</v>
      </c>
      <c r="Y1482" s="7">
        <v>2</v>
      </c>
      <c r="Z1482" s="7"/>
      <c r="AA1482" s="7">
        <v>0</v>
      </c>
      <c r="AB1482" s="7">
        <v>5</v>
      </c>
      <c r="AC1482" s="7"/>
      <c r="AD1482" s="7"/>
      <c r="AE1482" s="7"/>
      <c r="AF1482" s="7"/>
      <c r="AG1482" s="7"/>
      <c r="AH1482" s="7">
        <v>1</v>
      </c>
    </row>
    <row r="1483" spans="1:34" ht="14.25" customHeight="1">
      <c r="A1483" s="27">
        <v>42522</v>
      </c>
      <c r="B1483" s="7" t="s">
        <v>1757</v>
      </c>
      <c r="C1483" s="7" t="s">
        <v>1865</v>
      </c>
      <c r="D1483" s="7" t="s">
        <v>1866</v>
      </c>
      <c r="E1483" s="7" t="s">
        <v>1843</v>
      </c>
      <c r="F1483" s="7">
        <v>182</v>
      </c>
      <c r="G1483" s="7">
        <v>56</v>
      </c>
      <c r="H1483" s="7">
        <v>45</v>
      </c>
      <c r="I1483" s="7" t="s">
        <v>99</v>
      </c>
      <c r="J1483" s="7">
        <v>38</v>
      </c>
      <c r="K1483" s="7" t="s">
        <v>99</v>
      </c>
      <c r="L1483" s="7" t="s">
        <v>99</v>
      </c>
      <c r="M1483" s="7" t="s">
        <v>99</v>
      </c>
      <c r="N1483" s="7" t="s">
        <v>99</v>
      </c>
      <c r="O1483" s="7" t="s">
        <v>99</v>
      </c>
      <c r="P1483" s="7">
        <v>5</v>
      </c>
      <c r="Q1483" s="7">
        <v>5</v>
      </c>
      <c r="R1483" s="7">
        <v>3</v>
      </c>
      <c r="S1483" s="7">
        <v>6</v>
      </c>
      <c r="T1483" s="7">
        <v>2</v>
      </c>
      <c r="U1483" s="7">
        <v>2</v>
      </c>
      <c r="V1483" s="7">
        <v>3</v>
      </c>
      <c r="W1483" s="7">
        <v>5</v>
      </c>
      <c r="X1483" s="7">
        <v>4</v>
      </c>
      <c r="Y1483" s="7">
        <v>2</v>
      </c>
      <c r="Z1483" s="7"/>
      <c r="AA1483" s="7">
        <v>0</v>
      </c>
      <c r="AB1483" s="7">
        <v>3</v>
      </c>
      <c r="AC1483" s="7"/>
      <c r="AD1483" s="7"/>
      <c r="AE1483" s="7"/>
      <c r="AF1483" s="7"/>
      <c r="AG1483" s="7"/>
      <c r="AH1483" s="7">
        <v>3</v>
      </c>
    </row>
    <row r="1484" spans="1:34" ht="14.25" customHeight="1">
      <c r="A1484" s="27">
        <v>42522</v>
      </c>
      <c r="B1484" s="7" t="s">
        <v>1757</v>
      </c>
      <c r="C1484" s="7" t="s">
        <v>1865</v>
      </c>
      <c r="D1484" s="7" t="s">
        <v>1866</v>
      </c>
      <c r="E1484" s="7" t="s">
        <v>943</v>
      </c>
      <c r="F1484" s="7">
        <v>1222</v>
      </c>
      <c r="G1484" s="7">
        <v>397</v>
      </c>
      <c r="H1484" s="7">
        <v>294</v>
      </c>
      <c r="I1484" s="7" t="s">
        <v>99</v>
      </c>
      <c r="J1484" s="7">
        <v>215</v>
      </c>
      <c r="K1484" s="7" t="s">
        <v>99</v>
      </c>
      <c r="L1484" s="7" t="s">
        <v>99</v>
      </c>
      <c r="M1484" s="7" t="s">
        <v>99</v>
      </c>
      <c r="N1484" s="7" t="s">
        <v>99</v>
      </c>
      <c r="O1484" s="7" t="s">
        <v>99</v>
      </c>
      <c r="P1484" s="7">
        <v>28</v>
      </c>
      <c r="Q1484" s="7">
        <v>28</v>
      </c>
      <c r="R1484" s="7">
        <v>15</v>
      </c>
      <c r="S1484" s="7">
        <v>30</v>
      </c>
      <c r="T1484" s="7">
        <v>8</v>
      </c>
      <c r="U1484" s="7">
        <v>6</v>
      </c>
      <c r="V1484" s="7">
        <v>23</v>
      </c>
      <c r="W1484" s="7">
        <v>46</v>
      </c>
      <c r="X1484" s="7">
        <v>43</v>
      </c>
      <c r="Y1484" s="7">
        <v>12</v>
      </c>
      <c r="Z1484" s="7"/>
      <c r="AA1484" s="7">
        <v>0</v>
      </c>
      <c r="AB1484" s="7">
        <v>18</v>
      </c>
      <c r="AC1484" s="7"/>
      <c r="AD1484" s="7"/>
      <c r="AE1484" s="7"/>
      <c r="AF1484" s="7"/>
      <c r="AG1484" s="7"/>
      <c r="AH1484" s="7">
        <v>59</v>
      </c>
    </row>
    <row r="1485" spans="1:34" ht="14.25" customHeight="1">
      <c r="A1485" s="27">
        <v>42522</v>
      </c>
      <c r="B1485" s="7" t="s">
        <v>1757</v>
      </c>
      <c r="C1485" s="7" t="s">
        <v>1865</v>
      </c>
      <c r="D1485" s="7" t="s">
        <v>1866</v>
      </c>
      <c r="E1485" s="7" t="s">
        <v>1861</v>
      </c>
      <c r="F1485" s="7">
        <v>988</v>
      </c>
      <c r="G1485" s="7">
        <v>320</v>
      </c>
      <c r="H1485" s="7">
        <v>241</v>
      </c>
      <c r="I1485" s="7" t="s">
        <v>99</v>
      </c>
      <c r="J1485" s="7">
        <v>178</v>
      </c>
      <c r="K1485" s="7" t="s">
        <v>99</v>
      </c>
      <c r="L1485" s="7" t="s">
        <v>99</v>
      </c>
      <c r="M1485" s="7" t="s">
        <v>99</v>
      </c>
      <c r="N1485" s="7" t="s">
        <v>99</v>
      </c>
      <c r="O1485" s="7" t="s">
        <v>99</v>
      </c>
      <c r="P1485" s="7">
        <v>23</v>
      </c>
      <c r="Q1485" s="7">
        <v>17</v>
      </c>
      <c r="R1485" s="7">
        <v>14</v>
      </c>
      <c r="S1485" s="7">
        <v>20</v>
      </c>
      <c r="T1485" s="7">
        <v>7</v>
      </c>
      <c r="U1485" s="7">
        <v>6</v>
      </c>
      <c r="V1485" s="7">
        <v>18</v>
      </c>
      <c r="W1485" s="7">
        <v>27</v>
      </c>
      <c r="X1485" s="7">
        <v>38</v>
      </c>
      <c r="Y1485" s="7">
        <v>10</v>
      </c>
      <c r="Z1485" s="7"/>
      <c r="AA1485" s="7">
        <v>0</v>
      </c>
      <c r="AB1485" s="7">
        <v>13</v>
      </c>
      <c r="AC1485" s="7"/>
      <c r="AD1485" s="7"/>
      <c r="AE1485" s="7"/>
      <c r="AF1485" s="7"/>
      <c r="AG1485" s="7"/>
      <c r="AH1485" s="7">
        <v>56</v>
      </c>
    </row>
    <row r="1486" spans="1:34" ht="14.25" customHeight="1">
      <c r="A1486" s="27">
        <v>42522</v>
      </c>
      <c r="B1486" s="7" t="s">
        <v>1757</v>
      </c>
      <c r="C1486" s="7" t="s">
        <v>1865</v>
      </c>
      <c r="D1486" s="7" t="s">
        <v>1866</v>
      </c>
      <c r="E1486" s="7" t="s">
        <v>1862</v>
      </c>
      <c r="F1486" s="7">
        <v>232</v>
      </c>
      <c r="G1486" s="7">
        <v>77</v>
      </c>
      <c r="H1486" s="7">
        <v>53</v>
      </c>
      <c r="I1486" s="7" t="s">
        <v>99</v>
      </c>
      <c r="J1486" s="7">
        <v>37</v>
      </c>
      <c r="K1486" s="7" t="s">
        <v>99</v>
      </c>
      <c r="L1486" s="7" t="s">
        <v>99</v>
      </c>
      <c r="M1486" s="7" t="s">
        <v>99</v>
      </c>
      <c r="N1486" s="7" t="s">
        <v>99</v>
      </c>
      <c r="O1486" s="7" t="s">
        <v>99</v>
      </c>
      <c r="P1486" s="7">
        <v>5</v>
      </c>
      <c r="Q1486" s="7">
        <v>11</v>
      </c>
      <c r="R1486" s="7">
        <v>1</v>
      </c>
      <c r="S1486" s="7">
        <v>10</v>
      </c>
      <c r="T1486" s="7">
        <v>1</v>
      </c>
      <c r="U1486" s="7">
        <v>0</v>
      </c>
      <c r="V1486" s="7">
        <v>5</v>
      </c>
      <c r="W1486" s="7">
        <v>19</v>
      </c>
      <c r="X1486" s="7">
        <v>5</v>
      </c>
      <c r="Y1486" s="7">
        <v>2</v>
      </c>
      <c r="Z1486" s="7"/>
      <c r="AA1486" s="7">
        <v>0</v>
      </c>
      <c r="AB1486" s="7">
        <v>5</v>
      </c>
      <c r="AC1486" s="7"/>
      <c r="AD1486" s="7"/>
      <c r="AE1486" s="7"/>
      <c r="AF1486" s="7"/>
      <c r="AG1486" s="7"/>
      <c r="AH1486" s="7">
        <v>1</v>
      </c>
    </row>
    <row r="1487" spans="1:34" ht="14.25" customHeight="1">
      <c r="A1487" s="27">
        <v>42522</v>
      </c>
      <c r="B1487" s="7" t="s">
        <v>1757</v>
      </c>
      <c r="C1487" s="7" t="s">
        <v>1865</v>
      </c>
      <c r="D1487" s="7" t="s">
        <v>1374</v>
      </c>
      <c r="E1487" s="7" t="s">
        <v>1843</v>
      </c>
      <c r="F1487" s="7">
        <v>0</v>
      </c>
      <c r="G1487" s="7">
        <v>0</v>
      </c>
      <c r="H1487" s="7">
        <v>0</v>
      </c>
      <c r="I1487" s="7" t="s">
        <v>99</v>
      </c>
      <c r="J1487" s="7">
        <v>0</v>
      </c>
      <c r="K1487" s="7" t="s">
        <v>99</v>
      </c>
      <c r="L1487" s="7" t="s">
        <v>99</v>
      </c>
      <c r="M1487" s="7" t="s">
        <v>99</v>
      </c>
      <c r="N1487" s="7" t="s">
        <v>99</v>
      </c>
      <c r="O1487" s="7" t="s">
        <v>99</v>
      </c>
      <c r="P1487" s="7">
        <v>0</v>
      </c>
      <c r="Q1487" s="7">
        <v>0</v>
      </c>
      <c r="R1487" s="7">
        <v>0</v>
      </c>
      <c r="S1487" s="7">
        <v>0</v>
      </c>
      <c r="T1487" s="7">
        <v>0</v>
      </c>
      <c r="U1487" s="7">
        <v>0</v>
      </c>
      <c r="V1487" s="7">
        <v>0</v>
      </c>
      <c r="W1487" s="7">
        <v>0</v>
      </c>
      <c r="X1487" s="7">
        <v>0</v>
      </c>
      <c r="Y1487" s="7">
        <v>0</v>
      </c>
      <c r="Z1487" s="7"/>
      <c r="AA1487" s="7">
        <v>0</v>
      </c>
      <c r="AB1487" s="7">
        <v>0</v>
      </c>
      <c r="AC1487" s="7"/>
      <c r="AD1487" s="7"/>
      <c r="AE1487" s="7"/>
      <c r="AF1487" s="7"/>
      <c r="AG1487" s="7"/>
      <c r="AH1487" s="7">
        <v>0</v>
      </c>
    </row>
    <row r="1488" spans="1:34" ht="14.25" customHeight="1">
      <c r="A1488" s="27">
        <v>42522</v>
      </c>
      <c r="B1488" s="7" t="s">
        <v>1757</v>
      </c>
      <c r="C1488" s="7" t="s">
        <v>1865</v>
      </c>
      <c r="D1488" s="7" t="s">
        <v>1374</v>
      </c>
      <c r="E1488" s="7" t="s">
        <v>943</v>
      </c>
      <c r="F1488" s="7">
        <v>0</v>
      </c>
      <c r="G1488" s="7">
        <v>0</v>
      </c>
      <c r="H1488" s="7">
        <v>0</v>
      </c>
      <c r="I1488" s="7" t="s">
        <v>99</v>
      </c>
      <c r="J1488" s="7">
        <v>0</v>
      </c>
      <c r="K1488" s="7" t="s">
        <v>99</v>
      </c>
      <c r="L1488" s="7" t="s">
        <v>99</v>
      </c>
      <c r="M1488" s="7" t="s">
        <v>99</v>
      </c>
      <c r="N1488" s="7" t="s">
        <v>99</v>
      </c>
      <c r="O1488" s="7" t="s">
        <v>99</v>
      </c>
      <c r="P1488" s="7">
        <v>0</v>
      </c>
      <c r="Q1488" s="7">
        <v>0</v>
      </c>
      <c r="R1488" s="7">
        <v>0</v>
      </c>
      <c r="S1488" s="7">
        <v>0</v>
      </c>
      <c r="T1488" s="7">
        <v>0</v>
      </c>
      <c r="U1488" s="7">
        <v>0</v>
      </c>
      <c r="V1488" s="7">
        <v>0</v>
      </c>
      <c r="W1488" s="7">
        <v>0</v>
      </c>
      <c r="X1488" s="7">
        <v>0</v>
      </c>
      <c r="Y1488" s="7">
        <v>0</v>
      </c>
      <c r="Z1488" s="7"/>
      <c r="AA1488" s="7">
        <v>0</v>
      </c>
      <c r="AB1488" s="7">
        <v>0</v>
      </c>
      <c r="AC1488" s="7"/>
      <c r="AD1488" s="7"/>
      <c r="AE1488" s="7"/>
      <c r="AF1488" s="7"/>
      <c r="AG1488" s="7"/>
      <c r="AH1488" s="7">
        <v>0</v>
      </c>
    </row>
    <row r="1489" spans="1:34" ht="14.25" customHeight="1">
      <c r="A1489" s="27">
        <v>42522</v>
      </c>
      <c r="B1489" s="7" t="s">
        <v>1757</v>
      </c>
      <c r="C1489" s="7" t="s">
        <v>1865</v>
      </c>
      <c r="D1489" s="7" t="s">
        <v>1374</v>
      </c>
      <c r="E1489" s="7" t="s">
        <v>1861</v>
      </c>
      <c r="F1489" s="7">
        <v>0</v>
      </c>
      <c r="G1489" s="7">
        <v>0</v>
      </c>
      <c r="H1489" s="7">
        <v>0</v>
      </c>
      <c r="I1489" s="7" t="s">
        <v>99</v>
      </c>
      <c r="J1489" s="7">
        <v>0</v>
      </c>
      <c r="K1489" s="7" t="s">
        <v>99</v>
      </c>
      <c r="L1489" s="7" t="s">
        <v>99</v>
      </c>
      <c r="M1489" s="7" t="s">
        <v>99</v>
      </c>
      <c r="N1489" s="7" t="s">
        <v>99</v>
      </c>
      <c r="O1489" s="7" t="s">
        <v>99</v>
      </c>
      <c r="P1489" s="7">
        <v>0</v>
      </c>
      <c r="Q1489" s="7">
        <v>0</v>
      </c>
      <c r="R1489" s="7">
        <v>0</v>
      </c>
      <c r="S1489" s="7">
        <v>0</v>
      </c>
      <c r="T1489" s="7">
        <v>0</v>
      </c>
      <c r="U1489" s="7">
        <v>0</v>
      </c>
      <c r="V1489" s="7">
        <v>0</v>
      </c>
      <c r="W1489" s="7">
        <v>0</v>
      </c>
      <c r="X1489" s="7">
        <v>0</v>
      </c>
      <c r="Y1489" s="7">
        <v>0</v>
      </c>
      <c r="Z1489" s="7"/>
      <c r="AA1489" s="7">
        <v>0</v>
      </c>
      <c r="AB1489" s="7">
        <v>0</v>
      </c>
      <c r="AC1489" s="7"/>
      <c r="AD1489" s="7"/>
      <c r="AE1489" s="7"/>
      <c r="AF1489" s="7"/>
      <c r="AG1489" s="7"/>
      <c r="AH1489" s="7">
        <v>0</v>
      </c>
    </row>
    <row r="1490" spans="1:34" ht="14.25" customHeight="1">
      <c r="A1490" s="27">
        <v>42522</v>
      </c>
      <c r="B1490" s="7" t="s">
        <v>1757</v>
      </c>
      <c r="C1490" s="7" t="s">
        <v>1865</v>
      </c>
      <c r="D1490" s="7" t="s">
        <v>1374</v>
      </c>
      <c r="E1490" s="7" t="s">
        <v>1862</v>
      </c>
      <c r="F1490" s="7">
        <v>0</v>
      </c>
      <c r="G1490" s="7">
        <v>0</v>
      </c>
      <c r="H1490" s="7">
        <v>0</v>
      </c>
      <c r="I1490" s="7" t="s">
        <v>99</v>
      </c>
      <c r="J1490" s="7">
        <v>0</v>
      </c>
      <c r="K1490" s="7" t="s">
        <v>99</v>
      </c>
      <c r="L1490" s="7" t="s">
        <v>99</v>
      </c>
      <c r="M1490" s="7" t="s">
        <v>99</v>
      </c>
      <c r="N1490" s="7" t="s">
        <v>99</v>
      </c>
      <c r="O1490" s="7" t="s">
        <v>99</v>
      </c>
      <c r="P1490" s="7">
        <v>0</v>
      </c>
      <c r="Q1490" s="7">
        <v>0</v>
      </c>
      <c r="R1490" s="7">
        <v>0</v>
      </c>
      <c r="S1490" s="7">
        <v>0</v>
      </c>
      <c r="T1490" s="7">
        <v>0</v>
      </c>
      <c r="U1490" s="7">
        <v>0</v>
      </c>
      <c r="V1490" s="7">
        <v>0</v>
      </c>
      <c r="W1490" s="7">
        <v>0</v>
      </c>
      <c r="X1490" s="7">
        <v>0</v>
      </c>
      <c r="Y1490" s="7">
        <v>0</v>
      </c>
      <c r="Z1490" s="7"/>
      <c r="AA1490" s="7">
        <v>0</v>
      </c>
      <c r="AB1490" s="7">
        <v>0</v>
      </c>
      <c r="AC1490" s="7"/>
      <c r="AD1490" s="7"/>
      <c r="AE1490" s="7"/>
      <c r="AF1490" s="7"/>
      <c r="AG1490" s="7"/>
      <c r="AH1490" s="7">
        <v>0</v>
      </c>
    </row>
    <row r="1491" spans="1:34" ht="14.25" customHeight="1">
      <c r="A1491" s="27">
        <v>42522</v>
      </c>
      <c r="B1491" s="7" t="s">
        <v>1757</v>
      </c>
      <c r="C1491" s="7" t="s">
        <v>405</v>
      </c>
      <c r="D1491" s="7" t="s">
        <v>734</v>
      </c>
      <c r="E1491" s="7" t="s">
        <v>1843</v>
      </c>
      <c r="F1491" s="7">
        <v>0</v>
      </c>
      <c r="G1491" s="7">
        <v>0</v>
      </c>
      <c r="H1491" s="7">
        <v>0</v>
      </c>
      <c r="I1491" s="7" t="s">
        <v>99</v>
      </c>
      <c r="J1491" s="7">
        <v>0</v>
      </c>
      <c r="K1491" s="7" t="s">
        <v>99</v>
      </c>
      <c r="L1491" s="7" t="s">
        <v>99</v>
      </c>
      <c r="M1491" s="7" t="s">
        <v>99</v>
      </c>
      <c r="N1491" s="7" t="s">
        <v>99</v>
      </c>
      <c r="O1491" s="7" t="s">
        <v>99</v>
      </c>
      <c r="P1491" s="7">
        <v>0</v>
      </c>
      <c r="Q1491" s="7">
        <v>0</v>
      </c>
      <c r="R1491" s="7">
        <v>0</v>
      </c>
      <c r="S1491" s="7">
        <v>0</v>
      </c>
      <c r="T1491" s="7">
        <v>0</v>
      </c>
      <c r="U1491" s="7">
        <v>0</v>
      </c>
      <c r="V1491" s="7">
        <v>0</v>
      </c>
      <c r="W1491" s="7">
        <v>0</v>
      </c>
      <c r="X1491" s="7">
        <v>0</v>
      </c>
      <c r="Y1491" s="7">
        <v>0</v>
      </c>
      <c r="Z1491" s="7"/>
      <c r="AA1491" s="7">
        <v>0</v>
      </c>
      <c r="AB1491" s="7">
        <v>0</v>
      </c>
      <c r="AC1491" s="7"/>
      <c r="AD1491" s="7"/>
      <c r="AE1491" s="7"/>
      <c r="AF1491" s="7"/>
      <c r="AG1491" s="7"/>
      <c r="AH1491" s="7">
        <v>0</v>
      </c>
    </row>
    <row r="1492" spans="1:34" ht="14.25" customHeight="1">
      <c r="A1492" s="27">
        <v>42522</v>
      </c>
      <c r="B1492" s="7" t="s">
        <v>1757</v>
      </c>
      <c r="C1492" s="7" t="s">
        <v>405</v>
      </c>
      <c r="D1492" s="7" t="s">
        <v>734</v>
      </c>
      <c r="E1492" s="7" t="s">
        <v>943</v>
      </c>
      <c r="F1492" s="7">
        <v>0</v>
      </c>
      <c r="G1492" s="7">
        <v>0</v>
      </c>
      <c r="H1492" s="7">
        <v>0</v>
      </c>
      <c r="I1492" s="7" t="s">
        <v>99</v>
      </c>
      <c r="J1492" s="7">
        <v>0</v>
      </c>
      <c r="K1492" s="7" t="s">
        <v>99</v>
      </c>
      <c r="L1492" s="7" t="s">
        <v>99</v>
      </c>
      <c r="M1492" s="7" t="s">
        <v>99</v>
      </c>
      <c r="N1492" s="7" t="s">
        <v>99</v>
      </c>
      <c r="O1492" s="7" t="s">
        <v>99</v>
      </c>
      <c r="P1492" s="7">
        <v>0</v>
      </c>
      <c r="Q1492" s="7">
        <v>0</v>
      </c>
      <c r="R1492" s="7">
        <v>0</v>
      </c>
      <c r="S1492" s="7">
        <v>0</v>
      </c>
      <c r="T1492" s="7">
        <v>0</v>
      </c>
      <c r="U1492" s="7">
        <v>0</v>
      </c>
      <c r="V1492" s="7">
        <v>0</v>
      </c>
      <c r="W1492" s="7">
        <v>0</v>
      </c>
      <c r="X1492" s="7">
        <v>0</v>
      </c>
      <c r="Y1492" s="7">
        <v>0</v>
      </c>
      <c r="Z1492" s="7"/>
      <c r="AA1492" s="7">
        <v>0</v>
      </c>
      <c r="AB1492" s="7">
        <v>0</v>
      </c>
      <c r="AC1492" s="7"/>
      <c r="AD1492" s="7"/>
      <c r="AE1492" s="7"/>
      <c r="AF1492" s="7"/>
      <c r="AG1492" s="7"/>
      <c r="AH1492" s="7">
        <v>0</v>
      </c>
    </row>
    <row r="1493" spans="1:34" ht="14.25" customHeight="1">
      <c r="A1493" s="27">
        <v>42522</v>
      </c>
      <c r="B1493" s="7" t="s">
        <v>1757</v>
      </c>
      <c r="C1493" s="7" t="s">
        <v>405</v>
      </c>
      <c r="D1493" s="7" t="s">
        <v>734</v>
      </c>
      <c r="E1493" s="7" t="s">
        <v>1861</v>
      </c>
      <c r="F1493" s="7">
        <v>0</v>
      </c>
      <c r="G1493" s="7">
        <v>0</v>
      </c>
      <c r="H1493" s="7">
        <v>0</v>
      </c>
      <c r="I1493" s="7" t="s">
        <v>99</v>
      </c>
      <c r="J1493" s="7">
        <v>0</v>
      </c>
      <c r="K1493" s="7" t="s">
        <v>99</v>
      </c>
      <c r="L1493" s="7" t="s">
        <v>99</v>
      </c>
      <c r="M1493" s="7" t="s">
        <v>99</v>
      </c>
      <c r="N1493" s="7" t="s">
        <v>99</v>
      </c>
      <c r="O1493" s="7" t="s">
        <v>99</v>
      </c>
      <c r="P1493" s="7">
        <v>0</v>
      </c>
      <c r="Q1493" s="7">
        <v>0</v>
      </c>
      <c r="R1493" s="7">
        <v>0</v>
      </c>
      <c r="S1493" s="7">
        <v>0</v>
      </c>
      <c r="T1493" s="7">
        <v>0</v>
      </c>
      <c r="U1493" s="7">
        <v>0</v>
      </c>
      <c r="V1493" s="7">
        <v>0</v>
      </c>
      <c r="W1493" s="7">
        <v>0</v>
      </c>
      <c r="X1493" s="7">
        <v>0</v>
      </c>
      <c r="Y1493" s="7">
        <v>0</v>
      </c>
      <c r="Z1493" s="7"/>
      <c r="AA1493" s="7">
        <v>0</v>
      </c>
      <c r="AB1493" s="7">
        <v>0</v>
      </c>
      <c r="AC1493" s="7"/>
      <c r="AD1493" s="7"/>
      <c r="AE1493" s="7"/>
      <c r="AF1493" s="7"/>
      <c r="AG1493" s="7"/>
      <c r="AH1493" s="7">
        <v>0</v>
      </c>
    </row>
    <row r="1494" spans="1:34" ht="14.25" customHeight="1">
      <c r="A1494" s="27">
        <v>42522</v>
      </c>
      <c r="B1494" s="7" t="s">
        <v>1757</v>
      </c>
      <c r="C1494" s="7" t="s">
        <v>405</v>
      </c>
      <c r="D1494" s="7" t="s">
        <v>734</v>
      </c>
      <c r="E1494" s="7" t="s">
        <v>1862</v>
      </c>
      <c r="F1494" s="7">
        <v>0</v>
      </c>
      <c r="G1494" s="7">
        <v>0</v>
      </c>
      <c r="H1494" s="7">
        <v>0</v>
      </c>
      <c r="I1494" s="7" t="s">
        <v>99</v>
      </c>
      <c r="J1494" s="7">
        <v>0</v>
      </c>
      <c r="K1494" s="7" t="s">
        <v>99</v>
      </c>
      <c r="L1494" s="7" t="s">
        <v>99</v>
      </c>
      <c r="M1494" s="7" t="s">
        <v>99</v>
      </c>
      <c r="N1494" s="7" t="s">
        <v>99</v>
      </c>
      <c r="O1494" s="7" t="s">
        <v>99</v>
      </c>
      <c r="P1494" s="7">
        <v>0</v>
      </c>
      <c r="Q1494" s="7">
        <v>0</v>
      </c>
      <c r="R1494" s="7">
        <v>0</v>
      </c>
      <c r="S1494" s="7">
        <v>0</v>
      </c>
      <c r="T1494" s="7">
        <v>0</v>
      </c>
      <c r="U1494" s="7">
        <v>0</v>
      </c>
      <c r="V1494" s="7">
        <v>0</v>
      </c>
      <c r="W1494" s="7">
        <v>0</v>
      </c>
      <c r="X1494" s="7">
        <v>0</v>
      </c>
      <c r="Y1494" s="7">
        <v>0</v>
      </c>
      <c r="Z1494" s="7"/>
      <c r="AA1494" s="7">
        <v>0</v>
      </c>
      <c r="AB1494" s="7">
        <v>0</v>
      </c>
      <c r="AC1494" s="7"/>
      <c r="AD1494" s="7"/>
      <c r="AE1494" s="7"/>
      <c r="AF1494" s="7"/>
      <c r="AG1494" s="7"/>
      <c r="AH1494" s="7">
        <v>0</v>
      </c>
    </row>
    <row r="1495" spans="1:34">
      <c r="A1495" s="27">
        <v>42522</v>
      </c>
      <c r="B1495" s="7" t="s">
        <v>1498</v>
      </c>
      <c r="C1495" s="7" t="s">
        <v>1151</v>
      </c>
      <c r="D1495" s="7" t="s">
        <v>734</v>
      </c>
      <c r="E1495" s="7" t="s">
        <v>1843</v>
      </c>
      <c r="F1495" s="7">
        <v>241</v>
      </c>
      <c r="G1495" s="7">
        <v>104</v>
      </c>
      <c r="H1495" s="7">
        <v>40</v>
      </c>
      <c r="I1495" s="7" t="s">
        <v>99</v>
      </c>
      <c r="J1495" s="7">
        <v>40</v>
      </c>
      <c r="K1495" s="7" t="s">
        <v>99</v>
      </c>
      <c r="L1495" s="7" t="s">
        <v>99</v>
      </c>
      <c r="M1495" s="7" t="s">
        <v>99</v>
      </c>
      <c r="N1495" s="7" t="s">
        <v>99</v>
      </c>
      <c r="O1495" s="7" t="s">
        <v>99</v>
      </c>
      <c r="P1495" s="7">
        <v>2</v>
      </c>
      <c r="Q1495" s="7">
        <v>8</v>
      </c>
      <c r="R1495" s="7">
        <v>5</v>
      </c>
      <c r="S1495" s="7">
        <v>5</v>
      </c>
      <c r="T1495" s="7">
        <v>6</v>
      </c>
      <c r="U1495" s="7">
        <v>4</v>
      </c>
      <c r="V1495" s="7">
        <v>3</v>
      </c>
      <c r="W1495" s="7">
        <v>1</v>
      </c>
      <c r="X1495" s="7">
        <v>6</v>
      </c>
      <c r="Y1495" s="7">
        <v>5</v>
      </c>
      <c r="Z1495" s="7"/>
      <c r="AA1495" s="7">
        <v>2</v>
      </c>
      <c r="AB1495" s="7">
        <v>3</v>
      </c>
      <c r="AC1495" s="7"/>
      <c r="AD1495" s="7"/>
      <c r="AE1495" s="7"/>
      <c r="AF1495" s="7"/>
      <c r="AG1495" s="7"/>
      <c r="AH1495" s="7">
        <v>7</v>
      </c>
    </row>
    <row r="1496" spans="1:34">
      <c r="A1496" s="27">
        <v>42522</v>
      </c>
      <c r="B1496" s="7" t="s">
        <v>1498</v>
      </c>
      <c r="C1496" s="7" t="s">
        <v>1151</v>
      </c>
      <c r="D1496" s="7" t="s">
        <v>734</v>
      </c>
      <c r="E1496" s="7" t="s">
        <v>943</v>
      </c>
      <c r="F1496" s="7">
        <v>8742</v>
      </c>
      <c r="G1496" s="7">
        <v>6306</v>
      </c>
      <c r="H1496" s="7">
        <v>595</v>
      </c>
      <c r="I1496" s="7" t="s">
        <v>99</v>
      </c>
      <c r="J1496" s="7">
        <v>976</v>
      </c>
      <c r="K1496" s="7" t="s">
        <v>99</v>
      </c>
      <c r="L1496" s="7" t="s">
        <v>99</v>
      </c>
      <c r="M1496" s="7" t="s">
        <v>99</v>
      </c>
      <c r="N1496" s="7" t="s">
        <v>99</v>
      </c>
      <c r="O1496" s="7" t="s">
        <v>99</v>
      </c>
      <c r="P1496" s="7">
        <v>3</v>
      </c>
      <c r="Q1496" s="7">
        <v>105</v>
      </c>
      <c r="R1496" s="7">
        <v>104</v>
      </c>
      <c r="S1496" s="7">
        <v>46</v>
      </c>
      <c r="T1496" s="7">
        <v>16</v>
      </c>
      <c r="U1496" s="7">
        <v>23</v>
      </c>
      <c r="V1496" s="7">
        <v>205</v>
      </c>
      <c r="W1496" s="7">
        <v>1</v>
      </c>
      <c r="X1496" s="7">
        <v>23</v>
      </c>
      <c r="Y1496" s="7">
        <v>47</v>
      </c>
      <c r="Z1496" s="7"/>
      <c r="AA1496" s="7">
        <v>9</v>
      </c>
      <c r="AB1496" s="7">
        <v>97</v>
      </c>
      <c r="AC1496" s="7"/>
      <c r="AD1496" s="7"/>
      <c r="AE1496" s="7"/>
      <c r="AF1496" s="7"/>
      <c r="AG1496" s="7"/>
      <c r="AH1496" s="7">
        <v>186</v>
      </c>
    </row>
    <row r="1497" spans="1:34">
      <c r="A1497" s="27">
        <v>42522</v>
      </c>
      <c r="B1497" s="7" t="s">
        <v>1498</v>
      </c>
      <c r="C1497" s="7" t="s">
        <v>1151</v>
      </c>
      <c r="D1497" s="7" t="s">
        <v>734</v>
      </c>
      <c r="E1497" s="7" t="s">
        <v>1861</v>
      </c>
      <c r="F1497" s="7">
        <v>7084</v>
      </c>
      <c r="G1497" s="7">
        <v>5222</v>
      </c>
      <c r="H1497" s="7">
        <v>439</v>
      </c>
      <c r="I1497" s="7" t="s">
        <v>99</v>
      </c>
      <c r="J1497" s="7">
        <v>802</v>
      </c>
      <c r="K1497" s="7" t="s">
        <v>99</v>
      </c>
      <c r="L1497" s="7" t="s">
        <v>99</v>
      </c>
      <c r="M1497" s="7" t="s">
        <v>99</v>
      </c>
      <c r="N1497" s="7" t="s">
        <v>99</v>
      </c>
      <c r="O1497" s="7" t="s">
        <v>99</v>
      </c>
      <c r="P1497" s="7">
        <v>1</v>
      </c>
      <c r="Q1497" s="7">
        <v>91</v>
      </c>
      <c r="R1497" s="7">
        <v>40</v>
      </c>
      <c r="S1497" s="7">
        <v>33</v>
      </c>
      <c r="T1497" s="7">
        <v>9</v>
      </c>
      <c r="U1497" s="7">
        <v>19</v>
      </c>
      <c r="V1497" s="7">
        <v>180</v>
      </c>
      <c r="W1497" s="7">
        <v>1</v>
      </c>
      <c r="X1497" s="7">
        <v>16</v>
      </c>
      <c r="Y1497" s="7">
        <v>24</v>
      </c>
      <c r="Z1497" s="7"/>
      <c r="AA1497" s="7">
        <v>8</v>
      </c>
      <c r="AB1497" s="7">
        <v>29</v>
      </c>
      <c r="AC1497" s="7"/>
      <c r="AD1497" s="7"/>
      <c r="AE1497" s="7"/>
      <c r="AF1497" s="7"/>
      <c r="AG1497" s="7"/>
      <c r="AH1497" s="7">
        <v>170</v>
      </c>
    </row>
    <row r="1498" spans="1:34">
      <c r="A1498" s="27">
        <v>42522</v>
      </c>
      <c r="B1498" s="7" t="s">
        <v>1498</v>
      </c>
      <c r="C1498" s="7" t="s">
        <v>1151</v>
      </c>
      <c r="D1498" s="7" t="s">
        <v>734</v>
      </c>
      <c r="E1498" s="7" t="s">
        <v>1862</v>
      </c>
      <c r="F1498" s="7">
        <v>1658</v>
      </c>
      <c r="G1498" s="7">
        <v>1084</v>
      </c>
      <c r="H1498" s="7">
        <v>156</v>
      </c>
      <c r="I1498" s="7" t="s">
        <v>99</v>
      </c>
      <c r="J1498" s="7">
        <v>174</v>
      </c>
      <c r="K1498" s="7" t="s">
        <v>99</v>
      </c>
      <c r="L1498" s="7" t="s">
        <v>99</v>
      </c>
      <c r="M1498" s="7" t="s">
        <v>99</v>
      </c>
      <c r="N1498" s="7" t="s">
        <v>99</v>
      </c>
      <c r="O1498" s="7" t="s">
        <v>99</v>
      </c>
      <c r="P1498" s="7">
        <v>2</v>
      </c>
      <c r="Q1498" s="7">
        <v>14</v>
      </c>
      <c r="R1498" s="7">
        <v>64</v>
      </c>
      <c r="S1498" s="7">
        <v>13</v>
      </c>
      <c r="T1498" s="7">
        <v>7</v>
      </c>
      <c r="U1498" s="7">
        <v>4</v>
      </c>
      <c r="V1498" s="7">
        <v>25</v>
      </c>
      <c r="W1498" s="7">
        <v>0</v>
      </c>
      <c r="X1498" s="7">
        <v>7</v>
      </c>
      <c r="Y1498" s="7">
        <v>23</v>
      </c>
      <c r="Z1498" s="7"/>
      <c r="AA1498" s="7">
        <v>1</v>
      </c>
      <c r="AB1498" s="7">
        <v>68</v>
      </c>
      <c r="AC1498" s="7"/>
      <c r="AD1498" s="7"/>
      <c r="AE1498" s="7"/>
      <c r="AF1498" s="7"/>
      <c r="AG1498" s="7"/>
      <c r="AH1498" s="7">
        <v>16</v>
      </c>
    </row>
    <row r="1499" spans="1:34" ht="14.25" customHeight="1">
      <c r="A1499" s="27">
        <v>42522</v>
      </c>
      <c r="B1499" s="7" t="s">
        <v>1498</v>
      </c>
      <c r="C1499" s="7" t="s">
        <v>1863</v>
      </c>
      <c r="D1499" s="7" t="s">
        <v>734</v>
      </c>
      <c r="E1499" s="7" t="s">
        <v>1843</v>
      </c>
      <c r="F1499" s="7">
        <v>28</v>
      </c>
      <c r="G1499" s="7">
        <v>11</v>
      </c>
      <c r="H1499" s="7">
        <v>4</v>
      </c>
      <c r="I1499" s="7" t="s">
        <v>99</v>
      </c>
      <c r="J1499" s="7">
        <v>7</v>
      </c>
      <c r="K1499" s="7" t="s">
        <v>99</v>
      </c>
      <c r="L1499" s="7" t="s">
        <v>99</v>
      </c>
      <c r="M1499" s="7" t="s">
        <v>99</v>
      </c>
      <c r="N1499" s="7" t="s">
        <v>99</v>
      </c>
      <c r="O1499" s="7" t="s">
        <v>99</v>
      </c>
      <c r="P1499" s="7">
        <v>0</v>
      </c>
      <c r="Q1499" s="7">
        <v>0</v>
      </c>
      <c r="R1499" s="7">
        <v>1</v>
      </c>
      <c r="S1499" s="7">
        <v>0</v>
      </c>
      <c r="T1499" s="7">
        <v>2</v>
      </c>
      <c r="U1499" s="7">
        <v>0</v>
      </c>
      <c r="V1499" s="7">
        <v>0</v>
      </c>
      <c r="W1499" s="7">
        <v>1</v>
      </c>
      <c r="X1499" s="7">
        <v>0</v>
      </c>
      <c r="Y1499" s="7">
        <v>0</v>
      </c>
      <c r="Z1499" s="7"/>
      <c r="AA1499" s="7">
        <v>1</v>
      </c>
      <c r="AB1499" s="7">
        <v>0</v>
      </c>
      <c r="AC1499" s="7"/>
      <c r="AD1499" s="7"/>
      <c r="AE1499" s="7"/>
      <c r="AF1499" s="7"/>
      <c r="AG1499" s="7"/>
      <c r="AH1499" s="7">
        <v>1</v>
      </c>
    </row>
    <row r="1500" spans="1:34" ht="14.25" customHeight="1">
      <c r="A1500" s="27">
        <v>42522</v>
      </c>
      <c r="B1500" s="7" t="s">
        <v>1498</v>
      </c>
      <c r="C1500" s="7" t="s">
        <v>1863</v>
      </c>
      <c r="D1500" s="7" t="s">
        <v>734</v>
      </c>
      <c r="E1500" s="7" t="s">
        <v>943</v>
      </c>
      <c r="F1500" s="7">
        <v>49</v>
      </c>
      <c r="G1500" s="7">
        <v>19</v>
      </c>
      <c r="H1500" s="7">
        <v>9</v>
      </c>
      <c r="I1500" s="7" t="s">
        <v>99</v>
      </c>
      <c r="J1500" s="7">
        <v>11</v>
      </c>
      <c r="K1500" s="7" t="s">
        <v>99</v>
      </c>
      <c r="L1500" s="7" t="s">
        <v>99</v>
      </c>
      <c r="M1500" s="7" t="s">
        <v>99</v>
      </c>
      <c r="N1500" s="7" t="s">
        <v>99</v>
      </c>
      <c r="O1500" s="7" t="s">
        <v>99</v>
      </c>
      <c r="P1500" s="7">
        <v>0</v>
      </c>
      <c r="Q1500" s="7">
        <v>0</v>
      </c>
      <c r="R1500" s="7">
        <v>3</v>
      </c>
      <c r="S1500" s="7">
        <v>0</v>
      </c>
      <c r="T1500" s="7">
        <v>2</v>
      </c>
      <c r="U1500" s="7">
        <v>0</v>
      </c>
      <c r="V1500" s="7">
        <v>0</v>
      </c>
      <c r="W1500" s="7">
        <v>1</v>
      </c>
      <c r="X1500" s="7">
        <v>0</v>
      </c>
      <c r="Y1500" s="7">
        <v>0</v>
      </c>
      <c r="Z1500" s="7"/>
      <c r="AA1500" s="7">
        <v>2</v>
      </c>
      <c r="AB1500" s="7">
        <v>0</v>
      </c>
      <c r="AC1500" s="7"/>
      <c r="AD1500" s="7"/>
      <c r="AE1500" s="7"/>
      <c r="AF1500" s="7"/>
      <c r="AG1500" s="7"/>
      <c r="AH1500" s="7">
        <v>2</v>
      </c>
    </row>
    <row r="1501" spans="1:34" ht="14.25" customHeight="1">
      <c r="A1501" s="27">
        <v>42522</v>
      </c>
      <c r="B1501" s="7" t="s">
        <v>1498</v>
      </c>
      <c r="C1501" s="7" t="s">
        <v>1863</v>
      </c>
      <c r="D1501" s="7" t="s">
        <v>734</v>
      </c>
      <c r="E1501" s="7" t="s">
        <v>1861</v>
      </c>
      <c r="F1501" s="7">
        <v>37</v>
      </c>
      <c r="G1501" s="7">
        <v>15</v>
      </c>
      <c r="H1501" s="7">
        <v>6</v>
      </c>
      <c r="I1501" s="7" t="s">
        <v>99</v>
      </c>
      <c r="J1501" s="7">
        <v>10</v>
      </c>
      <c r="K1501" s="7" t="s">
        <v>99</v>
      </c>
      <c r="L1501" s="7" t="s">
        <v>99</v>
      </c>
      <c r="M1501" s="7" t="s">
        <v>99</v>
      </c>
      <c r="N1501" s="7" t="s">
        <v>99</v>
      </c>
      <c r="O1501" s="7" t="s">
        <v>99</v>
      </c>
      <c r="P1501" s="7">
        <v>0</v>
      </c>
      <c r="Q1501" s="7">
        <v>0</v>
      </c>
      <c r="R1501" s="7">
        <v>1</v>
      </c>
      <c r="S1501" s="7">
        <v>0</v>
      </c>
      <c r="T1501" s="7">
        <v>2</v>
      </c>
      <c r="U1501" s="7">
        <v>0</v>
      </c>
      <c r="V1501" s="7">
        <v>0</v>
      </c>
      <c r="W1501" s="7">
        <v>1</v>
      </c>
      <c r="X1501" s="7">
        <v>0</v>
      </c>
      <c r="Y1501" s="7">
        <v>0</v>
      </c>
      <c r="Z1501" s="7"/>
      <c r="AA1501" s="7">
        <v>1</v>
      </c>
      <c r="AB1501" s="7">
        <v>0</v>
      </c>
      <c r="AC1501" s="7"/>
      <c r="AD1501" s="7"/>
      <c r="AE1501" s="7"/>
      <c r="AF1501" s="7"/>
      <c r="AG1501" s="7"/>
      <c r="AH1501" s="7">
        <v>1</v>
      </c>
    </row>
    <row r="1502" spans="1:34" ht="14.25" customHeight="1">
      <c r="A1502" s="27">
        <v>42522</v>
      </c>
      <c r="B1502" s="7" t="s">
        <v>1498</v>
      </c>
      <c r="C1502" s="7" t="s">
        <v>1863</v>
      </c>
      <c r="D1502" s="7" t="s">
        <v>734</v>
      </c>
      <c r="E1502" s="7" t="s">
        <v>1862</v>
      </c>
      <c r="F1502" s="7">
        <v>12</v>
      </c>
      <c r="G1502" s="7">
        <v>4</v>
      </c>
      <c r="H1502" s="7">
        <v>3</v>
      </c>
      <c r="I1502" s="7" t="s">
        <v>99</v>
      </c>
      <c r="J1502" s="7">
        <v>1</v>
      </c>
      <c r="K1502" s="7" t="s">
        <v>99</v>
      </c>
      <c r="L1502" s="7" t="s">
        <v>99</v>
      </c>
      <c r="M1502" s="7" t="s">
        <v>99</v>
      </c>
      <c r="N1502" s="7" t="s">
        <v>99</v>
      </c>
      <c r="O1502" s="7" t="s">
        <v>99</v>
      </c>
      <c r="P1502" s="7">
        <v>0</v>
      </c>
      <c r="Q1502" s="7">
        <v>0</v>
      </c>
      <c r="R1502" s="7">
        <v>2</v>
      </c>
      <c r="S1502" s="7">
        <v>0</v>
      </c>
      <c r="T1502" s="7">
        <v>0</v>
      </c>
      <c r="U1502" s="7">
        <v>0</v>
      </c>
      <c r="V1502" s="7">
        <v>0</v>
      </c>
      <c r="W1502" s="7">
        <v>0</v>
      </c>
      <c r="X1502" s="7">
        <v>0</v>
      </c>
      <c r="Y1502" s="7">
        <v>0</v>
      </c>
      <c r="Z1502" s="7"/>
      <c r="AA1502" s="7">
        <v>1</v>
      </c>
      <c r="AB1502" s="7">
        <v>0</v>
      </c>
      <c r="AC1502" s="7"/>
      <c r="AD1502" s="7"/>
      <c r="AE1502" s="7"/>
      <c r="AF1502" s="7"/>
      <c r="AG1502" s="7"/>
      <c r="AH1502" s="7">
        <v>1</v>
      </c>
    </row>
    <row r="1503" spans="1:34" ht="14.25" customHeight="1">
      <c r="A1503" s="27">
        <v>42522</v>
      </c>
      <c r="B1503" s="7" t="s">
        <v>1498</v>
      </c>
      <c r="C1503" s="7" t="s">
        <v>1865</v>
      </c>
      <c r="D1503" s="7" t="s">
        <v>734</v>
      </c>
      <c r="E1503" s="7" t="s">
        <v>1843</v>
      </c>
      <c r="F1503" s="7">
        <v>213</v>
      </c>
      <c r="G1503" s="7">
        <v>93</v>
      </c>
      <c r="H1503" s="7">
        <v>36</v>
      </c>
      <c r="I1503" s="7" t="s">
        <v>99</v>
      </c>
      <c r="J1503" s="7">
        <v>33</v>
      </c>
      <c r="K1503" s="7" t="s">
        <v>99</v>
      </c>
      <c r="L1503" s="7" t="s">
        <v>99</v>
      </c>
      <c r="M1503" s="7" t="s">
        <v>99</v>
      </c>
      <c r="N1503" s="7" t="s">
        <v>99</v>
      </c>
      <c r="O1503" s="7" t="s">
        <v>99</v>
      </c>
      <c r="P1503" s="7">
        <v>2</v>
      </c>
      <c r="Q1503" s="7">
        <v>8</v>
      </c>
      <c r="R1503" s="7">
        <v>4</v>
      </c>
      <c r="S1503" s="7">
        <v>5</v>
      </c>
      <c r="T1503" s="7">
        <v>4</v>
      </c>
      <c r="U1503" s="7">
        <v>4</v>
      </c>
      <c r="V1503" s="7">
        <v>3</v>
      </c>
      <c r="W1503" s="7">
        <v>0</v>
      </c>
      <c r="X1503" s="7">
        <v>6</v>
      </c>
      <c r="Y1503" s="7">
        <v>5</v>
      </c>
      <c r="Z1503" s="7"/>
      <c r="AA1503" s="7">
        <v>1</v>
      </c>
      <c r="AB1503" s="7">
        <v>3</v>
      </c>
      <c r="AC1503" s="7"/>
      <c r="AD1503" s="7"/>
      <c r="AE1503" s="7"/>
      <c r="AF1503" s="7"/>
      <c r="AG1503" s="7"/>
      <c r="AH1503" s="7">
        <v>6</v>
      </c>
    </row>
    <row r="1504" spans="1:34" ht="14.25" customHeight="1">
      <c r="A1504" s="27">
        <v>42522</v>
      </c>
      <c r="B1504" s="7" t="s">
        <v>1498</v>
      </c>
      <c r="C1504" s="7" t="s">
        <v>1865</v>
      </c>
      <c r="D1504" s="7" t="s">
        <v>734</v>
      </c>
      <c r="E1504" s="7" t="s">
        <v>943</v>
      </c>
      <c r="F1504" s="7">
        <v>8693</v>
      </c>
      <c r="G1504" s="7">
        <v>6287</v>
      </c>
      <c r="H1504" s="7">
        <v>586</v>
      </c>
      <c r="I1504" s="7" t="s">
        <v>99</v>
      </c>
      <c r="J1504" s="7">
        <v>965</v>
      </c>
      <c r="K1504" s="7" t="s">
        <v>99</v>
      </c>
      <c r="L1504" s="7" t="s">
        <v>99</v>
      </c>
      <c r="M1504" s="7" t="s">
        <v>99</v>
      </c>
      <c r="N1504" s="7" t="s">
        <v>99</v>
      </c>
      <c r="O1504" s="7" t="s">
        <v>99</v>
      </c>
      <c r="P1504" s="7">
        <v>3</v>
      </c>
      <c r="Q1504" s="7">
        <v>105</v>
      </c>
      <c r="R1504" s="7">
        <v>101</v>
      </c>
      <c r="S1504" s="7">
        <v>46</v>
      </c>
      <c r="T1504" s="7">
        <v>14</v>
      </c>
      <c r="U1504" s="7">
        <v>23</v>
      </c>
      <c r="V1504" s="7">
        <v>205</v>
      </c>
      <c r="W1504" s="7">
        <v>0</v>
      </c>
      <c r="X1504" s="7">
        <v>23</v>
      </c>
      <c r="Y1504" s="7">
        <v>47</v>
      </c>
      <c r="Z1504" s="7"/>
      <c r="AA1504" s="7">
        <v>7</v>
      </c>
      <c r="AB1504" s="7">
        <v>97</v>
      </c>
      <c r="AC1504" s="7"/>
      <c r="AD1504" s="7"/>
      <c r="AE1504" s="7"/>
      <c r="AF1504" s="7"/>
      <c r="AG1504" s="7"/>
      <c r="AH1504" s="7">
        <v>184</v>
      </c>
    </row>
    <row r="1505" spans="1:34" ht="14.25" customHeight="1">
      <c r="A1505" s="27">
        <v>42522</v>
      </c>
      <c r="B1505" s="7" t="s">
        <v>1498</v>
      </c>
      <c r="C1505" s="7" t="s">
        <v>1865</v>
      </c>
      <c r="D1505" s="7" t="s">
        <v>734</v>
      </c>
      <c r="E1505" s="7" t="s">
        <v>1861</v>
      </c>
      <c r="F1505" s="7">
        <v>7047</v>
      </c>
      <c r="G1505" s="7">
        <v>5207</v>
      </c>
      <c r="H1505" s="7">
        <v>433</v>
      </c>
      <c r="I1505" s="7" t="s">
        <v>99</v>
      </c>
      <c r="J1505" s="7">
        <v>792</v>
      </c>
      <c r="K1505" s="7" t="s">
        <v>99</v>
      </c>
      <c r="L1505" s="7" t="s">
        <v>99</v>
      </c>
      <c r="M1505" s="7" t="s">
        <v>99</v>
      </c>
      <c r="N1505" s="7" t="s">
        <v>99</v>
      </c>
      <c r="O1505" s="7" t="s">
        <v>99</v>
      </c>
      <c r="P1505" s="7">
        <v>1</v>
      </c>
      <c r="Q1505" s="7">
        <v>91</v>
      </c>
      <c r="R1505" s="7">
        <v>39</v>
      </c>
      <c r="S1505" s="7">
        <v>33</v>
      </c>
      <c r="T1505" s="7">
        <v>7</v>
      </c>
      <c r="U1505" s="7">
        <v>19</v>
      </c>
      <c r="V1505" s="7">
        <v>180</v>
      </c>
      <c r="W1505" s="7">
        <v>0</v>
      </c>
      <c r="X1505" s="7">
        <v>16</v>
      </c>
      <c r="Y1505" s="7">
        <v>24</v>
      </c>
      <c r="Z1505" s="7"/>
      <c r="AA1505" s="7">
        <v>7</v>
      </c>
      <c r="AB1505" s="7">
        <v>29</v>
      </c>
      <c r="AC1505" s="7"/>
      <c r="AD1505" s="7"/>
      <c r="AE1505" s="7"/>
      <c r="AF1505" s="7"/>
      <c r="AG1505" s="7"/>
      <c r="AH1505" s="7">
        <v>169</v>
      </c>
    </row>
    <row r="1506" spans="1:34" ht="14.25" customHeight="1">
      <c r="A1506" s="27">
        <v>42522</v>
      </c>
      <c r="B1506" s="7" t="s">
        <v>1498</v>
      </c>
      <c r="C1506" s="7" t="s">
        <v>1865</v>
      </c>
      <c r="D1506" s="7" t="s">
        <v>734</v>
      </c>
      <c r="E1506" s="7" t="s">
        <v>1862</v>
      </c>
      <c r="F1506" s="7">
        <v>1646</v>
      </c>
      <c r="G1506" s="7">
        <v>1080</v>
      </c>
      <c r="H1506" s="7">
        <v>153</v>
      </c>
      <c r="I1506" s="7" t="s">
        <v>99</v>
      </c>
      <c r="J1506" s="7">
        <v>173</v>
      </c>
      <c r="K1506" s="7" t="s">
        <v>99</v>
      </c>
      <c r="L1506" s="7" t="s">
        <v>99</v>
      </c>
      <c r="M1506" s="7" t="s">
        <v>99</v>
      </c>
      <c r="N1506" s="7" t="s">
        <v>99</v>
      </c>
      <c r="O1506" s="7" t="s">
        <v>99</v>
      </c>
      <c r="P1506" s="7">
        <v>2</v>
      </c>
      <c r="Q1506" s="7">
        <v>14</v>
      </c>
      <c r="R1506" s="7">
        <v>62</v>
      </c>
      <c r="S1506" s="7">
        <v>13</v>
      </c>
      <c r="T1506" s="7">
        <v>7</v>
      </c>
      <c r="U1506" s="7">
        <v>4</v>
      </c>
      <c r="V1506" s="7">
        <v>25</v>
      </c>
      <c r="W1506" s="7">
        <v>0</v>
      </c>
      <c r="X1506" s="7">
        <v>7</v>
      </c>
      <c r="Y1506" s="7">
        <v>23</v>
      </c>
      <c r="Z1506" s="7"/>
      <c r="AA1506" s="7">
        <v>0</v>
      </c>
      <c r="AB1506" s="7">
        <v>68</v>
      </c>
      <c r="AC1506" s="7"/>
      <c r="AD1506" s="7"/>
      <c r="AE1506" s="7"/>
      <c r="AF1506" s="7"/>
      <c r="AG1506" s="7"/>
      <c r="AH1506" s="7">
        <v>15</v>
      </c>
    </row>
    <row r="1507" spans="1:34" ht="14.25" customHeight="1">
      <c r="A1507" s="27">
        <v>42522</v>
      </c>
      <c r="B1507" s="7" t="s">
        <v>1498</v>
      </c>
      <c r="C1507" s="7" t="s">
        <v>1865</v>
      </c>
      <c r="D1507" s="7" t="s">
        <v>1866</v>
      </c>
      <c r="E1507" s="7" t="s">
        <v>1843</v>
      </c>
      <c r="F1507" s="7">
        <v>213</v>
      </c>
      <c r="G1507" s="7">
        <v>93</v>
      </c>
      <c r="H1507" s="7">
        <v>36</v>
      </c>
      <c r="I1507" s="7" t="s">
        <v>99</v>
      </c>
      <c r="J1507" s="7">
        <v>33</v>
      </c>
      <c r="K1507" s="7" t="s">
        <v>99</v>
      </c>
      <c r="L1507" s="7" t="s">
        <v>99</v>
      </c>
      <c r="M1507" s="7" t="s">
        <v>99</v>
      </c>
      <c r="N1507" s="7" t="s">
        <v>99</v>
      </c>
      <c r="O1507" s="7" t="s">
        <v>99</v>
      </c>
      <c r="P1507" s="7">
        <v>2</v>
      </c>
      <c r="Q1507" s="7">
        <v>8</v>
      </c>
      <c r="R1507" s="7">
        <v>4</v>
      </c>
      <c r="S1507" s="7">
        <v>5</v>
      </c>
      <c r="T1507" s="7">
        <v>4</v>
      </c>
      <c r="U1507" s="7">
        <v>4</v>
      </c>
      <c r="V1507" s="7">
        <v>3</v>
      </c>
      <c r="W1507" s="7">
        <v>0</v>
      </c>
      <c r="X1507" s="7">
        <v>6</v>
      </c>
      <c r="Y1507" s="7">
        <v>5</v>
      </c>
      <c r="Z1507" s="7"/>
      <c r="AA1507" s="7">
        <v>1</v>
      </c>
      <c r="AB1507" s="7">
        <v>3</v>
      </c>
      <c r="AC1507" s="7"/>
      <c r="AD1507" s="7"/>
      <c r="AE1507" s="7"/>
      <c r="AF1507" s="7"/>
      <c r="AG1507" s="7"/>
      <c r="AH1507" s="7">
        <v>6</v>
      </c>
    </row>
    <row r="1508" spans="1:34" ht="14.25" customHeight="1">
      <c r="A1508" s="27">
        <v>42522</v>
      </c>
      <c r="B1508" s="7" t="s">
        <v>1498</v>
      </c>
      <c r="C1508" s="7" t="s">
        <v>1865</v>
      </c>
      <c r="D1508" s="7" t="s">
        <v>1866</v>
      </c>
      <c r="E1508" s="7" t="s">
        <v>943</v>
      </c>
      <c r="F1508" s="7">
        <v>8693</v>
      </c>
      <c r="G1508" s="7">
        <v>6287</v>
      </c>
      <c r="H1508" s="7">
        <v>586</v>
      </c>
      <c r="I1508" s="7" t="s">
        <v>99</v>
      </c>
      <c r="J1508" s="7">
        <v>965</v>
      </c>
      <c r="K1508" s="7" t="s">
        <v>99</v>
      </c>
      <c r="L1508" s="7" t="s">
        <v>99</v>
      </c>
      <c r="M1508" s="7" t="s">
        <v>99</v>
      </c>
      <c r="N1508" s="7" t="s">
        <v>99</v>
      </c>
      <c r="O1508" s="7" t="s">
        <v>99</v>
      </c>
      <c r="P1508" s="7">
        <v>3</v>
      </c>
      <c r="Q1508" s="7">
        <v>105</v>
      </c>
      <c r="R1508" s="7">
        <v>101</v>
      </c>
      <c r="S1508" s="7">
        <v>46</v>
      </c>
      <c r="T1508" s="7">
        <v>14</v>
      </c>
      <c r="U1508" s="7">
        <v>23</v>
      </c>
      <c r="V1508" s="7">
        <v>205</v>
      </c>
      <c r="W1508" s="7">
        <v>0</v>
      </c>
      <c r="X1508" s="7">
        <v>23</v>
      </c>
      <c r="Y1508" s="7">
        <v>47</v>
      </c>
      <c r="Z1508" s="7"/>
      <c r="AA1508" s="7">
        <v>7</v>
      </c>
      <c r="AB1508" s="7">
        <v>97</v>
      </c>
      <c r="AC1508" s="7"/>
      <c r="AD1508" s="7"/>
      <c r="AE1508" s="7"/>
      <c r="AF1508" s="7"/>
      <c r="AG1508" s="7"/>
      <c r="AH1508" s="7">
        <v>184</v>
      </c>
    </row>
    <row r="1509" spans="1:34" ht="14.25" customHeight="1">
      <c r="A1509" s="27">
        <v>42522</v>
      </c>
      <c r="B1509" s="7" t="s">
        <v>1498</v>
      </c>
      <c r="C1509" s="7" t="s">
        <v>1865</v>
      </c>
      <c r="D1509" s="7" t="s">
        <v>1866</v>
      </c>
      <c r="E1509" s="7" t="s">
        <v>1861</v>
      </c>
      <c r="F1509" s="7">
        <v>7047</v>
      </c>
      <c r="G1509" s="7">
        <v>5207</v>
      </c>
      <c r="H1509" s="7">
        <v>433</v>
      </c>
      <c r="I1509" s="7" t="s">
        <v>99</v>
      </c>
      <c r="J1509" s="7">
        <v>792</v>
      </c>
      <c r="K1509" s="7" t="s">
        <v>99</v>
      </c>
      <c r="L1509" s="7" t="s">
        <v>99</v>
      </c>
      <c r="M1509" s="7" t="s">
        <v>99</v>
      </c>
      <c r="N1509" s="7" t="s">
        <v>99</v>
      </c>
      <c r="O1509" s="7" t="s">
        <v>99</v>
      </c>
      <c r="P1509" s="7">
        <v>1</v>
      </c>
      <c r="Q1509" s="7">
        <v>91</v>
      </c>
      <c r="R1509" s="7">
        <v>39</v>
      </c>
      <c r="S1509" s="7">
        <v>33</v>
      </c>
      <c r="T1509" s="7">
        <v>7</v>
      </c>
      <c r="U1509" s="7">
        <v>19</v>
      </c>
      <c r="V1509" s="7">
        <v>180</v>
      </c>
      <c r="W1509" s="7">
        <v>0</v>
      </c>
      <c r="X1509" s="7">
        <v>16</v>
      </c>
      <c r="Y1509" s="7">
        <v>24</v>
      </c>
      <c r="Z1509" s="7"/>
      <c r="AA1509" s="7">
        <v>7</v>
      </c>
      <c r="AB1509" s="7">
        <v>29</v>
      </c>
      <c r="AC1509" s="7"/>
      <c r="AD1509" s="7"/>
      <c r="AE1509" s="7"/>
      <c r="AF1509" s="7"/>
      <c r="AG1509" s="7"/>
      <c r="AH1509" s="7">
        <v>169</v>
      </c>
    </row>
    <row r="1510" spans="1:34" ht="14.25" customHeight="1">
      <c r="A1510" s="27">
        <v>42522</v>
      </c>
      <c r="B1510" s="7" t="s">
        <v>1498</v>
      </c>
      <c r="C1510" s="7" t="s">
        <v>1865</v>
      </c>
      <c r="D1510" s="7" t="s">
        <v>1866</v>
      </c>
      <c r="E1510" s="7" t="s">
        <v>1862</v>
      </c>
      <c r="F1510" s="7">
        <v>1646</v>
      </c>
      <c r="G1510" s="7">
        <v>1080</v>
      </c>
      <c r="H1510" s="7">
        <v>153</v>
      </c>
      <c r="I1510" s="7" t="s">
        <v>99</v>
      </c>
      <c r="J1510" s="7">
        <v>173</v>
      </c>
      <c r="K1510" s="7" t="s">
        <v>99</v>
      </c>
      <c r="L1510" s="7" t="s">
        <v>99</v>
      </c>
      <c r="M1510" s="7" t="s">
        <v>99</v>
      </c>
      <c r="N1510" s="7" t="s">
        <v>99</v>
      </c>
      <c r="O1510" s="7" t="s">
        <v>99</v>
      </c>
      <c r="P1510" s="7">
        <v>2</v>
      </c>
      <c r="Q1510" s="7">
        <v>14</v>
      </c>
      <c r="R1510" s="7">
        <v>62</v>
      </c>
      <c r="S1510" s="7">
        <v>13</v>
      </c>
      <c r="T1510" s="7">
        <v>7</v>
      </c>
      <c r="U1510" s="7">
        <v>4</v>
      </c>
      <c r="V1510" s="7">
        <v>25</v>
      </c>
      <c r="W1510" s="7">
        <v>0</v>
      </c>
      <c r="X1510" s="7">
        <v>7</v>
      </c>
      <c r="Y1510" s="7">
        <v>23</v>
      </c>
      <c r="Z1510" s="7"/>
      <c r="AA1510" s="7">
        <v>0</v>
      </c>
      <c r="AB1510" s="7">
        <v>68</v>
      </c>
      <c r="AC1510" s="7"/>
      <c r="AD1510" s="7"/>
      <c r="AE1510" s="7"/>
      <c r="AF1510" s="7"/>
      <c r="AG1510" s="7"/>
      <c r="AH1510" s="7">
        <v>15</v>
      </c>
    </row>
    <row r="1511" spans="1:34" ht="14.25" customHeight="1">
      <c r="A1511" s="27">
        <v>42522</v>
      </c>
      <c r="B1511" s="7" t="s">
        <v>1498</v>
      </c>
      <c r="C1511" s="7" t="s">
        <v>1865</v>
      </c>
      <c r="D1511" s="7" t="s">
        <v>1374</v>
      </c>
      <c r="E1511" s="7" t="s">
        <v>1843</v>
      </c>
      <c r="F1511" s="7">
        <v>0</v>
      </c>
      <c r="G1511" s="7">
        <v>0</v>
      </c>
      <c r="H1511" s="7">
        <v>0</v>
      </c>
      <c r="I1511" s="7" t="s">
        <v>99</v>
      </c>
      <c r="J1511" s="7">
        <v>0</v>
      </c>
      <c r="K1511" s="7" t="s">
        <v>99</v>
      </c>
      <c r="L1511" s="7" t="s">
        <v>99</v>
      </c>
      <c r="M1511" s="7" t="s">
        <v>99</v>
      </c>
      <c r="N1511" s="7" t="s">
        <v>99</v>
      </c>
      <c r="O1511" s="7" t="s">
        <v>99</v>
      </c>
      <c r="P1511" s="7">
        <v>0</v>
      </c>
      <c r="Q1511" s="7">
        <v>0</v>
      </c>
      <c r="R1511" s="7">
        <v>0</v>
      </c>
      <c r="S1511" s="7">
        <v>0</v>
      </c>
      <c r="T1511" s="7">
        <v>0</v>
      </c>
      <c r="U1511" s="7">
        <v>0</v>
      </c>
      <c r="V1511" s="7">
        <v>0</v>
      </c>
      <c r="W1511" s="7">
        <v>0</v>
      </c>
      <c r="X1511" s="7">
        <v>0</v>
      </c>
      <c r="Y1511" s="7">
        <v>0</v>
      </c>
      <c r="Z1511" s="7"/>
      <c r="AA1511" s="7">
        <v>0</v>
      </c>
      <c r="AB1511" s="7">
        <v>0</v>
      </c>
      <c r="AC1511" s="7"/>
      <c r="AD1511" s="7"/>
      <c r="AE1511" s="7"/>
      <c r="AF1511" s="7"/>
      <c r="AG1511" s="7"/>
      <c r="AH1511" s="7">
        <v>0</v>
      </c>
    </row>
    <row r="1512" spans="1:34" ht="14.25" customHeight="1">
      <c r="A1512" s="27">
        <v>42522</v>
      </c>
      <c r="B1512" s="7" t="s">
        <v>1498</v>
      </c>
      <c r="C1512" s="7" t="s">
        <v>1865</v>
      </c>
      <c r="D1512" s="7" t="s">
        <v>1374</v>
      </c>
      <c r="E1512" s="7" t="s">
        <v>943</v>
      </c>
      <c r="F1512" s="7">
        <v>0</v>
      </c>
      <c r="G1512" s="7">
        <v>0</v>
      </c>
      <c r="H1512" s="7">
        <v>0</v>
      </c>
      <c r="I1512" s="7" t="s">
        <v>99</v>
      </c>
      <c r="J1512" s="7">
        <v>0</v>
      </c>
      <c r="K1512" s="7" t="s">
        <v>99</v>
      </c>
      <c r="L1512" s="7" t="s">
        <v>99</v>
      </c>
      <c r="M1512" s="7" t="s">
        <v>99</v>
      </c>
      <c r="N1512" s="7" t="s">
        <v>99</v>
      </c>
      <c r="O1512" s="7" t="s">
        <v>99</v>
      </c>
      <c r="P1512" s="7">
        <v>0</v>
      </c>
      <c r="Q1512" s="7">
        <v>0</v>
      </c>
      <c r="R1512" s="7">
        <v>0</v>
      </c>
      <c r="S1512" s="7">
        <v>0</v>
      </c>
      <c r="T1512" s="7">
        <v>0</v>
      </c>
      <c r="U1512" s="7">
        <v>0</v>
      </c>
      <c r="V1512" s="7">
        <v>0</v>
      </c>
      <c r="W1512" s="7">
        <v>0</v>
      </c>
      <c r="X1512" s="7">
        <v>0</v>
      </c>
      <c r="Y1512" s="7">
        <v>0</v>
      </c>
      <c r="Z1512" s="7"/>
      <c r="AA1512" s="7">
        <v>0</v>
      </c>
      <c r="AB1512" s="7">
        <v>0</v>
      </c>
      <c r="AC1512" s="7"/>
      <c r="AD1512" s="7"/>
      <c r="AE1512" s="7"/>
      <c r="AF1512" s="7"/>
      <c r="AG1512" s="7"/>
      <c r="AH1512" s="7">
        <v>0</v>
      </c>
    </row>
    <row r="1513" spans="1:34" ht="14.25" customHeight="1">
      <c r="A1513" s="27">
        <v>42522</v>
      </c>
      <c r="B1513" s="7" t="s">
        <v>1498</v>
      </c>
      <c r="C1513" s="7" t="s">
        <v>1865</v>
      </c>
      <c r="D1513" s="7" t="s">
        <v>1374</v>
      </c>
      <c r="E1513" s="7" t="s">
        <v>1861</v>
      </c>
      <c r="F1513" s="7">
        <v>0</v>
      </c>
      <c r="G1513" s="7">
        <v>0</v>
      </c>
      <c r="H1513" s="7">
        <v>0</v>
      </c>
      <c r="I1513" s="7" t="s">
        <v>99</v>
      </c>
      <c r="J1513" s="7">
        <v>0</v>
      </c>
      <c r="K1513" s="7" t="s">
        <v>99</v>
      </c>
      <c r="L1513" s="7" t="s">
        <v>99</v>
      </c>
      <c r="M1513" s="7" t="s">
        <v>99</v>
      </c>
      <c r="N1513" s="7" t="s">
        <v>99</v>
      </c>
      <c r="O1513" s="7" t="s">
        <v>99</v>
      </c>
      <c r="P1513" s="7">
        <v>0</v>
      </c>
      <c r="Q1513" s="7">
        <v>0</v>
      </c>
      <c r="R1513" s="7">
        <v>0</v>
      </c>
      <c r="S1513" s="7">
        <v>0</v>
      </c>
      <c r="T1513" s="7">
        <v>0</v>
      </c>
      <c r="U1513" s="7">
        <v>0</v>
      </c>
      <c r="V1513" s="7">
        <v>0</v>
      </c>
      <c r="W1513" s="7">
        <v>0</v>
      </c>
      <c r="X1513" s="7">
        <v>0</v>
      </c>
      <c r="Y1513" s="7">
        <v>0</v>
      </c>
      <c r="Z1513" s="7"/>
      <c r="AA1513" s="7">
        <v>0</v>
      </c>
      <c r="AB1513" s="7">
        <v>0</v>
      </c>
      <c r="AC1513" s="7"/>
      <c r="AD1513" s="7"/>
      <c r="AE1513" s="7"/>
      <c r="AF1513" s="7"/>
      <c r="AG1513" s="7"/>
      <c r="AH1513" s="7">
        <v>0</v>
      </c>
    </row>
    <row r="1514" spans="1:34" ht="14.25" customHeight="1">
      <c r="A1514" s="27">
        <v>42522</v>
      </c>
      <c r="B1514" s="7" t="s">
        <v>1498</v>
      </c>
      <c r="C1514" s="7" t="s">
        <v>1865</v>
      </c>
      <c r="D1514" s="7" t="s">
        <v>1374</v>
      </c>
      <c r="E1514" s="7" t="s">
        <v>1862</v>
      </c>
      <c r="F1514" s="7">
        <v>0</v>
      </c>
      <c r="G1514" s="7">
        <v>0</v>
      </c>
      <c r="H1514" s="7">
        <v>0</v>
      </c>
      <c r="I1514" s="7" t="s">
        <v>99</v>
      </c>
      <c r="J1514" s="7">
        <v>0</v>
      </c>
      <c r="K1514" s="7" t="s">
        <v>99</v>
      </c>
      <c r="L1514" s="7" t="s">
        <v>99</v>
      </c>
      <c r="M1514" s="7" t="s">
        <v>99</v>
      </c>
      <c r="N1514" s="7" t="s">
        <v>99</v>
      </c>
      <c r="O1514" s="7" t="s">
        <v>99</v>
      </c>
      <c r="P1514" s="7">
        <v>0</v>
      </c>
      <c r="Q1514" s="7">
        <v>0</v>
      </c>
      <c r="R1514" s="7">
        <v>0</v>
      </c>
      <c r="S1514" s="7">
        <v>0</v>
      </c>
      <c r="T1514" s="7">
        <v>0</v>
      </c>
      <c r="U1514" s="7">
        <v>0</v>
      </c>
      <c r="V1514" s="7">
        <v>0</v>
      </c>
      <c r="W1514" s="7">
        <v>0</v>
      </c>
      <c r="X1514" s="7">
        <v>0</v>
      </c>
      <c r="Y1514" s="7">
        <v>0</v>
      </c>
      <c r="Z1514" s="7"/>
      <c r="AA1514" s="7">
        <v>0</v>
      </c>
      <c r="AB1514" s="7">
        <v>0</v>
      </c>
      <c r="AC1514" s="7"/>
      <c r="AD1514" s="7"/>
      <c r="AE1514" s="7"/>
      <c r="AF1514" s="7"/>
      <c r="AG1514" s="7"/>
      <c r="AH1514" s="7">
        <v>0</v>
      </c>
    </row>
    <row r="1515" spans="1:34" ht="14.25" customHeight="1">
      <c r="A1515" s="27">
        <v>42522</v>
      </c>
      <c r="B1515" s="7" t="s">
        <v>1498</v>
      </c>
      <c r="C1515" s="7" t="s">
        <v>405</v>
      </c>
      <c r="D1515" s="7" t="s">
        <v>734</v>
      </c>
      <c r="E1515" s="7" t="s">
        <v>1843</v>
      </c>
      <c r="F1515" s="7">
        <v>0</v>
      </c>
      <c r="G1515" s="7">
        <v>0</v>
      </c>
      <c r="H1515" s="7">
        <v>0</v>
      </c>
      <c r="I1515" s="7" t="s">
        <v>99</v>
      </c>
      <c r="J1515" s="7">
        <v>0</v>
      </c>
      <c r="K1515" s="7" t="s">
        <v>99</v>
      </c>
      <c r="L1515" s="7" t="s">
        <v>99</v>
      </c>
      <c r="M1515" s="7" t="s">
        <v>99</v>
      </c>
      <c r="N1515" s="7" t="s">
        <v>99</v>
      </c>
      <c r="O1515" s="7" t="s">
        <v>99</v>
      </c>
      <c r="P1515" s="7">
        <v>0</v>
      </c>
      <c r="Q1515" s="7">
        <v>0</v>
      </c>
      <c r="R1515" s="7">
        <v>0</v>
      </c>
      <c r="S1515" s="7">
        <v>0</v>
      </c>
      <c r="T1515" s="7">
        <v>0</v>
      </c>
      <c r="U1515" s="7">
        <v>0</v>
      </c>
      <c r="V1515" s="7">
        <v>0</v>
      </c>
      <c r="W1515" s="7">
        <v>0</v>
      </c>
      <c r="X1515" s="7">
        <v>0</v>
      </c>
      <c r="Y1515" s="7">
        <v>0</v>
      </c>
      <c r="Z1515" s="7"/>
      <c r="AA1515" s="7">
        <v>0</v>
      </c>
      <c r="AB1515" s="7">
        <v>0</v>
      </c>
      <c r="AC1515" s="7"/>
      <c r="AD1515" s="7"/>
      <c r="AE1515" s="7"/>
      <c r="AF1515" s="7"/>
      <c r="AG1515" s="7"/>
      <c r="AH1515" s="7">
        <v>0</v>
      </c>
    </row>
    <row r="1516" spans="1:34" ht="14.25" customHeight="1">
      <c r="A1516" s="27">
        <v>42522</v>
      </c>
      <c r="B1516" s="7" t="s">
        <v>1498</v>
      </c>
      <c r="C1516" s="7" t="s">
        <v>405</v>
      </c>
      <c r="D1516" s="7" t="s">
        <v>734</v>
      </c>
      <c r="E1516" s="7" t="s">
        <v>943</v>
      </c>
      <c r="F1516" s="7">
        <v>0</v>
      </c>
      <c r="G1516" s="7">
        <v>0</v>
      </c>
      <c r="H1516" s="7">
        <v>0</v>
      </c>
      <c r="I1516" s="7" t="s">
        <v>99</v>
      </c>
      <c r="J1516" s="7">
        <v>0</v>
      </c>
      <c r="K1516" s="7" t="s">
        <v>99</v>
      </c>
      <c r="L1516" s="7" t="s">
        <v>99</v>
      </c>
      <c r="M1516" s="7" t="s">
        <v>99</v>
      </c>
      <c r="N1516" s="7" t="s">
        <v>99</v>
      </c>
      <c r="O1516" s="7" t="s">
        <v>99</v>
      </c>
      <c r="P1516" s="7">
        <v>0</v>
      </c>
      <c r="Q1516" s="7">
        <v>0</v>
      </c>
      <c r="R1516" s="7">
        <v>0</v>
      </c>
      <c r="S1516" s="7">
        <v>0</v>
      </c>
      <c r="T1516" s="7">
        <v>0</v>
      </c>
      <c r="U1516" s="7">
        <v>0</v>
      </c>
      <c r="V1516" s="7">
        <v>0</v>
      </c>
      <c r="W1516" s="7">
        <v>0</v>
      </c>
      <c r="X1516" s="7">
        <v>0</v>
      </c>
      <c r="Y1516" s="7">
        <v>0</v>
      </c>
      <c r="Z1516" s="7"/>
      <c r="AA1516" s="7">
        <v>0</v>
      </c>
      <c r="AB1516" s="7">
        <v>0</v>
      </c>
      <c r="AC1516" s="7"/>
      <c r="AD1516" s="7"/>
      <c r="AE1516" s="7"/>
      <c r="AF1516" s="7"/>
      <c r="AG1516" s="7"/>
      <c r="AH1516" s="7">
        <v>0</v>
      </c>
    </row>
    <row r="1517" spans="1:34" ht="14.25" customHeight="1">
      <c r="A1517" s="27">
        <v>42522</v>
      </c>
      <c r="B1517" s="7" t="s">
        <v>1498</v>
      </c>
      <c r="C1517" s="7" t="s">
        <v>405</v>
      </c>
      <c r="D1517" s="7" t="s">
        <v>734</v>
      </c>
      <c r="E1517" s="7" t="s">
        <v>1861</v>
      </c>
      <c r="F1517" s="7">
        <v>0</v>
      </c>
      <c r="G1517" s="7">
        <v>0</v>
      </c>
      <c r="H1517" s="7">
        <v>0</v>
      </c>
      <c r="I1517" s="7" t="s">
        <v>99</v>
      </c>
      <c r="J1517" s="7">
        <v>0</v>
      </c>
      <c r="K1517" s="7" t="s">
        <v>99</v>
      </c>
      <c r="L1517" s="7" t="s">
        <v>99</v>
      </c>
      <c r="M1517" s="7" t="s">
        <v>99</v>
      </c>
      <c r="N1517" s="7" t="s">
        <v>99</v>
      </c>
      <c r="O1517" s="7" t="s">
        <v>99</v>
      </c>
      <c r="P1517" s="7">
        <v>0</v>
      </c>
      <c r="Q1517" s="7">
        <v>0</v>
      </c>
      <c r="R1517" s="7">
        <v>0</v>
      </c>
      <c r="S1517" s="7">
        <v>0</v>
      </c>
      <c r="T1517" s="7">
        <v>0</v>
      </c>
      <c r="U1517" s="7">
        <v>0</v>
      </c>
      <c r="V1517" s="7">
        <v>0</v>
      </c>
      <c r="W1517" s="7">
        <v>0</v>
      </c>
      <c r="X1517" s="7">
        <v>0</v>
      </c>
      <c r="Y1517" s="7">
        <v>0</v>
      </c>
      <c r="Z1517" s="7"/>
      <c r="AA1517" s="7">
        <v>0</v>
      </c>
      <c r="AB1517" s="7">
        <v>0</v>
      </c>
      <c r="AC1517" s="7"/>
      <c r="AD1517" s="7"/>
      <c r="AE1517" s="7"/>
      <c r="AF1517" s="7"/>
      <c r="AG1517" s="7"/>
      <c r="AH1517" s="7">
        <v>0</v>
      </c>
    </row>
    <row r="1518" spans="1:34" ht="14.25" customHeight="1">
      <c r="A1518" s="27">
        <v>42522</v>
      </c>
      <c r="B1518" s="7" t="s">
        <v>1498</v>
      </c>
      <c r="C1518" s="7" t="s">
        <v>405</v>
      </c>
      <c r="D1518" s="7" t="s">
        <v>734</v>
      </c>
      <c r="E1518" s="7" t="s">
        <v>1862</v>
      </c>
      <c r="F1518" s="7">
        <v>0</v>
      </c>
      <c r="G1518" s="7">
        <v>0</v>
      </c>
      <c r="H1518" s="7">
        <v>0</v>
      </c>
      <c r="I1518" s="7" t="s">
        <v>99</v>
      </c>
      <c r="J1518" s="7">
        <v>0</v>
      </c>
      <c r="K1518" s="7" t="s">
        <v>99</v>
      </c>
      <c r="L1518" s="7" t="s">
        <v>99</v>
      </c>
      <c r="M1518" s="7" t="s">
        <v>99</v>
      </c>
      <c r="N1518" s="7" t="s">
        <v>99</v>
      </c>
      <c r="O1518" s="7" t="s">
        <v>99</v>
      </c>
      <c r="P1518" s="7">
        <v>0</v>
      </c>
      <c r="Q1518" s="7">
        <v>0</v>
      </c>
      <c r="R1518" s="7">
        <v>0</v>
      </c>
      <c r="S1518" s="7">
        <v>0</v>
      </c>
      <c r="T1518" s="7">
        <v>0</v>
      </c>
      <c r="U1518" s="7">
        <v>0</v>
      </c>
      <c r="V1518" s="7">
        <v>0</v>
      </c>
      <c r="W1518" s="7">
        <v>0</v>
      </c>
      <c r="X1518" s="7">
        <v>0</v>
      </c>
      <c r="Y1518" s="7">
        <v>0</v>
      </c>
      <c r="Z1518" s="7"/>
      <c r="AA1518" s="7">
        <v>0</v>
      </c>
      <c r="AB1518" s="7">
        <v>0</v>
      </c>
      <c r="AC1518" s="7"/>
      <c r="AD1518" s="7"/>
      <c r="AE1518" s="7"/>
      <c r="AF1518" s="7"/>
      <c r="AG1518" s="7"/>
      <c r="AH1518" s="7">
        <v>0</v>
      </c>
    </row>
    <row r="1519" spans="1:34">
      <c r="A1519" s="27">
        <v>42522</v>
      </c>
      <c r="B1519" s="7" t="s">
        <v>1758</v>
      </c>
      <c r="C1519" s="7" t="s">
        <v>1151</v>
      </c>
      <c r="D1519" s="7" t="s">
        <v>734</v>
      </c>
      <c r="E1519" s="7" t="s">
        <v>1843</v>
      </c>
      <c r="F1519" s="7">
        <v>1</v>
      </c>
      <c r="G1519" s="7">
        <v>0</v>
      </c>
      <c r="H1519" s="7">
        <v>0</v>
      </c>
      <c r="I1519" s="7" t="s">
        <v>99</v>
      </c>
      <c r="J1519" s="7">
        <v>0</v>
      </c>
      <c r="K1519" s="7" t="s">
        <v>99</v>
      </c>
      <c r="L1519" s="7" t="s">
        <v>99</v>
      </c>
      <c r="M1519" s="7" t="s">
        <v>99</v>
      </c>
      <c r="N1519" s="7" t="s">
        <v>99</v>
      </c>
      <c r="O1519" s="7" t="s">
        <v>99</v>
      </c>
      <c r="P1519" s="7">
        <v>0</v>
      </c>
      <c r="Q1519" s="7">
        <v>1</v>
      </c>
      <c r="R1519" s="7">
        <v>0</v>
      </c>
      <c r="S1519" s="7">
        <v>0</v>
      </c>
      <c r="T1519" s="7">
        <v>0</v>
      </c>
      <c r="U1519" s="7">
        <v>0</v>
      </c>
      <c r="V1519" s="7">
        <v>0</v>
      </c>
      <c r="W1519" s="7">
        <v>0</v>
      </c>
      <c r="X1519" s="7">
        <v>0</v>
      </c>
      <c r="Y1519" s="7">
        <v>0</v>
      </c>
      <c r="Z1519" s="7"/>
      <c r="AA1519" s="7">
        <v>0</v>
      </c>
      <c r="AB1519" s="7">
        <v>0</v>
      </c>
      <c r="AC1519" s="7"/>
      <c r="AD1519" s="7"/>
      <c r="AE1519" s="7"/>
      <c r="AF1519" s="7"/>
      <c r="AG1519" s="7"/>
      <c r="AH1519" s="7">
        <v>0</v>
      </c>
    </row>
    <row r="1520" spans="1:34">
      <c r="A1520" s="27">
        <v>42522</v>
      </c>
      <c r="B1520" s="7" t="s">
        <v>1758</v>
      </c>
      <c r="C1520" s="7" t="s">
        <v>1151</v>
      </c>
      <c r="D1520" s="7" t="s">
        <v>734</v>
      </c>
      <c r="E1520" s="7" t="s">
        <v>943</v>
      </c>
      <c r="F1520" s="7">
        <v>10</v>
      </c>
      <c r="G1520" s="7">
        <v>0</v>
      </c>
      <c r="H1520" s="7">
        <v>0</v>
      </c>
      <c r="I1520" s="7" t="s">
        <v>99</v>
      </c>
      <c r="J1520" s="7">
        <v>0</v>
      </c>
      <c r="K1520" s="7" t="s">
        <v>99</v>
      </c>
      <c r="L1520" s="7" t="s">
        <v>99</v>
      </c>
      <c r="M1520" s="7" t="s">
        <v>99</v>
      </c>
      <c r="N1520" s="7" t="s">
        <v>99</v>
      </c>
      <c r="O1520" s="7" t="s">
        <v>99</v>
      </c>
      <c r="P1520" s="7">
        <v>0</v>
      </c>
      <c r="Q1520" s="7">
        <v>10</v>
      </c>
      <c r="R1520" s="7">
        <v>0</v>
      </c>
      <c r="S1520" s="7">
        <v>0</v>
      </c>
      <c r="T1520" s="7">
        <v>0</v>
      </c>
      <c r="U1520" s="7">
        <v>0</v>
      </c>
      <c r="V1520" s="7">
        <v>0</v>
      </c>
      <c r="W1520" s="7">
        <v>0</v>
      </c>
      <c r="X1520" s="7">
        <v>0</v>
      </c>
      <c r="Y1520" s="7">
        <v>0</v>
      </c>
      <c r="Z1520" s="7"/>
      <c r="AA1520" s="7">
        <v>0</v>
      </c>
      <c r="AB1520" s="7">
        <v>0</v>
      </c>
      <c r="AC1520" s="7"/>
      <c r="AD1520" s="7"/>
      <c r="AE1520" s="7"/>
      <c r="AF1520" s="7"/>
      <c r="AG1520" s="7"/>
      <c r="AH1520" s="7">
        <v>0</v>
      </c>
    </row>
    <row r="1521" spans="1:34">
      <c r="A1521" s="27">
        <v>42522</v>
      </c>
      <c r="B1521" s="7" t="s">
        <v>1758</v>
      </c>
      <c r="C1521" s="7" t="s">
        <v>1151</v>
      </c>
      <c r="D1521" s="7" t="s">
        <v>734</v>
      </c>
      <c r="E1521" s="7" t="s">
        <v>1861</v>
      </c>
      <c r="F1521" s="7">
        <v>9</v>
      </c>
      <c r="G1521" s="7">
        <v>0</v>
      </c>
      <c r="H1521" s="7">
        <v>0</v>
      </c>
      <c r="I1521" s="7" t="s">
        <v>99</v>
      </c>
      <c r="J1521" s="7">
        <v>0</v>
      </c>
      <c r="K1521" s="7" t="s">
        <v>99</v>
      </c>
      <c r="L1521" s="7" t="s">
        <v>99</v>
      </c>
      <c r="M1521" s="7" t="s">
        <v>99</v>
      </c>
      <c r="N1521" s="7" t="s">
        <v>99</v>
      </c>
      <c r="O1521" s="7" t="s">
        <v>99</v>
      </c>
      <c r="P1521" s="7">
        <v>0</v>
      </c>
      <c r="Q1521" s="7">
        <v>9</v>
      </c>
      <c r="R1521" s="7">
        <v>0</v>
      </c>
      <c r="S1521" s="7">
        <v>0</v>
      </c>
      <c r="T1521" s="7">
        <v>0</v>
      </c>
      <c r="U1521" s="7">
        <v>0</v>
      </c>
      <c r="V1521" s="7">
        <v>0</v>
      </c>
      <c r="W1521" s="7">
        <v>0</v>
      </c>
      <c r="X1521" s="7">
        <v>0</v>
      </c>
      <c r="Y1521" s="7">
        <v>0</v>
      </c>
      <c r="Z1521" s="7"/>
      <c r="AA1521" s="7">
        <v>0</v>
      </c>
      <c r="AB1521" s="7">
        <v>0</v>
      </c>
      <c r="AC1521" s="7"/>
      <c r="AD1521" s="7"/>
      <c r="AE1521" s="7"/>
      <c r="AF1521" s="7"/>
      <c r="AG1521" s="7"/>
      <c r="AH1521" s="7">
        <v>0</v>
      </c>
    </row>
    <row r="1522" spans="1:34">
      <c r="A1522" s="27">
        <v>42522</v>
      </c>
      <c r="B1522" s="7" t="s">
        <v>1758</v>
      </c>
      <c r="C1522" s="7" t="s">
        <v>1151</v>
      </c>
      <c r="D1522" s="7" t="s">
        <v>734</v>
      </c>
      <c r="E1522" s="7" t="s">
        <v>1862</v>
      </c>
      <c r="F1522" s="7">
        <v>1</v>
      </c>
      <c r="G1522" s="7">
        <v>0</v>
      </c>
      <c r="H1522" s="7">
        <v>0</v>
      </c>
      <c r="I1522" s="7" t="s">
        <v>99</v>
      </c>
      <c r="J1522" s="7">
        <v>0</v>
      </c>
      <c r="K1522" s="7" t="s">
        <v>99</v>
      </c>
      <c r="L1522" s="7" t="s">
        <v>99</v>
      </c>
      <c r="M1522" s="7" t="s">
        <v>99</v>
      </c>
      <c r="N1522" s="7" t="s">
        <v>99</v>
      </c>
      <c r="O1522" s="7" t="s">
        <v>99</v>
      </c>
      <c r="P1522" s="7">
        <v>0</v>
      </c>
      <c r="Q1522" s="7">
        <v>1</v>
      </c>
      <c r="R1522" s="7">
        <v>0</v>
      </c>
      <c r="S1522" s="7">
        <v>0</v>
      </c>
      <c r="T1522" s="7">
        <v>0</v>
      </c>
      <c r="U1522" s="7">
        <v>0</v>
      </c>
      <c r="V1522" s="7">
        <v>0</v>
      </c>
      <c r="W1522" s="7">
        <v>0</v>
      </c>
      <c r="X1522" s="7">
        <v>0</v>
      </c>
      <c r="Y1522" s="7">
        <v>0</v>
      </c>
      <c r="Z1522" s="7"/>
      <c r="AA1522" s="7">
        <v>0</v>
      </c>
      <c r="AB1522" s="7">
        <v>0</v>
      </c>
      <c r="AC1522" s="7"/>
      <c r="AD1522" s="7"/>
      <c r="AE1522" s="7"/>
      <c r="AF1522" s="7"/>
      <c r="AG1522" s="7"/>
      <c r="AH1522" s="7">
        <v>0</v>
      </c>
    </row>
    <row r="1523" spans="1:34" ht="14.25" customHeight="1">
      <c r="A1523" s="27">
        <v>42522</v>
      </c>
      <c r="B1523" s="7" t="s">
        <v>1758</v>
      </c>
      <c r="C1523" s="7" t="s">
        <v>1863</v>
      </c>
      <c r="D1523" s="7" t="s">
        <v>734</v>
      </c>
      <c r="E1523" s="7" t="s">
        <v>1843</v>
      </c>
      <c r="F1523" s="7">
        <v>0</v>
      </c>
      <c r="G1523" s="7">
        <v>0</v>
      </c>
      <c r="H1523" s="7">
        <v>0</v>
      </c>
      <c r="I1523" s="7">
        <v>0</v>
      </c>
      <c r="J1523" s="7">
        <v>0</v>
      </c>
      <c r="K1523" s="7">
        <v>0</v>
      </c>
      <c r="L1523" s="7">
        <v>0</v>
      </c>
      <c r="M1523" s="7">
        <v>0</v>
      </c>
      <c r="N1523" s="7">
        <v>0</v>
      </c>
      <c r="O1523" s="7">
        <v>0</v>
      </c>
      <c r="P1523" s="7">
        <v>0</v>
      </c>
      <c r="Q1523" s="7">
        <v>0</v>
      </c>
      <c r="R1523" s="7">
        <v>0</v>
      </c>
      <c r="S1523" s="7">
        <v>0</v>
      </c>
      <c r="T1523" s="7">
        <v>0</v>
      </c>
      <c r="U1523" s="7">
        <v>0</v>
      </c>
      <c r="V1523" s="7">
        <v>0</v>
      </c>
      <c r="W1523" s="7">
        <v>0</v>
      </c>
      <c r="X1523" s="7">
        <v>0</v>
      </c>
      <c r="Y1523" s="7">
        <v>0</v>
      </c>
      <c r="Z1523" s="7"/>
      <c r="AA1523" s="7">
        <v>0</v>
      </c>
      <c r="AB1523" s="7">
        <v>0</v>
      </c>
      <c r="AC1523" s="7"/>
      <c r="AD1523" s="7"/>
      <c r="AE1523" s="7"/>
      <c r="AF1523" s="7"/>
      <c r="AG1523" s="7"/>
      <c r="AH1523" s="7">
        <v>0</v>
      </c>
    </row>
    <row r="1524" spans="1:34" ht="14.25" customHeight="1">
      <c r="A1524" s="27">
        <v>42522</v>
      </c>
      <c r="B1524" s="7" t="s">
        <v>1758</v>
      </c>
      <c r="C1524" s="7" t="s">
        <v>1863</v>
      </c>
      <c r="D1524" s="7" t="s">
        <v>734</v>
      </c>
      <c r="E1524" s="7" t="s">
        <v>943</v>
      </c>
      <c r="F1524" s="7">
        <v>0</v>
      </c>
      <c r="G1524" s="7">
        <v>0</v>
      </c>
      <c r="H1524" s="7">
        <v>0</v>
      </c>
      <c r="I1524" s="7">
        <v>0</v>
      </c>
      <c r="J1524" s="7">
        <v>0</v>
      </c>
      <c r="K1524" s="7">
        <v>0</v>
      </c>
      <c r="L1524" s="7">
        <v>0</v>
      </c>
      <c r="M1524" s="7">
        <v>0</v>
      </c>
      <c r="N1524" s="7">
        <v>0</v>
      </c>
      <c r="O1524" s="7">
        <v>0</v>
      </c>
      <c r="P1524" s="7">
        <v>0</v>
      </c>
      <c r="Q1524" s="7">
        <v>0</v>
      </c>
      <c r="R1524" s="7">
        <v>0</v>
      </c>
      <c r="S1524" s="7">
        <v>0</v>
      </c>
      <c r="T1524" s="7">
        <v>0</v>
      </c>
      <c r="U1524" s="7">
        <v>0</v>
      </c>
      <c r="V1524" s="7">
        <v>0</v>
      </c>
      <c r="W1524" s="7">
        <v>0</v>
      </c>
      <c r="X1524" s="7">
        <v>0</v>
      </c>
      <c r="Y1524" s="7">
        <v>0</v>
      </c>
      <c r="Z1524" s="7"/>
      <c r="AA1524" s="7">
        <v>0</v>
      </c>
      <c r="AB1524" s="7">
        <v>0</v>
      </c>
      <c r="AC1524" s="7"/>
      <c r="AD1524" s="7"/>
      <c r="AE1524" s="7"/>
      <c r="AF1524" s="7"/>
      <c r="AG1524" s="7"/>
      <c r="AH1524" s="7">
        <v>0</v>
      </c>
    </row>
    <row r="1525" spans="1:34" ht="14.25" customHeight="1">
      <c r="A1525" s="27">
        <v>42522</v>
      </c>
      <c r="B1525" s="7" t="s">
        <v>1758</v>
      </c>
      <c r="C1525" s="7" t="s">
        <v>1863</v>
      </c>
      <c r="D1525" s="7" t="s">
        <v>734</v>
      </c>
      <c r="E1525" s="7" t="s">
        <v>1861</v>
      </c>
      <c r="F1525" s="7">
        <v>0</v>
      </c>
      <c r="G1525" s="7">
        <v>0</v>
      </c>
      <c r="H1525" s="7">
        <v>0</v>
      </c>
      <c r="I1525" s="7">
        <v>0</v>
      </c>
      <c r="J1525" s="7">
        <v>0</v>
      </c>
      <c r="K1525" s="7">
        <v>0</v>
      </c>
      <c r="L1525" s="7">
        <v>0</v>
      </c>
      <c r="M1525" s="7">
        <v>0</v>
      </c>
      <c r="N1525" s="7">
        <v>0</v>
      </c>
      <c r="O1525" s="7">
        <v>0</v>
      </c>
      <c r="P1525" s="7">
        <v>0</v>
      </c>
      <c r="Q1525" s="7">
        <v>0</v>
      </c>
      <c r="R1525" s="7">
        <v>0</v>
      </c>
      <c r="S1525" s="7">
        <v>0</v>
      </c>
      <c r="T1525" s="7">
        <v>0</v>
      </c>
      <c r="U1525" s="7">
        <v>0</v>
      </c>
      <c r="V1525" s="7">
        <v>0</v>
      </c>
      <c r="W1525" s="7">
        <v>0</v>
      </c>
      <c r="X1525" s="7">
        <v>0</v>
      </c>
      <c r="Y1525" s="7">
        <v>0</v>
      </c>
      <c r="Z1525" s="7"/>
      <c r="AA1525" s="7">
        <v>0</v>
      </c>
      <c r="AB1525" s="7">
        <v>0</v>
      </c>
      <c r="AC1525" s="7"/>
      <c r="AD1525" s="7"/>
      <c r="AE1525" s="7"/>
      <c r="AF1525" s="7"/>
      <c r="AG1525" s="7"/>
      <c r="AH1525" s="7">
        <v>0</v>
      </c>
    </row>
    <row r="1526" spans="1:34" ht="14.25" customHeight="1">
      <c r="A1526" s="27">
        <v>42522</v>
      </c>
      <c r="B1526" s="7" t="s">
        <v>1758</v>
      </c>
      <c r="C1526" s="7" t="s">
        <v>1863</v>
      </c>
      <c r="D1526" s="7" t="s">
        <v>734</v>
      </c>
      <c r="E1526" s="7" t="s">
        <v>1862</v>
      </c>
      <c r="F1526" s="7">
        <v>0</v>
      </c>
      <c r="G1526" s="7">
        <v>0</v>
      </c>
      <c r="H1526" s="7">
        <v>0</v>
      </c>
      <c r="I1526" s="7">
        <v>0</v>
      </c>
      <c r="J1526" s="7">
        <v>0</v>
      </c>
      <c r="K1526" s="7">
        <v>0</v>
      </c>
      <c r="L1526" s="7">
        <v>0</v>
      </c>
      <c r="M1526" s="7">
        <v>0</v>
      </c>
      <c r="N1526" s="7">
        <v>0</v>
      </c>
      <c r="O1526" s="7">
        <v>0</v>
      </c>
      <c r="P1526" s="7">
        <v>0</v>
      </c>
      <c r="Q1526" s="7">
        <v>0</v>
      </c>
      <c r="R1526" s="7">
        <v>0</v>
      </c>
      <c r="S1526" s="7">
        <v>0</v>
      </c>
      <c r="T1526" s="7">
        <v>0</v>
      </c>
      <c r="U1526" s="7">
        <v>0</v>
      </c>
      <c r="V1526" s="7">
        <v>0</v>
      </c>
      <c r="W1526" s="7">
        <v>0</v>
      </c>
      <c r="X1526" s="7">
        <v>0</v>
      </c>
      <c r="Y1526" s="7">
        <v>0</v>
      </c>
      <c r="Z1526" s="7"/>
      <c r="AA1526" s="7">
        <v>0</v>
      </c>
      <c r="AB1526" s="7">
        <v>0</v>
      </c>
      <c r="AC1526" s="7"/>
      <c r="AD1526" s="7"/>
      <c r="AE1526" s="7"/>
      <c r="AF1526" s="7"/>
      <c r="AG1526" s="7"/>
      <c r="AH1526" s="7">
        <v>0</v>
      </c>
    </row>
    <row r="1527" spans="1:34" ht="14.25" customHeight="1">
      <c r="A1527" s="27">
        <v>42522</v>
      </c>
      <c r="B1527" s="7" t="s">
        <v>1758</v>
      </c>
      <c r="C1527" s="7" t="s">
        <v>1865</v>
      </c>
      <c r="D1527" s="7" t="s">
        <v>734</v>
      </c>
      <c r="E1527" s="7" t="s">
        <v>1843</v>
      </c>
      <c r="F1527" s="7">
        <v>1</v>
      </c>
      <c r="G1527" s="7">
        <v>0</v>
      </c>
      <c r="H1527" s="7">
        <v>0</v>
      </c>
      <c r="I1527" s="7" t="s">
        <v>99</v>
      </c>
      <c r="J1527" s="7">
        <v>0</v>
      </c>
      <c r="K1527" s="7" t="s">
        <v>99</v>
      </c>
      <c r="L1527" s="7" t="s">
        <v>99</v>
      </c>
      <c r="M1527" s="7" t="s">
        <v>99</v>
      </c>
      <c r="N1527" s="7" t="s">
        <v>99</v>
      </c>
      <c r="O1527" s="7" t="s">
        <v>99</v>
      </c>
      <c r="P1527" s="7">
        <v>0</v>
      </c>
      <c r="Q1527" s="7">
        <v>1</v>
      </c>
      <c r="R1527" s="7">
        <v>0</v>
      </c>
      <c r="S1527" s="7">
        <v>0</v>
      </c>
      <c r="T1527" s="7">
        <v>0</v>
      </c>
      <c r="U1527" s="7">
        <v>0</v>
      </c>
      <c r="V1527" s="7">
        <v>0</v>
      </c>
      <c r="W1527" s="7">
        <v>0</v>
      </c>
      <c r="X1527" s="7">
        <v>0</v>
      </c>
      <c r="Y1527" s="7">
        <v>0</v>
      </c>
      <c r="Z1527" s="7"/>
      <c r="AA1527" s="7">
        <v>0</v>
      </c>
      <c r="AB1527" s="7">
        <v>0</v>
      </c>
      <c r="AC1527" s="7"/>
      <c r="AD1527" s="7"/>
      <c r="AE1527" s="7"/>
      <c r="AF1527" s="7"/>
      <c r="AG1527" s="7"/>
      <c r="AH1527" s="7">
        <v>0</v>
      </c>
    </row>
    <row r="1528" spans="1:34" ht="14.25" customHeight="1">
      <c r="A1528" s="27">
        <v>42522</v>
      </c>
      <c r="B1528" s="7" t="s">
        <v>1758</v>
      </c>
      <c r="C1528" s="7" t="s">
        <v>1865</v>
      </c>
      <c r="D1528" s="7" t="s">
        <v>734</v>
      </c>
      <c r="E1528" s="7" t="s">
        <v>943</v>
      </c>
      <c r="F1528" s="7">
        <v>10</v>
      </c>
      <c r="G1528" s="7">
        <v>0</v>
      </c>
      <c r="H1528" s="7">
        <v>0</v>
      </c>
      <c r="I1528" s="7" t="s">
        <v>99</v>
      </c>
      <c r="J1528" s="7">
        <v>0</v>
      </c>
      <c r="K1528" s="7" t="s">
        <v>99</v>
      </c>
      <c r="L1528" s="7" t="s">
        <v>99</v>
      </c>
      <c r="M1528" s="7" t="s">
        <v>99</v>
      </c>
      <c r="N1528" s="7" t="s">
        <v>99</v>
      </c>
      <c r="O1528" s="7" t="s">
        <v>99</v>
      </c>
      <c r="P1528" s="7">
        <v>0</v>
      </c>
      <c r="Q1528" s="7">
        <v>10</v>
      </c>
      <c r="R1528" s="7">
        <v>0</v>
      </c>
      <c r="S1528" s="7">
        <v>0</v>
      </c>
      <c r="T1528" s="7">
        <v>0</v>
      </c>
      <c r="U1528" s="7">
        <v>0</v>
      </c>
      <c r="V1528" s="7">
        <v>0</v>
      </c>
      <c r="W1528" s="7">
        <v>0</v>
      </c>
      <c r="X1528" s="7">
        <v>0</v>
      </c>
      <c r="Y1528" s="7">
        <v>0</v>
      </c>
      <c r="Z1528" s="7"/>
      <c r="AA1528" s="7">
        <v>0</v>
      </c>
      <c r="AB1528" s="7">
        <v>0</v>
      </c>
      <c r="AC1528" s="7"/>
      <c r="AD1528" s="7"/>
      <c r="AE1528" s="7"/>
      <c r="AF1528" s="7"/>
      <c r="AG1528" s="7"/>
      <c r="AH1528" s="7">
        <v>0</v>
      </c>
    </row>
    <row r="1529" spans="1:34" ht="14.25" customHeight="1">
      <c r="A1529" s="27">
        <v>42522</v>
      </c>
      <c r="B1529" s="7" t="s">
        <v>1758</v>
      </c>
      <c r="C1529" s="7" t="s">
        <v>1865</v>
      </c>
      <c r="D1529" s="7" t="s">
        <v>734</v>
      </c>
      <c r="E1529" s="7" t="s">
        <v>1861</v>
      </c>
      <c r="F1529" s="7">
        <v>9</v>
      </c>
      <c r="G1529" s="7">
        <v>0</v>
      </c>
      <c r="H1529" s="7">
        <v>0</v>
      </c>
      <c r="I1529" s="7" t="s">
        <v>99</v>
      </c>
      <c r="J1529" s="7">
        <v>0</v>
      </c>
      <c r="K1529" s="7" t="s">
        <v>99</v>
      </c>
      <c r="L1529" s="7" t="s">
        <v>99</v>
      </c>
      <c r="M1529" s="7" t="s">
        <v>99</v>
      </c>
      <c r="N1529" s="7" t="s">
        <v>99</v>
      </c>
      <c r="O1529" s="7" t="s">
        <v>99</v>
      </c>
      <c r="P1529" s="7">
        <v>0</v>
      </c>
      <c r="Q1529" s="7">
        <v>9</v>
      </c>
      <c r="R1529" s="7">
        <v>0</v>
      </c>
      <c r="S1529" s="7">
        <v>0</v>
      </c>
      <c r="T1529" s="7">
        <v>0</v>
      </c>
      <c r="U1529" s="7">
        <v>0</v>
      </c>
      <c r="V1529" s="7">
        <v>0</v>
      </c>
      <c r="W1529" s="7">
        <v>0</v>
      </c>
      <c r="X1529" s="7">
        <v>0</v>
      </c>
      <c r="Y1529" s="7">
        <v>0</v>
      </c>
      <c r="Z1529" s="7"/>
      <c r="AA1529" s="7">
        <v>0</v>
      </c>
      <c r="AB1529" s="7">
        <v>0</v>
      </c>
      <c r="AC1529" s="7"/>
      <c r="AD1529" s="7"/>
      <c r="AE1529" s="7"/>
      <c r="AF1529" s="7"/>
      <c r="AG1529" s="7"/>
      <c r="AH1529" s="7">
        <v>0</v>
      </c>
    </row>
    <row r="1530" spans="1:34" ht="14.25" customHeight="1">
      <c r="A1530" s="27">
        <v>42522</v>
      </c>
      <c r="B1530" s="7" t="s">
        <v>1758</v>
      </c>
      <c r="C1530" s="7" t="s">
        <v>1865</v>
      </c>
      <c r="D1530" s="7" t="s">
        <v>734</v>
      </c>
      <c r="E1530" s="7" t="s">
        <v>1862</v>
      </c>
      <c r="F1530" s="7">
        <v>1</v>
      </c>
      <c r="G1530" s="7">
        <v>0</v>
      </c>
      <c r="H1530" s="7">
        <v>0</v>
      </c>
      <c r="I1530" s="7" t="s">
        <v>99</v>
      </c>
      <c r="J1530" s="7">
        <v>0</v>
      </c>
      <c r="K1530" s="7" t="s">
        <v>99</v>
      </c>
      <c r="L1530" s="7" t="s">
        <v>99</v>
      </c>
      <c r="M1530" s="7" t="s">
        <v>99</v>
      </c>
      <c r="N1530" s="7" t="s">
        <v>99</v>
      </c>
      <c r="O1530" s="7" t="s">
        <v>99</v>
      </c>
      <c r="P1530" s="7">
        <v>0</v>
      </c>
      <c r="Q1530" s="7">
        <v>1</v>
      </c>
      <c r="R1530" s="7">
        <v>0</v>
      </c>
      <c r="S1530" s="7">
        <v>0</v>
      </c>
      <c r="T1530" s="7">
        <v>0</v>
      </c>
      <c r="U1530" s="7">
        <v>0</v>
      </c>
      <c r="V1530" s="7">
        <v>0</v>
      </c>
      <c r="W1530" s="7">
        <v>0</v>
      </c>
      <c r="X1530" s="7">
        <v>0</v>
      </c>
      <c r="Y1530" s="7">
        <v>0</v>
      </c>
      <c r="Z1530" s="7"/>
      <c r="AA1530" s="7">
        <v>0</v>
      </c>
      <c r="AB1530" s="7">
        <v>0</v>
      </c>
      <c r="AC1530" s="7"/>
      <c r="AD1530" s="7"/>
      <c r="AE1530" s="7"/>
      <c r="AF1530" s="7"/>
      <c r="AG1530" s="7"/>
      <c r="AH1530" s="7">
        <v>0</v>
      </c>
    </row>
    <row r="1531" spans="1:34" ht="14.25" customHeight="1">
      <c r="A1531" s="27">
        <v>42522</v>
      </c>
      <c r="B1531" s="7" t="s">
        <v>1758</v>
      </c>
      <c r="C1531" s="7" t="s">
        <v>1865</v>
      </c>
      <c r="D1531" s="7" t="s">
        <v>1866</v>
      </c>
      <c r="E1531" s="7" t="s">
        <v>1843</v>
      </c>
      <c r="F1531" s="7">
        <v>1</v>
      </c>
      <c r="G1531" s="7">
        <v>0</v>
      </c>
      <c r="H1531" s="7">
        <v>0</v>
      </c>
      <c r="I1531" s="7" t="s">
        <v>99</v>
      </c>
      <c r="J1531" s="7">
        <v>0</v>
      </c>
      <c r="K1531" s="7" t="s">
        <v>99</v>
      </c>
      <c r="L1531" s="7" t="s">
        <v>99</v>
      </c>
      <c r="M1531" s="7" t="s">
        <v>99</v>
      </c>
      <c r="N1531" s="7" t="s">
        <v>99</v>
      </c>
      <c r="O1531" s="7" t="s">
        <v>99</v>
      </c>
      <c r="P1531" s="7">
        <v>0</v>
      </c>
      <c r="Q1531" s="7">
        <v>1</v>
      </c>
      <c r="R1531" s="7">
        <v>0</v>
      </c>
      <c r="S1531" s="7">
        <v>0</v>
      </c>
      <c r="T1531" s="7">
        <v>0</v>
      </c>
      <c r="U1531" s="7">
        <v>0</v>
      </c>
      <c r="V1531" s="7">
        <v>0</v>
      </c>
      <c r="W1531" s="7">
        <v>0</v>
      </c>
      <c r="X1531" s="7">
        <v>0</v>
      </c>
      <c r="Y1531" s="7">
        <v>0</v>
      </c>
      <c r="Z1531" s="7"/>
      <c r="AA1531" s="7">
        <v>0</v>
      </c>
      <c r="AB1531" s="7">
        <v>0</v>
      </c>
      <c r="AC1531" s="7"/>
      <c r="AD1531" s="7"/>
      <c r="AE1531" s="7"/>
      <c r="AF1531" s="7"/>
      <c r="AG1531" s="7"/>
      <c r="AH1531" s="7">
        <v>0</v>
      </c>
    </row>
    <row r="1532" spans="1:34" ht="14.25" customHeight="1">
      <c r="A1532" s="27">
        <v>42522</v>
      </c>
      <c r="B1532" s="7" t="s">
        <v>1758</v>
      </c>
      <c r="C1532" s="7" t="s">
        <v>1865</v>
      </c>
      <c r="D1532" s="7" t="s">
        <v>1866</v>
      </c>
      <c r="E1532" s="7" t="s">
        <v>943</v>
      </c>
      <c r="F1532" s="7">
        <v>10</v>
      </c>
      <c r="G1532" s="7">
        <v>0</v>
      </c>
      <c r="H1532" s="7">
        <v>0</v>
      </c>
      <c r="I1532" s="7" t="s">
        <v>99</v>
      </c>
      <c r="J1532" s="7">
        <v>0</v>
      </c>
      <c r="K1532" s="7" t="s">
        <v>99</v>
      </c>
      <c r="L1532" s="7" t="s">
        <v>99</v>
      </c>
      <c r="M1532" s="7" t="s">
        <v>99</v>
      </c>
      <c r="N1532" s="7" t="s">
        <v>99</v>
      </c>
      <c r="O1532" s="7" t="s">
        <v>99</v>
      </c>
      <c r="P1532" s="7">
        <v>0</v>
      </c>
      <c r="Q1532" s="7">
        <v>10</v>
      </c>
      <c r="R1532" s="7">
        <v>0</v>
      </c>
      <c r="S1532" s="7">
        <v>0</v>
      </c>
      <c r="T1532" s="7">
        <v>0</v>
      </c>
      <c r="U1532" s="7">
        <v>0</v>
      </c>
      <c r="V1532" s="7">
        <v>0</v>
      </c>
      <c r="W1532" s="7">
        <v>0</v>
      </c>
      <c r="X1532" s="7">
        <v>0</v>
      </c>
      <c r="Y1532" s="7">
        <v>0</v>
      </c>
      <c r="Z1532" s="7"/>
      <c r="AA1532" s="7">
        <v>0</v>
      </c>
      <c r="AB1532" s="7">
        <v>0</v>
      </c>
      <c r="AC1532" s="7"/>
      <c r="AD1532" s="7"/>
      <c r="AE1532" s="7"/>
      <c r="AF1532" s="7"/>
      <c r="AG1532" s="7"/>
      <c r="AH1532" s="7">
        <v>0</v>
      </c>
    </row>
    <row r="1533" spans="1:34" ht="14.25" customHeight="1">
      <c r="A1533" s="27">
        <v>42522</v>
      </c>
      <c r="B1533" s="7" t="s">
        <v>1758</v>
      </c>
      <c r="C1533" s="7" t="s">
        <v>1865</v>
      </c>
      <c r="D1533" s="7" t="s">
        <v>1866</v>
      </c>
      <c r="E1533" s="7" t="s">
        <v>1861</v>
      </c>
      <c r="F1533" s="7">
        <v>9</v>
      </c>
      <c r="G1533" s="7">
        <v>0</v>
      </c>
      <c r="H1533" s="7">
        <v>0</v>
      </c>
      <c r="I1533" s="7" t="s">
        <v>99</v>
      </c>
      <c r="J1533" s="7">
        <v>0</v>
      </c>
      <c r="K1533" s="7" t="s">
        <v>99</v>
      </c>
      <c r="L1533" s="7" t="s">
        <v>99</v>
      </c>
      <c r="M1533" s="7" t="s">
        <v>99</v>
      </c>
      <c r="N1533" s="7" t="s">
        <v>99</v>
      </c>
      <c r="O1533" s="7" t="s">
        <v>99</v>
      </c>
      <c r="P1533" s="7">
        <v>0</v>
      </c>
      <c r="Q1533" s="7">
        <v>9</v>
      </c>
      <c r="R1533" s="7">
        <v>0</v>
      </c>
      <c r="S1533" s="7">
        <v>0</v>
      </c>
      <c r="T1533" s="7">
        <v>0</v>
      </c>
      <c r="U1533" s="7">
        <v>0</v>
      </c>
      <c r="V1533" s="7">
        <v>0</v>
      </c>
      <c r="W1533" s="7">
        <v>0</v>
      </c>
      <c r="X1533" s="7">
        <v>0</v>
      </c>
      <c r="Y1533" s="7">
        <v>0</v>
      </c>
      <c r="Z1533" s="7"/>
      <c r="AA1533" s="7">
        <v>0</v>
      </c>
      <c r="AB1533" s="7">
        <v>0</v>
      </c>
      <c r="AC1533" s="7"/>
      <c r="AD1533" s="7"/>
      <c r="AE1533" s="7"/>
      <c r="AF1533" s="7"/>
      <c r="AG1533" s="7"/>
      <c r="AH1533" s="7">
        <v>0</v>
      </c>
    </row>
    <row r="1534" spans="1:34" ht="14.25" customHeight="1">
      <c r="A1534" s="27">
        <v>42522</v>
      </c>
      <c r="B1534" s="7" t="s">
        <v>1758</v>
      </c>
      <c r="C1534" s="7" t="s">
        <v>1865</v>
      </c>
      <c r="D1534" s="7" t="s">
        <v>1866</v>
      </c>
      <c r="E1534" s="7" t="s">
        <v>1862</v>
      </c>
      <c r="F1534" s="7">
        <v>1</v>
      </c>
      <c r="G1534" s="7">
        <v>0</v>
      </c>
      <c r="H1534" s="7">
        <v>0</v>
      </c>
      <c r="I1534" s="7" t="s">
        <v>99</v>
      </c>
      <c r="J1534" s="7">
        <v>0</v>
      </c>
      <c r="K1534" s="7" t="s">
        <v>99</v>
      </c>
      <c r="L1534" s="7" t="s">
        <v>99</v>
      </c>
      <c r="M1534" s="7" t="s">
        <v>99</v>
      </c>
      <c r="N1534" s="7" t="s">
        <v>99</v>
      </c>
      <c r="O1534" s="7" t="s">
        <v>99</v>
      </c>
      <c r="P1534" s="7">
        <v>0</v>
      </c>
      <c r="Q1534" s="7">
        <v>1</v>
      </c>
      <c r="R1534" s="7">
        <v>0</v>
      </c>
      <c r="S1534" s="7">
        <v>0</v>
      </c>
      <c r="T1534" s="7">
        <v>0</v>
      </c>
      <c r="U1534" s="7">
        <v>0</v>
      </c>
      <c r="V1534" s="7">
        <v>0</v>
      </c>
      <c r="W1534" s="7">
        <v>0</v>
      </c>
      <c r="X1534" s="7">
        <v>0</v>
      </c>
      <c r="Y1534" s="7">
        <v>0</v>
      </c>
      <c r="Z1534" s="7"/>
      <c r="AA1534" s="7">
        <v>0</v>
      </c>
      <c r="AB1534" s="7">
        <v>0</v>
      </c>
      <c r="AC1534" s="7"/>
      <c r="AD1534" s="7"/>
      <c r="AE1534" s="7"/>
      <c r="AF1534" s="7"/>
      <c r="AG1534" s="7"/>
      <c r="AH1534" s="7">
        <v>0</v>
      </c>
    </row>
    <row r="1535" spans="1:34" ht="14.25" customHeight="1">
      <c r="A1535" s="27">
        <v>42522</v>
      </c>
      <c r="B1535" s="7" t="s">
        <v>1758</v>
      </c>
      <c r="C1535" s="7" t="s">
        <v>1865</v>
      </c>
      <c r="D1535" s="7" t="s">
        <v>1374</v>
      </c>
      <c r="E1535" s="7" t="s">
        <v>1843</v>
      </c>
      <c r="F1535" s="7">
        <v>0</v>
      </c>
      <c r="G1535" s="7">
        <v>0</v>
      </c>
      <c r="H1535" s="7">
        <v>0</v>
      </c>
      <c r="I1535" s="7">
        <v>0</v>
      </c>
      <c r="J1535" s="7">
        <v>0</v>
      </c>
      <c r="K1535" s="7">
        <v>0</v>
      </c>
      <c r="L1535" s="7">
        <v>0</v>
      </c>
      <c r="M1535" s="7">
        <v>0</v>
      </c>
      <c r="N1535" s="7">
        <v>0</v>
      </c>
      <c r="O1535" s="7">
        <v>0</v>
      </c>
      <c r="P1535" s="7">
        <v>0</v>
      </c>
      <c r="Q1535" s="7">
        <v>0</v>
      </c>
      <c r="R1535" s="7">
        <v>0</v>
      </c>
      <c r="S1535" s="7">
        <v>0</v>
      </c>
      <c r="T1535" s="7">
        <v>0</v>
      </c>
      <c r="U1535" s="7">
        <v>0</v>
      </c>
      <c r="V1535" s="7">
        <v>0</v>
      </c>
      <c r="W1535" s="7">
        <v>0</v>
      </c>
      <c r="X1535" s="7">
        <v>0</v>
      </c>
      <c r="Y1535" s="7">
        <v>0</v>
      </c>
      <c r="Z1535" s="7"/>
      <c r="AA1535" s="7">
        <v>0</v>
      </c>
      <c r="AB1535" s="7">
        <v>0</v>
      </c>
      <c r="AC1535" s="7"/>
      <c r="AD1535" s="7"/>
      <c r="AE1535" s="7"/>
      <c r="AF1535" s="7"/>
      <c r="AG1535" s="7"/>
      <c r="AH1535" s="7">
        <v>0</v>
      </c>
    </row>
    <row r="1536" spans="1:34" ht="14.25" customHeight="1">
      <c r="A1536" s="27">
        <v>42522</v>
      </c>
      <c r="B1536" s="7" t="s">
        <v>1758</v>
      </c>
      <c r="C1536" s="7" t="s">
        <v>1865</v>
      </c>
      <c r="D1536" s="7" t="s">
        <v>1374</v>
      </c>
      <c r="E1536" s="7" t="s">
        <v>943</v>
      </c>
      <c r="F1536" s="7">
        <v>0</v>
      </c>
      <c r="G1536" s="7">
        <v>0</v>
      </c>
      <c r="H1536" s="7">
        <v>0</v>
      </c>
      <c r="I1536" s="7">
        <v>0</v>
      </c>
      <c r="J1536" s="7">
        <v>0</v>
      </c>
      <c r="K1536" s="7">
        <v>0</v>
      </c>
      <c r="L1536" s="7">
        <v>0</v>
      </c>
      <c r="M1536" s="7">
        <v>0</v>
      </c>
      <c r="N1536" s="7">
        <v>0</v>
      </c>
      <c r="O1536" s="7">
        <v>0</v>
      </c>
      <c r="P1536" s="7">
        <v>0</v>
      </c>
      <c r="Q1536" s="7">
        <v>0</v>
      </c>
      <c r="R1536" s="7">
        <v>0</v>
      </c>
      <c r="S1536" s="7">
        <v>0</v>
      </c>
      <c r="T1536" s="7">
        <v>0</v>
      </c>
      <c r="U1536" s="7">
        <v>0</v>
      </c>
      <c r="V1536" s="7">
        <v>0</v>
      </c>
      <c r="W1536" s="7">
        <v>0</v>
      </c>
      <c r="X1536" s="7">
        <v>0</v>
      </c>
      <c r="Y1536" s="7">
        <v>0</v>
      </c>
      <c r="Z1536" s="7"/>
      <c r="AA1536" s="7">
        <v>0</v>
      </c>
      <c r="AB1536" s="7">
        <v>0</v>
      </c>
      <c r="AC1536" s="7"/>
      <c r="AD1536" s="7"/>
      <c r="AE1536" s="7"/>
      <c r="AF1536" s="7"/>
      <c r="AG1536" s="7"/>
      <c r="AH1536" s="7">
        <v>0</v>
      </c>
    </row>
    <row r="1537" spans="1:34" ht="14.25" customHeight="1">
      <c r="A1537" s="27">
        <v>42522</v>
      </c>
      <c r="B1537" s="7" t="s">
        <v>1758</v>
      </c>
      <c r="C1537" s="7" t="s">
        <v>1865</v>
      </c>
      <c r="D1537" s="7" t="s">
        <v>1374</v>
      </c>
      <c r="E1537" s="7" t="s">
        <v>1861</v>
      </c>
      <c r="F1537" s="7">
        <v>0</v>
      </c>
      <c r="G1537" s="7">
        <v>0</v>
      </c>
      <c r="H1537" s="7">
        <v>0</v>
      </c>
      <c r="I1537" s="7">
        <v>0</v>
      </c>
      <c r="J1537" s="7">
        <v>0</v>
      </c>
      <c r="K1537" s="7">
        <v>0</v>
      </c>
      <c r="L1537" s="7">
        <v>0</v>
      </c>
      <c r="M1537" s="7">
        <v>0</v>
      </c>
      <c r="N1537" s="7">
        <v>0</v>
      </c>
      <c r="O1537" s="7">
        <v>0</v>
      </c>
      <c r="P1537" s="7">
        <v>0</v>
      </c>
      <c r="Q1537" s="7">
        <v>0</v>
      </c>
      <c r="R1537" s="7">
        <v>0</v>
      </c>
      <c r="S1537" s="7">
        <v>0</v>
      </c>
      <c r="T1537" s="7">
        <v>0</v>
      </c>
      <c r="U1537" s="7">
        <v>0</v>
      </c>
      <c r="V1537" s="7">
        <v>0</v>
      </c>
      <c r="W1537" s="7">
        <v>0</v>
      </c>
      <c r="X1537" s="7">
        <v>0</v>
      </c>
      <c r="Y1537" s="7">
        <v>0</v>
      </c>
      <c r="Z1537" s="7"/>
      <c r="AA1537" s="7">
        <v>0</v>
      </c>
      <c r="AB1537" s="7">
        <v>0</v>
      </c>
      <c r="AC1537" s="7"/>
      <c r="AD1537" s="7"/>
      <c r="AE1537" s="7"/>
      <c r="AF1537" s="7"/>
      <c r="AG1537" s="7"/>
      <c r="AH1537" s="7">
        <v>0</v>
      </c>
    </row>
    <row r="1538" spans="1:34" ht="14.25" customHeight="1">
      <c r="A1538" s="27">
        <v>42522</v>
      </c>
      <c r="B1538" s="7" t="s">
        <v>1758</v>
      </c>
      <c r="C1538" s="7" t="s">
        <v>1865</v>
      </c>
      <c r="D1538" s="7" t="s">
        <v>1374</v>
      </c>
      <c r="E1538" s="7" t="s">
        <v>1862</v>
      </c>
      <c r="F1538" s="7">
        <v>0</v>
      </c>
      <c r="G1538" s="7">
        <v>0</v>
      </c>
      <c r="H1538" s="7">
        <v>0</v>
      </c>
      <c r="I1538" s="7">
        <v>0</v>
      </c>
      <c r="J1538" s="7">
        <v>0</v>
      </c>
      <c r="K1538" s="7">
        <v>0</v>
      </c>
      <c r="L1538" s="7">
        <v>0</v>
      </c>
      <c r="M1538" s="7">
        <v>0</v>
      </c>
      <c r="N1538" s="7">
        <v>0</v>
      </c>
      <c r="O1538" s="7">
        <v>0</v>
      </c>
      <c r="P1538" s="7">
        <v>0</v>
      </c>
      <c r="Q1538" s="7">
        <v>0</v>
      </c>
      <c r="R1538" s="7">
        <v>0</v>
      </c>
      <c r="S1538" s="7">
        <v>0</v>
      </c>
      <c r="T1538" s="7">
        <v>0</v>
      </c>
      <c r="U1538" s="7">
        <v>0</v>
      </c>
      <c r="V1538" s="7">
        <v>0</v>
      </c>
      <c r="W1538" s="7">
        <v>0</v>
      </c>
      <c r="X1538" s="7">
        <v>0</v>
      </c>
      <c r="Y1538" s="7">
        <v>0</v>
      </c>
      <c r="Z1538" s="7"/>
      <c r="AA1538" s="7">
        <v>0</v>
      </c>
      <c r="AB1538" s="7">
        <v>0</v>
      </c>
      <c r="AC1538" s="7"/>
      <c r="AD1538" s="7"/>
      <c r="AE1538" s="7"/>
      <c r="AF1538" s="7"/>
      <c r="AG1538" s="7"/>
      <c r="AH1538" s="7">
        <v>0</v>
      </c>
    </row>
    <row r="1539" spans="1:34" ht="14.25" customHeight="1">
      <c r="A1539" s="27">
        <v>42522</v>
      </c>
      <c r="B1539" s="7" t="s">
        <v>1758</v>
      </c>
      <c r="C1539" s="7" t="s">
        <v>405</v>
      </c>
      <c r="D1539" s="7" t="s">
        <v>734</v>
      </c>
      <c r="E1539" s="7" t="s">
        <v>1843</v>
      </c>
      <c r="F1539" s="7">
        <v>0</v>
      </c>
      <c r="G1539" s="7">
        <v>0</v>
      </c>
      <c r="H1539" s="7">
        <v>0</v>
      </c>
      <c r="I1539" s="7">
        <v>0</v>
      </c>
      <c r="J1539" s="7">
        <v>0</v>
      </c>
      <c r="K1539" s="7">
        <v>0</v>
      </c>
      <c r="L1539" s="7">
        <v>0</v>
      </c>
      <c r="M1539" s="7">
        <v>0</v>
      </c>
      <c r="N1539" s="7">
        <v>0</v>
      </c>
      <c r="O1539" s="7">
        <v>0</v>
      </c>
      <c r="P1539" s="7">
        <v>0</v>
      </c>
      <c r="Q1539" s="7">
        <v>0</v>
      </c>
      <c r="R1539" s="7">
        <v>0</v>
      </c>
      <c r="S1539" s="7">
        <v>0</v>
      </c>
      <c r="T1539" s="7">
        <v>0</v>
      </c>
      <c r="U1539" s="7">
        <v>0</v>
      </c>
      <c r="V1539" s="7">
        <v>0</v>
      </c>
      <c r="W1539" s="7">
        <v>0</v>
      </c>
      <c r="X1539" s="7">
        <v>0</v>
      </c>
      <c r="Y1539" s="7">
        <v>0</v>
      </c>
      <c r="Z1539" s="7"/>
      <c r="AA1539" s="7">
        <v>0</v>
      </c>
      <c r="AB1539" s="7">
        <v>0</v>
      </c>
      <c r="AC1539" s="7"/>
      <c r="AD1539" s="7"/>
      <c r="AE1539" s="7"/>
      <c r="AF1539" s="7"/>
      <c r="AG1539" s="7"/>
      <c r="AH1539" s="7">
        <v>0</v>
      </c>
    </row>
    <row r="1540" spans="1:34" ht="14.25" customHeight="1">
      <c r="A1540" s="27">
        <v>42522</v>
      </c>
      <c r="B1540" s="7" t="s">
        <v>1758</v>
      </c>
      <c r="C1540" s="7" t="s">
        <v>405</v>
      </c>
      <c r="D1540" s="7" t="s">
        <v>734</v>
      </c>
      <c r="E1540" s="7" t="s">
        <v>943</v>
      </c>
      <c r="F1540" s="7">
        <v>0</v>
      </c>
      <c r="G1540" s="7">
        <v>0</v>
      </c>
      <c r="H1540" s="7">
        <v>0</v>
      </c>
      <c r="I1540" s="7">
        <v>0</v>
      </c>
      <c r="J1540" s="7">
        <v>0</v>
      </c>
      <c r="K1540" s="7">
        <v>0</v>
      </c>
      <c r="L1540" s="7">
        <v>0</v>
      </c>
      <c r="M1540" s="7">
        <v>0</v>
      </c>
      <c r="N1540" s="7">
        <v>0</v>
      </c>
      <c r="O1540" s="7">
        <v>0</v>
      </c>
      <c r="P1540" s="7">
        <v>0</v>
      </c>
      <c r="Q1540" s="7">
        <v>0</v>
      </c>
      <c r="R1540" s="7">
        <v>0</v>
      </c>
      <c r="S1540" s="7">
        <v>0</v>
      </c>
      <c r="T1540" s="7">
        <v>0</v>
      </c>
      <c r="U1540" s="7">
        <v>0</v>
      </c>
      <c r="V1540" s="7">
        <v>0</v>
      </c>
      <c r="W1540" s="7">
        <v>0</v>
      </c>
      <c r="X1540" s="7">
        <v>0</v>
      </c>
      <c r="Y1540" s="7">
        <v>0</v>
      </c>
      <c r="Z1540" s="7"/>
      <c r="AA1540" s="7">
        <v>0</v>
      </c>
      <c r="AB1540" s="7">
        <v>0</v>
      </c>
      <c r="AC1540" s="7"/>
      <c r="AD1540" s="7"/>
      <c r="AE1540" s="7"/>
      <c r="AF1540" s="7"/>
      <c r="AG1540" s="7"/>
      <c r="AH1540" s="7">
        <v>0</v>
      </c>
    </row>
    <row r="1541" spans="1:34" ht="14.25" customHeight="1">
      <c r="A1541" s="27">
        <v>42522</v>
      </c>
      <c r="B1541" s="7" t="s">
        <v>1758</v>
      </c>
      <c r="C1541" s="7" t="s">
        <v>405</v>
      </c>
      <c r="D1541" s="7" t="s">
        <v>734</v>
      </c>
      <c r="E1541" s="7" t="s">
        <v>1861</v>
      </c>
      <c r="F1541" s="7">
        <v>0</v>
      </c>
      <c r="G1541" s="7">
        <v>0</v>
      </c>
      <c r="H1541" s="7">
        <v>0</v>
      </c>
      <c r="I1541" s="7">
        <v>0</v>
      </c>
      <c r="J1541" s="7">
        <v>0</v>
      </c>
      <c r="K1541" s="7">
        <v>0</v>
      </c>
      <c r="L1541" s="7">
        <v>0</v>
      </c>
      <c r="M1541" s="7">
        <v>0</v>
      </c>
      <c r="N1541" s="7">
        <v>0</v>
      </c>
      <c r="O1541" s="7">
        <v>0</v>
      </c>
      <c r="P1541" s="7">
        <v>0</v>
      </c>
      <c r="Q1541" s="7">
        <v>0</v>
      </c>
      <c r="R1541" s="7">
        <v>0</v>
      </c>
      <c r="S1541" s="7">
        <v>0</v>
      </c>
      <c r="T1541" s="7">
        <v>0</v>
      </c>
      <c r="U1541" s="7">
        <v>0</v>
      </c>
      <c r="V1541" s="7">
        <v>0</v>
      </c>
      <c r="W1541" s="7">
        <v>0</v>
      </c>
      <c r="X1541" s="7">
        <v>0</v>
      </c>
      <c r="Y1541" s="7">
        <v>0</v>
      </c>
      <c r="Z1541" s="7"/>
      <c r="AA1541" s="7">
        <v>0</v>
      </c>
      <c r="AB1541" s="7">
        <v>0</v>
      </c>
      <c r="AC1541" s="7"/>
      <c r="AD1541" s="7"/>
      <c r="AE1541" s="7"/>
      <c r="AF1541" s="7"/>
      <c r="AG1541" s="7"/>
      <c r="AH1541" s="7">
        <v>0</v>
      </c>
    </row>
    <row r="1542" spans="1:34" ht="14.25" customHeight="1">
      <c r="A1542" s="27">
        <v>42522</v>
      </c>
      <c r="B1542" s="7" t="s">
        <v>1758</v>
      </c>
      <c r="C1542" s="7" t="s">
        <v>405</v>
      </c>
      <c r="D1542" s="7" t="s">
        <v>734</v>
      </c>
      <c r="E1542" s="7" t="s">
        <v>1862</v>
      </c>
      <c r="F1542" s="7">
        <v>0</v>
      </c>
      <c r="G1542" s="7">
        <v>0</v>
      </c>
      <c r="H1542" s="7">
        <v>0</v>
      </c>
      <c r="I1542" s="7">
        <v>0</v>
      </c>
      <c r="J1542" s="7">
        <v>0</v>
      </c>
      <c r="K1542" s="7">
        <v>0</v>
      </c>
      <c r="L1542" s="7">
        <v>0</v>
      </c>
      <c r="M1542" s="7">
        <v>0</v>
      </c>
      <c r="N1542" s="7">
        <v>0</v>
      </c>
      <c r="O1542" s="7">
        <v>0</v>
      </c>
      <c r="P1542" s="7">
        <v>0</v>
      </c>
      <c r="Q1542" s="7">
        <v>0</v>
      </c>
      <c r="R1542" s="7">
        <v>0</v>
      </c>
      <c r="S1542" s="7">
        <v>0</v>
      </c>
      <c r="T1542" s="7">
        <v>0</v>
      </c>
      <c r="U1542" s="7">
        <v>0</v>
      </c>
      <c r="V1542" s="7">
        <v>0</v>
      </c>
      <c r="W1542" s="7">
        <v>0</v>
      </c>
      <c r="X1542" s="7">
        <v>0</v>
      </c>
      <c r="Y1542" s="7">
        <v>0</v>
      </c>
      <c r="Z1542" s="7"/>
      <c r="AA1542" s="7">
        <v>0</v>
      </c>
      <c r="AB1542" s="7">
        <v>0</v>
      </c>
      <c r="AC1542" s="7"/>
      <c r="AD1542" s="7"/>
      <c r="AE1542" s="7"/>
      <c r="AF1542" s="7"/>
      <c r="AG1542" s="7"/>
      <c r="AH1542" s="7">
        <v>0</v>
      </c>
    </row>
    <row r="1543" spans="1:34">
      <c r="A1543" s="27">
        <v>42522</v>
      </c>
      <c r="B1543" s="7" t="s">
        <v>65</v>
      </c>
      <c r="C1543" s="7" t="s">
        <v>1151</v>
      </c>
      <c r="D1543" s="7" t="s">
        <v>734</v>
      </c>
      <c r="E1543" s="7" t="s">
        <v>1843</v>
      </c>
      <c r="F1543" s="7">
        <v>2</v>
      </c>
      <c r="G1543" s="7">
        <v>0</v>
      </c>
      <c r="H1543" s="7">
        <v>0</v>
      </c>
      <c r="I1543" s="7" t="s">
        <v>99</v>
      </c>
      <c r="J1543" s="7">
        <v>1</v>
      </c>
      <c r="K1543" s="7" t="s">
        <v>99</v>
      </c>
      <c r="L1543" s="7" t="s">
        <v>99</v>
      </c>
      <c r="M1543" s="7" t="s">
        <v>99</v>
      </c>
      <c r="N1543" s="7" t="s">
        <v>99</v>
      </c>
      <c r="O1543" s="7" t="s">
        <v>99</v>
      </c>
      <c r="P1543" s="7">
        <v>0</v>
      </c>
      <c r="Q1543" s="7">
        <v>1</v>
      </c>
      <c r="R1543" s="7">
        <v>0</v>
      </c>
      <c r="S1543" s="7">
        <v>0</v>
      </c>
      <c r="T1543" s="7">
        <v>0</v>
      </c>
      <c r="U1543" s="7">
        <v>0</v>
      </c>
      <c r="V1543" s="7">
        <v>0</v>
      </c>
      <c r="W1543" s="7">
        <v>0</v>
      </c>
      <c r="X1543" s="7">
        <v>0</v>
      </c>
      <c r="Y1543" s="7">
        <v>0</v>
      </c>
      <c r="Z1543" s="7"/>
      <c r="AA1543" s="7">
        <v>0</v>
      </c>
      <c r="AB1543" s="7">
        <v>0</v>
      </c>
      <c r="AC1543" s="7"/>
      <c r="AD1543" s="7"/>
      <c r="AE1543" s="7"/>
      <c r="AF1543" s="7"/>
      <c r="AG1543" s="7"/>
      <c r="AH1543" s="7">
        <v>0</v>
      </c>
    </row>
    <row r="1544" spans="1:34">
      <c r="A1544" s="27">
        <v>42522</v>
      </c>
      <c r="B1544" s="7" t="s">
        <v>65</v>
      </c>
      <c r="C1544" s="7" t="s">
        <v>1151</v>
      </c>
      <c r="D1544" s="7" t="s">
        <v>734</v>
      </c>
      <c r="E1544" s="7" t="s">
        <v>943</v>
      </c>
      <c r="F1544" s="7">
        <v>2</v>
      </c>
      <c r="G1544" s="7">
        <v>0</v>
      </c>
      <c r="H1544" s="7">
        <v>0</v>
      </c>
      <c r="I1544" s="7" t="s">
        <v>99</v>
      </c>
      <c r="J1544" s="7">
        <v>1</v>
      </c>
      <c r="K1544" s="7" t="s">
        <v>99</v>
      </c>
      <c r="L1544" s="7" t="s">
        <v>99</v>
      </c>
      <c r="M1544" s="7" t="s">
        <v>99</v>
      </c>
      <c r="N1544" s="7" t="s">
        <v>99</v>
      </c>
      <c r="O1544" s="7" t="s">
        <v>99</v>
      </c>
      <c r="P1544" s="7">
        <v>0</v>
      </c>
      <c r="Q1544" s="7">
        <v>1</v>
      </c>
      <c r="R1544" s="7">
        <v>0</v>
      </c>
      <c r="S1544" s="7">
        <v>0</v>
      </c>
      <c r="T1544" s="7">
        <v>0</v>
      </c>
      <c r="U1544" s="7">
        <v>0</v>
      </c>
      <c r="V1544" s="7">
        <v>0</v>
      </c>
      <c r="W1544" s="7">
        <v>0</v>
      </c>
      <c r="X1544" s="7">
        <v>0</v>
      </c>
      <c r="Y1544" s="7">
        <v>0</v>
      </c>
      <c r="Z1544" s="7"/>
      <c r="AA1544" s="7">
        <v>0</v>
      </c>
      <c r="AB1544" s="7">
        <v>0</v>
      </c>
      <c r="AC1544" s="7"/>
      <c r="AD1544" s="7"/>
      <c r="AE1544" s="7"/>
      <c r="AF1544" s="7"/>
      <c r="AG1544" s="7"/>
      <c r="AH1544" s="7">
        <v>0</v>
      </c>
    </row>
    <row r="1545" spans="1:34">
      <c r="A1545" s="27">
        <v>42522</v>
      </c>
      <c r="B1545" s="7" t="s">
        <v>65</v>
      </c>
      <c r="C1545" s="7" t="s">
        <v>1151</v>
      </c>
      <c r="D1545" s="7" t="s">
        <v>734</v>
      </c>
      <c r="E1545" s="7" t="s">
        <v>1861</v>
      </c>
      <c r="F1545" s="7">
        <v>2</v>
      </c>
      <c r="G1545" s="7">
        <v>0</v>
      </c>
      <c r="H1545" s="7">
        <v>0</v>
      </c>
      <c r="I1545" s="7" t="s">
        <v>99</v>
      </c>
      <c r="J1545" s="7">
        <v>1</v>
      </c>
      <c r="K1545" s="7" t="s">
        <v>99</v>
      </c>
      <c r="L1545" s="7" t="s">
        <v>99</v>
      </c>
      <c r="M1545" s="7" t="s">
        <v>99</v>
      </c>
      <c r="N1545" s="7" t="s">
        <v>99</v>
      </c>
      <c r="O1545" s="7" t="s">
        <v>99</v>
      </c>
      <c r="P1545" s="7">
        <v>0</v>
      </c>
      <c r="Q1545" s="7">
        <v>1</v>
      </c>
      <c r="R1545" s="7">
        <v>0</v>
      </c>
      <c r="S1545" s="7">
        <v>0</v>
      </c>
      <c r="T1545" s="7">
        <v>0</v>
      </c>
      <c r="U1545" s="7">
        <v>0</v>
      </c>
      <c r="V1545" s="7">
        <v>0</v>
      </c>
      <c r="W1545" s="7">
        <v>0</v>
      </c>
      <c r="X1545" s="7">
        <v>0</v>
      </c>
      <c r="Y1545" s="7">
        <v>0</v>
      </c>
      <c r="Z1545" s="7"/>
      <c r="AA1545" s="7">
        <v>0</v>
      </c>
      <c r="AB1545" s="7">
        <v>0</v>
      </c>
      <c r="AC1545" s="7"/>
      <c r="AD1545" s="7"/>
      <c r="AE1545" s="7"/>
      <c r="AF1545" s="7"/>
      <c r="AG1545" s="7"/>
      <c r="AH1545" s="7">
        <v>0</v>
      </c>
    </row>
    <row r="1546" spans="1:34">
      <c r="A1546" s="27">
        <v>42522</v>
      </c>
      <c r="B1546" s="7" t="s">
        <v>65</v>
      </c>
      <c r="C1546" s="7" t="s">
        <v>1151</v>
      </c>
      <c r="D1546" s="7" t="s">
        <v>734</v>
      </c>
      <c r="E1546" s="7" t="s">
        <v>1862</v>
      </c>
      <c r="F1546" s="7">
        <v>0</v>
      </c>
      <c r="G1546" s="7">
        <v>0</v>
      </c>
      <c r="H1546" s="7">
        <v>0</v>
      </c>
      <c r="I1546" s="7" t="s">
        <v>99</v>
      </c>
      <c r="J1546" s="7">
        <v>0</v>
      </c>
      <c r="K1546" s="7" t="s">
        <v>99</v>
      </c>
      <c r="L1546" s="7" t="s">
        <v>99</v>
      </c>
      <c r="M1546" s="7" t="s">
        <v>99</v>
      </c>
      <c r="N1546" s="7" t="s">
        <v>99</v>
      </c>
      <c r="O1546" s="7" t="s">
        <v>99</v>
      </c>
      <c r="P1546" s="7">
        <v>0</v>
      </c>
      <c r="Q1546" s="7">
        <v>0</v>
      </c>
      <c r="R1546" s="7">
        <v>0</v>
      </c>
      <c r="S1546" s="7">
        <v>0</v>
      </c>
      <c r="T1546" s="7">
        <v>0</v>
      </c>
      <c r="U1546" s="7">
        <v>0</v>
      </c>
      <c r="V1546" s="7">
        <v>0</v>
      </c>
      <c r="W1546" s="7">
        <v>0</v>
      </c>
      <c r="X1546" s="7">
        <v>0</v>
      </c>
      <c r="Y1546" s="7">
        <v>0</v>
      </c>
      <c r="Z1546" s="7"/>
      <c r="AA1546" s="7">
        <v>0</v>
      </c>
      <c r="AB1546" s="7">
        <v>0</v>
      </c>
      <c r="AC1546" s="7"/>
      <c r="AD1546" s="7"/>
      <c r="AE1546" s="7"/>
      <c r="AF1546" s="7"/>
      <c r="AG1546" s="7"/>
      <c r="AH1546" s="7">
        <v>0</v>
      </c>
    </row>
    <row r="1547" spans="1:34" ht="14.25" customHeight="1">
      <c r="A1547" s="27">
        <v>42522</v>
      </c>
      <c r="B1547" s="7" t="s">
        <v>65</v>
      </c>
      <c r="C1547" s="7" t="s">
        <v>1863</v>
      </c>
      <c r="D1547" s="7" t="s">
        <v>734</v>
      </c>
      <c r="E1547" s="7" t="s">
        <v>1843</v>
      </c>
      <c r="F1547" s="7">
        <v>0</v>
      </c>
      <c r="G1547" s="7">
        <v>0</v>
      </c>
      <c r="H1547" s="7">
        <v>0</v>
      </c>
      <c r="I1547" s="7">
        <v>0</v>
      </c>
      <c r="J1547" s="7">
        <v>0</v>
      </c>
      <c r="K1547" s="7">
        <v>0</v>
      </c>
      <c r="L1547" s="7">
        <v>0</v>
      </c>
      <c r="M1547" s="7">
        <v>0</v>
      </c>
      <c r="N1547" s="7">
        <v>0</v>
      </c>
      <c r="O1547" s="7">
        <v>0</v>
      </c>
      <c r="P1547" s="7">
        <v>0</v>
      </c>
      <c r="Q1547" s="7">
        <v>0</v>
      </c>
      <c r="R1547" s="7">
        <v>0</v>
      </c>
      <c r="S1547" s="7">
        <v>0</v>
      </c>
      <c r="T1547" s="7">
        <v>0</v>
      </c>
      <c r="U1547" s="7">
        <v>0</v>
      </c>
      <c r="V1547" s="7">
        <v>0</v>
      </c>
      <c r="W1547" s="7">
        <v>0</v>
      </c>
      <c r="X1547" s="7">
        <v>0</v>
      </c>
      <c r="Y1547" s="7">
        <v>0</v>
      </c>
      <c r="Z1547" s="7"/>
      <c r="AA1547" s="7">
        <v>0</v>
      </c>
      <c r="AB1547" s="7">
        <v>0</v>
      </c>
      <c r="AC1547" s="7"/>
      <c r="AD1547" s="7"/>
      <c r="AE1547" s="7"/>
      <c r="AF1547" s="7"/>
      <c r="AG1547" s="7"/>
      <c r="AH1547" s="7">
        <v>0</v>
      </c>
    </row>
    <row r="1548" spans="1:34" ht="14.25" customHeight="1">
      <c r="A1548" s="27">
        <v>42522</v>
      </c>
      <c r="B1548" s="7" t="s">
        <v>65</v>
      </c>
      <c r="C1548" s="7" t="s">
        <v>1863</v>
      </c>
      <c r="D1548" s="7" t="s">
        <v>734</v>
      </c>
      <c r="E1548" s="7" t="s">
        <v>943</v>
      </c>
      <c r="F1548" s="7">
        <v>0</v>
      </c>
      <c r="G1548" s="7">
        <v>0</v>
      </c>
      <c r="H1548" s="7">
        <v>0</v>
      </c>
      <c r="I1548" s="7">
        <v>0</v>
      </c>
      <c r="J1548" s="7">
        <v>0</v>
      </c>
      <c r="K1548" s="7">
        <v>0</v>
      </c>
      <c r="L1548" s="7">
        <v>0</v>
      </c>
      <c r="M1548" s="7">
        <v>0</v>
      </c>
      <c r="N1548" s="7">
        <v>0</v>
      </c>
      <c r="O1548" s="7">
        <v>0</v>
      </c>
      <c r="P1548" s="7">
        <v>0</v>
      </c>
      <c r="Q1548" s="7">
        <v>0</v>
      </c>
      <c r="R1548" s="7">
        <v>0</v>
      </c>
      <c r="S1548" s="7">
        <v>0</v>
      </c>
      <c r="T1548" s="7">
        <v>0</v>
      </c>
      <c r="U1548" s="7">
        <v>0</v>
      </c>
      <c r="V1548" s="7">
        <v>0</v>
      </c>
      <c r="W1548" s="7">
        <v>0</v>
      </c>
      <c r="X1548" s="7">
        <v>0</v>
      </c>
      <c r="Y1548" s="7">
        <v>0</v>
      </c>
      <c r="Z1548" s="7"/>
      <c r="AA1548" s="7">
        <v>0</v>
      </c>
      <c r="AB1548" s="7">
        <v>0</v>
      </c>
      <c r="AC1548" s="7"/>
      <c r="AD1548" s="7"/>
      <c r="AE1548" s="7"/>
      <c r="AF1548" s="7"/>
      <c r="AG1548" s="7"/>
      <c r="AH1548" s="7">
        <v>0</v>
      </c>
    </row>
    <row r="1549" spans="1:34" ht="14.25" customHeight="1">
      <c r="A1549" s="27">
        <v>42522</v>
      </c>
      <c r="B1549" s="7" t="s">
        <v>65</v>
      </c>
      <c r="C1549" s="7" t="s">
        <v>1863</v>
      </c>
      <c r="D1549" s="7" t="s">
        <v>734</v>
      </c>
      <c r="E1549" s="7" t="s">
        <v>1861</v>
      </c>
      <c r="F1549" s="7">
        <v>0</v>
      </c>
      <c r="G1549" s="7">
        <v>0</v>
      </c>
      <c r="H1549" s="7">
        <v>0</v>
      </c>
      <c r="I1549" s="7">
        <v>0</v>
      </c>
      <c r="J1549" s="7">
        <v>0</v>
      </c>
      <c r="K1549" s="7">
        <v>0</v>
      </c>
      <c r="L1549" s="7">
        <v>0</v>
      </c>
      <c r="M1549" s="7">
        <v>0</v>
      </c>
      <c r="N1549" s="7">
        <v>0</v>
      </c>
      <c r="O1549" s="7">
        <v>0</v>
      </c>
      <c r="P1549" s="7">
        <v>0</v>
      </c>
      <c r="Q1549" s="7">
        <v>0</v>
      </c>
      <c r="R1549" s="7">
        <v>0</v>
      </c>
      <c r="S1549" s="7">
        <v>0</v>
      </c>
      <c r="T1549" s="7">
        <v>0</v>
      </c>
      <c r="U1549" s="7">
        <v>0</v>
      </c>
      <c r="V1549" s="7">
        <v>0</v>
      </c>
      <c r="W1549" s="7">
        <v>0</v>
      </c>
      <c r="X1549" s="7">
        <v>0</v>
      </c>
      <c r="Y1549" s="7">
        <v>0</v>
      </c>
      <c r="Z1549" s="7"/>
      <c r="AA1549" s="7">
        <v>0</v>
      </c>
      <c r="AB1549" s="7">
        <v>0</v>
      </c>
      <c r="AC1549" s="7"/>
      <c r="AD1549" s="7"/>
      <c r="AE1549" s="7"/>
      <c r="AF1549" s="7"/>
      <c r="AG1549" s="7"/>
      <c r="AH1549" s="7">
        <v>0</v>
      </c>
    </row>
    <row r="1550" spans="1:34" ht="14.25" customHeight="1">
      <c r="A1550" s="27">
        <v>42522</v>
      </c>
      <c r="B1550" s="7" t="s">
        <v>65</v>
      </c>
      <c r="C1550" s="7" t="s">
        <v>1863</v>
      </c>
      <c r="D1550" s="7" t="s">
        <v>734</v>
      </c>
      <c r="E1550" s="7" t="s">
        <v>1862</v>
      </c>
      <c r="F1550" s="7">
        <v>0</v>
      </c>
      <c r="G1550" s="7">
        <v>0</v>
      </c>
      <c r="H1550" s="7">
        <v>0</v>
      </c>
      <c r="I1550" s="7">
        <v>0</v>
      </c>
      <c r="J1550" s="7">
        <v>0</v>
      </c>
      <c r="K1550" s="7">
        <v>0</v>
      </c>
      <c r="L1550" s="7">
        <v>0</v>
      </c>
      <c r="M1550" s="7">
        <v>0</v>
      </c>
      <c r="N1550" s="7">
        <v>0</v>
      </c>
      <c r="O1550" s="7">
        <v>0</v>
      </c>
      <c r="P1550" s="7">
        <v>0</v>
      </c>
      <c r="Q1550" s="7">
        <v>0</v>
      </c>
      <c r="R1550" s="7">
        <v>0</v>
      </c>
      <c r="S1550" s="7">
        <v>0</v>
      </c>
      <c r="T1550" s="7">
        <v>0</v>
      </c>
      <c r="U1550" s="7">
        <v>0</v>
      </c>
      <c r="V1550" s="7">
        <v>0</v>
      </c>
      <c r="W1550" s="7">
        <v>0</v>
      </c>
      <c r="X1550" s="7">
        <v>0</v>
      </c>
      <c r="Y1550" s="7">
        <v>0</v>
      </c>
      <c r="Z1550" s="7"/>
      <c r="AA1550" s="7">
        <v>0</v>
      </c>
      <c r="AB1550" s="7">
        <v>0</v>
      </c>
      <c r="AC1550" s="7"/>
      <c r="AD1550" s="7"/>
      <c r="AE1550" s="7"/>
      <c r="AF1550" s="7"/>
      <c r="AG1550" s="7"/>
      <c r="AH1550" s="7">
        <v>0</v>
      </c>
    </row>
    <row r="1551" spans="1:34" ht="14.25" customHeight="1">
      <c r="A1551" s="27">
        <v>42522</v>
      </c>
      <c r="B1551" s="7" t="s">
        <v>65</v>
      </c>
      <c r="C1551" s="7" t="s">
        <v>1865</v>
      </c>
      <c r="D1551" s="7" t="s">
        <v>734</v>
      </c>
      <c r="E1551" s="7" t="s">
        <v>1843</v>
      </c>
      <c r="F1551" s="7">
        <v>2</v>
      </c>
      <c r="G1551" s="7">
        <v>0</v>
      </c>
      <c r="H1551" s="7">
        <v>0</v>
      </c>
      <c r="I1551" s="7" t="s">
        <v>99</v>
      </c>
      <c r="J1551" s="7">
        <v>1</v>
      </c>
      <c r="K1551" s="7" t="s">
        <v>99</v>
      </c>
      <c r="L1551" s="7" t="s">
        <v>99</v>
      </c>
      <c r="M1551" s="7" t="s">
        <v>99</v>
      </c>
      <c r="N1551" s="7" t="s">
        <v>99</v>
      </c>
      <c r="O1551" s="7" t="s">
        <v>99</v>
      </c>
      <c r="P1551" s="7">
        <v>0</v>
      </c>
      <c r="Q1551" s="7">
        <v>1</v>
      </c>
      <c r="R1551" s="7">
        <v>0</v>
      </c>
      <c r="S1551" s="7">
        <v>0</v>
      </c>
      <c r="T1551" s="7">
        <v>0</v>
      </c>
      <c r="U1551" s="7">
        <v>0</v>
      </c>
      <c r="V1551" s="7">
        <v>0</v>
      </c>
      <c r="W1551" s="7">
        <v>0</v>
      </c>
      <c r="X1551" s="7">
        <v>0</v>
      </c>
      <c r="Y1551" s="7">
        <v>0</v>
      </c>
      <c r="Z1551" s="7"/>
      <c r="AA1551" s="7">
        <v>0</v>
      </c>
      <c r="AB1551" s="7">
        <v>0</v>
      </c>
      <c r="AC1551" s="7"/>
      <c r="AD1551" s="7"/>
      <c r="AE1551" s="7"/>
      <c r="AF1551" s="7"/>
      <c r="AG1551" s="7"/>
      <c r="AH1551" s="7">
        <v>0</v>
      </c>
    </row>
    <row r="1552" spans="1:34" ht="14.25" customHeight="1">
      <c r="A1552" s="27">
        <v>42522</v>
      </c>
      <c r="B1552" s="7" t="s">
        <v>65</v>
      </c>
      <c r="C1552" s="7" t="s">
        <v>1865</v>
      </c>
      <c r="D1552" s="7" t="s">
        <v>734</v>
      </c>
      <c r="E1552" s="7" t="s">
        <v>943</v>
      </c>
      <c r="F1552" s="7">
        <v>2</v>
      </c>
      <c r="G1552" s="7">
        <v>0</v>
      </c>
      <c r="H1552" s="7">
        <v>0</v>
      </c>
      <c r="I1552" s="7" t="s">
        <v>99</v>
      </c>
      <c r="J1552" s="7">
        <v>1</v>
      </c>
      <c r="K1552" s="7" t="s">
        <v>99</v>
      </c>
      <c r="L1552" s="7" t="s">
        <v>99</v>
      </c>
      <c r="M1552" s="7" t="s">
        <v>99</v>
      </c>
      <c r="N1552" s="7" t="s">
        <v>99</v>
      </c>
      <c r="O1552" s="7" t="s">
        <v>99</v>
      </c>
      <c r="P1552" s="7">
        <v>0</v>
      </c>
      <c r="Q1552" s="7">
        <v>1</v>
      </c>
      <c r="R1552" s="7">
        <v>0</v>
      </c>
      <c r="S1552" s="7">
        <v>0</v>
      </c>
      <c r="T1552" s="7">
        <v>0</v>
      </c>
      <c r="U1552" s="7">
        <v>0</v>
      </c>
      <c r="V1552" s="7">
        <v>0</v>
      </c>
      <c r="W1552" s="7">
        <v>0</v>
      </c>
      <c r="X1552" s="7">
        <v>0</v>
      </c>
      <c r="Y1552" s="7">
        <v>0</v>
      </c>
      <c r="Z1552" s="7"/>
      <c r="AA1552" s="7">
        <v>0</v>
      </c>
      <c r="AB1552" s="7">
        <v>0</v>
      </c>
      <c r="AC1552" s="7"/>
      <c r="AD1552" s="7"/>
      <c r="AE1552" s="7"/>
      <c r="AF1552" s="7"/>
      <c r="AG1552" s="7"/>
      <c r="AH1552" s="7">
        <v>0</v>
      </c>
    </row>
    <row r="1553" spans="1:34" ht="14.25" customHeight="1">
      <c r="A1553" s="27">
        <v>42522</v>
      </c>
      <c r="B1553" s="7" t="s">
        <v>65</v>
      </c>
      <c r="C1553" s="7" t="s">
        <v>1865</v>
      </c>
      <c r="D1553" s="7" t="s">
        <v>734</v>
      </c>
      <c r="E1553" s="7" t="s">
        <v>1861</v>
      </c>
      <c r="F1553" s="7">
        <v>2</v>
      </c>
      <c r="G1553" s="7">
        <v>0</v>
      </c>
      <c r="H1553" s="7">
        <v>0</v>
      </c>
      <c r="I1553" s="7" t="s">
        <v>99</v>
      </c>
      <c r="J1553" s="7">
        <v>1</v>
      </c>
      <c r="K1553" s="7" t="s">
        <v>99</v>
      </c>
      <c r="L1553" s="7" t="s">
        <v>99</v>
      </c>
      <c r="M1553" s="7" t="s">
        <v>99</v>
      </c>
      <c r="N1553" s="7" t="s">
        <v>99</v>
      </c>
      <c r="O1553" s="7" t="s">
        <v>99</v>
      </c>
      <c r="P1553" s="7">
        <v>0</v>
      </c>
      <c r="Q1553" s="7">
        <v>1</v>
      </c>
      <c r="R1553" s="7">
        <v>0</v>
      </c>
      <c r="S1553" s="7">
        <v>0</v>
      </c>
      <c r="T1553" s="7">
        <v>0</v>
      </c>
      <c r="U1553" s="7">
        <v>0</v>
      </c>
      <c r="V1553" s="7">
        <v>0</v>
      </c>
      <c r="W1553" s="7">
        <v>0</v>
      </c>
      <c r="X1553" s="7">
        <v>0</v>
      </c>
      <c r="Y1553" s="7">
        <v>0</v>
      </c>
      <c r="Z1553" s="7"/>
      <c r="AA1553" s="7">
        <v>0</v>
      </c>
      <c r="AB1553" s="7">
        <v>0</v>
      </c>
      <c r="AC1553" s="7"/>
      <c r="AD1553" s="7"/>
      <c r="AE1553" s="7"/>
      <c r="AF1553" s="7"/>
      <c r="AG1553" s="7"/>
      <c r="AH1553" s="7">
        <v>0</v>
      </c>
    </row>
    <row r="1554" spans="1:34" ht="14.25" customHeight="1">
      <c r="A1554" s="27">
        <v>42522</v>
      </c>
      <c r="B1554" s="7" t="s">
        <v>65</v>
      </c>
      <c r="C1554" s="7" t="s">
        <v>1865</v>
      </c>
      <c r="D1554" s="7" t="s">
        <v>734</v>
      </c>
      <c r="E1554" s="7" t="s">
        <v>1862</v>
      </c>
      <c r="F1554" s="7">
        <v>0</v>
      </c>
      <c r="G1554" s="7">
        <v>0</v>
      </c>
      <c r="H1554" s="7">
        <v>0</v>
      </c>
      <c r="I1554" s="7" t="s">
        <v>99</v>
      </c>
      <c r="J1554" s="7">
        <v>0</v>
      </c>
      <c r="K1554" s="7" t="s">
        <v>99</v>
      </c>
      <c r="L1554" s="7" t="s">
        <v>99</v>
      </c>
      <c r="M1554" s="7" t="s">
        <v>99</v>
      </c>
      <c r="N1554" s="7" t="s">
        <v>99</v>
      </c>
      <c r="O1554" s="7" t="s">
        <v>99</v>
      </c>
      <c r="P1554" s="7">
        <v>0</v>
      </c>
      <c r="Q1554" s="7">
        <v>0</v>
      </c>
      <c r="R1554" s="7">
        <v>0</v>
      </c>
      <c r="S1554" s="7">
        <v>0</v>
      </c>
      <c r="T1554" s="7">
        <v>0</v>
      </c>
      <c r="U1554" s="7">
        <v>0</v>
      </c>
      <c r="V1554" s="7">
        <v>0</v>
      </c>
      <c r="W1554" s="7">
        <v>0</v>
      </c>
      <c r="X1554" s="7">
        <v>0</v>
      </c>
      <c r="Y1554" s="7">
        <v>0</v>
      </c>
      <c r="Z1554" s="7"/>
      <c r="AA1554" s="7">
        <v>0</v>
      </c>
      <c r="AB1554" s="7">
        <v>0</v>
      </c>
      <c r="AC1554" s="7"/>
      <c r="AD1554" s="7"/>
      <c r="AE1554" s="7"/>
      <c r="AF1554" s="7"/>
      <c r="AG1554" s="7"/>
      <c r="AH1554" s="7">
        <v>0</v>
      </c>
    </row>
    <row r="1555" spans="1:34" ht="14.25" customHeight="1">
      <c r="A1555" s="27">
        <v>42522</v>
      </c>
      <c r="B1555" s="7" t="s">
        <v>65</v>
      </c>
      <c r="C1555" s="7" t="s">
        <v>1865</v>
      </c>
      <c r="D1555" s="7" t="s">
        <v>1866</v>
      </c>
      <c r="E1555" s="7" t="s">
        <v>1843</v>
      </c>
      <c r="F1555" s="7">
        <v>2</v>
      </c>
      <c r="G1555" s="7">
        <v>0</v>
      </c>
      <c r="H1555" s="7">
        <v>0</v>
      </c>
      <c r="I1555" s="7" t="s">
        <v>99</v>
      </c>
      <c r="J1555" s="7">
        <v>1</v>
      </c>
      <c r="K1555" s="7" t="s">
        <v>99</v>
      </c>
      <c r="L1555" s="7" t="s">
        <v>99</v>
      </c>
      <c r="M1555" s="7" t="s">
        <v>99</v>
      </c>
      <c r="N1555" s="7" t="s">
        <v>99</v>
      </c>
      <c r="O1555" s="7" t="s">
        <v>99</v>
      </c>
      <c r="P1555" s="7">
        <v>0</v>
      </c>
      <c r="Q1555" s="7">
        <v>1</v>
      </c>
      <c r="R1555" s="7">
        <v>0</v>
      </c>
      <c r="S1555" s="7">
        <v>0</v>
      </c>
      <c r="T1555" s="7">
        <v>0</v>
      </c>
      <c r="U1555" s="7">
        <v>0</v>
      </c>
      <c r="V1555" s="7">
        <v>0</v>
      </c>
      <c r="W1555" s="7">
        <v>0</v>
      </c>
      <c r="X1555" s="7">
        <v>0</v>
      </c>
      <c r="Y1555" s="7">
        <v>0</v>
      </c>
      <c r="Z1555" s="7"/>
      <c r="AA1555" s="7">
        <v>0</v>
      </c>
      <c r="AB1555" s="7">
        <v>0</v>
      </c>
      <c r="AC1555" s="7"/>
      <c r="AD1555" s="7"/>
      <c r="AE1555" s="7"/>
      <c r="AF1555" s="7"/>
      <c r="AG1555" s="7"/>
      <c r="AH1555" s="7">
        <v>0</v>
      </c>
    </row>
    <row r="1556" spans="1:34" ht="14.25" customHeight="1">
      <c r="A1556" s="27">
        <v>42522</v>
      </c>
      <c r="B1556" s="7" t="s">
        <v>65</v>
      </c>
      <c r="C1556" s="7" t="s">
        <v>1865</v>
      </c>
      <c r="D1556" s="7" t="s">
        <v>1866</v>
      </c>
      <c r="E1556" s="7" t="s">
        <v>943</v>
      </c>
      <c r="F1556" s="7">
        <v>2</v>
      </c>
      <c r="G1556" s="7">
        <v>0</v>
      </c>
      <c r="H1556" s="7">
        <v>0</v>
      </c>
      <c r="I1556" s="7" t="s">
        <v>99</v>
      </c>
      <c r="J1556" s="7">
        <v>1</v>
      </c>
      <c r="K1556" s="7" t="s">
        <v>99</v>
      </c>
      <c r="L1556" s="7" t="s">
        <v>99</v>
      </c>
      <c r="M1556" s="7" t="s">
        <v>99</v>
      </c>
      <c r="N1556" s="7" t="s">
        <v>99</v>
      </c>
      <c r="O1556" s="7" t="s">
        <v>99</v>
      </c>
      <c r="P1556" s="7">
        <v>0</v>
      </c>
      <c r="Q1556" s="7">
        <v>1</v>
      </c>
      <c r="R1556" s="7">
        <v>0</v>
      </c>
      <c r="S1556" s="7">
        <v>0</v>
      </c>
      <c r="T1556" s="7">
        <v>0</v>
      </c>
      <c r="U1556" s="7">
        <v>0</v>
      </c>
      <c r="V1556" s="7">
        <v>0</v>
      </c>
      <c r="W1556" s="7">
        <v>0</v>
      </c>
      <c r="X1556" s="7">
        <v>0</v>
      </c>
      <c r="Y1556" s="7">
        <v>0</v>
      </c>
      <c r="Z1556" s="7"/>
      <c r="AA1556" s="7">
        <v>0</v>
      </c>
      <c r="AB1556" s="7">
        <v>0</v>
      </c>
      <c r="AC1556" s="7"/>
      <c r="AD1556" s="7"/>
      <c r="AE1556" s="7"/>
      <c r="AF1556" s="7"/>
      <c r="AG1556" s="7"/>
      <c r="AH1556" s="7">
        <v>0</v>
      </c>
    </row>
    <row r="1557" spans="1:34" ht="14.25" customHeight="1">
      <c r="A1557" s="27">
        <v>42522</v>
      </c>
      <c r="B1557" s="7" t="s">
        <v>65</v>
      </c>
      <c r="C1557" s="7" t="s">
        <v>1865</v>
      </c>
      <c r="D1557" s="7" t="s">
        <v>1866</v>
      </c>
      <c r="E1557" s="7" t="s">
        <v>1861</v>
      </c>
      <c r="F1557" s="7">
        <v>2</v>
      </c>
      <c r="G1557" s="7">
        <v>0</v>
      </c>
      <c r="H1557" s="7">
        <v>0</v>
      </c>
      <c r="I1557" s="7" t="s">
        <v>99</v>
      </c>
      <c r="J1557" s="7">
        <v>1</v>
      </c>
      <c r="K1557" s="7" t="s">
        <v>99</v>
      </c>
      <c r="L1557" s="7" t="s">
        <v>99</v>
      </c>
      <c r="M1557" s="7" t="s">
        <v>99</v>
      </c>
      <c r="N1557" s="7" t="s">
        <v>99</v>
      </c>
      <c r="O1557" s="7" t="s">
        <v>99</v>
      </c>
      <c r="P1557" s="7">
        <v>0</v>
      </c>
      <c r="Q1557" s="7">
        <v>1</v>
      </c>
      <c r="R1557" s="7">
        <v>0</v>
      </c>
      <c r="S1557" s="7">
        <v>0</v>
      </c>
      <c r="T1557" s="7">
        <v>0</v>
      </c>
      <c r="U1557" s="7">
        <v>0</v>
      </c>
      <c r="V1557" s="7">
        <v>0</v>
      </c>
      <c r="W1557" s="7">
        <v>0</v>
      </c>
      <c r="X1557" s="7">
        <v>0</v>
      </c>
      <c r="Y1557" s="7">
        <v>0</v>
      </c>
      <c r="Z1557" s="7"/>
      <c r="AA1557" s="7">
        <v>0</v>
      </c>
      <c r="AB1557" s="7">
        <v>0</v>
      </c>
      <c r="AC1557" s="7"/>
      <c r="AD1557" s="7"/>
      <c r="AE1557" s="7"/>
      <c r="AF1557" s="7"/>
      <c r="AG1557" s="7"/>
      <c r="AH1557" s="7">
        <v>0</v>
      </c>
    </row>
    <row r="1558" spans="1:34" ht="14.25" customHeight="1">
      <c r="A1558" s="27">
        <v>42522</v>
      </c>
      <c r="B1558" s="7" t="s">
        <v>65</v>
      </c>
      <c r="C1558" s="7" t="s">
        <v>1865</v>
      </c>
      <c r="D1558" s="7" t="s">
        <v>1866</v>
      </c>
      <c r="E1558" s="7" t="s">
        <v>1862</v>
      </c>
      <c r="F1558" s="7">
        <v>0</v>
      </c>
      <c r="G1558" s="7">
        <v>0</v>
      </c>
      <c r="H1558" s="7">
        <v>0</v>
      </c>
      <c r="I1558" s="7" t="s">
        <v>99</v>
      </c>
      <c r="J1558" s="7">
        <v>0</v>
      </c>
      <c r="K1558" s="7" t="s">
        <v>99</v>
      </c>
      <c r="L1558" s="7" t="s">
        <v>99</v>
      </c>
      <c r="M1558" s="7" t="s">
        <v>99</v>
      </c>
      <c r="N1558" s="7" t="s">
        <v>99</v>
      </c>
      <c r="O1558" s="7" t="s">
        <v>99</v>
      </c>
      <c r="P1558" s="7">
        <v>0</v>
      </c>
      <c r="Q1558" s="7">
        <v>0</v>
      </c>
      <c r="R1558" s="7">
        <v>0</v>
      </c>
      <c r="S1558" s="7">
        <v>0</v>
      </c>
      <c r="T1558" s="7">
        <v>0</v>
      </c>
      <c r="U1558" s="7">
        <v>0</v>
      </c>
      <c r="V1558" s="7">
        <v>0</v>
      </c>
      <c r="W1558" s="7">
        <v>0</v>
      </c>
      <c r="X1558" s="7">
        <v>0</v>
      </c>
      <c r="Y1558" s="7">
        <v>0</v>
      </c>
      <c r="Z1558" s="7"/>
      <c r="AA1558" s="7">
        <v>0</v>
      </c>
      <c r="AB1558" s="7">
        <v>0</v>
      </c>
      <c r="AC1558" s="7"/>
      <c r="AD1558" s="7"/>
      <c r="AE1558" s="7"/>
      <c r="AF1558" s="7"/>
      <c r="AG1558" s="7"/>
      <c r="AH1558" s="7">
        <v>0</v>
      </c>
    </row>
    <row r="1559" spans="1:34" ht="14.25" customHeight="1">
      <c r="A1559" s="27">
        <v>42522</v>
      </c>
      <c r="B1559" s="7" t="s">
        <v>65</v>
      </c>
      <c r="C1559" s="7" t="s">
        <v>1865</v>
      </c>
      <c r="D1559" s="7" t="s">
        <v>1374</v>
      </c>
      <c r="E1559" s="7" t="s">
        <v>1843</v>
      </c>
      <c r="F1559" s="7">
        <v>0</v>
      </c>
      <c r="G1559" s="7">
        <v>0</v>
      </c>
      <c r="H1559" s="7">
        <v>0</v>
      </c>
      <c r="I1559" s="7">
        <v>0</v>
      </c>
      <c r="J1559" s="7">
        <v>0</v>
      </c>
      <c r="K1559" s="7">
        <v>0</v>
      </c>
      <c r="L1559" s="7">
        <v>0</v>
      </c>
      <c r="M1559" s="7">
        <v>0</v>
      </c>
      <c r="N1559" s="7">
        <v>0</v>
      </c>
      <c r="O1559" s="7">
        <v>0</v>
      </c>
      <c r="P1559" s="7">
        <v>0</v>
      </c>
      <c r="Q1559" s="7">
        <v>0</v>
      </c>
      <c r="R1559" s="7">
        <v>0</v>
      </c>
      <c r="S1559" s="7">
        <v>0</v>
      </c>
      <c r="T1559" s="7">
        <v>0</v>
      </c>
      <c r="U1559" s="7">
        <v>0</v>
      </c>
      <c r="V1559" s="7">
        <v>0</v>
      </c>
      <c r="W1559" s="7">
        <v>0</v>
      </c>
      <c r="X1559" s="7">
        <v>0</v>
      </c>
      <c r="Y1559" s="7">
        <v>0</v>
      </c>
      <c r="Z1559" s="7"/>
      <c r="AA1559" s="7">
        <v>0</v>
      </c>
      <c r="AB1559" s="7">
        <v>0</v>
      </c>
      <c r="AC1559" s="7"/>
      <c r="AD1559" s="7"/>
      <c r="AE1559" s="7"/>
      <c r="AF1559" s="7"/>
      <c r="AG1559" s="7"/>
      <c r="AH1559" s="7">
        <v>0</v>
      </c>
    </row>
    <row r="1560" spans="1:34" ht="14.25" customHeight="1">
      <c r="A1560" s="27">
        <v>42522</v>
      </c>
      <c r="B1560" s="7" t="s">
        <v>65</v>
      </c>
      <c r="C1560" s="7" t="s">
        <v>1865</v>
      </c>
      <c r="D1560" s="7" t="s">
        <v>1374</v>
      </c>
      <c r="E1560" s="7" t="s">
        <v>943</v>
      </c>
      <c r="F1560" s="7">
        <v>0</v>
      </c>
      <c r="G1560" s="7">
        <v>0</v>
      </c>
      <c r="H1560" s="7">
        <v>0</v>
      </c>
      <c r="I1560" s="7">
        <v>0</v>
      </c>
      <c r="J1560" s="7">
        <v>0</v>
      </c>
      <c r="K1560" s="7">
        <v>0</v>
      </c>
      <c r="L1560" s="7">
        <v>0</v>
      </c>
      <c r="M1560" s="7">
        <v>0</v>
      </c>
      <c r="N1560" s="7">
        <v>0</v>
      </c>
      <c r="O1560" s="7">
        <v>0</v>
      </c>
      <c r="P1560" s="7">
        <v>0</v>
      </c>
      <c r="Q1560" s="7">
        <v>0</v>
      </c>
      <c r="R1560" s="7">
        <v>0</v>
      </c>
      <c r="S1560" s="7">
        <v>0</v>
      </c>
      <c r="T1560" s="7">
        <v>0</v>
      </c>
      <c r="U1560" s="7">
        <v>0</v>
      </c>
      <c r="V1560" s="7">
        <v>0</v>
      </c>
      <c r="W1560" s="7">
        <v>0</v>
      </c>
      <c r="X1560" s="7">
        <v>0</v>
      </c>
      <c r="Y1560" s="7">
        <v>0</v>
      </c>
      <c r="Z1560" s="7"/>
      <c r="AA1560" s="7">
        <v>0</v>
      </c>
      <c r="AB1560" s="7">
        <v>0</v>
      </c>
      <c r="AC1560" s="7"/>
      <c r="AD1560" s="7"/>
      <c r="AE1560" s="7"/>
      <c r="AF1560" s="7"/>
      <c r="AG1560" s="7"/>
      <c r="AH1560" s="7">
        <v>0</v>
      </c>
    </row>
    <row r="1561" spans="1:34" ht="14.25" customHeight="1">
      <c r="A1561" s="27">
        <v>42522</v>
      </c>
      <c r="B1561" s="7" t="s">
        <v>65</v>
      </c>
      <c r="C1561" s="7" t="s">
        <v>1865</v>
      </c>
      <c r="D1561" s="7" t="s">
        <v>1374</v>
      </c>
      <c r="E1561" s="7" t="s">
        <v>1861</v>
      </c>
      <c r="F1561" s="7">
        <v>0</v>
      </c>
      <c r="G1561" s="7">
        <v>0</v>
      </c>
      <c r="H1561" s="7">
        <v>0</v>
      </c>
      <c r="I1561" s="7">
        <v>0</v>
      </c>
      <c r="J1561" s="7">
        <v>0</v>
      </c>
      <c r="K1561" s="7">
        <v>0</v>
      </c>
      <c r="L1561" s="7">
        <v>0</v>
      </c>
      <c r="M1561" s="7">
        <v>0</v>
      </c>
      <c r="N1561" s="7">
        <v>0</v>
      </c>
      <c r="O1561" s="7">
        <v>0</v>
      </c>
      <c r="P1561" s="7">
        <v>0</v>
      </c>
      <c r="Q1561" s="7">
        <v>0</v>
      </c>
      <c r="R1561" s="7">
        <v>0</v>
      </c>
      <c r="S1561" s="7">
        <v>0</v>
      </c>
      <c r="T1561" s="7">
        <v>0</v>
      </c>
      <c r="U1561" s="7">
        <v>0</v>
      </c>
      <c r="V1561" s="7">
        <v>0</v>
      </c>
      <c r="W1561" s="7">
        <v>0</v>
      </c>
      <c r="X1561" s="7">
        <v>0</v>
      </c>
      <c r="Y1561" s="7">
        <v>0</v>
      </c>
      <c r="Z1561" s="7"/>
      <c r="AA1561" s="7">
        <v>0</v>
      </c>
      <c r="AB1561" s="7">
        <v>0</v>
      </c>
      <c r="AC1561" s="7"/>
      <c r="AD1561" s="7"/>
      <c r="AE1561" s="7"/>
      <c r="AF1561" s="7"/>
      <c r="AG1561" s="7"/>
      <c r="AH1561" s="7">
        <v>0</v>
      </c>
    </row>
    <row r="1562" spans="1:34" ht="14.25" customHeight="1">
      <c r="A1562" s="27">
        <v>42522</v>
      </c>
      <c r="B1562" s="7" t="s">
        <v>65</v>
      </c>
      <c r="C1562" s="7" t="s">
        <v>1865</v>
      </c>
      <c r="D1562" s="7" t="s">
        <v>1374</v>
      </c>
      <c r="E1562" s="7" t="s">
        <v>1862</v>
      </c>
      <c r="F1562" s="7">
        <v>0</v>
      </c>
      <c r="G1562" s="7">
        <v>0</v>
      </c>
      <c r="H1562" s="7">
        <v>0</v>
      </c>
      <c r="I1562" s="7">
        <v>0</v>
      </c>
      <c r="J1562" s="7">
        <v>0</v>
      </c>
      <c r="K1562" s="7">
        <v>0</v>
      </c>
      <c r="L1562" s="7">
        <v>0</v>
      </c>
      <c r="M1562" s="7">
        <v>0</v>
      </c>
      <c r="N1562" s="7">
        <v>0</v>
      </c>
      <c r="O1562" s="7">
        <v>0</v>
      </c>
      <c r="P1562" s="7">
        <v>0</v>
      </c>
      <c r="Q1562" s="7">
        <v>0</v>
      </c>
      <c r="R1562" s="7">
        <v>0</v>
      </c>
      <c r="S1562" s="7">
        <v>0</v>
      </c>
      <c r="T1562" s="7">
        <v>0</v>
      </c>
      <c r="U1562" s="7">
        <v>0</v>
      </c>
      <c r="V1562" s="7">
        <v>0</v>
      </c>
      <c r="W1562" s="7">
        <v>0</v>
      </c>
      <c r="X1562" s="7">
        <v>0</v>
      </c>
      <c r="Y1562" s="7">
        <v>0</v>
      </c>
      <c r="Z1562" s="7"/>
      <c r="AA1562" s="7">
        <v>0</v>
      </c>
      <c r="AB1562" s="7">
        <v>0</v>
      </c>
      <c r="AC1562" s="7"/>
      <c r="AD1562" s="7"/>
      <c r="AE1562" s="7"/>
      <c r="AF1562" s="7"/>
      <c r="AG1562" s="7"/>
      <c r="AH1562" s="7">
        <v>0</v>
      </c>
    </row>
    <row r="1563" spans="1:34" ht="14.25" customHeight="1">
      <c r="A1563" s="27">
        <v>42522</v>
      </c>
      <c r="B1563" s="7" t="s">
        <v>65</v>
      </c>
      <c r="C1563" s="7" t="s">
        <v>405</v>
      </c>
      <c r="D1563" s="7" t="s">
        <v>734</v>
      </c>
      <c r="E1563" s="7" t="s">
        <v>1843</v>
      </c>
      <c r="F1563" s="7">
        <v>0</v>
      </c>
      <c r="G1563" s="7">
        <v>0</v>
      </c>
      <c r="H1563" s="7">
        <v>0</v>
      </c>
      <c r="I1563" s="7">
        <v>0</v>
      </c>
      <c r="J1563" s="7">
        <v>0</v>
      </c>
      <c r="K1563" s="7">
        <v>0</v>
      </c>
      <c r="L1563" s="7">
        <v>0</v>
      </c>
      <c r="M1563" s="7">
        <v>0</v>
      </c>
      <c r="N1563" s="7">
        <v>0</v>
      </c>
      <c r="O1563" s="7">
        <v>0</v>
      </c>
      <c r="P1563" s="7">
        <v>0</v>
      </c>
      <c r="Q1563" s="7">
        <v>0</v>
      </c>
      <c r="R1563" s="7">
        <v>0</v>
      </c>
      <c r="S1563" s="7">
        <v>0</v>
      </c>
      <c r="T1563" s="7">
        <v>0</v>
      </c>
      <c r="U1563" s="7">
        <v>0</v>
      </c>
      <c r="V1563" s="7">
        <v>0</v>
      </c>
      <c r="W1563" s="7">
        <v>0</v>
      </c>
      <c r="X1563" s="7">
        <v>0</v>
      </c>
      <c r="Y1563" s="7">
        <v>0</v>
      </c>
      <c r="Z1563" s="7"/>
      <c r="AA1563" s="7">
        <v>0</v>
      </c>
      <c r="AB1563" s="7">
        <v>0</v>
      </c>
      <c r="AC1563" s="7"/>
      <c r="AD1563" s="7"/>
      <c r="AE1563" s="7"/>
      <c r="AF1563" s="7"/>
      <c r="AG1563" s="7"/>
      <c r="AH1563" s="7">
        <v>0</v>
      </c>
    </row>
    <row r="1564" spans="1:34" ht="14.25" customHeight="1">
      <c r="A1564" s="27">
        <v>42522</v>
      </c>
      <c r="B1564" s="7" t="s">
        <v>65</v>
      </c>
      <c r="C1564" s="7" t="s">
        <v>405</v>
      </c>
      <c r="D1564" s="7" t="s">
        <v>734</v>
      </c>
      <c r="E1564" s="7" t="s">
        <v>943</v>
      </c>
      <c r="F1564" s="7">
        <v>0</v>
      </c>
      <c r="G1564" s="7">
        <v>0</v>
      </c>
      <c r="H1564" s="7">
        <v>0</v>
      </c>
      <c r="I1564" s="7">
        <v>0</v>
      </c>
      <c r="J1564" s="7">
        <v>0</v>
      </c>
      <c r="K1564" s="7">
        <v>0</v>
      </c>
      <c r="L1564" s="7">
        <v>0</v>
      </c>
      <c r="M1564" s="7">
        <v>0</v>
      </c>
      <c r="N1564" s="7">
        <v>0</v>
      </c>
      <c r="O1564" s="7">
        <v>0</v>
      </c>
      <c r="P1564" s="7">
        <v>0</v>
      </c>
      <c r="Q1564" s="7">
        <v>0</v>
      </c>
      <c r="R1564" s="7">
        <v>0</v>
      </c>
      <c r="S1564" s="7">
        <v>0</v>
      </c>
      <c r="T1564" s="7">
        <v>0</v>
      </c>
      <c r="U1564" s="7">
        <v>0</v>
      </c>
      <c r="V1564" s="7">
        <v>0</v>
      </c>
      <c r="W1564" s="7">
        <v>0</v>
      </c>
      <c r="X1564" s="7">
        <v>0</v>
      </c>
      <c r="Y1564" s="7">
        <v>0</v>
      </c>
      <c r="Z1564" s="7"/>
      <c r="AA1564" s="7">
        <v>0</v>
      </c>
      <c r="AB1564" s="7">
        <v>0</v>
      </c>
      <c r="AC1564" s="7"/>
      <c r="AD1564" s="7"/>
      <c r="AE1564" s="7"/>
      <c r="AF1564" s="7"/>
      <c r="AG1564" s="7"/>
      <c r="AH1564" s="7">
        <v>0</v>
      </c>
    </row>
    <row r="1565" spans="1:34" ht="14.25" customHeight="1">
      <c r="A1565" s="27">
        <v>42522</v>
      </c>
      <c r="B1565" s="7" t="s">
        <v>65</v>
      </c>
      <c r="C1565" s="7" t="s">
        <v>405</v>
      </c>
      <c r="D1565" s="7" t="s">
        <v>734</v>
      </c>
      <c r="E1565" s="7" t="s">
        <v>1861</v>
      </c>
      <c r="F1565" s="7">
        <v>0</v>
      </c>
      <c r="G1565" s="7">
        <v>0</v>
      </c>
      <c r="H1565" s="7">
        <v>0</v>
      </c>
      <c r="I1565" s="7">
        <v>0</v>
      </c>
      <c r="J1565" s="7">
        <v>0</v>
      </c>
      <c r="K1565" s="7">
        <v>0</v>
      </c>
      <c r="L1565" s="7">
        <v>0</v>
      </c>
      <c r="M1565" s="7">
        <v>0</v>
      </c>
      <c r="N1565" s="7">
        <v>0</v>
      </c>
      <c r="O1565" s="7">
        <v>0</v>
      </c>
      <c r="P1565" s="7">
        <v>0</v>
      </c>
      <c r="Q1565" s="7">
        <v>0</v>
      </c>
      <c r="R1565" s="7">
        <v>0</v>
      </c>
      <c r="S1565" s="7">
        <v>0</v>
      </c>
      <c r="T1565" s="7">
        <v>0</v>
      </c>
      <c r="U1565" s="7">
        <v>0</v>
      </c>
      <c r="V1565" s="7">
        <v>0</v>
      </c>
      <c r="W1565" s="7">
        <v>0</v>
      </c>
      <c r="X1565" s="7">
        <v>0</v>
      </c>
      <c r="Y1565" s="7">
        <v>0</v>
      </c>
      <c r="Z1565" s="7"/>
      <c r="AA1565" s="7">
        <v>0</v>
      </c>
      <c r="AB1565" s="7">
        <v>0</v>
      </c>
      <c r="AC1565" s="7"/>
      <c r="AD1565" s="7"/>
      <c r="AE1565" s="7"/>
      <c r="AF1565" s="7"/>
      <c r="AG1565" s="7"/>
      <c r="AH1565" s="7">
        <v>0</v>
      </c>
    </row>
    <row r="1566" spans="1:34" ht="14.25" customHeight="1">
      <c r="A1566" s="27">
        <v>42522</v>
      </c>
      <c r="B1566" s="7" t="s">
        <v>65</v>
      </c>
      <c r="C1566" s="7" t="s">
        <v>405</v>
      </c>
      <c r="D1566" s="7" t="s">
        <v>734</v>
      </c>
      <c r="E1566" s="7" t="s">
        <v>1862</v>
      </c>
      <c r="F1566" s="7">
        <v>0</v>
      </c>
      <c r="G1566" s="7">
        <v>0</v>
      </c>
      <c r="H1566" s="7">
        <v>0</v>
      </c>
      <c r="I1566" s="7">
        <v>0</v>
      </c>
      <c r="J1566" s="7">
        <v>0</v>
      </c>
      <c r="K1566" s="7">
        <v>0</v>
      </c>
      <c r="L1566" s="7">
        <v>0</v>
      </c>
      <c r="M1566" s="7">
        <v>0</v>
      </c>
      <c r="N1566" s="7">
        <v>0</v>
      </c>
      <c r="O1566" s="7">
        <v>0</v>
      </c>
      <c r="P1566" s="7">
        <v>0</v>
      </c>
      <c r="Q1566" s="7">
        <v>0</v>
      </c>
      <c r="R1566" s="7">
        <v>0</v>
      </c>
      <c r="S1566" s="7">
        <v>0</v>
      </c>
      <c r="T1566" s="7">
        <v>0</v>
      </c>
      <c r="U1566" s="7">
        <v>0</v>
      </c>
      <c r="V1566" s="7">
        <v>0</v>
      </c>
      <c r="W1566" s="7">
        <v>0</v>
      </c>
      <c r="X1566" s="7">
        <v>0</v>
      </c>
      <c r="Y1566" s="7">
        <v>0</v>
      </c>
      <c r="Z1566" s="7"/>
      <c r="AA1566" s="7">
        <v>0</v>
      </c>
      <c r="AB1566" s="7">
        <v>0</v>
      </c>
      <c r="AC1566" s="7"/>
      <c r="AD1566" s="7"/>
      <c r="AE1566" s="7"/>
      <c r="AF1566" s="7"/>
      <c r="AG1566" s="7"/>
      <c r="AH1566" s="7">
        <v>0</v>
      </c>
    </row>
    <row r="1567" spans="1:34">
      <c r="A1567" s="27">
        <v>42522</v>
      </c>
      <c r="B1567" s="7" t="s">
        <v>751</v>
      </c>
      <c r="C1567" s="7" t="s">
        <v>1151</v>
      </c>
      <c r="D1567" s="7" t="s">
        <v>734</v>
      </c>
      <c r="E1567" s="7" t="s">
        <v>1843</v>
      </c>
      <c r="F1567" s="7">
        <v>79</v>
      </c>
      <c r="G1567" s="7">
        <v>25</v>
      </c>
      <c r="H1567" s="7">
        <v>15</v>
      </c>
      <c r="I1567" s="7" t="s">
        <v>99</v>
      </c>
      <c r="J1567" s="7">
        <v>16</v>
      </c>
      <c r="K1567" s="7" t="s">
        <v>99</v>
      </c>
      <c r="L1567" s="7" t="s">
        <v>99</v>
      </c>
      <c r="M1567" s="7" t="s">
        <v>99</v>
      </c>
      <c r="N1567" s="7" t="s">
        <v>99</v>
      </c>
      <c r="O1567" s="7" t="s">
        <v>99</v>
      </c>
      <c r="P1567" s="7">
        <v>2</v>
      </c>
      <c r="Q1567" s="7">
        <v>2</v>
      </c>
      <c r="R1567" s="7">
        <v>0</v>
      </c>
      <c r="S1567" s="7">
        <v>3</v>
      </c>
      <c r="T1567" s="7">
        <v>1</v>
      </c>
      <c r="U1567" s="7">
        <v>4</v>
      </c>
      <c r="V1567" s="7">
        <v>1</v>
      </c>
      <c r="W1567" s="7">
        <v>1</v>
      </c>
      <c r="X1567" s="7">
        <v>5</v>
      </c>
      <c r="Y1567" s="7">
        <v>0</v>
      </c>
      <c r="Z1567" s="7"/>
      <c r="AA1567" s="7">
        <v>0</v>
      </c>
      <c r="AB1567" s="7">
        <v>1</v>
      </c>
      <c r="AC1567" s="7"/>
      <c r="AD1567" s="7"/>
      <c r="AE1567" s="7"/>
      <c r="AF1567" s="7"/>
      <c r="AG1567" s="7"/>
      <c r="AH1567" s="7">
        <v>3</v>
      </c>
    </row>
    <row r="1568" spans="1:34">
      <c r="A1568" s="27">
        <v>42522</v>
      </c>
      <c r="B1568" s="7" t="s">
        <v>751</v>
      </c>
      <c r="C1568" s="7" t="s">
        <v>1151</v>
      </c>
      <c r="D1568" s="7" t="s">
        <v>734</v>
      </c>
      <c r="E1568" s="7" t="s">
        <v>943</v>
      </c>
      <c r="F1568" s="7">
        <v>2164</v>
      </c>
      <c r="G1568" s="7">
        <v>706</v>
      </c>
      <c r="H1568" s="7">
        <v>238</v>
      </c>
      <c r="I1568" s="7" t="s">
        <v>99</v>
      </c>
      <c r="J1568" s="7">
        <v>913</v>
      </c>
      <c r="K1568" s="7" t="s">
        <v>99</v>
      </c>
      <c r="L1568" s="7" t="s">
        <v>99</v>
      </c>
      <c r="M1568" s="7" t="s">
        <v>99</v>
      </c>
      <c r="N1568" s="7" t="s">
        <v>99</v>
      </c>
      <c r="O1568" s="7" t="s">
        <v>99</v>
      </c>
      <c r="P1568" s="7">
        <v>20</v>
      </c>
      <c r="Q1568" s="7">
        <v>10</v>
      </c>
      <c r="R1568" s="7">
        <v>0</v>
      </c>
      <c r="S1568" s="7">
        <v>109</v>
      </c>
      <c r="T1568" s="7">
        <v>13</v>
      </c>
      <c r="U1568" s="7">
        <v>32</v>
      </c>
      <c r="V1568" s="7">
        <v>26</v>
      </c>
      <c r="W1568" s="7">
        <v>2</v>
      </c>
      <c r="X1568" s="7">
        <v>72</v>
      </c>
      <c r="Y1568" s="7">
        <v>0</v>
      </c>
      <c r="Z1568" s="7"/>
      <c r="AA1568" s="7">
        <v>0</v>
      </c>
      <c r="AB1568" s="7">
        <v>5</v>
      </c>
      <c r="AC1568" s="7"/>
      <c r="AD1568" s="7"/>
      <c r="AE1568" s="7"/>
      <c r="AF1568" s="7"/>
      <c r="AG1568" s="7"/>
      <c r="AH1568" s="7">
        <v>18</v>
      </c>
    </row>
    <row r="1569" spans="1:34">
      <c r="A1569" s="27">
        <v>42522</v>
      </c>
      <c r="B1569" s="7" t="s">
        <v>751</v>
      </c>
      <c r="C1569" s="7" t="s">
        <v>1151</v>
      </c>
      <c r="D1569" s="7" t="s">
        <v>734</v>
      </c>
      <c r="E1569" s="7" t="s">
        <v>1861</v>
      </c>
      <c r="F1569" s="7">
        <v>1452</v>
      </c>
      <c r="G1569" s="7">
        <v>626</v>
      </c>
      <c r="H1569" s="7">
        <v>206</v>
      </c>
      <c r="I1569" s="7" t="s">
        <v>99</v>
      </c>
      <c r="J1569" s="7">
        <v>387</v>
      </c>
      <c r="K1569" s="7" t="s">
        <v>99</v>
      </c>
      <c r="L1569" s="7" t="s">
        <v>99</v>
      </c>
      <c r="M1569" s="7" t="s">
        <v>99</v>
      </c>
      <c r="N1569" s="7" t="s">
        <v>99</v>
      </c>
      <c r="O1569" s="7" t="s">
        <v>99</v>
      </c>
      <c r="P1569" s="7">
        <v>11</v>
      </c>
      <c r="Q1569" s="7">
        <v>3</v>
      </c>
      <c r="R1569" s="7">
        <v>0</v>
      </c>
      <c r="S1569" s="7">
        <v>75</v>
      </c>
      <c r="T1569" s="7">
        <v>11</v>
      </c>
      <c r="U1569" s="7">
        <v>24</v>
      </c>
      <c r="V1569" s="7">
        <v>23</v>
      </c>
      <c r="W1569" s="7">
        <v>1</v>
      </c>
      <c r="X1569" s="7">
        <v>69</v>
      </c>
      <c r="Y1569" s="7">
        <v>0</v>
      </c>
      <c r="Z1569" s="7"/>
      <c r="AA1569" s="7">
        <v>0</v>
      </c>
      <c r="AB1569" s="7">
        <v>5</v>
      </c>
      <c r="AC1569" s="7"/>
      <c r="AD1569" s="7"/>
      <c r="AE1569" s="7"/>
      <c r="AF1569" s="7"/>
      <c r="AG1569" s="7"/>
      <c r="AH1569" s="7">
        <v>11</v>
      </c>
    </row>
    <row r="1570" spans="1:34">
      <c r="A1570" s="27">
        <v>42522</v>
      </c>
      <c r="B1570" s="7" t="s">
        <v>751</v>
      </c>
      <c r="C1570" s="7" t="s">
        <v>1151</v>
      </c>
      <c r="D1570" s="7" t="s">
        <v>734</v>
      </c>
      <c r="E1570" s="7" t="s">
        <v>1862</v>
      </c>
      <c r="F1570" s="7">
        <v>706</v>
      </c>
      <c r="G1570" s="7">
        <v>80</v>
      </c>
      <c r="H1570" s="7">
        <v>32</v>
      </c>
      <c r="I1570" s="7" t="s">
        <v>99</v>
      </c>
      <c r="J1570" s="7">
        <v>526</v>
      </c>
      <c r="K1570" s="7" t="s">
        <v>99</v>
      </c>
      <c r="L1570" s="7" t="s">
        <v>99</v>
      </c>
      <c r="M1570" s="7" t="s">
        <v>99</v>
      </c>
      <c r="N1570" s="7" t="s">
        <v>99</v>
      </c>
      <c r="O1570" s="7" t="s">
        <v>99</v>
      </c>
      <c r="P1570" s="7">
        <v>9</v>
      </c>
      <c r="Q1570" s="7">
        <v>7</v>
      </c>
      <c r="R1570" s="7">
        <v>0</v>
      </c>
      <c r="S1570" s="7">
        <v>34</v>
      </c>
      <c r="T1570" s="7">
        <v>2</v>
      </c>
      <c r="U1570" s="7">
        <v>8</v>
      </c>
      <c r="V1570" s="7">
        <v>3</v>
      </c>
      <c r="W1570" s="7">
        <v>1</v>
      </c>
      <c r="X1570" s="7">
        <v>3</v>
      </c>
      <c r="Y1570" s="7">
        <v>0</v>
      </c>
      <c r="Z1570" s="7"/>
      <c r="AA1570" s="7">
        <v>0</v>
      </c>
      <c r="AB1570" s="7">
        <v>0</v>
      </c>
      <c r="AC1570" s="7"/>
      <c r="AD1570" s="7"/>
      <c r="AE1570" s="7"/>
      <c r="AF1570" s="7"/>
      <c r="AG1570" s="7"/>
      <c r="AH1570" s="7">
        <v>1</v>
      </c>
    </row>
    <row r="1571" spans="1:34" ht="14.25" customHeight="1">
      <c r="A1571" s="27">
        <v>42522</v>
      </c>
      <c r="B1571" s="7" t="s">
        <v>751</v>
      </c>
      <c r="C1571" s="7" t="s">
        <v>1863</v>
      </c>
      <c r="D1571" s="7" t="s">
        <v>734</v>
      </c>
      <c r="E1571" s="7" t="s">
        <v>1843</v>
      </c>
      <c r="F1571" s="7">
        <v>8</v>
      </c>
      <c r="G1571" s="7">
        <v>1</v>
      </c>
      <c r="H1571" s="7">
        <v>3</v>
      </c>
      <c r="I1571" s="7" t="s">
        <v>99</v>
      </c>
      <c r="J1571" s="7">
        <v>3</v>
      </c>
      <c r="K1571" s="7" t="s">
        <v>99</v>
      </c>
      <c r="L1571" s="7" t="s">
        <v>99</v>
      </c>
      <c r="M1571" s="7" t="s">
        <v>99</v>
      </c>
      <c r="N1571" s="7" t="s">
        <v>99</v>
      </c>
      <c r="O1571" s="7" t="s">
        <v>99</v>
      </c>
      <c r="P1571" s="7">
        <v>0</v>
      </c>
      <c r="Q1571" s="7">
        <v>1</v>
      </c>
      <c r="R1571" s="7">
        <v>0</v>
      </c>
      <c r="S1571" s="7">
        <v>0</v>
      </c>
      <c r="T1571" s="7">
        <v>0</v>
      </c>
      <c r="U1571" s="7">
        <v>0</v>
      </c>
      <c r="V1571" s="7">
        <v>0</v>
      </c>
      <c r="W1571" s="7">
        <v>0</v>
      </c>
      <c r="X1571" s="7">
        <v>0</v>
      </c>
      <c r="Y1571" s="7">
        <v>0</v>
      </c>
      <c r="Z1571" s="7"/>
      <c r="AA1571" s="7">
        <v>0</v>
      </c>
      <c r="AB1571" s="7">
        <v>0</v>
      </c>
      <c r="AC1571" s="7"/>
      <c r="AD1571" s="7"/>
      <c r="AE1571" s="7"/>
      <c r="AF1571" s="7"/>
      <c r="AG1571" s="7"/>
      <c r="AH1571" s="7">
        <v>0</v>
      </c>
    </row>
    <row r="1572" spans="1:34" ht="14.25" customHeight="1">
      <c r="A1572" s="27">
        <v>42522</v>
      </c>
      <c r="B1572" s="7" t="s">
        <v>751</v>
      </c>
      <c r="C1572" s="7" t="s">
        <v>1863</v>
      </c>
      <c r="D1572" s="7" t="s">
        <v>734</v>
      </c>
      <c r="E1572" s="7" t="s">
        <v>943</v>
      </c>
      <c r="F1572" s="7">
        <v>13</v>
      </c>
      <c r="G1572" s="7">
        <v>1</v>
      </c>
      <c r="H1572" s="7">
        <v>5</v>
      </c>
      <c r="I1572" s="7" t="s">
        <v>99</v>
      </c>
      <c r="J1572" s="7">
        <v>3</v>
      </c>
      <c r="K1572" s="7" t="s">
        <v>99</v>
      </c>
      <c r="L1572" s="7" t="s">
        <v>99</v>
      </c>
      <c r="M1572" s="7" t="s">
        <v>99</v>
      </c>
      <c r="N1572" s="7" t="s">
        <v>99</v>
      </c>
      <c r="O1572" s="7" t="s">
        <v>99</v>
      </c>
      <c r="P1572" s="7">
        <v>0</v>
      </c>
      <c r="Q1572" s="7">
        <v>4</v>
      </c>
      <c r="R1572" s="7">
        <v>0</v>
      </c>
      <c r="S1572" s="7">
        <v>0</v>
      </c>
      <c r="T1572" s="7">
        <v>0</v>
      </c>
      <c r="U1572" s="7">
        <v>0</v>
      </c>
      <c r="V1572" s="7">
        <v>0</v>
      </c>
      <c r="W1572" s="7">
        <v>0</v>
      </c>
      <c r="X1572" s="7">
        <v>0</v>
      </c>
      <c r="Y1572" s="7">
        <v>0</v>
      </c>
      <c r="Z1572" s="7"/>
      <c r="AA1572" s="7">
        <v>0</v>
      </c>
      <c r="AB1572" s="7">
        <v>0</v>
      </c>
      <c r="AC1572" s="7"/>
      <c r="AD1572" s="7"/>
      <c r="AE1572" s="7"/>
      <c r="AF1572" s="7"/>
      <c r="AG1572" s="7"/>
      <c r="AH1572" s="7">
        <v>0</v>
      </c>
    </row>
    <row r="1573" spans="1:34" ht="14.25" customHeight="1">
      <c r="A1573" s="27">
        <v>42522</v>
      </c>
      <c r="B1573" s="7" t="s">
        <v>751</v>
      </c>
      <c r="C1573" s="7" t="s">
        <v>1863</v>
      </c>
      <c r="D1573" s="7" t="s">
        <v>734</v>
      </c>
      <c r="E1573" s="7" t="s">
        <v>1861</v>
      </c>
      <c r="F1573" s="7">
        <v>8</v>
      </c>
      <c r="G1573" s="7">
        <v>1</v>
      </c>
      <c r="H1573" s="7">
        <v>3</v>
      </c>
      <c r="I1573" s="7" t="s">
        <v>99</v>
      </c>
      <c r="J1573" s="7">
        <v>1</v>
      </c>
      <c r="K1573" s="7" t="s">
        <v>99</v>
      </c>
      <c r="L1573" s="7" t="s">
        <v>99</v>
      </c>
      <c r="M1573" s="7" t="s">
        <v>99</v>
      </c>
      <c r="N1573" s="7" t="s">
        <v>99</v>
      </c>
      <c r="O1573" s="7" t="s">
        <v>99</v>
      </c>
      <c r="P1573" s="7">
        <v>0</v>
      </c>
      <c r="Q1573" s="7">
        <v>3</v>
      </c>
      <c r="R1573" s="7">
        <v>0</v>
      </c>
      <c r="S1573" s="7">
        <v>0</v>
      </c>
      <c r="T1573" s="7">
        <v>0</v>
      </c>
      <c r="U1573" s="7">
        <v>0</v>
      </c>
      <c r="V1573" s="7">
        <v>0</v>
      </c>
      <c r="W1573" s="7">
        <v>0</v>
      </c>
      <c r="X1573" s="7">
        <v>0</v>
      </c>
      <c r="Y1573" s="7">
        <v>0</v>
      </c>
      <c r="Z1573" s="7"/>
      <c r="AA1573" s="7">
        <v>0</v>
      </c>
      <c r="AB1573" s="7">
        <v>0</v>
      </c>
      <c r="AC1573" s="7"/>
      <c r="AD1573" s="7"/>
      <c r="AE1573" s="7"/>
      <c r="AF1573" s="7"/>
      <c r="AG1573" s="7"/>
      <c r="AH1573" s="7">
        <v>0</v>
      </c>
    </row>
    <row r="1574" spans="1:34" ht="14.25" customHeight="1">
      <c r="A1574" s="27">
        <v>42522</v>
      </c>
      <c r="B1574" s="7" t="s">
        <v>751</v>
      </c>
      <c r="C1574" s="7" t="s">
        <v>1863</v>
      </c>
      <c r="D1574" s="7" t="s">
        <v>734</v>
      </c>
      <c r="E1574" s="7" t="s">
        <v>1862</v>
      </c>
      <c r="F1574" s="7">
        <v>5</v>
      </c>
      <c r="G1574" s="7">
        <v>0</v>
      </c>
      <c r="H1574" s="7">
        <v>2</v>
      </c>
      <c r="I1574" s="7" t="s">
        <v>99</v>
      </c>
      <c r="J1574" s="7">
        <v>2</v>
      </c>
      <c r="K1574" s="7" t="s">
        <v>99</v>
      </c>
      <c r="L1574" s="7" t="s">
        <v>99</v>
      </c>
      <c r="M1574" s="7" t="s">
        <v>99</v>
      </c>
      <c r="N1574" s="7" t="s">
        <v>99</v>
      </c>
      <c r="O1574" s="7" t="s">
        <v>99</v>
      </c>
      <c r="P1574" s="7">
        <v>0</v>
      </c>
      <c r="Q1574" s="7">
        <v>1</v>
      </c>
      <c r="R1574" s="7">
        <v>0</v>
      </c>
      <c r="S1574" s="7">
        <v>0</v>
      </c>
      <c r="T1574" s="7">
        <v>0</v>
      </c>
      <c r="U1574" s="7">
        <v>0</v>
      </c>
      <c r="V1574" s="7">
        <v>0</v>
      </c>
      <c r="W1574" s="7">
        <v>0</v>
      </c>
      <c r="X1574" s="7">
        <v>0</v>
      </c>
      <c r="Y1574" s="7">
        <v>0</v>
      </c>
      <c r="Z1574" s="7"/>
      <c r="AA1574" s="7">
        <v>0</v>
      </c>
      <c r="AB1574" s="7">
        <v>0</v>
      </c>
      <c r="AC1574" s="7"/>
      <c r="AD1574" s="7"/>
      <c r="AE1574" s="7"/>
      <c r="AF1574" s="7"/>
      <c r="AG1574" s="7"/>
      <c r="AH1574" s="7">
        <v>0</v>
      </c>
    </row>
    <row r="1575" spans="1:34" ht="14.25" customHeight="1">
      <c r="A1575" s="27">
        <v>42522</v>
      </c>
      <c r="B1575" s="7" t="s">
        <v>751</v>
      </c>
      <c r="C1575" s="7" t="s">
        <v>1865</v>
      </c>
      <c r="D1575" s="7" t="s">
        <v>734</v>
      </c>
      <c r="E1575" s="7" t="s">
        <v>1843</v>
      </c>
      <c r="F1575" s="7">
        <v>71</v>
      </c>
      <c r="G1575" s="7">
        <v>24</v>
      </c>
      <c r="H1575" s="7">
        <v>12</v>
      </c>
      <c r="I1575" s="7" t="s">
        <v>99</v>
      </c>
      <c r="J1575" s="7">
        <v>13</v>
      </c>
      <c r="K1575" s="7" t="s">
        <v>99</v>
      </c>
      <c r="L1575" s="7" t="s">
        <v>99</v>
      </c>
      <c r="M1575" s="7" t="s">
        <v>99</v>
      </c>
      <c r="N1575" s="7" t="s">
        <v>99</v>
      </c>
      <c r="O1575" s="7" t="s">
        <v>99</v>
      </c>
      <c r="P1575" s="7">
        <v>2</v>
      </c>
      <c r="Q1575" s="7">
        <v>1</v>
      </c>
      <c r="R1575" s="7">
        <v>0</v>
      </c>
      <c r="S1575" s="7">
        <v>3</v>
      </c>
      <c r="T1575" s="7">
        <v>1</v>
      </c>
      <c r="U1575" s="7">
        <v>4</v>
      </c>
      <c r="V1575" s="7">
        <v>1</v>
      </c>
      <c r="W1575" s="7">
        <v>1</v>
      </c>
      <c r="X1575" s="7">
        <v>5</v>
      </c>
      <c r="Y1575" s="7">
        <v>0</v>
      </c>
      <c r="Z1575" s="7"/>
      <c r="AA1575" s="7">
        <v>0</v>
      </c>
      <c r="AB1575" s="7">
        <v>1</v>
      </c>
      <c r="AC1575" s="7"/>
      <c r="AD1575" s="7"/>
      <c r="AE1575" s="7"/>
      <c r="AF1575" s="7"/>
      <c r="AG1575" s="7"/>
      <c r="AH1575" s="7">
        <v>3</v>
      </c>
    </row>
    <row r="1576" spans="1:34" ht="14.25" customHeight="1">
      <c r="A1576" s="27">
        <v>42522</v>
      </c>
      <c r="B1576" s="7" t="s">
        <v>751</v>
      </c>
      <c r="C1576" s="7" t="s">
        <v>1865</v>
      </c>
      <c r="D1576" s="7" t="s">
        <v>734</v>
      </c>
      <c r="E1576" s="7" t="s">
        <v>943</v>
      </c>
      <c r="F1576" s="7">
        <v>2151</v>
      </c>
      <c r="G1576" s="7">
        <v>705</v>
      </c>
      <c r="H1576" s="7">
        <v>233</v>
      </c>
      <c r="I1576" s="7" t="s">
        <v>99</v>
      </c>
      <c r="J1576" s="7">
        <v>910</v>
      </c>
      <c r="K1576" s="7" t="s">
        <v>99</v>
      </c>
      <c r="L1576" s="7" t="s">
        <v>99</v>
      </c>
      <c r="M1576" s="7" t="s">
        <v>99</v>
      </c>
      <c r="N1576" s="7" t="s">
        <v>99</v>
      </c>
      <c r="O1576" s="7" t="s">
        <v>99</v>
      </c>
      <c r="P1576" s="7">
        <v>20</v>
      </c>
      <c r="Q1576" s="7">
        <v>6</v>
      </c>
      <c r="R1576" s="7">
        <v>0</v>
      </c>
      <c r="S1576" s="7">
        <v>109</v>
      </c>
      <c r="T1576" s="7">
        <v>13</v>
      </c>
      <c r="U1576" s="7">
        <v>32</v>
      </c>
      <c r="V1576" s="7">
        <v>26</v>
      </c>
      <c r="W1576" s="7">
        <v>2</v>
      </c>
      <c r="X1576" s="7">
        <v>72</v>
      </c>
      <c r="Y1576" s="7">
        <v>0</v>
      </c>
      <c r="Z1576" s="7"/>
      <c r="AA1576" s="7">
        <v>0</v>
      </c>
      <c r="AB1576" s="7">
        <v>5</v>
      </c>
      <c r="AC1576" s="7"/>
      <c r="AD1576" s="7"/>
      <c r="AE1576" s="7"/>
      <c r="AF1576" s="7"/>
      <c r="AG1576" s="7"/>
      <c r="AH1576" s="7">
        <v>18</v>
      </c>
    </row>
    <row r="1577" spans="1:34" ht="14.25" customHeight="1">
      <c r="A1577" s="27">
        <v>42522</v>
      </c>
      <c r="B1577" s="7" t="s">
        <v>751</v>
      </c>
      <c r="C1577" s="7" t="s">
        <v>1865</v>
      </c>
      <c r="D1577" s="7" t="s">
        <v>734</v>
      </c>
      <c r="E1577" s="7" t="s">
        <v>1861</v>
      </c>
      <c r="F1577" s="7">
        <v>1444</v>
      </c>
      <c r="G1577" s="7">
        <v>625</v>
      </c>
      <c r="H1577" s="7">
        <v>203</v>
      </c>
      <c r="I1577" s="7" t="s">
        <v>99</v>
      </c>
      <c r="J1577" s="7">
        <v>386</v>
      </c>
      <c r="K1577" s="7" t="s">
        <v>99</v>
      </c>
      <c r="L1577" s="7" t="s">
        <v>99</v>
      </c>
      <c r="M1577" s="7" t="s">
        <v>99</v>
      </c>
      <c r="N1577" s="7" t="s">
        <v>99</v>
      </c>
      <c r="O1577" s="7" t="s">
        <v>99</v>
      </c>
      <c r="P1577" s="7">
        <v>11</v>
      </c>
      <c r="Q1577" s="7">
        <v>0</v>
      </c>
      <c r="R1577" s="7">
        <v>0</v>
      </c>
      <c r="S1577" s="7">
        <v>75</v>
      </c>
      <c r="T1577" s="7">
        <v>11</v>
      </c>
      <c r="U1577" s="7">
        <v>24</v>
      </c>
      <c r="V1577" s="7">
        <v>23</v>
      </c>
      <c r="W1577" s="7">
        <v>1</v>
      </c>
      <c r="X1577" s="7">
        <v>69</v>
      </c>
      <c r="Y1577" s="7">
        <v>0</v>
      </c>
      <c r="Z1577" s="7"/>
      <c r="AA1577" s="7">
        <v>0</v>
      </c>
      <c r="AB1577" s="7">
        <v>5</v>
      </c>
      <c r="AC1577" s="7"/>
      <c r="AD1577" s="7"/>
      <c r="AE1577" s="7"/>
      <c r="AF1577" s="7"/>
      <c r="AG1577" s="7"/>
      <c r="AH1577" s="7">
        <v>11</v>
      </c>
    </row>
    <row r="1578" spans="1:34" ht="14.25" customHeight="1">
      <c r="A1578" s="27">
        <v>42522</v>
      </c>
      <c r="B1578" s="7" t="s">
        <v>751</v>
      </c>
      <c r="C1578" s="7" t="s">
        <v>1865</v>
      </c>
      <c r="D1578" s="7" t="s">
        <v>734</v>
      </c>
      <c r="E1578" s="7" t="s">
        <v>1862</v>
      </c>
      <c r="F1578" s="7">
        <v>701</v>
      </c>
      <c r="G1578" s="7">
        <v>80</v>
      </c>
      <c r="H1578" s="7">
        <v>30</v>
      </c>
      <c r="I1578" s="7" t="s">
        <v>99</v>
      </c>
      <c r="J1578" s="7">
        <v>524</v>
      </c>
      <c r="K1578" s="7" t="s">
        <v>99</v>
      </c>
      <c r="L1578" s="7" t="s">
        <v>99</v>
      </c>
      <c r="M1578" s="7" t="s">
        <v>99</v>
      </c>
      <c r="N1578" s="7" t="s">
        <v>99</v>
      </c>
      <c r="O1578" s="7" t="s">
        <v>99</v>
      </c>
      <c r="P1578" s="7">
        <v>9</v>
      </c>
      <c r="Q1578" s="7">
        <v>6</v>
      </c>
      <c r="R1578" s="7">
        <v>0</v>
      </c>
      <c r="S1578" s="7">
        <v>34</v>
      </c>
      <c r="T1578" s="7">
        <v>2</v>
      </c>
      <c r="U1578" s="7">
        <v>8</v>
      </c>
      <c r="V1578" s="7">
        <v>3</v>
      </c>
      <c r="W1578" s="7">
        <v>1</v>
      </c>
      <c r="X1578" s="7">
        <v>3</v>
      </c>
      <c r="Y1578" s="7">
        <v>0</v>
      </c>
      <c r="Z1578" s="7"/>
      <c r="AA1578" s="7">
        <v>0</v>
      </c>
      <c r="AB1578" s="7">
        <v>0</v>
      </c>
      <c r="AC1578" s="7"/>
      <c r="AD1578" s="7"/>
      <c r="AE1578" s="7"/>
      <c r="AF1578" s="7"/>
      <c r="AG1578" s="7"/>
      <c r="AH1578" s="7">
        <v>1</v>
      </c>
    </row>
    <row r="1579" spans="1:34" ht="14.25" customHeight="1">
      <c r="A1579" s="27">
        <v>42522</v>
      </c>
      <c r="B1579" s="7" t="s">
        <v>751</v>
      </c>
      <c r="C1579" s="7" t="s">
        <v>1865</v>
      </c>
      <c r="D1579" s="7" t="s">
        <v>1866</v>
      </c>
      <c r="E1579" s="7" t="s">
        <v>1843</v>
      </c>
      <c r="F1579" s="7">
        <v>71</v>
      </c>
      <c r="G1579" s="7">
        <v>24</v>
      </c>
      <c r="H1579" s="7">
        <v>12</v>
      </c>
      <c r="I1579" s="7" t="s">
        <v>99</v>
      </c>
      <c r="J1579" s="7">
        <v>13</v>
      </c>
      <c r="K1579" s="7" t="s">
        <v>99</v>
      </c>
      <c r="L1579" s="7" t="s">
        <v>99</v>
      </c>
      <c r="M1579" s="7" t="s">
        <v>99</v>
      </c>
      <c r="N1579" s="7" t="s">
        <v>99</v>
      </c>
      <c r="O1579" s="7" t="s">
        <v>99</v>
      </c>
      <c r="P1579" s="7">
        <v>2</v>
      </c>
      <c r="Q1579" s="7">
        <v>1</v>
      </c>
      <c r="R1579" s="7">
        <v>0</v>
      </c>
      <c r="S1579" s="7">
        <v>3</v>
      </c>
      <c r="T1579" s="7">
        <v>1</v>
      </c>
      <c r="U1579" s="7">
        <v>4</v>
      </c>
      <c r="V1579" s="7">
        <v>1</v>
      </c>
      <c r="W1579" s="7">
        <v>1</v>
      </c>
      <c r="X1579" s="7">
        <v>5</v>
      </c>
      <c r="Y1579" s="7">
        <v>0</v>
      </c>
      <c r="Z1579" s="7"/>
      <c r="AA1579" s="7">
        <v>0</v>
      </c>
      <c r="AB1579" s="7">
        <v>1</v>
      </c>
      <c r="AC1579" s="7"/>
      <c r="AD1579" s="7"/>
      <c r="AE1579" s="7"/>
      <c r="AF1579" s="7"/>
      <c r="AG1579" s="7"/>
      <c r="AH1579" s="7">
        <v>3</v>
      </c>
    </row>
    <row r="1580" spans="1:34" ht="14.25" customHeight="1">
      <c r="A1580" s="27">
        <v>42522</v>
      </c>
      <c r="B1580" s="7" t="s">
        <v>751</v>
      </c>
      <c r="C1580" s="7" t="s">
        <v>1865</v>
      </c>
      <c r="D1580" s="7" t="s">
        <v>1866</v>
      </c>
      <c r="E1580" s="7" t="s">
        <v>943</v>
      </c>
      <c r="F1580" s="7">
        <v>2151</v>
      </c>
      <c r="G1580" s="7">
        <v>705</v>
      </c>
      <c r="H1580" s="7">
        <v>233</v>
      </c>
      <c r="I1580" s="7" t="s">
        <v>99</v>
      </c>
      <c r="J1580" s="7">
        <v>910</v>
      </c>
      <c r="K1580" s="7" t="s">
        <v>99</v>
      </c>
      <c r="L1580" s="7" t="s">
        <v>99</v>
      </c>
      <c r="M1580" s="7" t="s">
        <v>99</v>
      </c>
      <c r="N1580" s="7" t="s">
        <v>99</v>
      </c>
      <c r="O1580" s="7" t="s">
        <v>99</v>
      </c>
      <c r="P1580" s="7">
        <v>20</v>
      </c>
      <c r="Q1580" s="7">
        <v>6</v>
      </c>
      <c r="R1580" s="7">
        <v>0</v>
      </c>
      <c r="S1580" s="7">
        <v>109</v>
      </c>
      <c r="T1580" s="7">
        <v>13</v>
      </c>
      <c r="U1580" s="7">
        <v>32</v>
      </c>
      <c r="V1580" s="7">
        <v>26</v>
      </c>
      <c r="W1580" s="7">
        <v>2</v>
      </c>
      <c r="X1580" s="7">
        <v>72</v>
      </c>
      <c r="Y1580" s="7">
        <v>0</v>
      </c>
      <c r="Z1580" s="7"/>
      <c r="AA1580" s="7">
        <v>0</v>
      </c>
      <c r="AB1580" s="7">
        <v>5</v>
      </c>
      <c r="AC1580" s="7"/>
      <c r="AD1580" s="7"/>
      <c r="AE1580" s="7"/>
      <c r="AF1580" s="7"/>
      <c r="AG1580" s="7"/>
      <c r="AH1580" s="7">
        <v>18</v>
      </c>
    </row>
    <row r="1581" spans="1:34" ht="14.25" customHeight="1">
      <c r="A1581" s="27">
        <v>42522</v>
      </c>
      <c r="B1581" s="7" t="s">
        <v>751</v>
      </c>
      <c r="C1581" s="7" t="s">
        <v>1865</v>
      </c>
      <c r="D1581" s="7" t="s">
        <v>1866</v>
      </c>
      <c r="E1581" s="7" t="s">
        <v>1861</v>
      </c>
      <c r="F1581" s="7">
        <v>1444</v>
      </c>
      <c r="G1581" s="7">
        <v>625</v>
      </c>
      <c r="H1581" s="7">
        <v>203</v>
      </c>
      <c r="I1581" s="7" t="s">
        <v>99</v>
      </c>
      <c r="J1581" s="7">
        <v>386</v>
      </c>
      <c r="K1581" s="7" t="s">
        <v>99</v>
      </c>
      <c r="L1581" s="7" t="s">
        <v>99</v>
      </c>
      <c r="M1581" s="7" t="s">
        <v>99</v>
      </c>
      <c r="N1581" s="7" t="s">
        <v>99</v>
      </c>
      <c r="O1581" s="7" t="s">
        <v>99</v>
      </c>
      <c r="P1581" s="7">
        <v>11</v>
      </c>
      <c r="Q1581" s="7">
        <v>0</v>
      </c>
      <c r="R1581" s="7">
        <v>0</v>
      </c>
      <c r="S1581" s="7">
        <v>75</v>
      </c>
      <c r="T1581" s="7">
        <v>11</v>
      </c>
      <c r="U1581" s="7">
        <v>24</v>
      </c>
      <c r="V1581" s="7">
        <v>23</v>
      </c>
      <c r="W1581" s="7">
        <v>1</v>
      </c>
      <c r="X1581" s="7">
        <v>69</v>
      </c>
      <c r="Y1581" s="7">
        <v>0</v>
      </c>
      <c r="Z1581" s="7"/>
      <c r="AA1581" s="7">
        <v>0</v>
      </c>
      <c r="AB1581" s="7">
        <v>5</v>
      </c>
      <c r="AC1581" s="7"/>
      <c r="AD1581" s="7"/>
      <c r="AE1581" s="7"/>
      <c r="AF1581" s="7"/>
      <c r="AG1581" s="7"/>
      <c r="AH1581" s="7">
        <v>11</v>
      </c>
    </row>
    <row r="1582" spans="1:34" ht="14.25" customHeight="1">
      <c r="A1582" s="27">
        <v>42522</v>
      </c>
      <c r="B1582" s="7" t="s">
        <v>751</v>
      </c>
      <c r="C1582" s="7" t="s">
        <v>1865</v>
      </c>
      <c r="D1582" s="7" t="s">
        <v>1866</v>
      </c>
      <c r="E1582" s="7" t="s">
        <v>1862</v>
      </c>
      <c r="F1582" s="7">
        <v>701</v>
      </c>
      <c r="G1582" s="7">
        <v>80</v>
      </c>
      <c r="H1582" s="7">
        <v>30</v>
      </c>
      <c r="I1582" s="7" t="s">
        <v>99</v>
      </c>
      <c r="J1582" s="7">
        <v>524</v>
      </c>
      <c r="K1582" s="7" t="s">
        <v>99</v>
      </c>
      <c r="L1582" s="7" t="s">
        <v>99</v>
      </c>
      <c r="M1582" s="7" t="s">
        <v>99</v>
      </c>
      <c r="N1582" s="7" t="s">
        <v>99</v>
      </c>
      <c r="O1582" s="7" t="s">
        <v>99</v>
      </c>
      <c r="P1582" s="7">
        <v>9</v>
      </c>
      <c r="Q1582" s="7">
        <v>6</v>
      </c>
      <c r="R1582" s="7">
        <v>0</v>
      </c>
      <c r="S1582" s="7">
        <v>34</v>
      </c>
      <c r="T1582" s="7">
        <v>2</v>
      </c>
      <c r="U1582" s="7">
        <v>8</v>
      </c>
      <c r="V1582" s="7">
        <v>3</v>
      </c>
      <c r="W1582" s="7">
        <v>1</v>
      </c>
      <c r="X1582" s="7">
        <v>3</v>
      </c>
      <c r="Y1582" s="7">
        <v>0</v>
      </c>
      <c r="Z1582" s="7"/>
      <c r="AA1582" s="7">
        <v>0</v>
      </c>
      <c r="AB1582" s="7">
        <v>0</v>
      </c>
      <c r="AC1582" s="7"/>
      <c r="AD1582" s="7"/>
      <c r="AE1582" s="7"/>
      <c r="AF1582" s="7"/>
      <c r="AG1582" s="7"/>
      <c r="AH1582" s="7">
        <v>1</v>
      </c>
    </row>
    <row r="1583" spans="1:34" ht="14.25" customHeight="1">
      <c r="A1583" s="27">
        <v>42522</v>
      </c>
      <c r="B1583" s="7" t="s">
        <v>751</v>
      </c>
      <c r="C1583" s="7" t="s">
        <v>1865</v>
      </c>
      <c r="D1583" s="7" t="s">
        <v>1374</v>
      </c>
      <c r="E1583" s="7" t="s">
        <v>1843</v>
      </c>
      <c r="F1583" s="7">
        <v>0</v>
      </c>
      <c r="G1583" s="7">
        <v>0</v>
      </c>
      <c r="H1583" s="7">
        <v>0</v>
      </c>
      <c r="I1583" s="7">
        <v>0</v>
      </c>
      <c r="J1583" s="7">
        <v>0</v>
      </c>
      <c r="K1583" s="7">
        <v>0</v>
      </c>
      <c r="L1583" s="7">
        <v>0</v>
      </c>
      <c r="M1583" s="7">
        <v>0</v>
      </c>
      <c r="N1583" s="7">
        <v>0</v>
      </c>
      <c r="O1583" s="7">
        <v>0</v>
      </c>
      <c r="P1583" s="7">
        <v>0</v>
      </c>
      <c r="Q1583" s="7">
        <v>0</v>
      </c>
      <c r="R1583" s="7">
        <v>0</v>
      </c>
      <c r="S1583" s="7">
        <v>0</v>
      </c>
      <c r="T1583" s="7">
        <v>0</v>
      </c>
      <c r="U1583" s="7">
        <v>0</v>
      </c>
      <c r="V1583" s="7">
        <v>0</v>
      </c>
      <c r="W1583" s="7">
        <v>0</v>
      </c>
      <c r="X1583" s="7">
        <v>0</v>
      </c>
      <c r="Y1583" s="7">
        <v>0</v>
      </c>
      <c r="Z1583" s="7"/>
      <c r="AA1583" s="7">
        <v>0</v>
      </c>
      <c r="AB1583" s="7">
        <v>0</v>
      </c>
      <c r="AC1583" s="7"/>
      <c r="AD1583" s="7"/>
      <c r="AE1583" s="7"/>
      <c r="AF1583" s="7"/>
      <c r="AG1583" s="7"/>
      <c r="AH1583" s="7">
        <v>0</v>
      </c>
    </row>
    <row r="1584" spans="1:34" ht="14.25" customHeight="1">
      <c r="A1584" s="27">
        <v>42522</v>
      </c>
      <c r="B1584" s="7" t="s">
        <v>751</v>
      </c>
      <c r="C1584" s="7" t="s">
        <v>1865</v>
      </c>
      <c r="D1584" s="7" t="s">
        <v>1374</v>
      </c>
      <c r="E1584" s="7" t="s">
        <v>943</v>
      </c>
      <c r="F1584" s="7">
        <v>0</v>
      </c>
      <c r="G1584" s="7">
        <v>0</v>
      </c>
      <c r="H1584" s="7">
        <v>0</v>
      </c>
      <c r="I1584" s="7">
        <v>0</v>
      </c>
      <c r="J1584" s="7">
        <v>0</v>
      </c>
      <c r="K1584" s="7">
        <v>0</v>
      </c>
      <c r="L1584" s="7">
        <v>0</v>
      </c>
      <c r="M1584" s="7">
        <v>0</v>
      </c>
      <c r="N1584" s="7">
        <v>0</v>
      </c>
      <c r="O1584" s="7">
        <v>0</v>
      </c>
      <c r="P1584" s="7">
        <v>0</v>
      </c>
      <c r="Q1584" s="7">
        <v>0</v>
      </c>
      <c r="R1584" s="7">
        <v>0</v>
      </c>
      <c r="S1584" s="7">
        <v>0</v>
      </c>
      <c r="T1584" s="7">
        <v>0</v>
      </c>
      <c r="U1584" s="7">
        <v>0</v>
      </c>
      <c r="V1584" s="7">
        <v>0</v>
      </c>
      <c r="W1584" s="7">
        <v>0</v>
      </c>
      <c r="X1584" s="7">
        <v>0</v>
      </c>
      <c r="Y1584" s="7">
        <v>0</v>
      </c>
      <c r="Z1584" s="7"/>
      <c r="AA1584" s="7">
        <v>0</v>
      </c>
      <c r="AB1584" s="7">
        <v>0</v>
      </c>
      <c r="AC1584" s="7"/>
      <c r="AD1584" s="7"/>
      <c r="AE1584" s="7"/>
      <c r="AF1584" s="7"/>
      <c r="AG1584" s="7"/>
      <c r="AH1584" s="7">
        <v>0</v>
      </c>
    </row>
    <row r="1585" spans="1:34" ht="14.25" customHeight="1">
      <c r="A1585" s="27">
        <v>42522</v>
      </c>
      <c r="B1585" s="7" t="s">
        <v>751</v>
      </c>
      <c r="C1585" s="7" t="s">
        <v>1865</v>
      </c>
      <c r="D1585" s="7" t="s">
        <v>1374</v>
      </c>
      <c r="E1585" s="7" t="s">
        <v>1861</v>
      </c>
      <c r="F1585" s="7">
        <v>0</v>
      </c>
      <c r="G1585" s="7">
        <v>0</v>
      </c>
      <c r="H1585" s="7">
        <v>0</v>
      </c>
      <c r="I1585" s="7">
        <v>0</v>
      </c>
      <c r="J1585" s="7">
        <v>0</v>
      </c>
      <c r="K1585" s="7">
        <v>0</v>
      </c>
      <c r="L1585" s="7">
        <v>0</v>
      </c>
      <c r="M1585" s="7">
        <v>0</v>
      </c>
      <c r="N1585" s="7">
        <v>0</v>
      </c>
      <c r="O1585" s="7">
        <v>0</v>
      </c>
      <c r="P1585" s="7">
        <v>0</v>
      </c>
      <c r="Q1585" s="7">
        <v>0</v>
      </c>
      <c r="R1585" s="7">
        <v>0</v>
      </c>
      <c r="S1585" s="7">
        <v>0</v>
      </c>
      <c r="T1585" s="7">
        <v>0</v>
      </c>
      <c r="U1585" s="7">
        <v>0</v>
      </c>
      <c r="V1585" s="7">
        <v>0</v>
      </c>
      <c r="W1585" s="7">
        <v>0</v>
      </c>
      <c r="X1585" s="7">
        <v>0</v>
      </c>
      <c r="Y1585" s="7">
        <v>0</v>
      </c>
      <c r="Z1585" s="7"/>
      <c r="AA1585" s="7">
        <v>0</v>
      </c>
      <c r="AB1585" s="7">
        <v>0</v>
      </c>
      <c r="AC1585" s="7"/>
      <c r="AD1585" s="7"/>
      <c r="AE1585" s="7"/>
      <c r="AF1585" s="7"/>
      <c r="AG1585" s="7"/>
      <c r="AH1585" s="7">
        <v>0</v>
      </c>
    </row>
    <row r="1586" spans="1:34" ht="14.25" customHeight="1">
      <c r="A1586" s="27">
        <v>42522</v>
      </c>
      <c r="B1586" s="7" t="s">
        <v>751</v>
      </c>
      <c r="C1586" s="7" t="s">
        <v>1865</v>
      </c>
      <c r="D1586" s="7" t="s">
        <v>1374</v>
      </c>
      <c r="E1586" s="7" t="s">
        <v>1862</v>
      </c>
      <c r="F1586" s="7">
        <v>0</v>
      </c>
      <c r="G1586" s="7">
        <v>0</v>
      </c>
      <c r="H1586" s="7">
        <v>0</v>
      </c>
      <c r="I1586" s="7">
        <v>0</v>
      </c>
      <c r="J1586" s="7">
        <v>0</v>
      </c>
      <c r="K1586" s="7">
        <v>0</v>
      </c>
      <c r="L1586" s="7">
        <v>0</v>
      </c>
      <c r="M1586" s="7">
        <v>0</v>
      </c>
      <c r="N1586" s="7">
        <v>0</v>
      </c>
      <c r="O1586" s="7">
        <v>0</v>
      </c>
      <c r="P1586" s="7">
        <v>0</v>
      </c>
      <c r="Q1586" s="7">
        <v>0</v>
      </c>
      <c r="R1586" s="7">
        <v>0</v>
      </c>
      <c r="S1586" s="7">
        <v>0</v>
      </c>
      <c r="T1586" s="7">
        <v>0</v>
      </c>
      <c r="U1586" s="7">
        <v>0</v>
      </c>
      <c r="V1586" s="7">
        <v>0</v>
      </c>
      <c r="W1586" s="7">
        <v>0</v>
      </c>
      <c r="X1586" s="7">
        <v>0</v>
      </c>
      <c r="Y1586" s="7">
        <v>0</v>
      </c>
      <c r="Z1586" s="7"/>
      <c r="AA1586" s="7">
        <v>0</v>
      </c>
      <c r="AB1586" s="7">
        <v>0</v>
      </c>
      <c r="AC1586" s="7"/>
      <c r="AD1586" s="7"/>
      <c r="AE1586" s="7"/>
      <c r="AF1586" s="7"/>
      <c r="AG1586" s="7"/>
      <c r="AH1586" s="7">
        <v>0</v>
      </c>
    </row>
    <row r="1587" spans="1:34" ht="14.25" customHeight="1">
      <c r="A1587" s="27">
        <v>42522</v>
      </c>
      <c r="B1587" s="7" t="s">
        <v>751</v>
      </c>
      <c r="C1587" s="7" t="s">
        <v>405</v>
      </c>
      <c r="D1587" s="7" t="s">
        <v>734</v>
      </c>
      <c r="E1587" s="7" t="s">
        <v>1843</v>
      </c>
      <c r="F1587" s="7">
        <v>0</v>
      </c>
      <c r="G1587" s="7">
        <v>0</v>
      </c>
      <c r="H1587" s="7">
        <v>0</v>
      </c>
      <c r="I1587" s="7">
        <v>0</v>
      </c>
      <c r="J1587" s="7">
        <v>0</v>
      </c>
      <c r="K1587" s="7">
        <v>0</v>
      </c>
      <c r="L1587" s="7">
        <v>0</v>
      </c>
      <c r="M1587" s="7">
        <v>0</v>
      </c>
      <c r="N1587" s="7">
        <v>0</v>
      </c>
      <c r="O1587" s="7">
        <v>0</v>
      </c>
      <c r="P1587" s="7">
        <v>0</v>
      </c>
      <c r="Q1587" s="7">
        <v>0</v>
      </c>
      <c r="R1587" s="7">
        <v>0</v>
      </c>
      <c r="S1587" s="7">
        <v>0</v>
      </c>
      <c r="T1587" s="7">
        <v>0</v>
      </c>
      <c r="U1587" s="7">
        <v>0</v>
      </c>
      <c r="V1587" s="7">
        <v>0</v>
      </c>
      <c r="W1587" s="7">
        <v>0</v>
      </c>
      <c r="X1587" s="7">
        <v>0</v>
      </c>
      <c r="Y1587" s="7">
        <v>0</v>
      </c>
      <c r="Z1587" s="7"/>
      <c r="AA1587" s="7">
        <v>0</v>
      </c>
      <c r="AB1587" s="7">
        <v>0</v>
      </c>
      <c r="AC1587" s="7"/>
      <c r="AD1587" s="7"/>
      <c r="AE1587" s="7"/>
      <c r="AF1587" s="7"/>
      <c r="AG1587" s="7"/>
      <c r="AH1587" s="7">
        <v>0</v>
      </c>
    </row>
    <row r="1588" spans="1:34" ht="14.25" customHeight="1">
      <c r="A1588" s="27">
        <v>42522</v>
      </c>
      <c r="B1588" s="7" t="s">
        <v>751</v>
      </c>
      <c r="C1588" s="7" t="s">
        <v>405</v>
      </c>
      <c r="D1588" s="7" t="s">
        <v>734</v>
      </c>
      <c r="E1588" s="7" t="s">
        <v>943</v>
      </c>
      <c r="F1588" s="7">
        <v>0</v>
      </c>
      <c r="G1588" s="7">
        <v>0</v>
      </c>
      <c r="H1588" s="7">
        <v>0</v>
      </c>
      <c r="I1588" s="7">
        <v>0</v>
      </c>
      <c r="J1588" s="7">
        <v>0</v>
      </c>
      <c r="K1588" s="7">
        <v>0</v>
      </c>
      <c r="L1588" s="7">
        <v>0</v>
      </c>
      <c r="M1588" s="7">
        <v>0</v>
      </c>
      <c r="N1588" s="7">
        <v>0</v>
      </c>
      <c r="O1588" s="7">
        <v>0</v>
      </c>
      <c r="P1588" s="7">
        <v>0</v>
      </c>
      <c r="Q1588" s="7">
        <v>0</v>
      </c>
      <c r="R1588" s="7">
        <v>0</v>
      </c>
      <c r="S1588" s="7">
        <v>0</v>
      </c>
      <c r="T1588" s="7">
        <v>0</v>
      </c>
      <c r="U1588" s="7">
        <v>0</v>
      </c>
      <c r="V1588" s="7">
        <v>0</v>
      </c>
      <c r="W1588" s="7">
        <v>0</v>
      </c>
      <c r="X1588" s="7">
        <v>0</v>
      </c>
      <c r="Y1588" s="7">
        <v>0</v>
      </c>
      <c r="Z1588" s="7"/>
      <c r="AA1588" s="7">
        <v>0</v>
      </c>
      <c r="AB1588" s="7">
        <v>0</v>
      </c>
      <c r="AC1588" s="7"/>
      <c r="AD1588" s="7"/>
      <c r="AE1588" s="7"/>
      <c r="AF1588" s="7"/>
      <c r="AG1588" s="7"/>
      <c r="AH1588" s="7">
        <v>0</v>
      </c>
    </row>
    <row r="1589" spans="1:34" ht="14.25" customHeight="1">
      <c r="A1589" s="27">
        <v>42522</v>
      </c>
      <c r="B1589" s="7" t="s">
        <v>751</v>
      </c>
      <c r="C1589" s="7" t="s">
        <v>405</v>
      </c>
      <c r="D1589" s="7" t="s">
        <v>734</v>
      </c>
      <c r="E1589" s="7" t="s">
        <v>1861</v>
      </c>
      <c r="F1589" s="7">
        <v>0</v>
      </c>
      <c r="G1589" s="7">
        <v>0</v>
      </c>
      <c r="H1589" s="7">
        <v>0</v>
      </c>
      <c r="I1589" s="7">
        <v>0</v>
      </c>
      <c r="J1589" s="7">
        <v>0</v>
      </c>
      <c r="K1589" s="7">
        <v>0</v>
      </c>
      <c r="L1589" s="7">
        <v>0</v>
      </c>
      <c r="M1589" s="7">
        <v>0</v>
      </c>
      <c r="N1589" s="7">
        <v>0</v>
      </c>
      <c r="O1589" s="7">
        <v>0</v>
      </c>
      <c r="P1589" s="7">
        <v>0</v>
      </c>
      <c r="Q1589" s="7">
        <v>0</v>
      </c>
      <c r="R1589" s="7">
        <v>0</v>
      </c>
      <c r="S1589" s="7">
        <v>0</v>
      </c>
      <c r="T1589" s="7">
        <v>0</v>
      </c>
      <c r="U1589" s="7">
        <v>0</v>
      </c>
      <c r="V1589" s="7">
        <v>0</v>
      </c>
      <c r="W1589" s="7">
        <v>0</v>
      </c>
      <c r="X1589" s="7">
        <v>0</v>
      </c>
      <c r="Y1589" s="7">
        <v>0</v>
      </c>
      <c r="Z1589" s="7"/>
      <c r="AA1589" s="7">
        <v>0</v>
      </c>
      <c r="AB1589" s="7">
        <v>0</v>
      </c>
      <c r="AC1589" s="7"/>
      <c r="AD1589" s="7"/>
      <c r="AE1589" s="7"/>
      <c r="AF1589" s="7"/>
      <c r="AG1589" s="7"/>
      <c r="AH1589" s="7">
        <v>0</v>
      </c>
    </row>
    <row r="1590" spans="1:34" ht="14.25" customHeight="1">
      <c r="A1590" s="27">
        <v>42522</v>
      </c>
      <c r="B1590" s="7" t="s">
        <v>751</v>
      </c>
      <c r="C1590" s="7" t="s">
        <v>405</v>
      </c>
      <c r="D1590" s="7" t="s">
        <v>734</v>
      </c>
      <c r="E1590" s="7" t="s">
        <v>1862</v>
      </c>
      <c r="F1590" s="7">
        <v>0</v>
      </c>
      <c r="G1590" s="7">
        <v>0</v>
      </c>
      <c r="H1590" s="7">
        <v>0</v>
      </c>
      <c r="I1590" s="7">
        <v>0</v>
      </c>
      <c r="J1590" s="7">
        <v>0</v>
      </c>
      <c r="K1590" s="7">
        <v>0</v>
      </c>
      <c r="L1590" s="7">
        <v>0</v>
      </c>
      <c r="M1590" s="7">
        <v>0</v>
      </c>
      <c r="N1590" s="7">
        <v>0</v>
      </c>
      <c r="O1590" s="7">
        <v>0</v>
      </c>
      <c r="P1590" s="7">
        <v>0</v>
      </c>
      <c r="Q1590" s="7">
        <v>0</v>
      </c>
      <c r="R1590" s="7">
        <v>0</v>
      </c>
      <c r="S1590" s="7">
        <v>0</v>
      </c>
      <c r="T1590" s="7">
        <v>0</v>
      </c>
      <c r="U1590" s="7">
        <v>0</v>
      </c>
      <c r="V1590" s="7">
        <v>0</v>
      </c>
      <c r="W1590" s="7">
        <v>0</v>
      </c>
      <c r="X1590" s="7">
        <v>0</v>
      </c>
      <c r="Y1590" s="7">
        <v>0</v>
      </c>
      <c r="Z1590" s="7"/>
      <c r="AA1590" s="7">
        <v>0</v>
      </c>
      <c r="AB1590" s="7">
        <v>0</v>
      </c>
      <c r="AC1590" s="7"/>
      <c r="AD1590" s="7"/>
      <c r="AE1590" s="7"/>
      <c r="AF1590" s="7"/>
      <c r="AG1590" s="7"/>
      <c r="AH1590" s="7">
        <v>0</v>
      </c>
    </row>
    <row r="1591" spans="1:34">
      <c r="A1591" s="27">
        <v>42522</v>
      </c>
      <c r="B1591" s="7" t="s">
        <v>1760</v>
      </c>
      <c r="C1591" s="7" t="s">
        <v>1151</v>
      </c>
      <c r="D1591" s="7" t="s">
        <v>734</v>
      </c>
      <c r="E1591" s="7" t="s">
        <v>1843</v>
      </c>
      <c r="F1591" s="7">
        <v>356</v>
      </c>
      <c r="G1591" s="7">
        <v>132</v>
      </c>
      <c r="H1591" s="7">
        <v>34</v>
      </c>
      <c r="I1591" s="7" t="s">
        <v>99</v>
      </c>
      <c r="J1591" s="7">
        <v>61</v>
      </c>
      <c r="K1591" s="7" t="s">
        <v>99</v>
      </c>
      <c r="L1591" s="7" t="s">
        <v>99</v>
      </c>
      <c r="M1591" s="7" t="s">
        <v>99</v>
      </c>
      <c r="N1591" s="7" t="s">
        <v>99</v>
      </c>
      <c r="O1591" s="7" t="s">
        <v>99</v>
      </c>
      <c r="P1591" s="7">
        <v>10</v>
      </c>
      <c r="Q1591" s="7">
        <v>6</v>
      </c>
      <c r="R1591" s="7">
        <v>16</v>
      </c>
      <c r="S1591" s="7">
        <v>11</v>
      </c>
      <c r="T1591" s="7">
        <v>11</v>
      </c>
      <c r="U1591" s="7">
        <v>8</v>
      </c>
      <c r="V1591" s="7">
        <v>13</v>
      </c>
      <c r="W1591" s="7">
        <v>6</v>
      </c>
      <c r="X1591" s="7">
        <v>12</v>
      </c>
      <c r="Y1591" s="7">
        <v>11</v>
      </c>
      <c r="Z1591" s="7"/>
      <c r="AA1591" s="7">
        <v>11</v>
      </c>
      <c r="AB1591" s="7">
        <v>8</v>
      </c>
      <c r="AC1591" s="7"/>
      <c r="AD1591" s="7"/>
      <c r="AE1591" s="7"/>
      <c r="AF1591" s="7"/>
      <c r="AG1591" s="7"/>
      <c r="AH1591" s="7">
        <v>6</v>
      </c>
    </row>
    <row r="1592" spans="1:34">
      <c r="A1592" s="27">
        <v>42522</v>
      </c>
      <c r="B1592" s="7" t="s">
        <v>1760</v>
      </c>
      <c r="C1592" s="7" t="s">
        <v>1151</v>
      </c>
      <c r="D1592" s="7" t="s">
        <v>734</v>
      </c>
      <c r="E1592" s="7" t="s">
        <v>943</v>
      </c>
      <c r="F1592" s="7">
        <v>3305</v>
      </c>
      <c r="G1592" s="7">
        <v>1230</v>
      </c>
      <c r="H1592" s="7">
        <v>289</v>
      </c>
      <c r="I1592" s="7" t="s">
        <v>99</v>
      </c>
      <c r="J1592" s="7">
        <v>500</v>
      </c>
      <c r="K1592" s="7" t="s">
        <v>99</v>
      </c>
      <c r="L1592" s="7" t="s">
        <v>99</v>
      </c>
      <c r="M1592" s="7" t="s">
        <v>99</v>
      </c>
      <c r="N1592" s="7" t="s">
        <v>99</v>
      </c>
      <c r="O1592" s="7" t="s">
        <v>99</v>
      </c>
      <c r="P1592" s="7">
        <v>72</v>
      </c>
      <c r="Q1592" s="7">
        <v>31</v>
      </c>
      <c r="R1592" s="7">
        <v>165</v>
      </c>
      <c r="S1592" s="7">
        <v>77</v>
      </c>
      <c r="T1592" s="7">
        <v>78</v>
      </c>
      <c r="U1592" s="7">
        <v>111</v>
      </c>
      <c r="V1592" s="7">
        <v>66</v>
      </c>
      <c r="W1592" s="7">
        <v>75</v>
      </c>
      <c r="X1592" s="7">
        <v>147</v>
      </c>
      <c r="Y1592" s="7">
        <v>87</v>
      </c>
      <c r="Z1592" s="7"/>
      <c r="AA1592" s="7">
        <v>108</v>
      </c>
      <c r="AB1592" s="7">
        <v>202</v>
      </c>
      <c r="AC1592" s="7"/>
      <c r="AD1592" s="7"/>
      <c r="AE1592" s="7"/>
      <c r="AF1592" s="7"/>
      <c r="AG1592" s="7"/>
      <c r="AH1592" s="7">
        <v>67</v>
      </c>
    </row>
    <row r="1593" spans="1:34">
      <c r="A1593" s="27">
        <v>42522</v>
      </c>
      <c r="B1593" s="7" t="s">
        <v>1760</v>
      </c>
      <c r="C1593" s="7" t="s">
        <v>1151</v>
      </c>
      <c r="D1593" s="7" t="s">
        <v>734</v>
      </c>
      <c r="E1593" s="7" t="s">
        <v>1861</v>
      </c>
      <c r="F1593" s="7">
        <v>1667</v>
      </c>
      <c r="G1593" s="7">
        <v>641</v>
      </c>
      <c r="H1593" s="7">
        <v>162</v>
      </c>
      <c r="I1593" s="7" t="s">
        <v>99</v>
      </c>
      <c r="J1593" s="7">
        <v>256</v>
      </c>
      <c r="K1593" s="7" t="s">
        <v>99</v>
      </c>
      <c r="L1593" s="7" t="s">
        <v>99</v>
      </c>
      <c r="M1593" s="7" t="s">
        <v>99</v>
      </c>
      <c r="N1593" s="7" t="s">
        <v>99</v>
      </c>
      <c r="O1593" s="7" t="s">
        <v>99</v>
      </c>
      <c r="P1593" s="7">
        <v>23</v>
      </c>
      <c r="Q1593" s="7">
        <v>17</v>
      </c>
      <c r="R1593" s="7">
        <v>85</v>
      </c>
      <c r="S1593" s="7">
        <v>38</v>
      </c>
      <c r="T1593" s="7">
        <v>27</v>
      </c>
      <c r="U1593" s="7">
        <v>74</v>
      </c>
      <c r="V1593" s="7">
        <v>43</v>
      </c>
      <c r="W1593" s="7">
        <v>34</v>
      </c>
      <c r="X1593" s="7">
        <v>55</v>
      </c>
      <c r="Y1593" s="7">
        <v>37</v>
      </c>
      <c r="Z1593" s="7"/>
      <c r="AA1593" s="7">
        <v>41</v>
      </c>
      <c r="AB1593" s="7">
        <v>79</v>
      </c>
      <c r="AC1593" s="7"/>
      <c r="AD1593" s="7"/>
      <c r="AE1593" s="7"/>
      <c r="AF1593" s="7"/>
      <c r="AG1593" s="7"/>
      <c r="AH1593" s="7">
        <v>55</v>
      </c>
    </row>
    <row r="1594" spans="1:34">
      <c r="A1594" s="27">
        <v>42522</v>
      </c>
      <c r="B1594" s="7" t="s">
        <v>1760</v>
      </c>
      <c r="C1594" s="7" t="s">
        <v>1151</v>
      </c>
      <c r="D1594" s="7" t="s">
        <v>734</v>
      </c>
      <c r="E1594" s="7" t="s">
        <v>1862</v>
      </c>
      <c r="F1594" s="7">
        <v>1638</v>
      </c>
      <c r="G1594" s="7">
        <v>589</v>
      </c>
      <c r="H1594" s="7">
        <v>127</v>
      </c>
      <c r="I1594" s="7" t="s">
        <v>99</v>
      </c>
      <c r="J1594" s="7">
        <v>244</v>
      </c>
      <c r="K1594" s="7" t="s">
        <v>99</v>
      </c>
      <c r="L1594" s="7" t="s">
        <v>99</v>
      </c>
      <c r="M1594" s="7" t="s">
        <v>99</v>
      </c>
      <c r="N1594" s="7" t="s">
        <v>99</v>
      </c>
      <c r="O1594" s="7" t="s">
        <v>99</v>
      </c>
      <c r="P1594" s="7">
        <v>49</v>
      </c>
      <c r="Q1594" s="7">
        <v>14</v>
      </c>
      <c r="R1594" s="7">
        <v>80</v>
      </c>
      <c r="S1594" s="7">
        <v>39</v>
      </c>
      <c r="T1594" s="7">
        <v>51</v>
      </c>
      <c r="U1594" s="7">
        <v>37</v>
      </c>
      <c r="V1594" s="7">
        <v>23</v>
      </c>
      <c r="W1594" s="7">
        <v>41</v>
      </c>
      <c r="X1594" s="7">
        <v>92</v>
      </c>
      <c r="Y1594" s="7">
        <v>50</v>
      </c>
      <c r="Z1594" s="7"/>
      <c r="AA1594" s="7">
        <v>67</v>
      </c>
      <c r="AB1594" s="7">
        <v>123</v>
      </c>
      <c r="AC1594" s="7"/>
      <c r="AD1594" s="7"/>
      <c r="AE1594" s="7"/>
      <c r="AF1594" s="7"/>
      <c r="AG1594" s="7"/>
      <c r="AH1594" s="7">
        <v>12</v>
      </c>
    </row>
    <row r="1595" spans="1:34" ht="14.25" customHeight="1">
      <c r="A1595" s="27">
        <v>42522</v>
      </c>
      <c r="B1595" s="7" t="s">
        <v>1760</v>
      </c>
      <c r="C1595" s="7" t="s">
        <v>1863</v>
      </c>
      <c r="D1595" s="7" t="s">
        <v>734</v>
      </c>
      <c r="E1595" s="7" t="s">
        <v>1843</v>
      </c>
      <c r="F1595" s="7">
        <v>121</v>
      </c>
      <c r="G1595" s="7">
        <v>59</v>
      </c>
      <c r="H1595" s="7">
        <v>9</v>
      </c>
      <c r="I1595" s="7" t="s">
        <v>99</v>
      </c>
      <c r="J1595" s="7">
        <v>11</v>
      </c>
      <c r="K1595" s="7" t="s">
        <v>99</v>
      </c>
      <c r="L1595" s="7" t="s">
        <v>99</v>
      </c>
      <c r="M1595" s="7" t="s">
        <v>99</v>
      </c>
      <c r="N1595" s="7" t="s">
        <v>99</v>
      </c>
      <c r="O1595" s="7" t="s">
        <v>99</v>
      </c>
      <c r="P1595" s="7">
        <v>5</v>
      </c>
      <c r="Q1595" s="7">
        <v>3</v>
      </c>
      <c r="R1595" s="7">
        <v>6</v>
      </c>
      <c r="S1595" s="7">
        <v>3</v>
      </c>
      <c r="T1595" s="7">
        <v>5</v>
      </c>
      <c r="U1595" s="7">
        <v>2</v>
      </c>
      <c r="V1595" s="7">
        <v>3</v>
      </c>
      <c r="W1595" s="7">
        <v>4</v>
      </c>
      <c r="X1595" s="7">
        <v>2</v>
      </c>
      <c r="Y1595" s="7">
        <v>2</v>
      </c>
      <c r="Z1595" s="7"/>
      <c r="AA1595" s="7">
        <v>5</v>
      </c>
      <c r="AB1595" s="7">
        <v>2</v>
      </c>
      <c r="AC1595" s="7"/>
      <c r="AD1595" s="7"/>
      <c r="AE1595" s="7"/>
      <c r="AF1595" s="7"/>
      <c r="AG1595" s="7"/>
      <c r="AH1595" s="7">
        <v>0</v>
      </c>
    </row>
    <row r="1596" spans="1:34" ht="14.25" customHeight="1">
      <c r="A1596" s="27">
        <v>42522</v>
      </c>
      <c r="B1596" s="7" t="s">
        <v>1760</v>
      </c>
      <c r="C1596" s="7" t="s">
        <v>1863</v>
      </c>
      <c r="D1596" s="7" t="s">
        <v>734</v>
      </c>
      <c r="E1596" s="7" t="s">
        <v>943</v>
      </c>
      <c r="F1596" s="7">
        <v>409</v>
      </c>
      <c r="G1596" s="7">
        <v>137</v>
      </c>
      <c r="H1596" s="7">
        <v>17</v>
      </c>
      <c r="I1596" s="7" t="s">
        <v>99</v>
      </c>
      <c r="J1596" s="7">
        <v>24</v>
      </c>
      <c r="K1596" s="7" t="s">
        <v>99</v>
      </c>
      <c r="L1596" s="7" t="s">
        <v>99</v>
      </c>
      <c r="M1596" s="7" t="s">
        <v>99</v>
      </c>
      <c r="N1596" s="7" t="s">
        <v>99</v>
      </c>
      <c r="O1596" s="7" t="s">
        <v>99</v>
      </c>
      <c r="P1596" s="7">
        <v>12</v>
      </c>
      <c r="Q1596" s="7">
        <v>5</v>
      </c>
      <c r="R1596" s="7">
        <v>8</v>
      </c>
      <c r="S1596" s="7">
        <v>38</v>
      </c>
      <c r="T1596" s="7">
        <v>46</v>
      </c>
      <c r="U1596" s="7">
        <v>4</v>
      </c>
      <c r="V1596" s="7">
        <v>11</v>
      </c>
      <c r="W1596" s="7">
        <v>24</v>
      </c>
      <c r="X1596" s="7">
        <v>5</v>
      </c>
      <c r="Y1596" s="7">
        <v>35</v>
      </c>
      <c r="Z1596" s="7"/>
      <c r="AA1596" s="7">
        <v>34</v>
      </c>
      <c r="AB1596" s="7">
        <v>9</v>
      </c>
      <c r="AC1596" s="7"/>
      <c r="AD1596" s="7"/>
      <c r="AE1596" s="7"/>
      <c r="AF1596" s="7"/>
      <c r="AG1596" s="7"/>
      <c r="AH1596" s="7">
        <v>0</v>
      </c>
    </row>
    <row r="1597" spans="1:34" ht="14.25" customHeight="1">
      <c r="A1597" s="27">
        <v>42522</v>
      </c>
      <c r="B1597" s="7" t="s">
        <v>1760</v>
      </c>
      <c r="C1597" s="7" t="s">
        <v>1863</v>
      </c>
      <c r="D1597" s="7" t="s">
        <v>734</v>
      </c>
      <c r="E1597" s="7" t="s">
        <v>1861</v>
      </c>
      <c r="F1597" s="7">
        <v>202</v>
      </c>
      <c r="G1597" s="7">
        <v>72</v>
      </c>
      <c r="H1597" s="7">
        <v>9</v>
      </c>
      <c r="I1597" s="7" t="s">
        <v>99</v>
      </c>
      <c r="J1597" s="7">
        <v>17</v>
      </c>
      <c r="K1597" s="7" t="s">
        <v>99</v>
      </c>
      <c r="L1597" s="7" t="s">
        <v>99</v>
      </c>
      <c r="M1597" s="7" t="s">
        <v>99</v>
      </c>
      <c r="N1597" s="7" t="s">
        <v>99</v>
      </c>
      <c r="O1597" s="7" t="s">
        <v>99</v>
      </c>
      <c r="P1597" s="7">
        <v>5</v>
      </c>
      <c r="Q1597" s="7">
        <v>3</v>
      </c>
      <c r="R1597" s="7">
        <v>4</v>
      </c>
      <c r="S1597" s="7">
        <v>17</v>
      </c>
      <c r="T1597" s="7">
        <v>18</v>
      </c>
      <c r="U1597" s="7">
        <v>2</v>
      </c>
      <c r="V1597" s="7">
        <v>3</v>
      </c>
      <c r="W1597" s="7">
        <v>17</v>
      </c>
      <c r="X1597" s="7">
        <v>5</v>
      </c>
      <c r="Y1597" s="7">
        <v>12</v>
      </c>
      <c r="Z1597" s="7"/>
      <c r="AA1597" s="7">
        <v>11</v>
      </c>
      <c r="AB1597" s="7">
        <v>7</v>
      </c>
      <c r="AC1597" s="7"/>
      <c r="AD1597" s="7"/>
      <c r="AE1597" s="7"/>
      <c r="AF1597" s="7"/>
      <c r="AG1597" s="7"/>
      <c r="AH1597" s="7">
        <v>0</v>
      </c>
    </row>
    <row r="1598" spans="1:34" ht="14.25" customHeight="1">
      <c r="A1598" s="27">
        <v>42522</v>
      </c>
      <c r="B1598" s="7" t="s">
        <v>1760</v>
      </c>
      <c r="C1598" s="7" t="s">
        <v>1863</v>
      </c>
      <c r="D1598" s="7" t="s">
        <v>734</v>
      </c>
      <c r="E1598" s="7" t="s">
        <v>1862</v>
      </c>
      <c r="F1598" s="7">
        <v>207</v>
      </c>
      <c r="G1598" s="7">
        <v>65</v>
      </c>
      <c r="H1598" s="7">
        <v>8</v>
      </c>
      <c r="I1598" s="7" t="s">
        <v>99</v>
      </c>
      <c r="J1598" s="7">
        <v>7</v>
      </c>
      <c r="K1598" s="7" t="s">
        <v>99</v>
      </c>
      <c r="L1598" s="7" t="s">
        <v>99</v>
      </c>
      <c r="M1598" s="7" t="s">
        <v>99</v>
      </c>
      <c r="N1598" s="7" t="s">
        <v>99</v>
      </c>
      <c r="O1598" s="7" t="s">
        <v>99</v>
      </c>
      <c r="P1598" s="7">
        <v>7</v>
      </c>
      <c r="Q1598" s="7">
        <v>2</v>
      </c>
      <c r="R1598" s="7">
        <v>4</v>
      </c>
      <c r="S1598" s="7">
        <v>21</v>
      </c>
      <c r="T1598" s="7">
        <v>28</v>
      </c>
      <c r="U1598" s="7">
        <v>2</v>
      </c>
      <c r="V1598" s="7">
        <v>8</v>
      </c>
      <c r="W1598" s="7">
        <v>7</v>
      </c>
      <c r="X1598" s="7">
        <v>0</v>
      </c>
      <c r="Y1598" s="7">
        <v>23</v>
      </c>
      <c r="Z1598" s="7"/>
      <c r="AA1598" s="7">
        <v>23</v>
      </c>
      <c r="AB1598" s="7">
        <v>2</v>
      </c>
      <c r="AC1598" s="7"/>
      <c r="AD1598" s="7"/>
      <c r="AE1598" s="7"/>
      <c r="AF1598" s="7"/>
      <c r="AG1598" s="7"/>
      <c r="AH1598" s="7">
        <v>0</v>
      </c>
    </row>
    <row r="1599" spans="1:34" ht="14.25" customHeight="1">
      <c r="A1599" s="27">
        <v>42522</v>
      </c>
      <c r="B1599" s="7" t="s">
        <v>1760</v>
      </c>
      <c r="C1599" s="7" t="s">
        <v>1865</v>
      </c>
      <c r="D1599" s="7" t="s">
        <v>734</v>
      </c>
      <c r="E1599" s="7" t="s">
        <v>1843</v>
      </c>
      <c r="F1599" s="7">
        <v>235</v>
      </c>
      <c r="G1599" s="7">
        <v>73</v>
      </c>
      <c r="H1599" s="7">
        <v>25</v>
      </c>
      <c r="I1599" s="7" t="s">
        <v>99</v>
      </c>
      <c r="J1599" s="7">
        <v>50</v>
      </c>
      <c r="K1599" s="7" t="s">
        <v>99</v>
      </c>
      <c r="L1599" s="7" t="s">
        <v>99</v>
      </c>
      <c r="M1599" s="7" t="s">
        <v>99</v>
      </c>
      <c r="N1599" s="7" t="s">
        <v>99</v>
      </c>
      <c r="O1599" s="7" t="s">
        <v>99</v>
      </c>
      <c r="P1599" s="7">
        <v>5</v>
      </c>
      <c r="Q1599" s="7">
        <v>3</v>
      </c>
      <c r="R1599" s="7">
        <v>10</v>
      </c>
      <c r="S1599" s="7">
        <v>8</v>
      </c>
      <c r="T1599" s="7">
        <v>6</v>
      </c>
      <c r="U1599" s="7">
        <v>6</v>
      </c>
      <c r="V1599" s="7">
        <v>10</v>
      </c>
      <c r="W1599" s="7">
        <v>2</v>
      </c>
      <c r="X1599" s="7">
        <v>10</v>
      </c>
      <c r="Y1599" s="7">
        <v>9</v>
      </c>
      <c r="Z1599" s="7"/>
      <c r="AA1599" s="7">
        <v>6</v>
      </c>
      <c r="AB1599" s="7">
        <v>6</v>
      </c>
      <c r="AC1599" s="7"/>
      <c r="AD1599" s="7"/>
      <c r="AE1599" s="7"/>
      <c r="AF1599" s="7"/>
      <c r="AG1599" s="7"/>
      <c r="AH1599" s="7">
        <v>6</v>
      </c>
    </row>
    <row r="1600" spans="1:34" ht="14.25" customHeight="1">
      <c r="A1600" s="27">
        <v>42522</v>
      </c>
      <c r="B1600" s="7" t="s">
        <v>1760</v>
      </c>
      <c r="C1600" s="7" t="s">
        <v>1865</v>
      </c>
      <c r="D1600" s="7" t="s">
        <v>734</v>
      </c>
      <c r="E1600" s="7" t="s">
        <v>943</v>
      </c>
      <c r="F1600" s="7">
        <v>2896</v>
      </c>
      <c r="G1600" s="7">
        <v>1093</v>
      </c>
      <c r="H1600" s="7">
        <v>272</v>
      </c>
      <c r="I1600" s="7" t="s">
        <v>99</v>
      </c>
      <c r="J1600" s="7">
        <v>476</v>
      </c>
      <c r="K1600" s="7" t="s">
        <v>99</v>
      </c>
      <c r="L1600" s="7" t="s">
        <v>99</v>
      </c>
      <c r="M1600" s="7" t="s">
        <v>99</v>
      </c>
      <c r="N1600" s="7" t="s">
        <v>99</v>
      </c>
      <c r="O1600" s="7" t="s">
        <v>99</v>
      </c>
      <c r="P1600" s="7">
        <v>60</v>
      </c>
      <c r="Q1600" s="7">
        <v>26</v>
      </c>
      <c r="R1600" s="7">
        <v>157</v>
      </c>
      <c r="S1600" s="7">
        <v>39</v>
      </c>
      <c r="T1600" s="7">
        <v>32</v>
      </c>
      <c r="U1600" s="7">
        <v>107</v>
      </c>
      <c r="V1600" s="7">
        <v>55</v>
      </c>
      <c r="W1600" s="7">
        <v>51</v>
      </c>
      <c r="X1600" s="7">
        <v>142</v>
      </c>
      <c r="Y1600" s="7">
        <v>52</v>
      </c>
      <c r="Z1600" s="7"/>
      <c r="AA1600" s="7">
        <v>74</v>
      </c>
      <c r="AB1600" s="7">
        <v>193</v>
      </c>
      <c r="AC1600" s="7"/>
      <c r="AD1600" s="7"/>
      <c r="AE1600" s="7"/>
      <c r="AF1600" s="7"/>
      <c r="AG1600" s="7"/>
      <c r="AH1600" s="7">
        <v>67</v>
      </c>
    </row>
    <row r="1601" spans="1:34" ht="14.25" customHeight="1">
      <c r="A1601" s="27">
        <v>42522</v>
      </c>
      <c r="B1601" s="7" t="s">
        <v>1760</v>
      </c>
      <c r="C1601" s="7" t="s">
        <v>1865</v>
      </c>
      <c r="D1601" s="7" t="s">
        <v>734</v>
      </c>
      <c r="E1601" s="7" t="s">
        <v>1861</v>
      </c>
      <c r="F1601" s="7">
        <v>1465</v>
      </c>
      <c r="G1601" s="7">
        <v>569</v>
      </c>
      <c r="H1601" s="7">
        <v>153</v>
      </c>
      <c r="I1601" s="7" t="s">
        <v>99</v>
      </c>
      <c r="J1601" s="7">
        <v>239</v>
      </c>
      <c r="K1601" s="7" t="s">
        <v>99</v>
      </c>
      <c r="L1601" s="7" t="s">
        <v>99</v>
      </c>
      <c r="M1601" s="7" t="s">
        <v>99</v>
      </c>
      <c r="N1601" s="7" t="s">
        <v>99</v>
      </c>
      <c r="O1601" s="7" t="s">
        <v>99</v>
      </c>
      <c r="P1601" s="7">
        <v>18</v>
      </c>
      <c r="Q1601" s="7">
        <v>14</v>
      </c>
      <c r="R1601" s="7">
        <v>81</v>
      </c>
      <c r="S1601" s="7">
        <v>21</v>
      </c>
      <c r="T1601" s="7">
        <v>9</v>
      </c>
      <c r="U1601" s="7">
        <v>72</v>
      </c>
      <c r="V1601" s="7">
        <v>40</v>
      </c>
      <c r="W1601" s="7">
        <v>17</v>
      </c>
      <c r="X1601" s="7">
        <v>50</v>
      </c>
      <c r="Y1601" s="7">
        <v>25</v>
      </c>
      <c r="Z1601" s="7"/>
      <c r="AA1601" s="7">
        <v>30</v>
      </c>
      <c r="AB1601" s="7">
        <v>72</v>
      </c>
      <c r="AC1601" s="7"/>
      <c r="AD1601" s="7"/>
      <c r="AE1601" s="7"/>
      <c r="AF1601" s="7"/>
      <c r="AG1601" s="7"/>
      <c r="AH1601" s="7">
        <v>55</v>
      </c>
    </row>
    <row r="1602" spans="1:34" ht="14.25" customHeight="1">
      <c r="A1602" s="27">
        <v>42522</v>
      </c>
      <c r="B1602" s="7" t="s">
        <v>1760</v>
      </c>
      <c r="C1602" s="7" t="s">
        <v>1865</v>
      </c>
      <c r="D1602" s="7" t="s">
        <v>734</v>
      </c>
      <c r="E1602" s="7" t="s">
        <v>1862</v>
      </c>
      <c r="F1602" s="7">
        <v>1431</v>
      </c>
      <c r="G1602" s="7">
        <v>524</v>
      </c>
      <c r="H1602" s="7">
        <v>119</v>
      </c>
      <c r="I1602" s="7" t="s">
        <v>99</v>
      </c>
      <c r="J1602" s="7">
        <v>237</v>
      </c>
      <c r="K1602" s="7" t="s">
        <v>99</v>
      </c>
      <c r="L1602" s="7" t="s">
        <v>99</v>
      </c>
      <c r="M1602" s="7" t="s">
        <v>99</v>
      </c>
      <c r="N1602" s="7" t="s">
        <v>99</v>
      </c>
      <c r="O1602" s="7" t="s">
        <v>99</v>
      </c>
      <c r="P1602" s="7">
        <v>42</v>
      </c>
      <c r="Q1602" s="7">
        <v>12</v>
      </c>
      <c r="R1602" s="7">
        <v>76</v>
      </c>
      <c r="S1602" s="7">
        <v>18</v>
      </c>
      <c r="T1602" s="7">
        <v>23</v>
      </c>
      <c r="U1602" s="7">
        <v>35</v>
      </c>
      <c r="V1602" s="7">
        <v>15</v>
      </c>
      <c r="W1602" s="7">
        <v>34</v>
      </c>
      <c r="X1602" s="7">
        <v>92</v>
      </c>
      <c r="Y1602" s="7">
        <v>27</v>
      </c>
      <c r="Z1602" s="7"/>
      <c r="AA1602" s="7">
        <v>44</v>
      </c>
      <c r="AB1602" s="7">
        <v>121</v>
      </c>
      <c r="AC1602" s="7"/>
      <c r="AD1602" s="7"/>
      <c r="AE1602" s="7"/>
      <c r="AF1602" s="7"/>
      <c r="AG1602" s="7"/>
      <c r="AH1602" s="7">
        <v>12</v>
      </c>
    </row>
    <row r="1603" spans="1:34" ht="14.25" customHeight="1">
      <c r="A1603" s="27">
        <v>42522</v>
      </c>
      <c r="B1603" s="7" t="s">
        <v>1760</v>
      </c>
      <c r="C1603" s="7" t="s">
        <v>1865</v>
      </c>
      <c r="D1603" s="7" t="s">
        <v>1866</v>
      </c>
      <c r="E1603" s="7" t="s">
        <v>1843</v>
      </c>
      <c r="F1603" s="7">
        <v>231</v>
      </c>
      <c r="G1603" s="7">
        <v>71</v>
      </c>
      <c r="H1603" s="7">
        <v>25</v>
      </c>
      <c r="I1603" s="7" t="s">
        <v>99</v>
      </c>
      <c r="J1603" s="7">
        <v>50</v>
      </c>
      <c r="K1603" s="7" t="s">
        <v>99</v>
      </c>
      <c r="L1603" s="7" t="s">
        <v>99</v>
      </c>
      <c r="M1603" s="7" t="s">
        <v>99</v>
      </c>
      <c r="N1603" s="7" t="s">
        <v>99</v>
      </c>
      <c r="O1603" s="7" t="s">
        <v>99</v>
      </c>
      <c r="P1603" s="7">
        <v>3</v>
      </c>
      <c r="Q1603" s="7">
        <v>3</v>
      </c>
      <c r="R1603" s="7">
        <v>10</v>
      </c>
      <c r="S1603" s="7">
        <v>8</v>
      </c>
      <c r="T1603" s="7">
        <v>6</v>
      </c>
      <c r="U1603" s="7">
        <v>6</v>
      </c>
      <c r="V1603" s="7">
        <v>10</v>
      </c>
      <c r="W1603" s="7">
        <v>2</v>
      </c>
      <c r="X1603" s="7">
        <v>10</v>
      </c>
      <c r="Y1603" s="7">
        <v>9</v>
      </c>
      <c r="Z1603" s="7"/>
      <c r="AA1603" s="7">
        <v>6</v>
      </c>
      <c r="AB1603" s="7">
        <v>6</v>
      </c>
      <c r="AC1603" s="7"/>
      <c r="AD1603" s="7"/>
      <c r="AE1603" s="7"/>
      <c r="AF1603" s="7"/>
      <c r="AG1603" s="7"/>
      <c r="AH1603" s="7">
        <v>6</v>
      </c>
    </row>
    <row r="1604" spans="1:34" ht="14.25" customHeight="1">
      <c r="A1604" s="27">
        <v>42522</v>
      </c>
      <c r="B1604" s="7" t="s">
        <v>1760</v>
      </c>
      <c r="C1604" s="7" t="s">
        <v>1865</v>
      </c>
      <c r="D1604" s="7" t="s">
        <v>1866</v>
      </c>
      <c r="E1604" s="7" t="s">
        <v>943</v>
      </c>
      <c r="F1604" s="7">
        <v>2806</v>
      </c>
      <c r="G1604" s="7">
        <v>1039</v>
      </c>
      <c r="H1604" s="7">
        <v>272</v>
      </c>
      <c r="I1604" s="7" t="s">
        <v>99</v>
      </c>
      <c r="J1604" s="7">
        <v>476</v>
      </c>
      <c r="K1604" s="7" t="s">
        <v>99</v>
      </c>
      <c r="L1604" s="7" t="s">
        <v>99</v>
      </c>
      <c r="M1604" s="7" t="s">
        <v>99</v>
      </c>
      <c r="N1604" s="7" t="s">
        <v>99</v>
      </c>
      <c r="O1604" s="7" t="s">
        <v>99</v>
      </c>
      <c r="P1604" s="7">
        <v>24</v>
      </c>
      <c r="Q1604" s="7">
        <v>26</v>
      </c>
      <c r="R1604" s="7">
        <v>157</v>
      </c>
      <c r="S1604" s="7">
        <v>39</v>
      </c>
      <c r="T1604" s="7">
        <v>32</v>
      </c>
      <c r="U1604" s="7">
        <v>107</v>
      </c>
      <c r="V1604" s="7">
        <v>55</v>
      </c>
      <c r="W1604" s="7">
        <v>51</v>
      </c>
      <c r="X1604" s="7">
        <v>142</v>
      </c>
      <c r="Y1604" s="7">
        <v>52</v>
      </c>
      <c r="Z1604" s="7"/>
      <c r="AA1604" s="7">
        <v>74</v>
      </c>
      <c r="AB1604" s="7">
        <v>193</v>
      </c>
      <c r="AC1604" s="7"/>
      <c r="AD1604" s="7"/>
      <c r="AE1604" s="7"/>
      <c r="AF1604" s="7"/>
      <c r="AG1604" s="7"/>
      <c r="AH1604" s="7">
        <v>67</v>
      </c>
    </row>
    <row r="1605" spans="1:34" ht="14.25" customHeight="1">
      <c r="A1605" s="27">
        <v>42522</v>
      </c>
      <c r="B1605" s="7" t="s">
        <v>1760</v>
      </c>
      <c r="C1605" s="7" t="s">
        <v>1865</v>
      </c>
      <c r="D1605" s="7" t="s">
        <v>1866</v>
      </c>
      <c r="E1605" s="7" t="s">
        <v>1861</v>
      </c>
      <c r="F1605" s="7">
        <v>1446</v>
      </c>
      <c r="G1605" s="7">
        <v>557</v>
      </c>
      <c r="H1605" s="7">
        <v>153</v>
      </c>
      <c r="I1605" s="7" t="s">
        <v>99</v>
      </c>
      <c r="J1605" s="7">
        <v>239</v>
      </c>
      <c r="K1605" s="7" t="s">
        <v>99</v>
      </c>
      <c r="L1605" s="7" t="s">
        <v>99</v>
      </c>
      <c r="M1605" s="7" t="s">
        <v>99</v>
      </c>
      <c r="N1605" s="7" t="s">
        <v>99</v>
      </c>
      <c r="O1605" s="7" t="s">
        <v>99</v>
      </c>
      <c r="P1605" s="7">
        <v>11</v>
      </c>
      <c r="Q1605" s="7">
        <v>14</v>
      </c>
      <c r="R1605" s="7">
        <v>81</v>
      </c>
      <c r="S1605" s="7">
        <v>21</v>
      </c>
      <c r="T1605" s="7">
        <v>9</v>
      </c>
      <c r="U1605" s="7">
        <v>72</v>
      </c>
      <c r="V1605" s="7">
        <v>40</v>
      </c>
      <c r="W1605" s="7">
        <v>17</v>
      </c>
      <c r="X1605" s="7">
        <v>50</v>
      </c>
      <c r="Y1605" s="7">
        <v>25</v>
      </c>
      <c r="Z1605" s="7"/>
      <c r="AA1605" s="7">
        <v>30</v>
      </c>
      <c r="AB1605" s="7">
        <v>72</v>
      </c>
      <c r="AC1605" s="7"/>
      <c r="AD1605" s="7"/>
      <c r="AE1605" s="7"/>
      <c r="AF1605" s="7"/>
      <c r="AG1605" s="7"/>
      <c r="AH1605" s="7">
        <v>55</v>
      </c>
    </row>
    <row r="1606" spans="1:34" ht="14.25" customHeight="1">
      <c r="A1606" s="27">
        <v>42522</v>
      </c>
      <c r="B1606" s="7" t="s">
        <v>1760</v>
      </c>
      <c r="C1606" s="7" t="s">
        <v>1865</v>
      </c>
      <c r="D1606" s="7" t="s">
        <v>1866</v>
      </c>
      <c r="E1606" s="7" t="s">
        <v>1862</v>
      </c>
      <c r="F1606" s="7">
        <v>1360</v>
      </c>
      <c r="G1606" s="7">
        <v>482</v>
      </c>
      <c r="H1606" s="7">
        <v>119</v>
      </c>
      <c r="I1606" s="7" t="s">
        <v>99</v>
      </c>
      <c r="J1606" s="7">
        <v>237</v>
      </c>
      <c r="K1606" s="7" t="s">
        <v>99</v>
      </c>
      <c r="L1606" s="7" t="s">
        <v>99</v>
      </c>
      <c r="M1606" s="7" t="s">
        <v>99</v>
      </c>
      <c r="N1606" s="7" t="s">
        <v>99</v>
      </c>
      <c r="O1606" s="7" t="s">
        <v>99</v>
      </c>
      <c r="P1606" s="7">
        <v>13</v>
      </c>
      <c r="Q1606" s="7">
        <v>12</v>
      </c>
      <c r="R1606" s="7">
        <v>76</v>
      </c>
      <c r="S1606" s="7">
        <v>18</v>
      </c>
      <c r="T1606" s="7">
        <v>23</v>
      </c>
      <c r="U1606" s="7">
        <v>35</v>
      </c>
      <c r="V1606" s="7">
        <v>15</v>
      </c>
      <c r="W1606" s="7">
        <v>34</v>
      </c>
      <c r="X1606" s="7">
        <v>92</v>
      </c>
      <c r="Y1606" s="7">
        <v>27</v>
      </c>
      <c r="Z1606" s="7"/>
      <c r="AA1606" s="7">
        <v>44</v>
      </c>
      <c r="AB1606" s="7">
        <v>121</v>
      </c>
      <c r="AC1606" s="7"/>
      <c r="AD1606" s="7"/>
      <c r="AE1606" s="7"/>
      <c r="AF1606" s="7"/>
      <c r="AG1606" s="7"/>
      <c r="AH1606" s="7">
        <v>12</v>
      </c>
    </row>
    <row r="1607" spans="1:34" ht="14.25" customHeight="1">
      <c r="A1607" s="27">
        <v>42522</v>
      </c>
      <c r="B1607" s="7" t="s">
        <v>1760</v>
      </c>
      <c r="C1607" s="7" t="s">
        <v>1865</v>
      </c>
      <c r="D1607" s="7" t="s">
        <v>1374</v>
      </c>
      <c r="E1607" s="7" t="s">
        <v>1843</v>
      </c>
      <c r="F1607" s="7">
        <v>4</v>
      </c>
      <c r="G1607" s="7">
        <v>2</v>
      </c>
      <c r="H1607" s="7">
        <v>0</v>
      </c>
      <c r="I1607" s="7" t="s">
        <v>99</v>
      </c>
      <c r="J1607" s="7">
        <v>0</v>
      </c>
      <c r="K1607" s="7" t="s">
        <v>99</v>
      </c>
      <c r="L1607" s="7" t="s">
        <v>99</v>
      </c>
      <c r="M1607" s="7" t="s">
        <v>99</v>
      </c>
      <c r="N1607" s="7" t="s">
        <v>99</v>
      </c>
      <c r="O1607" s="7" t="s">
        <v>99</v>
      </c>
      <c r="P1607" s="7">
        <v>2</v>
      </c>
      <c r="Q1607" s="7">
        <v>0</v>
      </c>
      <c r="R1607" s="7">
        <v>0</v>
      </c>
      <c r="S1607" s="7">
        <v>0</v>
      </c>
      <c r="T1607" s="7">
        <v>0</v>
      </c>
      <c r="U1607" s="7">
        <v>0</v>
      </c>
      <c r="V1607" s="7">
        <v>0</v>
      </c>
      <c r="W1607" s="7">
        <v>0</v>
      </c>
      <c r="X1607" s="7">
        <v>0</v>
      </c>
      <c r="Y1607" s="7">
        <v>0</v>
      </c>
      <c r="Z1607" s="7"/>
      <c r="AA1607" s="7">
        <v>0</v>
      </c>
      <c r="AB1607" s="7">
        <v>0</v>
      </c>
      <c r="AC1607" s="7"/>
      <c r="AD1607" s="7"/>
      <c r="AE1607" s="7"/>
      <c r="AF1607" s="7"/>
      <c r="AG1607" s="7"/>
      <c r="AH1607" s="7">
        <v>0</v>
      </c>
    </row>
    <row r="1608" spans="1:34" ht="14.25" customHeight="1">
      <c r="A1608" s="27">
        <v>42522</v>
      </c>
      <c r="B1608" s="7" t="s">
        <v>1760</v>
      </c>
      <c r="C1608" s="7" t="s">
        <v>1865</v>
      </c>
      <c r="D1608" s="7" t="s">
        <v>1374</v>
      </c>
      <c r="E1608" s="7" t="s">
        <v>943</v>
      </c>
      <c r="F1608" s="7">
        <v>90</v>
      </c>
      <c r="G1608" s="7">
        <v>54</v>
      </c>
      <c r="H1608" s="7">
        <v>0</v>
      </c>
      <c r="I1608" s="7" t="s">
        <v>99</v>
      </c>
      <c r="J1608" s="7">
        <v>0</v>
      </c>
      <c r="K1608" s="7" t="s">
        <v>99</v>
      </c>
      <c r="L1608" s="7" t="s">
        <v>99</v>
      </c>
      <c r="M1608" s="7" t="s">
        <v>99</v>
      </c>
      <c r="N1608" s="7" t="s">
        <v>99</v>
      </c>
      <c r="O1608" s="7" t="s">
        <v>99</v>
      </c>
      <c r="P1608" s="7">
        <v>36</v>
      </c>
      <c r="Q1608" s="7">
        <v>0</v>
      </c>
      <c r="R1608" s="7">
        <v>0</v>
      </c>
      <c r="S1608" s="7">
        <v>0</v>
      </c>
      <c r="T1608" s="7">
        <v>0</v>
      </c>
      <c r="U1608" s="7">
        <v>0</v>
      </c>
      <c r="V1608" s="7">
        <v>0</v>
      </c>
      <c r="W1608" s="7">
        <v>0</v>
      </c>
      <c r="X1608" s="7">
        <v>0</v>
      </c>
      <c r="Y1608" s="7">
        <v>0</v>
      </c>
      <c r="Z1608" s="7"/>
      <c r="AA1608" s="7">
        <v>0</v>
      </c>
      <c r="AB1608" s="7">
        <v>0</v>
      </c>
      <c r="AC1608" s="7"/>
      <c r="AD1608" s="7"/>
      <c r="AE1608" s="7"/>
      <c r="AF1608" s="7"/>
      <c r="AG1608" s="7"/>
      <c r="AH1608" s="7">
        <v>0</v>
      </c>
    </row>
    <row r="1609" spans="1:34" ht="14.25" customHeight="1">
      <c r="A1609" s="27">
        <v>42522</v>
      </c>
      <c r="B1609" s="7" t="s">
        <v>1760</v>
      </c>
      <c r="C1609" s="7" t="s">
        <v>1865</v>
      </c>
      <c r="D1609" s="7" t="s">
        <v>1374</v>
      </c>
      <c r="E1609" s="7" t="s">
        <v>1861</v>
      </c>
      <c r="F1609" s="7">
        <v>19</v>
      </c>
      <c r="G1609" s="7">
        <v>12</v>
      </c>
      <c r="H1609" s="7">
        <v>0</v>
      </c>
      <c r="I1609" s="7" t="s">
        <v>99</v>
      </c>
      <c r="J1609" s="7">
        <v>0</v>
      </c>
      <c r="K1609" s="7" t="s">
        <v>99</v>
      </c>
      <c r="L1609" s="7" t="s">
        <v>99</v>
      </c>
      <c r="M1609" s="7" t="s">
        <v>99</v>
      </c>
      <c r="N1609" s="7" t="s">
        <v>99</v>
      </c>
      <c r="O1609" s="7" t="s">
        <v>99</v>
      </c>
      <c r="P1609" s="7">
        <v>7</v>
      </c>
      <c r="Q1609" s="7">
        <v>0</v>
      </c>
      <c r="R1609" s="7">
        <v>0</v>
      </c>
      <c r="S1609" s="7">
        <v>0</v>
      </c>
      <c r="T1609" s="7">
        <v>0</v>
      </c>
      <c r="U1609" s="7">
        <v>0</v>
      </c>
      <c r="V1609" s="7">
        <v>0</v>
      </c>
      <c r="W1609" s="7">
        <v>0</v>
      </c>
      <c r="X1609" s="7">
        <v>0</v>
      </c>
      <c r="Y1609" s="7">
        <v>0</v>
      </c>
      <c r="Z1609" s="7"/>
      <c r="AA1609" s="7">
        <v>0</v>
      </c>
      <c r="AB1609" s="7">
        <v>0</v>
      </c>
      <c r="AC1609" s="7"/>
      <c r="AD1609" s="7"/>
      <c r="AE1609" s="7"/>
      <c r="AF1609" s="7"/>
      <c r="AG1609" s="7"/>
      <c r="AH1609" s="7">
        <v>0</v>
      </c>
    </row>
    <row r="1610" spans="1:34" ht="14.25" customHeight="1">
      <c r="A1610" s="27">
        <v>42522</v>
      </c>
      <c r="B1610" s="7" t="s">
        <v>1760</v>
      </c>
      <c r="C1610" s="7" t="s">
        <v>1865</v>
      </c>
      <c r="D1610" s="7" t="s">
        <v>1374</v>
      </c>
      <c r="E1610" s="7" t="s">
        <v>1862</v>
      </c>
      <c r="F1610" s="7">
        <v>71</v>
      </c>
      <c r="G1610" s="7">
        <v>42</v>
      </c>
      <c r="H1610" s="7">
        <v>0</v>
      </c>
      <c r="I1610" s="7" t="s">
        <v>99</v>
      </c>
      <c r="J1610" s="7">
        <v>0</v>
      </c>
      <c r="K1610" s="7" t="s">
        <v>99</v>
      </c>
      <c r="L1610" s="7" t="s">
        <v>99</v>
      </c>
      <c r="M1610" s="7" t="s">
        <v>99</v>
      </c>
      <c r="N1610" s="7" t="s">
        <v>99</v>
      </c>
      <c r="O1610" s="7" t="s">
        <v>99</v>
      </c>
      <c r="P1610" s="7">
        <v>29</v>
      </c>
      <c r="Q1610" s="7">
        <v>0</v>
      </c>
      <c r="R1610" s="7">
        <v>0</v>
      </c>
      <c r="S1610" s="7">
        <v>0</v>
      </c>
      <c r="T1610" s="7">
        <v>0</v>
      </c>
      <c r="U1610" s="7">
        <v>0</v>
      </c>
      <c r="V1610" s="7">
        <v>0</v>
      </c>
      <c r="W1610" s="7">
        <v>0</v>
      </c>
      <c r="X1610" s="7">
        <v>0</v>
      </c>
      <c r="Y1610" s="7">
        <v>0</v>
      </c>
      <c r="Z1610" s="7"/>
      <c r="AA1610" s="7">
        <v>0</v>
      </c>
      <c r="AB1610" s="7">
        <v>0</v>
      </c>
      <c r="AC1610" s="7"/>
      <c r="AD1610" s="7"/>
      <c r="AE1610" s="7"/>
      <c r="AF1610" s="7"/>
      <c r="AG1610" s="7"/>
      <c r="AH1610" s="7">
        <v>0</v>
      </c>
    </row>
    <row r="1611" spans="1:34" ht="14.25" customHeight="1">
      <c r="A1611" s="27">
        <v>42522</v>
      </c>
      <c r="B1611" s="7" t="s">
        <v>1760</v>
      </c>
      <c r="C1611" s="7" t="s">
        <v>405</v>
      </c>
      <c r="D1611" s="7" t="s">
        <v>734</v>
      </c>
      <c r="E1611" s="7" t="s">
        <v>1843</v>
      </c>
      <c r="F1611" s="7">
        <v>0</v>
      </c>
      <c r="G1611" s="7">
        <v>0</v>
      </c>
      <c r="H1611" s="7">
        <v>0</v>
      </c>
      <c r="I1611" s="7">
        <v>0</v>
      </c>
      <c r="J1611" s="7">
        <v>0</v>
      </c>
      <c r="K1611" s="7">
        <v>0</v>
      </c>
      <c r="L1611" s="7">
        <v>0</v>
      </c>
      <c r="M1611" s="7">
        <v>0</v>
      </c>
      <c r="N1611" s="7">
        <v>0</v>
      </c>
      <c r="O1611" s="7">
        <v>0</v>
      </c>
      <c r="P1611" s="7">
        <v>0</v>
      </c>
      <c r="Q1611" s="7">
        <v>0</v>
      </c>
      <c r="R1611" s="7">
        <v>0</v>
      </c>
      <c r="S1611" s="7">
        <v>0</v>
      </c>
      <c r="T1611" s="7">
        <v>0</v>
      </c>
      <c r="U1611" s="7">
        <v>0</v>
      </c>
      <c r="V1611" s="7">
        <v>0</v>
      </c>
      <c r="W1611" s="7">
        <v>0</v>
      </c>
      <c r="X1611" s="7">
        <v>0</v>
      </c>
      <c r="Y1611" s="7">
        <v>0</v>
      </c>
      <c r="Z1611" s="7"/>
      <c r="AA1611" s="7">
        <v>0</v>
      </c>
      <c r="AB1611" s="7">
        <v>0</v>
      </c>
      <c r="AC1611" s="7"/>
      <c r="AD1611" s="7"/>
      <c r="AE1611" s="7"/>
      <c r="AF1611" s="7"/>
      <c r="AG1611" s="7"/>
      <c r="AH1611" s="7">
        <v>0</v>
      </c>
    </row>
    <row r="1612" spans="1:34" ht="14.25" customHeight="1">
      <c r="A1612" s="27">
        <v>42522</v>
      </c>
      <c r="B1612" s="7" t="s">
        <v>1760</v>
      </c>
      <c r="C1612" s="7" t="s">
        <v>405</v>
      </c>
      <c r="D1612" s="7" t="s">
        <v>734</v>
      </c>
      <c r="E1612" s="7" t="s">
        <v>943</v>
      </c>
      <c r="F1612" s="7">
        <v>0</v>
      </c>
      <c r="G1612" s="7">
        <v>0</v>
      </c>
      <c r="H1612" s="7">
        <v>0</v>
      </c>
      <c r="I1612" s="7">
        <v>0</v>
      </c>
      <c r="J1612" s="7">
        <v>0</v>
      </c>
      <c r="K1612" s="7">
        <v>0</v>
      </c>
      <c r="L1612" s="7">
        <v>0</v>
      </c>
      <c r="M1612" s="7">
        <v>0</v>
      </c>
      <c r="N1612" s="7">
        <v>0</v>
      </c>
      <c r="O1612" s="7">
        <v>0</v>
      </c>
      <c r="P1612" s="7">
        <v>0</v>
      </c>
      <c r="Q1612" s="7">
        <v>0</v>
      </c>
      <c r="R1612" s="7">
        <v>0</v>
      </c>
      <c r="S1612" s="7">
        <v>0</v>
      </c>
      <c r="T1612" s="7">
        <v>0</v>
      </c>
      <c r="U1612" s="7">
        <v>0</v>
      </c>
      <c r="V1612" s="7">
        <v>0</v>
      </c>
      <c r="W1612" s="7">
        <v>0</v>
      </c>
      <c r="X1612" s="7">
        <v>0</v>
      </c>
      <c r="Y1612" s="7">
        <v>0</v>
      </c>
      <c r="Z1612" s="7"/>
      <c r="AA1612" s="7">
        <v>0</v>
      </c>
      <c r="AB1612" s="7">
        <v>0</v>
      </c>
      <c r="AC1612" s="7"/>
      <c r="AD1612" s="7"/>
      <c r="AE1612" s="7"/>
      <c r="AF1612" s="7"/>
      <c r="AG1612" s="7"/>
      <c r="AH1612" s="7">
        <v>0</v>
      </c>
    </row>
    <row r="1613" spans="1:34" ht="14.25" customHeight="1">
      <c r="A1613" s="27">
        <v>42522</v>
      </c>
      <c r="B1613" s="7" t="s">
        <v>1760</v>
      </c>
      <c r="C1613" s="7" t="s">
        <v>405</v>
      </c>
      <c r="D1613" s="7" t="s">
        <v>734</v>
      </c>
      <c r="E1613" s="7" t="s">
        <v>1861</v>
      </c>
      <c r="F1613" s="7">
        <v>0</v>
      </c>
      <c r="G1613" s="7">
        <v>0</v>
      </c>
      <c r="H1613" s="7">
        <v>0</v>
      </c>
      <c r="I1613" s="7">
        <v>0</v>
      </c>
      <c r="J1613" s="7">
        <v>0</v>
      </c>
      <c r="K1613" s="7">
        <v>0</v>
      </c>
      <c r="L1613" s="7">
        <v>0</v>
      </c>
      <c r="M1613" s="7">
        <v>0</v>
      </c>
      <c r="N1613" s="7">
        <v>0</v>
      </c>
      <c r="O1613" s="7">
        <v>0</v>
      </c>
      <c r="P1613" s="7">
        <v>0</v>
      </c>
      <c r="Q1613" s="7">
        <v>0</v>
      </c>
      <c r="R1613" s="7">
        <v>0</v>
      </c>
      <c r="S1613" s="7">
        <v>0</v>
      </c>
      <c r="T1613" s="7">
        <v>0</v>
      </c>
      <c r="U1613" s="7">
        <v>0</v>
      </c>
      <c r="V1613" s="7">
        <v>0</v>
      </c>
      <c r="W1613" s="7">
        <v>0</v>
      </c>
      <c r="X1613" s="7">
        <v>0</v>
      </c>
      <c r="Y1613" s="7">
        <v>0</v>
      </c>
      <c r="Z1613" s="7"/>
      <c r="AA1613" s="7">
        <v>0</v>
      </c>
      <c r="AB1613" s="7">
        <v>0</v>
      </c>
      <c r="AC1613" s="7"/>
      <c r="AD1613" s="7"/>
      <c r="AE1613" s="7"/>
      <c r="AF1613" s="7"/>
      <c r="AG1613" s="7"/>
      <c r="AH1613" s="7">
        <v>0</v>
      </c>
    </row>
    <row r="1614" spans="1:34" ht="14.25" customHeight="1">
      <c r="A1614" s="27">
        <v>42522</v>
      </c>
      <c r="B1614" s="7" t="s">
        <v>1760</v>
      </c>
      <c r="C1614" s="7" t="s">
        <v>405</v>
      </c>
      <c r="D1614" s="7" t="s">
        <v>734</v>
      </c>
      <c r="E1614" s="7" t="s">
        <v>1862</v>
      </c>
      <c r="F1614" s="7">
        <v>0</v>
      </c>
      <c r="G1614" s="7">
        <v>0</v>
      </c>
      <c r="H1614" s="7">
        <v>0</v>
      </c>
      <c r="I1614" s="7">
        <v>0</v>
      </c>
      <c r="J1614" s="7">
        <v>0</v>
      </c>
      <c r="K1614" s="7">
        <v>0</v>
      </c>
      <c r="L1614" s="7">
        <v>0</v>
      </c>
      <c r="M1614" s="7">
        <v>0</v>
      </c>
      <c r="N1614" s="7">
        <v>0</v>
      </c>
      <c r="O1614" s="7">
        <v>0</v>
      </c>
      <c r="P1614" s="7">
        <v>0</v>
      </c>
      <c r="Q1614" s="7">
        <v>0</v>
      </c>
      <c r="R1614" s="7">
        <v>0</v>
      </c>
      <c r="S1614" s="7">
        <v>0</v>
      </c>
      <c r="T1614" s="7">
        <v>0</v>
      </c>
      <c r="U1614" s="7">
        <v>0</v>
      </c>
      <c r="V1614" s="7">
        <v>0</v>
      </c>
      <c r="W1614" s="7">
        <v>0</v>
      </c>
      <c r="X1614" s="7">
        <v>0</v>
      </c>
      <c r="Y1614" s="7">
        <v>0</v>
      </c>
      <c r="Z1614" s="7"/>
      <c r="AA1614" s="7">
        <v>0</v>
      </c>
      <c r="AB1614" s="7">
        <v>0</v>
      </c>
      <c r="AC1614" s="7"/>
      <c r="AD1614" s="7"/>
      <c r="AE1614" s="7"/>
      <c r="AF1614" s="7"/>
      <c r="AG1614" s="7"/>
      <c r="AH1614" s="7">
        <v>0</v>
      </c>
    </row>
    <row r="1615" spans="1:34">
      <c r="A1615" s="27">
        <v>42522</v>
      </c>
      <c r="B1615" s="7" t="s">
        <v>941</v>
      </c>
      <c r="C1615" s="7" t="s">
        <v>1151</v>
      </c>
      <c r="D1615" s="7" t="s">
        <v>734</v>
      </c>
      <c r="E1615" s="7" t="s">
        <v>1843</v>
      </c>
      <c r="F1615" s="7">
        <v>6</v>
      </c>
      <c r="G1615" s="7">
        <v>2</v>
      </c>
      <c r="H1615" s="7">
        <v>2</v>
      </c>
      <c r="I1615" s="7" t="s">
        <v>99</v>
      </c>
      <c r="J1615" s="7">
        <v>1</v>
      </c>
      <c r="K1615" s="7" t="s">
        <v>99</v>
      </c>
      <c r="L1615" s="7" t="s">
        <v>99</v>
      </c>
      <c r="M1615" s="7" t="s">
        <v>99</v>
      </c>
      <c r="N1615" s="7" t="s">
        <v>99</v>
      </c>
      <c r="O1615" s="7" t="s">
        <v>99</v>
      </c>
      <c r="P1615" s="7">
        <v>0</v>
      </c>
      <c r="Q1615" s="7">
        <v>0</v>
      </c>
      <c r="R1615" s="7">
        <v>0</v>
      </c>
      <c r="S1615" s="7">
        <v>0</v>
      </c>
      <c r="T1615" s="7">
        <v>1</v>
      </c>
      <c r="U1615" s="7">
        <v>0</v>
      </c>
      <c r="V1615" s="7">
        <v>0</v>
      </c>
      <c r="W1615" s="7">
        <v>0</v>
      </c>
      <c r="X1615" s="7">
        <v>0</v>
      </c>
      <c r="Y1615" s="7">
        <v>0</v>
      </c>
      <c r="Z1615" s="7"/>
      <c r="AA1615" s="7">
        <v>0</v>
      </c>
      <c r="AB1615" s="7">
        <v>0</v>
      </c>
      <c r="AC1615" s="7"/>
      <c r="AD1615" s="7"/>
      <c r="AE1615" s="7"/>
      <c r="AF1615" s="7"/>
      <c r="AG1615" s="7"/>
      <c r="AH1615" s="7">
        <v>0</v>
      </c>
    </row>
    <row r="1616" spans="1:34">
      <c r="A1616" s="27">
        <v>42522</v>
      </c>
      <c r="B1616" s="7" t="s">
        <v>941</v>
      </c>
      <c r="C1616" s="7" t="s">
        <v>1151</v>
      </c>
      <c r="D1616" s="7" t="s">
        <v>734</v>
      </c>
      <c r="E1616" s="7" t="s">
        <v>943</v>
      </c>
      <c r="F1616" s="7">
        <v>146</v>
      </c>
      <c r="G1616" s="7">
        <v>33</v>
      </c>
      <c r="H1616" s="7">
        <v>45</v>
      </c>
      <c r="I1616" s="7" t="s">
        <v>99</v>
      </c>
      <c r="J1616" s="7">
        <v>56</v>
      </c>
      <c r="K1616" s="7" t="s">
        <v>99</v>
      </c>
      <c r="L1616" s="7" t="s">
        <v>99</v>
      </c>
      <c r="M1616" s="7" t="s">
        <v>99</v>
      </c>
      <c r="N1616" s="7" t="s">
        <v>99</v>
      </c>
      <c r="O1616" s="7" t="s">
        <v>99</v>
      </c>
      <c r="P1616" s="7">
        <v>0</v>
      </c>
      <c r="Q1616" s="7">
        <v>0</v>
      </c>
      <c r="R1616" s="7">
        <v>0</v>
      </c>
      <c r="S1616" s="7">
        <v>0</v>
      </c>
      <c r="T1616" s="7">
        <v>12</v>
      </c>
      <c r="U1616" s="7">
        <v>0</v>
      </c>
      <c r="V1616" s="7">
        <v>0</v>
      </c>
      <c r="W1616" s="7">
        <v>0</v>
      </c>
      <c r="X1616" s="7">
        <v>0</v>
      </c>
      <c r="Y1616" s="7">
        <v>0</v>
      </c>
      <c r="Z1616" s="7"/>
      <c r="AA1616" s="7">
        <v>0</v>
      </c>
      <c r="AB1616" s="7">
        <v>0</v>
      </c>
      <c r="AC1616" s="7"/>
      <c r="AD1616" s="7"/>
      <c r="AE1616" s="7"/>
      <c r="AF1616" s="7"/>
      <c r="AG1616" s="7"/>
      <c r="AH1616" s="7">
        <v>0</v>
      </c>
    </row>
    <row r="1617" spans="1:34">
      <c r="A1617" s="27">
        <v>42522</v>
      </c>
      <c r="B1617" s="7" t="s">
        <v>941</v>
      </c>
      <c r="C1617" s="7" t="s">
        <v>1151</v>
      </c>
      <c r="D1617" s="7" t="s">
        <v>734</v>
      </c>
      <c r="E1617" s="7" t="s">
        <v>1861</v>
      </c>
      <c r="F1617" s="7">
        <v>32</v>
      </c>
      <c r="G1617" s="7">
        <v>17</v>
      </c>
      <c r="H1617" s="7">
        <v>7</v>
      </c>
      <c r="I1617" s="7" t="s">
        <v>99</v>
      </c>
      <c r="J1617" s="7">
        <v>2</v>
      </c>
      <c r="K1617" s="7" t="s">
        <v>99</v>
      </c>
      <c r="L1617" s="7" t="s">
        <v>99</v>
      </c>
      <c r="M1617" s="7" t="s">
        <v>99</v>
      </c>
      <c r="N1617" s="7" t="s">
        <v>99</v>
      </c>
      <c r="O1617" s="7" t="s">
        <v>99</v>
      </c>
      <c r="P1617" s="7">
        <v>0</v>
      </c>
      <c r="Q1617" s="7">
        <v>0</v>
      </c>
      <c r="R1617" s="7">
        <v>0</v>
      </c>
      <c r="S1617" s="7">
        <v>0</v>
      </c>
      <c r="T1617" s="7">
        <v>6</v>
      </c>
      <c r="U1617" s="7">
        <v>0</v>
      </c>
      <c r="V1617" s="7">
        <v>0</v>
      </c>
      <c r="W1617" s="7">
        <v>0</v>
      </c>
      <c r="X1617" s="7">
        <v>0</v>
      </c>
      <c r="Y1617" s="7">
        <v>0</v>
      </c>
      <c r="Z1617" s="7"/>
      <c r="AA1617" s="7">
        <v>0</v>
      </c>
      <c r="AB1617" s="7">
        <v>0</v>
      </c>
      <c r="AC1617" s="7"/>
      <c r="AD1617" s="7"/>
      <c r="AE1617" s="7"/>
      <c r="AF1617" s="7"/>
      <c r="AG1617" s="7"/>
      <c r="AH1617" s="7">
        <v>0</v>
      </c>
    </row>
    <row r="1618" spans="1:34">
      <c r="A1618" s="27">
        <v>42522</v>
      </c>
      <c r="B1618" s="7" t="s">
        <v>941</v>
      </c>
      <c r="C1618" s="7" t="s">
        <v>1151</v>
      </c>
      <c r="D1618" s="7" t="s">
        <v>734</v>
      </c>
      <c r="E1618" s="7" t="s">
        <v>1862</v>
      </c>
      <c r="F1618" s="7">
        <v>114</v>
      </c>
      <c r="G1618" s="7">
        <v>16</v>
      </c>
      <c r="H1618" s="7">
        <v>38</v>
      </c>
      <c r="I1618" s="7" t="s">
        <v>99</v>
      </c>
      <c r="J1618" s="7">
        <v>54</v>
      </c>
      <c r="K1618" s="7" t="s">
        <v>99</v>
      </c>
      <c r="L1618" s="7" t="s">
        <v>99</v>
      </c>
      <c r="M1618" s="7" t="s">
        <v>99</v>
      </c>
      <c r="N1618" s="7" t="s">
        <v>99</v>
      </c>
      <c r="O1618" s="7" t="s">
        <v>99</v>
      </c>
      <c r="P1618" s="7">
        <v>0</v>
      </c>
      <c r="Q1618" s="7">
        <v>0</v>
      </c>
      <c r="R1618" s="7">
        <v>0</v>
      </c>
      <c r="S1618" s="7">
        <v>0</v>
      </c>
      <c r="T1618" s="7">
        <v>6</v>
      </c>
      <c r="U1618" s="7">
        <v>0</v>
      </c>
      <c r="V1618" s="7">
        <v>0</v>
      </c>
      <c r="W1618" s="7">
        <v>0</v>
      </c>
      <c r="X1618" s="7">
        <v>0</v>
      </c>
      <c r="Y1618" s="7">
        <v>0</v>
      </c>
      <c r="Z1618" s="7"/>
      <c r="AA1618" s="7">
        <v>0</v>
      </c>
      <c r="AB1618" s="7">
        <v>0</v>
      </c>
      <c r="AC1618" s="7"/>
      <c r="AD1618" s="7"/>
      <c r="AE1618" s="7"/>
      <c r="AF1618" s="7"/>
      <c r="AG1618" s="7"/>
      <c r="AH1618" s="7">
        <v>0</v>
      </c>
    </row>
    <row r="1619" spans="1:34" ht="14.25" customHeight="1">
      <c r="A1619" s="27">
        <v>42522</v>
      </c>
      <c r="B1619" s="7" t="s">
        <v>941</v>
      </c>
      <c r="C1619" s="7" t="s">
        <v>1863</v>
      </c>
      <c r="D1619" s="7" t="s">
        <v>734</v>
      </c>
      <c r="E1619" s="7" t="s">
        <v>1843</v>
      </c>
      <c r="F1619" s="7">
        <v>0</v>
      </c>
      <c r="G1619" s="7">
        <v>0</v>
      </c>
      <c r="H1619" s="7">
        <v>0</v>
      </c>
      <c r="I1619" s="7">
        <v>0</v>
      </c>
      <c r="J1619" s="7">
        <v>0</v>
      </c>
      <c r="K1619" s="7">
        <v>0</v>
      </c>
      <c r="L1619" s="7">
        <v>0</v>
      </c>
      <c r="M1619" s="7">
        <v>0</v>
      </c>
      <c r="N1619" s="7">
        <v>0</v>
      </c>
      <c r="O1619" s="7">
        <v>0</v>
      </c>
      <c r="P1619" s="7">
        <v>0</v>
      </c>
      <c r="Q1619" s="7">
        <v>0</v>
      </c>
      <c r="R1619" s="7">
        <v>0</v>
      </c>
      <c r="S1619" s="7">
        <v>0</v>
      </c>
      <c r="T1619" s="7">
        <v>0</v>
      </c>
      <c r="U1619" s="7">
        <v>0</v>
      </c>
      <c r="V1619" s="7">
        <v>0</v>
      </c>
      <c r="W1619" s="7">
        <v>0</v>
      </c>
      <c r="X1619" s="7">
        <v>0</v>
      </c>
      <c r="Y1619" s="7">
        <v>0</v>
      </c>
      <c r="Z1619" s="7"/>
      <c r="AA1619" s="7">
        <v>0</v>
      </c>
      <c r="AB1619" s="7">
        <v>0</v>
      </c>
      <c r="AC1619" s="7"/>
      <c r="AD1619" s="7"/>
      <c r="AE1619" s="7"/>
      <c r="AF1619" s="7"/>
      <c r="AG1619" s="7"/>
      <c r="AH1619" s="7">
        <v>0</v>
      </c>
    </row>
    <row r="1620" spans="1:34" ht="14.25" customHeight="1">
      <c r="A1620" s="27">
        <v>42522</v>
      </c>
      <c r="B1620" s="7" t="s">
        <v>941</v>
      </c>
      <c r="C1620" s="7" t="s">
        <v>1863</v>
      </c>
      <c r="D1620" s="7" t="s">
        <v>734</v>
      </c>
      <c r="E1620" s="7" t="s">
        <v>943</v>
      </c>
      <c r="F1620" s="7">
        <v>0</v>
      </c>
      <c r="G1620" s="7">
        <v>0</v>
      </c>
      <c r="H1620" s="7">
        <v>0</v>
      </c>
      <c r="I1620" s="7">
        <v>0</v>
      </c>
      <c r="J1620" s="7">
        <v>0</v>
      </c>
      <c r="K1620" s="7">
        <v>0</v>
      </c>
      <c r="L1620" s="7">
        <v>0</v>
      </c>
      <c r="M1620" s="7">
        <v>0</v>
      </c>
      <c r="N1620" s="7">
        <v>0</v>
      </c>
      <c r="O1620" s="7">
        <v>0</v>
      </c>
      <c r="P1620" s="7">
        <v>0</v>
      </c>
      <c r="Q1620" s="7">
        <v>0</v>
      </c>
      <c r="R1620" s="7">
        <v>0</v>
      </c>
      <c r="S1620" s="7">
        <v>0</v>
      </c>
      <c r="T1620" s="7">
        <v>0</v>
      </c>
      <c r="U1620" s="7">
        <v>0</v>
      </c>
      <c r="V1620" s="7">
        <v>0</v>
      </c>
      <c r="W1620" s="7">
        <v>0</v>
      </c>
      <c r="X1620" s="7">
        <v>0</v>
      </c>
      <c r="Y1620" s="7">
        <v>0</v>
      </c>
      <c r="Z1620" s="7"/>
      <c r="AA1620" s="7">
        <v>0</v>
      </c>
      <c r="AB1620" s="7">
        <v>0</v>
      </c>
      <c r="AC1620" s="7"/>
      <c r="AD1620" s="7"/>
      <c r="AE1620" s="7"/>
      <c r="AF1620" s="7"/>
      <c r="AG1620" s="7"/>
      <c r="AH1620" s="7">
        <v>0</v>
      </c>
    </row>
    <row r="1621" spans="1:34" ht="14.25" customHeight="1">
      <c r="A1621" s="27">
        <v>42522</v>
      </c>
      <c r="B1621" s="7" t="s">
        <v>941</v>
      </c>
      <c r="C1621" s="7" t="s">
        <v>1863</v>
      </c>
      <c r="D1621" s="7" t="s">
        <v>734</v>
      </c>
      <c r="E1621" s="7" t="s">
        <v>1861</v>
      </c>
      <c r="F1621" s="7">
        <v>0</v>
      </c>
      <c r="G1621" s="7">
        <v>0</v>
      </c>
      <c r="H1621" s="7">
        <v>0</v>
      </c>
      <c r="I1621" s="7">
        <v>0</v>
      </c>
      <c r="J1621" s="7">
        <v>0</v>
      </c>
      <c r="K1621" s="7">
        <v>0</v>
      </c>
      <c r="L1621" s="7">
        <v>0</v>
      </c>
      <c r="M1621" s="7">
        <v>0</v>
      </c>
      <c r="N1621" s="7">
        <v>0</v>
      </c>
      <c r="O1621" s="7">
        <v>0</v>
      </c>
      <c r="P1621" s="7">
        <v>0</v>
      </c>
      <c r="Q1621" s="7">
        <v>0</v>
      </c>
      <c r="R1621" s="7">
        <v>0</v>
      </c>
      <c r="S1621" s="7">
        <v>0</v>
      </c>
      <c r="T1621" s="7">
        <v>0</v>
      </c>
      <c r="U1621" s="7">
        <v>0</v>
      </c>
      <c r="V1621" s="7">
        <v>0</v>
      </c>
      <c r="W1621" s="7">
        <v>0</v>
      </c>
      <c r="X1621" s="7">
        <v>0</v>
      </c>
      <c r="Y1621" s="7">
        <v>0</v>
      </c>
      <c r="Z1621" s="7"/>
      <c r="AA1621" s="7">
        <v>0</v>
      </c>
      <c r="AB1621" s="7">
        <v>0</v>
      </c>
      <c r="AC1621" s="7"/>
      <c r="AD1621" s="7"/>
      <c r="AE1621" s="7"/>
      <c r="AF1621" s="7"/>
      <c r="AG1621" s="7"/>
      <c r="AH1621" s="7">
        <v>0</v>
      </c>
    </row>
    <row r="1622" spans="1:34" ht="14.25" customHeight="1">
      <c r="A1622" s="27">
        <v>42522</v>
      </c>
      <c r="B1622" s="7" t="s">
        <v>941</v>
      </c>
      <c r="C1622" s="7" t="s">
        <v>1863</v>
      </c>
      <c r="D1622" s="7" t="s">
        <v>734</v>
      </c>
      <c r="E1622" s="7" t="s">
        <v>1862</v>
      </c>
      <c r="F1622" s="7">
        <v>0</v>
      </c>
      <c r="G1622" s="7">
        <v>0</v>
      </c>
      <c r="H1622" s="7">
        <v>0</v>
      </c>
      <c r="I1622" s="7">
        <v>0</v>
      </c>
      <c r="J1622" s="7">
        <v>0</v>
      </c>
      <c r="K1622" s="7">
        <v>0</v>
      </c>
      <c r="L1622" s="7">
        <v>0</v>
      </c>
      <c r="M1622" s="7">
        <v>0</v>
      </c>
      <c r="N1622" s="7">
        <v>0</v>
      </c>
      <c r="O1622" s="7">
        <v>0</v>
      </c>
      <c r="P1622" s="7">
        <v>0</v>
      </c>
      <c r="Q1622" s="7">
        <v>0</v>
      </c>
      <c r="R1622" s="7">
        <v>0</v>
      </c>
      <c r="S1622" s="7">
        <v>0</v>
      </c>
      <c r="T1622" s="7">
        <v>0</v>
      </c>
      <c r="U1622" s="7">
        <v>0</v>
      </c>
      <c r="V1622" s="7">
        <v>0</v>
      </c>
      <c r="W1622" s="7">
        <v>0</v>
      </c>
      <c r="X1622" s="7">
        <v>0</v>
      </c>
      <c r="Y1622" s="7">
        <v>0</v>
      </c>
      <c r="Z1622" s="7"/>
      <c r="AA1622" s="7">
        <v>0</v>
      </c>
      <c r="AB1622" s="7">
        <v>0</v>
      </c>
      <c r="AC1622" s="7"/>
      <c r="AD1622" s="7"/>
      <c r="AE1622" s="7"/>
      <c r="AF1622" s="7"/>
      <c r="AG1622" s="7"/>
      <c r="AH1622" s="7">
        <v>0</v>
      </c>
    </row>
    <row r="1623" spans="1:34" ht="14.25" customHeight="1">
      <c r="A1623" s="27">
        <v>42522</v>
      </c>
      <c r="B1623" s="7" t="s">
        <v>941</v>
      </c>
      <c r="C1623" s="7" t="s">
        <v>1865</v>
      </c>
      <c r="D1623" s="7" t="s">
        <v>734</v>
      </c>
      <c r="E1623" s="7" t="s">
        <v>1843</v>
      </c>
      <c r="F1623" s="7">
        <v>6</v>
      </c>
      <c r="G1623" s="7">
        <v>2</v>
      </c>
      <c r="H1623" s="7">
        <v>2</v>
      </c>
      <c r="I1623" s="7" t="s">
        <v>99</v>
      </c>
      <c r="J1623" s="7">
        <v>1</v>
      </c>
      <c r="K1623" s="7" t="s">
        <v>99</v>
      </c>
      <c r="L1623" s="7" t="s">
        <v>99</v>
      </c>
      <c r="M1623" s="7" t="s">
        <v>99</v>
      </c>
      <c r="N1623" s="7" t="s">
        <v>99</v>
      </c>
      <c r="O1623" s="7" t="s">
        <v>99</v>
      </c>
      <c r="P1623" s="7">
        <v>0</v>
      </c>
      <c r="Q1623" s="7">
        <v>0</v>
      </c>
      <c r="R1623" s="7">
        <v>0</v>
      </c>
      <c r="S1623" s="7">
        <v>0</v>
      </c>
      <c r="T1623" s="7">
        <v>1</v>
      </c>
      <c r="U1623" s="7">
        <v>0</v>
      </c>
      <c r="V1623" s="7">
        <v>0</v>
      </c>
      <c r="W1623" s="7">
        <v>0</v>
      </c>
      <c r="X1623" s="7">
        <v>0</v>
      </c>
      <c r="Y1623" s="7">
        <v>0</v>
      </c>
      <c r="Z1623" s="7"/>
      <c r="AA1623" s="7">
        <v>0</v>
      </c>
      <c r="AB1623" s="7">
        <v>0</v>
      </c>
      <c r="AC1623" s="7"/>
      <c r="AD1623" s="7"/>
      <c r="AE1623" s="7"/>
      <c r="AF1623" s="7"/>
      <c r="AG1623" s="7"/>
      <c r="AH1623" s="7">
        <v>0</v>
      </c>
    </row>
    <row r="1624" spans="1:34" ht="14.25" customHeight="1">
      <c r="A1624" s="27">
        <v>42522</v>
      </c>
      <c r="B1624" s="7" t="s">
        <v>941</v>
      </c>
      <c r="C1624" s="7" t="s">
        <v>1865</v>
      </c>
      <c r="D1624" s="7" t="s">
        <v>734</v>
      </c>
      <c r="E1624" s="7" t="s">
        <v>943</v>
      </c>
      <c r="F1624" s="7">
        <v>146</v>
      </c>
      <c r="G1624" s="7">
        <v>33</v>
      </c>
      <c r="H1624" s="7">
        <v>45</v>
      </c>
      <c r="I1624" s="7" t="s">
        <v>99</v>
      </c>
      <c r="J1624" s="7">
        <v>56</v>
      </c>
      <c r="K1624" s="7" t="s">
        <v>99</v>
      </c>
      <c r="L1624" s="7" t="s">
        <v>99</v>
      </c>
      <c r="M1624" s="7" t="s">
        <v>99</v>
      </c>
      <c r="N1624" s="7" t="s">
        <v>99</v>
      </c>
      <c r="O1624" s="7" t="s">
        <v>99</v>
      </c>
      <c r="P1624" s="7">
        <v>0</v>
      </c>
      <c r="Q1624" s="7">
        <v>0</v>
      </c>
      <c r="R1624" s="7">
        <v>0</v>
      </c>
      <c r="S1624" s="7">
        <v>0</v>
      </c>
      <c r="T1624" s="7">
        <v>12</v>
      </c>
      <c r="U1624" s="7">
        <v>0</v>
      </c>
      <c r="V1624" s="7">
        <v>0</v>
      </c>
      <c r="W1624" s="7">
        <v>0</v>
      </c>
      <c r="X1624" s="7">
        <v>0</v>
      </c>
      <c r="Y1624" s="7">
        <v>0</v>
      </c>
      <c r="Z1624" s="7"/>
      <c r="AA1624" s="7">
        <v>0</v>
      </c>
      <c r="AB1624" s="7">
        <v>0</v>
      </c>
      <c r="AC1624" s="7"/>
      <c r="AD1624" s="7"/>
      <c r="AE1624" s="7"/>
      <c r="AF1624" s="7"/>
      <c r="AG1624" s="7"/>
      <c r="AH1624" s="7">
        <v>0</v>
      </c>
    </row>
    <row r="1625" spans="1:34" ht="14.25" customHeight="1">
      <c r="A1625" s="27">
        <v>42522</v>
      </c>
      <c r="B1625" s="7" t="s">
        <v>941</v>
      </c>
      <c r="C1625" s="7" t="s">
        <v>1865</v>
      </c>
      <c r="D1625" s="7" t="s">
        <v>734</v>
      </c>
      <c r="E1625" s="7" t="s">
        <v>1861</v>
      </c>
      <c r="F1625" s="7">
        <v>32</v>
      </c>
      <c r="G1625" s="7">
        <v>17</v>
      </c>
      <c r="H1625" s="7">
        <v>7</v>
      </c>
      <c r="I1625" s="7" t="s">
        <v>99</v>
      </c>
      <c r="J1625" s="7">
        <v>2</v>
      </c>
      <c r="K1625" s="7" t="s">
        <v>99</v>
      </c>
      <c r="L1625" s="7" t="s">
        <v>99</v>
      </c>
      <c r="M1625" s="7" t="s">
        <v>99</v>
      </c>
      <c r="N1625" s="7" t="s">
        <v>99</v>
      </c>
      <c r="O1625" s="7" t="s">
        <v>99</v>
      </c>
      <c r="P1625" s="7">
        <v>0</v>
      </c>
      <c r="Q1625" s="7">
        <v>0</v>
      </c>
      <c r="R1625" s="7">
        <v>0</v>
      </c>
      <c r="S1625" s="7">
        <v>0</v>
      </c>
      <c r="T1625" s="7">
        <v>6</v>
      </c>
      <c r="U1625" s="7">
        <v>0</v>
      </c>
      <c r="V1625" s="7">
        <v>0</v>
      </c>
      <c r="W1625" s="7">
        <v>0</v>
      </c>
      <c r="X1625" s="7">
        <v>0</v>
      </c>
      <c r="Y1625" s="7">
        <v>0</v>
      </c>
      <c r="Z1625" s="7"/>
      <c r="AA1625" s="7">
        <v>0</v>
      </c>
      <c r="AB1625" s="7">
        <v>0</v>
      </c>
      <c r="AC1625" s="7"/>
      <c r="AD1625" s="7"/>
      <c r="AE1625" s="7"/>
      <c r="AF1625" s="7"/>
      <c r="AG1625" s="7"/>
      <c r="AH1625" s="7">
        <v>0</v>
      </c>
    </row>
    <row r="1626" spans="1:34" ht="14.25" customHeight="1">
      <c r="A1626" s="27">
        <v>42522</v>
      </c>
      <c r="B1626" s="7" t="s">
        <v>941</v>
      </c>
      <c r="C1626" s="7" t="s">
        <v>1865</v>
      </c>
      <c r="D1626" s="7" t="s">
        <v>734</v>
      </c>
      <c r="E1626" s="7" t="s">
        <v>1862</v>
      </c>
      <c r="F1626" s="7">
        <v>114</v>
      </c>
      <c r="G1626" s="7">
        <v>16</v>
      </c>
      <c r="H1626" s="7">
        <v>38</v>
      </c>
      <c r="I1626" s="7" t="s">
        <v>99</v>
      </c>
      <c r="J1626" s="7">
        <v>54</v>
      </c>
      <c r="K1626" s="7" t="s">
        <v>99</v>
      </c>
      <c r="L1626" s="7" t="s">
        <v>99</v>
      </c>
      <c r="M1626" s="7" t="s">
        <v>99</v>
      </c>
      <c r="N1626" s="7" t="s">
        <v>99</v>
      </c>
      <c r="O1626" s="7" t="s">
        <v>99</v>
      </c>
      <c r="P1626" s="7">
        <v>0</v>
      </c>
      <c r="Q1626" s="7">
        <v>0</v>
      </c>
      <c r="R1626" s="7">
        <v>0</v>
      </c>
      <c r="S1626" s="7">
        <v>0</v>
      </c>
      <c r="T1626" s="7">
        <v>6</v>
      </c>
      <c r="U1626" s="7">
        <v>0</v>
      </c>
      <c r="V1626" s="7">
        <v>0</v>
      </c>
      <c r="W1626" s="7">
        <v>0</v>
      </c>
      <c r="X1626" s="7">
        <v>0</v>
      </c>
      <c r="Y1626" s="7">
        <v>0</v>
      </c>
      <c r="Z1626" s="7"/>
      <c r="AA1626" s="7">
        <v>0</v>
      </c>
      <c r="AB1626" s="7">
        <v>0</v>
      </c>
      <c r="AC1626" s="7"/>
      <c r="AD1626" s="7"/>
      <c r="AE1626" s="7"/>
      <c r="AF1626" s="7"/>
      <c r="AG1626" s="7"/>
      <c r="AH1626" s="7">
        <v>0</v>
      </c>
    </row>
    <row r="1627" spans="1:34" ht="14.25" customHeight="1">
      <c r="A1627" s="27">
        <v>42522</v>
      </c>
      <c r="B1627" s="7" t="s">
        <v>941</v>
      </c>
      <c r="C1627" s="7" t="s">
        <v>1865</v>
      </c>
      <c r="D1627" s="7" t="s">
        <v>1866</v>
      </c>
      <c r="E1627" s="7" t="s">
        <v>1843</v>
      </c>
      <c r="F1627" s="7">
        <v>4</v>
      </c>
      <c r="G1627" s="7">
        <v>1</v>
      </c>
      <c r="H1627" s="7">
        <v>2</v>
      </c>
      <c r="I1627" s="7" t="s">
        <v>99</v>
      </c>
      <c r="J1627" s="7">
        <v>1</v>
      </c>
      <c r="K1627" s="7" t="s">
        <v>99</v>
      </c>
      <c r="L1627" s="7" t="s">
        <v>99</v>
      </c>
      <c r="M1627" s="7" t="s">
        <v>99</v>
      </c>
      <c r="N1627" s="7" t="s">
        <v>99</v>
      </c>
      <c r="O1627" s="7" t="s">
        <v>99</v>
      </c>
      <c r="P1627" s="7">
        <v>0</v>
      </c>
      <c r="Q1627" s="7">
        <v>0</v>
      </c>
      <c r="R1627" s="7">
        <v>0</v>
      </c>
      <c r="S1627" s="7">
        <v>0</v>
      </c>
      <c r="T1627" s="7">
        <v>0</v>
      </c>
      <c r="U1627" s="7">
        <v>0</v>
      </c>
      <c r="V1627" s="7">
        <v>0</v>
      </c>
      <c r="W1627" s="7">
        <v>0</v>
      </c>
      <c r="X1627" s="7">
        <v>0</v>
      </c>
      <c r="Y1627" s="7">
        <v>0</v>
      </c>
      <c r="Z1627" s="7"/>
      <c r="AA1627" s="7">
        <v>0</v>
      </c>
      <c r="AB1627" s="7">
        <v>0</v>
      </c>
      <c r="AC1627" s="7"/>
      <c r="AD1627" s="7"/>
      <c r="AE1627" s="7"/>
      <c r="AF1627" s="7"/>
      <c r="AG1627" s="7"/>
      <c r="AH1627" s="7">
        <v>0</v>
      </c>
    </row>
    <row r="1628" spans="1:34" ht="14.25" customHeight="1">
      <c r="A1628" s="27">
        <v>42522</v>
      </c>
      <c r="B1628" s="7" t="s">
        <v>941</v>
      </c>
      <c r="C1628" s="7" t="s">
        <v>1865</v>
      </c>
      <c r="D1628" s="7" t="s">
        <v>1866</v>
      </c>
      <c r="E1628" s="7" t="s">
        <v>943</v>
      </c>
      <c r="F1628" s="7">
        <v>114</v>
      </c>
      <c r="G1628" s="7">
        <v>13</v>
      </c>
      <c r="H1628" s="7">
        <v>45</v>
      </c>
      <c r="I1628" s="7" t="s">
        <v>99</v>
      </c>
      <c r="J1628" s="7">
        <v>56</v>
      </c>
      <c r="K1628" s="7" t="s">
        <v>99</v>
      </c>
      <c r="L1628" s="7" t="s">
        <v>99</v>
      </c>
      <c r="M1628" s="7" t="s">
        <v>99</v>
      </c>
      <c r="N1628" s="7" t="s">
        <v>99</v>
      </c>
      <c r="O1628" s="7" t="s">
        <v>99</v>
      </c>
      <c r="P1628" s="7">
        <v>0</v>
      </c>
      <c r="Q1628" s="7">
        <v>0</v>
      </c>
      <c r="R1628" s="7">
        <v>0</v>
      </c>
      <c r="S1628" s="7">
        <v>0</v>
      </c>
      <c r="T1628" s="7">
        <v>0</v>
      </c>
      <c r="U1628" s="7">
        <v>0</v>
      </c>
      <c r="V1628" s="7">
        <v>0</v>
      </c>
      <c r="W1628" s="7">
        <v>0</v>
      </c>
      <c r="X1628" s="7">
        <v>0</v>
      </c>
      <c r="Y1628" s="7">
        <v>0</v>
      </c>
      <c r="Z1628" s="7"/>
      <c r="AA1628" s="7">
        <v>0</v>
      </c>
      <c r="AB1628" s="7">
        <v>0</v>
      </c>
      <c r="AC1628" s="7"/>
      <c r="AD1628" s="7"/>
      <c r="AE1628" s="7"/>
      <c r="AF1628" s="7"/>
      <c r="AG1628" s="7"/>
      <c r="AH1628" s="7">
        <v>0</v>
      </c>
    </row>
    <row r="1629" spans="1:34" ht="14.25" customHeight="1">
      <c r="A1629" s="27">
        <v>42522</v>
      </c>
      <c r="B1629" s="7" t="s">
        <v>941</v>
      </c>
      <c r="C1629" s="7" t="s">
        <v>1865</v>
      </c>
      <c r="D1629" s="7" t="s">
        <v>1866</v>
      </c>
      <c r="E1629" s="7" t="s">
        <v>1861</v>
      </c>
      <c r="F1629" s="7">
        <v>16</v>
      </c>
      <c r="G1629" s="7">
        <v>7</v>
      </c>
      <c r="H1629" s="7">
        <v>7</v>
      </c>
      <c r="I1629" s="7" t="s">
        <v>99</v>
      </c>
      <c r="J1629" s="7">
        <v>2</v>
      </c>
      <c r="K1629" s="7" t="s">
        <v>99</v>
      </c>
      <c r="L1629" s="7" t="s">
        <v>99</v>
      </c>
      <c r="M1629" s="7" t="s">
        <v>99</v>
      </c>
      <c r="N1629" s="7" t="s">
        <v>99</v>
      </c>
      <c r="O1629" s="7" t="s">
        <v>99</v>
      </c>
      <c r="P1629" s="7">
        <v>0</v>
      </c>
      <c r="Q1629" s="7">
        <v>0</v>
      </c>
      <c r="R1629" s="7">
        <v>0</v>
      </c>
      <c r="S1629" s="7">
        <v>0</v>
      </c>
      <c r="T1629" s="7">
        <v>0</v>
      </c>
      <c r="U1629" s="7">
        <v>0</v>
      </c>
      <c r="V1629" s="7">
        <v>0</v>
      </c>
      <c r="W1629" s="7">
        <v>0</v>
      </c>
      <c r="X1629" s="7">
        <v>0</v>
      </c>
      <c r="Y1629" s="7">
        <v>0</v>
      </c>
      <c r="Z1629" s="7"/>
      <c r="AA1629" s="7">
        <v>0</v>
      </c>
      <c r="AB1629" s="7">
        <v>0</v>
      </c>
      <c r="AC1629" s="7"/>
      <c r="AD1629" s="7"/>
      <c r="AE1629" s="7"/>
      <c r="AF1629" s="7"/>
      <c r="AG1629" s="7"/>
      <c r="AH1629" s="7">
        <v>0</v>
      </c>
    </row>
    <row r="1630" spans="1:34" ht="14.25" customHeight="1">
      <c r="A1630" s="27">
        <v>42522</v>
      </c>
      <c r="B1630" s="7" t="s">
        <v>941</v>
      </c>
      <c r="C1630" s="7" t="s">
        <v>1865</v>
      </c>
      <c r="D1630" s="7" t="s">
        <v>1866</v>
      </c>
      <c r="E1630" s="7" t="s">
        <v>1862</v>
      </c>
      <c r="F1630" s="7">
        <v>98</v>
      </c>
      <c r="G1630" s="7">
        <v>6</v>
      </c>
      <c r="H1630" s="7">
        <v>38</v>
      </c>
      <c r="I1630" s="7" t="s">
        <v>99</v>
      </c>
      <c r="J1630" s="7">
        <v>54</v>
      </c>
      <c r="K1630" s="7" t="s">
        <v>99</v>
      </c>
      <c r="L1630" s="7" t="s">
        <v>99</v>
      </c>
      <c r="M1630" s="7" t="s">
        <v>99</v>
      </c>
      <c r="N1630" s="7" t="s">
        <v>99</v>
      </c>
      <c r="O1630" s="7" t="s">
        <v>99</v>
      </c>
      <c r="P1630" s="7">
        <v>0</v>
      </c>
      <c r="Q1630" s="7">
        <v>0</v>
      </c>
      <c r="R1630" s="7">
        <v>0</v>
      </c>
      <c r="S1630" s="7">
        <v>0</v>
      </c>
      <c r="T1630" s="7">
        <v>0</v>
      </c>
      <c r="U1630" s="7">
        <v>0</v>
      </c>
      <c r="V1630" s="7">
        <v>0</v>
      </c>
      <c r="W1630" s="7">
        <v>0</v>
      </c>
      <c r="X1630" s="7">
        <v>0</v>
      </c>
      <c r="Y1630" s="7">
        <v>0</v>
      </c>
      <c r="Z1630" s="7"/>
      <c r="AA1630" s="7">
        <v>0</v>
      </c>
      <c r="AB1630" s="7">
        <v>0</v>
      </c>
      <c r="AC1630" s="7"/>
      <c r="AD1630" s="7"/>
      <c r="AE1630" s="7"/>
      <c r="AF1630" s="7"/>
      <c r="AG1630" s="7"/>
      <c r="AH1630" s="7">
        <v>0</v>
      </c>
    </row>
    <row r="1631" spans="1:34" ht="14.25" customHeight="1">
      <c r="A1631" s="27">
        <v>42522</v>
      </c>
      <c r="B1631" s="7" t="s">
        <v>941</v>
      </c>
      <c r="C1631" s="7" t="s">
        <v>1865</v>
      </c>
      <c r="D1631" s="7" t="s">
        <v>1374</v>
      </c>
      <c r="E1631" s="7" t="s">
        <v>1843</v>
      </c>
      <c r="F1631" s="7">
        <v>2</v>
      </c>
      <c r="G1631" s="7">
        <v>1</v>
      </c>
      <c r="H1631" s="7">
        <v>0</v>
      </c>
      <c r="I1631" s="7" t="s">
        <v>99</v>
      </c>
      <c r="J1631" s="7">
        <v>0</v>
      </c>
      <c r="K1631" s="7" t="s">
        <v>99</v>
      </c>
      <c r="L1631" s="7" t="s">
        <v>99</v>
      </c>
      <c r="M1631" s="7" t="s">
        <v>99</v>
      </c>
      <c r="N1631" s="7" t="s">
        <v>99</v>
      </c>
      <c r="O1631" s="7" t="s">
        <v>99</v>
      </c>
      <c r="P1631" s="7">
        <v>0</v>
      </c>
      <c r="Q1631" s="7">
        <v>0</v>
      </c>
      <c r="R1631" s="7">
        <v>0</v>
      </c>
      <c r="S1631" s="7">
        <v>0</v>
      </c>
      <c r="T1631" s="7">
        <v>1</v>
      </c>
      <c r="U1631" s="7">
        <v>0</v>
      </c>
      <c r="V1631" s="7">
        <v>0</v>
      </c>
      <c r="W1631" s="7">
        <v>0</v>
      </c>
      <c r="X1631" s="7">
        <v>0</v>
      </c>
      <c r="Y1631" s="7">
        <v>0</v>
      </c>
      <c r="Z1631" s="7"/>
      <c r="AA1631" s="7">
        <v>0</v>
      </c>
      <c r="AB1631" s="7">
        <v>0</v>
      </c>
      <c r="AC1631" s="7"/>
      <c r="AD1631" s="7"/>
      <c r="AE1631" s="7"/>
      <c r="AF1631" s="7"/>
      <c r="AG1631" s="7"/>
      <c r="AH1631" s="7">
        <v>0</v>
      </c>
    </row>
    <row r="1632" spans="1:34" ht="14.25" customHeight="1">
      <c r="A1632" s="27">
        <v>42522</v>
      </c>
      <c r="B1632" s="7" t="s">
        <v>941</v>
      </c>
      <c r="C1632" s="7" t="s">
        <v>1865</v>
      </c>
      <c r="D1632" s="7" t="s">
        <v>1374</v>
      </c>
      <c r="E1632" s="7" t="s">
        <v>943</v>
      </c>
      <c r="F1632" s="7">
        <v>32</v>
      </c>
      <c r="G1632" s="7">
        <v>20</v>
      </c>
      <c r="H1632" s="7">
        <v>0</v>
      </c>
      <c r="I1632" s="7" t="s">
        <v>99</v>
      </c>
      <c r="J1632" s="7">
        <v>0</v>
      </c>
      <c r="K1632" s="7" t="s">
        <v>99</v>
      </c>
      <c r="L1632" s="7" t="s">
        <v>99</v>
      </c>
      <c r="M1632" s="7" t="s">
        <v>99</v>
      </c>
      <c r="N1632" s="7" t="s">
        <v>99</v>
      </c>
      <c r="O1632" s="7" t="s">
        <v>99</v>
      </c>
      <c r="P1632" s="7">
        <v>0</v>
      </c>
      <c r="Q1632" s="7">
        <v>0</v>
      </c>
      <c r="R1632" s="7">
        <v>0</v>
      </c>
      <c r="S1632" s="7">
        <v>0</v>
      </c>
      <c r="T1632" s="7">
        <v>12</v>
      </c>
      <c r="U1632" s="7">
        <v>0</v>
      </c>
      <c r="V1632" s="7">
        <v>0</v>
      </c>
      <c r="W1632" s="7">
        <v>0</v>
      </c>
      <c r="X1632" s="7">
        <v>0</v>
      </c>
      <c r="Y1632" s="7">
        <v>0</v>
      </c>
      <c r="Z1632" s="7"/>
      <c r="AA1632" s="7">
        <v>0</v>
      </c>
      <c r="AB1632" s="7">
        <v>0</v>
      </c>
      <c r="AC1632" s="7"/>
      <c r="AD1632" s="7"/>
      <c r="AE1632" s="7"/>
      <c r="AF1632" s="7"/>
      <c r="AG1632" s="7"/>
      <c r="AH1632" s="7">
        <v>0</v>
      </c>
    </row>
    <row r="1633" spans="1:34" ht="14.25" customHeight="1">
      <c r="A1633" s="27">
        <v>42522</v>
      </c>
      <c r="B1633" s="7" t="s">
        <v>941</v>
      </c>
      <c r="C1633" s="7" t="s">
        <v>1865</v>
      </c>
      <c r="D1633" s="7" t="s">
        <v>1374</v>
      </c>
      <c r="E1633" s="7" t="s">
        <v>1861</v>
      </c>
      <c r="F1633" s="7">
        <v>16</v>
      </c>
      <c r="G1633" s="7">
        <v>10</v>
      </c>
      <c r="H1633" s="7">
        <v>0</v>
      </c>
      <c r="I1633" s="7" t="s">
        <v>99</v>
      </c>
      <c r="J1633" s="7">
        <v>0</v>
      </c>
      <c r="K1633" s="7" t="s">
        <v>99</v>
      </c>
      <c r="L1633" s="7" t="s">
        <v>99</v>
      </c>
      <c r="M1633" s="7" t="s">
        <v>99</v>
      </c>
      <c r="N1633" s="7" t="s">
        <v>99</v>
      </c>
      <c r="O1633" s="7" t="s">
        <v>99</v>
      </c>
      <c r="P1633" s="7">
        <v>0</v>
      </c>
      <c r="Q1633" s="7">
        <v>0</v>
      </c>
      <c r="R1633" s="7">
        <v>0</v>
      </c>
      <c r="S1633" s="7">
        <v>0</v>
      </c>
      <c r="T1633" s="7">
        <v>6</v>
      </c>
      <c r="U1633" s="7">
        <v>0</v>
      </c>
      <c r="V1633" s="7">
        <v>0</v>
      </c>
      <c r="W1633" s="7">
        <v>0</v>
      </c>
      <c r="X1633" s="7">
        <v>0</v>
      </c>
      <c r="Y1633" s="7">
        <v>0</v>
      </c>
      <c r="Z1633" s="7"/>
      <c r="AA1633" s="7">
        <v>0</v>
      </c>
      <c r="AB1633" s="7">
        <v>0</v>
      </c>
      <c r="AC1633" s="7"/>
      <c r="AD1633" s="7"/>
      <c r="AE1633" s="7"/>
      <c r="AF1633" s="7"/>
      <c r="AG1633" s="7"/>
      <c r="AH1633" s="7">
        <v>0</v>
      </c>
    </row>
    <row r="1634" spans="1:34" ht="14.25" customHeight="1">
      <c r="A1634" s="27">
        <v>42522</v>
      </c>
      <c r="B1634" s="7" t="s">
        <v>941</v>
      </c>
      <c r="C1634" s="7" t="s">
        <v>1865</v>
      </c>
      <c r="D1634" s="7" t="s">
        <v>1374</v>
      </c>
      <c r="E1634" s="7" t="s">
        <v>1862</v>
      </c>
      <c r="F1634" s="7">
        <v>16</v>
      </c>
      <c r="G1634" s="7">
        <v>10</v>
      </c>
      <c r="H1634" s="7">
        <v>0</v>
      </c>
      <c r="I1634" s="7" t="s">
        <v>99</v>
      </c>
      <c r="J1634" s="7">
        <v>0</v>
      </c>
      <c r="K1634" s="7" t="s">
        <v>99</v>
      </c>
      <c r="L1634" s="7" t="s">
        <v>99</v>
      </c>
      <c r="M1634" s="7" t="s">
        <v>99</v>
      </c>
      <c r="N1634" s="7" t="s">
        <v>99</v>
      </c>
      <c r="O1634" s="7" t="s">
        <v>99</v>
      </c>
      <c r="P1634" s="7">
        <v>0</v>
      </c>
      <c r="Q1634" s="7">
        <v>0</v>
      </c>
      <c r="R1634" s="7">
        <v>0</v>
      </c>
      <c r="S1634" s="7">
        <v>0</v>
      </c>
      <c r="T1634" s="7">
        <v>6</v>
      </c>
      <c r="U1634" s="7">
        <v>0</v>
      </c>
      <c r="V1634" s="7">
        <v>0</v>
      </c>
      <c r="W1634" s="7">
        <v>0</v>
      </c>
      <c r="X1634" s="7">
        <v>0</v>
      </c>
      <c r="Y1634" s="7">
        <v>0</v>
      </c>
      <c r="Z1634" s="7"/>
      <c r="AA1634" s="7">
        <v>0</v>
      </c>
      <c r="AB1634" s="7">
        <v>0</v>
      </c>
      <c r="AC1634" s="7"/>
      <c r="AD1634" s="7"/>
      <c r="AE1634" s="7"/>
      <c r="AF1634" s="7"/>
      <c r="AG1634" s="7"/>
      <c r="AH1634" s="7">
        <v>0</v>
      </c>
    </row>
    <row r="1635" spans="1:34" ht="14.25" customHeight="1">
      <c r="A1635" s="27">
        <v>42522</v>
      </c>
      <c r="B1635" s="7" t="s">
        <v>941</v>
      </c>
      <c r="C1635" s="7" t="s">
        <v>405</v>
      </c>
      <c r="D1635" s="7" t="s">
        <v>734</v>
      </c>
      <c r="E1635" s="7" t="s">
        <v>1843</v>
      </c>
      <c r="F1635" s="7">
        <v>0</v>
      </c>
      <c r="G1635" s="7">
        <v>0</v>
      </c>
      <c r="H1635" s="7">
        <v>0</v>
      </c>
      <c r="I1635" s="7">
        <v>0</v>
      </c>
      <c r="J1635" s="7">
        <v>0</v>
      </c>
      <c r="K1635" s="7">
        <v>0</v>
      </c>
      <c r="L1635" s="7">
        <v>0</v>
      </c>
      <c r="M1635" s="7">
        <v>0</v>
      </c>
      <c r="N1635" s="7">
        <v>0</v>
      </c>
      <c r="O1635" s="7">
        <v>0</v>
      </c>
      <c r="P1635" s="7">
        <v>0</v>
      </c>
      <c r="Q1635" s="7">
        <v>0</v>
      </c>
      <c r="R1635" s="7">
        <v>0</v>
      </c>
      <c r="S1635" s="7">
        <v>0</v>
      </c>
      <c r="T1635" s="7">
        <v>0</v>
      </c>
      <c r="U1635" s="7">
        <v>0</v>
      </c>
      <c r="V1635" s="7">
        <v>0</v>
      </c>
      <c r="W1635" s="7">
        <v>0</v>
      </c>
      <c r="X1635" s="7">
        <v>0</v>
      </c>
      <c r="Y1635" s="7">
        <v>0</v>
      </c>
      <c r="Z1635" s="7"/>
      <c r="AA1635" s="7">
        <v>0</v>
      </c>
      <c r="AB1635" s="7">
        <v>0</v>
      </c>
      <c r="AC1635" s="7"/>
      <c r="AD1635" s="7"/>
      <c r="AE1635" s="7"/>
      <c r="AF1635" s="7"/>
      <c r="AG1635" s="7"/>
      <c r="AH1635" s="7">
        <v>0</v>
      </c>
    </row>
    <row r="1636" spans="1:34" ht="14.25" customHeight="1">
      <c r="A1636" s="27">
        <v>42522</v>
      </c>
      <c r="B1636" s="7" t="s">
        <v>941</v>
      </c>
      <c r="C1636" s="7" t="s">
        <v>405</v>
      </c>
      <c r="D1636" s="7" t="s">
        <v>734</v>
      </c>
      <c r="E1636" s="7" t="s">
        <v>943</v>
      </c>
      <c r="F1636" s="7">
        <v>0</v>
      </c>
      <c r="G1636" s="7">
        <v>0</v>
      </c>
      <c r="H1636" s="7">
        <v>0</v>
      </c>
      <c r="I1636" s="7">
        <v>0</v>
      </c>
      <c r="J1636" s="7">
        <v>0</v>
      </c>
      <c r="K1636" s="7">
        <v>0</v>
      </c>
      <c r="L1636" s="7">
        <v>0</v>
      </c>
      <c r="M1636" s="7">
        <v>0</v>
      </c>
      <c r="N1636" s="7">
        <v>0</v>
      </c>
      <c r="O1636" s="7">
        <v>0</v>
      </c>
      <c r="P1636" s="7">
        <v>0</v>
      </c>
      <c r="Q1636" s="7">
        <v>0</v>
      </c>
      <c r="R1636" s="7">
        <v>0</v>
      </c>
      <c r="S1636" s="7">
        <v>0</v>
      </c>
      <c r="T1636" s="7">
        <v>0</v>
      </c>
      <c r="U1636" s="7">
        <v>0</v>
      </c>
      <c r="V1636" s="7">
        <v>0</v>
      </c>
      <c r="W1636" s="7">
        <v>0</v>
      </c>
      <c r="X1636" s="7">
        <v>0</v>
      </c>
      <c r="Y1636" s="7">
        <v>0</v>
      </c>
      <c r="Z1636" s="7"/>
      <c r="AA1636" s="7">
        <v>0</v>
      </c>
      <c r="AB1636" s="7">
        <v>0</v>
      </c>
      <c r="AC1636" s="7"/>
      <c r="AD1636" s="7"/>
      <c r="AE1636" s="7"/>
      <c r="AF1636" s="7"/>
      <c r="AG1636" s="7"/>
      <c r="AH1636" s="7">
        <v>0</v>
      </c>
    </row>
    <row r="1637" spans="1:34" ht="14.25" customHeight="1">
      <c r="A1637" s="27">
        <v>42522</v>
      </c>
      <c r="B1637" s="7" t="s">
        <v>941</v>
      </c>
      <c r="C1637" s="7" t="s">
        <v>405</v>
      </c>
      <c r="D1637" s="7" t="s">
        <v>734</v>
      </c>
      <c r="E1637" s="7" t="s">
        <v>1861</v>
      </c>
      <c r="F1637" s="7">
        <v>0</v>
      </c>
      <c r="G1637" s="7">
        <v>0</v>
      </c>
      <c r="H1637" s="7">
        <v>0</v>
      </c>
      <c r="I1637" s="7">
        <v>0</v>
      </c>
      <c r="J1637" s="7">
        <v>0</v>
      </c>
      <c r="K1637" s="7">
        <v>0</v>
      </c>
      <c r="L1637" s="7">
        <v>0</v>
      </c>
      <c r="M1637" s="7">
        <v>0</v>
      </c>
      <c r="N1637" s="7">
        <v>0</v>
      </c>
      <c r="O1637" s="7">
        <v>0</v>
      </c>
      <c r="P1637" s="7">
        <v>0</v>
      </c>
      <c r="Q1637" s="7">
        <v>0</v>
      </c>
      <c r="R1637" s="7">
        <v>0</v>
      </c>
      <c r="S1637" s="7">
        <v>0</v>
      </c>
      <c r="T1637" s="7">
        <v>0</v>
      </c>
      <c r="U1637" s="7">
        <v>0</v>
      </c>
      <c r="V1637" s="7">
        <v>0</v>
      </c>
      <c r="W1637" s="7">
        <v>0</v>
      </c>
      <c r="X1637" s="7">
        <v>0</v>
      </c>
      <c r="Y1637" s="7">
        <v>0</v>
      </c>
      <c r="Z1637" s="7"/>
      <c r="AA1637" s="7">
        <v>0</v>
      </c>
      <c r="AB1637" s="7">
        <v>0</v>
      </c>
      <c r="AC1637" s="7"/>
      <c r="AD1637" s="7"/>
      <c r="AE1637" s="7"/>
      <c r="AF1637" s="7"/>
      <c r="AG1637" s="7"/>
      <c r="AH1637" s="7">
        <v>0</v>
      </c>
    </row>
    <row r="1638" spans="1:34" ht="14.25" customHeight="1">
      <c r="A1638" s="27">
        <v>42522</v>
      </c>
      <c r="B1638" s="7" t="s">
        <v>941</v>
      </c>
      <c r="C1638" s="7" t="s">
        <v>405</v>
      </c>
      <c r="D1638" s="7" t="s">
        <v>734</v>
      </c>
      <c r="E1638" s="7" t="s">
        <v>1862</v>
      </c>
      <c r="F1638" s="7">
        <v>0</v>
      </c>
      <c r="G1638" s="7">
        <v>0</v>
      </c>
      <c r="H1638" s="7">
        <v>0</v>
      </c>
      <c r="I1638" s="7">
        <v>0</v>
      </c>
      <c r="J1638" s="7">
        <v>0</v>
      </c>
      <c r="K1638" s="7">
        <v>0</v>
      </c>
      <c r="L1638" s="7">
        <v>0</v>
      </c>
      <c r="M1638" s="7">
        <v>0</v>
      </c>
      <c r="N1638" s="7">
        <v>0</v>
      </c>
      <c r="O1638" s="7">
        <v>0</v>
      </c>
      <c r="P1638" s="7">
        <v>0</v>
      </c>
      <c r="Q1638" s="7">
        <v>0</v>
      </c>
      <c r="R1638" s="7">
        <v>0</v>
      </c>
      <c r="S1638" s="7">
        <v>0</v>
      </c>
      <c r="T1638" s="7">
        <v>0</v>
      </c>
      <c r="U1638" s="7">
        <v>0</v>
      </c>
      <c r="V1638" s="7">
        <v>0</v>
      </c>
      <c r="W1638" s="7">
        <v>0</v>
      </c>
      <c r="X1638" s="7">
        <v>0</v>
      </c>
      <c r="Y1638" s="7">
        <v>0</v>
      </c>
      <c r="Z1638" s="7"/>
      <c r="AA1638" s="7">
        <v>0</v>
      </c>
      <c r="AB1638" s="7">
        <v>0</v>
      </c>
      <c r="AC1638" s="7"/>
      <c r="AD1638" s="7"/>
      <c r="AE1638" s="7"/>
      <c r="AF1638" s="7"/>
      <c r="AG1638" s="7"/>
      <c r="AH1638" s="7">
        <v>0</v>
      </c>
    </row>
    <row r="1639" spans="1:34">
      <c r="A1639" s="27">
        <v>42522</v>
      </c>
      <c r="B1639" s="7" t="s">
        <v>134</v>
      </c>
      <c r="C1639" s="7" t="s">
        <v>1151</v>
      </c>
      <c r="D1639" s="7" t="s">
        <v>734</v>
      </c>
      <c r="E1639" s="7" t="s">
        <v>1843</v>
      </c>
      <c r="F1639" s="7">
        <v>190</v>
      </c>
      <c r="G1639" s="7">
        <v>75</v>
      </c>
      <c r="H1639" s="7">
        <v>57</v>
      </c>
      <c r="I1639" s="7" t="s">
        <v>99</v>
      </c>
      <c r="J1639" s="7">
        <v>29</v>
      </c>
      <c r="K1639" s="7" t="s">
        <v>99</v>
      </c>
      <c r="L1639" s="7" t="s">
        <v>99</v>
      </c>
      <c r="M1639" s="7" t="s">
        <v>99</v>
      </c>
      <c r="N1639" s="7" t="s">
        <v>99</v>
      </c>
      <c r="O1639" s="7" t="s">
        <v>99</v>
      </c>
      <c r="P1639" s="7">
        <v>3</v>
      </c>
      <c r="Q1639" s="7">
        <v>7</v>
      </c>
      <c r="R1639" s="7">
        <v>2</v>
      </c>
      <c r="S1639" s="7">
        <v>3</v>
      </c>
      <c r="T1639" s="7">
        <v>3</v>
      </c>
      <c r="U1639" s="7">
        <v>2</v>
      </c>
      <c r="V1639" s="7">
        <v>3</v>
      </c>
      <c r="W1639" s="7">
        <v>3</v>
      </c>
      <c r="X1639" s="7">
        <v>0</v>
      </c>
      <c r="Y1639" s="7">
        <v>2</v>
      </c>
      <c r="Z1639" s="7"/>
      <c r="AA1639" s="7">
        <v>0</v>
      </c>
      <c r="AB1639" s="7">
        <v>1</v>
      </c>
      <c r="AC1639" s="7"/>
      <c r="AD1639" s="7"/>
      <c r="AE1639" s="7"/>
      <c r="AF1639" s="7"/>
      <c r="AG1639" s="7"/>
      <c r="AH1639" s="7">
        <v>0</v>
      </c>
    </row>
    <row r="1640" spans="1:34">
      <c r="A1640" s="27">
        <v>42522</v>
      </c>
      <c r="B1640" s="7" t="s">
        <v>134</v>
      </c>
      <c r="C1640" s="7" t="s">
        <v>1151</v>
      </c>
      <c r="D1640" s="7" t="s">
        <v>734</v>
      </c>
      <c r="E1640" s="7" t="s">
        <v>943</v>
      </c>
      <c r="F1640" s="7">
        <v>445</v>
      </c>
      <c r="G1640" s="7">
        <v>153</v>
      </c>
      <c r="H1640" s="7">
        <v>105</v>
      </c>
      <c r="I1640" s="7" t="s">
        <v>99</v>
      </c>
      <c r="J1640" s="7">
        <v>72</v>
      </c>
      <c r="K1640" s="7" t="s">
        <v>99</v>
      </c>
      <c r="L1640" s="7" t="s">
        <v>99</v>
      </c>
      <c r="M1640" s="7" t="s">
        <v>99</v>
      </c>
      <c r="N1640" s="7" t="s">
        <v>99</v>
      </c>
      <c r="O1640" s="7" t="s">
        <v>99</v>
      </c>
      <c r="P1640" s="7">
        <v>4</v>
      </c>
      <c r="Q1640" s="7">
        <v>11</v>
      </c>
      <c r="R1640" s="7">
        <v>41</v>
      </c>
      <c r="S1640" s="7">
        <v>15</v>
      </c>
      <c r="T1640" s="7">
        <v>8</v>
      </c>
      <c r="U1640" s="7">
        <v>3</v>
      </c>
      <c r="V1640" s="7">
        <v>7</v>
      </c>
      <c r="W1640" s="7">
        <v>11</v>
      </c>
      <c r="X1640" s="7">
        <v>0</v>
      </c>
      <c r="Y1640" s="7">
        <v>9</v>
      </c>
      <c r="Z1640" s="7"/>
      <c r="AA1640" s="7">
        <v>0</v>
      </c>
      <c r="AB1640" s="7">
        <v>6</v>
      </c>
      <c r="AC1640" s="7"/>
      <c r="AD1640" s="7"/>
      <c r="AE1640" s="7"/>
      <c r="AF1640" s="7"/>
      <c r="AG1640" s="7"/>
      <c r="AH1640" s="7">
        <v>0</v>
      </c>
    </row>
    <row r="1641" spans="1:34">
      <c r="A1641" s="27">
        <v>42522</v>
      </c>
      <c r="B1641" s="7" t="s">
        <v>134</v>
      </c>
      <c r="C1641" s="7" t="s">
        <v>1151</v>
      </c>
      <c r="D1641" s="7" t="s">
        <v>734</v>
      </c>
      <c r="E1641" s="7" t="s">
        <v>1861</v>
      </c>
      <c r="F1641" s="7">
        <v>250</v>
      </c>
      <c r="G1641" s="7">
        <v>84</v>
      </c>
      <c r="H1641" s="7">
        <v>59</v>
      </c>
      <c r="I1641" s="7" t="s">
        <v>99</v>
      </c>
      <c r="J1641" s="7">
        <v>41</v>
      </c>
      <c r="K1641" s="7" t="s">
        <v>99</v>
      </c>
      <c r="L1641" s="7" t="s">
        <v>99</v>
      </c>
      <c r="M1641" s="7" t="s">
        <v>99</v>
      </c>
      <c r="N1641" s="7" t="s">
        <v>99</v>
      </c>
      <c r="O1641" s="7" t="s">
        <v>99</v>
      </c>
      <c r="P1641" s="7">
        <v>4</v>
      </c>
      <c r="Q1641" s="7">
        <v>5</v>
      </c>
      <c r="R1641" s="7">
        <v>21</v>
      </c>
      <c r="S1641" s="7">
        <v>11</v>
      </c>
      <c r="T1641" s="7">
        <v>5</v>
      </c>
      <c r="U1641" s="7">
        <v>2</v>
      </c>
      <c r="V1641" s="7">
        <v>4</v>
      </c>
      <c r="W1641" s="7">
        <v>5</v>
      </c>
      <c r="X1641" s="7">
        <v>0</v>
      </c>
      <c r="Y1641" s="7">
        <v>4</v>
      </c>
      <c r="Z1641" s="7"/>
      <c r="AA1641" s="7">
        <v>0</v>
      </c>
      <c r="AB1641" s="7">
        <v>5</v>
      </c>
      <c r="AC1641" s="7"/>
      <c r="AD1641" s="7"/>
      <c r="AE1641" s="7"/>
      <c r="AF1641" s="7"/>
      <c r="AG1641" s="7"/>
      <c r="AH1641" s="7">
        <v>0</v>
      </c>
    </row>
    <row r="1642" spans="1:34">
      <c r="A1642" s="27">
        <v>42522</v>
      </c>
      <c r="B1642" s="7" t="s">
        <v>134</v>
      </c>
      <c r="C1642" s="7" t="s">
        <v>1151</v>
      </c>
      <c r="D1642" s="7" t="s">
        <v>734</v>
      </c>
      <c r="E1642" s="7" t="s">
        <v>1862</v>
      </c>
      <c r="F1642" s="7">
        <v>195</v>
      </c>
      <c r="G1642" s="7">
        <v>69</v>
      </c>
      <c r="H1642" s="7">
        <v>46</v>
      </c>
      <c r="I1642" s="7" t="s">
        <v>99</v>
      </c>
      <c r="J1642" s="7">
        <v>31</v>
      </c>
      <c r="K1642" s="7" t="s">
        <v>99</v>
      </c>
      <c r="L1642" s="7" t="s">
        <v>99</v>
      </c>
      <c r="M1642" s="7" t="s">
        <v>99</v>
      </c>
      <c r="N1642" s="7" t="s">
        <v>99</v>
      </c>
      <c r="O1642" s="7" t="s">
        <v>99</v>
      </c>
      <c r="P1642" s="7">
        <v>0</v>
      </c>
      <c r="Q1642" s="7">
        <v>6</v>
      </c>
      <c r="R1642" s="7">
        <v>20</v>
      </c>
      <c r="S1642" s="7">
        <v>4</v>
      </c>
      <c r="T1642" s="7">
        <v>3</v>
      </c>
      <c r="U1642" s="7">
        <v>1</v>
      </c>
      <c r="V1642" s="7">
        <v>3</v>
      </c>
      <c r="W1642" s="7">
        <v>6</v>
      </c>
      <c r="X1642" s="7">
        <v>0</v>
      </c>
      <c r="Y1642" s="7">
        <v>5</v>
      </c>
      <c r="Z1642" s="7"/>
      <c r="AA1642" s="7">
        <v>0</v>
      </c>
      <c r="AB1642" s="7">
        <v>1</v>
      </c>
      <c r="AC1642" s="7"/>
      <c r="AD1642" s="7"/>
      <c r="AE1642" s="7"/>
      <c r="AF1642" s="7"/>
      <c r="AG1642" s="7"/>
      <c r="AH1642" s="7">
        <v>0</v>
      </c>
    </row>
    <row r="1643" spans="1:34" ht="14.25" customHeight="1">
      <c r="A1643" s="27">
        <v>42522</v>
      </c>
      <c r="B1643" s="7" t="s">
        <v>134</v>
      </c>
      <c r="C1643" s="7" t="s">
        <v>1863</v>
      </c>
      <c r="D1643" s="7" t="s">
        <v>734</v>
      </c>
      <c r="E1643" s="7" t="s">
        <v>1843</v>
      </c>
      <c r="F1643" s="7">
        <v>108</v>
      </c>
      <c r="G1643" s="7">
        <v>51</v>
      </c>
      <c r="H1643" s="7">
        <v>38</v>
      </c>
      <c r="I1643" s="7" t="s">
        <v>99</v>
      </c>
      <c r="J1643" s="7">
        <v>12</v>
      </c>
      <c r="K1643" s="7" t="s">
        <v>99</v>
      </c>
      <c r="L1643" s="7" t="s">
        <v>99</v>
      </c>
      <c r="M1643" s="7" t="s">
        <v>99</v>
      </c>
      <c r="N1643" s="7" t="s">
        <v>99</v>
      </c>
      <c r="O1643" s="7" t="s">
        <v>99</v>
      </c>
      <c r="P1643" s="7">
        <v>0</v>
      </c>
      <c r="Q1643" s="7">
        <v>4</v>
      </c>
      <c r="R1643" s="7">
        <v>0</v>
      </c>
      <c r="S1643" s="7">
        <v>1</v>
      </c>
      <c r="T1643" s="7">
        <v>2</v>
      </c>
      <c r="U1643" s="7">
        <v>0</v>
      </c>
      <c r="V1643" s="7">
        <v>0</v>
      </c>
      <c r="W1643" s="7">
        <v>0</v>
      </c>
      <c r="X1643" s="7">
        <v>0</v>
      </c>
      <c r="Y1643" s="7">
        <v>0</v>
      </c>
      <c r="Z1643" s="7"/>
      <c r="AA1643" s="7">
        <v>0</v>
      </c>
      <c r="AB1643" s="7">
        <v>0</v>
      </c>
      <c r="AC1643" s="7"/>
      <c r="AD1643" s="7"/>
      <c r="AE1643" s="7"/>
      <c r="AF1643" s="7"/>
      <c r="AG1643" s="7"/>
      <c r="AH1643" s="7">
        <v>0</v>
      </c>
    </row>
    <row r="1644" spans="1:34" ht="14.25" customHeight="1">
      <c r="A1644" s="27">
        <v>42522</v>
      </c>
      <c r="B1644" s="7" t="s">
        <v>134</v>
      </c>
      <c r="C1644" s="7" t="s">
        <v>1863</v>
      </c>
      <c r="D1644" s="7" t="s">
        <v>734</v>
      </c>
      <c r="E1644" s="7" t="s">
        <v>943</v>
      </c>
      <c r="F1644" s="7">
        <v>164</v>
      </c>
      <c r="G1644" s="7">
        <v>88</v>
      </c>
      <c r="H1644" s="7">
        <v>47</v>
      </c>
      <c r="I1644" s="7" t="s">
        <v>99</v>
      </c>
      <c r="J1644" s="7">
        <v>17</v>
      </c>
      <c r="K1644" s="7" t="s">
        <v>99</v>
      </c>
      <c r="L1644" s="7" t="s">
        <v>99</v>
      </c>
      <c r="M1644" s="7" t="s">
        <v>99</v>
      </c>
      <c r="N1644" s="7" t="s">
        <v>99</v>
      </c>
      <c r="O1644" s="7" t="s">
        <v>99</v>
      </c>
      <c r="P1644" s="7">
        <v>0</v>
      </c>
      <c r="Q1644" s="7">
        <v>5</v>
      </c>
      <c r="R1644" s="7">
        <v>0</v>
      </c>
      <c r="S1644" s="7">
        <v>2</v>
      </c>
      <c r="T1644" s="7">
        <v>5</v>
      </c>
      <c r="U1644" s="7">
        <v>0</v>
      </c>
      <c r="V1644" s="7">
        <v>0</v>
      </c>
      <c r="W1644" s="7">
        <v>0</v>
      </c>
      <c r="X1644" s="7">
        <v>0</v>
      </c>
      <c r="Y1644" s="7">
        <v>0</v>
      </c>
      <c r="Z1644" s="7"/>
      <c r="AA1644" s="7">
        <v>0</v>
      </c>
      <c r="AB1644" s="7">
        <v>0</v>
      </c>
      <c r="AC1644" s="7"/>
      <c r="AD1644" s="7"/>
      <c r="AE1644" s="7"/>
      <c r="AF1644" s="7"/>
      <c r="AG1644" s="7"/>
      <c r="AH1644" s="7">
        <v>0</v>
      </c>
    </row>
    <row r="1645" spans="1:34" ht="14.25" customHeight="1">
      <c r="A1645" s="27">
        <v>42522</v>
      </c>
      <c r="B1645" s="7" t="s">
        <v>134</v>
      </c>
      <c r="C1645" s="7" t="s">
        <v>1863</v>
      </c>
      <c r="D1645" s="7" t="s">
        <v>734</v>
      </c>
      <c r="E1645" s="7" t="s">
        <v>1861</v>
      </c>
      <c r="F1645" s="7">
        <v>93</v>
      </c>
      <c r="G1645" s="7">
        <v>49</v>
      </c>
      <c r="H1645" s="7">
        <v>29</v>
      </c>
      <c r="I1645" s="7" t="s">
        <v>99</v>
      </c>
      <c r="J1645" s="7">
        <v>9</v>
      </c>
      <c r="K1645" s="7" t="s">
        <v>99</v>
      </c>
      <c r="L1645" s="7" t="s">
        <v>99</v>
      </c>
      <c r="M1645" s="7" t="s">
        <v>99</v>
      </c>
      <c r="N1645" s="7" t="s">
        <v>99</v>
      </c>
      <c r="O1645" s="7" t="s">
        <v>99</v>
      </c>
      <c r="P1645" s="7">
        <v>0</v>
      </c>
      <c r="Q1645" s="7">
        <v>1</v>
      </c>
      <c r="R1645" s="7">
        <v>0</v>
      </c>
      <c r="S1645" s="7">
        <v>2</v>
      </c>
      <c r="T1645" s="7">
        <v>3</v>
      </c>
      <c r="U1645" s="7">
        <v>0</v>
      </c>
      <c r="V1645" s="7">
        <v>0</v>
      </c>
      <c r="W1645" s="7">
        <v>0</v>
      </c>
      <c r="X1645" s="7">
        <v>0</v>
      </c>
      <c r="Y1645" s="7">
        <v>0</v>
      </c>
      <c r="Z1645" s="7"/>
      <c r="AA1645" s="7">
        <v>0</v>
      </c>
      <c r="AB1645" s="7">
        <v>0</v>
      </c>
      <c r="AC1645" s="7"/>
      <c r="AD1645" s="7"/>
      <c r="AE1645" s="7"/>
      <c r="AF1645" s="7"/>
      <c r="AG1645" s="7"/>
      <c r="AH1645" s="7">
        <v>0</v>
      </c>
    </row>
    <row r="1646" spans="1:34" ht="14.25" customHeight="1">
      <c r="A1646" s="27">
        <v>42522</v>
      </c>
      <c r="B1646" s="7" t="s">
        <v>134</v>
      </c>
      <c r="C1646" s="7" t="s">
        <v>1863</v>
      </c>
      <c r="D1646" s="7" t="s">
        <v>734</v>
      </c>
      <c r="E1646" s="7" t="s">
        <v>1862</v>
      </c>
      <c r="F1646" s="7">
        <v>71</v>
      </c>
      <c r="G1646" s="7">
        <v>39</v>
      </c>
      <c r="H1646" s="7">
        <v>18</v>
      </c>
      <c r="I1646" s="7" t="s">
        <v>99</v>
      </c>
      <c r="J1646" s="7">
        <v>8</v>
      </c>
      <c r="K1646" s="7" t="s">
        <v>99</v>
      </c>
      <c r="L1646" s="7" t="s">
        <v>99</v>
      </c>
      <c r="M1646" s="7" t="s">
        <v>99</v>
      </c>
      <c r="N1646" s="7" t="s">
        <v>99</v>
      </c>
      <c r="O1646" s="7" t="s">
        <v>99</v>
      </c>
      <c r="P1646" s="7">
        <v>0</v>
      </c>
      <c r="Q1646" s="7">
        <v>4</v>
      </c>
      <c r="R1646" s="7">
        <v>0</v>
      </c>
      <c r="S1646" s="7">
        <v>0</v>
      </c>
      <c r="T1646" s="7">
        <v>2</v>
      </c>
      <c r="U1646" s="7">
        <v>0</v>
      </c>
      <c r="V1646" s="7">
        <v>0</v>
      </c>
      <c r="W1646" s="7">
        <v>0</v>
      </c>
      <c r="X1646" s="7">
        <v>0</v>
      </c>
      <c r="Y1646" s="7">
        <v>0</v>
      </c>
      <c r="Z1646" s="7"/>
      <c r="AA1646" s="7">
        <v>0</v>
      </c>
      <c r="AB1646" s="7">
        <v>0</v>
      </c>
      <c r="AC1646" s="7"/>
      <c r="AD1646" s="7"/>
      <c r="AE1646" s="7"/>
      <c r="AF1646" s="7"/>
      <c r="AG1646" s="7"/>
      <c r="AH1646" s="7">
        <v>0</v>
      </c>
    </row>
    <row r="1647" spans="1:34" ht="14.25" customHeight="1">
      <c r="A1647" s="27">
        <v>42522</v>
      </c>
      <c r="B1647" s="7" t="s">
        <v>134</v>
      </c>
      <c r="C1647" s="7" t="s">
        <v>1865</v>
      </c>
      <c r="D1647" s="7" t="s">
        <v>734</v>
      </c>
      <c r="E1647" s="7" t="s">
        <v>1843</v>
      </c>
      <c r="F1647" s="7">
        <v>82</v>
      </c>
      <c r="G1647" s="7">
        <v>24</v>
      </c>
      <c r="H1647" s="7">
        <v>19</v>
      </c>
      <c r="I1647" s="7" t="s">
        <v>99</v>
      </c>
      <c r="J1647" s="7">
        <v>17</v>
      </c>
      <c r="K1647" s="7" t="s">
        <v>99</v>
      </c>
      <c r="L1647" s="7" t="s">
        <v>99</v>
      </c>
      <c r="M1647" s="7" t="s">
        <v>99</v>
      </c>
      <c r="N1647" s="7" t="s">
        <v>99</v>
      </c>
      <c r="O1647" s="7" t="s">
        <v>99</v>
      </c>
      <c r="P1647" s="7">
        <v>3</v>
      </c>
      <c r="Q1647" s="7">
        <v>3</v>
      </c>
      <c r="R1647" s="7">
        <v>2</v>
      </c>
      <c r="S1647" s="7">
        <v>2</v>
      </c>
      <c r="T1647" s="7">
        <v>1</v>
      </c>
      <c r="U1647" s="7">
        <v>2</v>
      </c>
      <c r="V1647" s="7">
        <v>3</v>
      </c>
      <c r="W1647" s="7">
        <v>3</v>
      </c>
      <c r="X1647" s="7">
        <v>0</v>
      </c>
      <c r="Y1647" s="7">
        <v>2</v>
      </c>
      <c r="Z1647" s="7"/>
      <c r="AA1647" s="7">
        <v>0</v>
      </c>
      <c r="AB1647" s="7">
        <v>1</v>
      </c>
      <c r="AC1647" s="7"/>
      <c r="AD1647" s="7"/>
      <c r="AE1647" s="7"/>
      <c r="AF1647" s="7"/>
      <c r="AG1647" s="7"/>
      <c r="AH1647" s="7">
        <v>0</v>
      </c>
    </row>
    <row r="1648" spans="1:34" ht="14.25" customHeight="1">
      <c r="A1648" s="27">
        <v>42522</v>
      </c>
      <c r="B1648" s="7" t="s">
        <v>134</v>
      </c>
      <c r="C1648" s="7" t="s">
        <v>1865</v>
      </c>
      <c r="D1648" s="7" t="s">
        <v>734</v>
      </c>
      <c r="E1648" s="7" t="s">
        <v>943</v>
      </c>
      <c r="F1648" s="7">
        <v>281</v>
      </c>
      <c r="G1648" s="7">
        <v>65</v>
      </c>
      <c r="H1648" s="7">
        <v>58</v>
      </c>
      <c r="I1648" s="7" t="s">
        <v>99</v>
      </c>
      <c r="J1648" s="7">
        <v>55</v>
      </c>
      <c r="K1648" s="7" t="s">
        <v>99</v>
      </c>
      <c r="L1648" s="7" t="s">
        <v>99</v>
      </c>
      <c r="M1648" s="7" t="s">
        <v>99</v>
      </c>
      <c r="N1648" s="7" t="s">
        <v>99</v>
      </c>
      <c r="O1648" s="7" t="s">
        <v>99</v>
      </c>
      <c r="P1648" s="7">
        <v>4</v>
      </c>
      <c r="Q1648" s="7">
        <v>6</v>
      </c>
      <c r="R1648" s="7">
        <v>41</v>
      </c>
      <c r="S1648" s="7">
        <v>13</v>
      </c>
      <c r="T1648" s="7">
        <v>3</v>
      </c>
      <c r="U1648" s="7">
        <v>3</v>
      </c>
      <c r="V1648" s="7">
        <v>7</v>
      </c>
      <c r="W1648" s="7">
        <v>11</v>
      </c>
      <c r="X1648" s="7">
        <v>0</v>
      </c>
      <c r="Y1648" s="7">
        <v>9</v>
      </c>
      <c r="Z1648" s="7"/>
      <c r="AA1648" s="7">
        <v>0</v>
      </c>
      <c r="AB1648" s="7">
        <v>6</v>
      </c>
      <c r="AC1648" s="7"/>
      <c r="AD1648" s="7"/>
      <c r="AE1648" s="7"/>
      <c r="AF1648" s="7"/>
      <c r="AG1648" s="7"/>
      <c r="AH1648" s="7">
        <v>0</v>
      </c>
    </row>
    <row r="1649" spans="1:34" ht="14.25" customHeight="1">
      <c r="A1649" s="27">
        <v>42522</v>
      </c>
      <c r="B1649" s="7" t="s">
        <v>134</v>
      </c>
      <c r="C1649" s="7" t="s">
        <v>1865</v>
      </c>
      <c r="D1649" s="7" t="s">
        <v>734</v>
      </c>
      <c r="E1649" s="7" t="s">
        <v>1861</v>
      </c>
      <c r="F1649" s="7">
        <v>157</v>
      </c>
      <c r="G1649" s="7">
        <v>35</v>
      </c>
      <c r="H1649" s="7">
        <v>30</v>
      </c>
      <c r="I1649" s="7" t="s">
        <v>99</v>
      </c>
      <c r="J1649" s="7">
        <v>32</v>
      </c>
      <c r="K1649" s="7" t="s">
        <v>99</v>
      </c>
      <c r="L1649" s="7" t="s">
        <v>99</v>
      </c>
      <c r="M1649" s="7" t="s">
        <v>99</v>
      </c>
      <c r="N1649" s="7" t="s">
        <v>99</v>
      </c>
      <c r="O1649" s="7" t="s">
        <v>99</v>
      </c>
      <c r="P1649" s="7">
        <v>4</v>
      </c>
      <c r="Q1649" s="7">
        <v>4</v>
      </c>
      <c r="R1649" s="7">
        <v>21</v>
      </c>
      <c r="S1649" s="7">
        <v>9</v>
      </c>
      <c r="T1649" s="7">
        <v>2</v>
      </c>
      <c r="U1649" s="7">
        <v>2</v>
      </c>
      <c r="V1649" s="7">
        <v>4</v>
      </c>
      <c r="W1649" s="7">
        <v>5</v>
      </c>
      <c r="X1649" s="7">
        <v>0</v>
      </c>
      <c r="Y1649" s="7">
        <v>4</v>
      </c>
      <c r="Z1649" s="7"/>
      <c r="AA1649" s="7">
        <v>0</v>
      </c>
      <c r="AB1649" s="7">
        <v>5</v>
      </c>
      <c r="AC1649" s="7"/>
      <c r="AD1649" s="7"/>
      <c r="AE1649" s="7"/>
      <c r="AF1649" s="7"/>
      <c r="AG1649" s="7"/>
      <c r="AH1649" s="7">
        <v>0</v>
      </c>
    </row>
    <row r="1650" spans="1:34" ht="14.25" customHeight="1">
      <c r="A1650" s="27">
        <v>42522</v>
      </c>
      <c r="B1650" s="7" t="s">
        <v>134</v>
      </c>
      <c r="C1650" s="7" t="s">
        <v>1865</v>
      </c>
      <c r="D1650" s="7" t="s">
        <v>734</v>
      </c>
      <c r="E1650" s="7" t="s">
        <v>1862</v>
      </c>
      <c r="F1650" s="7">
        <v>124</v>
      </c>
      <c r="G1650" s="7">
        <v>30</v>
      </c>
      <c r="H1650" s="7">
        <v>28</v>
      </c>
      <c r="I1650" s="7" t="s">
        <v>99</v>
      </c>
      <c r="J1650" s="7">
        <v>23</v>
      </c>
      <c r="K1650" s="7" t="s">
        <v>99</v>
      </c>
      <c r="L1650" s="7" t="s">
        <v>99</v>
      </c>
      <c r="M1650" s="7" t="s">
        <v>99</v>
      </c>
      <c r="N1650" s="7" t="s">
        <v>99</v>
      </c>
      <c r="O1650" s="7" t="s">
        <v>99</v>
      </c>
      <c r="P1650" s="7">
        <v>0</v>
      </c>
      <c r="Q1650" s="7">
        <v>2</v>
      </c>
      <c r="R1650" s="7">
        <v>20</v>
      </c>
      <c r="S1650" s="7">
        <v>4</v>
      </c>
      <c r="T1650" s="7">
        <v>1</v>
      </c>
      <c r="U1650" s="7">
        <v>1</v>
      </c>
      <c r="V1650" s="7">
        <v>3</v>
      </c>
      <c r="W1650" s="7">
        <v>6</v>
      </c>
      <c r="X1650" s="7">
        <v>0</v>
      </c>
      <c r="Y1650" s="7">
        <v>5</v>
      </c>
      <c r="Z1650" s="7"/>
      <c r="AA1650" s="7">
        <v>0</v>
      </c>
      <c r="AB1650" s="7">
        <v>1</v>
      </c>
      <c r="AC1650" s="7"/>
      <c r="AD1650" s="7"/>
      <c r="AE1650" s="7"/>
      <c r="AF1650" s="7"/>
      <c r="AG1650" s="7"/>
      <c r="AH1650" s="7">
        <v>0</v>
      </c>
    </row>
    <row r="1651" spans="1:34" ht="14.25" customHeight="1">
      <c r="A1651" s="27">
        <v>42522</v>
      </c>
      <c r="B1651" s="7" t="s">
        <v>134</v>
      </c>
      <c r="C1651" s="7" t="s">
        <v>1865</v>
      </c>
      <c r="D1651" s="7" t="s">
        <v>1866</v>
      </c>
      <c r="E1651" s="7" t="s">
        <v>1843</v>
      </c>
      <c r="F1651" s="7">
        <v>82</v>
      </c>
      <c r="G1651" s="7">
        <v>24</v>
      </c>
      <c r="H1651" s="7">
        <v>19</v>
      </c>
      <c r="I1651" s="7" t="s">
        <v>99</v>
      </c>
      <c r="J1651" s="7">
        <v>17</v>
      </c>
      <c r="K1651" s="7" t="s">
        <v>99</v>
      </c>
      <c r="L1651" s="7" t="s">
        <v>99</v>
      </c>
      <c r="M1651" s="7" t="s">
        <v>99</v>
      </c>
      <c r="N1651" s="7" t="s">
        <v>99</v>
      </c>
      <c r="O1651" s="7" t="s">
        <v>99</v>
      </c>
      <c r="P1651" s="7">
        <v>3</v>
      </c>
      <c r="Q1651" s="7">
        <v>3</v>
      </c>
      <c r="R1651" s="7">
        <v>2</v>
      </c>
      <c r="S1651" s="7">
        <v>2</v>
      </c>
      <c r="T1651" s="7">
        <v>1</v>
      </c>
      <c r="U1651" s="7">
        <v>2</v>
      </c>
      <c r="V1651" s="7">
        <v>3</v>
      </c>
      <c r="W1651" s="7">
        <v>3</v>
      </c>
      <c r="X1651" s="7">
        <v>0</v>
      </c>
      <c r="Y1651" s="7">
        <v>2</v>
      </c>
      <c r="Z1651" s="7"/>
      <c r="AA1651" s="7">
        <v>0</v>
      </c>
      <c r="AB1651" s="7">
        <v>1</v>
      </c>
      <c r="AC1651" s="7"/>
      <c r="AD1651" s="7"/>
      <c r="AE1651" s="7"/>
      <c r="AF1651" s="7"/>
      <c r="AG1651" s="7"/>
      <c r="AH1651" s="7">
        <v>0</v>
      </c>
    </row>
    <row r="1652" spans="1:34" ht="14.25" customHeight="1">
      <c r="A1652" s="27">
        <v>42522</v>
      </c>
      <c r="B1652" s="7" t="s">
        <v>134</v>
      </c>
      <c r="C1652" s="7" t="s">
        <v>1865</v>
      </c>
      <c r="D1652" s="7" t="s">
        <v>1866</v>
      </c>
      <c r="E1652" s="7" t="s">
        <v>943</v>
      </c>
      <c r="F1652" s="7">
        <v>281</v>
      </c>
      <c r="G1652" s="7">
        <v>65</v>
      </c>
      <c r="H1652" s="7">
        <v>58</v>
      </c>
      <c r="I1652" s="7" t="s">
        <v>99</v>
      </c>
      <c r="J1652" s="7">
        <v>55</v>
      </c>
      <c r="K1652" s="7" t="s">
        <v>99</v>
      </c>
      <c r="L1652" s="7" t="s">
        <v>99</v>
      </c>
      <c r="M1652" s="7" t="s">
        <v>99</v>
      </c>
      <c r="N1652" s="7" t="s">
        <v>99</v>
      </c>
      <c r="O1652" s="7" t="s">
        <v>99</v>
      </c>
      <c r="P1652" s="7">
        <v>4</v>
      </c>
      <c r="Q1652" s="7">
        <v>6</v>
      </c>
      <c r="R1652" s="7">
        <v>41</v>
      </c>
      <c r="S1652" s="7">
        <v>13</v>
      </c>
      <c r="T1652" s="7">
        <v>3</v>
      </c>
      <c r="U1652" s="7">
        <v>3</v>
      </c>
      <c r="V1652" s="7">
        <v>7</v>
      </c>
      <c r="W1652" s="7">
        <v>11</v>
      </c>
      <c r="X1652" s="7">
        <v>0</v>
      </c>
      <c r="Y1652" s="7">
        <v>9</v>
      </c>
      <c r="Z1652" s="7"/>
      <c r="AA1652" s="7">
        <v>0</v>
      </c>
      <c r="AB1652" s="7">
        <v>6</v>
      </c>
      <c r="AC1652" s="7"/>
      <c r="AD1652" s="7"/>
      <c r="AE1652" s="7"/>
      <c r="AF1652" s="7"/>
      <c r="AG1652" s="7"/>
      <c r="AH1652" s="7">
        <v>0</v>
      </c>
    </row>
    <row r="1653" spans="1:34" ht="14.25" customHeight="1">
      <c r="A1653" s="27">
        <v>42522</v>
      </c>
      <c r="B1653" s="7" t="s">
        <v>134</v>
      </c>
      <c r="C1653" s="7" t="s">
        <v>1865</v>
      </c>
      <c r="D1653" s="7" t="s">
        <v>1866</v>
      </c>
      <c r="E1653" s="7" t="s">
        <v>1861</v>
      </c>
      <c r="F1653" s="7">
        <v>157</v>
      </c>
      <c r="G1653" s="7">
        <v>35</v>
      </c>
      <c r="H1653" s="7">
        <v>30</v>
      </c>
      <c r="I1653" s="7" t="s">
        <v>99</v>
      </c>
      <c r="J1653" s="7">
        <v>32</v>
      </c>
      <c r="K1653" s="7" t="s">
        <v>99</v>
      </c>
      <c r="L1653" s="7" t="s">
        <v>99</v>
      </c>
      <c r="M1653" s="7" t="s">
        <v>99</v>
      </c>
      <c r="N1653" s="7" t="s">
        <v>99</v>
      </c>
      <c r="O1653" s="7" t="s">
        <v>99</v>
      </c>
      <c r="P1653" s="7">
        <v>4</v>
      </c>
      <c r="Q1653" s="7">
        <v>4</v>
      </c>
      <c r="R1653" s="7">
        <v>21</v>
      </c>
      <c r="S1653" s="7">
        <v>9</v>
      </c>
      <c r="T1653" s="7">
        <v>2</v>
      </c>
      <c r="U1653" s="7">
        <v>2</v>
      </c>
      <c r="V1653" s="7">
        <v>4</v>
      </c>
      <c r="W1653" s="7">
        <v>5</v>
      </c>
      <c r="X1653" s="7">
        <v>0</v>
      </c>
      <c r="Y1653" s="7">
        <v>4</v>
      </c>
      <c r="Z1653" s="7"/>
      <c r="AA1653" s="7">
        <v>0</v>
      </c>
      <c r="AB1653" s="7">
        <v>5</v>
      </c>
      <c r="AC1653" s="7"/>
      <c r="AD1653" s="7"/>
      <c r="AE1653" s="7"/>
      <c r="AF1653" s="7"/>
      <c r="AG1653" s="7"/>
      <c r="AH1653" s="7">
        <v>0</v>
      </c>
    </row>
    <row r="1654" spans="1:34" ht="14.25" customHeight="1">
      <c r="A1654" s="27">
        <v>42522</v>
      </c>
      <c r="B1654" s="7" t="s">
        <v>134</v>
      </c>
      <c r="C1654" s="7" t="s">
        <v>1865</v>
      </c>
      <c r="D1654" s="7" t="s">
        <v>1866</v>
      </c>
      <c r="E1654" s="7" t="s">
        <v>1862</v>
      </c>
      <c r="F1654" s="7">
        <v>124</v>
      </c>
      <c r="G1654" s="7">
        <v>30</v>
      </c>
      <c r="H1654" s="7">
        <v>28</v>
      </c>
      <c r="I1654" s="7" t="s">
        <v>99</v>
      </c>
      <c r="J1654" s="7">
        <v>23</v>
      </c>
      <c r="K1654" s="7" t="s">
        <v>99</v>
      </c>
      <c r="L1654" s="7" t="s">
        <v>99</v>
      </c>
      <c r="M1654" s="7" t="s">
        <v>99</v>
      </c>
      <c r="N1654" s="7" t="s">
        <v>99</v>
      </c>
      <c r="O1654" s="7" t="s">
        <v>99</v>
      </c>
      <c r="P1654" s="7">
        <v>0</v>
      </c>
      <c r="Q1654" s="7">
        <v>2</v>
      </c>
      <c r="R1654" s="7">
        <v>20</v>
      </c>
      <c r="S1654" s="7">
        <v>4</v>
      </c>
      <c r="T1654" s="7">
        <v>1</v>
      </c>
      <c r="U1654" s="7">
        <v>1</v>
      </c>
      <c r="V1654" s="7">
        <v>3</v>
      </c>
      <c r="W1654" s="7">
        <v>6</v>
      </c>
      <c r="X1654" s="7">
        <v>0</v>
      </c>
      <c r="Y1654" s="7">
        <v>5</v>
      </c>
      <c r="Z1654" s="7"/>
      <c r="AA1654" s="7">
        <v>0</v>
      </c>
      <c r="AB1654" s="7">
        <v>1</v>
      </c>
      <c r="AC1654" s="7"/>
      <c r="AD1654" s="7"/>
      <c r="AE1654" s="7"/>
      <c r="AF1654" s="7"/>
      <c r="AG1654" s="7"/>
      <c r="AH1654" s="7">
        <v>0</v>
      </c>
    </row>
    <row r="1655" spans="1:34" ht="14.25" customHeight="1">
      <c r="A1655" s="27">
        <v>42522</v>
      </c>
      <c r="B1655" s="7" t="s">
        <v>134</v>
      </c>
      <c r="C1655" s="7" t="s">
        <v>1865</v>
      </c>
      <c r="D1655" s="7" t="s">
        <v>1374</v>
      </c>
      <c r="E1655" s="7" t="s">
        <v>1843</v>
      </c>
      <c r="F1655" s="7">
        <v>0</v>
      </c>
      <c r="G1655" s="7">
        <v>0</v>
      </c>
      <c r="H1655" s="7">
        <v>0</v>
      </c>
      <c r="I1655" s="7">
        <v>0</v>
      </c>
      <c r="J1655" s="7">
        <v>0</v>
      </c>
      <c r="K1655" s="7">
        <v>0</v>
      </c>
      <c r="L1655" s="7">
        <v>0</v>
      </c>
      <c r="M1655" s="7">
        <v>0</v>
      </c>
      <c r="N1655" s="7">
        <v>0</v>
      </c>
      <c r="O1655" s="7">
        <v>0</v>
      </c>
      <c r="P1655" s="7">
        <v>0</v>
      </c>
      <c r="Q1655" s="7">
        <v>0</v>
      </c>
      <c r="R1655" s="7">
        <v>0</v>
      </c>
      <c r="S1655" s="7">
        <v>0</v>
      </c>
      <c r="T1655" s="7">
        <v>0</v>
      </c>
      <c r="U1655" s="7">
        <v>0</v>
      </c>
      <c r="V1655" s="7">
        <v>0</v>
      </c>
      <c r="W1655" s="7">
        <v>0</v>
      </c>
      <c r="X1655" s="7">
        <v>0</v>
      </c>
      <c r="Y1655" s="7">
        <v>0</v>
      </c>
      <c r="Z1655" s="7"/>
      <c r="AA1655" s="7">
        <v>0</v>
      </c>
      <c r="AB1655" s="7">
        <v>0</v>
      </c>
      <c r="AC1655" s="7"/>
      <c r="AD1655" s="7"/>
      <c r="AE1655" s="7"/>
      <c r="AF1655" s="7"/>
      <c r="AG1655" s="7"/>
      <c r="AH1655" s="7">
        <v>0</v>
      </c>
    </row>
    <row r="1656" spans="1:34" ht="14.25" customHeight="1">
      <c r="A1656" s="27">
        <v>42522</v>
      </c>
      <c r="B1656" s="7" t="s">
        <v>134</v>
      </c>
      <c r="C1656" s="7" t="s">
        <v>1865</v>
      </c>
      <c r="D1656" s="7" t="s">
        <v>1374</v>
      </c>
      <c r="E1656" s="7" t="s">
        <v>943</v>
      </c>
      <c r="F1656" s="7">
        <v>0</v>
      </c>
      <c r="G1656" s="7">
        <v>0</v>
      </c>
      <c r="H1656" s="7">
        <v>0</v>
      </c>
      <c r="I1656" s="7">
        <v>0</v>
      </c>
      <c r="J1656" s="7">
        <v>0</v>
      </c>
      <c r="K1656" s="7">
        <v>0</v>
      </c>
      <c r="L1656" s="7">
        <v>0</v>
      </c>
      <c r="M1656" s="7">
        <v>0</v>
      </c>
      <c r="N1656" s="7">
        <v>0</v>
      </c>
      <c r="O1656" s="7">
        <v>0</v>
      </c>
      <c r="P1656" s="7">
        <v>0</v>
      </c>
      <c r="Q1656" s="7">
        <v>0</v>
      </c>
      <c r="R1656" s="7">
        <v>0</v>
      </c>
      <c r="S1656" s="7">
        <v>0</v>
      </c>
      <c r="T1656" s="7">
        <v>0</v>
      </c>
      <c r="U1656" s="7">
        <v>0</v>
      </c>
      <c r="V1656" s="7">
        <v>0</v>
      </c>
      <c r="W1656" s="7">
        <v>0</v>
      </c>
      <c r="X1656" s="7">
        <v>0</v>
      </c>
      <c r="Y1656" s="7">
        <v>0</v>
      </c>
      <c r="Z1656" s="7"/>
      <c r="AA1656" s="7">
        <v>0</v>
      </c>
      <c r="AB1656" s="7">
        <v>0</v>
      </c>
      <c r="AC1656" s="7"/>
      <c r="AD1656" s="7"/>
      <c r="AE1656" s="7"/>
      <c r="AF1656" s="7"/>
      <c r="AG1656" s="7"/>
      <c r="AH1656" s="7">
        <v>0</v>
      </c>
    </row>
    <row r="1657" spans="1:34" ht="14.25" customHeight="1">
      <c r="A1657" s="27">
        <v>42522</v>
      </c>
      <c r="B1657" s="7" t="s">
        <v>134</v>
      </c>
      <c r="C1657" s="7" t="s">
        <v>1865</v>
      </c>
      <c r="D1657" s="7" t="s">
        <v>1374</v>
      </c>
      <c r="E1657" s="7" t="s">
        <v>1861</v>
      </c>
      <c r="F1657" s="7">
        <v>0</v>
      </c>
      <c r="G1657" s="7">
        <v>0</v>
      </c>
      <c r="H1657" s="7">
        <v>0</v>
      </c>
      <c r="I1657" s="7">
        <v>0</v>
      </c>
      <c r="J1657" s="7">
        <v>0</v>
      </c>
      <c r="K1657" s="7">
        <v>0</v>
      </c>
      <c r="L1657" s="7">
        <v>0</v>
      </c>
      <c r="M1657" s="7">
        <v>0</v>
      </c>
      <c r="N1657" s="7">
        <v>0</v>
      </c>
      <c r="O1657" s="7">
        <v>0</v>
      </c>
      <c r="P1657" s="7">
        <v>0</v>
      </c>
      <c r="Q1657" s="7">
        <v>0</v>
      </c>
      <c r="R1657" s="7">
        <v>0</v>
      </c>
      <c r="S1657" s="7">
        <v>0</v>
      </c>
      <c r="T1657" s="7">
        <v>0</v>
      </c>
      <c r="U1657" s="7">
        <v>0</v>
      </c>
      <c r="V1657" s="7">
        <v>0</v>
      </c>
      <c r="W1657" s="7">
        <v>0</v>
      </c>
      <c r="X1657" s="7">
        <v>0</v>
      </c>
      <c r="Y1657" s="7">
        <v>0</v>
      </c>
      <c r="Z1657" s="7"/>
      <c r="AA1657" s="7">
        <v>0</v>
      </c>
      <c r="AB1657" s="7">
        <v>0</v>
      </c>
      <c r="AC1657" s="7"/>
      <c r="AD1657" s="7"/>
      <c r="AE1657" s="7"/>
      <c r="AF1657" s="7"/>
      <c r="AG1657" s="7"/>
      <c r="AH1657" s="7">
        <v>0</v>
      </c>
    </row>
    <row r="1658" spans="1:34" ht="14.25" customHeight="1">
      <c r="A1658" s="27">
        <v>42522</v>
      </c>
      <c r="B1658" s="7" t="s">
        <v>134</v>
      </c>
      <c r="C1658" s="7" t="s">
        <v>1865</v>
      </c>
      <c r="D1658" s="7" t="s">
        <v>1374</v>
      </c>
      <c r="E1658" s="7" t="s">
        <v>1862</v>
      </c>
      <c r="F1658" s="7">
        <v>0</v>
      </c>
      <c r="G1658" s="7">
        <v>0</v>
      </c>
      <c r="H1658" s="7">
        <v>0</v>
      </c>
      <c r="I1658" s="7">
        <v>0</v>
      </c>
      <c r="J1658" s="7">
        <v>0</v>
      </c>
      <c r="K1658" s="7">
        <v>0</v>
      </c>
      <c r="L1658" s="7">
        <v>0</v>
      </c>
      <c r="M1658" s="7">
        <v>0</v>
      </c>
      <c r="N1658" s="7">
        <v>0</v>
      </c>
      <c r="O1658" s="7">
        <v>0</v>
      </c>
      <c r="P1658" s="7">
        <v>0</v>
      </c>
      <c r="Q1658" s="7">
        <v>0</v>
      </c>
      <c r="R1658" s="7">
        <v>0</v>
      </c>
      <c r="S1658" s="7">
        <v>0</v>
      </c>
      <c r="T1658" s="7">
        <v>0</v>
      </c>
      <c r="U1658" s="7">
        <v>0</v>
      </c>
      <c r="V1658" s="7">
        <v>0</v>
      </c>
      <c r="W1658" s="7">
        <v>0</v>
      </c>
      <c r="X1658" s="7">
        <v>0</v>
      </c>
      <c r="Y1658" s="7">
        <v>0</v>
      </c>
      <c r="Z1658" s="7"/>
      <c r="AA1658" s="7">
        <v>0</v>
      </c>
      <c r="AB1658" s="7">
        <v>0</v>
      </c>
      <c r="AC1658" s="7"/>
      <c r="AD1658" s="7"/>
      <c r="AE1658" s="7"/>
      <c r="AF1658" s="7"/>
      <c r="AG1658" s="7"/>
      <c r="AH1658" s="7">
        <v>0</v>
      </c>
    </row>
    <row r="1659" spans="1:34" ht="14.25" customHeight="1">
      <c r="A1659" s="27">
        <v>42522</v>
      </c>
      <c r="B1659" s="7" t="s">
        <v>134</v>
      </c>
      <c r="C1659" s="7" t="s">
        <v>405</v>
      </c>
      <c r="D1659" s="7" t="s">
        <v>734</v>
      </c>
      <c r="E1659" s="7" t="s">
        <v>1843</v>
      </c>
      <c r="F1659" s="7">
        <v>0</v>
      </c>
      <c r="G1659" s="7">
        <v>0</v>
      </c>
      <c r="H1659" s="7">
        <v>0</v>
      </c>
      <c r="I1659" s="7">
        <v>0</v>
      </c>
      <c r="J1659" s="7">
        <v>0</v>
      </c>
      <c r="K1659" s="7">
        <v>0</v>
      </c>
      <c r="L1659" s="7">
        <v>0</v>
      </c>
      <c r="M1659" s="7">
        <v>0</v>
      </c>
      <c r="N1659" s="7">
        <v>0</v>
      </c>
      <c r="O1659" s="7">
        <v>0</v>
      </c>
      <c r="P1659" s="7">
        <v>0</v>
      </c>
      <c r="Q1659" s="7">
        <v>0</v>
      </c>
      <c r="R1659" s="7">
        <v>0</v>
      </c>
      <c r="S1659" s="7">
        <v>0</v>
      </c>
      <c r="T1659" s="7">
        <v>0</v>
      </c>
      <c r="U1659" s="7">
        <v>0</v>
      </c>
      <c r="V1659" s="7">
        <v>0</v>
      </c>
      <c r="W1659" s="7">
        <v>0</v>
      </c>
      <c r="X1659" s="7">
        <v>0</v>
      </c>
      <c r="Y1659" s="7">
        <v>0</v>
      </c>
      <c r="Z1659" s="7"/>
      <c r="AA1659" s="7">
        <v>0</v>
      </c>
      <c r="AB1659" s="7">
        <v>0</v>
      </c>
      <c r="AC1659" s="7"/>
      <c r="AD1659" s="7"/>
      <c r="AE1659" s="7"/>
      <c r="AF1659" s="7"/>
      <c r="AG1659" s="7"/>
      <c r="AH1659" s="7">
        <v>0</v>
      </c>
    </row>
    <row r="1660" spans="1:34" ht="14.25" customHeight="1">
      <c r="A1660" s="27">
        <v>42522</v>
      </c>
      <c r="B1660" s="7" t="s">
        <v>134</v>
      </c>
      <c r="C1660" s="7" t="s">
        <v>405</v>
      </c>
      <c r="D1660" s="7" t="s">
        <v>734</v>
      </c>
      <c r="E1660" s="7" t="s">
        <v>943</v>
      </c>
      <c r="F1660" s="7">
        <v>0</v>
      </c>
      <c r="G1660" s="7">
        <v>0</v>
      </c>
      <c r="H1660" s="7">
        <v>0</v>
      </c>
      <c r="I1660" s="7">
        <v>0</v>
      </c>
      <c r="J1660" s="7">
        <v>0</v>
      </c>
      <c r="K1660" s="7">
        <v>0</v>
      </c>
      <c r="L1660" s="7">
        <v>0</v>
      </c>
      <c r="M1660" s="7">
        <v>0</v>
      </c>
      <c r="N1660" s="7">
        <v>0</v>
      </c>
      <c r="O1660" s="7">
        <v>0</v>
      </c>
      <c r="P1660" s="7">
        <v>0</v>
      </c>
      <c r="Q1660" s="7">
        <v>0</v>
      </c>
      <c r="R1660" s="7">
        <v>0</v>
      </c>
      <c r="S1660" s="7">
        <v>0</v>
      </c>
      <c r="T1660" s="7">
        <v>0</v>
      </c>
      <c r="U1660" s="7">
        <v>0</v>
      </c>
      <c r="V1660" s="7">
        <v>0</v>
      </c>
      <c r="W1660" s="7">
        <v>0</v>
      </c>
      <c r="X1660" s="7">
        <v>0</v>
      </c>
      <c r="Y1660" s="7">
        <v>0</v>
      </c>
      <c r="Z1660" s="7"/>
      <c r="AA1660" s="7">
        <v>0</v>
      </c>
      <c r="AB1660" s="7">
        <v>0</v>
      </c>
      <c r="AC1660" s="7"/>
      <c r="AD1660" s="7"/>
      <c r="AE1660" s="7"/>
      <c r="AF1660" s="7"/>
      <c r="AG1660" s="7"/>
      <c r="AH1660" s="7">
        <v>0</v>
      </c>
    </row>
    <row r="1661" spans="1:34" ht="14.25" customHeight="1">
      <c r="A1661" s="27">
        <v>42522</v>
      </c>
      <c r="B1661" s="7" t="s">
        <v>134</v>
      </c>
      <c r="C1661" s="7" t="s">
        <v>405</v>
      </c>
      <c r="D1661" s="7" t="s">
        <v>734</v>
      </c>
      <c r="E1661" s="7" t="s">
        <v>1861</v>
      </c>
      <c r="F1661" s="7">
        <v>0</v>
      </c>
      <c r="G1661" s="7">
        <v>0</v>
      </c>
      <c r="H1661" s="7">
        <v>0</v>
      </c>
      <c r="I1661" s="7">
        <v>0</v>
      </c>
      <c r="J1661" s="7">
        <v>0</v>
      </c>
      <c r="K1661" s="7">
        <v>0</v>
      </c>
      <c r="L1661" s="7">
        <v>0</v>
      </c>
      <c r="M1661" s="7">
        <v>0</v>
      </c>
      <c r="N1661" s="7">
        <v>0</v>
      </c>
      <c r="O1661" s="7">
        <v>0</v>
      </c>
      <c r="P1661" s="7">
        <v>0</v>
      </c>
      <c r="Q1661" s="7">
        <v>0</v>
      </c>
      <c r="R1661" s="7">
        <v>0</v>
      </c>
      <c r="S1661" s="7">
        <v>0</v>
      </c>
      <c r="T1661" s="7">
        <v>0</v>
      </c>
      <c r="U1661" s="7">
        <v>0</v>
      </c>
      <c r="V1661" s="7">
        <v>0</v>
      </c>
      <c r="W1661" s="7">
        <v>0</v>
      </c>
      <c r="X1661" s="7">
        <v>0</v>
      </c>
      <c r="Y1661" s="7">
        <v>0</v>
      </c>
      <c r="Z1661" s="7"/>
      <c r="AA1661" s="7">
        <v>0</v>
      </c>
      <c r="AB1661" s="7">
        <v>0</v>
      </c>
      <c r="AC1661" s="7"/>
      <c r="AD1661" s="7"/>
      <c r="AE1661" s="7"/>
      <c r="AF1661" s="7"/>
      <c r="AG1661" s="7"/>
      <c r="AH1661" s="7">
        <v>0</v>
      </c>
    </row>
    <row r="1662" spans="1:34" ht="14.25" customHeight="1">
      <c r="A1662" s="27">
        <v>42522</v>
      </c>
      <c r="B1662" s="7" t="s">
        <v>134</v>
      </c>
      <c r="C1662" s="7" t="s">
        <v>405</v>
      </c>
      <c r="D1662" s="7" t="s">
        <v>734</v>
      </c>
      <c r="E1662" s="7" t="s">
        <v>1862</v>
      </c>
      <c r="F1662" s="7">
        <v>0</v>
      </c>
      <c r="G1662" s="7">
        <v>0</v>
      </c>
      <c r="H1662" s="7">
        <v>0</v>
      </c>
      <c r="I1662" s="7">
        <v>0</v>
      </c>
      <c r="J1662" s="7">
        <v>0</v>
      </c>
      <c r="K1662" s="7">
        <v>0</v>
      </c>
      <c r="L1662" s="7">
        <v>0</v>
      </c>
      <c r="M1662" s="7">
        <v>0</v>
      </c>
      <c r="N1662" s="7">
        <v>0</v>
      </c>
      <c r="O1662" s="7">
        <v>0</v>
      </c>
      <c r="P1662" s="7">
        <v>0</v>
      </c>
      <c r="Q1662" s="7">
        <v>0</v>
      </c>
      <c r="R1662" s="7">
        <v>0</v>
      </c>
      <c r="S1662" s="7">
        <v>0</v>
      </c>
      <c r="T1662" s="7">
        <v>0</v>
      </c>
      <c r="U1662" s="7">
        <v>0</v>
      </c>
      <c r="V1662" s="7">
        <v>0</v>
      </c>
      <c r="W1662" s="7">
        <v>0</v>
      </c>
      <c r="X1662" s="7">
        <v>0</v>
      </c>
      <c r="Y1662" s="7">
        <v>0</v>
      </c>
      <c r="Z1662" s="7"/>
      <c r="AA1662" s="7">
        <v>0</v>
      </c>
      <c r="AB1662" s="7">
        <v>0</v>
      </c>
      <c r="AC1662" s="7"/>
      <c r="AD1662" s="7"/>
      <c r="AE1662" s="7"/>
      <c r="AF1662" s="7"/>
      <c r="AG1662" s="7"/>
      <c r="AH1662" s="7">
        <v>0</v>
      </c>
    </row>
    <row r="1663" spans="1:34">
      <c r="A1663" s="27">
        <v>42522</v>
      </c>
      <c r="B1663" s="7" t="s">
        <v>413</v>
      </c>
      <c r="C1663" s="7" t="s">
        <v>1151</v>
      </c>
      <c r="D1663" s="7" t="s">
        <v>734</v>
      </c>
      <c r="E1663" s="7" t="s">
        <v>1843</v>
      </c>
      <c r="F1663" s="7">
        <v>41</v>
      </c>
      <c r="G1663" s="7">
        <v>8</v>
      </c>
      <c r="H1663" s="7">
        <v>5</v>
      </c>
      <c r="I1663" s="7" t="s">
        <v>99</v>
      </c>
      <c r="J1663" s="7">
        <v>11</v>
      </c>
      <c r="K1663" s="7" t="s">
        <v>99</v>
      </c>
      <c r="L1663" s="7" t="s">
        <v>99</v>
      </c>
      <c r="M1663" s="7" t="s">
        <v>99</v>
      </c>
      <c r="N1663" s="7" t="s">
        <v>99</v>
      </c>
      <c r="O1663" s="7" t="s">
        <v>99</v>
      </c>
      <c r="P1663" s="7">
        <v>1</v>
      </c>
      <c r="Q1663" s="7">
        <v>1</v>
      </c>
      <c r="R1663" s="7">
        <v>1</v>
      </c>
      <c r="S1663" s="7">
        <v>1</v>
      </c>
      <c r="T1663" s="7">
        <v>0</v>
      </c>
      <c r="U1663" s="7">
        <v>2</v>
      </c>
      <c r="V1663" s="7">
        <v>4</v>
      </c>
      <c r="W1663" s="7">
        <v>2</v>
      </c>
      <c r="X1663" s="7">
        <v>0</v>
      </c>
      <c r="Y1663" s="7">
        <v>4</v>
      </c>
      <c r="Z1663" s="7"/>
      <c r="AA1663" s="7">
        <v>1</v>
      </c>
      <c r="AB1663" s="7">
        <v>0</v>
      </c>
      <c r="AC1663" s="7"/>
      <c r="AD1663" s="7"/>
      <c r="AE1663" s="7"/>
      <c r="AF1663" s="7"/>
      <c r="AG1663" s="7"/>
      <c r="AH1663" s="7">
        <v>0</v>
      </c>
    </row>
    <row r="1664" spans="1:34">
      <c r="A1664" s="27">
        <v>42522</v>
      </c>
      <c r="B1664" s="7" t="s">
        <v>413</v>
      </c>
      <c r="C1664" s="7" t="s">
        <v>1151</v>
      </c>
      <c r="D1664" s="7" t="s">
        <v>734</v>
      </c>
      <c r="E1664" s="7" t="s">
        <v>943</v>
      </c>
      <c r="F1664" s="7">
        <v>301</v>
      </c>
      <c r="G1664" s="7">
        <v>79</v>
      </c>
      <c r="H1664" s="7">
        <v>17</v>
      </c>
      <c r="I1664" s="7" t="s">
        <v>99</v>
      </c>
      <c r="J1664" s="7">
        <v>30</v>
      </c>
      <c r="K1664" s="7" t="s">
        <v>99</v>
      </c>
      <c r="L1664" s="7" t="s">
        <v>99</v>
      </c>
      <c r="M1664" s="7" t="s">
        <v>99</v>
      </c>
      <c r="N1664" s="7" t="s">
        <v>99</v>
      </c>
      <c r="O1664" s="7" t="s">
        <v>99</v>
      </c>
      <c r="P1664" s="7">
        <v>17</v>
      </c>
      <c r="Q1664" s="7">
        <v>104</v>
      </c>
      <c r="R1664" s="7">
        <v>1</v>
      </c>
      <c r="S1664" s="7">
        <v>11</v>
      </c>
      <c r="T1664" s="7">
        <v>0</v>
      </c>
      <c r="U1664" s="7">
        <v>5</v>
      </c>
      <c r="V1664" s="7">
        <v>10</v>
      </c>
      <c r="W1664" s="7">
        <v>9</v>
      </c>
      <c r="X1664" s="7">
        <v>0</v>
      </c>
      <c r="Y1664" s="7">
        <v>14</v>
      </c>
      <c r="Z1664" s="7"/>
      <c r="AA1664" s="7">
        <v>4</v>
      </c>
      <c r="AB1664" s="7">
        <v>0</v>
      </c>
      <c r="AC1664" s="7"/>
      <c r="AD1664" s="7"/>
      <c r="AE1664" s="7"/>
      <c r="AF1664" s="7"/>
      <c r="AG1664" s="7"/>
      <c r="AH1664" s="7">
        <v>0</v>
      </c>
    </row>
    <row r="1665" spans="1:34">
      <c r="A1665" s="27">
        <v>42522</v>
      </c>
      <c r="B1665" s="7" t="s">
        <v>413</v>
      </c>
      <c r="C1665" s="7" t="s">
        <v>1151</v>
      </c>
      <c r="D1665" s="7" t="s">
        <v>734</v>
      </c>
      <c r="E1665" s="7" t="s">
        <v>1861</v>
      </c>
      <c r="F1665" s="7">
        <v>217</v>
      </c>
      <c r="G1665" s="7">
        <v>45</v>
      </c>
      <c r="H1665" s="7">
        <v>7</v>
      </c>
      <c r="I1665" s="7" t="s">
        <v>99</v>
      </c>
      <c r="J1665" s="7">
        <v>17</v>
      </c>
      <c r="K1665" s="7" t="s">
        <v>99</v>
      </c>
      <c r="L1665" s="7" t="s">
        <v>99</v>
      </c>
      <c r="M1665" s="7" t="s">
        <v>99</v>
      </c>
      <c r="N1665" s="7" t="s">
        <v>99</v>
      </c>
      <c r="O1665" s="7" t="s">
        <v>99</v>
      </c>
      <c r="P1665" s="7">
        <v>11</v>
      </c>
      <c r="Q1665" s="7">
        <v>101</v>
      </c>
      <c r="R1665" s="7">
        <v>1</v>
      </c>
      <c r="S1665" s="7">
        <v>11</v>
      </c>
      <c r="T1665" s="7">
        <v>0</v>
      </c>
      <c r="U1665" s="7">
        <v>2</v>
      </c>
      <c r="V1665" s="7">
        <v>7</v>
      </c>
      <c r="W1665" s="7">
        <v>5</v>
      </c>
      <c r="X1665" s="7">
        <v>0</v>
      </c>
      <c r="Y1665" s="7">
        <v>7</v>
      </c>
      <c r="Z1665" s="7"/>
      <c r="AA1665" s="7">
        <v>3</v>
      </c>
      <c r="AB1665" s="7">
        <v>0</v>
      </c>
      <c r="AC1665" s="7"/>
      <c r="AD1665" s="7"/>
      <c r="AE1665" s="7"/>
      <c r="AF1665" s="7"/>
      <c r="AG1665" s="7"/>
      <c r="AH1665" s="7">
        <v>0</v>
      </c>
    </row>
    <row r="1666" spans="1:34">
      <c r="A1666" s="27">
        <v>42522</v>
      </c>
      <c r="B1666" s="7" t="s">
        <v>413</v>
      </c>
      <c r="C1666" s="7" t="s">
        <v>1151</v>
      </c>
      <c r="D1666" s="7" t="s">
        <v>734</v>
      </c>
      <c r="E1666" s="7" t="s">
        <v>1862</v>
      </c>
      <c r="F1666" s="7">
        <v>84</v>
      </c>
      <c r="G1666" s="7">
        <v>34</v>
      </c>
      <c r="H1666" s="7">
        <v>10</v>
      </c>
      <c r="I1666" s="7" t="s">
        <v>99</v>
      </c>
      <c r="J1666" s="7">
        <v>13</v>
      </c>
      <c r="K1666" s="7" t="s">
        <v>99</v>
      </c>
      <c r="L1666" s="7" t="s">
        <v>99</v>
      </c>
      <c r="M1666" s="7" t="s">
        <v>99</v>
      </c>
      <c r="N1666" s="7" t="s">
        <v>99</v>
      </c>
      <c r="O1666" s="7" t="s">
        <v>99</v>
      </c>
      <c r="P1666" s="7">
        <v>6</v>
      </c>
      <c r="Q1666" s="7">
        <v>3</v>
      </c>
      <c r="R1666" s="7">
        <v>0</v>
      </c>
      <c r="S1666" s="7">
        <v>0</v>
      </c>
      <c r="T1666" s="7">
        <v>0</v>
      </c>
      <c r="U1666" s="7">
        <v>3</v>
      </c>
      <c r="V1666" s="7">
        <v>3</v>
      </c>
      <c r="W1666" s="7">
        <v>4</v>
      </c>
      <c r="X1666" s="7">
        <v>0</v>
      </c>
      <c r="Y1666" s="7">
        <v>7</v>
      </c>
      <c r="Z1666" s="7"/>
      <c r="AA1666" s="7">
        <v>1</v>
      </c>
      <c r="AB1666" s="7">
        <v>0</v>
      </c>
      <c r="AC1666" s="7"/>
      <c r="AD1666" s="7"/>
      <c r="AE1666" s="7"/>
      <c r="AF1666" s="7"/>
      <c r="AG1666" s="7"/>
      <c r="AH1666" s="7">
        <v>0</v>
      </c>
    </row>
    <row r="1667" spans="1:34" ht="14.25" customHeight="1">
      <c r="A1667" s="27">
        <v>42522</v>
      </c>
      <c r="B1667" s="7" t="s">
        <v>413</v>
      </c>
      <c r="C1667" s="7" t="s">
        <v>1863</v>
      </c>
      <c r="D1667" s="7" t="s">
        <v>734</v>
      </c>
      <c r="E1667" s="7" t="s">
        <v>1843</v>
      </c>
      <c r="F1667" s="7">
        <v>21</v>
      </c>
      <c r="G1667" s="7">
        <v>5</v>
      </c>
      <c r="H1667" s="7">
        <v>2</v>
      </c>
      <c r="I1667" s="7" t="s">
        <v>99</v>
      </c>
      <c r="J1667" s="7">
        <v>5</v>
      </c>
      <c r="K1667" s="7" t="s">
        <v>99</v>
      </c>
      <c r="L1667" s="7" t="s">
        <v>99</v>
      </c>
      <c r="M1667" s="7" t="s">
        <v>99</v>
      </c>
      <c r="N1667" s="7" t="s">
        <v>99</v>
      </c>
      <c r="O1667" s="7" t="s">
        <v>99</v>
      </c>
      <c r="P1667" s="7">
        <v>0</v>
      </c>
      <c r="Q1667" s="7">
        <v>0</v>
      </c>
      <c r="R1667" s="7">
        <v>1</v>
      </c>
      <c r="S1667" s="7">
        <v>1</v>
      </c>
      <c r="T1667" s="7">
        <v>0</v>
      </c>
      <c r="U1667" s="7">
        <v>1</v>
      </c>
      <c r="V1667" s="7">
        <v>2</v>
      </c>
      <c r="W1667" s="7">
        <v>1</v>
      </c>
      <c r="X1667" s="7">
        <v>0</v>
      </c>
      <c r="Y1667" s="7">
        <v>3</v>
      </c>
      <c r="Z1667" s="7"/>
      <c r="AA1667" s="7">
        <v>0</v>
      </c>
      <c r="AB1667" s="7">
        <v>0</v>
      </c>
      <c r="AC1667" s="7"/>
      <c r="AD1667" s="7"/>
      <c r="AE1667" s="7"/>
      <c r="AF1667" s="7"/>
      <c r="AG1667" s="7"/>
      <c r="AH1667" s="7">
        <v>0</v>
      </c>
    </row>
    <row r="1668" spans="1:34" ht="14.25" customHeight="1">
      <c r="A1668" s="27">
        <v>42522</v>
      </c>
      <c r="B1668" s="7" t="s">
        <v>413</v>
      </c>
      <c r="C1668" s="7" t="s">
        <v>1863</v>
      </c>
      <c r="D1668" s="7" t="s">
        <v>734</v>
      </c>
      <c r="E1668" s="7" t="s">
        <v>943</v>
      </c>
      <c r="F1668" s="7">
        <v>70</v>
      </c>
      <c r="G1668" s="7">
        <v>12</v>
      </c>
      <c r="H1668" s="7">
        <v>10</v>
      </c>
      <c r="I1668" s="7" t="s">
        <v>99</v>
      </c>
      <c r="J1668" s="7">
        <v>13</v>
      </c>
      <c r="K1668" s="7" t="s">
        <v>99</v>
      </c>
      <c r="L1668" s="7" t="s">
        <v>99</v>
      </c>
      <c r="M1668" s="7" t="s">
        <v>99</v>
      </c>
      <c r="N1668" s="7" t="s">
        <v>99</v>
      </c>
      <c r="O1668" s="7" t="s">
        <v>99</v>
      </c>
      <c r="P1668" s="7">
        <v>0</v>
      </c>
      <c r="Q1668" s="7">
        <v>0</v>
      </c>
      <c r="R1668" s="7">
        <v>1</v>
      </c>
      <c r="S1668" s="7">
        <v>11</v>
      </c>
      <c r="T1668" s="7">
        <v>0</v>
      </c>
      <c r="U1668" s="7">
        <v>1</v>
      </c>
      <c r="V1668" s="7">
        <v>4</v>
      </c>
      <c r="W1668" s="7">
        <v>6</v>
      </c>
      <c r="X1668" s="7">
        <v>0</v>
      </c>
      <c r="Y1668" s="7">
        <v>12</v>
      </c>
      <c r="Z1668" s="7"/>
      <c r="AA1668" s="7">
        <v>0</v>
      </c>
      <c r="AB1668" s="7">
        <v>0</v>
      </c>
      <c r="AC1668" s="7"/>
      <c r="AD1668" s="7"/>
      <c r="AE1668" s="7"/>
      <c r="AF1668" s="7"/>
      <c r="AG1668" s="7"/>
      <c r="AH1668" s="7">
        <v>0</v>
      </c>
    </row>
    <row r="1669" spans="1:34" ht="14.25" customHeight="1">
      <c r="A1669" s="27">
        <v>42522</v>
      </c>
      <c r="B1669" s="7" t="s">
        <v>413</v>
      </c>
      <c r="C1669" s="7" t="s">
        <v>1863</v>
      </c>
      <c r="D1669" s="7" t="s">
        <v>734</v>
      </c>
      <c r="E1669" s="7" t="s">
        <v>1861</v>
      </c>
      <c r="F1669" s="7">
        <v>37</v>
      </c>
      <c r="G1669" s="7">
        <v>6</v>
      </c>
      <c r="H1669" s="7">
        <v>2</v>
      </c>
      <c r="I1669" s="7" t="s">
        <v>99</v>
      </c>
      <c r="J1669" s="7">
        <v>6</v>
      </c>
      <c r="K1669" s="7" t="s">
        <v>99</v>
      </c>
      <c r="L1669" s="7" t="s">
        <v>99</v>
      </c>
      <c r="M1669" s="7" t="s">
        <v>99</v>
      </c>
      <c r="N1669" s="7" t="s">
        <v>99</v>
      </c>
      <c r="O1669" s="7" t="s">
        <v>99</v>
      </c>
      <c r="P1669" s="7">
        <v>0</v>
      </c>
      <c r="Q1669" s="7">
        <v>0</v>
      </c>
      <c r="R1669" s="7">
        <v>1</v>
      </c>
      <c r="S1669" s="7">
        <v>11</v>
      </c>
      <c r="T1669" s="7">
        <v>0</v>
      </c>
      <c r="U1669" s="7">
        <v>1</v>
      </c>
      <c r="V1669" s="7">
        <v>1</v>
      </c>
      <c r="W1669" s="7">
        <v>3</v>
      </c>
      <c r="X1669" s="7">
        <v>0</v>
      </c>
      <c r="Y1669" s="7">
        <v>6</v>
      </c>
      <c r="Z1669" s="7"/>
      <c r="AA1669" s="7">
        <v>0</v>
      </c>
      <c r="AB1669" s="7">
        <v>0</v>
      </c>
      <c r="AC1669" s="7"/>
      <c r="AD1669" s="7"/>
      <c r="AE1669" s="7"/>
      <c r="AF1669" s="7"/>
      <c r="AG1669" s="7"/>
      <c r="AH1669" s="7">
        <v>0</v>
      </c>
    </row>
    <row r="1670" spans="1:34" ht="14.25" customHeight="1">
      <c r="A1670" s="27">
        <v>42522</v>
      </c>
      <c r="B1670" s="7" t="s">
        <v>413</v>
      </c>
      <c r="C1670" s="7" t="s">
        <v>1863</v>
      </c>
      <c r="D1670" s="7" t="s">
        <v>734</v>
      </c>
      <c r="E1670" s="7" t="s">
        <v>1862</v>
      </c>
      <c r="F1670" s="7">
        <v>33</v>
      </c>
      <c r="G1670" s="7">
        <v>6</v>
      </c>
      <c r="H1670" s="7">
        <v>8</v>
      </c>
      <c r="I1670" s="7" t="s">
        <v>99</v>
      </c>
      <c r="J1670" s="7">
        <v>7</v>
      </c>
      <c r="K1670" s="7" t="s">
        <v>99</v>
      </c>
      <c r="L1670" s="7" t="s">
        <v>99</v>
      </c>
      <c r="M1670" s="7" t="s">
        <v>99</v>
      </c>
      <c r="N1670" s="7" t="s">
        <v>99</v>
      </c>
      <c r="O1670" s="7" t="s">
        <v>99</v>
      </c>
      <c r="P1670" s="7">
        <v>0</v>
      </c>
      <c r="Q1670" s="7">
        <v>0</v>
      </c>
      <c r="R1670" s="7">
        <v>0</v>
      </c>
      <c r="S1670" s="7">
        <v>0</v>
      </c>
      <c r="T1670" s="7">
        <v>0</v>
      </c>
      <c r="U1670" s="7">
        <v>0</v>
      </c>
      <c r="V1670" s="7">
        <v>3</v>
      </c>
      <c r="W1670" s="7">
        <v>3</v>
      </c>
      <c r="X1670" s="7">
        <v>0</v>
      </c>
      <c r="Y1670" s="7">
        <v>6</v>
      </c>
      <c r="Z1670" s="7"/>
      <c r="AA1670" s="7">
        <v>0</v>
      </c>
      <c r="AB1670" s="7">
        <v>0</v>
      </c>
      <c r="AC1670" s="7"/>
      <c r="AD1670" s="7"/>
      <c r="AE1670" s="7"/>
      <c r="AF1670" s="7"/>
      <c r="AG1670" s="7"/>
      <c r="AH1670" s="7">
        <v>0</v>
      </c>
    </row>
    <row r="1671" spans="1:34" ht="14.25" customHeight="1">
      <c r="A1671" s="27">
        <v>42522</v>
      </c>
      <c r="B1671" s="7" t="s">
        <v>413</v>
      </c>
      <c r="C1671" s="7" t="s">
        <v>1865</v>
      </c>
      <c r="D1671" s="7" t="s">
        <v>734</v>
      </c>
      <c r="E1671" s="7" t="s">
        <v>1843</v>
      </c>
      <c r="F1671" s="7">
        <v>20</v>
      </c>
      <c r="G1671" s="7">
        <v>3</v>
      </c>
      <c r="H1671" s="7">
        <v>3</v>
      </c>
      <c r="I1671" s="7" t="s">
        <v>99</v>
      </c>
      <c r="J1671" s="7">
        <v>6</v>
      </c>
      <c r="K1671" s="7" t="s">
        <v>99</v>
      </c>
      <c r="L1671" s="7" t="s">
        <v>99</v>
      </c>
      <c r="M1671" s="7" t="s">
        <v>99</v>
      </c>
      <c r="N1671" s="7" t="s">
        <v>99</v>
      </c>
      <c r="O1671" s="7" t="s">
        <v>99</v>
      </c>
      <c r="P1671" s="7">
        <v>1</v>
      </c>
      <c r="Q1671" s="7">
        <v>1</v>
      </c>
      <c r="R1671" s="7">
        <v>0</v>
      </c>
      <c r="S1671" s="7">
        <v>0</v>
      </c>
      <c r="T1671" s="7">
        <v>0</v>
      </c>
      <c r="U1671" s="7">
        <v>1</v>
      </c>
      <c r="V1671" s="7">
        <v>2</v>
      </c>
      <c r="W1671" s="7">
        <v>1</v>
      </c>
      <c r="X1671" s="7">
        <v>0</v>
      </c>
      <c r="Y1671" s="7">
        <v>1</v>
      </c>
      <c r="Z1671" s="7"/>
      <c r="AA1671" s="7">
        <v>1</v>
      </c>
      <c r="AB1671" s="7">
        <v>0</v>
      </c>
      <c r="AC1671" s="7"/>
      <c r="AD1671" s="7"/>
      <c r="AE1671" s="7"/>
      <c r="AF1671" s="7"/>
      <c r="AG1671" s="7"/>
      <c r="AH1671" s="7">
        <v>0</v>
      </c>
    </row>
    <row r="1672" spans="1:34" ht="14.25" customHeight="1">
      <c r="A1672" s="27">
        <v>42522</v>
      </c>
      <c r="B1672" s="7" t="s">
        <v>413</v>
      </c>
      <c r="C1672" s="7" t="s">
        <v>1865</v>
      </c>
      <c r="D1672" s="7" t="s">
        <v>734</v>
      </c>
      <c r="E1672" s="7" t="s">
        <v>943</v>
      </c>
      <c r="F1672" s="7">
        <v>231</v>
      </c>
      <c r="G1672" s="7">
        <v>67</v>
      </c>
      <c r="H1672" s="7">
        <v>7</v>
      </c>
      <c r="I1672" s="7" t="s">
        <v>99</v>
      </c>
      <c r="J1672" s="7">
        <v>17</v>
      </c>
      <c r="K1672" s="7" t="s">
        <v>99</v>
      </c>
      <c r="L1672" s="7" t="s">
        <v>99</v>
      </c>
      <c r="M1672" s="7" t="s">
        <v>99</v>
      </c>
      <c r="N1672" s="7" t="s">
        <v>99</v>
      </c>
      <c r="O1672" s="7" t="s">
        <v>99</v>
      </c>
      <c r="P1672" s="7">
        <v>17</v>
      </c>
      <c r="Q1672" s="7">
        <v>104</v>
      </c>
      <c r="R1672" s="7">
        <v>0</v>
      </c>
      <c r="S1672" s="7">
        <v>0</v>
      </c>
      <c r="T1672" s="7">
        <v>0</v>
      </c>
      <c r="U1672" s="7">
        <v>4</v>
      </c>
      <c r="V1672" s="7">
        <v>6</v>
      </c>
      <c r="W1672" s="7">
        <v>3</v>
      </c>
      <c r="X1672" s="7">
        <v>0</v>
      </c>
      <c r="Y1672" s="7">
        <v>2</v>
      </c>
      <c r="Z1672" s="7"/>
      <c r="AA1672" s="7">
        <v>4</v>
      </c>
      <c r="AB1672" s="7">
        <v>0</v>
      </c>
      <c r="AC1672" s="7"/>
      <c r="AD1672" s="7"/>
      <c r="AE1672" s="7"/>
      <c r="AF1672" s="7"/>
      <c r="AG1672" s="7"/>
      <c r="AH1672" s="7">
        <v>0</v>
      </c>
    </row>
    <row r="1673" spans="1:34" ht="14.25" customHeight="1">
      <c r="A1673" s="27">
        <v>42522</v>
      </c>
      <c r="B1673" s="7" t="s">
        <v>413</v>
      </c>
      <c r="C1673" s="7" t="s">
        <v>1865</v>
      </c>
      <c r="D1673" s="7" t="s">
        <v>734</v>
      </c>
      <c r="E1673" s="7" t="s">
        <v>1861</v>
      </c>
      <c r="F1673" s="7">
        <v>180</v>
      </c>
      <c r="G1673" s="7">
        <v>39</v>
      </c>
      <c r="H1673" s="7">
        <v>5</v>
      </c>
      <c r="I1673" s="7" t="s">
        <v>99</v>
      </c>
      <c r="J1673" s="7">
        <v>11</v>
      </c>
      <c r="K1673" s="7" t="s">
        <v>99</v>
      </c>
      <c r="L1673" s="7" t="s">
        <v>99</v>
      </c>
      <c r="M1673" s="7" t="s">
        <v>99</v>
      </c>
      <c r="N1673" s="7" t="s">
        <v>99</v>
      </c>
      <c r="O1673" s="7" t="s">
        <v>99</v>
      </c>
      <c r="P1673" s="7">
        <v>11</v>
      </c>
      <c r="Q1673" s="7">
        <v>101</v>
      </c>
      <c r="R1673" s="7">
        <v>0</v>
      </c>
      <c r="S1673" s="7">
        <v>0</v>
      </c>
      <c r="T1673" s="7">
        <v>0</v>
      </c>
      <c r="U1673" s="7">
        <v>1</v>
      </c>
      <c r="V1673" s="7">
        <v>6</v>
      </c>
      <c r="W1673" s="7">
        <v>2</v>
      </c>
      <c r="X1673" s="7">
        <v>0</v>
      </c>
      <c r="Y1673" s="7">
        <v>1</v>
      </c>
      <c r="Z1673" s="7"/>
      <c r="AA1673" s="7">
        <v>3</v>
      </c>
      <c r="AB1673" s="7">
        <v>0</v>
      </c>
      <c r="AC1673" s="7"/>
      <c r="AD1673" s="7"/>
      <c r="AE1673" s="7"/>
      <c r="AF1673" s="7"/>
      <c r="AG1673" s="7"/>
      <c r="AH1673" s="7">
        <v>0</v>
      </c>
    </row>
    <row r="1674" spans="1:34" ht="14.25" customHeight="1">
      <c r="A1674" s="27">
        <v>42522</v>
      </c>
      <c r="B1674" s="7" t="s">
        <v>413</v>
      </c>
      <c r="C1674" s="7" t="s">
        <v>1865</v>
      </c>
      <c r="D1674" s="7" t="s">
        <v>734</v>
      </c>
      <c r="E1674" s="7" t="s">
        <v>1862</v>
      </c>
      <c r="F1674" s="7">
        <v>51</v>
      </c>
      <c r="G1674" s="7">
        <v>28</v>
      </c>
      <c r="H1674" s="7">
        <v>2</v>
      </c>
      <c r="I1674" s="7" t="s">
        <v>99</v>
      </c>
      <c r="J1674" s="7">
        <v>6</v>
      </c>
      <c r="K1674" s="7" t="s">
        <v>99</v>
      </c>
      <c r="L1674" s="7" t="s">
        <v>99</v>
      </c>
      <c r="M1674" s="7" t="s">
        <v>99</v>
      </c>
      <c r="N1674" s="7" t="s">
        <v>99</v>
      </c>
      <c r="O1674" s="7" t="s">
        <v>99</v>
      </c>
      <c r="P1674" s="7">
        <v>6</v>
      </c>
      <c r="Q1674" s="7">
        <v>3</v>
      </c>
      <c r="R1674" s="7">
        <v>0</v>
      </c>
      <c r="S1674" s="7">
        <v>0</v>
      </c>
      <c r="T1674" s="7">
        <v>0</v>
      </c>
      <c r="U1674" s="7">
        <v>3</v>
      </c>
      <c r="V1674" s="7">
        <v>0</v>
      </c>
      <c r="W1674" s="7">
        <v>1</v>
      </c>
      <c r="X1674" s="7">
        <v>0</v>
      </c>
      <c r="Y1674" s="7">
        <v>1</v>
      </c>
      <c r="Z1674" s="7"/>
      <c r="AA1674" s="7">
        <v>1</v>
      </c>
      <c r="AB1674" s="7">
        <v>0</v>
      </c>
      <c r="AC1674" s="7"/>
      <c r="AD1674" s="7"/>
      <c r="AE1674" s="7"/>
      <c r="AF1674" s="7"/>
      <c r="AG1674" s="7"/>
      <c r="AH1674" s="7">
        <v>0</v>
      </c>
    </row>
    <row r="1675" spans="1:34" ht="14.25" customHeight="1">
      <c r="A1675" s="27">
        <v>42522</v>
      </c>
      <c r="B1675" s="7" t="s">
        <v>413</v>
      </c>
      <c r="C1675" s="7" t="s">
        <v>1865</v>
      </c>
      <c r="D1675" s="7" t="s">
        <v>1866</v>
      </c>
      <c r="E1675" s="7" t="s">
        <v>1843</v>
      </c>
      <c r="F1675" s="7">
        <v>18</v>
      </c>
      <c r="G1675" s="7">
        <v>3</v>
      </c>
      <c r="H1675" s="7">
        <v>3</v>
      </c>
      <c r="I1675" s="7" t="s">
        <v>99</v>
      </c>
      <c r="J1675" s="7">
        <v>5</v>
      </c>
      <c r="K1675" s="7" t="s">
        <v>99</v>
      </c>
      <c r="L1675" s="7" t="s">
        <v>99</v>
      </c>
      <c r="M1675" s="7" t="s">
        <v>99</v>
      </c>
      <c r="N1675" s="7" t="s">
        <v>99</v>
      </c>
      <c r="O1675" s="7" t="s">
        <v>99</v>
      </c>
      <c r="P1675" s="7">
        <v>1</v>
      </c>
      <c r="Q1675" s="7">
        <v>1</v>
      </c>
      <c r="R1675" s="7">
        <v>0</v>
      </c>
      <c r="S1675" s="7">
        <v>0</v>
      </c>
      <c r="T1675" s="7">
        <v>0</v>
      </c>
      <c r="U1675" s="7">
        <v>1</v>
      </c>
      <c r="V1675" s="7">
        <v>2</v>
      </c>
      <c r="W1675" s="7">
        <v>1</v>
      </c>
      <c r="X1675" s="7">
        <v>0</v>
      </c>
      <c r="Y1675" s="7">
        <v>1</v>
      </c>
      <c r="Z1675" s="7"/>
      <c r="AA1675" s="7">
        <v>0</v>
      </c>
      <c r="AB1675" s="7">
        <v>0</v>
      </c>
      <c r="AC1675" s="7"/>
      <c r="AD1675" s="7"/>
      <c r="AE1675" s="7"/>
      <c r="AF1675" s="7"/>
      <c r="AG1675" s="7"/>
      <c r="AH1675" s="7">
        <v>0</v>
      </c>
    </row>
    <row r="1676" spans="1:34" ht="14.25" customHeight="1">
      <c r="A1676" s="27">
        <v>42522</v>
      </c>
      <c r="B1676" s="7" t="s">
        <v>413</v>
      </c>
      <c r="C1676" s="7" t="s">
        <v>1865</v>
      </c>
      <c r="D1676" s="7" t="s">
        <v>1866</v>
      </c>
      <c r="E1676" s="7" t="s">
        <v>943</v>
      </c>
      <c r="F1676" s="7">
        <v>218</v>
      </c>
      <c r="G1676" s="7">
        <v>67</v>
      </c>
      <c r="H1676" s="7">
        <v>7</v>
      </c>
      <c r="I1676" s="7" t="s">
        <v>99</v>
      </c>
      <c r="J1676" s="7">
        <v>8</v>
      </c>
      <c r="K1676" s="7" t="s">
        <v>99</v>
      </c>
      <c r="L1676" s="7" t="s">
        <v>99</v>
      </c>
      <c r="M1676" s="7" t="s">
        <v>99</v>
      </c>
      <c r="N1676" s="7" t="s">
        <v>99</v>
      </c>
      <c r="O1676" s="7" t="s">
        <v>99</v>
      </c>
      <c r="P1676" s="7">
        <v>17</v>
      </c>
      <c r="Q1676" s="7">
        <v>104</v>
      </c>
      <c r="R1676" s="7">
        <v>0</v>
      </c>
      <c r="S1676" s="7">
        <v>0</v>
      </c>
      <c r="T1676" s="7">
        <v>0</v>
      </c>
      <c r="U1676" s="7">
        <v>4</v>
      </c>
      <c r="V1676" s="7">
        <v>6</v>
      </c>
      <c r="W1676" s="7">
        <v>3</v>
      </c>
      <c r="X1676" s="7">
        <v>0</v>
      </c>
      <c r="Y1676" s="7">
        <v>2</v>
      </c>
      <c r="Z1676" s="7"/>
      <c r="AA1676" s="7">
        <v>0</v>
      </c>
      <c r="AB1676" s="7">
        <v>0</v>
      </c>
      <c r="AC1676" s="7"/>
      <c r="AD1676" s="7"/>
      <c r="AE1676" s="7"/>
      <c r="AF1676" s="7"/>
      <c r="AG1676" s="7"/>
      <c r="AH1676" s="7">
        <v>0</v>
      </c>
    </row>
    <row r="1677" spans="1:34" ht="14.25" customHeight="1">
      <c r="A1677" s="27">
        <v>42522</v>
      </c>
      <c r="B1677" s="7" t="s">
        <v>413</v>
      </c>
      <c r="C1677" s="7" t="s">
        <v>1865</v>
      </c>
      <c r="D1677" s="7" t="s">
        <v>1866</v>
      </c>
      <c r="E1677" s="7" t="s">
        <v>1861</v>
      </c>
      <c r="F1677" s="7">
        <v>171</v>
      </c>
      <c r="G1677" s="7">
        <v>39</v>
      </c>
      <c r="H1677" s="7">
        <v>5</v>
      </c>
      <c r="I1677" s="7" t="s">
        <v>99</v>
      </c>
      <c r="J1677" s="7">
        <v>5</v>
      </c>
      <c r="K1677" s="7" t="s">
        <v>99</v>
      </c>
      <c r="L1677" s="7" t="s">
        <v>99</v>
      </c>
      <c r="M1677" s="7" t="s">
        <v>99</v>
      </c>
      <c r="N1677" s="7" t="s">
        <v>99</v>
      </c>
      <c r="O1677" s="7" t="s">
        <v>99</v>
      </c>
      <c r="P1677" s="7">
        <v>11</v>
      </c>
      <c r="Q1677" s="7">
        <v>101</v>
      </c>
      <c r="R1677" s="7">
        <v>0</v>
      </c>
      <c r="S1677" s="7">
        <v>0</v>
      </c>
      <c r="T1677" s="7">
        <v>0</v>
      </c>
      <c r="U1677" s="7">
        <v>1</v>
      </c>
      <c r="V1677" s="7">
        <v>6</v>
      </c>
      <c r="W1677" s="7">
        <v>2</v>
      </c>
      <c r="X1677" s="7">
        <v>0</v>
      </c>
      <c r="Y1677" s="7">
        <v>1</v>
      </c>
      <c r="Z1677" s="7"/>
      <c r="AA1677" s="7">
        <v>0</v>
      </c>
      <c r="AB1677" s="7">
        <v>0</v>
      </c>
      <c r="AC1677" s="7"/>
      <c r="AD1677" s="7"/>
      <c r="AE1677" s="7"/>
      <c r="AF1677" s="7"/>
      <c r="AG1677" s="7"/>
      <c r="AH1677" s="7">
        <v>0</v>
      </c>
    </row>
    <row r="1678" spans="1:34" ht="14.25" customHeight="1">
      <c r="A1678" s="27">
        <v>42522</v>
      </c>
      <c r="B1678" s="7" t="s">
        <v>413</v>
      </c>
      <c r="C1678" s="7" t="s">
        <v>1865</v>
      </c>
      <c r="D1678" s="7" t="s">
        <v>1866</v>
      </c>
      <c r="E1678" s="7" t="s">
        <v>1862</v>
      </c>
      <c r="F1678" s="7">
        <v>47</v>
      </c>
      <c r="G1678" s="7">
        <v>28</v>
      </c>
      <c r="H1678" s="7">
        <v>2</v>
      </c>
      <c r="I1678" s="7" t="s">
        <v>99</v>
      </c>
      <c r="J1678" s="7">
        <v>3</v>
      </c>
      <c r="K1678" s="7" t="s">
        <v>99</v>
      </c>
      <c r="L1678" s="7" t="s">
        <v>99</v>
      </c>
      <c r="M1678" s="7" t="s">
        <v>99</v>
      </c>
      <c r="N1678" s="7" t="s">
        <v>99</v>
      </c>
      <c r="O1678" s="7" t="s">
        <v>99</v>
      </c>
      <c r="P1678" s="7">
        <v>6</v>
      </c>
      <c r="Q1678" s="7">
        <v>3</v>
      </c>
      <c r="R1678" s="7">
        <v>0</v>
      </c>
      <c r="S1678" s="7">
        <v>0</v>
      </c>
      <c r="T1678" s="7">
        <v>0</v>
      </c>
      <c r="U1678" s="7">
        <v>3</v>
      </c>
      <c r="V1678" s="7">
        <v>0</v>
      </c>
      <c r="W1678" s="7">
        <v>1</v>
      </c>
      <c r="X1678" s="7">
        <v>0</v>
      </c>
      <c r="Y1678" s="7">
        <v>1</v>
      </c>
      <c r="Z1678" s="7"/>
      <c r="AA1678" s="7">
        <v>0</v>
      </c>
      <c r="AB1678" s="7">
        <v>0</v>
      </c>
      <c r="AC1678" s="7"/>
      <c r="AD1678" s="7"/>
      <c r="AE1678" s="7"/>
      <c r="AF1678" s="7"/>
      <c r="AG1678" s="7"/>
      <c r="AH1678" s="7">
        <v>0</v>
      </c>
    </row>
    <row r="1679" spans="1:34" ht="14.25" customHeight="1">
      <c r="A1679" s="27">
        <v>42522</v>
      </c>
      <c r="B1679" s="7" t="s">
        <v>413</v>
      </c>
      <c r="C1679" s="7" t="s">
        <v>1865</v>
      </c>
      <c r="D1679" s="7" t="s">
        <v>1374</v>
      </c>
      <c r="E1679" s="7" t="s">
        <v>1843</v>
      </c>
      <c r="F1679" s="7">
        <v>2</v>
      </c>
      <c r="G1679" s="7">
        <v>0</v>
      </c>
      <c r="H1679" s="7">
        <v>0</v>
      </c>
      <c r="I1679" s="7" t="s">
        <v>99</v>
      </c>
      <c r="J1679" s="7">
        <v>1</v>
      </c>
      <c r="K1679" s="7" t="s">
        <v>99</v>
      </c>
      <c r="L1679" s="7" t="s">
        <v>99</v>
      </c>
      <c r="M1679" s="7" t="s">
        <v>99</v>
      </c>
      <c r="N1679" s="7" t="s">
        <v>99</v>
      </c>
      <c r="O1679" s="7" t="s">
        <v>99</v>
      </c>
      <c r="P1679" s="7">
        <v>0</v>
      </c>
      <c r="Q1679" s="7">
        <v>0</v>
      </c>
      <c r="R1679" s="7">
        <v>0</v>
      </c>
      <c r="S1679" s="7">
        <v>0</v>
      </c>
      <c r="T1679" s="7">
        <v>0</v>
      </c>
      <c r="U1679" s="7">
        <v>0</v>
      </c>
      <c r="V1679" s="7">
        <v>0</v>
      </c>
      <c r="W1679" s="7">
        <v>0</v>
      </c>
      <c r="X1679" s="7">
        <v>0</v>
      </c>
      <c r="Y1679" s="7">
        <v>0</v>
      </c>
      <c r="Z1679" s="7"/>
      <c r="AA1679" s="7">
        <v>1</v>
      </c>
      <c r="AB1679" s="7">
        <v>0</v>
      </c>
      <c r="AC1679" s="7"/>
      <c r="AD1679" s="7"/>
      <c r="AE1679" s="7"/>
      <c r="AF1679" s="7"/>
      <c r="AG1679" s="7"/>
      <c r="AH1679" s="7">
        <v>0</v>
      </c>
    </row>
    <row r="1680" spans="1:34" ht="14.25" customHeight="1">
      <c r="A1680" s="27">
        <v>42522</v>
      </c>
      <c r="B1680" s="7" t="s">
        <v>413</v>
      </c>
      <c r="C1680" s="7" t="s">
        <v>1865</v>
      </c>
      <c r="D1680" s="7" t="s">
        <v>1374</v>
      </c>
      <c r="E1680" s="7" t="s">
        <v>943</v>
      </c>
      <c r="F1680" s="7">
        <v>13</v>
      </c>
      <c r="G1680" s="7">
        <v>0</v>
      </c>
      <c r="H1680" s="7">
        <v>0</v>
      </c>
      <c r="I1680" s="7" t="s">
        <v>99</v>
      </c>
      <c r="J1680" s="7">
        <v>9</v>
      </c>
      <c r="K1680" s="7" t="s">
        <v>99</v>
      </c>
      <c r="L1680" s="7" t="s">
        <v>99</v>
      </c>
      <c r="M1680" s="7" t="s">
        <v>99</v>
      </c>
      <c r="N1680" s="7" t="s">
        <v>99</v>
      </c>
      <c r="O1680" s="7" t="s">
        <v>99</v>
      </c>
      <c r="P1680" s="7">
        <v>0</v>
      </c>
      <c r="Q1680" s="7">
        <v>0</v>
      </c>
      <c r="R1680" s="7">
        <v>0</v>
      </c>
      <c r="S1680" s="7">
        <v>0</v>
      </c>
      <c r="T1680" s="7">
        <v>0</v>
      </c>
      <c r="U1680" s="7">
        <v>0</v>
      </c>
      <c r="V1680" s="7">
        <v>0</v>
      </c>
      <c r="W1680" s="7">
        <v>0</v>
      </c>
      <c r="X1680" s="7">
        <v>0</v>
      </c>
      <c r="Y1680" s="7">
        <v>0</v>
      </c>
      <c r="Z1680" s="7"/>
      <c r="AA1680" s="7">
        <v>4</v>
      </c>
      <c r="AB1680" s="7">
        <v>0</v>
      </c>
      <c r="AC1680" s="7"/>
      <c r="AD1680" s="7"/>
      <c r="AE1680" s="7"/>
      <c r="AF1680" s="7"/>
      <c r="AG1680" s="7"/>
      <c r="AH1680" s="7">
        <v>0</v>
      </c>
    </row>
    <row r="1681" spans="1:34" ht="14.25" customHeight="1">
      <c r="A1681" s="27">
        <v>42522</v>
      </c>
      <c r="B1681" s="7" t="s">
        <v>413</v>
      </c>
      <c r="C1681" s="7" t="s">
        <v>1865</v>
      </c>
      <c r="D1681" s="7" t="s">
        <v>1374</v>
      </c>
      <c r="E1681" s="7" t="s">
        <v>1861</v>
      </c>
      <c r="F1681" s="7">
        <v>9</v>
      </c>
      <c r="G1681" s="7">
        <v>0</v>
      </c>
      <c r="H1681" s="7">
        <v>0</v>
      </c>
      <c r="I1681" s="7" t="s">
        <v>99</v>
      </c>
      <c r="J1681" s="7">
        <v>6</v>
      </c>
      <c r="K1681" s="7" t="s">
        <v>99</v>
      </c>
      <c r="L1681" s="7" t="s">
        <v>99</v>
      </c>
      <c r="M1681" s="7" t="s">
        <v>99</v>
      </c>
      <c r="N1681" s="7" t="s">
        <v>99</v>
      </c>
      <c r="O1681" s="7" t="s">
        <v>99</v>
      </c>
      <c r="P1681" s="7">
        <v>0</v>
      </c>
      <c r="Q1681" s="7">
        <v>0</v>
      </c>
      <c r="R1681" s="7">
        <v>0</v>
      </c>
      <c r="S1681" s="7">
        <v>0</v>
      </c>
      <c r="T1681" s="7">
        <v>0</v>
      </c>
      <c r="U1681" s="7">
        <v>0</v>
      </c>
      <c r="V1681" s="7">
        <v>0</v>
      </c>
      <c r="W1681" s="7">
        <v>0</v>
      </c>
      <c r="X1681" s="7">
        <v>0</v>
      </c>
      <c r="Y1681" s="7">
        <v>0</v>
      </c>
      <c r="Z1681" s="7"/>
      <c r="AA1681" s="7">
        <v>3</v>
      </c>
      <c r="AB1681" s="7">
        <v>0</v>
      </c>
      <c r="AC1681" s="7"/>
      <c r="AD1681" s="7"/>
      <c r="AE1681" s="7"/>
      <c r="AF1681" s="7"/>
      <c r="AG1681" s="7"/>
      <c r="AH1681" s="7">
        <v>0</v>
      </c>
    </row>
    <row r="1682" spans="1:34" ht="14.25" customHeight="1">
      <c r="A1682" s="27">
        <v>42522</v>
      </c>
      <c r="B1682" s="7" t="s">
        <v>413</v>
      </c>
      <c r="C1682" s="7" t="s">
        <v>1865</v>
      </c>
      <c r="D1682" s="7" t="s">
        <v>1374</v>
      </c>
      <c r="E1682" s="7" t="s">
        <v>1862</v>
      </c>
      <c r="F1682" s="7">
        <v>4</v>
      </c>
      <c r="G1682" s="7">
        <v>0</v>
      </c>
      <c r="H1682" s="7">
        <v>0</v>
      </c>
      <c r="I1682" s="7" t="s">
        <v>99</v>
      </c>
      <c r="J1682" s="7">
        <v>3</v>
      </c>
      <c r="K1682" s="7" t="s">
        <v>99</v>
      </c>
      <c r="L1682" s="7" t="s">
        <v>99</v>
      </c>
      <c r="M1682" s="7" t="s">
        <v>99</v>
      </c>
      <c r="N1682" s="7" t="s">
        <v>99</v>
      </c>
      <c r="O1682" s="7" t="s">
        <v>99</v>
      </c>
      <c r="P1682" s="7">
        <v>0</v>
      </c>
      <c r="Q1682" s="7">
        <v>0</v>
      </c>
      <c r="R1682" s="7">
        <v>0</v>
      </c>
      <c r="S1682" s="7">
        <v>0</v>
      </c>
      <c r="T1682" s="7">
        <v>0</v>
      </c>
      <c r="U1682" s="7">
        <v>0</v>
      </c>
      <c r="V1682" s="7">
        <v>0</v>
      </c>
      <c r="W1682" s="7">
        <v>0</v>
      </c>
      <c r="X1682" s="7">
        <v>0</v>
      </c>
      <c r="Y1682" s="7">
        <v>0</v>
      </c>
      <c r="Z1682" s="7"/>
      <c r="AA1682" s="7">
        <v>1</v>
      </c>
      <c r="AB1682" s="7">
        <v>0</v>
      </c>
      <c r="AC1682" s="7"/>
      <c r="AD1682" s="7"/>
      <c r="AE1682" s="7"/>
      <c r="AF1682" s="7"/>
      <c r="AG1682" s="7"/>
      <c r="AH1682" s="7">
        <v>0</v>
      </c>
    </row>
    <row r="1683" spans="1:34" ht="14.25" customHeight="1">
      <c r="A1683" s="27">
        <v>42522</v>
      </c>
      <c r="B1683" s="7" t="s">
        <v>413</v>
      </c>
      <c r="C1683" s="7" t="s">
        <v>405</v>
      </c>
      <c r="D1683" s="7" t="s">
        <v>734</v>
      </c>
      <c r="E1683" s="7" t="s">
        <v>1843</v>
      </c>
      <c r="F1683" s="7">
        <v>0</v>
      </c>
      <c r="G1683" s="7">
        <v>0</v>
      </c>
      <c r="H1683" s="7">
        <v>0</v>
      </c>
      <c r="I1683" s="7">
        <v>0</v>
      </c>
      <c r="J1683" s="7">
        <v>0</v>
      </c>
      <c r="K1683" s="7">
        <v>0</v>
      </c>
      <c r="L1683" s="7">
        <v>0</v>
      </c>
      <c r="M1683" s="7">
        <v>0</v>
      </c>
      <c r="N1683" s="7">
        <v>0</v>
      </c>
      <c r="O1683" s="7">
        <v>0</v>
      </c>
      <c r="P1683" s="7">
        <v>0</v>
      </c>
      <c r="Q1683" s="7">
        <v>0</v>
      </c>
      <c r="R1683" s="7">
        <v>0</v>
      </c>
      <c r="S1683" s="7">
        <v>0</v>
      </c>
      <c r="T1683" s="7">
        <v>0</v>
      </c>
      <c r="U1683" s="7">
        <v>0</v>
      </c>
      <c r="V1683" s="7">
        <v>0</v>
      </c>
      <c r="W1683" s="7">
        <v>0</v>
      </c>
      <c r="X1683" s="7">
        <v>0</v>
      </c>
      <c r="Y1683" s="7">
        <v>0</v>
      </c>
      <c r="Z1683" s="7"/>
      <c r="AA1683" s="7">
        <v>0</v>
      </c>
      <c r="AB1683" s="7">
        <v>0</v>
      </c>
      <c r="AC1683" s="7"/>
      <c r="AD1683" s="7"/>
      <c r="AE1683" s="7"/>
      <c r="AF1683" s="7"/>
      <c r="AG1683" s="7"/>
      <c r="AH1683" s="7">
        <v>0</v>
      </c>
    </row>
    <row r="1684" spans="1:34" ht="14.25" customHeight="1">
      <c r="A1684" s="27">
        <v>42522</v>
      </c>
      <c r="B1684" s="7" t="s">
        <v>413</v>
      </c>
      <c r="C1684" s="7" t="s">
        <v>405</v>
      </c>
      <c r="D1684" s="7" t="s">
        <v>734</v>
      </c>
      <c r="E1684" s="7" t="s">
        <v>943</v>
      </c>
      <c r="F1684" s="7">
        <v>0</v>
      </c>
      <c r="G1684" s="7">
        <v>0</v>
      </c>
      <c r="H1684" s="7">
        <v>0</v>
      </c>
      <c r="I1684" s="7">
        <v>0</v>
      </c>
      <c r="J1684" s="7">
        <v>0</v>
      </c>
      <c r="K1684" s="7">
        <v>0</v>
      </c>
      <c r="L1684" s="7">
        <v>0</v>
      </c>
      <c r="M1684" s="7">
        <v>0</v>
      </c>
      <c r="N1684" s="7">
        <v>0</v>
      </c>
      <c r="O1684" s="7">
        <v>0</v>
      </c>
      <c r="P1684" s="7">
        <v>0</v>
      </c>
      <c r="Q1684" s="7">
        <v>0</v>
      </c>
      <c r="R1684" s="7">
        <v>0</v>
      </c>
      <c r="S1684" s="7">
        <v>0</v>
      </c>
      <c r="T1684" s="7">
        <v>0</v>
      </c>
      <c r="U1684" s="7">
        <v>0</v>
      </c>
      <c r="V1684" s="7">
        <v>0</v>
      </c>
      <c r="W1684" s="7">
        <v>0</v>
      </c>
      <c r="X1684" s="7">
        <v>0</v>
      </c>
      <c r="Y1684" s="7">
        <v>0</v>
      </c>
      <c r="Z1684" s="7"/>
      <c r="AA1684" s="7">
        <v>0</v>
      </c>
      <c r="AB1684" s="7">
        <v>0</v>
      </c>
      <c r="AC1684" s="7"/>
      <c r="AD1684" s="7"/>
      <c r="AE1684" s="7"/>
      <c r="AF1684" s="7"/>
      <c r="AG1684" s="7"/>
      <c r="AH1684" s="7">
        <v>0</v>
      </c>
    </row>
    <row r="1685" spans="1:34" ht="14.25" customHeight="1">
      <c r="A1685" s="27">
        <v>42522</v>
      </c>
      <c r="B1685" s="7" t="s">
        <v>413</v>
      </c>
      <c r="C1685" s="7" t="s">
        <v>405</v>
      </c>
      <c r="D1685" s="7" t="s">
        <v>734</v>
      </c>
      <c r="E1685" s="7" t="s">
        <v>1861</v>
      </c>
      <c r="F1685" s="7">
        <v>0</v>
      </c>
      <c r="G1685" s="7">
        <v>0</v>
      </c>
      <c r="H1685" s="7">
        <v>0</v>
      </c>
      <c r="I1685" s="7">
        <v>0</v>
      </c>
      <c r="J1685" s="7">
        <v>0</v>
      </c>
      <c r="K1685" s="7">
        <v>0</v>
      </c>
      <c r="L1685" s="7">
        <v>0</v>
      </c>
      <c r="M1685" s="7">
        <v>0</v>
      </c>
      <c r="N1685" s="7">
        <v>0</v>
      </c>
      <c r="O1685" s="7">
        <v>0</v>
      </c>
      <c r="P1685" s="7">
        <v>0</v>
      </c>
      <c r="Q1685" s="7">
        <v>0</v>
      </c>
      <c r="R1685" s="7">
        <v>0</v>
      </c>
      <c r="S1685" s="7">
        <v>0</v>
      </c>
      <c r="T1685" s="7">
        <v>0</v>
      </c>
      <c r="U1685" s="7">
        <v>0</v>
      </c>
      <c r="V1685" s="7">
        <v>0</v>
      </c>
      <c r="W1685" s="7">
        <v>0</v>
      </c>
      <c r="X1685" s="7">
        <v>0</v>
      </c>
      <c r="Y1685" s="7">
        <v>0</v>
      </c>
      <c r="Z1685" s="7"/>
      <c r="AA1685" s="7">
        <v>0</v>
      </c>
      <c r="AB1685" s="7">
        <v>0</v>
      </c>
      <c r="AC1685" s="7"/>
      <c r="AD1685" s="7"/>
      <c r="AE1685" s="7"/>
      <c r="AF1685" s="7"/>
      <c r="AG1685" s="7"/>
      <c r="AH1685" s="7">
        <v>0</v>
      </c>
    </row>
    <row r="1686" spans="1:34" ht="14.25" customHeight="1">
      <c r="A1686" s="27">
        <v>42522</v>
      </c>
      <c r="B1686" s="7" t="s">
        <v>413</v>
      </c>
      <c r="C1686" s="7" t="s">
        <v>405</v>
      </c>
      <c r="D1686" s="7" t="s">
        <v>734</v>
      </c>
      <c r="E1686" s="7" t="s">
        <v>1862</v>
      </c>
      <c r="F1686" s="7">
        <v>0</v>
      </c>
      <c r="G1686" s="7">
        <v>0</v>
      </c>
      <c r="H1686" s="7">
        <v>0</v>
      </c>
      <c r="I1686" s="7">
        <v>0</v>
      </c>
      <c r="J1686" s="7">
        <v>0</v>
      </c>
      <c r="K1686" s="7">
        <v>0</v>
      </c>
      <c r="L1686" s="7">
        <v>0</v>
      </c>
      <c r="M1686" s="7">
        <v>0</v>
      </c>
      <c r="N1686" s="7">
        <v>0</v>
      </c>
      <c r="O1686" s="7">
        <v>0</v>
      </c>
      <c r="P1686" s="7">
        <v>0</v>
      </c>
      <c r="Q1686" s="7">
        <v>0</v>
      </c>
      <c r="R1686" s="7">
        <v>0</v>
      </c>
      <c r="S1686" s="7">
        <v>0</v>
      </c>
      <c r="T1686" s="7">
        <v>0</v>
      </c>
      <c r="U1686" s="7">
        <v>0</v>
      </c>
      <c r="V1686" s="7">
        <v>0</v>
      </c>
      <c r="W1686" s="7">
        <v>0</v>
      </c>
      <c r="X1686" s="7">
        <v>0</v>
      </c>
      <c r="Y1686" s="7">
        <v>0</v>
      </c>
      <c r="Z1686" s="7"/>
      <c r="AA1686" s="7">
        <v>0</v>
      </c>
      <c r="AB1686" s="7">
        <v>0</v>
      </c>
      <c r="AC1686" s="7"/>
      <c r="AD1686" s="7"/>
      <c r="AE1686" s="7"/>
      <c r="AF1686" s="7"/>
      <c r="AG1686" s="7"/>
      <c r="AH1686" s="7">
        <v>0</v>
      </c>
    </row>
    <row r="1687" spans="1:34">
      <c r="A1687" s="27">
        <v>42522</v>
      </c>
      <c r="B1687" s="7" t="s">
        <v>726</v>
      </c>
      <c r="C1687" s="7" t="s">
        <v>1151</v>
      </c>
      <c r="D1687" s="7" t="s">
        <v>734</v>
      </c>
      <c r="E1687" s="7" t="s">
        <v>1843</v>
      </c>
      <c r="F1687" s="7">
        <v>189</v>
      </c>
      <c r="G1687" s="7">
        <v>40</v>
      </c>
      <c r="H1687" s="7">
        <v>25</v>
      </c>
      <c r="I1687" s="7" t="s">
        <v>99</v>
      </c>
      <c r="J1687" s="7">
        <v>36</v>
      </c>
      <c r="K1687" s="7" t="s">
        <v>99</v>
      </c>
      <c r="L1687" s="7" t="s">
        <v>99</v>
      </c>
      <c r="M1687" s="7" t="s">
        <v>99</v>
      </c>
      <c r="N1687" s="7" t="s">
        <v>99</v>
      </c>
      <c r="O1687" s="7" t="s">
        <v>99</v>
      </c>
      <c r="P1687" s="7">
        <v>3</v>
      </c>
      <c r="Q1687" s="7">
        <v>3</v>
      </c>
      <c r="R1687" s="7">
        <v>10</v>
      </c>
      <c r="S1687" s="7">
        <v>12</v>
      </c>
      <c r="T1687" s="7">
        <v>6</v>
      </c>
      <c r="U1687" s="7">
        <v>8</v>
      </c>
      <c r="V1687" s="7">
        <v>5</v>
      </c>
      <c r="W1687" s="7">
        <v>11</v>
      </c>
      <c r="X1687" s="7">
        <v>10</v>
      </c>
      <c r="Y1687" s="7">
        <v>7</v>
      </c>
      <c r="Z1687" s="7"/>
      <c r="AA1687" s="7">
        <v>3</v>
      </c>
      <c r="AB1687" s="7">
        <v>5</v>
      </c>
      <c r="AC1687" s="7"/>
      <c r="AD1687" s="7"/>
      <c r="AE1687" s="7"/>
      <c r="AF1687" s="7"/>
      <c r="AG1687" s="7"/>
      <c r="AH1687" s="7">
        <v>5</v>
      </c>
    </row>
    <row r="1688" spans="1:34">
      <c r="A1688" s="27">
        <v>42522</v>
      </c>
      <c r="B1688" s="7" t="s">
        <v>726</v>
      </c>
      <c r="C1688" s="7" t="s">
        <v>1151</v>
      </c>
      <c r="D1688" s="7" t="s">
        <v>734</v>
      </c>
      <c r="E1688" s="7" t="s">
        <v>943</v>
      </c>
      <c r="F1688" s="7">
        <v>1336</v>
      </c>
      <c r="G1688" s="7">
        <v>158</v>
      </c>
      <c r="H1688" s="7">
        <v>174</v>
      </c>
      <c r="I1688" s="7" t="s">
        <v>99</v>
      </c>
      <c r="J1688" s="7">
        <v>392</v>
      </c>
      <c r="K1688" s="7" t="s">
        <v>99</v>
      </c>
      <c r="L1688" s="7" t="s">
        <v>99</v>
      </c>
      <c r="M1688" s="7" t="s">
        <v>99</v>
      </c>
      <c r="N1688" s="7" t="s">
        <v>99</v>
      </c>
      <c r="O1688" s="7" t="s">
        <v>99</v>
      </c>
      <c r="P1688" s="7">
        <v>47</v>
      </c>
      <c r="Q1688" s="7">
        <v>32</v>
      </c>
      <c r="R1688" s="7">
        <v>67</v>
      </c>
      <c r="S1688" s="7">
        <v>80</v>
      </c>
      <c r="T1688" s="7">
        <v>71</v>
      </c>
      <c r="U1688" s="7">
        <v>33</v>
      </c>
      <c r="V1688" s="7">
        <v>68</v>
      </c>
      <c r="W1688" s="7">
        <v>48</v>
      </c>
      <c r="X1688" s="7">
        <v>51</v>
      </c>
      <c r="Y1688" s="7">
        <v>39</v>
      </c>
      <c r="Z1688" s="7"/>
      <c r="AA1688" s="7">
        <v>25</v>
      </c>
      <c r="AB1688" s="7">
        <v>12</v>
      </c>
      <c r="AC1688" s="7"/>
      <c r="AD1688" s="7"/>
      <c r="AE1688" s="7"/>
      <c r="AF1688" s="7"/>
      <c r="AG1688" s="7"/>
      <c r="AH1688" s="7">
        <v>39</v>
      </c>
    </row>
    <row r="1689" spans="1:34">
      <c r="A1689" s="27">
        <v>42522</v>
      </c>
      <c r="B1689" s="7" t="s">
        <v>726</v>
      </c>
      <c r="C1689" s="7" t="s">
        <v>1151</v>
      </c>
      <c r="D1689" s="7" t="s">
        <v>734</v>
      </c>
      <c r="E1689" s="7" t="s">
        <v>1861</v>
      </c>
      <c r="F1689" s="7">
        <v>493</v>
      </c>
      <c r="G1689" s="7">
        <v>62</v>
      </c>
      <c r="H1689" s="7">
        <v>57</v>
      </c>
      <c r="I1689" s="7" t="s">
        <v>99</v>
      </c>
      <c r="J1689" s="7">
        <v>157</v>
      </c>
      <c r="K1689" s="7" t="s">
        <v>99</v>
      </c>
      <c r="L1689" s="7" t="s">
        <v>99</v>
      </c>
      <c r="M1689" s="7" t="s">
        <v>99</v>
      </c>
      <c r="N1689" s="7" t="s">
        <v>99</v>
      </c>
      <c r="O1689" s="7" t="s">
        <v>99</v>
      </c>
      <c r="P1689" s="7">
        <v>8</v>
      </c>
      <c r="Q1689" s="7">
        <v>13</v>
      </c>
      <c r="R1689" s="7">
        <v>10</v>
      </c>
      <c r="S1689" s="7">
        <v>33</v>
      </c>
      <c r="T1689" s="7">
        <v>18</v>
      </c>
      <c r="U1689" s="7">
        <v>10</v>
      </c>
      <c r="V1689" s="7">
        <v>34</v>
      </c>
      <c r="W1689" s="7">
        <v>25</v>
      </c>
      <c r="X1689" s="7">
        <v>13</v>
      </c>
      <c r="Y1689" s="7">
        <v>10</v>
      </c>
      <c r="Z1689" s="7"/>
      <c r="AA1689" s="7">
        <v>20</v>
      </c>
      <c r="AB1689" s="7">
        <v>4</v>
      </c>
      <c r="AC1689" s="7"/>
      <c r="AD1689" s="7"/>
      <c r="AE1689" s="7"/>
      <c r="AF1689" s="7"/>
      <c r="AG1689" s="7"/>
      <c r="AH1689" s="7">
        <v>19</v>
      </c>
    </row>
    <row r="1690" spans="1:34">
      <c r="A1690" s="27">
        <v>42522</v>
      </c>
      <c r="B1690" s="7" t="s">
        <v>726</v>
      </c>
      <c r="C1690" s="7" t="s">
        <v>1151</v>
      </c>
      <c r="D1690" s="7" t="s">
        <v>734</v>
      </c>
      <c r="E1690" s="7" t="s">
        <v>1862</v>
      </c>
      <c r="F1690" s="7">
        <v>843</v>
      </c>
      <c r="G1690" s="7">
        <v>96</v>
      </c>
      <c r="H1690" s="7">
        <v>117</v>
      </c>
      <c r="I1690" s="7" t="s">
        <v>99</v>
      </c>
      <c r="J1690" s="7">
        <v>235</v>
      </c>
      <c r="K1690" s="7" t="s">
        <v>99</v>
      </c>
      <c r="L1690" s="7" t="s">
        <v>99</v>
      </c>
      <c r="M1690" s="7" t="s">
        <v>99</v>
      </c>
      <c r="N1690" s="7" t="s">
        <v>99</v>
      </c>
      <c r="O1690" s="7" t="s">
        <v>99</v>
      </c>
      <c r="P1690" s="7">
        <v>39</v>
      </c>
      <c r="Q1690" s="7">
        <v>19</v>
      </c>
      <c r="R1690" s="7">
        <v>57</v>
      </c>
      <c r="S1690" s="7">
        <v>47</v>
      </c>
      <c r="T1690" s="7">
        <v>53</v>
      </c>
      <c r="U1690" s="7">
        <v>23</v>
      </c>
      <c r="V1690" s="7">
        <v>34</v>
      </c>
      <c r="W1690" s="7">
        <v>23</v>
      </c>
      <c r="X1690" s="7">
        <v>38</v>
      </c>
      <c r="Y1690" s="7">
        <v>29</v>
      </c>
      <c r="Z1690" s="7"/>
      <c r="AA1690" s="7">
        <v>5</v>
      </c>
      <c r="AB1690" s="7">
        <v>8</v>
      </c>
      <c r="AC1690" s="7"/>
      <c r="AD1690" s="7"/>
      <c r="AE1690" s="7"/>
      <c r="AF1690" s="7"/>
      <c r="AG1690" s="7"/>
      <c r="AH1690" s="7">
        <v>20</v>
      </c>
    </row>
    <row r="1691" spans="1:34" ht="14.25" customHeight="1">
      <c r="A1691" s="27">
        <v>42522</v>
      </c>
      <c r="B1691" s="7" t="s">
        <v>726</v>
      </c>
      <c r="C1691" s="7" t="s">
        <v>1863</v>
      </c>
      <c r="D1691" s="7" t="s">
        <v>734</v>
      </c>
      <c r="E1691" s="7" t="s">
        <v>1843</v>
      </c>
      <c r="F1691" s="7">
        <v>110</v>
      </c>
      <c r="G1691" s="7">
        <v>24</v>
      </c>
      <c r="H1691" s="7">
        <v>11</v>
      </c>
      <c r="I1691" s="7" t="s">
        <v>99</v>
      </c>
      <c r="J1691" s="7">
        <v>18</v>
      </c>
      <c r="K1691" s="7" t="s">
        <v>99</v>
      </c>
      <c r="L1691" s="7" t="s">
        <v>99</v>
      </c>
      <c r="M1691" s="7" t="s">
        <v>99</v>
      </c>
      <c r="N1691" s="7" t="s">
        <v>99</v>
      </c>
      <c r="O1691" s="7" t="s">
        <v>99</v>
      </c>
      <c r="P1691" s="7">
        <v>0</v>
      </c>
      <c r="Q1691" s="7">
        <v>1</v>
      </c>
      <c r="R1691" s="7">
        <v>8</v>
      </c>
      <c r="S1691" s="7">
        <v>6</v>
      </c>
      <c r="T1691" s="7">
        <v>4</v>
      </c>
      <c r="U1691" s="7">
        <v>7</v>
      </c>
      <c r="V1691" s="7">
        <v>1</v>
      </c>
      <c r="W1691" s="7">
        <v>9</v>
      </c>
      <c r="X1691" s="7">
        <v>6</v>
      </c>
      <c r="Y1691" s="7">
        <v>7</v>
      </c>
      <c r="Z1691" s="7"/>
      <c r="AA1691" s="7">
        <v>3</v>
      </c>
      <c r="AB1691" s="7">
        <v>4</v>
      </c>
      <c r="AC1691" s="7"/>
      <c r="AD1691" s="7"/>
      <c r="AE1691" s="7"/>
      <c r="AF1691" s="7"/>
      <c r="AG1691" s="7"/>
      <c r="AH1691" s="7">
        <v>1</v>
      </c>
    </row>
    <row r="1692" spans="1:34" ht="14.25" customHeight="1">
      <c r="A1692" s="27">
        <v>42522</v>
      </c>
      <c r="B1692" s="7" t="s">
        <v>726</v>
      </c>
      <c r="C1692" s="7" t="s">
        <v>1863</v>
      </c>
      <c r="D1692" s="7" t="s">
        <v>734</v>
      </c>
      <c r="E1692" s="7" t="s">
        <v>943</v>
      </c>
      <c r="F1692" s="7">
        <v>327</v>
      </c>
      <c r="G1692" s="7">
        <v>52</v>
      </c>
      <c r="H1692" s="7">
        <v>18</v>
      </c>
      <c r="I1692" s="7" t="s">
        <v>99</v>
      </c>
      <c r="J1692" s="7">
        <v>56</v>
      </c>
      <c r="K1692" s="7" t="s">
        <v>99</v>
      </c>
      <c r="L1692" s="7" t="s">
        <v>99</v>
      </c>
      <c r="M1692" s="7" t="s">
        <v>99</v>
      </c>
      <c r="N1692" s="7" t="s">
        <v>99</v>
      </c>
      <c r="O1692" s="7" t="s">
        <v>99</v>
      </c>
      <c r="P1692" s="7">
        <v>0</v>
      </c>
      <c r="Q1692" s="7">
        <v>1</v>
      </c>
      <c r="R1692" s="7">
        <v>21</v>
      </c>
      <c r="S1692" s="7">
        <v>19</v>
      </c>
      <c r="T1692" s="7">
        <v>12</v>
      </c>
      <c r="U1692" s="7">
        <v>18</v>
      </c>
      <c r="V1692" s="7">
        <v>6</v>
      </c>
      <c r="W1692" s="7">
        <v>25</v>
      </c>
      <c r="X1692" s="7">
        <v>21</v>
      </c>
      <c r="Y1692" s="7">
        <v>39</v>
      </c>
      <c r="Z1692" s="7"/>
      <c r="AA1692" s="7">
        <v>25</v>
      </c>
      <c r="AB1692" s="7">
        <v>7</v>
      </c>
      <c r="AC1692" s="7"/>
      <c r="AD1692" s="7"/>
      <c r="AE1692" s="7"/>
      <c r="AF1692" s="7"/>
      <c r="AG1692" s="7"/>
      <c r="AH1692" s="7">
        <v>7</v>
      </c>
    </row>
    <row r="1693" spans="1:34" ht="14.25" customHeight="1">
      <c r="A1693" s="27">
        <v>42522</v>
      </c>
      <c r="B1693" s="7" t="s">
        <v>726</v>
      </c>
      <c r="C1693" s="7" t="s">
        <v>1863</v>
      </c>
      <c r="D1693" s="7" t="s">
        <v>734</v>
      </c>
      <c r="E1693" s="7" t="s">
        <v>1861</v>
      </c>
      <c r="F1693" s="7">
        <v>123</v>
      </c>
      <c r="G1693" s="7">
        <v>20</v>
      </c>
      <c r="H1693" s="7">
        <v>5</v>
      </c>
      <c r="I1693" s="7" t="s">
        <v>99</v>
      </c>
      <c r="J1693" s="7">
        <v>19</v>
      </c>
      <c r="K1693" s="7" t="s">
        <v>99</v>
      </c>
      <c r="L1693" s="7" t="s">
        <v>99</v>
      </c>
      <c r="M1693" s="7" t="s">
        <v>99</v>
      </c>
      <c r="N1693" s="7" t="s">
        <v>99</v>
      </c>
      <c r="O1693" s="7" t="s">
        <v>99</v>
      </c>
      <c r="P1693" s="7">
        <v>0</v>
      </c>
      <c r="Q1693" s="7">
        <v>0</v>
      </c>
      <c r="R1693" s="7">
        <v>6</v>
      </c>
      <c r="S1693" s="7">
        <v>11</v>
      </c>
      <c r="T1693" s="7">
        <v>5</v>
      </c>
      <c r="U1693" s="7">
        <v>4</v>
      </c>
      <c r="V1693" s="7">
        <v>0</v>
      </c>
      <c r="W1693" s="7">
        <v>10</v>
      </c>
      <c r="X1693" s="7">
        <v>6</v>
      </c>
      <c r="Y1693" s="7">
        <v>10</v>
      </c>
      <c r="Z1693" s="7"/>
      <c r="AA1693" s="7">
        <v>20</v>
      </c>
      <c r="AB1693" s="7">
        <v>3</v>
      </c>
      <c r="AC1693" s="7"/>
      <c r="AD1693" s="7"/>
      <c r="AE1693" s="7"/>
      <c r="AF1693" s="7"/>
      <c r="AG1693" s="7"/>
      <c r="AH1693" s="7">
        <v>4</v>
      </c>
    </row>
    <row r="1694" spans="1:34" ht="14.25" customHeight="1">
      <c r="A1694" s="27">
        <v>42522</v>
      </c>
      <c r="B1694" s="7" t="s">
        <v>726</v>
      </c>
      <c r="C1694" s="7" t="s">
        <v>1863</v>
      </c>
      <c r="D1694" s="7" t="s">
        <v>734</v>
      </c>
      <c r="E1694" s="7" t="s">
        <v>1862</v>
      </c>
      <c r="F1694" s="7">
        <v>204</v>
      </c>
      <c r="G1694" s="7">
        <v>32</v>
      </c>
      <c r="H1694" s="7">
        <v>13</v>
      </c>
      <c r="I1694" s="7" t="s">
        <v>99</v>
      </c>
      <c r="J1694" s="7">
        <v>37</v>
      </c>
      <c r="K1694" s="7" t="s">
        <v>99</v>
      </c>
      <c r="L1694" s="7" t="s">
        <v>99</v>
      </c>
      <c r="M1694" s="7" t="s">
        <v>99</v>
      </c>
      <c r="N1694" s="7" t="s">
        <v>99</v>
      </c>
      <c r="O1694" s="7" t="s">
        <v>99</v>
      </c>
      <c r="P1694" s="7">
        <v>0</v>
      </c>
      <c r="Q1694" s="7">
        <v>1</v>
      </c>
      <c r="R1694" s="7">
        <v>15</v>
      </c>
      <c r="S1694" s="7">
        <v>8</v>
      </c>
      <c r="T1694" s="7">
        <v>7</v>
      </c>
      <c r="U1694" s="7">
        <v>14</v>
      </c>
      <c r="V1694" s="7">
        <v>6</v>
      </c>
      <c r="W1694" s="7">
        <v>15</v>
      </c>
      <c r="X1694" s="7">
        <v>15</v>
      </c>
      <c r="Y1694" s="7">
        <v>29</v>
      </c>
      <c r="Z1694" s="7"/>
      <c r="AA1694" s="7">
        <v>5</v>
      </c>
      <c r="AB1694" s="7">
        <v>4</v>
      </c>
      <c r="AC1694" s="7"/>
      <c r="AD1694" s="7"/>
      <c r="AE1694" s="7"/>
      <c r="AF1694" s="7"/>
      <c r="AG1694" s="7"/>
      <c r="AH1694" s="7">
        <v>3</v>
      </c>
    </row>
    <row r="1695" spans="1:34" ht="14.25" customHeight="1">
      <c r="A1695" s="27">
        <v>42522</v>
      </c>
      <c r="B1695" s="7" t="s">
        <v>726</v>
      </c>
      <c r="C1695" s="7" t="s">
        <v>1865</v>
      </c>
      <c r="D1695" s="7" t="s">
        <v>734</v>
      </c>
      <c r="E1695" s="7" t="s">
        <v>1843</v>
      </c>
      <c r="F1695" s="7">
        <v>79</v>
      </c>
      <c r="G1695" s="7">
        <v>16</v>
      </c>
      <c r="H1695" s="7">
        <v>14</v>
      </c>
      <c r="I1695" s="7" t="s">
        <v>99</v>
      </c>
      <c r="J1695" s="7">
        <v>18</v>
      </c>
      <c r="K1695" s="7" t="s">
        <v>99</v>
      </c>
      <c r="L1695" s="7" t="s">
        <v>99</v>
      </c>
      <c r="M1695" s="7" t="s">
        <v>99</v>
      </c>
      <c r="N1695" s="7" t="s">
        <v>99</v>
      </c>
      <c r="O1695" s="7" t="s">
        <v>99</v>
      </c>
      <c r="P1695" s="7">
        <v>3</v>
      </c>
      <c r="Q1695" s="7">
        <v>2</v>
      </c>
      <c r="R1695" s="7">
        <v>2</v>
      </c>
      <c r="S1695" s="7">
        <v>6</v>
      </c>
      <c r="T1695" s="7">
        <v>2</v>
      </c>
      <c r="U1695" s="7">
        <v>1</v>
      </c>
      <c r="V1695" s="7">
        <v>4</v>
      </c>
      <c r="W1695" s="7">
        <v>2</v>
      </c>
      <c r="X1695" s="7">
        <v>4</v>
      </c>
      <c r="Y1695" s="7">
        <v>0</v>
      </c>
      <c r="Z1695" s="7"/>
      <c r="AA1695" s="7">
        <v>0</v>
      </c>
      <c r="AB1695" s="7">
        <v>1</v>
      </c>
      <c r="AC1695" s="7"/>
      <c r="AD1695" s="7"/>
      <c r="AE1695" s="7"/>
      <c r="AF1695" s="7"/>
      <c r="AG1695" s="7"/>
      <c r="AH1695" s="7">
        <v>4</v>
      </c>
    </row>
    <row r="1696" spans="1:34" ht="14.25" customHeight="1">
      <c r="A1696" s="27">
        <v>42522</v>
      </c>
      <c r="B1696" s="7" t="s">
        <v>726</v>
      </c>
      <c r="C1696" s="7" t="s">
        <v>1865</v>
      </c>
      <c r="D1696" s="7" t="s">
        <v>734</v>
      </c>
      <c r="E1696" s="7" t="s">
        <v>943</v>
      </c>
      <c r="F1696" s="7">
        <v>1009</v>
      </c>
      <c r="G1696" s="7">
        <v>106</v>
      </c>
      <c r="H1696" s="7">
        <v>156</v>
      </c>
      <c r="I1696" s="7" t="s">
        <v>99</v>
      </c>
      <c r="J1696" s="7">
        <v>336</v>
      </c>
      <c r="K1696" s="7" t="s">
        <v>99</v>
      </c>
      <c r="L1696" s="7" t="s">
        <v>99</v>
      </c>
      <c r="M1696" s="7" t="s">
        <v>99</v>
      </c>
      <c r="N1696" s="7" t="s">
        <v>99</v>
      </c>
      <c r="O1696" s="7" t="s">
        <v>99</v>
      </c>
      <c r="P1696" s="7">
        <v>47</v>
      </c>
      <c r="Q1696" s="7">
        <v>31</v>
      </c>
      <c r="R1696" s="7">
        <v>46</v>
      </c>
      <c r="S1696" s="7">
        <v>61</v>
      </c>
      <c r="T1696" s="7">
        <v>59</v>
      </c>
      <c r="U1696" s="7">
        <v>15</v>
      </c>
      <c r="V1696" s="7">
        <v>62</v>
      </c>
      <c r="W1696" s="7">
        <v>23</v>
      </c>
      <c r="X1696" s="7">
        <v>30</v>
      </c>
      <c r="Y1696" s="7">
        <v>0</v>
      </c>
      <c r="Z1696" s="7"/>
      <c r="AA1696" s="7">
        <v>0</v>
      </c>
      <c r="AB1696" s="7">
        <v>5</v>
      </c>
      <c r="AC1696" s="7"/>
      <c r="AD1696" s="7"/>
      <c r="AE1696" s="7"/>
      <c r="AF1696" s="7"/>
      <c r="AG1696" s="7"/>
      <c r="AH1696" s="7">
        <v>32</v>
      </c>
    </row>
    <row r="1697" spans="1:34" ht="14.25" customHeight="1">
      <c r="A1697" s="27">
        <v>42522</v>
      </c>
      <c r="B1697" s="7" t="s">
        <v>726</v>
      </c>
      <c r="C1697" s="7" t="s">
        <v>1865</v>
      </c>
      <c r="D1697" s="7" t="s">
        <v>734</v>
      </c>
      <c r="E1697" s="7" t="s">
        <v>1861</v>
      </c>
      <c r="F1697" s="7">
        <v>370</v>
      </c>
      <c r="G1697" s="7">
        <v>42</v>
      </c>
      <c r="H1697" s="7">
        <v>52</v>
      </c>
      <c r="I1697" s="7" t="s">
        <v>99</v>
      </c>
      <c r="J1697" s="7">
        <v>138</v>
      </c>
      <c r="K1697" s="7" t="s">
        <v>99</v>
      </c>
      <c r="L1697" s="7" t="s">
        <v>99</v>
      </c>
      <c r="M1697" s="7" t="s">
        <v>99</v>
      </c>
      <c r="N1697" s="7" t="s">
        <v>99</v>
      </c>
      <c r="O1697" s="7" t="s">
        <v>99</v>
      </c>
      <c r="P1697" s="7">
        <v>8</v>
      </c>
      <c r="Q1697" s="7">
        <v>13</v>
      </c>
      <c r="R1697" s="7">
        <v>4</v>
      </c>
      <c r="S1697" s="7">
        <v>22</v>
      </c>
      <c r="T1697" s="7">
        <v>13</v>
      </c>
      <c r="U1697" s="7">
        <v>6</v>
      </c>
      <c r="V1697" s="7">
        <v>34</v>
      </c>
      <c r="W1697" s="7">
        <v>15</v>
      </c>
      <c r="X1697" s="7">
        <v>7</v>
      </c>
      <c r="Y1697" s="7">
        <v>0</v>
      </c>
      <c r="Z1697" s="7"/>
      <c r="AA1697" s="7">
        <v>0</v>
      </c>
      <c r="AB1697" s="7">
        <v>1</v>
      </c>
      <c r="AC1697" s="7"/>
      <c r="AD1697" s="7"/>
      <c r="AE1697" s="7"/>
      <c r="AF1697" s="7"/>
      <c r="AG1697" s="7"/>
      <c r="AH1697" s="7">
        <v>15</v>
      </c>
    </row>
    <row r="1698" spans="1:34" ht="14.25" customHeight="1">
      <c r="A1698" s="27">
        <v>42522</v>
      </c>
      <c r="B1698" s="7" t="s">
        <v>726</v>
      </c>
      <c r="C1698" s="7" t="s">
        <v>1865</v>
      </c>
      <c r="D1698" s="7" t="s">
        <v>734</v>
      </c>
      <c r="E1698" s="7" t="s">
        <v>1862</v>
      </c>
      <c r="F1698" s="7">
        <v>639</v>
      </c>
      <c r="G1698" s="7">
        <v>64</v>
      </c>
      <c r="H1698" s="7">
        <v>104</v>
      </c>
      <c r="I1698" s="7" t="s">
        <v>99</v>
      </c>
      <c r="J1698" s="7">
        <v>198</v>
      </c>
      <c r="K1698" s="7" t="s">
        <v>99</v>
      </c>
      <c r="L1698" s="7" t="s">
        <v>99</v>
      </c>
      <c r="M1698" s="7" t="s">
        <v>99</v>
      </c>
      <c r="N1698" s="7" t="s">
        <v>99</v>
      </c>
      <c r="O1698" s="7" t="s">
        <v>99</v>
      </c>
      <c r="P1698" s="7">
        <v>39</v>
      </c>
      <c r="Q1698" s="7">
        <v>18</v>
      </c>
      <c r="R1698" s="7">
        <v>42</v>
      </c>
      <c r="S1698" s="7">
        <v>39</v>
      </c>
      <c r="T1698" s="7">
        <v>46</v>
      </c>
      <c r="U1698" s="7">
        <v>9</v>
      </c>
      <c r="V1698" s="7">
        <v>28</v>
      </c>
      <c r="W1698" s="7">
        <v>8</v>
      </c>
      <c r="X1698" s="7">
        <v>23</v>
      </c>
      <c r="Y1698" s="7">
        <v>0</v>
      </c>
      <c r="Z1698" s="7"/>
      <c r="AA1698" s="7">
        <v>0</v>
      </c>
      <c r="AB1698" s="7">
        <v>4</v>
      </c>
      <c r="AC1698" s="7"/>
      <c r="AD1698" s="7"/>
      <c r="AE1698" s="7"/>
      <c r="AF1698" s="7"/>
      <c r="AG1698" s="7"/>
      <c r="AH1698" s="7">
        <v>17</v>
      </c>
    </row>
    <row r="1699" spans="1:34" ht="14.25" customHeight="1">
      <c r="A1699" s="27">
        <v>42522</v>
      </c>
      <c r="B1699" s="7" t="s">
        <v>726</v>
      </c>
      <c r="C1699" s="7" t="s">
        <v>1865</v>
      </c>
      <c r="D1699" s="7" t="s">
        <v>1866</v>
      </c>
      <c r="E1699" s="7" t="s">
        <v>1843</v>
      </c>
      <c r="F1699" s="7">
        <v>78</v>
      </c>
      <c r="G1699" s="7">
        <v>16</v>
      </c>
      <c r="H1699" s="7">
        <v>14</v>
      </c>
      <c r="I1699" s="7" t="s">
        <v>99</v>
      </c>
      <c r="J1699" s="7">
        <v>18</v>
      </c>
      <c r="K1699" s="7" t="s">
        <v>99</v>
      </c>
      <c r="L1699" s="7" t="s">
        <v>99</v>
      </c>
      <c r="M1699" s="7" t="s">
        <v>99</v>
      </c>
      <c r="N1699" s="7" t="s">
        <v>99</v>
      </c>
      <c r="O1699" s="7" t="s">
        <v>99</v>
      </c>
      <c r="P1699" s="7">
        <v>3</v>
      </c>
      <c r="Q1699" s="7">
        <v>2</v>
      </c>
      <c r="R1699" s="7">
        <v>2</v>
      </c>
      <c r="S1699" s="7">
        <v>6</v>
      </c>
      <c r="T1699" s="7">
        <v>2</v>
      </c>
      <c r="U1699" s="7">
        <v>1</v>
      </c>
      <c r="V1699" s="7">
        <v>4</v>
      </c>
      <c r="W1699" s="7">
        <v>2</v>
      </c>
      <c r="X1699" s="7">
        <v>3</v>
      </c>
      <c r="Y1699" s="7">
        <v>0</v>
      </c>
      <c r="Z1699" s="7"/>
      <c r="AA1699" s="7">
        <v>0</v>
      </c>
      <c r="AB1699" s="7">
        <v>1</v>
      </c>
      <c r="AC1699" s="7"/>
      <c r="AD1699" s="7"/>
      <c r="AE1699" s="7"/>
      <c r="AF1699" s="7"/>
      <c r="AG1699" s="7"/>
      <c r="AH1699" s="7">
        <v>4</v>
      </c>
    </row>
    <row r="1700" spans="1:34" ht="14.25" customHeight="1">
      <c r="A1700" s="27">
        <v>42522</v>
      </c>
      <c r="B1700" s="7" t="s">
        <v>726</v>
      </c>
      <c r="C1700" s="7" t="s">
        <v>1865</v>
      </c>
      <c r="D1700" s="7" t="s">
        <v>1866</v>
      </c>
      <c r="E1700" s="7" t="s">
        <v>943</v>
      </c>
      <c r="F1700" s="7">
        <v>998</v>
      </c>
      <c r="G1700" s="7">
        <v>106</v>
      </c>
      <c r="H1700" s="7">
        <v>156</v>
      </c>
      <c r="I1700" s="7" t="s">
        <v>99</v>
      </c>
      <c r="J1700" s="7">
        <v>336</v>
      </c>
      <c r="K1700" s="7" t="s">
        <v>99</v>
      </c>
      <c r="L1700" s="7" t="s">
        <v>99</v>
      </c>
      <c r="M1700" s="7" t="s">
        <v>99</v>
      </c>
      <c r="N1700" s="7" t="s">
        <v>99</v>
      </c>
      <c r="O1700" s="7" t="s">
        <v>99</v>
      </c>
      <c r="P1700" s="7">
        <v>47</v>
      </c>
      <c r="Q1700" s="7">
        <v>31</v>
      </c>
      <c r="R1700" s="7">
        <v>46</v>
      </c>
      <c r="S1700" s="7">
        <v>61</v>
      </c>
      <c r="T1700" s="7">
        <v>59</v>
      </c>
      <c r="U1700" s="7">
        <v>15</v>
      </c>
      <c r="V1700" s="7">
        <v>62</v>
      </c>
      <c r="W1700" s="7">
        <v>23</v>
      </c>
      <c r="X1700" s="7">
        <v>19</v>
      </c>
      <c r="Y1700" s="7">
        <v>0</v>
      </c>
      <c r="Z1700" s="7"/>
      <c r="AA1700" s="7">
        <v>0</v>
      </c>
      <c r="AB1700" s="7">
        <v>5</v>
      </c>
      <c r="AC1700" s="7"/>
      <c r="AD1700" s="7"/>
      <c r="AE1700" s="7"/>
      <c r="AF1700" s="7"/>
      <c r="AG1700" s="7"/>
      <c r="AH1700" s="7">
        <v>32</v>
      </c>
    </row>
    <row r="1701" spans="1:34" ht="14.25" customHeight="1">
      <c r="A1701" s="27">
        <v>42522</v>
      </c>
      <c r="B1701" s="7" t="s">
        <v>726</v>
      </c>
      <c r="C1701" s="7" t="s">
        <v>1865</v>
      </c>
      <c r="D1701" s="7" t="s">
        <v>1866</v>
      </c>
      <c r="E1701" s="7" t="s">
        <v>1861</v>
      </c>
      <c r="F1701" s="7">
        <v>367</v>
      </c>
      <c r="G1701" s="7">
        <v>42</v>
      </c>
      <c r="H1701" s="7">
        <v>52</v>
      </c>
      <c r="I1701" s="7" t="s">
        <v>99</v>
      </c>
      <c r="J1701" s="7">
        <v>138</v>
      </c>
      <c r="K1701" s="7" t="s">
        <v>99</v>
      </c>
      <c r="L1701" s="7" t="s">
        <v>99</v>
      </c>
      <c r="M1701" s="7" t="s">
        <v>99</v>
      </c>
      <c r="N1701" s="7" t="s">
        <v>99</v>
      </c>
      <c r="O1701" s="7" t="s">
        <v>99</v>
      </c>
      <c r="P1701" s="7">
        <v>8</v>
      </c>
      <c r="Q1701" s="7">
        <v>13</v>
      </c>
      <c r="R1701" s="7">
        <v>4</v>
      </c>
      <c r="S1701" s="7">
        <v>22</v>
      </c>
      <c r="T1701" s="7">
        <v>13</v>
      </c>
      <c r="U1701" s="7">
        <v>6</v>
      </c>
      <c r="V1701" s="7">
        <v>34</v>
      </c>
      <c r="W1701" s="7">
        <v>15</v>
      </c>
      <c r="X1701" s="7">
        <v>4</v>
      </c>
      <c r="Y1701" s="7">
        <v>0</v>
      </c>
      <c r="Z1701" s="7"/>
      <c r="AA1701" s="7">
        <v>0</v>
      </c>
      <c r="AB1701" s="7">
        <v>1</v>
      </c>
      <c r="AC1701" s="7"/>
      <c r="AD1701" s="7"/>
      <c r="AE1701" s="7"/>
      <c r="AF1701" s="7"/>
      <c r="AG1701" s="7"/>
      <c r="AH1701" s="7">
        <v>15</v>
      </c>
    </row>
    <row r="1702" spans="1:34" ht="14.25" customHeight="1">
      <c r="A1702" s="27">
        <v>42522</v>
      </c>
      <c r="B1702" s="7" t="s">
        <v>726</v>
      </c>
      <c r="C1702" s="7" t="s">
        <v>1865</v>
      </c>
      <c r="D1702" s="7" t="s">
        <v>1866</v>
      </c>
      <c r="E1702" s="7" t="s">
        <v>1862</v>
      </c>
      <c r="F1702" s="7">
        <v>631</v>
      </c>
      <c r="G1702" s="7">
        <v>64</v>
      </c>
      <c r="H1702" s="7">
        <v>104</v>
      </c>
      <c r="I1702" s="7" t="s">
        <v>99</v>
      </c>
      <c r="J1702" s="7">
        <v>198</v>
      </c>
      <c r="K1702" s="7" t="s">
        <v>99</v>
      </c>
      <c r="L1702" s="7" t="s">
        <v>99</v>
      </c>
      <c r="M1702" s="7" t="s">
        <v>99</v>
      </c>
      <c r="N1702" s="7" t="s">
        <v>99</v>
      </c>
      <c r="O1702" s="7" t="s">
        <v>99</v>
      </c>
      <c r="P1702" s="7">
        <v>39</v>
      </c>
      <c r="Q1702" s="7">
        <v>18</v>
      </c>
      <c r="R1702" s="7">
        <v>42</v>
      </c>
      <c r="S1702" s="7">
        <v>39</v>
      </c>
      <c r="T1702" s="7">
        <v>46</v>
      </c>
      <c r="U1702" s="7">
        <v>9</v>
      </c>
      <c r="V1702" s="7">
        <v>28</v>
      </c>
      <c r="W1702" s="7">
        <v>8</v>
      </c>
      <c r="X1702" s="7">
        <v>15</v>
      </c>
      <c r="Y1702" s="7">
        <v>0</v>
      </c>
      <c r="Z1702" s="7"/>
      <c r="AA1702" s="7">
        <v>0</v>
      </c>
      <c r="AB1702" s="7">
        <v>4</v>
      </c>
      <c r="AC1702" s="7"/>
      <c r="AD1702" s="7"/>
      <c r="AE1702" s="7"/>
      <c r="AF1702" s="7"/>
      <c r="AG1702" s="7"/>
      <c r="AH1702" s="7">
        <v>17</v>
      </c>
    </row>
    <row r="1703" spans="1:34" ht="14.25" customHeight="1">
      <c r="A1703" s="27">
        <v>42522</v>
      </c>
      <c r="B1703" s="7" t="s">
        <v>726</v>
      </c>
      <c r="C1703" s="7" t="s">
        <v>1865</v>
      </c>
      <c r="D1703" s="7" t="s">
        <v>1374</v>
      </c>
      <c r="E1703" s="7" t="s">
        <v>1843</v>
      </c>
      <c r="F1703" s="7">
        <v>1</v>
      </c>
      <c r="G1703" s="7">
        <v>0</v>
      </c>
      <c r="H1703" s="7">
        <v>0</v>
      </c>
      <c r="I1703" s="7" t="s">
        <v>99</v>
      </c>
      <c r="J1703" s="7">
        <v>0</v>
      </c>
      <c r="K1703" s="7" t="s">
        <v>99</v>
      </c>
      <c r="L1703" s="7" t="s">
        <v>99</v>
      </c>
      <c r="M1703" s="7" t="s">
        <v>99</v>
      </c>
      <c r="N1703" s="7" t="s">
        <v>99</v>
      </c>
      <c r="O1703" s="7" t="s">
        <v>99</v>
      </c>
      <c r="P1703" s="7">
        <v>0</v>
      </c>
      <c r="Q1703" s="7">
        <v>0</v>
      </c>
      <c r="R1703" s="7">
        <v>0</v>
      </c>
      <c r="S1703" s="7">
        <v>0</v>
      </c>
      <c r="T1703" s="7">
        <v>0</v>
      </c>
      <c r="U1703" s="7">
        <v>0</v>
      </c>
      <c r="V1703" s="7">
        <v>0</v>
      </c>
      <c r="W1703" s="7">
        <v>0</v>
      </c>
      <c r="X1703" s="7">
        <v>1</v>
      </c>
      <c r="Y1703" s="7">
        <v>0</v>
      </c>
      <c r="Z1703" s="7"/>
      <c r="AA1703" s="7">
        <v>0</v>
      </c>
      <c r="AB1703" s="7">
        <v>0</v>
      </c>
      <c r="AC1703" s="7"/>
      <c r="AD1703" s="7"/>
      <c r="AE1703" s="7"/>
      <c r="AF1703" s="7"/>
      <c r="AG1703" s="7"/>
      <c r="AH1703" s="7">
        <v>0</v>
      </c>
    </row>
    <row r="1704" spans="1:34" ht="14.25" customHeight="1">
      <c r="A1704" s="27">
        <v>42522</v>
      </c>
      <c r="B1704" s="7" t="s">
        <v>726</v>
      </c>
      <c r="C1704" s="7" t="s">
        <v>1865</v>
      </c>
      <c r="D1704" s="7" t="s">
        <v>1374</v>
      </c>
      <c r="E1704" s="7" t="s">
        <v>943</v>
      </c>
      <c r="F1704" s="7">
        <v>11</v>
      </c>
      <c r="G1704" s="7">
        <v>0</v>
      </c>
      <c r="H1704" s="7">
        <v>0</v>
      </c>
      <c r="I1704" s="7" t="s">
        <v>99</v>
      </c>
      <c r="J1704" s="7">
        <v>0</v>
      </c>
      <c r="K1704" s="7" t="s">
        <v>99</v>
      </c>
      <c r="L1704" s="7" t="s">
        <v>99</v>
      </c>
      <c r="M1704" s="7" t="s">
        <v>99</v>
      </c>
      <c r="N1704" s="7" t="s">
        <v>99</v>
      </c>
      <c r="O1704" s="7" t="s">
        <v>99</v>
      </c>
      <c r="P1704" s="7">
        <v>0</v>
      </c>
      <c r="Q1704" s="7">
        <v>0</v>
      </c>
      <c r="R1704" s="7">
        <v>0</v>
      </c>
      <c r="S1704" s="7">
        <v>0</v>
      </c>
      <c r="T1704" s="7">
        <v>0</v>
      </c>
      <c r="U1704" s="7">
        <v>0</v>
      </c>
      <c r="V1704" s="7">
        <v>0</v>
      </c>
      <c r="W1704" s="7">
        <v>0</v>
      </c>
      <c r="X1704" s="7">
        <v>11</v>
      </c>
      <c r="Y1704" s="7">
        <v>0</v>
      </c>
      <c r="Z1704" s="7"/>
      <c r="AA1704" s="7">
        <v>0</v>
      </c>
      <c r="AB1704" s="7">
        <v>0</v>
      </c>
      <c r="AC1704" s="7"/>
      <c r="AD1704" s="7"/>
      <c r="AE1704" s="7"/>
      <c r="AF1704" s="7"/>
      <c r="AG1704" s="7"/>
      <c r="AH1704" s="7">
        <v>0</v>
      </c>
    </row>
    <row r="1705" spans="1:34" ht="14.25" customHeight="1">
      <c r="A1705" s="27">
        <v>42522</v>
      </c>
      <c r="B1705" s="7" t="s">
        <v>726</v>
      </c>
      <c r="C1705" s="7" t="s">
        <v>1865</v>
      </c>
      <c r="D1705" s="7" t="s">
        <v>1374</v>
      </c>
      <c r="E1705" s="7" t="s">
        <v>1861</v>
      </c>
      <c r="F1705" s="7">
        <v>3</v>
      </c>
      <c r="G1705" s="7">
        <v>0</v>
      </c>
      <c r="H1705" s="7">
        <v>0</v>
      </c>
      <c r="I1705" s="7" t="s">
        <v>99</v>
      </c>
      <c r="J1705" s="7">
        <v>0</v>
      </c>
      <c r="K1705" s="7" t="s">
        <v>99</v>
      </c>
      <c r="L1705" s="7" t="s">
        <v>99</v>
      </c>
      <c r="M1705" s="7" t="s">
        <v>99</v>
      </c>
      <c r="N1705" s="7" t="s">
        <v>99</v>
      </c>
      <c r="O1705" s="7" t="s">
        <v>99</v>
      </c>
      <c r="P1705" s="7">
        <v>0</v>
      </c>
      <c r="Q1705" s="7">
        <v>0</v>
      </c>
      <c r="R1705" s="7">
        <v>0</v>
      </c>
      <c r="S1705" s="7">
        <v>0</v>
      </c>
      <c r="T1705" s="7">
        <v>0</v>
      </c>
      <c r="U1705" s="7">
        <v>0</v>
      </c>
      <c r="V1705" s="7">
        <v>0</v>
      </c>
      <c r="W1705" s="7">
        <v>0</v>
      </c>
      <c r="X1705" s="7">
        <v>3</v>
      </c>
      <c r="Y1705" s="7">
        <v>0</v>
      </c>
      <c r="Z1705" s="7"/>
      <c r="AA1705" s="7">
        <v>0</v>
      </c>
      <c r="AB1705" s="7">
        <v>0</v>
      </c>
      <c r="AC1705" s="7"/>
      <c r="AD1705" s="7"/>
      <c r="AE1705" s="7"/>
      <c r="AF1705" s="7"/>
      <c r="AG1705" s="7"/>
      <c r="AH1705" s="7">
        <v>0</v>
      </c>
    </row>
    <row r="1706" spans="1:34" ht="14.25" customHeight="1">
      <c r="A1706" s="27">
        <v>42522</v>
      </c>
      <c r="B1706" s="7" t="s">
        <v>726</v>
      </c>
      <c r="C1706" s="7" t="s">
        <v>1865</v>
      </c>
      <c r="D1706" s="7" t="s">
        <v>1374</v>
      </c>
      <c r="E1706" s="7" t="s">
        <v>1862</v>
      </c>
      <c r="F1706" s="7">
        <v>8</v>
      </c>
      <c r="G1706" s="7">
        <v>0</v>
      </c>
      <c r="H1706" s="7">
        <v>0</v>
      </c>
      <c r="I1706" s="7" t="s">
        <v>99</v>
      </c>
      <c r="J1706" s="7">
        <v>0</v>
      </c>
      <c r="K1706" s="7" t="s">
        <v>99</v>
      </c>
      <c r="L1706" s="7" t="s">
        <v>99</v>
      </c>
      <c r="M1706" s="7" t="s">
        <v>99</v>
      </c>
      <c r="N1706" s="7" t="s">
        <v>99</v>
      </c>
      <c r="O1706" s="7" t="s">
        <v>99</v>
      </c>
      <c r="P1706" s="7">
        <v>0</v>
      </c>
      <c r="Q1706" s="7">
        <v>0</v>
      </c>
      <c r="R1706" s="7">
        <v>0</v>
      </c>
      <c r="S1706" s="7">
        <v>0</v>
      </c>
      <c r="T1706" s="7">
        <v>0</v>
      </c>
      <c r="U1706" s="7">
        <v>0</v>
      </c>
      <c r="V1706" s="7">
        <v>0</v>
      </c>
      <c r="W1706" s="7">
        <v>0</v>
      </c>
      <c r="X1706" s="7">
        <v>8</v>
      </c>
      <c r="Y1706" s="7">
        <v>0</v>
      </c>
      <c r="Z1706" s="7"/>
      <c r="AA1706" s="7">
        <v>0</v>
      </c>
      <c r="AB1706" s="7">
        <v>0</v>
      </c>
      <c r="AC1706" s="7"/>
      <c r="AD1706" s="7"/>
      <c r="AE1706" s="7"/>
      <c r="AF1706" s="7"/>
      <c r="AG1706" s="7"/>
      <c r="AH1706" s="7">
        <v>0</v>
      </c>
    </row>
    <row r="1707" spans="1:34" ht="14.25" customHeight="1">
      <c r="A1707" s="27">
        <v>42522</v>
      </c>
      <c r="B1707" s="7" t="s">
        <v>726</v>
      </c>
      <c r="C1707" s="7" t="s">
        <v>405</v>
      </c>
      <c r="D1707" s="7" t="s">
        <v>734</v>
      </c>
      <c r="E1707" s="7" t="s">
        <v>1843</v>
      </c>
      <c r="F1707" s="7">
        <v>0</v>
      </c>
      <c r="G1707" s="7">
        <v>0</v>
      </c>
      <c r="H1707" s="7">
        <v>0</v>
      </c>
      <c r="I1707" s="7">
        <v>0</v>
      </c>
      <c r="J1707" s="7">
        <v>0</v>
      </c>
      <c r="K1707" s="7">
        <v>0</v>
      </c>
      <c r="L1707" s="7">
        <v>0</v>
      </c>
      <c r="M1707" s="7">
        <v>0</v>
      </c>
      <c r="N1707" s="7">
        <v>0</v>
      </c>
      <c r="O1707" s="7">
        <v>0</v>
      </c>
      <c r="P1707" s="7">
        <v>0</v>
      </c>
      <c r="Q1707" s="7">
        <v>0</v>
      </c>
      <c r="R1707" s="7">
        <v>0</v>
      </c>
      <c r="S1707" s="7">
        <v>0</v>
      </c>
      <c r="T1707" s="7">
        <v>0</v>
      </c>
      <c r="U1707" s="7">
        <v>0</v>
      </c>
      <c r="V1707" s="7">
        <v>0</v>
      </c>
      <c r="W1707" s="7">
        <v>0</v>
      </c>
      <c r="X1707" s="7">
        <v>0</v>
      </c>
      <c r="Y1707" s="7">
        <v>0</v>
      </c>
      <c r="Z1707" s="7"/>
      <c r="AA1707" s="7">
        <v>0</v>
      </c>
      <c r="AB1707" s="7">
        <v>0</v>
      </c>
      <c r="AC1707" s="7"/>
      <c r="AD1707" s="7"/>
      <c r="AE1707" s="7"/>
      <c r="AF1707" s="7"/>
      <c r="AG1707" s="7"/>
      <c r="AH1707" s="7">
        <v>0</v>
      </c>
    </row>
    <row r="1708" spans="1:34" ht="14.25" customHeight="1">
      <c r="A1708" s="27">
        <v>42522</v>
      </c>
      <c r="B1708" s="7" t="s">
        <v>726</v>
      </c>
      <c r="C1708" s="7" t="s">
        <v>405</v>
      </c>
      <c r="D1708" s="7" t="s">
        <v>734</v>
      </c>
      <c r="E1708" s="7" t="s">
        <v>943</v>
      </c>
      <c r="F1708" s="7">
        <v>0</v>
      </c>
      <c r="G1708" s="7">
        <v>0</v>
      </c>
      <c r="H1708" s="7">
        <v>0</v>
      </c>
      <c r="I1708" s="7">
        <v>0</v>
      </c>
      <c r="J1708" s="7">
        <v>0</v>
      </c>
      <c r="K1708" s="7">
        <v>0</v>
      </c>
      <c r="L1708" s="7">
        <v>0</v>
      </c>
      <c r="M1708" s="7">
        <v>0</v>
      </c>
      <c r="N1708" s="7">
        <v>0</v>
      </c>
      <c r="O1708" s="7">
        <v>0</v>
      </c>
      <c r="P1708" s="7">
        <v>0</v>
      </c>
      <c r="Q1708" s="7">
        <v>0</v>
      </c>
      <c r="R1708" s="7">
        <v>0</v>
      </c>
      <c r="S1708" s="7">
        <v>0</v>
      </c>
      <c r="T1708" s="7">
        <v>0</v>
      </c>
      <c r="U1708" s="7">
        <v>0</v>
      </c>
      <c r="V1708" s="7">
        <v>0</v>
      </c>
      <c r="W1708" s="7">
        <v>0</v>
      </c>
      <c r="X1708" s="7">
        <v>0</v>
      </c>
      <c r="Y1708" s="7">
        <v>0</v>
      </c>
      <c r="Z1708" s="7"/>
      <c r="AA1708" s="7">
        <v>0</v>
      </c>
      <c r="AB1708" s="7">
        <v>0</v>
      </c>
      <c r="AC1708" s="7"/>
      <c r="AD1708" s="7"/>
      <c r="AE1708" s="7"/>
      <c r="AF1708" s="7"/>
      <c r="AG1708" s="7"/>
      <c r="AH1708" s="7">
        <v>0</v>
      </c>
    </row>
    <row r="1709" spans="1:34" ht="14.25" customHeight="1">
      <c r="A1709" s="27">
        <v>42522</v>
      </c>
      <c r="B1709" s="7" t="s">
        <v>726</v>
      </c>
      <c r="C1709" s="7" t="s">
        <v>405</v>
      </c>
      <c r="D1709" s="7" t="s">
        <v>734</v>
      </c>
      <c r="E1709" s="7" t="s">
        <v>1861</v>
      </c>
      <c r="F1709" s="7">
        <v>0</v>
      </c>
      <c r="G1709" s="7">
        <v>0</v>
      </c>
      <c r="H1709" s="7">
        <v>0</v>
      </c>
      <c r="I1709" s="7">
        <v>0</v>
      </c>
      <c r="J1709" s="7">
        <v>0</v>
      </c>
      <c r="K1709" s="7">
        <v>0</v>
      </c>
      <c r="L1709" s="7">
        <v>0</v>
      </c>
      <c r="M1709" s="7">
        <v>0</v>
      </c>
      <c r="N1709" s="7">
        <v>0</v>
      </c>
      <c r="O1709" s="7">
        <v>0</v>
      </c>
      <c r="P1709" s="7">
        <v>0</v>
      </c>
      <c r="Q1709" s="7">
        <v>0</v>
      </c>
      <c r="R1709" s="7">
        <v>0</v>
      </c>
      <c r="S1709" s="7">
        <v>0</v>
      </c>
      <c r="T1709" s="7">
        <v>0</v>
      </c>
      <c r="U1709" s="7">
        <v>0</v>
      </c>
      <c r="V1709" s="7">
        <v>0</v>
      </c>
      <c r="W1709" s="7">
        <v>0</v>
      </c>
      <c r="X1709" s="7">
        <v>0</v>
      </c>
      <c r="Y1709" s="7">
        <v>0</v>
      </c>
      <c r="Z1709" s="7"/>
      <c r="AA1709" s="7">
        <v>0</v>
      </c>
      <c r="AB1709" s="7">
        <v>0</v>
      </c>
      <c r="AC1709" s="7"/>
      <c r="AD1709" s="7"/>
      <c r="AE1709" s="7"/>
      <c r="AF1709" s="7"/>
      <c r="AG1709" s="7"/>
      <c r="AH1709" s="7">
        <v>0</v>
      </c>
    </row>
    <row r="1710" spans="1:34" ht="14.25" customHeight="1">
      <c r="A1710" s="27">
        <v>42522</v>
      </c>
      <c r="B1710" s="7" t="s">
        <v>726</v>
      </c>
      <c r="C1710" s="7" t="s">
        <v>405</v>
      </c>
      <c r="D1710" s="7" t="s">
        <v>734</v>
      </c>
      <c r="E1710" s="7" t="s">
        <v>1862</v>
      </c>
      <c r="F1710" s="7">
        <v>0</v>
      </c>
      <c r="G1710" s="7">
        <v>0</v>
      </c>
      <c r="H1710" s="7">
        <v>0</v>
      </c>
      <c r="I1710" s="7">
        <v>0</v>
      </c>
      <c r="J1710" s="7">
        <v>0</v>
      </c>
      <c r="K1710" s="7">
        <v>0</v>
      </c>
      <c r="L1710" s="7">
        <v>0</v>
      </c>
      <c r="M1710" s="7">
        <v>0</v>
      </c>
      <c r="N1710" s="7">
        <v>0</v>
      </c>
      <c r="O1710" s="7">
        <v>0</v>
      </c>
      <c r="P1710" s="7">
        <v>0</v>
      </c>
      <c r="Q1710" s="7">
        <v>0</v>
      </c>
      <c r="R1710" s="7">
        <v>0</v>
      </c>
      <c r="S1710" s="7">
        <v>0</v>
      </c>
      <c r="T1710" s="7">
        <v>0</v>
      </c>
      <c r="U1710" s="7">
        <v>0</v>
      </c>
      <c r="V1710" s="7">
        <v>0</v>
      </c>
      <c r="W1710" s="7">
        <v>0</v>
      </c>
      <c r="X1710" s="7">
        <v>0</v>
      </c>
      <c r="Y1710" s="7">
        <v>0</v>
      </c>
      <c r="Z1710" s="7"/>
      <c r="AA1710" s="7">
        <v>0</v>
      </c>
      <c r="AB1710" s="7">
        <v>0</v>
      </c>
      <c r="AC1710" s="7"/>
      <c r="AD1710" s="7"/>
      <c r="AE1710" s="7"/>
      <c r="AF1710" s="7"/>
      <c r="AG1710" s="7"/>
      <c r="AH1710" s="7">
        <v>0</v>
      </c>
    </row>
    <row r="1711" spans="1:34">
      <c r="A1711" s="27">
        <v>42522</v>
      </c>
      <c r="B1711" s="7" t="s">
        <v>268</v>
      </c>
      <c r="C1711" s="7" t="s">
        <v>1151</v>
      </c>
      <c r="D1711" s="7" t="s">
        <v>734</v>
      </c>
      <c r="E1711" s="7" t="s">
        <v>1843</v>
      </c>
      <c r="F1711" s="7">
        <v>131</v>
      </c>
      <c r="G1711" s="7">
        <v>47</v>
      </c>
      <c r="H1711" s="7">
        <v>20</v>
      </c>
      <c r="I1711" s="7" t="s">
        <v>99</v>
      </c>
      <c r="J1711" s="7">
        <v>33</v>
      </c>
      <c r="K1711" s="7" t="s">
        <v>99</v>
      </c>
      <c r="L1711" s="7" t="s">
        <v>99</v>
      </c>
      <c r="M1711" s="7" t="s">
        <v>99</v>
      </c>
      <c r="N1711" s="7" t="s">
        <v>99</v>
      </c>
      <c r="O1711" s="7" t="s">
        <v>99</v>
      </c>
      <c r="P1711" s="7">
        <v>4</v>
      </c>
      <c r="Q1711" s="7">
        <v>2</v>
      </c>
      <c r="R1711" s="7">
        <v>2</v>
      </c>
      <c r="S1711" s="7">
        <v>1</v>
      </c>
      <c r="T1711" s="7">
        <v>7</v>
      </c>
      <c r="U1711" s="7">
        <v>4</v>
      </c>
      <c r="V1711" s="7">
        <v>1</v>
      </c>
      <c r="W1711" s="7">
        <v>0</v>
      </c>
      <c r="X1711" s="7">
        <v>0</v>
      </c>
      <c r="Y1711" s="7">
        <v>3</v>
      </c>
      <c r="Z1711" s="7"/>
      <c r="AA1711" s="7">
        <v>3</v>
      </c>
      <c r="AB1711" s="7">
        <v>4</v>
      </c>
      <c r="AC1711" s="7"/>
      <c r="AD1711" s="7"/>
      <c r="AE1711" s="7"/>
      <c r="AF1711" s="7"/>
      <c r="AG1711" s="7"/>
      <c r="AH1711" s="7">
        <v>0</v>
      </c>
    </row>
    <row r="1712" spans="1:34">
      <c r="A1712" s="27">
        <v>42522</v>
      </c>
      <c r="B1712" s="7" t="s">
        <v>268</v>
      </c>
      <c r="C1712" s="7" t="s">
        <v>1151</v>
      </c>
      <c r="D1712" s="7" t="s">
        <v>734</v>
      </c>
      <c r="E1712" s="7" t="s">
        <v>943</v>
      </c>
      <c r="F1712" s="7">
        <v>697</v>
      </c>
      <c r="G1712" s="7">
        <v>363</v>
      </c>
      <c r="H1712" s="7">
        <v>97</v>
      </c>
      <c r="I1712" s="7" t="s">
        <v>99</v>
      </c>
      <c r="J1712" s="7">
        <v>102</v>
      </c>
      <c r="K1712" s="7" t="s">
        <v>99</v>
      </c>
      <c r="L1712" s="7" t="s">
        <v>99</v>
      </c>
      <c r="M1712" s="7" t="s">
        <v>99</v>
      </c>
      <c r="N1712" s="7" t="s">
        <v>99</v>
      </c>
      <c r="O1712" s="7" t="s">
        <v>99</v>
      </c>
      <c r="P1712" s="7">
        <v>6</v>
      </c>
      <c r="Q1712" s="7">
        <v>6</v>
      </c>
      <c r="R1712" s="7">
        <v>3</v>
      </c>
      <c r="S1712" s="7">
        <v>4</v>
      </c>
      <c r="T1712" s="7">
        <v>38</v>
      </c>
      <c r="U1712" s="7">
        <v>36</v>
      </c>
      <c r="V1712" s="7">
        <v>1</v>
      </c>
      <c r="W1712" s="7">
        <v>0</v>
      </c>
      <c r="X1712" s="7">
        <v>0</v>
      </c>
      <c r="Y1712" s="7">
        <v>8</v>
      </c>
      <c r="Z1712" s="7"/>
      <c r="AA1712" s="7">
        <v>9</v>
      </c>
      <c r="AB1712" s="7">
        <v>24</v>
      </c>
      <c r="AC1712" s="7"/>
      <c r="AD1712" s="7"/>
      <c r="AE1712" s="7"/>
      <c r="AF1712" s="7"/>
      <c r="AG1712" s="7"/>
      <c r="AH1712" s="7">
        <v>0</v>
      </c>
    </row>
    <row r="1713" spans="1:34">
      <c r="A1713" s="27">
        <v>42522</v>
      </c>
      <c r="B1713" s="7" t="s">
        <v>268</v>
      </c>
      <c r="C1713" s="7" t="s">
        <v>1151</v>
      </c>
      <c r="D1713" s="7" t="s">
        <v>734</v>
      </c>
      <c r="E1713" s="7" t="s">
        <v>1861</v>
      </c>
      <c r="F1713" s="7">
        <v>314</v>
      </c>
      <c r="G1713" s="7">
        <v>152</v>
      </c>
      <c r="H1713" s="7">
        <v>35</v>
      </c>
      <c r="I1713" s="7" t="s">
        <v>99</v>
      </c>
      <c r="J1713" s="7">
        <v>52</v>
      </c>
      <c r="K1713" s="7" t="s">
        <v>99</v>
      </c>
      <c r="L1713" s="7" t="s">
        <v>99</v>
      </c>
      <c r="M1713" s="7" t="s">
        <v>99</v>
      </c>
      <c r="N1713" s="7" t="s">
        <v>99</v>
      </c>
      <c r="O1713" s="7" t="s">
        <v>99</v>
      </c>
      <c r="P1713" s="7">
        <v>1</v>
      </c>
      <c r="Q1713" s="7">
        <v>1</v>
      </c>
      <c r="R1713" s="7">
        <v>0</v>
      </c>
      <c r="S1713" s="7">
        <v>2</v>
      </c>
      <c r="T1713" s="7">
        <v>15</v>
      </c>
      <c r="U1713" s="7">
        <v>35</v>
      </c>
      <c r="V1713" s="7">
        <v>0</v>
      </c>
      <c r="W1713" s="7">
        <v>0</v>
      </c>
      <c r="X1713" s="7">
        <v>0</v>
      </c>
      <c r="Y1713" s="7">
        <v>1</v>
      </c>
      <c r="Z1713" s="7"/>
      <c r="AA1713" s="7">
        <v>6</v>
      </c>
      <c r="AB1713" s="7">
        <v>14</v>
      </c>
      <c r="AC1713" s="7"/>
      <c r="AD1713" s="7"/>
      <c r="AE1713" s="7"/>
      <c r="AF1713" s="7"/>
      <c r="AG1713" s="7"/>
      <c r="AH1713" s="7">
        <v>0</v>
      </c>
    </row>
    <row r="1714" spans="1:34">
      <c r="A1714" s="27">
        <v>42522</v>
      </c>
      <c r="B1714" s="7" t="s">
        <v>268</v>
      </c>
      <c r="C1714" s="7" t="s">
        <v>1151</v>
      </c>
      <c r="D1714" s="7" t="s">
        <v>734</v>
      </c>
      <c r="E1714" s="7" t="s">
        <v>1862</v>
      </c>
      <c r="F1714" s="7">
        <v>383</v>
      </c>
      <c r="G1714" s="7">
        <v>211</v>
      </c>
      <c r="H1714" s="7">
        <v>62</v>
      </c>
      <c r="I1714" s="7" t="s">
        <v>99</v>
      </c>
      <c r="J1714" s="7">
        <v>50</v>
      </c>
      <c r="K1714" s="7" t="s">
        <v>99</v>
      </c>
      <c r="L1714" s="7" t="s">
        <v>99</v>
      </c>
      <c r="M1714" s="7" t="s">
        <v>99</v>
      </c>
      <c r="N1714" s="7" t="s">
        <v>99</v>
      </c>
      <c r="O1714" s="7" t="s">
        <v>99</v>
      </c>
      <c r="P1714" s="7">
        <v>5</v>
      </c>
      <c r="Q1714" s="7">
        <v>5</v>
      </c>
      <c r="R1714" s="7">
        <v>3</v>
      </c>
      <c r="S1714" s="7">
        <v>2</v>
      </c>
      <c r="T1714" s="7">
        <v>23</v>
      </c>
      <c r="U1714" s="7">
        <v>1</v>
      </c>
      <c r="V1714" s="7">
        <v>1</v>
      </c>
      <c r="W1714" s="7">
        <v>0</v>
      </c>
      <c r="X1714" s="7">
        <v>0</v>
      </c>
      <c r="Y1714" s="7">
        <v>7</v>
      </c>
      <c r="Z1714" s="7"/>
      <c r="AA1714" s="7">
        <v>3</v>
      </c>
      <c r="AB1714" s="7">
        <v>10</v>
      </c>
      <c r="AC1714" s="7"/>
      <c r="AD1714" s="7"/>
      <c r="AE1714" s="7"/>
      <c r="AF1714" s="7"/>
      <c r="AG1714" s="7"/>
      <c r="AH1714" s="7">
        <v>0</v>
      </c>
    </row>
    <row r="1715" spans="1:34" ht="14.25" customHeight="1">
      <c r="A1715" s="27">
        <v>42522</v>
      </c>
      <c r="B1715" s="7" t="s">
        <v>268</v>
      </c>
      <c r="C1715" s="7" t="s">
        <v>1863</v>
      </c>
      <c r="D1715" s="7" t="s">
        <v>734</v>
      </c>
      <c r="E1715" s="7" t="s">
        <v>1843</v>
      </c>
      <c r="F1715" s="7">
        <v>86</v>
      </c>
      <c r="G1715" s="7">
        <v>33</v>
      </c>
      <c r="H1715" s="7">
        <v>13</v>
      </c>
      <c r="I1715" s="7" t="s">
        <v>99</v>
      </c>
      <c r="J1715" s="7">
        <v>20</v>
      </c>
      <c r="K1715" s="7" t="s">
        <v>99</v>
      </c>
      <c r="L1715" s="7" t="s">
        <v>99</v>
      </c>
      <c r="M1715" s="7" t="s">
        <v>99</v>
      </c>
      <c r="N1715" s="7" t="s">
        <v>99</v>
      </c>
      <c r="O1715" s="7" t="s">
        <v>99</v>
      </c>
      <c r="P1715" s="7">
        <v>4</v>
      </c>
      <c r="Q1715" s="7">
        <v>1</v>
      </c>
      <c r="R1715" s="7">
        <v>0</v>
      </c>
      <c r="S1715" s="7">
        <v>1</v>
      </c>
      <c r="T1715" s="7">
        <v>3</v>
      </c>
      <c r="U1715" s="7">
        <v>3</v>
      </c>
      <c r="V1715" s="7">
        <v>1</v>
      </c>
      <c r="W1715" s="7">
        <v>0</v>
      </c>
      <c r="X1715" s="7">
        <v>0</v>
      </c>
      <c r="Y1715" s="7">
        <v>2</v>
      </c>
      <c r="Z1715" s="7"/>
      <c r="AA1715" s="7">
        <v>2</v>
      </c>
      <c r="AB1715" s="7">
        <v>3</v>
      </c>
      <c r="AC1715" s="7"/>
      <c r="AD1715" s="7"/>
      <c r="AE1715" s="7"/>
      <c r="AF1715" s="7"/>
      <c r="AG1715" s="7"/>
      <c r="AH1715" s="7">
        <v>0</v>
      </c>
    </row>
    <row r="1716" spans="1:34" ht="14.25" customHeight="1">
      <c r="A1716" s="27">
        <v>42522</v>
      </c>
      <c r="B1716" s="7" t="s">
        <v>268</v>
      </c>
      <c r="C1716" s="7" t="s">
        <v>1863</v>
      </c>
      <c r="D1716" s="7" t="s">
        <v>734</v>
      </c>
      <c r="E1716" s="7" t="s">
        <v>943</v>
      </c>
      <c r="F1716" s="7">
        <v>148</v>
      </c>
      <c r="G1716" s="7">
        <v>58</v>
      </c>
      <c r="H1716" s="7">
        <v>25</v>
      </c>
      <c r="I1716" s="7" t="s">
        <v>99</v>
      </c>
      <c r="J1716" s="7">
        <v>31</v>
      </c>
      <c r="K1716" s="7" t="s">
        <v>99</v>
      </c>
      <c r="L1716" s="7" t="s">
        <v>99</v>
      </c>
      <c r="M1716" s="7" t="s">
        <v>99</v>
      </c>
      <c r="N1716" s="7" t="s">
        <v>99</v>
      </c>
      <c r="O1716" s="7" t="s">
        <v>99</v>
      </c>
      <c r="P1716" s="7">
        <v>6</v>
      </c>
      <c r="Q1716" s="7">
        <v>2</v>
      </c>
      <c r="R1716" s="7">
        <v>0</v>
      </c>
      <c r="S1716" s="7">
        <v>4</v>
      </c>
      <c r="T1716" s="7">
        <v>3</v>
      </c>
      <c r="U1716" s="7">
        <v>4</v>
      </c>
      <c r="V1716" s="7">
        <v>1</v>
      </c>
      <c r="W1716" s="7">
        <v>0</v>
      </c>
      <c r="X1716" s="7">
        <v>0</v>
      </c>
      <c r="Y1716" s="7">
        <v>4</v>
      </c>
      <c r="Z1716" s="7"/>
      <c r="AA1716" s="7">
        <v>3</v>
      </c>
      <c r="AB1716" s="7">
        <v>7</v>
      </c>
      <c r="AC1716" s="7"/>
      <c r="AD1716" s="7"/>
      <c r="AE1716" s="7"/>
      <c r="AF1716" s="7"/>
      <c r="AG1716" s="7"/>
      <c r="AH1716" s="7">
        <v>0</v>
      </c>
    </row>
    <row r="1717" spans="1:34" ht="14.25" customHeight="1">
      <c r="A1717" s="27">
        <v>42522</v>
      </c>
      <c r="B1717" s="7" t="s">
        <v>268</v>
      </c>
      <c r="C1717" s="7" t="s">
        <v>1863</v>
      </c>
      <c r="D1717" s="7" t="s">
        <v>734</v>
      </c>
      <c r="E1717" s="7" t="s">
        <v>1861</v>
      </c>
      <c r="F1717" s="7">
        <v>54</v>
      </c>
      <c r="G1717" s="7">
        <v>23</v>
      </c>
      <c r="H1717" s="7">
        <v>8</v>
      </c>
      <c r="I1717" s="7" t="s">
        <v>99</v>
      </c>
      <c r="J1717" s="7">
        <v>7</v>
      </c>
      <c r="K1717" s="7" t="s">
        <v>99</v>
      </c>
      <c r="L1717" s="7" t="s">
        <v>99</v>
      </c>
      <c r="M1717" s="7" t="s">
        <v>99</v>
      </c>
      <c r="N1717" s="7" t="s">
        <v>99</v>
      </c>
      <c r="O1717" s="7" t="s">
        <v>99</v>
      </c>
      <c r="P1717" s="7">
        <v>1</v>
      </c>
      <c r="Q1717" s="7">
        <v>1</v>
      </c>
      <c r="R1717" s="7">
        <v>0</v>
      </c>
      <c r="S1717" s="7">
        <v>2</v>
      </c>
      <c r="T1717" s="7">
        <v>0</v>
      </c>
      <c r="U1717" s="7">
        <v>3</v>
      </c>
      <c r="V1717" s="7">
        <v>0</v>
      </c>
      <c r="W1717" s="7">
        <v>0</v>
      </c>
      <c r="X1717" s="7">
        <v>0</v>
      </c>
      <c r="Y1717" s="7">
        <v>1</v>
      </c>
      <c r="Z1717" s="7"/>
      <c r="AA1717" s="7">
        <v>3</v>
      </c>
      <c r="AB1717" s="7">
        <v>5</v>
      </c>
      <c r="AC1717" s="7"/>
      <c r="AD1717" s="7"/>
      <c r="AE1717" s="7"/>
      <c r="AF1717" s="7"/>
      <c r="AG1717" s="7"/>
      <c r="AH1717" s="7">
        <v>0</v>
      </c>
    </row>
    <row r="1718" spans="1:34" ht="14.25" customHeight="1">
      <c r="A1718" s="27">
        <v>42522</v>
      </c>
      <c r="B1718" s="7" t="s">
        <v>268</v>
      </c>
      <c r="C1718" s="7" t="s">
        <v>1863</v>
      </c>
      <c r="D1718" s="7" t="s">
        <v>734</v>
      </c>
      <c r="E1718" s="7" t="s">
        <v>1862</v>
      </c>
      <c r="F1718" s="7">
        <v>94</v>
      </c>
      <c r="G1718" s="7">
        <v>35</v>
      </c>
      <c r="H1718" s="7">
        <v>17</v>
      </c>
      <c r="I1718" s="7" t="s">
        <v>99</v>
      </c>
      <c r="J1718" s="7">
        <v>24</v>
      </c>
      <c r="K1718" s="7" t="s">
        <v>99</v>
      </c>
      <c r="L1718" s="7" t="s">
        <v>99</v>
      </c>
      <c r="M1718" s="7" t="s">
        <v>99</v>
      </c>
      <c r="N1718" s="7" t="s">
        <v>99</v>
      </c>
      <c r="O1718" s="7" t="s">
        <v>99</v>
      </c>
      <c r="P1718" s="7">
        <v>5</v>
      </c>
      <c r="Q1718" s="7">
        <v>1</v>
      </c>
      <c r="R1718" s="7">
        <v>0</v>
      </c>
      <c r="S1718" s="7">
        <v>2</v>
      </c>
      <c r="T1718" s="7">
        <v>3</v>
      </c>
      <c r="U1718" s="7">
        <v>1</v>
      </c>
      <c r="V1718" s="7">
        <v>1</v>
      </c>
      <c r="W1718" s="7">
        <v>0</v>
      </c>
      <c r="X1718" s="7">
        <v>0</v>
      </c>
      <c r="Y1718" s="7">
        <v>3</v>
      </c>
      <c r="Z1718" s="7"/>
      <c r="AA1718" s="7">
        <v>0</v>
      </c>
      <c r="AB1718" s="7">
        <v>2</v>
      </c>
      <c r="AC1718" s="7"/>
      <c r="AD1718" s="7"/>
      <c r="AE1718" s="7"/>
      <c r="AF1718" s="7"/>
      <c r="AG1718" s="7"/>
      <c r="AH1718" s="7">
        <v>0</v>
      </c>
    </row>
    <row r="1719" spans="1:34" ht="14.25" customHeight="1">
      <c r="A1719" s="27">
        <v>42522</v>
      </c>
      <c r="B1719" s="7" t="s">
        <v>268</v>
      </c>
      <c r="C1719" s="7" t="s">
        <v>1865</v>
      </c>
      <c r="D1719" s="7" t="s">
        <v>734</v>
      </c>
      <c r="E1719" s="7" t="s">
        <v>1843</v>
      </c>
      <c r="F1719" s="7">
        <v>45</v>
      </c>
      <c r="G1719" s="7">
        <v>14</v>
      </c>
      <c r="H1719" s="7">
        <v>7</v>
      </c>
      <c r="I1719" s="7" t="s">
        <v>99</v>
      </c>
      <c r="J1719" s="7">
        <v>13</v>
      </c>
      <c r="K1719" s="7" t="s">
        <v>99</v>
      </c>
      <c r="L1719" s="7" t="s">
        <v>99</v>
      </c>
      <c r="M1719" s="7" t="s">
        <v>99</v>
      </c>
      <c r="N1719" s="7" t="s">
        <v>99</v>
      </c>
      <c r="O1719" s="7" t="s">
        <v>99</v>
      </c>
      <c r="P1719" s="7">
        <v>0</v>
      </c>
      <c r="Q1719" s="7">
        <v>1</v>
      </c>
      <c r="R1719" s="7">
        <v>2</v>
      </c>
      <c r="S1719" s="7">
        <v>0</v>
      </c>
      <c r="T1719" s="7">
        <v>4</v>
      </c>
      <c r="U1719" s="7">
        <v>1</v>
      </c>
      <c r="V1719" s="7">
        <v>0</v>
      </c>
      <c r="W1719" s="7">
        <v>0</v>
      </c>
      <c r="X1719" s="7">
        <v>0</v>
      </c>
      <c r="Y1719" s="7">
        <v>1</v>
      </c>
      <c r="Z1719" s="7"/>
      <c r="AA1719" s="7">
        <v>1</v>
      </c>
      <c r="AB1719" s="7">
        <v>1</v>
      </c>
      <c r="AC1719" s="7"/>
      <c r="AD1719" s="7"/>
      <c r="AE1719" s="7"/>
      <c r="AF1719" s="7"/>
      <c r="AG1719" s="7"/>
      <c r="AH1719" s="7">
        <v>0</v>
      </c>
    </row>
    <row r="1720" spans="1:34" ht="14.25" customHeight="1">
      <c r="A1720" s="27">
        <v>42522</v>
      </c>
      <c r="B1720" s="7" t="s">
        <v>268</v>
      </c>
      <c r="C1720" s="7" t="s">
        <v>1865</v>
      </c>
      <c r="D1720" s="7" t="s">
        <v>734</v>
      </c>
      <c r="E1720" s="7" t="s">
        <v>943</v>
      </c>
      <c r="F1720" s="7">
        <v>549</v>
      </c>
      <c r="G1720" s="7">
        <v>305</v>
      </c>
      <c r="H1720" s="7">
        <v>72</v>
      </c>
      <c r="I1720" s="7" t="s">
        <v>99</v>
      </c>
      <c r="J1720" s="7">
        <v>71</v>
      </c>
      <c r="K1720" s="7" t="s">
        <v>99</v>
      </c>
      <c r="L1720" s="7" t="s">
        <v>99</v>
      </c>
      <c r="M1720" s="7" t="s">
        <v>99</v>
      </c>
      <c r="N1720" s="7" t="s">
        <v>99</v>
      </c>
      <c r="O1720" s="7" t="s">
        <v>99</v>
      </c>
      <c r="P1720" s="7">
        <v>0</v>
      </c>
      <c r="Q1720" s="7">
        <v>4</v>
      </c>
      <c r="R1720" s="7">
        <v>3</v>
      </c>
      <c r="S1720" s="7">
        <v>0</v>
      </c>
      <c r="T1720" s="7">
        <v>35</v>
      </c>
      <c r="U1720" s="7">
        <v>32</v>
      </c>
      <c r="V1720" s="7">
        <v>0</v>
      </c>
      <c r="W1720" s="7">
        <v>0</v>
      </c>
      <c r="X1720" s="7">
        <v>0</v>
      </c>
      <c r="Y1720" s="7">
        <v>4</v>
      </c>
      <c r="Z1720" s="7"/>
      <c r="AA1720" s="7">
        <v>6</v>
      </c>
      <c r="AB1720" s="7">
        <v>17</v>
      </c>
      <c r="AC1720" s="7"/>
      <c r="AD1720" s="7"/>
      <c r="AE1720" s="7"/>
      <c r="AF1720" s="7"/>
      <c r="AG1720" s="7"/>
      <c r="AH1720" s="7">
        <v>0</v>
      </c>
    </row>
    <row r="1721" spans="1:34" ht="14.25" customHeight="1">
      <c r="A1721" s="27">
        <v>42522</v>
      </c>
      <c r="B1721" s="7" t="s">
        <v>268</v>
      </c>
      <c r="C1721" s="7" t="s">
        <v>1865</v>
      </c>
      <c r="D1721" s="7" t="s">
        <v>734</v>
      </c>
      <c r="E1721" s="7" t="s">
        <v>1861</v>
      </c>
      <c r="F1721" s="7">
        <v>260</v>
      </c>
      <c r="G1721" s="7">
        <v>129</v>
      </c>
      <c r="H1721" s="7">
        <v>27</v>
      </c>
      <c r="I1721" s="7" t="s">
        <v>99</v>
      </c>
      <c r="J1721" s="7">
        <v>45</v>
      </c>
      <c r="K1721" s="7" t="s">
        <v>99</v>
      </c>
      <c r="L1721" s="7" t="s">
        <v>99</v>
      </c>
      <c r="M1721" s="7" t="s">
        <v>99</v>
      </c>
      <c r="N1721" s="7" t="s">
        <v>99</v>
      </c>
      <c r="O1721" s="7" t="s">
        <v>99</v>
      </c>
      <c r="P1721" s="7">
        <v>0</v>
      </c>
      <c r="Q1721" s="7">
        <v>0</v>
      </c>
      <c r="R1721" s="7">
        <v>0</v>
      </c>
      <c r="S1721" s="7">
        <v>0</v>
      </c>
      <c r="T1721" s="7">
        <v>15</v>
      </c>
      <c r="U1721" s="7">
        <v>32</v>
      </c>
      <c r="V1721" s="7">
        <v>0</v>
      </c>
      <c r="W1721" s="7">
        <v>0</v>
      </c>
      <c r="X1721" s="7">
        <v>0</v>
      </c>
      <c r="Y1721" s="7">
        <v>0</v>
      </c>
      <c r="Z1721" s="7"/>
      <c r="AA1721" s="7">
        <v>3</v>
      </c>
      <c r="AB1721" s="7">
        <v>9</v>
      </c>
      <c r="AC1721" s="7"/>
      <c r="AD1721" s="7"/>
      <c r="AE1721" s="7"/>
      <c r="AF1721" s="7"/>
      <c r="AG1721" s="7"/>
      <c r="AH1721" s="7">
        <v>0</v>
      </c>
    </row>
    <row r="1722" spans="1:34" ht="14.25" customHeight="1">
      <c r="A1722" s="27">
        <v>42522</v>
      </c>
      <c r="B1722" s="7" t="s">
        <v>268</v>
      </c>
      <c r="C1722" s="7" t="s">
        <v>1865</v>
      </c>
      <c r="D1722" s="7" t="s">
        <v>734</v>
      </c>
      <c r="E1722" s="7" t="s">
        <v>1862</v>
      </c>
      <c r="F1722" s="7">
        <v>289</v>
      </c>
      <c r="G1722" s="7">
        <v>176</v>
      </c>
      <c r="H1722" s="7">
        <v>45</v>
      </c>
      <c r="I1722" s="7" t="s">
        <v>99</v>
      </c>
      <c r="J1722" s="7">
        <v>26</v>
      </c>
      <c r="K1722" s="7" t="s">
        <v>99</v>
      </c>
      <c r="L1722" s="7" t="s">
        <v>99</v>
      </c>
      <c r="M1722" s="7" t="s">
        <v>99</v>
      </c>
      <c r="N1722" s="7" t="s">
        <v>99</v>
      </c>
      <c r="O1722" s="7" t="s">
        <v>99</v>
      </c>
      <c r="P1722" s="7">
        <v>0</v>
      </c>
      <c r="Q1722" s="7">
        <v>4</v>
      </c>
      <c r="R1722" s="7">
        <v>3</v>
      </c>
      <c r="S1722" s="7">
        <v>0</v>
      </c>
      <c r="T1722" s="7">
        <v>20</v>
      </c>
      <c r="U1722" s="7">
        <v>0</v>
      </c>
      <c r="V1722" s="7">
        <v>0</v>
      </c>
      <c r="W1722" s="7">
        <v>0</v>
      </c>
      <c r="X1722" s="7">
        <v>0</v>
      </c>
      <c r="Y1722" s="7">
        <v>4</v>
      </c>
      <c r="Z1722" s="7"/>
      <c r="AA1722" s="7">
        <v>3</v>
      </c>
      <c r="AB1722" s="7">
        <v>8</v>
      </c>
      <c r="AC1722" s="7"/>
      <c r="AD1722" s="7"/>
      <c r="AE1722" s="7"/>
      <c r="AF1722" s="7"/>
      <c r="AG1722" s="7"/>
      <c r="AH1722" s="7">
        <v>0</v>
      </c>
    </row>
    <row r="1723" spans="1:34" ht="14.25" customHeight="1">
      <c r="A1723" s="27">
        <v>42522</v>
      </c>
      <c r="B1723" s="7" t="s">
        <v>268</v>
      </c>
      <c r="C1723" s="7" t="s">
        <v>1865</v>
      </c>
      <c r="D1723" s="7" t="s">
        <v>1866</v>
      </c>
      <c r="E1723" s="7" t="s">
        <v>1843</v>
      </c>
      <c r="F1723" s="7">
        <v>45</v>
      </c>
      <c r="G1723" s="7">
        <v>14</v>
      </c>
      <c r="H1723" s="7">
        <v>7</v>
      </c>
      <c r="I1723" s="7" t="s">
        <v>99</v>
      </c>
      <c r="J1723" s="7">
        <v>13</v>
      </c>
      <c r="K1723" s="7" t="s">
        <v>99</v>
      </c>
      <c r="L1723" s="7" t="s">
        <v>99</v>
      </c>
      <c r="M1723" s="7" t="s">
        <v>99</v>
      </c>
      <c r="N1723" s="7" t="s">
        <v>99</v>
      </c>
      <c r="O1723" s="7" t="s">
        <v>99</v>
      </c>
      <c r="P1723" s="7">
        <v>0</v>
      </c>
      <c r="Q1723" s="7">
        <v>1</v>
      </c>
      <c r="R1723" s="7">
        <v>2</v>
      </c>
      <c r="S1723" s="7">
        <v>0</v>
      </c>
      <c r="T1723" s="7">
        <v>4</v>
      </c>
      <c r="U1723" s="7">
        <v>1</v>
      </c>
      <c r="V1723" s="7">
        <v>0</v>
      </c>
      <c r="W1723" s="7">
        <v>0</v>
      </c>
      <c r="X1723" s="7">
        <v>0</v>
      </c>
      <c r="Y1723" s="7">
        <v>1</v>
      </c>
      <c r="Z1723" s="7"/>
      <c r="AA1723" s="7">
        <v>1</v>
      </c>
      <c r="AB1723" s="7">
        <v>1</v>
      </c>
      <c r="AC1723" s="7"/>
      <c r="AD1723" s="7"/>
      <c r="AE1723" s="7"/>
      <c r="AF1723" s="7"/>
      <c r="AG1723" s="7"/>
      <c r="AH1723" s="7">
        <v>0</v>
      </c>
    </row>
    <row r="1724" spans="1:34" ht="14.25" customHeight="1">
      <c r="A1724" s="27">
        <v>42522</v>
      </c>
      <c r="B1724" s="7" t="s">
        <v>268</v>
      </c>
      <c r="C1724" s="7" t="s">
        <v>1865</v>
      </c>
      <c r="D1724" s="7" t="s">
        <v>1866</v>
      </c>
      <c r="E1724" s="7" t="s">
        <v>943</v>
      </c>
      <c r="F1724" s="7">
        <v>549</v>
      </c>
      <c r="G1724" s="7">
        <v>305</v>
      </c>
      <c r="H1724" s="7">
        <v>72</v>
      </c>
      <c r="I1724" s="7" t="s">
        <v>99</v>
      </c>
      <c r="J1724" s="7">
        <v>71</v>
      </c>
      <c r="K1724" s="7" t="s">
        <v>99</v>
      </c>
      <c r="L1724" s="7" t="s">
        <v>99</v>
      </c>
      <c r="M1724" s="7" t="s">
        <v>99</v>
      </c>
      <c r="N1724" s="7" t="s">
        <v>99</v>
      </c>
      <c r="O1724" s="7" t="s">
        <v>99</v>
      </c>
      <c r="P1724" s="7">
        <v>0</v>
      </c>
      <c r="Q1724" s="7">
        <v>4</v>
      </c>
      <c r="R1724" s="7">
        <v>3</v>
      </c>
      <c r="S1724" s="7">
        <v>0</v>
      </c>
      <c r="T1724" s="7">
        <v>35</v>
      </c>
      <c r="U1724" s="7">
        <v>32</v>
      </c>
      <c r="V1724" s="7">
        <v>0</v>
      </c>
      <c r="W1724" s="7">
        <v>0</v>
      </c>
      <c r="X1724" s="7">
        <v>0</v>
      </c>
      <c r="Y1724" s="7">
        <v>4</v>
      </c>
      <c r="Z1724" s="7"/>
      <c r="AA1724" s="7">
        <v>6</v>
      </c>
      <c r="AB1724" s="7">
        <v>17</v>
      </c>
      <c r="AC1724" s="7"/>
      <c r="AD1724" s="7"/>
      <c r="AE1724" s="7"/>
      <c r="AF1724" s="7"/>
      <c r="AG1724" s="7"/>
      <c r="AH1724" s="7">
        <v>0</v>
      </c>
    </row>
    <row r="1725" spans="1:34" ht="14.25" customHeight="1">
      <c r="A1725" s="27">
        <v>42522</v>
      </c>
      <c r="B1725" s="7" t="s">
        <v>268</v>
      </c>
      <c r="C1725" s="7" t="s">
        <v>1865</v>
      </c>
      <c r="D1725" s="7" t="s">
        <v>1866</v>
      </c>
      <c r="E1725" s="7" t="s">
        <v>1861</v>
      </c>
      <c r="F1725" s="7">
        <v>260</v>
      </c>
      <c r="G1725" s="7">
        <v>129</v>
      </c>
      <c r="H1725" s="7">
        <v>27</v>
      </c>
      <c r="I1725" s="7" t="s">
        <v>99</v>
      </c>
      <c r="J1725" s="7">
        <v>45</v>
      </c>
      <c r="K1725" s="7" t="s">
        <v>99</v>
      </c>
      <c r="L1725" s="7" t="s">
        <v>99</v>
      </c>
      <c r="M1725" s="7" t="s">
        <v>99</v>
      </c>
      <c r="N1725" s="7" t="s">
        <v>99</v>
      </c>
      <c r="O1725" s="7" t="s">
        <v>99</v>
      </c>
      <c r="P1725" s="7">
        <v>0</v>
      </c>
      <c r="Q1725" s="7">
        <v>0</v>
      </c>
      <c r="R1725" s="7">
        <v>0</v>
      </c>
      <c r="S1725" s="7">
        <v>0</v>
      </c>
      <c r="T1725" s="7">
        <v>15</v>
      </c>
      <c r="U1725" s="7">
        <v>32</v>
      </c>
      <c r="V1725" s="7">
        <v>0</v>
      </c>
      <c r="W1725" s="7">
        <v>0</v>
      </c>
      <c r="X1725" s="7">
        <v>0</v>
      </c>
      <c r="Y1725" s="7">
        <v>0</v>
      </c>
      <c r="Z1725" s="7"/>
      <c r="AA1725" s="7">
        <v>3</v>
      </c>
      <c r="AB1725" s="7">
        <v>9</v>
      </c>
      <c r="AC1725" s="7"/>
      <c r="AD1725" s="7"/>
      <c r="AE1725" s="7"/>
      <c r="AF1725" s="7"/>
      <c r="AG1725" s="7"/>
      <c r="AH1725" s="7">
        <v>0</v>
      </c>
    </row>
    <row r="1726" spans="1:34" ht="14.25" customHeight="1">
      <c r="A1726" s="27">
        <v>42522</v>
      </c>
      <c r="B1726" s="7" t="s">
        <v>268</v>
      </c>
      <c r="C1726" s="7" t="s">
        <v>1865</v>
      </c>
      <c r="D1726" s="7" t="s">
        <v>1866</v>
      </c>
      <c r="E1726" s="7" t="s">
        <v>1862</v>
      </c>
      <c r="F1726" s="7">
        <v>289</v>
      </c>
      <c r="G1726" s="7">
        <v>176</v>
      </c>
      <c r="H1726" s="7">
        <v>45</v>
      </c>
      <c r="I1726" s="7" t="s">
        <v>99</v>
      </c>
      <c r="J1726" s="7">
        <v>26</v>
      </c>
      <c r="K1726" s="7" t="s">
        <v>99</v>
      </c>
      <c r="L1726" s="7" t="s">
        <v>99</v>
      </c>
      <c r="M1726" s="7" t="s">
        <v>99</v>
      </c>
      <c r="N1726" s="7" t="s">
        <v>99</v>
      </c>
      <c r="O1726" s="7" t="s">
        <v>99</v>
      </c>
      <c r="P1726" s="7">
        <v>0</v>
      </c>
      <c r="Q1726" s="7">
        <v>4</v>
      </c>
      <c r="R1726" s="7">
        <v>3</v>
      </c>
      <c r="S1726" s="7">
        <v>0</v>
      </c>
      <c r="T1726" s="7">
        <v>20</v>
      </c>
      <c r="U1726" s="7">
        <v>0</v>
      </c>
      <c r="V1726" s="7">
        <v>0</v>
      </c>
      <c r="W1726" s="7">
        <v>0</v>
      </c>
      <c r="X1726" s="7">
        <v>0</v>
      </c>
      <c r="Y1726" s="7">
        <v>4</v>
      </c>
      <c r="Z1726" s="7"/>
      <c r="AA1726" s="7">
        <v>3</v>
      </c>
      <c r="AB1726" s="7">
        <v>8</v>
      </c>
      <c r="AC1726" s="7"/>
      <c r="AD1726" s="7"/>
      <c r="AE1726" s="7"/>
      <c r="AF1726" s="7"/>
      <c r="AG1726" s="7"/>
      <c r="AH1726" s="7">
        <v>0</v>
      </c>
    </row>
    <row r="1727" spans="1:34" ht="14.25" customHeight="1">
      <c r="A1727" s="27">
        <v>42522</v>
      </c>
      <c r="B1727" s="7" t="s">
        <v>268</v>
      </c>
      <c r="C1727" s="7" t="s">
        <v>1865</v>
      </c>
      <c r="D1727" s="7" t="s">
        <v>1374</v>
      </c>
      <c r="E1727" s="7" t="s">
        <v>1843</v>
      </c>
      <c r="F1727" s="7">
        <v>0</v>
      </c>
      <c r="G1727" s="7">
        <v>0</v>
      </c>
      <c r="H1727" s="7">
        <v>0</v>
      </c>
      <c r="I1727" s="7">
        <v>0</v>
      </c>
      <c r="J1727" s="7">
        <v>0</v>
      </c>
      <c r="K1727" s="7">
        <v>0</v>
      </c>
      <c r="L1727" s="7">
        <v>0</v>
      </c>
      <c r="M1727" s="7">
        <v>0</v>
      </c>
      <c r="N1727" s="7">
        <v>0</v>
      </c>
      <c r="O1727" s="7">
        <v>0</v>
      </c>
      <c r="P1727" s="7">
        <v>0</v>
      </c>
      <c r="Q1727" s="7">
        <v>0</v>
      </c>
      <c r="R1727" s="7">
        <v>0</v>
      </c>
      <c r="S1727" s="7">
        <v>0</v>
      </c>
      <c r="T1727" s="7">
        <v>0</v>
      </c>
      <c r="U1727" s="7">
        <v>0</v>
      </c>
      <c r="V1727" s="7">
        <v>0</v>
      </c>
      <c r="W1727" s="7">
        <v>0</v>
      </c>
      <c r="X1727" s="7">
        <v>0</v>
      </c>
      <c r="Y1727" s="7">
        <v>0</v>
      </c>
      <c r="Z1727" s="7"/>
      <c r="AA1727" s="7">
        <v>0</v>
      </c>
      <c r="AB1727" s="7">
        <v>0</v>
      </c>
      <c r="AC1727" s="7"/>
      <c r="AD1727" s="7"/>
      <c r="AE1727" s="7"/>
      <c r="AF1727" s="7"/>
      <c r="AG1727" s="7"/>
      <c r="AH1727" s="7">
        <v>0</v>
      </c>
    </row>
    <row r="1728" spans="1:34" ht="14.25" customHeight="1">
      <c r="A1728" s="27">
        <v>42522</v>
      </c>
      <c r="B1728" s="7" t="s">
        <v>268</v>
      </c>
      <c r="C1728" s="7" t="s">
        <v>1865</v>
      </c>
      <c r="D1728" s="7" t="s">
        <v>1374</v>
      </c>
      <c r="E1728" s="7" t="s">
        <v>943</v>
      </c>
      <c r="F1728" s="7">
        <v>0</v>
      </c>
      <c r="G1728" s="7">
        <v>0</v>
      </c>
      <c r="H1728" s="7">
        <v>0</v>
      </c>
      <c r="I1728" s="7">
        <v>0</v>
      </c>
      <c r="J1728" s="7">
        <v>0</v>
      </c>
      <c r="K1728" s="7">
        <v>0</v>
      </c>
      <c r="L1728" s="7">
        <v>0</v>
      </c>
      <c r="M1728" s="7">
        <v>0</v>
      </c>
      <c r="N1728" s="7">
        <v>0</v>
      </c>
      <c r="O1728" s="7">
        <v>0</v>
      </c>
      <c r="P1728" s="7">
        <v>0</v>
      </c>
      <c r="Q1728" s="7">
        <v>0</v>
      </c>
      <c r="R1728" s="7">
        <v>0</v>
      </c>
      <c r="S1728" s="7">
        <v>0</v>
      </c>
      <c r="T1728" s="7">
        <v>0</v>
      </c>
      <c r="U1728" s="7">
        <v>0</v>
      </c>
      <c r="V1728" s="7">
        <v>0</v>
      </c>
      <c r="W1728" s="7">
        <v>0</v>
      </c>
      <c r="X1728" s="7">
        <v>0</v>
      </c>
      <c r="Y1728" s="7">
        <v>0</v>
      </c>
      <c r="Z1728" s="7"/>
      <c r="AA1728" s="7">
        <v>0</v>
      </c>
      <c r="AB1728" s="7">
        <v>0</v>
      </c>
      <c r="AC1728" s="7"/>
      <c r="AD1728" s="7"/>
      <c r="AE1728" s="7"/>
      <c r="AF1728" s="7"/>
      <c r="AG1728" s="7"/>
      <c r="AH1728" s="7">
        <v>0</v>
      </c>
    </row>
    <row r="1729" spans="1:34" ht="14.25" customHeight="1">
      <c r="A1729" s="27">
        <v>42522</v>
      </c>
      <c r="B1729" s="7" t="s">
        <v>268</v>
      </c>
      <c r="C1729" s="7" t="s">
        <v>1865</v>
      </c>
      <c r="D1729" s="7" t="s">
        <v>1374</v>
      </c>
      <c r="E1729" s="7" t="s">
        <v>1861</v>
      </c>
      <c r="F1729" s="7">
        <v>0</v>
      </c>
      <c r="G1729" s="7">
        <v>0</v>
      </c>
      <c r="H1729" s="7">
        <v>0</v>
      </c>
      <c r="I1729" s="7">
        <v>0</v>
      </c>
      <c r="J1729" s="7">
        <v>0</v>
      </c>
      <c r="K1729" s="7">
        <v>0</v>
      </c>
      <c r="L1729" s="7">
        <v>0</v>
      </c>
      <c r="M1729" s="7">
        <v>0</v>
      </c>
      <c r="N1729" s="7">
        <v>0</v>
      </c>
      <c r="O1729" s="7">
        <v>0</v>
      </c>
      <c r="P1729" s="7">
        <v>0</v>
      </c>
      <c r="Q1729" s="7">
        <v>0</v>
      </c>
      <c r="R1729" s="7">
        <v>0</v>
      </c>
      <c r="S1729" s="7">
        <v>0</v>
      </c>
      <c r="T1729" s="7">
        <v>0</v>
      </c>
      <c r="U1729" s="7">
        <v>0</v>
      </c>
      <c r="V1729" s="7">
        <v>0</v>
      </c>
      <c r="W1729" s="7">
        <v>0</v>
      </c>
      <c r="X1729" s="7">
        <v>0</v>
      </c>
      <c r="Y1729" s="7">
        <v>0</v>
      </c>
      <c r="Z1729" s="7"/>
      <c r="AA1729" s="7">
        <v>0</v>
      </c>
      <c r="AB1729" s="7">
        <v>0</v>
      </c>
      <c r="AC1729" s="7"/>
      <c r="AD1729" s="7"/>
      <c r="AE1729" s="7"/>
      <c r="AF1729" s="7"/>
      <c r="AG1729" s="7"/>
      <c r="AH1729" s="7">
        <v>0</v>
      </c>
    </row>
    <row r="1730" spans="1:34" ht="14.25" customHeight="1">
      <c r="A1730" s="27">
        <v>42522</v>
      </c>
      <c r="B1730" s="7" t="s">
        <v>268</v>
      </c>
      <c r="C1730" s="7" t="s">
        <v>1865</v>
      </c>
      <c r="D1730" s="7" t="s">
        <v>1374</v>
      </c>
      <c r="E1730" s="7" t="s">
        <v>1862</v>
      </c>
      <c r="F1730" s="7">
        <v>0</v>
      </c>
      <c r="G1730" s="7">
        <v>0</v>
      </c>
      <c r="H1730" s="7">
        <v>0</v>
      </c>
      <c r="I1730" s="7">
        <v>0</v>
      </c>
      <c r="J1730" s="7">
        <v>0</v>
      </c>
      <c r="K1730" s="7">
        <v>0</v>
      </c>
      <c r="L1730" s="7">
        <v>0</v>
      </c>
      <c r="M1730" s="7">
        <v>0</v>
      </c>
      <c r="N1730" s="7">
        <v>0</v>
      </c>
      <c r="O1730" s="7">
        <v>0</v>
      </c>
      <c r="P1730" s="7">
        <v>0</v>
      </c>
      <c r="Q1730" s="7">
        <v>0</v>
      </c>
      <c r="R1730" s="7">
        <v>0</v>
      </c>
      <c r="S1730" s="7">
        <v>0</v>
      </c>
      <c r="T1730" s="7">
        <v>0</v>
      </c>
      <c r="U1730" s="7">
        <v>0</v>
      </c>
      <c r="V1730" s="7">
        <v>0</v>
      </c>
      <c r="W1730" s="7">
        <v>0</v>
      </c>
      <c r="X1730" s="7">
        <v>0</v>
      </c>
      <c r="Y1730" s="7">
        <v>0</v>
      </c>
      <c r="Z1730" s="7"/>
      <c r="AA1730" s="7">
        <v>0</v>
      </c>
      <c r="AB1730" s="7">
        <v>0</v>
      </c>
      <c r="AC1730" s="7"/>
      <c r="AD1730" s="7"/>
      <c r="AE1730" s="7"/>
      <c r="AF1730" s="7"/>
      <c r="AG1730" s="7"/>
      <c r="AH1730" s="7">
        <v>0</v>
      </c>
    </row>
    <row r="1731" spans="1:34" ht="14.25" customHeight="1">
      <c r="A1731" s="27">
        <v>42522</v>
      </c>
      <c r="B1731" s="7" t="s">
        <v>268</v>
      </c>
      <c r="C1731" s="7" t="s">
        <v>405</v>
      </c>
      <c r="D1731" s="7" t="s">
        <v>734</v>
      </c>
      <c r="E1731" s="7" t="s">
        <v>1843</v>
      </c>
      <c r="F1731" s="7">
        <v>0</v>
      </c>
      <c r="G1731" s="7">
        <v>0</v>
      </c>
      <c r="H1731" s="7">
        <v>0</v>
      </c>
      <c r="I1731" s="7">
        <v>0</v>
      </c>
      <c r="J1731" s="7">
        <v>0</v>
      </c>
      <c r="K1731" s="7">
        <v>0</v>
      </c>
      <c r="L1731" s="7">
        <v>0</v>
      </c>
      <c r="M1731" s="7">
        <v>0</v>
      </c>
      <c r="N1731" s="7">
        <v>0</v>
      </c>
      <c r="O1731" s="7">
        <v>0</v>
      </c>
      <c r="P1731" s="7">
        <v>0</v>
      </c>
      <c r="Q1731" s="7">
        <v>0</v>
      </c>
      <c r="R1731" s="7">
        <v>0</v>
      </c>
      <c r="S1731" s="7">
        <v>0</v>
      </c>
      <c r="T1731" s="7">
        <v>0</v>
      </c>
      <c r="U1731" s="7">
        <v>0</v>
      </c>
      <c r="V1731" s="7">
        <v>0</v>
      </c>
      <c r="W1731" s="7">
        <v>0</v>
      </c>
      <c r="X1731" s="7">
        <v>0</v>
      </c>
      <c r="Y1731" s="7">
        <v>0</v>
      </c>
      <c r="Z1731" s="7"/>
      <c r="AA1731" s="7">
        <v>0</v>
      </c>
      <c r="AB1731" s="7">
        <v>0</v>
      </c>
      <c r="AC1731" s="7"/>
      <c r="AD1731" s="7"/>
      <c r="AE1731" s="7"/>
      <c r="AF1731" s="7"/>
      <c r="AG1731" s="7"/>
      <c r="AH1731" s="7">
        <v>0</v>
      </c>
    </row>
    <row r="1732" spans="1:34" ht="14.25" customHeight="1">
      <c r="A1732" s="27">
        <v>42522</v>
      </c>
      <c r="B1732" s="7" t="s">
        <v>268</v>
      </c>
      <c r="C1732" s="7" t="s">
        <v>405</v>
      </c>
      <c r="D1732" s="7" t="s">
        <v>734</v>
      </c>
      <c r="E1732" s="7" t="s">
        <v>943</v>
      </c>
      <c r="F1732" s="7">
        <v>0</v>
      </c>
      <c r="G1732" s="7">
        <v>0</v>
      </c>
      <c r="H1732" s="7">
        <v>0</v>
      </c>
      <c r="I1732" s="7">
        <v>0</v>
      </c>
      <c r="J1732" s="7">
        <v>0</v>
      </c>
      <c r="K1732" s="7">
        <v>0</v>
      </c>
      <c r="L1732" s="7">
        <v>0</v>
      </c>
      <c r="M1732" s="7">
        <v>0</v>
      </c>
      <c r="N1732" s="7">
        <v>0</v>
      </c>
      <c r="O1732" s="7">
        <v>0</v>
      </c>
      <c r="P1732" s="7">
        <v>0</v>
      </c>
      <c r="Q1732" s="7">
        <v>0</v>
      </c>
      <c r="R1732" s="7">
        <v>0</v>
      </c>
      <c r="S1732" s="7">
        <v>0</v>
      </c>
      <c r="T1732" s="7">
        <v>0</v>
      </c>
      <c r="U1732" s="7">
        <v>0</v>
      </c>
      <c r="V1732" s="7">
        <v>0</v>
      </c>
      <c r="W1732" s="7">
        <v>0</v>
      </c>
      <c r="X1732" s="7">
        <v>0</v>
      </c>
      <c r="Y1732" s="7">
        <v>0</v>
      </c>
      <c r="Z1732" s="7"/>
      <c r="AA1732" s="7">
        <v>0</v>
      </c>
      <c r="AB1732" s="7">
        <v>0</v>
      </c>
      <c r="AC1732" s="7"/>
      <c r="AD1732" s="7"/>
      <c r="AE1732" s="7"/>
      <c r="AF1732" s="7"/>
      <c r="AG1732" s="7"/>
      <c r="AH1732" s="7">
        <v>0</v>
      </c>
    </row>
    <row r="1733" spans="1:34" ht="14.25" customHeight="1">
      <c r="A1733" s="27">
        <v>42522</v>
      </c>
      <c r="B1733" s="7" t="s">
        <v>268</v>
      </c>
      <c r="C1733" s="7" t="s">
        <v>405</v>
      </c>
      <c r="D1733" s="7" t="s">
        <v>734</v>
      </c>
      <c r="E1733" s="7" t="s">
        <v>1861</v>
      </c>
      <c r="F1733" s="7">
        <v>0</v>
      </c>
      <c r="G1733" s="7">
        <v>0</v>
      </c>
      <c r="H1733" s="7">
        <v>0</v>
      </c>
      <c r="I1733" s="7">
        <v>0</v>
      </c>
      <c r="J1733" s="7">
        <v>0</v>
      </c>
      <c r="K1733" s="7">
        <v>0</v>
      </c>
      <c r="L1733" s="7">
        <v>0</v>
      </c>
      <c r="M1733" s="7">
        <v>0</v>
      </c>
      <c r="N1733" s="7">
        <v>0</v>
      </c>
      <c r="O1733" s="7">
        <v>0</v>
      </c>
      <c r="P1733" s="7">
        <v>0</v>
      </c>
      <c r="Q1733" s="7">
        <v>0</v>
      </c>
      <c r="R1733" s="7">
        <v>0</v>
      </c>
      <c r="S1733" s="7">
        <v>0</v>
      </c>
      <c r="T1733" s="7">
        <v>0</v>
      </c>
      <c r="U1733" s="7">
        <v>0</v>
      </c>
      <c r="V1733" s="7">
        <v>0</v>
      </c>
      <c r="W1733" s="7">
        <v>0</v>
      </c>
      <c r="X1733" s="7">
        <v>0</v>
      </c>
      <c r="Y1733" s="7">
        <v>0</v>
      </c>
      <c r="Z1733" s="7"/>
      <c r="AA1733" s="7">
        <v>0</v>
      </c>
      <c r="AB1733" s="7">
        <v>0</v>
      </c>
      <c r="AC1733" s="7"/>
      <c r="AD1733" s="7"/>
      <c r="AE1733" s="7"/>
      <c r="AF1733" s="7"/>
      <c r="AG1733" s="7"/>
      <c r="AH1733" s="7">
        <v>0</v>
      </c>
    </row>
    <row r="1734" spans="1:34" ht="14.25" customHeight="1">
      <c r="A1734" s="27">
        <v>42522</v>
      </c>
      <c r="B1734" s="7" t="s">
        <v>268</v>
      </c>
      <c r="C1734" s="7" t="s">
        <v>405</v>
      </c>
      <c r="D1734" s="7" t="s">
        <v>734</v>
      </c>
      <c r="E1734" s="7" t="s">
        <v>1862</v>
      </c>
      <c r="F1734" s="7">
        <v>0</v>
      </c>
      <c r="G1734" s="7">
        <v>0</v>
      </c>
      <c r="H1734" s="7">
        <v>0</v>
      </c>
      <c r="I1734" s="7">
        <v>0</v>
      </c>
      <c r="J1734" s="7">
        <v>0</v>
      </c>
      <c r="K1734" s="7">
        <v>0</v>
      </c>
      <c r="L1734" s="7">
        <v>0</v>
      </c>
      <c r="M1734" s="7">
        <v>0</v>
      </c>
      <c r="N1734" s="7">
        <v>0</v>
      </c>
      <c r="O1734" s="7">
        <v>0</v>
      </c>
      <c r="P1734" s="7">
        <v>0</v>
      </c>
      <c r="Q1734" s="7">
        <v>0</v>
      </c>
      <c r="R1734" s="7">
        <v>0</v>
      </c>
      <c r="S1734" s="7">
        <v>0</v>
      </c>
      <c r="T1734" s="7">
        <v>0</v>
      </c>
      <c r="U1734" s="7">
        <v>0</v>
      </c>
      <c r="V1734" s="7">
        <v>0</v>
      </c>
      <c r="W1734" s="7">
        <v>0</v>
      </c>
      <c r="X1734" s="7">
        <v>0</v>
      </c>
      <c r="Y1734" s="7">
        <v>0</v>
      </c>
      <c r="Z1734" s="7"/>
      <c r="AA1734" s="7">
        <v>0</v>
      </c>
      <c r="AB1734" s="7">
        <v>0</v>
      </c>
      <c r="AC1734" s="7"/>
      <c r="AD1734" s="7"/>
      <c r="AE1734" s="7"/>
      <c r="AF1734" s="7"/>
      <c r="AG1734" s="7"/>
      <c r="AH1734" s="7">
        <v>0</v>
      </c>
    </row>
    <row r="1735" spans="1:34">
      <c r="A1735" s="27">
        <v>42522</v>
      </c>
      <c r="B1735" s="7" t="s">
        <v>1762</v>
      </c>
      <c r="C1735" s="7" t="s">
        <v>1151</v>
      </c>
      <c r="D1735" s="7" t="s">
        <v>734</v>
      </c>
      <c r="E1735" s="7" t="s">
        <v>1843</v>
      </c>
      <c r="F1735" s="7">
        <v>60</v>
      </c>
      <c r="G1735" s="7">
        <v>16</v>
      </c>
      <c r="H1735" s="7">
        <v>9</v>
      </c>
      <c r="I1735" s="7" t="s">
        <v>99</v>
      </c>
      <c r="J1735" s="7">
        <v>14</v>
      </c>
      <c r="K1735" s="7" t="s">
        <v>99</v>
      </c>
      <c r="L1735" s="7" t="s">
        <v>99</v>
      </c>
      <c r="M1735" s="7" t="s">
        <v>99</v>
      </c>
      <c r="N1735" s="7" t="s">
        <v>99</v>
      </c>
      <c r="O1735" s="7" t="s">
        <v>99</v>
      </c>
      <c r="P1735" s="7">
        <v>1</v>
      </c>
      <c r="Q1735" s="7">
        <v>3</v>
      </c>
      <c r="R1735" s="7">
        <v>0</v>
      </c>
      <c r="S1735" s="7">
        <v>1</v>
      </c>
      <c r="T1735" s="7">
        <v>3</v>
      </c>
      <c r="U1735" s="7">
        <v>3</v>
      </c>
      <c r="V1735" s="7">
        <v>4</v>
      </c>
      <c r="W1735" s="7">
        <v>2</v>
      </c>
      <c r="X1735" s="7">
        <v>1</v>
      </c>
      <c r="Y1735" s="7">
        <v>1</v>
      </c>
      <c r="Z1735" s="7"/>
      <c r="AA1735" s="7">
        <v>1</v>
      </c>
      <c r="AB1735" s="7">
        <v>0</v>
      </c>
      <c r="AC1735" s="7"/>
      <c r="AD1735" s="7"/>
      <c r="AE1735" s="7"/>
      <c r="AF1735" s="7"/>
      <c r="AG1735" s="7"/>
      <c r="AH1735" s="7">
        <v>1</v>
      </c>
    </row>
    <row r="1736" spans="1:34">
      <c r="A1736" s="27">
        <v>42522</v>
      </c>
      <c r="B1736" s="7" t="s">
        <v>1762</v>
      </c>
      <c r="C1736" s="7" t="s">
        <v>1151</v>
      </c>
      <c r="D1736" s="7" t="s">
        <v>734</v>
      </c>
      <c r="E1736" s="7" t="s">
        <v>943</v>
      </c>
      <c r="F1736" s="7">
        <v>218</v>
      </c>
      <c r="G1736" s="7">
        <v>67</v>
      </c>
      <c r="H1736" s="7">
        <v>30</v>
      </c>
      <c r="I1736" s="7" t="s">
        <v>99</v>
      </c>
      <c r="J1736" s="7">
        <v>32</v>
      </c>
      <c r="K1736" s="7" t="s">
        <v>99</v>
      </c>
      <c r="L1736" s="7" t="s">
        <v>99</v>
      </c>
      <c r="M1736" s="7" t="s">
        <v>99</v>
      </c>
      <c r="N1736" s="7" t="s">
        <v>99</v>
      </c>
      <c r="O1736" s="7" t="s">
        <v>99</v>
      </c>
      <c r="P1736" s="7">
        <v>1</v>
      </c>
      <c r="Q1736" s="7">
        <v>13</v>
      </c>
      <c r="R1736" s="7">
        <v>0</v>
      </c>
      <c r="S1736" s="7">
        <v>2</v>
      </c>
      <c r="T1736" s="7">
        <v>5</v>
      </c>
      <c r="U1736" s="7">
        <v>4</v>
      </c>
      <c r="V1736" s="7">
        <v>48</v>
      </c>
      <c r="W1736" s="7">
        <v>9</v>
      </c>
      <c r="X1736" s="7">
        <v>4</v>
      </c>
      <c r="Y1736" s="7">
        <v>1</v>
      </c>
      <c r="Z1736" s="7"/>
      <c r="AA1736" s="7">
        <v>1</v>
      </c>
      <c r="AB1736" s="7">
        <v>0</v>
      </c>
      <c r="AC1736" s="7"/>
      <c r="AD1736" s="7"/>
      <c r="AE1736" s="7"/>
      <c r="AF1736" s="7"/>
      <c r="AG1736" s="7"/>
      <c r="AH1736" s="7">
        <v>1</v>
      </c>
    </row>
    <row r="1737" spans="1:34">
      <c r="A1737" s="27">
        <v>42522</v>
      </c>
      <c r="B1737" s="7" t="s">
        <v>1762</v>
      </c>
      <c r="C1737" s="7" t="s">
        <v>1151</v>
      </c>
      <c r="D1737" s="7" t="s">
        <v>734</v>
      </c>
      <c r="E1737" s="7" t="s">
        <v>1861</v>
      </c>
      <c r="F1737" s="7">
        <v>80</v>
      </c>
      <c r="G1737" s="7">
        <v>13</v>
      </c>
      <c r="H1737" s="7">
        <v>7</v>
      </c>
      <c r="I1737" s="7" t="s">
        <v>99</v>
      </c>
      <c r="J1737" s="7">
        <v>9</v>
      </c>
      <c r="K1737" s="7" t="s">
        <v>99</v>
      </c>
      <c r="L1737" s="7" t="s">
        <v>99</v>
      </c>
      <c r="M1737" s="7" t="s">
        <v>99</v>
      </c>
      <c r="N1737" s="7" t="s">
        <v>99</v>
      </c>
      <c r="O1737" s="7" t="s">
        <v>99</v>
      </c>
      <c r="P1737" s="7">
        <v>0</v>
      </c>
      <c r="Q1737" s="7">
        <v>12</v>
      </c>
      <c r="R1737" s="7">
        <v>0</v>
      </c>
      <c r="S1737" s="7">
        <v>1</v>
      </c>
      <c r="T1737" s="7">
        <v>4</v>
      </c>
      <c r="U1737" s="7">
        <v>0</v>
      </c>
      <c r="V1737" s="7">
        <v>25</v>
      </c>
      <c r="W1737" s="7">
        <v>7</v>
      </c>
      <c r="X1737" s="7">
        <v>1</v>
      </c>
      <c r="Y1737" s="7">
        <v>0</v>
      </c>
      <c r="Z1737" s="7"/>
      <c r="AA1737" s="7">
        <v>1</v>
      </c>
      <c r="AB1737" s="7">
        <v>0</v>
      </c>
      <c r="AC1737" s="7"/>
      <c r="AD1737" s="7"/>
      <c r="AE1737" s="7"/>
      <c r="AF1737" s="7"/>
      <c r="AG1737" s="7"/>
      <c r="AH1737" s="7">
        <v>0</v>
      </c>
    </row>
    <row r="1738" spans="1:34">
      <c r="A1738" s="27">
        <v>42522</v>
      </c>
      <c r="B1738" s="7" t="s">
        <v>1762</v>
      </c>
      <c r="C1738" s="7" t="s">
        <v>1151</v>
      </c>
      <c r="D1738" s="7" t="s">
        <v>734</v>
      </c>
      <c r="E1738" s="7" t="s">
        <v>1862</v>
      </c>
      <c r="F1738" s="7">
        <v>138</v>
      </c>
      <c r="G1738" s="7">
        <v>54</v>
      </c>
      <c r="H1738" s="7">
        <v>23</v>
      </c>
      <c r="I1738" s="7" t="s">
        <v>99</v>
      </c>
      <c r="J1738" s="7">
        <v>23</v>
      </c>
      <c r="K1738" s="7" t="s">
        <v>99</v>
      </c>
      <c r="L1738" s="7" t="s">
        <v>99</v>
      </c>
      <c r="M1738" s="7" t="s">
        <v>99</v>
      </c>
      <c r="N1738" s="7" t="s">
        <v>99</v>
      </c>
      <c r="O1738" s="7" t="s">
        <v>99</v>
      </c>
      <c r="P1738" s="7">
        <v>1</v>
      </c>
      <c r="Q1738" s="7">
        <v>1</v>
      </c>
      <c r="R1738" s="7">
        <v>0</v>
      </c>
      <c r="S1738" s="7">
        <v>1</v>
      </c>
      <c r="T1738" s="7">
        <v>1</v>
      </c>
      <c r="U1738" s="7">
        <v>4</v>
      </c>
      <c r="V1738" s="7">
        <v>23</v>
      </c>
      <c r="W1738" s="7">
        <v>2</v>
      </c>
      <c r="X1738" s="7">
        <v>3</v>
      </c>
      <c r="Y1738" s="7">
        <v>1</v>
      </c>
      <c r="Z1738" s="7"/>
      <c r="AA1738" s="7">
        <v>0</v>
      </c>
      <c r="AB1738" s="7">
        <v>0</v>
      </c>
      <c r="AC1738" s="7"/>
      <c r="AD1738" s="7"/>
      <c r="AE1738" s="7"/>
      <c r="AF1738" s="7"/>
      <c r="AG1738" s="7"/>
      <c r="AH1738" s="7">
        <v>1</v>
      </c>
    </row>
    <row r="1739" spans="1:34" ht="14.25" customHeight="1">
      <c r="A1739" s="27">
        <v>42522</v>
      </c>
      <c r="B1739" s="7" t="s">
        <v>1762</v>
      </c>
      <c r="C1739" s="7" t="s">
        <v>1863</v>
      </c>
      <c r="D1739" s="7" t="s">
        <v>734</v>
      </c>
      <c r="E1739" s="7" t="s">
        <v>1843</v>
      </c>
      <c r="F1739" s="7">
        <v>46</v>
      </c>
      <c r="G1739" s="7">
        <v>12</v>
      </c>
      <c r="H1739" s="7">
        <v>9</v>
      </c>
      <c r="I1739" s="7" t="s">
        <v>99</v>
      </c>
      <c r="J1739" s="7">
        <v>11</v>
      </c>
      <c r="K1739" s="7" t="s">
        <v>99</v>
      </c>
      <c r="L1739" s="7" t="s">
        <v>99</v>
      </c>
      <c r="M1739" s="7" t="s">
        <v>99</v>
      </c>
      <c r="N1739" s="7" t="s">
        <v>99</v>
      </c>
      <c r="O1739" s="7" t="s">
        <v>99</v>
      </c>
      <c r="P1739" s="7">
        <v>1</v>
      </c>
      <c r="Q1739" s="7">
        <v>2</v>
      </c>
      <c r="R1739" s="7">
        <v>0</v>
      </c>
      <c r="S1739" s="7">
        <v>1</v>
      </c>
      <c r="T1739" s="7">
        <v>0</v>
      </c>
      <c r="U1739" s="7">
        <v>3</v>
      </c>
      <c r="V1739" s="7">
        <v>2</v>
      </c>
      <c r="W1739" s="7">
        <v>2</v>
      </c>
      <c r="X1739" s="7">
        <v>1</v>
      </c>
      <c r="Y1739" s="7">
        <v>1</v>
      </c>
      <c r="Z1739" s="7"/>
      <c r="AA1739" s="7">
        <v>1</v>
      </c>
      <c r="AB1739" s="7">
        <v>0</v>
      </c>
      <c r="AC1739" s="7"/>
      <c r="AD1739" s="7"/>
      <c r="AE1739" s="7"/>
      <c r="AF1739" s="7"/>
      <c r="AG1739" s="7"/>
      <c r="AH1739" s="7">
        <v>0</v>
      </c>
    </row>
    <row r="1740" spans="1:34" ht="14.25" customHeight="1">
      <c r="A1740" s="27">
        <v>42522</v>
      </c>
      <c r="B1740" s="7" t="s">
        <v>1762</v>
      </c>
      <c r="C1740" s="7" t="s">
        <v>1863</v>
      </c>
      <c r="D1740" s="7" t="s">
        <v>734</v>
      </c>
      <c r="E1740" s="7" t="s">
        <v>943</v>
      </c>
      <c r="F1740" s="7">
        <v>123</v>
      </c>
      <c r="G1740" s="7">
        <v>33</v>
      </c>
      <c r="H1740" s="7">
        <v>30</v>
      </c>
      <c r="I1740" s="7" t="s">
        <v>99</v>
      </c>
      <c r="J1740" s="7">
        <v>21</v>
      </c>
      <c r="K1740" s="7" t="s">
        <v>99</v>
      </c>
      <c r="L1740" s="7" t="s">
        <v>99</v>
      </c>
      <c r="M1740" s="7" t="s">
        <v>99</v>
      </c>
      <c r="N1740" s="7" t="s">
        <v>99</v>
      </c>
      <c r="O1740" s="7" t="s">
        <v>99</v>
      </c>
      <c r="P1740" s="7">
        <v>1</v>
      </c>
      <c r="Q1740" s="7">
        <v>10</v>
      </c>
      <c r="R1740" s="7">
        <v>0</v>
      </c>
      <c r="S1740" s="7">
        <v>2</v>
      </c>
      <c r="T1740" s="7">
        <v>0</v>
      </c>
      <c r="U1740" s="7">
        <v>4</v>
      </c>
      <c r="V1740" s="7">
        <v>7</v>
      </c>
      <c r="W1740" s="7">
        <v>9</v>
      </c>
      <c r="X1740" s="7">
        <v>4</v>
      </c>
      <c r="Y1740" s="7">
        <v>1</v>
      </c>
      <c r="Z1740" s="7"/>
      <c r="AA1740" s="7">
        <v>1</v>
      </c>
      <c r="AB1740" s="7">
        <v>0</v>
      </c>
      <c r="AC1740" s="7"/>
      <c r="AD1740" s="7"/>
      <c r="AE1740" s="7"/>
      <c r="AF1740" s="7"/>
      <c r="AG1740" s="7"/>
      <c r="AH1740" s="7">
        <v>0</v>
      </c>
    </row>
    <row r="1741" spans="1:34" ht="14.25" customHeight="1">
      <c r="A1741" s="27">
        <v>42522</v>
      </c>
      <c r="B1741" s="7" t="s">
        <v>1762</v>
      </c>
      <c r="C1741" s="7" t="s">
        <v>1863</v>
      </c>
      <c r="D1741" s="7" t="s">
        <v>734</v>
      </c>
      <c r="E1741" s="7" t="s">
        <v>1861</v>
      </c>
      <c r="F1741" s="7">
        <v>35</v>
      </c>
      <c r="G1741" s="7">
        <v>8</v>
      </c>
      <c r="H1741" s="7">
        <v>7</v>
      </c>
      <c r="I1741" s="7" t="s">
        <v>99</v>
      </c>
      <c r="J1741" s="7">
        <v>1</v>
      </c>
      <c r="K1741" s="7" t="s">
        <v>99</v>
      </c>
      <c r="L1741" s="7" t="s">
        <v>99</v>
      </c>
      <c r="M1741" s="7" t="s">
        <v>99</v>
      </c>
      <c r="N1741" s="7" t="s">
        <v>99</v>
      </c>
      <c r="O1741" s="7" t="s">
        <v>99</v>
      </c>
      <c r="P1741" s="7">
        <v>0</v>
      </c>
      <c r="Q1741" s="7">
        <v>9</v>
      </c>
      <c r="R1741" s="7">
        <v>0</v>
      </c>
      <c r="S1741" s="7">
        <v>1</v>
      </c>
      <c r="T1741" s="7">
        <v>0</v>
      </c>
      <c r="U1741" s="7">
        <v>0</v>
      </c>
      <c r="V1741" s="7">
        <v>0</v>
      </c>
      <c r="W1741" s="7">
        <v>7</v>
      </c>
      <c r="X1741" s="7">
        <v>1</v>
      </c>
      <c r="Y1741" s="7">
        <v>0</v>
      </c>
      <c r="Z1741" s="7"/>
      <c r="AA1741" s="7">
        <v>1</v>
      </c>
      <c r="AB1741" s="7">
        <v>0</v>
      </c>
      <c r="AC1741" s="7"/>
      <c r="AD1741" s="7"/>
      <c r="AE1741" s="7"/>
      <c r="AF1741" s="7"/>
      <c r="AG1741" s="7"/>
      <c r="AH1741" s="7">
        <v>0</v>
      </c>
    </row>
    <row r="1742" spans="1:34" ht="14.25" customHeight="1">
      <c r="A1742" s="27">
        <v>42522</v>
      </c>
      <c r="B1742" s="7" t="s">
        <v>1762</v>
      </c>
      <c r="C1742" s="7" t="s">
        <v>1863</v>
      </c>
      <c r="D1742" s="7" t="s">
        <v>734</v>
      </c>
      <c r="E1742" s="7" t="s">
        <v>1862</v>
      </c>
      <c r="F1742" s="7">
        <v>88</v>
      </c>
      <c r="G1742" s="7">
        <v>25</v>
      </c>
      <c r="H1742" s="7">
        <v>23</v>
      </c>
      <c r="I1742" s="7" t="s">
        <v>99</v>
      </c>
      <c r="J1742" s="7">
        <v>20</v>
      </c>
      <c r="K1742" s="7" t="s">
        <v>99</v>
      </c>
      <c r="L1742" s="7" t="s">
        <v>99</v>
      </c>
      <c r="M1742" s="7" t="s">
        <v>99</v>
      </c>
      <c r="N1742" s="7" t="s">
        <v>99</v>
      </c>
      <c r="O1742" s="7" t="s">
        <v>99</v>
      </c>
      <c r="P1742" s="7">
        <v>1</v>
      </c>
      <c r="Q1742" s="7">
        <v>1</v>
      </c>
      <c r="R1742" s="7">
        <v>0</v>
      </c>
      <c r="S1742" s="7">
        <v>1</v>
      </c>
      <c r="T1742" s="7">
        <v>0</v>
      </c>
      <c r="U1742" s="7">
        <v>4</v>
      </c>
      <c r="V1742" s="7">
        <v>7</v>
      </c>
      <c r="W1742" s="7">
        <v>2</v>
      </c>
      <c r="X1742" s="7">
        <v>3</v>
      </c>
      <c r="Y1742" s="7">
        <v>1</v>
      </c>
      <c r="Z1742" s="7"/>
      <c r="AA1742" s="7">
        <v>0</v>
      </c>
      <c r="AB1742" s="7">
        <v>0</v>
      </c>
      <c r="AC1742" s="7"/>
      <c r="AD1742" s="7"/>
      <c r="AE1742" s="7"/>
      <c r="AF1742" s="7"/>
      <c r="AG1742" s="7"/>
      <c r="AH1742" s="7">
        <v>0</v>
      </c>
    </row>
    <row r="1743" spans="1:34" ht="14.25" customHeight="1">
      <c r="A1743" s="27">
        <v>42522</v>
      </c>
      <c r="B1743" s="7" t="s">
        <v>1762</v>
      </c>
      <c r="C1743" s="7" t="s">
        <v>1865</v>
      </c>
      <c r="D1743" s="7" t="s">
        <v>734</v>
      </c>
      <c r="E1743" s="7" t="s">
        <v>1843</v>
      </c>
      <c r="F1743" s="7">
        <v>14</v>
      </c>
      <c r="G1743" s="7">
        <v>4</v>
      </c>
      <c r="H1743" s="7">
        <v>0</v>
      </c>
      <c r="I1743" s="7" t="s">
        <v>99</v>
      </c>
      <c r="J1743" s="7">
        <v>3</v>
      </c>
      <c r="K1743" s="7" t="s">
        <v>99</v>
      </c>
      <c r="L1743" s="7" t="s">
        <v>99</v>
      </c>
      <c r="M1743" s="7" t="s">
        <v>99</v>
      </c>
      <c r="N1743" s="7" t="s">
        <v>99</v>
      </c>
      <c r="O1743" s="7" t="s">
        <v>99</v>
      </c>
      <c r="P1743" s="7">
        <v>0</v>
      </c>
      <c r="Q1743" s="7">
        <v>1</v>
      </c>
      <c r="R1743" s="7">
        <v>0</v>
      </c>
      <c r="S1743" s="7">
        <v>0</v>
      </c>
      <c r="T1743" s="7">
        <v>3</v>
      </c>
      <c r="U1743" s="7">
        <v>0</v>
      </c>
      <c r="V1743" s="7">
        <v>2</v>
      </c>
      <c r="W1743" s="7">
        <v>0</v>
      </c>
      <c r="X1743" s="7">
        <v>0</v>
      </c>
      <c r="Y1743" s="7">
        <v>0</v>
      </c>
      <c r="Z1743" s="7"/>
      <c r="AA1743" s="7">
        <v>0</v>
      </c>
      <c r="AB1743" s="7">
        <v>0</v>
      </c>
      <c r="AC1743" s="7"/>
      <c r="AD1743" s="7"/>
      <c r="AE1743" s="7"/>
      <c r="AF1743" s="7"/>
      <c r="AG1743" s="7"/>
      <c r="AH1743" s="7">
        <v>1</v>
      </c>
    </row>
    <row r="1744" spans="1:34" ht="14.25" customHeight="1">
      <c r="A1744" s="27">
        <v>42522</v>
      </c>
      <c r="B1744" s="7" t="s">
        <v>1762</v>
      </c>
      <c r="C1744" s="7" t="s">
        <v>1865</v>
      </c>
      <c r="D1744" s="7" t="s">
        <v>734</v>
      </c>
      <c r="E1744" s="7" t="s">
        <v>943</v>
      </c>
      <c r="F1744" s="7">
        <v>95</v>
      </c>
      <c r="G1744" s="7">
        <v>34</v>
      </c>
      <c r="H1744" s="7">
        <v>0</v>
      </c>
      <c r="I1744" s="7" t="s">
        <v>99</v>
      </c>
      <c r="J1744" s="7">
        <v>11</v>
      </c>
      <c r="K1744" s="7" t="s">
        <v>99</v>
      </c>
      <c r="L1744" s="7" t="s">
        <v>99</v>
      </c>
      <c r="M1744" s="7" t="s">
        <v>99</v>
      </c>
      <c r="N1744" s="7" t="s">
        <v>99</v>
      </c>
      <c r="O1744" s="7" t="s">
        <v>99</v>
      </c>
      <c r="P1744" s="7">
        <v>0</v>
      </c>
      <c r="Q1744" s="7">
        <v>3</v>
      </c>
      <c r="R1744" s="7">
        <v>0</v>
      </c>
      <c r="S1744" s="7">
        <v>0</v>
      </c>
      <c r="T1744" s="7">
        <v>5</v>
      </c>
      <c r="U1744" s="7">
        <v>0</v>
      </c>
      <c r="V1744" s="7">
        <v>41</v>
      </c>
      <c r="W1744" s="7">
        <v>0</v>
      </c>
      <c r="X1744" s="7">
        <v>0</v>
      </c>
      <c r="Y1744" s="7">
        <v>0</v>
      </c>
      <c r="Z1744" s="7"/>
      <c r="AA1744" s="7">
        <v>0</v>
      </c>
      <c r="AB1744" s="7">
        <v>0</v>
      </c>
      <c r="AC1744" s="7"/>
      <c r="AD1744" s="7"/>
      <c r="AE1744" s="7"/>
      <c r="AF1744" s="7"/>
      <c r="AG1744" s="7"/>
      <c r="AH1744" s="7">
        <v>1</v>
      </c>
    </row>
    <row r="1745" spans="1:34" ht="14.25" customHeight="1">
      <c r="A1745" s="27">
        <v>42522</v>
      </c>
      <c r="B1745" s="7" t="s">
        <v>1762</v>
      </c>
      <c r="C1745" s="7" t="s">
        <v>1865</v>
      </c>
      <c r="D1745" s="7" t="s">
        <v>734</v>
      </c>
      <c r="E1745" s="7" t="s">
        <v>1861</v>
      </c>
      <c r="F1745" s="7">
        <v>45</v>
      </c>
      <c r="G1745" s="7">
        <v>5</v>
      </c>
      <c r="H1745" s="7">
        <v>0</v>
      </c>
      <c r="I1745" s="7" t="s">
        <v>99</v>
      </c>
      <c r="J1745" s="7">
        <v>8</v>
      </c>
      <c r="K1745" s="7" t="s">
        <v>99</v>
      </c>
      <c r="L1745" s="7" t="s">
        <v>99</v>
      </c>
      <c r="M1745" s="7" t="s">
        <v>99</v>
      </c>
      <c r="N1745" s="7" t="s">
        <v>99</v>
      </c>
      <c r="O1745" s="7" t="s">
        <v>99</v>
      </c>
      <c r="P1745" s="7">
        <v>0</v>
      </c>
      <c r="Q1745" s="7">
        <v>3</v>
      </c>
      <c r="R1745" s="7">
        <v>0</v>
      </c>
      <c r="S1745" s="7">
        <v>0</v>
      </c>
      <c r="T1745" s="7">
        <v>4</v>
      </c>
      <c r="U1745" s="7">
        <v>0</v>
      </c>
      <c r="V1745" s="7">
        <v>25</v>
      </c>
      <c r="W1745" s="7">
        <v>0</v>
      </c>
      <c r="X1745" s="7">
        <v>0</v>
      </c>
      <c r="Y1745" s="7">
        <v>0</v>
      </c>
      <c r="Z1745" s="7"/>
      <c r="AA1745" s="7">
        <v>0</v>
      </c>
      <c r="AB1745" s="7">
        <v>0</v>
      </c>
      <c r="AC1745" s="7"/>
      <c r="AD1745" s="7"/>
      <c r="AE1745" s="7"/>
      <c r="AF1745" s="7"/>
      <c r="AG1745" s="7"/>
      <c r="AH1745" s="7">
        <v>0</v>
      </c>
    </row>
    <row r="1746" spans="1:34" ht="14.25" customHeight="1">
      <c r="A1746" s="27">
        <v>42522</v>
      </c>
      <c r="B1746" s="7" t="s">
        <v>1762</v>
      </c>
      <c r="C1746" s="7" t="s">
        <v>1865</v>
      </c>
      <c r="D1746" s="7" t="s">
        <v>734</v>
      </c>
      <c r="E1746" s="7" t="s">
        <v>1862</v>
      </c>
      <c r="F1746" s="7">
        <v>50</v>
      </c>
      <c r="G1746" s="7">
        <v>29</v>
      </c>
      <c r="H1746" s="7">
        <v>0</v>
      </c>
      <c r="I1746" s="7" t="s">
        <v>99</v>
      </c>
      <c r="J1746" s="7">
        <v>3</v>
      </c>
      <c r="K1746" s="7" t="s">
        <v>99</v>
      </c>
      <c r="L1746" s="7" t="s">
        <v>99</v>
      </c>
      <c r="M1746" s="7" t="s">
        <v>99</v>
      </c>
      <c r="N1746" s="7" t="s">
        <v>99</v>
      </c>
      <c r="O1746" s="7" t="s">
        <v>99</v>
      </c>
      <c r="P1746" s="7">
        <v>0</v>
      </c>
      <c r="Q1746" s="7">
        <v>0</v>
      </c>
      <c r="R1746" s="7">
        <v>0</v>
      </c>
      <c r="S1746" s="7">
        <v>0</v>
      </c>
      <c r="T1746" s="7">
        <v>1</v>
      </c>
      <c r="U1746" s="7">
        <v>0</v>
      </c>
      <c r="V1746" s="7">
        <v>16</v>
      </c>
      <c r="W1746" s="7">
        <v>0</v>
      </c>
      <c r="X1746" s="7">
        <v>0</v>
      </c>
      <c r="Y1746" s="7">
        <v>0</v>
      </c>
      <c r="Z1746" s="7"/>
      <c r="AA1746" s="7">
        <v>0</v>
      </c>
      <c r="AB1746" s="7">
        <v>0</v>
      </c>
      <c r="AC1746" s="7"/>
      <c r="AD1746" s="7"/>
      <c r="AE1746" s="7"/>
      <c r="AF1746" s="7"/>
      <c r="AG1746" s="7"/>
      <c r="AH1746" s="7">
        <v>1</v>
      </c>
    </row>
    <row r="1747" spans="1:34" ht="14.25" customHeight="1">
      <c r="A1747" s="27">
        <v>42522</v>
      </c>
      <c r="B1747" s="7" t="s">
        <v>1762</v>
      </c>
      <c r="C1747" s="7" t="s">
        <v>1865</v>
      </c>
      <c r="D1747" s="7" t="s">
        <v>1866</v>
      </c>
      <c r="E1747" s="7" t="s">
        <v>1843</v>
      </c>
      <c r="F1747" s="7">
        <v>13</v>
      </c>
      <c r="G1747" s="7">
        <v>3</v>
      </c>
      <c r="H1747" s="7">
        <v>0</v>
      </c>
      <c r="I1747" s="7" t="s">
        <v>99</v>
      </c>
      <c r="J1747" s="7">
        <v>3</v>
      </c>
      <c r="K1747" s="7" t="s">
        <v>99</v>
      </c>
      <c r="L1747" s="7" t="s">
        <v>99</v>
      </c>
      <c r="M1747" s="7" t="s">
        <v>99</v>
      </c>
      <c r="N1747" s="7" t="s">
        <v>99</v>
      </c>
      <c r="O1747" s="7" t="s">
        <v>99</v>
      </c>
      <c r="P1747" s="7">
        <v>0</v>
      </c>
      <c r="Q1747" s="7">
        <v>1</v>
      </c>
      <c r="R1747" s="7">
        <v>0</v>
      </c>
      <c r="S1747" s="7">
        <v>0</v>
      </c>
      <c r="T1747" s="7">
        <v>3</v>
      </c>
      <c r="U1747" s="7">
        <v>0</v>
      </c>
      <c r="V1747" s="7">
        <v>2</v>
      </c>
      <c r="W1747" s="7">
        <v>0</v>
      </c>
      <c r="X1747" s="7">
        <v>0</v>
      </c>
      <c r="Y1747" s="7">
        <v>0</v>
      </c>
      <c r="Z1747" s="7"/>
      <c r="AA1747" s="7">
        <v>0</v>
      </c>
      <c r="AB1747" s="7">
        <v>0</v>
      </c>
      <c r="AC1747" s="7"/>
      <c r="AD1747" s="7"/>
      <c r="AE1747" s="7"/>
      <c r="AF1747" s="7"/>
      <c r="AG1747" s="7"/>
      <c r="AH1747" s="7">
        <v>1</v>
      </c>
    </row>
    <row r="1748" spans="1:34" ht="14.25" customHeight="1">
      <c r="A1748" s="27">
        <v>42522</v>
      </c>
      <c r="B1748" s="7" t="s">
        <v>1762</v>
      </c>
      <c r="C1748" s="7" t="s">
        <v>1865</v>
      </c>
      <c r="D1748" s="7" t="s">
        <v>1866</v>
      </c>
      <c r="E1748" s="7" t="s">
        <v>943</v>
      </c>
      <c r="F1748" s="7">
        <v>68</v>
      </c>
      <c r="G1748" s="7">
        <v>7</v>
      </c>
      <c r="H1748" s="7">
        <v>0</v>
      </c>
      <c r="I1748" s="7" t="s">
        <v>99</v>
      </c>
      <c r="J1748" s="7">
        <v>11</v>
      </c>
      <c r="K1748" s="7" t="s">
        <v>99</v>
      </c>
      <c r="L1748" s="7" t="s">
        <v>99</v>
      </c>
      <c r="M1748" s="7" t="s">
        <v>99</v>
      </c>
      <c r="N1748" s="7" t="s">
        <v>99</v>
      </c>
      <c r="O1748" s="7" t="s">
        <v>99</v>
      </c>
      <c r="P1748" s="7">
        <v>0</v>
      </c>
      <c r="Q1748" s="7">
        <v>3</v>
      </c>
      <c r="R1748" s="7">
        <v>0</v>
      </c>
      <c r="S1748" s="7">
        <v>0</v>
      </c>
      <c r="T1748" s="7">
        <v>5</v>
      </c>
      <c r="U1748" s="7">
        <v>0</v>
      </c>
      <c r="V1748" s="7">
        <v>41</v>
      </c>
      <c r="W1748" s="7">
        <v>0</v>
      </c>
      <c r="X1748" s="7">
        <v>0</v>
      </c>
      <c r="Y1748" s="7">
        <v>0</v>
      </c>
      <c r="Z1748" s="7"/>
      <c r="AA1748" s="7">
        <v>0</v>
      </c>
      <c r="AB1748" s="7">
        <v>0</v>
      </c>
      <c r="AC1748" s="7"/>
      <c r="AD1748" s="7"/>
      <c r="AE1748" s="7"/>
      <c r="AF1748" s="7"/>
      <c r="AG1748" s="7"/>
      <c r="AH1748" s="7">
        <v>1</v>
      </c>
    </row>
    <row r="1749" spans="1:34" ht="14.25" customHeight="1">
      <c r="A1749" s="27">
        <v>42522</v>
      </c>
      <c r="B1749" s="7" t="s">
        <v>1762</v>
      </c>
      <c r="C1749" s="7" t="s">
        <v>1865</v>
      </c>
      <c r="D1749" s="7" t="s">
        <v>1866</v>
      </c>
      <c r="E1749" s="7" t="s">
        <v>1861</v>
      </c>
      <c r="F1749" s="7">
        <v>40</v>
      </c>
      <c r="G1749" s="7">
        <v>0</v>
      </c>
      <c r="H1749" s="7">
        <v>0</v>
      </c>
      <c r="I1749" s="7" t="s">
        <v>99</v>
      </c>
      <c r="J1749" s="7">
        <v>8</v>
      </c>
      <c r="K1749" s="7" t="s">
        <v>99</v>
      </c>
      <c r="L1749" s="7" t="s">
        <v>99</v>
      </c>
      <c r="M1749" s="7" t="s">
        <v>99</v>
      </c>
      <c r="N1749" s="7" t="s">
        <v>99</v>
      </c>
      <c r="O1749" s="7" t="s">
        <v>99</v>
      </c>
      <c r="P1749" s="7">
        <v>0</v>
      </c>
      <c r="Q1749" s="7">
        <v>3</v>
      </c>
      <c r="R1749" s="7">
        <v>0</v>
      </c>
      <c r="S1749" s="7">
        <v>0</v>
      </c>
      <c r="T1749" s="7">
        <v>4</v>
      </c>
      <c r="U1749" s="7">
        <v>0</v>
      </c>
      <c r="V1749" s="7">
        <v>25</v>
      </c>
      <c r="W1749" s="7">
        <v>0</v>
      </c>
      <c r="X1749" s="7">
        <v>0</v>
      </c>
      <c r="Y1749" s="7">
        <v>0</v>
      </c>
      <c r="Z1749" s="7"/>
      <c r="AA1749" s="7">
        <v>0</v>
      </c>
      <c r="AB1749" s="7">
        <v>0</v>
      </c>
      <c r="AC1749" s="7"/>
      <c r="AD1749" s="7"/>
      <c r="AE1749" s="7"/>
      <c r="AF1749" s="7"/>
      <c r="AG1749" s="7"/>
      <c r="AH1749" s="7">
        <v>0</v>
      </c>
    </row>
    <row r="1750" spans="1:34" ht="14.25" customHeight="1">
      <c r="A1750" s="27">
        <v>42522</v>
      </c>
      <c r="B1750" s="7" t="s">
        <v>1762</v>
      </c>
      <c r="C1750" s="7" t="s">
        <v>1865</v>
      </c>
      <c r="D1750" s="7" t="s">
        <v>1866</v>
      </c>
      <c r="E1750" s="7" t="s">
        <v>1862</v>
      </c>
      <c r="F1750" s="7">
        <v>28</v>
      </c>
      <c r="G1750" s="7">
        <v>7</v>
      </c>
      <c r="H1750" s="7">
        <v>0</v>
      </c>
      <c r="I1750" s="7" t="s">
        <v>99</v>
      </c>
      <c r="J1750" s="7">
        <v>3</v>
      </c>
      <c r="K1750" s="7" t="s">
        <v>99</v>
      </c>
      <c r="L1750" s="7" t="s">
        <v>99</v>
      </c>
      <c r="M1750" s="7" t="s">
        <v>99</v>
      </c>
      <c r="N1750" s="7" t="s">
        <v>99</v>
      </c>
      <c r="O1750" s="7" t="s">
        <v>99</v>
      </c>
      <c r="P1750" s="7">
        <v>0</v>
      </c>
      <c r="Q1750" s="7">
        <v>0</v>
      </c>
      <c r="R1750" s="7">
        <v>0</v>
      </c>
      <c r="S1750" s="7">
        <v>0</v>
      </c>
      <c r="T1750" s="7">
        <v>1</v>
      </c>
      <c r="U1750" s="7">
        <v>0</v>
      </c>
      <c r="V1750" s="7">
        <v>16</v>
      </c>
      <c r="W1750" s="7">
        <v>0</v>
      </c>
      <c r="X1750" s="7">
        <v>0</v>
      </c>
      <c r="Y1750" s="7">
        <v>0</v>
      </c>
      <c r="Z1750" s="7"/>
      <c r="AA1750" s="7">
        <v>0</v>
      </c>
      <c r="AB1750" s="7">
        <v>0</v>
      </c>
      <c r="AC1750" s="7"/>
      <c r="AD1750" s="7"/>
      <c r="AE1750" s="7"/>
      <c r="AF1750" s="7"/>
      <c r="AG1750" s="7"/>
      <c r="AH1750" s="7">
        <v>1</v>
      </c>
    </row>
    <row r="1751" spans="1:34" ht="14.25" customHeight="1">
      <c r="A1751" s="27">
        <v>42522</v>
      </c>
      <c r="B1751" s="7" t="s">
        <v>1762</v>
      </c>
      <c r="C1751" s="7" t="s">
        <v>1865</v>
      </c>
      <c r="D1751" s="7" t="s">
        <v>1374</v>
      </c>
      <c r="E1751" s="7" t="s">
        <v>1843</v>
      </c>
      <c r="F1751" s="7">
        <v>1</v>
      </c>
      <c r="G1751" s="7">
        <v>1</v>
      </c>
      <c r="H1751" s="7">
        <v>0</v>
      </c>
      <c r="I1751" s="7">
        <v>0</v>
      </c>
      <c r="J1751" s="7">
        <v>0</v>
      </c>
      <c r="K1751" s="7">
        <v>0</v>
      </c>
      <c r="L1751" s="7">
        <v>0</v>
      </c>
      <c r="M1751" s="7">
        <v>0</v>
      </c>
      <c r="N1751" s="7">
        <v>0</v>
      </c>
      <c r="O1751" s="7">
        <v>0</v>
      </c>
      <c r="P1751" s="7">
        <v>0</v>
      </c>
      <c r="Q1751" s="7">
        <v>0</v>
      </c>
      <c r="R1751" s="7">
        <v>0</v>
      </c>
      <c r="S1751" s="7">
        <v>0</v>
      </c>
      <c r="T1751" s="7">
        <v>0</v>
      </c>
      <c r="U1751" s="7">
        <v>0</v>
      </c>
      <c r="V1751" s="7">
        <v>0</v>
      </c>
      <c r="W1751" s="7">
        <v>0</v>
      </c>
      <c r="X1751" s="7">
        <v>0</v>
      </c>
      <c r="Y1751" s="7">
        <v>0</v>
      </c>
      <c r="Z1751" s="7"/>
      <c r="AA1751" s="7">
        <v>0</v>
      </c>
      <c r="AB1751" s="7">
        <v>0</v>
      </c>
      <c r="AC1751" s="7"/>
      <c r="AD1751" s="7"/>
      <c r="AE1751" s="7"/>
      <c r="AF1751" s="7"/>
      <c r="AG1751" s="7"/>
      <c r="AH1751" s="7">
        <v>0</v>
      </c>
    </row>
    <row r="1752" spans="1:34" ht="14.25" customHeight="1">
      <c r="A1752" s="27">
        <v>42522</v>
      </c>
      <c r="B1752" s="7" t="s">
        <v>1762</v>
      </c>
      <c r="C1752" s="7" t="s">
        <v>1865</v>
      </c>
      <c r="D1752" s="7" t="s">
        <v>1374</v>
      </c>
      <c r="E1752" s="7" t="s">
        <v>943</v>
      </c>
      <c r="F1752" s="7">
        <v>27</v>
      </c>
      <c r="G1752" s="7">
        <v>27</v>
      </c>
      <c r="H1752" s="7">
        <v>0</v>
      </c>
      <c r="I1752" s="7">
        <v>0</v>
      </c>
      <c r="J1752" s="7">
        <v>0</v>
      </c>
      <c r="K1752" s="7">
        <v>0</v>
      </c>
      <c r="L1752" s="7">
        <v>0</v>
      </c>
      <c r="M1752" s="7">
        <v>0</v>
      </c>
      <c r="N1752" s="7">
        <v>0</v>
      </c>
      <c r="O1752" s="7">
        <v>0</v>
      </c>
      <c r="P1752" s="7">
        <v>0</v>
      </c>
      <c r="Q1752" s="7">
        <v>0</v>
      </c>
      <c r="R1752" s="7">
        <v>0</v>
      </c>
      <c r="S1752" s="7">
        <v>0</v>
      </c>
      <c r="T1752" s="7">
        <v>0</v>
      </c>
      <c r="U1752" s="7">
        <v>0</v>
      </c>
      <c r="V1752" s="7">
        <v>0</v>
      </c>
      <c r="W1752" s="7">
        <v>0</v>
      </c>
      <c r="X1752" s="7">
        <v>0</v>
      </c>
      <c r="Y1752" s="7">
        <v>0</v>
      </c>
      <c r="Z1752" s="7"/>
      <c r="AA1752" s="7">
        <v>0</v>
      </c>
      <c r="AB1752" s="7">
        <v>0</v>
      </c>
      <c r="AC1752" s="7"/>
      <c r="AD1752" s="7"/>
      <c r="AE1752" s="7"/>
      <c r="AF1752" s="7"/>
      <c r="AG1752" s="7"/>
      <c r="AH1752" s="7">
        <v>0</v>
      </c>
    </row>
    <row r="1753" spans="1:34" ht="14.25" customHeight="1">
      <c r="A1753" s="27">
        <v>42522</v>
      </c>
      <c r="B1753" s="7" t="s">
        <v>1762</v>
      </c>
      <c r="C1753" s="7" t="s">
        <v>1865</v>
      </c>
      <c r="D1753" s="7" t="s">
        <v>1374</v>
      </c>
      <c r="E1753" s="7" t="s">
        <v>1861</v>
      </c>
      <c r="F1753" s="7">
        <v>5</v>
      </c>
      <c r="G1753" s="7">
        <v>5</v>
      </c>
      <c r="H1753" s="7">
        <v>0</v>
      </c>
      <c r="I1753" s="7">
        <v>0</v>
      </c>
      <c r="J1753" s="7">
        <v>0</v>
      </c>
      <c r="K1753" s="7">
        <v>0</v>
      </c>
      <c r="L1753" s="7">
        <v>0</v>
      </c>
      <c r="M1753" s="7">
        <v>0</v>
      </c>
      <c r="N1753" s="7">
        <v>0</v>
      </c>
      <c r="O1753" s="7">
        <v>0</v>
      </c>
      <c r="P1753" s="7">
        <v>0</v>
      </c>
      <c r="Q1753" s="7">
        <v>0</v>
      </c>
      <c r="R1753" s="7">
        <v>0</v>
      </c>
      <c r="S1753" s="7">
        <v>0</v>
      </c>
      <c r="T1753" s="7">
        <v>0</v>
      </c>
      <c r="U1753" s="7">
        <v>0</v>
      </c>
      <c r="V1753" s="7">
        <v>0</v>
      </c>
      <c r="W1753" s="7">
        <v>0</v>
      </c>
      <c r="X1753" s="7">
        <v>0</v>
      </c>
      <c r="Y1753" s="7">
        <v>0</v>
      </c>
      <c r="Z1753" s="7"/>
      <c r="AA1753" s="7">
        <v>0</v>
      </c>
      <c r="AB1753" s="7">
        <v>0</v>
      </c>
      <c r="AC1753" s="7"/>
      <c r="AD1753" s="7"/>
      <c r="AE1753" s="7"/>
      <c r="AF1753" s="7"/>
      <c r="AG1753" s="7"/>
      <c r="AH1753" s="7">
        <v>0</v>
      </c>
    </row>
    <row r="1754" spans="1:34" ht="14.25" customHeight="1">
      <c r="A1754" s="27">
        <v>42522</v>
      </c>
      <c r="B1754" s="7" t="s">
        <v>1762</v>
      </c>
      <c r="C1754" s="7" t="s">
        <v>1865</v>
      </c>
      <c r="D1754" s="7" t="s">
        <v>1374</v>
      </c>
      <c r="E1754" s="7" t="s">
        <v>1862</v>
      </c>
      <c r="F1754" s="7">
        <v>22</v>
      </c>
      <c r="G1754" s="7">
        <v>22</v>
      </c>
      <c r="H1754" s="7">
        <v>0</v>
      </c>
      <c r="I1754" s="7">
        <v>0</v>
      </c>
      <c r="J1754" s="7">
        <v>0</v>
      </c>
      <c r="K1754" s="7">
        <v>0</v>
      </c>
      <c r="L1754" s="7">
        <v>0</v>
      </c>
      <c r="M1754" s="7">
        <v>0</v>
      </c>
      <c r="N1754" s="7">
        <v>0</v>
      </c>
      <c r="O1754" s="7">
        <v>0</v>
      </c>
      <c r="P1754" s="7">
        <v>0</v>
      </c>
      <c r="Q1754" s="7">
        <v>0</v>
      </c>
      <c r="R1754" s="7">
        <v>0</v>
      </c>
      <c r="S1754" s="7">
        <v>0</v>
      </c>
      <c r="T1754" s="7">
        <v>0</v>
      </c>
      <c r="U1754" s="7">
        <v>0</v>
      </c>
      <c r="V1754" s="7">
        <v>0</v>
      </c>
      <c r="W1754" s="7">
        <v>0</v>
      </c>
      <c r="X1754" s="7">
        <v>0</v>
      </c>
      <c r="Y1754" s="7">
        <v>0</v>
      </c>
      <c r="Z1754" s="7"/>
      <c r="AA1754" s="7">
        <v>0</v>
      </c>
      <c r="AB1754" s="7">
        <v>0</v>
      </c>
      <c r="AC1754" s="7"/>
      <c r="AD1754" s="7"/>
      <c r="AE1754" s="7"/>
      <c r="AF1754" s="7"/>
      <c r="AG1754" s="7"/>
      <c r="AH1754" s="7">
        <v>0</v>
      </c>
    </row>
    <row r="1755" spans="1:34" ht="14.25" customHeight="1">
      <c r="A1755" s="27">
        <v>42522</v>
      </c>
      <c r="B1755" s="7" t="s">
        <v>1762</v>
      </c>
      <c r="C1755" s="7" t="s">
        <v>405</v>
      </c>
      <c r="D1755" s="7" t="s">
        <v>734</v>
      </c>
      <c r="E1755" s="7" t="s">
        <v>1843</v>
      </c>
      <c r="F1755" s="7">
        <v>0</v>
      </c>
      <c r="G1755" s="7">
        <v>0</v>
      </c>
      <c r="H1755" s="7">
        <v>0</v>
      </c>
      <c r="I1755" s="7">
        <v>0</v>
      </c>
      <c r="J1755" s="7">
        <v>0</v>
      </c>
      <c r="K1755" s="7">
        <v>0</v>
      </c>
      <c r="L1755" s="7">
        <v>0</v>
      </c>
      <c r="M1755" s="7">
        <v>0</v>
      </c>
      <c r="N1755" s="7">
        <v>0</v>
      </c>
      <c r="O1755" s="7">
        <v>0</v>
      </c>
      <c r="P1755" s="7">
        <v>0</v>
      </c>
      <c r="Q1755" s="7">
        <v>0</v>
      </c>
      <c r="R1755" s="7">
        <v>0</v>
      </c>
      <c r="S1755" s="7">
        <v>0</v>
      </c>
      <c r="T1755" s="7">
        <v>0</v>
      </c>
      <c r="U1755" s="7">
        <v>0</v>
      </c>
      <c r="V1755" s="7">
        <v>0</v>
      </c>
      <c r="W1755" s="7">
        <v>0</v>
      </c>
      <c r="X1755" s="7">
        <v>0</v>
      </c>
      <c r="Y1755" s="7">
        <v>0</v>
      </c>
      <c r="Z1755" s="7"/>
      <c r="AA1755" s="7">
        <v>0</v>
      </c>
      <c r="AB1755" s="7">
        <v>0</v>
      </c>
      <c r="AC1755" s="7"/>
      <c r="AD1755" s="7"/>
      <c r="AE1755" s="7"/>
      <c r="AF1755" s="7"/>
      <c r="AG1755" s="7"/>
      <c r="AH1755" s="7">
        <v>0</v>
      </c>
    </row>
    <row r="1756" spans="1:34" ht="14.25" customHeight="1">
      <c r="A1756" s="27">
        <v>42522</v>
      </c>
      <c r="B1756" s="7" t="s">
        <v>1762</v>
      </c>
      <c r="C1756" s="7" t="s">
        <v>405</v>
      </c>
      <c r="D1756" s="7" t="s">
        <v>734</v>
      </c>
      <c r="E1756" s="7" t="s">
        <v>943</v>
      </c>
      <c r="F1756" s="7">
        <v>0</v>
      </c>
      <c r="G1756" s="7">
        <v>0</v>
      </c>
      <c r="H1756" s="7">
        <v>0</v>
      </c>
      <c r="I1756" s="7">
        <v>0</v>
      </c>
      <c r="J1756" s="7">
        <v>0</v>
      </c>
      <c r="K1756" s="7">
        <v>0</v>
      </c>
      <c r="L1756" s="7">
        <v>0</v>
      </c>
      <c r="M1756" s="7">
        <v>0</v>
      </c>
      <c r="N1756" s="7">
        <v>0</v>
      </c>
      <c r="O1756" s="7">
        <v>0</v>
      </c>
      <c r="P1756" s="7">
        <v>0</v>
      </c>
      <c r="Q1756" s="7">
        <v>0</v>
      </c>
      <c r="R1756" s="7">
        <v>0</v>
      </c>
      <c r="S1756" s="7">
        <v>0</v>
      </c>
      <c r="T1756" s="7">
        <v>0</v>
      </c>
      <c r="U1756" s="7">
        <v>0</v>
      </c>
      <c r="V1756" s="7">
        <v>0</v>
      </c>
      <c r="W1756" s="7">
        <v>0</v>
      </c>
      <c r="X1756" s="7">
        <v>0</v>
      </c>
      <c r="Y1756" s="7">
        <v>0</v>
      </c>
      <c r="Z1756" s="7"/>
      <c r="AA1756" s="7">
        <v>0</v>
      </c>
      <c r="AB1756" s="7">
        <v>0</v>
      </c>
      <c r="AC1756" s="7"/>
      <c r="AD1756" s="7"/>
      <c r="AE1756" s="7"/>
      <c r="AF1756" s="7"/>
      <c r="AG1756" s="7"/>
      <c r="AH1756" s="7">
        <v>0</v>
      </c>
    </row>
    <row r="1757" spans="1:34" ht="14.25" customHeight="1">
      <c r="A1757" s="27">
        <v>42522</v>
      </c>
      <c r="B1757" s="7" t="s">
        <v>1762</v>
      </c>
      <c r="C1757" s="7" t="s">
        <v>405</v>
      </c>
      <c r="D1757" s="7" t="s">
        <v>734</v>
      </c>
      <c r="E1757" s="7" t="s">
        <v>1861</v>
      </c>
      <c r="F1757" s="7">
        <v>0</v>
      </c>
      <c r="G1757" s="7">
        <v>0</v>
      </c>
      <c r="H1757" s="7">
        <v>0</v>
      </c>
      <c r="I1757" s="7">
        <v>0</v>
      </c>
      <c r="J1757" s="7">
        <v>0</v>
      </c>
      <c r="K1757" s="7">
        <v>0</v>
      </c>
      <c r="L1757" s="7">
        <v>0</v>
      </c>
      <c r="M1757" s="7">
        <v>0</v>
      </c>
      <c r="N1757" s="7">
        <v>0</v>
      </c>
      <c r="O1757" s="7">
        <v>0</v>
      </c>
      <c r="P1757" s="7">
        <v>0</v>
      </c>
      <c r="Q1757" s="7">
        <v>0</v>
      </c>
      <c r="R1757" s="7">
        <v>0</v>
      </c>
      <c r="S1757" s="7">
        <v>0</v>
      </c>
      <c r="T1757" s="7">
        <v>0</v>
      </c>
      <c r="U1757" s="7">
        <v>0</v>
      </c>
      <c r="V1757" s="7">
        <v>0</v>
      </c>
      <c r="W1757" s="7">
        <v>0</v>
      </c>
      <c r="X1757" s="7">
        <v>0</v>
      </c>
      <c r="Y1757" s="7">
        <v>0</v>
      </c>
      <c r="Z1757" s="7"/>
      <c r="AA1757" s="7">
        <v>0</v>
      </c>
      <c r="AB1757" s="7">
        <v>0</v>
      </c>
      <c r="AC1757" s="7"/>
      <c r="AD1757" s="7"/>
      <c r="AE1757" s="7"/>
      <c r="AF1757" s="7"/>
      <c r="AG1757" s="7"/>
      <c r="AH1757" s="7">
        <v>0</v>
      </c>
    </row>
    <row r="1758" spans="1:34" ht="14.25" customHeight="1">
      <c r="A1758" s="27">
        <v>42522</v>
      </c>
      <c r="B1758" s="7" t="s">
        <v>1762</v>
      </c>
      <c r="C1758" s="7" t="s">
        <v>405</v>
      </c>
      <c r="D1758" s="7" t="s">
        <v>734</v>
      </c>
      <c r="E1758" s="7" t="s">
        <v>1862</v>
      </c>
      <c r="F1758" s="7">
        <v>0</v>
      </c>
      <c r="G1758" s="7">
        <v>0</v>
      </c>
      <c r="H1758" s="7">
        <v>0</v>
      </c>
      <c r="I1758" s="7">
        <v>0</v>
      </c>
      <c r="J1758" s="7">
        <v>0</v>
      </c>
      <c r="K1758" s="7">
        <v>0</v>
      </c>
      <c r="L1758" s="7">
        <v>0</v>
      </c>
      <c r="M1758" s="7">
        <v>0</v>
      </c>
      <c r="N1758" s="7">
        <v>0</v>
      </c>
      <c r="O1758" s="7">
        <v>0</v>
      </c>
      <c r="P1758" s="7">
        <v>0</v>
      </c>
      <c r="Q1758" s="7">
        <v>0</v>
      </c>
      <c r="R1758" s="7">
        <v>0</v>
      </c>
      <c r="S1758" s="7">
        <v>0</v>
      </c>
      <c r="T1758" s="7">
        <v>0</v>
      </c>
      <c r="U1758" s="7">
        <v>0</v>
      </c>
      <c r="V1758" s="7">
        <v>0</v>
      </c>
      <c r="W1758" s="7">
        <v>0</v>
      </c>
      <c r="X1758" s="7">
        <v>0</v>
      </c>
      <c r="Y1758" s="7">
        <v>0</v>
      </c>
      <c r="Z1758" s="7"/>
      <c r="AA1758" s="7">
        <v>0</v>
      </c>
      <c r="AB1758" s="7">
        <v>0</v>
      </c>
      <c r="AC1758" s="7"/>
      <c r="AD1758" s="7"/>
      <c r="AE1758" s="7"/>
      <c r="AF1758" s="7"/>
      <c r="AG1758" s="7"/>
      <c r="AH1758" s="7">
        <v>0</v>
      </c>
    </row>
    <row r="1759" spans="1:34">
      <c r="A1759" s="27">
        <v>42522</v>
      </c>
      <c r="B1759" s="7" t="s">
        <v>1763</v>
      </c>
      <c r="C1759" s="7" t="s">
        <v>1151</v>
      </c>
      <c r="D1759" s="7" t="s">
        <v>734</v>
      </c>
      <c r="E1759" s="7" t="s">
        <v>1843</v>
      </c>
      <c r="F1759" s="7">
        <v>118</v>
      </c>
      <c r="G1759" s="7">
        <v>17</v>
      </c>
      <c r="H1759" s="7">
        <v>16</v>
      </c>
      <c r="I1759" s="7" t="s">
        <v>99</v>
      </c>
      <c r="J1759" s="7">
        <v>27</v>
      </c>
      <c r="K1759" s="7" t="s">
        <v>99</v>
      </c>
      <c r="L1759" s="7" t="s">
        <v>99</v>
      </c>
      <c r="M1759" s="7" t="s">
        <v>99</v>
      </c>
      <c r="N1759" s="7" t="s">
        <v>99</v>
      </c>
      <c r="O1759" s="7" t="s">
        <v>99</v>
      </c>
      <c r="P1759" s="7">
        <v>8</v>
      </c>
      <c r="Q1759" s="7">
        <v>5</v>
      </c>
      <c r="R1759" s="7">
        <v>4</v>
      </c>
      <c r="S1759" s="7">
        <v>3</v>
      </c>
      <c r="T1759" s="7">
        <v>5</v>
      </c>
      <c r="U1759" s="7">
        <v>3</v>
      </c>
      <c r="V1759" s="7">
        <v>6</v>
      </c>
      <c r="W1759" s="7">
        <v>6</v>
      </c>
      <c r="X1759" s="7">
        <v>2</v>
      </c>
      <c r="Y1759" s="7">
        <v>10</v>
      </c>
      <c r="Z1759" s="7"/>
      <c r="AA1759" s="7">
        <v>2</v>
      </c>
      <c r="AB1759" s="7">
        <v>3</v>
      </c>
      <c r="AC1759" s="7"/>
      <c r="AD1759" s="7"/>
      <c r="AE1759" s="7"/>
      <c r="AF1759" s="7"/>
      <c r="AG1759" s="7"/>
      <c r="AH1759" s="7">
        <v>1</v>
      </c>
    </row>
    <row r="1760" spans="1:34">
      <c r="A1760" s="27">
        <v>42522</v>
      </c>
      <c r="B1760" s="7" t="s">
        <v>1763</v>
      </c>
      <c r="C1760" s="7" t="s">
        <v>1151</v>
      </c>
      <c r="D1760" s="7" t="s">
        <v>734</v>
      </c>
      <c r="E1760" s="7" t="s">
        <v>943</v>
      </c>
      <c r="F1760" s="7">
        <v>1785</v>
      </c>
      <c r="G1760" s="7">
        <v>521</v>
      </c>
      <c r="H1760" s="7">
        <v>248</v>
      </c>
      <c r="I1760" s="7" t="s">
        <v>99</v>
      </c>
      <c r="J1760" s="7">
        <v>507</v>
      </c>
      <c r="K1760" s="7" t="s">
        <v>99</v>
      </c>
      <c r="L1760" s="7" t="s">
        <v>99</v>
      </c>
      <c r="M1760" s="7" t="s">
        <v>99</v>
      </c>
      <c r="N1760" s="7" t="s">
        <v>99</v>
      </c>
      <c r="O1760" s="7" t="s">
        <v>99</v>
      </c>
      <c r="P1760" s="7">
        <v>63</v>
      </c>
      <c r="Q1760" s="7">
        <v>55</v>
      </c>
      <c r="R1760" s="7">
        <v>30</v>
      </c>
      <c r="S1760" s="7">
        <v>22</v>
      </c>
      <c r="T1760" s="7">
        <v>54</v>
      </c>
      <c r="U1760" s="7">
        <v>38</v>
      </c>
      <c r="V1760" s="7">
        <v>39</v>
      </c>
      <c r="W1760" s="7">
        <v>64</v>
      </c>
      <c r="X1760" s="7">
        <v>22</v>
      </c>
      <c r="Y1760" s="7">
        <v>89</v>
      </c>
      <c r="Z1760" s="7"/>
      <c r="AA1760" s="7">
        <v>5</v>
      </c>
      <c r="AB1760" s="7">
        <v>18</v>
      </c>
      <c r="AC1760" s="7"/>
      <c r="AD1760" s="7"/>
      <c r="AE1760" s="7"/>
      <c r="AF1760" s="7"/>
      <c r="AG1760" s="7"/>
      <c r="AH1760" s="7">
        <v>10</v>
      </c>
    </row>
    <row r="1761" spans="1:34">
      <c r="A1761" s="27">
        <v>42522</v>
      </c>
      <c r="B1761" s="7" t="s">
        <v>1763</v>
      </c>
      <c r="C1761" s="7" t="s">
        <v>1151</v>
      </c>
      <c r="D1761" s="7" t="s">
        <v>734</v>
      </c>
      <c r="E1761" s="7" t="s">
        <v>1861</v>
      </c>
      <c r="F1761" s="7">
        <v>458</v>
      </c>
      <c r="G1761" s="7">
        <v>117</v>
      </c>
      <c r="H1761" s="7">
        <v>53</v>
      </c>
      <c r="I1761" s="7" t="s">
        <v>99</v>
      </c>
      <c r="J1761" s="7">
        <v>142</v>
      </c>
      <c r="K1761" s="7" t="s">
        <v>99</v>
      </c>
      <c r="L1761" s="7" t="s">
        <v>99</v>
      </c>
      <c r="M1761" s="7" t="s">
        <v>99</v>
      </c>
      <c r="N1761" s="7" t="s">
        <v>99</v>
      </c>
      <c r="O1761" s="7" t="s">
        <v>99</v>
      </c>
      <c r="P1761" s="7">
        <v>14</v>
      </c>
      <c r="Q1761" s="7">
        <v>33</v>
      </c>
      <c r="R1761" s="7">
        <v>6</v>
      </c>
      <c r="S1761" s="7">
        <v>4</v>
      </c>
      <c r="T1761" s="7">
        <v>11</v>
      </c>
      <c r="U1761" s="7">
        <v>4</v>
      </c>
      <c r="V1761" s="7">
        <v>11</v>
      </c>
      <c r="W1761" s="7">
        <v>17</v>
      </c>
      <c r="X1761" s="7">
        <v>8</v>
      </c>
      <c r="Y1761" s="7">
        <v>30</v>
      </c>
      <c r="Z1761" s="7"/>
      <c r="AA1761" s="7">
        <v>2</v>
      </c>
      <c r="AB1761" s="7">
        <v>6</v>
      </c>
      <c r="AC1761" s="7"/>
      <c r="AD1761" s="7"/>
      <c r="AE1761" s="7"/>
      <c r="AF1761" s="7"/>
      <c r="AG1761" s="7"/>
      <c r="AH1761" s="7">
        <v>0</v>
      </c>
    </row>
    <row r="1762" spans="1:34">
      <c r="A1762" s="27">
        <v>42522</v>
      </c>
      <c r="B1762" s="7" t="s">
        <v>1763</v>
      </c>
      <c r="C1762" s="7" t="s">
        <v>1151</v>
      </c>
      <c r="D1762" s="7" t="s">
        <v>734</v>
      </c>
      <c r="E1762" s="7" t="s">
        <v>1862</v>
      </c>
      <c r="F1762" s="7">
        <v>1317</v>
      </c>
      <c r="G1762" s="7">
        <v>404</v>
      </c>
      <c r="H1762" s="7">
        <v>195</v>
      </c>
      <c r="I1762" s="7" t="s">
        <v>99</v>
      </c>
      <c r="J1762" s="7">
        <v>365</v>
      </c>
      <c r="K1762" s="7" t="s">
        <v>99</v>
      </c>
      <c r="L1762" s="7" t="s">
        <v>99</v>
      </c>
      <c r="M1762" s="7" t="s">
        <v>99</v>
      </c>
      <c r="N1762" s="7" t="s">
        <v>99</v>
      </c>
      <c r="O1762" s="7" t="s">
        <v>99</v>
      </c>
      <c r="P1762" s="7">
        <v>49</v>
      </c>
      <c r="Q1762" s="7">
        <v>22</v>
      </c>
      <c r="R1762" s="7">
        <v>24</v>
      </c>
      <c r="S1762" s="7">
        <v>18</v>
      </c>
      <c r="T1762" s="7">
        <v>43</v>
      </c>
      <c r="U1762" s="7">
        <v>34</v>
      </c>
      <c r="V1762" s="7">
        <v>28</v>
      </c>
      <c r="W1762" s="7">
        <v>47</v>
      </c>
      <c r="X1762" s="7">
        <v>14</v>
      </c>
      <c r="Y1762" s="7">
        <v>59</v>
      </c>
      <c r="Z1762" s="7"/>
      <c r="AA1762" s="7">
        <v>3</v>
      </c>
      <c r="AB1762" s="7">
        <v>12</v>
      </c>
      <c r="AC1762" s="7"/>
      <c r="AD1762" s="7"/>
      <c r="AE1762" s="7"/>
      <c r="AF1762" s="7"/>
      <c r="AG1762" s="7"/>
      <c r="AH1762" s="7">
        <v>0</v>
      </c>
    </row>
    <row r="1763" spans="1:34" ht="14.25" customHeight="1">
      <c r="A1763" s="27">
        <v>42522</v>
      </c>
      <c r="B1763" s="7" t="s">
        <v>1763</v>
      </c>
      <c r="C1763" s="7" t="s">
        <v>1863</v>
      </c>
      <c r="D1763" s="7" t="s">
        <v>734</v>
      </c>
      <c r="E1763" s="7" t="s">
        <v>1843</v>
      </c>
      <c r="F1763" s="7">
        <v>53</v>
      </c>
      <c r="G1763" s="7">
        <v>7</v>
      </c>
      <c r="H1763" s="7">
        <v>12</v>
      </c>
      <c r="I1763" s="7" t="s">
        <v>99</v>
      </c>
      <c r="J1763" s="7">
        <v>11</v>
      </c>
      <c r="K1763" s="7" t="s">
        <v>99</v>
      </c>
      <c r="L1763" s="7" t="s">
        <v>99</v>
      </c>
      <c r="M1763" s="7" t="s">
        <v>99</v>
      </c>
      <c r="N1763" s="7" t="s">
        <v>99</v>
      </c>
      <c r="O1763" s="7" t="s">
        <v>99</v>
      </c>
      <c r="P1763" s="7">
        <v>3</v>
      </c>
      <c r="Q1763" s="7">
        <v>1</v>
      </c>
      <c r="R1763" s="7">
        <v>1</v>
      </c>
      <c r="S1763" s="7">
        <v>1</v>
      </c>
      <c r="T1763" s="7">
        <v>3</v>
      </c>
      <c r="U1763" s="7">
        <v>0</v>
      </c>
      <c r="V1763" s="7">
        <v>4</v>
      </c>
      <c r="W1763" s="7">
        <v>1</v>
      </c>
      <c r="X1763" s="7">
        <v>1</v>
      </c>
      <c r="Y1763" s="7">
        <v>5</v>
      </c>
      <c r="Z1763" s="7"/>
      <c r="AA1763" s="7">
        <v>2</v>
      </c>
      <c r="AB1763" s="7">
        <v>1</v>
      </c>
      <c r="AC1763" s="7"/>
      <c r="AD1763" s="7"/>
      <c r="AE1763" s="7"/>
      <c r="AF1763" s="7"/>
      <c r="AG1763" s="7"/>
      <c r="AH1763" s="7">
        <v>0</v>
      </c>
    </row>
    <row r="1764" spans="1:34" ht="14.25" customHeight="1">
      <c r="A1764" s="27">
        <v>42522</v>
      </c>
      <c r="B1764" s="7" t="s">
        <v>1763</v>
      </c>
      <c r="C1764" s="7" t="s">
        <v>1863</v>
      </c>
      <c r="D1764" s="7" t="s">
        <v>734</v>
      </c>
      <c r="E1764" s="7" t="s">
        <v>943</v>
      </c>
      <c r="F1764" s="7">
        <v>232</v>
      </c>
      <c r="G1764" s="7">
        <v>64</v>
      </c>
      <c r="H1764" s="7">
        <v>68</v>
      </c>
      <c r="I1764" s="7" t="s">
        <v>99</v>
      </c>
      <c r="J1764" s="7">
        <v>31</v>
      </c>
      <c r="K1764" s="7" t="s">
        <v>99</v>
      </c>
      <c r="L1764" s="7" t="s">
        <v>99</v>
      </c>
      <c r="M1764" s="7" t="s">
        <v>99</v>
      </c>
      <c r="N1764" s="7" t="s">
        <v>99</v>
      </c>
      <c r="O1764" s="7" t="s">
        <v>99</v>
      </c>
      <c r="P1764" s="7">
        <v>5</v>
      </c>
      <c r="Q1764" s="7">
        <v>6</v>
      </c>
      <c r="R1764" s="7">
        <v>2</v>
      </c>
      <c r="S1764" s="7">
        <v>1</v>
      </c>
      <c r="T1764" s="7">
        <v>11</v>
      </c>
      <c r="U1764" s="7">
        <v>0</v>
      </c>
      <c r="V1764" s="7">
        <v>7</v>
      </c>
      <c r="W1764" s="7">
        <v>1</v>
      </c>
      <c r="X1764" s="7">
        <v>2</v>
      </c>
      <c r="Y1764" s="7">
        <v>24</v>
      </c>
      <c r="Z1764" s="7"/>
      <c r="AA1764" s="7">
        <v>5</v>
      </c>
      <c r="AB1764" s="7">
        <v>5</v>
      </c>
      <c r="AC1764" s="7"/>
      <c r="AD1764" s="7"/>
      <c r="AE1764" s="7"/>
      <c r="AF1764" s="7"/>
      <c r="AG1764" s="7"/>
      <c r="AH1764" s="7">
        <v>0</v>
      </c>
    </row>
    <row r="1765" spans="1:34" ht="14.25" customHeight="1">
      <c r="A1765" s="27">
        <v>42522</v>
      </c>
      <c r="B1765" s="7" t="s">
        <v>1763</v>
      </c>
      <c r="C1765" s="7" t="s">
        <v>1863</v>
      </c>
      <c r="D1765" s="7" t="s">
        <v>734</v>
      </c>
      <c r="E1765" s="7" t="s">
        <v>1861</v>
      </c>
      <c r="F1765" s="7">
        <v>80</v>
      </c>
      <c r="G1765" s="7">
        <v>16</v>
      </c>
      <c r="H1765" s="7">
        <v>15</v>
      </c>
      <c r="I1765" s="7" t="s">
        <v>99</v>
      </c>
      <c r="J1765" s="7">
        <v>18</v>
      </c>
      <c r="K1765" s="7" t="s">
        <v>99</v>
      </c>
      <c r="L1765" s="7" t="s">
        <v>99</v>
      </c>
      <c r="M1765" s="7" t="s">
        <v>99</v>
      </c>
      <c r="N1765" s="7" t="s">
        <v>99</v>
      </c>
      <c r="O1765" s="7" t="s">
        <v>99</v>
      </c>
      <c r="P1765" s="7">
        <v>3</v>
      </c>
      <c r="Q1765" s="7">
        <v>2</v>
      </c>
      <c r="R1765" s="7">
        <v>1</v>
      </c>
      <c r="S1765" s="7">
        <v>1</v>
      </c>
      <c r="T1765" s="7">
        <v>8</v>
      </c>
      <c r="U1765" s="7">
        <v>0</v>
      </c>
      <c r="V1765" s="7">
        <v>4</v>
      </c>
      <c r="W1765" s="7">
        <v>1</v>
      </c>
      <c r="X1765" s="7">
        <v>1</v>
      </c>
      <c r="Y1765" s="7">
        <v>8</v>
      </c>
      <c r="Z1765" s="7"/>
      <c r="AA1765" s="7">
        <v>2</v>
      </c>
      <c r="AB1765" s="7">
        <v>0</v>
      </c>
      <c r="AC1765" s="7"/>
      <c r="AD1765" s="7"/>
      <c r="AE1765" s="7"/>
      <c r="AF1765" s="7"/>
      <c r="AG1765" s="7"/>
      <c r="AH1765" s="7">
        <v>0</v>
      </c>
    </row>
    <row r="1766" spans="1:34" ht="14.25" customHeight="1">
      <c r="A1766" s="27">
        <v>42522</v>
      </c>
      <c r="B1766" s="7" t="s">
        <v>1763</v>
      </c>
      <c r="C1766" s="7" t="s">
        <v>1863</v>
      </c>
      <c r="D1766" s="7" t="s">
        <v>734</v>
      </c>
      <c r="E1766" s="7" t="s">
        <v>1862</v>
      </c>
      <c r="F1766" s="7">
        <v>152</v>
      </c>
      <c r="G1766" s="7">
        <v>48</v>
      </c>
      <c r="H1766" s="7">
        <v>53</v>
      </c>
      <c r="I1766" s="7" t="s">
        <v>99</v>
      </c>
      <c r="J1766" s="7">
        <v>13</v>
      </c>
      <c r="K1766" s="7" t="s">
        <v>99</v>
      </c>
      <c r="L1766" s="7" t="s">
        <v>99</v>
      </c>
      <c r="M1766" s="7" t="s">
        <v>99</v>
      </c>
      <c r="N1766" s="7" t="s">
        <v>99</v>
      </c>
      <c r="O1766" s="7" t="s">
        <v>99</v>
      </c>
      <c r="P1766" s="7">
        <v>2</v>
      </c>
      <c r="Q1766" s="7">
        <v>4</v>
      </c>
      <c r="R1766" s="7">
        <v>1</v>
      </c>
      <c r="S1766" s="7">
        <v>0</v>
      </c>
      <c r="T1766" s="7">
        <v>3</v>
      </c>
      <c r="U1766" s="7">
        <v>0</v>
      </c>
      <c r="V1766" s="7">
        <v>3</v>
      </c>
      <c r="W1766" s="7">
        <v>0</v>
      </c>
      <c r="X1766" s="7">
        <v>1</v>
      </c>
      <c r="Y1766" s="7">
        <v>16</v>
      </c>
      <c r="Z1766" s="7"/>
      <c r="AA1766" s="7">
        <v>3</v>
      </c>
      <c r="AB1766" s="7">
        <v>5</v>
      </c>
      <c r="AC1766" s="7"/>
      <c r="AD1766" s="7"/>
      <c r="AE1766" s="7"/>
      <c r="AF1766" s="7"/>
      <c r="AG1766" s="7"/>
      <c r="AH1766" s="7">
        <v>0</v>
      </c>
    </row>
    <row r="1767" spans="1:34" ht="14.25" customHeight="1">
      <c r="A1767" s="27">
        <v>42522</v>
      </c>
      <c r="B1767" s="7" t="s">
        <v>1763</v>
      </c>
      <c r="C1767" s="7" t="s">
        <v>1865</v>
      </c>
      <c r="D1767" s="7" t="s">
        <v>734</v>
      </c>
      <c r="E1767" s="7" t="s">
        <v>1843</v>
      </c>
      <c r="F1767" s="7">
        <v>59</v>
      </c>
      <c r="G1767" s="7">
        <v>10</v>
      </c>
      <c r="H1767" s="7">
        <v>4</v>
      </c>
      <c r="I1767" s="7" t="s">
        <v>99</v>
      </c>
      <c r="J1767" s="7">
        <v>15</v>
      </c>
      <c r="K1767" s="7" t="s">
        <v>99</v>
      </c>
      <c r="L1767" s="7" t="s">
        <v>99</v>
      </c>
      <c r="M1767" s="7" t="s">
        <v>99</v>
      </c>
      <c r="N1767" s="7" t="s">
        <v>99</v>
      </c>
      <c r="O1767" s="7" t="s">
        <v>99</v>
      </c>
      <c r="P1767" s="7">
        <v>5</v>
      </c>
      <c r="Q1767" s="7">
        <v>4</v>
      </c>
      <c r="R1767" s="7">
        <v>3</v>
      </c>
      <c r="S1767" s="7">
        <v>2</v>
      </c>
      <c r="T1767" s="7">
        <v>1</v>
      </c>
      <c r="U1767" s="7">
        <v>1</v>
      </c>
      <c r="V1767" s="7">
        <v>2</v>
      </c>
      <c r="W1767" s="7">
        <v>4</v>
      </c>
      <c r="X1767" s="7">
        <v>1</v>
      </c>
      <c r="Y1767" s="7">
        <v>4</v>
      </c>
      <c r="Z1767" s="7"/>
      <c r="AA1767" s="7">
        <v>0</v>
      </c>
      <c r="AB1767" s="7">
        <v>2</v>
      </c>
      <c r="AC1767" s="7"/>
      <c r="AD1767" s="7"/>
      <c r="AE1767" s="7"/>
      <c r="AF1767" s="7"/>
      <c r="AG1767" s="7"/>
      <c r="AH1767" s="7">
        <v>1</v>
      </c>
    </row>
    <row r="1768" spans="1:34" ht="14.25" customHeight="1">
      <c r="A1768" s="27">
        <v>42522</v>
      </c>
      <c r="B1768" s="7" t="s">
        <v>1763</v>
      </c>
      <c r="C1768" s="7" t="s">
        <v>1865</v>
      </c>
      <c r="D1768" s="7" t="s">
        <v>734</v>
      </c>
      <c r="E1768" s="7" t="s">
        <v>943</v>
      </c>
      <c r="F1768" s="7">
        <v>1512</v>
      </c>
      <c r="G1768" s="7">
        <v>457</v>
      </c>
      <c r="H1768" s="7">
        <v>180</v>
      </c>
      <c r="I1768" s="7" t="s">
        <v>99</v>
      </c>
      <c r="J1768" s="7">
        <v>469</v>
      </c>
      <c r="K1768" s="7" t="s">
        <v>99</v>
      </c>
      <c r="L1768" s="7" t="s">
        <v>99</v>
      </c>
      <c r="M1768" s="7" t="s">
        <v>99</v>
      </c>
      <c r="N1768" s="7" t="s">
        <v>99</v>
      </c>
      <c r="O1768" s="7" t="s">
        <v>99</v>
      </c>
      <c r="P1768" s="7">
        <v>58</v>
      </c>
      <c r="Q1768" s="7">
        <v>49</v>
      </c>
      <c r="R1768" s="7">
        <v>28</v>
      </c>
      <c r="S1768" s="7">
        <v>21</v>
      </c>
      <c r="T1768" s="7">
        <v>34</v>
      </c>
      <c r="U1768" s="7">
        <v>24</v>
      </c>
      <c r="V1768" s="7">
        <v>32</v>
      </c>
      <c r="W1768" s="7">
        <v>55</v>
      </c>
      <c r="X1768" s="7">
        <v>20</v>
      </c>
      <c r="Y1768" s="7">
        <v>62</v>
      </c>
      <c r="Z1768" s="7"/>
      <c r="AA1768" s="7">
        <v>0</v>
      </c>
      <c r="AB1768" s="7">
        <v>13</v>
      </c>
      <c r="AC1768" s="7"/>
      <c r="AD1768" s="7"/>
      <c r="AE1768" s="7"/>
      <c r="AF1768" s="7"/>
      <c r="AG1768" s="7"/>
      <c r="AH1768" s="7">
        <v>10</v>
      </c>
    </row>
    <row r="1769" spans="1:34" ht="14.25" customHeight="1">
      <c r="A1769" s="27">
        <v>42522</v>
      </c>
      <c r="B1769" s="7" t="s">
        <v>1763</v>
      </c>
      <c r="C1769" s="7" t="s">
        <v>1865</v>
      </c>
      <c r="D1769" s="7" t="s">
        <v>734</v>
      </c>
      <c r="E1769" s="7" t="s">
        <v>1861</v>
      </c>
      <c r="F1769" s="7">
        <v>373</v>
      </c>
      <c r="G1769" s="7">
        <v>101</v>
      </c>
      <c r="H1769" s="7">
        <v>38</v>
      </c>
      <c r="I1769" s="7" t="s">
        <v>99</v>
      </c>
      <c r="J1769" s="7">
        <v>124</v>
      </c>
      <c r="K1769" s="7" t="s">
        <v>99</v>
      </c>
      <c r="L1769" s="7" t="s">
        <v>99</v>
      </c>
      <c r="M1769" s="7" t="s">
        <v>99</v>
      </c>
      <c r="N1769" s="7" t="s">
        <v>99</v>
      </c>
      <c r="O1769" s="7" t="s">
        <v>99</v>
      </c>
      <c r="P1769" s="7">
        <v>11</v>
      </c>
      <c r="Q1769" s="7">
        <v>31</v>
      </c>
      <c r="R1769" s="7">
        <v>5</v>
      </c>
      <c r="S1769" s="7">
        <v>3</v>
      </c>
      <c r="T1769" s="7">
        <v>1</v>
      </c>
      <c r="U1769" s="7">
        <v>3</v>
      </c>
      <c r="V1769" s="7">
        <v>7</v>
      </c>
      <c r="W1769" s="7">
        <v>15</v>
      </c>
      <c r="X1769" s="7">
        <v>7</v>
      </c>
      <c r="Y1769" s="7">
        <v>21</v>
      </c>
      <c r="Z1769" s="7"/>
      <c r="AA1769" s="7">
        <v>0</v>
      </c>
      <c r="AB1769" s="7">
        <v>6</v>
      </c>
      <c r="AC1769" s="7"/>
      <c r="AD1769" s="7"/>
      <c r="AE1769" s="7"/>
      <c r="AF1769" s="7"/>
      <c r="AG1769" s="7"/>
      <c r="AH1769" s="7">
        <v>0</v>
      </c>
    </row>
    <row r="1770" spans="1:34" ht="14.25" customHeight="1">
      <c r="A1770" s="27">
        <v>42522</v>
      </c>
      <c r="B1770" s="7" t="s">
        <v>1763</v>
      </c>
      <c r="C1770" s="7" t="s">
        <v>1865</v>
      </c>
      <c r="D1770" s="7" t="s">
        <v>734</v>
      </c>
      <c r="E1770" s="7" t="s">
        <v>1862</v>
      </c>
      <c r="F1770" s="7">
        <v>1129</v>
      </c>
      <c r="G1770" s="7">
        <v>356</v>
      </c>
      <c r="H1770" s="7">
        <v>142</v>
      </c>
      <c r="I1770" s="7" t="s">
        <v>99</v>
      </c>
      <c r="J1770" s="7">
        <v>345</v>
      </c>
      <c r="K1770" s="7" t="s">
        <v>99</v>
      </c>
      <c r="L1770" s="7" t="s">
        <v>99</v>
      </c>
      <c r="M1770" s="7" t="s">
        <v>99</v>
      </c>
      <c r="N1770" s="7" t="s">
        <v>99</v>
      </c>
      <c r="O1770" s="7" t="s">
        <v>99</v>
      </c>
      <c r="P1770" s="7">
        <v>47</v>
      </c>
      <c r="Q1770" s="7">
        <v>18</v>
      </c>
      <c r="R1770" s="7">
        <v>23</v>
      </c>
      <c r="S1770" s="7">
        <v>18</v>
      </c>
      <c r="T1770" s="7">
        <v>33</v>
      </c>
      <c r="U1770" s="7">
        <v>21</v>
      </c>
      <c r="V1770" s="7">
        <v>25</v>
      </c>
      <c r="W1770" s="7">
        <v>40</v>
      </c>
      <c r="X1770" s="7">
        <v>13</v>
      </c>
      <c r="Y1770" s="7">
        <v>41</v>
      </c>
      <c r="Z1770" s="7"/>
      <c r="AA1770" s="7">
        <v>0</v>
      </c>
      <c r="AB1770" s="7">
        <v>7</v>
      </c>
      <c r="AC1770" s="7"/>
      <c r="AD1770" s="7"/>
      <c r="AE1770" s="7"/>
      <c r="AF1770" s="7"/>
      <c r="AG1770" s="7"/>
      <c r="AH1770" s="7">
        <v>0</v>
      </c>
    </row>
    <row r="1771" spans="1:34" ht="14.25" customHeight="1">
      <c r="A1771" s="27">
        <v>42522</v>
      </c>
      <c r="B1771" s="7" t="s">
        <v>1763</v>
      </c>
      <c r="C1771" s="7" t="s">
        <v>1865</v>
      </c>
      <c r="D1771" s="7" t="s">
        <v>1866</v>
      </c>
      <c r="E1771" s="7" t="s">
        <v>1843</v>
      </c>
      <c r="F1771" s="7">
        <v>24</v>
      </c>
      <c r="G1771" s="7">
        <v>0</v>
      </c>
      <c r="H1771" s="7">
        <v>1</v>
      </c>
      <c r="I1771" s="7" t="s">
        <v>99</v>
      </c>
      <c r="J1771" s="7">
        <v>3</v>
      </c>
      <c r="K1771" s="7" t="s">
        <v>99</v>
      </c>
      <c r="L1771" s="7" t="s">
        <v>99</v>
      </c>
      <c r="M1771" s="7" t="s">
        <v>99</v>
      </c>
      <c r="N1771" s="7" t="s">
        <v>99</v>
      </c>
      <c r="O1771" s="7" t="s">
        <v>99</v>
      </c>
      <c r="P1771" s="7">
        <v>4</v>
      </c>
      <c r="Q1771" s="7">
        <v>1</v>
      </c>
      <c r="R1771" s="7">
        <v>2</v>
      </c>
      <c r="S1771" s="7">
        <v>1</v>
      </c>
      <c r="T1771" s="7">
        <v>1</v>
      </c>
      <c r="U1771" s="7">
        <v>1</v>
      </c>
      <c r="V1771" s="7">
        <v>1</v>
      </c>
      <c r="W1771" s="7">
        <v>2</v>
      </c>
      <c r="X1771" s="7">
        <v>1</v>
      </c>
      <c r="Y1771" s="7">
        <v>4</v>
      </c>
      <c r="Z1771" s="7"/>
      <c r="AA1771" s="7">
        <v>0</v>
      </c>
      <c r="AB1771" s="7">
        <v>1</v>
      </c>
      <c r="AC1771" s="7"/>
      <c r="AD1771" s="7"/>
      <c r="AE1771" s="7"/>
      <c r="AF1771" s="7"/>
      <c r="AG1771" s="7"/>
      <c r="AH1771" s="7">
        <v>1</v>
      </c>
    </row>
    <row r="1772" spans="1:34" ht="14.25" customHeight="1">
      <c r="A1772" s="27">
        <v>42522</v>
      </c>
      <c r="B1772" s="7" t="s">
        <v>1763</v>
      </c>
      <c r="C1772" s="7" t="s">
        <v>1865</v>
      </c>
      <c r="D1772" s="7" t="s">
        <v>1866</v>
      </c>
      <c r="E1772" s="7" t="s">
        <v>943</v>
      </c>
      <c r="F1772" s="7">
        <v>357</v>
      </c>
      <c r="G1772" s="7">
        <v>0</v>
      </c>
      <c r="H1772" s="7">
        <v>8</v>
      </c>
      <c r="I1772" s="7" t="s">
        <v>99</v>
      </c>
      <c r="J1772" s="7">
        <v>46</v>
      </c>
      <c r="K1772" s="7" t="s">
        <v>99</v>
      </c>
      <c r="L1772" s="7" t="s">
        <v>99</v>
      </c>
      <c r="M1772" s="7" t="s">
        <v>99</v>
      </c>
      <c r="N1772" s="7" t="s">
        <v>99</v>
      </c>
      <c r="O1772" s="7" t="s">
        <v>99</v>
      </c>
      <c r="P1772" s="7">
        <v>57</v>
      </c>
      <c r="Q1772" s="7">
        <v>20</v>
      </c>
      <c r="R1772" s="7">
        <v>21</v>
      </c>
      <c r="S1772" s="7">
        <v>5</v>
      </c>
      <c r="T1772" s="7">
        <v>34</v>
      </c>
      <c r="U1772" s="7">
        <v>24</v>
      </c>
      <c r="V1772" s="7">
        <v>25</v>
      </c>
      <c r="W1772" s="7">
        <v>18</v>
      </c>
      <c r="X1772" s="7">
        <v>20</v>
      </c>
      <c r="Y1772" s="7">
        <v>62</v>
      </c>
      <c r="Z1772" s="7"/>
      <c r="AA1772" s="7">
        <v>0</v>
      </c>
      <c r="AB1772" s="7">
        <v>7</v>
      </c>
      <c r="AC1772" s="7"/>
      <c r="AD1772" s="7"/>
      <c r="AE1772" s="7"/>
      <c r="AF1772" s="7"/>
      <c r="AG1772" s="7"/>
      <c r="AH1772" s="7">
        <v>10</v>
      </c>
    </row>
    <row r="1773" spans="1:34" ht="14.25" customHeight="1">
      <c r="A1773" s="27">
        <v>42522</v>
      </c>
      <c r="B1773" s="7" t="s">
        <v>1763</v>
      </c>
      <c r="C1773" s="7" t="s">
        <v>1865</v>
      </c>
      <c r="D1773" s="7" t="s">
        <v>1866</v>
      </c>
      <c r="E1773" s="7" t="s">
        <v>1861</v>
      </c>
      <c r="F1773" s="7">
        <v>80</v>
      </c>
      <c r="G1773" s="7">
        <v>0</v>
      </c>
      <c r="H1773" s="7">
        <v>2</v>
      </c>
      <c r="I1773" s="7" t="s">
        <v>99</v>
      </c>
      <c r="J1773" s="7">
        <v>8</v>
      </c>
      <c r="K1773" s="7" t="s">
        <v>99</v>
      </c>
      <c r="L1773" s="7" t="s">
        <v>99</v>
      </c>
      <c r="M1773" s="7" t="s">
        <v>99</v>
      </c>
      <c r="N1773" s="7" t="s">
        <v>99</v>
      </c>
      <c r="O1773" s="7" t="s">
        <v>99</v>
      </c>
      <c r="P1773" s="7">
        <v>11</v>
      </c>
      <c r="Q1773" s="7">
        <v>11</v>
      </c>
      <c r="R1773" s="7">
        <v>4</v>
      </c>
      <c r="S1773" s="7">
        <v>1</v>
      </c>
      <c r="T1773" s="7">
        <v>1</v>
      </c>
      <c r="U1773" s="7">
        <v>3</v>
      </c>
      <c r="V1773" s="7">
        <v>5</v>
      </c>
      <c r="W1773" s="7">
        <v>3</v>
      </c>
      <c r="X1773" s="7">
        <v>7</v>
      </c>
      <c r="Y1773" s="7">
        <v>21</v>
      </c>
      <c r="Z1773" s="7"/>
      <c r="AA1773" s="7">
        <v>0</v>
      </c>
      <c r="AB1773" s="7">
        <v>3</v>
      </c>
      <c r="AC1773" s="7"/>
      <c r="AD1773" s="7"/>
      <c r="AE1773" s="7"/>
      <c r="AF1773" s="7"/>
      <c r="AG1773" s="7"/>
      <c r="AH1773" s="7">
        <v>0</v>
      </c>
    </row>
    <row r="1774" spans="1:34" ht="14.25" customHeight="1">
      <c r="A1774" s="27">
        <v>42522</v>
      </c>
      <c r="B1774" s="7" t="s">
        <v>1763</v>
      </c>
      <c r="C1774" s="7" t="s">
        <v>1865</v>
      </c>
      <c r="D1774" s="7" t="s">
        <v>1866</v>
      </c>
      <c r="E1774" s="7" t="s">
        <v>1862</v>
      </c>
      <c r="F1774" s="7">
        <v>267</v>
      </c>
      <c r="G1774" s="7">
        <v>0</v>
      </c>
      <c r="H1774" s="7">
        <v>6</v>
      </c>
      <c r="I1774" s="7" t="s">
        <v>99</v>
      </c>
      <c r="J1774" s="7">
        <v>38</v>
      </c>
      <c r="K1774" s="7" t="s">
        <v>99</v>
      </c>
      <c r="L1774" s="7" t="s">
        <v>99</v>
      </c>
      <c r="M1774" s="7" t="s">
        <v>99</v>
      </c>
      <c r="N1774" s="7" t="s">
        <v>99</v>
      </c>
      <c r="O1774" s="7" t="s">
        <v>99</v>
      </c>
      <c r="P1774" s="7">
        <v>46</v>
      </c>
      <c r="Q1774" s="7">
        <v>9</v>
      </c>
      <c r="R1774" s="7">
        <v>17</v>
      </c>
      <c r="S1774" s="7">
        <v>4</v>
      </c>
      <c r="T1774" s="7">
        <v>33</v>
      </c>
      <c r="U1774" s="7">
        <v>21</v>
      </c>
      <c r="V1774" s="7">
        <v>20</v>
      </c>
      <c r="W1774" s="7">
        <v>15</v>
      </c>
      <c r="X1774" s="7">
        <v>13</v>
      </c>
      <c r="Y1774" s="7">
        <v>41</v>
      </c>
      <c r="Z1774" s="7"/>
      <c r="AA1774" s="7">
        <v>0</v>
      </c>
      <c r="AB1774" s="7">
        <v>4</v>
      </c>
      <c r="AC1774" s="7"/>
      <c r="AD1774" s="7"/>
      <c r="AE1774" s="7"/>
      <c r="AF1774" s="7"/>
      <c r="AG1774" s="7"/>
      <c r="AH1774" s="7">
        <v>0</v>
      </c>
    </row>
    <row r="1775" spans="1:34" ht="14.25" customHeight="1">
      <c r="A1775" s="27">
        <v>42522</v>
      </c>
      <c r="B1775" s="7" t="s">
        <v>1763</v>
      </c>
      <c r="C1775" s="7" t="s">
        <v>1865</v>
      </c>
      <c r="D1775" s="7" t="s">
        <v>1374</v>
      </c>
      <c r="E1775" s="7" t="s">
        <v>1843</v>
      </c>
      <c r="F1775" s="7">
        <v>35</v>
      </c>
      <c r="G1775" s="7">
        <v>10</v>
      </c>
      <c r="H1775" s="7">
        <v>3</v>
      </c>
      <c r="I1775" s="7" t="s">
        <v>99</v>
      </c>
      <c r="J1775" s="7">
        <v>12</v>
      </c>
      <c r="K1775" s="7" t="s">
        <v>99</v>
      </c>
      <c r="L1775" s="7" t="s">
        <v>99</v>
      </c>
      <c r="M1775" s="7" t="s">
        <v>99</v>
      </c>
      <c r="N1775" s="7" t="s">
        <v>99</v>
      </c>
      <c r="O1775" s="7" t="s">
        <v>99</v>
      </c>
      <c r="P1775" s="7">
        <v>1</v>
      </c>
      <c r="Q1775" s="7">
        <v>3</v>
      </c>
      <c r="R1775" s="7">
        <v>1</v>
      </c>
      <c r="S1775" s="7">
        <v>1</v>
      </c>
      <c r="T1775" s="7">
        <v>0</v>
      </c>
      <c r="U1775" s="7">
        <v>0</v>
      </c>
      <c r="V1775" s="7">
        <v>1</v>
      </c>
      <c r="W1775" s="7">
        <v>2</v>
      </c>
      <c r="X1775" s="7">
        <v>0</v>
      </c>
      <c r="Y1775" s="7">
        <v>0</v>
      </c>
      <c r="Z1775" s="7"/>
      <c r="AA1775" s="7">
        <v>0</v>
      </c>
      <c r="AB1775" s="7">
        <v>1</v>
      </c>
      <c r="AC1775" s="7"/>
      <c r="AD1775" s="7"/>
      <c r="AE1775" s="7"/>
      <c r="AF1775" s="7"/>
      <c r="AG1775" s="7"/>
      <c r="AH1775" s="7">
        <v>0</v>
      </c>
    </row>
    <row r="1776" spans="1:34" ht="14.25" customHeight="1">
      <c r="A1776" s="27">
        <v>42522</v>
      </c>
      <c r="B1776" s="7" t="s">
        <v>1763</v>
      </c>
      <c r="C1776" s="7" t="s">
        <v>1865</v>
      </c>
      <c r="D1776" s="7" t="s">
        <v>1374</v>
      </c>
      <c r="E1776" s="7" t="s">
        <v>943</v>
      </c>
      <c r="F1776" s="7">
        <v>1155</v>
      </c>
      <c r="G1776" s="7">
        <v>457</v>
      </c>
      <c r="H1776" s="7">
        <v>172</v>
      </c>
      <c r="I1776" s="7" t="s">
        <v>99</v>
      </c>
      <c r="J1776" s="7">
        <v>423</v>
      </c>
      <c r="K1776" s="7" t="s">
        <v>99</v>
      </c>
      <c r="L1776" s="7" t="s">
        <v>99</v>
      </c>
      <c r="M1776" s="7" t="s">
        <v>99</v>
      </c>
      <c r="N1776" s="7" t="s">
        <v>99</v>
      </c>
      <c r="O1776" s="7" t="s">
        <v>99</v>
      </c>
      <c r="P1776" s="7">
        <v>1</v>
      </c>
      <c r="Q1776" s="7">
        <v>29</v>
      </c>
      <c r="R1776" s="7">
        <v>7</v>
      </c>
      <c r="S1776" s="7">
        <v>16</v>
      </c>
      <c r="T1776" s="7">
        <v>0</v>
      </c>
      <c r="U1776" s="7">
        <v>0</v>
      </c>
      <c r="V1776" s="7">
        <v>7</v>
      </c>
      <c r="W1776" s="7">
        <v>37</v>
      </c>
      <c r="X1776" s="7">
        <v>0</v>
      </c>
      <c r="Y1776" s="7">
        <v>0</v>
      </c>
      <c r="Z1776" s="7"/>
      <c r="AA1776" s="7">
        <v>0</v>
      </c>
      <c r="AB1776" s="7">
        <v>6</v>
      </c>
      <c r="AC1776" s="7"/>
      <c r="AD1776" s="7"/>
      <c r="AE1776" s="7"/>
      <c r="AF1776" s="7"/>
      <c r="AG1776" s="7"/>
      <c r="AH1776" s="7">
        <v>0</v>
      </c>
    </row>
    <row r="1777" spans="1:34" ht="14.25" customHeight="1">
      <c r="A1777" s="27">
        <v>42522</v>
      </c>
      <c r="B1777" s="7" t="s">
        <v>1763</v>
      </c>
      <c r="C1777" s="7" t="s">
        <v>1865</v>
      </c>
      <c r="D1777" s="7" t="s">
        <v>1374</v>
      </c>
      <c r="E1777" s="7" t="s">
        <v>1861</v>
      </c>
      <c r="F1777" s="7">
        <v>293</v>
      </c>
      <c r="G1777" s="7">
        <v>101</v>
      </c>
      <c r="H1777" s="7">
        <v>36</v>
      </c>
      <c r="I1777" s="7" t="s">
        <v>99</v>
      </c>
      <c r="J1777" s="7">
        <v>116</v>
      </c>
      <c r="K1777" s="7" t="s">
        <v>99</v>
      </c>
      <c r="L1777" s="7" t="s">
        <v>99</v>
      </c>
      <c r="M1777" s="7" t="s">
        <v>99</v>
      </c>
      <c r="N1777" s="7" t="s">
        <v>99</v>
      </c>
      <c r="O1777" s="7" t="s">
        <v>99</v>
      </c>
      <c r="P1777" s="7">
        <v>0</v>
      </c>
      <c r="Q1777" s="7">
        <v>20</v>
      </c>
      <c r="R1777" s="7">
        <v>1</v>
      </c>
      <c r="S1777" s="7">
        <v>2</v>
      </c>
      <c r="T1777" s="7">
        <v>0</v>
      </c>
      <c r="U1777" s="7">
        <v>0</v>
      </c>
      <c r="V1777" s="7">
        <v>2</v>
      </c>
      <c r="W1777" s="7">
        <v>12</v>
      </c>
      <c r="X1777" s="7">
        <v>0</v>
      </c>
      <c r="Y1777" s="7">
        <v>0</v>
      </c>
      <c r="Z1777" s="7"/>
      <c r="AA1777" s="7">
        <v>0</v>
      </c>
      <c r="AB1777" s="7">
        <v>3</v>
      </c>
      <c r="AC1777" s="7"/>
      <c r="AD1777" s="7"/>
      <c r="AE1777" s="7"/>
      <c r="AF1777" s="7"/>
      <c r="AG1777" s="7"/>
      <c r="AH1777" s="7">
        <v>0</v>
      </c>
    </row>
    <row r="1778" spans="1:34" ht="14.25" customHeight="1">
      <c r="A1778" s="27">
        <v>42522</v>
      </c>
      <c r="B1778" s="7" t="s">
        <v>1763</v>
      </c>
      <c r="C1778" s="7" t="s">
        <v>1865</v>
      </c>
      <c r="D1778" s="7" t="s">
        <v>1374</v>
      </c>
      <c r="E1778" s="7" t="s">
        <v>1862</v>
      </c>
      <c r="F1778" s="7">
        <v>862</v>
      </c>
      <c r="G1778" s="7">
        <v>356</v>
      </c>
      <c r="H1778" s="7">
        <v>136</v>
      </c>
      <c r="I1778" s="7" t="s">
        <v>99</v>
      </c>
      <c r="J1778" s="7">
        <v>307</v>
      </c>
      <c r="K1778" s="7" t="s">
        <v>99</v>
      </c>
      <c r="L1778" s="7" t="s">
        <v>99</v>
      </c>
      <c r="M1778" s="7" t="s">
        <v>99</v>
      </c>
      <c r="N1778" s="7" t="s">
        <v>99</v>
      </c>
      <c r="O1778" s="7" t="s">
        <v>99</v>
      </c>
      <c r="P1778" s="7">
        <v>1</v>
      </c>
      <c r="Q1778" s="7">
        <v>9</v>
      </c>
      <c r="R1778" s="7">
        <v>6</v>
      </c>
      <c r="S1778" s="7">
        <v>14</v>
      </c>
      <c r="T1778" s="7">
        <v>0</v>
      </c>
      <c r="U1778" s="7">
        <v>0</v>
      </c>
      <c r="V1778" s="7">
        <v>5</v>
      </c>
      <c r="W1778" s="7">
        <v>25</v>
      </c>
      <c r="X1778" s="7">
        <v>0</v>
      </c>
      <c r="Y1778" s="7">
        <v>0</v>
      </c>
      <c r="Z1778" s="7"/>
      <c r="AA1778" s="7">
        <v>0</v>
      </c>
      <c r="AB1778" s="7">
        <v>3</v>
      </c>
      <c r="AC1778" s="7"/>
      <c r="AD1778" s="7"/>
      <c r="AE1778" s="7"/>
      <c r="AF1778" s="7"/>
      <c r="AG1778" s="7"/>
      <c r="AH1778" s="7">
        <v>0</v>
      </c>
    </row>
    <row r="1779" spans="1:34" ht="14.25" customHeight="1">
      <c r="A1779" s="27">
        <v>42522</v>
      </c>
      <c r="B1779" s="7" t="s">
        <v>1763</v>
      </c>
      <c r="C1779" s="7" t="s">
        <v>405</v>
      </c>
      <c r="D1779" s="7" t="s">
        <v>734</v>
      </c>
      <c r="E1779" s="7" t="s">
        <v>1843</v>
      </c>
      <c r="F1779" s="7">
        <v>6</v>
      </c>
      <c r="G1779" s="7">
        <v>0</v>
      </c>
      <c r="H1779" s="7">
        <v>0</v>
      </c>
      <c r="I1779" s="7" t="s">
        <v>99</v>
      </c>
      <c r="J1779" s="7">
        <v>1</v>
      </c>
      <c r="K1779" s="7" t="s">
        <v>99</v>
      </c>
      <c r="L1779" s="7" t="s">
        <v>99</v>
      </c>
      <c r="M1779" s="7" t="s">
        <v>99</v>
      </c>
      <c r="N1779" s="7" t="s">
        <v>99</v>
      </c>
      <c r="O1779" s="7" t="s">
        <v>99</v>
      </c>
      <c r="P1779" s="7">
        <v>0</v>
      </c>
      <c r="Q1779" s="7">
        <v>0</v>
      </c>
      <c r="R1779" s="7">
        <v>0</v>
      </c>
      <c r="S1779" s="7">
        <v>0</v>
      </c>
      <c r="T1779" s="7">
        <v>1</v>
      </c>
      <c r="U1779" s="7">
        <v>2</v>
      </c>
      <c r="V1779" s="7">
        <v>0</v>
      </c>
      <c r="W1779" s="7">
        <v>1</v>
      </c>
      <c r="X1779" s="7">
        <v>0</v>
      </c>
      <c r="Y1779" s="7">
        <v>1</v>
      </c>
      <c r="Z1779" s="7"/>
      <c r="AA1779" s="7">
        <v>0</v>
      </c>
      <c r="AB1779" s="7">
        <v>0</v>
      </c>
      <c r="AC1779" s="7"/>
      <c r="AD1779" s="7"/>
      <c r="AE1779" s="7"/>
      <c r="AF1779" s="7"/>
      <c r="AG1779" s="7"/>
      <c r="AH1779" s="7">
        <v>0</v>
      </c>
    </row>
    <row r="1780" spans="1:34" ht="14.25" customHeight="1">
      <c r="A1780" s="27">
        <v>42522</v>
      </c>
      <c r="B1780" s="7" t="s">
        <v>1763</v>
      </c>
      <c r="C1780" s="7" t="s">
        <v>405</v>
      </c>
      <c r="D1780" s="7" t="s">
        <v>734</v>
      </c>
      <c r="E1780" s="7" t="s">
        <v>943</v>
      </c>
      <c r="F1780" s="7">
        <v>41</v>
      </c>
      <c r="G1780" s="7">
        <v>0</v>
      </c>
      <c r="H1780" s="7">
        <v>0</v>
      </c>
      <c r="I1780" s="7" t="s">
        <v>99</v>
      </c>
      <c r="J1780" s="7">
        <v>7</v>
      </c>
      <c r="K1780" s="7" t="s">
        <v>99</v>
      </c>
      <c r="L1780" s="7" t="s">
        <v>99</v>
      </c>
      <c r="M1780" s="7" t="s">
        <v>99</v>
      </c>
      <c r="N1780" s="7" t="s">
        <v>99</v>
      </c>
      <c r="O1780" s="7" t="s">
        <v>99</v>
      </c>
      <c r="P1780" s="7">
        <v>0</v>
      </c>
      <c r="Q1780" s="7">
        <v>0</v>
      </c>
      <c r="R1780" s="7">
        <v>0</v>
      </c>
      <c r="S1780" s="7">
        <v>0</v>
      </c>
      <c r="T1780" s="7">
        <v>9</v>
      </c>
      <c r="U1780" s="7">
        <v>14</v>
      </c>
      <c r="V1780" s="7">
        <v>0</v>
      </c>
      <c r="W1780" s="7">
        <v>8</v>
      </c>
      <c r="X1780" s="7">
        <v>0</v>
      </c>
      <c r="Y1780" s="7">
        <v>3</v>
      </c>
      <c r="Z1780" s="7"/>
      <c r="AA1780" s="7">
        <v>0</v>
      </c>
      <c r="AB1780" s="7">
        <v>0</v>
      </c>
      <c r="AC1780" s="7"/>
      <c r="AD1780" s="7"/>
      <c r="AE1780" s="7"/>
      <c r="AF1780" s="7"/>
      <c r="AG1780" s="7"/>
      <c r="AH1780" s="7">
        <v>0</v>
      </c>
    </row>
    <row r="1781" spans="1:34" ht="14.25" customHeight="1">
      <c r="A1781" s="27">
        <v>42522</v>
      </c>
      <c r="B1781" s="7" t="s">
        <v>1763</v>
      </c>
      <c r="C1781" s="7" t="s">
        <v>405</v>
      </c>
      <c r="D1781" s="7" t="s">
        <v>734</v>
      </c>
      <c r="E1781" s="7" t="s">
        <v>1861</v>
      </c>
      <c r="F1781" s="7">
        <v>5</v>
      </c>
      <c r="G1781" s="7">
        <v>0</v>
      </c>
      <c r="H1781" s="7">
        <v>0</v>
      </c>
      <c r="I1781" s="7" t="s">
        <v>99</v>
      </c>
      <c r="J1781" s="7">
        <v>0</v>
      </c>
      <c r="K1781" s="7" t="s">
        <v>99</v>
      </c>
      <c r="L1781" s="7" t="s">
        <v>99</v>
      </c>
      <c r="M1781" s="7" t="s">
        <v>99</v>
      </c>
      <c r="N1781" s="7" t="s">
        <v>99</v>
      </c>
      <c r="O1781" s="7" t="s">
        <v>99</v>
      </c>
      <c r="P1781" s="7">
        <v>0</v>
      </c>
      <c r="Q1781" s="7">
        <v>0</v>
      </c>
      <c r="R1781" s="7">
        <v>0</v>
      </c>
      <c r="S1781" s="7">
        <v>0</v>
      </c>
      <c r="T1781" s="7">
        <v>2</v>
      </c>
      <c r="U1781" s="7">
        <v>1</v>
      </c>
      <c r="V1781" s="7">
        <v>0</v>
      </c>
      <c r="W1781" s="7">
        <v>1</v>
      </c>
      <c r="X1781" s="7">
        <v>0</v>
      </c>
      <c r="Y1781" s="7">
        <v>1</v>
      </c>
      <c r="Z1781" s="7"/>
      <c r="AA1781" s="7">
        <v>0</v>
      </c>
      <c r="AB1781" s="7">
        <v>0</v>
      </c>
      <c r="AC1781" s="7"/>
      <c r="AD1781" s="7"/>
      <c r="AE1781" s="7"/>
      <c r="AF1781" s="7"/>
      <c r="AG1781" s="7"/>
      <c r="AH1781" s="7">
        <v>0</v>
      </c>
    </row>
    <row r="1782" spans="1:34" ht="14.25" customHeight="1">
      <c r="A1782" s="27">
        <v>42522</v>
      </c>
      <c r="B1782" s="7" t="s">
        <v>1763</v>
      </c>
      <c r="C1782" s="7" t="s">
        <v>405</v>
      </c>
      <c r="D1782" s="7" t="s">
        <v>734</v>
      </c>
      <c r="E1782" s="7" t="s">
        <v>1862</v>
      </c>
      <c r="F1782" s="7">
        <v>36</v>
      </c>
      <c r="G1782" s="7">
        <v>0</v>
      </c>
      <c r="H1782" s="7">
        <v>0</v>
      </c>
      <c r="I1782" s="7" t="s">
        <v>99</v>
      </c>
      <c r="J1782" s="7">
        <v>7</v>
      </c>
      <c r="K1782" s="7" t="s">
        <v>99</v>
      </c>
      <c r="L1782" s="7" t="s">
        <v>99</v>
      </c>
      <c r="M1782" s="7" t="s">
        <v>99</v>
      </c>
      <c r="N1782" s="7" t="s">
        <v>99</v>
      </c>
      <c r="O1782" s="7" t="s">
        <v>99</v>
      </c>
      <c r="P1782" s="7">
        <v>0</v>
      </c>
      <c r="Q1782" s="7">
        <v>0</v>
      </c>
      <c r="R1782" s="7">
        <v>0</v>
      </c>
      <c r="S1782" s="7">
        <v>0</v>
      </c>
      <c r="T1782" s="7">
        <v>7</v>
      </c>
      <c r="U1782" s="7">
        <v>13</v>
      </c>
      <c r="V1782" s="7">
        <v>0</v>
      </c>
      <c r="W1782" s="7">
        <v>7</v>
      </c>
      <c r="X1782" s="7">
        <v>0</v>
      </c>
      <c r="Y1782" s="7">
        <v>2</v>
      </c>
      <c r="Z1782" s="7"/>
      <c r="AA1782" s="7">
        <v>0</v>
      </c>
      <c r="AB1782" s="7">
        <v>0</v>
      </c>
      <c r="AC1782" s="7"/>
      <c r="AD1782" s="7"/>
      <c r="AE1782" s="7"/>
      <c r="AF1782" s="7"/>
      <c r="AG1782" s="7"/>
      <c r="AH1782" s="7">
        <v>0</v>
      </c>
    </row>
    <row r="1783" spans="1:34">
      <c r="A1783" s="27">
        <v>42522</v>
      </c>
      <c r="B1783" s="7" t="s">
        <v>1764</v>
      </c>
      <c r="C1783" s="7" t="s">
        <v>1151</v>
      </c>
      <c r="D1783" s="7" t="s">
        <v>734</v>
      </c>
      <c r="E1783" s="7" t="s">
        <v>1843</v>
      </c>
      <c r="F1783" s="7">
        <v>5</v>
      </c>
      <c r="G1783" s="7">
        <v>0</v>
      </c>
      <c r="H1783" s="7">
        <v>0</v>
      </c>
      <c r="I1783" s="7" t="s">
        <v>99</v>
      </c>
      <c r="J1783" s="7">
        <v>1</v>
      </c>
      <c r="K1783" s="7" t="s">
        <v>99</v>
      </c>
      <c r="L1783" s="7" t="s">
        <v>99</v>
      </c>
      <c r="M1783" s="7" t="s">
        <v>99</v>
      </c>
      <c r="N1783" s="7" t="s">
        <v>99</v>
      </c>
      <c r="O1783" s="7" t="s">
        <v>99</v>
      </c>
      <c r="P1783" s="7">
        <v>0</v>
      </c>
      <c r="Q1783" s="7">
        <v>0</v>
      </c>
      <c r="R1783" s="7">
        <v>3</v>
      </c>
      <c r="S1783" s="7">
        <v>0</v>
      </c>
      <c r="T1783" s="7">
        <v>0</v>
      </c>
      <c r="U1783" s="7">
        <v>0</v>
      </c>
      <c r="V1783" s="7">
        <v>0</v>
      </c>
      <c r="W1783" s="7">
        <v>0</v>
      </c>
      <c r="X1783" s="7">
        <v>0</v>
      </c>
      <c r="Y1783" s="7">
        <v>0</v>
      </c>
      <c r="Z1783" s="7"/>
      <c r="AA1783" s="7">
        <v>1</v>
      </c>
      <c r="AB1783" s="7">
        <v>0</v>
      </c>
      <c r="AC1783" s="7"/>
      <c r="AD1783" s="7"/>
      <c r="AE1783" s="7"/>
      <c r="AF1783" s="7"/>
      <c r="AG1783" s="7"/>
      <c r="AH1783" s="7">
        <v>0</v>
      </c>
    </row>
    <row r="1784" spans="1:34">
      <c r="A1784" s="27">
        <v>42522</v>
      </c>
      <c r="B1784" s="7" t="s">
        <v>1764</v>
      </c>
      <c r="C1784" s="7" t="s">
        <v>1151</v>
      </c>
      <c r="D1784" s="7" t="s">
        <v>734</v>
      </c>
      <c r="E1784" s="7" t="s">
        <v>943</v>
      </c>
      <c r="F1784" s="7">
        <v>157</v>
      </c>
      <c r="G1784" s="7">
        <v>0</v>
      </c>
      <c r="H1784" s="7">
        <v>0</v>
      </c>
      <c r="I1784" s="7" t="s">
        <v>99</v>
      </c>
      <c r="J1784" s="7">
        <v>10</v>
      </c>
      <c r="K1784" s="7" t="s">
        <v>99</v>
      </c>
      <c r="L1784" s="7" t="s">
        <v>99</v>
      </c>
      <c r="M1784" s="7" t="s">
        <v>99</v>
      </c>
      <c r="N1784" s="7" t="s">
        <v>99</v>
      </c>
      <c r="O1784" s="7" t="s">
        <v>99</v>
      </c>
      <c r="P1784" s="7">
        <v>0</v>
      </c>
      <c r="Q1784" s="7">
        <v>0</v>
      </c>
      <c r="R1784" s="7">
        <v>117</v>
      </c>
      <c r="S1784" s="7">
        <v>0</v>
      </c>
      <c r="T1784" s="7">
        <v>0</v>
      </c>
      <c r="U1784" s="7">
        <v>0</v>
      </c>
      <c r="V1784" s="7">
        <v>0</v>
      </c>
      <c r="W1784" s="7">
        <v>0</v>
      </c>
      <c r="X1784" s="7">
        <v>0</v>
      </c>
      <c r="Y1784" s="7">
        <v>0</v>
      </c>
      <c r="Z1784" s="7"/>
      <c r="AA1784" s="7">
        <v>30</v>
      </c>
      <c r="AB1784" s="7">
        <v>0</v>
      </c>
      <c r="AC1784" s="7"/>
      <c r="AD1784" s="7"/>
      <c r="AE1784" s="7"/>
      <c r="AF1784" s="7"/>
      <c r="AG1784" s="7"/>
      <c r="AH1784" s="7">
        <v>0</v>
      </c>
    </row>
    <row r="1785" spans="1:34">
      <c r="A1785" s="27">
        <v>42522</v>
      </c>
      <c r="B1785" s="7" t="s">
        <v>1764</v>
      </c>
      <c r="C1785" s="7" t="s">
        <v>1151</v>
      </c>
      <c r="D1785" s="7" t="s">
        <v>734</v>
      </c>
      <c r="E1785" s="7" t="s">
        <v>1861</v>
      </c>
      <c r="F1785" s="7">
        <v>94</v>
      </c>
      <c r="G1785" s="7">
        <v>0</v>
      </c>
      <c r="H1785" s="7">
        <v>0</v>
      </c>
      <c r="I1785" s="7" t="s">
        <v>99</v>
      </c>
      <c r="J1785" s="7">
        <v>5</v>
      </c>
      <c r="K1785" s="7" t="s">
        <v>99</v>
      </c>
      <c r="L1785" s="7" t="s">
        <v>99</v>
      </c>
      <c r="M1785" s="7" t="s">
        <v>99</v>
      </c>
      <c r="N1785" s="7" t="s">
        <v>99</v>
      </c>
      <c r="O1785" s="7" t="s">
        <v>99</v>
      </c>
      <c r="P1785" s="7">
        <v>0</v>
      </c>
      <c r="Q1785" s="7">
        <v>0</v>
      </c>
      <c r="R1785" s="7">
        <v>77</v>
      </c>
      <c r="S1785" s="7">
        <v>0</v>
      </c>
      <c r="T1785" s="7">
        <v>0</v>
      </c>
      <c r="U1785" s="7">
        <v>0</v>
      </c>
      <c r="V1785" s="7">
        <v>0</v>
      </c>
      <c r="W1785" s="7">
        <v>0</v>
      </c>
      <c r="X1785" s="7">
        <v>0</v>
      </c>
      <c r="Y1785" s="7">
        <v>0</v>
      </c>
      <c r="Z1785" s="7"/>
      <c r="AA1785" s="7">
        <v>12</v>
      </c>
      <c r="AB1785" s="7">
        <v>0</v>
      </c>
      <c r="AC1785" s="7"/>
      <c r="AD1785" s="7"/>
      <c r="AE1785" s="7"/>
      <c r="AF1785" s="7"/>
      <c r="AG1785" s="7"/>
      <c r="AH1785" s="7">
        <v>0</v>
      </c>
    </row>
    <row r="1786" spans="1:34">
      <c r="A1786" s="27">
        <v>42522</v>
      </c>
      <c r="B1786" s="7" t="s">
        <v>1764</v>
      </c>
      <c r="C1786" s="7" t="s">
        <v>1151</v>
      </c>
      <c r="D1786" s="7" t="s">
        <v>734</v>
      </c>
      <c r="E1786" s="7" t="s">
        <v>1862</v>
      </c>
      <c r="F1786" s="7">
        <v>63</v>
      </c>
      <c r="G1786" s="7">
        <v>0</v>
      </c>
      <c r="H1786" s="7">
        <v>0</v>
      </c>
      <c r="I1786" s="7" t="s">
        <v>99</v>
      </c>
      <c r="J1786" s="7">
        <v>5</v>
      </c>
      <c r="K1786" s="7" t="s">
        <v>99</v>
      </c>
      <c r="L1786" s="7" t="s">
        <v>99</v>
      </c>
      <c r="M1786" s="7" t="s">
        <v>99</v>
      </c>
      <c r="N1786" s="7" t="s">
        <v>99</v>
      </c>
      <c r="O1786" s="7" t="s">
        <v>99</v>
      </c>
      <c r="P1786" s="7">
        <v>0</v>
      </c>
      <c r="Q1786" s="7">
        <v>0</v>
      </c>
      <c r="R1786" s="7">
        <v>40</v>
      </c>
      <c r="S1786" s="7">
        <v>0</v>
      </c>
      <c r="T1786" s="7">
        <v>0</v>
      </c>
      <c r="U1786" s="7">
        <v>0</v>
      </c>
      <c r="V1786" s="7">
        <v>0</v>
      </c>
      <c r="W1786" s="7">
        <v>0</v>
      </c>
      <c r="X1786" s="7">
        <v>0</v>
      </c>
      <c r="Y1786" s="7">
        <v>0</v>
      </c>
      <c r="Z1786" s="7"/>
      <c r="AA1786" s="7">
        <v>18</v>
      </c>
      <c r="AB1786" s="7">
        <v>0</v>
      </c>
      <c r="AC1786" s="7"/>
      <c r="AD1786" s="7"/>
      <c r="AE1786" s="7"/>
      <c r="AF1786" s="7"/>
      <c r="AG1786" s="7"/>
      <c r="AH1786" s="7">
        <v>0</v>
      </c>
    </row>
    <row r="1787" spans="1:34" ht="14.25" customHeight="1">
      <c r="A1787" s="27">
        <v>42522</v>
      </c>
      <c r="B1787" s="7" t="s">
        <v>1764</v>
      </c>
      <c r="C1787" s="7" t="s">
        <v>1863</v>
      </c>
      <c r="D1787" s="7" t="s">
        <v>734</v>
      </c>
      <c r="E1787" s="7" t="s">
        <v>1843</v>
      </c>
      <c r="F1787" s="7">
        <v>0</v>
      </c>
      <c r="G1787" s="7">
        <v>0</v>
      </c>
      <c r="H1787" s="7">
        <v>0</v>
      </c>
      <c r="I1787" s="7">
        <v>0</v>
      </c>
      <c r="J1787" s="7">
        <v>0</v>
      </c>
      <c r="K1787" s="7">
        <v>0</v>
      </c>
      <c r="L1787" s="7">
        <v>0</v>
      </c>
      <c r="M1787" s="7">
        <v>0</v>
      </c>
      <c r="N1787" s="7">
        <v>0</v>
      </c>
      <c r="O1787" s="7">
        <v>0</v>
      </c>
      <c r="P1787" s="7">
        <v>0</v>
      </c>
      <c r="Q1787" s="7">
        <v>0</v>
      </c>
      <c r="R1787" s="7">
        <v>0</v>
      </c>
      <c r="S1787" s="7">
        <v>0</v>
      </c>
      <c r="T1787" s="7">
        <v>0</v>
      </c>
      <c r="U1787" s="7">
        <v>0</v>
      </c>
      <c r="V1787" s="7">
        <v>0</v>
      </c>
      <c r="W1787" s="7">
        <v>0</v>
      </c>
      <c r="X1787" s="7">
        <v>0</v>
      </c>
      <c r="Y1787" s="7">
        <v>0</v>
      </c>
      <c r="Z1787" s="7"/>
      <c r="AA1787" s="7">
        <v>0</v>
      </c>
      <c r="AB1787" s="7">
        <v>0</v>
      </c>
      <c r="AC1787" s="7"/>
      <c r="AD1787" s="7"/>
      <c r="AE1787" s="7"/>
      <c r="AF1787" s="7"/>
      <c r="AG1787" s="7"/>
      <c r="AH1787" s="7">
        <v>0</v>
      </c>
    </row>
    <row r="1788" spans="1:34" ht="14.25" customHeight="1">
      <c r="A1788" s="27">
        <v>42522</v>
      </c>
      <c r="B1788" s="7" t="s">
        <v>1764</v>
      </c>
      <c r="C1788" s="7" t="s">
        <v>1863</v>
      </c>
      <c r="D1788" s="7" t="s">
        <v>734</v>
      </c>
      <c r="E1788" s="7" t="s">
        <v>943</v>
      </c>
      <c r="F1788" s="7">
        <v>0</v>
      </c>
      <c r="G1788" s="7">
        <v>0</v>
      </c>
      <c r="H1788" s="7">
        <v>0</v>
      </c>
      <c r="I1788" s="7">
        <v>0</v>
      </c>
      <c r="J1788" s="7">
        <v>0</v>
      </c>
      <c r="K1788" s="7">
        <v>0</v>
      </c>
      <c r="L1788" s="7">
        <v>0</v>
      </c>
      <c r="M1788" s="7">
        <v>0</v>
      </c>
      <c r="N1788" s="7">
        <v>0</v>
      </c>
      <c r="O1788" s="7">
        <v>0</v>
      </c>
      <c r="P1788" s="7">
        <v>0</v>
      </c>
      <c r="Q1788" s="7">
        <v>0</v>
      </c>
      <c r="R1788" s="7">
        <v>0</v>
      </c>
      <c r="S1788" s="7">
        <v>0</v>
      </c>
      <c r="T1788" s="7">
        <v>0</v>
      </c>
      <c r="U1788" s="7">
        <v>0</v>
      </c>
      <c r="V1788" s="7">
        <v>0</v>
      </c>
      <c r="W1788" s="7">
        <v>0</v>
      </c>
      <c r="X1788" s="7">
        <v>0</v>
      </c>
      <c r="Y1788" s="7">
        <v>0</v>
      </c>
      <c r="Z1788" s="7"/>
      <c r="AA1788" s="7">
        <v>0</v>
      </c>
      <c r="AB1788" s="7">
        <v>0</v>
      </c>
      <c r="AC1788" s="7"/>
      <c r="AD1788" s="7"/>
      <c r="AE1788" s="7"/>
      <c r="AF1788" s="7"/>
      <c r="AG1788" s="7"/>
      <c r="AH1788" s="7">
        <v>0</v>
      </c>
    </row>
    <row r="1789" spans="1:34" ht="14.25" customHeight="1">
      <c r="A1789" s="27">
        <v>42522</v>
      </c>
      <c r="B1789" s="7" t="s">
        <v>1764</v>
      </c>
      <c r="C1789" s="7" t="s">
        <v>1863</v>
      </c>
      <c r="D1789" s="7" t="s">
        <v>734</v>
      </c>
      <c r="E1789" s="7" t="s">
        <v>1861</v>
      </c>
      <c r="F1789" s="7">
        <v>0</v>
      </c>
      <c r="G1789" s="7">
        <v>0</v>
      </c>
      <c r="H1789" s="7">
        <v>0</v>
      </c>
      <c r="I1789" s="7">
        <v>0</v>
      </c>
      <c r="J1789" s="7">
        <v>0</v>
      </c>
      <c r="K1789" s="7">
        <v>0</v>
      </c>
      <c r="L1789" s="7">
        <v>0</v>
      </c>
      <c r="M1789" s="7">
        <v>0</v>
      </c>
      <c r="N1789" s="7">
        <v>0</v>
      </c>
      <c r="O1789" s="7">
        <v>0</v>
      </c>
      <c r="P1789" s="7">
        <v>0</v>
      </c>
      <c r="Q1789" s="7">
        <v>0</v>
      </c>
      <c r="R1789" s="7">
        <v>0</v>
      </c>
      <c r="S1789" s="7">
        <v>0</v>
      </c>
      <c r="T1789" s="7">
        <v>0</v>
      </c>
      <c r="U1789" s="7">
        <v>0</v>
      </c>
      <c r="V1789" s="7">
        <v>0</v>
      </c>
      <c r="W1789" s="7">
        <v>0</v>
      </c>
      <c r="X1789" s="7">
        <v>0</v>
      </c>
      <c r="Y1789" s="7">
        <v>0</v>
      </c>
      <c r="Z1789" s="7"/>
      <c r="AA1789" s="7">
        <v>0</v>
      </c>
      <c r="AB1789" s="7">
        <v>0</v>
      </c>
      <c r="AC1789" s="7"/>
      <c r="AD1789" s="7"/>
      <c r="AE1789" s="7"/>
      <c r="AF1789" s="7"/>
      <c r="AG1789" s="7"/>
      <c r="AH1789" s="7">
        <v>0</v>
      </c>
    </row>
    <row r="1790" spans="1:34" ht="14.25" customHeight="1">
      <c r="A1790" s="27">
        <v>42522</v>
      </c>
      <c r="B1790" s="7" t="s">
        <v>1764</v>
      </c>
      <c r="C1790" s="7" t="s">
        <v>1863</v>
      </c>
      <c r="D1790" s="7" t="s">
        <v>734</v>
      </c>
      <c r="E1790" s="7" t="s">
        <v>1862</v>
      </c>
      <c r="F1790" s="7">
        <v>0</v>
      </c>
      <c r="G1790" s="7">
        <v>0</v>
      </c>
      <c r="H1790" s="7">
        <v>0</v>
      </c>
      <c r="I1790" s="7">
        <v>0</v>
      </c>
      <c r="J1790" s="7">
        <v>0</v>
      </c>
      <c r="K1790" s="7">
        <v>0</v>
      </c>
      <c r="L1790" s="7">
        <v>0</v>
      </c>
      <c r="M1790" s="7">
        <v>0</v>
      </c>
      <c r="N1790" s="7">
        <v>0</v>
      </c>
      <c r="O1790" s="7">
        <v>0</v>
      </c>
      <c r="P1790" s="7">
        <v>0</v>
      </c>
      <c r="Q1790" s="7">
        <v>0</v>
      </c>
      <c r="R1790" s="7">
        <v>0</v>
      </c>
      <c r="S1790" s="7">
        <v>0</v>
      </c>
      <c r="T1790" s="7">
        <v>0</v>
      </c>
      <c r="U1790" s="7">
        <v>0</v>
      </c>
      <c r="V1790" s="7">
        <v>0</v>
      </c>
      <c r="W1790" s="7">
        <v>0</v>
      </c>
      <c r="X1790" s="7">
        <v>0</v>
      </c>
      <c r="Y1790" s="7">
        <v>0</v>
      </c>
      <c r="Z1790" s="7"/>
      <c r="AA1790" s="7">
        <v>0</v>
      </c>
      <c r="AB1790" s="7">
        <v>0</v>
      </c>
      <c r="AC1790" s="7"/>
      <c r="AD1790" s="7"/>
      <c r="AE1790" s="7"/>
      <c r="AF1790" s="7"/>
      <c r="AG1790" s="7"/>
      <c r="AH1790" s="7">
        <v>0</v>
      </c>
    </row>
    <row r="1791" spans="1:34" ht="14.25" customHeight="1">
      <c r="A1791" s="27">
        <v>42522</v>
      </c>
      <c r="B1791" s="7" t="s">
        <v>1764</v>
      </c>
      <c r="C1791" s="7" t="s">
        <v>1865</v>
      </c>
      <c r="D1791" s="7" t="s">
        <v>734</v>
      </c>
      <c r="E1791" s="7" t="s">
        <v>1843</v>
      </c>
      <c r="F1791" s="7">
        <v>5</v>
      </c>
      <c r="G1791" s="7">
        <v>0</v>
      </c>
      <c r="H1791" s="7">
        <v>0</v>
      </c>
      <c r="I1791" s="7" t="s">
        <v>99</v>
      </c>
      <c r="J1791" s="7">
        <v>1</v>
      </c>
      <c r="K1791" s="7" t="s">
        <v>99</v>
      </c>
      <c r="L1791" s="7" t="s">
        <v>99</v>
      </c>
      <c r="M1791" s="7" t="s">
        <v>99</v>
      </c>
      <c r="N1791" s="7" t="s">
        <v>99</v>
      </c>
      <c r="O1791" s="7" t="s">
        <v>99</v>
      </c>
      <c r="P1791" s="7">
        <v>0</v>
      </c>
      <c r="Q1791" s="7">
        <v>0</v>
      </c>
      <c r="R1791" s="7">
        <v>3</v>
      </c>
      <c r="S1791" s="7">
        <v>0</v>
      </c>
      <c r="T1791" s="7">
        <v>0</v>
      </c>
      <c r="U1791" s="7">
        <v>0</v>
      </c>
      <c r="V1791" s="7">
        <v>0</v>
      </c>
      <c r="W1791" s="7">
        <v>0</v>
      </c>
      <c r="X1791" s="7">
        <v>0</v>
      </c>
      <c r="Y1791" s="7">
        <v>0</v>
      </c>
      <c r="Z1791" s="7"/>
      <c r="AA1791" s="7">
        <v>1</v>
      </c>
      <c r="AB1791" s="7">
        <v>0</v>
      </c>
      <c r="AC1791" s="7"/>
      <c r="AD1791" s="7"/>
      <c r="AE1791" s="7"/>
      <c r="AF1791" s="7"/>
      <c r="AG1791" s="7"/>
      <c r="AH1791" s="7">
        <v>0</v>
      </c>
    </row>
    <row r="1792" spans="1:34" ht="14.25" customHeight="1">
      <c r="A1792" s="27">
        <v>42522</v>
      </c>
      <c r="B1792" s="7" t="s">
        <v>1764</v>
      </c>
      <c r="C1792" s="7" t="s">
        <v>1865</v>
      </c>
      <c r="D1792" s="7" t="s">
        <v>734</v>
      </c>
      <c r="E1792" s="7" t="s">
        <v>943</v>
      </c>
      <c r="F1792" s="7">
        <v>157</v>
      </c>
      <c r="G1792" s="7">
        <v>0</v>
      </c>
      <c r="H1792" s="7">
        <v>0</v>
      </c>
      <c r="I1792" s="7" t="s">
        <v>99</v>
      </c>
      <c r="J1792" s="7">
        <v>10</v>
      </c>
      <c r="K1792" s="7" t="s">
        <v>99</v>
      </c>
      <c r="L1792" s="7" t="s">
        <v>99</v>
      </c>
      <c r="M1792" s="7" t="s">
        <v>99</v>
      </c>
      <c r="N1792" s="7" t="s">
        <v>99</v>
      </c>
      <c r="O1792" s="7" t="s">
        <v>99</v>
      </c>
      <c r="P1792" s="7">
        <v>0</v>
      </c>
      <c r="Q1792" s="7">
        <v>0</v>
      </c>
      <c r="R1792" s="7">
        <v>117</v>
      </c>
      <c r="S1792" s="7">
        <v>0</v>
      </c>
      <c r="T1792" s="7">
        <v>0</v>
      </c>
      <c r="U1792" s="7">
        <v>0</v>
      </c>
      <c r="V1792" s="7">
        <v>0</v>
      </c>
      <c r="W1792" s="7">
        <v>0</v>
      </c>
      <c r="X1792" s="7">
        <v>0</v>
      </c>
      <c r="Y1792" s="7">
        <v>0</v>
      </c>
      <c r="Z1792" s="7"/>
      <c r="AA1792" s="7">
        <v>30</v>
      </c>
      <c r="AB1792" s="7">
        <v>0</v>
      </c>
      <c r="AC1792" s="7"/>
      <c r="AD1792" s="7"/>
      <c r="AE1792" s="7"/>
      <c r="AF1792" s="7"/>
      <c r="AG1792" s="7"/>
      <c r="AH1792" s="7">
        <v>0</v>
      </c>
    </row>
    <row r="1793" spans="1:34" ht="14.25" customHeight="1">
      <c r="A1793" s="27">
        <v>42522</v>
      </c>
      <c r="B1793" s="7" t="s">
        <v>1764</v>
      </c>
      <c r="C1793" s="7" t="s">
        <v>1865</v>
      </c>
      <c r="D1793" s="7" t="s">
        <v>734</v>
      </c>
      <c r="E1793" s="7" t="s">
        <v>1861</v>
      </c>
      <c r="F1793" s="7">
        <v>94</v>
      </c>
      <c r="G1793" s="7">
        <v>0</v>
      </c>
      <c r="H1793" s="7">
        <v>0</v>
      </c>
      <c r="I1793" s="7" t="s">
        <v>99</v>
      </c>
      <c r="J1793" s="7">
        <v>5</v>
      </c>
      <c r="K1793" s="7" t="s">
        <v>99</v>
      </c>
      <c r="L1793" s="7" t="s">
        <v>99</v>
      </c>
      <c r="M1793" s="7" t="s">
        <v>99</v>
      </c>
      <c r="N1793" s="7" t="s">
        <v>99</v>
      </c>
      <c r="O1793" s="7" t="s">
        <v>99</v>
      </c>
      <c r="P1793" s="7">
        <v>0</v>
      </c>
      <c r="Q1793" s="7">
        <v>0</v>
      </c>
      <c r="R1793" s="7">
        <v>77</v>
      </c>
      <c r="S1793" s="7">
        <v>0</v>
      </c>
      <c r="T1793" s="7">
        <v>0</v>
      </c>
      <c r="U1793" s="7">
        <v>0</v>
      </c>
      <c r="V1793" s="7">
        <v>0</v>
      </c>
      <c r="W1793" s="7">
        <v>0</v>
      </c>
      <c r="X1793" s="7">
        <v>0</v>
      </c>
      <c r="Y1793" s="7">
        <v>0</v>
      </c>
      <c r="Z1793" s="7"/>
      <c r="AA1793" s="7">
        <v>12</v>
      </c>
      <c r="AB1793" s="7">
        <v>0</v>
      </c>
      <c r="AC1793" s="7"/>
      <c r="AD1793" s="7"/>
      <c r="AE1793" s="7"/>
      <c r="AF1793" s="7"/>
      <c r="AG1793" s="7"/>
      <c r="AH1793" s="7">
        <v>0</v>
      </c>
    </row>
    <row r="1794" spans="1:34" ht="14.25" customHeight="1">
      <c r="A1794" s="27">
        <v>42522</v>
      </c>
      <c r="B1794" s="7" t="s">
        <v>1764</v>
      </c>
      <c r="C1794" s="7" t="s">
        <v>1865</v>
      </c>
      <c r="D1794" s="7" t="s">
        <v>734</v>
      </c>
      <c r="E1794" s="7" t="s">
        <v>1862</v>
      </c>
      <c r="F1794" s="7">
        <v>63</v>
      </c>
      <c r="G1794" s="7">
        <v>0</v>
      </c>
      <c r="H1794" s="7">
        <v>0</v>
      </c>
      <c r="I1794" s="7" t="s">
        <v>99</v>
      </c>
      <c r="J1794" s="7">
        <v>5</v>
      </c>
      <c r="K1794" s="7" t="s">
        <v>99</v>
      </c>
      <c r="L1794" s="7" t="s">
        <v>99</v>
      </c>
      <c r="M1794" s="7" t="s">
        <v>99</v>
      </c>
      <c r="N1794" s="7" t="s">
        <v>99</v>
      </c>
      <c r="O1794" s="7" t="s">
        <v>99</v>
      </c>
      <c r="P1794" s="7">
        <v>0</v>
      </c>
      <c r="Q1794" s="7">
        <v>0</v>
      </c>
      <c r="R1794" s="7">
        <v>40</v>
      </c>
      <c r="S1794" s="7">
        <v>0</v>
      </c>
      <c r="T1794" s="7">
        <v>0</v>
      </c>
      <c r="U1794" s="7">
        <v>0</v>
      </c>
      <c r="V1794" s="7">
        <v>0</v>
      </c>
      <c r="W1794" s="7">
        <v>0</v>
      </c>
      <c r="X1794" s="7">
        <v>0</v>
      </c>
      <c r="Y1794" s="7">
        <v>0</v>
      </c>
      <c r="Z1794" s="7"/>
      <c r="AA1794" s="7">
        <v>18</v>
      </c>
      <c r="AB1794" s="7">
        <v>0</v>
      </c>
      <c r="AC1794" s="7"/>
      <c r="AD1794" s="7"/>
      <c r="AE1794" s="7"/>
      <c r="AF1794" s="7"/>
      <c r="AG1794" s="7"/>
      <c r="AH1794" s="7">
        <v>0</v>
      </c>
    </row>
    <row r="1795" spans="1:34" ht="14.25" customHeight="1">
      <c r="A1795" s="27">
        <v>42522</v>
      </c>
      <c r="B1795" s="7" t="s">
        <v>1764</v>
      </c>
      <c r="C1795" s="7" t="s">
        <v>1865</v>
      </c>
      <c r="D1795" s="7" t="s">
        <v>1866</v>
      </c>
      <c r="E1795" s="7" t="s">
        <v>1843</v>
      </c>
      <c r="F1795" s="7">
        <v>3</v>
      </c>
      <c r="G1795" s="7">
        <v>0</v>
      </c>
      <c r="H1795" s="7">
        <v>0</v>
      </c>
      <c r="I1795" s="7" t="s">
        <v>99</v>
      </c>
      <c r="J1795" s="7">
        <v>0</v>
      </c>
      <c r="K1795" s="7" t="s">
        <v>99</v>
      </c>
      <c r="L1795" s="7" t="s">
        <v>99</v>
      </c>
      <c r="M1795" s="7" t="s">
        <v>99</v>
      </c>
      <c r="N1795" s="7" t="s">
        <v>99</v>
      </c>
      <c r="O1795" s="7" t="s">
        <v>99</v>
      </c>
      <c r="P1795" s="7">
        <v>0</v>
      </c>
      <c r="Q1795" s="7">
        <v>0</v>
      </c>
      <c r="R1795" s="7">
        <v>3</v>
      </c>
      <c r="S1795" s="7">
        <v>0</v>
      </c>
      <c r="T1795" s="7">
        <v>0</v>
      </c>
      <c r="U1795" s="7">
        <v>0</v>
      </c>
      <c r="V1795" s="7">
        <v>0</v>
      </c>
      <c r="W1795" s="7">
        <v>0</v>
      </c>
      <c r="X1795" s="7">
        <v>0</v>
      </c>
      <c r="Y1795" s="7">
        <v>0</v>
      </c>
      <c r="Z1795" s="7"/>
      <c r="AA1795" s="7">
        <v>0</v>
      </c>
      <c r="AB1795" s="7">
        <v>0</v>
      </c>
      <c r="AC1795" s="7"/>
      <c r="AD1795" s="7"/>
      <c r="AE1795" s="7"/>
      <c r="AF1795" s="7"/>
      <c r="AG1795" s="7"/>
      <c r="AH1795" s="7">
        <v>0</v>
      </c>
    </row>
    <row r="1796" spans="1:34" ht="14.25" customHeight="1">
      <c r="A1796" s="27">
        <v>42522</v>
      </c>
      <c r="B1796" s="7" t="s">
        <v>1764</v>
      </c>
      <c r="C1796" s="7" t="s">
        <v>1865</v>
      </c>
      <c r="D1796" s="7" t="s">
        <v>1866</v>
      </c>
      <c r="E1796" s="7" t="s">
        <v>943</v>
      </c>
      <c r="F1796" s="7">
        <v>117</v>
      </c>
      <c r="G1796" s="7">
        <v>0</v>
      </c>
      <c r="H1796" s="7">
        <v>0</v>
      </c>
      <c r="I1796" s="7" t="s">
        <v>99</v>
      </c>
      <c r="J1796" s="7">
        <v>0</v>
      </c>
      <c r="K1796" s="7" t="s">
        <v>99</v>
      </c>
      <c r="L1796" s="7" t="s">
        <v>99</v>
      </c>
      <c r="M1796" s="7" t="s">
        <v>99</v>
      </c>
      <c r="N1796" s="7" t="s">
        <v>99</v>
      </c>
      <c r="O1796" s="7" t="s">
        <v>99</v>
      </c>
      <c r="P1796" s="7">
        <v>0</v>
      </c>
      <c r="Q1796" s="7">
        <v>0</v>
      </c>
      <c r="R1796" s="7">
        <v>117</v>
      </c>
      <c r="S1796" s="7">
        <v>0</v>
      </c>
      <c r="T1796" s="7">
        <v>0</v>
      </c>
      <c r="U1796" s="7">
        <v>0</v>
      </c>
      <c r="V1796" s="7">
        <v>0</v>
      </c>
      <c r="W1796" s="7">
        <v>0</v>
      </c>
      <c r="X1796" s="7">
        <v>0</v>
      </c>
      <c r="Y1796" s="7">
        <v>0</v>
      </c>
      <c r="Z1796" s="7"/>
      <c r="AA1796" s="7">
        <v>0</v>
      </c>
      <c r="AB1796" s="7">
        <v>0</v>
      </c>
      <c r="AC1796" s="7"/>
      <c r="AD1796" s="7"/>
      <c r="AE1796" s="7"/>
      <c r="AF1796" s="7"/>
      <c r="AG1796" s="7"/>
      <c r="AH1796" s="7">
        <v>0</v>
      </c>
    </row>
    <row r="1797" spans="1:34" ht="14.25" customHeight="1">
      <c r="A1797" s="27">
        <v>42522</v>
      </c>
      <c r="B1797" s="7" t="s">
        <v>1764</v>
      </c>
      <c r="C1797" s="7" t="s">
        <v>1865</v>
      </c>
      <c r="D1797" s="7" t="s">
        <v>1866</v>
      </c>
      <c r="E1797" s="7" t="s">
        <v>1861</v>
      </c>
      <c r="F1797" s="7">
        <v>77</v>
      </c>
      <c r="G1797" s="7">
        <v>0</v>
      </c>
      <c r="H1797" s="7">
        <v>0</v>
      </c>
      <c r="I1797" s="7" t="s">
        <v>99</v>
      </c>
      <c r="J1797" s="7">
        <v>0</v>
      </c>
      <c r="K1797" s="7" t="s">
        <v>99</v>
      </c>
      <c r="L1797" s="7" t="s">
        <v>99</v>
      </c>
      <c r="M1797" s="7" t="s">
        <v>99</v>
      </c>
      <c r="N1797" s="7" t="s">
        <v>99</v>
      </c>
      <c r="O1797" s="7" t="s">
        <v>99</v>
      </c>
      <c r="P1797" s="7">
        <v>0</v>
      </c>
      <c r="Q1797" s="7">
        <v>0</v>
      </c>
      <c r="R1797" s="7">
        <v>77</v>
      </c>
      <c r="S1797" s="7">
        <v>0</v>
      </c>
      <c r="T1797" s="7">
        <v>0</v>
      </c>
      <c r="U1797" s="7">
        <v>0</v>
      </c>
      <c r="V1797" s="7">
        <v>0</v>
      </c>
      <c r="W1797" s="7">
        <v>0</v>
      </c>
      <c r="X1797" s="7">
        <v>0</v>
      </c>
      <c r="Y1797" s="7">
        <v>0</v>
      </c>
      <c r="Z1797" s="7"/>
      <c r="AA1797" s="7">
        <v>0</v>
      </c>
      <c r="AB1797" s="7">
        <v>0</v>
      </c>
      <c r="AC1797" s="7"/>
      <c r="AD1797" s="7"/>
      <c r="AE1797" s="7"/>
      <c r="AF1797" s="7"/>
      <c r="AG1797" s="7"/>
      <c r="AH1797" s="7">
        <v>0</v>
      </c>
    </row>
    <row r="1798" spans="1:34" ht="14.25" customHeight="1">
      <c r="A1798" s="27">
        <v>42522</v>
      </c>
      <c r="B1798" s="7" t="s">
        <v>1764</v>
      </c>
      <c r="C1798" s="7" t="s">
        <v>1865</v>
      </c>
      <c r="D1798" s="7" t="s">
        <v>1866</v>
      </c>
      <c r="E1798" s="7" t="s">
        <v>1862</v>
      </c>
      <c r="F1798" s="7">
        <v>40</v>
      </c>
      <c r="G1798" s="7">
        <v>0</v>
      </c>
      <c r="H1798" s="7">
        <v>0</v>
      </c>
      <c r="I1798" s="7" t="s">
        <v>99</v>
      </c>
      <c r="J1798" s="7">
        <v>0</v>
      </c>
      <c r="K1798" s="7" t="s">
        <v>99</v>
      </c>
      <c r="L1798" s="7" t="s">
        <v>99</v>
      </c>
      <c r="M1798" s="7" t="s">
        <v>99</v>
      </c>
      <c r="N1798" s="7" t="s">
        <v>99</v>
      </c>
      <c r="O1798" s="7" t="s">
        <v>99</v>
      </c>
      <c r="P1798" s="7">
        <v>0</v>
      </c>
      <c r="Q1798" s="7">
        <v>0</v>
      </c>
      <c r="R1798" s="7">
        <v>40</v>
      </c>
      <c r="S1798" s="7">
        <v>0</v>
      </c>
      <c r="T1798" s="7">
        <v>0</v>
      </c>
      <c r="U1798" s="7">
        <v>0</v>
      </c>
      <c r="V1798" s="7">
        <v>0</v>
      </c>
      <c r="W1798" s="7">
        <v>0</v>
      </c>
      <c r="X1798" s="7">
        <v>0</v>
      </c>
      <c r="Y1798" s="7">
        <v>0</v>
      </c>
      <c r="Z1798" s="7"/>
      <c r="AA1798" s="7">
        <v>0</v>
      </c>
      <c r="AB1798" s="7">
        <v>0</v>
      </c>
      <c r="AC1798" s="7"/>
      <c r="AD1798" s="7"/>
      <c r="AE1798" s="7"/>
      <c r="AF1798" s="7"/>
      <c r="AG1798" s="7"/>
      <c r="AH1798" s="7">
        <v>0</v>
      </c>
    </row>
    <row r="1799" spans="1:34" ht="14.25" customHeight="1">
      <c r="A1799" s="27">
        <v>42522</v>
      </c>
      <c r="B1799" s="7" t="s">
        <v>1764</v>
      </c>
      <c r="C1799" s="7" t="s">
        <v>1865</v>
      </c>
      <c r="D1799" s="7" t="s">
        <v>1374</v>
      </c>
      <c r="E1799" s="7" t="s">
        <v>1843</v>
      </c>
      <c r="F1799" s="7">
        <v>2</v>
      </c>
      <c r="G1799" s="7">
        <v>0</v>
      </c>
      <c r="H1799" s="7">
        <v>0</v>
      </c>
      <c r="I1799" s="7" t="s">
        <v>99</v>
      </c>
      <c r="J1799" s="7">
        <v>1</v>
      </c>
      <c r="K1799" s="7" t="s">
        <v>99</v>
      </c>
      <c r="L1799" s="7" t="s">
        <v>99</v>
      </c>
      <c r="M1799" s="7" t="s">
        <v>99</v>
      </c>
      <c r="N1799" s="7" t="s">
        <v>99</v>
      </c>
      <c r="O1799" s="7" t="s">
        <v>99</v>
      </c>
      <c r="P1799" s="7">
        <v>0</v>
      </c>
      <c r="Q1799" s="7">
        <v>0</v>
      </c>
      <c r="R1799" s="7">
        <v>0</v>
      </c>
      <c r="S1799" s="7">
        <v>0</v>
      </c>
      <c r="T1799" s="7">
        <v>0</v>
      </c>
      <c r="U1799" s="7">
        <v>0</v>
      </c>
      <c r="V1799" s="7">
        <v>0</v>
      </c>
      <c r="W1799" s="7">
        <v>0</v>
      </c>
      <c r="X1799" s="7">
        <v>0</v>
      </c>
      <c r="Y1799" s="7">
        <v>0</v>
      </c>
      <c r="Z1799" s="7"/>
      <c r="AA1799" s="7">
        <v>1</v>
      </c>
      <c r="AB1799" s="7">
        <v>0</v>
      </c>
      <c r="AC1799" s="7"/>
      <c r="AD1799" s="7"/>
      <c r="AE1799" s="7"/>
      <c r="AF1799" s="7"/>
      <c r="AG1799" s="7"/>
      <c r="AH1799" s="7">
        <v>0</v>
      </c>
    </row>
    <row r="1800" spans="1:34" ht="14.25" customHeight="1">
      <c r="A1800" s="27">
        <v>42522</v>
      </c>
      <c r="B1800" s="7" t="s">
        <v>1764</v>
      </c>
      <c r="C1800" s="7" t="s">
        <v>1865</v>
      </c>
      <c r="D1800" s="7" t="s">
        <v>1374</v>
      </c>
      <c r="E1800" s="7" t="s">
        <v>943</v>
      </c>
      <c r="F1800" s="7">
        <v>40</v>
      </c>
      <c r="G1800" s="7">
        <v>0</v>
      </c>
      <c r="H1800" s="7">
        <v>0</v>
      </c>
      <c r="I1800" s="7" t="s">
        <v>99</v>
      </c>
      <c r="J1800" s="7">
        <v>10</v>
      </c>
      <c r="K1800" s="7" t="s">
        <v>99</v>
      </c>
      <c r="L1800" s="7" t="s">
        <v>99</v>
      </c>
      <c r="M1800" s="7" t="s">
        <v>99</v>
      </c>
      <c r="N1800" s="7" t="s">
        <v>99</v>
      </c>
      <c r="O1800" s="7" t="s">
        <v>99</v>
      </c>
      <c r="P1800" s="7">
        <v>0</v>
      </c>
      <c r="Q1800" s="7">
        <v>0</v>
      </c>
      <c r="R1800" s="7">
        <v>0</v>
      </c>
      <c r="S1800" s="7">
        <v>0</v>
      </c>
      <c r="T1800" s="7">
        <v>0</v>
      </c>
      <c r="U1800" s="7">
        <v>0</v>
      </c>
      <c r="V1800" s="7">
        <v>0</v>
      </c>
      <c r="W1800" s="7">
        <v>0</v>
      </c>
      <c r="X1800" s="7">
        <v>0</v>
      </c>
      <c r="Y1800" s="7">
        <v>0</v>
      </c>
      <c r="Z1800" s="7"/>
      <c r="AA1800" s="7">
        <v>30</v>
      </c>
      <c r="AB1800" s="7">
        <v>0</v>
      </c>
      <c r="AC1800" s="7"/>
      <c r="AD1800" s="7"/>
      <c r="AE1800" s="7"/>
      <c r="AF1800" s="7"/>
      <c r="AG1800" s="7"/>
      <c r="AH1800" s="7">
        <v>0</v>
      </c>
    </row>
    <row r="1801" spans="1:34" ht="14.25" customHeight="1">
      <c r="A1801" s="27">
        <v>42522</v>
      </c>
      <c r="B1801" s="7" t="s">
        <v>1764</v>
      </c>
      <c r="C1801" s="7" t="s">
        <v>1865</v>
      </c>
      <c r="D1801" s="7" t="s">
        <v>1374</v>
      </c>
      <c r="E1801" s="7" t="s">
        <v>1861</v>
      </c>
      <c r="F1801" s="7">
        <v>17</v>
      </c>
      <c r="G1801" s="7">
        <v>0</v>
      </c>
      <c r="H1801" s="7">
        <v>0</v>
      </c>
      <c r="I1801" s="7" t="s">
        <v>99</v>
      </c>
      <c r="J1801" s="7">
        <v>5</v>
      </c>
      <c r="K1801" s="7" t="s">
        <v>99</v>
      </c>
      <c r="L1801" s="7" t="s">
        <v>99</v>
      </c>
      <c r="M1801" s="7" t="s">
        <v>99</v>
      </c>
      <c r="N1801" s="7" t="s">
        <v>99</v>
      </c>
      <c r="O1801" s="7" t="s">
        <v>99</v>
      </c>
      <c r="P1801" s="7">
        <v>0</v>
      </c>
      <c r="Q1801" s="7">
        <v>0</v>
      </c>
      <c r="R1801" s="7">
        <v>0</v>
      </c>
      <c r="S1801" s="7">
        <v>0</v>
      </c>
      <c r="T1801" s="7">
        <v>0</v>
      </c>
      <c r="U1801" s="7">
        <v>0</v>
      </c>
      <c r="V1801" s="7">
        <v>0</v>
      </c>
      <c r="W1801" s="7">
        <v>0</v>
      </c>
      <c r="X1801" s="7">
        <v>0</v>
      </c>
      <c r="Y1801" s="7">
        <v>0</v>
      </c>
      <c r="Z1801" s="7"/>
      <c r="AA1801" s="7">
        <v>12</v>
      </c>
      <c r="AB1801" s="7">
        <v>0</v>
      </c>
      <c r="AC1801" s="7"/>
      <c r="AD1801" s="7"/>
      <c r="AE1801" s="7"/>
      <c r="AF1801" s="7"/>
      <c r="AG1801" s="7"/>
      <c r="AH1801" s="7">
        <v>0</v>
      </c>
    </row>
    <row r="1802" spans="1:34" ht="14.25" customHeight="1">
      <c r="A1802" s="27">
        <v>42522</v>
      </c>
      <c r="B1802" s="7" t="s">
        <v>1764</v>
      </c>
      <c r="C1802" s="7" t="s">
        <v>1865</v>
      </c>
      <c r="D1802" s="7" t="s">
        <v>1374</v>
      </c>
      <c r="E1802" s="7" t="s">
        <v>1862</v>
      </c>
      <c r="F1802" s="7">
        <v>23</v>
      </c>
      <c r="G1802" s="7">
        <v>0</v>
      </c>
      <c r="H1802" s="7">
        <v>0</v>
      </c>
      <c r="I1802" s="7" t="s">
        <v>99</v>
      </c>
      <c r="J1802" s="7">
        <v>5</v>
      </c>
      <c r="K1802" s="7" t="s">
        <v>99</v>
      </c>
      <c r="L1802" s="7" t="s">
        <v>99</v>
      </c>
      <c r="M1802" s="7" t="s">
        <v>99</v>
      </c>
      <c r="N1802" s="7" t="s">
        <v>99</v>
      </c>
      <c r="O1802" s="7" t="s">
        <v>99</v>
      </c>
      <c r="P1802" s="7">
        <v>0</v>
      </c>
      <c r="Q1802" s="7">
        <v>0</v>
      </c>
      <c r="R1802" s="7">
        <v>0</v>
      </c>
      <c r="S1802" s="7">
        <v>0</v>
      </c>
      <c r="T1802" s="7">
        <v>0</v>
      </c>
      <c r="U1802" s="7">
        <v>0</v>
      </c>
      <c r="V1802" s="7">
        <v>0</v>
      </c>
      <c r="W1802" s="7">
        <v>0</v>
      </c>
      <c r="X1802" s="7">
        <v>0</v>
      </c>
      <c r="Y1802" s="7">
        <v>0</v>
      </c>
      <c r="Z1802" s="7"/>
      <c r="AA1802" s="7">
        <v>18</v>
      </c>
      <c r="AB1802" s="7">
        <v>0</v>
      </c>
      <c r="AC1802" s="7"/>
      <c r="AD1802" s="7"/>
      <c r="AE1802" s="7"/>
      <c r="AF1802" s="7"/>
      <c r="AG1802" s="7"/>
      <c r="AH1802" s="7">
        <v>0</v>
      </c>
    </row>
    <row r="1803" spans="1:34" ht="14.25" customHeight="1">
      <c r="A1803" s="27">
        <v>42522</v>
      </c>
      <c r="B1803" s="7" t="s">
        <v>1764</v>
      </c>
      <c r="C1803" s="7" t="s">
        <v>405</v>
      </c>
      <c r="D1803" s="7" t="s">
        <v>734</v>
      </c>
      <c r="E1803" s="7" t="s">
        <v>1843</v>
      </c>
      <c r="F1803" s="7">
        <v>0</v>
      </c>
      <c r="G1803" s="7">
        <v>0</v>
      </c>
      <c r="H1803" s="7">
        <v>0</v>
      </c>
      <c r="I1803" s="7">
        <v>0</v>
      </c>
      <c r="J1803" s="7">
        <v>0</v>
      </c>
      <c r="K1803" s="7">
        <v>0</v>
      </c>
      <c r="L1803" s="7">
        <v>0</v>
      </c>
      <c r="M1803" s="7">
        <v>0</v>
      </c>
      <c r="N1803" s="7">
        <v>0</v>
      </c>
      <c r="O1803" s="7">
        <v>0</v>
      </c>
      <c r="P1803" s="7">
        <v>0</v>
      </c>
      <c r="Q1803" s="7">
        <v>0</v>
      </c>
      <c r="R1803" s="7">
        <v>0</v>
      </c>
      <c r="S1803" s="7">
        <v>0</v>
      </c>
      <c r="T1803" s="7">
        <v>0</v>
      </c>
      <c r="U1803" s="7">
        <v>0</v>
      </c>
      <c r="V1803" s="7">
        <v>0</v>
      </c>
      <c r="W1803" s="7">
        <v>0</v>
      </c>
      <c r="X1803" s="7">
        <v>0</v>
      </c>
      <c r="Y1803" s="7">
        <v>0</v>
      </c>
      <c r="Z1803" s="7"/>
      <c r="AA1803" s="7">
        <v>0</v>
      </c>
      <c r="AB1803" s="7">
        <v>0</v>
      </c>
      <c r="AC1803" s="7"/>
      <c r="AD1803" s="7"/>
      <c r="AE1803" s="7"/>
      <c r="AF1803" s="7"/>
      <c r="AG1803" s="7"/>
      <c r="AH1803" s="7">
        <v>0</v>
      </c>
    </row>
    <row r="1804" spans="1:34" ht="14.25" customHeight="1">
      <c r="A1804" s="27">
        <v>42522</v>
      </c>
      <c r="B1804" s="7" t="s">
        <v>1764</v>
      </c>
      <c r="C1804" s="7" t="s">
        <v>405</v>
      </c>
      <c r="D1804" s="7" t="s">
        <v>734</v>
      </c>
      <c r="E1804" s="7" t="s">
        <v>943</v>
      </c>
      <c r="F1804" s="7">
        <v>0</v>
      </c>
      <c r="G1804" s="7">
        <v>0</v>
      </c>
      <c r="H1804" s="7">
        <v>0</v>
      </c>
      <c r="I1804" s="7">
        <v>0</v>
      </c>
      <c r="J1804" s="7">
        <v>0</v>
      </c>
      <c r="K1804" s="7">
        <v>0</v>
      </c>
      <c r="L1804" s="7">
        <v>0</v>
      </c>
      <c r="M1804" s="7">
        <v>0</v>
      </c>
      <c r="N1804" s="7">
        <v>0</v>
      </c>
      <c r="O1804" s="7">
        <v>0</v>
      </c>
      <c r="P1804" s="7">
        <v>0</v>
      </c>
      <c r="Q1804" s="7">
        <v>0</v>
      </c>
      <c r="R1804" s="7">
        <v>0</v>
      </c>
      <c r="S1804" s="7">
        <v>0</v>
      </c>
      <c r="T1804" s="7">
        <v>0</v>
      </c>
      <c r="U1804" s="7">
        <v>0</v>
      </c>
      <c r="V1804" s="7">
        <v>0</v>
      </c>
      <c r="W1804" s="7">
        <v>0</v>
      </c>
      <c r="X1804" s="7">
        <v>0</v>
      </c>
      <c r="Y1804" s="7">
        <v>0</v>
      </c>
      <c r="Z1804" s="7"/>
      <c r="AA1804" s="7">
        <v>0</v>
      </c>
      <c r="AB1804" s="7">
        <v>0</v>
      </c>
      <c r="AC1804" s="7"/>
      <c r="AD1804" s="7"/>
      <c r="AE1804" s="7"/>
      <c r="AF1804" s="7"/>
      <c r="AG1804" s="7"/>
      <c r="AH1804" s="7">
        <v>0</v>
      </c>
    </row>
    <row r="1805" spans="1:34" ht="14.25" customHeight="1">
      <c r="A1805" s="27">
        <v>42522</v>
      </c>
      <c r="B1805" s="7" t="s">
        <v>1764</v>
      </c>
      <c r="C1805" s="7" t="s">
        <v>405</v>
      </c>
      <c r="D1805" s="7" t="s">
        <v>734</v>
      </c>
      <c r="E1805" s="7" t="s">
        <v>1861</v>
      </c>
      <c r="F1805" s="7">
        <v>0</v>
      </c>
      <c r="G1805" s="7">
        <v>0</v>
      </c>
      <c r="H1805" s="7">
        <v>0</v>
      </c>
      <c r="I1805" s="7">
        <v>0</v>
      </c>
      <c r="J1805" s="7">
        <v>0</v>
      </c>
      <c r="K1805" s="7">
        <v>0</v>
      </c>
      <c r="L1805" s="7">
        <v>0</v>
      </c>
      <c r="M1805" s="7">
        <v>0</v>
      </c>
      <c r="N1805" s="7">
        <v>0</v>
      </c>
      <c r="O1805" s="7">
        <v>0</v>
      </c>
      <c r="P1805" s="7">
        <v>0</v>
      </c>
      <c r="Q1805" s="7">
        <v>0</v>
      </c>
      <c r="R1805" s="7">
        <v>0</v>
      </c>
      <c r="S1805" s="7">
        <v>0</v>
      </c>
      <c r="T1805" s="7">
        <v>0</v>
      </c>
      <c r="U1805" s="7">
        <v>0</v>
      </c>
      <c r="V1805" s="7">
        <v>0</v>
      </c>
      <c r="W1805" s="7">
        <v>0</v>
      </c>
      <c r="X1805" s="7">
        <v>0</v>
      </c>
      <c r="Y1805" s="7">
        <v>0</v>
      </c>
      <c r="Z1805" s="7"/>
      <c r="AA1805" s="7">
        <v>0</v>
      </c>
      <c r="AB1805" s="7">
        <v>0</v>
      </c>
      <c r="AC1805" s="7"/>
      <c r="AD1805" s="7"/>
      <c r="AE1805" s="7"/>
      <c r="AF1805" s="7"/>
      <c r="AG1805" s="7"/>
      <c r="AH1805" s="7">
        <v>0</v>
      </c>
    </row>
    <row r="1806" spans="1:34" ht="14.25" customHeight="1">
      <c r="A1806" s="27">
        <v>42522</v>
      </c>
      <c r="B1806" s="7" t="s">
        <v>1764</v>
      </c>
      <c r="C1806" s="7" t="s">
        <v>405</v>
      </c>
      <c r="D1806" s="7" t="s">
        <v>734</v>
      </c>
      <c r="E1806" s="7" t="s">
        <v>1862</v>
      </c>
      <c r="F1806" s="7">
        <v>0</v>
      </c>
      <c r="G1806" s="7">
        <v>0</v>
      </c>
      <c r="H1806" s="7">
        <v>0</v>
      </c>
      <c r="I1806" s="7">
        <v>0</v>
      </c>
      <c r="J1806" s="7">
        <v>0</v>
      </c>
      <c r="K1806" s="7">
        <v>0</v>
      </c>
      <c r="L1806" s="7">
        <v>0</v>
      </c>
      <c r="M1806" s="7">
        <v>0</v>
      </c>
      <c r="N1806" s="7">
        <v>0</v>
      </c>
      <c r="O1806" s="7">
        <v>0</v>
      </c>
      <c r="P1806" s="7">
        <v>0</v>
      </c>
      <c r="Q1806" s="7">
        <v>0</v>
      </c>
      <c r="R1806" s="7">
        <v>0</v>
      </c>
      <c r="S1806" s="7">
        <v>0</v>
      </c>
      <c r="T1806" s="7">
        <v>0</v>
      </c>
      <c r="U1806" s="7">
        <v>0</v>
      </c>
      <c r="V1806" s="7">
        <v>0</v>
      </c>
      <c r="W1806" s="7">
        <v>0</v>
      </c>
      <c r="X1806" s="7">
        <v>0</v>
      </c>
      <c r="Y1806" s="7">
        <v>0</v>
      </c>
      <c r="Z1806" s="7"/>
      <c r="AA1806" s="7">
        <v>0</v>
      </c>
      <c r="AB1806" s="7">
        <v>0</v>
      </c>
      <c r="AC1806" s="7"/>
      <c r="AD1806" s="7"/>
      <c r="AE1806" s="7"/>
      <c r="AF1806" s="7"/>
      <c r="AG1806" s="7"/>
      <c r="AH1806" s="7">
        <v>0</v>
      </c>
    </row>
    <row r="1807" spans="1:34">
      <c r="A1807" s="27">
        <v>42522</v>
      </c>
      <c r="B1807" s="7" t="s">
        <v>1589</v>
      </c>
      <c r="C1807" s="7" t="s">
        <v>1151</v>
      </c>
      <c r="D1807" s="7" t="s">
        <v>734</v>
      </c>
      <c r="E1807" s="7" t="s">
        <v>1843</v>
      </c>
      <c r="F1807" s="7">
        <v>116</v>
      </c>
      <c r="G1807" s="7">
        <v>40</v>
      </c>
      <c r="H1807" s="7">
        <v>16</v>
      </c>
      <c r="I1807" s="7" t="s">
        <v>99</v>
      </c>
      <c r="J1807" s="7">
        <v>22</v>
      </c>
      <c r="K1807" s="7" t="s">
        <v>99</v>
      </c>
      <c r="L1807" s="7" t="s">
        <v>99</v>
      </c>
      <c r="M1807" s="7" t="s">
        <v>99</v>
      </c>
      <c r="N1807" s="7" t="s">
        <v>99</v>
      </c>
      <c r="O1807" s="7" t="s">
        <v>99</v>
      </c>
      <c r="P1807" s="7">
        <v>5</v>
      </c>
      <c r="Q1807" s="7">
        <v>4</v>
      </c>
      <c r="R1807" s="7">
        <v>4</v>
      </c>
      <c r="S1807" s="7">
        <v>4</v>
      </c>
      <c r="T1807" s="7">
        <v>2</v>
      </c>
      <c r="U1807" s="7">
        <v>2</v>
      </c>
      <c r="V1807" s="7">
        <v>0</v>
      </c>
      <c r="W1807" s="7">
        <v>2</v>
      </c>
      <c r="X1807" s="7">
        <v>1</v>
      </c>
      <c r="Y1807" s="7">
        <v>2</v>
      </c>
      <c r="Z1807" s="7"/>
      <c r="AA1807" s="7">
        <v>3</v>
      </c>
      <c r="AB1807" s="7">
        <v>1</v>
      </c>
      <c r="AC1807" s="7"/>
      <c r="AD1807" s="7"/>
      <c r="AE1807" s="7"/>
      <c r="AF1807" s="7"/>
      <c r="AG1807" s="7"/>
      <c r="AH1807" s="7">
        <v>8</v>
      </c>
    </row>
    <row r="1808" spans="1:34">
      <c r="A1808" s="27">
        <v>42522</v>
      </c>
      <c r="B1808" s="7" t="s">
        <v>1589</v>
      </c>
      <c r="C1808" s="7" t="s">
        <v>1151</v>
      </c>
      <c r="D1808" s="7" t="s">
        <v>734</v>
      </c>
      <c r="E1808" s="7" t="s">
        <v>943</v>
      </c>
      <c r="F1808" s="7">
        <v>1085</v>
      </c>
      <c r="G1808" s="7">
        <v>503</v>
      </c>
      <c r="H1808" s="7">
        <v>91</v>
      </c>
      <c r="I1808" s="7" t="s">
        <v>99</v>
      </c>
      <c r="J1808" s="7">
        <v>110</v>
      </c>
      <c r="K1808" s="7" t="s">
        <v>99</v>
      </c>
      <c r="L1808" s="7" t="s">
        <v>99</v>
      </c>
      <c r="M1808" s="7" t="s">
        <v>99</v>
      </c>
      <c r="N1808" s="7" t="s">
        <v>99</v>
      </c>
      <c r="O1808" s="7" t="s">
        <v>99</v>
      </c>
      <c r="P1808" s="7">
        <v>42</v>
      </c>
      <c r="Q1808" s="7">
        <v>12</v>
      </c>
      <c r="R1808" s="7">
        <v>41</v>
      </c>
      <c r="S1808" s="7">
        <v>35</v>
      </c>
      <c r="T1808" s="7">
        <v>3</v>
      </c>
      <c r="U1808" s="7">
        <v>3</v>
      </c>
      <c r="V1808" s="7">
        <v>0</v>
      </c>
      <c r="W1808" s="7">
        <v>29</v>
      </c>
      <c r="X1808" s="7">
        <v>8</v>
      </c>
      <c r="Y1808" s="7">
        <v>24</v>
      </c>
      <c r="Z1808" s="7"/>
      <c r="AA1808" s="7">
        <v>19</v>
      </c>
      <c r="AB1808" s="7">
        <v>5</v>
      </c>
      <c r="AC1808" s="7"/>
      <c r="AD1808" s="7"/>
      <c r="AE1808" s="7"/>
      <c r="AF1808" s="7"/>
      <c r="AG1808" s="7"/>
      <c r="AH1808" s="7">
        <v>160</v>
      </c>
    </row>
    <row r="1809" spans="1:34">
      <c r="A1809" s="27">
        <v>42522</v>
      </c>
      <c r="B1809" s="7" t="s">
        <v>1589</v>
      </c>
      <c r="C1809" s="7" t="s">
        <v>1151</v>
      </c>
      <c r="D1809" s="7" t="s">
        <v>734</v>
      </c>
      <c r="E1809" s="7" t="s">
        <v>1861</v>
      </c>
      <c r="F1809" s="7">
        <v>769</v>
      </c>
      <c r="G1809" s="7">
        <v>369</v>
      </c>
      <c r="H1809" s="7">
        <v>73</v>
      </c>
      <c r="I1809" s="7" t="s">
        <v>99</v>
      </c>
      <c r="J1809" s="7">
        <v>71</v>
      </c>
      <c r="K1809" s="7" t="s">
        <v>99</v>
      </c>
      <c r="L1809" s="7" t="s">
        <v>99</v>
      </c>
      <c r="M1809" s="7" t="s">
        <v>99</v>
      </c>
      <c r="N1809" s="7" t="s">
        <v>99</v>
      </c>
      <c r="O1809" s="7" t="s">
        <v>99</v>
      </c>
      <c r="P1809" s="7">
        <v>34</v>
      </c>
      <c r="Q1809" s="7">
        <v>9</v>
      </c>
      <c r="R1809" s="7">
        <v>34</v>
      </c>
      <c r="S1809" s="7">
        <v>26</v>
      </c>
      <c r="T1809" s="7">
        <v>1</v>
      </c>
      <c r="U1809" s="7">
        <v>2</v>
      </c>
      <c r="V1809" s="7">
        <v>0</v>
      </c>
      <c r="W1809" s="7">
        <v>17</v>
      </c>
      <c r="X1809" s="7">
        <v>8</v>
      </c>
      <c r="Y1809" s="7">
        <v>7</v>
      </c>
      <c r="Z1809" s="7"/>
      <c r="AA1809" s="7">
        <v>11</v>
      </c>
      <c r="AB1809" s="7">
        <v>3</v>
      </c>
      <c r="AC1809" s="7"/>
      <c r="AD1809" s="7"/>
      <c r="AE1809" s="7"/>
      <c r="AF1809" s="7"/>
      <c r="AG1809" s="7"/>
      <c r="AH1809" s="7">
        <v>104</v>
      </c>
    </row>
    <row r="1810" spans="1:34">
      <c r="A1810" s="27">
        <v>42522</v>
      </c>
      <c r="B1810" s="7" t="s">
        <v>1589</v>
      </c>
      <c r="C1810" s="7" t="s">
        <v>1151</v>
      </c>
      <c r="D1810" s="7" t="s">
        <v>734</v>
      </c>
      <c r="E1810" s="7" t="s">
        <v>1862</v>
      </c>
      <c r="F1810" s="7">
        <v>315</v>
      </c>
      <c r="G1810" s="7">
        <v>134</v>
      </c>
      <c r="H1810" s="7">
        <v>18</v>
      </c>
      <c r="I1810" s="7" t="s">
        <v>99</v>
      </c>
      <c r="J1810" s="7">
        <v>39</v>
      </c>
      <c r="K1810" s="7" t="s">
        <v>99</v>
      </c>
      <c r="L1810" s="7" t="s">
        <v>99</v>
      </c>
      <c r="M1810" s="7" t="s">
        <v>99</v>
      </c>
      <c r="N1810" s="7" t="s">
        <v>99</v>
      </c>
      <c r="O1810" s="7" t="s">
        <v>99</v>
      </c>
      <c r="P1810" s="7">
        <v>8</v>
      </c>
      <c r="Q1810" s="7">
        <v>3</v>
      </c>
      <c r="R1810" s="7">
        <v>7</v>
      </c>
      <c r="S1810" s="7">
        <v>9</v>
      </c>
      <c r="T1810" s="7">
        <v>2</v>
      </c>
      <c r="U1810" s="7">
        <v>1</v>
      </c>
      <c r="V1810" s="7">
        <v>0</v>
      </c>
      <c r="W1810" s="7">
        <v>12</v>
      </c>
      <c r="X1810" s="7">
        <v>0</v>
      </c>
      <c r="Y1810" s="7">
        <v>17</v>
      </c>
      <c r="Z1810" s="7"/>
      <c r="AA1810" s="7">
        <v>8</v>
      </c>
      <c r="AB1810" s="7">
        <v>2</v>
      </c>
      <c r="AC1810" s="7"/>
      <c r="AD1810" s="7"/>
      <c r="AE1810" s="7"/>
      <c r="AF1810" s="7"/>
      <c r="AG1810" s="7"/>
      <c r="AH1810" s="7">
        <v>55</v>
      </c>
    </row>
    <row r="1811" spans="1:34" ht="14.25" customHeight="1">
      <c r="A1811" s="27">
        <v>42522</v>
      </c>
      <c r="B1811" s="7" t="s">
        <v>1589</v>
      </c>
      <c r="C1811" s="7" t="s">
        <v>1863</v>
      </c>
      <c r="D1811" s="7" t="s">
        <v>734</v>
      </c>
      <c r="E1811" s="7" t="s">
        <v>1843</v>
      </c>
      <c r="F1811" s="7">
        <v>19</v>
      </c>
      <c r="G1811" s="7">
        <v>3</v>
      </c>
      <c r="H1811" s="7">
        <v>3</v>
      </c>
      <c r="I1811" s="7" t="s">
        <v>99</v>
      </c>
      <c r="J1811" s="7">
        <v>5</v>
      </c>
      <c r="K1811" s="7" t="s">
        <v>99</v>
      </c>
      <c r="L1811" s="7" t="s">
        <v>99</v>
      </c>
      <c r="M1811" s="7" t="s">
        <v>99</v>
      </c>
      <c r="N1811" s="7" t="s">
        <v>99</v>
      </c>
      <c r="O1811" s="7" t="s">
        <v>99</v>
      </c>
      <c r="P1811" s="7">
        <v>4</v>
      </c>
      <c r="Q1811" s="7">
        <v>0</v>
      </c>
      <c r="R1811" s="7">
        <v>0</v>
      </c>
      <c r="S1811" s="7">
        <v>2</v>
      </c>
      <c r="T1811" s="7">
        <v>0</v>
      </c>
      <c r="U1811" s="7">
        <v>0</v>
      </c>
      <c r="V1811" s="7">
        <v>0</v>
      </c>
      <c r="W1811" s="7">
        <v>0</v>
      </c>
      <c r="X1811" s="7">
        <v>0</v>
      </c>
      <c r="Y1811" s="7">
        <v>1</v>
      </c>
      <c r="Z1811" s="7"/>
      <c r="AA1811" s="7">
        <v>0</v>
      </c>
      <c r="AB1811" s="7">
        <v>0</v>
      </c>
      <c r="AC1811" s="7"/>
      <c r="AD1811" s="7"/>
      <c r="AE1811" s="7"/>
      <c r="AF1811" s="7"/>
      <c r="AG1811" s="7"/>
      <c r="AH1811" s="7">
        <v>1</v>
      </c>
    </row>
    <row r="1812" spans="1:34" ht="14.25" customHeight="1">
      <c r="A1812" s="27">
        <v>42522</v>
      </c>
      <c r="B1812" s="7" t="s">
        <v>1589</v>
      </c>
      <c r="C1812" s="7" t="s">
        <v>1863</v>
      </c>
      <c r="D1812" s="7" t="s">
        <v>734</v>
      </c>
      <c r="E1812" s="7" t="s">
        <v>943</v>
      </c>
      <c r="F1812" s="7">
        <v>35</v>
      </c>
      <c r="G1812" s="7">
        <v>9</v>
      </c>
      <c r="H1812" s="7">
        <v>6</v>
      </c>
      <c r="I1812" s="7" t="s">
        <v>99</v>
      </c>
      <c r="J1812" s="7">
        <v>6</v>
      </c>
      <c r="K1812" s="7" t="s">
        <v>99</v>
      </c>
      <c r="L1812" s="7" t="s">
        <v>99</v>
      </c>
      <c r="M1812" s="7" t="s">
        <v>99</v>
      </c>
      <c r="N1812" s="7" t="s">
        <v>99</v>
      </c>
      <c r="O1812" s="7" t="s">
        <v>99</v>
      </c>
      <c r="P1812" s="7">
        <v>9</v>
      </c>
      <c r="Q1812" s="7">
        <v>0</v>
      </c>
      <c r="R1812" s="7">
        <v>0</v>
      </c>
      <c r="S1812" s="7">
        <v>3</v>
      </c>
      <c r="T1812" s="7">
        <v>0</v>
      </c>
      <c r="U1812" s="7">
        <v>0</v>
      </c>
      <c r="V1812" s="7">
        <v>0</v>
      </c>
      <c r="W1812" s="7">
        <v>0</v>
      </c>
      <c r="X1812" s="7">
        <v>0</v>
      </c>
      <c r="Y1812" s="7">
        <v>1</v>
      </c>
      <c r="Z1812" s="7"/>
      <c r="AA1812" s="7">
        <v>0</v>
      </c>
      <c r="AB1812" s="7">
        <v>0</v>
      </c>
      <c r="AC1812" s="7"/>
      <c r="AD1812" s="7"/>
      <c r="AE1812" s="7"/>
      <c r="AF1812" s="7"/>
      <c r="AG1812" s="7"/>
      <c r="AH1812" s="7">
        <v>1</v>
      </c>
    </row>
    <row r="1813" spans="1:34" ht="14.25" customHeight="1">
      <c r="A1813" s="27">
        <v>42522</v>
      </c>
      <c r="B1813" s="7" t="s">
        <v>1589</v>
      </c>
      <c r="C1813" s="7" t="s">
        <v>1863</v>
      </c>
      <c r="D1813" s="7" t="s">
        <v>734</v>
      </c>
      <c r="E1813" s="7" t="s">
        <v>1861</v>
      </c>
      <c r="F1813" s="7">
        <v>28</v>
      </c>
      <c r="G1813" s="7">
        <v>8</v>
      </c>
      <c r="H1813" s="7">
        <v>4</v>
      </c>
      <c r="I1813" s="7" t="s">
        <v>99</v>
      </c>
      <c r="J1813" s="7">
        <v>6</v>
      </c>
      <c r="K1813" s="7" t="s">
        <v>99</v>
      </c>
      <c r="L1813" s="7" t="s">
        <v>99</v>
      </c>
      <c r="M1813" s="7" t="s">
        <v>99</v>
      </c>
      <c r="N1813" s="7" t="s">
        <v>99</v>
      </c>
      <c r="O1813" s="7" t="s">
        <v>99</v>
      </c>
      <c r="P1813" s="7">
        <v>7</v>
      </c>
      <c r="Q1813" s="7">
        <v>0</v>
      </c>
      <c r="R1813" s="7">
        <v>0</v>
      </c>
      <c r="S1813" s="7">
        <v>2</v>
      </c>
      <c r="T1813" s="7">
        <v>0</v>
      </c>
      <c r="U1813" s="7">
        <v>0</v>
      </c>
      <c r="V1813" s="7">
        <v>0</v>
      </c>
      <c r="W1813" s="7">
        <v>0</v>
      </c>
      <c r="X1813" s="7">
        <v>0</v>
      </c>
      <c r="Y1813" s="7">
        <v>1</v>
      </c>
      <c r="Z1813" s="7"/>
      <c r="AA1813" s="7">
        <v>0</v>
      </c>
      <c r="AB1813" s="7">
        <v>0</v>
      </c>
      <c r="AC1813" s="7"/>
      <c r="AD1813" s="7"/>
      <c r="AE1813" s="7"/>
      <c r="AF1813" s="7"/>
      <c r="AG1813" s="7"/>
      <c r="AH1813" s="7">
        <v>0</v>
      </c>
    </row>
    <row r="1814" spans="1:34" ht="14.25" customHeight="1">
      <c r="A1814" s="27">
        <v>42522</v>
      </c>
      <c r="B1814" s="7" t="s">
        <v>1589</v>
      </c>
      <c r="C1814" s="7" t="s">
        <v>1863</v>
      </c>
      <c r="D1814" s="7" t="s">
        <v>734</v>
      </c>
      <c r="E1814" s="7" t="s">
        <v>1862</v>
      </c>
      <c r="F1814" s="7">
        <v>6</v>
      </c>
      <c r="G1814" s="7">
        <v>1</v>
      </c>
      <c r="H1814" s="7">
        <v>2</v>
      </c>
      <c r="I1814" s="7" t="s">
        <v>99</v>
      </c>
      <c r="J1814" s="7">
        <v>0</v>
      </c>
      <c r="K1814" s="7" t="s">
        <v>99</v>
      </c>
      <c r="L1814" s="7" t="s">
        <v>99</v>
      </c>
      <c r="M1814" s="7" t="s">
        <v>99</v>
      </c>
      <c r="N1814" s="7" t="s">
        <v>99</v>
      </c>
      <c r="O1814" s="7" t="s">
        <v>99</v>
      </c>
      <c r="P1814" s="7">
        <v>2</v>
      </c>
      <c r="Q1814" s="7">
        <v>0</v>
      </c>
      <c r="R1814" s="7">
        <v>0</v>
      </c>
      <c r="S1814" s="7">
        <v>1</v>
      </c>
      <c r="T1814" s="7">
        <v>0</v>
      </c>
      <c r="U1814" s="7">
        <v>0</v>
      </c>
      <c r="V1814" s="7">
        <v>0</v>
      </c>
      <c r="W1814" s="7">
        <v>0</v>
      </c>
      <c r="X1814" s="7">
        <v>0</v>
      </c>
      <c r="Y1814" s="7">
        <v>0</v>
      </c>
      <c r="Z1814" s="7"/>
      <c r="AA1814" s="7">
        <v>0</v>
      </c>
      <c r="AB1814" s="7">
        <v>0</v>
      </c>
      <c r="AC1814" s="7"/>
      <c r="AD1814" s="7"/>
      <c r="AE1814" s="7"/>
      <c r="AF1814" s="7"/>
      <c r="AG1814" s="7"/>
      <c r="AH1814" s="7">
        <v>0</v>
      </c>
    </row>
    <row r="1815" spans="1:34" ht="14.25" customHeight="1">
      <c r="A1815" s="27">
        <v>42522</v>
      </c>
      <c r="B1815" s="7" t="s">
        <v>1589</v>
      </c>
      <c r="C1815" s="7" t="s">
        <v>1865</v>
      </c>
      <c r="D1815" s="7" t="s">
        <v>734</v>
      </c>
      <c r="E1815" s="7" t="s">
        <v>1843</v>
      </c>
      <c r="F1815" s="7">
        <v>92</v>
      </c>
      <c r="G1815" s="7">
        <v>36</v>
      </c>
      <c r="H1815" s="7">
        <v>11</v>
      </c>
      <c r="I1815" s="7" t="s">
        <v>99</v>
      </c>
      <c r="J1815" s="7">
        <v>16</v>
      </c>
      <c r="K1815" s="7" t="s">
        <v>99</v>
      </c>
      <c r="L1815" s="7" t="s">
        <v>99</v>
      </c>
      <c r="M1815" s="7" t="s">
        <v>99</v>
      </c>
      <c r="N1815" s="7" t="s">
        <v>99</v>
      </c>
      <c r="O1815" s="7" t="s">
        <v>99</v>
      </c>
      <c r="P1815" s="7">
        <v>1</v>
      </c>
      <c r="Q1815" s="7">
        <v>4</v>
      </c>
      <c r="R1815" s="7">
        <v>4</v>
      </c>
      <c r="S1815" s="7">
        <v>2</v>
      </c>
      <c r="T1815" s="7">
        <v>1</v>
      </c>
      <c r="U1815" s="7">
        <v>2</v>
      </c>
      <c r="V1815" s="7">
        <v>0</v>
      </c>
      <c r="W1815" s="7">
        <v>2</v>
      </c>
      <c r="X1815" s="7">
        <v>1</v>
      </c>
      <c r="Y1815" s="7">
        <v>1</v>
      </c>
      <c r="Z1815" s="7"/>
      <c r="AA1815" s="7">
        <v>3</v>
      </c>
      <c r="AB1815" s="7">
        <v>1</v>
      </c>
      <c r="AC1815" s="7"/>
      <c r="AD1815" s="7"/>
      <c r="AE1815" s="7"/>
      <c r="AF1815" s="7"/>
      <c r="AG1815" s="7"/>
      <c r="AH1815" s="7">
        <v>7</v>
      </c>
    </row>
    <row r="1816" spans="1:34" ht="14.25" customHeight="1">
      <c r="A1816" s="27">
        <v>42522</v>
      </c>
      <c r="B1816" s="7" t="s">
        <v>1589</v>
      </c>
      <c r="C1816" s="7" t="s">
        <v>1865</v>
      </c>
      <c r="D1816" s="7" t="s">
        <v>734</v>
      </c>
      <c r="E1816" s="7" t="s">
        <v>943</v>
      </c>
      <c r="F1816" s="7">
        <v>1043</v>
      </c>
      <c r="G1816" s="7">
        <v>493</v>
      </c>
      <c r="H1816" s="7">
        <v>81</v>
      </c>
      <c r="I1816" s="7" t="s">
        <v>99</v>
      </c>
      <c r="J1816" s="7">
        <v>103</v>
      </c>
      <c r="K1816" s="7" t="s">
        <v>99</v>
      </c>
      <c r="L1816" s="7" t="s">
        <v>99</v>
      </c>
      <c r="M1816" s="7" t="s">
        <v>99</v>
      </c>
      <c r="N1816" s="7" t="s">
        <v>99</v>
      </c>
      <c r="O1816" s="7" t="s">
        <v>99</v>
      </c>
      <c r="P1816" s="7">
        <v>33</v>
      </c>
      <c r="Q1816" s="7">
        <v>12</v>
      </c>
      <c r="R1816" s="7">
        <v>41</v>
      </c>
      <c r="S1816" s="7">
        <v>32</v>
      </c>
      <c r="T1816" s="7">
        <v>2</v>
      </c>
      <c r="U1816" s="7">
        <v>3</v>
      </c>
      <c r="V1816" s="7">
        <v>0</v>
      </c>
      <c r="W1816" s="7">
        <v>29</v>
      </c>
      <c r="X1816" s="7">
        <v>8</v>
      </c>
      <c r="Y1816" s="7">
        <v>23</v>
      </c>
      <c r="Z1816" s="7"/>
      <c r="AA1816" s="7">
        <v>19</v>
      </c>
      <c r="AB1816" s="7">
        <v>5</v>
      </c>
      <c r="AC1816" s="7"/>
      <c r="AD1816" s="7"/>
      <c r="AE1816" s="7"/>
      <c r="AF1816" s="7"/>
      <c r="AG1816" s="7"/>
      <c r="AH1816" s="7">
        <v>159</v>
      </c>
    </row>
    <row r="1817" spans="1:34" ht="14.25" customHeight="1">
      <c r="A1817" s="27">
        <v>42522</v>
      </c>
      <c r="B1817" s="7" t="s">
        <v>1589</v>
      </c>
      <c r="C1817" s="7" t="s">
        <v>1865</v>
      </c>
      <c r="D1817" s="7" t="s">
        <v>734</v>
      </c>
      <c r="E1817" s="7" t="s">
        <v>1861</v>
      </c>
      <c r="F1817" s="7">
        <v>741</v>
      </c>
      <c r="G1817" s="7">
        <v>361</v>
      </c>
      <c r="H1817" s="7">
        <v>69</v>
      </c>
      <c r="I1817" s="7" t="s">
        <v>99</v>
      </c>
      <c r="J1817" s="7">
        <v>65</v>
      </c>
      <c r="K1817" s="7" t="s">
        <v>99</v>
      </c>
      <c r="L1817" s="7" t="s">
        <v>99</v>
      </c>
      <c r="M1817" s="7" t="s">
        <v>99</v>
      </c>
      <c r="N1817" s="7" t="s">
        <v>99</v>
      </c>
      <c r="O1817" s="7" t="s">
        <v>99</v>
      </c>
      <c r="P1817" s="7">
        <v>27</v>
      </c>
      <c r="Q1817" s="7">
        <v>9</v>
      </c>
      <c r="R1817" s="7">
        <v>34</v>
      </c>
      <c r="S1817" s="7">
        <v>24</v>
      </c>
      <c r="T1817" s="7">
        <v>1</v>
      </c>
      <c r="U1817" s="7">
        <v>2</v>
      </c>
      <c r="V1817" s="7">
        <v>0</v>
      </c>
      <c r="W1817" s="7">
        <v>17</v>
      </c>
      <c r="X1817" s="7">
        <v>8</v>
      </c>
      <c r="Y1817" s="7">
        <v>6</v>
      </c>
      <c r="Z1817" s="7"/>
      <c r="AA1817" s="7">
        <v>11</v>
      </c>
      <c r="AB1817" s="7">
        <v>3</v>
      </c>
      <c r="AC1817" s="7"/>
      <c r="AD1817" s="7"/>
      <c r="AE1817" s="7"/>
      <c r="AF1817" s="7"/>
      <c r="AG1817" s="7"/>
      <c r="AH1817" s="7">
        <v>104</v>
      </c>
    </row>
    <row r="1818" spans="1:34" ht="14.25" customHeight="1">
      <c r="A1818" s="27">
        <v>42522</v>
      </c>
      <c r="B1818" s="7" t="s">
        <v>1589</v>
      </c>
      <c r="C1818" s="7" t="s">
        <v>1865</v>
      </c>
      <c r="D1818" s="7" t="s">
        <v>734</v>
      </c>
      <c r="E1818" s="7" t="s">
        <v>1862</v>
      </c>
      <c r="F1818" s="7">
        <v>302</v>
      </c>
      <c r="G1818" s="7">
        <v>132</v>
      </c>
      <c r="H1818" s="7">
        <v>12</v>
      </c>
      <c r="I1818" s="7" t="s">
        <v>99</v>
      </c>
      <c r="J1818" s="7">
        <v>38</v>
      </c>
      <c r="K1818" s="7" t="s">
        <v>99</v>
      </c>
      <c r="L1818" s="7" t="s">
        <v>99</v>
      </c>
      <c r="M1818" s="7" t="s">
        <v>99</v>
      </c>
      <c r="N1818" s="7" t="s">
        <v>99</v>
      </c>
      <c r="O1818" s="7" t="s">
        <v>99</v>
      </c>
      <c r="P1818" s="7">
        <v>6</v>
      </c>
      <c r="Q1818" s="7">
        <v>3</v>
      </c>
      <c r="R1818" s="7">
        <v>7</v>
      </c>
      <c r="S1818" s="7">
        <v>8</v>
      </c>
      <c r="T1818" s="7">
        <v>1</v>
      </c>
      <c r="U1818" s="7">
        <v>1</v>
      </c>
      <c r="V1818" s="7">
        <v>0</v>
      </c>
      <c r="W1818" s="7">
        <v>12</v>
      </c>
      <c r="X1818" s="7">
        <v>0</v>
      </c>
      <c r="Y1818" s="7">
        <v>17</v>
      </c>
      <c r="Z1818" s="7"/>
      <c r="AA1818" s="7">
        <v>8</v>
      </c>
      <c r="AB1818" s="7">
        <v>2</v>
      </c>
      <c r="AC1818" s="7"/>
      <c r="AD1818" s="7"/>
      <c r="AE1818" s="7"/>
      <c r="AF1818" s="7"/>
      <c r="AG1818" s="7"/>
      <c r="AH1818" s="7">
        <v>55</v>
      </c>
    </row>
    <row r="1819" spans="1:34" ht="14.25" customHeight="1">
      <c r="A1819" s="27">
        <v>42522</v>
      </c>
      <c r="B1819" s="7" t="s">
        <v>1589</v>
      </c>
      <c r="C1819" s="7" t="s">
        <v>1865</v>
      </c>
      <c r="D1819" s="7" t="s">
        <v>1866</v>
      </c>
      <c r="E1819" s="7" t="s">
        <v>1843</v>
      </c>
      <c r="F1819" s="7">
        <v>61</v>
      </c>
      <c r="G1819" s="7">
        <v>16</v>
      </c>
      <c r="H1819" s="7">
        <v>11</v>
      </c>
      <c r="I1819" s="7" t="s">
        <v>99</v>
      </c>
      <c r="J1819" s="7">
        <v>11</v>
      </c>
      <c r="K1819" s="7" t="s">
        <v>99</v>
      </c>
      <c r="L1819" s="7" t="s">
        <v>99</v>
      </c>
      <c r="M1819" s="7" t="s">
        <v>99</v>
      </c>
      <c r="N1819" s="7" t="s">
        <v>99</v>
      </c>
      <c r="O1819" s="7" t="s">
        <v>99</v>
      </c>
      <c r="P1819" s="7">
        <v>1</v>
      </c>
      <c r="Q1819" s="7">
        <v>3</v>
      </c>
      <c r="R1819" s="7">
        <v>4</v>
      </c>
      <c r="S1819" s="7">
        <v>1</v>
      </c>
      <c r="T1819" s="7">
        <v>0</v>
      </c>
      <c r="U1819" s="7">
        <v>2</v>
      </c>
      <c r="V1819" s="7">
        <v>0</v>
      </c>
      <c r="W1819" s="7">
        <v>2</v>
      </c>
      <c r="X1819" s="7">
        <v>1</v>
      </c>
      <c r="Y1819" s="7">
        <v>1</v>
      </c>
      <c r="Z1819" s="7"/>
      <c r="AA1819" s="7">
        <v>3</v>
      </c>
      <c r="AB1819" s="7">
        <v>1</v>
      </c>
      <c r="AC1819" s="7"/>
      <c r="AD1819" s="7"/>
      <c r="AE1819" s="7"/>
      <c r="AF1819" s="7"/>
      <c r="AG1819" s="7"/>
      <c r="AH1819" s="7">
        <v>4</v>
      </c>
    </row>
    <row r="1820" spans="1:34" ht="14.25" customHeight="1">
      <c r="A1820" s="27">
        <v>42522</v>
      </c>
      <c r="B1820" s="7" t="s">
        <v>1589</v>
      </c>
      <c r="C1820" s="7" t="s">
        <v>1865</v>
      </c>
      <c r="D1820" s="7" t="s">
        <v>1866</v>
      </c>
      <c r="E1820" s="7" t="s">
        <v>943</v>
      </c>
      <c r="F1820" s="7">
        <v>764</v>
      </c>
      <c r="G1820" s="7">
        <v>245</v>
      </c>
      <c r="H1820" s="7">
        <v>81</v>
      </c>
      <c r="I1820" s="7" t="s">
        <v>99</v>
      </c>
      <c r="J1820" s="7">
        <v>97</v>
      </c>
      <c r="K1820" s="7" t="s">
        <v>99</v>
      </c>
      <c r="L1820" s="7" t="s">
        <v>99</v>
      </c>
      <c r="M1820" s="7" t="s">
        <v>99</v>
      </c>
      <c r="N1820" s="7" t="s">
        <v>99</v>
      </c>
      <c r="O1820" s="7" t="s">
        <v>99</v>
      </c>
      <c r="P1820" s="7">
        <v>33</v>
      </c>
      <c r="Q1820" s="7">
        <v>10</v>
      </c>
      <c r="R1820" s="7">
        <v>41</v>
      </c>
      <c r="S1820" s="7">
        <v>28</v>
      </c>
      <c r="T1820" s="7">
        <v>0</v>
      </c>
      <c r="U1820" s="7">
        <v>3</v>
      </c>
      <c r="V1820" s="7">
        <v>0</v>
      </c>
      <c r="W1820" s="7">
        <v>29</v>
      </c>
      <c r="X1820" s="7">
        <v>8</v>
      </c>
      <c r="Y1820" s="7">
        <v>23</v>
      </c>
      <c r="Z1820" s="7"/>
      <c r="AA1820" s="7">
        <v>19</v>
      </c>
      <c r="AB1820" s="7">
        <v>5</v>
      </c>
      <c r="AC1820" s="7"/>
      <c r="AD1820" s="7"/>
      <c r="AE1820" s="7"/>
      <c r="AF1820" s="7"/>
      <c r="AG1820" s="7"/>
      <c r="AH1820" s="7">
        <v>142</v>
      </c>
    </row>
    <row r="1821" spans="1:34" ht="14.25" customHeight="1">
      <c r="A1821" s="27">
        <v>42522</v>
      </c>
      <c r="B1821" s="7" t="s">
        <v>1589</v>
      </c>
      <c r="C1821" s="7" t="s">
        <v>1865</v>
      </c>
      <c r="D1821" s="7" t="s">
        <v>1866</v>
      </c>
      <c r="E1821" s="7" t="s">
        <v>1861</v>
      </c>
      <c r="F1821" s="7">
        <v>567</v>
      </c>
      <c r="G1821" s="7">
        <v>207</v>
      </c>
      <c r="H1821" s="7">
        <v>69</v>
      </c>
      <c r="I1821" s="7" t="s">
        <v>99</v>
      </c>
      <c r="J1821" s="7">
        <v>61</v>
      </c>
      <c r="K1821" s="7" t="s">
        <v>99</v>
      </c>
      <c r="L1821" s="7" t="s">
        <v>99</v>
      </c>
      <c r="M1821" s="7" t="s">
        <v>99</v>
      </c>
      <c r="N1821" s="7" t="s">
        <v>99</v>
      </c>
      <c r="O1821" s="7" t="s">
        <v>99</v>
      </c>
      <c r="P1821" s="7">
        <v>27</v>
      </c>
      <c r="Q1821" s="7">
        <v>8</v>
      </c>
      <c r="R1821" s="7">
        <v>34</v>
      </c>
      <c r="S1821" s="7">
        <v>20</v>
      </c>
      <c r="T1821" s="7">
        <v>0</v>
      </c>
      <c r="U1821" s="7">
        <v>2</v>
      </c>
      <c r="V1821" s="7">
        <v>0</v>
      </c>
      <c r="W1821" s="7">
        <v>17</v>
      </c>
      <c r="X1821" s="7">
        <v>8</v>
      </c>
      <c r="Y1821" s="7">
        <v>6</v>
      </c>
      <c r="Z1821" s="7"/>
      <c r="AA1821" s="7">
        <v>11</v>
      </c>
      <c r="AB1821" s="7">
        <v>3</v>
      </c>
      <c r="AC1821" s="7"/>
      <c r="AD1821" s="7"/>
      <c r="AE1821" s="7"/>
      <c r="AF1821" s="7"/>
      <c r="AG1821" s="7"/>
      <c r="AH1821" s="7">
        <v>94</v>
      </c>
    </row>
    <row r="1822" spans="1:34" ht="14.25" customHeight="1">
      <c r="A1822" s="27">
        <v>42522</v>
      </c>
      <c r="B1822" s="7" t="s">
        <v>1589</v>
      </c>
      <c r="C1822" s="7" t="s">
        <v>1865</v>
      </c>
      <c r="D1822" s="7" t="s">
        <v>1866</v>
      </c>
      <c r="E1822" s="7" t="s">
        <v>1862</v>
      </c>
      <c r="F1822" s="7">
        <v>197</v>
      </c>
      <c r="G1822" s="7">
        <v>38</v>
      </c>
      <c r="H1822" s="7">
        <v>12</v>
      </c>
      <c r="I1822" s="7" t="s">
        <v>99</v>
      </c>
      <c r="J1822" s="7">
        <v>36</v>
      </c>
      <c r="K1822" s="7" t="s">
        <v>99</v>
      </c>
      <c r="L1822" s="7" t="s">
        <v>99</v>
      </c>
      <c r="M1822" s="7" t="s">
        <v>99</v>
      </c>
      <c r="N1822" s="7" t="s">
        <v>99</v>
      </c>
      <c r="O1822" s="7" t="s">
        <v>99</v>
      </c>
      <c r="P1822" s="7">
        <v>6</v>
      </c>
      <c r="Q1822" s="7">
        <v>2</v>
      </c>
      <c r="R1822" s="7">
        <v>7</v>
      </c>
      <c r="S1822" s="7">
        <v>8</v>
      </c>
      <c r="T1822" s="7">
        <v>0</v>
      </c>
      <c r="U1822" s="7">
        <v>1</v>
      </c>
      <c r="V1822" s="7">
        <v>0</v>
      </c>
      <c r="W1822" s="7">
        <v>12</v>
      </c>
      <c r="X1822" s="7">
        <v>0</v>
      </c>
      <c r="Y1822" s="7">
        <v>17</v>
      </c>
      <c r="Z1822" s="7"/>
      <c r="AA1822" s="7">
        <v>8</v>
      </c>
      <c r="AB1822" s="7">
        <v>2</v>
      </c>
      <c r="AC1822" s="7"/>
      <c r="AD1822" s="7"/>
      <c r="AE1822" s="7"/>
      <c r="AF1822" s="7"/>
      <c r="AG1822" s="7"/>
      <c r="AH1822" s="7">
        <v>48</v>
      </c>
    </row>
    <row r="1823" spans="1:34" ht="14.25" customHeight="1">
      <c r="A1823" s="27">
        <v>42522</v>
      </c>
      <c r="B1823" s="7" t="s">
        <v>1589</v>
      </c>
      <c r="C1823" s="7" t="s">
        <v>1865</v>
      </c>
      <c r="D1823" s="7" t="s">
        <v>1374</v>
      </c>
      <c r="E1823" s="7" t="s">
        <v>1843</v>
      </c>
      <c r="F1823" s="7">
        <v>31</v>
      </c>
      <c r="G1823" s="7">
        <v>20</v>
      </c>
      <c r="H1823" s="7">
        <v>0</v>
      </c>
      <c r="I1823" s="7" t="s">
        <v>99</v>
      </c>
      <c r="J1823" s="7">
        <v>5</v>
      </c>
      <c r="K1823" s="7" t="s">
        <v>99</v>
      </c>
      <c r="L1823" s="7" t="s">
        <v>99</v>
      </c>
      <c r="M1823" s="7" t="s">
        <v>99</v>
      </c>
      <c r="N1823" s="7" t="s">
        <v>99</v>
      </c>
      <c r="O1823" s="7" t="s">
        <v>99</v>
      </c>
      <c r="P1823" s="7">
        <v>0</v>
      </c>
      <c r="Q1823" s="7">
        <v>1</v>
      </c>
      <c r="R1823" s="7">
        <v>0</v>
      </c>
      <c r="S1823" s="7">
        <v>1</v>
      </c>
      <c r="T1823" s="7">
        <v>1</v>
      </c>
      <c r="U1823" s="7">
        <v>0</v>
      </c>
      <c r="V1823" s="7">
        <v>0</v>
      </c>
      <c r="W1823" s="7">
        <v>0</v>
      </c>
      <c r="X1823" s="7">
        <v>0</v>
      </c>
      <c r="Y1823" s="7">
        <v>0</v>
      </c>
      <c r="Z1823" s="7"/>
      <c r="AA1823" s="7">
        <v>0</v>
      </c>
      <c r="AB1823" s="7">
        <v>0</v>
      </c>
      <c r="AC1823" s="7"/>
      <c r="AD1823" s="7"/>
      <c r="AE1823" s="7"/>
      <c r="AF1823" s="7"/>
      <c r="AG1823" s="7"/>
      <c r="AH1823" s="7">
        <v>3</v>
      </c>
    </row>
    <row r="1824" spans="1:34" ht="14.25" customHeight="1">
      <c r="A1824" s="27">
        <v>42522</v>
      </c>
      <c r="B1824" s="7" t="s">
        <v>1589</v>
      </c>
      <c r="C1824" s="7" t="s">
        <v>1865</v>
      </c>
      <c r="D1824" s="7" t="s">
        <v>1374</v>
      </c>
      <c r="E1824" s="7" t="s">
        <v>943</v>
      </c>
      <c r="F1824" s="7">
        <v>279</v>
      </c>
      <c r="G1824" s="7">
        <v>248</v>
      </c>
      <c r="H1824" s="7">
        <v>0</v>
      </c>
      <c r="I1824" s="7" t="s">
        <v>99</v>
      </c>
      <c r="J1824" s="7">
        <v>6</v>
      </c>
      <c r="K1824" s="7" t="s">
        <v>99</v>
      </c>
      <c r="L1824" s="7" t="s">
        <v>99</v>
      </c>
      <c r="M1824" s="7" t="s">
        <v>99</v>
      </c>
      <c r="N1824" s="7" t="s">
        <v>99</v>
      </c>
      <c r="O1824" s="7" t="s">
        <v>99</v>
      </c>
      <c r="P1824" s="7">
        <v>0</v>
      </c>
      <c r="Q1824" s="7">
        <v>2</v>
      </c>
      <c r="R1824" s="7">
        <v>0</v>
      </c>
      <c r="S1824" s="7">
        <v>4</v>
      </c>
      <c r="T1824" s="7">
        <v>2</v>
      </c>
      <c r="U1824" s="7">
        <v>0</v>
      </c>
      <c r="V1824" s="7">
        <v>0</v>
      </c>
      <c r="W1824" s="7">
        <v>0</v>
      </c>
      <c r="X1824" s="7">
        <v>0</v>
      </c>
      <c r="Y1824" s="7">
        <v>0</v>
      </c>
      <c r="Z1824" s="7"/>
      <c r="AA1824" s="7">
        <v>0</v>
      </c>
      <c r="AB1824" s="7">
        <v>0</v>
      </c>
      <c r="AC1824" s="7"/>
      <c r="AD1824" s="7"/>
      <c r="AE1824" s="7"/>
      <c r="AF1824" s="7"/>
      <c r="AG1824" s="7"/>
      <c r="AH1824" s="7">
        <v>17</v>
      </c>
    </row>
    <row r="1825" spans="1:34" ht="14.25" customHeight="1">
      <c r="A1825" s="27">
        <v>42522</v>
      </c>
      <c r="B1825" s="7" t="s">
        <v>1589</v>
      </c>
      <c r="C1825" s="7" t="s">
        <v>1865</v>
      </c>
      <c r="D1825" s="7" t="s">
        <v>1374</v>
      </c>
      <c r="E1825" s="7" t="s">
        <v>1861</v>
      </c>
      <c r="F1825" s="7">
        <v>174</v>
      </c>
      <c r="G1825" s="7">
        <v>154</v>
      </c>
      <c r="H1825" s="7">
        <v>0</v>
      </c>
      <c r="I1825" s="7" t="s">
        <v>99</v>
      </c>
      <c r="J1825" s="7">
        <v>4</v>
      </c>
      <c r="K1825" s="7" t="s">
        <v>99</v>
      </c>
      <c r="L1825" s="7" t="s">
        <v>99</v>
      </c>
      <c r="M1825" s="7" t="s">
        <v>99</v>
      </c>
      <c r="N1825" s="7" t="s">
        <v>99</v>
      </c>
      <c r="O1825" s="7" t="s">
        <v>99</v>
      </c>
      <c r="P1825" s="7">
        <v>0</v>
      </c>
      <c r="Q1825" s="7">
        <v>1</v>
      </c>
      <c r="R1825" s="7">
        <v>0</v>
      </c>
      <c r="S1825" s="7">
        <v>4</v>
      </c>
      <c r="T1825" s="7">
        <v>1</v>
      </c>
      <c r="U1825" s="7">
        <v>0</v>
      </c>
      <c r="V1825" s="7">
        <v>0</v>
      </c>
      <c r="W1825" s="7">
        <v>0</v>
      </c>
      <c r="X1825" s="7">
        <v>0</v>
      </c>
      <c r="Y1825" s="7">
        <v>0</v>
      </c>
      <c r="Z1825" s="7"/>
      <c r="AA1825" s="7">
        <v>0</v>
      </c>
      <c r="AB1825" s="7">
        <v>0</v>
      </c>
      <c r="AC1825" s="7"/>
      <c r="AD1825" s="7"/>
      <c r="AE1825" s="7"/>
      <c r="AF1825" s="7"/>
      <c r="AG1825" s="7"/>
      <c r="AH1825" s="7">
        <v>10</v>
      </c>
    </row>
    <row r="1826" spans="1:34" ht="14.25" customHeight="1">
      <c r="A1826" s="27">
        <v>42522</v>
      </c>
      <c r="B1826" s="7" t="s">
        <v>1589</v>
      </c>
      <c r="C1826" s="7" t="s">
        <v>1865</v>
      </c>
      <c r="D1826" s="7" t="s">
        <v>1374</v>
      </c>
      <c r="E1826" s="7" t="s">
        <v>1862</v>
      </c>
      <c r="F1826" s="7">
        <v>105</v>
      </c>
      <c r="G1826" s="7">
        <v>94</v>
      </c>
      <c r="H1826" s="7">
        <v>0</v>
      </c>
      <c r="I1826" s="7" t="s">
        <v>99</v>
      </c>
      <c r="J1826" s="7">
        <v>2</v>
      </c>
      <c r="K1826" s="7" t="s">
        <v>99</v>
      </c>
      <c r="L1826" s="7" t="s">
        <v>99</v>
      </c>
      <c r="M1826" s="7" t="s">
        <v>99</v>
      </c>
      <c r="N1826" s="7" t="s">
        <v>99</v>
      </c>
      <c r="O1826" s="7" t="s">
        <v>99</v>
      </c>
      <c r="P1826" s="7">
        <v>0</v>
      </c>
      <c r="Q1826" s="7">
        <v>1</v>
      </c>
      <c r="R1826" s="7">
        <v>0</v>
      </c>
      <c r="S1826" s="7">
        <v>0</v>
      </c>
      <c r="T1826" s="7">
        <v>1</v>
      </c>
      <c r="U1826" s="7">
        <v>0</v>
      </c>
      <c r="V1826" s="7">
        <v>0</v>
      </c>
      <c r="W1826" s="7">
        <v>0</v>
      </c>
      <c r="X1826" s="7">
        <v>0</v>
      </c>
      <c r="Y1826" s="7">
        <v>0</v>
      </c>
      <c r="Z1826" s="7"/>
      <c r="AA1826" s="7">
        <v>0</v>
      </c>
      <c r="AB1826" s="7">
        <v>0</v>
      </c>
      <c r="AC1826" s="7"/>
      <c r="AD1826" s="7"/>
      <c r="AE1826" s="7"/>
      <c r="AF1826" s="7"/>
      <c r="AG1826" s="7"/>
      <c r="AH1826" s="7">
        <v>7</v>
      </c>
    </row>
    <row r="1827" spans="1:34" ht="14.25" customHeight="1">
      <c r="A1827" s="27">
        <v>42522</v>
      </c>
      <c r="B1827" s="7" t="s">
        <v>1589</v>
      </c>
      <c r="C1827" s="7" t="s">
        <v>405</v>
      </c>
      <c r="D1827" s="7" t="s">
        <v>734</v>
      </c>
      <c r="E1827" s="7" t="s">
        <v>1843</v>
      </c>
      <c r="F1827" s="7">
        <v>5</v>
      </c>
      <c r="G1827" s="7">
        <v>1</v>
      </c>
      <c r="H1827" s="7">
        <v>2</v>
      </c>
      <c r="I1827" s="7" t="s">
        <v>99</v>
      </c>
      <c r="J1827" s="7">
        <v>1</v>
      </c>
      <c r="K1827" s="7" t="s">
        <v>99</v>
      </c>
      <c r="L1827" s="7" t="s">
        <v>99</v>
      </c>
      <c r="M1827" s="7" t="s">
        <v>99</v>
      </c>
      <c r="N1827" s="7" t="s">
        <v>99</v>
      </c>
      <c r="O1827" s="7" t="s">
        <v>99</v>
      </c>
      <c r="P1827" s="7">
        <v>0</v>
      </c>
      <c r="Q1827" s="7">
        <v>0</v>
      </c>
      <c r="R1827" s="7">
        <v>0</v>
      </c>
      <c r="S1827" s="7">
        <v>0</v>
      </c>
      <c r="T1827" s="7">
        <v>1</v>
      </c>
      <c r="U1827" s="7">
        <v>0</v>
      </c>
      <c r="V1827" s="7">
        <v>0</v>
      </c>
      <c r="W1827" s="7">
        <v>0</v>
      </c>
      <c r="X1827" s="7">
        <v>0</v>
      </c>
      <c r="Y1827" s="7">
        <v>0</v>
      </c>
      <c r="Z1827" s="7"/>
      <c r="AA1827" s="7">
        <v>0</v>
      </c>
      <c r="AB1827" s="7">
        <v>0</v>
      </c>
      <c r="AC1827" s="7"/>
      <c r="AD1827" s="7"/>
      <c r="AE1827" s="7"/>
      <c r="AF1827" s="7"/>
      <c r="AG1827" s="7"/>
      <c r="AH1827" s="7">
        <v>0</v>
      </c>
    </row>
    <row r="1828" spans="1:34" ht="14.25" customHeight="1">
      <c r="A1828" s="27">
        <v>42522</v>
      </c>
      <c r="B1828" s="7" t="s">
        <v>1589</v>
      </c>
      <c r="C1828" s="7" t="s">
        <v>405</v>
      </c>
      <c r="D1828" s="7" t="s">
        <v>734</v>
      </c>
      <c r="E1828" s="7" t="s">
        <v>943</v>
      </c>
      <c r="F1828" s="7">
        <v>7</v>
      </c>
      <c r="G1828" s="7">
        <v>1</v>
      </c>
      <c r="H1828" s="7">
        <v>4</v>
      </c>
      <c r="I1828" s="7" t="s">
        <v>99</v>
      </c>
      <c r="J1828" s="7">
        <v>1</v>
      </c>
      <c r="K1828" s="7" t="s">
        <v>99</v>
      </c>
      <c r="L1828" s="7" t="s">
        <v>99</v>
      </c>
      <c r="M1828" s="7" t="s">
        <v>99</v>
      </c>
      <c r="N1828" s="7" t="s">
        <v>99</v>
      </c>
      <c r="O1828" s="7" t="s">
        <v>99</v>
      </c>
      <c r="P1828" s="7">
        <v>0</v>
      </c>
      <c r="Q1828" s="7">
        <v>0</v>
      </c>
      <c r="R1828" s="7">
        <v>0</v>
      </c>
      <c r="S1828" s="7">
        <v>0</v>
      </c>
      <c r="T1828" s="7">
        <v>1</v>
      </c>
      <c r="U1828" s="7">
        <v>0</v>
      </c>
      <c r="V1828" s="7">
        <v>0</v>
      </c>
      <c r="W1828" s="7">
        <v>0</v>
      </c>
      <c r="X1828" s="7">
        <v>0</v>
      </c>
      <c r="Y1828" s="7">
        <v>0</v>
      </c>
      <c r="Z1828" s="7"/>
      <c r="AA1828" s="7">
        <v>0</v>
      </c>
      <c r="AB1828" s="7">
        <v>0</v>
      </c>
      <c r="AC1828" s="7"/>
      <c r="AD1828" s="7"/>
      <c r="AE1828" s="7"/>
      <c r="AF1828" s="7"/>
      <c r="AG1828" s="7"/>
      <c r="AH1828" s="7">
        <v>0</v>
      </c>
    </row>
    <row r="1829" spans="1:34" ht="14.25" customHeight="1">
      <c r="A1829" s="27">
        <v>42522</v>
      </c>
      <c r="B1829" s="7" t="s">
        <v>1589</v>
      </c>
      <c r="C1829" s="7" t="s">
        <v>405</v>
      </c>
      <c r="D1829" s="7" t="s">
        <v>734</v>
      </c>
      <c r="E1829" s="7" t="s">
        <v>1861</v>
      </c>
      <c r="F1829" s="7">
        <v>0</v>
      </c>
      <c r="G1829" s="7">
        <v>0</v>
      </c>
      <c r="H1829" s="7">
        <v>0</v>
      </c>
      <c r="I1829" s="7" t="s">
        <v>99</v>
      </c>
      <c r="J1829" s="7">
        <v>0</v>
      </c>
      <c r="K1829" s="7" t="s">
        <v>99</v>
      </c>
      <c r="L1829" s="7" t="s">
        <v>99</v>
      </c>
      <c r="M1829" s="7" t="s">
        <v>99</v>
      </c>
      <c r="N1829" s="7" t="s">
        <v>99</v>
      </c>
      <c r="O1829" s="7" t="s">
        <v>99</v>
      </c>
      <c r="P1829" s="7">
        <v>0</v>
      </c>
      <c r="Q1829" s="7">
        <v>0</v>
      </c>
      <c r="R1829" s="7">
        <v>0</v>
      </c>
      <c r="S1829" s="7">
        <v>0</v>
      </c>
      <c r="T1829" s="7">
        <v>0</v>
      </c>
      <c r="U1829" s="7">
        <v>0</v>
      </c>
      <c r="V1829" s="7">
        <v>0</v>
      </c>
      <c r="W1829" s="7">
        <v>0</v>
      </c>
      <c r="X1829" s="7">
        <v>0</v>
      </c>
      <c r="Y1829" s="7">
        <v>0</v>
      </c>
      <c r="Z1829" s="7"/>
      <c r="AA1829" s="7">
        <v>0</v>
      </c>
      <c r="AB1829" s="7">
        <v>0</v>
      </c>
      <c r="AC1829" s="7"/>
      <c r="AD1829" s="7"/>
      <c r="AE1829" s="7"/>
      <c r="AF1829" s="7"/>
      <c r="AG1829" s="7"/>
      <c r="AH1829" s="7">
        <v>0</v>
      </c>
    </row>
    <row r="1830" spans="1:34" ht="14.25" customHeight="1">
      <c r="A1830" s="27">
        <v>42522</v>
      </c>
      <c r="B1830" s="7" t="s">
        <v>1589</v>
      </c>
      <c r="C1830" s="7" t="s">
        <v>405</v>
      </c>
      <c r="D1830" s="7" t="s">
        <v>734</v>
      </c>
      <c r="E1830" s="7" t="s">
        <v>1862</v>
      </c>
      <c r="F1830" s="7">
        <v>7</v>
      </c>
      <c r="G1830" s="7">
        <v>1</v>
      </c>
      <c r="H1830" s="7">
        <v>4</v>
      </c>
      <c r="I1830" s="7" t="s">
        <v>99</v>
      </c>
      <c r="J1830" s="7">
        <v>1</v>
      </c>
      <c r="K1830" s="7" t="s">
        <v>99</v>
      </c>
      <c r="L1830" s="7" t="s">
        <v>99</v>
      </c>
      <c r="M1830" s="7" t="s">
        <v>99</v>
      </c>
      <c r="N1830" s="7" t="s">
        <v>99</v>
      </c>
      <c r="O1830" s="7" t="s">
        <v>99</v>
      </c>
      <c r="P1830" s="7">
        <v>0</v>
      </c>
      <c r="Q1830" s="7">
        <v>0</v>
      </c>
      <c r="R1830" s="7">
        <v>0</v>
      </c>
      <c r="S1830" s="7">
        <v>0</v>
      </c>
      <c r="T1830" s="7">
        <v>1</v>
      </c>
      <c r="U1830" s="7">
        <v>0</v>
      </c>
      <c r="V1830" s="7">
        <v>0</v>
      </c>
      <c r="W1830" s="7">
        <v>0</v>
      </c>
      <c r="X1830" s="7">
        <v>0</v>
      </c>
      <c r="Y1830" s="7">
        <v>0</v>
      </c>
      <c r="Z1830" s="7"/>
      <c r="AA1830" s="7">
        <v>0</v>
      </c>
      <c r="AB1830" s="7">
        <v>0</v>
      </c>
      <c r="AC1830" s="7"/>
      <c r="AD1830" s="7"/>
      <c r="AE1830" s="7"/>
      <c r="AF1830" s="7"/>
      <c r="AG1830" s="7"/>
      <c r="AH1830" s="7">
        <v>0</v>
      </c>
    </row>
    <row r="1831" spans="1:34">
      <c r="A1831" s="27">
        <v>44348</v>
      </c>
      <c r="B1831" s="7" t="s">
        <v>734</v>
      </c>
      <c r="C1831" s="7" t="s">
        <v>1151</v>
      </c>
      <c r="D1831" s="7" t="s">
        <v>734</v>
      </c>
      <c r="E1831" s="7" t="s">
        <v>1843</v>
      </c>
      <c r="F1831" s="127">
        <v>1687</v>
      </c>
      <c r="G1831" s="109">
        <v>487</v>
      </c>
      <c r="H1831" s="109">
        <v>250</v>
      </c>
      <c r="I1831" s="7" t="s">
        <v>99</v>
      </c>
      <c r="J1831" s="109">
        <v>287</v>
      </c>
      <c r="K1831" s="7" t="s">
        <v>99</v>
      </c>
      <c r="L1831" s="7" t="s">
        <v>99</v>
      </c>
      <c r="M1831" s="7" t="s">
        <v>99</v>
      </c>
      <c r="N1831" s="7" t="s">
        <v>99</v>
      </c>
      <c r="O1831" s="7" t="s">
        <v>99</v>
      </c>
      <c r="P1831" s="7">
        <v>44</v>
      </c>
      <c r="Q1831" s="7">
        <v>48</v>
      </c>
      <c r="R1831" s="7">
        <v>50</v>
      </c>
      <c r="S1831" s="7">
        <v>50</v>
      </c>
      <c r="T1831" s="7">
        <v>48</v>
      </c>
      <c r="U1831" s="7">
        <v>42</v>
      </c>
      <c r="V1831" s="7">
        <v>43</v>
      </c>
      <c r="W1831" s="7">
        <v>39</v>
      </c>
      <c r="X1831" s="7">
        <v>41</v>
      </c>
      <c r="Y1831" s="7">
        <v>47</v>
      </c>
      <c r="Z1831" s="109">
        <v>410</v>
      </c>
      <c r="AA1831" s="109">
        <v>44</v>
      </c>
      <c r="AB1831" s="109">
        <v>54</v>
      </c>
      <c r="AC1831" s="109">
        <v>30</v>
      </c>
      <c r="AD1831" s="109">
        <v>35</v>
      </c>
      <c r="AE1831" s="109">
        <v>32</v>
      </c>
      <c r="AF1831" s="109">
        <v>28</v>
      </c>
      <c r="AG1831" s="109">
        <v>8</v>
      </c>
      <c r="AH1831" s="109">
        <v>22</v>
      </c>
    </row>
    <row r="1832" spans="1:34">
      <c r="A1832" s="27">
        <v>44348</v>
      </c>
      <c r="B1832" s="7" t="s">
        <v>734</v>
      </c>
      <c r="C1832" s="7" t="s">
        <v>1151</v>
      </c>
      <c r="D1832" s="7" t="s">
        <v>734</v>
      </c>
      <c r="E1832" s="7" t="s">
        <v>943</v>
      </c>
      <c r="F1832" s="127">
        <v>23593</v>
      </c>
      <c r="G1832" s="127">
        <v>11286</v>
      </c>
      <c r="H1832" s="127">
        <v>1965</v>
      </c>
      <c r="I1832" s="7" t="s">
        <v>99</v>
      </c>
      <c r="J1832" s="127">
        <v>3115</v>
      </c>
      <c r="K1832" s="7" t="s">
        <v>99</v>
      </c>
      <c r="L1832" s="7" t="s">
        <v>99</v>
      </c>
      <c r="M1832" s="7" t="s">
        <v>99</v>
      </c>
      <c r="N1832" s="7" t="s">
        <v>99</v>
      </c>
      <c r="O1832" s="7" t="s">
        <v>99</v>
      </c>
      <c r="P1832" s="7">
        <v>303</v>
      </c>
      <c r="Q1832" s="7">
        <v>418</v>
      </c>
      <c r="R1832" s="7">
        <v>584</v>
      </c>
      <c r="S1832" s="7">
        <v>431</v>
      </c>
      <c r="T1832" s="7">
        <v>307</v>
      </c>
      <c r="U1832" s="7">
        <v>294</v>
      </c>
      <c r="V1832" s="7">
        <v>493</v>
      </c>
      <c r="W1832" s="7">
        <v>294</v>
      </c>
      <c r="X1832" s="7">
        <v>370</v>
      </c>
      <c r="Y1832" s="7">
        <v>330</v>
      </c>
      <c r="Z1832" s="127">
        <v>3554</v>
      </c>
      <c r="AA1832" s="109">
        <v>308</v>
      </c>
      <c r="AB1832" s="109">
        <v>471</v>
      </c>
      <c r="AC1832" s="109">
        <v>337</v>
      </c>
      <c r="AD1832" s="109">
        <v>230</v>
      </c>
      <c r="AE1832" s="109">
        <v>399</v>
      </c>
      <c r="AF1832" s="127">
        <v>1325</v>
      </c>
      <c r="AG1832" s="109">
        <v>84</v>
      </c>
      <c r="AH1832" s="109">
        <v>519</v>
      </c>
    </row>
    <row r="1833" spans="1:34">
      <c r="A1833" s="27">
        <v>44348</v>
      </c>
      <c r="B1833" s="7" t="s">
        <v>734</v>
      </c>
      <c r="C1833" s="7" t="s">
        <v>1151</v>
      </c>
      <c r="D1833" s="7" t="s">
        <v>734</v>
      </c>
      <c r="E1833" s="7" t="s">
        <v>1861</v>
      </c>
      <c r="F1833" s="127">
        <v>15224</v>
      </c>
      <c r="G1833" s="127">
        <v>7727</v>
      </c>
      <c r="H1833" s="127">
        <v>1283</v>
      </c>
      <c r="I1833" s="7" t="s">
        <v>99</v>
      </c>
      <c r="J1833" s="127">
        <v>1859</v>
      </c>
      <c r="K1833" s="7" t="s">
        <v>99</v>
      </c>
      <c r="L1833" s="7" t="s">
        <v>99</v>
      </c>
      <c r="M1833" s="7" t="s">
        <v>99</v>
      </c>
      <c r="N1833" s="7" t="s">
        <v>99</v>
      </c>
      <c r="O1833" s="7" t="s">
        <v>99</v>
      </c>
      <c r="P1833" s="7">
        <v>130</v>
      </c>
      <c r="Q1833" s="7">
        <v>312</v>
      </c>
      <c r="R1833" s="7">
        <v>288</v>
      </c>
      <c r="S1833" s="7">
        <v>254</v>
      </c>
      <c r="T1833" s="7">
        <v>115</v>
      </c>
      <c r="U1833" s="7">
        <v>178</v>
      </c>
      <c r="V1833" s="7">
        <v>345</v>
      </c>
      <c r="W1833" s="7">
        <v>139</v>
      </c>
      <c r="X1833" s="7">
        <v>208</v>
      </c>
      <c r="Y1833" s="7">
        <v>130</v>
      </c>
      <c r="Z1833" s="127">
        <v>2022</v>
      </c>
      <c r="AA1833" s="109">
        <v>183</v>
      </c>
      <c r="AB1833" s="109">
        <v>276</v>
      </c>
      <c r="AC1833" s="109">
        <v>171</v>
      </c>
      <c r="AD1833" s="109">
        <v>103</v>
      </c>
      <c r="AE1833" s="109">
        <v>204</v>
      </c>
      <c r="AF1833" s="127">
        <v>1088</v>
      </c>
      <c r="AG1833" s="109">
        <v>63</v>
      </c>
      <c r="AH1833" s="109">
        <v>245</v>
      </c>
    </row>
    <row r="1834" spans="1:34">
      <c r="A1834" s="27">
        <v>44348</v>
      </c>
      <c r="B1834" s="7" t="s">
        <v>734</v>
      </c>
      <c r="C1834" s="7" t="s">
        <v>1151</v>
      </c>
      <c r="D1834" s="7" t="s">
        <v>734</v>
      </c>
      <c r="E1834" s="7" t="s">
        <v>1862</v>
      </c>
      <c r="F1834" s="127">
        <v>8156</v>
      </c>
      <c r="G1834" s="127">
        <v>3559</v>
      </c>
      <c r="H1834" s="109">
        <v>681</v>
      </c>
      <c r="I1834" s="7" t="s">
        <v>99</v>
      </c>
      <c r="J1834" s="127">
        <v>1253</v>
      </c>
      <c r="K1834" s="7" t="s">
        <v>99</v>
      </c>
      <c r="L1834" s="7" t="s">
        <v>99</v>
      </c>
      <c r="M1834" s="7" t="s">
        <v>99</v>
      </c>
      <c r="N1834" s="7" t="s">
        <v>99</v>
      </c>
      <c r="O1834" s="7" t="s">
        <v>99</v>
      </c>
      <c r="P1834" s="7">
        <v>173</v>
      </c>
      <c r="Q1834" s="7">
        <v>106</v>
      </c>
      <c r="R1834" s="7">
        <v>296</v>
      </c>
      <c r="S1834" s="7">
        <v>177</v>
      </c>
      <c r="T1834" s="7">
        <v>192</v>
      </c>
      <c r="U1834" s="7">
        <v>116</v>
      </c>
      <c r="V1834" s="7">
        <v>148</v>
      </c>
      <c r="W1834" s="7">
        <v>155</v>
      </c>
      <c r="X1834" s="7">
        <v>162</v>
      </c>
      <c r="Y1834" s="7">
        <v>200</v>
      </c>
      <c r="Z1834" s="127">
        <v>1506</v>
      </c>
      <c r="AA1834" s="109">
        <v>125</v>
      </c>
      <c r="AB1834" s="109">
        <v>195</v>
      </c>
      <c r="AC1834" s="109">
        <v>166</v>
      </c>
      <c r="AD1834" s="109">
        <v>127</v>
      </c>
      <c r="AE1834" s="109">
        <v>195</v>
      </c>
      <c r="AF1834" s="109">
        <v>237</v>
      </c>
      <c r="AG1834" s="109">
        <v>21</v>
      </c>
      <c r="AH1834" s="109">
        <v>91</v>
      </c>
    </row>
    <row r="1835" spans="1:34" ht="14.25" customHeight="1">
      <c r="A1835" s="27">
        <v>44348</v>
      </c>
      <c r="B1835" s="7" t="s">
        <v>734</v>
      </c>
      <c r="C1835" s="7" t="s">
        <v>1863</v>
      </c>
      <c r="D1835" s="7" t="s">
        <v>734</v>
      </c>
      <c r="E1835" s="7" t="s">
        <v>1843</v>
      </c>
      <c r="F1835" s="109">
        <v>536</v>
      </c>
      <c r="G1835" s="109">
        <v>159</v>
      </c>
      <c r="H1835" s="109">
        <v>88</v>
      </c>
      <c r="I1835" s="7" t="s">
        <v>99</v>
      </c>
      <c r="J1835" s="109">
        <v>94</v>
      </c>
      <c r="K1835" s="7" t="s">
        <v>99</v>
      </c>
      <c r="L1835" s="7" t="s">
        <v>99</v>
      </c>
      <c r="M1835" s="7" t="s">
        <v>99</v>
      </c>
      <c r="N1835" s="7" t="s">
        <v>99</v>
      </c>
      <c r="O1835" s="7" t="s">
        <v>99</v>
      </c>
      <c r="P1835" s="7">
        <v>17</v>
      </c>
      <c r="Q1835" s="7">
        <v>13</v>
      </c>
      <c r="R1835" s="7">
        <v>17</v>
      </c>
      <c r="S1835" s="7">
        <v>16</v>
      </c>
      <c r="T1835" s="7">
        <v>20</v>
      </c>
      <c r="U1835" s="7">
        <v>16</v>
      </c>
      <c r="V1835" s="7">
        <v>13</v>
      </c>
      <c r="W1835" s="7">
        <v>18</v>
      </c>
      <c r="X1835" s="7">
        <v>10</v>
      </c>
      <c r="Y1835" s="7">
        <v>21</v>
      </c>
      <c r="Z1835" s="109">
        <v>121</v>
      </c>
      <c r="AA1835" s="109">
        <v>16</v>
      </c>
      <c r="AB1835" s="109">
        <v>18</v>
      </c>
      <c r="AC1835" s="109">
        <v>8</v>
      </c>
      <c r="AD1835" s="109">
        <v>11</v>
      </c>
      <c r="AE1835" s="109">
        <v>8</v>
      </c>
      <c r="AF1835" s="109">
        <v>7</v>
      </c>
      <c r="AG1835" s="109">
        <v>2</v>
      </c>
      <c r="AH1835" s="109">
        <v>4</v>
      </c>
    </row>
    <row r="1836" spans="1:34" ht="14.25" customHeight="1">
      <c r="A1836" s="27">
        <v>44348</v>
      </c>
      <c r="B1836" s="7" t="s">
        <v>734</v>
      </c>
      <c r="C1836" s="7" t="s">
        <v>1863</v>
      </c>
      <c r="D1836" s="7" t="s">
        <v>734</v>
      </c>
      <c r="E1836" s="7" t="s">
        <v>943</v>
      </c>
      <c r="F1836" s="127">
        <v>1372</v>
      </c>
      <c r="G1836" s="109">
        <v>360</v>
      </c>
      <c r="H1836" s="109">
        <v>190</v>
      </c>
      <c r="I1836" s="7" t="s">
        <v>99</v>
      </c>
      <c r="J1836" s="109">
        <v>199</v>
      </c>
      <c r="K1836" s="7" t="s">
        <v>99</v>
      </c>
      <c r="L1836" s="7" t="s">
        <v>99</v>
      </c>
      <c r="M1836" s="7" t="s">
        <v>99</v>
      </c>
      <c r="N1836" s="7" t="s">
        <v>99</v>
      </c>
      <c r="O1836" s="7" t="s">
        <v>99</v>
      </c>
      <c r="P1836" s="7">
        <v>33</v>
      </c>
      <c r="Q1836" s="7">
        <v>33</v>
      </c>
      <c r="R1836" s="7">
        <v>35</v>
      </c>
      <c r="S1836" s="7">
        <v>80</v>
      </c>
      <c r="T1836" s="7">
        <v>80</v>
      </c>
      <c r="U1836" s="7">
        <v>31</v>
      </c>
      <c r="V1836" s="7">
        <v>36</v>
      </c>
      <c r="W1836" s="7">
        <v>66</v>
      </c>
      <c r="X1836" s="7">
        <v>32</v>
      </c>
      <c r="Y1836" s="7">
        <v>116</v>
      </c>
      <c r="Z1836" s="109">
        <v>379</v>
      </c>
      <c r="AA1836" s="109">
        <v>83</v>
      </c>
      <c r="AB1836" s="109">
        <v>60</v>
      </c>
      <c r="AC1836" s="109">
        <v>21</v>
      </c>
      <c r="AD1836" s="109">
        <v>32</v>
      </c>
      <c r="AE1836" s="109">
        <v>16</v>
      </c>
      <c r="AF1836" s="109">
        <v>24</v>
      </c>
      <c r="AG1836" s="109">
        <v>2</v>
      </c>
      <c r="AH1836" s="109">
        <v>6</v>
      </c>
    </row>
    <row r="1837" spans="1:34" ht="14.25" customHeight="1">
      <c r="A1837" s="27">
        <v>44348</v>
      </c>
      <c r="B1837" s="7" t="s">
        <v>734</v>
      </c>
      <c r="C1837" s="7" t="s">
        <v>1863</v>
      </c>
      <c r="D1837" s="7" t="s">
        <v>734</v>
      </c>
      <c r="E1837" s="7" t="s">
        <v>1861</v>
      </c>
      <c r="F1837" s="109">
        <v>625</v>
      </c>
      <c r="G1837" s="109">
        <v>179</v>
      </c>
      <c r="H1837" s="109">
        <v>79</v>
      </c>
      <c r="I1837" s="7" t="s">
        <v>99</v>
      </c>
      <c r="J1837" s="109">
        <v>85</v>
      </c>
      <c r="K1837" s="7" t="s">
        <v>99</v>
      </c>
      <c r="L1837" s="7" t="s">
        <v>99</v>
      </c>
      <c r="M1837" s="7" t="s">
        <v>99</v>
      </c>
      <c r="N1837" s="7" t="s">
        <v>99</v>
      </c>
      <c r="O1837" s="7" t="s">
        <v>99</v>
      </c>
      <c r="P1837" s="7">
        <v>16</v>
      </c>
      <c r="Q1837" s="7">
        <v>19</v>
      </c>
      <c r="R1837" s="7">
        <v>13</v>
      </c>
      <c r="S1837" s="7">
        <v>47</v>
      </c>
      <c r="T1837" s="7">
        <v>37</v>
      </c>
      <c r="U1837" s="7">
        <v>10</v>
      </c>
      <c r="V1837" s="7">
        <v>8</v>
      </c>
      <c r="W1837" s="7">
        <v>39</v>
      </c>
      <c r="X1837" s="7">
        <v>13</v>
      </c>
      <c r="Y1837" s="7">
        <v>38</v>
      </c>
      <c r="Z1837" s="109">
        <v>151</v>
      </c>
      <c r="AA1837" s="109">
        <v>47</v>
      </c>
      <c r="AB1837" s="109">
        <v>40</v>
      </c>
      <c r="AC1837" s="109">
        <v>10</v>
      </c>
      <c r="AD1837" s="109">
        <v>13</v>
      </c>
      <c r="AE1837" s="109">
        <v>7</v>
      </c>
      <c r="AF1837" s="109">
        <v>9</v>
      </c>
      <c r="AG1837" s="109">
        <v>2</v>
      </c>
      <c r="AH1837" s="109">
        <v>3</v>
      </c>
    </row>
    <row r="1838" spans="1:34" ht="14.25" customHeight="1">
      <c r="A1838" s="27">
        <v>44348</v>
      </c>
      <c r="B1838" s="7" t="s">
        <v>734</v>
      </c>
      <c r="C1838" s="7" t="s">
        <v>1863</v>
      </c>
      <c r="D1838" s="7" t="s">
        <v>734</v>
      </c>
      <c r="E1838" s="7" t="s">
        <v>1862</v>
      </c>
      <c r="F1838" s="109">
        <v>746</v>
      </c>
      <c r="G1838" s="109">
        <v>181</v>
      </c>
      <c r="H1838" s="109">
        <v>111</v>
      </c>
      <c r="I1838" s="7" t="s">
        <v>99</v>
      </c>
      <c r="J1838" s="109">
        <v>114</v>
      </c>
      <c r="K1838" s="7" t="s">
        <v>99</v>
      </c>
      <c r="L1838" s="7" t="s">
        <v>99</v>
      </c>
      <c r="M1838" s="7" t="s">
        <v>99</v>
      </c>
      <c r="N1838" s="7" t="s">
        <v>99</v>
      </c>
      <c r="O1838" s="7" t="s">
        <v>99</v>
      </c>
      <c r="P1838" s="7">
        <v>17</v>
      </c>
      <c r="Q1838" s="7">
        <v>14</v>
      </c>
      <c r="R1838" s="7">
        <v>22</v>
      </c>
      <c r="S1838" s="7">
        <v>33</v>
      </c>
      <c r="T1838" s="7">
        <v>43</v>
      </c>
      <c r="U1838" s="7">
        <v>21</v>
      </c>
      <c r="V1838" s="7">
        <v>28</v>
      </c>
      <c r="W1838" s="7">
        <v>27</v>
      </c>
      <c r="X1838" s="7">
        <v>19</v>
      </c>
      <c r="Y1838" s="7">
        <v>78</v>
      </c>
      <c r="Z1838" s="109">
        <v>228</v>
      </c>
      <c r="AA1838" s="109">
        <v>36</v>
      </c>
      <c r="AB1838" s="109">
        <v>20</v>
      </c>
      <c r="AC1838" s="109">
        <v>11</v>
      </c>
      <c r="AD1838" s="109">
        <v>19</v>
      </c>
      <c r="AE1838" s="109">
        <v>9</v>
      </c>
      <c r="AF1838" s="109">
        <v>15</v>
      </c>
      <c r="AG1838" s="133" t="s">
        <v>99</v>
      </c>
      <c r="AH1838" s="109">
        <v>2</v>
      </c>
    </row>
    <row r="1839" spans="1:34" ht="14.25" customHeight="1">
      <c r="A1839" s="27">
        <v>44348</v>
      </c>
      <c r="B1839" s="7" t="s">
        <v>734</v>
      </c>
      <c r="C1839" s="7" t="s">
        <v>1865</v>
      </c>
      <c r="D1839" s="7" t="s">
        <v>734</v>
      </c>
      <c r="E1839" s="7" t="s">
        <v>1843</v>
      </c>
      <c r="F1839" s="127">
        <v>1145</v>
      </c>
      <c r="G1839" s="109">
        <v>326</v>
      </c>
      <c r="H1839" s="109">
        <v>161</v>
      </c>
      <c r="I1839" s="7" t="s">
        <v>99</v>
      </c>
      <c r="J1839" s="109">
        <v>192</v>
      </c>
      <c r="K1839" s="7" t="s">
        <v>99</v>
      </c>
      <c r="L1839" s="7" t="s">
        <v>99</v>
      </c>
      <c r="M1839" s="7" t="s">
        <v>99</v>
      </c>
      <c r="N1839" s="7" t="s">
        <v>99</v>
      </c>
      <c r="O1839" s="7" t="s">
        <v>99</v>
      </c>
      <c r="P1839" s="7">
        <v>27</v>
      </c>
      <c r="Q1839" s="7">
        <v>35</v>
      </c>
      <c r="R1839" s="7">
        <v>33</v>
      </c>
      <c r="S1839" s="7">
        <v>34</v>
      </c>
      <c r="T1839" s="7">
        <v>26</v>
      </c>
      <c r="U1839" s="7">
        <v>24</v>
      </c>
      <c r="V1839" s="7">
        <v>30</v>
      </c>
      <c r="W1839" s="7">
        <v>20</v>
      </c>
      <c r="X1839" s="7">
        <v>31</v>
      </c>
      <c r="Y1839" s="7">
        <v>25</v>
      </c>
      <c r="Z1839" s="109">
        <v>288</v>
      </c>
      <c r="AA1839" s="109">
        <v>27</v>
      </c>
      <c r="AB1839" s="109">
        <v>36</v>
      </c>
      <c r="AC1839" s="109">
        <v>22</v>
      </c>
      <c r="AD1839" s="109">
        <v>24</v>
      </c>
      <c r="AE1839" s="109">
        <v>24</v>
      </c>
      <c r="AF1839" s="109">
        <v>21</v>
      </c>
      <c r="AG1839" s="109">
        <v>6</v>
      </c>
      <c r="AH1839" s="109">
        <v>18</v>
      </c>
    </row>
    <row r="1840" spans="1:34" ht="14.25" customHeight="1">
      <c r="A1840" s="27">
        <v>44348</v>
      </c>
      <c r="B1840" s="7" t="s">
        <v>734</v>
      </c>
      <c r="C1840" s="7" t="s">
        <v>1865</v>
      </c>
      <c r="D1840" s="7" t="s">
        <v>734</v>
      </c>
      <c r="E1840" s="7" t="s">
        <v>943</v>
      </c>
      <c r="F1840" s="127">
        <v>22214</v>
      </c>
      <c r="G1840" s="127">
        <v>10923</v>
      </c>
      <c r="H1840" s="127">
        <v>1774</v>
      </c>
      <c r="I1840" s="7" t="s">
        <v>99</v>
      </c>
      <c r="J1840" s="127">
        <v>2915</v>
      </c>
      <c r="K1840" s="7" t="s">
        <v>99</v>
      </c>
      <c r="L1840" s="7" t="s">
        <v>99</v>
      </c>
      <c r="M1840" s="7" t="s">
        <v>99</v>
      </c>
      <c r="N1840" s="7" t="s">
        <v>99</v>
      </c>
      <c r="O1840" s="7" t="s">
        <v>99</v>
      </c>
      <c r="P1840" s="7">
        <v>270</v>
      </c>
      <c r="Q1840" s="7">
        <v>385</v>
      </c>
      <c r="R1840" s="7">
        <v>549</v>
      </c>
      <c r="S1840" s="7">
        <v>351</v>
      </c>
      <c r="T1840" s="7">
        <v>217</v>
      </c>
      <c r="U1840" s="7">
        <v>249</v>
      </c>
      <c r="V1840" s="7">
        <v>457</v>
      </c>
      <c r="W1840" s="7">
        <v>220</v>
      </c>
      <c r="X1840" s="7">
        <v>338</v>
      </c>
      <c r="Y1840" s="7">
        <v>211</v>
      </c>
      <c r="Z1840" s="127">
        <v>3174</v>
      </c>
      <c r="AA1840" s="109">
        <v>224</v>
      </c>
      <c r="AB1840" s="109">
        <v>411</v>
      </c>
      <c r="AC1840" s="109">
        <v>316</v>
      </c>
      <c r="AD1840" s="109">
        <v>198</v>
      </c>
      <c r="AE1840" s="109">
        <v>383</v>
      </c>
      <c r="AF1840" s="127">
        <v>1301</v>
      </c>
      <c r="AG1840" s="109">
        <v>82</v>
      </c>
      <c r="AH1840" s="109">
        <v>513</v>
      </c>
    </row>
    <row r="1841" spans="1:34" ht="14.25" customHeight="1">
      <c r="A1841" s="27">
        <v>44348</v>
      </c>
      <c r="B1841" s="7" t="s">
        <v>734</v>
      </c>
      <c r="C1841" s="7" t="s">
        <v>1865</v>
      </c>
      <c r="D1841" s="7" t="s">
        <v>734</v>
      </c>
      <c r="E1841" s="7" t="s">
        <v>1861</v>
      </c>
      <c r="F1841" s="127">
        <v>14598</v>
      </c>
      <c r="G1841" s="127">
        <v>7547</v>
      </c>
      <c r="H1841" s="127">
        <v>1204</v>
      </c>
      <c r="I1841" s="7" t="s">
        <v>99</v>
      </c>
      <c r="J1841" s="127">
        <v>1774</v>
      </c>
      <c r="K1841" s="7" t="s">
        <v>99</v>
      </c>
      <c r="L1841" s="7" t="s">
        <v>99</v>
      </c>
      <c r="M1841" s="7" t="s">
        <v>99</v>
      </c>
      <c r="N1841" s="7" t="s">
        <v>99</v>
      </c>
      <c r="O1841" s="7" t="s">
        <v>99</v>
      </c>
      <c r="P1841" s="7">
        <v>114</v>
      </c>
      <c r="Q1841" s="7">
        <v>293</v>
      </c>
      <c r="R1841" s="7">
        <v>275</v>
      </c>
      <c r="S1841" s="7">
        <v>207</v>
      </c>
      <c r="T1841" s="7">
        <v>76</v>
      </c>
      <c r="U1841" s="7">
        <v>167</v>
      </c>
      <c r="V1841" s="7">
        <v>337</v>
      </c>
      <c r="W1841" s="7">
        <v>99</v>
      </c>
      <c r="X1841" s="7">
        <v>195</v>
      </c>
      <c r="Y1841" s="7">
        <v>91</v>
      </c>
      <c r="Z1841" s="127">
        <v>1871</v>
      </c>
      <c r="AA1841" s="109">
        <v>136</v>
      </c>
      <c r="AB1841" s="109">
        <v>236</v>
      </c>
      <c r="AC1841" s="109">
        <v>161</v>
      </c>
      <c r="AD1841" s="109">
        <v>90</v>
      </c>
      <c r="AE1841" s="109">
        <v>197</v>
      </c>
      <c r="AF1841" s="127">
        <v>1079</v>
      </c>
      <c r="AG1841" s="109">
        <v>61</v>
      </c>
      <c r="AH1841" s="109">
        <v>242</v>
      </c>
    </row>
    <row r="1842" spans="1:34" ht="14.25" customHeight="1">
      <c r="A1842" s="27">
        <v>44348</v>
      </c>
      <c r="B1842" s="7" t="s">
        <v>734</v>
      </c>
      <c r="C1842" s="7" t="s">
        <v>1865</v>
      </c>
      <c r="D1842" s="7" t="s">
        <v>734</v>
      </c>
      <c r="E1842" s="7" t="s">
        <v>1862</v>
      </c>
      <c r="F1842" s="127">
        <v>7404</v>
      </c>
      <c r="G1842" s="127">
        <v>3376</v>
      </c>
      <c r="H1842" s="109">
        <v>569</v>
      </c>
      <c r="I1842" s="7" t="s">
        <v>99</v>
      </c>
      <c r="J1842" s="127">
        <v>1138</v>
      </c>
      <c r="K1842" s="7" t="s">
        <v>99</v>
      </c>
      <c r="L1842" s="7" t="s">
        <v>99</v>
      </c>
      <c r="M1842" s="7" t="s">
        <v>99</v>
      </c>
      <c r="N1842" s="7" t="s">
        <v>99</v>
      </c>
      <c r="O1842" s="7" t="s">
        <v>99</v>
      </c>
      <c r="P1842" s="7">
        <v>156</v>
      </c>
      <c r="Q1842" s="7">
        <v>92</v>
      </c>
      <c r="R1842" s="7">
        <v>274</v>
      </c>
      <c r="S1842" s="7">
        <v>144</v>
      </c>
      <c r="T1842" s="7">
        <v>141</v>
      </c>
      <c r="U1842" s="7">
        <v>82</v>
      </c>
      <c r="V1842" s="7">
        <v>120</v>
      </c>
      <c r="W1842" s="7">
        <v>121</v>
      </c>
      <c r="X1842" s="7">
        <v>143</v>
      </c>
      <c r="Y1842" s="7">
        <v>120</v>
      </c>
      <c r="Z1842" s="127">
        <v>1277</v>
      </c>
      <c r="AA1842" s="109">
        <v>88</v>
      </c>
      <c r="AB1842" s="109">
        <v>175</v>
      </c>
      <c r="AC1842" s="109">
        <v>155</v>
      </c>
      <c r="AD1842" s="109">
        <v>108</v>
      </c>
      <c r="AE1842" s="109">
        <v>186</v>
      </c>
      <c r="AF1842" s="109">
        <v>222</v>
      </c>
      <c r="AG1842" s="109">
        <v>21</v>
      </c>
      <c r="AH1842" s="109">
        <v>89</v>
      </c>
    </row>
    <row r="1843" spans="1:34" ht="14.25" customHeight="1">
      <c r="A1843" s="27">
        <v>44348</v>
      </c>
      <c r="B1843" s="7" t="s">
        <v>734</v>
      </c>
      <c r="C1843" s="7" t="s">
        <v>1865</v>
      </c>
      <c r="D1843" s="7" t="s">
        <v>1866</v>
      </c>
      <c r="E1843" s="7" t="s">
        <v>1843</v>
      </c>
      <c r="F1843" s="127">
        <v>1043</v>
      </c>
      <c r="G1843" s="109">
        <v>290</v>
      </c>
      <c r="H1843" s="109">
        <v>154</v>
      </c>
      <c r="I1843" s="7" t="s">
        <v>99</v>
      </c>
      <c r="J1843" s="109">
        <v>173</v>
      </c>
      <c r="K1843" s="7" t="s">
        <v>99</v>
      </c>
      <c r="L1843" s="7" t="s">
        <v>99</v>
      </c>
      <c r="M1843" s="7" t="s">
        <v>99</v>
      </c>
      <c r="N1843" s="7" t="s">
        <v>99</v>
      </c>
      <c r="O1843" s="7" t="s">
        <v>99</v>
      </c>
      <c r="P1843" s="7">
        <v>24</v>
      </c>
      <c r="Q1843" s="7">
        <v>31</v>
      </c>
      <c r="R1843" s="7">
        <v>32</v>
      </c>
      <c r="S1843" s="7">
        <v>32</v>
      </c>
      <c r="T1843" s="7">
        <v>24</v>
      </c>
      <c r="U1843" s="7">
        <v>24</v>
      </c>
      <c r="V1843" s="7">
        <v>29</v>
      </c>
      <c r="W1843" s="7">
        <v>18</v>
      </c>
      <c r="X1843" s="7">
        <v>30</v>
      </c>
      <c r="Y1843" s="7">
        <v>25</v>
      </c>
      <c r="Z1843" s="109">
        <v>263</v>
      </c>
      <c r="AA1843" s="109">
        <v>25</v>
      </c>
      <c r="AB1843" s="109">
        <v>34</v>
      </c>
      <c r="AC1843" s="109">
        <v>21</v>
      </c>
      <c r="AD1843" s="109">
        <v>19</v>
      </c>
      <c r="AE1843" s="109">
        <v>23</v>
      </c>
      <c r="AF1843" s="109">
        <v>17</v>
      </c>
      <c r="AG1843" s="109">
        <v>6</v>
      </c>
      <c r="AH1843" s="109">
        <v>18</v>
      </c>
    </row>
    <row r="1844" spans="1:34" ht="14.25" customHeight="1">
      <c r="A1844" s="27">
        <v>44348</v>
      </c>
      <c r="B1844" s="7" t="s">
        <v>734</v>
      </c>
      <c r="C1844" s="7" t="s">
        <v>1865</v>
      </c>
      <c r="D1844" s="7" t="s">
        <v>1866</v>
      </c>
      <c r="E1844" s="7" t="s">
        <v>943</v>
      </c>
      <c r="F1844" s="127">
        <v>20199</v>
      </c>
      <c r="G1844" s="127">
        <v>10106</v>
      </c>
      <c r="H1844" s="127">
        <v>1597</v>
      </c>
      <c r="I1844" s="7" t="s">
        <v>99</v>
      </c>
      <c r="J1844" s="127">
        <v>2383</v>
      </c>
      <c r="K1844" s="7" t="s">
        <v>99</v>
      </c>
      <c r="L1844" s="7" t="s">
        <v>99</v>
      </c>
      <c r="M1844" s="7" t="s">
        <v>99</v>
      </c>
      <c r="N1844" s="7" t="s">
        <v>99</v>
      </c>
      <c r="O1844" s="7" t="s">
        <v>99</v>
      </c>
      <c r="P1844" s="7">
        <v>233</v>
      </c>
      <c r="Q1844" s="7">
        <v>354</v>
      </c>
      <c r="R1844" s="7">
        <v>542</v>
      </c>
      <c r="S1844" s="7">
        <v>331</v>
      </c>
      <c r="T1844" s="7">
        <v>203</v>
      </c>
      <c r="U1844" s="7">
        <v>249</v>
      </c>
      <c r="V1844" s="7">
        <v>450</v>
      </c>
      <c r="W1844" s="7">
        <v>183</v>
      </c>
      <c r="X1844" s="7">
        <v>327</v>
      </c>
      <c r="Y1844" s="7">
        <v>211</v>
      </c>
      <c r="Z1844" s="127">
        <v>2835</v>
      </c>
      <c r="AA1844" s="109">
        <v>189</v>
      </c>
      <c r="AB1844" s="109">
        <v>404</v>
      </c>
      <c r="AC1844" s="109">
        <v>313</v>
      </c>
      <c r="AD1844" s="109">
        <v>129</v>
      </c>
      <c r="AE1844" s="109">
        <v>358</v>
      </c>
      <c r="AF1844" s="127">
        <v>1290</v>
      </c>
      <c r="AG1844" s="109">
        <v>82</v>
      </c>
      <c r="AH1844" s="109">
        <v>513</v>
      </c>
    </row>
    <row r="1845" spans="1:34" ht="14.25" customHeight="1">
      <c r="A1845" s="27">
        <v>44348</v>
      </c>
      <c r="B1845" s="7" t="s">
        <v>734</v>
      </c>
      <c r="C1845" s="7" t="s">
        <v>1865</v>
      </c>
      <c r="D1845" s="7" t="s">
        <v>1866</v>
      </c>
      <c r="E1845" s="7" t="s">
        <v>1861</v>
      </c>
      <c r="F1845" s="127">
        <v>13914</v>
      </c>
      <c r="G1845" s="127">
        <v>7263</v>
      </c>
      <c r="H1845" s="127">
        <v>1151</v>
      </c>
      <c r="I1845" s="7" t="s">
        <v>99</v>
      </c>
      <c r="J1845" s="127">
        <v>1634</v>
      </c>
      <c r="K1845" s="7" t="s">
        <v>99</v>
      </c>
      <c r="L1845" s="7" t="s">
        <v>99</v>
      </c>
      <c r="M1845" s="7" t="s">
        <v>99</v>
      </c>
      <c r="N1845" s="7" t="s">
        <v>99</v>
      </c>
      <c r="O1845" s="7" t="s">
        <v>99</v>
      </c>
      <c r="P1845" s="7">
        <v>107</v>
      </c>
      <c r="Q1845" s="7">
        <v>272</v>
      </c>
      <c r="R1845" s="7">
        <v>274</v>
      </c>
      <c r="S1845" s="7">
        <v>201</v>
      </c>
      <c r="T1845" s="7">
        <v>69</v>
      </c>
      <c r="U1845" s="7">
        <v>167</v>
      </c>
      <c r="V1845" s="7">
        <v>335</v>
      </c>
      <c r="W1845" s="7">
        <v>87</v>
      </c>
      <c r="X1845" s="7">
        <v>192</v>
      </c>
      <c r="Y1845" s="7">
        <v>91</v>
      </c>
      <c r="Z1845" s="127">
        <v>1704</v>
      </c>
      <c r="AA1845" s="109">
        <v>120</v>
      </c>
      <c r="AB1845" s="109">
        <v>235</v>
      </c>
      <c r="AC1845" s="109">
        <v>160</v>
      </c>
      <c r="AD1845" s="109">
        <v>78</v>
      </c>
      <c r="AE1845" s="109">
        <v>192</v>
      </c>
      <c r="AF1845" s="127">
        <v>1074</v>
      </c>
      <c r="AG1845" s="109">
        <v>61</v>
      </c>
      <c r="AH1845" s="109">
        <v>242</v>
      </c>
    </row>
    <row r="1846" spans="1:34" ht="14.25" customHeight="1">
      <c r="A1846" s="27">
        <v>44348</v>
      </c>
      <c r="B1846" s="7" t="s">
        <v>734</v>
      </c>
      <c r="C1846" s="7" t="s">
        <v>1865</v>
      </c>
      <c r="D1846" s="7" t="s">
        <v>1866</v>
      </c>
      <c r="E1846" s="7" t="s">
        <v>1862</v>
      </c>
      <c r="F1846" s="127">
        <v>6073</v>
      </c>
      <c r="G1846" s="127">
        <v>2843</v>
      </c>
      <c r="H1846" s="109">
        <v>445</v>
      </c>
      <c r="I1846" s="7" t="s">
        <v>99</v>
      </c>
      <c r="J1846" s="109">
        <v>746</v>
      </c>
      <c r="K1846" s="7" t="s">
        <v>99</v>
      </c>
      <c r="L1846" s="7" t="s">
        <v>99</v>
      </c>
      <c r="M1846" s="7" t="s">
        <v>99</v>
      </c>
      <c r="N1846" s="7" t="s">
        <v>99</v>
      </c>
      <c r="O1846" s="7" t="s">
        <v>99</v>
      </c>
      <c r="P1846" s="7">
        <v>126</v>
      </c>
      <c r="Q1846" s="7">
        <v>82</v>
      </c>
      <c r="R1846" s="7">
        <v>268</v>
      </c>
      <c r="S1846" s="7">
        <v>130</v>
      </c>
      <c r="T1846" s="7">
        <v>134</v>
      </c>
      <c r="U1846" s="7">
        <v>82</v>
      </c>
      <c r="V1846" s="7">
        <v>115</v>
      </c>
      <c r="W1846" s="7">
        <v>96</v>
      </c>
      <c r="X1846" s="7">
        <v>135</v>
      </c>
      <c r="Y1846" s="7">
        <v>120</v>
      </c>
      <c r="Z1846" s="127">
        <v>1105</v>
      </c>
      <c r="AA1846" s="109">
        <v>69</v>
      </c>
      <c r="AB1846" s="109">
        <v>169</v>
      </c>
      <c r="AC1846" s="109">
        <v>153</v>
      </c>
      <c r="AD1846" s="109">
        <v>51</v>
      </c>
      <c r="AE1846" s="109">
        <v>166</v>
      </c>
      <c r="AF1846" s="109">
        <v>216</v>
      </c>
      <c r="AG1846" s="109">
        <v>21</v>
      </c>
      <c r="AH1846" s="109">
        <v>89</v>
      </c>
    </row>
    <row r="1847" spans="1:34" ht="14.25" customHeight="1">
      <c r="A1847" s="27">
        <v>44348</v>
      </c>
      <c r="B1847" s="7" t="s">
        <v>734</v>
      </c>
      <c r="C1847" s="7" t="s">
        <v>1865</v>
      </c>
      <c r="D1847" s="7" t="s">
        <v>1374</v>
      </c>
      <c r="E1847" s="7" t="s">
        <v>1843</v>
      </c>
      <c r="F1847" s="109">
        <v>102</v>
      </c>
      <c r="G1847" s="109">
        <v>36</v>
      </c>
      <c r="H1847" s="109">
        <v>7</v>
      </c>
      <c r="I1847" s="7" t="s">
        <v>99</v>
      </c>
      <c r="J1847" s="109">
        <v>19</v>
      </c>
      <c r="K1847" s="7" t="s">
        <v>99</v>
      </c>
      <c r="L1847" s="7" t="s">
        <v>99</v>
      </c>
      <c r="M1847" s="7" t="s">
        <v>99</v>
      </c>
      <c r="N1847" s="7" t="s">
        <v>99</v>
      </c>
      <c r="O1847" s="7" t="s">
        <v>99</v>
      </c>
      <c r="P1847" s="7">
        <v>3</v>
      </c>
      <c r="Q1847" s="7">
        <v>4</v>
      </c>
      <c r="R1847" s="7">
        <v>1</v>
      </c>
      <c r="S1847" s="7">
        <v>2</v>
      </c>
      <c r="T1847" s="7">
        <v>2</v>
      </c>
      <c r="U1847" s="7" t="s">
        <v>99</v>
      </c>
      <c r="V1847" s="7">
        <v>1</v>
      </c>
      <c r="W1847" s="7">
        <v>2</v>
      </c>
      <c r="X1847" s="7">
        <v>1</v>
      </c>
      <c r="Y1847" s="7" t="s">
        <v>99</v>
      </c>
      <c r="Z1847" s="109">
        <v>25</v>
      </c>
      <c r="AA1847" s="109">
        <v>2</v>
      </c>
      <c r="AB1847" s="109">
        <v>2</v>
      </c>
      <c r="AC1847" s="109">
        <v>1</v>
      </c>
      <c r="AD1847" s="109">
        <v>5</v>
      </c>
      <c r="AE1847" s="109">
        <v>1</v>
      </c>
      <c r="AF1847" s="109">
        <v>4</v>
      </c>
      <c r="AG1847" s="7">
        <v>0</v>
      </c>
      <c r="AH1847" s="7">
        <v>0</v>
      </c>
    </row>
    <row r="1848" spans="1:34" ht="14.25" customHeight="1">
      <c r="A1848" s="27">
        <v>44348</v>
      </c>
      <c r="B1848" s="7" t="s">
        <v>734</v>
      </c>
      <c r="C1848" s="7" t="s">
        <v>1865</v>
      </c>
      <c r="D1848" s="7" t="s">
        <v>1374</v>
      </c>
      <c r="E1848" s="7" t="s">
        <v>943</v>
      </c>
      <c r="F1848" s="127">
        <v>2015</v>
      </c>
      <c r="G1848" s="109">
        <v>817</v>
      </c>
      <c r="H1848" s="109">
        <v>177</v>
      </c>
      <c r="I1848" s="7" t="s">
        <v>99</v>
      </c>
      <c r="J1848" s="109">
        <v>532</v>
      </c>
      <c r="K1848" s="7" t="s">
        <v>99</v>
      </c>
      <c r="L1848" s="7" t="s">
        <v>99</v>
      </c>
      <c r="M1848" s="7" t="s">
        <v>99</v>
      </c>
      <c r="N1848" s="7" t="s">
        <v>99</v>
      </c>
      <c r="O1848" s="7" t="s">
        <v>99</v>
      </c>
      <c r="P1848" s="7">
        <v>37</v>
      </c>
      <c r="Q1848" s="7">
        <v>31</v>
      </c>
      <c r="R1848" s="7">
        <v>7</v>
      </c>
      <c r="S1848" s="7">
        <v>20</v>
      </c>
      <c r="T1848" s="7">
        <v>14</v>
      </c>
      <c r="U1848" s="7" t="s">
        <v>99</v>
      </c>
      <c r="V1848" s="7">
        <v>7</v>
      </c>
      <c r="W1848" s="7">
        <v>37</v>
      </c>
      <c r="X1848" s="7">
        <v>11</v>
      </c>
      <c r="Y1848" s="7" t="s">
        <v>99</v>
      </c>
      <c r="Z1848" s="109">
        <v>339</v>
      </c>
      <c r="AA1848" s="109">
        <v>35</v>
      </c>
      <c r="AB1848" s="109">
        <v>7</v>
      </c>
      <c r="AC1848" s="109">
        <v>3</v>
      </c>
      <c r="AD1848" s="109">
        <v>69</v>
      </c>
      <c r="AE1848" s="109">
        <v>25</v>
      </c>
      <c r="AF1848" s="109">
        <v>11</v>
      </c>
      <c r="AG1848" s="7">
        <v>0</v>
      </c>
      <c r="AH1848" s="7">
        <v>0</v>
      </c>
    </row>
    <row r="1849" spans="1:34" ht="14.25" customHeight="1">
      <c r="A1849" s="27">
        <v>44348</v>
      </c>
      <c r="B1849" s="7" t="s">
        <v>734</v>
      </c>
      <c r="C1849" s="7" t="s">
        <v>1865</v>
      </c>
      <c r="D1849" s="7" t="s">
        <v>1374</v>
      </c>
      <c r="E1849" s="7" t="s">
        <v>1861</v>
      </c>
      <c r="F1849" s="109">
        <v>684</v>
      </c>
      <c r="G1849" s="109">
        <v>284</v>
      </c>
      <c r="H1849" s="109">
        <v>53</v>
      </c>
      <c r="I1849" s="7" t="s">
        <v>99</v>
      </c>
      <c r="J1849" s="109">
        <v>140</v>
      </c>
      <c r="K1849" s="7" t="s">
        <v>99</v>
      </c>
      <c r="L1849" s="7" t="s">
        <v>99</v>
      </c>
      <c r="M1849" s="7" t="s">
        <v>99</v>
      </c>
      <c r="N1849" s="7" t="s">
        <v>99</v>
      </c>
      <c r="O1849" s="7" t="s">
        <v>99</v>
      </c>
      <c r="P1849" s="7">
        <v>7</v>
      </c>
      <c r="Q1849" s="7">
        <v>21</v>
      </c>
      <c r="R1849" s="7">
        <v>1</v>
      </c>
      <c r="S1849" s="7">
        <v>6</v>
      </c>
      <c r="T1849" s="7">
        <v>7</v>
      </c>
      <c r="U1849" s="7" t="s">
        <v>99</v>
      </c>
      <c r="V1849" s="7">
        <v>2</v>
      </c>
      <c r="W1849" s="7">
        <v>12</v>
      </c>
      <c r="X1849" s="7">
        <v>3</v>
      </c>
      <c r="Y1849" s="7" t="s">
        <v>99</v>
      </c>
      <c r="Z1849" s="109">
        <v>167</v>
      </c>
      <c r="AA1849" s="109">
        <v>16</v>
      </c>
      <c r="AB1849" s="109">
        <v>1</v>
      </c>
      <c r="AC1849" s="109">
        <v>1</v>
      </c>
      <c r="AD1849" s="109">
        <v>12</v>
      </c>
      <c r="AE1849" s="109">
        <v>5</v>
      </c>
      <c r="AF1849" s="109">
        <v>5</v>
      </c>
      <c r="AG1849" s="7">
        <v>0</v>
      </c>
      <c r="AH1849" s="7">
        <v>0</v>
      </c>
    </row>
    <row r="1850" spans="1:34" ht="14.25" customHeight="1">
      <c r="A1850" s="27">
        <v>44348</v>
      </c>
      <c r="B1850" s="7" t="s">
        <v>734</v>
      </c>
      <c r="C1850" s="7" t="s">
        <v>1865</v>
      </c>
      <c r="D1850" s="7" t="s">
        <v>1374</v>
      </c>
      <c r="E1850" s="7" t="s">
        <v>1862</v>
      </c>
      <c r="F1850" s="127">
        <v>1331</v>
      </c>
      <c r="G1850" s="109">
        <v>533</v>
      </c>
      <c r="H1850" s="109">
        <v>124</v>
      </c>
      <c r="I1850" s="7" t="s">
        <v>99</v>
      </c>
      <c r="J1850" s="109">
        <v>392</v>
      </c>
      <c r="K1850" s="7" t="s">
        <v>99</v>
      </c>
      <c r="L1850" s="7" t="s">
        <v>99</v>
      </c>
      <c r="M1850" s="7" t="s">
        <v>99</v>
      </c>
      <c r="N1850" s="7" t="s">
        <v>99</v>
      </c>
      <c r="O1850" s="7" t="s">
        <v>99</v>
      </c>
      <c r="P1850" s="7">
        <v>30</v>
      </c>
      <c r="Q1850" s="7">
        <v>10</v>
      </c>
      <c r="R1850" s="7">
        <v>6</v>
      </c>
      <c r="S1850" s="7">
        <v>14</v>
      </c>
      <c r="T1850" s="7">
        <v>7</v>
      </c>
      <c r="U1850" s="7" t="s">
        <v>99</v>
      </c>
      <c r="V1850" s="7">
        <v>5</v>
      </c>
      <c r="W1850" s="7">
        <v>25</v>
      </c>
      <c r="X1850" s="7">
        <v>8</v>
      </c>
      <c r="Y1850" s="7" t="s">
        <v>99</v>
      </c>
      <c r="Z1850" s="109">
        <v>172</v>
      </c>
      <c r="AA1850" s="109">
        <v>19</v>
      </c>
      <c r="AB1850" s="109">
        <v>6</v>
      </c>
      <c r="AC1850" s="109">
        <v>2</v>
      </c>
      <c r="AD1850" s="109">
        <v>57</v>
      </c>
      <c r="AE1850" s="109">
        <v>20</v>
      </c>
      <c r="AF1850" s="109">
        <v>6</v>
      </c>
      <c r="AG1850" s="7">
        <v>0</v>
      </c>
      <c r="AH1850" s="7">
        <v>0</v>
      </c>
    </row>
    <row r="1851" spans="1:34" ht="14.25" customHeight="1">
      <c r="A1851" s="27">
        <v>44348</v>
      </c>
      <c r="B1851" s="7" t="s">
        <v>734</v>
      </c>
      <c r="C1851" s="7" t="s">
        <v>405</v>
      </c>
      <c r="D1851" s="7" t="s">
        <v>734</v>
      </c>
      <c r="E1851" s="7" t="s">
        <v>1843</v>
      </c>
      <c r="F1851" s="109">
        <v>6</v>
      </c>
      <c r="G1851" s="109">
        <v>2</v>
      </c>
      <c r="H1851" s="109">
        <v>1</v>
      </c>
      <c r="I1851" s="7" t="s">
        <v>99</v>
      </c>
      <c r="J1851" s="109">
        <v>1</v>
      </c>
      <c r="K1851" s="7" t="s">
        <v>99</v>
      </c>
      <c r="L1851" s="7" t="s">
        <v>99</v>
      </c>
      <c r="M1851" s="7" t="s">
        <v>99</v>
      </c>
      <c r="N1851" s="7" t="s">
        <v>99</v>
      </c>
      <c r="O1851" s="7" t="s">
        <v>99</v>
      </c>
      <c r="P1851" s="7">
        <v>0</v>
      </c>
      <c r="Q1851" s="7">
        <v>0</v>
      </c>
      <c r="R1851" s="7">
        <v>0</v>
      </c>
      <c r="S1851" s="7">
        <v>0</v>
      </c>
      <c r="T1851" s="7">
        <v>2</v>
      </c>
      <c r="U1851" s="7">
        <v>2</v>
      </c>
      <c r="V1851" s="7">
        <v>0</v>
      </c>
      <c r="W1851" s="7">
        <v>1</v>
      </c>
      <c r="X1851" s="7">
        <v>0</v>
      </c>
      <c r="Y1851" s="7">
        <v>1</v>
      </c>
      <c r="Z1851" s="109">
        <v>1</v>
      </c>
      <c r="AA1851" s="109">
        <v>1</v>
      </c>
      <c r="AB1851" s="7">
        <v>0</v>
      </c>
      <c r="AC1851" s="7">
        <v>0</v>
      </c>
      <c r="AD1851" s="7">
        <v>0</v>
      </c>
      <c r="AE1851" s="7">
        <v>0</v>
      </c>
      <c r="AF1851" s="7">
        <v>0</v>
      </c>
      <c r="AG1851" s="7">
        <v>0</v>
      </c>
      <c r="AH1851" s="7">
        <v>0</v>
      </c>
    </row>
    <row r="1852" spans="1:34" ht="14.25" customHeight="1">
      <c r="A1852" s="27">
        <v>44348</v>
      </c>
      <c r="B1852" s="7" t="s">
        <v>734</v>
      </c>
      <c r="C1852" s="7" t="s">
        <v>405</v>
      </c>
      <c r="D1852" s="7" t="s">
        <v>734</v>
      </c>
      <c r="E1852" s="7" t="s">
        <v>943</v>
      </c>
      <c r="F1852" s="109">
        <v>7</v>
      </c>
      <c r="G1852" s="109">
        <v>3</v>
      </c>
      <c r="H1852" s="109">
        <v>1</v>
      </c>
      <c r="I1852" s="7" t="s">
        <v>99</v>
      </c>
      <c r="J1852" s="109">
        <v>1</v>
      </c>
      <c r="K1852" s="7" t="s">
        <v>99</v>
      </c>
      <c r="L1852" s="7" t="s">
        <v>99</v>
      </c>
      <c r="M1852" s="7" t="s">
        <v>99</v>
      </c>
      <c r="N1852" s="7" t="s">
        <v>99</v>
      </c>
      <c r="O1852" s="7" t="s">
        <v>99</v>
      </c>
      <c r="P1852" s="7">
        <v>0</v>
      </c>
      <c r="Q1852" s="7">
        <v>0</v>
      </c>
      <c r="R1852" s="7">
        <v>0</v>
      </c>
      <c r="S1852" s="7">
        <v>0</v>
      </c>
      <c r="T1852" s="7">
        <v>10</v>
      </c>
      <c r="U1852" s="7">
        <v>14</v>
      </c>
      <c r="V1852" s="7">
        <v>0</v>
      </c>
      <c r="W1852" s="7">
        <v>8</v>
      </c>
      <c r="X1852" s="7">
        <v>0</v>
      </c>
      <c r="Y1852" s="7">
        <v>3</v>
      </c>
      <c r="Z1852" s="109">
        <v>1</v>
      </c>
      <c r="AA1852" s="109">
        <v>1</v>
      </c>
      <c r="AB1852" s="7">
        <v>0</v>
      </c>
      <c r="AC1852" s="7">
        <v>0</v>
      </c>
      <c r="AD1852" s="7">
        <v>0</v>
      </c>
      <c r="AE1852" s="7">
        <v>0</v>
      </c>
      <c r="AF1852" s="7">
        <v>0</v>
      </c>
      <c r="AG1852" s="7">
        <v>0</v>
      </c>
      <c r="AH1852" s="7">
        <v>0</v>
      </c>
    </row>
    <row r="1853" spans="1:34" ht="14.25" customHeight="1">
      <c r="A1853" s="27">
        <v>44348</v>
      </c>
      <c r="B1853" s="7" t="s">
        <v>734</v>
      </c>
      <c r="C1853" s="7" t="s">
        <v>405</v>
      </c>
      <c r="D1853" s="7" t="s">
        <v>734</v>
      </c>
      <c r="E1853" s="7" t="s">
        <v>1861</v>
      </c>
      <c r="F1853" s="109">
        <v>1</v>
      </c>
      <c r="G1853" s="109">
        <v>1</v>
      </c>
      <c r="H1853" s="133" t="s">
        <v>99</v>
      </c>
      <c r="I1853" s="7" t="s">
        <v>99</v>
      </c>
      <c r="J1853" s="111">
        <v>0</v>
      </c>
      <c r="K1853" s="7" t="s">
        <v>99</v>
      </c>
      <c r="L1853" s="7" t="s">
        <v>99</v>
      </c>
      <c r="M1853" s="7" t="s">
        <v>99</v>
      </c>
      <c r="N1853" s="7" t="s">
        <v>99</v>
      </c>
      <c r="O1853" s="7" t="s">
        <v>99</v>
      </c>
      <c r="P1853" s="7">
        <v>0</v>
      </c>
      <c r="Q1853" s="7">
        <v>0</v>
      </c>
      <c r="R1853" s="7">
        <v>0</v>
      </c>
      <c r="S1853" s="7">
        <v>0</v>
      </c>
      <c r="T1853" s="7">
        <v>2</v>
      </c>
      <c r="U1853" s="7">
        <v>1</v>
      </c>
      <c r="V1853" s="7">
        <v>0</v>
      </c>
      <c r="W1853" s="7">
        <v>1</v>
      </c>
      <c r="X1853" s="7">
        <v>0</v>
      </c>
      <c r="Y1853" s="7">
        <v>1</v>
      </c>
      <c r="Z1853" s="111">
        <v>0</v>
      </c>
      <c r="AA1853" s="111">
        <v>0</v>
      </c>
      <c r="AB1853" s="7">
        <v>0</v>
      </c>
      <c r="AC1853" s="7">
        <v>0</v>
      </c>
      <c r="AD1853" s="7">
        <v>0</v>
      </c>
      <c r="AE1853" s="7">
        <v>0</v>
      </c>
      <c r="AF1853" s="7">
        <v>0</v>
      </c>
      <c r="AG1853" s="7">
        <v>0</v>
      </c>
      <c r="AH1853" s="7">
        <v>0</v>
      </c>
    </row>
    <row r="1854" spans="1:34" ht="14.25" customHeight="1">
      <c r="A1854" s="27">
        <v>44348</v>
      </c>
      <c r="B1854" s="7" t="s">
        <v>734</v>
      </c>
      <c r="C1854" s="7" t="s">
        <v>405</v>
      </c>
      <c r="D1854" s="7" t="s">
        <v>734</v>
      </c>
      <c r="E1854" s="7" t="s">
        <v>1862</v>
      </c>
      <c r="F1854" s="109">
        <v>6</v>
      </c>
      <c r="G1854" s="109">
        <v>2</v>
      </c>
      <c r="H1854" s="109">
        <v>1</v>
      </c>
      <c r="I1854" s="7" t="s">
        <v>99</v>
      </c>
      <c r="J1854" s="109">
        <v>1</v>
      </c>
      <c r="K1854" s="7" t="s">
        <v>99</v>
      </c>
      <c r="L1854" s="7" t="s">
        <v>99</v>
      </c>
      <c r="M1854" s="7" t="s">
        <v>99</v>
      </c>
      <c r="N1854" s="7" t="s">
        <v>99</v>
      </c>
      <c r="O1854" s="7" t="s">
        <v>99</v>
      </c>
      <c r="P1854" s="7">
        <v>0</v>
      </c>
      <c r="Q1854" s="7">
        <v>0</v>
      </c>
      <c r="R1854" s="7">
        <v>0</v>
      </c>
      <c r="S1854" s="7">
        <v>0</v>
      </c>
      <c r="T1854" s="7">
        <v>8</v>
      </c>
      <c r="U1854" s="7">
        <v>13</v>
      </c>
      <c r="V1854" s="7">
        <v>0</v>
      </c>
      <c r="W1854" s="7">
        <v>7</v>
      </c>
      <c r="X1854" s="7">
        <v>0</v>
      </c>
      <c r="Y1854" s="7">
        <v>2</v>
      </c>
      <c r="Z1854" s="109">
        <v>1</v>
      </c>
      <c r="AA1854" s="109">
        <v>1</v>
      </c>
      <c r="AB1854" s="7">
        <v>0</v>
      </c>
      <c r="AC1854" s="7">
        <v>0</v>
      </c>
      <c r="AD1854" s="7">
        <v>0</v>
      </c>
      <c r="AE1854" s="7">
        <v>0</v>
      </c>
      <c r="AF1854" s="7">
        <v>0</v>
      </c>
      <c r="AG1854" s="7">
        <v>0</v>
      </c>
      <c r="AH1854" s="7">
        <v>0</v>
      </c>
    </row>
    <row r="1855" spans="1:34">
      <c r="A1855" s="27">
        <v>44348</v>
      </c>
      <c r="B1855" s="7" t="s">
        <v>1751</v>
      </c>
      <c r="C1855" s="7" t="s">
        <v>1151</v>
      </c>
      <c r="D1855" s="7" t="s">
        <v>734</v>
      </c>
      <c r="E1855" s="7" t="s">
        <v>1843</v>
      </c>
      <c r="F1855" s="109">
        <v>2</v>
      </c>
      <c r="G1855" s="109">
        <v>1</v>
      </c>
      <c r="H1855" s="109">
        <v>1</v>
      </c>
      <c r="I1855" s="7" t="s">
        <v>99</v>
      </c>
      <c r="J1855" s="7">
        <v>0</v>
      </c>
      <c r="K1855" s="7" t="s">
        <v>99</v>
      </c>
      <c r="L1855" s="7" t="s">
        <v>99</v>
      </c>
      <c r="M1855" s="7" t="s">
        <v>99</v>
      </c>
      <c r="N1855" s="7" t="s">
        <v>99</v>
      </c>
      <c r="O1855" s="7" t="s">
        <v>99</v>
      </c>
      <c r="P1855" s="7">
        <v>0</v>
      </c>
      <c r="Q1855" s="7">
        <v>0</v>
      </c>
      <c r="R1855" s="7">
        <v>0</v>
      </c>
      <c r="S1855" s="7">
        <v>0</v>
      </c>
      <c r="T1855" s="7">
        <v>0</v>
      </c>
      <c r="U1855" s="7">
        <v>0</v>
      </c>
      <c r="V1855" s="7">
        <v>0</v>
      </c>
      <c r="W1855" s="7">
        <v>0</v>
      </c>
      <c r="X1855" s="7">
        <v>0</v>
      </c>
      <c r="Y1855" s="7">
        <v>0</v>
      </c>
      <c r="Z1855" s="7">
        <v>0</v>
      </c>
      <c r="AA1855" s="7">
        <v>0</v>
      </c>
      <c r="AB1855" s="7">
        <v>0</v>
      </c>
      <c r="AC1855" s="7">
        <v>0</v>
      </c>
      <c r="AD1855" s="7">
        <v>0</v>
      </c>
      <c r="AE1855" s="7">
        <v>0</v>
      </c>
      <c r="AF1855" s="7">
        <v>0</v>
      </c>
      <c r="AG1855" s="7">
        <v>0</v>
      </c>
      <c r="AH1855" s="7">
        <v>0</v>
      </c>
    </row>
    <row r="1856" spans="1:34">
      <c r="A1856" s="27">
        <v>44348</v>
      </c>
      <c r="B1856" s="7" t="s">
        <v>1751</v>
      </c>
      <c r="C1856" s="7" t="s">
        <v>1151</v>
      </c>
      <c r="D1856" s="7" t="s">
        <v>734</v>
      </c>
      <c r="E1856" s="7" t="s">
        <v>943</v>
      </c>
      <c r="F1856" s="109">
        <v>8</v>
      </c>
      <c r="G1856" s="109">
        <v>3</v>
      </c>
      <c r="H1856" s="109">
        <v>5</v>
      </c>
      <c r="I1856" s="7" t="s">
        <v>99</v>
      </c>
      <c r="J1856" s="7">
        <v>0</v>
      </c>
      <c r="K1856" s="7" t="s">
        <v>99</v>
      </c>
      <c r="L1856" s="7" t="s">
        <v>99</v>
      </c>
      <c r="M1856" s="7" t="s">
        <v>99</v>
      </c>
      <c r="N1856" s="7" t="s">
        <v>99</v>
      </c>
      <c r="O1856" s="7" t="s">
        <v>99</v>
      </c>
      <c r="P1856" s="7">
        <v>0</v>
      </c>
      <c r="Q1856" s="7">
        <v>0</v>
      </c>
      <c r="R1856" s="7">
        <v>0</v>
      </c>
      <c r="S1856" s="7">
        <v>0</v>
      </c>
      <c r="T1856" s="7">
        <v>0</v>
      </c>
      <c r="U1856" s="7">
        <v>0</v>
      </c>
      <c r="V1856" s="7">
        <v>0</v>
      </c>
      <c r="W1856" s="7">
        <v>0</v>
      </c>
      <c r="X1856" s="7">
        <v>0</v>
      </c>
      <c r="Y1856" s="7">
        <v>0</v>
      </c>
      <c r="Z1856" s="7">
        <v>0</v>
      </c>
      <c r="AA1856" s="7">
        <v>0</v>
      </c>
      <c r="AB1856" s="7">
        <v>0</v>
      </c>
      <c r="AC1856" s="7">
        <v>0</v>
      </c>
      <c r="AD1856" s="7">
        <v>0</v>
      </c>
      <c r="AE1856" s="7">
        <v>0</v>
      </c>
      <c r="AF1856" s="7">
        <v>0</v>
      </c>
      <c r="AG1856" s="7">
        <v>0</v>
      </c>
      <c r="AH1856" s="7">
        <v>0</v>
      </c>
    </row>
    <row r="1857" spans="1:34">
      <c r="A1857" s="27">
        <v>44348</v>
      </c>
      <c r="B1857" s="7" t="s">
        <v>1751</v>
      </c>
      <c r="C1857" s="7" t="s">
        <v>1151</v>
      </c>
      <c r="D1857" s="7" t="s">
        <v>734</v>
      </c>
      <c r="E1857" s="7" t="s">
        <v>1861</v>
      </c>
      <c r="F1857" s="109">
        <v>4</v>
      </c>
      <c r="G1857" s="109">
        <v>2</v>
      </c>
      <c r="H1857" s="109">
        <v>2</v>
      </c>
      <c r="I1857" s="7" t="s">
        <v>99</v>
      </c>
      <c r="J1857" s="7">
        <v>0</v>
      </c>
      <c r="K1857" s="7" t="s">
        <v>99</v>
      </c>
      <c r="L1857" s="7" t="s">
        <v>99</v>
      </c>
      <c r="M1857" s="7" t="s">
        <v>99</v>
      </c>
      <c r="N1857" s="7" t="s">
        <v>99</v>
      </c>
      <c r="O1857" s="7" t="s">
        <v>99</v>
      </c>
      <c r="P1857" s="7">
        <v>0</v>
      </c>
      <c r="Q1857" s="7">
        <v>0</v>
      </c>
      <c r="R1857" s="7">
        <v>0</v>
      </c>
      <c r="S1857" s="7">
        <v>0</v>
      </c>
      <c r="T1857" s="7">
        <v>0</v>
      </c>
      <c r="U1857" s="7">
        <v>0</v>
      </c>
      <c r="V1857" s="7">
        <v>0</v>
      </c>
      <c r="W1857" s="7">
        <v>0</v>
      </c>
      <c r="X1857" s="7">
        <v>0</v>
      </c>
      <c r="Y1857" s="7">
        <v>0</v>
      </c>
      <c r="Z1857" s="7">
        <v>0</v>
      </c>
      <c r="AA1857" s="7">
        <v>0</v>
      </c>
      <c r="AB1857" s="7">
        <v>0</v>
      </c>
      <c r="AC1857" s="7">
        <v>0</v>
      </c>
      <c r="AD1857" s="7">
        <v>0</v>
      </c>
      <c r="AE1857" s="7">
        <v>0</v>
      </c>
      <c r="AF1857" s="7">
        <v>0</v>
      </c>
      <c r="AG1857" s="7">
        <v>0</v>
      </c>
      <c r="AH1857" s="7">
        <v>0</v>
      </c>
    </row>
    <row r="1858" spans="1:34">
      <c r="A1858" s="27">
        <v>44348</v>
      </c>
      <c r="B1858" s="7" t="s">
        <v>1751</v>
      </c>
      <c r="C1858" s="7" t="s">
        <v>1151</v>
      </c>
      <c r="D1858" s="7" t="s">
        <v>734</v>
      </c>
      <c r="E1858" s="7" t="s">
        <v>1862</v>
      </c>
      <c r="F1858" s="109">
        <v>4</v>
      </c>
      <c r="G1858" s="109">
        <v>1</v>
      </c>
      <c r="H1858" s="109">
        <v>3</v>
      </c>
      <c r="I1858" s="7" t="s">
        <v>99</v>
      </c>
      <c r="J1858" s="7">
        <v>0</v>
      </c>
      <c r="K1858" s="7" t="s">
        <v>99</v>
      </c>
      <c r="L1858" s="7" t="s">
        <v>99</v>
      </c>
      <c r="M1858" s="7" t="s">
        <v>99</v>
      </c>
      <c r="N1858" s="7" t="s">
        <v>99</v>
      </c>
      <c r="O1858" s="7" t="s">
        <v>99</v>
      </c>
      <c r="P1858" s="7">
        <v>0</v>
      </c>
      <c r="Q1858" s="7">
        <v>0</v>
      </c>
      <c r="R1858" s="7">
        <v>0</v>
      </c>
      <c r="S1858" s="7">
        <v>0</v>
      </c>
      <c r="T1858" s="7">
        <v>0</v>
      </c>
      <c r="U1858" s="7">
        <v>0</v>
      </c>
      <c r="V1858" s="7">
        <v>0</v>
      </c>
      <c r="W1858" s="7">
        <v>0</v>
      </c>
      <c r="X1858" s="7">
        <v>0</v>
      </c>
      <c r="Y1858" s="7">
        <v>0</v>
      </c>
      <c r="Z1858" s="7">
        <v>0</v>
      </c>
      <c r="AA1858" s="7">
        <v>0</v>
      </c>
      <c r="AB1858" s="7">
        <v>0</v>
      </c>
      <c r="AC1858" s="7">
        <v>0</v>
      </c>
      <c r="AD1858" s="7">
        <v>0</v>
      </c>
      <c r="AE1858" s="7">
        <v>0</v>
      </c>
      <c r="AF1858" s="7">
        <v>0</v>
      </c>
      <c r="AG1858" s="7">
        <v>0</v>
      </c>
      <c r="AH1858" s="7">
        <v>0</v>
      </c>
    </row>
    <row r="1859" spans="1:34" ht="14.25" customHeight="1">
      <c r="A1859" s="27">
        <v>44348</v>
      </c>
      <c r="B1859" s="7" t="s">
        <v>1751</v>
      </c>
      <c r="C1859" s="7" t="s">
        <v>1863</v>
      </c>
      <c r="D1859" s="7" t="s">
        <v>734</v>
      </c>
      <c r="E1859" s="7" t="s">
        <v>1843</v>
      </c>
      <c r="F1859" s="7">
        <v>0</v>
      </c>
      <c r="G1859" s="7">
        <v>0</v>
      </c>
      <c r="H1859" s="7">
        <v>0</v>
      </c>
      <c r="I1859" s="7" t="s">
        <v>99</v>
      </c>
      <c r="J1859" s="7">
        <v>0</v>
      </c>
      <c r="K1859" s="7" t="s">
        <v>99</v>
      </c>
      <c r="L1859" s="7" t="s">
        <v>99</v>
      </c>
      <c r="M1859" s="7" t="s">
        <v>99</v>
      </c>
      <c r="N1859" s="7" t="s">
        <v>99</v>
      </c>
      <c r="O1859" s="7" t="s">
        <v>99</v>
      </c>
      <c r="P1859" s="7">
        <v>0</v>
      </c>
      <c r="Q1859" s="7">
        <v>0</v>
      </c>
      <c r="R1859" s="7">
        <v>0</v>
      </c>
      <c r="S1859" s="7">
        <v>0</v>
      </c>
      <c r="T1859" s="7">
        <v>0</v>
      </c>
      <c r="U1859" s="7">
        <v>0</v>
      </c>
      <c r="V1859" s="7">
        <v>0</v>
      </c>
      <c r="W1859" s="7">
        <v>0</v>
      </c>
      <c r="X1859" s="7">
        <v>0</v>
      </c>
      <c r="Y1859" s="7">
        <v>0</v>
      </c>
      <c r="Z1859" s="7">
        <v>0</v>
      </c>
      <c r="AA1859" s="7">
        <v>0</v>
      </c>
      <c r="AB1859" s="7">
        <v>0</v>
      </c>
      <c r="AC1859" s="7">
        <v>0</v>
      </c>
      <c r="AD1859" s="7">
        <v>0</v>
      </c>
      <c r="AE1859" s="7">
        <v>0</v>
      </c>
      <c r="AF1859" s="7">
        <v>0</v>
      </c>
      <c r="AG1859" s="7">
        <v>0</v>
      </c>
      <c r="AH1859" s="7">
        <v>0</v>
      </c>
    </row>
    <row r="1860" spans="1:34" ht="14.25" customHeight="1">
      <c r="A1860" s="27">
        <v>44348</v>
      </c>
      <c r="B1860" s="7" t="s">
        <v>1751</v>
      </c>
      <c r="C1860" s="7" t="s">
        <v>1863</v>
      </c>
      <c r="D1860" s="7" t="s">
        <v>734</v>
      </c>
      <c r="E1860" s="7" t="s">
        <v>943</v>
      </c>
      <c r="F1860" s="7">
        <v>0</v>
      </c>
      <c r="G1860" s="7">
        <v>0</v>
      </c>
      <c r="H1860" s="7">
        <v>0</v>
      </c>
      <c r="I1860" s="7" t="s">
        <v>99</v>
      </c>
      <c r="J1860" s="7">
        <v>0</v>
      </c>
      <c r="K1860" s="7" t="s">
        <v>99</v>
      </c>
      <c r="L1860" s="7" t="s">
        <v>99</v>
      </c>
      <c r="M1860" s="7" t="s">
        <v>99</v>
      </c>
      <c r="N1860" s="7" t="s">
        <v>99</v>
      </c>
      <c r="O1860" s="7" t="s">
        <v>99</v>
      </c>
      <c r="P1860" s="7">
        <v>0</v>
      </c>
      <c r="Q1860" s="7">
        <v>0</v>
      </c>
      <c r="R1860" s="7">
        <v>0</v>
      </c>
      <c r="S1860" s="7">
        <v>0</v>
      </c>
      <c r="T1860" s="7">
        <v>0</v>
      </c>
      <c r="U1860" s="7">
        <v>0</v>
      </c>
      <c r="V1860" s="7">
        <v>0</v>
      </c>
      <c r="W1860" s="7">
        <v>0</v>
      </c>
      <c r="X1860" s="7">
        <v>0</v>
      </c>
      <c r="Y1860" s="7">
        <v>0</v>
      </c>
      <c r="Z1860" s="7">
        <v>0</v>
      </c>
      <c r="AA1860" s="7">
        <v>0</v>
      </c>
      <c r="AB1860" s="7">
        <v>0</v>
      </c>
      <c r="AC1860" s="7">
        <v>0</v>
      </c>
      <c r="AD1860" s="7">
        <v>0</v>
      </c>
      <c r="AE1860" s="7">
        <v>0</v>
      </c>
      <c r="AF1860" s="7">
        <v>0</v>
      </c>
      <c r="AG1860" s="7">
        <v>0</v>
      </c>
      <c r="AH1860" s="7">
        <v>0</v>
      </c>
    </row>
    <row r="1861" spans="1:34" ht="14.25" customHeight="1">
      <c r="A1861" s="27">
        <v>44348</v>
      </c>
      <c r="B1861" s="7" t="s">
        <v>1751</v>
      </c>
      <c r="C1861" s="7" t="s">
        <v>1863</v>
      </c>
      <c r="D1861" s="7" t="s">
        <v>734</v>
      </c>
      <c r="E1861" s="7" t="s">
        <v>1861</v>
      </c>
      <c r="F1861" s="7">
        <v>0</v>
      </c>
      <c r="G1861" s="7">
        <v>0</v>
      </c>
      <c r="H1861" s="7">
        <v>0</v>
      </c>
      <c r="I1861" s="7" t="s">
        <v>99</v>
      </c>
      <c r="J1861" s="7">
        <v>0</v>
      </c>
      <c r="K1861" s="7" t="s">
        <v>99</v>
      </c>
      <c r="L1861" s="7" t="s">
        <v>99</v>
      </c>
      <c r="M1861" s="7" t="s">
        <v>99</v>
      </c>
      <c r="N1861" s="7" t="s">
        <v>99</v>
      </c>
      <c r="O1861" s="7" t="s">
        <v>99</v>
      </c>
      <c r="P1861" s="7">
        <v>0</v>
      </c>
      <c r="Q1861" s="7">
        <v>0</v>
      </c>
      <c r="R1861" s="7">
        <v>0</v>
      </c>
      <c r="S1861" s="7">
        <v>0</v>
      </c>
      <c r="T1861" s="7">
        <v>0</v>
      </c>
      <c r="U1861" s="7">
        <v>0</v>
      </c>
      <c r="V1861" s="7">
        <v>0</v>
      </c>
      <c r="W1861" s="7">
        <v>0</v>
      </c>
      <c r="X1861" s="7">
        <v>0</v>
      </c>
      <c r="Y1861" s="7">
        <v>0</v>
      </c>
      <c r="Z1861" s="7">
        <v>0</v>
      </c>
      <c r="AA1861" s="7">
        <v>0</v>
      </c>
      <c r="AB1861" s="7">
        <v>0</v>
      </c>
      <c r="AC1861" s="7">
        <v>0</v>
      </c>
      <c r="AD1861" s="7">
        <v>0</v>
      </c>
      <c r="AE1861" s="7">
        <v>0</v>
      </c>
      <c r="AF1861" s="7">
        <v>0</v>
      </c>
      <c r="AG1861" s="7">
        <v>0</v>
      </c>
      <c r="AH1861" s="7">
        <v>0</v>
      </c>
    </row>
    <row r="1862" spans="1:34" ht="14.25" customHeight="1">
      <c r="A1862" s="27">
        <v>44348</v>
      </c>
      <c r="B1862" s="7" t="s">
        <v>1751</v>
      </c>
      <c r="C1862" s="7" t="s">
        <v>1863</v>
      </c>
      <c r="D1862" s="7" t="s">
        <v>734</v>
      </c>
      <c r="E1862" s="7" t="s">
        <v>1862</v>
      </c>
      <c r="F1862" s="7">
        <v>0</v>
      </c>
      <c r="G1862" s="7">
        <v>0</v>
      </c>
      <c r="H1862" s="7">
        <v>0</v>
      </c>
      <c r="I1862" s="7" t="s">
        <v>99</v>
      </c>
      <c r="J1862" s="7">
        <v>0</v>
      </c>
      <c r="K1862" s="7" t="s">
        <v>99</v>
      </c>
      <c r="L1862" s="7" t="s">
        <v>99</v>
      </c>
      <c r="M1862" s="7" t="s">
        <v>99</v>
      </c>
      <c r="N1862" s="7" t="s">
        <v>99</v>
      </c>
      <c r="O1862" s="7" t="s">
        <v>99</v>
      </c>
      <c r="P1862" s="7">
        <v>0</v>
      </c>
      <c r="Q1862" s="7">
        <v>0</v>
      </c>
      <c r="R1862" s="7">
        <v>0</v>
      </c>
      <c r="S1862" s="7">
        <v>0</v>
      </c>
      <c r="T1862" s="7">
        <v>0</v>
      </c>
      <c r="U1862" s="7">
        <v>0</v>
      </c>
      <c r="V1862" s="7">
        <v>0</v>
      </c>
      <c r="W1862" s="7">
        <v>0</v>
      </c>
      <c r="X1862" s="7">
        <v>0</v>
      </c>
      <c r="Y1862" s="7">
        <v>0</v>
      </c>
      <c r="Z1862" s="7">
        <v>0</v>
      </c>
      <c r="AA1862" s="7">
        <v>0</v>
      </c>
      <c r="AB1862" s="7">
        <v>0</v>
      </c>
      <c r="AC1862" s="7">
        <v>0</v>
      </c>
      <c r="AD1862" s="7">
        <v>0</v>
      </c>
      <c r="AE1862" s="7">
        <v>0</v>
      </c>
      <c r="AF1862" s="7">
        <v>0</v>
      </c>
      <c r="AG1862" s="7">
        <v>0</v>
      </c>
      <c r="AH1862" s="7">
        <v>0</v>
      </c>
    </row>
    <row r="1863" spans="1:34" ht="14.25" customHeight="1">
      <c r="A1863" s="27">
        <v>44348</v>
      </c>
      <c r="B1863" s="7" t="s">
        <v>1751</v>
      </c>
      <c r="C1863" s="7" t="s">
        <v>1865</v>
      </c>
      <c r="D1863" s="7" t="s">
        <v>734</v>
      </c>
      <c r="E1863" s="7" t="s">
        <v>1843</v>
      </c>
      <c r="F1863" s="109">
        <v>2</v>
      </c>
      <c r="G1863" s="109">
        <v>1</v>
      </c>
      <c r="H1863" s="109">
        <v>1</v>
      </c>
      <c r="I1863" s="7" t="s">
        <v>99</v>
      </c>
      <c r="J1863" s="7">
        <v>0</v>
      </c>
      <c r="K1863" s="7" t="s">
        <v>99</v>
      </c>
      <c r="L1863" s="7" t="s">
        <v>99</v>
      </c>
      <c r="M1863" s="7" t="s">
        <v>99</v>
      </c>
      <c r="N1863" s="7" t="s">
        <v>99</v>
      </c>
      <c r="O1863" s="7" t="s">
        <v>99</v>
      </c>
      <c r="P1863" s="7">
        <v>0</v>
      </c>
      <c r="Q1863" s="7">
        <v>0</v>
      </c>
      <c r="R1863" s="7">
        <v>0</v>
      </c>
      <c r="S1863" s="7">
        <v>0</v>
      </c>
      <c r="T1863" s="7">
        <v>0</v>
      </c>
      <c r="U1863" s="7">
        <v>0</v>
      </c>
      <c r="V1863" s="7">
        <v>0</v>
      </c>
      <c r="W1863" s="7">
        <v>0</v>
      </c>
      <c r="X1863" s="7">
        <v>0</v>
      </c>
      <c r="Y1863" s="7">
        <v>0</v>
      </c>
      <c r="Z1863" s="7">
        <v>0</v>
      </c>
      <c r="AA1863" s="7">
        <v>0</v>
      </c>
      <c r="AB1863" s="7">
        <v>0</v>
      </c>
      <c r="AC1863" s="7">
        <v>0</v>
      </c>
      <c r="AD1863" s="7">
        <v>0</v>
      </c>
      <c r="AE1863" s="7">
        <v>0</v>
      </c>
      <c r="AF1863" s="7">
        <v>0</v>
      </c>
      <c r="AG1863" s="7">
        <v>0</v>
      </c>
      <c r="AH1863" s="7">
        <v>0</v>
      </c>
    </row>
    <row r="1864" spans="1:34" ht="14.25" customHeight="1">
      <c r="A1864" s="27">
        <v>44348</v>
      </c>
      <c r="B1864" s="7" t="s">
        <v>1751</v>
      </c>
      <c r="C1864" s="7" t="s">
        <v>1865</v>
      </c>
      <c r="D1864" s="7" t="s">
        <v>734</v>
      </c>
      <c r="E1864" s="7" t="s">
        <v>943</v>
      </c>
      <c r="F1864" s="109">
        <v>8</v>
      </c>
      <c r="G1864" s="109">
        <v>3</v>
      </c>
      <c r="H1864" s="109">
        <v>5</v>
      </c>
      <c r="I1864" s="7" t="s">
        <v>99</v>
      </c>
      <c r="J1864" s="7">
        <v>0</v>
      </c>
      <c r="K1864" s="7" t="s">
        <v>99</v>
      </c>
      <c r="L1864" s="7" t="s">
        <v>99</v>
      </c>
      <c r="M1864" s="7" t="s">
        <v>99</v>
      </c>
      <c r="N1864" s="7" t="s">
        <v>99</v>
      </c>
      <c r="O1864" s="7" t="s">
        <v>99</v>
      </c>
      <c r="P1864" s="7">
        <v>0</v>
      </c>
      <c r="Q1864" s="7">
        <v>0</v>
      </c>
      <c r="R1864" s="7">
        <v>0</v>
      </c>
      <c r="S1864" s="7">
        <v>0</v>
      </c>
      <c r="T1864" s="7">
        <v>0</v>
      </c>
      <c r="U1864" s="7">
        <v>0</v>
      </c>
      <c r="V1864" s="7">
        <v>0</v>
      </c>
      <c r="W1864" s="7">
        <v>0</v>
      </c>
      <c r="X1864" s="7">
        <v>0</v>
      </c>
      <c r="Y1864" s="7">
        <v>0</v>
      </c>
      <c r="Z1864" s="7">
        <v>0</v>
      </c>
      <c r="AA1864" s="7">
        <v>0</v>
      </c>
      <c r="AB1864" s="7">
        <v>0</v>
      </c>
      <c r="AC1864" s="7">
        <v>0</v>
      </c>
      <c r="AD1864" s="7">
        <v>0</v>
      </c>
      <c r="AE1864" s="7">
        <v>0</v>
      </c>
      <c r="AF1864" s="7">
        <v>0</v>
      </c>
      <c r="AG1864" s="7">
        <v>0</v>
      </c>
      <c r="AH1864" s="7">
        <v>0</v>
      </c>
    </row>
    <row r="1865" spans="1:34" ht="14.25" customHeight="1">
      <c r="A1865" s="27">
        <v>44348</v>
      </c>
      <c r="B1865" s="7" t="s">
        <v>1751</v>
      </c>
      <c r="C1865" s="7" t="s">
        <v>1865</v>
      </c>
      <c r="D1865" s="7" t="s">
        <v>734</v>
      </c>
      <c r="E1865" s="7" t="s">
        <v>1861</v>
      </c>
      <c r="F1865" s="109">
        <v>4</v>
      </c>
      <c r="G1865" s="109">
        <v>2</v>
      </c>
      <c r="H1865" s="109">
        <v>2</v>
      </c>
      <c r="I1865" s="7" t="s">
        <v>99</v>
      </c>
      <c r="J1865" s="7">
        <v>0</v>
      </c>
      <c r="K1865" s="7" t="s">
        <v>99</v>
      </c>
      <c r="L1865" s="7" t="s">
        <v>99</v>
      </c>
      <c r="M1865" s="7" t="s">
        <v>99</v>
      </c>
      <c r="N1865" s="7" t="s">
        <v>99</v>
      </c>
      <c r="O1865" s="7" t="s">
        <v>99</v>
      </c>
      <c r="P1865" s="7">
        <v>0</v>
      </c>
      <c r="Q1865" s="7">
        <v>0</v>
      </c>
      <c r="R1865" s="7">
        <v>0</v>
      </c>
      <c r="S1865" s="7">
        <v>0</v>
      </c>
      <c r="T1865" s="7">
        <v>0</v>
      </c>
      <c r="U1865" s="7">
        <v>0</v>
      </c>
      <c r="V1865" s="7">
        <v>0</v>
      </c>
      <c r="W1865" s="7">
        <v>0</v>
      </c>
      <c r="X1865" s="7">
        <v>0</v>
      </c>
      <c r="Y1865" s="7">
        <v>0</v>
      </c>
      <c r="Z1865" s="7">
        <v>0</v>
      </c>
      <c r="AA1865" s="7">
        <v>0</v>
      </c>
      <c r="AB1865" s="7">
        <v>0</v>
      </c>
      <c r="AC1865" s="7">
        <v>0</v>
      </c>
      <c r="AD1865" s="7">
        <v>0</v>
      </c>
      <c r="AE1865" s="7">
        <v>0</v>
      </c>
      <c r="AF1865" s="7">
        <v>0</v>
      </c>
      <c r="AG1865" s="7">
        <v>0</v>
      </c>
      <c r="AH1865" s="7">
        <v>0</v>
      </c>
    </row>
    <row r="1866" spans="1:34" ht="14.25" customHeight="1">
      <c r="A1866" s="27">
        <v>44348</v>
      </c>
      <c r="B1866" s="7" t="s">
        <v>1751</v>
      </c>
      <c r="C1866" s="7" t="s">
        <v>1865</v>
      </c>
      <c r="D1866" s="7" t="s">
        <v>734</v>
      </c>
      <c r="E1866" s="7" t="s">
        <v>1862</v>
      </c>
      <c r="F1866" s="109">
        <v>4</v>
      </c>
      <c r="G1866" s="109">
        <v>1</v>
      </c>
      <c r="H1866" s="109">
        <v>3</v>
      </c>
      <c r="I1866" s="7" t="s">
        <v>99</v>
      </c>
      <c r="J1866" s="7">
        <v>0</v>
      </c>
      <c r="K1866" s="7" t="s">
        <v>99</v>
      </c>
      <c r="L1866" s="7" t="s">
        <v>99</v>
      </c>
      <c r="M1866" s="7" t="s">
        <v>99</v>
      </c>
      <c r="N1866" s="7" t="s">
        <v>99</v>
      </c>
      <c r="O1866" s="7" t="s">
        <v>99</v>
      </c>
      <c r="P1866" s="7">
        <v>0</v>
      </c>
      <c r="Q1866" s="7">
        <v>0</v>
      </c>
      <c r="R1866" s="7">
        <v>0</v>
      </c>
      <c r="S1866" s="7">
        <v>0</v>
      </c>
      <c r="T1866" s="7">
        <v>0</v>
      </c>
      <c r="U1866" s="7">
        <v>0</v>
      </c>
      <c r="V1866" s="7">
        <v>0</v>
      </c>
      <c r="W1866" s="7">
        <v>0</v>
      </c>
      <c r="X1866" s="7">
        <v>0</v>
      </c>
      <c r="Y1866" s="7">
        <v>0</v>
      </c>
      <c r="Z1866" s="7">
        <v>0</v>
      </c>
      <c r="AA1866" s="7">
        <v>0</v>
      </c>
      <c r="AB1866" s="7">
        <v>0</v>
      </c>
      <c r="AC1866" s="7">
        <v>0</v>
      </c>
      <c r="AD1866" s="7">
        <v>0</v>
      </c>
      <c r="AE1866" s="7">
        <v>0</v>
      </c>
      <c r="AF1866" s="7">
        <v>0</v>
      </c>
      <c r="AG1866" s="7">
        <v>0</v>
      </c>
      <c r="AH1866" s="7">
        <v>0</v>
      </c>
    </row>
    <row r="1867" spans="1:34" ht="14.25" customHeight="1">
      <c r="A1867" s="27">
        <v>44348</v>
      </c>
      <c r="B1867" s="7" t="s">
        <v>1751</v>
      </c>
      <c r="C1867" s="7" t="s">
        <v>1865</v>
      </c>
      <c r="D1867" s="7" t="s">
        <v>1866</v>
      </c>
      <c r="E1867" s="7" t="s">
        <v>1843</v>
      </c>
      <c r="F1867" s="109">
        <v>2</v>
      </c>
      <c r="G1867" s="109">
        <v>1</v>
      </c>
      <c r="H1867" s="109">
        <v>1</v>
      </c>
      <c r="I1867" s="7" t="s">
        <v>99</v>
      </c>
      <c r="J1867" s="7">
        <v>0</v>
      </c>
      <c r="K1867" s="7" t="s">
        <v>99</v>
      </c>
      <c r="L1867" s="7" t="s">
        <v>99</v>
      </c>
      <c r="M1867" s="7" t="s">
        <v>99</v>
      </c>
      <c r="N1867" s="7" t="s">
        <v>99</v>
      </c>
      <c r="O1867" s="7" t="s">
        <v>99</v>
      </c>
      <c r="P1867" s="7">
        <v>0</v>
      </c>
      <c r="Q1867" s="7">
        <v>0</v>
      </c>
      <c r="R1867" s="7">
        <v>0</v>
      </c>
      <c r="S1867" s="7">
        <v>0</v>
      </c>
      <c r="T1867" s="7">
        <v>0</v>
      </c>
      <c r="U1867" s="7">
        <v>0</v>
      </c>
      <c r="V1867" s="7">
        <v>0</v>
      </c>
      <c r="W1867" s="7">
        <v>0</v>
      </c>
      <c r="X1867" s="7">
        <v>0</v>
      </c>
      <c r="Y1867" s="7">
        <v>0</v>
      </c>
      <c r="Z1867" s="7">
        <v>0</v>
      </c>
      <c r="AA1867" s="7">
        <v>0</v>
      </c>
      <c r="AB1867" s="7">
        <v>0</v>
      </c>
      <c r="AC1867" s="7">
        <v>0</v>
      </c>
      <c r="AD1867" s="7">
        <v>0</v>
      </c>
      <c r="AE1867" s="7">
        <v>0</v>
      </c>
      <c r="AF1867" s="7">
        <v>0</v>
      </c>
      <c r="AG1867" s="7">
        <v>0</v>
      </c>
      <c r="AH1867" s="7">
        <v>0</v>
      </c>
    </row>
    <row r="1868" spans="1:34" ht="14.25" customHeight="1">
      <c r="A1868" s="27">
        <v>44348</v>
      </c>
      <c r="B1868" s="7" t="s">
        <v>1751</v>
      </c>
      <c r="C1868" s="7" t="s">
        <v>1865</v>
      </c>
      <c r="D1868" s="7" t="s">
        <v>1866</v>
      </c>
      <c r="E1868" s="7" t="s">
        <v>943</v>
      </c>
      <c r="F1868" s="109">
        <v>8</v>
      </c>
      <c r="G1868" s="109">
        <v>3</v>
      </c>
      <c r="H1868" s="109">
        <v>5</v>
      </c>
      <c r="I1868" s="7" t="s">
        <v>99</v>
      </c>
      <c r="J1868" s="7">
        <v>0</v>
      </c>
      <c r="K1868" s="7" t="s">
        <v>99</v>
      </c>
      <c r="L1868" s="7" t="s">
        <v>99</v>
      </c>
      <c r="M1868" s="7" t="s">
        <v>99</v>
      </c>
      <c r="N1868" s="7" t="s">
        <v>99</v>
      </c>
      <c r="O1868" s="7" t="s">
        <v>99</v>
      </c>
      <c r="P1868" s="7">
        <v>0</v>
      </c>
      <c r="Q1868" s="7">
        <v>0</v>
      </c>
      <c r="R1868" s="7">
        <v>0</v>
      </c>
      <c r="S1868" s="7">
        <v>0</v>
      </c>
      <c r="T1868" s="7">
        <v>0</v>
      </c>
      <c r="U1868" s="7">
        <v>0</v>
      </c>
      <c r="V1868" s="7">
        <v>0</v>
      </c>
      <c r="W1868" s="7">
        <v>0</v>
      </c>
      <c r="X1868" s="7">
        <v>0</v>
      </c>
      <c r="Y1868" s="7">
        <v>0</v>
      </c>
      <c r="Z1868" s="7">
        <v>0</v>
      </c>
      <c r="AA1868" s="7">
        <v>0</v>
      </c>
      <c r="AB1868" s="7">
        <v>0</v>
      </c>
      <c r="AC1868" s="7">
        <v>0</v>
      </c>
      <c r="AD1868" s="7">
        <v>0</v>
      </c>
      <c r="AE1868" s="7">
        <v>0</v>
      </c>
      <c r="AF1868" s="7">
        <v>0</v>
      </c>
      <c r="AG1868" s="7">
        <v>0</v>
      </c>
      <c r="AH1868" s="7">
        <v>0</v>
      </c>
    </row>
    <row r="1869" spans="1:34" ht="14.25" customHeight="1">
      <c r="A1869" s="27">
        <v>44348</v>
      </c>
      <c r="B1869" s="7" t="s">
        <v>1751</v>
      </c>
      <c r="C1869" s="7" t="s">
        <v>1865</v>
      </c>
      <c r="D1869" s="7" t="s">
        <v>1866</v>
      </c>
      <c r="E1869" s="7" t="s">
        <v>1861</v>
      </c>
      <c r="F1869" s="109">
        <v>4</v>
      </c>
      <c r="G1869" s="109">
        <v>2</v>
      </c>
      <c r="H1869" s="109">
        <v>2</v>
      </c>
      <c r="I1869" s="7" t="s">
        <v>99</v>
      </c>
      <c r="J1869" s="7">
        <v>0</v>
      </c>
      <c r="K1869" s="7" t="s">
        <v>99</v>
      </c>
      <c r="L1869" s="7" t="s">
        <v>99</v>
      </c>
      <c r="M1869" s="7" t="s">
        <v>99</v>
      </c>
      <c r="N1869" s="7" t="s">
        <v>99</v>
      </c>
      <c r="O1869" s="7" t="s">
        <v>99</v>
      </c>
      <c r="P1869" s="7">
        <v>0</v>
      </c>
      <c r="Q1869" s="7">
        <v>0</v>
      </c>
      <c r="R1869" s="7">
        <v>0</v>
      </c>
      <c r="S1869" s="7">
        <v>0</v>
      </c>
      <c r="T1869" s="7">
        <v>0</v>
      </c>
      <c r="U1869" s="7">
        <v>0</v>
      </c>
      <c r="V1869" s="7">
        <v>0</v>
      </c>
      <c r="W1869" s="7">
        <v>0</v>
      </c>
      <c r="X1869" s="7">
        <v>0</v>
      </c>
      <c r="Y1869" s="7">
        <v>0</v>
      </c>
      <c r="Z1869" s="7">
        <v>0</v>
      </c>
      <c r="AA1869" s="7">
        <v>0</v>
      </c>
      <c r="AB1869" s="7">
        <v>0</v>
      </c>
      <c r="AC1869" s="7">
        <v>0</v>
      </c>
      <c r="AD1869" s="7">
        <v>0</v>
      </c>
      <c r="AE1869" s="7">
        <v>0</v>
      </c>
      <c r="AF1869" s="7">
        <v>0</v>
      </c>
      <c r="AG1869" s="7">
        <v>0</v>
      </c>
      <c r="AH1869" s="7">
        <v>0</v>
      </c>
    </row>
    <row r="1870" spans="1:34" ht="14.25" customHeight="1">
      <c r="A1870" s="27">
        <v>44348</v>
      </c>
      <c r="B1870" s="7" t="s">
        <v>1751</v>
      </c>
      <c r="C1870" s="7" t="s">
        <v>1865</v>
      </c>
      <c r="D1870" s="7" t="s">
        <v>1866</v>
      </c>
      <c r="E1870" s="7" t="s">
        <v>1862</v>
      </c>
      <c r="F1870" s="109">
        <v>4</v>
      </c>
      <c r="G1870" s="109">
        <v>1</v>
      </c>
      <c r="H1870" s="109">
        <v>3</v>
      </c>
      <c r="I1870" s="7" t="s">
        <v>99</v>
      </c>
      <c r="J1870" s="7">
        <v>0</v>
      </c>
      <c r="K1870" s="7" t="s">
        <v>99</v>
      </c>
      <c r="L1870" s="7" t="s">
        <v>99</v>
      </c>
      <c r="M1870" s="7" t="s">
        <v>99</v>
      </c>
      <c r="N1870" s="7" t="s">
        <v>99</v>
      </c>
      <c r="O1870" s="7" t="s">
        <v>99</v>
      </c>
      <c r="P1870" s="7">
        <v>0</v>
      </c>
      <c r="Q1870" s="7">
        <v>0</v>
      </c>
      <c r="R1870" s="7">
        <v>0</v>
      </c>
      <c r="S1870" s="7">
        <v>0</v>
      </c>
      <c r="T1870" s="7">
        <v>0</v>
      </c>
      <c r="U1870" s="7">
        <v>0</v>
      </c>
      <c r="V1870" s="7">
        <v>0</v>
      </c>
      <c r="W1870" s="7">
        <v>0</v>
      </c>
      <c r="X1870" s="7">
        <v>0</v>
      </c>
      <c r="Y1870" s="7">
        <v>0</v>
      </c>
      <c r="Z1870" s="7">
        <v>0</v>
      </c>
      <c r="AA1870" s="7">
        <v>0</v>
      </c>
      <c r="AB1870" s="7">
        <v>0</v>
      </c>
      <c r="AC1870" s="7">
        <v>0</v>
      </c>
      <c r="AD1870" s="7">
        <v>0</v>
      </c>
      <c r="AE1870" s="7">
        <v>0</v>
      </c>
      <c r="AF1870" s="7">
        <v>0</v>
      </c>
      <c r="AG1870" s="7">
        <v>0</v>
      </c>
      <c r="AH1870" s="7">
        <v>0</v>
      </c>
    </row>
    <row r="1871" spans="1:34" ht="14.25" customHeight="1">
      <c r="A1871" s="27">
        <v>44348</v>
      </c>
      <c r="B1871" s="7" t="s">
        <v>1751</v>
      </c>
      <c r="C1871" s="7" t="s">
        <v>1865</v>
      </c>
      <c r="D1871" s="7" t="s">
        <v>1374</v>
      </c>
      <c r="E1871" s="7" t="s">
        <v>1843</v>
      </c>
      <c r="F1871" s="7">
        <v>0</v>
      </c>
      <c r="G1871" s="7">
        <v>0</v>
      </c>
      <c r="H1871" s="7">
        <v>0</v>
      </c>
      <c r="I1871" s="7" t="s">
        <v>99</v>
      </c>
      <c r="J1871" s="7">
        <v>0</v>
      </c>
      <c r="K1871" s="7" t="s">
        <v>99</v>
      </c>
      <c r="L1871" s="7" t="s">
        <v>99</v>
      </c>
      <c r="M1871" s="7" t="s">
        <v>99</v>
      </c>
      <c r="N1871" s="7" t="s">
        <v>99</v>
      </c>
      <c r="O1871" s="7" t="s">
        <v>99</v>
      </c>
      <c r="P1871" s="7">
        <v>0</v>
      </c>
      <c r="Q1871" s="7">
        <v>0</v>
      </c>
      <c r="R1871" s="7">
        <v>0</v>
      </c>
      <c r="S1871" s="7">
        <v>0</v>
      </c>
      <c r="T1871" s="7">
        <v>0</v>
      </c>
      <c r="U1871" s="7">
        <v>0</v>
      </c>
      <c r="V1871" s="7">
        <v>0</v>
      </c>
      <c r="W1871" s="7">
        <v>0</v>
      </c>
      <c r="X1871" s="7">
        <v>0</v>
      </c>
      <c r="Y1871" s="7">
        <v>0</v>
      </c>
      <c r="Z1871" s="7">
        <v>0</v>
      </c>
      <c r="AA1871" s="7">
        <v>0</v>
      </c>
      <c r="AB1871" s="7">
        <v>0</v>
      </c>
      <c r="AC1871" s="7">
        <v>0</v>
      </c>
      <c r="AD1871" s="7">
        <v>0</v>
      </c>
      <c r="AE1871" s="7">
        <v>0</v>
      </c>
      <c r="AF1871" s="7">
        <v>0</v>
      </c>
      <c r="AG1871" s="7">
        <v>0</v>
      </c>
      <c r="AH1871" s="7">
        <v>0</v>
      </c>
    </row>
    <row r="1872" spans="1:34" ht="14.25" customHeight="1">
      <c r="A1872" s="27">
        <v>44348</v>
      </c>
      <c r="B1872" s="7" t="s">
        <v>1751</v>
      </c>
      <c r="C1872" s="7" t="s">
        <v>1865</v>
      </c>
      <c r="D1872" s="7" t="s">
        <v>1374</v>
      </c>
      <c r="E1872" s="7" t="s">
        <v>943</v>
      </c>
      <c r="F1872" s="7">
        <v>0</v>
      </c>
      <c r="G1872" s="7">
        <v>0</v>
      </c>
      <c r="H1872" s="7">
        <v>0</v>
      </c>
      <c r="I1872" s="7" t="s">
        <v>99</v>
      </c>
      <c r="J1872" s="7">
        <v>0</v>
      </c>
      <c r="K1872" s="7" t="s">
        <v>99</v>
      </c>
      <c r="L1872" s="7" t="s">
        <v>99</v>
      </c>
      <c r="M1872" s="7" t="s">
        <v>99</v>
      </c>
      <c r="N1872" s="7" t="s">
        <v>99</v>
      </c>
      <c r="O1872" s="7" t="s">
        <v>99</v>
      </c>
      <c r="P1872" s="7">
        <v>0</v>
      </c>
      <c r="Q1872" s="7">
        <v>0</v>
      </c>
      <c r="R1872" s="7">
        <v>0</v>
      </c>
      <c r="S1872" s="7">
        <v>0</v>
      </c>
      <c r="T1872" s="7">
        <v>0</v>
      </c>
      <c r="U1872" s="7">
        <v>0</v>
      </c>
      <c r="V1872" s="7">
        <v>0</v>
      </c>
      <c r="W1872" s="7">
        <v>0</v>
      </c>
      <c r="X1872" s="7">
        <v>0</v>
      </c>
      <c r="Y1872" s="7">
        <v>0</v>
      </c>
      <c r="Z1872" s="7">
        <v>0</v>
      </c>
      <c r="AA1872" s="7">
        <v>0</v>
      </c>
      <c r="AB1872" s="7">
        <v>0</v>
      </c>
      <c r="AC1872" s="7">
        <v>0</v>
      </c>
      <c r="AD1872" s="7">
        <v>0</v>
      </c>
      <c r="AE1872" s="7">
        <v>0</v>
      </c>
      <c r="AF1872" s="7">
        <v>0</v>
      </c>
      <c r="AG1872" s="7">
        <v>0</v>
      </c>
      <c r="AH1872" s="7">
        <v>0</v>
      </c>
    </row>
    <row r="1873" spans="1:34" ht="14.25" customHeight="1">
      <c r="A1873" s="27">
        <v>44348</v>
      </c>
      <c r="B1873" s="7" t="s">
        <v>1751</v>
      </c>
      <c r="C1873" s="7" t="s">
        <v>1865</v>
      </c>
      <c r="D1873" s="7" t="s">
        <v>1374</v>
      </c>
      <c r="E1873" s="7" t="s">
        <v>1861</v>
      </c>
      <c r="F1873" s="7">
        <v>0</v>
      </c>
      <c r="G1873" s="7">
        <v>0</v>
      </c>
      <c r="H1873" s="7">
        <v>0</v>
      </c>
      <c r="I1873" s="7" t="s">
        <v>99</v>
      </c>
      <c r="J1873" s="7">
        <v>0</v>
      </c>
      <c r="K1873" s="7" t="s">
        <v>99</v>
      </c>
      <c r="L1873" s="7" t="s">
        <v>99</v>
      </c>
      <c r="M1873" s="7" t="s">
        <v>99</v>
      </c>
      <c r="N1873" s="7" t="s">
        <v>99</v>
      </c>
      <c r="O1873" s="7" t="s">
        <v>99</v>
      </c>
      <c r="P1873" s="7">
        <v>0</v>
      </c>
      <c r="Q1873" s="7">
        <v>0</v>
      </c>
      <c r="R1873" s="7">
        <v>0</v>
      </c>
      <c r="S1873" s="7">
        <v>0</v>
      </c>
      <c r="T1873" s="7">
        <v>0</v>
      </c>
      <c r="U1873" s="7">
        <v>0</v>
      </c>
      <c r="V1873" s="7">
        <v>0</v>
      </c>
      <c r="W1873" s="7">
        <v>0</v>
      </c>
      <c r="X1873" s="7">
        <v>0</v>
      </c>
      <c r="Y1873" s="7">
        <v>0</v>
      </c>
      <c r="Z1873" s="7">
        <v>0</v>
      </c>
      <c r="AA1873" s="7">
        <v>0</v>
      </c>
      <c r="AB1873" s="7">
        <v>0</v>
      </c>
      <c r="AC1873" s="7">
        <v>0</v>
      </c>
      <c r="AD1873" s="7">
        <v>0</v>
      </c>
      <c r="AE1873" s="7">
        <v>0</v>
      </c>
      <c r="AF1873" s="7">
        <v>0</v>
      </c>
      <c r="AG1873" s="7">
        <v>0</v>
      </c>
      <c r="AH1873" s="7">
        <v>0</v>
      </c>
    </row>
    <row r="1874" spans="1:34" ht="14.25" customHeight="1">
      <c r="A1874" s="27">
        <v>44348</v>
      </c>
      <c r="B1874" s="7" t="s">
        <v>1751</v>
      </c>
      <c r="C1874" s="7" t="s">
        <v>1865</v>
      </c>
      <c r="D1874" s="7" t="s">
        <v>1374</v>
      </c>
      <c r="E1874" s="7" t="s">
        <v>1862</v>
      </c>
      <c r="F1874" s="7">
        <v>0</v>
      </c>
      <c r="G1874" s="7">
        <v>0</v>
      </c>
      <c r="H1874" s="7">
        <v>0</v>
      </c>
      <c r="I1874" s="7" t="s">
        <v>99</v>
      </c>
      <c r="J1874" s="7">
        <v>0</v>
      </c>
      <c r="K1874" s="7" t="s">
        <v>99</v>
      </c>
      <c r="L1874" s="7" t="s">
        <v>99</v>
      </c>
      <c r="M1874" s="7" t="s">
        <v>99</v>
      </c>
      <c r="N1874" s="7" t="s">
        <v>99</v>
      </c>
      <c r="O1874" s="7" t="s">
        <v>99</v>
      </c>
      <c r="P1874" s="7">
        <v>0</v>
      </c>
      <c r="Q1874" s="7">
        <v>0</v>
      </c>
      <c r="R1874" s="7">
        <v>0</v>
      </c>
      <c r="S1874" s="7">
        <v>0</v>
      </c>
      <c r="T1874" s="7">
        <v>0</v>
      </c>
      <c r="U1874" s="7">
        <v>0</v>
      </c>
      <c r="V1874" s="7">
        <v>0</v>
      </c>
      <c r="W1874" s="7">
        <v>0</v>
      </c>
      <c r="X1874" s="7">
        <v>0</v>
      </c>
      <c r="Y1874" s="7">
        <v>0</v>
      </c>
      <c r="Z1874" s="7">
        <v>0</v>
      </c>
      <c r="AA1874" s="7">
        <v>0</v>
      </c>
      <c r="AB1874" s="7">
        <v>0</v>
      </c>
      <c r="AC1874" s="7">
        <v>0</v>
      </c>
      <c r="AD1874" s="7">
        <v>0</v>
      </c>
      <c r="AE1874" s="7">
        <v>0</v>
      </c>
      <c r="AF1874" s="7">
        <v>0</v>
      </c>
      <c r="AG1874" s="7">
        <v>0</v>
      </c>
      <c r="AH1874" s="7">
        <v>0</v>
      </c>
    </row>
    <row r="1875" spans="1:34" ht="14.25" customHeight="1">
      <c r="A1875" s="27">
        <v>44348</v>
      </c>
      <c r="B1875" s="7" t="s">
        <v>1751</v>
      </c>
      <c r="C1875" s="7" t="s">
        <v>405</v>
      </c>
      <c r="D1875" s="7" t="s">
        <v>734</v>
      </c>
      <c r="E1875" s="7" t="s">
        <v>1843</v>
      </c>
      <c r="F1875" s="7">
        <v>0</v>
      </c>
      <c r="G1875" s="7">
        <v>0</v>
      </c>
      <c r="H1875" s="7">
        <v>0</v>
      </c>
      <c r="I1875" s="7" t="s">
        <v>99</v>
      </c>
      <c r="J1875" s="7">
        <v>0</v>
      </c>
      <c r="K1875" s="7" t="s">
        <v>99</v>
      </c>
      <c r="L1875" s="7" t="s">
        <v>99</v>
      </c>
      <c r="M1875" s="7" t="s">
        <v>99</v>
      </c>
      <c r="N1875" s="7" t="s">
        <v>99</v>
      </c>
      <c r="O1875" s="7" t="s">
        <v>99</v>
      </c>
      <c r="P1875" s="7">
        <v>0</v>
      </c>
      <c r="Q1875" s="7">
        <v>0</v>
      </c>
      <c r="R1875" s="7">
        <v>0</v>
      </c>
      <c r="S1875" s="7">
        <v>0</v>
      </c>
      <c r="T1875" s="7">
        <v>0</v>
      </c>
      <c r="U1875" s="7">
        <v>0</v>
      </c>
      <c r="V1875" s="7">
        <v>0</v>
      </c>
      <c r="W1875" s="7">
        <v>0</v>
      </c>
      <c r="X1875" s="7">
        <v>0</v>
      </c>
      <c r="Y1875" s="7">
        <v>0</v>
      </c>
      <c r="Z1875" s="7">
        <v>0</v>
      </c>
      <c r="AA1875" s="7">
        <v>0</v>
      </c>
      <c r="AB1875" s="7">
        <v>0</v>
      </c>
      <c r="AC1875" s="7">
        <v>0</v>
      </c>
      <c r="AD1875" s="7">
        <v>0</v>
      </c>
      <c r="AE1875" s="7">
        <v>0</v>
      </c>
      <c r="AF1875" s="7">
        <v>0</v>
      </c>
      <c r="AG1875" s="7">
        <v>0</v>
      </c>
      <c r="AH1875" s="7">
        <v>0</v>
      </c>
    </row>
    <row r="1876" spans="1:34" ht="14.25" customHeight="1">
      <c r="A1876" s="27">
        <v>44348</v>
      </c>
      <c r="B1876" s="7" t="s">
        <v>1751</v>
      </c>
      <c r="C1876" s="7" t="s">
        <v>405</v>
      </c>
      <c r="D1876" s="7" t="s">
        <v>734</v>
      </c>
      <c r="E1876" s="7" t="s">
        <v>943</v>
      </c>
      <c r="F1876" s="7">
        <v>0</v>
      </c>
      <c r="G1876" s="7">
        <v>0</v>
      </c>
      <c r="H1876" s="7">
        <v>0</v>
      </c>
      <c r="I1876" s="7" t="s">
        <v>99</v>
      </c>
      <c r="J1876" s="7">
        <v>0</v>
      </c>
      <c r="K1876" s="7" t="s">
        <v>99</v>
      </c>
      <c r="L1876" s="7" t="s">
        <v>99</v>
      </c>
      <c r="M1876" s="7" t="s">
        <v>99</v>
      </c>
      <c r="N1876" s="7" t="s">
        <v>99</v>
      </c>
      <c r="O1876" s="7" t="s">
        <v>99</v>
      </c>
      <c r="P1876" s="7">
        <v>0</v>
      </c>
      <c r="Q1876" s="7">
        <v>0</v>
      </c>
      <c r="R1876" s="7">
        <v>0</v>
      </c>
      <c r="S1876" s="7">
        <v>0</v>
      </c>
      <c r="T1876" s="7">
        <v>0</v>
      </c>
      <c r="U1876" s="7">
        <v>0</v>
      </c>
      <c r="V1876" s="7">
        <v>0</v>
      </c>
      <c r="W1876" s="7">
        <v>0</v>
      </c>
      <c r="X1876" s="7">
        <v>0</v>
      </c>
      <c r="Y1876" s="7">
        <v>0</v>
      </c>
      <c r="Z1876" s="7">
        <v>0</v>
      </c>
      <c r="AA1876" s="7">
        <v>0</v>
      </c>
      <c r="AB1876" s="7">
        <v>0</v>
      </c>
      <c r="AC1876" s="7">
        <v>0</v>
      </c>
      <c r="AD1876" s="7">
        <v>0</v>
      </c>
      <c r="AE1876" s="7">
        <v>0</v>
      </c>
      <c r="AF1876" s="7">
        <v>0</v>
      </c>
      <c r="AG1876" s="7">
        <v>0</v>
      </c>
      <c r="AH1876" s="7">
        <v>0</v>
      </c>
    </row>
    <row r="1877" spans="1:34" ht="14.25" customHeight="1">
      <c r="A1877" s="27">
        <v>44348</v>
      </c>
      <c r="B1877" s="7" t="s">
        <v>1751</v>
      </c>
      <c r="C1877" s="7" t="s">
        <v>405</v>
      </c>
      <c r="D1877" s="7" t="s">
        <v>734</v>
      </c>
      <c r="E1877" s="7" t="s">
        <v>1861</v>
      </c>
      <c r="F1877" s="7">
        <v>0</v>
      </c>
      <c r="G1877" s="7">
        <v>0</v>
      </c>
      <c r="H1877" s="7">
        <v>0</v>
      </c>
      <c r="I1877" s="7" t="s">
        <v>99</v>
      </c>
      <c r="J1877" s="7">
        <v>0</v>
      </c>
      <c r="K1877" s="7" t="s">
        <v>99</v>
      </c>
      <c r="L1877" s="7" t="s">
        <v>99</v>
      </c>
      <c r="M1877" s="7" t="s">
        <v>99</v>
      </c>
      <c r="N1877" s="7" t="s">
        <v>99</v>
      </c>
      <c r="O1877" s="7" t="s">
        <v>99</v>
      </c>
      <c r="P1877" s="7">
        <v>0</v>
      </c>
      <c r="Q1877" s="7">
        <v>0</v>
      </c>
      <c r="R1877" s="7">
        <v>0</v>
      </c>
      <c r="S1877" s="7">
        <v>0</v>
      </c>
      <c r="T1877" s="7">
        <v>0</v>
      </c>
      <c r="U1877" s="7">
        <v>0</v>
      </c>
      <c r="V1877" s="7">
        <v>0</v>
      </c>
      <c r="W1877" s="7">
        <v>0</v>
      </c>
      <c r="X1877" s="7">
        <v>0</v>
      </c>
      <c r="Y1877" s="7">
        <v>0</v>
      </c>
      <c r="Z1877" s="7">
        <v>0</v>
      </c>
      <c r="AA1877" s="7">
        <v>0</v>
      </c>
      <c r="AB1877" s="7">
        <v>0</v>
      </c>
      <c r="AC1877" s="7">
        <v>0</v>
      </c>
      <c r="AD1877" s="7">
        <v>0</v>
      </c>
      <c r="AE1877" s="7">
        <v>0</v>
      </c>
      <c r="AF1877" s="7">
        <v>0</v>
      </c>
      <c r="AG1877" s="7">
        <v>0</v>
      </c>
      <c r="AH1877" s="7">
        <v>0</v>
      </c>
    </row>
    <row r="1878" spans="1:34" ht="14.25" customHeight="1">
      <c r="A1878" s="27">
        <v>44348</v>
      </c>
      <c r="B1878" s="7" t="s">
        <v>1751</v>
      </c>
      <c r="C1878" s="7" t="s">
        <v>405</v>
      </c>
      <c r="D1878" s="7" t="s">
        <v>734</v>
      </c>
      <c r="E1878" s="7" t="s">
        <v>1862</v>
      </c>
      <c r="F1878" s="7">
        <v>0</v>
      </c>
      <c r="G1878" s="7">
        <v>0</v>
      </c>
      <c r="H1878" s="7">
        <v>0</v>
      </c>
      <c r="I1878" s="7" t="s">
        <v>99</v>
      </c>
      <c r="J1878" s="7">
        <v>0</v>
      </c>
      <c r="K1878" s="7" t="s">
        <v>99</v>
      </c>
      <c r="L1878" s="7" t="s">
        <v>99</v>
      </c>
      <c r="M1878" s="7" t="s">
        <v>99</v>
      </c>
      <c r="N1878" s="7" t="s">
        <v>99</v>
      </c>
      <c r="O1878" s="7" t="s">
        <v>99</v>
      </c>
      <c r="P1878" s="7">
        <v>0</v>
      </c>
      <c r="Q1878" s="7">
        <v>0</v>
      </c>
      <c r="R1878" s="7">
        <v>0</v>
      </c>
      <c r="S1878" s="7">
        <v>0</v>
      </c>
      <c r="T1878" s="7">
        <v>0</v>
      </c>
      <c r="U1878" s="7">
        <v>0</v>
      </c>
      <c r="V1878" s="7">
        <v>0</v>
      </c>
      <c r="W1878" s="7">
        <v>0</v>
      </c>
      <c r="X1878" s="7">
        <v>0</v>
      </c>
      <c r="Y1878" s="7">
        <v>0</v>
      </c>
      <c r="Z1878" s="7">
        <v>0</v>
      </c>
      <c r="AA1878" s="7">
        <v>0</v>
      </c>
      <c r="AB1878" s="7">
        <v>0</v>
      </c>
      <c r="AC1878" s="7">
        <v>0</v>
      </c>
      <c r="AD1878" s="7">
        <v>0</v>
      </c>
      <c r="AE1878" s="7">
        <v>0</v>
      </c>
      <c r="AF1878" s="7">
        <v>0</v>
      </c>
      <c r="AG1878" s="7">
        <v>0</v>
      </c>
      <c r="AH1878" s="7">
        <v>0</v>
      </c>
    </row>
    <row r="1879" spans="1:34">
      <c r="A1879" s="27">
        <v>44348</v>
      </c>
      <c r="B1879" s="7" t="s">
        <v>1756</v>
      </c>
      <c r="C1879" s="7" t="s">
        <v>1151</v>
      </c>
      <c r="D1879" s="7" t="s">
        <v>734</v>
      </c>
      <c r="E1879" s="7" t="s">
        <v>1843</v>
      </c>
      <c r="F1879" s="7">
        <v>0</v>
      </c>
      <c r="G1879" s="7">
        <v>0</v>
      </c>
      <c r="H1879" s="7">
        <v>0</v>
      </c>
      <c r="I1879" s="7" t="s">
        <v>99</v>
      </c>
      <c r="J1879" s="7">
        <v>0</v>
      </c>
      <c r="K1879" s="7" t="s">
        <v>99</v>
      </c>
      <c r="L1879" s="7" t="s">
        <v>99</v>
      </c>
      <c r="M1879" s="7" t="s">
        <v>99</v>
      </c>
      <c r="N1879" s="7" t="s">
        <v>99</v>
      </c>
      <c r="O1879" s="7" t="s">
        <v>99</v>
      </c>
      <c r="P1879" s="7">
        <v>0</v>
      </c>
      <c r="Q1879" s="7">
        <v>0</v>
      </c>
      <c r="R1879" s="7">
        <v>0</v>
      </c>
      <c r="S1879" s="7">
        <v>0</v>
      </c>
      <c r="T1879" s="7">
        <v>0</v>
      </c>
      <c r="U1879" s="7">
        <v>0</v>
      </c>
      <c r="V1879" s="7">
        <v>0</v>
      </c>
      <c r="W1879" s="7">
        <v>0</v>
      </c>
      <c r="X1879" s="7">
        <v>0</v>
      </c>
      <c r="Y1879" s="7">
        <v>0</v>
      </c>
      <c r="Z1879" s="7">
        <v>0</v>
      </c>
      <c r="AA1879" s="7">
        <v>0</v>
      </c>
      <c r="AB1879" s="7">
        <v>0</v>
      </c>
      <c r="AC1879" s="7">
        <v>0</v>
      </c>
      <c r="AD1879" s="7">
        <v>0</v>
      </c>
      <c r="AE1879" s="7">
        <v>0</v>
      </c>
      <c r="AF1879" s="7">
        <v>0</v>
      </c>
      <c r="AG1879" s="7">
        <v>0</v>
      </c>
      <c r="AH1879" s="7">
        <v>0</v>
      </c>
    </row>
    <row r="1880" spans="1:34">
      <c r="A1880" s="27">
        <v>44348</v>
      </c>
      <c r="B1880" s="7" t="s">
        <v>1756</v>
      </c>
      <c r="C1880" s="7" t="s">
        <v>1151</v>
      </c>
      <c r="D1880" s="7" t="s">
        <v>734</v>
      </c>
      <c r="E1880" s="7" t="s">
        <v>943</v>
      </c>
      <c r="F1880" s="7">
        <v>0</v>
      </c>
      <c r="G1880" s="7">
        <v>0</v>
      </c>
      <c r="H1880" s="7">
        <v>0</v>
      </c>
      <c r="I1880" s="7" t="s">
        <v>99</v>
      </c>
      <c r="J1880" s="7">
        <v>0</v>
      </c>
      <c r="K1880" s="7" t="s">
        <v>99</v>
      </c>
      <c r="L1880" s="7" t="s">
        <v>99</v>
      </c>
      <c r="M1880" s="7" t="s">
        <v>99</v>
      </c>
      <c r="N1880" s="7" t="s">
        <v>99</v>
      </c>
      <c r="O1880" s="7" t="s">
        <v>99</v>
      </c>
      <c r="P1880" s="7">
        <v>0</v>
      </c>
      <c r="Q1880" s="7">
        <v>0</v>
      </c>
      <c r="R1880" s="7">
        <v>0</v>
      </c>
      <c r="S1880" s="7">
        <v>0</v>
      </c>
      <c r="T1880" s="7">
        <v>0</v>
      </c>
      <c r="U1880" s="7">
        <v>0</v>
      </c>
      <c r="V1880" s="7">
        <v>0</v>
      </c>
      <c r="W1880" s="7">
        <v>0</v>
      </c>
      <c r="X1880" s="7">
        <v>0</v>
      </c>
      <c r="Y1880" s="7">
        <v>0</v>
      </c>
      <c r="Z1880" s="7">
        <v>0</v>
      </c>
      <c r="AA1880" s="7">
        <v>0</v>
      </c>
      <c r="AB1880" s="7">
        <v>0</v>
      </c>
      <c r="AC1880" s="7">
        <v>0</v>
      </c>
      <c r="AD1880" s="7">
        <v>0</v>
      </c>
      <c r="AE1880" s="7">
        <v>0</v>
      </c>
      <c r="AF1880" s="7">
        <v>0</v>
      </c>
      <c r="AG1880" s="7">
        <v>0</v>
      </c>
      <c r="AH1880" s="7">
        <v>0</v>
      </c>
    </row>
    <row r="1881" spans="1:34">
      <c r="A1881" s="27">
        <v>44348</v>
      </c>
      <c r="B1881" s="7" t="s">
        <v>1756</v>
      </c>
      <c r="C1881" s="7" t="s">
        <v>1151</v>
      </c>
      <c r="D1881" s="7" t="s">
        <v>734</v>
      </c>
      <c r="E1881" s="7" t="s">
        <v>1861</v>
      </c>
      <c r="F1881" s="7">
        <v>0</v>
      </c>
      <c r="G1881" s="7">
        <v>0</v>
      </c>
      <c r="H1881" s="7">
        <v>0</v>
      </c>
      <c r="I1881" s="7" t="s">
        <v>99</v>
      </c>
      <c r="J1881" s="7">
        <v>0</v>
      </c>
      <c r="K1881" s="7" t="s">
        <v>99</v>
      </c>
      <c r="L1881" s="7" t="s">
        <v>99</v>
      </c>
      <c r="M1881" s="7" t="s">
        <v>99</v>
      </c>
      <c r="N1881" s="7" t="s">
        <v>99</v>
      </c>
      <c r="O1881" s="7" t="s">
        <v>99</v>
      </c>
      <c r="P1881" s="7">
        <v>0</v>
      </c>
      <c r="Q1881" s="7">
        <v>0</v>
      </c>
      <c r="R1881" s="7">
        <v>0</v>
      </c>
      <c r="S1881" s="7">
        <v>0</v>
      </c>
      <c r="T1881" s="7">
        <v>0</v>
      </c>
      <c r="U1881" s="7">
        <v>0</v>
      </c>
      <c r="V1881" s="7">
        <v>0</v>
      </c>
      <c r="W1881" s="7">
        <v>0</v>
      </c>
      <c r="X1881" s="7">
        <v>0</v>
      </c>
      <c r="Y1881" s="7">
        <v>0</v>
      </c>
      <c r="Z1881" s="7">
        <v>0</v>
      </c>
      <c r="AA1881" s="7">
        <v>0</v>
      </c>
      <c r="AB1881" s="7">
        <v>0</v>
      </c>
      <c r="AC1881" s="7">
        <v>0</v>
      </c>
      <c r="AD1881" s="7">
        <v>0</v>
      </c>
      <c r="AE1881" s="7">
        <v>0</v>
      </c>
      <c r="AF1881" s="7">
        <v>0</v>
      </c>
      <c r="AG1881" s="7">
        <v>0</v>
      </c>
      <c r="AH1881" s="7">
        <v>0</v>
      </c>
    </row>
    <row r="1882" spans="1:34">
      <c r="A1882" s="27">
        <v>44348</v>
      </c>
      <c r="B1882" s="7" t="s">
        <v>1756</v>
      </c>
      <c r="C1882" s="7" t="s">
        <v>1151</v>
      </c>
      <c r="D1882" s="7" t="s">
        <v>734</v>
      </c>
      <c r="E1882" s="7" t="s">
        <v>1862</v>
      </c>
      <c r="F1882" s="7">
        <v>0</v>
      </c>
      <c r="G1882" s="7">
        <v>0</v>
      </c>
      <c r="H1882" s="7">
        <v>0</v>
      </c>
      <c r="I1882" s="7" t="s">
        <v>99</v>
      </c>
      <c r="J1882" s="7">
        <v>0</v>
      </c>
      <c r="K1882" s="7" t="s">
        <v>99</v>
      </c>
      <c r="L1882" s="7" t="s">
        <v>99</v>
      </c>
      <c r="M1882" s="7" t="s">
        <v>99</v>
      </c>
      <c r="N1882" s="7" t="s">
        <v>99</v>
      </c>
      <c r="O1882" s="7" t="s">
        <v>99</v>
      </c>
      <c r="P1882" s="7">
        <v>0</v>
      </c>
      <c r="Q1882" s="7">
        <v>0</v>
      </c>
      <c r="R1882" s="7">
        <v>0</v>
      </c>
      <c r="S1882" s="7">
        <v>0</v>
      </c>
      <c r="T1882" s="7">
        <v>0</v>
      </c>
      <c r="U1882" s="7">
        <v>0</v>
      </c>
      <c r="V1882" s="7">
        <v>0</v>
      </c>
      <c r="W1882" s="7">
        <v>0</v>
      </c>
      <c r="X1882" s="7">
        <v>0</v>
      </c>
      <c r="Y1882" s="7">
        <v>0</v>
      </c>
      <c r="Z1882" s="7">
        <v>0</v>
      </c>
      <c r="AA1882" s="7">
        <v>0</v>
      </c>
      <c r="AB1882" s="7">
        <v>0</v>
      </c>
      <c r="AC1882" s="7">
        <v>0</v>
      </c>
      <c r="AD1882" s="7">
        <v>0</v>
      </c>
      <c r="AE1882" s="7">
        <v>0</v>
      </c>
      <c r="AF1882" s="7">
        <v>0</v>
      </c>
      <c r="AG1882" s="7">
        <v>0</v>
      </c>
      <c r="AH1882" s="7">
        <v>0</v>
      </c>
    </row>
    <row r="1883" spans="1:34" ht="14.25" customHeight="1">
      <c r="A1883" s="27">
        <v>44348</v>
      </c>
      <c r="B1883" s="7" t="s">
        <v>1756</v>
      </c>
      <c r="C1883" s="7" t="s">
        <v>1863</v>
      </c>
      <c r="D1883" s="7" t="s">
        <v>734</v>
      </c>
      <c r="E1883" s="7" t="s">
        <v>1843</v>
      </c>
      <c r="F1883" s="7">
        <v>0</v>
      </c>
      <c r="G1883" s="7">
        <v>0</v>
      </c>
      <c r="H1883" s="7">
        <v>0</v>
      </c>
      <c r="I1883" s="7" t="s">
        <v>99</v>
      </c>
      <c r="J1883" s="7">
        <v>0</v>
      </c>
      <c r="K1883" s="7" t="s">
        <v>99</v>
      </c>
      <c r="L1883" s="7" t="s">
        <v>99</v>
      </c>
      <c r="M1883" s="7" t="s">
        <v>99</v>
      </c>
      <c r="N1883" s="7" t="s">
        <v>99</v>
      </c>
      <c r="O1883" s="7" t="s">
        <v>99</v>
      </c>
      <c r="P1883" s="7">
        <v>0</v>
      </c>
      <c r="Q1883" s="7">
        <v>0</v>
      </c>
      <c r="R1883" s="7">
        <v>0</v>
      </c>
      <c r="S1883" s="7">
        <v>0</v>
      </c>
      <c r="T1883" s="7">
        <v>0</v>
      </c>
      <c r="U1883" s="7">
        <v>0</v>
      </c>
      <c r="V1883" s="7">
        <v>0</v>
      </c>
      <c r="W1883" s="7">
        <v>0</v>
      </c>
      <c r="X1883" s="7">
        <v>0</v>
      </c>
      <c r="Y1883" s="7">
        <v>0</v>
      </c>
      <c r="Z1883" s="7">
        <v>0</v>
      </c>
      <c r="AA1883" s="7">
        <v>0</v>
      </c>
      <c r="AB1883" s="7">
        <v>0</v>
      </c>
      <c r="AC1883" s="7">
        <v>0</v>
      </c>
      <c r="AD1883" s="7">
        <v>0</v>
      </c>
      <c r="AE1883" s="7">
        <v>0</v>
      </c>
      <c r="AF1883" s="7">
        <v>0</v>
      </c>
      <c r="AG1883" s="7">
        <v>0</v>
      </c>
      <c r="AH1883" s="7">
        <v>0</v>
      </c>
    </row>
    <row r="1884" spans="1:34" ht="14.25" customHeight="1">
      <c r="A1884" s="27">
        <v>44348</v>
      </c>
      <c r="B1884" s="7" t="s">
        <v>1756</v>
      </c>
      <c r="C1884" s="7" t="s">
        <v>1863</v>
      </c>
      <c r="D1884" s="7" t="s">
        <v>734</v>
      </c>
      <c r="E1884" s="7" t="s">
        <v>943</v>
      </c>
      <c r="F1884" s="7">
        <v>0</v>
      </c>
      <c r="G1884" s="7">
        <v>0</v>
      </c>
      <c r="H1884" s="7">
        <v>0</v>
      </c>
      <c r="I1884" s="7" t="s">
        <v>99</v>
      </c>
      <c r="J1884" s="7">
        <v>0</v>
      </c>
      <c r="K1884" s="7" t="s">
        <v>99</v>
      </c>
      <c r="L1884" s="7" t="s">
        <v>99</v>
      </c>
      <c r="M1884" s="7" t="s">
        <v>99</v>
      </c>
      <c r="N1884" s="7" t="s">
        <v>99</v>
      </c>
      <c r="O1884" s="7" t="s">
        <v>99</v>
      </c>
      <c r="P1884" s="7">
        <v>0</v>
      </c>
      <c r="Q1884" s="7">
        <v>0</v>
      </c>
      <c r="R1884" s="7">
        <v>0</v>
      </c>
      <c r="S1884" s="7">
        <v>0</v>
      </c>
      <c r="T1884" s="7">
        <v>0</v>
      </c>
      <c r="U1884" s="7">
        <v>0</v>
      </c>
      <c r="V1884" s="7">
        <v>0</v>
      </c>
      <c r="W1884" s="7">
        <v>0</v>
      </c>
      <c r="X1884" s="7">
        <v>0</v>
      </c>
      <c r="Y1884" s="7">
        <v>0</v>
      </c>
      <c r="Z1884" s="7">
        <v>0</v>
      </c>
      <c r="AA1884" s="7">
        <v>0</v>
      </c>
      <c r="AB1884" s="7">
        <v>0</v>
      </c>
      <c r="AC1884" s="7">
        <v>0</v>
      </c>
      <c r="AD1884" s="7">
        <v>0</v>
      </c>
      <c r="AE1884" s="7">
        <v>0</v>
      </c>
      <c r="AF1884" s="7">
        <v>0</v>
      </c>
      <c r="AG1884" s="7">
        <v>0</v>
      </c>
      <c r="AH1884" s="7">
        <v>0</v>
      </c>
    </row>
    <row r="1885" spans="1:34" ht="14.25" customHeight="1">
      <c r="A1885" s="27">
        <v>44348</v>
      </c>
      <c r="B1885" s="7" t="s">
        <v>1756</v>
      </c>
      <c r="C1885" s="7" t="s">
        <v>1863</v>
      </c>
      <c r="D1885" s="7" t="s">
        <v>734</v>
      </c>
      <c r="E1885" s="7" t="s">
        <v>1861</v>
      </c>
      <c r="F1885" s="7">
        <v>0</v>
      </c>
      <c r="G1885" s="7">
        <v>0</v>
      </c>
      <c r="H1885" s="7">
        <v>0</v>
      </c>
      <c r="I1885" s="7" t="s">
        <v>99</v>
      </c>
      <c r="J1885" s="7">
        <v>0</v>
      </c>
      <c r="K1885" s="7" t="s">
        <v>99</v>
      </c>
      <c r="L1885" s="7" t="s">
        <v>99</v>
      </c>
      <c r="M1885" s="7" t="s">
        <v>99</v>
      </c>
      <c r="N1885" s="7" t="s">
        <v>99</v>
      </c>
      <c r="O1885" s="7" t="s">
        <v>99</v>
      </c>
      <c r="P1885" s="7">
        <v>0</v>
      </c>
      <c r="Q1885" s="7">
        <v>0</v>
      </c>
      <c r="R1885" s="7">
        <v>0</v>
      </c>
      <c r="S1885" s="7">
        <v>0</v>
      </c>
      <c r="T1885" s="7">
        <v>0</v>
      </c>
      <c r="U1885" s="7">
        <v>0</v>
      </c>
      <c r="V1885" s="7">
        <v>0</v>
      </c>
      <c r="W1885" s="7">
        <v>0</v>
      </c>
      <c r="X1885" s="7">
        <v>0</v>
      </c>
      <c r="Y1885" s="7">
        <v>0</v>
      </c>
      <c r="Z1885" s="7">
        <v>0</v>
      </c>
      <c r="AA1885" s="7">
        <v>0</v>
      </c>
      <c r="AB1885" s="7">
        <v>0</v>
      </c>
      <c r="AC1885" s="7">
        <v>0</v>
      </c>
      <c r="AD1885" s="7">
        <v>0</v>
      </c>
      <c r="AE1885" s="7">
        <v>0</v>
      </c>
      <c r="AF1885" s="7">
        <v>0</v>
      </c>
      <c r="AG1885" s="7">
        <v>0</v>
      </c>
      <c r="AH1885" s="7">
        <v>0</v>
      </c>
    </row>
    <row r="1886" spans="1:34" ht="14.25" customHeight="1">
      <c r="A1886" s="27">
        <v>44348</v>
      </c>
      <c r="B1886" s="7" t="s">
        <v>1756</v>
      </c>
      <c r="C1886" s="7" t="s">
        <v>1863</v>
      </c>
      <c r="D1886" s="7" t="s">
        <v>734</v>
      </c>
      <c r="E1886" s="7" t="s">
        <v>1862</v>
      </c>
      <c r="F1886" s="7">
        <v>0</v>
      </c>
      <c r="G1886" s="7">
        <v>0</v>
      </c>
      <c r="H1886" s="7">
        <v>0</v>
      </c>
      <c r="I1886" s="7" t="s">
        <v>99</v>
      </c>
      <c r="J1886" s="7">
        <v>0</v>
      </c>
      <c r="K1886" s="7" t="s">
        <v>99</v>
      </c>
      <c r="L1886" s="7" t="s">
        <v>99</v>
      </c>
      <c r="M1886" s="7" t="s">
        <v>99</v>
      </c>
      <c r="N1886" s="7" t="s">
        <v>99</v>
      </c>
      <c r="O1886" s="7" t="s">
        <v>99</v>
      </c>
      <c r="P1886" s="7">
        <v>0</v>
      </c>
      <c r="Q1886" s="7">
        <v>0</v>
      </c>
      <c r="R1886" s="7">
        <v>0</v>
      </c>
      <c r="S1886" s="7">
        <v>0</v>
      </c>
      <c r="T1886" s="7">
        <v>0</v>
      </c>
      <c r="U1886" s="7">
        <v>0</v>
      </c>
      <c r="V1886" s="7">
        <v>0</v>
      </c>
      <c r="W1886" s="7">
        <v>0</v>
      </c>
      <c r="X1886" s="7">
        <v>0</v>
      </c>
      <c r="Y1886" s="7">
        <v>0</v>
      </c>
      <c r="Z1886" s="7">
        <v>0</v>
      </c>
      <c r="AA1886" s="7">
        <v>0</v>
      </c>
      <c r="AB1886" s="7">
        <v>0</v>
      </c>
      <c r="AC1886" s="7">
        <v>0</v>
      </c>
      <c r="AD1886" s="7">
        <v>0</v>
      </c>
      <c r="AE1886" s="7">
        <v>0</v>
      </c>
      <c r="AF1886" s="7">
        <v>0</v>
      </c>
      <c r="AG1886" s="7">
        <v>0</v>
      </c>
      <c r="AH1886" s="7">
        <v>0</v>
      </c>
    </row>
    <row r="1887" spans="1:34" ht="14.25" customHeight="1">
      <c r="A1887" s="27">
        <v>44348</v>
      </c>
      <c r="B1887" s="7" t="s">
        <v>1756</v>
      </c>
      <c r="C1887" s="7" t="s">
        <v>1865</v>
      </c>
      <c r="D1887" s="7" t="s">
        <v>734</v>
      </c>
      <c r="E1887" s="7" t="s">
        <v>1843</v>
      </c>
      <c r="F1887" s="7">
        <v>0</v>
      </c>
      <c r="G1887" s="7">
        <v>0</v>
      </c>
      <c r="H1887" s="7">
        <v>0</v>
      </c>
      <c r="I1887" s="7" t="s">
        <v>99</v>
      </c>
      <c r="J1887" s="7">
        <v>0</v>
      </c>
      <c r="K1887" s="7" t="s">
        <v>99</v>
      </c>
      <c r="L1887" s="7" t="s">
        <v>99</v>
      </c>
      <c r="M1887" s="7" t="s">
        <v>99</v>
      </c>
      <c r="N1887" s="7" t="s">
        <v>99</v>
      </c>
      <c r="O1887" s="7" t="s">
        <v>99</v>
      </c>
      <c r="P1887" s="7">
        <v>0</v>
      </c>
      <c r="Q1887" s="7">
        <v>0</v>
      </c>
      <c r="R1887" s="7">
        <v>0</v>
      </c>
      <c r="S1887" s="7">
        <v>0</v>
      </c>
      <c r="T1887" s="7">
        <v>0</v>
      </c>
      <c r="U1887" s="7">
        <v>0</v>
      </c>
      <c r="V1887" s="7">
        <v>0</v>
      </c>
      <c r="W1887" s="7">
        <v>0</v>
      </c>
      <c r="X1887" s="7">
        <v>0</v>
      </c>
      <c r="Y1887" s="7">
        <v>0</v>
      </c>
      <c r="Z1887" s="7">
        <v>0</v>
      </c>
      <c r="AA1887" s="7">
        <v>0</v>
      </c>
      <c r="AB1887" s="7">
        <v>0</v>
      </c>
      <c r="AC1887" s="7">
        <v>0</v>
      </c>
      <c r="AD1887" s="7">
        <v>0</v>
      </c>
      <c r="AE1887" s="7">
        <v>0</v>
      </c>
      <c r="AF1887" s="7">
        <v>0</v>
      </c>
      <c r="AG1887" s="7">
        <v>0</v>
      </c>
      <c r="AH1887" s="7">
        <v>0</v>
      </c>
    </row>
    <row r="1888" spans="1:34" ht="14.25" customHeight="1">
      <c r="A1888" s="27">
        <v>44348</v>
      </c>
      <c r="B1888" s="7" t="s">
        <v>1756</v>
      </c>
      <c r="C1888" s="7" t="s">
        <v>1865</v>
      </c>
      <c r="D1888" s="7" t="s">
        <v>734</v>
      </c>
      <c r="E1888" s="7" t="s">
        <v>943</v>
      </c>
      <c r="F1888" s="7">
        <v>0</v>
      </c>
      <c r="G1888" s="7">
        <v>0</v>
      </c>
      <c r="H1888" s="7">
        <v>0</v>
      </c>
      <c r="I1888" s="7" t="s">
        <v>99</v>
      </c>
      <c r="J1888" s="7">
        <v>0</v>
      </c>
      <c r="K1888" s="7" t="s">
        <v>99</v>
      </c>
      <c r="L1888" s="7" t="s">
        <v>99</v>
      </c>
      <c r="M1888" s="7" t="s">
        <v>99</v>
      </c>
      <c r="N1888" s="7" t="s">
        <v>99</v>
      </c>
      <c r="O1888" s="7" t="s">
        <v>99</v>
      </c>
      <c r="P1888" s="7">
        <v>0</v>
      </c>
      <c r="Q1888" s="7">
        <v>0</v>
      </c>
      <c r="R1888" s="7">
        <v>0</v>
      </c>
      <c r="S1888" s="7">
        <v>0</v>
      </c>
      <c r="T1888" s="7">
        <v>0</v>
      </c>
      <c r="U1888" s="7">
        <v>0</v>
      </c>
      <c r="V1888" s="7">
        <v>0</v>
      </c>
      <c r="W1888" s="7">
        <v>0</v>
      </c>
      <c r="X1888" s="7">
        <v>0</v>
      </c>
      <c r="Y1888" s="7">
        <v>0</v>
      </c>
      <c r="Z1888" s="7">
        <v>0</v>
      </c>
      <c r="AA1888" s="7">
        <v>0</v>
      </c>
      <c r="AB1888" s="7">
        <v>0</v>
      </c>
      <c r="AC1888" s="7">
        <v>0</v>
      </c>
      <c r="AD1888" s="7">
        <v>0</v>
      </c>
      <c r="AE1888" s="7">
        <v>0</v>
      </c>
      <c r="AF1888" s="7">
        <v>0</v>
      </c>
      <c r="AG1888" s="7">
        <v>0</v>
      </c>
      <c r="AH1888" s="7">
        <v>0</v>
      </c>
    </row>
    <row r="1889" spans="1:34" ht="14.25" customHeight="1">
      <c r="A1889" s="27">
        <v>44348</v>
      </c>
      <c r="B1889" s="7" t="s">
        <v>1756</v>
      </c>
      <c r="C1889" s="7" t="s">
        <v>1865</v>
      </c>
      <c r="D1889" s="7" t="s">
        <v>734</v>
      </c>
      <c r="E1889" s="7" t="s">
        <v>1861</v>
      </c>
      <c r="F1889" s="7">
        <v>0</v>
      </c>
      <c r="G1889" s="7">
        <v>0</v>
      </c>
      <c r="H1889" s="7">
        <v>0</v>
      </c>
      <c r="I1889" s="7" t="s">
        <v>99</v>
      </c>
      <c r="J1889" s="7">
        <v>0</v>
      </c>
      <c r="K1889" s="7" t="s">
        <v>99</v>
      </c>
      <c r="L1889" s="7" t="s">
        <v>99</v>
      </c>
      <c r="M1889" s="7" t="s">
        <v>99</v>
      </c>
      <c r="N1889" s="7" t="s">
        <v>99</v>
      </c>
      <c r="O1889" s="7" t="s">
        <v>99</v>
      </c>
      <c r="P1889" s="7">
        <v>0</v>
      </c>
      <c r="Q1889" s="7">
        <v>0</v>
      </c>
      <c r="R1889" s="7">
        <v>0</v>
      </c>
      <c r="S1889" s="7">
        <v>0</v>
      </c>
      <c r="T1889" s="7">
        <v>0</v>
      </c>
      <c r="U1889" s="7">
        <v>0</v>
      </c>
      <c r="V1889" s="7">
        <v>0</v>
      </c>
      <c r="W1889" s="7">
        <v>0</v>
      </c>
      <c r="X1889" s="7">
        <v>0</v>
      </c>
      <c r="Y1889" s="7">
        <v>0</v>
      </c>
      <c r="Z1889" s="7">
        <v>0</v>
      </c>
      <c r="AA1889" s="7">
        <v>0</v>
      </c>
      <c r="AB1889" s="7">
        <v>0</v>
      </c>
      <c r="AC1889" s="7">
        <v>0</v>
      </c>
      <c r="AD1889" s="7">
        <v>0</v>
      </c>
      <c r="AE1889" s="7">
        <v>0</v>
      </c>
      <c r="AF1889" s="7">
        <v>0</v>
      </c>
      <c r="AG1889" s="7">
        <v>0</v>
      </c>
      <c r="AH1889" s="7">
        <v>0</v>
      </c>
    </row>
    <row r="1890" spans="1:34" ht="14.25" customHeight="1">
      <c r="A1890" s="27">
        <v>44348</v>
      </c>
      <c r="B1890" s="7" t="s">
        <v>1756</v>
      </c>
      <c r="C1890" s="7" t="s">
        <v>1865</v>
      </c>
      <c r="D1890" s="7" t="s">
        <v>734</v>
      </c>
      <c r="E1890" s="7" t="s">
        <v>1862</v>
      </c>
      <c r="F1890" s="7">
        <v>0</v>
      </c>
      <c r="G1890" s="7">
        <v>0</v>
      </c>
      <c r="H1890" s="7">
        <v>0</v>
      </c>
      <c r="I1890" s="7" t="s">
        <v>99</v>
      </c>
      <c r="J1890" s="7">
        <v>0</v>
      </c>
      <c r="K1890" s="7" t="s">
        <v>99</v>
      </c>
      <c r="L1890" s="7" t="s">
        <v>99</v>
      </c>
      <c r="M1890" s="7" t="s">
        <v>99</v>
      </c>
      <c r="N1890" s="7" t="s">
        <v>99</v>
      </c>
      <c r="O1890" s="7" t="s">
        <v>99</v>
      </c>
      <c r="P1890" s="7">
        <v>0</v>
      </c>
      <c r="Q1890" s="7">
        <v>0</v>
      </c>
      <c r="R1890" s="7">
        <v>0</v>
      </c>
      <c r="S1890" s="7">
        <v>0</v>
      </c>
      <c r="T1890" s="7">
        <v>0</v>
      </c>
      <c r="U1890" s="7">
        <v>0</v>
      </c>
      <c r="V1890" s="7">
        <v>0</v>
      </c>
      <c r="W1890" s="7">
        <v>0</v>
      </c>
      <c r="X1890" s="7">
        <v>0</v>
      </c>
      <c r="Y1890" s="7">
        <v>0</v>
      </c>
      <c r="Z1890" s="7">
        <v>0</v>
      </c>
      <c r="AA1890" s="7">
        <v>0</v>
      </c>
      <c r="AB1890" s="7">
        <v>0</v>
      </c>
      <c r="AC1890" s="7">
        <v>0</v>
      </c>
      <c r="AD1890" s="7">
        <v>0</v>
      </c>
      <c r="AE1890" s="7">
        <v>0</v>
      </c>
      <c r="AF1890" s="7">
        <v>0</v>
      </c>
      <c r="AG1890" s="7">
        <v>0</v>
      </c>
      <c r="AH1890" s="7">
        <v>0</v>
      </c>
    </row>
    <row r="1891" spans="1:34" ht="14.25" customHeight="1">
      <c r="A1891" s="27">
        <v>44348</v>
      </c>
      <c r="B1891" s="7" t="s">
        <v>1756</v>
      </c>
      <c r="C1891" s="7" t="s">
        <v>1865</v>
      </c>
      <c r="D1891" s="7" t="s">
        <v>1866</v>
      </c>
      <c r="E1891" s="7" t="s">
        <v>1843</v>
      </c>
      <c r="F1891" s="7">
        <v>0</v>
      </c>
      <c r="G1891" s="7">
        <v>0</v>
      </c>
      <c r="H1891" s="7">
        <v>0</v>
      </c>
      <c r="I1891" s="7" t="s">
        <v>99</v>
      </c>
      <c r="J1891" s="7">
        <v>0</v>
      </c>
      <c r="K1891" s="7" t="s">
        <v>99</v>
      </c>
      <c r="L1891" s="7" t="s">
        <v>99</v>
      </c>
      <c r="M1891" s="7" t="s">
        <v>99</v>
      </c>
      <c r="N1891" s="7" t="s">
        <v>99</v>
      </c>
      <c r="O1891" s="7" t="s">
        <v>99</v>
      </c>
      <c r="P1891" s="7">
        <v>0</v>
      </c>
      <c r="Q1891" s="7">
        <v>0</v>
      </c>
      <c r="R1891" s="7">
        <v>0</v>
      </c>
      <c r="S1891" s="7">
        <v>0</v>
      </c>
      <c r="T1891" s="7">
        <v>0</v>
      </c>
      <c r="U1891" s="7">
        <v>0</v>
      </c>
      <c r="V1891" s="7">
        <v>0</v>
      </c>
      <c r="W1891" s="7">
        <v>0</v>
      </c>
      <c r="X1891" s="7">
        <v>0</v>
      </c>
      <c r="Y1891" s="7">
        <v>0</v>
      </c>
      <c r="Z1891" s="7">
        <v>0</v>
      </c>
      <c r="AA1891" s="7">
        <v>0</v>
      </c>
      <c r="AB1891" s="7">
        <v>0</v>
      </c>
      <c r="AC1891" s="7">
        <v>0</v>
      </c>
      <c r="AD1891" s="7">
        <v>0</v>
      </c>
      <c r="AE1891" s="7">
        <v>0</v>
      </c>
      <c r="AF1891" s="7">
        <v>0</v>
      </c>
      <c r="AG1891" s="7">
        <v>0</v>
      </c>
      <c r="AH1891" s="7">
        <v>0</v>
      </c>
    </row>
    <row r="1892" spans="1:34" ht="14.25" customHeight="1">
      <c r="A1892" s="27">
        <v>44348</v>
      </c>
      <c r="B1892" s="7" t="s">
        <v>1756</v>
      </c>
      <c r="C1892" s="7" t="s">
        <v>1865</v>
      </c>
      <c r="D1892" s="7" t="s">
        <v>1866</v>
      </c>
      <c r="E1892" s="7" t="s">
        <v>943</v>
      </c>
      <c r="F1892" s="7">
        <v>0</v>
      </c>
      <c r="G1892" s="7">
        <v>0</v>
      </c>
      <c r="H1892" s="7">
        <v>0</v>
      </c>
      <c r="I1892" s="7" t="s">
        <v>99</v>
      </c>
      <c r="J1892" s="7">
        <v>0</v>
      </c>
      <c r="K1892" s="7" t="s">
        <v>99</v>
      </c>
      <c r="L1892" s="7" t="s">
        <v>99</v>
      </c>
      <c r="M1892" s="7" t="s">
        <v>99</v>
      </c>
      <c r="N1892" s="7" t="s">
        <v>99</v>
      </c>
      <c r="O1892" s="7" t="s">
        <v>99</v>
      </c>
      <c r="P1892" s="7">
        <v>0</v>
      </c>
      <c r="Q1892" s="7">
        <v>0</v>
      </c>
      <c r="R1892" s="7">
        <v>0</v>
      </c>
      <c r="S1892" s="7">
        <v>0</v>
      </c>
      <c r="T1892" s="7">
        <v>0</v>
      </c>
      <c r="U1892" s="7">
        <v>0</v>
      </c>
      <c r="V1892" s="7">
        <v>0</v>
      </c>
      <c r="W1892" s="7">
        <v>0</v>
      </c>
      <c r="X1892" s="7">
        <v>0</v>
      </c>
      <c r="Y1892" s="7">
        <v>0</v>
      </c>
      <c r="Z1892" s="7">
        <v>0</v>
      </c>
      <c r="AA1892" s="7">
        <v>0</v>
      </c>
      <c r="AB1892" s="7">
        <v>0</v>
      </c>
      <c r="AC1892" s="7">
        <v>0</v>
      </c>
      <c r="AD1892" s="7">
        <v>0</v>
      </c>
      <c r="AE1892" s="7">
        <v>0</v>
      </c>
      <c r="AF1892" s="7">
        <v>0</v>
      </c>
      <c r="AG1892" s="7">
        <v>0</v>
      </c>
      <c r="AH1892" s="7">
        <v>0</v>
      </c>
    </row>
    <row r="1893" spans="1:34" ht="14.25" customHeight="1">
      <c r="A1893" s="27">
        <v>44348</v>
      </c>
      <c r="B1893" s="7" t="s">
        <v>1756</v>
      </c>
      <c r="C1893" s="7" t="s">
        <v>1865</v>
      </c>
      <c r="D1893" s="7" t="s">
        <v>1866</v>
      </c>
      <c r="E1893" s="7" t="s">
        <v>1861</v>
      </c>
      <c r="F1893" s="7">
        <v>0</v>
      </c>
      <c r="G1893" s="7">
        <v>0</v>
      </c>
      <c r="H1893" s="7">
        <v>0</v>
      </c>
      <c r="I1893" s="7" t="s">
        <v>99</v>
      </c>
      <c r="J1893" s="7">
        <v>0</v>
      </c>
      <c r="K1893" s="7" t="s">
        <v>99</v>
      </c>
      <c r="L1893" s="7" t="s">
        <v>99</v>
      </c>
      <c r="M1893" s="7" t="s">
        <v>99</v>
      </c>
      <c r="N1893" s="7" t="s">
        <v>99</v>
      </c>
      <c r="O1893" s="7" t="s">
        <v>99</v>
      </c>
      <c r="P1893" s="7">
        <v>0</v>
      </c>
      <c r="Q1893" s="7">
        <v>0</v>
      </c>
      <c r="R1893" s="7">
        <v>0</v>
      </c>
      <c r="S1893" s="7">
        <v>0</v>
      </c>
      <c r="T1893" s="7">
        <v>0</v>
      </c>
      <c r="U1893" s="7">
        <v>0</v>
      </c>
      <c r="V1893" s="7">
        <v>0</v>
      </c>
      <c r="W1893" s="7">
        <v>0</v>
      </c>
      <c r="X1893" s="7">
        <v>0</v>
      </c>
      <c r="Y1893" s="7">
        <v>0</v>
      </c>
      <c r="Z1893" s="7">
        <v>0</v>
      </c>
      <c r="AA1893" s="7">
        <v>0</v>
      </c>
      <c r="AB1893" s="7">
        <v>0</v>
      </c>
      <c r="AC1893" s="7">
        <v>0</v>
      </c>
      <c r="AD1893" s="7">
        <v>0</v>
      </c>
      <c r="AE1893" s="7">
        <v>0</v>
      </c>
      <c r="AF1893" s="7">
        <v>0</v>
      </c>
      <c r="AG1893" s="7">
        <v>0</v>
      </c>
      <c r="AH1893" s="7">
        <v>0</v>
      </c>
    </row>
    <row r="1894" spans="1:34" ht="14.25" customHeight="1">
      <c r="A1894" s="27">
        <v>44348</v>
      </c>
      <c r="B1894" s="7" t="s">
        <v>1756</v>
      </c>
      <c r="C1894" s="7" t="s">
        <v>1865</v>
      </c>
      <c r="D1894" s="7" t="s">
        <v>1866</v>
      </c>
      <c r="E1894" s="7" t="s">
        <v>1862</v>
      </c>
      <c r="F1894" s="7">
        <v>0</v>
      </c>
      <c r="G1894" s="7">
        <v>0</v>
      </c>
      <c r="H1894" s="7">
        <v>0</v>
      </c>
      <c r="I1894" s="7" t="s">
        <v>99</v>
      </c>
      <c r="J1894" s="7">
        <v>0</v>
      </c>
      <c r="K1894" s="7" t="s">
        <v>99</v>
      </c>
      <c r="L1894" s="7" t="s">
        <v>99</v>
      </c>
      <c r="M1894" s="7" t="s">
        <v>99</v>
      </c>
      <c r="N1894" s="7" t="s">
        <v>99</v>
      </c>
      <c r="O1894" s="7" t="s">
        <v>99</v>
      </c>
      <c r="P1894" s="7">
        <v>0</v>
      </c>
      <c r="Q1894" s="7">
        <v>0</v>
      </c>
      <c r="R1894" s="7">
        <v>0</v>
      </c>
      <c r="S1894" s="7">
        <v>0</v>
      </c>
      <c r="T1894" s="7">
        <v>0</v>
      </c>
      <c r="U1894" s="7">
        <v>0</v>
      </c>
      <c r="V1894" s="7">
        <v>0</v>
      </c>
      <c r="W1894" s="7">
        <v>0</v>
      </c>
      <c r="X1894" s="7">
        <v>0</v>
      </c>
      <c r="Y1894" s="7">
        <v>0</v>
      </c>
      <c r="Z1894" s="7">
        <v>0</v>
      </c>
      <c r="AA1894" s="7">
        <v>0</v>
      </c>
      <c r="AB1894" s="7">
        <v>0</v>
      </c>
      <c r="AC1894" s="7">
        <v>0</v>
      </c>
      <c r="AD1894" s="7">
        <v>0</v>
      </c>
      <c r="AE1894" s="7">
        <v>0</v>
      </c>
      <c r="AF1894" s="7">
        <v>0</v>
      </c>
      <c r="AG1894" s="7">
        <v>0</v>
      </c>
      <c r="AH1894" s="7">
        <v>0</v>
      </c>
    </row>
    <row r="1895" spans="1:34" ht="14.25" customHeight="1">
      <c r="A1895" s="27">
        <v>44348</v>
      </c>
      <c r="B1895" s="7" t="s">
        <v>1756</v>
      </c>
      <c r="C1895" s="7" t="s">
        <v>1865</v>
      </c>
      <c r="D1895" s="7" t="s">
        <v>1374</v>
      </c>
      <c r="E1895" s="7" t="s">
        <v>1843</v>
      </c>
      <c r="F1895" s="7">
        <v>0</v>
      </c>
      <c r="G1895" s="7">
        <v>0</v>
      </c>
      <c r="H1895" s="7">
        <v>0</v>
      </c>
      <c r="I1895" s="7" t="s">
        <v>99</v>
      </c>
      <c r="J1895" s="7">
        <v>0</v>
      </c>
      <c r="K1895" s="7" t="s">
        <v>99</v>
      </c>
      <c r="L1895" s="7" t="s">
        <v>99</v>
      </c>
      <c r="M1895" s="7" t="s">
        <v>99</v>
      </c>
      <c r="N1895" s="7" t="s">
        <v>99</v>
      </c>
      <c r="O1895" s="7" t="s">
        <v>99</v>
      </c>
      <c r="P1895" s="7">
        <v>0</v>
      </c>
      <c r="Q1895" s="7">
        <v>0</v>
      </c>
      <c r="R1895" s="7">
        <v>0</v>
      </c>
      <c r="S1895" s="7">
        <v>0</v>
      </c>
      <c r="T1895" s="7">
        <v>0</v>
      </c>
      <c r="U1895" s="7">
        <v>0</v>
      </c>
      <c r="V1895" s="7">
        <v>0</v>
      </c>
      <c r="W1895" s="7">
        <v>0</v>
      </c>
      <c r="X1895" s="7">
        <v>0</v>
      </c>
      <c r="Y1895" s="7">
        <v>0</v>
      </c>
      <c r="Z1895" s="7">
        <v>0</v>
      </c>
      <c r="AA1895" s="7">
        <v>0</v>
      </c>
      <c r="AB1895" s="7">
        <v>0</v>
      </c>
      <c r="AC1895" s="7">
        <v>0</v>
      </c>
      <c r="AD1895" s="7">
        <v>0</v>
      </c>
      <c r="AE1895" s="7">
        <v>0</v>
      </c>
      <c r="AF1895" s="7">
        <v>0</v>
      </c>
      <c r="AG1895" s="7">
        <v>0</v>
      </c>
      <c r="AH1895" s="7">
        <v>0</v>
      </c>
    </row>
    <row r="1896" spans="1:34" ht="14.25" customHeight="1">
      <c r="A1896" s="27">
        <v>44348</v>
      </c>
      <c r="B1896" s="7" t="s">
        <v>1756</v>
      </c>
      <c r="C1896" s="7" t="s">
        <v>1865</v>
      </c>
      <c r="D1896" s="7" t="s">
        <v>1374</v>
      </c>
      <c r="E1896" s="7" t="s">
        <v>943</v>
      </c>
      <c r="F1896" s="7">
        <v>0</v>
      </c>
      <c r="G1896" s="7">
        <v>0</v>
      </c>
      <c r="H1896" s="7">
        <v>0</v>
      </c>
      <c r="I1896" s="7" t="s">
        <v>99</v>
      </c>
      <c r="J1896" s="7">
        <v>0</v>
      </c>
      <c r="K1896" s="7" t="s">
        <v>99</v>
      </c>
      <c r="L1896" s="7" t="s">
        <v>99</v>
      </c>
      <c r="M1896" s="7" t="s">
        <v>99</v>
      </c>
      <c r="N1896" s="7" t="s">
        <v>99</v>
      </c>
      <c r="O1896" s="7" t="s">
        <v>99</v>
      </c>
      <c r="P1896" s="7">
        <v>0</v>
      </c>
      <c r="Q1896" s="7">
        <v>0</v>
      </c>
      <c r="R1896" s="7">
        <v>0</v>
      </c>
      <c r="S1896" s="7">
        <v>0</v>
      </c>
      <c r="T1896" s="7">
        <v>0</v>
      </c>
      <c r="U1896" s="7">
        <v>0</v>
      </c>
      <c r="V1896" s="7">
        <v>0</v>
      </c>
      <c r="W1896" s="7">
        <v>0</v>
      </c>
      <c r="X1896" s="7">
        <v>0</v>
      </c>
      <c r="Y1896" s="7">
        <v>0</v>
      </c>
      <c r="Z1896" s="7">
        <v>0</v>
      </c>
      <c r="AA1896" s="7">
        <v>0</v>
      </c>
      <c r="AB1896" s="7">
        <v>0</v>
      </c>
      <c r="AC1896" s="7">
        <v>0</v>
      </c>
      <c r="AD1896" s="7">
        <v>0</v>
      </c>
      <c r="AE1896" s="7">
        <v>0</v>
      </c>
      <c r="AF1896" s="7">
        <v>0</v>
      </c>
      <c r="AG1896" s="7">
        <v>0</v>
      </c>
      <c r="AH1896" s="7">
        <v>0</v>
      </c>
    </row>
    <row r="1897" spans="1:34" ht="14.25" customHeight="1">
      <c r="A1897" s="27">
        <v>44348</v>
      </c>
      <c r="B1897" s="7" t="s">
        <v>1756</v>
      </c>
      <c r="C1897" s="7" t="s">
        <v>1865</v>
      </c>
      <c r="D1897" s="7" t="s">
        <v>1374</v>
      </c>
      <c r="E1897" s="7" t="s">
        <v>1861</v>
      </c>
      <c r="F1897" s="7">
        <v>0</v>
      </c>
      <c r="G1897" s="7">
        <v>0</v>
      </c>
      <c r="H1897" s="7">
        <v>0</v>
      </c>
      <c r="I1897" s="7" t="s">
        <v>99</v>
      </c>
      <c r="J1897" s="7">
        <v>0</v>
      </c>
      <c r="K1897" s="7" t="s">
        <v>99</v>
      </c>
      <c r="L1897" s="7" t="s">
        <v>99</v>
      </c>
      <c r="M1897" s="7" t="s">
        <v>99</v>
      </c>
      <c r="N1897" s="7" t="s">
        <v>99</v>
      </c>
      <c r="O1897" s="7" t="s">
        <v>99</v>
      </c>
      <c r="P1897" s="7">
        <v>0</v>
      </c>
      <c r="Q1897" s="7">
        <v>0</v>
      </c>
      <c r="R1897" s="7">
        <v>0</v>
      </c>
      <c r="S1897" s="7">
        <v>0</v>
      </c>
      <c r="T1897" s="7">
        <v>0</v>
      </c>
      <c r="U1897" s="7">
        <v>0</v>
      </c>
      <c r="V1897" s="7">
        <v>0</v>
      </c>
      <c r="W1897" s="7">
        <v>0</v>
      </c>
      <c r="X1897" s="7">
        <v>0</v>
      </c>
      <c r="Y1897" s="7">
        <v>0</v>
      </c>
      <c r="Z1897" s="7">
        <v>0</v>
      </c>
      <c r="AA1897" s="7">
        <v>0</v>
      </c>
      <c r="AB1897" s="7">
        <v>0</v>
      </c>
      <c r="AC1897" s="7">
        <v>0</v>
      </c>
      <c r="AD1897" s="7">
        <v>0</v>
      </c>
      <c r="AE1897" s="7">
        <v>0</v>
      </c>
      <c r="AF1897" s="7">
        <v>0</v>
      </c>
      <c r="AG1897" s="7">
        <v>0</v>
      </c>
      <c r="AH1897" s="7">
        <v>0</v>
      </c>
    </row>
    <row r="1898" spans="1:34" ht="14.25" customHeight="1">
      <c r="A1898" s="27">
        <v>44348</v>
      </c>
      <c r="B1898" s="7" t="s">
        <v>1756</v>
      </c>
      <c r="C1898" s="7" t="s">
        <v>1865</v>
      </c>
      <c r="D1898" s="7" t="s">
        <v>1374</v>
      </c>
      <c r="E1898" s="7" t="s">
        <v>1862</v>
      </c>
      <c r="F1898" s="7">
        <v>0</v>
      </c>
      <c r="G1898" s="7">
        <v>0</v>
      </c>
      <c r="H1898" s="7">
        <v>0</v>
      </c>
      <c r="I1898" s="7" t="s">
        <v>99</v>
      </c>
      <c r="J1898" s="7">
        <v>0</v>
      </c>
      <c r="K1898" s="7" t="s">
        <v>99</v>
      </c>
      <c r="L1898" s="7" t="s">
        <v>99</v>
      </c>
      <c r="M1898" s="7" t="s">
        <v>99</v>
      </c>
      <c r="N1898" s="7" t="s">
        <v>99</v>
      </c>
      <c r="O1898" s="7" t="s">
        <v>99</v>
      </c>
      <c r="P1898" s="7">
        <v>0</v>
      </c>
      <c r="Q1898" s="7">
        <v>0</v>
      </c>
      <c r="R1898" s="7">
        <v>0</v>
      </c>
      <c r="S1898" s="7">
        <v>0</v>
      </c>
      <c r="T1898" s="7">
        <v>0</v>
      </c>
      <c r="U1898" s="7">
        <v>0</v>
      </c>
      <c r="V1898" s="7">
        <v>0</v>
      </c>
      <c r="W1898" s="7">
        <v>0</v>
      </c>
      <c r="X1898" s="7">
        <v>0</v>
      </c>
      <c r="Y1898" s="7">
        <v>0</v>
      </c>
      <c r="Z1898" s="7">
        <v>0</v>
      </c>
      <c r="AA1898" s="7">
        <v>0</v>
      </c>
      <c r="AB1898" s="7">
        <v>0</v>
      </c>
      <c r="AC1898" s="7">
        <v>0</v>
      </c>
      <c r="AD1898" s="7">
        <v>0</v>
      </c>
      <c r="AE1898" s="7">
        <v>0</v>
      </c>
      <c r="AF1898" s="7">
        <v>0</v>
      </c>
      <c r="AG1898" s="7">
        <v>0</v>
      </c>
      <c r="AH1898" s="7">
        <v>0</v>
      </c>
    </row>
    <row r="1899" spans="1:34" ht="14.25" customHeight="1">
      <c r="A1899" s="27">
        <v>44348</v>
      </c>
      <c r="B1899" s="7" t="s">
        <v>1756</v>
      </c>
      <c r="C1899" s="7" t="s">
        <v>405</v>
      </c>
      <c r="D1899" s="7" t="s">
        <v>734</v>
      </c>
      <c r="E1899" s="7" t="s">
        <v>1843</v>
      </c>
      <c r="F1899" s="7">
        <v>0</v>
      </c>
      <c r="G1899" s="7">
        <v>0</v>
      </c>
      <c r="H1899" s="7">
        <v>0</v>
      </c>
      <c r="I1899" s="7" t="s">
        <v>99</v>
      </c>
      <c r="J1899" s="7">
        <v>0</v>
      </c>
      <c r="K1899" s="7" t="s">
        <v>99</v>
      </c>
      <c r="L1899" s="7" t="s">
        <v>99</v>
      </c>
      <c r="M1899" s="7" t="s">
        <v>99</v>
      </c>
      <c r="N1899" s="7" t="s">
        <v>99</v>
      </c>
      <c r="O1899" s="7" t="s">
        <v>99</v>
      </c>
      <c r="P1899" s="7">
        <v>0</v>
      </c>
      <c r="Q1899" s="7">
        <v>0</v>
      </c>
      <c r="R1899" s="7">
        <v>0</v>
      </c>
      <c r="S1899" s="7">
        <v>0</v>
      </c>
      <c r="T1899" s="7">
        <v>0</v>
      </c>
      <c r="U1899" s="7">
        <v>0</v>
      </c>
      <c r="V1899" s="7">
        <v>0</v>
      </c>
      <c r="W1899" s="7">
        <v>0</v>
      </c>
      <c r="X1899" s="7">
        <v>0</v>
      </c>
      <c r="Y1899" s="7">
        <v>0</v>
      </c>
      <c r="Z1899" s="7">
        <v>0</v>
      </c>
      <c r="AA1899" s="7">
        <v>0</v>
      </c>
      <c r="AB1899" s="7">
        <v>0</v>
      </c>
      <c r="AC1899" s="7">
        <v>0</v>
      </c>
      <c r="AD1899" s="7">
        <v>0</v>
      </c>
      <c r="AE1899" s="7">
        <v>0</v>
      </c>
      <c r="AF1899" s="7">
        <v>0</v>
      </c>
      <c r="AG1899" s="7">
        <v>0</v>
      </c>
      <c r="AH1899" s="7">
        <v>0</v>
      </c>
    </row>
    <row r="1900" spans="1:34" ht="14.25" customHeight="1">
      <c r="A1900" s="27">
        <v>44348</v>
      </c>
      <c r="B1900" s="7" t="s">
        <v>1756</v>
      </c>
      <c r="C1900" s="7" t="s">
        <v>405</v>
      </c>
      <c r="D1900" s="7" t="s">
        <v>734</v>
      </c>
      <c r="E1900" s="7" t="s">
        <v>943</v>
      </c>
      <c r="F1900" s="7">
        <v>0</v>
      </c>
      <c r="G1900" s="7">
        <v>0</v>
      </c>
      <c r="H1900" s="7">
        <v>0</v>
      </c>
      <c r="I1900" s="7" t="s">
        <v>99</v>
      </c>
      <c r="J1900" s="7">
        <v>0</v>
      </c>
      <c r="K1900" s="7" t="s">
        <v>99</v>
      </c>
      <c r="L1900" s="7" t="s">
        <v>99</v>
      </c>
      <c r="M1900" s="7" t="s">
        <v>99</v>
      </c>
      <c r="N1900" s="7" t="s">
        <v>99</v>
      </c>
      <c r="O1900" s="7" t="s">
        <v>99</v>
      </c>
      <c r="P1900" s="7">
        <v>0</v>
      </c>
      <c r="Q1900" s="7">
        <v>0</v>
      </c>
      <c r="R1900" s="7">
        <v>0</v>
      </c>
      <c r="S1900" s="7">
        <v>0</v>
      </c>
      <c r="T1900" s="7">
        <v>0</v>
      </c>
      <c r="U1900" s="7">
        <v>0</v>
      </c>
      <c r="V1900" s="7">
        <v>0</v>
      </c>
      <c r="W1900" s="7">
        <v>0</v>
      </c>
      <c r="X1900" s="7">
        <v>0</v>
      </c>
      <c r="Y1900" s="7">
        <v>0</v>
      </c>
      <c r="Z1900" s="7">
        <v>0</v>
      </c>
      <c r="AA1900" s="7">
        <v>0</v>
      </c>
      <c r="AB1900" s="7">
        <v>0</v>
      </c>
      <c r="AC1900" s="7">
        <v>0</v>
      </c>
      <c r="AD1900" s="7">
        <v>0</v>
      </c>
      <c r="AE1900" s="7">
        <v>0</v>
      </c>
      <c r="AF1900" s="7">
        <v>0</v>
      </c>
      <c r="AG1900" s="7">
        <v>0</v>
      </c>
      <c r="AH1900" s="7">
        <v>0</v>
      </c>
    </row>
    <row r="1901" spans="1:34" ht="14.25" customHeight="1">
      <c r="A1901" s="27">
        <v>44348</v>
      </c>
      <c r="B1901" s="7" t="s">
        <v>1756</v>
      </c>
      <c r="C1901" s="7" t="s">
        <v>405</v>
      </c>
      <c r="D1901" s="7" t="s">
        <v>734</v>
      </c>
      <c r="E1901" s="7" t="s">
        <v>1861</v>
      </c>
      <c r="F1901" s="7">
        <v>0</v>
      </c>
      <c r="G1901" s="7">
        <v>0</v>
      </c>
      <c r="H1901" s="7">
        <v>0</v>
      </c>
      <c r="I1901" s="7" t="s">
        <v>99</v>
      </c>
      <c r="J1901" s="7">
        <v>0</v>
      </c>
      <c r="K1901" s="7" t="s">
        <v>99</v>
      </c>
      <c r="L1901" s="7" t="s">
        <v>99</v>
      </c>
      <c r="M1901" s="7" t="s">
        <v>99</v>
      </c>
      <c r="N1901" s="7" t="s">
        <v>99</v>
      </c>
      <c r="O1901" s="7" t="s">
        <v>99</v>
      </c>
      <c r="P1901" s="7">
        <v>0</v>
      </c>
      <c r="Q1901" s="7">
        <v>0</v>
      </c>
      <c r="R1901" s="7">
        <v>0</v>
      </c>
      <c r="S1901" s="7">
        <v>0</v>
      </c>
      <c r="T1901" s="7">
        <v>0</v>
      </c>
      <c r="U1901" s="7">
        <v>0</v>
      </c>
      <c r="V1901" s="7">
        <v>0</v>
      </c>
      <c r="W1901" s="7">
        <v>0</v>
      </c>
      <c r="X1901" s="7">
        <v>0</v>
      </c>
      <c r="Y1901" s="7">
        <v>0</v>
      </c>
      <c r="Z1901" s="7">
        <v>0</v>
      </c>
      <c r="AA1901" s="7">
        <v>0</v>
      </c>
      <c r="AB1901" s="7">
        <v>0</v>
      </c>
      <c r="AC1901" s="7">
        <v>0</v>
      </c>
      <c r="AD1901" s="7">
        <v>0</v>
      </c>
      <c r="AE1901" s="7">
        <v>0</v>
      </c>
      <c r="AF1901" s="7">
        <v>0</v>
      </c>
      <c r="AG1901" s="7">
        <v>0</v>
      </c>
      <c r="AH1901" s="7">
        <v>0</v>
      </c>
    </row>
    <row r="1902" spans="1:34" ht="14.25" customHeight="1">
      <c r="A1902" s="27">
        <v>44348</v>
      </c>
      <c r="B1902" s="7" t="s">
        <v>1756</v>
      </c>
      <c r="C1902" s="7" t="s">
        <v>405</v>
      </c>
      <c r="D1902" s="7" t="s">
        <v>734</v>
      </c>
      <c r="E1902" s="7" t="s">
        <v>1862</v>
      </c>
      <c r="F1902" s="7">
        <v>0</v>
      </c>
      <c r="G1902" s="7">
        <v>0</v>
      </c>
      <c r="H1902" s="7">
        <v>0</v>
      </c>
      <c r="I1902" s="7" t="s">
        <v>99</v>
      </c>
      <c r="J1902" s="7">
        <v>0</v>
      </c>
      <c r="K1902" s="7" t="s">
        <v>99</v>
      </c>
      <c r="L1902" s="7" t="s">
        <v>99</v>
      </c>
      <c r="M1902" s="7" t="s">
        <v>99</v>
      </c>
      <c r="N1902" s="7" t="s">
        <v>99</v>
      </c>
      <c r="O1902" s="7" t="s">
        <v>99</v>
      </c>
      <c r="P1902" s="7">
        <v>0</v>
      </c>
      <c r="Q1902" s="7">
        <v>0</v>
      </c>
      <c r="R1902" s="7">
        <v>0</v>
      </c>
      <c r="S1902" s="7">
        <v>0</v>
      </c>
      <c r="T1902" s="7">
        <v>0</v>
      </c>
      <c r="U1902" s="7">
        <v>0</v>
      </c>
      <c r="V1902" s="7">
        <v>0</v>
      </c>
      <c r="W1902" s="7">
        <v>0</v>
      </c>
      <c r="X1902" s="7">
        <v>0</v>
      </c>
      <c r="Y1902" s="7">
        <v>0</v>
      </c>
      <c r="Z1902" s="7">
        <v>0</v>
      </c>
      <c r="AA1902" s="7">
        <v>0</v>
      </c>
      <c r="AB1902" s="7">
        <v>0</v>
      </c>
      <c r="AC1902" s="7">
        <v>0</v>
      </c>
      <c r="AD1902" s="7">
        <v>0</v>
      </c>
      <c r="AE1902" s="7">
        <v>0</v>
      </c>
      <c r="AF1902" s="7">
        <v>0</v>
      </c>
      <c r="AG1902" s="7">
        <v>0</v>
      </c>
      <c r="AH1902" s="7">
        <v>0</v>
      </c>
    </row>
    <row r="1903" spans="1:34">
      <c r="A1903" s="27">
        <v>44348</v>
      </c>
      <c r="B1903" s="7" t="s">
        <v>1509</v>
      </c>
      <c r="C1903" s="7" t="s">
        <v>1151</v>
      </c>
      <c r="D1903" s="7" t="s">
        <v>734</v>
      </c>
      <c r="E1903" s="7" t="s">
        <v>1843</v>
      </c>
      <c r="F1903" s="7">
        <v>0</v>
      </c>
      <c r="G1903" s="7">
        <v>0</v>
      </c>
      <c r="H1903" s="7">
        <v>0</v>
      </c>
      <c r="I1903" s="7" t="s">
        <v>99</v>
      </c>
      <c r="J1903" s="7">
        <v>0</v>
      </c>
      <c r="K1903" s="7" t="s">
        <v>99</v>
      </c>
      <c r="L1903" s="7" t="s">
        <v>99</v>
      </c>
      <c r="M1903" s="7" t="s">
        <v>99</v>
      </c>
      <c r="N1903" s="7" t="s">
        <v>99</v>
      </c>
      <c r="O1903" s="7" t="s">
        <v>99</v>
      </c>
      <c r="P1903" s="7">
        <v>0</v>
      </c>
      <c r="Q1903" s="7">
        <v>0</v>
      </c>
      <c r="R1903" s="7">
        <v>0</v>
      </c>
      <c r="S1903" s="7">
        <v>0</v>
      </c>
      <c r="T1903" s="7">
        <v>0</v>
      </c>
      <c r="U1903" s="7">
        <v>0</v>
      </c>
      <c r="V1903" s="7">
        <v>0</v>
      </c>
      <c r="W1903" s="7">
        <v>0</v>
      </c>
      <c r="X1903" s="7">
        <v>0</v>
      </c>
      <c r="Y1903" s="7">
        <v>0</v>
      </c>
      <c r="Z1903" s="7">
        <v>0</v>
      </c>
      <c r="AA1903" s="7">
        <v>0</v>
      </c>
      <c r="AB1903" s="7">
        <v>0</v>
      </c>
      <c r="AC1903" s="7">
        <v>0</v>
      </c>
      <c r="AD1903" s="7">
        <v>0</v>
      </c>
      <c r="AE1903" s="7">
        <v>0</v>
      </c>
      <c r="AF1903" s="7">
        <v>0</v>
      </c>
      <c r="AG1903" s="7">
        <v>0</v>
      </c>
      <c r="AH1903" s="7">
        <v>0</v>
      </c>
    </row>
    <row r="1904" spans="1:34">
      <c r="A1904" s="27">
        <v>44348</v>
      </c>
      <c r="B1904" s="7" t="s">
        <v>1509</v>
      </c>
      <c r="C1904" s="7" t="s">
        <v>1151</v>
      </c>
      <c r="D1904" s="7" t="s">
        <v>734</v>
      </c>
      <c r="E1904" s="7" t="s">
        <v>943</v>
      </c>
      <c r="F1904" s="7">
        <v>0</v>
      </c>
      <c r="G1904" s="7">
        <v>0</v>
      </c>
      <c r="H1904" s="7">
        <v>0</v>
      </c>
      <c r="I1904" s="7" t="s">
        <v>99</v>
      </c>
      <c r="J1904" s="7">
        <v>0</v>
      </c>
      <c r="K1904" s="7" t="s">
        <v>99</v>
      </c>
      <c r="L1904" s="7" t="s">
        <v>99</v>
      </c>
      <c r="M1904" s="7" t="s">
        <v>99</v>
      </c>
      <c r="N1904" s="7" t="s">
        <v>99</v>
      </c>
      <c r="O1904" s="7" t="s">
        <v>99</v>
      </c>
      <c r="P1904" s="7">
        <v>0</v>
      </c>
      <c r="Q1904" s="7">
        <v>0</v>
      </c>
      <c r="R1904" s="7">
        <v>0</v>
      </c>
      <c r="S1904" s="7">
        <v>0</v>
      </c>
      <c r="T1904" s="7">
        <v>0</v>
      </c>
      <c r="U1904" s="7">
        <v>0</v>
      </c>
      <c r="V1904" s="7">
        <v>0</v>
      </c>
      <c r="W1904" s="7">
        <v>0</v>
      </c>
      <c r="X1904" s="7">
        <v>0</v>
      </c>
      <c r="Y1904" s="7">
        <v>0</v>
      </c>
      <c r="Z1904" s="7">
        <v>0</v>
      </c>
      <c r="AA1904" s="7">
        <v>0</v>
      </c>
      <c r="AB1904" s="7">
        <v>0</v>
      </c>
      <c r="AC1904" s="7">
        <v>0</v>
      </c>
      <c r="AD1904" s="7">
        <v>0</v>
      </c>
      <c r="AE1904" s="7">
        <v>0</v>
      </c>
      <c r="AF1904" s="7">
        <v>0</v>
      </c>
      <c r="AG1904" s="7">
        <v>0</v>
      </c>
      <c r="AH1904" s="7">
        <v>0</v>
      </c>
    </row>
    <row r="1905" spans="1:34">
      <c r="A1905" s="27">
        <v>44348</v>
      </c>
      <c r="B1905" s="7" t="s">
        <v>1509</v>
      </c>
      <c r="C1905" s="7" t="s">
        <v>1151</v>
      </c>
      <c r="D1905" s="7" t="s">
        <v>734</v>
      </c>
      <c r="E1905" s="7" t="s">
        <v>1861</v>
      </c>
      <c r="F1905" s="7">
        <v>0</v>
      </c>
      <c r="G1905" s="7">
        <v>0</v>
      </c>
      <c r="H1905" s="7">
        <v>0</v>
      </c>
      <c r="I1905" s="7" t="s">
        <v>99</v>
      </c>
      <c r="J1905" s="7">
        <v>0</v>
      </c>
      <c r="K1905" s="7" t="s">
        <v>99</v>
      </c>
      <c r="L1905" s="7" t="s">
        <v>99</v>
      </c>
      <c r="M1905" s="7" t="s">
        <v>99</v>
      </c>
      <c r="N1905" s="7" t="s">
        <v>99</v>
      </c>
      <c r="O1905" s="7" t="s">
        <v>99</v>
      </c>
      <c r="P1905" s="7">
        <v>0</v>
      </c>
      <c r="Q1905" s="7">
        <v>0</v>
      </c>
      <c r="R1905" s="7">
        <v>0</v>
      </c>
      <c r="S1905" s="7">
        <v>0</v>
      </c>
      <c r="T1905" s="7">
        <v>0</v>
      </c>
      <c r="U1905" s="7">
        <v>0</v>
      </c>
      <c r="V1905" s="7">
        <v>0</v>
      </c>
      <c r="W1905" s="7">
        <v>0</v>
      </c>
      <c r="X1905" s="7">
        <v>0</v>
      </c>
      <c r="Y1905" s="7">
        <v>0</v>
      </c>
      <c r="Z1905" s="7">
        <v>0</v>
      </c>
      <c r="AA1905" s="7">
        <v>0</v>
      </c>
      <c r="AB1905" s="7">
        <v>0</v>
      </c>
      <c r="AC1905" s="7">
        <v>0</v>
      </c>
      <c r="AD1905" s="7">
        <v>0</v>
      </c>
      <c r="AE1905" s="7">
        <v>0</v>
      </c>
      <c r="AF1905" s="7">
        <v>0</v>
      </c>
      <c r="AG1905" s="7">
        <v>0</v>
      </c>
      <c r="AH1905" s="7">
        <v>0</v>
      </c>
    </row>
    <row r="1906" spans="1:34">
      <c r="A1906" s="27">
        <v>44348</v>
      </c>
      <c r="B1906" s="7" t="s">
        <v>1509</v>
      </c>
      <c r="C1906" s="7" t="s">
        <v>1151</v>
      </c>
      <c r="D1906" s="7" t="s">
        <v>734</v>
      </c>
      <c r="E1906" s="7" t="s">
        <v>1862</v>
      </c>
      <c r="F1906" s="7">
        <v>0</v>
      </c>
      <c r="G1906" s="7">
        <v>0</v>
      </c>
      <c r="H1906" s="7">
        <v>0</v>
      </c>
      <c r="I1906" s="7" t="s">
        <v>99</v>
      </c>
      <c r="J1906" s="7">
        <v>0</v>
      </c>
      <c r="K1906" s="7" t="s">
        <v>99</v>
      </c>
      <c r="L1906" s="7" t="s">
        <v>99</v>
      </c>
      <c r="M1906" s="7" t="s">
        <v>99</v>
      </c>
      <c r="N1906" s="7" t="s">
        <v>99</v>
      </c>
      <c r="O1906" s="7" t="s">
        <v>99</v>
      </c>
      <c r="P1906" s="7">
        <v>0</v>
      </c>
      <c r="Q1906" s="7">
        <v>0</v>
      </c>
      <c r="R1906" s="7">
        <v>0</v>
      </c>
      <c r="S1906" s="7">
        <v>0</v>
      </c>
      <c r="T1906" s="7">
        <v>0</v>
      </c>
      <c r="U1906" s="7">
        <v>0</v>
      </c>
      <c r="V1906" s="7">
        <v>0</v>
      </c>
      <c r="W1906" s="7">
        <v>0</v>
      </c>
      <c r="X1906" s="7">
        <v>0</v>
      </c>
      <c r="Y1906" s="7">
        <v>0</v>
      </c>
      <c r="Z1906" s="7">
        <v>0</v>
      </c>
      <c r="AA1906" s="7">
        <v>0</v>
      </c>
      <c r="AB1906" s="7">
        <v>0</v>
      </c>
      <c r="AC1906" s="7">
        <v>0</v>
      </c>
      <c r="AD1906" s="7">
        <v>0</v>
      </c>
      <c r="AE1906" s="7">
        <v>0</v>
      </c>
      <c r="AF1906" s="7">
        <v>0</v>
      </c>
      <c r="AG1906" s="7">
        <v>0</v>
      </c>
      <c r="AH1906" s="7">
        <v>0</v>
      </c>
    </row>
    <row r="1907" spans="1:34" ht="14.25" customHeight="1">
      <c r="A1907" s="27">
        <v>44348</v>
      </c>
      <c r="B1907" s="7" t="s">
        <v>1509</v>
      </c>
      <c r="C1907" s="7" t="s">
        <v>1863</v>
      </c>
      <c r="D1907" s="7" t="s">
        <v>734</v>
      </c>
      <c r="E1907" s="7" t="s">
        <v>1843</v>
      </c>
      <c r="F1907" s="7">
        <v>0</v>
      </c>
      <c r="G1907" s="7">
        <v>0</v>
      </c>
      <c r="H1907" s="7">
        <v>0</v>
      </c>
      <c r="I1907" s="7" t="s">
        <v>99</v>
      </c>
      <c r="J1907" s="7">
        <v>0</v>
      </c>
      <c r="K1907" s="7" t="s">
        <v>99</v>
      </c>
      <c r="L1907" s="7" t="s">
        <v>99</v>
      </c>
      <c r="M1907" s="7" t="s">
        <v>99</v>
      </c>
      <c r="N1907" s="7" t="s">
        <v>99</v>
      </c>
      <c r="O1907" s="7" t="s">
        <v>99</v>
      </c>
      <c r="P1907" s="7">
        <v>0</v>
      </c>
      <c r="Q1907" s="7">
        <v>0</v>
      </c>
      <c r="R1907" s="7">
        <v>0</v>
      </c>
      <c r="S1907" s="7">
        <v>0</v>
      </c>
      <c r="T1907" s="7">
        <v>0</v>
      </c>
      <c r="U1907" s="7">
        <v>0</v>
      </c>
      <c r="V1907" s="7">
        <v>0</v>
      </c>
      <c r="W1907" s="7">
        <v>0</v>
      </c>
      <c r="X1907" s="7">
        <v>0</v>
      </c>
      <c r="Y1907" s="7">
        <v>0</v>
      </c>
      <c r="Z1907" s="7">
        <v>0</v>
      </c>
      <c r="AA1907" s="7">
        <v>0</v>
      </c>
      <c r="AB1907" s="7">
        <v>0</v>
      </c>
      <c r="AC1907" s="7">
        <v>0</v>
      </c>
      <c r="AD1907" s="7">
        <v>0</v>
      </c>
      <c r="AE1907" s="7">
        <v>0</v>
      </c>
      <c r="AF1907" s="7">
        <v>0</v>
      </c>
      <c r="AG1907" s="7">
        <v>0</v>
      </c>
      <c r="AH1907" s="7">
        <v>0</v>
      </c>
    </row>
    <row r="1908" spans="1:34" ht="14.25" customHeight="1">
      <c r="A1908" s="27">
        <v>44348</v>
      </c>
      <c r="B1908" s="7" t="s">
        <v>1509</v>
      </c>
      <c r="C1908" s="7" t="s">
        <v>1863</v>
      </c>
      <c r="D1908" s="7" t="s">
        <v>734</v>
      </c>
      <c r="E1908" s="7" t="s">
        <v>943</v>
      </c>
      <c r="F1908" s="7">
        <v>0</v>
      </c>
      <c r="G1908" s="7">
        <v>0</v>
      </c>
      <c r="H1908" s="7">
        <v>0</v>
      </c>
      <c r="I1908" s="7" t="s">
        <v>99</v>
      </c>
      <c r="J1908" s="7">
        <v>0</v>
      </c>
      <c r="K1908" s="7" t="s">
        <v>99</v>
      </c>
      <c r="L1908" s="7" t="s">
        <v>99</v>
      </c>
      <c r="M1908" s="7" t="s">
        <v>99</v>
      </c>
      <c r="N1908" s="7" t="s">
        <v>99</v>
      </c>
      <c r="O1908" s="7" t="s">
        <v>99</v>
      </c>
      <c r="P1908" s="7">
        <v>0</v>
      </c>
      <c r="Q1908" s="7">
        <v>0</v>
      </c>
      <c r="R1908" s="7">
        <v>0</v>
      </c>
      <c r="S1908" s="7">
        <v>0</v>
      </c>
      <c r="T1908" s="7">
        <v>0</v>
      </c>
      <c r="U1908" s="7">
        <v>0</v>
      </c>
      <c r="V1908" s="7">
        <v>0</v>
      </c>
      <c r="W1908" s="7">
        <v>0</v>
      </c>
      <c r="X1908" s="7">
        <v>0</v>
      </c>
      <c r="Y1908" s="7">
        <v>0</v>
      </c>
      <c r="Z1908" s="7">
        <v>0</v>
      </c>
      <c r="AA1908" s="7">
        <v>0</v>
      </c>
      <c r="AB1908" s="7">
        <v>0</v>
      </c>
      <c r="AC1908" s="7">
        <v>0</v>
      </c>
      <c r="AD1908" s="7">
        <v>0</v>
      </c>
      <c r="AE1908" s="7">
        <v>0</v>
      </c>
      <c r="AF1908" s="7">
        <v>0</v>
      </c>
      <c r="AG1908" s="7">
        <v>0</v>
      </c>
      <c r="AH1908" s="7">
        <v>0</v>
      </c>
    </row>
    <row r="1909" spans="1:34" ht="14.25" customHeight="1">
      <c r="A1909" s="27">
        <v>44348</v>
      </c>
      <c r="B1909" s="7" t="s">
        <v>1509</v>
      </c>
      <c r="C1909" s="7" t="s">
        <v>1863</v>
      </c>
      <c r="D1909" s="7" t="s">
        <v>734</v>
      </c>
      <c r="E1909" s="7" t="s">
        <v>1861</v>
      </c>
      <c r="F1909" s="7">
        <v>0</v>
      </c>
      <c r="G1909" s="7">
        <v>0</v>
      </c>
      <c r="H1909" s="7">
        <v>0</v>
      </c>
      <c r="I1909" s="7" t="s">
        <v>99</v>
      </c>
      <c r="J1909" s="7">
        <v>0</v>
      </c>
      <c r="K1909" s="7" t="s">
        <v>99</v>
      </c>
      <c r="L1909" s="7" t="s">
        <v>99</v>
      </c>
      <c r="M1909" s="7" t="s">
        <v>99</v>
      </c>
      <c r="N1909" s="7" t="s">
        <v>99</v>
      </c>
      <c r="O1909" s="7" t="s">
        <v>99</v>
      </c>
      <c r="P1909" s="7">
        <v>0</v>
      </c>
      <c r="Q1909" s="7">
        <v>0</v>
      </c>
      <c r="R1909" s="7">
        <v>0</v>
      </c>
      <c r="S1909" s="7">
        <v>0</v>
      </c>
      <c r="T1909" s="7">
        <v>0</v>
      </c>
      <c r="U1909" s="7">
        <v>0</v>
      </c>
      <c r="V1909" s="7">
        <v>0</v>
      </c>
      <c r="W1909" s="7">
        <v>0</v>
      </c>
      <c r="X1909" s="7">
        <v>0</v>
      </c>
      <c r="Y1909" s="7">
        <v>0</v>
      </c>
      <c r="Z1909" s="7">
        <v>0</v>
      </c>
      <c r="AA1909" s="7">
        <v>0</v>
      </c>
      <c r="AB1909" s="7">
        <v>0</v>
      </c>
      <c r="AC1909" s="7">
        <v>0</v>
      </c>
      <c r="AD1909" s="7">
        <v>0</v>
      </c>
      <c r="AE1909" s="7">
        <v>0</v>
      </c>
      <c r="AF1909" s="7">
        <v>0</v>
      </c>
      <c r="AG1909" s="7">
        <v>0</v>
      </c>
      <c r="AH1909" s="7">
        <v>0</v>
      </c>
    </row>
    <row r="1910" spans="1:34" ht="14.25" customHeight="1">
      <c r="A1910" s="27">
        <v>44348</v>
      </c>
      <c r="B1910" s="7" t="s">
        <v>1509</v>
      </c>
      <c r="C1910" s="7" t="s">
        <v>1863</v>
      </c>
      <c r="D1910" s="7" t="s">
        <v>734</v>
      </c>
      <c r="E1910" s="7" t="s">
        <v>1862</v>
      </c>
      <c r="F1910" s="7">
        <v>0</v>
      </c>
      <c r="G1910" s="7">
        <v>0</v>
      </c>
      <c r="H1910" s="7">
        <v>0</v>
      </c>
      <c r="I1910" s="7" t="s">
        <v>99</v>
      </c>
      <c r="J1910" s="7">
        <v>0</v>
      </c>
      <c r="K1910" s="7" t="s">
        <v>99</v>
      </c>
      <c r="L1910" s="7" t="s">
        <v>99</v>
      </c>
      <c r="M1910" s="7" t="s">
        <v>99</v>
      </c>
      <c r="N1910" s="7" t="s">
        <v>99</v>
      </c>
      <c r="O1910" s="7" t="s">
        <v>99</v>
      </c>
      <c r="P1910" s="7">
        <v>0</v>
      </c>
      <c r="Q1910" s="7">
        <v>0</v>
      </c>
      <c r="R1910" s="7">
        <v>0</v>
      </c>
      <c r="S1910" s="7">
        <v>0</v>
      </c>
      <c r="T1910" s="7">
        <v>0</v>
      </c>
      <c r="U1910" s="7">
        <v>0</v>
      </c>
      <c r="V1910" s="7">
        <v>0</v>
      </c>
      <c r="W1910" s="7">
        <v>0</v>
      </c>
      <c r="X1910" s="7">
        <v>0</v>
      </c>
      <c r="Y1910" s="7">
        <v>0</v>
      </c>
      <c r="Z1910" s="7">
        <v>0</v>
      </c>
      <c r="AA1910" s="7">
        <v>0</v>
      </c>
      <c r="AB1910" s="7">
        <v>0</v>
      </c>
      <c r="AC1910" s="7">
        <v>0</v>
      </c>
      <c r="AD1910" s="7">
        <v>0</v>
      </c>
      <c r="AE1910" s="7">
        <v>0</v>
      </c>
      <c r="AF1910" s="7">
        <v>0</v>
      </c>
      <c r="AG1910" s="7">
        <v>0</v>
      </c>
      <c r="AH1910" s="7">
        <v>0</v>
      </c>
    </row>
    <row r="1911" spans="1:34" ht="14.25" customHeight="1">
      <c r="A1911" s="27">
        <v>44348</v>
      </c>
      <c r="B1911" s="7" t="s">
        <v>1509</v>
      </c>
      <c r="C1911" s="7" t="s">
        <v>1865</v>
      </c>
      <c r="D1911" s="7" t="s">
        <v>734</v>
      </c>
      <c r="E1911" s="7" t="s">
        <v>1843</v>
      </c>
      <c r="F1911" s="7">
        <v>0</v>
      </c>
      <c r="G1911" s="7">
        <v>0</v>
      </c>
      <c r="H1911" s="7">
        <v>0</v>
      </c>
      <c r="I1911" s="7" t="s">
        <v>99</v>
      </c>
      <c r="J1911" s="7">
        <v>0</v>
      </c>
      <c r="K1911" s="7" t="s">
        <v>99</v>
      </c>
      <c r="L1911" s="7" t="s">
        <v>99</v>
      </c>
      <c r="M1911" s="7" t="s">
        <v>99</v>
      </c>
      <c r="N1911" s="7" t="s">
        <v>99</v>
      </c>
      <c r="O1911" s="7" t="s">
        <v>99</v>
      </c>
      <c r="P1911" s="7">
        <v>0</v>
      </c>
      <c r="Q1911" s="7">
        <v>0</v>
      </c>
      <c r="R1911" s="7">
        <v>0</v>
      </c>
      <c r="S1911" s="7">
        <v>0</v>
      </c>
      <c r="T1911" s="7">
        <v>0</v>
      </c>
      <c r="U1911" s="7">
        <v>0</v>
      </c>
      <c r="V1911" s="7">
        <v>0</v>
      </c>
      <c r="W1911" s="7">
        <v>0</v>
      </c>
      <c r="X1911" s="7">
        <v>0</v>
      </c>
      <c r="Y1911" s="7">
        <v>0</v>
      </c>
      <c r="Z1911" s="7">
        <v>0</v>
      </c>
      <c r="AA1911" s="7">
        <v>0</v>
      </c>
      <c r="AB1911" s="7">
        <v>0</v>
      </c>
      <c r="AC1911" s="7">
        <v>0</v>
      </c>
      <c r="AD1911" s="7">
        <v>0</v>
      </c>
      <c r="AE1911" s="7">
        <v>0</v>
      </c>
      <c r="AF1911" s="7">
        <v>0</v>
      </c>
      <c r="AG1911" s="7">
        <v>0</v>
      </c>
      <c r="AH1911" s="7">
        <v>0</v>
      </c>
    </row>
    <row r="1912" spans="1:34" ht="14.25" customHeight="1">
      <c r="A1912" s="27">
        <v>44348</v>
      </c>
      <c r="B1912" s="7" t="s">
        <v>1509</v>
      </c>
      <c r="C1912" s="7" t="s">
        <v>1865</v>
      </c>
      <c r="D1912" s="7" t="s">
        <v>734</v>
      </c>
      <c r="E1912" s="7" t="s">
        <v>943</v>
      </c>
      <c r="F1912" s="7">
        <v>0</v>
      </c>
      <c r="G1912" s="7">
        <v>0</v>
      </c>
      <c r="H1912" s="7">
        <v>0</v>
      </c>
      <c r="I1912" s="7" t="s">
        <v>99</v>
      </c>
      <c r="J1912" s="7">
        <v>0</v>
      </c>
      <c r="K1912" s="7" t="s">
        <v>99</v>
      </c>
      <c r="L1912" s="7" t="s">
        <v>99</v>
      </c>
      <c r="M1912" s="7" t="s">
        <v>99</v>
      </c>
      <c r="N1912" s="7" t="s">
        <v>99</v>
      </c>
      <c r="O1912" s="7" t="s">
        <v>99</v>
      </c>
      <c r="P1912" s="7">
        <v>0</v>
      </c>
      <c r="Q1912" s="7">
        <v>0</v>
      </c>
      <c r="R1912" s="7">
        <v>0</v>
      </c>
      <c r="S1912" s="7">
        <v>0</v>
      </c>
      <c r="T1912" s="7">
        <v>0</v>
      </c>
      <c r="U1912" s="7">
        <v>0</v>
      </c>
      <c r="V1912" s="7">
        <v>0</v>
      </c>
      <c r="W1912" s="7">
        <v>0</v>
      </c>
      <c r="X1912" s="7">
        <v>0</v>
      </c>
      <c r="Y1912" s="7">
        <v>0</v>
      </c>
      <c r="Z1912" s="7">
        <v>0</v>
      </c>
      <c r="AA1912" s="7">
        <v>0</v>
      </c>
      <c r="AB1912" s="7">
        <v>0</v>
      </c>
      <c r="AC1912" s="7">
        <v>0</v>
      </c>
      <c r="AD1912" s="7">
        <v>0</v>
      </c>
      <c r="AE1912" s="7">
        <v>0</v>
      </c>
      <c r="AF1912" s="7">
        <v>0</v>
      </c>
      <c r="AG1912" s="7">
        <v>0</v>
      </c>
      <c r="AH1912" s="7">
        <v>0</v>
      </c>
    </row>
    <row r="1913" spans="1:34" ht="14.25" customHeight="1">
      <c r="A1913" s="27">
        <v>44348</v>
      </c>
      <c r="B1913" s="7" t="s">
        <v>1509</v>
      </c>
      <c r="C1913" s="7" t="s">
        <v>1865</v>
      </c>
      <c r="D1913" s="7" t="s">
        <v>734</v>
      </c>
      <c r="E1913" s="7" t="s">
        <v>1861</v>
      </c>
      <c r="F1913" s="7">
        <v>0</v>
      </c>
      <c r="G1913" s="7">
        <v>0</v>
      </c>
      <c r="H1913" s="7">
        <v>0</v>
      </c>
      <c r="I1913" s="7" t="s">
        <v>99</v>
      </c>
      <c r="J1913" s="7">
        <v>0</v>
      </c>
      <c r="K1913" s="7" t="s">
        <v>99</v>
      </c>
      <c r="L1913" s="7" t="s">
        <v>99</v>
      </c>
      <c r="M1913" s="7" t="s">
        <v>99</v>
      </c>
      <c r="N1913" s="7" t="s">
        <v>99</v>
      </c>
      <c r="O1913" s="7" t="s">
        <v>99</v>
      </c>
      <c r="P1913" s="7">
        <v>0</v>
      </c>
      <c r="Q1913" s="7">
        <v>0</v>
      </c>
      <c r="R1913" s="7">
        <v>0</v>
      </c>
      <c r="S1913" s="7">
        <v>0</v>
      </c>
      <c r="T1913" s="7">
        <v>0</v>
      </c>
      <c r="U1913" s="7">
        <v>0</v>
      </c>
      <c r="V1913" s="7">
        <v>0</v>
      </c>
      <c r="W1913" s="7">
        <v>0</v>
      </c>
      <c r="X1913" s="7">
        <v>0</v>
      </c>
      <c r="Y1913" s="7">
        <v>0</v>
      </c>
      <c r="Z1913" s="7">
        <v>0</v>
      </c>
      <c r="AA1913" s="7">
        <v>0</v>
      </c>
      <c r="AB1913" s="7">
        <v>0</v>
      </c>
      <c r="AC1913" s="7">
        <v>0</v>
      </c>
      <c r="AD1913" s="7">
        <v>0</v>
      </c>
      <c r="AE1913" s="7">
        <v>0</v>
      </c>
      <c r="AF1913" s="7">
        <v>0</v>
      </c>
      <c r="AG1913" s="7">
        <v>0</v>
      </c>
      <c r="AH1913" s="7">
        <v>0</v>
      </c>
    </row>
    <row r="1914" spans="1:34" ht="14.25" customHeight="1">
      <c r="A1914" s="27">
        <v>44348</v>
      </c>
      <c r="B1914" s="7" t="s">
        <v>1509</v>
      </c>
      <c r="C1914" s="7" t="s">
        <v>1865</v>
      </c>
      <c r="D1914" s="7" t="s">
        <v>734</v>
      </c>
      <c r="E1914" s="7" t="s">
        <v>1862</v>
      </c>
      <c r="F1914" s="7">
        <v>0</v>
      </c>
      <c r="G1914" s="7">
        <v>0</v>
      </c>
      <c r="H1914" s="7">
        <v>0</v>
      </c>
      <c r="I1914" s="7" t="s">
        <v>99</v>
      </c>
      <c r="J1914" s="7">
        <v>0</v>
      </c>
      <c r="K1914" s="7" t="s">
        <v>99</v>
      </c>
      <c r="L1914" s="7" t="s">
        <v>99</v>
      </c>
      <c r="M1914" s="7" t="s">
        <v>99</v>
      </c>
      <c r="N1914" s="7" t="s">
        <v>99</v>
      </c>
      <c r="O1914" s="7" t="s">
        <v>99</v>
      </c>
      <c r="P1914" s="7">
        <v>0</v>
      </c>
      <c r="Q1914" s="7">
        <v>0</v>
      </c>
      <c r="R1914" s="7">
        <v>0</v>
      </c>
      <c r="S1914" s="7">
        <v>0</v>
      </c>
      <c r="T1914" s="7">
        <v>0</v>
      </c>
      <c r="U1914" s="7">
        <v>0</v>
      </c>
      <c r="V1914" s="7">
        <v>0</v>
      </c>
      <c r="W1914" s="7">
        <v>0</v>
      </c>
      <c r="X1914" s="7">
        <v>0</v>
      </c>
      <c r="Y1914" s="7">
        <v>0</v>
      </c>
      <c r="Z1914" s="7">
        <v>0</v>
      </c>
      <c r="AA1914" s="7">
        <v>0</v>
      </c>
      <c r="AB1914" s="7">
        <v>0</v>
      </c>
      <c r="AC1914" s="7">
        <v>0</v>
      </c>
      <c r="AD1914" s="7">
        <v>0</v>
      </c>
      <c r="AE1914" s="7">
        <v>0</v>
      </c>
      <c r="AF1914" s="7">
        <v>0</v>
      </c>
      <c r="AG1914" s="7">
        <v>0</v>
      </c>
      <c r="AH1914" s="7">
        <v>0</v>
      </c>
    </row>
    <row r="1915" spans="1:34" ht="14.25" customHeight="1">
      <c r="A1915" s="27">
        <v>44348</v>
      </c>
      <c r="B1915" s="7" t="s">
        <v>1509</v>
      </c>
      <c r="C1915" s="7" t="s">
        <v>1865</v>
      </c>
      <c r="D1915" s="7" t="s">
        <v>1866</v>
      </c>
      <c r="E1915" s="7" t="s">
        <v>1843</v>
      </c>
      <c r="F1915" s="7">
        <v>0</v>
      </c>
      <c r="G1915" s="7">
        <v>0</v>
      </c>
      <c r="H1915" s="7">
        <v>0</v>
      </c>
      <c r="I1915" s="7" t="s">
        <v>99</v>
      </c>
      <c r="J1915" s="7">
        <v>0</v>
      </c>
      <c r="K1915" s="7" t="s">
        <v>99</v>
      </c>
      <c r="L1915" s="7" t="s">
        <v>99</v>
      </c>
      <c r="M1915" s="7" t="s">
        <v>99</v>
      </c>
      <c r="N1915" s="7" t="s">
        <v>99</v>
      </c>
      <c r="O1915" s="7" t="s">
        <v>99</v>
      </c>
      <c r="P1915" s="7">
        <v>0</v>
      </c>
      <c r="Q1915" s="7">
        <v>0</v>
      </c>
      <c r="R1915" s="7">
        <v>0</v>
      </c>
      <c r="S1915" s="7">
        <v>0</v>
      </c>
      <c r="T1915" s="7">
        <v>0</v>
      </c>
      <c r="U1915" s="7">
        <v>0</v>
      </c>
      <c r="V1915" s="7">
        <v>0</v>
      </c>
      <c r="W1915" s="7">
        <v>0</v>
      </c>
      <c r="X1915" s="7">
        <v>0</v>
      </c>
      <c r="Y1915" s="7">
        <v>0</v>
      </c>
      <c r="Z1915" s="7">
        <v>0</v>
      </c>
      <c r="AA1915" s="7">
        <v>0</v>
      </c>
      <c r="AB1915" s="7">
        <v>0</v>
      </c>
      <c r="AC1915" s="7">
        <v>0</v>
      </c>
      <c r="AD1915" s="7">
        <v>0</v>
      </c>
      <c r="AE1915" s="7">
        <v>0</v>
      </c>
      <c r="AF1915" s="7">
        <v>0</v>
      </c>
      <c r="AG1915" s="7">
        <v>0</v>
      </c>
      <c r="AH1915" s="7">
        <v>0</v>
      </c>
    </row>
    <row r="1916" spans="1:34" ht="14.25" customHeight="1">
      <c r="A1916" s="27">
        <v>44348</v>
      </c>
      <c r="B1916" s="7" t="s">
        <v>1509</v>
      </c>
      <c r="C1916" s="7" t="s">
        <v>1865</v>
      </c>
      <c r="D1916" s="7" t="s">
        <v>1866</v>
      </c>
      <c r="E1916" s="7" t="s">
        <v>943</v>
      </c>
      <c r="F1916" s="7">
        <v>0</v>
      </c>
      <c r="G1916" s="7">
        <v>0</v>
      </c>
      <c r="H1916" s="7">
        <v>0</v>
      </c>
      <c r="I1916" s="7" t="s">
        <v>99</v>
      </c>
      <c r="J1916" s="7">
        <v>0</v>
      </c>
      <c r="K1916" s="7" t="s">
        <v>99</v>
      </c>
      <c r="L1916" s="7" t="s">
        <v>99</v>
      </c>
      <c r="M1916" s="7" t="s">
        <v>99</v>
      </c>
      <c r="N1916" s="7" t="s">
        <v>99</v>
      </c>
      <c r="O1916" s="7" t="s">
        <v>99</v>
      </c>
      <c r="P1916" s="7">
        <v>0</v>
      </c>
      <c r="Q1916" s="7">
        <v>0</v>
      </c>
      <c r="R1916" s="7">
        <v>0</v>
      </c>
      <c r="S1916" s="7">
        <v>0</v>
      </c>
      <c r="T1916" s="7">
        <v>0</v>
      </c>
      <c r="U1916" s="7">
        <v>0</v>
      </c>
      <c r="V1916" s="7">
        <v>0</v>
      </c>
      <c r="W1916" s="7">
        <v>0</v>
      </c>
      <c r="X1916" s="7">
        <v>0</v>
      </c>
      <c r="Y1916" s="7">
        <v>0</v>
      </c>
      <c r="Z1916" s="7">
        <v>0</v>
      </c>
      <c r="AA1916" s="7">
        <v>0</v>
      </c>
      <c r="AB1916" s="7">
        <v>0</v>
      </c>
      <c r="AC1916" s="7">
        <v>0</v>
      </c>
      <c r="AD1916" s="7">
        <v>0</v>
      </c>
      <c r="AE1916" s="7">
        <v>0</v>
      </c>
      <c r="AF1916" s="7">
        <v>0</v>
      </c>
      <c r="AG1916" s="7">
        <v>0</v>
      </c>
      <c r="AH1916" s="7">
        <v>0</v>
      </c>
    </row>
    <row r="1917" spans="1:34" ht="14.25" customHeight="1">
      <c r="A1917" s="27">
        <v>44348</v>
      </c>
      <c r="B1917" s="7" t="s">
        <v>1509</v>
      </c>
      <c r="C1917" s="7" t="s">
        <v>1865</v>
      </c>
      <c r="D1917" s="7" t="s">
        <v>1866</v>
      </c>
      <c r="E1917" s="7" t="s">
        <v>1861</v>
      </c>
      <c r="F1917" s="7">
        <v>0</v>
      </c>
      <c r="G1917" s="7">
        <v>0</v>
      </c>
      <c r="H1917" s="7">
        <v>0</v>
      </c>
      <c r="I1917" s="7" t="s">
        <v>99</v>
      </c>
      <c r="J1917" s="7">
        <v>0</v>
      </c>
      <c r="K1917" s="7" t="s">
        <v>99</v>
      </c>
      <c r="L1917" s="7" t="s">
        <v>99</v>
      </c>
      <c r="M1917" s="7" t="s">
        <v>99</v>
      </c>
      <c r="N1917" s="7" t="s">
        <v>99</v>
      </c>
      <c r="O1917" s="7" t="s">
        <v>99</v>
      </c>
      <c r="P1917" s="7">
        <v>0</v>
      </c>
      <c r="Q1917" s="7">
        <v>0</v>
      </c>
      <c r="R1917" s="7">
        <v>0</v>
      </c>
      <c r="S1917" s="7">
        <v>0</v>
      </c>
      <c r="T1917" s="7">
        <v>0</v>
      </c>
      <c r="U1917" s="7">
        <v>0</v>
      </c>
      <c r="V1917" s="7">
        <v>0</v>
      </c>
      <c r="W1917" s="7">
        <v>0</v>
      </c>
      <c r="X1917" s="7">
        <v>0</v>
      </c>
      <c r="Y1917" s="7">
        <v>0</v>
      </c>
      <c r="Z1917" s="7">
        <v>0</v>
      </c>
      <c r="AA1917" s="7">
        <v>0</v>
      </c>
      <c r="AB1917" s="7">
        <v>0</v>
      </c>
      <c r="AC1917" s="7">
        <v>0</v>
      </c>
      <c r="AD1917" s="7">
        <v>0</v>
      </c>
      <c r="AE1917" s="7">
        <v>0</v>
      </c>
      <c r="AF1917" s="7">
        <v>0</v>
      </c>
      <c r="AG1917" s="7">
        <v>0</v>
      </c>
      <c r="AH1917" s="7">
        <v>0</v>
      </c>
    </row>
    <row r="1918" spans="1:34" ht="14.25" customHeight="1">
      <c r="A1918" s="27">
        <v>44348</v>
      </c>
      <c r="B1918" s="7" t="s">
        <v>1509</v>
      </c>
      <c r="C1918" s="7" t="s">
        <v>1865</v>
      </c>
      <c r="D1918" s="7" t="s">
        <v>1866</v>
      </c>
      <c r="E1918" s="7" t="s">
        <v>1862</v>
      </c>
      <c r="F1918" s="7">
        <v>0</v>
      </c>
      <c r="G1918" s="7">
        <v>0</v>
      </c>
      <c r="H1918" s="7">
        <v>0</v>
      </c>
      <c r="I1918" s="7" t="s">
        <v>99</v>
      </c>
      <c r="J1918" s="7">
        <v>0</v>
      </c>
      <c r="K1918" s="7" t="s">
        <v>99</v>
      </c>
      <c r="L1918" s="7" t="s">
        <v>99</v>
      </c>
      <c r="M1918" s="7" t="s">
        <v>99</v>
      </c>
      <c r="N1918" s="7" t="s">
        <v>99</v>
      </c>
      <c r="O1918" s="7" t="s">
        <v>99</v>
      </c>
      <c r="P1918" s="7">
        <v>0</v>
      </c>
      <c r="Q1918" s="7">
        <v>0</v>
      </c>
      <c r="R1918" s="7">
        <v>0</v>
      </c>
      <c r="S1918" s="7">
        <v>0</v>
      </c>
      <c r="T1918" s="7">
        <v>0</v>
      </c>
      <c r="U1918" s="7">
        <v>0</v>
      </c>
      <c r="V1918" s="7">
        <v>0</v>
      </c>
      <c r="W1918" s="7">
        <v>0</v>
      </c>
      <c r="X1918" s="7">
        <v>0</v>
      </c>
      <c r="Y1918" s="7">
        <v>0</v>
      </c>
      <c r="Z1918" s="7">
        <v>0</v>
      </c>
      <c r="AA1918" s="7">
        <v>0</v>
      </c>
      <c r="AB1918" s="7">
        <v>0</v>
      </c>
      <c r="AC1918" s="7">
        <v>0</v>
      </c>
      <c r="AD1918" s="7">
        <v>0</v>
      </c>
      <c r="AE1918" s="7">
        <v>0</v>
      </c>
      <c r="AF1918" s="7">
        <v>0</v>
      </c>
      <c r="AG1918" s="7">
        <v>0</v>
      </c>
      <c r="AH1918" s="7">
        <v>0</v>
      </c>
    </row>
    <row r="1919" spans="1:34" ht="14.25" customHeight="1">
      <c r="A1919" s="27">
        <v>44348</v>
      </c>
      <c r="B1919" s="7" t="s">
        <v>1509</v>
      </c>
      <c r="C1919" s="7" t="s">
        <v>1865</v>
      </c>
      <c r="D1919" s="7" t="s">
        <v>1374</v>
      </c>
      <c r="E1919" s="7" t="s">
        <v>1843</v>
      </c>
      <c r="F1919" s="7">
        <v>0</v>
      </c>
      <c r="G1919" s="7">
        <v>0</v>
      </c>
      <c r="H1919" s="7">
        <v>0</v>
      </c>
      <c r="I1919" s="7" t="s">
        <v>99</v>
      </c>
      <c r="J1919" s="7">
        <v>0</v>
      </c>
      <c r="K1919" s="7" t="s">
        <v>99</v>
      </c>
      <c r="L1919" s="7" t="s">
        <v>99</v>
      </c>
      <c r="M1919" s="7" t="s">
        <v>99</v>
      </c>
      <c r="N1919" s="7" t="s">
        <v>99</v>
      </c>
      <c r="O1919" s="7" t="s">
        <v>99</v>
      </c>
      <c r="P1919" s="7">
        <v>0</v>
      </c>
      <c r="Q1919" s="7">
        <v>0</v>
      </c>
      <c r="R1919" s="7">
        <v>0</v>
      </c>
      <c r="S1919" s="7">
        <v>0</v>
      </c>
      <c r="T1919" s="7">
        <v>0</v>
      </c>
      <c r="U1919" s="7">
        <v>0</v>
      </c>
      <c r="V1919" s="7">
        <v>0</v>
      </c>
      <c r="W1919" s="7">
        <v>0</v>
      </c>
      <c r="X1919" s="7">
        <v>0</v>
      </c>
      <c r="Y1919" s="7">
        <v>0</v>
      </c>
      <c r="Z1919" s="7">
        <v>0</v>
      </c>
      <c r="AA1919" s="7">
        <v>0</v>
      </c>
      <c r="AB1919" s="7">
        <v>0</v>
      </c>
      <c r="AC1919" s="7">
        <v>0</v>
      </c>
      <c r="AD1919" s="7">
        <v>0</v>
      </c>
      <c r="AE1919" s="7">
        <v>0</v>
      </c>
      <c r="AF1919" s="7">
        <v>0</v>
      </c>
      <c r="AG1919" s="7">
        <v>0</v>
      </c>
      <c r="AH1919" s="7">
        <v>0</v>
      </c>
    </row>
    <row r="1920" spans="1:34" ht="14.25" customHeight="1">
      <c r="A1920" s="27">
        <v>44348</v>
      </c>
      <c r="B1920" s="7" t="s">
        <v>1509</v>
      </c>
      <c r="C1920" s="7" t="s">
        <v>1865</v>
      </c>
      <c r="D1920" s="7" t="s">
        <v>1374</v>
      </c>
      <c r="E1920" s="7" t="s">
        <v>943</v>
      </c>
      <c r="F1920" s="7">
        <v>0</v>
      </c>
      <c r="G1920" s="7">
        <v>0</v>
      </c>
      <c r="H1920" s="7">
        <v>0</v>
      </c>
      <c r="I1920" s="7" t="s">
        <v>99</v>
      </c>
      <c r="J1920" s="7">
        <v>0</v>
      </c>
      <c r="K1920" s="7" t="s">
        <v>99</v>
      </c>
      <c r="L1920" s="7" t="s">
        <v>99</v>
      </c>
      <c r="M1920" s="7" t="s">
        <v>99</v>
      </c>
      <c r="N1920" s="7" t="s">
        <v>99</v>
      </c>
      <c r="O1920" s="7" t="s">
        <v>99</v>
      </c>
      <c r="P1920" s="7">
        <v>0</v>
      </c>
      <c r="Q1920" s="7">
        <v>0</v>
      </c>
      <c r="R1920" s="7">
        <v>0</v>
      </c>
      <c r="S1920" s="7">
        <v>0</v>
      </c>
      <c r="T1920" s="7">
        <v>0</v>
      </c>
      <c r="U1920" s="7">
        <v>0</v>
      </c>
      <c r="V1920" s="7">
        <v>0</v>
      </c>
      <c r="W1920" s="7">
        <v>0</v>
      </c>
      <c r="X1920" s="7">
        <v>0</v>
      </c>
      <c r="Y1920" s="7">
        <v>0</v>
      </c>
      <c r="Z1920" s="7">
        <v>0</v>
      </c>
      <c r="AA1920" s="7">
        <v>0</v>
      </c>
      <c r="AB1920" s="7">
        <v>0</v>
      </c>
      <c r="AC1920" s="7">
        <v>0</v>
      </c>
      <c r="AD1920" s="7">
        <v>0</v>
      </c>
      <c r="AE1920" s="7">
        <v>0</v>
      </c>
      <c r="AF1920" s="7">
        <v>0</v>
      </c>
      <c r="AG1920" s="7">
        <v>0</v>
      </c>
      <c r="AH1920" s="7">
        <v>0</v>
      </c>
    </row>
    <row r="1921" spans="1:34" ht="14.25" customHeight="1">
      <c r="A1921" s="27">
        <v>44348</v>
      </c>
      <c r="B1921" s="7" t="s">
        <v>1509</v>
      </c>
      <c r="C1921" s="7" t="s">
        <v>1865</v>
      </c>
      <c r="D1921" s="7" t="s">
        <v>1374</v>
      </c>
      <c r="E1921" s="7" t="s">
        <v>1861</v>
      </c>
      <c r="F1921" s="7">
        <v>0</v>
      </c>
      <c r="G1921" s="7">
        <v>0</v>
      </c>
      <c r="H1921" s="7">
        <v>0</v>
      </c>
      <c r="I1921" s="7" t="s">
        <v>99</v>
      </c>
      <c r="J1921" s="7">
        <v>0</v>
      </c>
      <c r="K1921" s="7" t="s">
        <v>99</v>
      </c>
      <c r="L1921" s="7" t="s">
        <v>99</v>
      </c>
      <c r="M1921" s="7" t="s">
        <v>99</v>
      </c>
      <c r="N1921" s="7" t="s">
        <v>99</v>
      </c>
      <c r="O1921" s="7" t="s">
        <v>99</v>
      </c>
      <c r="P1921" s="7">
        <v>0</v>
      </c>
      <c r="Q1921" s="7">
        <v>0</v>
      </c>
      <c r="R1921" s="7">
        <v>0</v>
      </c>
      <c r="S1921" s="7">
        <v>0</v>
      </c>
      <c r="T1921" s="7">
        <v>0</v>
      </c>
      <c r="U1921" s="7">
        <v>0</v>
      </c>
      <c r="V1921" s="7">
        <v>0</v>
      </c>
      <c r="W1921" s="7">
        <v>0</v>
      </c>
      <c r="X1921" s="7">
        <v>0</v>
      </c>
      <c r="Y1921" s="7">
        <v>0</v>
      </c>
      <c r="Z1921" s="7">
        <v>0</v>
      </c>
      <c r="AA1921" s="7">
        <v>0</v>
      </c>
      <c r="AB1921" s="7">
        <v>0</v>
      </c>
      <c r="AC1921" s="7">
        <v>0</v>
      </c>
      <c r="AD1921" s="7">
        <v>0</v>
      </c>
      <c r="AE1921" s="7">
        <v>0</v>
      </c>
      <c r="AF1921" s="7">
        <v>0</v>
      </c>
      <c r="AG1921" s="7">
        <v>0</v>
      </c>
      <c r="AH1921" s="7">
        <v>0</v>
      </c>
    </row>
    <row r="1922" spans="1:34" ht="14.25" customHeight="1">
      <c r="A1922" s="27">
        <v>44348</v>
      </c>
      <c r="B1922" s="7" t="s">
        <v>1509</v>
      </c>
      <c r="C1922" s="7" t="s">
        <v>1865</v>
      </c>
      <c r="D1922" s="7" t="s">
        <v>1374</v>
      </c>
      <c r="E1922" s="7" t="s">
        <v>1862</v>
      </c>
      <c r="F1922" s="7">
        <v>0</v>
      </c>
      <c r="G1922" s="7">
        <v>0</v>
      </c>
      <c r="H1922" s="7">
        <v>0</v>
      </c>
      <c r="I1922" s="7" t="s">
        <v>99</v>
      </c>
      <c r="J1922" s="7">
        <v>0</v>
      </c>
      <c r="K1922" s="7" t="s">
        <v>99</v>
      </c>
      <c r="L1922" s="7" t="s">
        <v>99</v>
      </c>
      <c r="M1922" s="7" t="s">
        <v>99</v>
      </c>
      <c r="N1922" s="7" t="s">
        <v>99</v>
      </c>
      <c r="O1922" s="7" t="s">
        <v>99</v>
      </c>
      <c r="P1922" s="7">
        <v>0</v>
      </c>
      <c r="Q1922" s="7">
        <v>0</v>
      </c>
      <c r="R1922" s="7">
        <v>0</v>
      </c>
      <c r="S1922" s="7">
        <v>0</v>
      </c>
      <c r="T1922" s="7">
        <v>0</v>
      </c>
      <c r="U1922" s="7">
        <v>0</v>
      </c>
      <c r="V1922" s="7">
        <v>0</v>
      </c>
      <c r="W1922" s="7">
        <v>0</v>
      </c>
      <c r="X1922" s="7">
        <v>0</v>
      </c>
      <c r="Y1922" s="7">
        <v>0</v>
      </c>
      <c r="Z1922" s="7">
        <v>0</v>
      </c>
      <c r="AA1922" s="7">
        <v>0</v>
      </c>
      <c r="AB1922" s="7">
        <v>0</v>
      </c>
      <c r="AC1922" s="7">
        <v>0</v>
      </c>
      <c r="AD1922" s="7">
        <v>0</v>
      </c>
      <c r="AE1922" s="7">
        <v>0</v>
      </c>
      <c r="AF1922" s="7">
        <v>0</v>
      </c>
      <c r="AG1922" s="7">
        <v>0</v>
      </c>
      <c r="AH1922" s="7">
        <v>0</v>
      </c>
    </row>
    <row r="1923" spans="1:34" ht="14.25" customHeight="1">
      <c r="A1923" s="27">
        <v>44348</v>
      </c>
      <c r="B1923" s="7" t="s">
        <v>1509</v>
      </c>
      <c r="C1923" s="7" t="s">
        <v>405</v>
      </c>
      <c r="D1923" s="7" t="s">
        <v>734</v>
      </c>
      <c r="E1923" s="7" t="s">
        <v>1843</v>
      </c>
      <c r="F1923" s="7">
        <v>0</v>
      </c>
      <c r="G1923" s="7">
        <v>0</v>
      </c>
      <c r="H1923" s="7">
        <v>0</v>
      </c>
      <c r="I1923" s="7" t="s">
        <v>99</v>
      </c>
      <c r="J1923" s="7">
        <v>0</v>
      </c>
      <c r="K1923" s="7" t="s">
        <v>99</v>
      </c>
      <c r="L1923" s="7" t="s">
        <v>99</v>
      </c>
      <c r="M1923" s="7" t="s">
        <v>99</v>
      </c>
      <c r="N1923" s="7" t="s">
        <v>99</v>
      </c>
      <c r="O1923" s="7" t="s">
        <v>99</v>
      </c>
      <c r="P1923" s="7">
        <v>0</v>
      </c>
      <c r="Q1923" s="7">
        <v>0</v>
      </c>
      <c r="R1923" s="7">
        <v>0</v>
      </c>
      <c r="S1923" s="7">
        <v>0</v>
      </c>
      <c r="T1923" s="7">
        <v>0</v>
      </c>
      <c r="U1923" s="7">
        <v>0</v>
      </c>
      <c r="V1923" s="7">
        <v>0</v>
      </c>
      <c r="W1923" s="7">
        <v>0</v>
      </c>
      <c r="X1923" s="7">
        <v>0</v>
      </c>
      <c r="Y1923" s="7">
        <v>0</v>
      </c>
      <c r="Z1923" s="7">
        <v>0</v>
      </c>
      <c r="AA1923" s="7">
        <v>0</v>
      </c>
      <c r="AB1923" s="7">
        <v>0</v>
      </c>
      <c r="AC1923" s="7">
        <v>0</v>
      </c>
      <c r="AD1923" s="7">
        <v>0</v>
      </c>
      <c r="AE1923" s="7">
        <v>0</v>
      </c>
      <c r="AF1923" s="7">
        <v>0</v>
      </c>
      <c r="AG1923" s="7">
        <v>0</v>
      </c>
      <c r="AH1923" s="7">
        <v>0</v>
      </c>
    </row>
    <row r="1924" spans="1:34" ht="14.25" customHeight="1">
      <c r="A1924" s="27">
        <v>44348</v>
      </c>
      <c r="B1924" s="7" t="s">
        <v>1509</v>
      </c>
      <c r="C1924" s="7" t="s">
        <v>405</v>
      </c>
      <c r="D1924" s="7" t="s">
        <v>734</v>
      </c>
      <c r="E1924" s="7" t="s">
        <v>943</v>
      </c>
      <c r="F1924" s="7">
        <v>0</v>
      </c>
      <c r="G1924" s="7">
        <v>0</v>
      </c>
      <c r="H1924" s="7">
        <v>0</v>
      </c>
      <c r="I1924" s="7" t="s">
        <v>99</v>
      </c>
      <c r="J1924" s="7">
        <v>0</v>
      </c>
      <c r="K1924" s="7" t="s">
        <v>99</v>
      </c>
      <c r="L1924" s="7" t="s">
        <v>99</v>
      </c>
      <c r="M1924" s="7" t="s">
        <v>99</v>
      </c>
      <c r="N1924" s="7" t="s">
        <v>99</v>
      </c>
      <c r="O1924" s="7" t="s">
        <v>99</v>
      </c>
      <c r="P1924" s="7">
        <v>0</v>
      </c>
      <c r="Q1924" s="7">
        <v>0</v>
      </c>
      <c r="R1924" s="7">
        <v>0</v>
      </c>
      <c r="S1924" s="7">
        <v>0</v>
      </c>
      <c r="T1924" s="7">
        <v>0</v>
      </c>
      <c r="U1924" s="7">
        <v>0</v>
      </c>
      <c r="V1924" s="7">
        <v>0</v>
      </c>
      <c r="W1924" s="7">
        <v>0</v>
      </c>
      <c r="X1924" s="7">
        <v>0</v>
      </c>
      <c r="Y1924" s="7">
        <v>0</v>
      </c>
      <c r="Z1924" s="7">
        <v>0</v>
      </c>
      <c r="AA1924" s="7">
        <v>0</v>
      </c>
      <c r="AB1924" s="7">
        <v>0</v>
      </c>
      <c r="AC1924" s="7">
        <v>0</v>
      </c>
      <c r="AD1924" s="7">
        <v>0</v>
      </c>
      <c r="AE1924" s="7">
        <v>0</v>
      </c>
      <c r="AF1924" s="7">
        <v>0</v>
      </c>
      <c r="AG1924" s="7">
        <v>0</v>
      </c>
      <c r="AH1924" s="7">
        <v>0</v>
      </c>
    </row>
    <row r="1925" spans="1:34" ht="14.25" customHeight="1">
      <c r="A1925" s="27">
        <v>44348</v>
      </c>
      <c r="B1925" s="7" t="s">
        <v>1509</v>
      </c>
      <c r="C1925" s="7" t="s">
        <v>405</v>
      </c>
      <c r="D1925" s="7" t="s">
        <v>734</v>
      </c>
      <c r="E1925" s="7" t="s">
        <v>1861</v>
      </c>
      <c r="F1925" s="7">
        <v>0</v>
      </c>
      <c r="G1925" s="7">
        <v>0</v>
      </c>
      <c r="H1925" s="7">
        <v>0</v>
      </c>
      <c r="I1925" s="7" t="s">
        <v>99</v>
      </c>
      <c r="J1925" s="7">
        <v>0</v>
      </c>
      <c r="K1925" s="7" t="s">
        <v>99</v>
      </c>
      <c r="L1925" s="7" t="s">
        <v>99</v>
      </c>
      <c r="M1925" s="7" t="s">
        <v>99</v>
      </c>
      <c r="N1925" s="7" t="s">
        <v>99</v>
      </c>
      <c r="O1925" s="7" t="s">
        <v>99</v>
      </c>
      <c r="P1925" s="7">
        <v>0</v>
      </c>
      <c r="Q1925" s="7">
        <v>0</v>
      </c>
      <c r="R1925" s="7">
        <v>0</v>
      </c>
      <c r="S1925" s="7">
        <v>0</v>
      </c>
      <c r="T1925" s="7">
        <v>0</v>
      </c>
      <c r="U1925" s="7">
        <v>0</v>
      </c>
      <c r="V1925" s="7">
        <v>0</v>
      </c>
      <c r="W1925" s="7">
        <v>0</v>
      </c>
      <c r="X1925" s="7">
        <v>0</v>
      </c>
      <c r="Y1925" s="7">
        <v>0</v>
      </c>
      <c r="Z1925" s="7">
        <v>0</v>
      </c>
      <c r="AA1925" s="7">
        <v>0</v>
      </c>
      <c r="AB1925" s="7">
        <v>0</v>
      </c>
      <c r="AC1925" s="7">
        <v>0</v>
      </c>
      <c r="AD1925" s="7">
        <v>0</v>
      </c>
      <c r="AE1925" s="7">
        <v>0</v>
      </c>
      <c r="AF1925" s="7">
        <v>0</v>
      </c>
      <c r="AG1925" s="7">
        <v>0</v>
      </c>
      <c r="AH1925" s="7">
        <v>0</v>
      </c>
    </row>
    <row r="1926" spans="1:34" ht="14.25" customHeight="1">
      <c r="A1926" s="27">
        <v>44348</v>
      </c>
      <c r="B1926" s="7" t="s">
        <v>1509</v>
      </c>
      <c r="C1926" s="7" t="s">
        <v>405</v>
      </c>
      <c r="D1926" s="7" t="s">
        <v>734</v>
      </c>
      <c r="E1926" s="7" t="s">
        <v>1862</v>
      </c>
      <c r="F1926" s="7">
        <v>0</v>
      </c>
      <c r="G1926" s="7">
        <v>0</v>
      </c>
      <c r="H1926" s="7">
        <v>0</v>
      </c>
      <c r="I1926" s="7" t="s">
        <v>99</v>
      </c>
      <c r="J1926" s="7">
        <v>0</v>
      </c>
      <c r="K1926" s="7" t="s">
        <v>99</v>
      </c>
      <c r="L1926" s="7" t="s">
        <v>99</v>
      </c>
      <c r="M1926" s="7" t="s">
        <v>99</v>
      </c>
      <c r="N1926" s="7" t="s">
        <v>99</v>
      </c>
      <c r="O1926" s="7" t="s">
        <v>99</v>
      </c>
      <c r="P1926" s="7">
        <v>0</v>
      </c>
      <c r="Q1926" s="7">
        <v>0</v>
      </c>
      <c r="R1926" s="7">
        <v>0</v>
      </c>
      <c r="S1926" s="7">
        <v>0</v>
      </c>
      <c r="T1926" s="7">
        <v>0</v>
      </c>
      <c r="U1926" s="7">
        <v>0</v>
      </c>
      <c r="V1926" s="7">
        <v>0</v>
      </c>
      <c r="W1926" s="7">
        <v>0</v>
      </c>
      <c r="X1926" s="7">
        <v>0</v>
      </c>
      <c r="Y1926" s="7">
        <v>0</v>
      </c>
      <c r="Z1926" s="7">
        <v>0</v>
      </c>
      <c r="AA1926" s="7">
        <v>0</v>
      </c>
      <c r="AB1926" s="7">
        <v>0</v>
      </c>
      <c r="AC1926" s="7">
        <v>0</v>
      </c>
      <c r="AD1926" s="7">
        <v>0</v>
      </c>
      <c r="AE1926" s="7">
        <v>0</v>
      </c>
      <c r="AF1926" s="7">
        <v>0</v>
      </c>
      <c r="AG1926" s="7">
        <v>0</v>
      </c>
      <c r="AH1926" s="7">
        <v>0</v>
      </c>
    </row>
    <row r="1927" spans="1:34">
      <c r="A1927" s="27">
        <v>44348</v>
      </c>
      <c r="B1927" s="7" t="s">
        <v>1757</v>
      </c>
      <c r="C1927" s="7" t="s">
        <v>1151</v>
      </c>
      <c r="D1927" s="7" t="s">
        <v>734</v>
      </c>
      <c r="E1927" s="7" t="s">
        <v>1843</v>
      </c>
      <c r="F1927" s="109">
        <v>227</v>
      </c>
      <c r="G1927" s="109">
        <v>58</v>
      </c>
      <c r="H1927" s="109">
        <v>53</v>
      </c>
      <c r="I1927" s="7" t="s">
        <v>99</v>
      </c>
      <c r="J1927" s="109">
        <v>41</v>
      </c>
      <c r="K1927" s="7" t="s">
        <v>99</v>
      </c>
      <c r="L1927" s="7" t="s">
        <v>99</v>
      </c>
      <c r="M1927" s="7" t="s">
        <v>99</v>
      </c>
      <c r="N1927" s="7" t="s">
        <v>99</v>
      </c>
      <c r="O1927" s="7" t="s">
        <v>99</v>
      </c>
      <c r="P1927" s="7">
        <v>5</v>
      </c>
      <c r="Q1927" s="7">
        <v>5</v>
      </c>
      <c r="R1927" s="7">
        <v>3</v>
      </c>
      <c r="S1927" s="7">
        <v>6</v>
      </c>
      <c r="T1927" s="7">
        <v>3</v>
      </c>
      <c r="U1927" s="7">
        <v>2</v>
      </c>
      <c r="V1927" s="7">
        <v>3</v>
      </c>
      <c r="W1927" s="7">
        <v>5</v>
      </c>
      <c r="X1927" s="7">
        <v>4</v>
      </c>
      <c r="Y1927" s="7">
        <v>2</v>
      </c>
      <c r="Z1927" s="109">
        <v>46</v>
      </c>
      <c r="AA1927" s="109">
        <v>6</v>
      </c>
      <c r="AB1927" s="109">
        <v>9</v>
      </c>
      <c r="AC1927" s="109">
        <v>4</v>
      </c>
      <c r="AD1927" s="109">
        <v>4</v>
      </c>
      <c r="AE1927" s="109">
        <v>3</v>
      </c>
      <c r="AF1927" s="109">
        <v>3</v>
      </c>
      <c r="AG1927" s="7">
        <v>0</v>
      </c>
      <c r="AH1927" s="7">
        <v>0</v>
      </c>
    </row>
    <row r="1928" spans="1:34">
      <c r="A1928" s="27">
        <v>44348</v>
      </c>
      <c r="B1928" s="7" t="s">
        <v>1757</v>
      </c>
      <c r="C1928" s="7" t="s">
        <v>1151</v>
      </c>
      <c r="D1928" s="7" t="s">
        <v>734</v>
      </c>
      <c r="E1928" s="7" t="s">
        <v>943</v>
      </c>
      <c r="F1928" s="127">
        <v>1347</v>
      </c>
      <c r="G1928" s="109">
        <v>388</v>
      </c>
      <c r="H1928" s="109">
        <v>323</v>
      </c>
      <c r="I1928" s="7" t="s">
        <v>99</v>
      </c>
      <c r="J1928" s="109">
        <v>174</v>
      </c>
      <c r="K1928" s="7" t="s">
        <v>99</v>
      </c>
      <c r="L1928" s="7" t="s">
        <v>99</v>
      </c>
      <c r="M1928" s="7" t="s">
        <v>99</v>
      </c>
      <c r="N1928" s="7" t="s">
        <v>99</v>
      </c>
      <c r="O1928" s="7" t="s">
        <v>99</v>
      </c>
      <c r="P1928" s="7">
        <v>28</v>
      </c>
      <c r="Q1928" s="7">
        <v>28</v>
      </c>
      <c r="R1928" s="7">
        <v>15</v>
      </c>
      <c r="S1928" s="7">
        <v>30</v>
      </c>
      <c r="T1928" s="7">
        <v>9</v>
      </c>
      <c r="U1928" s="7">
        <v>6</v>
      </c>
      <c r="V1928" s="7">
        <v>23</v>
      </c>
      <c r="W1928" s="7">
        <v>46</v>
      </c>
      <c r="X1928" s="7">
        <v>43</v>
      </c>
      <c r="Y1928" s="7">
        <v>12</v>
      </c>
      <c r="Z1928" s="109">
        <v>250</v>
      </c>
      <c r="AA1928" s="109">
        <v>44</v>
      </c>
      <c r="AB1928" s="109">
        <v>68</v>
      </c>
      <c r="AC1928" s="109">
        <v>15</v>
      </c>
      <c r="AD1928" s="109">
        <v>16</v>
      </c>
      <c r="AE1928" s="109">
        <v>53</v>
      </c>
      <c r="AF1928" s="109">
        <v>16</v>
      </c>
      <c r="AG1928" s="7">
        <v>0</v>
      </c>
      <c r="AH1928" s="7">
        <v>0</v>
      </c>
    </row>
    <row r="1929" spans="1:34">
      <c r="A1929" s="27">
        <v>44348</v>
      </c>
      <c r="B1929" s="7" t="s">
        <v>1757</v>
      </c>
      <c r="C1929" s="7" t="s">
        <v>1151</v>
      </c>
      <c r="D1929" s="7" t="s">
        <v>734</v>
      </c>
      <c r="E1929" s="7" t="s">
        <v>1861</v>
      </c>
      <c r="F1929" s="127">
        <v>1090</v>
      </c>
      <c r="G1929" s="109">
        <v>318</v>
      </c>
      <c r="H1929" s="109">
        <v>266</v>
      </c>
      <c r="I1929" s="7" t="s">
        <v>99</v>
      </c>
      <c r="J1929" s="109">
        <v>141</v>
      </c>
      <c r="K1929" s="7" t="s">
        <v>99</v>
      </c>
      <c r="L1929" s="7" t="s">
        <v>99</v>
      </c>
      <c r="M1929" s="7" t="s">
        <v>99</v>
      </c>
      <c r="N1929" s="7" t="s">
        <v>99</v>
      </c>
      <c r="O1929" s="7" t="s">
        <v>99</v>
      </c>
      <c r="P1929" s="7">
        <v>23</v>
      </c>
      <c r="Q1929" s="7">
        <v>17</v>
      </c>
      <c r="R1929" s="7">
        <v>14</v>
      </c>
      <c r="S1929" s="7">
        <v>20</v>
      </c>
      <c r="T1929" s="7">
        <v>8</v>
      </c>
      <c r="U1929" s="7">
        <v>6</v>
      </c>
      <c r="V1929" s="7">
        <v>18</v>
      </c>
      <c r="W1929" s="7">
        <v>27</v>
      </c>
      <c r="X1929" s="7">
        <v>38</v>
      </c>
      <c r="Y1929" s="7">
        <v>10</v>
      </c>
      <c r="Z1929" s="109">
        <v>190</v>
      </c>
      <c r="AA1929" s="109">
        <v>37</v>
      </c>
      <c r="AB1929" s="109">
        <v>55</v>
      </c>
      <c r="AC1929" s="109">
        <v>12</v>
      </c>
      <c r="AD1929" s="109">
        <v>13</v>
      </c>
      <c r="AE1929" s="109">
        <v>46</v>
      </c>
      <c r="AF1929" s="109">
        <v>12</v>
      </c>
      <c r="AG1929" s="7">
        <v>0</v>
      </c>
      <c r="AH1929" s="7">
        <v>0</v>
      </c>
    </row>
    <row r="1930" spans="1:34">
      <c r="A1930" s="27">
        <v>44348</v>
      </c>
      <c r="B1930" s="7" t="s">
        <v>1757</v>
      </c>
      <c r="C1930" s="7" t="s">
        <v>1151</v>
      </c>
      <c r="D1930" s="7" t="s">
        <v>734</v>
      </c>
      <c r="E1930" s="7" t="s">
        <v>1862</v>
      </c>
      <c r="F1930" s="109">
        <v>257</v>
      </c>
      <c r="G1930" s="109">
        <v>70</v>
      </c>
      <c r="H1930" s="109">
        <v>57</v>
      </c>
      <c r="I1930" s="7" t="s">
        <v>99</v>
      </c>
      <c r="J1930" s="109">
        <v>33</v>
      </c>
      <c r="K1930" s="7" t="s">
        <v>99</v>
      </c>
      <c r="L1930" s="7" t="s">
        <v>99</v>
      </c>
      <c r="M1930" s="7" t="s">
        <v>99</v>
      </c>
      <c r="N1930" s="7" t="s">
        <v>99</v>
      </c>
      <c r="O1930" s="7" t="s">
        <v>99</v>
      </c>
      <c r="P1930" s="7">
        <v>5</v>
      </c>
      <c r="Q1930" s="7">
        <v>11</v>
      </c>
      <c r="R1930" s="7">
        <v>1</v>
      </c>
      <c r="S1930" s="7">
        <v>10</v>
      </c>
      <c r="T1930" s="7">
        <v>1</v>
      </c>
      <c r="U1930" s="7">
        <v>0</v>
      </c>
      <c r="V1930" s="7">
        <v>5</v>
      </c>
      <c r="W1930" s="7">
        <v>19</v>
      </c>
      <c r="X1930" s="7">
        <v>5</v>
      </c>
      <c r="Y1930" s="7">
        <v>2</v>
      </c>
      <c r="Z1930" s="109">
        <v>60</v>
      </c>
      <c r="AA1930" s="109">
        <v>7</v>
      </c>
      <c r="AB1930" s="109">
        <v>13</v>
      </c>
      <c r="AC1930" s="109">
        <v>3</v>
      </c>
      <c r="AD1930" s="109">
        <v>3</v>
      </c>
      <c r="AE1930" s="109">
        <v>7</v>
      </c>
      <c r="AF1930" s="109">
        <v>4</v>
      </c>
      <c r="AG1930" s="7">
        <v>0</v>
      </c>
      <c r="AH1930" s="7">
        <v>0</v>
      </c>
    </row>
    <row r="1931" spans="1:34" ht="14.25" customHeight="1">
      <c r="A1931" s="27">
        <v>44348</v>
      </c>
      <c r="B1931" s="7" t="s">
        <v>1757</v>
      </c>
      <c r="C1931" s="7" t="s">
        <v>1863</v>
      </c>
      <c r="D1931" s="7" t="s">
        <v>734</v>
      </c>
      <c r="E1931" s="7" t="s">
        <v>1843</v>
      </c>
      <c r="F1931" s="109">
        <v>33</v>
      </c>
      <c r="G1931" s="109">
        <v>9</v>
      </c>
      <c r="H1931" s="109">
        <v>11</v>
      </c>
      <c r="I1931" s="7" t="s">
        <v>99</v>
      </c>
      <c r="J1931" s="109">
        <v>10</v>
      </c>
      <c r="K1931" s="7" t="s">
        <v>99</v>
      </c>
      <c r="L1931" s="7" t="s">
        <v>99</v>
      </c>
      <c r="M1931" s="7" t="s">
        <v>99</v>
      </c>
      <c r="N1931" s="7" t="s">
        <v>99</v>
      </c>
      <c r="O1931" s="7" t="s">
        <v>99</v>
      </c>
      <c r="P1931" s="7">
        <v>0</v>
      </c>
      <c r="Q1931" s="7">
        <v>0</v>
      </c>
      <c r="R1931" s="7">
        <v>0</v>
      </c>
      <c r="S1931" s="7">
        <v>0</v>
      </c>
      <c r="T1931" s="7">
        <v>1</v>
      </c>
      <c r="U1931" s="7">
        <v>0</v>
      </c>
      <c r="V1931" s="7">
        <v>0</v>
      </c>
      <c r="W1931" s="7">
        <v>0</v>
      </c>
      <c r="X1931" s="7">
        <v>0</v>
      </c>
      <c r="Y1931" s="7">
        <v>0</v>
      </c>
      <c r="Z1931" s="109">
        <v>2</v>
      </c>
      <c r="AA1931" s="7">
        <v>0</v>
      </c>
      <c r="AB1931" s="109">
        <v>1</v>
      </c>
      <c r="AC1931" s="7">
        <v>0</v>
      </c>
      <c r="AD1931" s="7">
        <v>0</v>
      </c>
      <c r="AE1931" s="7">
        <v>0</v>
      </c>
      <c r="AF1931" s="7">
        <v>0</v>
      </c>
      <c r="AG1931" s="7">
        <v>0</v>
      </c>
      <c r="AH1931" s="7">
        <v>0</v>
      </c>
    </row>
    <row r="1932" spans="1:34" ht="14.25" customHeight="1">
      <c r="A1932" s="27">
        <v>44348</v>
      </c>
      <c r="B1932" s="7" t="s">
        <v>1757</v>
      </c>
      <c r="C1932" s="7" t="s">
        <v>1863</v>
      </c>
      <c r="D1932" s="7" t="s">
        <v>734</v>
      </c>
      <c r="E1932" s="7" t="s">
        <v>943</v>
      </c>
      <c r="F1932" s="109">
        <v>58</v>
      </c>
      <c r="G1932" s="109">
        <v>13</v>
      </c>
      <c r="H1932" s="109">
        <v>20</v>
      </c>
      <c r="I1932" s="7" t="s">
        <v>99</v>
      </c>
      <c r="J1932" s="109">
        <v>16</v>
      </c>
      <c r="K1932" s="7" t="s">
        <v>99</v>
      </c>
      <c r="L1932" s="7" t="s">
        <v>99</v>
      </c>
      <c r="M1932" s="7" t="s">
        <v>99</v>
      </c>
      <c r="N1932" s="7" t="s">
        <v>99</v>
      </c>
      <c r="O1932" s="7" t="s">
        <v>99</v>
      </c>
      <c r="P1932" s="7">
        <v>0</v>
      </c>
      <c r="Q1932" s="7">
        <v>0</v>
      </c>
      <c r="R1932" s="7">
        <v>0</v>
      </c>
      <c r="S1932" s="7">
        <v>0</v>
      </c>
      <c r="T1932" s="7">
        <v>1</v>
      </c>
      <c r="U1932" s="7">
        <v>0</v>
      </c>
      <c r="V1932" s="7">
        <v>0</v>
      </c>
      <c r="W1932" s="7">
        <v>0</v>
      </c>
      <c r="X1932" s="7">
        <v>0</v>
      </c>
      <c r="Y1932" s="7">
        <v>0</v>
      </c>
      <c r="Z1932" s="109">
        <v>5</v>
      </c>
      <c r="AA1932" s="7">
        <v>0</v>
      </c>
      <c r="AB1932" s="109">
        <v>4</v>
      </c>
      <c r="AC1932" s="7">
        <v>0</v>
      </c>
      <c r="AD1932" s="7">
        <v>0</v>
      </c>
      <c r="AE1932" s="7">
        <v>0</v>
      </c>
      <c r="AF1932" s="7">
        <v>0</v>
      </c>
      <c r="AG1932" s="7">
        <v>0</v>
      </c>
      <c r="AH1932" s="7">
        <v>0</v>
      </c>
    </row>
    <row r="1933" spans="1:34" ht="14.25" customHeight="1">
      <c r="A1933" s="27">
        <v>44348</v>
      </c>
      <c r="B1933" s="7" t="s">
        <v>1757</v>
      </c>
      <c r="C1933" s="7" t="s">
        <v>1863</v>
      </c>
      <c r="D1933" s="7" t="s">
        <v>734</v>
      </c>
      <c r="E1933" s="7" t="s">
        <v>1861</v>
      </c>
      <c r="F1933" s="109">
        <v>44</v>
      </c>
      <c r="G1933" s="109">
        <v>11</v>
      </c>
      <c r="H1933" s="109">
        <v>16</v>
      </c>
      <c r="I1933" s="7" t="s">
        <v>99</v>
      </c>
      <c r="J1933" s="109">
        <v>11</v>
      </c>
      <c r="K1933" s="7" t="s">
        <v>99</v>
      </c>
      <c r="L1933" s="7" t="s">
        <v>99</v>
      </c>
      <c r="M1933" s="7" t="s">
        <v>99</v>
      </c>
      <c r="N1933" s="7" t="s">
        <v>99</v>
      </c>
      <c r="O1933" s="7" t="s">
        <v>99</v>
      </c>
      <c r="P1933" s="7">
        <v>0</v>
      </c>
      <c r="Q1933" s="7">
        <v>0</v>
      </c>
      <c r="R1933" s="7">
        <v>0</v>
      </c>
      <c r="S1933" s="7">
        <v>0</v>
      </c>
      <c r="T1933" s="7">
        <v>1</v>
      </c>
      <c r="U1933" s="7">
        <v>0</v>
      </c>
      <c r="V1933" s="7">
        <v>0</v>
      </c>
      <c r="W1933" s="7">
        <v>0</v>
      </c>
      <c r="X1933" s="7">
        <v>0</v>
      </c>
      <c r="Y1933" s="7">
        <v>0</v>
      </c>
      <c r="Z1933" s="109">
        <v>4</v>
      </c>
      <c r="AA1933" s="7">
        <v>0</v>
      </c>
      <c r="AB1933" s="109">
        <v>2</v>
      </c>
      <c r="AC1933" s="7">
        <v>0</v>
      </c>
      <c r="AD1933" s="7">
        <v>0</v>
      </c>
      <c r="AE1933" s="7">
        <v>0</v>
      </c>
      <c r="AF1933" s="7">
        <v>0</v>
      </c>
      <c r="AG1933" s="7">
        <v>0</v>
      </c>
      <c r="AH1933" s="7">
        <v>0</v>
      </c>
    </row>
    <row r="1934" spans="1:34" ht="14.25" customHeight="1">
      <c r="A1934" s="27">
        <v>44348</v>
      </c>
      <c r="B1934" s="7" t="s">
        <v>1757</v>
      </c>
      <c r="C1934" s="7" t="s">
        <v>1863</v>
      </c>
      <c r="D1934" s="7" t="s">
        <v>734</v>
      </c>
      <c r="E1934" s="7" t="s">
        <v>1862</v>
      </c>
      <c r="F1934" s="109">
        <v>14</v>
      </c>
      <c r="G1934" s="109">
        <v>2</v>
      </c>
      <c r="H1934" s="109">
        <v>4</v>
      </c>
      <c r="I1934" s="7" t="s">
        <v>99</v>
      </c>
      <c r="J1934" s="109">
        <v>5</v>
      </c>
      <c r="K1934" s="7" t="s">
        <v>99</v>
      </c>
      <c r="L1934" s="7" t="s">
        <v>99</v>
      </c>
      <c r="M1934" s="7" t="s">
        <v>99</v>
      </c>
      <c r="N1934" s="7" t="s">
        <v>99</v>
      </c>
      <c r="O1934" s="7" t="s">
        <v>99</v>
      </c>
      <c r="P1934" s="7">
        <v>0</v>
      </c>
      <c r="Q1934" s="7">
        <v>0</v>
      </c>
      <c r="R1934" s="7">
        <v>0</v>
      </c>
      <c r="S1934" s="7">
        <v>0</v>
      </c>
      <c r="T1934" s="7">
        <v>0</v>
      </c>
      <c r="U1934" s="7">
        <v>0</v>
      </c>
      <c r="V1934" s="7">
        <v>0</v>
      </c>
      <c r="W1934" s="7">
        <v>0</v>
      </c>
      <c r="X1934" s="7">
        <v>0</v>
      </c>
      <c r="Y1934" s="7">
        <v>0</v>
      </c>
      <c r="Z1934" s="109">
        <v>1</v>
      </c>
      <c r="AA1934" s="7">
        <v>0</v>
      </c>
      <c r="AB1934" s="109">
        <v>2</v>
      </c>
      <c r="AC1934" s="7">
        <v>0</v>
      </c>
      <c r="AD1934" s="7">
        <v>0</v>
      </c>
      <c r="AE1934" s="7">
        <v>0</v>
      </c>
      <c r="AF1934" s="7">
        <v>0</v>
      </c>
      <c r="AG1934" s="7">
        <v>0</v>
      </c>
      <c r="AH1934" s="7">
        <v>0</v>
      </c>
    </row>
    <row r="1935" spans="1:34" ht="14.25" customHeight="1">
      <c r="A1935" s="27">
        <v>44348</v>
      </c>
      <c r="B1935" s="7" t="s">
        <v>1757</v>
      </c>
      <c r="C1935" s="7" t="s">
        <v>1865</v>
      </c>
      <c r="D1935" s="7" t="s">
        <v>734</v>
      </c>
      <c r="E1935" s="7" t="s">
        <v>1843</v>
      </c>
      <c r="F1935" s="109">
        <v>194</v>
      </c>
      <c r="G1935" s="109">
        <v>49</v>
      </c>
      <c r="H1935" s="109">
        <v>42</v>
      </c>
      <c r="I1935" s="7" t="s">
        <v>99</v>
      </c>
      <c r="J1935" s="109">
        <v>31</v>
      </c>
      <c r="K1935" s="7" t="s">
        <v>99</v>
      </c>
      <c r="L1935" s="7" t="s">
        <v>99</v>
      </c>
      <c r="M1935" s="7" t="s">
        <v>99</v>
      </c>
      <c r="N1935" s="7" t="s">
        <v>99</v>
      </c>
      <c r="O1935" s="7" t="s">
        <v>99</v>
      </c>
      <c r="P1935" s="7">
        <v>5</v>
      </c>
      <c r="Q1935" s="7">
        <v>5</v>
      </c>
      <c r="R1935" s="7">
        <v>3</v>
      </c>
      <c r="S1935" s="7">
        <v>6</v>
      </c>
      <c r="T1935" s="7">
        <v>2</v>
      </c>
      <c r="U1935" s="7">
        <v>2</v>
      </c>
      <c r="V1935" s="7">
        <v>3</v>
      </c>
      <c r="W1935" s="7">
        <v>5</v>
      </c>
      <c r="X1935" s="7">
        <v>4</v>
      </c>
      <c r="Y1935" s="7">
        <v>2</v>
      </c>
      <c r="Z1935" s="109">
        <v>44</v>
      </c>
      <c r="AA1935" s="109">
        <v>6</v>
      </c>
      <c r="AB1935" s="109">
        <v>8</v>
      </c>
      <c r="AC1935" s="109">
        <v>4</v>
      </c>
      <c r="AD1935" s="109">
        <v>4</v>
      </c>
      <c r="AE1935" s="109">
        <v>3</v>
      </c>
      <c r="AF1935" s="109">
        <v>3</v>
      </c>
      <c r="AG1935" s="7">
        <v>0</v>
      </c>
      <c r="AH1935" s="7">
        <v>0</v>
      </c>
    </row>
    <row r="1936" spans="1:34" ht="14.25" customHeight="1">
      <c r="A1936" s="27">
        <v>44348</v>
      </c>
      <c r="B1936" s="7" t="s">
        <v>1757</v>
      </c>
      <c r="C1936" s="7" t="s">
        <v>1865</v>
      </c>
      <c r="D1936" s="7" t="s">
        <v>734</v>
      </c>
      <c r="E1936" s="7" t="s">
        <v>943</v>
      </c>
      <c r="F1936" s="127">
        <v>1289</v>
      </c>
      <c r="G1936" s="109">
        <v>375</v>
      </c>
      <c r="H1936" s="109">
        <v>303</v>
      </c>
      <c r="I1936" s="7" t="s">
        <v>99</v>
      </c>
      <c r="J1936" s="109">
        <v>158</v>
      </c>
      <c r="K1936" s="7" t="s">
        <v>99</v>
      </c>
      <c r="L1936" s="7" t="s">
        <v>99</v>
      </c>
      <c r="M1936" s="7" t="s">
        <v>99</v>
      </c>
      <c r="N1936" s="7" t="s">
        <v>99</v>
      </c>
      <c r="O1936" s="7" t="s">
        <v>99</v>
      </c>
      <c r="P1936" s="7">
        <v>28</v>
      </c>
      <c r="Q1936" s="7">
        <v>28</v>
      </c>
      <c r="R1936" s="7">
        <v>15</v>
      </c>
      <c r="S1936" s="7">
        <v>30</v>
      </c>
      <c r="T1936" s="7">
        <v>8</v>
      </c>
      <c r="U1936" s="7">
        <v>6</v>
      </c>
      <c r="V1936" s="7">
        <v>23</v>
      </c>
      <c r="W1936" s="7">
        <v>46</v>
      </c>
      <c r="X1936" s="7">
        <v>43</v>
      </c>
      <c r="Y1936" s="7">
        <v>12</v>
      </c>
      <c r="Z1936" s="109">
        <v>245</v>
      </c>
      <c r="AA1936" s="109">
        <v>44</v>
      </c>
      <c r="AB1936" s="109">
        <v>64</v>
      </c>
      <c r="AC1936" s="109">
        <v>15</v>
      </c>
      <c r="AD1936" s="109">
        <v>16</v>
      </c>
      <c r="AE1936" s="109">
        <v>53</v>
      </c>
      <c r="AF1936" s="109">
        <v>16</v>
      </c>
      <c r="AG1936" s="7">
        <v>0</v>
      </c>
      <c r="AH1936" s="7">
        <v>0</v>
      </c>
    </row>
    <row r="1937" spans="1:34" ht="14.25" customHeight="1">
      <c r="A1937" s="27">
        <v>44348</v>
      </c>
      <c r="B1937" s="7" t="s">
        <v>1757</v>
      </c>
      <c r="C1937" s="7" t="s">
        <v>1865</v>
      </c>
      <c r="D1937" s="7" t="s">
        <v>734</v>
      </c>
      <c r="E1937" s="7" t="s">
        <v>1861</v>
      </c>
      <c r="F1937" s="127">
        <v>1046</v>
      </c>
      <c r="G1937" s="109">
        <v>307</v>
      </c>
      <c r="H1937" s="109">
        <v>250</v>
      </c>
      <c r="I1937" s="7" t="s">
        <v>99</v>
      </c>
      <c r="J1937" s="109">
        <v>130</v>
      </c>
      <c r="K1937" s="7" t="s">
        <v>99</v>
      </c>
      <c r="L1937" s="7" t="s">
        <v>99</v>
      </c>
      <c r="M1937" s="7" t="s">
        <v>99</v>
      </c>
      <c r="N1937" s="7" t="s">
        <v>99</v>
      </c>
      <c r="O1937" s="7" t="s">
        <v>99</v>
      </c>
      <c r="P1937" s="7">
        <v>23</v>
      </c>
      <c r="Q1937" s="7">
        <v>17</v>
      </c>
      <c r="R1937" s="7">
        <v>14</v>
      </c>
      <c r="S1937" s="7">
        <v>20</v>
      </c>
      <c r="T1937" s="7">
        <v>7</v>
      </c>
      <c r="U1937" s="7">
        <v>6</v>
      </c>
      <c r="V1937" s="7">
        <v>18</v>
      </c>
      <c r="W1937" s="7">
        <v>27</v>
      </c>
      <c r="X1937" s="7">
        <v>38</v>
      </c>
      <c r="Y1937" s="7">
        <v>10</v>
      </c>
      <c r="Z1937" s="109">
        <v>186</v>
      </c>
      <c r="AA1937" s="109">
        <v>37</v>
      </c>
      <c r="AB1937" s="109">
        <v>53</v>
      </c>
      <c r="AC1937" s="109">
        <v>12</v>
      </c>
      <c r="AD1937" s="109">
        <v>13</v>
      </c>
      <c r="AE1937" s="109">
        <v>46</v>
      </c>
      <c r="AF1937" s="109">
        <v>12</v>
      </c>
      <c r="AG1937" s="7">
        <v>0</v>
      </c>
      <c r="AH1937" s="7">
        <v>0</v>
      </c>
    </row>
    <row r="1938" spans="1:34" ht="14.25" customHeight="1">
      <c r="A1938" s="27">
        <v>44348</v>
      </c>
      <c r="B1938" s="7" t="s">
        <v>1757</v>
      </c>
      <c r="C1938" s="7" t="s">
        <v>1865</v>
      </c>
      <c r="D1938" s="7" t="s">
        <v>734</v>
      </c>
      <c r="E1938" s="7" t="s">
        <v>1862</v>
      </c>
      <c r="F1938" s="109">
        <v>243</v>
      </c>
      <c r="G1938" s="109">
        <v>68</v>
      </c>
      <c r="H1938" s="109">
        <v>53</v>
      </c>
      <c r="I1938" s="7" t="s">
        <v>99</v>
      </c>
      <c r="J1938" s="109">
        <v>28</v>
      </c>
      <c r="K1938" s="7" t="s">
        <v>99</v>
      </c>
      <c r="L1938" s="7" t="s">
        <v>99</v>
      </c>
      <c r="M1938" s="7" t="s">
        <v>99</v>
      </c>
      <c r="N1938" s="7" t="s">
        <v>99</v>
      </c>
      <c r="O1938" s="7" t="s">
        <v>99</v>
      </c>
      <c r="P1938" s="7">
        <v>5</v>
      </c>
      <c r="Q1938" s="7">
        <v>11</v>
      </c>
      <c r="R1938" s="7">
        <v>1</v>
      </c>
      <c r="S1938" s="7">
        <v>10</v>
      </c>
      <c r="T1938" s="7">
        <v>1</v>
      </c>
      <c r="U1938" s="7">
        <v>0</v>
      </c>
      <c r="V1938" s="7">
        <v>5</v>
      </c>
      <c r="W1938" s="7">
        <v>19</v>
      </c>
      <c r="X1938" s="7">
        <v>5</v>
      </c>
      <c r="Y1938" s="7">
        <v>2</v>
      </c>
      <c r="Z1938" s="109">
        <v>59</v>
      </c>
      <c r="AA1938" s="109">
        <v>7</v>
      </c>
      <c r="AB1938" s="109">
        <v>11</v>
      </c>
      <c r="AC1938" s="109">
        <v>3</v>
      </c>
      <c r="AD1938" s="109">
        <v>3</v>
      </c>
      <c r="AE1938" s="109">
        <v>7</v>
      </c>
      <c r="AF1938" s="109">
        <v>4</v>
      </c>
      <c r="AG1938" s="7">
        <v>0</v>
      </c>
      <c r="AH1938" s="7">
        <v>0</v>
      </c>
    </row>
    <row r="1939" spans="1:34" ht="14.25" customHeight="1">
      <c r="A1939" s="27">
        <v>44348</v>
      </c>
      <c r="B1939" s="7" t="s">
        <v>1757</v>
      </c>
      <c r="C1939" s="7" t="s">
        <v>1865</v>
      </c>
      <c r="D1939" s="7" t="s">
        <v>1866</v>
      </c>
      <c r="E1939" s="7" t="s">
        <v>1843</v>
      </c>
      <c r="F1939" s="109">
        <v>194</v>
      </c>
      <c r="G1939" s="109">
        <v>49</v>
      </c>
      <c r="H1939" s="109">
        <v>42</v>
      </c>
      <c r="I1939" s="7" t="s">
        <v>99</v>
      </c>
      <c r="J1939" s="109">
        <v>31</v>
      </c>
      <c r="K1939" s="7" t="s">
        <v>99</v>
      </c>
      <c r="L1939" s="7" t="s">
        <v>99</v>
      </c>
      <c r="M1939" s="7" t="s">
        <v>99</v>
      </c>
      <c r="N1939" s="7" t="s">
        <v>99</v>
      </c>
      <c r="O1939" s="7" t="s">
        <v>99</v>
      </c>
      <c r="P1939" s="7">
        <v>5</v>
      </c>
      <c r="Q1939" s="7">
        <v>5</v>
      </c>
      <c r="R1939" s="7">
        <v>3</v>
      </c>
      <c r="S1939" s="7">
        <v>6</v>
      </c>
      <c r="T1939" s="7">
        <v>2</v>
      </c>
      <c r="U1939" s="7">
        <v>2</v>
      </c>
      <c r="V1939" s="7">
        <v>3</v>
      </c>
      <c r="W1939" s="7">
        <v>5</v>
      </c>
      <c r="X1939" s="7">
        <v>4</v>
      </c>
      <c r="Y1939" s="7">
        <v>2</v>
      </c>
      <c r="Z1939" s="109">
        <v>44</v>
      </c>
      <c r="AA1939" s="109">
        <v>6</v>
      </c>
      <c r="AB1939" s="109">
        <v>8</v>
      </c>
      <c r="AC1939" s="109">
        <v>4</v>
      </c>
      <c r="AD1939" s="109">
        <v>4</v>
      </c>
      <c r="AE1939" s="109">
        <v>3</v>
      </c>
      <c r="AF1939" s="109">
        <v>3</v>
      </c>
      <c r="AG1939" s="7">
        <v>0</v>
      </c>
      <c r="AH1939" s="7">
        <v>0</v>
      </c>
    </row>
    <row r="1940" spans="1:34" ht="14.25" customHeight="1">
      <c r="A1940" s="27">
        <v>44348</v>
      </c>
      <c r="B1940" s="7" t="s">
        <v>1757</v>
      </c>
      <c r="C1940" s="7" t="s">
        <v>1865</v>
      </c>
      <c r="D1940" s="7" t="s">
        <v>1866</v>
      </c>
      <c r="E1940" s="7" t="s">
        <v>943</v>
      </c>
      <c r="F1940" s="127">
        <v>1289</v>
      </c>
      <c r="G1940" s="109">
        <v>375</v>
      </c>
      <c r="H1940" s="109">
        <v>303</v>
      </c>
      <c r="I1940" s="7" t="s">
        <v>99</v>
      </c>
      <c r="J1940" s="109">
        <v>158</v>
      </c>
      <c r="K1940" s="7" t="s">
        <v>99</v>
      </c>
      <c r="L1940" s="7" t="s">
        <v>99</v>
      </c>
      <c r="M1940" s="7" t="s">
        <v>99</v>
      </c>
      <c r="N1940" s="7" t="s">
        <v>99</v>
      </c>
      <c r="O1940" s="7" t="s">
        <v>99</v>
      </c>
      <c r="P1940" s="7">
        <v>28</v>
      </c>
      <c r="Q1940" s="7">
        <v>28</v>
      </c>
      <c r="R1940" s="7">
        <v>15</v>
      </c>
      <c r="S1940" s="7">
        <v>30</v>
      </c>
      <c r="T1940" s="7">
        <v>8</v>
      </c>
      <c r="U1940" s="7">
        <v>6</v>
      </c>
      <c r="V1940" s="7">
        <v>23</v>
      </c>
      <c r="W1940" s="7">
        <v>46</v>
      </c>
      <c r="X1940" s="7">
        <v>43</v>
      </c>
      <c r="Y1940" s="7">
        <v>12</v>
      </c>
      <c r="Z1940" s="109">
        <v>245</v>
      </c>
      <c r="AA1940" s="109">
        <v>44</v>
      </c>
      <c r="AB1940" s="109">
        <v>64</v>
      </c>
      <c r="AC1940" s="109">
        <v>15</v>
      </c>
      <c r="AD1940" s="109">
        <v>16</v>
      </c>
      <c r="AE1940" s="109">
        <v>53</v>
      </c>
      <c r="AF1940" s="109">
        <v>16</v>
      </c>
      <c r="AG1940" s="7">
        <v>0</v>
      </c>
      <c r="AH1940" s="7">
        <v>0</v>
      </c>
    </row>
    <row r="1941" spans="1:34" ht="14.25" customHeight="1">
      <c r="A1941" s="27">
        <v>44348</v>
      </c>
      <c r="B1941" s="7" t="s">
        <v>1757</v>
      </c>
      <c r="C1941" s="7" t="s">
        <v>1865</v>
      </c>
      <c r="D1941" s="7" t="s">
        <v>1866</v>
      </c>
      <c r="E1941" s="7" t="s">
        <v>1861</v>
      </c>
      <c r="F1941" s="127">
        <v>1046</v>
      </c>
      <c r="G1941" s="109">
        <v>307</v>
      </c>
      <c r="H1941" s="109">
        <v>250</v>
      </c>
      <c r="I1941" s="7" t="s">
        <v>99</v>
      </c>
      <c r="J1941" s="109">
        <v>130</v>
      </c>
      <c r="K1941" s="7" t="s">
        <v>99</v>
      </c>
      <c r="L1941" s="7" t="s">
        <v>99</v>
      </c>
      <c r="M1941" s="7" t="s">
        <v>99</v>
      </c>
      <c r="N1941" s="7" t="s">
        <v>99</v>
      </c>
      <c r="O1941" s="7" t="s">
        <v>99</v>
      </c>
      <c r="P1941" s="7">
        <v>23</v>
      </c>
      <c r="Q1941" s="7">
        <v>17</v>
      </c>
      <c r="R1941" s="7">
        <v>14</v>
      </c>
      <c r="S1941" s="7">
        <v>20</v>
      </c>
      <c r="T1941" s="7">
        <v>7</v>
      </c>
      <c r="U1941" s="7">
        <v>6</v>
      </c>
      <c r="V1941" s="7">
        <v>18</v>
      </c>
      <c r="W1941" s="7">
        <v>27</v>
      </c>
      <c r="X1941" s="7">
        <v>38</v>
      </c>
      <c r="Y1941" s="7">
        <v>10</v>
      </c>
      <c r="Z1941" s="109">
        <v>186</v>
      </c>
      <c r="AA1941" s="109">
        <v>37</v>
      </c>
      <c r="AB1941" s="109">
        <v>53</v>
      </c>
      <c r="AC1941" s="109">
        <v>12</v>
      </c>
      <c r="AD1941" s="109">
        <v>13</v>
      </c>
      <c r="AE1941" s="109">
        <v>46</v>
      </c>
      <c r="AF1941" s="109">
        <v>12</v>
      </c>
      <c r="AG1941" s="7">
        <v>0</v>
      </c>
      <c r="AH1941" s="7">
        <v>0</v>
      </c>
    </row>
    <row r="1942" spans="1:34" ht="14.25" customHeight="1">
      <c r="A1942" s="27">
        <v>44348</v>
      </c>
      <c r="B1942" s="7" t="s">
        <v>1757</v>
      </c>
      <c r="C1942" s="7" t="s">
        <v>1865</v>
      </c>
      <c r="D1942" s="7" t="s">
        <v>1866</v>
      </c>
      <c r="E1942" s="7" t="s">
        <v>1862</v>
      </c>
      <c r="F1942" s="109">
        <v>243</v>
      </c>
      <c r="G1942" s="109">
        <v>68</v>
      </c>
      <c r="H1942" s="109">
        <v>53</v>
      </c>
      <c r="I1942" s="7" t="s">
        <v>99</v>
      </c>
      <c r="J1942" s="109">
        <v>28</v>
      </c>
      <c r="K1942" s="7" t="s">
        <v>99</v>
      </c>
      <c r="L1942" s="7" t="s">
        <v>99</v>
      </c>
      <c r="M1942" s="7" t="s">
        <v>99</v>
      </c>
      <c r="N1942" s="7" t="s">
        <v>99</v>
      </c>
      <c r="O1942" s="7" t="s">
        <v>99</v>
      </c>
      <c r="P1942" s="7">
        <v>5</v>
      </c>
      <c r="Q1942" s="7">
        <v>11</v>
      </c>
      <c r="R1942" s="7">
        <v>1</v>
      </c>
      <c r="S1942" s="7">
        <v>10</v>
      </c>
      <c r="T1942" s="7">
        <v>1</v>
      </c>
      <c r="U1942" s="7">
        <v>0</v>
      </c>
      <c r="V1942" s="7">
        <v>5</v>
      </c>
      <c r="W1942" s="7">
        <v>19</v>
      </c>
      <c r="X1942" s="7">
        <v>5</v>
      </c>
      <c r="Y1942" s="7">
        <v>2</v>
      </c>
      <c r="Z1942" s="109">
        <v>59</v>
      </c>
      <c r="AA1942" s="109">
        <v>7</v>
      </c>
      <c r="AB1942" s="109">
        <v>11</v>
      </c>
      <c r="AC1942" s="109">
        <v>3</v>
      </c>
      <c r="AD1942" s="109">
        <v>3</v>
      </c>
      <c r="AE1942" s="109">
        <v>7</v>
      </c>
      <c r="AF1942" s="109">
        <v>4</v>
      </c>
      <c r="AG1942" s="7">
        <v>0</v>
      </c>
      <c r="AH1942" s="7">
        <v>0</v>
      </c>
    </row>
    <row r="1943" spans="1:34" ht="14.25" customHeight="1">
      <c r="A1943" s="27">
        <v>44348</v>
      </c>
      <c r="B1943" s="7" t="s">
        <v>1757</v>
      </c>
      <c r="C1943" s="7" t="s">
        <v>1865</v>
      </c>
      <c r="D1943" s="7" t="s">
        <v>1374</v>
      </c>
      <c r="E1943" s="7" t="s">
        <v>1843</v>
      </c>
      <c r="F1943" s="7">
        <v>0</v>
      </c>
      <c r="G1943" s="7">
        <v>0</v>
      </c>
      <c r="H1943" s="7">
        <v>0</v>
      </c>
      <c r="I1943" s="7" t="s">
        <v>99</v>
      </c>
      <c r="J1943" s="7">
        <v>0</v>
      </c>
      <c r="K1943" s="7" t="s">
        <v>99</v>
      </c>
      <c r="L1943" s="7" t="s">
        <v>99</v>
      </c>
      <c r="M1943" s="7" t="s">
        <v>99</v>
      </c>
      <c r="N1943" s="7" t="s">
        <v>99</v>
      </c>
      <c r="O1943" s="7" t="s">
        <v>99</v>
      </c>
      <c r="P1943" s="7">
        <v>0</v>
      </c>
      <c r="Q1943" s="7">
        <v>0</v>
      </c>
      <c r="R1943" s="7">
        <v>0</v>
      </c>
      <c r="S1943" s="7">
        <v>0</v>
      </c>
      <c r="T1943" s="7">
        <v>0</v>
      </c>
      <c r="U1943" s="7">
        <v>0</v>
      </c>
      <c r="V1943" s="7">
        <v>0</v>
      </c>
      <c r="W1943" s="7">
        <v>0</v>
      </c>
      <c r="X1943" s="7">
        <v>0</v>
      </c>
      <c r="Y1943" s="7">
        <v>0</v>
      </c>
      <c r="Z1943" s="7">
        <v>0</v>
      </c>
      <c r="AA1943" s="7">
        <v>0</v>
      </c>
      <c r="AB1943" s="7">
        <v>0</v>
      </c>
      <c r="AC1943" s="7">
        <v>0</v>
      </c>
      <c r="AD1943" s="7">
        <v>0</v>
      </c>
      <c r="AE1943" s="7">
        <v>0</v>
      </c>
      <c r="AF1943" s="7">
        <v>0</v>
      </c>
      <c r="AG1943" s="7">
        <v>0</v>
      </c>
      <c r="AH1943" s="7">
        <v>0</v>
      </c>
    </row>
    <row r="1944" spans="1:34" ht="14.25" customHeight="1">
      <c r="A1944" s="27">
        <v>44348</v>
      </c>
      <c r="B1944" s="7" t="s">
        <v>1757</v>
      </c>
      <c r="C1944" s="7" t="s">
        <v>1865</v>
      </c>
      <c r="D1944" s="7" t="s">
        <v>1374</v>
      </c>
      <c r="E1944" s="7" t="s">
        <v>943</v>
      </c>
      <c r="F1944" s="7">
        <v>0</v>
      </c>
      <c r="G1944" s="7">
        <v>0</v>
      </c>
      <c r="H1944" s="7">
        <v>0</v>
      </c>
      <c r="I1944" s="7" t="s">
        <v>99</v>
      </c>
      <c r="J1944" s="7">
        <v>0</v>
      </c>
      <c r="K1944" s="7" t="s">
        <v>99</v>
      </c>
      <c r="L1944" s="7" t="s">
        <v>99</v>
      </c>
      <c r="M1944" s="7" t="s">
        <v>99</v>
      </c>
      <c r="N1944" s="7" t="s">
        <v>99</v>
      </c>
      <c r="O1944" s="7" t="s">
        <v>99</v>
      </c>
      <c r="P1944" s="7">
        <v>0</v>
      </c>
      <c r="Q1944" s="7">
        <v>0</v>
      </c>
      <c r="R1944" s="7">
        <v>0</v>
      </c>
      <c r="S1944" s="7">
        <v>0</v>
      </c>
      <c r="T1944" s="7">
        <v>0</v>
      </c>
      <c r="U1944" s="7">
        <v>0</v>
      </c>
      <c r="V1944" s="7">
        <v>0</v>
      </c>
      <c r="W1944" s="7">
        <v>0</v>
      </c>
      <c r="X1944" s="7">
        <v>0</v>
      </c>
      <c r="Y1944" s="7">
        <v>0</v>
      </c>
      <c r="Z1944" s="7">
        <v>0</v>
      </c>
      <c r="AA1944" s="7">
        <v>0</v>
      </c>
      <c r="AB1944" s="7">
        <v>0</v>
      </c>
      <c r="AC1944" s="7">
        <v>0</v>
      </c>
      <c r="AD1944" s="7">
        <v>0</v>
      </c>
      <c r="AE1944" s="7">
        <v>0</v>
      </c>
      <c r="AF1944" s="7">
        <v>0</v>
      </c>
      <c r="AG1944" s="7">
        <v>0</v>
      </c>
      <c r="AH1944" s="7">
        <v>0</v>
      </c>
    </row>
    <row r="1945" spans="1:34" ht="14.25" customHeight="1">
      <c r="A1945" s="27">
        <v>44348</v>
      </c>
      <c r="B1945" s="7" t="s">
        <v>1757</v>
      </c>
      <c r="C1945" s="7" t="s">
        <v>1865</v>
      </c>
      <c r="D1945" s="7" t="s">
        <v>1374</v>
      </c>
      <c r="E1945" s="7" t="s">
        <v>1861</v>
      </c>
      <c r="F1945" s="7">
        <v>0</v>
      </c>
      <c r="G1945" s="7">
        <v>0</v>
      </c>
      <c r="H1945" s="7">
        <v>0</v>
      </c>
      <c r="I1945" s="7" t="s">
        <v>99</v>
      </c>
      <c r="J1945" s="7">
        <v>0</v>
      </c>
      <c r="K1945" s="7" t="s">
        <v>99</v>
      </c>
      <c r="L1945" s="7" t="s">
        <v>99</v>
      </c>
      <c r="M1945" s="7" t="s">
        <v>99</v>
      </c>
      <c r="N1945" s="7" t="s">
        <v>99</v>
      </c>
      <c r="O1945" s="7" t="s">
        <v>99</v>
      </c>
      <c r="P1945" s="7">
        <v>0</v>
      </c>
      <c r="Q1945" s="7">
        <v>0</v>
      </c>
      <c r="R1945" s="7">
        <v>0</v>
      </c>
      <c r="S1945" s="7">
        <v>0</v>
      </c>
      <c r="T1945" s="7">
        <v>0</v>
      </c>
      <c r="U1945" s="7">
        <v>0</v>
      </c>
      <c r="V1945" s="7">
        <v>0</v>
      </c>
      <c r="W1945" s="7">
        <v>0</v>
      </c>
      <c r="X1945" s="7">
        <v>0</v>
      </c>
      <c r="Y1945" s="7">
        <v>0</v>
      </c>
      <c r="Z1945" s="7">
        <v>0</v>
      </c>
      <c r="AA1945" s="7">
        <v>0</v>
      </c>
      <c r="AB1945" s="7">
        <v>0</v>
      </c>
      <c r="AC1945" s="7">
        <v>0</v>
      </c>
      <c r="AD1945" s="7">
        <v>0</v>
      </c>
      <c r="AE1945" s="7">
        <v>0</v>
      </c>
      <c r="AF1945" s="7">
        <v>0</v>
      </c>
      <c r="AG1945" s="7">
        <v>0</v>
      </c>
      <c r="AH1945" s="7">
        <v>0</v>
      </c>
    </row>
    <row r="1946" spans="1:34" ht="14.25" customHeight="1">
      <c r="A1946" s="27">
        <v>44348</v>
      </c>
      <c r="B1946" s="7" t="s">
        <v>1757</v>
      </c>
      <c r="C1946" s="7" t="s">
        <v>1865</v>
      </c>
      <c r="D1946" s="7" t="s">
        <v>1374</v>
      </c>
      <c r="E1946" s="7" t="s">
        <v>1862</v>
      </c>
      <c r="F1946" s="7">
        <v>0</v>
      </c>
      <c r="G1946" s="7">
        <v>0</v>
      </c>
      <c r="H1946" s="7">
        <v>0</v>
      </c>
      <c r="I1946" s="7" t="s">
        <v>99</v>
      </c>
      <c r="J1946" s="7">
        <v>0</v>
      </c>
      <c r="K1946" s="7" t="s">
        <v>99</v>
      </c>
      <c r="L1946" s="7" t="s">
        <v>99</v>
      </c>
      <c r="M1946" s="7" t="s">
        <v>99</v>
      </c>
      <c r="N1946" s="7" t="s">
        <v>99</v>
      </c>
      <c r="O1946" s="7" t="s">
        <v>99</v>
      </c>
      <c r="P1946" s="7">
        <v>0</v>
      </c>
      <c r="Q1946" s="7">
        <v>0</v>
      </c>
      <c r="R1946" s="7">
        <v>0</v>
      </c>
      <c r="S1946" s="7">
        <v>0</v>
      </c>
      <c r="T1946" s="7">
        <v>0</v>
      </c>
      <c r="U1946" s="7">
        <v>0</v>
      </c>
      <c r="V1946" s="7">
        <v>0</v>
      </c>
      <c r="W1946" s="7">
        <v>0</v>
      </c>
      <c r="X1946" s="7">
        <v>0</v>
      </c>
      <c r="Y1946" s="7">
        <v>0</v>
      </c>
      <c r="Z1946" s="7">
        <v>0</v>
      </c>
      <c r="AA1946" s="7">
        <v>0</v>
      </c>
      <c r="AB1946" s="7">
        <v>0</v>
      </c>
      <c r="AC1946" s="7">
        <v>0</v>
      </c>
      <c r="AD1946" s="7">
        <v>0</v>
      </c>
      <c r="AE1946" s="7">
        <v>0</v>
      </c>
      <c r="AF1946" s="7">
        <v>0</v>
      </c>
      <c r="AG1946" s="7">
        <v>0</v>
      </c>
      <c r="AH1946" s="7">
        <v>0</v>
      </c>
    </row>
    <row r="1947" spans="1:34" ht="14.25" customHeight="1">
      <c r="A1947" s="27">
        <v>44348</v>
      </c>
      <c r="B1947" s="7" t="s">
        <v>1757</v>
      </c>
      <c r="C1947" s="7" t="s">
        <v>405</v>
      </c>
      <c r="D1947" s="7" t="s">
        <v>734</v>
      </c>
      <c r="E1947" s="7" t="s">
        <v>1843</v>
      </c>
      <c r="F1947" s="7">
        <v>0</v>
      </c>
      <c r="G1947" s="7">
        <v>0</v>
      </c>
      <c r="H1947" s="7">
        <v>0</v>
      </c>
      <c r="I1947" s="7" t="s">
        <v>99</v>
      </c>
      <c r="J1947" s="7">
        <v>0</v>
      </c>
      <c r="K1947" s="7" t="s">
        <v>99</v>
      </c>
      <c r="L1947" s="7" t="s">
        <v>99</v>
      </c>
      <c r="M1947" s="7" t="s">
        <v>99</v>
      </c>
      <c r="N1947" s="7" t="s">
        <v>99</v>
      </c>
      <c r="O1947" s="7" t="s">
        <v>99</v>
      </c>
      <c r="P1947" s="7">
        <v>0</v>
      </c>
      <c r="Q1947" s="7">
        <v>0</v>
      </c>
      <c r="R1947" s="7">
        <v>0</v>
      </c>
      <c r="S1947" s="7">
        <v>0</v>
      </c>
      <c r="T1947" s="7">
        <v>0</v>
      </c>
      <c r="U1947" s="7">
        <v>0</v>
      </c>
      <c r="V1947" s="7">
        <v>0</v>
      </c>
      <c r="W1947" s="7">
        <v>0</v>
      </c>
      <c r="X1947" s="7">
        <v>0</v>
      </c>
      <c r="Y1947" s="7">
        <v>0</v>
      </c>
      <c r="Z1947" s="7">
        <v>0</v>
      </c>
      <c r="AA1947" s="7">
        <v>0</v>
      </c>
      <c r="AB1947" s="7">
        <v>0</v>
      </c>
      <c r="AC1947" s="7">
        <v>0</v>
      </c>
      <c r="AD1947" s="7">
        <v>0</v>
      </c>
      <c r="AE1947" s="7">
        <v>0</v>
      </c>
      <c r="AF1947" s="7">
        <v>0</v>
      </c>
      <c r="AG1947" s="7">
        <v>0</v>
      </c>
      <c r="AH1947" s="7">
        <v>0</v>
      </c>
    </row>
    <row r="1948" spans="1:34" ht="14.25" customHeight="1">
      <c r="A1948" s="27">
        <v>44348</v>
      </c>
      <c r="B1948" s="7" t="s">
        <v>1757</v>
      </c>
      <c r="C1948" s="7" t="s">
        <v>405</v>
      </c>
      <c r="D1948" s="7" t="s">
        <v>734</v>
      </c>
      <c r="E1948" s="7" t="s">
        <v>943</v>
      </c>
      <c r="F1948" s="7">
        <v>0</v>
      </c>
      <c r="G1948" s="7">
        <v>0</v>
      </c>
      <c r="H1948" s="7">
        <v>0</v>
      </c>
      <c r="I1948" s="7" t="s">
        <v>99</v>
      </c>
      <c r="J1948" s="7">
        <v>0</v>
      </c>
      <c r="K1948" s="7" t="s">
        <v>99</v>
      </c>
      <c r="L1948" s="7" t="s">
        <v>99</v>
      </c>
      <c r="M1948" s="7" t="s">
        <v>99</v>
      </c>
      <c r="N1948" s="7" t="s">
        <v>99</v>
      </c>
      <c r="O1948" s="7" t="s">
        <v>99</v>
      </c>
      <c r="P1948" s="7">
        <v>0</v>
      </c>
      <c r="Q1948" s="7">
        <v>0</v>
      </c>
      <c r="R1948" s="7">
        <v>0</v>
      </c>
      <c r="S1948" s="7">
        <v>0</v>
      </c>
      <c r="T1948" s="7">
        <v>0</v>
      </c>
      <c r="U1948" s="7">
        <v>0</v>
      </c>
      <c r="V1948" s="7">
        <v>0</v>
      </c>
      <c r="W1948" s="7">
        <v>0</v>
      </c>
      <c r="X1948" s="7">
        <v>0</v>
      </c>
      <c r="Y1948" s="7">
        <v>0</v>
      </c>
      <c r="Z1948" s="7">
        <v>0</v>
      </c>
      <c r="AA1948" s="7">
        <v>0</v>
      </c>
      <c r="AB1948" s="7">
        <v>0</v>
      </c>
      <c r="AC1948" s="7">
        <v>0</v>
      </c>
      <c r="AD1948" s="7">
        <v>0</v>
      </c>
      <c r="AE1948" s="7">
        <v>0</v>
      </c>
      <c r="AF1948" s="7">
        <v>0</v>
      </c>
      <c r="AG1948" s="7">
        <v>0</v>
      </c>
      <c r="AH1948" s="7">
        <v>0</v>
      </c>
    </row>
    <row r="1949" spans="1:34" ht="14.25" customHeight="1">
      <c r="A1949" s="27">
        <v>44348</v>
      </c>
      <c r="B1949" s="7" t="s">
        <v>1757</v>
      </c>
      <c r="C1949" s="7" t="s">
        <v>405</v>
      </c>
      <c r="D1949" s="7" t="s">
        <v>734</v>
      </c>
      <c r="E1949" s="7" t="s">
        <v>1861</v>
      </c>
      <c r="F1949" s="7">
        <v>0</v>
      </c>
      <c r="G1949" s="7">
        <v>0</v>
      </c>
      <c r="H1949" s="7">
        <v>0</v>
      </c>
      <c r="I1949" s="7" t="s">
        <v>99</v>
      </c>
      <c r="J1949" s="7">
        <v>0</v>
      </c>
      <c r="K1949" s="7" t="s">
        <v>99</v>
      </c>
      <c r="L1949" s="7" t="s">
        <v>99</v>
      </c>
      <c r="M1949" s="7" t="s">
        <v>99</v>
      </c>
      <c r="N1949" s="7" t="s">
        <v>99</v>
      </c>
      <c r="O1949" s="7" t="s">
        <v>99</v>
      </c>
      <c r="P1949" s="7">
        <v>0</v>
      </c>
      <c r="Q1949" s="7">
        <v>0</v>
      </c>
      <c r="R1949" s="7">
        <v>0</v>
      </c>
      <c r="S1949" s="7">
        <v>0</v>
      </c>
      <c r="T1949" s="7">
        <v>0</v>
      </c>
      <c r="U1949" s="7">
        <v>0</v>
      </c>
      <c r="V1949" s="7">
        <v>0</v>
      </c>
      <c r="W1949" s="7">
        <v>0</v>
      </c>
      <c r="X1949" s="7">
        <v>0</v>
      </c>
      <c r="Y1949" s="7">
        <v>0</v>
      </c>
      <c r="Z1949" s="7">
        <v>0</v>
      </c>
      <c r="AA1949" s="7">
        <v>0</v>
      </c>
      <c r="AB1949" s="7">
        <v>0</v>
      </c>
      <c r="AC1949" s="7">
        <v>0</v>
      </c>
      <c r="AD1949" s="7">
        <v>0</v>
      </c>
      <c r="AE1949" s="7">
        <v>0</v>
      </c>
      <c r="AF1949" s="7">
        <v>0</v>
      </c>
      <c r="AG1949" s="7">
        <v>0</v>
      </c>
      <c r="AH1949" s="7">
        <v>0</v>
      </c>
    </row>
    <row r="1950" spans="1:34" ht="14.25" customHeight="1">
      <c r="A1950" s="27">
        <v>44348</v>
      </c>
      <c r="B1950" s="7" t="s">
        <v>1757</v>
      </c>
      <c r="C1950" s="7" t="s">
        <v>405</v>
      </c>
      <c r="D1950" s="7" t="s">
        <v>734</v>
      </c>
      <c r="E1950" s="7" t="s">
        <v>1862</v>
      </c>
      <c r="F1950" s="7">
        <v>0</v>
      </c>
      <c r="G1950" s="7">
        <v>0</v>
      </c>
      <c r="H1950" s="7">
        <v>0</v>
      </c>
      <c r="I1950" s="7" t="s">
        <v>99</v>
      </c>
      <c r="J1950" s="7">
        <v>0</v>
      </c>
      <c r="K1950" s="7" t="s">
        <v>99</v>
      </c>
      <c r="L1950" s="7" t="s">
        <v>99</v>
      </c>
      <c r="M1950" s="7" t="s">
        <v>99</v>
      </c>
      <c r="N1950" s="7" t="s">
        <v>99</v>
      </c>
      <c r="O1950" s="7" t="s">
        <v>99</v>
      </c>
      <c r="P1950" s="7">
        <v>0</v>
      </c>
      <c r="Q1950" s="7">
        <v>0</v>
      </c>
      <c r="R1950" s="7">
        <v>0</v>
      </c>
      <c r="S1950" s="7">
        <v>0</v>
      </c>
      <c r="T1950" s="7">
        <v>0</v>
      </c>
      <c r="U1950" s="7">
        <v>0</v>
      </c>
      <c r="V1950" s="7">
        <v>0</v>
      </c>
      <c r="W1950" s="7">
        <v>0</v>
      </c>
      <c r="X1950" s="7">
        <v>0</v>
      </c>
      <c r="Y1950" s="7">
        <v>0</v>
      </c>
      <c r="Z1950" s="7">
        <v>0</v>
      </c>
      <c r="AA1950" s="7">
        <v>0</v>
      </c>
      <c r="AB1950" s="7">
        <v>0</v>
      </c>
      <c r="AC1950" s="7">
        <v>0</v>
      </c>
      <c r="AD1950" s="7">
        <v>0</v>
      </c>
      <c r="AE1950" s="7">
        <v>0</v>
      </c>
      <c r="AF1950" s="7">
        <v>0</v>
      </c>
      <c r="AG1950" s="7">
        <v>0</v>
      </c>
      <c r="AH1950" s="7">
        <v>0</v>
      </c>
    </row>
    <row r="1951" spans="1:34">
      <c r="A1951" s="27">
        <v>44348</v>
      </c>
      <c r="B1951" s="7" t="s">
        <v>1498</v>
      </c>
      <c r="C1951" s="7" t="s">
        <v>1151</v>
      </c>
      <c r="D1951" s="7" t="s">
        <v>734</v>
      </c>
      <c r="E1951" s="7" t="s">
        <v>1843</v>
      </c>
      <c r="F1951" s="109">
        <v>223</v>
      </c>
      <c r="G1951" s="109">
        <v>91</v>
      </c>
      <c r="H1951" s="109">
        <v>38</v>
      </c>
      <c r="I1951" s="7" t="s">
        <v>99</v>
      </c>
      <c r="J1951" s="109">
        <v>35</v>
      </c>
      <c r="K1951" s="7" t="s">
        <v>99</v>
      </c>
      <c r="L1951" s="7" t="s">
        <v>99</v>
      </c>
      <c r="M1951" s="7" t="s">
        <v>99</v>
      </c>
      <c r="N1951" s="7" t="s">
        <v>99</v>
      </c>
      <c r="O1951" s="7" t="s">
        <v>99</v>
      </c>
      <c r="P1951" s="7">
        <v>2</v>
      </c>
      <c r="Q1951" s="7">
        <v>8</v>
      </c>
      <c r="R1951" s="7">
        <v>5</v>
      </c>
      <c r="S1951" s="7">
        <v>5</v>
      </c>
      <c r="T1951" s="7">
        <v>6</v>
      </c>
      <c r="U1951" s="7">
        <v>4</v>
      </c>
      <c r="V1951" s="7">
        <v>3</v>
      </c>
      <c r="W1951" s="7">
        <v>1</v>
      </c>
      <c r="X1951" s="7">
        <v>6</v>
      </c>
      <c r="Y1951" s="7">
        <v>5</v>
      </c>
      <c r="Z1951" s="109">
        <v>35</v>
      </c>
      <c r="AA1951" s="109">
        <v>5</v>
      </c>
      <c r="AB1951" s="109">
        <v>5</v>
      </c>
      <c r="AC1951" s="109">
        <v>1</v>
      </c>
      <c r="AD1951" s="109">
        <v>3</v>
      </c>
      <c r="AE1951" s="109">
        <v>3</v>
      </c>
      <c r="AF1951" s="109">
        <v>4</v>
      </c>
      <c r="AG1951" s="109">
        <v>1</v>
      </c>
      <c r="AH1951" s="109">
        <v>2</v>
      </c>
    </row>
    <row r="1952" spans="1:34">
      <c r="A1952" s="27">
        <v>44348</v>
      </c>
      <c r="B1952" s="7" t="s">
        <v>1498</v>
      </c>
      <c r="C1952" s="7" t="s">
        <v>1151</v>
      </c>
      <c r="D1952" s="7" t="s">
        <v>734</v>
      </c>
      <c r="E1952" s="7" t="s">
        <v>943</v>
      </c>
      <c r="F1952" s="127">
        <v>9999</v>
      </c>
      <c r="G1952" s="127">
        <v>6550</v>
      </c>
      <c r="H1952" s="109">
        <v>574</v>
      </c>
      <c r="I1952" s="7" t="s">
        <v>99</v>
      </c>
      <c r="J1952" s="109">
        <v>915</v>
      </c>
      <c r="K1952" s="7" t="s">
        <v>99</v>
      </c>
      <c r="L1952" s="7" t="s">
        <v>99</v>
      </c>
      <c r="M1952" s="7" t="s">
        <v>99</v>
      </c>
      <c r="N1952" s="7" t="s">
        <v>99</v>
      </c>
      <c r="O1952" s="7" t="s">
        <v>99</v>
      </c>
      <c r="P1952" s="7">
        <v>3</v>
      </c>
      <c r="Q1952" s="7">
        <v>105</v>
      </c>
      <c r="R1952" s="7">
        <v>104</v>
      </c>
      <c r="S1952" s="7">
        <v>46</v>
      </c>
      <c r="T1952" s="7">
        <v>16</v>
      </c>
      <c r="U1952" s="7">
        <v>23</v>
      </c>
      <c r="V1952" s="7">
        <v>205</v>
      </c>
      <c r="W1952" s="7">
        <v>1</v>
      </c>
      <c r="X1952" s="7">
        <v>23</v>
      </c>
      <c r="Y1952" s="7">
        <v>47</v>
      </c>
      <c r="Z1952" s="109">
        <v>430</v>
      </c>
      <c r="AA1952" s="109">
        <v>17</v>
      </c>
      <c r="AB1952" s="109">
        <v>113</v>
      </c>
      <c r="AC1952" s="109">
        <v>1</v>
      </c>
      <c r="AD1952" s="109">
        <v>22</v>
      </c>
      <c r="AE1952" s="109">
        <v>16</v>
      </c>
      <c r="AF1952" s="127">
        <v>1200</v>
      </c>
      <c r="AG1952" s="109">
        <v>2</v>
      </c>
      <c r="AH1952" s="109">
        <v>159</v>
      </c>
    </row>
    <row r="1953" spans="1:34">
      <c r="A1953" s="27">
        <v>44348</v>
      </c>
      <c r="B1953" s="7" t="s">
        <v>1498</v>
      </c>
      <c r="C1953" s="7" t="s">
        <v>1151</v>
      </c>
      <c r="D1953" s="7" t="s">
        <v>734</v>
      </c>
      <c r="E1953" s="7" t="s">
        <v>1861</v>
      </c>
      <c r="F1953" s="127">
        <v>7994</v>
      </c>
      <c r="G1953" s="127">
        <v>5268</v>
      </c>
      <c r="H1953" s="109">
        <v>452</v>
      </c>
      <c r="I1953" s="7" t="s">
        <v>99</v>
      </c>
      <c r="J1953" s="109">
        <v>725</v>
      </c>
      <c r="K1953" s="7" t="s">
        <v>99</v>
      </c>
      <c r="L1953" s="7" t="s">
        <v>99</v>
      </c>
      <c r="M1953" s="7" t="s">
        <v>99</v>
      </c>
      <c r="N1953" s="7" t="s">
        <v>99</v>
      </c>
      <c r="O1953" s="7" t="s">
        <v>99</v>
      </c>
      <c r="P1953" s="7">
        <v>1</v>
      </c>
      <c r="Q1953" s="7">
        <v>91</v>
      </c>
      <c r="R1953" s="7">
        <v>40</v>
      </c>
      <c r="S1953" s="7">
        <v>33</v>
      </c>
      <c r="T1953" s="7">
        <v>9</v>
      </c>
      <c r="U1953" s="7">
        <v>19</v>
      </c>
      <c r="V1953" s="7">
        <v>180</v>
      </c>
      <c r="W1953" s="7">
        <v>1</v>
      </c>
      <c r="X1953" s="7">
        <v>16</v>
      </c>
      <c r="Y1953" s="7">
        <v>24</v>
      </c>
      <c r="Z1953" s="109">
        <v>303</v>
      </c>
      <c r="AA1953" s="109">
        <v>13</v>
      </c>
      <c r="AB1953" s="109">
        <v>36</v>
      </c>
      <c r="AC1953" s="109">
        <v>1</v>
      </c>
      <c r="AD1953" s="109">
        <v>17</v>
      </c>
      <c r="AE1953" s="109">
        <v>6</v>
      </c>
      <c r="AF1953" s="127">
        <v>1021</v>
      </c>
      <c r="AG1953" s="109">
        <v>1</v>
      </c>
      <c r="AH1953" s="109">
        <v>151</v>
      </c>
    </row>
    <row r="1954" spans="1:34">
      <c r="A1954" s="27">
        <v>44348</v>
      </c>
      <c r="B1954" s="7" t="s">
        <v>1498</v>
      </c>
      <c r="C1954" s="7" t="s">
        <v>1151</v>
      </c>
      <c r="D1954" s="7" t="s">
        <v>734</v>
      </c>
      <c r="E1954" s="7" t="s">
        <v>1862</v>
      </c>
      <c r="F1954" s="127">
        <v>2005</v>
      </c>
      <c r="G1954" s="127">
        <v>1282</v>
      </c>
      <c r="H1954" s="109">
        <v>122</v>
      </c>
      <c r="I1954" s="7" t="s">
        <v>99</v>
      </c>
      <c r="J1954" s="109">
        <v>190</v>
      </c>
      <c r="K1954" s="7" t="s">
        <v>99</v>
      </c>
      <c r="L1954" s="7" t="s">
        <v>99</v>
      </c>
      <c r="M1954" s="7" t="s">
        <v>99</v>
      </c>
      <c r="N1954" s="7" t="s">
        <v>99</v>
      </c>
      <c r="O1954" s="7" t="s">
        <v>99</v>
      </c>
      <c r="P1954" s="7">
        <v>2</v>
      </c>
      <c r="Q1954" s="7">
        <v>14</v>
      </c>
      <c r="R1954" s="7">
        <v>64</v>
      </c>
      <c r="S1954" s="7">
        <v>13</v>
      </c>
      <c r="T1954" s="7">
        <v>7</v>
      </c>
      <c r="U1954" s="7">
        <v>4</v>
      </c>
      <c r="V1954" s="7">
        <v>25</v>
      </c>
      <c r="W1954" s="7">
        <v>0</v>
      </c>
      <c r="X1954" s="7">
        <v>7</v>
      </c>
      <c r="Y1954" s="7">
        <v>23</v>
      </c>
      <c r="Z1954" s="109">
        <v>127</v>
      </c>
      <c r="AA1954" s="109">
        <v>4</v>
      </c>
      <c r="AB1954" s="109">
        <v>77</v>
      </c>
      <c r="AC1954" s="111">
        <v>0</v>
      </c>
      <c r="AD1954" s="109">
        <v>5</v>
      </c>
      <c r="AE1954" s="109">
        <v>10</v>
      </c>
      <c r="AF1954" s="109">
        <v>179</v>
      </c>
      <c r="AG1954" s="109">
        <v>1</v>
      </c>
      <c r="AH1954" s="109">
        <v>8</v>
      </c>
    </row>
    <row r="1955" spans="1:34" ht="14.25" customHeight="1">
      <c r="A1955" s="27">
        <v>44348</v>
      </c>
      <c r="B1955" s="7" t="s">
        <v>1498</v>
      </c>
      <c r="C1955" s="7" t="s">
        <v>1863</v>
      </c>
      <c r="D1955" s="7" t="s">
        <v>734</v>
      </c>
      <c r="E1955" s="7" t="s">
        <v>1843</v>
      </c>
      <c r="F1955" s="109">
        <v>21</v>
      </c>
      <c r="G1955" s="109">
        <v>6</v>
      </c>
      <c r="H1955" s="109">
        <v>3</v>
      </c>
      <c r="I1955" s="7" t="s">
        <v>99</v>
      </c>
      <c r="J1955" s="109">
        <v>5</v>
      </c>
      <c r="K1955" s="7" t="s">
        <v>99</v>
      </c>
      <c r="L1955" s="7" t="s">
        <v>99</v>
      </c>
      <c r="M1955" s="7" t="s">
        <v>99</v>
      </c>
      <c r="N1955" s="7" t="s">
        <v>99</v>
      </c>
      <c r="O1955" s="7" t="s">
        <v>99</v>
      </c>
      <c r="P1955" s="7">
        <v>0</v>
      </c>
      <c r="Q1955" s="7">
        <v>0</v>
      </c>
      <c r="R1955" s="7">
        <v>1</v>
      </c>
      <c r="S1955" s="7">
        <v>0</v>
      </c>
      <c r="T1955" s="7">
        <v>2</v>
      </c>
      <c r="U1955" s="7">
        <v>0</v>
      </c>
      <c r="V1955" s="7">
        <v>0</v>
      </c>
      <c r="W1955" s="7">
        <v>1</v>
      </c>
      <c r="X1955" s="7">
        <v>0</v>
      </c>
      <c r="Y1955" s="7">
        <v>0</v>
      </c>
      <c r="Z1955" s="109">
        <v>3</v>
      </c>
      <c r="AA1955" s="109">
        <v>1</v>
      </c>
      <c r="AB1955" s="7">
        <v>0</v>
      </c>
      <c r="AC1955" s="109">
        <v>1</v>
      </c>
      <c r="AD1955" s="7">
        <v>0</v>
      </c>
      <c r="AE1955" s="109">
        <v>1</v>
      </c>
      <c r="AF1955" s="7">
        <v>0</v>
      </c>
      <c r="AG1955" s="7">
        <v>0</v>
      </c>
      <c r="AH1955" s="109">
        <v>1</v>
      </c>
    </row>
    <row r="1956" spans="1:34" ht="14.25" customHeight="1">
      <c r="A1956" s="27">
        <v>44348</v>
      </c>
      <c r="B1956" s="7" t="s">
        <v>1498</v>
      </c>
      <c r="C1956" s="7" t="s">
        <v>1863</v>
      </c>
      <c r="D1956" s="7" t="s">
        <v>734</v>
      </c>
      <c r="E1956" s="7" t="s">
        <v>943</v>
      </c>
      <c r="F1956" s="109">
        <v>36</v>
      </c>
      <c r="G1956" s="109">
        <v>9</v>
      </c>
      <c r="H1956" s="109">
        <v>5</v>
      </c>
      <c r="I1956" s="7" t="s">
        <v>99</v>
      </c>
      <c r="J1956" s="109">
        <v>8</v>
      </c>
      <c r="K1956" s="7" t="s">
        <v>99</v>
      </c>
      <c r="L1956" s="7" t="s">
        <v>99</v>
      </c>
      <c r="M1956" s="7" t="s">
        <v>99</v>
      </c>
      <c r="N1956" s="7" t="s">
        <v>99</v>
      </c>
      <c r="O1956" s="7" t="s">
        <v>99</v>
      </c>
      <c r="P1956" s="7">
        <v>0</v>
      </c>
      <c r="Q1956" s="7">
        <v>0</v>
      </c>
      <c r="R1956" s="7">
        <v>3</v>
      </c>
      <c r="S1956" s="7">
        <v>0</v>
      </c>
      <c r="T1956" s="7">
        <v>2</v>
      </c>
      <c r="U1956" s="7">
        <v>0</v>
      </c>
      <c r="V1956" s="7">
        <v>0</v>
      </c>
      <c r="W1956" s="7">
        <v>1</v>
      </c>
      <c r="X1956" s="7">
        <v>0</v>
      </c>
      <c r="Y1956" s="7">
        <v>0</v>
      </c>
      <c r="Z1956" s="109">
        <v>3</v>
      </c>
      <c r="AA1956" s="109">
        <v>2</v>
      </c>
      <c r="AB1956" s="7">
        <v>0</v>
      </c>
      <c r="AC1956" s="109">
        <v>1</v>
      </c>
      <c r="AD1956" s="7">
        <v>0</v>
      </c>
      <c r="AE1956" s="109">
        <v>6</v>
      </c>
      <c r="AF1956" s="7">
        <v>0</v>
      </c>
      <c r="AG1956" s="7">
        <v>0</v>
      </c>
      <c r="AH1956" s="109">
        <v>2</v>
      </c>
    </row>
    <row r="1957" spans="1:34" ht="14.25" customHeight="1">
      <c r="A1957" s="27">
        <v>44348</v>
      </c>
      <c r="B1957" s="7" t="s">
        <v>1498</v>
      </c>
      <c r="C1957" s="7" t="s">
        <v>1863</v>
      </c>
      <c r="D1957" s="7" t="s">
        <v>734</v>
      </c>
      <c r="E1957" s="7" t="s">
        <v>1861</v>
      </c>
      <c r="F1957" s="109">
        <v>24</v>
      </c>
      <c r="G1957" s="109">
        <v>7</v>
      </c>
      <c r="H1957" s="109">
        <v>3</v>
      </c>
      <c r="I1957" s="7" t="s">
        <v>99</v>
      </c>
      <c r="J1957" s="109">
        <v>7</v>
      </c>
      <c r="K1957" s="7" t="s">
        <v>99</v>
      </c>
      <c r="L1957" s="7" t="s">
        <v>99</v>
      </c>
      <c r="M1957" s="7" t="s">
        <v>99</v>
      </c>
      <c r="N1957" s="7" t="s">
        <v>99</v>
      </c>
      <c r="O1957" s="7" t="s">
        <v>99</v>
      </c>
      <c r="P1957" s="7">
        <v>0</v>
      </c>
      <c r="Q1957" s="7">
        <v>0</v>
      </c>
      <c r="R1957" s="7">
        <v>1</v>
      </c>
      <c r="S1957" s="7">
        <v>0</v>
      </c>
      <c r="T1957" s="7">
        <v>2</v>
      </c>
      <c r="U1957" s="7">
        <v>0</v>
      </c>
      <c r="V1957" s="7">
        <v>0</v>
      </c>
      <c r="W1957" s="7">
        <v>1</v>
      </c>
      <c r="X1957" s="7">
        <v>0</v>
      </c>
      <c r="Y1957" s="7">
        <v>0</v>
      </c>
      <c r="Z1957" s="109">
        <v>3</v>
      </c>
      <c r="AA1957" s="109">
        <v>1</v>
      </c>
      <c r="AB1957" s="7">
        <v>0</v>
      </c>
      <c r="AC1957" s="109">
        <v>1</v>
      </c>
      <c r="AD1957" s="7">
        <v>0</v>
      </c>
      <c r="AE1957" s="109">
        <v>1</v>
      </c>
      <c r="AF1957" s="7">
        <v>0</v>
      </c>
      <c r="AG1957" s="7">
        <v>0</v>
      </c>
      <c r="AH1957" s="109">
        <v>1</v>
      </c>
    </row>
    <row r="1958" spans="1:34" ht="14.25" customHeight="1">
      <c r="A1958" s="27">
        <v>44348</v>
      </c>
      <c r="B1958" s="7" t="s">
        <v>1498</v>
      </c>
      <c r="C1958" s="7" t="s">
        <v>1863</v>
      </c>
      <c r="D1958" s="7" t="s">
        <v>734</v>
      </c>
      <c r="E1958" s="7" t="s">
        <v>1862</v>
      </c>
      <c r="F1958" s="109">
        <v>12</v>
      </c>
      <c r="G1958" s="109">
        <v>2</v>
      </c>
      <c r="H1958" s="109">
        <v>2</v>
      </c>
      <c r="I1958" s="7" t="s">
        <v>99</v>
      </c>
      <c r="J1958" s="109">
        <v>1</v>
      </c>
      <c r="K1958" s="7" t="s">
        <v>99</v>
      </c>
      <c r="L1958" s="7" t="s">
        <v>99</v>
      </c>
      <c r="M1958" s="7" t="s">
        <v>99</v>
      </c>
      <c r="N1958" s="7" t="s">
        <v>99</v>
      </c>
      <c r="O1958" s="7" t="s">
        <v>99</v>
      </c>
      <c r="P1958" s="7">
        <v>0</v>
      </c>
      <c r="Q1958" s="7">
        <v>0</v>
      </c>
      <c r="R1958" s="7">
        <v>2</v>
      </c>
      <c r="S1958" s="7">
        <v>0</v>
      </c>
      <c r="T1958" s="7">
        <v>0</v>
      </c>
      <c r="U1958" s="7">
        <v>0</v>
      </c>
      <c r="V1958" s="7">
        <v>0</v>
      </c>
      <c r="W1958" s="7">
        <v>0</v>
      </c>
      <c r="X1958" s="7">
        <v>0</v>
      </c>
      <c r="Y1958" s="7">
        <v>0</v>
      </c>
      <c r="Z1958" s="111">
        <v>0</v>
      </c>
      <c r="AA1958" s="109">
        <v>1</v>
      </c>
      <c r="AB1958" s="7">
        <v>0</v>
      </c>
      <c r="AC1958" s="111">
        <v>0</v>
      </c>
      <c r="AD1958" s="7">
        <v>0</v>
      </c>
      <c r="AE1958" s="109">
        <v>5</v>
      </c>
      <c r="AF1958" s="7">
        <v>0</v>
      </c>
      <c r="AG1958" s="7">
        <v>0</v>
      </c>
      <c r="AH1958" s="109">
        <v>1</v>
      </c>
    </row>
    <row r="1959" spans="1:34" ht="14.25" customHeight="1">
      <c r="A1959" s="27">
        <v>44348</v>
      </c>
      <c r="B1959" s="7" t="s">
        <v>1498</v>
      </c>
      <c r="C1959" s="7" t="s">
        <v>1865</v>
      </c>
      <c r="D1959" s="7" t="s">
        <v>734</v>
      </c>
      <c r="E1959" s="7" t="s">
        <v>1843</v>
      </c>
      <c r="F1959" s="109">
        <v>202</v>
      </c>
      <c r="G1959" s="109">
        <v>85</v>
      </c>
      <c r="H1959" s="109">
        <v>35</v>
      </c>
      <c r="I1959" s="7" t="s">
        <v>99</v>
      </c>
      <c r="J1959" s="109">
        <v>30</v>
      </c>
      <c r="K1959" s="7" t="s">
        <v>99</v>
      </c>
      <c r="L1959" s="7" t="s">
        <v>99</v>
      </c>
      <c r="M1959" s="7" t="s">
        <v>99</v>
      </c>
      <c r="N1959" s="7" t="s">
        <v>99</v>
      </c>
      <c r="O1959" s="7" t="s">
        <v>99</v>
      </c>
      <c r="P1959" s="7">
        <v>2</v>
      </c>
      <c r="Q1959" s="7">
        <v>8</v>
      </c>
      <c r="R1959" s="7">
        <v>4</v>
      </c>
      <c r="S1959" s="7">
        <v>5</v>
      </c>
      <c r="T1959" s="7">
        <v>4</v>
      </c>
      <c r="U1959" s="7">
        <v>4</v>
      </c>
      <c r="V1959" s="7">
        <v>3</v>
      </c>
      <c r="W1959" s="7">
        <v>0</v>
      </c>
      <c r="X1959" s="7">
        <v>6</v>
      </c>
      <c r="Y1959" s="7">
        <v>5</v>
      </c>
      <c r="Z1959" s="109">
        <v>32</v>
      </c>
      <c r="AA1959" s="109">
        <v>4</v>
      </c>
      <c r="AB1959" s="109">
        <v>5</v>
      </c>
      <c r="AC1959" s="7">
        <v>0</v>
      </c>
      <c r="AD1959" s="109">
        <v>3</v>
      </c>
      <c r="AE1959" s="109">
        <v>2</v>
      </c>
      <c r="AF1959" s="109">
        <v>4</v>
      </c>
      <c r="AG1959" s="109">
        <v>1</v>
      </c>
      <c r="AH1959" s="109">
        <v>1</v>
      </c>
    </row>
    <row r="1960" spans="1:34" ht="14.25" customHeight="1">
      <c r="A1960" s="27">
        <v>44348</v>
      </c>
      <c r="B1960" s="7" t="s">
        <v>1498</v>
      </c>
      <c r="C1960" s="7" t="s">
        <v>1865</v>
      </c>
      <c r="D1960" s="7" t="s">
        <v>734</v>
      </c>
      <c r="E1960" s="7" t="s">
        <v>943</v>
      </c>
      <c r="F1960" s="127">
        <v>9963</v>
      </c>
      <c r="G1960" s="127">
        <v>6541</v>
      </c>
      <c r="H1960" s="109">
        <v>569</v>
      </c>
      <c r="I1960" s="7" t="s">
        <v>99</v>
      </c>
      <c r="J1960" s="109">
        <v>907</v>
      </c>
      <c r="K1960" s="7" t="s">
        <v>99</v>
      </c>
      <c r="L1960" s="7" t="s">
        <v>99</v>
      </c>
      <c r="M1960" s="7" t="s">
        <v>99</v>
      </c>
      <c r="N1960" s="7" t="s">
        <v>99</v>
      </c>
      <c r="O1960" s="7" t="s">
        <v>99</v>
      </c>
      <c r="P1960" s="7">
        <v>3</v>
      </c>
      <c r="Q1960" s="7">
        <v>105</v>
      </c>
      <c r="R1960" s="7">
        <v>101</v>
      </c>
      <c r="S1960" s="7">
        <v>46</v>
      </c>
      <c r="T1960" s="7">
        <v>14</v>
      </c>
      <c r="U1960" s="7">
        <v>23</v>
      </c>
      <c r="V1960" s="7">
        <v>205</v>
      </c>
      <c r="W1960" s="7">
        <v>0</v>
      </c>
      <c r="X1960" s="7">
        <v>23</v>
      </c>
      <c r="Y1960" s="7">
        <v>47</v>
      </c>
      <c r="Z1960" s="109">
        <v>427</v>
      </c>
      <c r="AA1960" s="109">
        <v>15</v>
      </c>
      <c r="AB1960" s="109">
        <v>113</v>
      </c>
      <c r="AC1960" s="7">
        <v>0</v>
      </c>
      <c r="AD1960" s="109">
        <v>22</v>
      </c>
      <c r="AE1960" s="109">
        <v>10</v>
      </c>
      <c r="AF1960" s="127">
        <v>1200</v>
      </c>
      <c r="AG1960" s="109">
        <v>2</v>
      </c>
      <c r="AH1960" s="109">
        <v>157</v>
      </c>
    </row>
    <row r="1961" spans="1:34" ht="14.25" customHeight="1">
      <c r="A1961" s="27">
        <v>44348</v>
      </c>
      <c r="B1961" s="7" t="s">
        <v>1498</v>
      </c>
      <c r="C1961" s="7" t="s">
        <v>1865</v>
      </c>
      <c r="D1961" s="7" t="s">
        <v>734</v>
      </c>
      <c r="E1961" s="7" t="s">
        <v>1861</v>
      </c>
      <c r="F1961" s="127">
        <v>7970</v>
      </c>
      <c r="G1961" s="127">
        <v>5261</v>
      </c>
      <c r="H1961" s="109">
        <v>449</v>
      </c>
      <c r="I1961" s="7" t="s">
        <v>99</v>
      </c>
      <c r="J1961" s="109">
        <v>718</v>
      </c>
      <c r="K1961" s="7" t="s">
        <v>99</v>
      </c>
      <c r="L1961" s="7" t="s">
        <v>99</v>
      </c>
      <c r="M1961" s="7" t="s">
        <v>99</v>
      </c>
      <c r="N1961" s="7" t="s">
        <v>99</v>
      </c>
      <c r="O1961" s="7" t="s">
        <v>99</v>
      </c>
      <c r="P1961" s="7">
        <v>1</v>
      </c>
      <c r="Q1961" s="7">
        <v>91</v>
      </c>
      <c r="R1961" s="7">
        <v>39</v>
      </c>
      <c r="S1961" s="7">
        <v>33</v>
      </c>
      <c r="T1961" s="7">
        <v>7</v>
      </c>
      <c r="U1961" s="7">
        <v>19</v>
      </c>
      <c r="V1961" s="7">
        <v>180</v>
      </c>
      <c r="W1961" s="7">
        <v>0</v>
      </c>
      <c r="X1961" s="7">
        <v>16</v>
      </c>
      <c r="Y1961" s="7">
        <v>24</v>
      </c>
      <c r="Z1961" s="109">
        <v>300</v>
      </c>
      <c r="AA1961" s="109">
        <v>12</v>
      </c>
      <c r="AB1961" s="109">
        <v>36</v>
      </c>
      <c r="AC1961" s="7">
        <v>0</v>
      </c>
      <c r="AD1961" s="109">
        <v>17</v>
      </c>
      <c r="AE1961" s="109">
        <v>5</v>
      </c>
      <c r="AF1961" s="127">
        <v>1021</v>
      </c>
      <c r="AG1961" s="109">
        <v>1</v>
      </c>
      <c r="AH1961" s="109">
        <v>150</v>
      </c>
    </row>
    <row r="1962" spans="1:34" ht="14.25" customHeight="1">
      <c r="A1962" s="27">
        <v>44348</v>
      </c>
      <c r="B1962" s="7" t="s">
        <v>1498</v>
      </c>
      <c r="C1962" s="7" t="s">
        <v>1865</v>
      </c>
      <c r="D1962" s="7" t="s">
        <v>734</v>
      </c>
      <c r="E1962" s="7" t="s">
        <v>1862</v>
      </c>
      <c r="F1962" s="127">
        <v>1993</v>
      </c>
      <c r="G1962" s="127">
        <v>1280</v>
      </c>
      <c r="H1962" s="109">
        <v>120</v>
      </c>
      <c r="I1962" s="7" t="s">
        <v>99</v>
      </c>
      <c r="J1962" s="109">
        <v>189</v>
      </c>
      <c r="K1962" s="7" t="s">
        <v>99</v>
      </c>
      <c r="L1962" s="7" t="s">
        <v>99</v>
      </c>
      <c r="M1962" s="7" t="s">
        <v>99</v>
      </c>
      <c r="N1962" s="7" t="s">
        <v>99</v>
      </c>
      <c r="O1962" s="7" t="s">
        <v>99</v>
      </c>
      <c r="P1962" s="7">
        <v>2</v>
      </c>
      <c r="Q1962" s="7">
        <v>14</v>
      </c>
      <c r="R1962" s="7">
        <v>62</v>
      </c>
      <c r="S1962" s="7">
        <v>13</v>
      </c>
      <c r="T1962" s="7">
        <v>7</v>
      </c>
      <c r="U1962" s="7">
        <v>4</v>
      </c>
      <c r="V1962" s="7">
        <v>25</v>
      </c>
      <c r="W1962" s="7">
        <v>0</v>
      </c>
      <c r="X1962" s="7">
        <v>7</v>
      </c>
      <c r="Y1962" s="7">
        <v>23</v>
      </c>
      <c r="Z1962" s="109">
        <v>127</v>
      </c>
      <c r="AA1962" s="109">
        <v>3</v>
      </c>
      <c r="AB1962" s="109">
        <v>77</v>
      </c>
      <c r="AC1962" s="7">
        <v>0</v>
      </c>
      <c r="AD1962" s="109">
        <v>5</v>
      </c>
      <c r="AE1962" s="109">
        <v>5</v>
      </c>
      <c r="AF1962" s="109">
        <v>179</v>
      </c>
      <c r="AG1962" s="109">
        <v>1</v>
      </c>
      <c r="AH1962" s="109">
        <v>7</v>
      </c>
    </row>
    <row r="1963" spans="1:34" ht="14.25" customHeight="1">
      <c r="A1963" s="27">
        <v>44348</v>
      </c>
      <c r="B1963" s="7" t="s">
        <v>1498</v>
      </c>
      <c r="C1963" s="7" t="s">
        <v>1865</v>
      </c>
      <c r="D1963" s="7" t="s">
        <v>1866</v>
      </c>
      <c r="E1963" s="7" t="s">
        <v>1843</v>
      </c>
      <c r="F1963" s="109">
        <v>202</v>
      </c>
      <c r="G1963" s="109">
        <v>85</v>
      </c>
      <c r="H1963" s="109">
        <v>35</v>
      </c>
      <c r="I1963" s="7" t="s">
        <v>99</v>
      </c>
      <c r="J1963" s="109">
        <v>30</v>
      </c>
      <c r="K1963" s="7" t="s">
        <v>99</v>
      </c>
      <c r="L1963" s="7" t="s">
        <v>99</v>
      </c>
      <c r="M1963" s="7" t="s">
        <v>99</v>
      </c>
      <c r="N1963" s="7" t="s">
        <v>99</v>
      </c>
      <c r="O1963" s="7" t="s">
        <v>99</v>
      </c>
      <c r="P1963" s="7">
        <v>2</v>
      </c>
      <c r="Q1963" s="7">
        <v>8</v>
      </c>
      <c r="R1963" s="7">
        <v>4</v>
      </c>
      <c r="S1963" s="7">
        <v>5</v>
      </c>
      <c r="T1963" s="7">
        <v>4</v>
      </c>
      <c r="U1963" s="7">
        <v>4</v>
      </c>
      <c r="V1963" s="7">
        <v>3</v>
      </c>
      <c r="W1963" s="7">
        <v>0</v>
      </c>
      <c r="X1963" s="7">
        <v>6</v>
      </c>
      <c r="Y1963" s="7">
        <v>5</v>
      </c>
      <c r="Z1963" s="109">
        <v>32</v>
      </c>
      <c r="AA1963" s="109">
        <v>4</v>
      </c>
      <c r="AB1963" s="109">
        <v>5</v>
      </c>
      <c r="AC1963" s="7">
        <v>0</v>
      </c>
      <c r="AD1963" s="109">
        <v>3</v>
      </c>
      <c r="AE1963" s="109">
        <v>2</v>
      </c>
      <c r="AF1963" s="109">
        <v>4</v>
      </c>
      <c r="AG1963" s="109">
        <v>1</v>
      </c>
      <c r="AH1963" s="109">
        <v>1</v>
      </c>
    </row>
    <row r="1964" spans="1:34" ht="14.25" customHeight="1">
      <c r="A1964" s="27">
        <v>44348</v>
      </c>
      <c r="B1964" s="7" t="s">
        <v>1498</v>
      </c>
      <c r="C1964" s="7" t="s">
        <v>1865</v>
      </c>
      <c r="D1964" s="7" t="s">
        <v>1866</v>
      </c>
      <c r="E1964" s="7" t="s">
        <v>943</v>
      </c>
      <c r="F1964" s="127">
        <v>9963</v>
      </c>
      <c r="G1964" s="127">
        <v>6541</v>
      </c>
      <c r="H1964" s="109">
        <v>569</v>
      </c>
      <c r="I1964" s="7" t="s">
        <v>99</v>
      </c>
      <c r="J1964" s="109">
        <v>907</v>
      </c>
      <c r="K1964" s="7" t="s">
        <v>99</v>
      </c>
      <c r="L1964" s="7" t="s">
        <v>99</v>
      </c>
      <c r="M1964" s="7" t="s">
        <v>99</v>
      </c>
      <c r="N1964" s="7" t="s">
        <v>99</v>
      </c>
      <c r="O1964" s="7" t="s">
        <v>99</v>
      </c>
      <c r="P1964" s="7">
        <v>3</v>
      </c>
      <c r="Q1964" s="7">
        <v>105</v>
      </c>
      <c r="R1964" s="7">
        <v>101</v>
      </c>
      <c r="S1964" s="7">
        <v>46</v>
      </c>
      <c r="T1964" s="7">
        <v>14</v>
      </c>
      <c r="U1964" s="7">
        <v>23</v>
      </c>
      <c r="V1964" s="7">
        <v>205</v>
      </c>
      <c r="W1964" s="7">
        <v>0</v>
      </c>
      <c r="X1964" s="7">
        <v>23</v>
      </c>
      <c r="Y1964" s="7">
        <v>47</v>
      </c>
      <c r="Z1964" s="109">
        <v>427</v>
      </c>
      <c r="AA1964" s="109">
        <v>15</v>
      </c>
      <c r="AB1964" s="109">
        <v>113</v>
      </c>
      <c r="AC1964" s="7">
        <v>0</v>
      </c>
      <c r="AD1964" s="109">
        <v>22</v>
      </c>
      <c r="AE1964" s="109">
        <v>10</v>
      </c>
      <c r="AF1964" s="127">
        <v>1200</v>
      </c>
      <c r="AG1964" s="109">
        <v>2</v>
      </c>
      <c r="AH1964" s="109">
        <v>157</v>
      </c>
    </row>
    <row r="1965" spans="1:34" ht="14.25" customHeight="1">
      <c r="A1965" s="27">
        <v>44348</v>
      </c>
      <c r="B1965" s="7" t="s">
        <v>1498</v>
      </c>
      <c r="C1965" s="7" t="s">
        <v>1865</v>
      </c>
      <c r="D1965" s="7" t="s">
        <v>1866</v>
      </c>
      <c r="E1965" s="7" t="s">
        <v>1861</v>
      </c>
      <c r="F1965" s="127">
        <v>7970</v>
      </c>
      <c r="G1965" s="127">
        <v>5261</v>
      </c>
      <c r="H1965" s="109">
        <v>449</v>
      </c>
      <c r="I1965" s="7" t="s">
        <v>99</v>
      </c>
      <c r="J1965" s="109">
        <v>718</v>
      </c>
      <c r="K1965" s="7" t="s">
        <v>99</v>
      </c>
      <c r="L1965" s="7" t="s">
        <v>99</v>
      </c>
      <c r="M1965" s="7" t="s">
        <v>99</v>
      </c>
      <c r="N1965" s="7" t="s">
        <v>99</v>
      </c>
      <c r="O1965" s="7" t="s">
        <v>99</v>
      </c>
      <c r="P1965" s="7">
        <v>1</v>
      </c>
      <c r="Q1965" s="7">
        <v>91</v>
      </c>
      <c r="R1965" s="7">
        <v>39</v>
      </c>
      <c r="S1965" s="7">
        <v>33</v>
      </c>
      <c r="T1965" s="7">
        <v>7</v>
      </c>
      <c r="U1965" s="7">
        <v>19</v>
      </c>
      <c r="V1965" s="7">
        <v>180</v>
      </c>
      <c r="W1965" s="7">
        <v>0</v>
      </c>
      <c r="X1965" s="7">
        <v>16</v>
      </c>
      <c r="Y1965" s="7">
        <v>24</v>
      </c>
      <c r="Z1965" s="109">
        <v>300</v>
      </c>
      <c r="AA1965" s="109">
        <v>12</v>
      </c>
      <c r="AB1965" s="109">
        <v>36</v>
      </c>
      <c r="AC1965" s="7">
        <v>0</v>
      </c>
      <c r="AD1965" s="109">
        <v>17</v>
      </c>
      <c r="AE1965" s="109">
        <v>5</v>
      </c>
      <c r="AF1965" s="127">
        <v>1021</v>
      </c>
      <c r="AG1965" s="109">
        <v>1</v>
      </c>
      <c r="AH1965" s="109">
        <v>150</v>
      </c>
    </row>
    <row r="1966" spans="1:34" ht="14.25" customHeight="1">
      <c r="A1966" s="27">
        <v>44348</v>
      </c>
      <c r="B1966" s="7" t="s">
        <v>1498</v>
      </c>
      <c r="C1966" s="7" t="s">
        <v>1865</v>
      </c>
      <c r="D1966" s="7" t="s">
        <v>1866</v>
      </c>
      <c r="E1966" s="7" t="s">
        <v>1862</v>
      </c>
      <c r="F1966" s="127">
        <v>1993</v>
      </c>
      <c r="G1966" s="127">
        <v>1280</v>
      </c>
      <c r="H1966" s="109">
        <v>120</v>
      </c>
      <c r="I1966" s="7" t="s">
        <v>99</v>
      </c>
      <c r="J1966" s="109">
        <v>189</v>
      </c>
      <c r="K1966" s="7" t="s">
        <v>99</v>
      </c>
      <c r="L1966" s="7" t="s">
        <v>99</v>
      </c>
      <c r="M1966" s="7" t="s">
        <v>99</v>
      </c>
      <c r="N1966" s="7" t="s">
        <v>99</v>
      </c>
      <c r="O1966" s="7" t="s">
        <v>99</v>
      </c>
      <c r="P1966" s="7">
        <v>2</v>
      </c>
      <c r="Q1966" s="7">
        <v>14</v>
      </c>
      <c r="R1966" s="7">
        <v>62</v>
      </c>
      <c r="S1966" s="7">
        <v>13</v>
      </c>
      <c r="T1966" s="7">
        <v>7</v>
      </c>
      <c r="U1966" s="7">
        <v>4</v>
      </c>
      <c r="V1966" s="7">
        <v>25</v>
      </c>
      <c r="W1966" s="7">
        <v>0</v>
      </c>
      <c r="X1966" s="7">
        <v>7</v>
      </c>
      <c r="Y1966" s="7">
        <v>23</v>
      </c>
      <c r="Z1966" s="109">
        <v>127</v>
      </c>
      <c r="AA1966" s="109">
        <v>3</v>
      </c>
      <c r="AB1966" s="109">
        <v>77</v>
      </c>
      <c r="AC1966" s="7">
        <v>0</v>
      </c>
      <c r="AD1966" s="109">
        <v>5</v>
      </c>
      <c r="AE1966" s="109">
        <v>5</v>
      </c>
      <c r="AF1966" s="109">
        <v>179</v>
      </c>
      <c r="AG1966" s="109">
        <v>1</v>
      </c>
      <c r="AH1966" s="109">
        <v>7</v>
      </c>
    </row>
    <row r="1967" spans="1:34" ht="14.25" customHeight="1">
      <c r="A1967" s="27">
        <v>44348</v>
      </c>
      <c r="B1967" s="7" t="s">
        <v>1498</v>
      </c>
      <c r="C1967" s="7" t="s">
        <v>1865</v>
      </c>
      <c r="D1967" s="7" t="s">
        <v>1374</v>
      </c>
      <c r="E1967" s="7" t="s">
        <v>1843</v>
      </c>
      <c r="F1967" s="7">
        <v>0</v>
      </c>
      <c r="G1967" s="7">
        <v>0</v>
      </c>
      <c r="H1967" s="7">
        <v>0</v>
      </c>
      <c r="I1967" s="7" t="s">
        <v>99</v>
      </c>
      <c r="J1967" s="7">
        <v>0</v>
      </c>
      <c r="K1967" s="7" t="s">
        <v>99</v>
      </c>
      <c r="L1967" s="7" t="s">
        <v>99</v>
      </c>
      <c r="M1967" s="7" t="s">
        <v>99</v>
      </c>
      <c r="N1967" s="7" t="s">
        <v>99</v>
      </c>
      <c r="O1967" s="7" t="s">
        <v>99</v>
      </c>
      <c r="P1967" s="7">
        <v>0</v>
      </c>
      <c r="Q1967" s="7">
        <v>0</v>
      </c>
      <c r="R1967" s="7">
        <v>0</v>
      </c>
      <c r="S1967" s="7">
        <v>0</v>
      </c>
      <c r="T1967" s="7">
        <v>0</v>
      </c>
      <c r="U1967" s="7">
        <v>0</v>
      </c>
      <c r="V1967" s="7">
        <v>0</v>
      </c>
      <c r="W1967" s="7">
        <v>0</v>
      </c>
      <c r="X1967" s="7">
        <v>0</v>
      </c>
      <c r="Y1967" s="7">
        <v>0</v>
      </c>
      <c r="Z1967" s="7">
        <v>0</v>
      </c>
      <c r="AA1967" s="7">
        <v>0</v>
      </c>
      <c r="AB1967" s="7">
        <v>0</v>
      </c>
      <c r="AC1967" s="7">
        <v>0</v>
      </c>
      <c r="AD1967" s="7">
        <v>0</v>
      </c>
      <c r="AE1967" s="7">
        <v>0</v>
      </c>
      <c r="AF1967" s="7">
        <v>0</v>
      </c>
      <c r="AG1967" s="7">
        <v>0</v>
      </c>
      <c r="AH1967" s="7">
        <v>0</v>
      </c>
    </row>
    <row r="1968" spans="1:34" ht="14.25" customHeight="1">
      <c r="A1968" s="27">
        <v>44348</v>
      </c>
      <c r="B1968" s="7" t="s">
        <v>1498</v>
      </c>
      <c r="C1968" s="7" t="s">
        <v>1865</v>
      </c>
      <c r="D1968" s="7" t="s">
        <v>1374</v>
      </c>
      <c r="E1968" s="7" t="s">
        <v>943</v>
      </c>
      <c r="F1968" s="7">
        <v>0</v>
      </c>
      <c r="G1968" s="7">
        <v>0</v>
      </c>
      <c r="H1968" s="7">
        <v>0</v>
      </c>
      <c r="I1968" s="7" t="s">
        <v>99</v>
      </c>
      <c r="J1968" s="7">
        <v>0</v>
      </c>
      <c r="K1968" s="7" t="s">
        <v>99</v>
      </c>
      <c r="L1968" s="7" t="s">
        <v>99</v>
      </c>
      <c r="M1968" s="7" t="s">
        <v>99</v>
      </c>
      <c r="N1968" s="7" t="s">
        <v>99</v>
      </c>
      <c r="O1968" s="7" t="s">
        <v>99</v>
      </c>
      <c r="P1968" s="7">
        <v>0</v>
      </c>
      <c r="Q1968" s="7">
        <v>0</v>
      </c>
      <c r="R1968" s="7">
        <v>0</v>
      </c>
      <c r="S1968" s="7">
        <v>0</v>
      </c>
      <c r="T1968" s="7">
        <v>0</v>
      </c>
      <c r="U1968" s="7">
        <v>0</v>
      </c>
      <c r="V1968" s="7">
        <v>0</v>
      </c>
      <c r="W1968" s="7">
        <v>0</v>
      </c>
      <c r="X1968" s="7">
        <v>0</v>
      </c>
      <c r="Y1968" s="7">
        <v>0</v>
      </c>
      <c r="Z1968" s="7">
        <v>0</v>
      </c>
      <c r="AA1968" s="7">
        <v>0</v>
      </c>
      <c r="AB1968" s="7">
        <v>0</v>
      </c>
      <c r="AC1968" s="7">
        <v>0</v>
      </c>
      <c r="AD1968" s="7">
        <v>0</v>
      </c>
      <c r="AE1968" s="7">
        <v>0</v>
      </c>
      <c r="AF1968" s="7">
        <v>0</v>
      </c>
      <c r="AG1968" s="7">
        <v>0</v>
      </c>
      <c r="AH1968" s="7">
        <v>0</v>
      </c>
    </row>
    <row r="1969" spans="1:34" ht="14.25" customHeight="1">
      <c r="A1969" s="27">
        <v>44348</v>
      </c>
      <c r="B1969" s="7" t="s">
        <v>1498</v>
      </c>
      <c r="C1969" s="7" t="s">
        <v>1865</v>
      </c>
      <c r="D1969" s="7" t="s">
        <v>1374</v>
      </c>
      <c r="E1969" s="7" t="s">
        <v>1861</v>
      </c>
      <c r="F1969" s="7">
        <v>0</v>
      </c>
      <c r="G1969" s="7">
        <v>0</v>
      </c>
      <c r="H1969" s="7">
        <v>0</v>
      </c>
      <c r="I1969" s="7" t="s">
        <v>99</v>
      </c>
      <c r="J1969" s="7">
        <v>0</v>
      </c>
      <c r="K1969" s="7" t="s">
        <v>99</v>
      </c>
      <c r="L1969" s="7" t="s">
        <v>99</v>
      </c>
      <c r="M1969" s="7" t="s">
        <v>99</v>
      </c>
      <c r="N1969" s="7" t="s">
        <v>99</v>
      </c>
      <c r="O1969" s="7" t="s">
        <v>99</v>
      </c>
      <c r="P1969" s="7">
        <v>0</v>
      </c>
      <c r="Q1969" s="7">
        <v>0</v>
      </c>
      <c r="R1969" s="7">
        <v>0</v>
      </c>
      <c r="S1969" s="7">
        <v>0</v>
      </c>
      <c r="T1969" s="7">
        <v>0</v>
      </c>
      <c r="U1969" s="7">
        <v>0</v>
      </c>
      <c r="V1969" s="7">
        <v>0</v>
      </c>
      <c r="W1969" s="7">
        <v>0</v>
      </c>
      <c r="X1969" s="7">
        <v>0</v>
      </c>
      <c r="Y1969" s="7">
        <v>0</v>
      </c>
      <c r="Z1969" s="7">
        <v>0</v>
      </c>
      <c r="AA1969" s="7">
        <v>0</v>
      </c>
      <c r="AB1969" s="7">
        <v>0</v>
      </c>
      <c r="AC1969" s="7">
        <v>0</v>
      </c>
      <c r="AD1969" s="7">
        <v>0</v>
      </c>
      <c r="AE1969" s="7">
        <v>0</v>
      </c>
      <c r="AF1969" s="7">
        <v>0</v>
      </c>
      <c r="AG1969" s="7">
        <v>0</v>
      </c>
      <c r="AH1969" s="7">
        <v>0</v>
      </c>
    </row>
    <row r="1970" spans="1:34" ht="14.25" customHeight="1">
      <c r="A1970" s="27">
        <v>44348</v>
      </c>
      <c r="B1970" s="7" t="s">
        <v>1498</v>
      </c>
      <c r="C1970" s="7" t="s">
        <v>1865</v>
      </c>
      <c r="D1970" s="7" t="s">
        <v>1374</v>
      </c>
      <c r="E1970" s="7" t="s">
        <v>1862</v>
      </c>
      <c r="F1970" s="7">
        <v>0</v>
      </c>
      <c r="G1970" s="7">
        <v>0</v>
      </c>
      <c r="H1970" s="7">
        <v>0</v>
      </c>
      <c r="I1970" s="7" t="s">
        <v>99</v>
      </c>
      <c r="J1970" s="7">
        <v>0</v>
      </c>
      <c r="K1970" s="7" t="s">
        <v>99</v>
      </c>
      <c r="L1970" s="7" t="s">
        <v>99</v>
      </c>
      <c r="M1970" s="7" t="s">
        <v>99</v>
      </c>
      <c r="N1970" s="7" t="s">
        <v>99</v>
      </c>
      <c r="O1970" s="7" t="s">
        <v>99</v>
      </c>
      <c r="P1970" s="7">
        <v>0</v>
      </c>
      <c r="Q1970" s="7">
        <v>0</v>
      </c>
      <c r="R1970" s="7">
        <v>0</v>
      </c>
      <c r="S1970" s="7">
        <v>0</v>
      </c>
      <c r="T1970" s="7">
        <v>0</v>
      </c>
      <c r="U1970" s="7">
        <v>0</v>
      </c>
      <c r="V1970" s="7">
        <v>0</v>
      </c>
      <c r="W1970" s="7">
        <v>0</v>
      </c>
      <c r="X1970" s="7">
        <v>0</v>
      </c>
      <c r="Y1970" s="7">
        <v>0</v>
      </c>
      <c r="Z1970" s="7">
        <v>0</v>
      </c>
      <c r="AA1970" s="7">
        <v>0</v>
      </c>
      <c r="AB1970" s="7">
        <v>0</v>
      </c>
      <c r="AC1970" s="7">
        <v>0</v>
      </c>
      <c r="AD1970" s="7">
        <v>0</v>
      </c>
      <c r="AE1970" s="7">
        <v>0</v>
      </c>
      <c r="AF1970" s="7">
        <v>0</v>
      </c>
      <c r="AG1970" s="7">
        <v>0</v>
      </c>
      <c r="AH1970" s="7">
        <v>0</v>
      </c>
    </row>
    <row r="1971" spans="1:34" ht="14.25" customHeight="1">
      <c r="A1971" s="27">
        <v>44348</v>
      </c>
      <c r="B1971" s="7" t="s">
        <v>1498</v>
      </c>
      <c r="C1971" s="7" t="s">
        <v>405</v>
      </c>
      <c r="D1971" s="7" t="s">
        <v>734</v>
      </c>
      <c r="E1971" s="7" t="s">
        <v>1843</v>
      </c>
      <c r="F1971" s="7">
        <v>0</v>
      </c>
      <c r="G1971" s="7">
        <v>0</v>
      </c>
      <c r="H1971" s="7">
        <v>0</v>
      </c>
      <c r="I1971" s="7" t="s">
        <v>99</v>
      </c>
      <c r="J1971" s="7">
        <v>0</v>
      </c>
      <c r="K1971" s="7" t="s">
        <v>99</v>
      </c>
      <c r="L1971" s="7" t="s">
        <v>99</v>
      </c>
      <c r="M1971" s="7" t="s">
        <v>99</v>
      </c>
      <c r="N1971" s="7" t="s">
        <v>99</v>
      </c>
      <c r="O1971" s="7" t="s">
        <v>99</v>
      </c>
      <c r="P1971" s="7">
        <v>0</v>
      </c>
      <c r="Q1971" s="7">
        <v>0</v>
      </c>
      <c r="R1971" s="7">
        <v>0</v>
      </c>
      <c r="S1971" s="7">
        <v>0</v>
      </c>
      <c r="T1971" s="7">
        <v>0</v>
      </c>
      <c r="U1971" s="7">
        <v>0</v>
      </c>
      <c r="V1971" s="7">
        <v>0</v>
      </c>
      <c r="W1971" s="7">
        <v>0</v>
      </c>
      <c r="X1971" s="7">
        <v>0</v>
      </c>
      <c r="Y1971" s="7">
        <v>0</v>
      </c>
      <c r="Z1971" s="7">
        <v>0</v>
      </c>
      <c r="AA1971" s="7">
        <v>0</v>
      </c>
      <c r="AB1971" s="7">
        <v>0</v>
      </c>
      <c r="AC1971" s="7">
        <v>0</v>
      </c>
      <c r="AD1971" s="7">
        <v>0</v>
      </c>
      <c r="AE1971" s="7">
        <v>0</v>
      </c>
      <c r="AF1971" s="7">
        <v>0</v>
      </c>
      <c r="AG1971" s="7">
        <v>0</v>
      </c>
      <c r="AH1971" s="7">
        <v>0</v>
      </c>
    </row>
    <row r="1972" spans="1:34" ht="14.25" customHeight="1">
      <c r="A1972" s="27">
        <v>44348</v>
      </c>
      <c r="B1972" s="7" t="s">
        <v>1498</v>
      </c>
      <c r="C1972" s="7" t="s">
        <v>405</v>
      </c>
      <c r="D1972" s="7" t="s">
        <v>734</v>
      </c>
      <c r="E1972" s="7" t="s">
        <v>943</v>
      </c>
      <c r="F1972" s="7">
        <v>0</v>
      </c>
      <c r="G1972" s="7">
        <v>0</v>
      </c>
      <c r="H1972" s="7">
        <v>0</v>
      </c>
      <c r="I1972" s="7" t="s">
        <v>99</v>
      </c>
      <c r="J1972" s="7">
        <v>0</v>
      </c>
      <c r="K1972" s="7" t="s">
        <v>99</v>
      </c>
      <c r="L1972" s="7" t="s">
        <v>99</v>
      </c>
      <c r="M1972" s="7" t="s">
        <v>99</v>
      </c>
      <c r="N1972" s="7" t="s">
        <v>99</v>
      </c>
      <c r="O1972" s="7" t="s">
        <v>99</v>
      </c>
      <c r="P1972" s="7">
        <v>0</v>
      </c>
      <c r="Q1972" s="7">
        <v>0</v>
      </c>
      <c r="R1972" s="7">
        <v>0</v>
      </c>
      <c r="S1972" s="7">
        <v>0</v>
      </c>
      <c r="T1972" s="7">
        <v>0</v>
      </c>
      <c r="U1972" s="7">
        <v>0</v>
      </c>
      <c r="V1972" s="7">
        <v>0</v>
      </c>
      <c r="W1972" s="7">
        <v>0</v>
      </c>
      <c r="X1972" s="7">
        <v>0</v>
      </c>
      <c r="Y1972" s="7">
        <v>0</v>
      </c>
      <c r="Z1972" s="7">
        <v>0</v>
      </c>
      <c r="AA1972" s="7">
        <v>0</v>
      </c>
      <c r="AB1972" s="7">
        <v>0</v>
      </c>
      <c r="AC1972" s="7">
        <v>0</v>
      </c>
      <c r="AD1972" s="7">
        <v>0</v>
      </c>
      <c r="AE1972" s="7">
        <v>0</v>
      </c>
      <c r="AF1972" s="7">
        <v>0</v>
      </c>
      <c r="AG1972" s="7">
        <v>0</v>
      </c>
      <c r="AH1972" s="7">
        <v>0</v>
      </c>
    </row>
    <row r="1973" spans="1:34" ht="14.25" customHeight="1">
      <c r="A1973" s="27">
        <v>44348</v>
      </c>
      <c r="B1973" s="7" t="s">
        <v>1498</v>
      </c>
      <c r="C1973" s="7" t="s">
        <v>405</v>
      </c>
      <c r="D1973" s="7" t="s">
        <v>734</v>
      </c>
      <c r="E1973" s="7" t="s">
        <v>1861</v>
      </c>
      <c r="F1973" s="7">
        <v>0</v>
      </c>
      <c r="G1973" s="7">
        <v>0</v>
      </c>
      <c r="H1973" s="7">
        <v>0</v>
      </c>
      <c r="I1973" s="7" t="s">
        <v>99</v>
      </c>
      <c r="J1973" s="7">
        <v>0</v>
      </c>
      <c r="K1973" s="7" t="s">
        <v>99</v>
      </c>
      <c r="L1973" s="7" t="s">
        <v>99</v>
      </c>
      <c r="M1973" s="7" t="s">
        <v>99</v>
      </c>
      <c r="N1973" s="7" t="s">
        <v>99</v>
      </c>
      <c r="O1973" s="7" t="s">
        <v>99</v>
      </c>
      <c r="P1973" s="7">
        <v>0</v>
      </c>
      <c r="Q1973" s="7">
        <v>0</v>
      </c>
      <c r="R1973" s="7">
        <v>0</v>
      </c>
      <c r="S1973" s="7">
        <v>0</v>
      </c>
      <c r="T1973" s="7">
        <v>0</v>
      </c>
      <c r="U1973" s="7">
        <v>0</v>
      </c>
      <c r="V1973" s="7">
        <v>0</v>
      </c>
      <c r="W1973" s="7">
        <v>0</v>
      </c>
      <c r="X1973" s="7">
        <v>0</v>
      </c>
      <c r="Y1973" s="7">
        <v>0</v>
      </c>
      <c r="Z1973" s="7">
        <v>0</v>
      </c>
      <c r="AA1973" s="7">
        <v>0</v>
      </c>
      <c r="AB1973" s="7">
        <v>0</v>
      </c>
      <c r="AC1973" s="7">
        <v>0</v>
      </c>
      <c r="AD1973" s="7">
        <v>0</v>
      </c>
      <c r="AE1973" s="7">
        <v>0</v>
      </c>
      <c r="AF1973" s="7">
        <v>0</v>
      </c>
      <c r="AG1973" s="7">
        <v>0</v>
      </c>
      <c r="AH1973" s="7">
        <v>0</v>
      </c>
    </row>
    <row r="1974" spans="1:34" ht="14.25" customHeight="1">
      <c r="A1974" s="27">
        <v>44348</v>
      </c>
      <c r="B1974" s="7" t="s">
        <v>1498</v>
      </c>
      <c r="C1974" s="7" t="s">
        <v>405</v>
      </c>
      <c r="D1974" s="7" t="s">
        <v>734</v>
      </c>
      <c r="E1974" s="7" t="s">
        <v>1862</v>
      </c>
      <c r="F1974" s="7">
        <v>0</v>
      </c>
      <c r="G1974" s="7">
        <v>0</v>
      </c>
      <c r="H1974" s="7">
        <v>0</v>
      </c>
      <c r="I1974" s="7" t="s">
        <v>99</v>
      </c>
      <c r="J1974" s="7">
        <v>0</v>
      </c>
      <c r="K1974" s="7" t="s">
        <v>99</v>
      </c>
      <c r="L1974" s="7" t="s">
        <v>99</v>
      </c>
      <c r="M1974" s="7" t="s">
        <v>99</v>
      </c>
      <c r="N1974" s="7" t="s">
        <v>99</v>
      </c>
      <c r="O1974" s="7" t="s">
        <v>99</v>
      </c>
      <c r="P1974" s="7">
        <v>0</v>
      </c>
      <c r="Q1974" s="7">
        <v>0</v>
      </c>
      <c r="R1974" s="7">
        <v>0</v>
      </c>
      <c r="S1974" s="7">
        <v>0</v>
      </c>
      <c r="T1974" s="7">
        <v>0</v>
      </c>
      <c r="U1974" s="7">
        <v>0</v>
      </c>
      <c r="V1974" s="7">
        <v>0</v>
      </c>
      <c r="W1974" s="7">
        <v>0</v>
      </c>
      <c r="X1974" s="7">
        <v>0</v>
      </c>
      <c r="Y1974" s="7">
        <v>0</v>
      </c>
      <c r="Z1974" s="7">
        <v>0</v>
      </c>
      <c r="AA1974" s="7">
        <v>0</v>
      </c>
      <c r="AB1974" s="7">
        <v>0</v>
      </c>
      <c r="AC1974" s="7">
        <v>0</v>
      </c>
      <c r="AD1974" s="7">
        <v>0</v>
      </c>
      <c r="AE1974" s="7">
        <v>0</v>
      </c>
      <c r="AF1974" s="7">
        <v>0</v>
      </c>
      <c r="AG1974" s="7">
        <v>0</v>
      </c>
      <c r="AH1974" s="7">
        <v>0</v>
      </c>
    </row>
    <row r="1975" spans="1:34">
      <c r="A1975" s="27">
        <v>44348</v>
      </c>
      <c r="B1975" s="7" t="s">
        <v>1758</v>
      </c>
      <c r="C1975" s="7" t="s">
        <v>1151</v>
      </c>
      <c r="D1975" s="7" t="s">
        <v>734</v>
      </c>
      <c r="E1975" s="7" t="s">
        <v>1843</v>
      </c>
      <c r="F1975" s="109">
        <v>1</v>
      </c>
      <c r="G1975" s="7">
        <v>0</v>
      </c>
      <c r="H1975" s="7">
        <v>0</v>
      </c>
      <c r="I1975" s="7" t="s">
        <v>99</v>
      </c>
      <c r="J1975" s="7">
        <v>0</v>
      </c>
      <c r="K1975" s="7" t="s">
        <v>99</v>
      </c>
      <c r="L1975" s="7" t="s">
        <v>99</v>
      </c>
      <c r="M1975" s="7" t="s">
        <v>99</v>
      </c>
      <c r="N1975" s="7" t="s">
        <v>99</v>
      </c>
      <c r="O1975" s="7" t="s">
        <v>99</v>
      </c>
      <c r="P1975" s="7">
        <v>0</v>
      </c>
      <c r="Q1975" s="7">
        <v>1</v>
      </c>
      <c r="R1975" s="7">
        <v>0</v>
      </c>
      <c r="S1975" s="7">
        <v>0</v>
      </c>
      <c r="T1975" s="7">
        <v>0</v>
      </c>
      <c r="U1975" s="7">
        <v>0</v>
      </c>
      <c r="V1975" s="7">
        <v>0</v>
      </c>
      <c r="W1975" s="7">
        <v>0</v>
      </c>
      <c r="X1975" s="7">
        <v>0</v>
      </c>
      <c r="Y1975" s="7">
        <v>0</v>
      </c>
      <c r="Z1975" s="109">
        <v>1</v>
      </c>
      <c r="AA1975" s="7">
        <v>0</v>
      </c>
      <c r="AB1975" s="7">
        <v>0</v>
      </c>
      <c r="AC1975" s="7">
        <v>0</v>
      </c>
      <c r="AD1975" s="7">
        <v>0</v>
      </c>
      <c r="AE1975" s="7">
        <v>0</v>
      </c>
      <c r="AF1975" s="7">
        <v>0</v>
      </c>
      <c r="AG1975" s="7">
        <v>0</v>
      </c>
      <c r="AH1975" s="7">
        <v>0</v>
      </c>
    </row>
    <row r="1976" spans="1:34">
      <c r="A1976" s="27">
        <v>44348</v>
      </c>
      <c r="B1976" s="7" t="s">
        <v>1758</v>
      </c>
      <c r="C1976" s="7" t="s">
        <v>1151</v>
      </c>
      <c r="D1976" s="7" t="s">
        <v>734</v>
      </c>
      <c r="E1976" s="7" t="s">
        <v>943</v>
      </c>
      <c r="F1976" s="109">
        <v>10</v>
      </c>
      <c r="G1976" s="7">
        <v>0</v>
      </c>
      <c r="H1976" s="7">
        <v>0</v>
      </c>
      <c r="I1976" s="7" t="s">
        <v>99</v>
      </c>
      <c r="J1976" s="7">
        <v>0</v>
      </c>
      <c r="K1976" s="7" t="s">
        <v>99</v>
      </c>
      <c r="L1976" s="7" t="s">
        <v>99</v>
      </c>
      <c r="M1976" s="7" t="s">
        <v>99</v>
      </c>
      <c r="N1976" s="7" t="s">
        <v>99</v>
      </c>
      <c r="O1976" s="7" t="s">
        <v>99</v>
      </c>
      <c r="P1976" s="7">
        <v>0</v>
      </c>
      <c r="Q1976" s="7">
        <v>10</v>
      </c>
      <c r="R1976" s="7">
        <v>0</v>
      </c>
      <c r="S1976" s="7">
        <v>0</v>
      </c>
      <c r="T1976" s="7">
        <v>0</v>
      </c>
      <c r="U1976" s="7">
        <v>0</v>
      </c>
      <c r="V1976" s="7">
        <v>0</v>
      </c>
      <c r="W1976" s="7">
        <v>0</v>
      </c>
      <c r="X1976" s="7">
        <v>0</v>
      </c>
      <c r="Y1976" s="7">
        <v>0</v>
      </c>
      <c r="Z1976" s="109">
        <v>10</v>
      </c>
      <c r="AA1976" s="7">
        <v>0</v>
      </c>
      <c r="AB1976" s="7">
        <v>0</v>
      </c>
      <c r="AC1976" s="7">
        <v>0</v>
      </c>
      <c r="AD1976" s="7">
        <v>0</v>
      </c>
      <c r="AE1976" s="7">
        <v>0</v>
      </c>
      <c r="AF1976" s="7">
        <v>0</v>
      </c>
      <c r="AG1976" s="7">
        <v>0</v>
      </c>
      <c r="AH1976" s="7">
        <v>0</v>
      </c>
    </row>
    <row r="1977" spans="1:34">
      <c r="A1977" s="27">
        <v>44348</v>
      </c>
      <c r="B1977" s="7" t="s">
        <v>1758</v>
      </c>
      <c r="C1977" s="7" t="s">
        <v>1151</v>
      </c>
      <c r="D1977" s="7" t="s">
        <v>734</v>
      </c>
      <c r="E1977" s="7" t="s">
        <v>1861</v>
      </c>
      <c r="F1977" s="109">
        <v>9</v>
      </c>
      <c r="G1977" s="7">
        <v>0</v>
      </c>
      <c r="H1977" s="7">
        <v>0</v>
      </c>
      <c r="I1977" s="7" t="s">
        <v>99</v>
      </c>
      <c r="J1977" s="7">
        <v>0</v>
      </c>
      <c r="K1977" s="7" t="s">
        <v>99</v>
      </c>
      <c r="L1977" s="7" t="s">
        <v>99</v>
      </c>
      <c r="M1977" s="7" t="s">
        <v>99</v>
      </c>
      <c r="N1977" s="7" t="s">
        <v>99</v>
      </c>
      <c r="O1977" s="7" t="s">
        <v>99</v>
      </c>
      <c r="P1977" s="7">
        <v>0</v>
      </c>
      <c r="Q1977" s="7">
        <v>9</v>
      </c>
      <c r="R1977" s="7">
        <v>0</v>
      </c>
      <c r="S1977" s="7">
        <v>0</v>
      </c>
      <c r="T1977" s="7">
        <v>0</v>
      </c>
      <c r="U1977" s="7">
        <v>0</v>
      </c>
      <c r="V1977" s="7">
        <v>0</v>
      </c>
      <c r="W1977" s="7">
        <v>0</v>
      </c>
      <c r="X1977" s="7">
        <v>0</v>
      </c>
      <c r="Y1977" s="7">
        <v>0</v>
      </c>
      <c r="Z1977" s="109">
        <v>9</v>
      </c>
      <c r="AA1977" s="7">
        <v>0</v>
      </c>
      <c r="AB1977" s="7">
        <v>0</v>
      </c>
      <c r="AC1977" s="7">
        <v>0</v>
      </c>
      <c r="AD1977" s="7">
        <v>0</v>
      </c>
      <c r="AE1977" s="7">
        <v>0</v>
      </c>
      <c r="AF1977" s="7">
        <v>0</v>
      </c>
      <c r="AG1977" s="7">
        <v>0</v>
      </c>
      <c r="AH1977" s="7">
        <v>0</v>
      </c>
    </row>
    <row r="1978" spans="1:34">
      <c r="A1978" s="27">
        <v>44348</v>
      </c>
      <c r="B1978" s="7" t="s">
        <v>1758</v>
      </c>
      <c r="C1978" s="7" t="s">
        <v>1151</v>
      </c>
      <c r="D1978" s="7" t="s">
        <v>734</v>
      </c>
      <c r="E1978" s="7" t="s">
        <v>1862</v>
      </c>
      <c r="F1978" s="109">
        <v>1</v>
      </c>
      <c r="G1978" s="7">
        <v>0</v>
      </c>
      <c r="H1978" s="7">
        <v>0</v>
      </c>
      <c r="I1978" s="7" t="s">
        <v>99</v>
      </c>
      <c r="J1978" s="7">
        <v>0</v>
      </c>
      <c r="K1978" s="7" t="s">
        <v>99</v>
      </c>
      <c r="L1978" s="7" t="s">
        <v>99</v>
      </c>
      <c r="M1978" s="7" t="s">
        <v>99</v>
      </c>
      <c r="N1978" s="7" t="s">
        <v>99</v>
      </c>
      <c r="O1978" s="7" t="s">
        <v>99</v>
      </c>
      <c r="P1978" s="7">
        <v>0</v>
      </c>
      <c r="Q1978" s="7">
        <v>1</v>
      </c>
      <c r="R1978" s="7">
        <v>0</v>
      </c>
      <c r="S1978" s="7">
        <v>0</v>
      </c>
      <c r="T1978" s="7">
        <v>0</v>
      </c>
      <c r="U1978" s="7">
        <v>0</v>
      </c>
      <c r="V1978" s="7">
        <v>0</v>
      </c>
      <c r="W1978" s="7">
        <v>0</v>
      </c>
      <c r="X1978" s="7">
        <v>0</v>
      </c>
      <c r="Y1978" s="7">
        <v>0</v>
      </c>
      <c r="Z1978" s="109">
        <v>1</v>
      </c>
      <c r="AA1978" s="7">
        <v>0</v>
      </c>
      <c r="AB1978" s="7">
        <v>0</v>
      </c>
      <c r="AC1978" s="7">
        <v>0</v>
      </c>
      <c r="AD1978" s="7">
        <v>0</v>
      </c>
      <c r="AE1978" s="7">
        <v>0</v>
      </c>
      <c r="AF1978" s="7">
        <v>0</v>
      </c>
      <c r="AG1978" s="7">
        <v>0</v>
      </c>
      <c r="AH1978" s="7">
        <v>0</v>
      </c>
    </row>
    <row r="1979" spans="1:34" ht="14.25" customHeight="1">
      <c r="A1979" s="27">
        <v>44348</v>
      </c>
      <c r="B1979" s="7" t="s">
        <v>1758</v>
      </c>
      <c r="C1979" s="7" t="s">
        <v>1863</v>
      </c>
      <c r="D1979" s="7" t="s">
        <v>734</v>
      </c>
      <c r="E1979" s="7" t="s">
        <v>1843</v>
      </c>
      <c r="F1979" s="111">
        <v>0</v>
      </c>
      <c r="G1979" s="7">
        <v>0</v>
      </c>
      <c r="H1979" s="7">
        <v>0</v>
      </c>
      <c r="I1979" s="7">
        <v>0</v>
      </c>
      <c r="J1979" s="7">
        <v>0</v>
      </c>
      <c r="K1979" s="7">
        <v>0</v>
      </c>
      <c r="L1979" s="7">
        <v>0</v>
      </c>
      <c r="M1979" s="7">
        <v>0</v>
      </c>
      <c r="N1979" s="7">
        <v>0</v>
      </c>
      <c r="O1979" s="7">
        <v>0</v>
      </c>
      <c r="P1979" s="7">
        <v>0</v>
      </c>
      <c r="Q1979" s="7">
        <v>0</v>
      </c>
      <c r="R1979" s="7">
        <v>0</v>
      </c>
      <c r="S1979" s="7">
        <v>0</v>
      </c>
      <c r="T1979" s="7">
        <v>0</v>
      </c>
      <c r="U1979" s="7">
        <v>0</v>
      </c>
      <c r="V1979" s="7">
        <v>0</v>
      </c>
      <c r="W1979" s="7">
        <v>0</v>
      </c>
      <c r="X1979" s="7">
        <v>0</v>
      </c>
      <c r="Y1979" s="7">
        <v>0</v>
      </c>
      <c r="Z1979" s="7">
        <v>0</v>
      </c>
      <c r="AA1979" s="7">
        <v>0</v>
      </c>
      <c r="AB1979" s="7">
        <v>0</v>
      </c>
      <c r="AC1979" s="7">
        <v>0</v>
      </c>
      <c r="AD1979" s="7">
        <v>0</v>
      </c>
      <c r="AE1979" s="7">
        <v>0</v>
      </c>
      <c r="AF1979" s="7">
        <v>0</v>
      </c>
      <c r="AG1979" s="7">
        <v>0</v>
      </c>
      <c r="AH1979" s="7">
        <v>0</v>
      </c>
    </row>
    <row r="1980" spans="1:34" ht="14.25" customHeight="1">
      <c r="A1980" s="27">
        <v>44348</v>
      </c>
      <c r="B1980" s="7" t="s">
        <v>1758</v>
      </c>
      <c r="C1980" s="7" t="s">
        <v>1863</v>
      </c>
      <c r="D1980" s="7" t="s">
        <v>734</v>
      </c>
      <c r="E1980" s="7" t="s">
        <v>943</v>
      </c>
      <c r="F1980" s="111">
        <v>0</v>
      </c>
      <c r="G1980" s="7">
        <v>0</v>
      </c>
      <c r="H1980" s="7">
        <v>0</v>
      </c>
      <c r="I1980" s="7">
        <v>0</v>
      </c>
      <c r="J1980" s="7">
        <v>0</v>
      </c>
      <c r="K1980" s="7">
        <v>0</v>
      </c>
      <c r="L1980" s="7">
        <v>0</v>
      </c>
      <c r="M1980" s="7">
        <v>0</v>
      </c>
      <c r="N1980" s="7">
        <v>0</v>
      </c>
      <c r="O1980" s="7">
        <v>0</v>
      </c>
      <c r="P1980" s="7">
        <v>0</v>
      </c>
      <c r="Q1980" s="7">
        <v>0</v>
      </c>
      <c r="R1980" s="7">
        <v>0</v>
      </c>
      <c r="S1980" s="7">
        <v>0</v>
      </c>
      <c r="T1980" s="7">
        <v>0</v>
      </c>
      <c r="U1980" s="7">
        <v>0</v>
      </c>
      <c r="V1980" s="7">
        <v>0</v>
      </c>
      <c r="W1980" s="7">
        <v>0</v>
      </c>
      <c r="X1980" s="7">
        <v>0</v>
      </c>
      <c r="Y1980" s="7">
        <v>0</v>
      </c>
      <c r="Z1980" s="7">
        <v>0</v>
      </c>
      <c r="AA1980" s="7">
        <v>0</v>
      </c>
      <c r="AB1980" s="7">
        <v>0</v>
      </c>
      <c r="AC1980" s="7">
        <v>0</v>
      </c>
      <c r="AD1980" s="7">
        <v>0</v>
      </c>
      <c r="AE1980" s="7">
        <v>0</v>
      </c>
      <c r="AF1980" s="7">
        <v>0</v>
      </c>
      <c r="AG1980" s="7">
        <v>0</v>
      </c>
      <c r="AH1980" s="7">
        <v>0</v>
      </c>
    </row>
    <row r="1981" spans="1:34" ht="14.25" customHeight="1">
      <c r="A1981" s="27">
        <v>44348</v>
      </c>
      <c r="B1981" s="7" t="s">
        <v>1758</v>
      </c>
      <c r="C1981" s="7" t="s">
        <v>1863</v>
      </c>
      <c r="D1981" s="7" t="s">
        <v>734</v>
      </c>
      <c r="E1981" s="7" t="s">
        <v>1861</v>
      </c>
      <c r="F1981" s="111">
        <v>0</v>
      </c>
      <c r="G1981" s="7">
        <v>0</v>
      </c>
      <c r="H1981" s="7">
        <v>0</v>
      </c>
      <c r="I1981" s="7">
        <v>0</v>
      </c>
      <c r="J1981" s="7">
        <v>0</v>
      </c>
      <c r="K1981" s="7">
        <v>0</v>
      </c>
      <c r="L1981" s="7">
        <v>0</v>
      </c>
      <c r="M1981" s="7">
        <v>0</v>
      </c>
      <c r="N1981" s="7">
        <v>0</v>
      </c>
      <c r="O1981" s="7">
        <v>0</v>
      </c>
      <c r="P1981" s="7">
        <v>0</v>
      </c>
      <c r="Q1981" s="7">
        <v>0</v>
      </c>
      <c r="R1981" s="7">
        <v>0</v>
      </c>
      <c r="S1981" s="7">
        <v>0</v>
      </c>
      <c r="T1981" s="7">
        <v>0</v>
      </c>
      <c r="U1981" s="7">
        <v>0</v>
      </c>
      <c r="V1981" s="7">
        <v>0</v>
      </c>
      <c r="W1981" s="7">
        <v>0</v>
      </c>
      <c r="X1981" s="7">
        <v>0</v>
      </c>
      <c r="Y1981" s="7">
        <v>0</v>
      </c>
      <c r="Z1981" s="7">
        <v>0</v>
      </c>
      <c r="AA1981" s="7">
        <v>0</v>
      </c>
      <c r="AB1981" s="7">
        <v>0</v>
      </c>
      <c r="AC1981" s="7">
        <v>0</v>
      </c>
      <c r="AD1981" s="7">
        <v>0</v>
      </c>
      <c r="AE1981" s="7">
        <v>0</v>
      </c>
      <c r="AF1981" s="7">
        <v>0</v>
      </c>
      <c r="AG1981" s="7">
        <v>0</v>
      </c>
      <c r="AH1981" s="7">
        <v>0</v>
      </c>
    </row>
    <row r="1982" spans="1:34" ht="14.25" customHeight="1">
      <c r="A1982" s="27">
        <v>44348</v>
      </c>
      <c r="B1982" s="7" t="s">
        <v>1758</v>
      </c>
      <c r="C1982" s="7" t="s">
        <v>1863</v>
      </c>
      <c r="D1982" s="7" t="s">
        <v>734</v>
      </c>
      <c r="E1982" s="7" t="s">
        <v>1862</v>
      </c>
      <c r="F1982" s="111">
        <v>0</v>
      </c>
      <c r="G1982" s="7">
        <v>0</v>
      </c>
      <c r="H1982" s="7">
        <v>0</v>
      </c>
      <c r="I1982" s="7">
        <v>0</v>
      </c>
      <c r="J1982" s="7">
        <v>0</v>
      </c>
      <c r="K1982" s="7">
        <v>0</v>
      </c>
      <c r="L1982" s="7">
        <v>0</v>
      </c>
      <c r="M1982" s="7">
        <v>0</v>
      </c>
      <c r="N1982" s="7">
        <v>0</v>
      </c>
      <c r="O1982" s="7">
        <v>0</v>
      </c>
      <c r="P1982" s="7">
        <v>0</v>
      </c>
      <c r="Q1982" s="7">
        <v>0</v>
      </c>
      <c r="R1982" s="7">
        <v>0</v>
      </c>
      <c r="S1982" s="7">
        <v>0</v>
      </c>
      <c r="T1982" s="7">
        <v>0</v>
      </c>
      <c r="U1982" s="7">
        <v>0</v>
      </c>
      <c r="V1982" s="7">
        <v>0</v>
      </c>
      <c r="W1982" s="7">
        <v>0</v>
      </c>
      <c r="X1982" s="7">
        <v>0</v>
      </c>
      <c r="Y1982" s="7">
        <v>0</v>
      </c>
      <c r="Z1982" s="7">
        <v>0</v>
      </c>
      <c r="AA1982" s="7">
        <v>0</v>
      </c>
      <c r="AB1982" s="7">
        <v>0</v>
      </c>
      <c r="AC1982" s="7">
        <v>0</v>
      </c>
      <c r="AD1982" s="7">
        <v>0</v>
      </c>
      <c r="AE1982" s="7">
        <v>0</v>
      </c>
      <c r="AF1982" s="7">
        <v>0</v>
      </c>
      <c r="AG1982" s="7">
        <v>0</v>
      </c>
      <c r="AH1982" s="7">
        <v>0</v>
      </c>
    </row>
    <row r="1983" spans="1:34" ht="14.25" customHeight="1">
      <c r="A1983" s="27">
        <v>44348</v>
      </c>
      <c r="B1983" s="7" t="s">
        <v>1758</v>
      </c>
      <c r="C1983" s="7" t="s">
        <v>1865</v>
      </c>
      <c r="D1983" s="7" t="s">
        <v>734</v>
      </c>
      <c r="E1983" s="7" t="s">
        <v>1843</v>
      </c>
      <c r="F1983" s="109">
        <v>1</v>
      </c>
      <c r="G1983" s="7">
        <v>0</v>
      </c>
      <c r="H1983" s="7">
        <v>0</v>
      </c>
      <c r="I1983" s="7" t="s">
        <v>99</v>
      </c>
      <c r="J1983" s="7">
        <v>0</v>
      </c>
      <c r="K1983" s="7" t="s">
        <v>99</v>
      </c>
      <c r="L1983" s="7" t="s">
        <v>99</v>
      </c>
      <c r="M1983" s="7" t="s">
        <v>99</v>
      </c>
      <c r="N1983" s="7" t="s">
        <v>99</v>
      </c>
      <c r="O1983" s="7" t="s">
        <v>99</v>
      </c>
      <c r="P1983" s="7">
        <v>0</v>
      </c>
      <c r="Q1983" s="7">
        <v>1</v>
      </c>
      <c r="R1983" s="7">
        <v>0</v>
      </c>
      <c r="S1983" s="7">
        <v>0</v>
      </c>
      <c r="T1983" s="7">
        <v>0</v>
      </c>
      <c r="U1983" s="7">
        <v>0</v>
      </c>
      <c r="V1983" s="7">
        <v>0</v>
      </c>
      <c r="W1983" s="7">
        <v>0</v>
      </c>
      <c r="X1983" s="7">
        <v>0</v>
      </c>
      <c r="Y1983" s="7">
        <v>0</v>
      </c>
      <c r="Z1983" s="109">
        <v>1</v>
      </c>
      <c r="AA1983" s="7">
        <v>0</v>
      </c>
      <c r="AB1983" s="7">
        <v>0</v>
      </c>
      <c r="AC1983" s="7">
        <v>0</v>
      </c>
      <c r="AD1983" s="7">
        <v>0</v>
      </c>
      <c r="AE1983" s="7">
        <v>0</v>
      </c>
      <c r="AF1983" s="7">
        <v>0</v>
      </c>
      <c r="AG1983" s="7">
        <v>0</v>
      </c>
      <c r="AH1983" s="7">
        <v>0</v>
      </c>
    </row>
    <row r="1984" spans="1:34" ht="14.25" customHeight="1">
      <c r="A1984" s="27">
        <v>44348</v>
      </c>
      <c r="B1984" s="7" t="s">
        <v>1758</v>
      </c>
      <c r="C1984" s="7" t="s">
        <v>1865</v>
      </c>
      <c r="D1984" s="7" t="s">
        <v>734</v>
      </c>
      <c r="E1984" s="7" t="s">
        <v>943</v>
      </c>
      <c r="F1984" s="109">
        <v>10</v>
      </c>
      <c r="G1984" s="7">
        <v>0</v>
      </c>
      <c r="H1984" s="7">
        <v>0</v>
      </c>
      <c r="I1984" s="7" t="s">
        <v>99</v>
      </c>
      <c r="J1984" s="7">
        <v>0</v>
      </c>
      <c r="K1984" s="7" t="s">
        <v>99</v>
      </c>
      <c r="L1984" s="7" t="s">
        <v>99</v>
      </c>
      <c r="M1984" s="7" t="s">
        <v>99</v>
      </c>
      <c r="N1984" s="7" t="s">
        <v>99</v>
      </c>
      <c r="O1984" s="7" t="s">
        <v>99</v>
      </c>
      <c r="P1984" s="7">
        <v>0</v>
      </c>
      <c r="Q1984" s="7">
        <v>10</v>
      </c>
      <c r="R1984" s="7">
        <v>0</v>
      </c>
      <c r="S1984" s="7">
        <v>0</v>
      </c>
      <c r="T1984" s="7">
        <v>0</v>
      </c>
      <c r="U1984" s="7">
        <v>0</v>
      </c>
      <c r="V1984" s="7">
        <v>0</v>
      </c>
      <c r="W1984" s="7">
        <v>0</v>
      </c>
      <c r="X1984" s="7">
        <v>0</v>
      </c>
      <c r="Y1984" s="7">
        <v>0</v>
      </c>
      <c r="Z1984" s="109">
        <v>10</v>
      </c>
      <c r="AA1984" s="7">
        <v>0</v>
      </c>
      <c r="AB1984" s="7">
        <v>0</v>
      </c>
      <c r="AC1984" s="7">
        <v>0</v>
      </c>
      <c r="AD1984" s="7">
        <v>0</v>
      </c>
      <c r="AE1984" s="7">
        <v>0</v>
      </c>
      <c r="AF1984" s="7">
        <v>0</v>
      </c>
      <c r="AG1984" s="7">
        <v>0</v>
      </c>
      <c r="AH1984" s="7">
        <v>0</v>
      </c>
    </row>
    <row r="1985" spans="1:34" ht="14.25" customHeight="1">
      <c r="A1985" s="27">
        <v>44348</v>
      </c>
      <c r="B1985" s="7" t="s">
        <v>1758</v>
      </c>
      <c r="C1985" s="7" t="s">
        <v>1865</v>
      </c>
      <c r="D1985" s="7" t="s">
        <v>734</v>
      </c>
      <c r="E1985" s="7" t="s">
        <v>1861</v>
      </c>
      <c r="F1985" s="109">
        <v>9</v>
      </c>
      <c r="G1985" s="7">
        <v>0</v>
      </c>
      <c r="H1985" s="7">
        <v>0</v>
      </c>
      <c r="I1985" s="7" t="s">
        <v>99</v>
      </c>
      <c r="J1985" s="7">
        <v>0</v>
      </c>
      <c r="K1985" s="7" t="s">
        <v>99</v>
      </c>
      <c r="L1985" s="7" t="s">
        <v>99</v>
      </c>
      <c r="M1985" s="7" t="s">
        <v>99</v>
      </c>
      <c r="N1985" s="7" t="s">
        <v>99</v>
      </c>
      <c r="O1985" s="7" t="s">
        <v>99</v>
      </c>
      <c r="P1985" s="7">
        <v>0</v>
      </c>
      <c r="Q1985" s="7">
        <v>9</v>
      </c>
      <c r="R1985" s="7">
        <v>0</v>
      </c>
      <c r="S1985" s="7">
        <v>0</v>
      </c>
      <c r="T1985" s="7">
        <v>0</v>
      </c>
      <c r="U1985" s="7">
        <v>0</v>
      </c>
      <c r="V1985" s="7">
        <v>0</v>
      </c>
      <c r="W1985" s="7">
        <v>0</v>
      </c>
      <c r="X1985" s="7">
        <v>0</v>
      </c>
      <c r="Y1985" s="7">
        <v>0</v>
      </c>
      <c r="Z1985" s="109">
        <v>9</v>
      </c>
      <c r="AA1985" s="7">
        <v>0</v>
      </c>
      <c r="AB1985" s="7">
        <v>0</v>
      </c>
      <c r="AC1985" s="7">
        <v>0</v>
      </c>
      <c r="AD1985" s="7">
        <v>0</v>
      </c>
      <c r="AE1985" s="7">
        <v>0</v>
      </c>
      <c r="AF1985" s="7">
        <v>0</v>
      </c>
      <c r="AG1985" s="7">
        <v>0</v>
      </c>
      <c r="AH1985" s="7">
        <v>0</v>
      </c>
    </row>
    <row r="1986" spans="1:34" ht="14.25" customHeight="1">
      <c r="A1986" s="27">
        <v>44348</v>
      </c>
      <c r="B1986" s="7" t="s">
        <v>1758</v>
      </c>
      <c r="C1986" s="7" t="s">
        <v>1865</v>
      </c>
      <c r="D1986" s="7" t="s">
        <v>734</v>
      </c>
      <c r="E1986" s="7" t="s">
        <v>1862</v>
      </c>
      <c r="F1986" s="109">
        <v>1</v>
      </c>
      <c r="G1986" s="7">
        <v>0</v>
      </c>
      <c r="H1986" s="7">
        <v>0</v>
      </c>
      <c r="I1986" s="7" t="s">
        <v>99</v>
      </c>
      <c r="J1986" s="7">
        <v>0</v>
      </c>
      <c r="K1986" s="7" t="s">
        <v>99</v>
      </c>
      <c r="L1986" s="7" t="s">
        <v>99</v>
      </c>
      <c r="M1986" s="7" t="s">
        <v>99</v>
      </c>
      <c r="N1986" s="7" t="s">
        <v>99</v>
      </c>
      <c r="O1986" s="7" t="s">
        <v>99</v>
      </c>
      <c r="P1986" s="7">
        <v>0</v>
      </c>
      <c r="Q1986" s="7">
        <v>1</v>
      </c>
      <c r="R1986" s="7">
        <v>0</v>
      </c>
      <c r="S1986" s="7">
        <v>0</v>
      </c>
      <c r="T1986" s="7">
        <v>0</v>
      </c>
      <c r="U1986" s="7">
        <v>0</v>
      </c>
      <c r="V1986" s="7">
        <v>0</v>
      </c>
      <c r="W1986" s="7">
        <v>0</v>
      </c>
      <c r="X1986" s="7">
        <v>0</v>
      </c>
      <c r="Y1986" s="7">
        <v>0</v>
      </c>
      <c r="Z1986" s="109">
        <v>1</v>
      </c>
      <c r="AA1986" s="7">
        <v>0</v>
      </c>
      <c r="AB1986" s="7">
        <v>0</v>
      </c>
      <c r="AC1986" s="7">
        <v>0</v>
      </c>
      <c r="AD1986" s="7">
        <v>0</v>
      </c>
      <c r="AE1986" s="7">
        <v>0</v>
      </c>
      <c r="AF1986" s="7">
        <v>0</v>
      </c>
      <c r="AG1986" s="7">
        <v>0</v>
      </c>
      <c r="AH1986" s="7">
        <v>0</v>
      </c>
    </row>
    <row r="1987" spans="1:34" ht="14.25" customHeight="1">
      <c r="A1987" s="27">
        <v>44348</v>
      </c>
      <c r="B1987" s="7" t="s">
        <v>1758</v>
      </c>
      <c r="C1987" s="7" t="s">
        <v>1865</v>
      </c>
      <c r="D1987" s="7" t="s">
        <v>1866</v>
      </c>
      <c r="E1987" s="7" t="s">
        <v>1843</v>
      </c>
      <c r="F1987" s="109">
        <v>1</v>
      </c>
      <c r="G1987" s="7">
        <v>0</v>
      </c>
      <c r="H1987" s="7">
        <v>0</v>
      </c>
      <c r="I1987" s="7" t="s">
        <v>99</v>
      </c>
      <c r="J1987" s="7">
        <v>0</v>
      </c>
      <c r="K1987" s="7" t="s">
        <v>99</v>
      </c>
      <c r="L1987" s="7" t="s">
        <v>99</v>
      </c>
      <c r="M1987" s="7" t="s">
        <v>99</v>
      </c>
      <c r="N1987" s="7" t="s">
        <v>99</v>
      </c>
      <c r="O1987" s="7" t="s">
        <v>99</v>
      </c>
      <c r="P1987" s="7">
        <v>0</v>
      </c>
      <c r="Q1987" s="7">
        <v>1</v>
      </c>
      <c r="R1987" s="7">
        <v>0</v>
      </c>
      <c r="S1987" s="7">
        <v>0</v>
      </c>
      <c r="T1987" s="7">
        <v>0</v>
      </c>
      <c r="U1987" s="7">
        <v>0</v>
      </c>
      <c r="V1987" s="7">
        <v>0</v>
      </c>
      <c r="W1987" s="7">
        <v>0</v>
      </c>
      <c r="X1987" s="7">
        <v>0</v>
      </c>
      <c r="Y1987" s="7">
        <v>0</v>
      </c>
      <c r="Z1987" s="109">
        <v>1</v>
      </c>
      <c r="AA1987" s="7">
        <v>0</v>
      </c>
      <c r="AB1987" s="7">
        <v>0</v>
      </c>
      <c r="AC1987" s="7">
        <v>0</v>
      </c>
      <c r="AD1987" s="7">
        <v>0</v>
      </c>
      <c r="AE1987" s="7">
        <v>0</v>
      </c>
      <c r="AF1987" s="7">
        <v>0</v>
      </c>
      <c r="AG1987" s="7">
        <v>0</v>
      </c>
      <c r="AH1987" s="7">
        <v>0</v>
      </c>
    </row>
    <row r="1988" spans="1:34" ht="14.25" customHeight="1">
      <c r="A1988" s="27">
        <v>44348</v>
      </c>
      <c r="B1988" s="7" t="s">
        <v>1758</v>
      </c>
      <c r="C1988" s="7" t="s">
        <v>1865</v>
      </c>
      <c r="D1988" s="7" t="s">
        <v>1866</v>
      </c>
      <c r="E1988" s="7" t="s">
        <v>943</v>
      </c>
      <c r="F1988" s="109">
        <v>10</v>
      </c>
      <c r="G1988" s="7">
        <v>0</v>
      </c>
      <c r="H1988" s="7">
        <v>0</v>
      </c>
      <c r="I1988" s="7" t="s">
        <v>99</v>
      </c>
      <c r="J1988" s="7">
        <v>0</v>
      </c>
      <c r="K1988" s="7" t="s">
        <v>99</v>
      </c>
      <c r="L1988" s="7" t="s">
        <v>99</v>
      </c>
      <c r="M1988" s="7" t="s">
        <v>99</v>
      </c>
      <c r="N1988" s="7" t="s">
        <v>99</v>
      </c>
      <c r="O1988" s="7" t="s">
        <v>99</v>
      </c>
      <c r="P1988" s="7">
        <v>0</v>
      </c>
      <c r="Q1988" s="7">
        <v>10</v>
      </c>
      <c r="R1988" s="7">
        <v>0</v>
      </c>
      <c r="S1988" s="7">
        <v>0</v>
      </c>
      <c r="T1988" s="7">
        <v>0</v>
      </c>
      <c r="U1988" s="7">
        <v>0</v>
      </c>
      <c r="V1988" s="7">
        <v>0</v>
      </c>
      <c r="W1988" s="7">
        <v>0</v>
      </c>
      <c r="X1988" s="7">
        <v>0</v>
      </c>
      <c r="Y1988" s="7">
        <v>0</v>
      </c>
      <c r="Z1988" s="109">
        <v>10</v>
      </c>
      <c r="AA1988" s="7">
        <v>0</v>
      </c>
      <c r="AB1988" s="7">
        <v>0</v>
      </c>
      <c r="AC1988" s="7">
        <v>0</v>
      </c>
      <c r="AD1988" s="7">
        <v>0</v>
      </c>
      <c r="AE1988" s="7">
        <v>0</v>
      </c>
      <c r="AF1988" s="7">
        <v>0</v>
      </c>
      <c r="AG1988" s="7">
        <v>0</v>
      </c>
      <c r="AH1988" s="7">
        <v>0</v>
      </c>
    </row>
    <row r="1989" spans="1:34" ht="14.25" customHeight="1">
      <c r="A1989" s="27">
        <v>44348</v>
      </c>
      <c r="B1989" s="7" t="s">
        <v>1758</v>
      </c>
      <c r="C1989" s="7" t="s">
        <v>1865</v>
      </c>
      <c r="D1989" s="7" t="s">
        <v>1866</v>
      </c>
      <c r="E1989" s="7" t="s">
        <v>1861</v>
      </c>
      <c r="F1989" s="109">
        <v>9</v>
      </c>
      <c r="G1989" s="7">
        <v>0</v>
      </c>
      <c r="H1989" s="7">
        <v>0</v>
      </c>
      <c r="I1989" s="7" t="s">
        <v>99</v>
      </c>
      <c r="J1989" s="7">
        <v>0</v>
      </c>
      <c r="K1989" s="7" t="s">
        <v>99</v>
      </c>
      <c r="L1989" s="7" t="s">
        <v>99</v>
      </c>
      <c r="M1989" s="7" t="s">
        <v>99</v>
      </c>
      <c r="N1989" s="7" t="s">
        <v>99</v>
      </c>
      <c r="O1989" s="7" t="s">
        <v>99</v>
      </c>
      <c r="P1989" s="7">
        <v>0</v>
      </c>
      <c r="Q1989" s="7">
        <v>9</v>
      </c>
      <c r="R1989" s="7">
        <v>0</v>
      </c>
      <c r="S1989" s="7">
        <v>0</v>
      </c>
      <c r="T1989" s="7">
        <v>0</v>
      </c>
      <c r="U1989" s="7">
        <v>0</v>
      </c>
      <c r="V1989" s="7">
        <v>0</v>
      </c>
      <c r="W1989" s="7">
        <v>0</v>
      </c>
      <c r="X1989" s="7">
        <v>0</v>
      </c>
      <c r="Y1989" s="7">
        <v>0</v>
      </c>
      <c r="Z1989" s="109">
        <v>9</v>
      </c>
      <c r="AA1989" s="7">
        <v>0</v>
      </c>
      <c r="AB1989" s="7">
        <v>0</v>
      </c>
      <c r="AC1989" s="7">
        <v>0</v>
      </c>
      <c r="AD1989" s="7">
        <v>0</v>
      </c>
      <c r="AE1989" s="7">
        <v>0</v>
      </c>
      <c r="AF1989" s="7">
        <v>0</v>
      </c>
      <c r="AG1989" s="7">
        <v>0</v>
      </c>
      <c r="AH1989" s="7">
        <v>0</v>
      </c>
    </row>
    <row r="1990" spans="1:34" ht="14.25" customHeight="1">
      <c r="A1990" s="27">
        <v>44348</v>
      </c>
      <c r="B1990" s="7" t="s">
        <v>1758</v>
      </c>
      <c r="C1990" s="7" t="s">
        <v>1865</v>
      </c>
      <c r="D1990" s="7" t="s">
        <v>1866</v>
      </c>
      <c r="E1990" s="7" t="s">
        <v>1862</v>
      </c>
      <c r="F1990" s="109">
        <v>1</v>
      </c>
      <c r="G1990" s="7">
        <v>0</v>
      </c>
      <c r="H1990" s="7">
        <v>0</v>
      </c>
      <c r="I1990" s="7" t="s">
        <v>99</v>
      </c>
      <c r="J1990" s="7">
        <v>0</v>
      </c>
      <c r="K1990" s="7" t="s">
        <v>99</v>
      </c>
      <c r="L1990" s="7" t="s">
        <v>99</v>
      </c>
      <c r="M1990" s="7" t="s">
        <v>99</v>
      </c>
      <c r="N1990" s="7" t="s">
        <v>99</v>
      </c>
      <c r="O1990" s="7" t="s">
        <v>99</v>
      </c>
      <c r="P1990" s="7">
        <v>0</v>
      </c>
      <c r="Q1990" s="7">
        <v>1</v>
      </c>
      <c r="R1990" s="7">
        <v>0</v>
      </c>
      <c r="S1990" s="7">
        <v>0</v>
      </c>
      <c r="T1990" s="7">
        <v>0</v>
      </c>
      <c r="U1990" s="7">
        <v>0</v>
      </c>
      <c r="V1990" s="7">
        <v>0</v>
      </c>
      <c r="W1990" s="7">
        <v>0</v>
      </c>
      <c r="X1990" s="7">
        <v>0</v>
      </c>
      <c r="Y1990" s="7">
        <v>0</v>
      </c>
      <c r="Z1990" s="109">
        <v>1</v>
      </c>
      <c r="AA1990" s="7">
        <v>0</v>
      </c>
      <c r="AB1990" s="7">
        <v>0</v>
      </c>
      <c r="AC1990" s="7">
        <v>0</v>
      </c>
      <c r="AD1990" s="7">
        <v>0</v>
      </c>
      <c r="AE1990" s="7">
        <v>0</v>
      </c>
      <c r="AF1990" s="7">
        <v>0</v>
      </c>
      <c r="AG1990" s="7">
        <v>0</v>
      </c>
      <c r="AH1990" s="7">
        <v>0</v>
      </c>
    </row>
    <row r="1991" spans="1:34" ht="14.25" customHeight="1">
      <c r="A1991" s="27">
        <v>44348</v>
      </c>
      <c r="B1991" s="7" t="s">
        <v>1758</v>
      </c>
      <c r="C1991" s="7" t="s">
        <v>1865</v>
      </c>
      <c r="D1991" s="7" t="s">
        <v>1374</v>
      </c>
      <c r="E1991" s="7" t="s">
        <v>1843</v>
      </c>
      <c r="F1991" s="7">
        <v>0</v>
      </c>
      <c r="G1991" s="7">
        <v>0</v>
      </c>
      <c r="H1991" s="7">
        <v>0</v>
      </c>
      <c r="I1991" s="7">
        <v>0</v>
      </c>
      <c r="J1991" s="7">
        <v>0</v>
      </c>
      <c r="K1991" s="7">
        <v>0</v>
      </c>
      <c r="L1991" s="7">
        <v>0</v>
      </c>
      <c r="M1991" s="7">
        <v>0</v>
      </c>
      <c r="N1991" s="7">
        <v>0</v>
      </c>
      <c r="O1991" s="7">
        <v>0</v>
      </c>
      <c r="P1991" s="7">
        <v>0</v>
      </c>
      <c r="Q1991" s="7">
        <v>0</v>
      </c>
      <c r="R1991" s="7">
        <v>0</v>
      </c>
      <c r="S1991" s="7">
        <v>0</v>
      </c>
      <c r="T1991" s="7">
        <v>0</v>
      </c>
      <c r="U1991" s="7">
        <v>0</v>
      </c>
      <c r="V1991" s="7">
        <v>0</v>
      </c>
      <c r="W1991" s="7">
        <v>0</v>
      </c>
      <c r="X1991" s="7">
        <v>0</v>
      </c>
      <c r="Y1991" s="7">
        <v>0</v>
      </c>
      <c r="Z1991" s="7">
        <v>0</v>
      </c>
      <c r="AA1991" s="7">
        <v>0</v>
      </c>
      <c r="AB1991" s="7">
        <v>0</v>
      </c>
      <c r="AC1991" s="7">
        <v>0</v>
      </c>
      <c r="AD1991" s="7">
        <v>0</v>
      </c>
      <c r="AE1991" s="7">
        <v>0</v>
      </c>
      <c r="AF1991" s="7">
        <v>0</v>
      </c>
      <c r="AG1991" s="7">
        <v>0</v>
      </c>
      <c r="AH1991" s="7">
        <v>0</v>
      </c>
    </row>
    <row r="1992" spans="1:34" ht="14.25" customHeight="1">
      <c r="A1992" s="27">
        <v>44348</v>
      </c>
      <c r="B1992" s="7" t="s">
        <v>1758</v>
      </c>
      <c r="C1992" s="7" t="s">
        <v>1865</v>
      </c>
      <c r="D1992" s="7" t="s">
        <v>1374</v>
      </c>
      <c r="E1992" s="7" t="s">
        <v>943</v>
      </c>
      <c r="F1992" s="7">
        <v>0</v>
      </c>
      <c r="G1992" s="7">
        <v>0</v>
      </c>
      <c r="H1992" s="7">
        <v>0</v>
      </c>
      <c r="I1992" s="7">
        <v>0</v>
      </c>
      <c r="J1992" s="7">
        <v>0</v>
      </c>
      <c r="K1992" s="7">
        <v>0</v>
      </c>
      <c r="L1992" s="7">
        <v>0</v>
      </c>
      <c r="M1992" s="7">
        <v>0</v>
      </c>
      <c r="N1992" s="7">
        <v>0</v>
      </c>
      <c r="O1992" s="7">
        <v>0</v>
      </c>
      <c r="P1992" s="7">
        <v>0</v>
      </c>
      <c r="Q1992" s="7">
        <v>0</v>
      </c>
      <c r="R1992" s="7">
        <v>0</v>
      </c>
      <c r="S1992" s="7">
        <v>0</v>
      </c>
      <c r="T1992" s="7">
        <v>0</v>
      </c>
      <c r="U1992" s="7">
        <v>0</v>
      </c>
      <c r="V1992" s="7">
        <v>0</v>
      </c>
      <c r="W1992" s="7">
        <v>0</v>
      </c>
      <c r="X1992" s="7">
        <v>0</v>
      </c>
      <c r="Y1992" s="7">
        <v>0</v>
      </c>
      <c r="Z1992" s="7">
        <v>0</v>
      </c>
      <c r="AA1992" s="7">
        <v>0</v>
      </c>
      <c r="AB1992" s="7">
        <v>0</v>
      </c>
      <c r="AC1992" s="7">
        <v>0</v>
      </c>
      <c r="AD1992" s="7">
        <v>0</v>
      </c>
      <c r="AE1992" s="7">
        <v>0</v>
      </c>
      <c r="AF1992" s="7">
        <v>0</v>
      </c>
      <c r="AG1992" s="7">
        <v>0</v>
      </c>
      <c r="AH1992" s="7">
        <v>0</v>
      </c>
    </row>
    <row r="1993" spans="1:34" ht="14.25" customHeight="1">
      <c r="A1993" s="27">
        <v>44348</v>
      </c>
      <c r="B1993" s="7" t="s">
        <v>1758</v>
      </c>
      <c r="C1993" s="7" t="s">
        <v>1865</v>
      </c>
      <c r="D1993" s="7" t="s">
        <v>1374</v>
      </c>
      <c r="E1993" s="7" t="s">
        <v>1861</v>
      </c>
      <c r="F1993" s="7">
        <v>0</v>
      </c>
      <c r="G1993" s="7">
        <v>0</v>
      </c>
      <c r="H1993" s="7">
        <v>0</v>
      </c>
      <c r="I1993" s="7">
        <v>0</v>
      </c>
      <c r="J1993" s="7">
        <v>0</v>
      </c>
      <c r="K1993" s="7">
        <v>0</v>
      </c>
      <c r="L1993" s="7">
        <v>0</v>
      </c>
      <c r="M1993" s="7">
        <v>0</v>
      </c>
      <c r="N1993" s="7">
        <v>0</v>
      </c>
      <c r="O1993" s="7">
        <v>0</v>
      </c>
      <c r="P1993" s="7">
        <v>0</v>
      </c>
      <c r="Q1993" s="7">
        <v>0</v>
      </c>
      <c r="R1993" s="7">
        <v>0</v>
      </c>
      <c r="S1993" s="7">
        <v>0</v>
      </c>
      <c r="T1993" s="7">
        <v>0</v>
      </c>
      <c r="U1993" s="7">
        <v>0</v>
      </c>
      <c r="V1993" s="7">
        <v>0</v>
      </c>
      <c r="W1993" s="7">
        <v>0</v>
      </c>
      <c r="X1993" s="7">
        <v>0</v>
      </c>
      <c r="Y1993" s="7">
        <v>0</v>
      </c>
      <c r="Z1993" s="7">
        <v>0</v>
      </c>
      <c r="AA1993" s="7">
        <v>0</v>
      </c>
      <c r="AB1993" s="7">
        <v>0</v>
      </c>
      <c r="AC1993" s="7">
        <v>0</v>
      </c>
      <c r="AD1993" s="7">
        <v>0</v>
      </c>
      <c r="AE1993" s="7">
        <v>0</v>
      </c>
      <c r="AF1993" s="7">
        <v>0</v>
      </c>
      <c r="AG1993" s="7">
        <v>0</v>
      </c>
      <c r="AH1993" s="7">
        <v>0</v>
      </c>
    </row>
    <row r="1994" spans="1:34" ht="14.25" customHeight="1">
      <c r="A1994" s="27">
        <v>44348</v>
      </c>
      <c r="B1994" s="7" t="s">
        <v>1758</v>
      </c>
      <c r="C1994" s="7" t="s">
        <v>1865</v>
      </c>
      <c r="D1994" s="7" t="s">
        <v>1374</v>
      </c>
      <c r="E1994" s="7" t="s">
        <v>1862</v>
      </c>
      <c r="F1994" s="7">
        <v>0</v>
      </c>
      <c r="G1994" s="7">
        <v>0</v>
      </c>
      <c r="H1994" s="7">
        <v>0</v>
      </c>
      <c r="I1994" s="7">
        <v>0</v>
      </c>
      <c r="J1994" s="7">
        <v>0</v>
      </c>
      <c r="K1994" s="7">
        <v>0</v>
      </c>
      <c r="L1994" s="7">
        <v>0</v>
      </c>
      <c r="M1994" s="7">
        <v>0</v>
      </c>
      <c r="N1994" s="7">
        <v>0</v>
      </c>
      <c r="O1994" s="7">
        <v>0</v>
      </c>
      <c r="P1994" s="7">
        <v>0</v>
      </c>
      <c r="Q1994" s="7">
        <v>0</v>
      </c>
      <c r="R1994" s="7">
        <v>0</v>
      </c>
      <c r="S1994" s="7">
        <v>0</v>
      </c>
      <c r="T1994" s="7">
        <v>0</v>
      </c>
      <c r="U1994" s="7">
        <v>0</v>
      </c>
      <c r="V1994" s="7">
        <v>0</v>
      </c>
      <c r="W1994" s="7">
        <v>0</v>
      </c>
      <c r="X1994" s="7">
        <v>0</v>
      </c>
      <c r="Y1994" s="7">
        <v>0</v>
      </c>
      <c r="Z1994" s="7">
        <v>0</v>
      </c>
      <c r="AA1994" s="7">
        <v>0</v>
      </c>
      <c r="AB1994" s="7">
        <v>0</v>
      </c>
      <c r="AC1994" s="7">
        <v>0</v>
      </c>
      <c r="AD1994" s="7">
        <v>0</v>
      </c>
      <c r="AE1994" s="7">
        <v>0</v>
      </c>
      <c r="AF1994" s="7">
        <v>0</v>
      </c>
      <c r="AG1994" s="7">
        <v>0</v>
      </c>
      <c r="AH1994" s="7">
        <v>0</v>
      </c>
    </row>
    <row r="1995" spans="1:34" ht="14.25" customHeight="1">
      <c r="A1995" s="27">
        <v>44348</v>
      </c>
      <c r="B1995" s="7" t="s">
        <v>1758</v>
      </c>
      <c r="C1995" s="7" t="s">
        <v>405</v>
      </c>
      <c r="D1995" s="7" t="s">
        <v>734</v>
      </c>
      <c r="E1995" s="7" t="s">
        <v>1843</v>
      </c>
      <c r="F1995" s="7">
        <v>0</v>
      </c>
      <c r="G1995" s="7">
        <v>0</v>
      </c>
      <c r="H1995" s="7">
        <v>0</v>
      </c>
      <c r="I1995" s="7">
        <v>0</v>
      </c>
      <c r="J1995" s="7">
        <v>0</v>
      </c>
      <c r="K1995" s="7">
        <v>0</v>
      </c>
      <c r="L1995" s="7">
        <v>0</v>
      </c>
      <c r="M1995" s="7">
        <v>0</v>
      </c>
      <c r="N1995" s="7">
        <v>0</v>
      </c>
      <c r="O1995" s="7">
        <v>0</v>
      </c>
      <c r="P1995" s="7">
        <v>0</v>
      </c>
      <c r="Q1995" s="7">
        <v>0</v>
      </c>
      <c r="R1995" s="7">
        <v>0</v>
      </c>
      <c r="S1995" s="7">
        <v>0</v>
      </c>
      <c r="T1995" s="7">
        <v>0</v>
      </c>
      <c r="U1995" s="7">
        <v>0</v>
      </c>
      <c r="V1995" s="7">
        <v>0</v>
      </c>
      <c r="W1995" s="7">
        <v>0</v>
      </c>
      <c r="X1995" s="7">
        <v>0</v>
      </c>
      <c r="Y1995" s="7">
        <v>0</v>
      </c>
      <c r="Z1995" s="7">
        <v>0</v>
      </c>
      <c r="AA1995" s="7">
        <v>0</v>
      </c>
      <c r="AB1995" s="7">
        <v>0</v>
      </c>
      <c r="AC1995" s="7">
        <v>0</v>
      </c>
      <c r="AD1995" s="7">
        <v>0</v>
      </c>
      <c r="AE1995" s="7">
        <v>0</v>
      </c>
      <c r="AF1995" s="7">
        <v>0</v>
      </c>
      <c r="AG1995" s="7">
        <v>0</v>
      </c>
      <c r="AH1995" s="7">
        <v>0</v>
      </c>
    </row>
    <row r="1996" spans="1:34" ht="14.25" customHeight="1">
      <c r="A1996" s="27">
        <v>44348</v>
      </c>
      <c r="B1996" s="7" t="s">
        <v>1758</v>
      </c>
      <c r="C1996" s="7" t="s">
        <v>405</v>
      </c>
      <c r="D1996" s="7" t="s">
        <v>734</v>
      </c>
      <c r="E1996" s="7" t="s">
        <v>943</v>
      </c>
      <c r="F1996" s="7">
        <v>0</v>
      </c>
      <c r="G1996" s="7">
        <v>0</v>
      </c>
      <c r="H1996" s="7">
        <v>0</v>
      </c>
      <c r="I1996" s="7">
        <v>0</v>
      </c>
      <c r="J1996" s="7">
        <v>0</v>
      </c>
      <c r="K1996" s="7">
        <v>0</v>
      </c>
      <c r="L1996" s="7">
        <v>0</v>
      </c>
      <c r="M1996" s="7">
        <v>0</v>
      </c>
      <c r="N1996" s="7">
        <v>0</v>
      </c>
      <c r="O1996" s="7">
        <v>0</v>
      </c>
      <c r="P1996" s="7">
        <v>0</v>
      </c>
      <c r="Q1996" s="7">
        <v>0</v>
      </c>
      <c r="R1996" s="7">
        <v>0</v>
      </c>
      <c r="S1996" s="7">
        <v>0</v>
      </c>
      <c r="T1996" s="7">
        <v>0</v>
      </c>
      <c r="U1996" s="7">
        <v>0</v>
      </c>
      <c r="V1996" s="7">
        <v>0</v>
      </c>
      <c r="W1996" s="7">
        <v>0</v>
      </c>
      <c r="X1996" s="7">
        <v>0</v>
      </c>
      <c r="Y1996" s="7">
        <v>0</v>
      </c>
      <c r="Z1996" s="7">
        <v>0</v>
      </c>
      <c r="AA1996" s="7">
        <v>0</v>
      </c>
      <c r="AB1996" s="7">
        <v>0</v>
      </c>
      <c r="AC1996" s="7">
        <v>0</v>
      </c>
      <c r="AD1996" s="7">
        <v>0</v>
      </c>
      <c r="AE1996" s="7">
        <v>0</v>
      </c>
      <c r="AF1996" s="7">
        <v>0</v>
      </c>
      <c r="AG1996" s="7">
        <v>0</v>
      </c>
      <c r="AH1996" s="7">
        <v>0</v>
      </c>
    </row>
    <row r="1997" spans="1:34" ht="14.25" customHeight="1">
      <c r="A1997" s="27">
        <v>44348</v>
      </c>
      <c r="B1997" s="7" t="s">
        <v>1758</v>
      </c>
      <c r="C1997" s="7" t="s">
        <v>405</v>
      </c>
      <c r="D1997" s="7" t="s">
        <v>734</v>
      </c>
      <c r="E1997" s="7" t="s">
        <v>1861</v>
      </c>
      <c r="F1997" s="7">
        <v>0</v>
      </c>
      <c r="G1997" s="7">
        <v>0</v>
      </c>
      <c r="H1997" s="7">
        <v>0</v>
      </c>
      <c r="I1997" s="7">
        <v>0</v>
      </c>
      <c r="J1997" s="7">
        <v>0</v>
      </c>
      <c r="K1997" s="7">
        <v>0</v>
      </c>
      <c r="L1997" s="7">
        <v>0</v>
      </c>
      <c r="M1997" s="7">
        <v>0</v>
      </c>
      <c r="N1997" s="7">
        <v>0</v>
      </c>
      <c r="O1997" s="7">
        <v>0</v>
      </c>
      <c r="P1997" s="7">
        <v>0</v>
      </c>
      <c r="Q1997" s="7">
        <v>0</v>
      </c>
      <c r="R1997" s="7">
        <v>0</v>
      </c>
      <c r="S1997" s="7">
        <v>0</v>
      </c>
      <c r="T1997" s="7">
        <v>0</v>
      </c>
      <c r="U1997" s="7">
        <v>0</v>
      </c>
      <c r="V1997" s="7">
        <v>0</v>
      </c>
      <c r="W1997" s="7">
        <v>0</v>
      </c>
      <c r="X1997" s="7">
        <v>0</v>
      </c>
      <c r="Y1997" s="7">
        <v>0</v>
      </c>
      <c r="Z1997" s="7">
        <v>0</v>
      </c>
      <c r="AA1997" s="7">
        <v>0</v>
      </c>
      <c r="AB1997" s="7">
        <v>0</v>
      </c>
      <c r="AC1997" s="7">
        <v>0</v>
      </c>
      <c r="AD1997" s="7">
        <v>0</v>
      </c>
      <c r="AE1997" s="7">
        <v>0</v>
      </c>
      <c r="AF1997" s="7">
        <v>0</v>
      </c>
      <c r="AG1997" s="7">
        <v>0</v>
      </c>
      <c r="AH1997" s="7">
        <v>0</v>
      </c>
    </row>
    <row r="1998" spans="1:34" ht="14.25" customHeight="1">
      <c r="A1998" s="27">
        <v>44348</v>
      </c>
      <c r="B1998" s="7" t="s">
        <v>1758</v>
      </c>
      <c r="C1998" s="7" t="s">
        <v>405</v>
      </c>
      <c r="D1998" s="7" t="s">
        <v>734</v>
      </c>
      <c r="E1998" s="7" t="s">
        <v>1862</v>
      </c>
      <c r="F1998" s="7">
        <v>0</v>
      </c>
      <c r="G1998" s="7">
        <v>0</v>
      </c>
      <c r="H1998" s="7">
        <v>0</v>
      </c>
      <c r="I1998" s="7">
        <v>0</v>
      </c>
      <c r="J1998" s="7">
        <v>0</v>
      </c>
      <c r="K1998" s="7">
        <v>0</v>
      </c>
      <c r="L1998" s="7">
        <v>0</v>
      </c>
      <c r="M1998" s="7">
        <v>0</v>
      </c>
      <c r="N1998" s="7">
        <v>0</v>
      </c>
      <c r="O1998" s="7">
        <v>0</v>
      </c>
      <c r="P1998" s="7">
        <v>0</v>
      </c>
      <c r="Q1998" s="7">
        <v>0</v>
      </c>
      <c r="R1998" s="7">
        <v>0</v>
      </c>
      <c r="S1998" s="7">
        <v>0</v>
      </c>
      <c r="T1998" s="7">
        <v>0</v>
      </c>
      <c r="U1998" s="7">
        <v>0</v>
      </c>
      <c r="V1998" s="7">
        <v>0</v>
      </c>
      <c r="W1998" s="7">
        <v>0</v>
      </c>
      <c r="X1998" s="7">
        <v>0</v>
      </c>
      <c r="Y1998" s="7">
        <v>0</v>
      </c>
      <c r="Z1998" s="7">
        <v>0</v>
      </c>
      <c r="AA1998" s="7">
        <v>0</v>
      </c>
      <c r="AB1998" s="7">
        <v>0</v>
      </c>
      <c r="AC1998" s="7">
        <v>0</v>
      </c>
      <c r="AD1998" s="7">
        <v>0</v>
      </c>
      <c r="AE1998" s="7">
        <v>0</v>
      </c>
      <c r="AF1998" s="7">
        <v>0</v>
      </c>
      <c r="AG1998" s="7">
        <v>0</v>
      </c>
      <c r="AH1998" s="7">
        <v>0</v>
      </c>
    </row>
    <row r="1999" spans="1:34">
      <c r="A1999" s="27">
        <v>44348</v>
      </c>
      <c r="B1999" s="7" t="s">
        <v>65</v>
      </c>
      <c r="C1999" s="7" t="s">
        <v>1151</v>
      </c>
      <c r="D1999" s="7" t="s">
        <v>734</v>
      </c>
      <c r="E1999" s="7" t="s">
        <v>1843</v>
      </c>
      <c r="F1999" s="109">
        <v>8</v>
      </c>
      <c r="G1999" s="7">
        <v>0</v>
      </c>
      <c r="H1999" s="7">
        <v>0</v>
      </c>
      <c r="I1999" s="7" t="s">
        <v>99</v>
      </c>
      <c r="J1999" s="109">
        <v>2</v>
      </c>
      <c r="K1999" s="7" t="s">
        <v>99</v>
      </c>
      <c r="L1999" s="7" t="s">
        <v>99</v>
      </c>
      <c r="M1999" s="7" t="s">
        <v>99</v>
      </c>
      <c r="N1999" s="7" t="s">
        <v>99</v>
      </c>
      <c r="O1999" s="7" t="s">
        <v>99</v>
      </c>
      <c r="P1999" s="7">
        <v>0</v>
      </c>
      <c r="Q1999" s="7">
        <v>1</v>
      </c>
      <c r="R1999" s="7">
        <v>0</v>
      </c>
      <c r="S1999" s="7">
        <v>0</v>
      </c>
      <c r="T1999" s="7">
        <v>0</v>
      </c>
      <c r="U1999" s="7">
        <v>0</v>
      </c>
      <c r="V1999" s="7">
        <v>0</v>
      </c>
      <c r="W1999" s="7">
        <v>0</v>
      </c>
      <c r="X1999" s="7">
        <v>0</v>
      </c>
      <c r="Y1999" s="7">
        <v>0</v>
      </c>
      <c r="Z1999" s="109">
        <v>5</v>
      </c>
      <c r="AA1999" s="7">
        <v>0</v>
      </c>
      <c r="AB1999" s="109">
        <v>1</v>
      </c>
      <c r="AC1999" s="7">
        <v>0</v>
      </c>
      <c r="AD1999" s="7">
        <v>0</v>
      </c>
      <c r="AE1999" s="7"/>
      <c r="AF1999" s="7"/>
      <c r="AG1999" s="7"/>
      <c r="AH1999" s="7">
        <v>0</v>
      </c>
    </row>
    <row r="2000" spans="1:34">
      <c r="A2000" s="27">
        <v>44348</v>
      </c>
      <c r="B2000" s="7" t="s">
        <v>65</v>
      </c>
      <c r="C2000" s="7" t="s">
        <v>1151</v>
      </c>
      <c r="D2000" s="7" t="s">
        <v>734</v>
      </c>
      <c r="E2000" s="7" t="s">
        <v>943</v>
      </c>
      <c r="F2000" s="109">
        <v>35</v>
      </c>
      <c r="G2000" s="7">
        <v>0</v>
      </c>
      <c r="H2000" s="7">
        <v>0</v>
      </c>
      <c r="I2000" s="7" t="s">
        <v>99</v>
      </c>
      <c r="J2000" s="109">
        <v>3</v>
      </c>
      <c r="K2000" s="7" t="s">
        <v>99</v>
      </c>
      <c r="L2000" s="7" t="s">
        <v>99</v>
      </c>
      <c r="M2000" s="7" t="s">
        <v>99</v>
      </c>
      <c r="N2000" s="7" t="s">
        <v>99</v>
      </c>
      <c r="O2000" s="7" t="s">
        <v>99</v>
      </c>
      <c r="P2000" s="7">
        <v>0</v>
      </c>
      <c r="Q2000" s="7">
        <v>1</v>
      </c>
      <c r="R2000" s="7">
        <v>0</v>
      </c>
      <c r="S2000" s="7">
        <v>0</v>
      </c>
      <c r="T2000" s="7">
        <v>0</v>
      </c>
      <c r="U2000" s="7">
        <v>0</v>
      </c>
      <c r="V2000" s="7">
        <v>0</v>
      </c>
      <c r="W2000" s="7">
        <v>0</v>
      </c>
      <c r="X2000" s="7">
        <v>0</v>
      </c>
      <c r="Y2000" s="7">
        <v>0</v>
      </c>
      <c r="Z2000" s="109">
        <v>31</v>
      </c>
      <c r="AA2000" s="7">
        <v>0</v>
      </c>
      <c r="AB2000" s="109">
        <v>1</v>
      </c>
      <c r="AC2000" s="7">
        <v>0</v>
      </c>
      <c r="AD2000" s="7">
        <v>0</v>
      </c>
      <c r="AE2000" s="7"/>
      <c r="AF2000" s="7"/>
      <c r="AG2000" s="7"/>
      <c r="AH2000" s="7">
        <v>0</v>
      </c>
    </row>
    <row r="2001" spans="1:34">
      <c r="A2001" s="27">
        <v>44348</v>
      </c>
      <c r="B2001" s="7" t="s">
        <v>65</v>
      </c>
      <c r="C2001" s="7" t="s">
        <v>1151</v>
      </c>
      <c r="D2001" s="7" t="s">
        <v>734</v>
      </c>
      <c r="E2001" s="7" t="s">
        <v>1861</v>
      </c>
      <c r="F2001" s="109">
        <v>28</v>
      </c>
      <c r="G2001" s="7">
        <v>0</v>
      </c>
      <c r="H2001" s="7">
        <v>0</v>
      </c>
      <c r="I2001" s="7" t="s">
        <v>99</v>
      </c>
      <c r="J2001" s="109">
        <v>3</v>
      </c>
      <c r="K2001" s="7" t="s">
        <v>99</v>
      </c>
      <c r="L2001" s="7" t="s">
        <v>99</v>
      </c>
      <c r="M2001" s="7" t="s">
        <v>99</v>
      </c>
      <c r="N2001" s="7" t="s">
        <v>99</v>
      </c>
      <c r="O2001" s="7" t="s">
        <v>99</v>
      </c>
      <c r="P2001" s="7">
        <v>0</v>
      </c>
      <c r="Q2001" s="7">
        <v>1</v>
      </c>
      <c r="R2001" s="7">
        <v>0</v>
      </c>
      <c r="S2001" s="7">
        <v>0</v>
      </c>
      <c r="T2001" s="7">
        <v>0</v>
      </c>
      <c r="U2001" s="7">
        <v>0</v>
      </c>
      <c r="V2001" s="7">
        <v>0</v>
      </c>
      <c r="W2001" s="7">
        <v>0</v>
      </c>
      <c r="X2001" s="7">
        <v>0</v>
      </c>
      <c r="Y2001" s="7">
        <v>0</v>
      </c>
      <c r="Z2001" s="109">
        <v>25</v>
      </c>
      <c r="AA2001" s="7">
        <v>0</v>
      </c>
      <c r="AB2001" s="111">
        <v>0</v>
      </c>
      <c r="AC2001" s="7">
        <v>0</v>
      </c>
      <c r="AD2001" s="7">
        <v>0</v>
      </c>
      <c r="AE2001" s="7"/>
      <c r="AF2001" s="7"/>
      <c r="AG2001" s="7"/>
      <c r="AH2001" s="7">
        <v>0</v>
      </c>
    </row>
    <row r="2002" spans="1:34">
      <c r="A2002" s="27">
        <v>44348</v>
      </c>
      <c r="B2002" s="7" t="s">
        <v>65</v>
      </c>
      <c r="C2002" s="7" t="s">
        <v>1151</v>
      </c>
      <c r="D2002" s="7" t="s">
        <v>734</v>
      </c>
      <c r="E2002" s="7" t="s">
        <v>1862</v>
      </c>
      <c r="F2002" s="109">
        <v>7</v>
      </c>
      <c r="G2002" s="7">
        <v>0</v>
      </c>
      <c r="H2002" s="7">
        <v>0</v>
      </c>
      <c r="I2002" s="7" t="s">
        <v>99</v>
      </c>
      <c r="J2002" s="111">
        <v>0</v>
      </c>
      <c r="K2002" s="7" t="s">
        <v>99</v>
      </c>
      <c r="L2002" s="7" t="s">
        <v>99</v>
      </c>
      <c r="M2002" s="7" t="s">
        <v>99</v>
      </c>
      <c r="N2002" s="7" t="s">
        <v>99</v>
      </c>
      <c r="O2002" s="7" t="s">
        <v>99</v>
      </c>
      <c r="P2002" s="7">
        <v>0</v>
      </c>
      <c r="Q2002" s="7">
        <v>0</v>
      </c>
      <c r="R2002" s="7">
        <v>0</v>
      </c>
      <c r="S2002" s="7">
        <v>0</v>
      </c>
      <c r="T2002" s="7">
        <v>0</v>
      </c>
      <c r="U2002" s="7">
        <v>0</v>
      </c>
      <c r="V2002" s="7">
        <v>0</v>
      </c>
      <c r="W2002" s="7">
        <v>0</v>
      </c>
      <c r="X2002" s="7">
        <v>0</v>
      </c>
      <c r="Y2002" s="7">
        <v>0</v>
      </c>
      <c r="Z2002" s="109">
        <v>6</v>
      </c>
      <c r="AA2002" s="7">
        <v>0</v>
      </c>
      <c r="AB2002" s="111">
        <v>1</v>
      </c>
      <c r="AC2002" s="7">
        <v>0</v>
      </c>
      <c r="AD2002" s="7">
        <v>0</v>
      </c>
      <c r="AE2002" s="7"/>
      <c r="AF2002" s="7"/>
      <c r="AG2002" s="7"/>
      <c r="AH2002" s="7">
        <v>0</v>
      </c>
    </row>
    <row r="2003" spans="1:34" ht="14.25" customHeight="1">
      <c r="A2003" s="27">
        <v>44348</v>
      </c>
      <c r="B2003" s="7" t="s">
        <v>65</v>
      </c>
      <c r="C2003" s="7" t="s">
        <v>1863</v>
      </c>
      <c r="D2003" s="7" t="s">
        <v>734</v>
      </c>
      <c r="E2003" s="7" t="s">
        <v>1843</v>
      </c>
      <c r="F2003" s="7">
        <v>0</v>
      </c>
      <c r="G2003" s="7">
        <v>0</v>
      </c>
      <c r="H2003" s="7">
        <v>0</v>
      </c>
      <c r="I2003" s="7">
        <v>0</v>
      </c>
      <c r="J2003" s="7">
        <v>0</v>
      </c>
      <c r="K2003" s="7">
        <v>0</v>
      </c>
      <c r="L2003" s="7">
        <v>0</v>
      </c>
      <c r="M2003" s="7">
        <v>0</v>
      </c>
      <c r="N2003" s="7">
        <v>0</v>
      </c>
      <c r="O2003" s="7">
        <v>0</v>
      </c>
      <c r="P2003" s="7">
        <v>0</v>
      </c>
      <c r="Q2003" s="7">
        <v>0</v>
      </c>
      <c r="R2003" s="7">
        <v>0</v>
      </c>
      <c r="S2003" s="7">
        <v>0</v>
      </c>
      <c r="T2003" s="7">
        <v>0</v>
      </c>
      <c r="U2003" s="7">
        <v>0</v>
      </c>
      <c r="V2003" s="7">
        <v>0</v>
      </c>
      <c r="W2003" s="7">
        <v>0</v>
      </c>
      <c r="X2003" s="7">
        <v>0</v>
      </c>
      <c r="Y2003" s="7">
        <v>0</v>
      </c>
      <c r="Z2003" s="7">
        <v>0</v>
      </c>
      <c r="AA2003" s="7">
        <v>0</v>
      </c>
      <c r="AB2003" s="111">
        <v>0</v>
      </c>
      <c r="AC2003" s="7">
        <v>0</v>
      </c>
      <c r="AD2003" s="7">
        <v>0</v>
      </c>
      <c r="AE2003" s="7"/>
      <c r="AF2003" s="7"/>
      <c r="AG2003" s="7"/>
      <c r="AH2003" s="7">
        <v>0</v>
      </c>
    </row>
    <row r="2004" spans="1:34" ht="14.25" customHeight="1">
      <c r="A2004" s="27">
        <v>44348</v>
      </c>
      <c r="B2004" s="7" t="s">
        <v>65</v>
      </c>
      <c r="C2004" s="7" t="s">
        <v>1863</v>
      </c>
      <c r="D2004" s="7" t="s">
        <v>734</v>
      </c>
      <c r="E2004" s="7" t="s">
        <v>943</v>
      </c>
      <c r="F2004" s="7">
        <v>0</v>
      </c>
      <c r="G2004" s="7">
        <v>0</v>
      </c>
      <c r="H2004" s="7">
        <v>0</v>
      </c>
      <c r="I2004" s="7">
        <v>0</v>
      </c>
      <c r="J2004" s="7">
        <v>0</v>
      </c>
      <c r="K2004" s="7">
        <v>0</v>
      </c>
      <c r="L2004" s="7">
        <v>0</v>
      </c>
      <c r="M2004" s="7">
        <v>0</v>
      </c>
      <c r="N2004" s="7">
        <v>0</v>
      </c>
      <c r="O2004" s="7">
        <v>0</v>
      </c>
      <c r="P2004" s="7">
        <v>0</v>
      </c>
      <c r="Q2004" s="7">
        <v>0</v>
      </c>
      <c r="R2004" s="7">
        <v>0</v>
      </c>
      <c r="S2004" s="7">
        <v>0</v>
      </c>
      <c r="T2004" s="7">
        <v>0</v>
      </c>
      <c r="U2004" s="7">
        <v>0</v>
      </c>
      <c r="V2004" s="7">
        <v>0</v>
      </c>
      <c r="W2004" s="7">
        <v>0</v>
      </c>
      <c r="X2004" s="7">
        <v>0</v>
      </c>
      <c r="Y2004" s="7">
        <v>0</v>
      </c>
      <c r="Z2004" s="7">
        <v>0</v>
      </c>
      <c r="AA2004" s="7">
        <v>0</v>
      </c>
      <c r="AB2004" s="111">
        <v>0</v>
      </c>
      <c r="AC2004" s="7">
        <v>0</v>
      </c>
      <c r="AD2004" s="7">
        <v>0</v>
      </c>
      <c r="AE2004" s="7"/>
      <c r="AF2004" s="7"/>
      <c r="AG2004" s="7"/>
      <c r="AH2004" s="7">
        <v>0</v>
      </c>
    </row>
    <row r="2005" spans="1:34" ht="14.25" customHeight="1">
      <c r="A2005" s="27">
        <v>44348</v>
      </c>
      <c r="B2005" s="7" t="s">
        <v>65</v>
      </c>
      <c r="C2005" s="7" t="s">
        <v>1863</v>
      </c>
      <c r="D2005" s="7" t="s">
        <v>734</v>
      </c>
      <c r="E2005" s="7" t="s">
        <v>1861</v>
      </c>
      <c r="F2005" s="7">
        <v>0</v>
      </c>
      <c r="G2005" s="7">
        <v>0</v>
      </c>
      <c r="H2005" s="7">
        <v>0</v>
      </c>
      <c r="I2005" s="7">
        <v>0</v>
      </c>
      <c r="J2005" s="7">
        <v>0</v>
      </c>
      <c r="K2005" s="7">
        <v>0</v>
      </c>
      <c r="L2005" s="7">
        <v>0</v>
      </c>
      <c r="M2005" s="7">
        <v>0</v>
      </c>
      <c r="N2005" s="7">
        <v>0</v>
      </c>
      <c r="O2005" s="7">
        <v>0</v>
      </c>
      <c r="P2005" s="7">
        <v>0</v>
      </c>
      <c r="Q2005" s="7">
        <v>0</v>
      </c>
      <c r="R2005" s="7">
        <v>0</v>
      </c>
      <c r="S2005" s="7">
        <v>0</v>
      </c>
      <c r="T2005" s="7">
        <v>0</v>
      </c>
      <c r="U2005" s="7">
        <v>0</v>
      </c>
      <c r="V2005" s="7">
        <v>0</v>
      </c>
      <c r="W2005" s="7">
        <v>0</v>
      </c>
      <c r="X2005" s="7">
        <v>0</v>
      </c>
      <c r="Y2005" s="7">
        <v>0</v>
      </c>
      <c r="Z2005" s="7">
        <v>0</v>
      </c>
      <c r="AA2005" s="7">
        <v>0</v>
      </c>
      <c r="AB2005" s="111">
        <v>0</v>
      </c>
      <c r="AC2005" s="7">
        <v>0</v>
      </c>
      <c r="AD2005" s="7">
        <v>0</v>
      </c>
      <c r="AE2005" s="7"/>
      <c r="AF2005" s="7"/>
      <c r="AG2005" s="7"/>
      <c r="AH2005" s="7">
        <v>0</v>
      </c>
    </row>
    <row r="2006" spans="1:34" ht="14.25" customHeight="1">
      <c r="A2006" s="27">
        <v>44348</v>
      </c>
      <c r="B2006" s="7" t="s">
        <v>65</v>
      </c>
      <c r="C2006" s="7" t="s">
        <v>1863</v>
      </c>
      <c r="D2006" s="7" t="s">
        <v>734</v>
      </c>
      <c r="E2006" s="7" t="s">
        <v>1862</v>
      </c>
      <c r="F2006" s="7">
        <v>0</v>
      </c>
      <c r="G2006" s="7">
        <v>0</v>
      </c>
      <c r="H2006" s="7">
        <v>0</v>
      </c>
      <c r="I2006" s="7">
        <v>0</v>
      </c>
      <c r="J2006" s="7">
        <v>0</v>
      </c>
      <c r="K2006" s="7">
        <v>0</v>
      </c>
      <c r="L2006" s="7">
        <v>0</v>
      </c>
      <c r="M2006" s="7">
        <v>0</v>
      </c>
      <c r="N2006" s="7">
        <v>0</v>
      </c>
      <c r="O2006" s="7">
        <v>0</v>
      </c>
      <c r="P2006" s="7">
        <v>0</v>
      </c>
      <c r="Q2006" s="7">
        <v>0</v>
      </c>
      <c r="R2006" s="7">
        <v>0</v>
      </c>
      <c r="S2006" s="7">
        <v>0</v>
      </c>
      <c r="T2006" s="7">
        <v>0</v>
      </c>
      <c r="U2006" s="7">
        <v>0</v>
      </c>
      <c r="V2006" s="7">
        <v>0</v>
      </c>
      <c r="W2006" s="7">
        <v>0</v>
      </c>
      <c r="X2006" s="7">
        <v>0</v>
      </c>
      <c r="Y2006" s="7">
        <v>0</v>
      </c>
      <c r="Z2006" s="7">
        <v>0</v>
      </c>
      <c r="AA2006" s="7">
        <v>0</v>
      </c>
      <c r="AB2006" s="111">
        <v>0</v>
      </c>
      <c r="AC2006" s="7">
        <v>0</v>
      </c>
      <c r="AD2006" s="7">
        <v>0</v>
      </c>
      <c r="AE2006" s="7"/>
      <c r="AF2006" s="7"/>
      <c r="AG2006" s="7"/>
      <c r="AH2006" s="7">
        <v>0</v>
      </c>
    </row>
    <row r="2007" spans="1:34" ht="14.25" customHeight="1">
      <c r="A2007" s="27">
        <v>44348</v>
      </c>
      <c r="B2007" s="7" t="s">
        <v>65</v>
      </c>
      <c r="C2007" s="7" t="s">
        <v>1865</v>
      </c>
      <c r="D2007" s="7" t="s">
        <v>734</v>
      </c>
      <c r="E2007" s="7" t="s">
        <v>1843</v>
      </c>
      <c r="F2007" s="109">
        <v>8</v>
      </c>
      <c r="G2007" s="7">
        <v>0</v>
      </c>
      <c r="H2007" s="7">
        <v>0</v>
      </c>
      <c r="I2007" s="7" t="s">
        <v>99</v>
      </c>
      <c r="J2007" s="109">
        <v>2</v>
      </c>
      <c r="K2007" s="7" t="s">
        <v>99</v>
      </c>
      <c r="L2007" s="7" t="s">
        <v>99</v>
      </c>
      <c r="M2007" s="7" t="s">
        <v>99</v>
      </c>
      <c r="N2007" s="7" t="s">
        <v>99</v>
      </c>
      <c r="O2007" s="7" t="s">
        <v>99</v>
      </c>
      <c r="P2007" s="7">
        <v>0</v>
      </c>
      <c r="Q2007" s="7">
        <v>1</v>
      </c>
      <c r="R2007" s="7">
        <v>0</v>
      </c>
      <c r="S2007" s="7">
        <v>0</v>
      </c>
      <c r="T2007" s="7">
        <v>0</v>
      </c>
      <c r="U2007" s="7">
        <v>0</v>
      </c>
      <c r="V2007" s="7">
        <v>0</v>
      </c>
      <c r="W2007" s="7">
        <v>0</v>
      </c>
      <c r="X2007" s="7">
        <v>0</v>
      </c>
      <c r="Y2007" s="7">
        <v>0</v>
      </c>
      <c r="Z2007" s="109">
        <v>5</v>
      </c>
      <c r="AA2007" s="7">
        <v>0</v>
      </c>
      <c r="AB2007" s="111">
        <v>1</v>
      </c>
      <c r="AC2007" s="7">
        <v>0</v>
      </c>
      <c r="AD2007" s="7">
        <v>0</v>
      </c>
      <c r="AE2007" s="7"/>
      <c r="AF2007" s="7"/>
      <c r="AG2007" s="7"/>
      <c r="AH2007" s="7">
        <v>0</v>
      </c>
    </row>
    <row r="2008" spans="1:34" ht="14.25" customHeight="1">
      <c r="A2008" s="27">
        <v>44348</v>
      </c>
      <c r="B2008" s="7" t="s">
        <v>65</v>
      </c>
      <c r="C2008" s="7" t="s">
        <v>1865</v>
      </c>
      <c r="D2008" s="7" t="s">
        <v>734</v>
      </c>
      <c r="E2008" s="7" t="s">
        <v>943</v>
      </c>
      <c r="F2008" s="109">
        <v>35</v>
      </c>
      <c r="G2008" s="7">
        <v>0</v>
      </c>
      <c r="H2008" s="7">
        <v>0</v>
      </c>
      <c r="I2008" s="7" t="s">
        <v>99</v>
      </c>
      <c r="J2008" s="109">
        <v>3</v>
      </c>
      <c r="K2008" s="7" t="s">
        <v>99</v>
      </c>
      <c r="L2008" s="7" t="s">
        <v>99</v>
      </c>
      <c r="M2008" s="7" t="s">
        <v>99</v>
      </c>
      <c r="N2008" s="7" t="s">
        <v>99</v>
      </c>
      <c r="O2008" s="7" t="s">
        <v>99</v>
      </c>
      <c r="P2008" s="7">
        <v>0</v>
      </c>
      <c r="Q2008" s="7">
        <v>1</v>
      </c>
      <c r="R2008" s="7">
        <v>0</v>
      </c>
      <c r="S2008" s="7">
        <v>0</v>
      </c>
      <c r="T2008" s="7">
        <v>0</v>
      </c>
      <c r="U2008" s="7">
        <v>0</v>
      </c>
      <c r="V2008" s="7">
        <v>0</v>
      </c>
      <c r="W2008" s="7">
        <v>0</v>
      </c>
      <c r="X2008" s="7">
        <v>0</v>
      </c>
      <c r="Y2008" s="7">
        <v>0</v>
      </c>
      <c r="Z2008" s="109">
        <v>31</v>
      </c>
      <c r="AA2008" s="7">
        <v>0</v>
      </c>
      <c r="AB2008" s="111">
        <v>1</v>
      </c>
      <c r="AC2008" s="7">
        <v>0</v>
      </c>
      <c r="AD2008" s="7">
        <v>0</v>
      </c>
      <c r="AE2008" s="7"/>
      <c r="AF2008" s="7"/>
      <c r="AG2008" s="7"/>
      <c r="AH2008" s="7">
        <v>0</v>
      </c>
    </row>
    <row r="2009" spans="1:34" ht="14.25" customHeight="1">
      <c r="A2009" s="27">
        <v>44348</v>
      </c>
      <c r="B2009" s="7" t="s">
        <v>65</v>
      </c>
      <c r="C2009" s="7" t="s">
        <v>1865</v>
      </c>
      <c r="D2009" s="7" t="s">
        <v>734</v>
      </c>
      <c r="E2009" s="7" t="s">
        <v>1861</v>
      </c>
      <c r="F2009" s="109">
        <v>28</v>
      </c>
      <c r="G2009" s="7">
        <v>0</v>
      </c>
      <c r="H2009" s="7">
        <v>0</v>
      </c>
      <c r="I2009" s="7" t="s">
        <v>99</v>
      </c>
      <c r="J2009" s="109">
        <v>3</v>
      </c>
      <c r="K2009" s="7" t="s">
        <v>99</v>
      </c>
      <c r="L2009" s="7" t="s">
        <v>99</v>
      </c>
      <c r="M2009" s="7" t="s">
        <v>99</v>
      </c>
      <c r="N2009" s="7" t="s">
        <v>99</v>
      </c>
      <c r="O2009" s="7" t="s">
        <v>99</v>
      </c>
      <c r="P2009" s="7">
        <v>0</v>
      </c>
      <c r="Q2009" s="7">
        <v>1</v>
      </c>
      <c r="R2009" s="7">
        <v>0</v>
      </c>
      <c r="S2009" s="7">
        <v>0</v>
      </c>
      <c r="T2009" s="7">
        <v>0</v>
      </c>
      <c r="U2009" s="7">
        <v>0</v>
      </c>
      <c r="V2009" s="7">
        <v>0</v>
      </c>
      <c r="W2009" s="7">
        <v>0</v>
      </c>
      <c r="X2009" s="7">
        <v>0</v>
      </c>
      <c r="Y2009" s="7">
        <v>0</v>
      </c>
      <c r="Z2009" s="109">
        <v>25</v>
      </c>
      <c r="AA2009" s="7">
        <v>0</v>
      </c>
      <c r="AB2009" s="111">
        <v>0</v>
      </c>
      <c r="AC2009" s="7">
        <v>0</v>
      </c>
      <c r="AD2009" s="7">
        <v>0</v>
      </c>
      <c r="AE2009" s="7"/>
      <c r="AF2009" s="7"/>
      <c r="AG2009" s="7"/>
      <c r="AH2009" s="7">
        <v>0</v>
      </c>
    </row>
    <row r="2010" spans="1:34" ht="14.25" customHeight="1">
      <c r="A2010" s="27">
        <v>44348</v>
      </c>
      <c r="B2010" s="7" t="s">
        <v>65</v>
      </c>
      <c r="C2010" s="7" t="s">
        <v>1865</v>
      </c>
      <c r="D2010" s="7" t="s">
        <v>734</v>
      </c>
      <c r="E2010" s="7" t="s">
        <v>1862</v>
      </c>
      <c r="F2010" s="109">
        <v>7</v>
      </c>
      <c r="G2010" s="7">
        <v>0</v>
      </c>
      <c r="H2010" s="7">
        <v>0</v>
      </c>
      <c r="I2010" s="7" t="s">
        <v>99</v>
      </c>
      <c r="J2010" s="111">
        <v>0</v>
      </c>
      <c r="K2010" s="7" t="s">
        <v>99</v>
      </c>
      <c r="L2010" s="7" t="s">
        <v>99</v>
      </c>
      <c r="M2010" s="7" t="s">
        <v>99</v>
      </c>
      <c r="N2010" s="7" t="s">
        <v>99</v>
      </c>
      <c r="O2010" s="7" t="s">
        <v>99</v>
      </c>
      <c r="P2010" s="7">
        <v>0</v>
      </c>
      <c r="Q2010" s="7">
        <v>0</v>
      </c>
      <c r="R2010" s="7">
        <v>0</v>
      </c>
      <c r="S2010" s="7">
        <v>0</v>
      </c>
      <c r="T2010" s="7">
        <v>0</v>
      </c>
      <c r="U2010" s="7">
        <v>0</v>
      </c>
      <c r="V2010" s="7">
        <v>0</v>
      </c>
      <c r="W2010" s="7">
        <v>0</v>
      </c>
      <c r="X2010" s="7">
        <v>0</v>
      </c>
      <c r="Y2010" s="7">
        <v>0</v>
      </c>
      <c r="Z2010" s="109">
        <v>6</v>
      </c>
      <c r="AA2010" s="7">
        <v>0</v>
      </c>
      <c r="AB2010" s="111">
        <v>1</v>
      </c>
      <c r="AC2010" s="7">
        <v>0</v>
      </c>
      <c r="AD2010" s="7">
        <v>0</v>
      </c>
      <c r="AE2010" s="7"/>
      <c r="AF2010" s="7"/>
      <c r="AG2010" s="7"/>
      <c r="AH2010" s="7">
        <v>0</v>
      </c>
    </row>
    <row r="2011" spans="1:34" ht="14.25" customHeight="1">
      <c r="A2011" s="27">
        <v>44348</v>
      </c>
      <c r="B2011" s="7" t="s">
        <v>65</v>
      </c>
      <c r="C2011" s="7" t="s">
        <v>1865</v>
      </c>
      <c r="D2011" s="7" t="s">
        <v>1866</v>
      </c>
      <c r="E2011" s="7" t="s">
        <v>1843</v>
      </c>
      <c r="F2011" s="109">
        <v>8</v>
      </c>
      <c r="G2011" s="7">
        <v>0</v>
      </c>
      <c r="H2011" s="7">
        <v>0</v>
      </c>
      <c r="I2011" s="7" t="s">
        <v>99</v>
      </c>
      <c r="J2011" s="109">
        <v>2</v>
      </c>
      <c r="K2011" s="7" t="s">
        <v>99</v>
      </c>
      <c r="L2011" s="7" t="s">
        <v>99</v>
      </c>
      <c r="M2011" s="7" t="s">
        <v>99</v>
      </c>
      <c r="N2011" s="7" t="s">
        <v>99</v>
      </c>
      <c r="O2011" s="7" t="s">
        <v>99</v>
      </c>
      <c r="P2011" s="7">
        <v>0</v>
      </c>
      <c r="Q2011" s="7">
        <v>1</v>
      </c>
      <c r="R2011" s="7">
        <v>0</v>
      </c>
      <c r="S2011" s="7">
        <v>0</v>
      </c>
      <c r="T2011" s="7">
        <v>0</v>
      </c>
      <c r="U2011" s="7">
        <v>0</v>
      </c>
      <c r="V2011" s="7">
        <v>0</v>
      </c>
      <c r="W2011" s="7">
        <v>0</v>
      </c>
      <c r="X2011" s="7">
        <v>0</v>
      </c>
      <c r="Y2011" s="7">
        <v>0</v>
      </c>
      <c r="Z2011" s="109">
        <v>5</v>
      </c>
      <c r="AA2011" s="7">
        <v>0</v>
      </c>
      <c r="AB2011" s="111">
        <v>1</v>
      </c>
      <c r="AC2011" s="7">
        <v>0</v>
      </c>
      <c r="AD2011" s="7">
        <v>0</v>
      </c>
      <c r="AE2011" s="7"/>
      <c r="AF2011" s="7"/>
      <c r="AG2011" s="7"/>
      <c r="AH2011" s="7">
        <v>0</v>
      </c>
    </row>
    <row r="2012" spans="1:34" ht="14.25" customHeight="1">
      <c r="A2012" s="27">
        <v>44348</v>
      </c>
      <c r="B2012" s="7" t="s">
        <v>65</v>
      </c>
      <c r="C2012" s="7" t="s">
        <v>1865</v>
      </c>
      <c r="D2012" s="7" t="s">
        <v>1866</v>
      </c>
      <c r="E2012" s="7" t="s">
        <v>943</v>
      </c>
      <c r="F2012" s="109">
        <v>35</v>
      </c>
      <c r="G2012" s="7">
        <v>0</v>
      </c>
      <c r="H2012" s="7">
        <v>0</v>
      </c>
      <c r="I2012" s="7" t="s">
        <v>99</v>
      </c>
      <c r="J2012" s="109">
        <v>3</v>
      </c>
      <c r="K2012" s="7" t="s">
        <v>99</v>
      </c>
      <c r="L2012" s="7" t="s">
        <v>99</v>
      </c>
      <c r="M2012" s="7" t="s">
        <v>99</v>
      </c>
      <c r="N2012" s="7" t="s">
        <v>99</v>
      </c>
      <c r="O2012" s="7" t="s">
        <v>99</v>
      </c>
      <c r="P2012" s="7">
        <v>0</v>
      </c>
      <c r="Q2012" s="7">
        <v>1</v>
      </c>
      <c r="R2012" s="7">
        <v>0</v>
      </c>
      <c r="S2012" s="7">
        <v>0</v>
      </c>
      <c r="T2012" s="7">
        <v>0</v>
      </c>
      <c r="U2012" s="7">
        <v>0</v>
      </c>
      <c r="V2012" s="7">
        <v>0</v>
      </c>
      <c r="W2012" s="7">
        <v>0</v>
      </c>
      <c r="X2012" s="7">
        <v>0</v>
      </c>
      <c r="Y2012" s="7">
        <v>0</v>
      </c>
      <c r="Z2012" s="109">
        <v>31</v>
      </c>
      <c r="AA2012" s="7">
        <v>0</v>
      </c>
      <c r="AB2012" s="111">
        <v>1</v>
      </c>
      <c r="AC2012" s="7">
        <v>0</v>
      </c>
      <c r="AD2012" s="7">
        <v>0</v>
      </c>
      <c r="AE2012" s="7"/>
      <c r="AF2012" s="7"/>
      <c r="AG2012" s="7"/>
      <c r="AH2012" s="7">
        <v>0</v>
      </c>
    </row>
    <row r="2013" spans="1:34" ht="14.25" customHeight="1">
      <c r="A2013" s="27">
        <v>44348</v>
      </c>
      <c r="B2013" s="7" t="s">
        <v>65</v>
      </c>
      <c r="C2013" s="7" t="s">
        <v>1865</v>
      </c>
      <c r="D2013" s="7" t="s">
        <v>1866</v>
      </c>
      <c r="E2013" s="7" t="s">
        <v>1861</v>
      </c>
      <c r="F2013" s="109">
        <v>28</v>
      </c>
      <c r="G2013" s="7">
        <v>0</v>
      </c>
      <c r="H2013" s="7">
        <v>0</v>
      </c>
      <c r="I2013" s="7" t="s">
        <v>99</v>
      </c>
      <c r="J2013" s="109">
        <v>3</v>
      </c>
      <c r="K2013" s="7" t="s">
        <v>99</v>
      </c>
      <c r="L2013" s="7" t="s">
        <v>99</v>
      </c>
      <c r="M2013" s="7" t="s">
        <v>99</v>
      </c>
      <c r="N2013" s="7" t="s">
        <v>99</v>
      </c>
      <c r="O2013" s="7" t="s">
        <v>99</v>
      </c>
      <c r="P2013" s="7">
        <v>0</v>
      </c>
      <c r="Q2013" s="7">
        <v>1</v>
      </c>
      <c r="R2013" s="7">
        <v>0</v>
      </c>
      <c r="S2013" s="7">
        <v>0</v>
      </c>
      <c r="T2013" s="7">
        <v>0</v>
      </c>
      <c r="U2013" s="7">
        <v>0</v>
      </c>
      <c r="V2013" s="7">
        <v>0</v>
      </c>
      <c r="W2013" s="7">
        <v>0</v>
      </c>
      <c r="X2013" s="7">
        <v>0</v>
      </c>
      <c r="Y2013" s="7">
        <v>0</v>
      </c>
      <c r="Z2013" s="109">
        <v>25</v>
      </c>
      <c r="AA2013" s="7">
        <v>0</v>
      </c>
      <c r="AB2013" s="111">
        <v>0</v>
      </c>
      <c r="AC2013" s="7">
        <v>0</v>
      </c>
      <c r="AD2013" s="7">
        <v>0</v>
      </c>
      <c r="AE2013" s="7"/>
      <c r="AF2013" s="7"/>
      <c r="AG2013" s="7"/>
      <c r="AH2013" s="7">
        <v>0</v>
      </c>
    </row>
    <row r="2014" spans="1:34" ht="14.25" customHeight="1">
      <c r="A2014" s="27">
        <v>44348</v>
      </c>
      <c r="B2014" s="7" t="s">
        <v>65</v>
      </c>
      <c r="C2014" s="7" t="s">
        <v>1865</v>
      </c>
      <c r="D2014" s="7" t="s">
        <v>1866</v>
      </c>
      <c r="E2014" s="7" t="s">
        <v>1862</v>
      </c>
      <c r="F2014" s="109">
        <v>7</v>
      </c>
      <c r="G2014" s="7">
        <v>0</v>
      </c>
      <c r="H2014" s="7">
        <v>0</v>
      </c>
      <c r="I2014" s="7" t="s">
        <v>99</v>
      </c>
      <c r="J2014" s="7">
        <v>0</v>
      </c>
      <c r="K2014" s="7" t="s">
        <v>99</v>
      </c>
      <c r="L2014" s="7" t="s">
        <v>99</v>
      </c>
      <c r="M2014" s="7" t="s">
        <v>99</v>
      </c>
      <c r="N2014" s="7" t="s">
        <v>99</v>
      </c>
      <c r="O2014" s="7" t="s">
        <v>99</v>
      </c>
      <c r="P2014" s="7">
        <v>0</v>
      </c>
      <c r="Q2014" s="7">
        <v>0</v>
      </c>
      <c r="R2014" s="7">
        <v>0</v>
      </c>
      <c r="S2014" s="7">
        <v>0</v>
      </c>
      <c r="T2014" s="7">
        <v>0</v>
      </c>
      <c r="U2014" s="7">
        <v>0</v>
      </c>
      <c r="V2014" s="7">
        <v>0</v>
      </c>
      <c r="W2014" s="7">
        <v>0</v>
      </c>
      <c r="X2014" s="7">
        <v>0</v>
      </c>
      <c r="Y2014" s="7">
        <v>0</v>
      </c>
      <c r="Z2014" s="109">
        <v>6</v>
      </c>
      <c r="AA2014" s="7">
        <v>0</v>
      </c>
      <c r="AB2014" s="109">
        <v>1</v>
      </c>
      <c r="AC2014" s="7">
        <v>0</v>
      </c>
      <c r="AD2014" s="7">
        <v>0</v>
      </c>
      <c r="AE2014" s="7"/>
      <c r="AF2014" s="7"/>
      <c r="AG2014" s="7"/>
      <c r="AH2014" s="7">
        <v>0</v>
      </c>
    </row>
    <row r="2015" spans="1:34" ht="14.25" customHeight="1">
      <c r="A2015" s="27">
        <v>44348</v>
      </c>
      <c r="B2015" s="7" t="s">
        <v>65</v>
      </c>
      <c r="C2015" s="7" t="s">
        <v>1865</v>
      </c>
      <c r="D2015" s="7" t="s">
        <v>1374</v>
      </c>
      <c r="E2015" s="7" t="s">
        <v>1843</v>
      </c>
      <c r="F2015" s="7">
        <v>0</v>
      </c>
      <c r="G2015" s="7">
        <v>0</v>
      </c>
      <c r="H2015" s="7">
        <v>0</v>
      </c>
      <c r="I2015" s="7">
        <v>0</v>
      </c>
      <c r="J2015" s="7">
        <v>0</v>
      </c>
      <c r="K2015" s="7">
        <v>0</v>
      </c>
      <c r="L2015" s="7">
        <v>0</v>
      </c>
      <c r="M2015" s="7">
        <v>0</v>
      </c>
      <c r="N2015" s="7">
        <v>0</v>
      </c>
      <c r="O2015" s="7">
        <v>0</v>
      </c>
      <c r="P2015" s="7">
        <v>0</v>
      </c>
      <c r="Q2015" s="7">
        <v>0</v>
      </c>
      <c r="R2015" s="7">
        <v>0</v>
      </c>
      <c r="S2015" s="7">
        <v>0</v>
      </c>
      <c r="T2015" s="7">
        <v>0</v>
      </c>
      <c r="U2015" s="7">
        <v>0</v>
      </c>
      <c r="V2015" s="7">
        <v>0</v>
      </c>
      <c r="W2015" s="7">
        <v>0</v>
      </c>
      <c r="X2015" s="7">
        <v>0</v>
      </c>
      <c r="Y2015" s="7">
        <v>0</v>
      </c>
      <c r="Z2015" s="7">
        <v>0</v>
      </c>
      <c r="AA2015" s="7">
        <v>0</v>
      </c>
      <c r="AB2015" s="7">
        <v>0</v>
      </c>
      <c r="AC2015" s="7">
        <v>0</v>
      </c>
      <c r="AD2015" s="7">
        <v>0</v>
      </c>
      <c r="AE2015" s="7"/>
      <c r="AF2015" s="7"/>
      <c r="AG2015" s="7"/>
      <c r="AH2015" s="7">
        <v>0</v>
      </c>
    </row>
    <row r="2016" spans="1:34" ht="14.25" customHeight="1">
      <c r="A2016" s="27">
        <v>44348</v>
      </c>
      <c r="B2016" s="7" t="s">
        <v>65</v>
      </c>
      <c r="C2016" s="7" t="s">
        <v>1865</v>
      </c>
      <c r="D2016" s="7" t="s">
        <v>1374</v>
      </c>
      <c r="E2016" s="7" t="s">
        <v>943</v>
      </c>
      <c r="F2016" s="7">
        <v>0</v>
      </c>
      <c r="G2016" s="7">
        <v>0</v>
      </c>
      <c r="H2016" s="7">
        <v>0</v>
      </c>
      <c r="I2016" s="7">
        <v>0</v>
      </c>
      <c r="J2016" s="7">
        <v>0</v>
      </c>
      <c r="K2016" s="7">
        <v>0</v>
      </c>
      <c r="L2016" s="7">
        <v>0</v>
      </c>
      <c r="M2016" s="7">
        <v>0</v>
      </c>
      <c r="N2016" s="7">
        <v>0</v>
      </c>
      <c r="O2016" s="7">
        <v>0</v>
      </c>
      <c r="P2016" s="7">
        <v>0</v>
      </c>
      <c r="Q2016" s="7">
        <v>0</v>
      </c>
      <c r="R2016" s="7">
        <v>0</v>
      </c>
      <c r="S2016" s="7">
        <v>0</v>
      </c>
      <c r="T2016" s="7">
        <v>0</v>
      </c>
      <c r="U2016" s="7">
        <v>0</v>
      </c>
      <c r="V2016" s="7">
        <v>0</v>
      </c>
      <c r="W2016" s="7">
        <v>0</v>
      </c>
      <c r="X2016" s="7">
        <v>0</v>
      </c>
      <c r="Y2016" s="7">
        <v>0</v>
      </c>
      <c r="Z2016" s="7">
        <v>0</v>
      </c>
      <c r="AA2016" s="7">
        <v>0</v>
      </c>
      <c r="AB2016" s="7">
        <v>0</v>
      </c>
      <c r="AC2016" s="7">
        <v>0</v>
      </c>
      <c r="AD2016" s="7">
        <v>0</v>
      </c>
      <c r="AE2016" s="7"/>
      <c r="AF2016" s="7"/>
      <c r="AG2016" s="7"/>
      <c r="AH2016" s="7">
        <v>0</v>
      </c>
    </row>
    <row r="2017" spans="1:34" ht="14.25" customHeight="1">
      <c r="A2017" s="27">
        <v>44348</v>
      </c>
      <c r="B2017" s="7" t="s">
        <v>65</v>
      </c>
      <c r="C2017" s="7" t="s">
        <v>1865</v>
      </c>
      <c r="D2017" s="7" t="s">
        <v>1374</v>
      </c>
      <c r="E2017" s="7" t="s">
        <v>1861</v>
      </c>
      <c r="F2017" s="7">
        <v>0</v>
      </c>
      <c r="G2017" s="7">
        <v>0</v>
      </c>
      <c r="H2017" s="7">
        <v>0</v>
      </c>
      <c r="I2017" s="7">
        <v>0</v>
      </c>
      <c r="J2017" s="7">
        <v>0</v>
      </c>
      <c r="K2017" s="7">
        <v>0</v>
      </c>
      <c r="L2017" s="7">
        <v>0</v>
      </c>
      <c r="M2017" s="7">
        <v>0</v>
      </c>
      <c r="N2017" s="7">
        <v>0</v>
      </c>
      <c r="O2017" s="7">
        <v>0</v>
      </c>
      <c r="P2017" s="7">
        <v>0</v>
      </c>
      <c r="Q2017" s="7">
        <v>0</v>
      </c>
      <c r="R2017" s="7">
        <v>0</v>
      </c>
      <c r="S2017" s="7">
        <v>0</v>
      </c>
      <c r="T2017" s="7">
        <v>0</v>
      </c>
      <c r="U2017" s="7">
        <v>0</v>
      </c>
      <c r="V2017" s="7">
        <v>0</v>
      </c>
      <c r="W2017" s="7">
        <v>0</v>
      </c>
      <c r="X2017" s="7">
        <v>0</v>
      </c>
      <c r="Y2017" s="7">
        <v>0</v>
      </c>
      <c r="Z2017" s="7">
        <v>0</v>
      </c>
      <c r="AA2017" s="7">
        <v>0</v>
      </c>
      <c r="AB2017" s="7">
        <v>0</v>
      </c>
      <c r="AC2017" s="7">
        <v>0</v>
      </c>
      <c r="AD2017" s="7">
        <v>0</v>
      </c>
      <c r="AE2017" s="7"/>
      <c r="AF2017" s="7"/>
      <c r="AG2017" s="7"/>
      <c r="AH2017" s="7">
        <v>0</v>
      </c>
    </row>
    <row r="2018" spans="1:34" ht="14.25" customHeight="1">
      <c r="A2018" s="27">
        <v>44348</v>
      </c>
      <c r="B2018" s="7" t="s">
        <v>65</v>
      </c>
      <c r="C2018" s="7" t="s">
        <v>1865</v>
      </c>
      <c r="D2018" s="7" t="s">
        <v>1374</v>
      </c>
      <c r="E2018" s="7" t="s">
        <v>1862</v>
      </c>
      <c r="F2018" s="7">
        <v>0</v>
      </c>
      <c r="G2018" s="7">
        <v>0</v>
      </c>
      <c r="H2018" s="7">
        <v>0</v>
      </c>
      <c r="I2018" s="7">
        <v>0</v>
      </c>
      <c r="J2018" s="7">
        <v>0</v>
      </c>
      <c r="K2018" s="7">
        <v>0</v>
      </c>
      <c r="L2018" s="7">
        <v>0</v>
      </c>
      <c r="M2018" s="7">
        <v>0</v>
      </c>
      <c r="N2018" s="7">
        <v>0</v>
      </c>
      <c r="O2018" s="7">
        <v>0</v>
      </c>
      <c r="P2018" s="7">
        <v>0</v>
      </c>
      <c r="Q2018" s="7">
        <v>0</v>
      </c>
      <c r="R2018" s="7">
        <v>0</v>
      </c>
      <c r="S2018" s="7">
        <v>0</v>
      </c>
      <c r="T2018" s="7">
        <v>0</v>
      </c>
      <c r="U2018" s="7">
        <v>0</v>
      </c>
      <c r="V2018" s="7">
        <v>0</v>
      </c>
      <c r="W2018" s="7">
        <v>0</v>
      </c>
      <c r="X2018" s="7">
        <v>0</v>
      </c>
      <c r="Y2018" s="7">
        <v>0</v>
      </c>
      <c r="Z2018" s="7">
        <v>0</v>
      </c>
      <c r="AA2018" s="7">
        <v>0</v>
      </c>
      <c r="AB2018" s="7">
        <v>0</v>
      </c>
      <c r="AC2018" s="7">
        <v>0</v>
      </c>
      <c r="AD2018" s="7">
        <v>0</v>
      </c>
      <c r="AE2018" s="7"/>
      <c r="AF2018" s="7"/>
      <c r="AG2018" s="7"/>
      <c r="AH2018" s="7">
        <v>0</v>
      </c>
    </row>
    <row r="2019" spans="1:34" ht="14.25" customHeight="1">
      <c r="A2019" s="27">
        <v>44348</v>
      </c>
      <c r="B2019" s="7" t="s">
        <v>65</v>
      </c>
      <c r="C2019" s="7" t="s">
        <v>405</v>
      </c>
      <c r="D2019" s="7" t="s">
        <v>734</v>
      </c>
      <c r="E2019" s="7" t="s">
        <v>1843</v>
      </c>
      <c r="F2019" s="7">
        <v>0</v>
      </c>
      <c r="G2019" s="7">
        <v>0</v>
      </c>
      <c r="H2019" s="7">
        <v>0</v>
      </c>
      <c r="I2019" s="7">
        <v>0</v>
      </c>
      <c r="J2019" s="7">
        <v>0</v>
      </c>
      <c r="K2019" s="7">
        <v>0</v>
      </c>
      <c r="L2019" s="7">
        <v>0</v>
      </c>
      <c r="M2019" s="7">
        <v>0</v>
      </c>
      <c r="N2019" s="7">
        <v>0</v>
      </c>
      <c r="O2019" s="7">
        <v>0</v>
      </c>
      <c r="P2019" s="7">
        <v>0</v>
      </c>
      <c r="Q2019" s="7">
        <v>0</v>
      </c>
      <c r="R2019" s="7">
        <v>0</v>
      </c>
      <c r="S2019" s="7">
        <v>0</v>
      </c>
      <c r="T2019" s="7">
        <v>0</v>
      </c>
      <c r="U2019" s="7">
        <v>0</v>
      </c>
      <c r="V2019" s="7">
        <v>0</v>
      </c>
      <c r="W2019" s="7">
        <v>0</v>
      </c>
      <c r="X2019" s="7">
        <v>0</v>
      </c>
      <c r="Y2019" s="7">
        <v>0</v>
      </c>
      <c r="Z2019" s="7">
        <v>0</v>
      </c>
      <c r="AA2019" s="7">
        <v>0</v>
      </c>
      <c r="AB2019" s="7">
        <v>0</v>
      </c>
      <c r="AC2019" s="7">
        <v>0</v>
      </c>
      <c r="AD2019" s="7">
        <v>0</v>
      </c>
      <c r="AE2019" s="7"/>
      <c r="AF2019" s="7"/>
      <c r="AG2019" s="7"/>
      <c r="AH2019" s="7">
        <v>0</v>
      </c>
    </row>
    <row r="2020" spans="1:34" ht="14.25" customHeight="1">
      <c r="A2020" s="27">
        <v>44348</v>
      </c>
      <c r="B2020" s="7" t="s">
        <v>65</v>
      </c>
      <c r="C2020" s="7" t="s">
        <v>405</v>
      </c>
      <c r="D2020" s="7" t="s">
        <v>734</v>
      </c>
      <c r="E2020" s="7" t="s">
        <v>943</v>
      </c>
      <c r="F2020" s="7">
        <v>0</v>
      </c>
      <c r="G2020" s="7">
        <v>0</v>
      </c>
      <c r="H2020" s="7">
        <v>0</v>
      </c>
      <c r="I2020" s="7">
        <v>0</v>
      </c>
      <c r="J2020" s="7">
        <v>0</v>
      </c>
      <c r="K2020" s="7">
        <v>0</v>
      </c>
      <c r="L2020" s="7">
        <v>0</v>
      </c>
      <c r="M2020" s="7">
        <v>0</v>
      </c>
      <c r="N2020" s="7">
        <v>0</v>
      </c>
      <c r="O2020" s="7">
        <v>0</v>
      </c>
      <c r="P2020" s="7">
        <v>0</v>
      </c>
      <c r="Q2020" s="7">
        <v>0</v>
      </c>
      <c r="R2020" s="7">
        <v>0</v>
      </c>
      <c r="S2020" s="7">
        <v>0</v>
      </c>
      <c r="T2020" s="7">
        <v>0</v>
      </c>
      <c r="U2020" s="7">
        <v>0</v>
      </c>
      <c r="V2020" s="7">
        <v>0</v>
      </c>
      <c r="W2020" s="7">
        <v>0</v>
      </c>
      <c r="X2020" s="7">
        <v>0</v>
      </c>
      <c r="Y2020" s="7">
        <v>0</v>
      </c>
      <c r="Z2020" s="7">
        <v>0</v>
      </c>
      <c r="AA2020" s="7">
        <v>0</v>
      </c>
      <c r="AB2020" s="7">
        <v>0</v>
      </c>
      <c r="AC2020" s="7">
        <v>0</v>
      </c>
      <c r="AD2020" s="7">
        <v>0</v>
      </c>
      <c r="AE2020" s="7"/>
      <c r="AF2020" s="7"/>
      <c r="AG2020" s="7"/>
      <c r="AH2020" s="7">
        <v>0</v>
      </c>
    </row>
    <row r="2021" spans="1:34" ht="14.25" customHeight="1">
      <c r="A2021" s="27">
        <v>44348</v>
      </c>
      <c r="B2021" s="7" t="s">
        <v>65</v>
      </c>
      <c r="C2021" s="7" t="s">
        <v>405</v>
      </c>
      <c r="D2021" s="7" t="s">
        <v>734</v>
      </c>
      <c r="E2021" s="7" t="s">
        <v>1861</v>
      </c>
      <c r="F2021" s="7">
        <v>0</v>
      </c>
      <c r="G2021" s="7">
        <v>0</v>
      </c>
      <c r="H2021" s="7">
        <v>0</v>
      </c>
      <c r="I2021" s="7">
        <v>0</v>
      </c>
      <c r="J2021" s="7">
        <v>0</v>
      </c>
      <c r="K2021" s="7">
        <v>0</v>
      </c>
      <c r="L2021" s="7">
        <v>0</v>
      </c>
      <c r="M2021" s="7">
        <v>0</v>
      </c>
      <c r="N2021" s="7">
        <v>0</v>
      </c>
      <c r="O2021" s="7">
        <v>0</v>
      </c>
      <c r="P2021" s="7">
        <v>0</v>
      </c>
      <c r="Q2021" s="7">
        <v>0</v>
      </c>
      <c r="R2021" s="7">
        <v>0</v>
      </c>
      <c r="S2021" s="7">
        <v>0</v>
      </c>
      <c r="T2021" s="7">
        <v>0</v>
      </c>
      <c r="U2021" s="7">
        <v>0</v>
      </c>
      <c r="V2021" s="7">
        <v>0</v>
      </c>
      <c r="W2021" s="7">
        <v>0</v>
      </c>
      <c r="X2021" s="7">
        <v>0</v>
      </c>
      <c r="Y2021" s="7">
        <v>0</v>
      </c>
      <c r="Z2021" s="7">
        <v>0</v>
      </c>
      <c r="AA2021" s="7">
        <v>0</v>
      </c>
      <c r="AB2021" s="7">
        <v>0</v>
      </c>
      <c r="AC2021" s="7">
        <v>0</v>
      </c>
      <c r="AD2021" s="7">
        <v>0</v>
      </c>
      <c r="AE2021" s="7"/>
      <c r="AF2021" s="7"/>
      <c r="AG2021" s="7"/>
      <c r="AH2021" s="7">
        <v>0</v>
      </c>
    </row>
    <row r="2022" spans="1:34" ht="14.25" customHeight="1">
      <c r="A2022" s="27">
        <v>44348</v>
      </c>
      <c r="B2022" s="7" t="s">
        <v>65</v>
      </c>
      <c r="C2022" s="7" t="s">
        <v>405</v>
      </c>
      <c r="D2022" s="7" t="s">
        <v>734</v>
      </c>
      <c r="E2022" s="7" t="s">
        <v>1862</v>
      </c>
      <c r="F2022" s="7">
        <v>0</v>
      </c>
      <c r="G2022" s="7">
        <v>0</v>
      </c>
      <c r="H2022" s="7">
        <v>0</v>
      </c>
      <c r="I2022" s="7">
        <v>0</v>
      </c>
      <c r="J2022" s="7">
        <v>0</v>
      </c>
      <c r="K2022" s="7">
        <v>0</v>
      </c>
      <c r="L2022" s="7">
        <v>0</v>
      </c>
      <c r="M2022" s="7">
        <v>0</v>
      </c>
      <c r="N2022" s="7">
        <v>0</v>
      </c>
      <c r="O2022" s="7">
        <v>0</v>
      </c>
      <c r="P2022" s="7">
        <v>0</v>
      </c>
      <c r="Q2022" s="7">
        <v>0</v>
      </c>
      <c r="R2022" s="7">
        <v>0</v>
      </c>
      <c r="S2022" s="7">
        <v>0</v>
      </c>
      <c r="T2022" s="7">
        <v>0</v>
      </c>
      <c r="U2022" s="7">
        <v>0</v>
      </c>
      <c r="V2022" s="7">
        <v>0</v>
      </c>
      <c r="W2022" s="7">
        <v>0</v>
      </c>
      <c r="X2022" s="7">
        <v>0</v>
      </c>
      <c r="Y2022" s="7">
        <v>0</v>
      </c>
      <c r="Z2022" s="7">
        <v>0</v>
      </c>
      <c r="AA2022" s="7">
        <v>0</v>
      </c>
      <c r="AB2022" s="7">
        <v>0</v>
      </c>
      <c r="AC2022" s="7">
        <v>0</v>
      </c>
      <c r="AD2022" s="7">
        <v>0</v>
      </c>
      <c r="AE2022" s="7"/>
      <c r="AF2022" s="7"/>
      <c r="AG2022" s="7"/>
      <c r="AH2022" s="7">
        <v>0</v>
      </c>
    </row>
    <row r="2023" spans="1:34">
      <c r="A2023" s="27">
        <v>44348</v>
      </c>
      <c r="B2023" s="7" t="s">
        <v>751</v>
      </c>
      <c r="C2023" s="7" t="s">
        <v>1151</v>
      </c>
      <c r="D2023" s="7" t="s">
        <v>734</v>
      </c>
      <c r="E2023" s="7" t="s">
        <v>1843</v>
      </c>
      <c r="F2023" s="109">
        <v>76</v>
      </c>
      <c r="G2023" s="109">
        <v>23</v>
      </c>
      <c r="H2023" s="109">
        <v>13</v>
      </c>
      <c r="I2023" s="7" t="s">
        <v>99</v>
      </c>
      <c r="J2023" s="109">
        <v>10</v>
      </c>
      <c r="K2023" s="7" t="s">
        <v>99</v>
      </c>
      <c r="L2023" s="7" t="s">
        <v>99</v>
      </c>
      <c r="M2023" s="7" t="s">
        <v>99</v>
      </c>
      <c r="N2023" s="7" t="s">
        <v>99</v>
      </c>
      <c r="O2023" s="7" t="s">
        <v>99</v>
      </c>
      <c r="P2023" s="7">
        <v>2</v>
      </c>
      <c r="Q2023" s="7">
        <v>2</v>
      </c>
      <c r="R2023" s="7">
        <v>0</v>
      </c>
      <c r="S2023" s="7">
        <v>3</v>
      </c>
      <c r="T2023" s="7">
        <v>1</v>
      </c>
      <c r="U2023" s="7">
        <v>4</v>
      </c>
      <c r="V2023" s="7">
        <v>1</v>
      </c>
      <c r="W2023" s="7">
        <v>1</v>
      </c>
      <c r="X2023" s="7">
        <v>5</v>
      </c>
      <c r="Y2023" s="7">
        <v>0</v>
      </c>
      <c r="Z2023" s="109">
        <v>19</v>
      </c>
      <c r="AA2023" s="109">
        <v>1</v>
      </c>
      <c r="AB2023" s="109">
        <v>1</v>
      </c>
      <c r="AC2023" s="109">
        <v>1</v>
      </c>
      <c r="AD2023" s="109">
        <v>1</v>
      </c>
      <c r="AE2023" s="109">
        <v>2</v>
      </c>
      <c r="AF2023" s="109">
        <v>3</v>
      </c>
      <c r="AG2023" s="109">
        <v>1</v>
      </c>
      <c r="AH2023" s="109">
        <v>1</v>
      </c>
    </row>
    <row r="2024" spans="1:34">
      <c r="A2024" s="27">
        <v>44348</v>
      </c>
      <c r="B2024" s="7" t="s">
        <v>751</v>
      </c>
      <c r="C2024" s="7" t="s">
        <v>1151</v>
      </c>
      <c r="D2024" s="7" t="s">
        <v>734</v>
      </c>
      <c r="E2024" s="7" t="s">
        <v>943</v>
      </c>
      <c r="F2024" s="127">
        <v>1902</v>
      </c>
      <c r="G2024" s="109">
        <v>685</v>
      </c>
      <c r="H2024" s="109">
        <v>271</v>
      </c>
      <c r="I2024" s="7" t="s">
        <v>99</v>
      </c>
      <c r="J2024" s="109">
        <v>473</v>
      </c>
      <c r="K2024" s="7" t="s">
        <v>99</v>
      </c>
      <c r="L2024" s="7" t="s">
        <v>99</v>
      </c>
      <c r="M2024" s="7" t="s">
        <v>99</v>
      </c>
      <c r="N2024" s="7" t="s">
        <v>99</v>
      </c>
      <c r="O2024" s="7" t="s">
        <v>99</v>
      </c>
      <c r="P2024" s="7">
        <v>20</v>
      </c>
      <c r="Q2024" s="7">
        <v>10</v>
      </c>
      <c r="R2024" s="7">
        <v>0</v>
      </c>
      <c r="S2024" s="7">
        <v>109</v>
      </c>
      <c r="T2024" s="7">
        <v>13</v>
      </c>
      <c r="U2024" s="7">
        <v>32</v>
      </c>
      <c r="V2024" s="7">
        <v>26</v>
      </c>
      <c r="W2024" s="7">
        <v>2</v>
      </c>
      <c r="X2024" s="7">
        <v>72</v>
      </c>
      <c r="Y2024" s="7">
        <v>0</v>
      </c>
      <c r="Z2024" s="109">
        <v>341</v>
      </c>
      <c r="AA2024" s="109">
        <v>11</v>
      </c>
      <c r="AB2024" s="109">
        <v>7</v>
      </c>
      <c r="AC2024" s="109">
        <v>19</v>
      </c>
      <c r="AD2024" s="109">
        <v>1</v>
      </c>
      <c r="AE2024" s="109">
        <v>16</v>
      </c>
      <c r="AF2024" s="109">
        <v>24</v>
      </c>
      <c r="AG2024" s="109">
        <v>53</v>
      </c>
      <c r="AH2024" s="109">
        <v>1</v>
      </c>
    </row>
    <row r="2025" spans="1:34">
      <c r="A2025" s="27">
        <v>44348</v>
      </c>
      <c r="B2025" s="7" t="s">
        <v>751</v>
      </c>
      <c r="C2025" s="7" t="s">
        <v>1151</v>
      </c>
      <c r="D2025" s="7" t="s">
        <v>734</v>
      </c>
      <c r="E2025" s="7" t="s">
        <v>1861</v>
      </c>
      <c r="F2025" s="127">
        <v>1528</v>
      </c>
      <c r="G2025" s="109">
        <v>601</v>
      </c>
      <c r="H2025" s="109">
        <v>221</v>
      </c>
      <c r="I2025" s="7" t="s">
        <v>99</v>
      </c>
      <c r="J2025" s="109">
        <v>318</v>
      </c>
      <c r="K2025" s="7" t="s">
        <v>99</v>
      </c>
      <c r="L2025" s="7" t="s">
        <v>99</v>
      </c>
      <c r="M2025" s="7" t="s">
        <v>99</v>
      </c>
      <c r="N2025" s="7" t="s">
        <v>99</v>
      </c>
      <c r="O2025" s="7" t="s">
        <v>99</v>
      </c>
      <c r="P2025" s="7">
        <v>11</v>
      </c>
      <c r="Q2025" s="7">
        <v>3</v>
      </c>
      <c r="R2025" s="7">
        <v>0</v>
      </c>
      <c r="S2025" s="7">
        <v>75</v>
      </c>
      <c r="T2025" s="7">
        <v>11</v>
      </c>
      <c r="U2025" s="7">
        <v>24</v>
      </c>
      <c r="V2025" s="7">
        <v>23</v>
      </c>
      <c r="W2025" s="7">
        <v>1</v>
      </c>
      <c r="X2025" s="7">
        <v>69</v>
      </c>
      <c r="Y2025" s="7">
        <v>0</v>
      </c>
      <c r="Z2025" s="109">
        <v>269</v>
      </c>
      <c r="AA2025" s="109">
        <v>10</v>
      </c>
      <c r="AB2025" s="109">
        <v>7</v>
      </c>
      <c r="AC2025" s="109">
        <v>18</v>
      </c>
      <c r="AD2025" s="111">
        <v>0</v>
      </c>
      <c r="AE2025" s="111">
        <v>15</v>
      </c>
      <c r="AF2025" s="111">
        <v>22</v>
      </c>
      <c r="AG2025" s="111">
        <v>46</v>
      </c>
      <c r="AH2025" s="111">
        <v>1</v>
      </c>
    </row>
    <row r="2026" spans="1:34">
      <c r="A2026" s="27">
        <v>44348</v>
      </c>
      <c r="B2026" s="7" t="s">
        <v>751</v>
      </c>
      <c r="C2026" s="7" t="s">
        <v>1151</v>
      </c>
      <c r="D2026" s="7" t="s">
        <v>734</v>
      </c>
      <c r="E2026" s="7" t="s">
        <v>1862</v>
      </c>
      <c r="F2026" s="109">
        <v>374</v>
      </c>
      <c r="G2026" s="109">
        <v>84</v>
      </c>
      <c r="H2026" s="109">
        <v>50</v>
      </c>
      <c r="I2026" s="7" t="s">
        <v>99</v>
      </c>
      <c r="J2026" s="109">
        <v>155</v>
      </c>
      <c r="K2026" s="7" t="s">
        <v>99</v>
      </c>
      <c r="L2026" s="7" t="s">
        <v>99</v>
      </c>
      <c r="M2026" s="7" t="s">
        <v>99</v>
      </c>
      <c r="N2026" s="7" t="s">
        <v>99</v>
      </c>
      <c r="O2026" s="7" t="s">
        <v>99</v>
      </c>
      <c r="P2026" s="7">
        <v>9</v>
      </c>
      <c r="Q2026" s="7">
        <v>7</v>
      </c>
      <c r="R2026" s="7">
        <v>0</v>
      </c>
      <c r="S2026" s="7">
        <v>34</v>
      </c>
      <c r="T2026" s="7">
        <v>2</v>
      </c>
      <c r="U2026" s="7">
        <v>8</v>
      </c>
      <c r="V2026" s="7">
        <v>3</v>
      </c>
      <c r="W2026" s="7">
        <v>1</v>
      </c>
      <c r="X2026" s="7">
        <v>3</v>
      </c>
      <c r="Y2026" s="7">
        <v>0</v>
      </c>
      <c r="Z2026" s="109">
        <v>72</v>
      </c>
      <c r="AA2026" s="109">
        <v>1</v>
      </c>
      <c r="AB2026" s="111">
        <v>0</v>
      </c>
      <c r="AC2026" s="109">
        <v>1</v>
      </c>
      <c r="AD2026" s="111">
        <v>1</v>
      </c>
      <c r="AE2026" s="111">
        <v>1</v>
      </c>
      <c r="AF2026" s="111">
        <v>2</v>
      </c>
      <c r="AG2026" s="111">
        <v>7</v>
      </c>
      <c r="AH2026" s="111">
        <v>0</v>
      </c>
    </row>
    <row r="2027" spans="1:34" ht="14.25" customHeight="1">
      <c r="A2027" s="27">
        <v>44348</v>
      </c>
      <c r="B2027" s="7" t="s">
        <v>751</v>
      </c>
      <c r="C2027" s="7" t="s">
        <v>1863</v>
      </c>
      <c r="D2027" s="7" t="s">
        <v>734</v>
      </c>
      <c r="E2027" s="7" t="s">
        <v>1843</v>
      </c>
      <c r="F2027" s="109">
        <v>2</v>
      </c>
      <c r="G2027" s="7">
        <v>0</v>
      </c>
      <c r="H2027" s="7">
        <v>0</v>
      </c>
      <c r="I2027" s="7" t="s">
        <v>99</v>
      </c>
      <c r="J2027" s="109">
        <v>2</v>
      </c>
      <c r="K2027" s="7" t="s">
        <v>99</v>
      </c>
      <c r="L2027" s="7" t="s">
        <v>99</v>
      </c>
      <c r="M2027" s="7" t="s">
        <v>99</v>
      </c>
      <c r="N2027" s="7" t="s">
        <v>99</v>
      </c>
      <c r="O2027" s="7" t="s">
        <v>99</v>
      </c>
      <c r="P2027" s="7">
        <v>0</v>
      </c>
      <c r="Q2027" s="7">
        <v>1</v>
      </c>
      <c r="R2027" s="7">
        <v>0</v>
      </c>
      <c r="S2027" s="7">
        <v>0</v>
      </c>
      <c r="T2027" s="7">
        <v>0</v>
      </c>
      <c r="U2027" s="7">
        <v>0</v>
      </c>
      <c r="V2027" s="7">
        <v>0</v>
      </c>
      <c r="W2027" s="7">
        <v>0</v>
      </c>
      <c r="X2027" s="7">
        <v>0</v>
      </c>
      <c r="Y2027" s="7">
        <v>0</v>
      </c>
      <c r="Z2027" s="7">
        <v>0</v>
      </c>
      <c r="AA2027" s="7">
        <v>0</v>
      </c>
      <c r="AB2027" s="25">
        <v>0</v>
      </c>
      <c r="AC2027" s="25">
        <v>0</v>
      </c>
      <c r="AD2027" s="25">
        <v>0</v>
      </c>
      <c r="AE2027" s="25">
        <v>0</v>
      </c>
      <c r="AF2027" s="25">
        <v>0</v>
      </c>
      <c r="AG2027" s="25">
        <v>0</v>
      </c>
      <c r="AH2027" s="25">
        <v>0</v>
      </c>
    </row>
    <row r="2028" spans="1:34" ht="14.25" customHeight="1">
      <c r="A2028" s="27">
        <v>44348</v>
      </c>
      <c r="B2028" s="7" t="s">
        <v>751</v>
      </c>
      <c r="C2028" s="7" t="s">
        <v>1863</v>
      </c>
      <c r="D2028" s="7" t="s">
        <v>734</v>
      </c>
      <c r="E2028" s="7" t="s">
        <v>943</v>
      </c>
      <c r="F2028" s="109">
        <v>2</v>
      </c>
      <c r="G2028" s="7">
        <v>0</v>
      </c>
      <c r="H2028" s="7">
        <v>0</v>
      </c>
      <c r="I2028" s="7" t="s">
        <v>99</v>
      </c>
      <c r="J2028" s="109">
        <v>2</v>
      </c>
      <c r="K2028" s="7" t="s">
        <v>99</v>
      </c>
      <c r="L2028" s="7" t="s">
        <v>99</v>
      </c>
      <c r="M2028" s="7" t="s">
        <v>99</v>
      </c>
      <c r="N2028" s="7" t="s">
        <v>99</v>
      </c>
      <c r="O2028" s="7" t="s">
        <v>99</v>
      </c>
      <c r="P2028" s="7">
        <v>0</v>
      </c>
      <c r="Q2028" s="7">
        <v>4</v>
      </c>
      <c r="R2028" s="7">
        <v>0</v>
      </c>
      <c r="S2028" s="7">
        <v>0</v>
      </c>
      <c r="T2028" s="7">
        <v>0</v>
      </c>
      <c r="U2028" s="7">
        <v>0</v>
      </c>
      <c r="V2028" s="7">
        <v>0</v>
      </c>
      <c r="W2028" s="7">
        <v>0</v>
      </c>
      <c r="X2028" s="7">
        <v>0</v>
      </c>
      <c r="Y2028" s="7">
        <v>0</v>
      </c>
      <c r="Z2028" s="7">
        <v>0</v>
      </c>
      <c r="AA2028" s="7">
        <v>0</v>
      </c>
      <c r="AB2028" s="25">
        <v>0</v>
      </c>
      <c r="AC2028" s="25">
        <v>0</v>
      </c>
      <c r="AD2028" s="25">
        <v>0</v>
      </c>
      <c r="AE2028" s="25">
        <v>0</v>
      </c>
      <c r="AF2028" s="25">
        <v>0</v>
      </c>
      <c r="AG2028" s="25">
        <v>0</v>
      </c>
      <c r="AH2028" s="25">
        <v>0</v>
      </c>
    </row>
    <row r="2029" spans="1:34" ht="14.25" customHeight="1">
      <c r="A2029" s="27">
        <v>44348</v>
      </c>
      <c r="B2029" s="7" t="s">
        <v>751</v>
      </c>
      <c r="C2029" s="7" t="s">
        <v>1863</v>
      </c>
      <c r="D2029" s="7" t="s">
        <v>734</v>
      </c>
      <c r="E2029" s="7" t="s">
        <v>1861</v>
      </c>
      <c r="F2029" s="109">
        <v>1</v>
      </c>
      <c r="G2029" s="7">
        <v>0</v>
      </c>
      <c r="H2029" s="7">
        <v>0</v>
      </c>
      <c r="I2029" s="7" t="s">
        <v>99</v>
      </c>
      <c r="J2029" s="109">
        <v>1</v>
      </c>
      <c r="K2029" s="7" t="s">
        <v>99</v>
      </c>
      <c r="L2029" s="7" t="s">
        <v>99</v>
      </c>
      <c r="M2029" s="7" t="s">
        <v>99</v>
      </c>
      <c r="N2029" s="7" t="s">
        <v>99</v>
      </c>
      <c r="O2029" s="7" t="s">
        <v>99</v>
      </c>
      <c r="P2029" s="7">
        <v>0</v>
      </c>
      <c r="Q2029" s="7">
        <v>3</v>
      </c>
      <c r="R2029" s="7">
        <v>0</v>
      </c>
      <c r="S2029" s="7">
        <v>0</v>
      </c>
      <c r="T2029" s="7">
        <v>0</v>
      </c>
      <c r="U2029" s="7">
        <v>0</v>
      </c>
      <c r="V2029" s="7">
        <v>0</v>
      </c>
      <c r="W2029" s="7">
        <v>0</v>
      </c>
      <c r="X2029" s="7">
        <v>0</v>
      </c>
      <c r="Y2029" s="7">
        <v>0</v>
      </c>
      <c r="Z2029" s="7">
        <v>0</v>
      </c>
      <c r="AA2029" s="7">
        <v>0</v>
      </c>
      <c r="AB2029" s="25">
        <v>0</v>
      </c>
      <c r="AC2029" s="25">
        <v>0</v>
      </c>
      <c r="AD2029" s="25">
        <v>0</v>
      </c>
      <c r="AE2029" s="25">
        <v>0</v>
      </c>
      <c r="AF2029" s="25">
        <v>0</v>
      </c>
      <c r="AG2029" s="25">
        <v>0</v>
      </c>
      <c r="AH2029" s="25">
        <v>0</v>
      </c>
    </row>
    <row r="2030" spans="1:34" ht="14.25" customHeight="1">
      <c r="A2030" s="27">
        <v>44348</v>
      </c>
      <c r="B2030" s="7" t="s">
        <v>751</v>
      </c>
      <c r="C2030" s="7" t="s">
        <v>1863</v>
      </c>
      <c r="D2030" s="7" t="s">
        <v>734</v>
      </c>
      <c r="E2030" s="7" t="s">
        <v>1862</v>
      </c>
      <c r="F2030" s="109">
        <v>1</v>
      </c>
      <c r="G2030" s="7">
        <v>0</v>
      </c>
      <c r="H2030" s="7">
        <v>0</v>
      </c>
      <c r="I2030" s="7" t="s">
        <v>99</v>
      </c>
      <c r="J2030" s="109">
        <v>1</v>
      </c>
      <c r="K2030" s="7" t="s">
        <v>99</v>
      </c>
      <c r="L2030" s="7" t="s">
        <v>99</v>
      </c>
      <c r="M2030" s="7" t="s">
        <v>99</v>
      </c>
      <c r="N2030" s="7" t="s">
        <v>99</v>
      </c>
      <c r="O2030" s="7" t="s">
        <v>99</v>
      </c>
      <c r="P2030" s="7">
        <v>0</v>
      </c>
      <c r="Q2030" s="7">
        <v>1</v>
      </c>
      <c r="R2030" s="7">
        <v>0</v>
      </c>
      <c r="S2030" s="7">
        <v>0</v>
      </c>
      <c r="T2030" s="7">
        <v>0</v>
      </c>
      <c r="U2030" s="7">
        <v>0</v>
      </c>
      <c r="V2030" s="7">
        <v>0</v>
      </c>
      <c r="W2030" s="7">
        <v>0</v>
      </c>
      <c r="X2030" s="7">
        <v>0</v>
      </c>
      <c r="Y2030" s="7">
        <v>0</v>
      </c>
      <c r="Z2030" s="7">
        <v>0</v>
      </c>
      <c r="AA2030" s="7">
        <v>0</v>
      </c>
      <c r="AB2030" s="25">
        <v>0</v>
      </c>
      <c r="AC2030" s="25">
        <v>0</v>
      </c>
      <c r="AD2030" s="25">
        <v>0</v>
      </c>
      <c r="AE2030" s="25">
        <v>0</v>
      </c>
      <c r="AF2030" s="25">
        <v>0</v>
      </c>
      <c r="AG2030" s="25">
        <v>0</v>
      </c>
      <c r="AH2030" s="25">
        <v>0</v>
      </c>
    </row>
    <row r="2031" spans="1:34" ht="14.25" customHeight="1">
      <c r="A2031" s="27">
        <v>44348</v>
      </c>
      <c r="B2031" s="7" t="s">
        <v>751</v>
      </c>
      <c r="C2031" s="7" t="s">
        <v>1865</v>
      </c>
      <c r="D2031" s="7" t="s">
        <v>734</v>
      </c>
      <c r="E2031" s="7" t="s">
        <v>1843</v>
      </c>
      <c r="F2031" s="109">
        <v>74</v>
      </c>
      <c r="G2031" s="109">
        <v>23</v>
      </c>
      <c r="H2031" s="109">
        <v>13</v>
      </c>
      <c r="I2031" s="7" t="s">
        <v>99</v>
      </c>
      <c r="J2031" s="109">
        <v>8</v>
      </c>
      <c r="K2031" s="7" t="s">
        <v>99</v>
      </c>
      <c r="L2031" s="7" t="s">
        <v>99</v>
      </c>
      <c r="M2031" s="7" t="s">
        <v>99</v>
      </c>
      <c r="N2031" s="7" t="s">
        <v>99</v>
      </c>
      <c r="O2031" s="7" t="s">
        <v>99</v>
      </c>
      <c r="P2031" s="7">
        <v>2</v>
      </c>
      <c r="Q2031" s="7">
        <v>1</v>
      </c>
      <c r="R2031" s="7">
        <v>0</v>
      </c>
      <c r="S2031" s="7">
        <v>3</v>
      </c>
      <c r="T2031" s="7">
        <v>1</v>
      </c>
      <c r="U2031" s="7">
        <v>4</v>
      </c>
      <c r="V2031" s="7">
        <v>1</v>
      </c>
      <c r="W2031" s="7">
        <v>1</v>
      </c>
      <c r="X2031" s="7">
        <v>5</v>
      </c>
      <c r="Y2031" s="7">
        <v>0</v>
      </c>
      <c r="Z2031" s="109">
        <v>19</v>
      </c>
      <c r="AA2031" s="109">
        <v>1</v>
      </c>
      <c r="AB2031" s="111">
        <v>1</v>
      </c>
      <c r="AC2031" s="109">
        <v>1</v>
      </c>
      <c r="AD2031" s="111">
        <v>1</v>
      </c>
      <c r="AE2031" s="111">
        <v>2</v>
      </c>
      <c r="AF2031" s="111">
        <v>3</v>
      </c>
      <c r="AG2031" s="111">
        <v>1</v>
      </c>
      <c r="AH2031" s="111">
        <v>1</v>
      </c>
    </row>
    <row r="2032" spans="1:34" ht="14.25" customHeight="1">
      <c r="A2032" s="27">
        <v>44348</v>
      </c>
      <c r="B2032" s="7" t="s">
        <v>751</v>
      </c>
      <c r="C2032" s="7" t="s">
        <v>1865</v>
      </c>
      <c r="D2032" s="7" t="s">
        <v>734</v>
      </c>
      <c r="E2032" s="7" t="s">
        <v>943</v>
      </c>
      <c r="F2032" s="127">
        <v>1900</v>
      </c>
      <c r="G2032" s="109">
        <v>685</v>
      </c>
      <c r="H2032" s="109">
        <v>271</v>
      </c>
      <c r="I2032" s="7" t="s">
        <v>99</v>
      </c>
      <c r="J2032" s="109">
        <v>471</v>
      </c>
      <c r="K2032" s="7" t="s">
        <v>99</v>
      </c>
      <c r="L2032" s="7" t="s">
        <v>99</v>
      </c>
      <c r="M2032" s="7" t="s">
        <v>99</v>
      </c>
      <c r="N2032" s="7" t="s">
        <v>99</v>
      </c>
      <c r="O2032" s="7" t="s">
        <v>99</v>
      </c>
      <c r="P2032" s="7">
        <v>20</v>
      </c>
      <c r="Q2032" s="7">
        <v>6</v>
      </c>
      <c r="R2032" s="7">
        <v>0</v>
      </c>
      <c r="S2032" s="7">
        <v>109</v>
      </c>
      <c r="T2032" s="7">
        <v>13</v>
      </c>
      <c r="U2032" s="7">
        <v>32</v>
      </c>
      <c r="V2032" s="7">
        <v>26</v>
      </c>
      <c r="W2032" s="7">
        <v>2</v>
      </c>
      <c r="X2032" s="7">
        <v>72</v>
      </c>
      <c r="Y2032" s="7">
        <v>0</v>
      </c>
      <c r="Z2032" s="109">
        <v>341</v>
      </c>
      <c r="AA2032" s="109">
        <v>11</v>
      </c>
      <c r="AB2032" s="111">
        <v>7</v>
      </c>
      <c r="AC2032" s="109">
        <v>19</v>
      </c>
      <c r="AD2032" s="111">
        <v>1</v>
      </c>
      <c r="AE2032" s="111">
        <v>16</v>
      </c>
      <c r="AF2032" s="111">
        <v>24</v>
      </c>
      <c r="AG2032" s="111">
        <v>53</v>
      </c>
      <c r="AH2032" s="111">
        <v>1</v>
      </c>
    </row>
    <row r="2033" spans="1:34" ht="14.25" customHeight="1">
      <c r="A2033" s="27">
        <v>44348</v>
      </c>
      <c r="B2033" s="7" t="s">
        <v>751</v>
      </c>
      <c r="C2033" s="7" t="s">
        <v>1865</v>
      </c>
      <c r="D2033" s="7" t="s">
        <v>734</v>
      </c>
      <c r="E2033" s="7" t="s">
        <v>1861</v>
      </c>
      <c r="F2033" s="127">
        <v>1527</v>
      </c>
      <c r="G2033" s="109">
        <v>601</v>
      </c>
      <c r="H2033" s="109">
        <v>221</v>
      </c>
      <c r="I2033" s="7" t="s">
        <v>99</v>
      </c>
      <c r="J2033" s="109">
        <v>317</v>
      </c>
      <c r="K2033" s="7" t="s">
        <v>99</v>
      </c>
      <c r="L2033" s="7" t="s">
        <v>99</v>
      </c>
      <c r="M2033" s="7" t="s">
        <v>99</v>
      </c>
      <c r="N2033" s="7" t="s">
        <v>99</v>
      </c>
      <c r="O2033" s="7" t="s">
        <v>99</v>
      </c>
      <c r="P2033" s="7">
        <v>11</v>
      </c>
      <c r="Q2033" s="7">
        <v>0</v>
      </c>
      <c r="R2033" s="7">
        <v>0</v>
      </c>
      <c r="S2033" s="7">
        <v>75</v>
      </c>
      <c r="T2033" s="7">
        <v>11</v>
      </c>
      <c r="U2033" s="7">
        <v>24</v>
      </c>
      <c r="V2033" s="7">
        <v>23</v>
      </c>
      <c r="W2033" s="7">
        <v>1</v>
      </c>
      <c r="X2033" s="7">
        <v>69</v>
      </c>
      <c r="Y2033" s="7">
        <v>0</v>
      </c>
      <c r="Z2033" s="109">
        <v>269</v>
      </c>
      <c r="AA2033" s="109">
        <v>10</v>
      </c>
      <c r="AB2033" s="111">
        <v>7</v>
      </c>
      <c r="AC2033" s="109">
        <v>18</v>
      </c>
      <c r="AD2033" s="111">
        <v>0</v>
      </c>
      <c r="AE2033" s="111">
        <v>15</v>
      </c>
      <c r="AF2033" s="111">
        <v>22</v>
      </c>
      <c r="AG2033" s="111">
        <v>46</v>
      </c>
      <c r="AH2033" s="111">
        <v>1</v>
      </c>
    </row>
    <row r="2034" spans="1:34" ht="14.25" customHeight="1">
      <c r="A2034" s="27">
        <v>44348</v>
      </c>
      <c r="B2034" s="7" t="s">
        <v>751</v>
      </c>
      <c r="C2034" s="7" t="s">
        <v>1865</v>
      </c>
      <c r="D2034" s="7" t="s">
        <v>734</v>
      </c>
      <c r="E2034" s="7" t="s">
        <v>1862</v>
      </c>
      <c r="F2034" s="109">
        <v>373</v>
      </c>
      <c r="G2034" s="109">
        <v>84</v>
      </c>
      <c r="H2034" s="109">
        <v>50</v>
      </c>
      <c r="I2034" s="7" t="s">
        <v>99</v>
      </c>
      <c r="J2034" s="109">
        <v>154</v>
      </c>
      <c r="K2034" s="7" t="s">
        <v>99</v>
      </c>
      <c r="L2034" s="7" t="s">
        <v>99</v>
      </c>
      <c r="M2034" s="7" t="s">
        <v>99</v>
      </c>
      <c r="N2034" s="7" t="s">
        <v>99</v>
      </c>
      <c r="O2034" s="7" t="s">
        <v>99</v>
      </c>
      <c r="P2034" s="7">
        <v>9</v>
      </c>
      <c r="Q2034" s="7">
        <v>6</v>
      </c>
      <c r="R2034" s="7">
        <v>0</v>
      </c>
      <c r="S2034" s="7">
        <v>34</v>
      </c>
      <c r="T2034" s="7">
        <v>2</v>
      </c>
      <c r="U2034" s="7">
        <v>8</v>
      </c>
      <c r="V2034" s="7">
        <v>3</v>
      </c>
      <c r="W2034" s="7">
        <v>1</v>
      </c>
      <c r="X2034" s="7">
        <v>3</v>
      </c>
      <c r="Y2034" s="7">
        <v>0</v>
      </c>
      <c r="Z2034" s="109">
        <v>72</v>
      </c>
      <c r="AA2034" s="109">
        <v>1</v>
      </c>
      <c r="AB2034" s="111">
        <v>0</v>
      </c>
      <c r="AC2034" s="109">
        <v>1</v>
      </c>
      <c r="AD2034" s="111">
        <v>1</v>
      </c>
      <c r="AE2034" s="111">
        <v>1</v>
      </c>
      <c r="AF2034" s="111">
        <v>2</v>
      </c>
      <c r="AG2034" s="111">
        <v>7</v>
      </c>
      <c r="AH2034" s="111">
        <v>0</v>
      </c>
    </row>
    <row r="2035" spans="1:34" ht="14.25" customHeight="1">
      <c r="A2035" s="27">
        <v>44348</v>
      </c>
      <c r="B2035" s="7" t="s">
        <v>751</v>
      </c>
      <c r="C2035" s="7" t="s">
        <v>1865</v>
      </c>
      <c r="D2035" s="7" t="s">
        <v>1866</v>
      </c>
      <c r="E2035" s="7" t="s">
        <v>1843</v>
      </c>
      <c r="F2035" s="109">
        <v>73</v>
      </c>
      <c r="G2035" s="109">
        <v>23</v>
      </c>
      <c r="H2035" s="109">
        <v>13</v>
      </c>
      <c r="I2035" s="7" t="s">
        <v>99</v>
      </c>
      <c r="J2035" s="109">
        <v>8</v>
      </c>
      <c r="K2035" s="7" t="s">
        <v>99</v>
      </c>
      <c r="L2035" s="7" t="s">
        <v>99</v>
      </c>
      <c r="M2035" s="7" t="s">
        <v>99</v>
      </c>
      <c r="N2035" s="7" t="s">
        <v>99</v>
      </c>
      <c r="O2035" s="7" t="s">
        <v>99</v>
      </c>
      <c r="P2035" s="7">
        <v>2</v>
      </c>
      <c r="Q2035" s="7">
        <v>1</v>
      </c>
      <c r="R2035" s="7">
        <v>0</v>
      </c>
      <c r="S2035" s="7">
        <v>3</v>
      </c>
      <c r="T2035" s="7">
        <v>1</v>
      </c>
      <c r="U2035" s="7">
        <v>4</v>
      </c>
      <c r="V2035" s="7">
        <v>1</v>
      </c>
      <c r="W2035" s="7">
        <v>1</v>
      </c>
      <c r="X2035" s="7">
        <v>5</v>
      </c>
      <c r="Y2035" s="7">
        <v>0</v>
      </c>
      <c r="Z2035" s="109">
        <v>19</v>
      </c>
      <c r="AA2035" s="109">
        <v>1</v>
      </c>
      <c r="AB2035" s="111">
        <v>1</v>
      </c>
      <c r="AC2035" s="109">
        <v>1</v>
      </c>
      <c r="AD2035" s="111">
        <v>1</v>
      </c>
      <c r="AE2035" s="111">
        <v>2</v>
      </c>
      <c r="AF2035" s="111">
        <v>2</v>
      </c>
      <c r="AG2035" s="111">
        <v>1</v>
      </c>
      <c r="AH2035" s="111">
        <v>1</v>
      </c>
    </row>
    <row r="2036" spans="1:34" ht="14.25" customHeight="1">
      <c r="A2036" s="27">
        <v>44348</v>
      </c>
      <c r="B2036" s="7" t="s">
        <v>751</v>
      </c>
      <c r="C2036" s="7" t="s">
        <v>1865</v>
      </c>
      <c r="D2036" s="7" t="s">
        <v>1866</v>
      </c>
      <c r="E2036" s="7" t="s">
        <v>943</v>
      </c>
      <c r="F2036" s="127">
        <v>1896</v>
      </c>
      <c r="G2036" s="109">
        <v>685</v>
      </c>
      <c r="H2036" s="109">
        <v>271</v>
      </c>
      <c r="I2036" s="7" t="s">
        <v>99</v>
      </c>
      <c r="J2036" s="109">
        <v>471</v>
      </c>
      <c r="K2036" s="7" t="s">
        <v>99</v>
      </c>
      <c r="L2036" s="7" t="s">
        <v>99</v>
      </c>
      <c r="M2036" s="7" t="s">
        <v>99</v>
      </c>
      <c r="N2036" s="7" t="s">
        <v>99</v>
      </c>
      <c r="O2036" s="7" t="s">
        <v>99</v>
      </c>
      <c r="P2036" s="7">
        <v>20</v>
      </c>
      <c r="Q2036" s="7">
        <v>6</v>
      </c>
      <c r="R2036" s="7">
        <v>0</v>
      </c>
      <c r="S2036" s="7">
        <v>109</v>
      </c>
      <c r="T2036" s="7">
        <v>13</v>
      </c>
      <c r="U2036" s="7">
        <v>32</v>
      </c>
      <c r="V2036" s="7">
        <v>26</v>
      </c>
      <c r="W2036" s="7">
        <v>2</v>
      </c>
      <c r="X2036" s="7">
        <v>72</v>
      </c>
      <c r="Y2036" s="7">
        <v>0</v>
      </c>
      <c r="Z2036" s="109">
        <v>341</v>
      </c>
      <c r="AA2036" s="109">
        <v>11</v>
      </c>
      <c r="AB2036" s="111">
        <v>7</v>
      </c>
      <c r="AC2036" s="109">
        <v>19</v>
      </c>
      <c r="AD2036" s="111">
        <v>1</v>
      </c>
      <c r="AE2036" s="111">
        <v>16</v>
      </c>
      <c r="AF2036" s="111">
        <v>20</v>
      </c>
      <c r="AG2036" s="111">
        <v>53</v>
      </c>
      <c r="AH2036" s="111">
        <v>1</v>
      </c>
    </row>
    <row r="2037" spans="1:34" ht="14.25" customHeight="1">
      <c r="A2037" s="27">
        <v>44348</v>
      </c>
      <c r="B2037" s="7" t="s">
        <v>751</v>
      </c>
      <c r="C2037" s="7" t="s">
        <v>1865</v>
      </c>
      <c r="D2037" s="7" t="s">
        <v>1866</v>
      </c>
      <c r="E2037" s="7" t="s">
        <v>1861</v>
      </c>
      <c r="F2037" s="127">
        <v>1525</v>
      </c>
      <c r="G2037" s="109">
        <v>601</v>
      </c>
      <c r="H2037" s="109">
        <v>221</v>
      </c>
      <c r="I2037" s="7" t="s">
        <v>99</v>
      </c>
      <c r="J2037" s="109">
        <v>317</v>
      </c>
      <c r="K2037" s="7" t="s">
        <v>99</v>
      </c>
      <c r="L2037" s="7" t="s">
        <v>99</v>
      </c>
      <c r="M2037" s="7" t="s">
        <v>99</v>
      </c>
      <c r="N2037" s="7" t="s">
        <v>99</v>
      </c>
      <c r="O2037" s="7" t="s">
        <v>99</v>
      </c>
      <c r="P2037" s="7">
        <v>11</v>
      </c>
      <c r="Q2037" s="7">
        <v>0</v>
      </c>
      <c r="R2037" s="7">
        <v>0</v>
      </c>
      <c r="S2037" s="7">
        <v>75</v>
      </c>
      <c r="T2037" s="7">
        <v>11</v>
      </c>
      <c r="U2037" s="7">
        <v>24</v>
      </c>
      <c r="V2037" s="7">
        <v>23</v>
      </c>
      <c r="W2037" s="7">
        <v>1</v>
      </c>
      <c r="X2037" s="7">
        <v>69</v>
      </c>
      <c r="Y2037" s="7">
        <v>0</v>
      </c>
      <c r="Z2037" s="109">
        <v>269</v>
      </c>
      <c r="AA2037" s="109">
        <v>10</v>
      </c>
      <c r="AB2037" s="111">
        <v>7</v>
      </c>
      <c r="AC2037" s="109">
        <v>18</v>
      </c>
      <c r="AD2037" s="111">
        <v>0</v>
      </c>
      <c r="AE2037" s="111">
        <v>15</v>
      </c>
      <c r="AF2037" s="111">
        <v>20</v>
      </c>
      <c r="AG2037" s="111">
        <v>46</v>
      </c>
      <c r="AH2037" s="111">
        <v>1</v>
      </c>
    </row>
    <row r="2038" spans="1:34" ht="14.25" customHeight="1">
      <c r="A2038" s="27">
        <v>44348</v>
      </c>
      <c r="B2038" s="7" t="s">
        <v>751</v>
      </c>
      <c r="C2038" s="7" t="s">
        <v>1865</v>
      </c>
      <c r="D2038" s="7" t="s">
        <v>1866</v>
      </c>
      <c r="E2038" s="7" t="s">
        <v>1862</v>
      </c>
      <c r="F2038" s="109">
        <v>371</v>
      </c>
      <c r="G2038" s="109">
        <v>84</v>
      </c>
      <c r="H2038" s="109">
        <v>50</v>
      </c>
      <c r="I2038" s="7" t="s">
        <v>99</v>
      </c>
      <c r="J2038" s="109">
        <v>154</v>
      </c>
      <c r="K2038" s="7" t="s">
        <v>99</v>
      </c>
      <c r="L2038" s="7" t="s">
        <v>99</v>
      </c>
      <c r="M2038" s="7" t="s">
        <v>99</v>
      </c>
      <c r="N2038" s="7" t="s">
        <v>99</v>
      </c>
      <c r="O2038" s="7" t="s">
        <v>99</v>
      </c>
      <c r="P2038" s="7">
        <v>9</v>
      </c>
      <c r="Q2038" s="7">
        <v>6</v>
      </c>
      <c r="R2038" s="7">
        <v>0</v>
      </c>
      <c r="S2038" s="7">
        <v>34</v>
      </c>
      <c r="T2038" s="7">
        <v>2</v>
      </c>
      <c r="U2038" s="7">
        <v>8</v>
      </c>
      <c r="V2038" s="7">
        <v>3</v>
      </c>
      <c r="W2038" s="7">
        <v>1</v>
      </c>
      <c r="X2038" s="7">
        <v>3</v>
      </c>
      <c r="Y2038" s="7">
        <v>0</v>
      </c>
      <c r="Z2038" s="109">
        <v>72</v>
      </c>
      <c r="AA2038" s="109">
        <v>1</v>
      </c>
      <c r="AB2038" s="111">
        <v>0</v>
      </c>
      <c r="AC2038" s="109">
        <v>1</v>
      </c>
      <c r="AD2038" s="111">
        <v>1</v>
      </c>
      <c r="AE2038" s="111">
        <v>1</v>
      </c>
      <c r="AF2038" s="111">
        <v>0</v>
      </c>
      <c r="AG2038" s="111">
        <v>7</v>
      </c>
      <c r="AH2038" s="111">
        <v>0</v>
      </c>
    </row>
    <row r="2039" spans="1:34" ht="14.25" customHeight="1">
      <c r="A2039" s="27">
        <v>44348</v>
      </c>
      <c r="B2039" s="7" t="s">
        <v>751</v>
      </c>
      <c r="C2039" s="7" t="s">
        <v>1865</v>
      </c>
      <c r="D2039" s="7" t="s">
        <v>1374</v>
      </c>
      <c r="E2039" s="7" t="s">
        <v>1843</v>
      </c>
      <c r="F2039" s="109">
        <v>1</v>
      </c>
      <c r="G2039" s="7">
        <v>0</v>
      </c>
      <c r="H2039" s="7">
        <v>0</v>
      </c>
      <c r="I2039" s="7">
        <v>0</v>
      </c>
      <c r="J2039" s="7">
        <v>0</v>
      </c>
      <c r="K2039" s="7">
        <v>0</v>
      </c>
      <c r="L2039" s="7">
        <v>0</v>
      </c>
      <c r="M2039" s="7">
        <v>0</v>
      </c>
      <c r="N2039" s="7">
        <v>0</v>
      </c>
      <c r="O2039" s="7">
        <v>0</v>
      </c>
      <c r="P2039" s="7">
        <v>0</v>
      </c>
      <c r="Q2039" s="7">
        <v>0</v>
      </c>
      <c r="R2039" s="7">
        <v>0</v>
      </c>
      <c r="S2039" s="7">
        <v>0</v>
      </c>
      <c r="T2039" s="7">
        <v>0</v>
      </c>
      <c r="U2039" s="7">
        <v>0</v>
      </c>
      <c r="V2039" s="7">
        <v>0</v>
      </c>
      <c r="W2039" s="7">
        <v>0</v>
      </c>
      <c r="X2039" s="7">
        <v>0</v>
      </c>
      <c r="Y2039" s="7">
        <v>0</v>
      </c>
      <c r="Z2039" s="7">
        <v>0</v>
      </c>
      <c r="AA2039" s="25">
        <v>0</v>
      </c>
      <c r="AB2039" s="25">
        <v>0</v>
      </c>
      <c r="AC2039" s="25">
        <v>0</v>
      </c>
      <c r="AD2039" s="25">
        <v>0</v>
      </c>
      <c r="AE2039" s="25">
        <v>0</v>
      </c>
      <c r="AF2039" s="109">
        <v>1</v>
      </c>
      <c r="AG2039" s="25">
        <v>0</v>
      </c>
      <c r="AH2039" s="25">
        <v>0</v>
      </c>
    </row>
    <row r="2040" spans="1:34" ht="14.25" customHeight="1">
      <c r="A2040" s="27">
        <v>44348</v>
      </c>
      <c r="B2040" s="7" t="s">
        <v>751</v>
      </c>
      <c r="C2040" s="7" t="s">
        <v>1865</v>
      </c>
      <c r="D2040" s="7" t="s">
        <v>1374</v>
      </c>
      <c r="E2040" s="7" t="s">
        <v>943</v>
      </c>
      <c r="F2040" s="109">
        <v>4</v>
      </c>
      <c r="G2040" s="7">
        <v>0</v>
      </c>
      <c r="H2040" s="7">
        <v>0</v>
      </c>
      <c r="I2040" s="7">
        <v>0</v>
      </c>
      <c r="J2040" s="7">
        <v>0</v>
      </c>
      <c r="K2040" s="7">
        <v>0</v>
      </c>
      <c r="L2040" s="7">
        <v>0</v>
      </c>
      <c r="M2040" s="7">
        <v>0</v>
      </c>
      <c r="N2040" s="7">
        <v>0</v>
      </c>
      <c r="O2040" s="7">
        <v>0</v>
      </c>
      <c r="P2040" s="7">
        <v>0</v>
      </c>
      <c r="Q2040" s="7">
        <v>0</v>
      </c>
      <c r="R2040" s="7">
        <v>0</v>
      </c>
      <c r="S2040" s="7">
        <v>0</v>
      </c>
      <c r="T2040" s="7">
        <v>0</v>
      </c>
      <c r="U2040" s="7">
        <v>0</v>
      </c>
      <c r="V2040" s="7">
        <v>0</v>
      </c>
      <c r="W2040" s="7">
        <v>0</v>
      </c>
      <c r="X2040" s="7">
        <v>0</v>
      </c>
      <c r="Y2040" s="7">
        <v>0</v>
      </c>
      <c r="Z2040" s="7">
        <v>0</v>
      </c>
      <c r="AA2040" s="25">
        <v>0</v>
      </c>
      <c r="AB2040" s="25">
        <v>0</v>
      </c>
      <c r="AC2040" s="25">
        <v>0</v>
      </c>
      <c r="AD2040" s="25">
        <v>0</v>
      </c>
      <c r="AE2040" s="25">
        <v>0</v>
      </c>
      <c r="AF2040" s="109">
        <v>4</v>
      </c>
      <c r="AG2040" s="25">
        <v>0</v>
      </c>
      <c r="AH2040" s="25">
        <v>0</v>
      </c>
    </row>
    <row r="2041" spans="1:34" ht="14.25" customHeight="1">
      <c r="A2041" s="27">
        <v>44348</v>
      </c>
      <c r="B2041" s="7" t="s">
        <v>751</v>
      </c>
      <c r="C2041" s="7" t="s">
        <v>1865</v>
      </c>
      <c r="D2041" s="7" t="s">
        <v>1374</v>
      </c>
      <c r="E2041" s="7" t="s">
        <v>1861</v>
      </c>
      <c r="F2041" s="109">
        <v>2</v>
      </c>
      <c r="G2041" s="7">
        <v>0</v>
      </c>
      <c r="H2041" s="7">
        <v>0</v>
      </c>
      <c r="I2041" s="7">
        <v>0</v>
      </c>
      <c r="J2041" s="7">
        <v>0</v>
      </c>
      <c r="K2041" s="7">
        <v>0</v>
      </c>
      <c r="L2041" s="7">
        <v>0</v>
      </c>
      <c r="M2041" s="7">
        <v>0</v>
      </c>
      <c r="N2041" s="7">
        <v>0</v>
      </c>
      <c r="O2041" s="7">
        <v>0</v>
      </c>
      <c r="P2041" s="7">
        <v>0</v>
      </c>
      <c r="Q2041" s="7">
        <v>0</v>
      </c>
      <c r="R2041" s="7">
        <v>0</v>
      </c>
      <c r="S2041" s="7">
        <v>0</v>
      </c>
      <c r="T2041" s="7">
        <v>0</v>
      </c>
      <c r="U2041" s="7">
        <v>0</v>
      </c>
      <c r="V2041" s="7">
        <v>0</v>
      </c>
      <c r="W2041" s="7">
        <v>0</v>
      </c>
      <c r="X2041" s="7">
        <v>0</v>
      </c>
      <c r="Y2041" s="7">
        <v>0</v>
      </c>
      <c r="Z2041" s="7">
        <v>0</v>
      </c>
      <c r="AA2041" s="25">
        <v>0</v>
      </c>
      <c r="AB2041" s="25">
        <v>0</v>
      </c>
      <c r="AC2041" s="25">
        <v>0</v>
      </c>
      <c r="AD2041" s="25">
        <v>0</v>
      </c>
      <c r="AE2041" s="25">
        <v>0</v>
      </c>
      <c r="AF2041" s="109">
        <v>2</v>
      </c>
      <c r="AG2041" s="25">
        <v>0</v>
      </c>
      <c r="AH2041" s="25">
        <v>0</v>
      </c>
    </row>
    <row r="2042" spans="1:34" ht="14.25" customHeight="1">
      <c r="A2042" s="27">
        <v>44348</v>
      </c>
      <c r="B2042" s="7" t="s">
        <v>751</v>
      </c>
      <c r="C2042" s="7" t="s">
        <v>1865</v>
      </c>
      <c r="D2042" s="7" t="s">
        <v>1374</v>
      </c>
      <c r="E2042" s="7" t="s">
        <v>1862</v>
      </c>
      <c r="F2042" s="109">
        <v>2</v>
      </c>
      <c r="G2042" s="7">
        <v>0</v>
      </c>
      <c r="H2042" s="7">
        <v>0</v>
      </c>
      <c r="I2042" s="7">
        <v>0</v>
      </c>
      <c r="J2042" s="7">
        <v>0</v>
      </c>
      <c r="K2042" s="7">
        <v>0</v>
      </c>
      <c r="L2042" s="7">
        <v>0</v>
      </c>
      <c r="M2042" s="7">
        <v>0</v>
      </c>
      <c r="N2042" s="7">
        <v>0</v>
      </c>
      <c r="O2042" s="7">
        <v>0</v>
      </c>
      <c r="P2042" s="7">
        <v>0</v>
      </c>
      <c r="Q2042" s="7">
        <v>0</v>
      </c>
      <c r="R2042" s="7">
        <v>0</v>
      </c>
      <c r="S2042" s="7">
        <v>0</v>
      </c>
      <c r="T2042" s="7">
        <v>0</v>
      </c>
      <c r="U2042" s="7">
        <v>0</v>
      </c>
      <c r="V2042" s="7">
        <v>0</v>
      </c>
      <c r="W2042" s="7">
        <v>0</v>
      </c>
      <c r="X2042" s="7">
        <v>0</v>
      </c>
      <c r="Y2042" s="7">
        <v>0</v>
      </c>
      <c r="Z2042" s="7">
        <v>0</v>
      </c>
      <c r="AA2042" s="25">
        <v>0</v>
      </c>
      <c r="AB2042" s="25">
        <v>0</v>
      </c>
      <c r="AC2042" s="25">
        <v>0</v>
      </c>
      <c r="AD2042" s="25">
        <v>0</v>
      </c>
      <c r="AE2042" s="25">
        <v>0</v>
      </c>
      <c r="AF2042" s="109">
        <v>2</v>
      </c>
      <c r="AG2042" s="25">
        <v>0</v>
      </c>
      <c r="AH2042" s="25">
        <v>0</v>
      </c>
    </row>
    <row r="2043" spans="1:34" ht="14.25" customHeight="1">
      <c r="A2043" s="27">
        <v>44348</v>
      </c>
      <c r="B2043" s="7" t="s">
        <v>751</v>
      </c>
      <c r="C2043" s="7" t="s">
        <v>405</v>
      </c>
      <c r="D2043" s="7" t="s">
        <v>734</v>
      </c>
      <c r="E2043" s="7" t="s">
        <v>1843</v>
      </c>
      <c r="F2043" s="7">
        <v>0</v>
      </c>
      <c r="G2043" s="7">
        <v>0</v>
      </c>
      <c r="H2043" s="7">
        <v>0</v>
      </c>
      <c r="I2043" s="7">
        <v>0</v>
      </c>
      <c r="J2043" s="7">
        <v>0</v>
      </c>
      <c r="K2043" s="7">
        <v>0</v>
      </c>
      <c r="L2043" s="7">
        <v>0</v>
      </c>
      <c r="M2043" s="7">
        <v>0</v>
      </c>
      <c r="N2043" s="7">
        <v>0</v>
      </c>
      <c r="O2043" s="7">
        <v>0</v>
      </c>
      <c r="P2043" s="7">
        <v>0</v>
      </c>
      <c r="Q2043" s="7">
        <v>0</v>
      </c>
      <c r="R2043" s="7">
        <v>0</v>
      </c>
      <c r="S2043" s="7">
        <v>0</v>
      </c>
      <c r="T2043" s="7">
        <v>0</v>
      </c>
      <c r="U2043" s="7">
        <v>0</v>
      </c>
      <c r="V2043" s="7">
        <v>0</v>
      </c>
      <c r="W2043" s="7">
        <v>0</v>
      </c>
      <c r="X2043" s="7">
        <v>0</v>
      </c>
      <c r="Y2043" s="7">
        <v>0</v>
      </c>
      <c r="Z2043" s="7">
        <v>0</v>
      </c>
      <c r="AA2043" s="7">
        <v>0</v>
      </c>
      <c r="AB2043" s="7">
        <v>0</v>
      </c>
      <c r="AC2043" s="7">
        <v>0</v>
      </c>
      <c r="AD2043" s="7">
        <v>0</v>
      </c>
      <c r="AE2043" s="7">
        <v>0</v>
      </c>
      <c r="AF2043" s="7">
        <v>0</v>
      </c>
      <c r="AG2043" s="7">
        <v>0</v>
      </c>
      <c r="AH2043" s="7">
        <v>0</v>
      </c>
    </row>
    <row r="2044" spans="1:34" ht="14.25" customHeight="1">
      <c r="A2044" s="27">
        <v>44348</v>
      </c>
      <c r="B2044" s="7" t="s">
        <v>751</v>
      </c>
      <c r="C2044" s="7" t="s">
        <v>405</v>
      </c>
      <c r="D2044" s="7" t="s">
        <v>734</v>
      </c>
      <c r="E2044" s="7" t="s">
        <v>943</v>
      </c>
      <c r="F2044" s="7">
        <v>0</v>
      </c>
      <c r="G2044" s="7">
        <v>0</v>
      </c>
      <c r="H2044" s="7">
        <v>0</v>
      </c>
      <c r="I2044" s="7">
        <v>0</v>
      </c>
      <c r="J2044" s="7">
        <v>0</v>
      </c>
      <c r="K2044" s="7">
        <v>0</v>
      </c>
      <c r="L2044" s="7">
        <v>0</v>
      </c>
      <c r="M2044" s="7">
        <v>0</v>
      </c>
      <c r="N2044" s="7">
        <v>0</v>
      </c>
      <c r="O2044" s="7">
        <v>0</v>
      </c>
      <c r="P2044" s="7">
        <v>0</v>
      </c>
      <c r="Q2044" s="7">
        <v>0</v>
      </c>
      <c r="R2044" s="7">
        <v>0</v>
      </c>
      <c r="S2044" s="7">
        <v>0</v>
      </c>
      <c r="T2044" s="7">
        <v>0</v>
      </c>
      <c r="U2044" s="7">
        <v>0</v>
      </c>
      <c r="V2044" s="7">
        <v>0</v>
      </c>
      <c r="W2044" s="7">
        <v>0</v>
      </c>
      <c r="X2044" s="7">
        <v>0</v>
      </c>
      <c r="Y2044" s="7">
        <v>0</v>
      </c>
      <c r="Z2044" s="7">
        <v>0</v>
      </c>
      <c r="AA2044" s="7">
        <v>0</v>
      </c>
      <c r="AB2044" s="7">
        <v>0</v>
      </c>
      <c r="AC2044" s="7">
        <v>0</v>
      </c>
      <c r="AD2044" s="7">
        <v>0</v>
      </c>
      <c r="AE2044" s="7">
        <v>0</v>
      </c>
      <c r="AF2044" s="7">
        <v>0</v>
      </c>
      <c r="AG2044" s="7">
        <v>0</v>
      </c>
      <c r="AH2044" s="7">
        <v>0</v>
      </c>
    </row>
    <row r="2045" spans="1:34" ht="14.25" customHeight="1">
      <c r="A2045" s="27">
        <v>44348</v>
      </c>
      <c r="B2045" s="7" t="s">
        <v>751</v>
      </c>
      <c r="C2045" s="7" t="s">
        <v>405</v>
      </c>
      <c r="D2045" s="7" t="s">
        <v>734</v>
      </c>
      <c r="E2045" s="7" t="s">
        <v>1861</v>
      </c>
      <c r="F2045" s="7">
        <v>0</v>
      </c>
      <c r="G2045" s="7">
        <v>0</v>
      </c>
      <c r="H2045" s="7">
        <v>0</v>
      </c>
      <c r="I2045" s="7">
        <v>0</v>
      </c>
      <c r="J2045" s="7">
        <v>0</v>
      </c>
      <c r="K2045" s="7">
        <v>0</v>
      </c>
      <c r="L2045" s="7">
        <v>0</v>
      </c>
      <c r="M2045" s="7">
        <v>0</v>
      </c>
      <c r="N2045" s="7">
        <v>0</v>
      </c>
      <c r="O2045" s="7">
        <v>0</v>
      </c>
      <c r="P2045" s="7">
        <v>0</v>
      </c>
      <c r="Q2045" s="7">
        <v>0</v>
      </c>
      <c r="R2045" s="7">
        <v>0</v>
      </c>
      <c r="S2045" s="7">
        <v>0</v>
      </c>
      <c r="T2045" s="7">
        <v>0</v>
      </c>
      <c r="U2045" s="7">
        <v>0</v>
      </c>
      <c r="V2045" s="7">
        <v>0</v>
      </c>
      <c r="W2045" s="7">
        <v>0</v>
      </c>
      <c r="X2045" s="7">
        <v>0</v>
      </c>
      <c r="Y2045" s="7">
        <v>0</v>
      </c>
      <c r="Z2045" s="7">
        <v>0</v>
      </c>
      <c r="AA2045" s="7">
        <v>0</v>
      </c>
      <c r="AB2045" s="7">
        <v>0</v>
      </c>
      <c r="AC2045" s="7">
        <v>0</v>
      </c>
      <c r="AD2045" s="7">
        <v>0</v>
      </c>
      <c r="AE2045" s="7">
        <v>0</v>
      </c>
      <c r="AF2045" s="7">
        <v>0</v>
      </c>
      <c r="AG2045" s="7">
        <v>0</v>
      </c>
      <c r="AH2045" s="7">
        <v>0</v>
      </c>
    </row>
    <row r="2046" spans="1:34" ht="14.25" customHeight="1">
      <c r="A2046" s="27">
        <v>44348</v>
      </c>
      <c r="B2046" s="7" t="s">
        <v>751</v>
      </c>
      <c r="C2046" s="7" t="s">
        <v>405</v>
      </c>
      <c r="D2046" s="7" t="s">
        <v>734</v>
      </c>
      <c r="E2046" s="7" t="s">
        <v>1862</v>
      </c>
      <c r="F2046" s="7">
        <v>0</v>
      </c>
      <c r="G2046" s="7">
        <v>0</v>
      </c>
      <c r="H2046" s="7">
        <v>0</v>
      </c>
      <c r="I2046" s="7">
        <v>0</v>
      </c>
      <c r="J2046" s="7">
        <v>0</v>
      </c>
      <c r="K2046" s="7">
        <v>0</v>
      </c>
      <c r="L2046" s="7">
        <v>0</v>
      </c>
      <c r="M2046" s="7">
        <v>0</v>
      </c>
      <c r="N2046" s="7">
        <v>0</v>
      </c>
      <c r="O2046" s="7">
        <v>0</v>
      </c>
      <c r="P2046" s="7">
        <v>0</v>
      </c>
      <c r="Q2046" s="7">
        <v>0</v>
      </c>
      <c r="R2046" s="7">
        <v>0</v>
      </c>
      <c r="S2046" s="7">
        <v>0</v>
      </c>
      <c r="T2046" s="7">
        <v>0</v>
      </c>
      <c r="U2046" s="7">
        <v>0</v>
      </c>
      <c r="V2046" s="7">
        <v>0</v>
      </c>
      <c r="W2046" s="7">
        <v>0</v>
      </c>
      <c r="X2046" s="7">
        <v>0</v>
      </c>
      <c r="Y2046" s="7">
        <v>0</v>
      </c>
      <c r="Z2046" s="7">
        <v>0</v>
      </c>
      <c r="AA2046" s="7">
        <v>0</v>
      </c>
      <c r="AB2046" s="7">
        <v>0</v>
      </c>
      <c r="AC2046" s="7">
        <v>0</v>
      </c>
      <c r="AD2046" s="7">
        <v>0</v>
      </c>
      <c r="AE2046" s="7">
        <v>0</v>
      </c>
      <c r="AF2046" s="7">
        <v>0</v>
      </c>
      <c r="AG2046" s="7">
        <v>0</v>
      </c>
      <c r="AH2046" s="7">
        <v>0</v>
      </c>
    </row>
    <row r="2047" spans="1:34">
      <c r="A2047" s="27">
        <v>44348</v>
      </c>
      <c r="B2047" s="7" t="s">
        <v>1760</v>
      </c>
      <c r="C2047" s="7" t="s">
        <v>1151</v>
      </c>
      <c r="D2047" s="7" t="s">
        <v>734</v>
      </c>
      <c r="E2047" s="7" t="s">
        <v>1843</v>
      </c>
      <c r="F2047" s="109">
        <v>322</v>
      </c>
      <c r="G2047" s="109">
        <v>105</v>
      </c>
      <c r="H2047" s="109">
        <v>23</v>
      </c>
      <c r="I2047" s="7" t="s">
        <v>99</v>
      </c>
      <c r="J2047" s="109">
        <v>56</v>
      </c>
      <c r="K2047" s="7" t="s">
        <v>99</v>
      </c>
      <c r="L2047" s="7" t="s">
        <v>99</v>
      </c>
      <c r="M2047" s="7" t="s">
        <v>99</v>
      </c>
      <c r="N2047" s="7" t="s">
        <v>99</v>
      </c>
      <c r="O2047" s="7" t="s">
        <v>99</v>
      </c>
      <c r="P2047" s="7">
        <v>10</v>
      </c>
      <c r="Q2047" s="7">
        <v>6</v>
      </c>
      <c r="R2047" s="7">
        <v>16</v>
      </c>
      <c r="S2047" s="7">
        <v>11</v>
      </c>
      <c r="T2047" s="7">
        <v>11</v>
      </c>
      <c r="U2047" s="7">
        <v>8</v>
      </c>
      <c r="V2047" s="7">
        <v>13</v>
      </c>
      <c r="W2047" s="7">
        <v>6</v>
      </c>
      <c r="X2047" s="7">
        <v>12</v>
      </c>
      <c r="Y2047" s="7">
        <v>11</v>
      </c>
      <c r="Z2047" s="109">
        <v>86</v>
      </c>
      <c r="AA2047" s="109">
        <v>10</v>
      </c>
      <c r="AB2047" s="109">
        <v>13</v>
      </c>
      <c r="AC2047" s="109">
        <v>8</v>
      </c>
      <c r="AD2047" s="109">
        <v>4</v>
      </c>
      <c r="AE2047" s="109">
        <v>10</v>
      </c>
      <c r="AF2047" s="109">
        <v>1</v>
      </c>
      <c r="AG2047" s="109">
        <v>2</v>
      </c>
      <c r="AH2047" s="109">
        <v>4</v>
      </c>
    </row>
    <row r="2048" spans="1:34">
      <c r="A2048" s="27">
        <v>44348</v>
      </c>
      <c r="B2048" s="7" t="s">
        <v>1760</v>
      </c>
      <c r="C2048" s="7" t="s">
        <v>1151</v>
      </c>
      <c r="D2048" s="7" t="s">
        <v>734</v>
      </c>
      <c r="E2048" s="7" t="s">
        <v>943</v>
      </c>
      <c r="F2048" s="127">
        <v>3066</v>
      </c>
      <c r="G2048" s="109">
        <v>917</v>
      </c>
      <c r="H2048" s="109">
        <v>228</v>
      </c>
      <c r="I2048" s="7" t="s">
        <v>99</v>
      </c>
      <c r="J2048" s="109">
        <v>386</v>
      </c>
      <c r="K2048" s="7" t="s">
        <v>99</v>
      </c>
      <c r="L2048" s="7" t="s">
        <v>99</v>
      </c>
      <c r="M2048" s="7" t="s">
        <v>99</v>
      </c>
      <c r="N2048" s="7" t="s">
        <v>99</v>
      </c>
      <c r="O2048" s="7" t="s">
        <v>99</v>
      </c>
      <c r="P2048" s="7">
        <v>72</v>
      </c>
      <c r="Q2048" s="7">
        <v>31</v>
      </c>
      <c r="R2048" s="7">
        <v>165</v>
      </c>
      <c r="S2048" s="7">
        <v>77</v>
      </c>
      <c r="T2048" s="7">
        <v>78</v>
      </c>
      <c r="U2048" s="7">
        <v>111</v>
      </c>
      <c r="V2048" s="7">
        <v>66</v>
      </c>
      <c r="W2048" s="7">
        <v>75</v>
      </c>
      <c r="X2048" s="7">
        <v>147</v>
      </c>
      <c r="Y2048" s="7">
        <v>87</v>
      </c>
      <c r="Z2048" s="109">
        <v>787</v>
      </c>
      <c r="AA2048" s="109">
        <v>90</v>
      </c>
      <c r="AB2048" s="109">
        <v>184</v>
      </c>
      <c r="AC2048" s="109">
        <v>138</v>
      </c>
      <c r="AD2048" s="109">
        <v>39</v>
      </c>
      <c r="AE2048" s="109">
        <v>246</v>
      </c>
      <c r="AF2048" s="109">
        <v>10</v>
      </c>
      <c r="AG2048" s="109">
        <v>23</v>
      </c>
      <c r="AH2048" s="109">
        <v>18</v>
      </c>
    </row>
    <row r="2049" spans="1:34">
      <c r="A2049" s="27">
        <v>44348</v>
      </c>
      <c r="B2049" s="7" t="s">
        <v>1760</v>
      </c>
      <c r="C2049" s="7" t="s">
        <v>1151</v>
      </c>
      <c r="D2049" s="7" t="s">
        <v>734</v>
      </c>
      <c r="E2049" s="7" t="s">
        <v>1861</v>
      </c>
      <c r="F2049" s="127">
        <v>1563</v>
      </c>
      <c r="G2049" s="109">
        <v>488</v>
      </c>
      <c r="H2049" s="109">
        <v>118</v>
      </c>
      <c r="I2049" s="7" t="s">
        <v>99</v>
      </c>
      <c r="J2049" s="109">
        <v>219</v>
      </c>
      <c r="K2049" s="7" t="s">
        <v>99</v>
      </c>
      <c r="L2049" s="7" t="s">
        <v>99</v>
      </c>
      <c r="M2049" s="7" t="s">
        <v>99</v>
      </c>
      <c r="N2049" s="7" t="s">
        <v>99</v>
      </c>
      <c r="O2049" s="7" t="s">
        <v>99</v>
      </c>
      <c r="P2049" s="7">
        <v>23</v>
      </c>
      <c r="Q2049" s="7">
        <v>17</v>
      </c>
      <c r="R2049" s="7">
        <v>85</v>
      </c>
      <c r="S2049" s="7">
        <v>38</v>
      </c>
      <c r="T2049" s="7">
        <v>27</v>
      </c>
      <c r="U2049" s="7">
        <v>74</v>
      </c>
      <c r="V2049" s="7">
        <v>43</v>
      </c>
      <c r="W2049" s="7">
        <v>34</v>
      </c>
      <c r="X2049" s="7">
        <v>55</v>
      </c>
      <c r="Y2049" s="7">
        <v>37</v>
      </c>
      <c r="Z2049" s="109">
        <v>370</v>
      </c>
      <c r="AA2049" s="109">
        <v>42</v>
      </c>
      <c r="AB2049" s="109">
        <v>134</v>
      </c>
      <c r="AC2049" s="109">
        <v>40</v>
      </c>
      <c r="AD2049" s="109">
        <v>19</v>
      </c>
      <c r="AE2049" s="109">
        <v>103</v>
      </c>
      <c r="AF2049" s="109">
        <v>10</v>
      </c>
      <c r="AG2049" s="109">
        <v>13</v>
      </c>
      <c r="AH2049" s="109">
        <v>7</v>
      </c>
    </row>
    <row r="2050" spans="1:34">
      <c r="A2050" s="27">
        <v>44348</v>
      </c>
      <c r="B2050" s="7" t="s">
        <v>1760</v>
      </c>
      <c r="C2050" s="7" t="s">
        <v>1151</v>
      </c>
      <c r="D2050" s="7" t="s">
        <v>734</v>
      </c>
      <c r="E2050" s="7" t="s">
        <v>1862</v>
      </c>
      <c r="F2050" s="127">
        <v>1477</v>
      </c>
      <c r="G2050" s="109">
        <v>429</v>
      </c>
      <c r="H2050" s="109">
        <v>110</v>
      </c>
      <c r="I2050" s="7" t="s">
        <v>99</v>
      </c>
      <c r="J2050" s="109">
        <v>167</v>
      </c>
      <c r="K2050" s="7" t="s">
        <v>99</v>
      </c>
      <c r="L2050" s="7" t="s">
        <v>99</v>
      </c>
      <c r="M2050" s="7" t="s">
        <v>99</v>
      </c>
      <c r="N2050" s="7" t="s">
        <v>99</v>
      </c>
      <c r="O2050" s="7" t="s">
        <v>99</v>
      </c>
      <c r="P2050" s="7">
        <v>49</v>
      </c>
      <c r="Q2050" s="7">
        <v>14</v>
      </c>
      <c r="R2050" s="7">
        <v>80</v>
      </c>
      <c r="S2050" s="7">
        <v>39</v>
      </c>
      <c r="T2050" s="7">
        <v>51</v>
      </c>
      <c r="U2050" s="7">
        <v>37</v>
      </c>
      <c r="V2050" s="7">
        <v>23</v>
      </c>
      <c r="W2050" s="7">
        <v>41</v>
      </c>
      <c r="X2050" s="7">
        <v>92</v>
      </c>
      <c r="Y2050" s="7">
        <v>50</v>
      </c>
      <c r="Z2050" s="109">
        <v>391</v>
      </c>
      <c r="AA2050" s="109">
        <v>48</v>
      </c>
      <c r="AB2050" s="109">
        <v>50</v>
      </c>
      <c r="AC2050" s="109">
        <v>98</v>
      </c>
      <c r="AD2050" s="109">
        <v>20</v>
      </c>
      <c r="AE2050" s="111">
        <v>143</v>
      </c>
      <c r="AF2050" s="111">
        <v>0</v>
      </c>
      <c r="AG2050" s="111">
        <v>10</v>
      </c>
      <c r="AH2050" s="109">
        <v>11</v>
      </c>
    </row>
    <row r="2051" spans="1:34" ht="14.25" customHeight="1">
      <c r="A2051" s="27">
        <v>44348</v>
      </c>
      <c r="B2051" s="7" t="s">
        <v>1760</v>
      </c>
      <c r="C2051" s="7" t="s">
        <v>1863</v>
      </c>
      <c r="D2051" s="7" t="s">
        <v>734</v>
      </c>
      <c r="E2051" s="7" t="s">
        <v>1843</v>
      </c>
      <c r="F2051" s="109">
        <v>94</v>
      </c>
      <c r="G2051" s="109">
        <v>40</v>
      </c>
      <c r="H2051" s="109">
        <v>6</v>
      </c>
      <c r="I2051" s="7" t="s">
        <v>99</v>
      </c>
      <c r="J2051" s="109">
        <v>9</v>
      </c>
      <c r="K2051" s="7" t="s">
        <v>99</v>
      </c>
      <c r="L2051" s="7" t="s">
        <v>99</v>
      </c>
      <c r="M2051" s="7" t="s">
        <v>99</v>
      </c>
      <c r="N2051" s="7" t="s">
        <v>99</v>
      </c>
      <c r="O2051" s="7" t="s">
        <v>99</v>
      </c>
      <c r="P2051" s="7">
        <v>5</v>
      </c>
      <c r="Q2051" s="7">
        <v>3</v>
      </c>
      <c r="R2051" s="7">
        <v>6</v>
      </c>
      <c r="S2051" s="7">
        <v>3</v>
      </c>
      <c r="T2051" s="7">
        <v>5</v>
      </c>
      <c r="U2051" s="7">
        <v>2</v>
      </c>
      <c r="V2051" s="7">
        <v>3</v>
      </c>
      <c r="W2051" s="7">
        <v>4</v>
      </c>
      <c r="X2051" s="7">
        <v>2</v>
      </c>
      <c r="Y2051" s="7">
        <v>2</v>
      </c>
      <c r="Z2051" s="109">
        <v>24</v>
      </c>
      <c r="AA2051" s="109">
        <v>4</v>
      </c>
      <c r="AB2051" s="109">
        <v>5</v>
      </c>
      <c r="AC2051" s="109">
        <v>2</v>
      </c>
      <c r="AD2051" s="109">
        <v>2</v>
      </c>
      <c r="AE2051" s="111">
        <v>0</v>
      </c>
      <c r="AF2051" s="111">
        <v>0</v>
      </c>
      <c r="AG2051" s="111">
        <v>0</v>
      </c>
      <c r="AH2051" s="109">
        <v>2</v>
      </c>
    </row>
    <row r="2052" spans="1:34" ht="14.25" customHeight="1">
      <c r="A2052" s="27">
        <v>44348</v>
      </c>
      <c r="B2052" s="7" t="s">
        <v>1760</v>
      </c>
      <c r="C2052" s="7" t="s">
        <v>1863</v>
      </c>
      <c r="D2052" s="7" t="s">
        <v>734</v>
      </c>
      <c r="E2052" s="7" t="s">
        <v>943</v>
      </c>
      <c r="F2052" s="109">
        <v>318</v>
      </c>
      <c r="G2052" s="109">
        <v>87</v>
      </c>
      <c r="H2052" s="109">
        <v>14</v>
      </c>
      <c r="I2052" s="7" t="s">
        <v>99</v>
      </c>
      <c r="J2052" s="109">
        <v>18</v>
      </c>
      <c r="K2052" s="7" t="s">
        <v>99</v>
      </c>
      <c r="L2052" s="7" t="s">
        <v>99</v>
      </c>
      <c r="M2052" s="7" t="s">
        <v>99</v>
      </c>
      <c r="N2052" s="7" t="s">
        <v>99</v>
      </c>
      <c r="O2052" s="7" t="s">
        <v>99</v>
      </c>
      <c r="P2052" s="7">
        <v>12</v>
      </c>
      <c r="Q2052" s="7">
        <v>5</v>
      </c>
      <c r="R2052" s="7">
        <v>8</v>
      </c>
      <c r="S2052" s="7">
        <v>38</v>
      </c>
      <c r="T2052" s="7">
        <v>46</v>
      </c>
      <c r="U2052" s="7">
        <v>4</v>
      </c>
      <c r="V2052" s="7">
        <v>11</v>
      </c>
      <c r="W2052" s="7">
        <v>24</v>
      </c>
      <c r="X2052" s="7">
        <v>5</v>
      </c>
      <c r="Y2052" s="7">
        <v>35</v>
      </c>
      <c r="Z2052" s="109">
        <v>137</v>
      </c>
      <c r="AA2052" s="109">
        <v>19</v>
      </c>
      <c r="AB2052" s="109">
        <v>19</v>
      </c>
      <c r="AC2052" s="109">
        <v>6</v>
      </c>
      <c r="AD2052" s="109">
        <v>15</v>
      </c>
      <c r="AE2052" s="111">
        <v>0</v>
      </c>
      <c r="AF2052" s="111">
        <v>0</v>
      </c>
      <c r="AG2052" s="111">
        <v>0</v>
      </c>
      <c r="AH2052" s="109">
        <v>3</v>
      </c>
    </row>
    <row r="2053" spans="1:34" ht="14.25" customHeight="1">
      <c r="A2053" s="27">
        <v>44348</v>
      </c>
      <c r="B2053" s="7" t="s">
        <v>1760</v>
      </c>
      <c r="C2053" s="7" t="s">
        <v>1863</v>
      </c>
      <c r="D2053" s="7" t="s">
        <v>734</v>
      </c>
      <c r="E2053" s="7" t="s">
        <v>1861</v>
      </c>
      <c r="F2053" s="109">
        <v>141</v>
      </c>
      <c r="G2053" s="109">
        <v>45</v>
      </c>
      <c r="H2053" s="109">
        <v>4</v>
      </c>
      <c r="I2053" s="7" t="s">
        <v>99</v>
      </c>
      <c r="J2053" s="109">
        <v>14</v>
      </c>
      <c r="K2053" s="7" t="s">
        <v>99</v>
      </c>
      <c r="L2053" s="7" t="s">
        <v>99</v>
      </c>
      <c r="M2053" s="7" t="s">
        <v>99</v>
      </c>
      <c r="N2053" s="7" t="s">
        <v>99</v>
      </c>
      <c r="O2053" s="7" t="s">
        <v>99</v>
      </c>
      <c r="P2053" s="7">
        <v>5</v>
      </c>
      <c r="Q2053" s="7">
        <v>3</v>
      </c>
      <c r="R2053" s="7">
        <v>4</v>
      </c>
      <c r="S2053" s="7">
        <v>17</v>
      </c>
      <c r="T2053" s="7">
        <v>18</v>
      </c>
      <c r="U2053" s="7">
        <v>2</v>
      </c>
      <c r="V2053" s="7">
        <v>3</v>
      </c>
      <c r="W2053" s="7">
        <v>17</v>
      </c>
      <c r="X2053" s="7">
        <v>5</v>
      </c>
      <c r="Y2053" s="7">
        <v>12</v>
      </c>
      <c r="Z2053" s="109">
        <v>46</v>
      </c>
      <c r="AA2053" s="109">
        <v>8</v>
      </c>
      <c r="AB2053" s="109">
        <v>13</v>
      </c>
      <c r="AC2053" s="109">
        <v>3</v>
      </c>
      <c r="AD2053" s="109">
        <v>6</v>
      </c>
      <c r="AE2053" s="111">
        <v>0</v>
      </c>
      <c r="AF2053" s="111">
        <v>0</v>
      </c>
      <c r="AG2053" s="111">
        <v>0</v>
      </c>
      <c r="AH2053" s="109">
        <v>2</v>
      </c>
    </row>
    <row r="2054" spans="1:34" ht="14.25" customHeight="1">
      <c r="A2054" s="27">
        <v>44348</v>
      </c>
      <c r="B2054" s="7" t="s">
        <v>1760</v>
      </c>
      <c r="C2054" s="7" t="s">
        <v>1863</v>
      </c>
      <c r="D2054" s="7" t="s">
        <v>734</v>
      </c>
      <c r="E2054" s="7" t="s">
        <v>1862</v>
      </c>
      <c r="F2054" s="109">
        <v>177</v>
      </c>
      <c r="G2054" s="109">
        <v>42</v>
      </c>
      <c r="H2054" s="109">
        <v>10</v>
      </c>
      <c r="I2054" s="7" t="s">
        <v>99</v>
      </c>
      <c r="J2054" s="109">
        <v>4</v>
      </c>
      <c r="K2054" s="7" t="s">
        <v>99</v>
      </c>
      <c r="L2054" s="7" t="s">
        <v>99</v>
      </c>
      <c r="M2054" s="7" t="s">
        <v>99</v>
      </c>
      <c r="N2054" s="7" t="s">
        <v>99</v>
      </c>
      <c r="O2054" s="7" t="s">
        <v>99</v>
      </c>
      <c r="P2054" s="7">
        <v>7</v>
      </c>
      <c r="Q2054" s="7">
        <v>2</v>
      </c>
      <c r="R2054" s="7">
        <v>4</v>
      </c>
      <c r="S2054" s="7">
        <v>21</v>
      </c>
      <c r="T2054" s="7">
        <v>28</v>
      </c>
      <c r="U2054" s="7">
        <v>2</v>
      </c>
      <c r="V2054" s="7">
        <v>8</v>
      </c>
      <c r="W2054" s="7">
        <v>7</v>
      </c>
      <c r="X2054" s="7">
        <v>0</v>
      </c>
      <c r="Y2054" s="7">
        <v>23</v>
      </c>
      <c r="Z2054" s="109">
        <v>91</v>
      </c>
      <c r="AA2054" s="109">
        <v>11</v>
      </c>
      <c r="AB2054" s="109">
        <v>6</v>
      </c>
      <c r="AC2054" s="109">
        <v>3</v>
      </c>
      <c r="AD2054" s="109">
        <v>9</v>
      </c>
      <c r="AE2054" s="111">
        <v>0</v>
      </c>
      <c r="AF2054" s="111">
        <v>0</v>
      </c>
      <c r="AG2054" s="111">
        <v>0</v>
      </c>
      <c r="AH2054" s="109">
        <v>1</v>
      </c>
    </row>
    <row r="2055" spans="1:34" ht="14.25" customHeight="1">
      <c r="A2055" s="27">
        <v>44348</v>
      </c>
      <c r="B2055" s="7" t="s">
        <v>1760</v>
      </c>
      <c r="C2055" s="7" t="s">
        <v>1865</v>
      </c>
      <c r="D2055" s="7" t="s">
        <v>734</v>
      </c>
      <c r="E2055" s="7" t="s">
        <v>1843</v>
      </c>
      <c r="F2055" s="109">
        <v>228</v>
      </c>
      <c r="G2055" s="109">
        <v>65</v>
      </c>
      <c r="H2055" s="109">
        <v>17</v>
      </c>
      <c r="I2055" s="7" t="s">
        <v>99</v>
      </c>
      <c r="J2055" s="109">
        <v>47</v>
      </c>
      <c r="K2055" s="7" t="s">
        <v>99</v>
      </c>
      <c r="L2055" s="7" t="s">
        <v>99</v>
      </c>
      <c r="M2055" s="7" t="s">
        <v>99</v>
      </c>
      <c r="N2055" s="7" t="s">
        <v>99</v>
      </c>
      <c r="O2055" s="7" t="s">
        <v>99</v>
      </c>
      <c r="P2055" s="7">
        <v>5</v>
      </c>
      <c r="Q2055" s="7">
        <v>3</v>
      </c>
      <c r="R2055" s="7">
        <v>10</v>
      </c>
      <c r="S2055" s="7">
        <v>8</v>
      </c>
      <c r="T2055" s="7">
        <v>6</v>
      </c>
      <c r="U2055" s="7">
        <v>6</v>
      </c>
      <c r="V2055" s="7">
        <v>10</v>
      </c>
      <c r="W2055" s="7">
        <v>2</v>
      </c>
      <c r="X2055" s="7">
        <v>10</v>
      </c>
      <c r="Y2055" s="7">
        <v>9</v>
      </c>
      <c r="Z2055" s="109">
        <v>62</v>
      </c>
      <c r="AA2055" s="109">
        <v>6</v>
      </c>
      <c r="AB2055" s="109">
        <v>8</v>
      </c>
      <c r="AC2055" s="109">
        <v>6</v>
      </c>
      <c r="AD2055" s="109">
        <v>2</v>
      </c>
      <c r="AE2055" s="111">
        <v>10</v>
      </c>
      <c r="AF2055" s="111">
        <v>1</v>
      </c>
      <c r="AG2055" s="111">
        <v>2</v>
      </c>
      <c r="AH2055" s="109">
        <v>2</v>
      </c>
    </row>
    <row r="2056" spans="1:34" ht="14.25" customHeight="1">
      <c r="A2056" s="27">
        <v>44348</v>
      </c>
      <c r="B2056" s="7" t="s">
        <v>1760</v>
      </c>
      <c r="C2056" s="7" t="s">
        <v>1865</v>
      </c>
      <c r="D2056" s="7" t="s">
        <v>734</v>
      </c>
      <c r="E2056" s="7" t="s">
        <v>943</v>
      </c>
      <c r="F2056" s="127">
        <v>2748</v>
      </c>
      <c r="G2056" s="109">
        <v>830</v>
      </c>
      <c r="H2056" s="109">
        <v>214</v>
      </c>
      <c r="I2056" s="7" t="s">
        <v>99</v>
      </c>
      <c r="J2056" s="109">
        <v>368</v>
      </c>
      <c r="K2056" s="7" t="s">
        <v>99</v>
      </c>
      <c r="L2056" s="7" t="s">
        <v>99</v>
      </c>
      <c r="M2056" s="7" t="s">
        <v>99</v>
      </c>
      <c r="N2056" s="7" t="s">
        <v>99</v>
      </c>
      <c r="O2056" s="7" t="s">
        <v>99</v>
      </c>
      <c r="P2056" s="7">
        <v>60</v>
      </c>
      <c r="Q2056" s="7">
        <v>26</v>
      </c>
      <c r="R2056" s="7">
        <v>157</v>
      </c>
      <c r="S2056" s="7">
        <v>39</v>
      </c>
      <c r="T2056" s="7">
        <v>32</v>
      </c>
      <c r="U2056" s="7">
        <v>107</v>
      </c>
      <c r="V2056" s="7">
        <v>55</v>
      </c>
      <c r="W2056" s="7">
        <v>51</v>
      </c>
      <c r="X2056" s="7">
        <v>142</v>
      </c>
      <c r="Y2056" s="7">
        <v>52</v>
      </c>
      <c r="Z2056" s="109">
        <v>650</v>
      </c>
      <c r="AA2056" s="109">
        <v>71</v>
      </c>
      <c r="AB2056" s="109">
        <v>165</v>
      </c>
      <c r="AC2056" s="109">
        <v>132</v>
      </c>
      <c r="AD2056" s="109">
        <v>24</v>
      </c>
      <c r="AE2056" s="111">
        <v>246</v>
      </c>
      <c r="AF2056" s="111">
        <v>10</v>
      </c>
      <c r="AG2056" s="111">
        <v>23</v>
      </c>
      <c r="AH2056" s="109">
        <v>15</v>
      </c>
    </row>
    <row r="2057" spans="1:34" ht="14.25" customHeight="1">
      <c r="A2057" s="27">
        <v>44348</v>
      </c>
      <c r="B2057" s="7" t="s">
        <v>1760</v>
      </c>
      <c r="C2057" s="7" t="s">
        <v>1865</v>
      </c>
      <c r="D2057" s="7" t="s">
        <v>734</v>
      </c>
      <c r="E2057" s="7" t="s">
        <v>1861</v>
      </c>
      <c r="F2057" s="127">
        <v>1422</v>
      </c>
      <c r="G2057" s="109">
        <v>443</v>
      </c>
      <c r="H2057" s="109">
        <v>114</v>
      </c>
      <c r="I2057" s="7" t="s">
        <v>99</v>
      </c>
      <c r="J2057" s="109">
        <v>205</v>
      </c>
      <c r="K2057" s="7" t="s">
        <v>99</v>
      </c>
      <c r="L2057" s="7" t="s">
        <v>99</v>
      </c>
      <c r="M2057" s="7" t="s">
        <v>99</v>
      </c>
      <c r="N2057" s="7" t="s">
        <v>99</v>
      </c>
      <c r="O2057" s="7" t="s">
        <v>99</v>
      </c>
      <c r="P2057" s="7">
        <v>18</v>
      </c>
      <c r="Q2057" s="7">
        <v>14</v>
      </c>
      <c r="R2057" s="7">
        <v>81</v>
      </c>
      <c r="S2057" s="7">
        <v>21</v>
      </c>
      <c r="T2057" s="7">
        <v>9</v>
      </c>
      <c r="U2057" s="7">
        <v>72</v>
      </c>
      <c r="V2057" s="7">
        <v>40</v>
      </c>
      <c r="W2057" s="7">
        <v>17</v>
      </c>
      <c r="X2057" s="7">
        <v>50</v>
      </c>
      <c r="Y2057" s="7">
        <v>25</v>
      </c>
      <c r="Z2057" s="109">
        <v>324</v>
      </c>
      <c r="AA2057" s="109">
        <v>34</v>
      </c>
      <c r="AB2057" s="109">
        <v>121</v>
      </c>
      <c r="AC2057" s="109">
        <v>37</v>
      </c>
      <c r="AD2057" s="109">
        <v>13</v>
      </c>
      <c r="AE2057" s="111">
        <v>103</v>
      </c>
      <c r="AF2057" s="111">
        <v>10</v>
      </c>
      <c r="AG2057" s="111">
        <v>13</v>
      </c>
      <c r="AH2057" s="109">
        <v>5</v>
      </c>
    </row>
    <row r="2058" spans="1:34" ht="14.25" customHeight="1">
      <c r="A2058" s="27">
        <v>44348</v>
      </c>
      <c r="B2058" s="7" t="s">
        <v>1760</v>
      </c>
      <c r="C2058" s="7" t="s">
        <v>1865</v>
      </c>
      <c r="D2058" s="7" t="s">
        <v>734</v>
      </c>
      <c r="E2058" s="7" t="s">
        <v>1862</v>
      </c>
      <c r="F2058" s="127">
        <v>1300</v>
      </c>
      <c r="G2058" s="109">
        <v>387</v>
      </c>
      <c r="H2058" s="109">
        <v>100</v>
      </c>
      <c r="I2058" s="7" t="s">
        <v>99</v>
      </c>
      <c r="J2058" s="109">
        <v>163</v>
      </c>
      <c r="K2058" s="7" t="s">
        <v>99</v>
      </c>
      <c r="L2058" s="7" t="s">
        <v>99</v>
      </c>
      <c r="M2058" s="7" t="s">
        <v>99</v>
      </c>
      <c r="N2058" s="7" t="s">
        <v>99</v>
      </c>
      <c r="O2058" s="7" t="s">
        <v>99</v>
      </c>
      <c r="P2058" s="7">
        <v>42</v>
      </c>
      <c r="Q2058" s="7">
        <v>12</v>
      </c>
      <c r="R2058" s="7">
        <v>76</v>
      </c>
      <c r="S2058" s="7">
        <v>18</v>
      </c>
      <c r="T2058" s="7">
        <v>23</v>
      </c>
      <c r="U2058" s="7">
        <v>35</v>
      </c>
      <c r="V2058" s="7">
        <v>15</v>
      </c>
      <c r="W2058" s="7">
        <v>34</v>
      </c>
      <c r="X2058" s="7">
        <v>92</v>
      </c>
      <c r="Y2058" s="7">
        <v>27</v>
      </c>
      <c r="Z2058" s="109">
        <v>300</v>
      </c>
      <c r="AA2058" s="109">
        <v>37</v>
      </c>
      <c r="AB2058" s="109">
        <v>44</v>
      </c>
      <c r="AC2058" s="109">
        <v>95</v>
      </c>
      <c r="AD2058" s="109">
        <v>11</v>
      </c>
      <c r="AE2058" s="111">
        <v>143</v>
      </c>
      <c r="AF2058" s="111">
        <v>0</v>
      </c>
      <c r="AG2058" s="111">
        <v>10</v>
      </c>
      <c r="AH2058" s="109">
        <v>10</v>
      </c>
    </row>
    <row r="2059" spans="1:34" ht="14.25" customHeight="1">
      <c r="A2059" s="27">
        <v>44348</v>
      </c>
      <c r="B2059" s="7" t="s">
        <v>1760</v>
      </c>
      <c r="C2059" s="7" t="s">
        <v>1865</v>
      </c>
      <c r="D2059" s="7" t="s">
        <v>1866</v>
      </c>
      <c r="E2059" s="7" t="s">
        <v>1843</v>
      </c>
      <c r="F2059" s="109">
        <v>222</v>
      </c>
      <c r="G2059" s="109">
        <v>62</v>
      </c>
      <c r="H2059" s="109">
        <v>17</v>
      </c>
      <c r="I2059" s="7" t="s">
        <v>99</v>
      </c>
      <c r="J2059" s="109">
        <v>46</v>
      </c>
      <c r="K2059" s="7" t="s">
        <v>99</v>
      </c>
      <c r="L2059" s="7" t="s">
        <v>99</v>
      </c>
      <c r="M2059" s="7" t="s">
        <v>99</v>
      </c>
      <c r="N2059" s="7" t="s">
        <v>99</v>
      </c>
      <c r="O2059" s="7" t="s">
        <v>99</v>
      </c>
      <c r="P2059" s="7">
        <v>3</v>
      </c>
      <c r="Q2059" s="7">
        <v>3</v>
      </c>
      <c r="R2059" s="7">
        <v>10</v>
      </c>
      <c r="S2059" s="7">
        <v>8</v>
      </c>
      <c r="T2059" s="7">
        <v>6</v>
      </c>
      <c r="U2059" s="7">
        <v>6</v>
      </c>
      <c r="V2059" s="7">
        <v>10</v>
      </c>
      <c r="W2059" s="7">
        <v>2</v>
      </c>
      <c r="X2059" s="7">
        <v>10</v>
      </c>
      <c r="Y2059" s="7">
        <v>9</v>
      </c>
      <c r="Z2059" s="109">
        <v>60</v>
      </c>
      <c r="AA2059" s="109">
        <v>6</v>
      </c>
      <c r="AB2059" s="109">
        <v>8</v>
      </c>
      <c r="AC2059" s="109">
        <v>6</v>
      </c>
      <c r="AD2059" s="109">
        <v>2</v>
      </c>
      <c r="AE2059" s="111">
        <v>10</v>
      </c>
      <c r="AF2059" s="111">
        <v>1</v>
      </c>
      <c r="AG2059" s="111">
        <v>2</v>
      </c>
      <c r="AH2059" s="109">
        <v>2</v>
      </c>
    </row>
    <row r="2060" spans="1:34" ht="14.25" customHeight="1">
      <c r="A2060" s="27">
        <v>44348</v>
      </c>
      <c r="B2060" s="7" t="s">
        <v>1760</v>
      </c>
      <c r="C2060" s="7" t="s">
        <v>1865</v>
      </c>
      <c r="D2060" s="7" t="s">
        <v>1866</v>
      </c>
      <c r="E2060" s="7" t="s">
        <v>943</v>
      </c>
      <c r="F2060" s="127">
        <v>2632</v>
      </c>
      <c r="G2060" s="109">
        <v>775</v>
      </c>
      <c r="H2060" s="109">
        <v>214</v>
      </c>
      <c r="I2060" s="7" t="s">
        <v>99</v>
      </c>
      <c r="J2060" s="109">
        <v>364</v>
      </c>
      <c r="K2060" s="7" t="s">
        <v>99</v>
      </c>
      <c r="L2060" s="7" t="s">
        <v>99</v>
      </c>
      <c r="M2060" s="7" t="s">
        <v>99</v>
      </c>
      <c r="N2060" s="7" t="s">
        <v>99</v>
      </c>
      <c r="O2060" s="7" t="s">
        <v>99</v>
      </c>
      <c r="P2060" s="7">
        <v>24</v>
      </c>
      <c r="Q2060" s="7">
        <v>26</v>
      </c>
      <c r="R2060" s="7">
        <v>157</v>
      </c>
      <c r="S2060" s="7">
        <v>39</v>
      </c>
      <c r="T2060" s="7">
        <v>32</v>
      </c>
      <c r="U2060" s="7">
        <v>107</v>
      </c>
      <c r="V2060" s="7">
        <v>55</v>
      </c>
      <c r="W2060" s="7">
        <v>51</v>
      </c>
      <c r="X2060" s="7">
        <v>142</v>
      </c>
      <c r="Y2060" s="7">
        <v>52</v>
      </c>
      <c r="Z2060" s="109">
        <v>593</v>
      </c>
      <c r="AA2060" s="109">
        <v>71</v>
      </c>
      <c r="AB2060" s="109">
        <v>165</v>
      </c>
      <c r="AC2060" s="109">
        <v>132</v>
      </c>
      <c r="AD2060" s="109">
        <v>24</v>
      </c>
      <c r="AE2060" s="111">
        <v>246</v>
      </c>
      <c r="AF2060" s="111">
        <v>10</v>
      </c>
      <c r="AG2060" s="111">
        <v>23</v>
      </c>
      <c r="AH2060" s="109">
        <v>15</v>
      </c>
    </row>
    <row r="2061" spans="1:34" ht="14.25" customHeight="1">
      <c r="A2061" s="27">
        <v>44348</v>
      </c>
      <c r="B2061" s="7" t="s">
        <v>1760</v>
      </c>
      <c r="C2061" s="7" t="s">
        <v>1865</v>
      </c>
      <c r="D2061" s="7" t="s">
        <v>1866</v>
      </c>
      <c r="E2061" s="7" t="s">
        <v>1861</v>
      </c>
      <c r="F2061" s="127">
        <v>1398</v>
      </c>
      <c r="G2061" s="109">
        <v>431</v>
      </c>
      <c r="H2061" s="109">
        <v>114</v>
      </c>
      <c r="I2061" s="7" t="s">
        <v>99</v>
      </c>
      <c r="J2061" s="109">
        <v>205</v>
      </c>
      <c r="K2061" s="7" t="s">
        <v>99</v>
      </c>
      <c r="L2061" s="7" t="s">
        <v>99</v>
      </c>
      <c r="M2061" s="7" t="s">
        <v>99</v>
      </c>
      <c r="N2061" s="7" t="s">
        <v>99</v>
      </c>
      <c r="O2061" s="7" t="s">
        <v>99</v>
      </c>
      <c r="P2061" s="7">
        <v>11</v>
      </c>
      <c r="Q2061" s="7">
        <v>14</v>
      </c>
      <c r="R2061" s="7">
        <v>81</v>
      </c>
      <c r="S2061" s="7">
        <v>21</v>
      </c>
      <c r="T2061" s="7">
        <v>9</v>
      </c>
      <c r="U2061" s="7">
        <v>72</v>
      </c>
      <c r="V2061" s="7">
        <v>40</v>
      </c>
      <c r="W2061" s="7">
        <v>17</v>
      </c>
      <c r="X2061" s="7">
        <v>50</v>
      </c>
      <c r="Y2061" s="7">
        <v>25</v>
      </c>
      <c r="Z2061" s="109">
        <v>312</v>
      </c>
      <c r="AA2061" s="109">
        <v>34</v>
      </c>
      <c r="AB2061" s="109">
        <v>121</v>
      </c>
      <c r="AC2061" s="109">
        <v>37</v>
      </c>
      <c r="AD2061" s="109">
        <v>13</v>
      </c>
      <c r="AE2061" s="111">
        <v>103</v>
      </c>
      <c r="AF2061" s="111">
        <v>10</v>
      </c>
      <c r="AG2061" s="111">
        <v>13</v>
      </c>
      <c r="AH2061" s="109">
        <v>5</v>
      </c>
    </row>
    <row r="2062" spans="1:34" ht="14.25" customHeight="1">
      <c r="A2062" s="27">
        <v>44348</v>
      </c>
      <c r="B2062" s="7" t="s">
        <v>1760</v>
      </c>
      <c r="C2062" s="7" t="s">
        <v>1865</v>
      </c>
      <c r="D2062" s="7" t="s">
        <v>1866</v>
      </c>
      <c r="E2062" s="7" t="s">
        <v>1862</v>
      </c>
      <c r="F2062" s="127">
        <v>1208</v>
      </c>
      <c r="G2062" s="109">
        <v>344</v>
      </c>
      <c r="H2062" s="109">
        <v>100</v>
      </c>
      <c r="I2062" s="7" t="s">
        <v>99</v>
      </c>
      <c r="J2062" s="109">
        <v>159</v>
      </c>
      <c r="K2062" s="7" t="s">
        <v>99</v>
      </c>
      <c r="L2062" s="7" t="s">
        <v>99</v>
      </c>
      <c r="M2062" s="7" t="s">
        <v>99</v>
      </c>
      <c r="N2062" s="7" t="s">
        <v>99</v>
      </c>
      <c r="O2062" s="7" t="s">
        <v>99</v>
      </c>
      <c r="P2062" s="7">
        <v>13</v>
      </c>
      <c r="Q2062" s="7">
        <v>12</v>
      </c>
      <c r="R2062" s="7">
        <v>76</v>
      </c>
      <c r="S2062" s="7">
        <v>18</v>
      </c>
      <c r="T2062" s="7">
        <v>23</v>
      </c>
      <c r="U2062" s="7">
        <v>35</v>
      </c>
      <c r="V2062" s="7">
        <v>15</v>
      </c>
      <c r="W2062" s="7">
        <v>34</v>
      </c>
      <c r="X2062" s="7">
        <v>92</v>
      </c>
      <c r="Y2062" s="7">
        <v>27</v>
      </c>
      <c r="Z2062" s="109">
        <v>255</v>
      </c>
      <c r="AA2062" s="109">
        <v>37</v>
      </c>
      <c r="AB2062" s="109">
        <v>44</v>
      </c>
      <c r="AC2062" s="109">
        <v>95</v>
      </c>
      <c r="AD2062" s="109">
        <v>11</v>
      </c>
      <c r="AE2062" s="111">
        <v>143</v>
      </c>
      <c r="AF2062" s="111">
        <v>0</v>
      </c>
      <c r="AG2062" s="111">
        <v>10</v>
      </c>
      <c r="AH2062" s="109">
        <v>10</v>
      </c>
    </row>
    <row r="2063" spans="1:34" ht="14.25" customHeight="1">
      <c r="A2063" s="27">
        <v>44348</v>
      </c>
      <c r="B2063" s="7" t="s">
        <v>1760</v>
      </c>
      <c r="C2063" s="7" t="s">
        <v>1865</v>
      </c>
      <c r="D2063" s="7" t="s">
        <v>1374</v>
      </c>
      <c r="E2063" s="7" t="s">
        <v>1843</v>
      </c>
      <c r="F2063" s="109">
        <v>6</v>
      </c>
      <c r="G2063" s="109">
        <v>3</v>
      </c>
      <c r="H2063" s="7">
        <v>0</v>
      </c>
      <c r="I2063" s="7" t="s">
        <v>99</v>
      </c>
      <c r="J2063" s="109">
        <v>1</v>
      </c>
      <c r="K2063" s="7" t="s">
        <v>99</v>
      </c>
      <c r="L2063" s="7" t="s">
        <v>99</v>
      </c>
      <c r="M2063" s="7" t="s">
        <v>99</v>
      </c>
      <c r="N2063" s="7" t="s">
        <v>99</v>
      </c>
      <c r="O2063" s="7" t="s">
        <v>99</v>
      </c>
      <c r="P2063" s="7">
        <v>2</v>
      </c>
      <c r="Q2063" s="7">
        <v>0</v>
      </c>
      <c r="R2063" s="7">
        <v>0</v>
      </c>
      <c r="S2063" s="7">
        <v>0</v>
      </c>
      <c r="T2063" s="7">
        <v>0</v>
      </c>
      <c r="U2063" s="7">
        <v>0</v>
      </c>
      <c r="V2063" s="7">
        <v>0</v>
      </c>
      <c r="W2063" s="7">
        <v>0</v>
      </c>
      <c r="X2063" s="7">
        <v>0</v>
      </c>
      <c r="Y2063" s="7">
        <v>0</v>
      </c>
      <c r="Z2063" s="109">
        <v>2</v>
      </c>
      <c r="AA2063" s="7">
        <v>0</v>
      </c>
      <c r="AB2063" s="7">
        <v>0</v>
      </c>
      <c r="AC2063" s="7">
        <v>0</v>
      </c>
      <c r="AD2063" s="7">
        <v>0</v>
      </c>
      <c r="AE2063" s="7">
        <v>0</v>
      </c>
      <c r="AF2063" s="7">
        <v>0</v>
      </c>
      <c r="AG2063" s="7">
        <v>0</v>
      </c>
      <c r="AH2063" s="7">
        <v>0</v>
      </c>
    </row>
    <row r="2064" spans="1:34" ht="14.25" customHeight="1">
      <c r="A2064" s="27">
        <v>44348</v>
      </c>
      <c r="B2064" s="7" t="s">
        <v>1760</v>
      </c>
      <c r="C2064" s="7" t="s">
        <v>1865</v>
      </c>
      <c r="D2064" s="7" t="s">
        <v>1374</v>
      </c>
      <c r="E2064" s="7" t="s">
        <v>943</v>
      </c>
      <c r="F2064" s="109">
        <v>116</v>
      </c>
      <c r="G2064" s="109">
        <v>55</v>
      </c>
      <c r="H2064" s="7">
        <v>0</v>
      </c>
      <c r="I2064" s="7" t="s">
        <v>99</v>
      </c>
      <c r="J2064" s="109">
        <v>4</v>
      </c>
      <c r="K2064" s="7" t="s">
        <v>99</v>
      </c>
      <c r="L2064" s="7" t="s">
        <v>99</v>
      </c>
      <c r="M2064" s="7" t="s">
        <v>99</v>
      </c>
      <c r="N2064" s="7" t="s">
        <v>99</v>
      </c>
      <c r="O2064" s="7" t="s">
        <v>99</v>
      </c>
      <c r="P2064" s="7">
        <v>36</v>
      </c>
      <c r="Q2064" s="7">
        <v>0</v>
      </c>
      <c r="R2064" s="7">
        <v>0</v>
      </c>
      <c r="S2064" s="7">
        <v>0</v>
      </c>
      <c r="T2064" s="7">
        <v>0</v>
      </c>
      <c r="U2064" s="7">
        <v>0</v>
      </c>
      <c r="V2064" s="7">
        <v>0</v>
      </c>
      <c r="W2064" s="7">
        <v>0</v>
      </c>
      <c r="X2064" s="7">
        <v>0</v>
      </c>
      <c r="Y2064" s="7">
        <v>0</v>
      </c>
      <c r="Z2064" s="109">
        <v>57</v>
      </c>
      <c r="AA2064" s="7">
        <v>0</v>
      </c>
      <c r="AB2064" s="7">
        <v>0</v>
      </c>
      <c r="AC2064" s="7">
        <v>0</v>
      </c>
      <c r="AD2064" s="7">
        <v>0</v>
      </c>
      <c r="AE2064" s="7">
        <v>0</v>
      </c>
      <c r="AF2064" s="7">
        <v>0</v>
      </c>
      <c r="AG2064" s="7">
        <v>0</v>
      </c>
      <c r="AH2064" s="7">
        <v>0</v>
      </c>
    </row>
    <row r="2065" spans="1:34" ht="14.25" customHeight="1">
      <c r="A2065" s="27">
        <v>44348</v>
      </c>
      <c r="B2065" s="7" t="s">
        <v>1760</v>
      </c>
      <c r="C2065" s="7" t="s">
        <v>1865</v>
      </c>
      <c r="D2065" s="7" t="s">
        <v>1374</v>
      </c>
      <c r="E2065" s="7" t="s">
        <v>1861</v>
      </c>
      <c r="F2065" s="109">
        <v>24</v>
      </c>
      <c r="G2065" s="109">
        <v>12</v>
      </c>
      <c r="H2065" s="7">
        <v>0</v>
      </c>
      <c r="I2065" s="7" t="s">
        <v>99</v>
      </c>
      <c r="J2065" s="111">
        <v>0</v>
      </c>
      <c r="K2065" s="7" t="s">
        <v>99</v>
      </c>
      <c r="L2065" s="7" t="s">
        <v>99</v>
      </c>
      <c r="M2065" s="7" t="s">
        <v>99</v>
      </c>
      <c r="N2065" s="7" t="s">
        <v>99</v>
      </c>
      <c r="O2065" s="7" t="s">
        <v>99</v>
      </c>
      <c r="P2065" s="7">
        <v>7</v>
      </c>
      <c r="Q2065" s="7">
        <v>0</v>
      </c>
      <c r="R2065" s="7">
        <v>0</v>
      </c>
      <c r="S2065" s="7">
        <v>0</v>
      </c>
      <c r="T2065" s="7">
        <v>0</v>
      </c>
      <c r="U2065" s="7">
        <v>0</v>
      </c>
      <c r="V2065" s="7">
        <v>0</v>
      </c>
      <c r="W2065" s="7">
        <v>0</v>
      </c>
      <c r="X2065" s="7">
        <v>0</v>
      </c>
      <c r="Y2065" s="7">
        <v>0</v>
      </c>
      <c r="Z2065" s="109">
        <v>12</v>
      </c>
      <c r="AA2065" s="7">
        <v>0</v>
      </c>
      <c r="AB2065" s="7">
        <v>0</v>
      </c>
      <c r="AC2065" s="7">
        <v>0</v>
      </c>
      <c r="AD2065" s="7">
        <v>0</v>
      </c>
      <c r="AE2065" s="7">
        <v>0</v>
      </c>
      <c r="AF2065" s="7">
        <v>0</v>
      </c>
      <c r="AG2065" s="7">
        <v>0</v>
      </c>
      <c r="AH2065" s="7">
        <v>0</v>
      </c>
    </row>
    <row r="2066" spans="1:34" ht="14.25" customHeight="1">
      <c r="A2066" s="27">
        <v>44348</v>
      </c>
      <c r="B2066" s="7" t="s">
        <v>1760</v>
      </c>
      <c r="C2066" s="7" t="s">
        <v>1865</v>
      </c>
      <c r="D2066" s="7" t="s">
        <v>1374</v>
      </c>
      <c r="E2066" s="7" t="s">
        <v>1862</v>
      </c>
      <c r="F2066" s="109">
        <v>92</v>
      </c>
      <c r="G2066" s="109">
        <v>43</v>
      </c>
      <c r="H2066" s="7">
        <v>0</v>
      </c>
      <c r="I2066" s="7" t="s">
        <v>99</v>
      </c>
      <c r="J2066" s="109">
        <v>4</v>
      </c>
      <c r="K2066" s="7" t="s">
        <v>99</v>
      </c>
      <c r="L2066" s="7" t="s">
        <v>99</v>
      </c>
      <c r="M2066" s="7" t="s">
        <v>99</v>
      </c>
      <c r="N2066" s="7" t="s">
        <v>99</v>
      </c>
      <c r="O2066" s="7" t="s">
        <v>99</v>
      </c>
      <c r="P2066" s="7">
        <v>29</v>
      </c>
      <c r="Q2066" s="7">
        <v>0</v>
      </c>
      <c r="R2066" s="7">
        <v>0</v>
      </c>
      <c r="S2066" s="7">
        <v>0</v>
      </c>
      <c r="T2066" s="7">
        <v>0</v>
      </c>
      <c r="U2066" s="7">
        <v>0</v>
      </c>
      <c r="V2066" s="7">
        <v>0</v>
      </c>
      <c r="W2066" s="7">
        <v>0</v>
      </c>
      <c r="X2066" s="7">
        <v>0</v>
      </c>
      <c r="Y2066" s="7">
        <v>0</v>
      </c>
      <c r="Z2066" s="109">
        <v>45</v>
      </c>
      <c r="AA2066" s="7">
        <v>0</v>
      </c>
      <c r="AB2066" s="7">
        <v>0</v>
      </c>
      <c r="AC2066" s="7">
        <v>0</v>
      </c>
      <c r="AD2066" s="7">
        <v>0</v>
      </c>
      <c r="AE2066" s="7">
        <v>0</v>
      </c>
      <c r="AF2066" s="7">
        <v>0</v>
      </c>
      <c r="AG2066" s="7">
        <v>0</v>
      </c>
      <c r="AH2066" s="7">
        <v>0</v>
      </c>
    </row>
    <row r="2067" spans="1:34" ht="14.25" customHeight="1">
      <c r="A2067" s="27">
        <v>44348</v>
      </c>
      <c r="B2067" s="7" t="s">
        <v>1760</v>
      </c>
      <c r="C2067" s="7" t="s">
        <v>405</v>
      </c>
      <c r="D2067" s="7" t="s">
        <v>734</v>
      </c>
      <c r="E2067" s="7" t="s">
        <v>1843</v>
      </c>
      <c r="F2067" s="7">
        <v>0</v>
      </c>
      <c r="G2067" s="7">
        <v>0</v>
      </c>
      <c r="H2067" s="7">
        <v>0</v>
      </c>
      <c r="I2067" s="7">
        <v>0</v>
      </c>
      <c r="J2067" s="7">
        <v>0</v>
      </c>
      <c r="K2067" s="7">
        <v>0</v>
      </c>
      <c r="L2067" s="7">
        <v>0</v>
      </c>
      <c r="M2067" s="7">
        <v>0</v>
      </c>
      <c r="N2067" s="7">
        <v>0</v>
      </c>
      <c r="O2067" s="7">
        <v>0</v>
      </c>
      <c r="P2067" s="7">
        <v>0</v>
      </c>
      <c r="Q2067" s="7">
        <v>0</v>
      </c>
      <c r="R2067" s="7">
        <v>0</v>
      </c>
      <c r="S2067" s="7">
        <v>0</v>
      </c>
      <c r="T2067" s="7">
        <v>0</v>
      </c>
      <c r="U2067" s="7">
        <v>0</v>
      </c>
      <c r="V2067" s="7">
        <v>0</v>
      </c>
      <c r="W2067" s="7">
        <v>0</v>
      </c>
      <c r="X2067" s="7">
        <v>0</v>
      </c>
      <c r="Y2067" s="7">
        <v>0</v>
      </c>
      <c r="Z2067" s="7">
        <v>0</v>
      </c>
      <c r="AA2067" s="7">
        <v>0</v>
      </c>
      <c r="AB2067" s="7">
        <v>0</v>
      </c>
      <c r="AC2067" s="7">
        <v>0</v>
      </c>
      <c r="AD2067" s="7">
        <v>0</v>
      </c>
      <c r="AE2067" s="7">
        <v>0</v>
      </c>
      <c r="AF2067" s="7">
        <v>0</v>
      </c>
      <c r="AG2067" s="7">
        <v>0</v>
      </c>
      <c r="AH2067" s="7">
        <v>0</v>
      </c>
    </row>
    <row r="2068" spans="1:34" ht="14.25" customHeight="1">
      <c r="A2068" s="27">
        <v>44348</v>
      </c>
      <c r="B2068" s="7" t="s">
        <v>1760</v>
      </c>
      <c r="C2068" s="7" t="s">
        <v>405</v>
      </c>
      <c r="D2068" s="7" t="s">
        <v>734</v>
      </c>
      <c r="E2068" s="7" t="s">
        <v>943</v>
      </c>
      <c r="F2068" s="7">
        <v>0</v>
      </c>
      <c r="G2068" s="7">
        <v>0</v>
      </c>
      <c r="H2068" s="7">
        <v>0</v>
      </c>
      <c r="I2068" s="7">
        <v>0</v>
      </c>
      <c r="J2068" s="7">
        <v>0</v>
      </c>
      <c r="K2068" s="7">
        <v>0</v>
      </c>
      <c r="L2068" s="7">
        <v>0</v>
      </c>
      <c r="M2068" s="7">
        <v>0</v>
      </c>
      <c r="N2068" s="7">
        <v>0</v>
      </c>
      <c r="O2068" s="7">
        <v>0</v>
      </c>
      <c r="P2068" s="7">
        <v>0</v>
      </c>
      <c r="Q2068" s="7">
        <v>0</v>
      </c>
      <c r="R2068" s="7">
        <v>0</v>
      </c>
      <c r="S2068" s="7">
        <v>0</v>
      </c>
      <c r="T2068" s="7">
        <v>0</v>
      </c>
      <c r="U2068" s="7">
        <v>0</v>
      </c>
      <c r="V2068" s="7">
        <v>0</v>
      </c>
      <c r="W2068" s="7">
        <v>0</v>
      </c>
      <c r="X2068" s="7">
        <v>0</v>
      </c>
      <c r="Y2068" s="7">
        <v>0</v>
      </c>
      <c r="Z2068" s="7">
        <v>0</v>
      </c>
      <c r="AA2068" s="7">
        <v>0</v>
      </c>
      <c r="AB2068" s="7">
        <v>0</v>
      </c>
      <c r="AC2068" s="7">
        <v>0</v>
      </c>
      <c r="AD2068" s="7">
        <v>0</v>
      </c>
      <c r="AE2068" s="7">
        <v>0</v>
      </c>
      <c r="AF2068" s="7">
        <v>0</v>
      </c>
      <c r="AG2068" s="7">
        <v>0</v>
      </c>
      <c r="AH2068" s="7">
        <v>0</v>
      </c>
    </row>
    <row r="2069" spans="1:34" ht="14.25" customHeight="1">
      <c r="A2069" s="27">
        <v>44348</v>
      </c>
      <c r="B2069" s="7" t="s">
        <v>1760</v>
      </c>
      <c r="C2069" s="7" t="s">
        <v>405</v>
      </c>
      <c r="D2069" s="7" t="s">
        <v>734</v>
      </c>
      <c r="E2069" s="7" t="s">
        <v>1861</v>
      </c>
      <c r="F2069" s="7">
        <v>0</v>
      </c>
      <c r="G2069" s="7">
        <v>0</v>
      </c>
      <c r="H2069" s="7">
        <v>0</v>
      </c>
      <c r="I2069" s="7">
        <v>0</v>
      </c>
      <c r="J2069" s="7">
        <v>0</v>
      </c>
      <c r="K2069" s="7">
        <v>0</v>
      </c>
      <c r="L2069" s="7">
        <v>0</v>
      </c>
      <c r="M2069" s="7">
        <v>0</v>
      </c>
      <c r="N2069" s="7">
        <v>0</v>
      </c>
      <c r="O2069" s="7">
        <v>0</v>
      </c>
      <c r="P2069" s="7">
        <v>0</v>
      </c>
      <c r="Q2069" s="7">
        <v>0</v>
      </c>
      <c r="R2069" s="7">
        <v>0</v>
      </c>
      <c r="S2069" s="7">
        <v>0</v>
      </c>
      <c r="T2069" s="7">
        <v>0</v>
      </c>
      <c r="U2069" s="7">
        <v>0</v>
      </c>
      <c r="V2069" s="7">
        <v>0</v>
      </c>
      <c r="W2069" s="7">
        <v>0</v>
      </c>
      <c r="X2069" s="7">
        <v>0</v>
      </c>
      <c r="Y2069" s="7">
        <v>0</v>
      </c>
      <c r="Z2069" s="7">
        <v>0</v>
      </c>
      <c r="AA2069" s="7">
        <v>0</v>
      </c>
      <c r="AB2069" s="7">
        <v>0</v>
      </c>
      <c r="AC2069" s="7">
        <v>0</v>
      </c>
      <c r="AD2069" s="7">
        <v>0</v>
      </c>
      <c r="AE2069" s="7">
        <v>0</v>
      </c>
      <c r="AF2069" s="7">
        <v>0</v>
      </c>
      <c r="AG2069" s="7">
        <v>0</v>
      </c>
      <c r="AH2069" s="7">
        <v>0</v>
      </c>
    </row>
    <row r="2070" spans="1:34" ht="14.25" customHeight="1">
      <c r="A2070" s="27">
        <v>44348</v>
      </c>
      <c r="B2070" s="7" t="s">
        <v>1760</v>
      </c>
      <c r="C2070" s="7" t="s">
        <v>405</v>
      </c>
      <c r="D2070" s="7" t="s">
        <v>734</v>
      </c>
      <c r="E2070" s="7" t="s">
        <v>1862</v>
      </c>
      <c r="F2070" s="7">
        <v>0</v>
      </c>
      <c r="G2070" s="7">
        <v>0</v>
      </c>
      <c r="H2070" s="7">
        <v>0</v>
      </c>
      <c r="I2070" s="7">
        <v>0</v>
      </c>
      <c r="J2070" s="7">
        <v>0</v>
      </c>
      <c r="K2070" s="7">
        <v>0</v>
      </c>
      <c r="L2070" s="7">
        <v>0</v>
      </c>
      <c r="M2070" s="7">
        <v>0</v>
      </c>
      <c r="N2070" s="7">
        <v>0</v>
      </c>
      <c r="O2070" s="7">
        <v>0</v>
      </c>
      <c r="P2070" s="7">
        <v>0</v>
      </c>
      <c r="Q2070" s="7">
        <v>0</v>
      </c>
      <c r="R2070" s="7">
        <v>0</v>
      </c>
      <c r="S2070" s="7">
        <v>0</v>
      </c>
      <c r="T2070" s="7">
        <v>0</v>
      </c>
      <c r="U2070" s="7">
        <v>0</v>
      </c>
      <c r="V2070" s="7">
        <v>0</v>
      </c>
      <c r="W2070" s="7">
        <v>0</v>
      </c>
      <c r="X2070" s="7">
        <v>0</v>
      </c>
      <c r="Y2070" s="7">
        <v>0</v>
      </c>
      <c r="Z2070" s="7">
        <v>0</v>
      </c>
      <c r="AA2070" s="7">
        <v>0</v>
      </c>
      <c r="AB2070" s="7">
        <v>0</v>
      </c>
      <c r="AC2070" s="7">
        <v>0</v>
      </c>
      <c r="AD2070" s="7">
        <v>0</v>
      </c>
      <c r="AE2070" s="7">
        <v>0</v>
      </c>
      <c r="AF2070" s="7">
        <v>0</v>
      </c>
      <c r="AG2070" s="7">
        <v>0</v>
      </c>
      <c r="AH2070" s="7">
        <v>0</v>
      </c>
    </row>
    <row r="2071" spans="1:34">
      <c r="A2071" s="27">
        <v>44348</v>
      </c>
      <c r="B2071" s="7" t="s">
        <v>941</v>
      </c>
      <c r="C2071" s="7" t="s">
        <v>1151</v>
      </c>
      <c r="D2071" s="7" t="s">
        <v>734</v>
      </c>
      <c r="E2071" s="7" t="s">
        <v>1843</v>
      </c>
      <c r="F2071" s="109">
        <v>8</v>
      </c>
      <c r="G2071" s="109">
        <v>2</v>
      </c>
      <c r="H2071" s="109">
        <v>2</v>
      </c>
      <c r="I2071" s="7" t="s">
        <v>99</v>
      </c>
      <c r="J2071" s="109">
        <v>1</v>
      </c>
      <c r="K2071" s="7" t="s">
        <v>99</v>
      </c>
      <c r="L2071" s="7" t="s">
        <v>99</v>
      </c>
      <c r="M2071" s="7" t="s">
        <v>99</v>
      </c>
      <c r="N2071" s="7" t="s">
        <v>99</v>
      </c>
      <c r="O2071" s="7" t="s">
        <v>99</v>
      </c>
      <c r="P2071" s="7">
        <v>0</v>
      </c>
      <c r="Q2071" s="7">
        <v>0</v>
      </c>
      <c r="R2071" s="7">
        <v>0</v>
      </c>
      <c r="S2071" s="7">
        <v>0</v>
      </c>
      <c r="T2071" s="7">
        <v>1</v>
      </c>
      <c r="U2071" s="7">
        <v>0</v>
      </c>
      <c r="V2071" s="7">
        <v>0</v>
      </c>
      <c r="W2071" s="7">
        <v>0</v>
      </c>
      <c r="X2071" s="7">
        <v>0</v>
      </c>
      <c r="Y2071" s="7">
        <v>0</v>
      </c>
      <c r="Z2071" s="109">
        <v>1</v>
      </c>
      <c r="AA2071" s="7">
        <v>0</v>
      </c>
      <c r="AB2071" s="109">
        <v>1</v>
      </c>
      <c r="AC2071" s="111">
        <v>0</v>
      </c>
      <c r="AD2071" s="109">
        <v>1</v>
      </c>
      <c r="AE2071" s="111">
        <v>0</v>
      </c>
      <c r="AF2071" s="111">
        <v>0</v>
      </c>
      <c r="AG2071" s="111">
        <v>0</v>
      </c>
      <c r="AH2071" s="7">
        <v>0</v>
      </c>
    </row>
    <row r="2072" spans="1:34">
      <c r="A2072" s="27">
        <v>44348</v>
      </c>
      <c r="B2072" s="7" t="s">
        <v>941</v>
      </c>
      <c r="C2072" s="7" t="s">
        <v>1151</v>
      </c>
      <c r="D2072" s="7" t="s">
        <v>734</v>
      </c>
      <c r="E2072" s="7" t="s">
        <v>943</v>
      </c>
      <c r="F2072" s="109">
        <v>126</v>
      </c>
      <c r="G2072" s="109">
        <v>36</v>
      </c>
      <c r="H2072" s="109">
        <v>32</v>
      </c>
      <c r="I2072" s="7" t="s">
        <v>99</v>
      </c>
      <c r="J2072" s="109">
        <v>42</v>
      </c>
      <c r="K2072" s="7" t="s">
        <v>99</v>
      </c>
      <c r="L2072" s="7" t="s">
        <v>99</v>
      </c>
      <c r="M2072" s="7" t="s">
        <v>99</v>
      </c>
      <c r="N2072" s="7" t="s">
        <v>99</v>
      </c>
      <c r="O2072" s="7" t="s">
        <v>99</v>
      </c>
      <c r="P2072" s="7">
        <v>0</v>
      </c>
      <c r="Q2072" s="7">
        <v>0</v>
      </c>
      <c r="R2072" s="7">
        <v>0</v>
      </c>
      <c r="S2072" s="7">
        <v>0</v>
      </c>
      <c r="T2072" s="7">
        <v>12</v>
      </c>
      <c r="U2072" s="7">
        <v>0</v>
      </c>
      <c r="V2072" s="7">
        <v>0</v>
      </c>
      <c r="W2072" s="7">
        <v>0</v>
      </c>
      <c r="X2072" s="7">
        <v>0</v>
      </c>
      <c r="Y2072" s="7">
        <v>0</v>
      </c>
      <c r="Z2072" s="109">
        <v>11</v>
      </c>
      <c r="AA2072" s="7">
        <v>0</v>
      </c>
      <c r="AB2072" s="109">
        <v>1</v>
      </c>
      <c r="AC2072" s="111">
        <v>0</v>
      </c>
      <c r="AD2072" s="109">
        <v>4</v>
      </c>
      <c r="AE2072" s="111">
        <v>0</v>
      </c>
      <c r="AF2072" s="111">
        <v>0</v>
      </c>
      <c r="AG2072" s="111">
        <v>0</v>
      </c>
      <c r="AH2072" s="7">
        <v>0</v>
      </c>
    </row>
    <row r="2073" spans="1:34">
      <c r="A2073" s="27">
        <v>44348</v>
      </c>
      <c r="B2073" s="7" t="s">
        <v>941</v>
      </c>
      <c r="C2073" s="7" t="s">
        <v>1151</v>
      </c>
      <c r="D2073" s="7" t="s">
        <v>734</v>
      </c>
      <c r="E2073" s="7" t="s">
        <v>1861</v>
      </c>
      <c r="F2073" s="109">
        <v>28</v>
      </c>
      <c r="G2073" s="109">
        <v>16</v>
      </c>
      <c r="H2073" s="109">
        <v>2</v>
      </c>
      <c r="I2073" s="7" t="s">
        <v>99</v>
      </c>
      <c r="J2073" s="109">
        <v>2</v>
      </c>
      <c r="K2073" s="7" t="s">
        <v>99</v>
      </c>
      <c r="L2073" s="7" t="s">
        <v>99</v>
      </c>
      <c r="M2073" s="7" t="s">
        <v>99</v>
      </c>
      <c r="N2073" s="7" t="s">
        <v>99</v>
      </c>
      <c r="O2073" s="7" t="s">
        <v>99</v>
      </c>
      <c r="P2073" s="7">
        <v>0</v>
      </c>
      <c r="Q2073" s="7">
        <v>0</v>
      </c>
      <c r="R2073" s="7">
        <v>0</v>
      </c>
      <c r="S2073" s="7">
        <v>0</v>
      </c>
      <c r="T2073" s="7">
        <v>6</v>
      </c>
      <c r="U2073" s="7">
        <v>0</v>
      </c>
      <c r="V2073" s="7">
        <v>0</v>
      </c>
      <c r="W2073" s="7">
        <v>0</v>
      </c>
      <c r="X2073" s="7">
        <v>0</v>
      </c>
      <c r="Y2073" s="7">
        <v>0</v>
      </c>
      <c r="Z2073" s="109">
        <v>6</v>
      </c>
      <c r="AA2073" s="7">
        <v>0</v>
      </c>
      <c r="AB2073" s="111">
        <v>0</v>
      </c>
      <c r="AC2073" s="111">
        <v>0</v>
      </c>
      <c r="AD2073" s="109">
        <v>2</v>
      </c>
      <c r="AE2073" s="111">
        <v>0</v>
      </c>
      <c r="AF2073" s="111">
        <v>0</v>
      </c>
      <c r="AG2073" s="111">
        <v>0</v>
      </c>
      <c r="AH2073" s="7">
        <v>0</v>
      </c>
    </row>
    <row r="2074" spans="1:34">
      <c r="A2074" s="27">
        <v>44348</v>
      </c>
      <c r="B2074" s="7" t="s">
        <v>941</v>
      </c>
      <c r="C2074" s="7" t="s">
        <v>1151</v>
      </c>
      <c r="D2074" s="7" t="s">
        <v>734</v>
      </c>
      <c r="E2074" s="7" t="s">
        <v>1862</v>
      </c>
      <c r="F2074" s="109">
        <v>98</v>
      </c>
      <c r="G2074" s="109">
        <v>20</v>
      </c>
      <c r="H2074" s="109">
        <v>30</v>
      </c>
      <c r="I2074" s="7" t="s">
        <v>99</v>
      </c>
      <c r="J2074" s="109">
        <v>40</v>
      </c>
      <c r="K2074" s="7" t="s">
        <v>99</v>
      </c>
      <c r="L2074" s="7" t="s">
        <v>99</v>
      </c>
      <c r="M2074" s="7" t="s">
        <v>99</v>
      </c>
      <c r="N2074" s="7" t="s">
        <v>99</v>
      </c>
      <c r="O2074" s="7" t="s">
        <v>99</v>
      </c>
      <c r="P2074" s="7">
        <v>0</v>
      </c>
      <c r="Q2074" s="7">
        <v>0</v>
      </c>
      <c r="R2074" s="7">
        <v>0</v>
      </c>
      <c r="S2074" s="7">
        <v>0</v>
      </c>
      <c r="T2074" s="7">
        <v>6</v>
      </c>
      <c r="U2074" s="7">
        <v>0</v>
      </c>
      <c r="V2074" s="7">
        <v>0</v>
      </c>
      <c r="W2074" s="7">
        <v>0</v>
      </c>
      <c r="X2074" s="7">
        <v>0</v>
      </c>
      <c r="Y2074" s="7">
        <v>0</v>
      </c>
      <c r="Z2074" s="109">
        <v>5</v>
      </c>
      <c r="AA2074" s="7">
        <v>0</v>
      </c>
      <c r="AB2074" s="111">
        <v>1</v>
      </c>
      <c r="AC2074" s="111">
        <v>0</v>
      </c>
      <c r="AD2074" s="109">
        <v>2</v>
      </c>
      <c r="AE2074" s="111">
        <v>0</v>
      </c>
      <c r="AF2074" s="111">
        <v>0</v>
      </c>
      <c r="AG2074" s="111">
        <v>0</v>
      </c>
      <c r="AH2074" s="7">
        <v>0</v>
      </c>
    </row>
    <row r="2075" spans="1:34" ht="14.25" customHeight="1">
      <c r="A2075" s="27">
        <v>44348</v>
      </c>
      <c r="B2075" s="7" t="s">
        <v>941</v>
      </c>
      <c r="C2075" s="7" t="s">
        <v>1863</v>
      </c>
      <c r="D2075" s="7" t="s">
        <v>734</v>
      </c>
      <c r="E2075" s="7" t="s">
        <v>1843</v>
      </c>
      <c r="F2075" s="7">
        <v>0</v>
      </c>
      <c r="G2075" s="7">
        <v>0</v>
      </c>
      <c r="H2075" s="7">
        <v>0</v>
      </c>
      <c r="I2075" s="7">
        <v>0</v>
      </c>
      <c r="J2075" s="7">
        <v>0</v>
      </c>
      <c r="K2075" s="7">
        <v>0</v>
      </c>
      <c r="L2075" s="7">
        <v>0</v>
      </c>
      <c r="M2075" s="7">
        <v>0</v>
      </c>
      <c r="N2075" s="7">
        <v>0</v>
      </c>
      <c r="O2075" s="7">
        <v>0</v>
      </c>
      <c r="P2075" s="7">
        <v>0</v>
      </c>
      <c r="Q2075" s="7">
        <v>0</v>
      </c>
      <c r="R2075" s="7">
        <v>0</v>
      </c>
      <c r="S2075" s="7">
        <v>0</v>
      </c>
      <c r="T2075" s="7">
        <v>0</v>
      </c>
      <c r="U2075" s="7">
        <v>0</v>
      </c>
      <c r="V2075" s="7">
        <v>0</v>
      </c>
      <c r="W2075" s="7">
        <v>0</v>
      </c>
      <c r="X2075" s="7">
        <v>0</v>
      </c>
      <c r="Y2075" s="7">
        <v>0</v>
      </c>
      <c r="Z2075" s="7">
        <v>0</v>
      </c>
      <c r="AA2075" s="7">
        <v>0</v>
      </c>
      <c r="AB2075" s="111">
        <v>0</v>
      </c>
      <c r="AC2075" s="111">
        <v>0</v>
      </c>
      <c r="AD2075" s="111">
        <v>0</v>
      </c>
      <c r="AE2075" s="111">
        <v>0</v>
      </c>
      <c r="AF2075" s="111">
        <v>0</v>
      </c>
      <c r="AG2075" s="111">
        <v>0</v>
      </c>
      <c r="AH2075" s="7">
        <v>0</v>
      </c>
    </row>
    <row r="2076" spans="1:34" ht="14.25" customHeight="1">
      <c r="A2076" s="27">
        <v>44348</v>
      </c>
      <c r="B2076" s="7" t="s">
        <v>941</v>
      </c>
      <c r="C2076" s="7" t="s">
        <v>1863</v>
      </c>
      <c r="D2076" s="7" t="s">
        <v>734</v>
      </c>
      <c r="E2076" s="7" t="s">
        <v>943</v>
      </c>
      <c r="F2076" s="7">
        <v>0</v>
      </c>
      <c r="G2076" s="7">
        <v>0</v>
      </c>
      <c r="H2076" s="7">
        <v>0</v>
      </c>
      <c r="I2076" s="7">
        <v>0</v>
      </c>
      <c r="J2076" s="7">
        <v>0</v>
      </c>
      <c r="K2076" s="7">
        <v>0</v>
      </c>
      <c r="L2076" s="7">
        <v>0</v>
      </c>
      <c r="M2076" s="7">
        <v>0</v>
      </c>
      <c r="N2076" s="7">
        <v>0</v>
      </c>
      <c r="O2076" s="7">
        <v>0</v>
      </c>
      <c r="P2076" s="7">
        <v>0</v>
      </c>
      <c r="Q2076" s="7">
        <v>0</v>
      </c>
      <c r="R2076" s="7">
        <v>0</v>
      </c>
      <c r="S2076" s="7">
        <v>0</v>
      </c>
      <c r="T2076" s="7">
        <v>0</v>
      </c>
      <c r="U2076" s="7">
        <v>0</v>
      </c>
      <c r="V2076" s="7">
        <v>0</v>
      </c>
      <c r="W2076" s="7">
        <v>0</v>
      </c>
      <c r="X2076" s="7">
        <v>0</v>
      </c>
      <c r="Y2076" s="7">
        <v>0</v>
      </c>
      <c r="Z2076" s="7">
        <v>0</v>
      </c>
      <c r="AA2076" s="7">
        <v>0</v>
      </c>
      <c r="AB2076" s="111">
        <v>0</v>
      </c>
      <c r="AC2076" s="111">
        <v>0</v>
      </c>
      <c r="AD2076" s="111">
        <v>0</v>
      </c>
      <c r="AE2076" s="111">
        <v>0</v>
      </c>
      <c r="AF2076" s="111">
        <v>0</v>
      </c>
      <c r="AG2076" s="111">
        <v>0</v>
      </c>
      <c r="AH2076" s="7">
        <v>0</v>
      </c>
    </row>
    <row r="2077" spans="1:34" ht="14.25" customHeight="1">
      <c r="A2077" s="27">
        <v>44348</v>
      </c>
      <c r="B2077" s="7" t="s">
        <v>941</v>
      </c>
      <c r="C2077" s="7" t="s">
        <v>1863</v>
      </c>
      <c r="D2077" s="7" t="s">
        <v>734</v>
      </c>
      <c r="E2077" s="7" t="s">
        <v>1861</v>
      </c>
      <c r="F2077" s="7">
        <v>0</v>
      </c>
      <c r="G2077" s="7">
        <v>0</v>
      </c>
      <c r="H2077" s="7">
        <v>0</v>
      </c>
      <c r="I2077" s="7">
        <v>0</v>
      </c>
      <c r="J2077" s="7">
        <v>0</v>
      </c>
      <c r="K2077" s="7">
        <v>0</v>
      </c>
      <c r="L2077" s="7">
        <v>0</v>
      </c>
      <c r="M2077" s="7">
        <v>0</v>
      </c>
      <c r="N2077" s="7">
        <v>0</v>
      </c>
      <c r="O2077" s="7">
        <v>0</v>
      </c>
      <c r="P2077" s="7">
        <v>0</v>
      </c>
      <c r="Q2077" s="7">
        <v>0</v>
      </c>
      <c r="R2077" s="7">
        <v>0</v>
      </c>
      <c r="S2077" s="7">
        <v>0</v>
      </c>
      <c r="T2077" s="7">
        <v>0</v>
      </c>
      <c r="U2077" s="7">
        <v>0</v>
      </c>
      <c r="V2077" s="7">
        <v>0</v>
      </c>
      <c r="W2077" s="7">
        <v>0</v>
      </c>
      <c r="X2077" s="7">
        <v>0</v>
      </c>
      <c r="Y2077" s="7">
        <v>0</v>
      </c>
      <c r="Z2077" s="7">
        <v>0</v>
      </c>
      <c r="AA2077" s="7">
        <v>0</v>
      </c>
      <c r="AB2077" s="111">
        <v>0</v>
      </c>
      <c r="AC2077" s="111">
        <v>0</v>
      </c>
      <c r="AD2077" s="111">
        <v>0</v>
      </c>
      <c r="AE2077" s="111">
        <v>0</v>
      </c>
      <c r="AF2077" s="111">
        <v>0</v>
      </c>
      <c r="AG2077" s="111">
        <v>0</v>
      </c>
      <c r="AH2077" s="7">
        <v>0</v>
      </c>
    </row>
    <row r="2078" spans="1:34" ht="14.25" customHeight="1">
      <c r="A2078" s="27">
        <v>44348</v>
      </c>
      <c r="B2078" s="7" t="s">
        <v>941</v>
      </c>
      <c r="C2078" s="7" t="s">
        <v>1863</v>
      </c>
      <c r="D2078" s="7" t="s">
        <v>734</v>
      </c>
      <c r="E2078" s="7" t="s">
        <v>1862</v>
      </c>
      <c r="F2078" s="7">
        <v>0</v>
      </c>
      <c r="G2078" s="7">
        <v>0</v>
      </c>
      <c r="H2078" s="7">
        <v>0</v>
      </c>
      <c r="I2078" s="7">
        <v>0</v>
      </c>
      <c r="J2078" s="7">
        <v>0</v>
      </c>
      <c r="K2078" s="7">
        <v>0</v>
      </c>
      <c r="L2078" s="7">
        <v>0</v>
      </c>
      <c r="M2078" s="7">
        <v>0</v>
      </c>
      <c r="N2078" s="7">
        <v>0</v>
      </c>
      <c r="O2078" s="7">
        <v>0</v>
      </c>
      <c r="P2078" s="7">
        <v>0</v>
      </c>
      <c r="Q2078" s="7">
        <v>0</v>
      </c>
      <c r="R2078" s="7">
        <v>0</v>
      </c>
      <c r="S2078" s="7">
        <v>0</v>
      </c>
      <c r="T2078" s="7">
        <v>0</v>
      </c>
      <c r="U2078" s="7">
        <v>0</v>
      </c>
      <c r="V2078" s="7">
        <v>0</v>
      </c>
      <c r="W2078" s="7">
        <v>0</v>
      </c>
      <c r="X2078" s="7">
        <v>0</v>
      </c>
      <c r="Y2078" s="7">
        <v>0</v>
      </c>
      <c r="Z2078" s="7">
        <v>0</v>
      </c>
      <c r="AA2078" s="7">
        <v>0</v>
      </c>
      <c r="AB2078" s="111">
        <v>0</v>
      </c>
      <c r="AC2078" s="111">
        <v>0</v>
      </c>
      <c r="AD2078" s="111">
        <v>0</v>
      </c>
      <c r="AE2078" s="111">
        <v>0</v>
      </c>
      <c r="AF2078" s="111">
        <v>0</v>
      </c>
      <c r="AG2078" s="111">
        <v>0</v>
      </c>
      <c r="AH2078" s="7">
        <v>0</v>
      </c>
    </row>
    <row r="2079" spans="1:34" ht="14.25" customHeight="1">
      <c r="A2079" s="27">
        <v>44348</v>
      </c>
      <c r="B2079" s="7" t="s">
        <v>941</v>
      </c>
      <c r="C2079" s="7" t="s">
        <v>1865</v>
      </c>
      <c r="D2079" s="7" t="s">
        <v>734</v>
      </c>
      <c r="E2079" s="7" t="s">
        <v>1843</v>
      </c>
      <c r="F2079" s="109">
        <v>8</v>
      </c>
      <c r="G2079" s="109">
        <v>2</v>
      </c>
      <c r="H2079" s="109">
        <v>2</v>
      </c>
      <c r="I2079" s="7" t="s">
        <v>99</v>
      </c>
      <c r="J2079" s="109">
        <v>1</v>
      </c>
      <c r="K2079" s="7" t="s">
        <v>99</v>
      </c>
      <c r="L2079" s="7" t="s">
        <v>99</v>
      </c>
      <c r="M2079" s="7" t="s">
        <v>99</v>
      </c>
      <c r="N2079" s="7" t="s">
        <v>99</v>
      </c>
      <c r="O2079" s="7" t="s">
        <v>99</v>
      </c>
      <c r="P2079" s="7">
        <v>0</v>
      </c>
      <c r="Q2079" s="7">
        <v>0</v>
      </c>
      <c r="R2079" s="7">
        <v>0</v>
      </c>
      <c r="S2079" s="7">
        <v>0</v>
      </c>
      <c r="T2079" s="7">
        <v>1</v>
      </c>
      <c r="U2079" s="7">
        <v>0</v>
      </c>
      <c r="V2079" s="7">
        <v>0</v>
      </c>
      <c r="W2079" s="7">
        <v>0</v>
      </c>
      <c r="X2079" s="7">
        <v>0</v>
      </c>
      <c r="Y2079" s="7">
        <v>0</v>
      </c>
      <c r="Z2079" s="109">
        <v>1</v>
      </c>
      <c r="AA2079" s="7">
        <v>0</v>
      </c>
      <c r="AB2079" s="111">
        <v>1</v>
      </c>
      <c r="AC2079" s="111">
        <v>0</v>
      </c>
      <c r="AD2079" s="109">
        <v>1</v>
      </c>
      <c r="AE2079" s="111">
        <v>0</v>
      </c>
      <c r="AF2079" s="111">
        <v>0</v>
      </c>
      <c r="AG2079" s="111">
        <v>0</v>
      </c>
      <c r="AH2079" s="7">
        <v>0</v>
      </c>
    </row>
    <row r="2080" spans="1:34" ht="14.25" customHeight="1">
      <c r="A2080" s="27">
        <v>44348</v>
      </c>
      <c r="B2080" s="7" t="s">
        <v>941</v>
      </c>
      <c r="C2080" s="7" t="s">
        <v>1865</v>
      </c>
      <c r="D2080" s="7" t="s">
        <v>734</v>
      </c>
      <c r="E2080" s="7" t="s">
        <v>943</v>
      </c>
      <c r="F2080" s="109">
        <v>126</v>
      </c>
      <c r="G2080" s="109">
        <v>36</v>
      </c>
      <c r="H2080" s="109">
        <v>32</v>
      </c>
      <c r="I2080" s="7" t="s">
        <v>99</v>
      </c>
      <c r="J2080" s="109">
        <v>42</v>
      </c>
      <c r="K2080" s="7" t="s">
        <v>99</v>
      </c>
      <c r="L2080" s="7" t="s">
        <v>99</v>
      </c>
      <c r="M2080" s="7" t="s">
        <v>99</v>
      </c>
      <c r="N2080" s="7" t="s">
        <v>99</v>
      </c>
      <c r="O2080" s="7" t="s">
        <v>99</v>
      </c>
      <c r="P2080" s="7">
        <v>0</v>
      </c>
      <c r="Q2080" s="7">
        <v>0</v>
      </c>
      <c r="R2080" s="7">
        <v>0</v>
      </c>
      <c r="S2080" s="7">
        <v>0</v>
      </c>
      <c r="T2080" s="7">
        <v>12</v>
      </c>
      <c r="U2080" s="7">
        <v>0</v>
      </c>
      <c r="V2080" s="7">
        <v>0</v>
      </c>
      <c r="W2080" s="7">
        <v>0</v>
      </c>
      <c r="X2080" s="7">
        <v>0</v>
      </c>
      <c r="Y2080" s="7">
        <v>0</v>
      </c>
      <c r="Z2080" s="109">
        <v>11</v>
      </c>
      <c r="AA2080" s="7">
        <v>0</v>
      </c>
      <c r="AB2080" s="111">
        <v>1</v>
      </c>
      <c r="AC2080" s="111">
        <v>0</v>
      </c>
      <c r="AD2080" s="109">
        <v>4</v>
      </c>
      <c r="AE2080" s="111">
        <v>0</v>
      </c>
      <c r="AF2080" s="111">
        <v>0</v>
      </c>
      <c r="AG2080" s="111">
        <v>0</v>
      </c>
      <c r="AH2080" s="7">
        <v>0</v>
      </c>
    </row>
    <row r="2081" spans="1:34" ht="14.25" customHeight="1">
      <c r="A2081" s="27">
        <v>44348</v>
      </c>
      <c r="B2081" s="7" t="s">
        <v>941</v>
      </c>
      <c r="C2081" s="7" t="s">
        <v>1865</v>
      </c>
      <c r="D2081" s="7" t="s">
        <v>734</v>
      </c>
      <c r="E2081" s="7" t="s">
        <v>1861</v>
      </c>
      <c r="F2081" s="109">
        <v>28</v>
      </c>
      <c r="G2081" s="109">
        <v>16</v>
      </c>
      <c r="H2081" s="109">
        <v>2</v>
      </c>
      <c r="I2081" s="7" t="s">
        <v>99</v>
      </c>
      <c r="J2081" s="109">
        <v>2</v>
      </c>
      <c r="K2081" s="7" t="s">
        <v>99</v>
      </c>
      <c r="L2081" s="7" t="s">
        <v>99</v>
      </c>
      <c r="M2081" s="7" t="s">
        <v>99</v>
      </c>
      <c r="N2081" s="7" t="s">
        <v>99</v>
      </c>
      <c r="O2081" s="7" t="s">
        <v>99</v>
      </c>
      <c r="P2081" s="7">
        <v>0</v>
      </c>
      <c r="Q2081" s="7">
        <v>0</v>
      </c>
      <c r="R2081" s="7">
        <v>0</v>
      </c>
      <c r="S2081" s="7">
        <v>0</v>
      </c>
      <c r="T2081" s="7">
        <v>6</v>
      </c>
      <c r="U2081" s="7">
        <v>0</v>
      </c>
      <c r="V2081" s="7">
        <v>0</v>
      </c>
      <c r="W2081" s="7">
        <v>0</v>
      </c>
      <c r="X2081" s="7">
        <v>0</v>
      </c>
      <c r="Y2081" s="7">
        <v>0</v>
      </c>
      <c r="Z2081" s="109">
        <v>6</v>
      </c>
      <c r="AA2081" s="7">
        <v>0</v>
      </c>
      <c r="AB2081" s="111">
        <v>0</v>
      </c>
      <c r="AC2081" s="111">
        <v>0</v>
      </c>
      <c r="AD2081" s="109">
        <v>2</v>
      </c>
      <c r="AE2081" s="111">
        <v>0</v>
      </c>
      <c r="AF2081" s="111">
        <v>0</v>
      </c>
      <c r="AG2081" s="111">
        <v>0</v>
      </c>
      <c r="AH2081" s="7">
        <v>0</v>
      </c>
    </row>
    <row r="2082" spans="1:34" ht="14.25" customHeight="1">
      <c r="A2082" s="27">
        <v>44348</v>
      </c>
      <c r="B2082" s="7" t="s">
        <v>941</v>
      </c>
      <c r="C2082" s="7" t="s">
        <v>1865</v>
      </c>
      <c r="D2082" s="7" t="s">
        <v>734</v>
      </c>
      <c r="E2082" s="7" t="s">
        <v>1862</v>
      </c>
      <c r="F2082" s="109">
        <v>98</v>
      </c>
      <c r="G2082" s="109">
        <v>20</v>
      </c>
      <c r="H2082" s="109">
        <v>30</v>
      </c>
      <c r="I2082" s="7" t="s">
        <v>99</v>
      </c>
      <c r="J2082" s="109">
        <v>40</v>
      </c>
      <c r="K2082" s="7" t="s">
        <v>99</v>
      </c>
      <c r="L2082" s="7" t="s">
        <v>99</v>
      </c>
      <c r="M2082" s="7" t="s">
        <v>99</v>
      </c>
      <c r="N2082" s="7" t="s">
        <v>99</v>
      </c>
      <c r="O2082" s="7" t="s">
        <v>99</v>
      </c>
      <c r="P2082" s="7">
        <v>0</v>
      </c>
      <c r="Q2082" s="7">
        <v>0</v>
      </c>
      <c r="R2082" s="7">
        <v>0</v>
      </c>
      <c r="S2082" s="7">
        <v>0</v>
      </c>
      <c r="T2082" s="7">
        <v>6</v>
      </c>
      <c r="U2082" s="7">
        <v>0</v>
      </c>
      <c r="V2082" s="7">
        <v>0</v>
      </c>
      <c r="W2082" s="7">
        <v>0</v>
      </c>
      <c r="X2082" s="7">
        <v>0</v>
      </c>
      <c r="Y2082" s="7">
        <v>0</v>
      </c>
      <c r="Z2082" s="109">
        <v>5</v>
      </c>
      <c r="AA2082" s="7">
        <v>0</v>
      </c>
      <c r="AB2082" s="111">
        <v>1</v>
      </c>
      <c r="AC2082" s="111">
        <v>0</v>
      </c>
      <c r="AD2082" s="109">
        <v>2</v>
      </c>
      <c r="AE2082" s="111">
        <v>0</v>
      </c>
      <c r="AF2082" s="111">
        <v>0</v>
      </c>
      <c r="AG2082" s="111">
        <v>0</v>
      </c>
      <c r="AH2082" s="7">
        <v>0</v>
      </c>
    </row>
    <row r="2083" spans="1:34" ht="14.25" customHeight="1">
      <c r="A2083" s="27">
        <v>44348</v>
      </c>
      <c r="B2083" s="7" t="s">
        <v>941</v>
      </c>
      <c r="C2083" s="7" t="s">
        <v>1865</v>
      </c>
      <c r="D2083" s="7" t="s">
        <v>1866</v>
      </c>
      <c r="E2083" s="7" t="s">
        <v>1843</v>
      </c>
      <c r="F2083" s="109">
        <v>6</v>
      </c>
      <c r="G2083" s="109">
        <v>1</v>
      </c>
      <c r="H2083" s="109">
        <v>2</v>
      </c>
      <c r="I2083" s="7" t="s">
        <v>99</v>
      </c>
      <c r="J2083" s="109">
        <v>1</v>
      </c>
      <c r="K2083" s="7" t="s">
        <v>99</v>
      </c>
      <c r="L2083" s="7" t="s">
        <v>99</v>
      </c>
      <c r="M2083" s="7" t="s">
        <v>99</v>
      </c>
      <c r="N2083" s="7" t="s">
        <v>99</v>
      </c>
      <c r="O2083" s="7" t="s">
        <v>99</v>
      </c>
      <c r="P2083" s="7">
        <v>0</v>
      </c>
      <c r="Q2083" s="7">
        <v>0</v>
      </c>
      <c r="R2083" s="7">
        <v>0</v>
      </c>
      <c r="S2083" s="7">
        <v>0</v>
      </c>
      <c r="T2083" s="7">
        <v>0</v>
      </c>
      <c r="U2083" s="7">
        <v>0</v>
      </c>
      <c r="V2083" s="7">
        <v>0</v>
      </c>
      <c r="W2083" s="7">
        <v>0</v>
      </c>
      <c r="X2083" s="7">
        <v>0</v>
      </c>
      <c r="Y2083" s="7">
        <v>0</v>
      </c>
      <c r="Z2083" s="7">
        <v>0</v>
      </c>
      <c r="AA2083" s="7">
        <v>0</v>
      </c>
      <c r="AB2083" s="111">
        <v>1</v>
      </c>
      <c r="AC2083" s="111">
        <v>0</v>
      </c>
      <c r="AD2083" s="109">
        <v>1</v>
      </c>
      <c r="AE2083" s="111">
        <v>0</v>
      </c>
      <c r="AF2083" s="111">
        <v>0</v>
      </c>
      <c r="AG2083" s="111">
        <v>0</v>
      </c>
      <c r="AH2083" s="7">
        <v>0</v>
      </c>
    </row>
    <row r="2084" spans="1:34" ht="14.25" customHeight="1">
      <c r="A2084" s="27">
        <v>44348</v>
      </c>
      <c r="B2084" s="7" t="s">
        <v>941</v>
      </c>
      <c r="C2084" s="7" t="s">
        <v>1865</v>
      </c>
      <c r="D2084" s="7" t="s">
        <v>1866</v>
      </c>
      <c r="E2084" s="7" t="s">
        <v>943</v>
      </c>
      <c r="F2084" s="109">
        <v>92</v>
      </c>
      <c r="G2084" s="109">
        <v>13</v>
      </c>
      <c r="H2084" s="109">
        <v>32</v>
      </c>
      <c r="I2084" s="7" t="s">
        <v>99</v>
      </c>
      <c r="J2084" s="109">
        <v>42</v>
      </c>
      <c r="K2084" s="7" t="s">
        <v>99</v>
      </c>
      <c r="L2084" s="7" t="s">
        <v>99</v>
      </c>
      <c r="M2084" s="7" t="s">
        <v>99</v>
      </c>
      <c r="N2084" s="7" t="s">
        <v>99</v>
      </c>
      <c r="O2084" s="7" t="s">
        <v>99</v>
      </c>
      <c r="P2084" s="7">
        <v>0</v>
      </c>
      <c r="Q2084" s="7">
        <v>0</v>
      </c>
      <c r="R2084" s="7">
        <v>0</v>
      </c>
      <c r="S2084" s="7">
        <v>0</v>
      </c>
      <c r="T2084" s="7">
        <v>0</v>
      </c>
      <c r="U2084" s="7">
        <v>0</v>
      </c>
      <c r="V2084" s="7">
        <v>0</v>
      </c>
      <c r="W2084" s="7">
        <v>0</v>
      </c>
      <c r="X2084" s="7">
        <v>0</v>
      </c>
      <c r="Y2084" s="7">
        <v>0</v>
      </c>
      <c r="Z2084" s="7">
        <v>0</v>
      </c>
      <c r="AA2084" s="7">
        <v>0</v>
      </c>
      <c r="AB2084" s="111">
        <v>1</v>
      </c>
      <c r="AC2084" s="111">
        <v>0</v>
      </c>
      <c r="AD2084" s="109">
        <v>4</v>
      </c>
      <c r="AE2084" s="111">
        <v>0</v>
      </c>
      <c r="AF2084" s="111">
        <v>0</v>
      </c>
      <c r="AG2084" s="111">
        <v>0</v>
      </c>
      <c r="AH2084" s="7">
        <v>0</v>
      </c>
    </row>
    <row r="2085" spans="1:34" ht="14.25" customHeight="1">
      <c r="A2085" s="27">
        <v>44348</v>
      </c>
      <c r="B2085" s="7" t="s">
        <v>941</v>
      </c>
      <c r="C2085" s="7" t="s">
        <v>1865</v>
      </c>
      <c r="D2085" s="7" t="s">
        <v>1866</v>
      </c>
      <c r="E2085" s="7" t="s">
        <v>1861</v>
      </c>
      <c r="F2085" s="109">
        <v>11</v>
      </c>
      <c r="G2085" s="109">
        <v>5</v>
      </c>
      <c r="H2085" s="109">
        <v>2</v>
      </c>
      <c r="I2085" s="7" t="s">
        <v>99</v>
      </c>
      <c r="J2085" s="109">
        <v>2</v>
      </c>
      <c r="K2085" s="7" t="s">
        <v>99</v>
      </c>
      <c r="L2085" s="7" t="s">
        <v>99</v>
      </c>
      <c r="M2085" s="7" t="s">
        <v>99</v>
      </c>
      <c r="N2085" s="7" t="s">
        <v>99</v>
      </c>
      <c r="O2085" s="7" t="s">
        <v>99</v>
      </c>
      <c r="P2085" s="7">
        <v>0</v>
      </c>
      <c r="Q2085" s="7">
        <v>0</v>
      </c>
      <c r="R2085" s="7">
        <v>0</v>
      </c>
      <c r="S2085" s="7">
        <v>0</v>
      </c>
      <c r="T2085" s="7">
        <v>0</v>
      </c>
      <c r="U2085" s="7">
        <v>0</v>
      </c>
      <c r="V2085" s="7">
        <v>0</v>
      </c>
      <c r="W2085" s="7">
        <v>0</v>
      </c>
      <c r="X2085" s="7">
        <v>0</v>
      </c>
      <c r="Y2085" s="7">
        <v>0</v>
      </c>
      <c r="Z2085" s="7">
        <v>0</v>
      </c>
      <c r="AA2085" s="7">
        <v>0</v>
      </c>
      <c r="AB2085" s="111">
        <v>0</v>
      </c>
      <c r="AC2085" s="111">
        <v>0</v>
      </c>
      <c r="AD2085" s="109">
        <v>2</v>
      </c>
      <c r="AE2085" s="111">
        <v>0</v>
      </c>
      <c r="AF2085" s="111">
        <v>0</v>
      </c>
      <c r="AG2085" s="111">
        <v>0</v>
      </c>
      <c r="AH2085" s="7">
        <v>0</v>
      </c>
    </row>
    <row r="2086" spans="1:34" ht="14.25" customHeight="1">
      <c r="A2086" s="27">
        <v>44348</v>
      </c>
      <c r="B2086" s="7" t="s">
        <v>941</v>
      </c>
      <c r="C2086" s="7" t="s">
        <v>1865</v>
      </c>
      <c r="D2086" s="7" t="s">
        <v>1866</v>
      </c>
      <c r="E2086" s="7" t="s">
        <v>1862</v>
      </c>
      <c r="F2086" s="109">
        <v>81</v>
      </c>
      <c r="G2086" s="109">
        <v>8</v>
      </c>
      <c r="H2086" s="109">
        <v>30</v>
      </c>
      <c r="I2086" s="7" t="s">
        <v>99</v>
      </c>
      <c r="J2086" s="109">
        <v>40</v>
      </c>
      <c r="K2086" s="7" t="s">
        <v>99</v>
      </c>
      <c r="L2086" s="7" t="s">
        <v>99</v>
      </c>
      <c r="M2086" s="7" t="s">
        <v>99</v>
      </c>
      <c r="N2086" s="7" t="s">
        <v>99</v>
      </c>
      <c r="O2086" s="7" t="s">
        <v>99</v>
      </c>
      <c r="P2086" s="7">
        <v>0</v>
      </c>
      <c r="Q2086" s="7">
        <v>0</v>
      </c>
      <c r="R2086" s="7">
        <v>0</v>
      </c>
      <c r="S2086" s="7">
        <v>0</v>
      </c>
      <c r="T2086" s="7">
        <v>0</v>
      </c>
      <c r="U2086" s="7">
        <v>0</v>
      </c>
      <c r="V2086" s="7">
        <v>0</v>
      </c>
      <c r="W2086" s="7">
        <v>0</v>
      </c>
      <c r="X2086" s="7">
        <v>0</v>
      </c>
      <c r="Y2086" s="7">
        <v>0</v>
      </c>
      <c r="Z2086" s="7">
        <v>0</v>
      </c>
      <c r="AA2086" s="7">
        <v>0</v>
      </c>
      <c r="AB2086" s="109">
        <v>1</v>
      </c>
      <c r="AC2086" s="111">
        <v>0</v>
      </c>
      <c r="AD2086" s="109">
        <v>2</v>
      </c>
      <c r="AE2086" s="111">
        <v>0</v>
      </c>
      <c r="AF2086" s="111">
        <v>0</v>
      </c>
      <c r="AG2086" s="111">
        <v>0</v>
      </c>
      <c r="AH2086" s="7">
        <v>0</v>
      </c>
    </row>
    <row r="2087" spans="1:34" ht="14.25" customHeight="1">
      <c r="A2087" s="27">
        <v>44348</v>
      </c>
      <c r="B2087" s="7" t="s">
        <v>941</v>
      </c>
      <c r="C2087" s="7" t="s">
        <v>1865</v>
      </c>
      <c r="D2087" s="7" t="s">
        <v>1374</v>
      </c>
      <c r="E2087" s="7" t="s">
        <v>1843</v>
      </c>
      <c r="F2087" s="109">
        <v>2</v>
      </c>
      <c r="G2087" s="109">
        <v>1</v>
      </c>
      <c r="H2087" s="7">
        <v>0</v>
      </c>
      <c r="I2087" s="7" t="s">
        <v>99</v>
      </c>
      <c r="J2087" s="7">
        <v>0</v>
      </c>
      <c r="K2087" s="7" t="s">
        <v>99</v>
      </c>
      <c r="L2087" s="7" t="s">
        <v>99</v>
      </c>
      <c r="M2087" s="7" t="s">
        <v>99</v>
      </c>
      <c r="N2087" s="7" t="s">
        <v>99</v>
      </c>
      <c r="O2087" s="7" t="s">
        <v>99</v>
      </c>
      <c r="P2087" s="7">
        <v>0</v>
      </c>
      <c r="Q2087" s="7">
        <v>0</v>
      </c>
      <c r="R2087" s="7">
        <v>0</v>
      </c>
      <c r="S2087" s="7">
        <v>0</v>
      </c>
      <c r="T2087" s="7">
        <v>1</v>
      </c>
      <c r="U2087" s="7">
        <v>0</v>
      </c>
      <c r="V2087" s="7">
        <v>0</v>
      </c>
      <c r="W2087" s="7">
        <v>0</v>
      </c>
      <c r="X2087" s="7">
        <v>0</v>
      </c>
      <c r="Y2087" s="7">
        <v>0</v>
      </c>
      <c r="Z2087" s="109">
        <v>1</v>
      </c>
      <c r="AA2087" s="7">
        <v>0</v>
      </c>
      <c r="AB2087" s="7">
        <v>0</v>
      </c>
      <c r="AC2087" s="111">
        <v>0</v>
      </c>
      <c r="AD2087" s="111">
        <v>0</v>
      </c>
      <c r="AE2087" s="111">
        <v>0</v>
      </c>
      <c r="AF2087" s="111">
        <v>0</v>
      </c>
      <c r="AG2087" s="111">
        <v>0</v>
      </c>
      <c r="AH2087" s="7">
        <v>0</v>
      </c>
    </row>
    <row r="2088" spans="1:34" ht="14.25" customHeight="1">
      <c r="A2088" s="27">
        <v>44348</v>
      </c>
      <c r="B2088" s="7" t="s">
        <v>941</v>
      </c>
      <c r="C2088" s="7" t="s">
        <v>1865</v>
      </c>
      <c r="D2088" s="7" t="s">
        <v>1374</v>
      </c>
      <c r="E2088" s="7" t="s">
        <v>943</v>
      </c>
      <c r="F2088" s="109">
        <v>34</v>
      </c>
      <c r="G2088" s="109">
        <v>23</v>
      </c>
      <c r="H2088" s="7">
        <v>0</v>
      </c>
      <c r="I2088" s="7" t="s">
        <v>99</v>
      </c>
      <c r="J2088" s="7">
        <v>0</v>
      </c>
      <c r="K2088" s="7" t="s">
        <v>99</v>
      </c>
      <c r="L2088" s="7" t="s">
        <v>99</v>
      </c>
      <c r="M2088" s="7" t="s">
        <v>99</v>
      </c>
      <c r="N2088" s="7" t="s">
        <v>99</v>
      </c>
      <c r="O2088" s="7" t="s">
        <v>99</v>
      </c>
      <c r="P2088" s="7">
        <v>0</v>
      </c>
      <c r="Q2088" s="7">
        <v>0</v>
      </c>
      <c r="R2088" s="7">
        <v>0</v>
      </c>
      <c r="S2088" s="7">
        <v>0</v>
      </c>
      <c r="T2088" s="7">
        <v>12</v>
      </c>
      <c r="U2088" s="7">
        <v>0</v>
      </c>
      <c r="V2088" s="7">
        <v>0</v>
      </c>
      <c r="W2088" s="7">
        <v>0</v>
      </c>
      <c r="X2088" s="7">
        <v>0</v>
      </c>
      <c r="Y2088" s="7">
        <v>0</v>
      </c>
      <c r="Z2088" s="109">
        <v>11</v>
      </c>
      <c r="AA2088" s="7">
        <v>0</v>
      </c>
      <c r="AB2088" s="7">
        <v>0</v>
      </c>
      <c r="AC2088" s="111">
        <v>0</v>
      </c>
      <c r="AD2088" s="111">
        <v>0</v>
      </c>
      <c r="AE2088" s="111">
        <v>0</v>
      </c>
      <c r="AF2088" s="111">
        <v>0</v>
      </c>
      <c r="AG2088" s="111">
        <v>0</v>
      </c>
      <c r="AH2088" s="7">
        <v>0</v>
      </c>
    </row>
    <row r="2089" spans="1:34" ht="14.25" customHeight="1">
      <c r="A2089" s="27">
        <v>44348</v>
      </c>
      <c r="B2089" s="7" t="s">
        <v>941</v>
      </c>
      <c r="C2089" s="7" t="s">
        <v>1865</v>
      </c>
      <c r="D2089" s="7" t="s">
        <v>1374</v>
      </c>
      <c r="E2089" s="7" t="s">
        <v>1861</v>
      </c>
      <c r="F2089" s="109">
        <v>17</v>
      </c>
      <c r="G2089" s="109">
        <v>11</v>
      </c>
      <c r="H2089" s="7">
        <v>0</v>
      </c>
      <c r="I2089" s="7" t="s">
        <v>99</v>
      </c>
      <c r="J2089" s="7">
        <v>0</v>
      </c>
      <c r="K2089" s="7" t="s">
        <v>99</v>
      </c>
      <c r="L2089" s="7" t="s">
        <v>99</v>
      </c>
      <c r="M2089" s="7" t="s">
        <v>99</v>
      </c>
      <c r="N2089" s="7" t="s">
        <v>99</v>
      </c>
      <c r="O2089" s="7" t="s">
        <v>99</v>
      </c>
      <c r="P2089" s="7">
        <v>0</v>
      </c>
      <c r="Q2089" s="7">
        <v>0</v>
      </c>
      <c r="R2089" s="7">
        <v>0</v>
      </c>
      <c r="S2089" s="7">
        <v>0</v>
      </c>
      <c r="T2089" s="7">
        <v>6</v>
      </c>
      <c r="U2089" s="7">
        <v>0</v>
      </c>
      <c r="V2089" s="7">
        <v>0</v>
      </c>
      <c r="W2089" s="7">
        <v>0</v>
      </c>
      <c r="X2089" s="7">
        <v>0</v>
      </c>
      <c r="Y2089" s="7">
        <v>0</v>
      </c>
      <c r="Z2089" s="109">
        <v>6</v>
      </c>
      <c r="AA2089" s="7">
        <v>0</v>
      </c>
      <c r="AB2089" s="7">
        <v>0</v>
      </c>
      <c r="AC2089" s="111">
        <v>0</v>
      </c>
      <c r="AD2089" s="111">
        <v>0</v>
      </c>
      <c r="AE2089" s="111">
        <v>0</v>
      </c>
      <c r="AF2089" s="111">
        <v>0</v>
      </c>
      <c r="AG2089" s="111">
        <v>0</v>
      </c>
      <c r="AH2089" s="7">
        <v>0</v>
      </c>
    </row>
    <row r="2090" spans="1:34" ht="14.25" customHeight="1">
      <c r="A2090" s="27">
        <v>44348</v>
      </c>
      <c r="B2090" s="7" t="s">
        <v>941</v>
      </c>
      <c r="C2090" s="7" t="s">
        <v>1865</v>
      </c>
      <c r="D2090" s="7" t="s">
        <v>1374</v>
      </c>
      <c r="E2090" s="7" t="s">
        <v>1862</v>
      </c>
      <c r="F2090" s="109">
        <v>17</v>
      </c>
      <c r="G2090" s="109">
        <v>12</v>
      </c>
      <c r="H2090" s="7">
        <v>0</v>
      </c>
      <c r="I2090" s="7" t="s">
        <v>99</v>
      </c>
      <c r="J2090" s="7">
        <v>0</v>
      </c>
      <c r="K2090" s="7" t="s">
        <v>99</v>
      </c>
      <c r="L2090" s="7" t="s">
        <v>99</v>
      </c>
      <c r="M2090" s="7" t="s">
        <v>99</v>
      </c>
      <c r="N2090" s="7" t="s">
        <v>99</v>
      </c>
      <c r="O2090" s="7" t="s">
        <v>99</v>
      </c>
      <c r="P2090" s="7">
        <v>0</v>
      </c>
      <c r="Q2090" s="7">
        <v>0</v>
      </c>
      <c r="R2090" s="7">
        <v>0</v>
      </c>
      <c r="S2090" s="7">
        <v>0</v>
      </c>
      <c r="T2090" s="7">
        <v>6</v>
      </c>
      <c r="U2090" s="7">
        <v>0</v>
      </c>
      <c r="V2090" s="7">
        <v>0</v>
      </c>
      <c r="W2090" s="7">
        <v>0</v>
      </c>
      <c r="X2090" s="7">
        <v>0</v>
      </c>
      <c r="Y2090" s="7">
        <v>0</v>
      </c>
      <c r="Z2090" s="109">
        <v>5</v>
      </c>
      <c r="AA2090" s="7">
        <v>0</v>
      </c>
      <c r="AB2090" s="7">
        <v>0</v>
      </c>
      <c r="AC2090" s="111">
        <v>0</v>
      </c>
      <c r="AD2090" s="111">
        <v>0</v>
      </c>
      <c r="AE2090" s="111">
        <v>0</v>
      </c>
      <c r="AF2090" s="111">
        <v>0</v>
      </c>
      <c r="AG2090" s="111">
        <v>0</v>
      </c>
      <c r="AH2090" s="7">
        <v>0</v>
      </c>
    </row>
    <row r="2091" spans="1:34" ht="14.25" customHeight="1">
      <c r="A2091" s="27">
        <v>44348</v>
      </c>
      <c r="B2091" s="7" t="s">
        <v>941</v>
      </c>
      <c r="C2091" s="7" t="s">
        <v>405</v>
      </c>
      <c r="D2091" s="7" t="s">
        <v>734</v>
      </c>
      <c r="E2091" s="7" t="s">
        <v>1843</v>
      </c>
      <c r="F2091" s="7">
        <v>0</v>
      </c>
      <c r="G2091" s="7">
        <v>0</v>
      </c>
      <c r="H2091" s="7">
        <v>0</v>
      </c>
      <c r="I2091" s="7">
        <v>0</v>
      </c>
      <c r="J2091" s="7">
        <v>0</v>
      </c>
      <c r="K2091" s="7">
        <v>0</v>
      </c>
      <c r="L2091" s="7">
        <v>0</v>
      </c>
      <c r="M2091" s="7">
        <v>0</v>
      </c>
      <c r="N2091" s="7">
        <v>0</v>
      </c>
      <c r="O2091" s="7">
        <v>0</v>
      </c>
      <c r="P2091" s="7">
        <v>0</v>
      </c>
      <c r="Q2091" s="7">
        <v>0</v>
      </c>
      <c r="R2091" s="7">
        <v>0</v>
      </c>
      <c r="S2091" s="7">
        <v>0</v>
      </c>
      <c r="T2091" s="7">
        <v>0</v>
      </c>
      <c r="U2091" s="7">
        <v>0</v>
      </c>
      <c r="V2091" s="7">
        <v>0</v>
      </c>
      <c r="W2091" s="7">
        <v>0</v>
      </c>
      <c r="X2091" s="7">
        <v>0</v>
      </c>
      <c r="Y2091" s="7">
        <v>0</v>
      </c>
      <c r="Z2091" s="7">
        <v>0</v>
      </c>
      <c r="AA2091" s="7">
        <v>0</v>
      </c>
      <c r="AB2091" s="7">
        <v>0</v>
      </c>
      <c r="AC2091" s="111">
        <v>0</v>
      </c>
      <c r="AD2091" s="111">
        <v>0</v>
      </c>
      <c r="AE2091" s="111">
        <v>0</v>
      </c>
      <c r="AF2091" s="111">
        <v>0</v>
      </c>
      <c r="AG2091" s="111">
        <v>0</v>
      </c>
      <c r="AH2091" s="7">
        <v>0</v>
      </c>
    </row>
    <row r="2092" spans="1:34" ht="14.25" customHeight="1">
      <c r="A2092" s="27">
        <v>44348</v>
      </c>
      <c r="B2092" s="7" t="s">
        <v>941</v>
      </c>
      <c r="C2092" s="7" t="s">
        <v>405</v>
      </c>
      <c r="D2092" s="7" t="s">
        <v>734</v>
      </c>
      <c r="E2092" s="7" t="s">
        <v>943</v>
      </c>
      <c r="F2092" s="7">
        <v>0</v>
      </c>
      <c r="G2092" s="7">
        <v>0</v>
      </c>
      <c r="H2092" s="7">
        <v>0</v>
      </c>
      <c r="I2092" s="7">
        <v>0</v>
      </c>
      <c r="J2092" s="7">
        <v>0</v>
      </c>
      <c r="K2092" s="7">
        <v>0</v>
      </c>
      <c r="L2092" s="7">
        <v>0</v>
      </c>
      <c r="M2092" s="7">
        <v>0</v>
      </c>
      <c r="N2092" s="7">
        <v>0</v>
      </c>
      <c r="O2092" s="7">
        <v>0</v>
      </c>
      <c r="P2092" s="7">
        <v>0</v>
      </c>
      <c r="Q2092" s="7">
        <v>0</v>
      </c>
      <c r="R2092" s="7">
        <v>0</v>
      </c>
      <c r="S2092" s="7">
        <v>0</v>
      </c>
      <c r="T2092" s="7">
        <v>0</v>
      </c>
      <c r="U2092" s="7">
        <v>0</v>
      </c>
      <c r="V2092" s="7">
        <v>0</v>
      </c>
      <c r="W2092" s="7">
        <v>0</v>
      </c>
      <c r="X2092" s="7">
        <v>0</v>
      </c>
      <c r="Y2092" s="7">
        <v>0</v>
      </c>
      <c r="Z2092" s="7">
        <v>0</v>
      </c>
      <c r="AA2092" s="7">
        <v>0</v>
      </c>
      <c r="AB2092" s="7">
        <v>0</v>
      </c>
      <c r="AC2092" s="111">
        <v>0</v>
      </c>
      <c r="AD2092" s="111">
        <v>0</v>
      </c>
      <c r="AE2092" s="111">
        <v>0</v>
      </c>
      <c r="AF2092" s="111">
        <v>0</v>
      </c>
      <c r="AG2092" s="111">
        <v>0</v>
      </c>
      <c r="AH2092" s="7">
        <v>0</v>
      </c>
    </row>
    <row r="2093" spans="1:34" ht="14.25" customHeight="1">
      <c r="A2093" s="27">
        <v>44348</v>
      </c>
      <c r="B2093" s="7" t="s">
        <v>941</v>
      </c>
      <c r="C2093" s="7" t="s">
        <v>405</v>
      </c>
      <c r="D2093" s="7" t="s">
        <v>734</v>
      </c>
      <c r="E2093" s="7" t="s">
        <v>1861</v>
      </c>
      <c r="F2093" s="7">
        <v>0</v>
      </c>
      <c r="G2093" s="7">
        <v>0</v>
      </c>
      <c r="H2093" s="7">
        <v>0</v>
      </c>
      <c r="I2093" s="7">
        <v>0</v>
      </c>
      <c r="J2093" s="7">
        <v>0</v>
      </c>
      <c r="K2093" s="7">
        <v>0</v>
      </c>
      <c r="L2093" s="7">
        <v>0</v>
      </c>
      <c r="M2093" s="7">
        <v>0</v>
      </c>
      <c r="N2093" s="7">
        <v>0</v>
      </c>
      <c r="O2093" s="7">
        <v>0</v>
      </c>
      <c r="P2093" s="7">
        <v>0</v>
      </c>
      <c r="Q2093" s="7">
        <v>0</v>
      </c>
      <c r="R2093" s="7">
        <v>0</v>
      </c>
      <c r="S2093" s="7">
        <v>0</v>
      </c>
      <c r="T2093" s="7">
        <v>0</v>
      </c>
      <c r="U2093" s="7">
        <v>0</v>
      </c>
      <c r="V2093" s="7">
        <v>0</v>
      </c>
      <c r="W2093" s="7">
        <v>0</v>
      </c>
      <c r="X2093" s="7">
        <v>0</v>
      </c>
      <c r="Y2093" s="7">
        <v>0</v>
      </c>
      <c r="Z2093" s="7">
        <v>0</v>
      </c>
      <c r="AA2093" s="7">
        <v>0</v>
      </c>
      <c r="AB2093" s="7">
        <v>0</v>
      </c>
      <c r="AC2093" s="111">
        <v>0</v>
      </c>
      <c r="AD2093" s="111">
        <v>0</v>
      </c>
      <c r="AE2093" s="111">
        <v>0</v>
      </c>
      <c r="AF2093" s="111">
        <v>0</v>
      </c>
      <c r="AG2093" s="111">
        <v>0</v>
      </c>
      <c r="AH2093" s="7">
        <v>0</v>
      </c>
    </row>
    <row r="2094" spans="1:34" ht="14.25" customHeight="1">
      <c r="A2094" s="27">
        <v>44348</v>
      </c>
      <c r="B2094" s="7" t="s">
        <v>941</v>
      </c>
      <c r="C2094" s="7" t="s">
        <v>405</v>
      </c>
      <c r="D2094" s="7" t="s">
        <v>734</v>
      </c>
      <c r="E2094" s="7" t="s">
        <v>1862</v>
      </c>
      <c r="F2094" s="7">
        <v>0</v>
      </c>
      <c r="G2094" s="7">
        <v>0</v>
      </c>
      <c r="H2094" s="7">
        <v>0</v>
      </c>
      <c r="I2094" s="7">
        <v>0</v>
      </c>
      <c r="J2094" s="7">
        <v>0</v>
      </c>
      <c r="K2094" s="7">
        <v>0</v>
      </c>
      <c r="L2094" s="7">
        <v>0</v>
      </c>
      <c r="M2094" s="7">
        <v>0</v>
      </c>
      <c r="N2094" s="7">
        <v>0</v>
      </c>
      <c r="O2094" s="7">
        <v>0</v>
      </c>
      <c r="P2094" s="7">
        <v>0</v>
      </c>
      <c r="Q2094" s="7">
        <v>0</v>
      </c>
      <c r="R2094" s="7">
        <v>0</v>
      </c>
      <c r="S2094" s="7">
        <v>0</v>
      </c>
      <c r="T2094" s="7">
        <v>0</v>
      </c>
      <c r="U2094" s="7">
        <v>0</v>
      </c>
      <c r="V2094" s="7">
        <v>0</v>
      </c>
      <c r="W2094" s="7">
        <v>0</v>
      </c>
      <c r="X2094" s="7">
        <v>0</v>
      </c>
      <c r="Y2094" s="7">
        <v>0</v>
      </c>
      <c r="Z2094" s="7">
        <v>0</v>
      </c>
      <c r="AA2094" s="7">
        <v>0</v>
      </c>
      <c r="AB2094" s="7">
        <v>0</v>
      </c>
      <c r="AC2094" s="111">
        <v>0</v>
      </c>
      <c r="AD2094" s="111">
        <v>0</v>
      </c>
      <c r="AE2094" s="111">
        <v>0</v>
      </c>
      <c r="AF2094" s="111">
        <v>0</v>
      </c>
      <c r="AG2094" s="111">
        <v>0</v>
      </c>
      <c r="AH2094" s="7">
        <v>0</v>
      </c>
    </row>
    <row r="2095" spans="1:34">
      <c r="A2095" s="27">
        <v>44348</v>
      </c>
      <c r="B2095" s="7" t="s">
        <v>134</v>
      </c>
      <c r="C2095" s="7" t="s">
        <v>1151</v>
      </c>
      <c r="D2095" s="7" t="s">
        <v>734</v>
      </c>
      <c r="E2095" s="7" t="s">
        <v>1843</v>
      </c>
      <c r="F2095" s="109">
        <v>183</v>
      </c>
      <c r="G2095" s="109">
        <v>66</v>
      </c>
      <c r="H2095" s="109">
        <v>49</v>
      </c>
      <c r="I2095" s="7" t="s">
        <v>99</v>
      </c>
      <c r="J2095" s="109">
        <v>25</v>
      </c>
      <c r="K2095" s="7" t="s">
        <v>99</v>
      </c>
      <c r="L2095" s="7" t="s">
        <v>99</v>
      </c>
      <c r="M2095" s="7" t="s">
        <v>99</v>
      </c>
      <c r="N2095" s="7" t="s">
        <v>99</v>
      </c>
      <c r="O2095" s="7" t="s">
        <v>99</v>
      </c>
      <c r="P2095" s="7">
        <v>3</v>
      </c>
      <c r="Q2095" s="7">
        <v>7</v>
      </c>
      <c r="R2095" s="7">
        <v>2</v>
      </c>
      <c r="S2095" s="7">
        <v>3</v>
      </c>
      <c r="T2095" s="7">
        <v>3</v>
      </c>
      <c r="U2095" s="7">
        <v>2</v>
      </c>
      <c r="V2095" s="7">
        <v>3</v>
      </c>
      <c r="W2095" s="7">
        <v>3</v>
      </c>
      <c r="X2095" s="7">
        <v>0</v>
      </c>
      <c r="Y2095" s="7">
        <v>2</v>
      </c>
      <c r="Z2095" s="109">
        <v>32</v>
      </c>
      <c r="AA2095" s="109">
        <v>1</v>
      </c>
      <c r="AB2095" s="109">
        <v>4</v>
      </c>
      <c r="AC2095" s="109">
        <v>2</v>
      </c>
      <c r="AD2095" s="109">
        <v>3</v>
      </c>
      <c r="AE2095" s="111">
        <v>0</v>
      </c>
      <c r="AF2095" s="111">
        <v>0</v>
      </c>
      <c r="AG2095" s="109">
        <v>1</v>
      </c>
      <c r="AH2095" s="7">
        <v>0</v>
      </c>
    </row>
    <row r="2096" spans="1:34">
      <c r="A2096" s="27">
        <v>44348</v>
      </c>
      <c r="B2096" s="7" t="s">
        <v>134</v>
      </c>
      <c r="C2096" s="7" t="s">
        <v>1151</v>
      </c>
      <c r="D2096" s="7" t="s">
        <v>734</v>
      </c>
      <c r="E2096" s="7" t="s">
        <v>943</v>
      </c>
      <c r="F2096" s="109">
        <v>424</v>
      </c>
      <c r="G2096" s="109">
        <v>121</v>
      </c>
      <c r="H2096" s="109">
        <v>101</v>
      </c>
      <c r="I2096" s="7" t="s">
        <v>99</v>
      </c>
      <c r="J2096" s="109">
        <v>53</v>
      </c>
      <c r="K2096" s="7" t="s">
        <v>99</v>
      </c>
      <c r="L2096" s="7" t="s">
        <v>99</v>
      </c>
      <c r="M2096" s="7" t="s">
        <v>99</v>
      </c>
      <c r="N2096" s="7" t="s">
        <v>99</v>
      </c>
      <c r="O2096" s="7" t="s">
        <v>99</v>
      </c>
      <c r="P2096" s="7">
        <v>4</v>
      </c>
      <c r="Q2096" s="7">
        <v>11</v>
      </c>
      <c r="R2096" s="7">
        <v>41</v>
      </c>
      <c r="S2096" s="7">
        <v>15</v>
      </c>
      <c r="T2096" s="7">
        <v>8</v>
      </c>
      <c r="U2096" s="7">
        <v>3</v>
      </c>
      <c r="V2096" s="7">
        <v>7</v>
      </c>
      <c r="W2096" s="7">
        <v>11</v>
      </c>
      <c r="X2096" s="7">
        <v>0</v>
      </c>
      <c r="Y2096" s="7">
        <v>9</v>
      </c>
      <c r="Z2096" s="109">
        <v>92</v>
      </c>
      <c r="AA2096" s="109">
        <v>1</v>
      </c>
      <c r="AB2096" s="109">
        <v>13</v>
      </c>
      <c r="AC2096" s="109">
        <v>35</v>
      </c>
      <c r="AD2096" s="109">
        <v>5</v>
      </c>
      <c r="AE2096" s="111">
        <v>0</v>
      </c>
      <c r="AF2096" s="111">
        <v>0</v>
      </c>
      <c r="AG2096" s="109">
        <v>3</v>
      </c>
      <c r="AH2096" s="7">
        <v>0</v>
      </c>
    </row>
    <row r="2097" spans="1:34">
      <c r="A2097" s="27">
        <v>44348</v>
      </c>
      <c r="B2097" s="7" t="s">
        <v>134</v>
      </c>
      <c r="C2097" s="7" t="s">
        <v>1151</v>
      </c>
      <c r="D2097" s="7" t="s">
        <v>734</v>
      </c>
      <c r="E2097" s="7" t="s">
        <v>1861</v>
      </c>
      <c r="F2097" s="109">
        <v>229</v>
      </c>
      <c r="G2097" s="109">
        <v>74</v>
      </c>
      <c r="H2097" s="109">
        <v>51</v>
      </c>
      <c r="I2097" s="7" t="s">
        <v>99</v>
      </c>
      <c r="J2097" s="109">
        <v>29</v>
      </c>
      <c r="K2097" s="7" t="s">
        <v>99</v>
      </c>
      <c r="L2097" s="7" t="s">
        <v>99</v>
      </c>
      <c r="M2097" s="7" t="s">
        <v>99</v>
      </c>
      <c r="N2097" s="7" t="s">
        <v>99</v>
      </c>
      <c r="O2097" s="7" t="s">
        <v>99</v>
      </c>
      <c r="P2097" s="7">
        <v>4</v>
      </c>
      <c r="Q2097" s="7">
        <v>5</v>
      </c>
      <c r="R2097" s="7">
        <v>21</v>
      </c>
      <c r="S2097" s="7">
        <v>11</v>
      </c>
      <c r="T2097" s="7">
        <v>5</v>
      </c>
      <c r="U2097" s="7">
        <v>2</v>
      </c>
      <c r="V2097" s="7">
        <v>4</v>
      </c>
      <c r="W2097" s="7">
        <v>5</v>
      </c>
      <c r="X2097" s="7">
        <v>0</v>
      </c>
      <c r="Y2097" s="7">
        <v>4</v>
      </c>
      <c r="Z2097" s="109">
        <v>36</v>
      </c>
      <c r="AA2097" s="109">
        <v>1</v>
      </c>
      <c r="AB2097" s="109">
        <v>8</v>
      </c>
      <c r="AC2097" s="109">
        <v>28</v>
      </c>
      <c r="AD2097" s="109">
        <v>2</v>
      </c>
      <c r="AE2097" s="111">
        <v>0</v>
      </c>
      <c r="AF2097" s="111">
        <v>0</v>
      </c>
      <c r="AG2097" s="111">
        <v>0</v>
      </c>
      <c r="AH2097" s="7">
        <v>0</v>
      </c>
    </row>
    <row r="2098" spans="1:34">
      <c r="A2098" s="27">
        <v>44348</v>
      </c>
      <c r="B2098" s="7" t="s">
        <v>134</v>
      </c>
      <c r="C2098" s="7" t="s">
        <v>1151</v>
      </c>
      <c r="D2098" s="7" t="s">
        <v>734</v>
      </c>
      <c r="E2098" s="7" t="s">
        <v>1862</v>
      </c>
      <c r="F2098" s="109">
        <v>195</v>
      </c>
      <c r="G2098" s="109">
        <v>47</v>
      </c>
      <c r="H2098" s="109">
        <v>50</v>
      </c>
      <c r="I2098" s="7" t="s">
        <v>99</v>
      </c>
      <c r="J2098" s="109">
        <v>24</v>
      </c>
      <c r="K2098" s="7" t="s">
        <v>99</v>
      </c>
      <c r="L2098" s="7" t="s">
        <v>99</v>
      </c>
      <c r="M2098" s="7" t="s">
        <v>99</v>
      </c>
      <c r="N2098" s="7" t="s">
        <v>99</v>
      </c>
      <c r="O2098" s="7" t="s">
        <v>99</v>
      </c>
      <c r="P2098" s="7">
        <v>0</v>
      </c>
      <c r="Q2098" s="7">
        <v>6</v>
      </c>
      <c r="R2098" s="7">
        <v>20</v>
      </c>
      <c r="S2098" s="7">
        <v>4</v>
      </c>
      <c r="T2098" s="7">
        <v>3</v>
      </c>
      <c r="U2098" s="7">
        <v>1</v>
      </c>
      <c r="V2098" s="7">
        <v>3</v>
      </c>
      <c r="W2098" s="7">
        <v>6</v>
      </c>
      <c r="X2098" s="7">
        <v>0</v>
      </c>
      <c r="Y2098" s="7">
        <v>5</v>
      </c>
      <c r="Z2098" s="109">
        <v>56</v>
      </c>
      <c r="AA2098" s="111">
        <v>0</v>
      </c>
      <c r="AB2098" s="111">
        <v>5</v>
      </c>
      <c r="AC2098" s="111">
        <v>7</v>
      </c>
      <c r="AD2098" s="111">
        <v>3</v>
      </c>
      <c r="AE2098" s="111">
        <v>0</v>
      </c>
      <c r="AF2098" s="111">
        <v>0</v>
      </c>
      <c r="AG2098" s="111">
        <v>3</v>
      </c>
      <c r="AH2098" s="7">
        <v>0</v>
      </c>
    </row>
    <row r="2099" spans="1:34" ht="14.25" customHeight="1">
      <c r="A2099" s="27">
        <v>44348</v>
      </c>
      <c r="B2099" s="7" t="s">
        <v>134</v>
      </c>
      <c r="C2099" s="7" t="s">
        <v>1863</v>
      </c>
      <c r="D2099" s="7" t="s">
        <v>734</v>
      </c>
      <c r="E2099" s="7" t="s">
        <v>1843</v>
      </c>
      <c r="F2099" s="109">
        <v>84</v>
      </c>
      <c r="G2099" s="109">
        <v>38</v>
      </c>
      <c r="H2099" s="109">
        <v>29</v>
      </c>
      <c r="I2099" s="7" t="s">
        <v>99</v>
      </c>
      <c r="J2099" s="109">
        <v>10</v>
      </c>
      <c r="K2099" s="7" t="s">
        <v>99</v>
      </c>
      <c r="L2099" s="7" t="s">
        <v>99</v>
      </c>
      <c r="M2099" s="7" t="s">
        <v>99</v>
      </c>
      <c r="N2099" s="7" t="s">
        <v>99</v>
      </c>
      <c r="O2099" s="7" t="s">
        <v>99</v>
      </c>
      <c r="P2099" s="7">
        <v>0</v>
      </c>
      <c r="Q2099" s="7">
        <v>4</v>
      </c>
      <c r="R2099" s="7">
        <v>0</v>
      </c>
      <c r="S2099" s="7">
        <v>1</v>
      </c>
      <c r="T2099" s="7">
        <v>2</v>
      </c>
      <c r="U2099" s="7">
        <v>0</v>
      </c>
      <c r="V2099" s="7">
        <v>0</v>
      </c>
      <c r="W2099" s="7">
        <v>0</v>
      </c>
      <c r="X2099" s="7">
        <v>0</v>
      </c>
      <c r="Y2099" s="7">
        <v>0</v>
      </c>
      <c r="Z2099" s="109">
        <v>6</v>
      </c>
      <c r="AA2099" s="111">
        <v>0</v>
      </c>
      <c r="AB2099" s="111">
        <v>0</v>
      </c>
      <c r="AC2099" s="111">
        <v>0</v>
      </c>
      <c r="AD2099" s="111">
        <v>1</v>
      </c>
      <c r="AE2099" s="111">
        <v>0</v>
      </c>
      <c r="AF2099" s="111">
        <v>0</v>
      </c>
      <c r="AG2099" s="111">
        <v>0</v>
      </c>
      <c r="AH2099" s="7">
        <v>0</v>
      </c>
    </row>
    <row r="2100" spans="1:34" ht="14.25" customHeight="1">
      <c r="A2100" s="27">
        <v>44348</v>
      </c>
      <c r="B2100" s="7" t="s">
        <v>134</v>
      </c>
      <c r="C2100" s="7" t="s">
        <v>1863</v>
      </c>
      <c r="D2100" s="7" t="s">
        <v>734</v>
      </c>
      <c r="E2100" s="7" t="s">
        <v>943</v>
      </c>
      <c r="F2100" s="109">
        <v>117</v>
      </c>
      <c r="G2100" s="109">
        <v>59</v>
      </c>
      <c r="H2100" s="109">
        <v>37</v>
      </c>
      <c r="I2100" s="7" t="s">
        <v>99</v>
      </c>
      <c r="J2100" s="109">
        <v>12</v>
      </c>
      <c r="K2100" s="7" t="s">
        <v>99</v>
      </c>
      <c r="L2100" s="7" t="s">
        <v>99</v>
      </c>
      <c r="M2100" s="7" t="s">
        <v>99</v>
      </c>
      <c r="N2100" s="7" t="s">
        <v>99</v>
      </c>
      <c r="O2100" s="7" t="s">
        <v>99</v>
      </c>
      <c r="P2100" s="7">
        <v>0</v>
      </c>
      <c r="Q2100" s="7">
        <v>5</v>
      </c>
      <c r="R2100" s="7">
        <v>0</v>
      </c>
      <c r="S2100" s="7">
        <v>2</v>
      </c>
      <c r="T2100" s="7">
        <v>5</v>
      </c>
      <c r="U2100" s="7">
        <v>0</v>
      </c>
      <c r="V2100" s="7">
        <v>0</v>
      </c>
      <c r="W2100" s="7">
        <v>0</v>
      </c>
      <c r="X2100" s="7">
        <v>0</v>
      </c>
      <c r="Y2100" s="7">
        <v>0</v>
      </c>
      <c r="Z2100" s="109">
        <v>8</v>
      </c>
      <c r="AA2100" s="111">
        <v>0</v>
      </c>
      <c r="AB2100" s="111">
        <v>0</v>
      </c>
      <c r="AC2100" s="111">
        <v>0</v>
      </c>
      <c r="AD2100" s="111">
        <v>1</v>
      </c>
      <c r="AE2100" s="111">
        <v>0</v>
      </c>
      <c r="AF2100" s="111">
        <v>0</v>
      </c>
      <c r="AG2100" s="111">
        <v>0</v>
      </c>
      <c r="AH2100" s="7">
        <v>0</v>
      </c>
    </row>
    <row r="2101" spans="1:34" ht="14.25" customHeight="1">
      <c r="A2101" s="27">
        <v>44348</v>
      </c>
      <c r="B2101" s="7" t="s">
        <v>134</v>
      </c>
      <c r="C2101" s="7" t="s">
        <v>1863</v>
      </c>
      <c r="D2101" s="7" t="s">
        <v>734</v>
      </c>
      <c r="E2101" s="7" t="s">
        <v>1861</v>
      </c>
      <c r="F2101" s="109">
        <v>72</v>
      </c>
      <c r="G2101" s="109">
        <v>39</v>
      </c>
      <c r="H2101" s="109">
        <v>22</v>
      </c>
      <c r="I2101" s="7" t="s">
        <v>99</v>
      </c>
      <c r="J2101" s="109">
        <v>7</v>
      </c>
      <c r="K2101" s="7" t="s">
        <v>99</v>
      </c>
      <c r="L2101" s="7" t="s">
        <v>99</v>
      </c>
      <c r="M2101" s="7" t="s">
        <v>99</v>
      </c>
      <c r="N2101" s="7" t="s">
        <v>99</v>
      </c>
      <c r="O2101" s="7" t="s">
        <v>99</v>
      </c>
      <c r="P2101" s="7">
        <v>0</v>
      </c>
      <c r="Q2101" s="7">
        <v>1</v>
      </c>
      <c r="R2101" s="7">
        <v>0</v>
      </c>
      <c r="S2101" s="7">
        <v>2</v>
      </c>
      <c r="T2101" s="7">
        <v>3</v>
      </c>
      <c r="U2101" s="7">
        <v>0</v>
      </c>
      <c r="V2101" s="7">
        <v>0</v>
      </c>
      <c r="W2101" s="7">
        <v>0</v>
      </c>
      <c r="X2101" s="7">
        <v>0</v>
      </c>
      <c r="Y2101" s="7">
        <v>0</v>
      </c>
      <c r="Z2101" s="109">
        <v>4</v>
      </c>
      <c r="AA2101" s="111">
        <v>0</v>
      </c>
      <c r="AB2101" s="111">
        <v>0</v>
      </c>
      <c r="AC2101" s="111">
        <v>0</v>
      </c>
      <c r="AD2101" s="111">
        <v>0</v>
      </c>
      <c r="AE2101" s="111">
        <v>0</v>
      </c>
      <c r="AF2101" s="111">
        <v>0</v>
      </c>
      <c r="AG2101" s="111">
        <v>0</v>
      </c>
      <c r="AH2101" s="7">
        <v>0</v>
      </c>
    </row>
    <row r="2102" spans="1:34" ht="14.25" customHeight="1">
      <c r="A2102" s="27">
        <v>44348</v>
      </c>
      <c r="B2102" s="7" t="s">
        <v>134</v>
      </c>
      <c r="C2102" s="7" t="s">
        <v>1863</v>
      </c>
      <c r="D2102" s="7" t="s">
        <v>734</v>
      </c>
      <c r="E2102" s="7" t="s">
        <v>1862</v>
      </c>
      <c r="F2102" s="109">
        <v>45</v>
      </c>
      <c r="G2102" s="109">
        <v>20</v>
      </c>
      <c r="H2102" s="109">
        <v>15</v>
      </c>
      <c r="I2102" s="7" t="s">
        <v>99</v>
      </c>
      <c r="J2102" s="109">
        <v>5</v>
      </c>
      <c r="K2102" s="7" t="s">
        <v>99</v>
      </c>
      <c r="L2102" s="7" t="s">
        <v>99</v>
      </c>
      <c r="M2102" s="7" t="s">
        <v>99</v>
      </c>
      <c r="N2102" s="7" t="s">
        <v>99</v>
      </c>
      <c r="O2102" s="7" t="s">
        <v>99</v>
      </c>
      <c r="P2102" s="7">
        <v>0</v>
      </c>
      <c r="Q2102" s="7">
        <v>4</v>
      </c>
      <c r="R2102" s="7">
        <v>0</v>
      </c>
      <c r="S2102" s="7">
        <v>0</v>
      </c>
      <c r="T2102" s="7">
        <v>2</v>
      </c>
      <c r="U2102" s="7">
        <v>0</v>
      </c>
      <c r="V2102" s="7">
        <v>0</v>
      </c>
      <c r="W2102" s="7">
        <v>0</v>
      </c>
      <c r="X2102" s="7">
        <v>0</v>
      </c>
      <c r="Y2102" s="7">
        <v>0</v>
      </c>
      <c r="Z2102" s="109">
        <v>4</v>
      </c>
      <c r="AA2102" s="111">
        <v>0</v>
      </c>
      <c r="AB2102" s="111">
        <v>0</v>
      </c>
      <c r="AC2102" s="111">
        <v>0</v>
      </c>
      <c r="AD2102" s="111">
        <v>1</v>
      </c>
      <c r="AE2102" s="111">
        <v>0</v>
      </c>
      <c r="AF2102" s="111">
        <v>0</v>
      </c>
      <c r="AG2102" s="111">
        <v>0</v>
      </c>
      <c r="AH2102" s="7">
        <v>0</v>
      </c>
    </row>
    <row r="2103" spans="1:34" ht="14.25" customHeight="1">
      <c r="A2103" s="27">
        <v>44348</v>
      </c>
      <c r="B2103" s="7" t="s">
        <v>134</v>
      </c>
      <c r="C2103" s="7" t="s">
        <v>1865</v>
      </c>
      <c r="D2103" s="7" t="s">
        <v>734</v>
      </c>
      <c r="E2103" s="7" t="s">
        <v>1843</v>
      </c>
      <c r="F2103" s="109">
        <v>99</v>
      </c>
      <c r="G2103" s="109">
        <v>28</v>
      </c>
      <c r="H2103" s="109">
        <v>20</v>
      </c>
      <c r="I2103" s="7" t="s">
        <v>99</v>
      </c>
      <c r="J2103" s="109">
        <v>15</v>
      </c>
      <c r="K2103" s="7" t="s">
        <v>99</v>
      </c>
      <c r="L2103" s="7" t="s">
        <v>99</v>
      </c>
      <c r="M2103" s="7" t="s">
        <v>99</v>
      </c>
      <c r="N2103" s="7" t="s">
        <v>99</v>
      </c>
      <c r="O2103" s="7" t="s">
        <v>99</v>
      </c>
      <c r="P2103" s="7">
        <v>3</v>
      </c>
      <c r="Q2103" s="7">
        <v>3</v>
      </c>
      <c r="R2103" s="7">
        <v>2</v>
      </c>
      <c r="S2103" s="7">
        <v>2</v>
      </c>
      <c r="T2103" s="7">
        <v>1</v>
      </c>
      <c r="U2103" s="7">
        <v>2</v>
      </c>
      <c r="V2103" s="7">
        <v>3</v>
      </c>
      <c r="W2103" s="7">
        <v>3</v>
      </c>
      <c r="X2103" s="7">
        <v>0</v>
      </c>
      <c r="Y2103" s="7">
        <v>2</v>
      </c>
      <c r="Z2103" s="109">
        <v>26</v>
      </c>
      <c r="AA2103" s="111">
        <v>1</v>
      </c>
      <c r="AB2103" s="111">
        <v>4</v>
      </c>
      <c r="AC2103" s="111">
        <v>2</v>
      </c>
      <c r="AD2103" s="111">
        <v>2</v>
      </c>
      <c r="AE2103" s="111">
        <v>0</v>
      </c>
      <c r="AF2103" s="111">
        <v>0</v>
      </c>
      <c r="AG2103" s="111">
        <v>1</v>
      </c>
      <c r="AH2103" s="7">
        <v>0</v>
      </c>
    </row>
    <row r="2104" spans="1:34" ht="14.25" customHeight="1">
      <c r="A2104" s="27">
        <v>44348</v>
      </c>
      <c r="B2104" s="7" t="s">
        <v>134</v>
      </c>
      <c r="C2104" s="7" t="s">
        <v>1865</v>
      </c>
      <c r="D2104" s="7" t="s">
        <v>734</v>
      </c>
      <c r="E2104" s="7" t="s">
        <v>943</v>
      </c>
      <c r="F2104" s="109">
        <v>307</v>
      </c>
      <c r="G2104" s="109">
        <v>62</v>
      </c>
      <c r="H2104" s="109">
        <v>64</v>
      </c>
      <c r="I2104" s="7" t="s">
        <v>99</v>
      </c>
      <c r="J2104" s="109">
        <v>41</v>
      </c>
      <c r="K2104" s="7" t="s">
        <v>99</v>
      </c>
      <c r="L2104" s="7" t="s">
        <v>99</v>
      </c>
      <c r="M2104" s="7" t="s">
        <v>99</v>
      </c>
      <c r="N2104" s="7" t="s">
        <v>99</v>
      </c>
      <c r="O2104" s="7" t="s">
        <v>99</v>
      </c>
      <c r="P2104" s="7">
        <v>4</v>
      </c>
      <c r="Q2104" s="7">
        <v>6</v>
      </c>
      <c r="R2104" s="7">
        <v>41</v>
      </c>
      <c r="S2104" s="7">
        <v>13</v>
      </c>
      <c r="T2104" s="7">
        <v>3</v>
      </c>
      <c r="U2104" s="7">
        <v>3</v>
      </c>
      <c r="V2104" s="7">
        <v>7</v>
      </c>
      <c r="W2104" s="7">
        <v>11</v>
      </c>
      <c r="X2104" s="7">
        <v>0</v>
      </c>
      <c r="Y2104" s="7">
        <v>9</v>
      </c>
      <c r="Z2104" s="109">
        <v>84</v>
      </c>
      <c r="AA2104" s="111">
        <v>1</v>
      </c>
      <c r="AB2104" s="111">
        <v>13</v>
      </c>
      <c r="AC2104" s="111">
        <v>35</v>
      </c>
      <c r="AD2104" s="111">
        <v>4</v>
      </c>
      <c r="AE2104" s="111">
        <v>0</v>
      </c>
      <c r="AF2104" s="111">
        <v>0</v>
      </c>
      <c r="AG2104" s="111">
        <v>3</v>
      </c>
      <c r="AH2104" s="7">
        <v>0</v>
      </c>
    </row>
    <row r="2105" spans="1:34" ht="14.25" customHeight="1">
      <c r="A2105" s="27">
        <v>44348</v>
      </c>
      <c r="B2105" s="7" t="s">
        <v>134</v>
      </c>
      <c r="C2105" s="7" t="s">
        <v>1865</v>
      </c>
      <c r="D2105" s="7" t="s">
        <v>734</v>
      </c>
      <c r="E2105" s="7" t="s">
        <v>1861</v>
      </c>
      <c r="F2105" s="109">
        <v>157</v>
      </c>
      <c r="G2105" s="109">
        <v>35</v>
      </c>
      <c r="H2105" s="109">
        <v>29</v>
      </c>
      <c r="I2105" s="7" t="s">
        <v>99</v>
      </c>
      <c r="J2105" s="109">
        <v>22</v>
      </c>
      <c r="K2105" s="7" t="s">
        <v>99</v>
      </c>
      <c r="L2105" s="7" t="s">
        <v>99</v>
      </c>
      <c r="M2105" s="7" t="s">
        <v>99</v>
      </c>
      <c r="N2105" s="7" t="s">
        <v>99</v>
      </c>
      <c r="O2105" s="7" t="s">
        <v>99</v>
      </c>
      <c r="P2105" s="7">
        <v>4</v>
      </c>
      <c r="Q2105" s="7">
        <v>4</v>
      </c>
      <c r="R2105" s="7">
        <v>21</v>
      </c>
      <c r="S2105" s="7">
        <v>9</v>
      </c>
      <c r="T2105" s="7">
        <v>2</v>
      </c>
      <c r="U2105" s="7">
        <v>2</v>
      </c>
      <c r="V2105" s="7">
        <v>4</v>
      </c>
      <c r="W2105" s="7">
        <v>5</v>
      </c>
      <c r="X2105" s="7">
        <v>0</v>
      </c>
      <c r="Y2105" s="7">
        <v>4</v>
      </c>
      <c r="Z2105" s="109">
        <v>32</v>
      </c>
      <c r="AA2105" s="111">
        <v>1</v>
      </c>
      <c r="AB2105" s="111">
        <v>8</v>
      </c>
      <c r="AC2105" s="111">
        <v>28</v>
      </c>
      <c r="AD2105" s="111">
        <v>2</v>
      </c>
      <c r="AE2105" s="111">
        <v>0</v>
      </c>
      <c r="AF2105" s="111">
        <v>0</v>
      </c>
      <c r="AG2105" s="111">
        <v>0</v>
      </c>
      <c r="AH2105" s="7">
        <v>0</v>
      </c>
    </row>
    <row r="2106" spans="1:34" ht="14.25" customHeight="1">
      <c r="A2106" s="27">
        <v>44348</v>
      </c>
      <c r="B2106" s="7" t="s">
        <v>134</v>
      </c>
      <c r="C2106" s="7" t="s">
        <v>1865</v>
      </c>
      <c r="D2106" s="7" t="s">
        <v>734</v>
      </c>
      <c r="E2106" s="7" t="s">
        <v>1862</v>
      </c>
      <c r="F2106" s="109">
        <v>150</v>
      </c>
      <c r="G2106" s="109">
        <v>27</v>
      </c>
      <c r="H2106" s="109">
        <v>35</v>
      </c>
      <c r="I2106" s="7" t="s">
        <v>99</v>
      </c>
      <c r="J2106" s="109">
        <v>19</v>
      </c>
      <c r="K2106" s="7" t="s">
        <v>99</v>
      </c>
      <c r="L2106" s="7" t="s">
        <v>99</v>
      </c>
      <c r="M2106" s="7" t="s">
        <v>99</v>
      </c>
      <c r="N2106" s="7" t="s">
        <v>99</v>
      </c>
      <c r="O2106" s="7" t="s">
        <v>99</v>
      </c>
      <c r="P2106" s="7">
        <v>0</v>
      </c>
      <c r="Q2106" s="7">
        <v>2</v>
      </c>
      <c r="R2106" s="7">
        <v>20</v>
      </c>
      <c r="S2106" s="7">
        <v>4</v>
      </c>
      <c r="T2106" s="7">
        <v>1</v>
      </c>
      <c r="U2106" s="7">
        <v>1</v>
      </c>
      <c r="V2106" s="7">
        <v>3</v>
      </c>
      <c r="W2106" s="7">
        <v>6</v>
      </c>
      <c r="X2106" s="7">
        <v>0</v>
      </c>
      <c r="Y2106" s="7">
        <v>5</v>
      </c>
      <c r="Z2106" s="109">
        <v>52</v>
      </c>
      <c r="AA2106" s="111">
        <v>0</v>
      </c>
      <c r="AB2106" s="111">
        <v>5</v>
      </c>
      <c r="AC2106" s="111">
        <v>7</v>
      </c>
      <c r="AD2106" s="111">
        <v>2</v>
      </c>
      <c r="AE2106" s="111">
        <v>0</v>
      </c>
      <c r="AF2106" s="111">
        <v>0</v>
      </c>
      <c r="AG2106" s="111">
        <v>3</v>
      </c>
      <c r="AH2106" s="7">
        <v>0</v>
      </c>
    </row>
    <row r="2107" spans="1:34" ht="14.25" customHeight="1">
      <c r="A2107" s="27">
        <v>44348</v>
      </c>
      <c r="B2107" s="7" t="s">
        <v>134</v>
      </c>
      <c r="C2107" s="7" t="s">
        <v>1865</v>
      </c>
      <c r="D2107" s="7" t="s">
        <v>1866</v>
      </c>
      <c r="E2107" s="7" t="s">
        <v>1843</v>
      </c>
      <c r="F2107" s="109">
        <v>99</v>
      </c>
      <c r="G2107" s="109">
        <v>28</v>
      </c>
      <c r="H2107" s="109">
        <v>20</v>
      </c>
      <c r="I2107" s="7" t="s">
        <v>99</v>
      </c>
      <c r="J2107" s="109">
        <v>15</v>
      </c>
      <c r="K2107" s="7" t="s">
        <v>99</v>
      </c>
      <c r="L2107" s="7" t="s">
        <v>99</v>
      </c>
      <c r="M2107" s="7" t="s">
        <v>99</v>
      </c>
      <c r="N2107" s="7" t="s">
        <v>99</v>
      </c>
      <c r="O2107" s="7" t="s">
        <v>99</v>
      </c>
      <c r="P2107" s="7">
        <v>3</v>
      </c>
      <c r="Q2107" s="7">
        <v>3</v>
      </c>
      <c r="R2107" s="7">
        <v>2</v>
      </c>
      <c r="S2107" s="7">
        <v>2</v>
      </c>
      <c r="T2107" s="7">
        <v>1</v>
      </c>
      <c r="U2107" s="7">
        <v>2</v>
      </c>
      <c r="V2107" s="7">
        <v>3</v>
      </c>
      <c r="W2107" s="7">
        <v>3</v>
      </c>
      <c r="X2107" s="7">
        <v>0</v>
      </c>
      <c r="Y2107" s="7">
        <v>2</v>
      </c>
      <c r="Z2107" s="109">
        <v>26</v>
      </c>
      <c r="AA2107" s="111">
        <v>1</v>
      </c>
      <c r="AB2107" s="111">
        <v>4</v>
      </c>
      <c r="AC2107" s="111">
        <v>2</v>
      </c>
      <c r="AD2107" s="111">
        <v>2</v>
      </c>
      <c r="AE2107" s="111">
        <v>0</v>
      </c>
      <c r="AF2107" s="111">
        <v>0</v>
      </c>
      <c r="AG2107" s="111">
        <v>1</v>
      </c>
      <c r="AH2107" s="7">
        <v>0</v>
      </c>
    </row>
    <row r="2108" spans="1:34" ht="14.25" customHeight="1">
      <c r="A2108" s="27">
        <v>44348</v>
      </c>
      <c r="B2108" s="7" t="s">
        <v>134</v>
      </c>
      <c r="C2108" s="7" t="s">
        <v>1865</v>
      </c>
      <c r="D2108" s="7" t="s">
        <v>1866</v>
      </c>
      <c r="E2108" s="7" t="s">
        <v>943</v>
      </c>
      <c r="F2108" s="109">
        <v>307</v>
      </c>
      <c r="G2108" s="109">
        <v>62</v>
      </c>
      <c r="H2108" s="109">
        <v>64</v>
      </c>
      <c r="I2108" s="7" t="s">
        <v>99</v>
      </c>
      <c r="J2108" s="109">
        <v>41</v>
      </c>
      <c r="K2108" s="7" t="s">
        <v>99</v>
      </c>
      <c r="L2108" s="7" t="s">
        <v>99</v>
      </c>
      <c r="M2108" s="7" t="s">
        <v>99</v>
      </c>
      <c r="N2108" s="7" t="s">
        <v>99</v>
      </c>
      <c r="O2108" s="7" t="s">
        <v>99</v>
      </c>
      <c r="P2108" s="7">
        <v>4</v>
      </c>
      <c r="Q2108" s="7">
        <v>6</v>
      </c>
      <c r="R2108" s="7">
        <v>41</v>
      </c>
      <c r="S2108" s="7">
        <v>13</v>
      </c>
      <c r="T2108" s="7">
        <v>3</v>
      </c>
      <c r="U2108" s="7">
        <v>3</v>
      </c>
      <c r="V2108" s="7">
        <v>7</v>
      </c>
      <c r="W2108" s="7">
        <v>11</v>
      </c>
      <c r="X2108" s="7">
        <v>0</v>
      </c>
      <c r="Y2108" s="7">
        <v>9</v>
      </c>
      <c r="Z2108" s="109">
        <v>84</v>
      </c>
      <c r="AA2108" s="111">
        <v>1</v>
      </c>
      <c r="AB2108" s="111">
        <v>13</v>
      </c>
      <c r="AC2108" s="111">
        <v>35</v>
      </c>
      <c r="AD2108" s="111">
        <v>4</v>
      </c>
      <c r="AE2108" s="111">
        <v>0</v>
      </c>
      <c r="AF2108" s="111">
        <v>0</v>
      </c>
      <c r="AG2108" s="111">
        <v>3</v>
      </c>
      <c r="AH2108" s="7">
        <v>0</v>
      </c>
    </row>
    <row r="2109" spans="1:34" ht="14.25" customHeight="1">
      <c r="A2109" s="27">
        <v>44348</v>
      </c>
      <c r="B2109" s="7" t="s">
        <v>134</v>
      </c>
      <c r="C2109" s="7" t="s">
        <v>1865</v>
      </c>
      <c r="D2109" s="7" t="s">
        <v>1866</v>
      </c>
      <c r="E2109" s="7" t="s">
        <v>1861</v>
      </c>
      <c r="F2109" s="109">
        <v>157</v>
      </c>
      <c r="G2109" s="109">
        <v>35</v>
      </c>
      <c r="H2109" s="109">
        <v>29</v>
      </c>
      <c r="I2109" s="7" t="s">
        <v>99</v>
      </c>
      <c r="J2109" s="109">
        <v>22</v>
      </c>
      <c r="K2109" s="7" t="s">
        <v>99</v>
      </c>
      <c r="L2109" s="7" t="s">
        <v>99</v>
      </c>
      <c r="M2109" s="7" t="s">
        <v>99</v>
      </c>
      <c r="N2109" s="7" t="s">
        <v>99</v>
      </c>
      <c r="O2109" s="7" t="s">
        <v>99</v>
      </c>
      <c r="P2109" s="7">
        <v>4</v>
      </c>
      <c r="Q2109" s="7">
        <v>4</v>
      </c>
      <c r="R2109" s="7">
        <v>21</v>
      </c>
      <c r="S2109" s="7">
        <v>9</v>
      </c>
      <c r="T2109" s="7">
        <v>2</v>
      </c>
      <c r="U2109" s="7">
        <v>2</v>
      </c>
      <c r="V2109" s="7">
        <v>4</v>
      </c>
      <c r="W2109" s="7">
        <v>5</v>
      </c>
      <c r="X2109" s="7">
        <v>0</v>
      </c>
      <c r="Y2109" s="7">
        <v>4</v>
      </c>
      <c r="Z2109" s="109">
        <v>32</v>
      </c>
      <c r="AA2109" s="111">
        <v>1</v>
      </c>
      <c r="AB2109" s="111">
        <v>8</v>
      </c>
      <c r="AC2109" s="111">
        <v>28</v>
      </c>
      <c r="AD2109" s="111">
        <v>2</v>
      </c>
      <c r="AE2109" s="111">
        <v>0</v>
      </c>
      <c r="AF2109" s="111">
        <v>0</v>
      </c>
      <c r="AG2109" s="111">
        <v>0</v>
      </c>
      <c r="AH2109" s="7">
        <v>0</v>
      </c>
    </row>
    <row r="2110" spans="1:34" ht="14.25" customHeight="1">
      <c r="A2110" s="27">
        <v>44348</v>
      </c>
      <c r="B2110" s="7" t="s">
        <v>134</v>
      </c>
      <c r="C2110" s="7" t="s">
        <v>1865</v>
      </c>
      <c r="D2110" s="7" t="s">
        <v>1866</v>
      </c>
      <c r="E2110" s="7" t="s">
        <v>1862</v>
      </c>
      <c r="F2110" s="109">
        <v>150</v>
      </c>
      <c r="G2110" s="109">
        <v>27</v>
      </c>
      <c r="H2110" s="109">
        <v>35</v>
      </c>
      <c r="I2110" s="7" t="s">
        <v>99</v>
      </c>
      <c r="J2110" s="109">
        <v>19</v>
      </c>
      <c r="K2110" s="7" t="s">
        <v>99</v>
      </c>
      <c r="L2110" s="7" t="s">
        <v>99</v>
      </c>
      <c r="M2110" s="7" t="s">
        <v>99</v>
      </c>
      <c r="N2110" s="7" t="s">
        <v>99</v>
      </c>
      <c r="O2110" s="7" t="s">
        <v>99</v>
      </c>
      <c r="P2110" s="7">
        <v>0</v>
      </c>
      <c r="Q2110" s="7">
        <v>2</v>
      </c>
      <c r="R2110" s="7">
        <v>20</v>
      </c>
      <c r="S2110" s="7">
        <v>4</v>
      </c>
      <c r="T2110" s="7">
        <v>1</v>
      </c>
      <c r="U2110" s="7">
        <v>1</v>
      </c>
      <c r="V2110" s="7">
        <v>3</v>
      </c>
      <c r="W2110" s="7">
        <v>6</v>
      </c>
      <c r="X2110" s="7">
        <v>0</v>
      </c>
      <c r="Y2110" s="7">
        <v>5</v>
      </c>
      <c r="Z2110" s="109">
        <v>52</v>
      </c>
      <c r="AA2110" s="111">
        <v>0</v>
      </c>
      <c r="AB2110" s="111">
        <v>5</v>
      </c>
      <c r="AC2110" s="111">
        <v>7</v>
      </c>
      <c r="AD2110" s="111">
        <v>2</v>
      </c>
      <c r="AE2110" s="111">
        <v>0</v>
      </c>
      <c r="AF2110" s="111">
        <v>0</v>
      </c>
      <c r="AG2110" s="109">
        <v>3</v>
      </c>
      <c r="AH2110" s="7">
        <v>0</v>
      </c>
    </row>
    <row r="2111" spans="1:34" ht="14.25" customHeight="1">
      <c r="A2111" s="27">
        <v>44348</v>
      </c>
      <c r="B2111" s="7" t="s">
        <v>134</v>
      </c>
      <c r="C2111" s="7" t="s">
        <v>1865</v>
      </c>
      <c r="D2111" s="7" t="s">
        <v>1374</v>
      </c>
      <c r="E2111" s="7" t="s">
        <v>1843</v>
      </c>
      <c r="F2111" s="7">
        <v>0</v>
      </c>
      <c r="G2111" s="7">
        <v>0</v>
      </c>
      <c r="H2111" s="7">
        <v>0</v>
      </c>
      <c r="I2111" s="7">
        <v>0</v>
      </c>
      <c r="J2111" s="7">
        <v>0</v>
      </c>
      <c r="K2111" s="7">
        <v>0</v>
      </c>
      <c r="L2111" s="7">
        <v>0</v>
      </c>
      <c r="M2111" s="7">
        <v>0</v>
      </c>
      <c r="N2111" s="7">
        <v>0</v>
      </c>
      <c r="O2111" s="7">
        <v>0</v>
      </c>
      <c r="P2111" s="7">
        <v>0</v>
      </c>
      <c r="Q2111" s="7">
        <v>0</v>
      </c>
      <c r="R2111" s="7">
        <v>0</v>
      </c>
      <c r="S2111" s="7">
        <v>0</v>
      </c>
      <c r="T2111" s="7">
        <v>0</v>
      </c>
      <c r="U2111" s="7">
        <v>0</v>
      </c>
      <c r="V2111" s="7">
        <v>0</v>
      </c>
      <c r="W2111" s="7">
        <v>0</v>
      </c>
      <c r="X2111" s="7">
        <v>0</v>
      </c>
      <c r="Y2111" s="7">
        <v>0</v>
      </c>
      <c r="Z2111" s="7">
        <v>0</v>
      </c>
      <c r="AA2111" s="7">
        <v>0</v>
      </c>
      <c r="AB2111" s="7">
        <v>0</v>
      </c>
      <c r="AC2111" s="7">
        <v>0</v>
      </c>
      <c r="AD2111" s="7">
        <v>0</v>
      </c>
      <c r="AE2111" s="7">
        <v>0</v>
      </c>
      <c r="AF2111" s="7">
        <v>0</v>
      </c>
      <c r="AG2111" s="7">
        <v>0</v>
      </c>
      <c r="AH2111" s="7">
        <v>0</v>
      </c>
    </row>
    <row r="2112" spans="1:34" ht="14.25" customHeight="1">
      <c r="A2112" s="27">
        <v>44348</v>
      </c>
      <c r="B2112" s="7" t="s">
        <v>134</v>
      </c>
      <c r="C2112" s="7" t="s">
        <v>1865</v>
      </c>
      <c r="D2112" s="7" t="s">
        <v>1374</v>
      </c>
      <c r="E2112" s="7" t="s">
        <v>943</v>
      </c>
      <c r="F2112" s="7">
        <v>0</v>
      </c>
      <c r="G2112" s="7">
        <v>0</v>
      </c>
      <c r="H2112" s="7">
        <v>0</v>
      </c>
      <c r="I2112" s="7">
        <v>0</v>
      </c>
      <c r="J2112" s="7">
        <v>0</v>
      </c>
      <c r="K2112" s="7">
        <v>0</v>
      </c>
      <c r="L2112" s="7">
        <v>0</v>
      </c>
      <c r="M2112" s="7">
        <v>0</v>
      </c>
      <c r="N2112" s="7">
        <v>0</v>
      </c>
      <c r="O2112" s="7">
        <v>0</v>
      </c>
      <c r="P2112" s="7">
        <v>0</v>
      </c>
      <c r="Q2112" s="7">
        <v>0</v>
      </c>
      <c r="R2112" s="7">
        <v>0</v>
      </c>
      <c r="S2112" s="7">
        <v>0</v>
      </c>
      <c r="T2112" s="7">
        <v>0</v>
      </c>
      <c r="U2112" s="7">
        <v>0</v>
      </c>
      <c r="V2112" s="7">
        <v>0</v>
      </c>
      <c r="W2112" s="7">
        <v>0</v>
      </c>
      <c r="X2112" s="7">
        <v>0</v>
      </c>
      <c r="Y2112" s="7">
        <v>0</v>
      </c>
      <c r="Z2112" s="7">
        <v>0</v>
      </c>
      <c r="AA2112" s="7">
        <v>0</v>
      </c>
      <c r="AB2112" s="7">
        <v>0</v>
      </c>
      <c r="AC2112" s="7">
        <v>0</v>
      </c>
      <c r="AD2112" s="7">
        <v>0</v>
      </c>
      <c r="AE2112" s="7">
        <v>0</v>
      </c>
      <c r="AF2112" s="7">
        <v>0</v>
      </c>
      <c r="AG2112" s="7">
        <v>0</v>
      </c>
      <c r="AH2112" s="7">
        <v>0</v>
      </c>
    </row>
    <row r="2113" spans="1:34" ht="14.25" customHeight="1">
      <c r="A2113" s="27">
        <v>44348</v>
      </c>
      <c r="B2113" s="7" t="s">
        <v>134</v>
      </c>
      <c r="C2113" s="7" t="s">
        <v>1865</v>
      </c>
      <c r="D2113" s="7" t="s">
        <v>1374</v>
      </c>
      <c r="E2113" s="7" t="s">
        <v>1861</v>
      </c>
      <c r="F2113" s="7">
        <v>0</v>
      </c>
      <c r="G2113" s="7">
        <v>0</v>
      </c>
      <c r="H2113" s="7">
        <v>0</v>
      </c>
      <c r="I2113" s="7">
        <v>0</v>
      </c>
      <c r="J2113" s="7">
        <v>0</v>
      </c>
      <c r="K2113" s="7">
        <v>0</v>
      </c>
      <c r="L2113" s="7">
        <v>0</v>
      </c>
      <c r="M2113" s="7">
        <v>0</v>
      </c>
      <c r="N2113" s="7">
        <v>0</v>
      </c>
      <c r="O2113" s="7">
        <v>0</v>
      </c>
      <c r="P2113" s="7">
        <v>0</v>
      </c>
      <c r="Q2113" s="7">
        <v>0</v>
      </c>
      <c r="R2113" s="7">
        <v>0</v>
      </c>
      <c r="S2113" s="7">
        <v>0</v>
      </c>
      <c r="T2113" s="7">
        <v>0</v>
      </c>
      <c r="U2113" s="7">
        <v>0</v>
      </c>
      <c r="V2113" s="7">
        <v>0</v>
      </c>
      <c r="W2113" s="7">
        <v>0</v>
      </c>
      <c r="X2113" s="7">
        <v>0</v>
      </c>
      <c r="Y2113" s="7">
        <v>0</v>
      </c>
      <c r="Z2113" s="7">
        <v>0</v>
      </c>
      <c r="AA2113" s="7">
        <v>0</v>
      </c>
      <c r="AB2113" s="7">
        <v>0</v>
      </c>
      <c r="AC2113" s="7">
        <v>0</v>
      </c>
      <c r="AD2113" s="7">
        <v>0</v>
      </c>
      <c r="AE2113" s="7">
        <v>0</v>
      </c>
      <c r="AF2113" s="7">
        <v>0</v>
      </c>
      <c r="AG2113" s="7">
        <v>0</v>
      </c>
      <c r="AH2113" s="7">
        <v>0</v>
      </c>
    </row>
    <row r="2114" spans="1:34" ht="14.25" customHeight="1">
      <c r="A2114" s="27">
        <v>44348</v>
      </c>
      <c r="B2114" s="7" t="s">
        <v>134</v>
      </c>
      <c r="C2114" s="7" t="s">
        <v>1865</v>
      </c>
      <c r="D2114" s="7" t="s">
        <v>1374</v>
      </c>
      <c r="E2114" s="7" t="s">
        <v>1862</v>
      </c>
      <c r="F2114" s="7">
        <v>0</v>
      </c>
      <c r="G2114" s="7">
        <v>0</v>
      </c>
      <c r="H2114" s="7">
        <v>0</v>
      </c>
      <c r="I2114" s="7">
        <v>0</v>
      </c>
      <c r="J2114" s="7">
        <v>0</v>
      </c>
      <c r="K2114" s="7">
        <v>0</v>
      </c>
      <c r="L2114" s="7">
        <v>0</v>
      </c>
      <c r="M2114" s="7">
        <v>0</v>
      </c>
      <c r="N2114" s="7">
        <v>0</v>
      </c>
      <c r="O2114" s="7">
        <v>0</v>
      </c>
      <c r="P2114" s="7">
        <v>0</v>
      </c>
      <c r="Q2114" s="7">
        <v>0</v>
      </c>
      <c r="R2114" s="7">
        <v>0</v>
      </c>
      <c r="S2114" s="7">
        <v>0</v>
      </c>
      <c r="T2114" s="7">
        <v>0</v>
      </c>
      <c r="U2114" s="7">
        <v>0</v>
      </c>
      <c r="V2114" s="7">
        <v>0</v>
      </c>
      <c r="W2114" s="7">
        <v>0</v>
      </c>
      <c r="X2114" s="7">
        <v>0</v>
      </c>
      <c r="Y2114" s="7">
        <v>0</v>
      </c>
      <c r="Z2114" s="7">
        <v>0</v>
      </c>
      <c r="AA2114" s="7">
        <v>0</v>
      </c>
      <c r="AB2114" s="7">
        <v>0</v>
      </c>
      <c r="AC2114" s="7">
        <v>0</v>
      </c>
      <c r="AD2114" s="7">
        <v>0</v>
      </c>
      <c r="AE2114" s="7">
        <v>0</v>
      </c>
      <c r="AF2114" s="7">
        <v>0</v>
      </c>
      <c r="AG2114" s="7">
        <v>0</v>
      </c>
      <c r="AH2114" s="7">
        <v>0</v>
      </c>
    </row>
    <row r="2115" spans="1:34" ht="14.25" customHeight="1">
      <c r="A2115" s="27">
        <v>44348</v>
      </c>
      <c r="B2115" s="7" t="s">
        <v>134</v>
      </c>
      <c r="C2115" s="7" t="s">
        <v>405</v>
      </c>
      <c r="D2115" s="7" t="s">
        <v>734</v>
      </c>
      <c r="E2115" s="7" t="s">
        <v>1843</v>
      </c>
      <c r="F2115" s="7">
        <v>0</v>
      </c>
      <c r="G2115" s="7">
        <v>0</v>
      </c>
      <c r="H2115" s="7">
        <v>0</v>
      </c>
      <c r="I2115" s="7">
        <v>0</v>
      </c>
      <c r="J2115" s="7">
        <v>0</v>
      </c>
      <c r="K2115" s="7">
        <v>0</v>
      </c>
      <c r="L2115" s="7">
        <v>0</v>
      </c>
      <c r="M2115" s="7">
        <v>0</v>
      </c>
      <c r="N2115" s="7">
        <v>0</v>
      </c>
      <c r="O2115" s="7">
        <v>0</v>
      </c>
      <c r="P2115" s="7">
        <v>0</v>
      </c>
      <c r="Q2115" s="7">
        <v>0</v>
      </c>
      <c r="R2115" s="7">
        <v>0</v>
      </c>
      <c r="S2115" s="7">
        <v>0</v>
      </c>
      <c r="T2115" s="7">
        <v>0</v>
      </c>
      <c r="U2115" s="7">
        <v>0</v>
      </c>
      <c r="V2115" s="7">
        <v>0</v>
      </c>
      <c r="W2115" s="7">
        <v>0</v>
      </c>
      <c r="X2115" s="7">
        <v>0</v>
      </c>
      <c r="Y2115" s="7">
        <v>0</v>
      </c>
      <c r="Z2115" s="7">
        <v>0</v>
      </c>
      <c r="AA2115" s="7">
        <v>0</v>
      </c>
      <c r="AB2115" s="7">
        <v>0</v>
      </c>
      <c r="AC2115" s="7">
        <v>0</v>
      </c>
      <c r="AD2115" s="7">
        <v>0</v>
      </c>
      <c r="AE2115" s="7">
        <v>0</v>
      </c>
      <c r="AF2115" s="7">
        <v>0</v>
      </c>
      <c r="AG2115" s="7">
        <v>0</v>
      </c>
      <c r="AH2115" s="7">
        <v>0</v>
      </c>
    </row>
    <row r="2116" spans="1:34" ht="14.25" customHeight="1">
      <c r="A2116" s="27">
        <v>44348</v>
      </c>
      <c r="B2116" s="7" t="s">
        <v>134</v>
      </c>
      <c r="C2116" s="7" t="s">
        <v>405</v>
      </c>
      <c r="D2116" s="7" t="s">
        <v>734</v>
      </c>
      <c r="E2116" s="7" t="s">
        <v>943</v>
      </c>
      <c r="F2116" s="7">
        <v>0</v>
      </c>
      <c r="G2116" s="7">
        <v>0</v>
      </c>
      <c r="H2116" s="7">
        <v>0</v>
      </c>
      <c r="I2116" s="7">
        <v>0</v>
      </c>
      <c r="J2116" s="7">
        <v>0</v>
      </c>
      <c r="K2116" s="7">
        <v>0</v>
      </c>
      <c r="L2116" s="7">
        <v>0</v>
      </c>
      <c r="M2116" s="7">
        <v>0</v>
      </c>
      <c r="N2116" s="7">
        <v>0</v>
      </c>
      <c r="O2116" s="7">
        <v>0</v>
      </c>
      <c r="P2116" s="7">
        <v>0</v>
      </c>
      <c r="Q2116" s="7">
        <v>0</v>
      </c>
      <c r="R2116" s="7">
        <v>0</v>
      </c>
      <c r="S2116" s="7">
        <v>0</v>
      </c>
      <c r="T2116" s="7">
        <v>0</v>
      </c>
      <c r="U2116" s="7">
        <v>0</v>
      </c>
      <c r="V2116" s="7">
        <v>0</v>
      </c>
      <c r="W2116" s="7">
        <v>0</v>
      </c>
      <c r="X2116" s="7">
        <v>0</v>
      </c>
      <c r="Y2116" s="7">
        <v>0</v>
      </c>
      <c r="Z2116" s="7">
        <v>0</v>
      </c>
      <c r="AA2116" s="7">
        <v>0</v>
      </c>
      <c r="AB2116" s="7">
        <v>0</v>
      </c>
      <c r="AC2116" s="7">
        <v>0</v>
      </c>
      <c r="AD2116" s="7">
        <v>0</v>
      </c>
      <c r="AE2116" s="7">
        <v>0</v>
      </c>
      <c r="AF2116" s="7">
        <v>0</v>
      </c>
      <c r="AG2116" s="7">
        <v>0</v>
      </c>
      <c r="AH2116" s="7">
        <v>0</v>
      </c>
    </row>
    <row r="2117" spans="1:34" ht="14.25" customHeight="1">
      <c r="A2117" s="27">
        <v>44348</v>
      </c>
      <c r="B2117" s="7" t="s">
        <v>134</v>
      </c>
      <c r="C2117" s="7" t="s">
        <v>405</v>
      </c>
      <c r="D2117" s="7" t="s">
        <v>734</v>
      </c>
      <c r="E2117" s="7" t="s">
        <v>1861</v>
      </c>
      <c r="F2117" s="7">
        <v>0</v>
      </c>
      <c r="G2117" s="7">
        <v>0</v>
      </c>
      <c r="H2117" s="7">
        <v>0</v>
      </c>
      <c r="I2117" s="7">
        <v>0</v>
      </c>
      <c r="J2117" s="7">
        <v>0</v>
      </c>
      <c r="K2117" s="7">
        <v>0</v>
      </c>
      <c r="L2117" s="7">
        <v>0</v>
      </c>
      <c r="M2117" s="7">
        <v>0</v>
      </c>
      <c r="N2117" s="7">
        <v>0</v>
      </c>
      <c r="O2117" s="7">
        <v>0</v>
      </c>
      <c r="P2117" s="7">
        <v>0</v>
      </c>
      <c r="Q2117" s="7">
        <v>0</v>
      </c>
      <c r="R2117" s="7">
        <v>0</v>
      </c>
      <c r="S2117" s="7">
        <v>0</v>
      </c>
      <c r="T2117" s="7">
        <v>0</v>
      </c>
      <c r="U2117" s="7">
        <v>0</v>
      </c>
      <c r="V2117" s="7">
        <v>0</v>
      </c>
      <c r="W2117" s="7">
        <v>0</v>
      </c>
      <c r="X2117" s="7">
        <v>0</v>
      </c>
      <c r="Y2117" s="7">
        <v>0</v>
      </c>
      <c r="Z2117" s="7">
        <v>0</v>
      </c>
      <c r="AA2117" s="7">
        <v>0</v>
      </c>
      <c r="AB2117" s="7">
        <v>0</v>
      </c>
      <c r="AC2117" s="7">
        <v>0</v>
      </c>
      <c r="AD2117" s="7">
        <v>0</v>
      </c>
      <c r="AE2117" s="7">
        <v>0</v>
      </c>
      <c r="AF2117" s="7">
        <v>0</v>
      </c>
      <c r="AG2117" s="7">
        <v>0</v>
      </c>
      <c r="AH2117" s="7">
        <v>0</v>
      </c>
    </row>
    <row r="2118" spans="1:34" ht="14.25" customHeight="1">
      <c r="A2118" s="27">
        <v>44348</v>
      </c>
      <c r="B2118" s="7" t="s">
        <v>134</v>
      </c>
      <c r="C2118" s="7" t="s">
        <v>405</v>
      </c>
      <c r="D2118" s="7" t="s">
        <v>734</v>
      </c>
      <c r="E2118" s="7" t="s">
        <v>1862</v>
      </c>
      <c r="F2118" s="7">
        <v>0</v>
      </c>
      <c r="G2118" s="7">
        <v>0</v>
      </c>
      <c r="H2118" s="7">
        <v>0</v>
      </c>
      <c r="I2118" s="7">
        <v>0</v>
      </c>
      <c r="J2118" s="7">
        <v>0</v>
      </c>
      <c r="K2118" s="7">
        <v>0</v>
      </c>
      <c r="L2118" s="7">
        <v>0</v>
      </c>
      <c r="M2118" s="7">
        <v>0</v>
      </c>
      <c r="N2118" s="7">
        <v>0</v>
      </c>
      <c r="O2118" s="7">
        <v>0</v>
      </c>
      <c r="P2118" s="7">
        <v>0</v>
      </c>
      <c r="Q2118" s="7">
        <v>0</v>
      </c>
      <c r="R2118" s="7">
        <v>0</v>
      </c>
      <c r="S2118" s="7">
        <v>0</v>
      </c>
      <c r="T2118" s="7">
        <v>0</v>
      </c>
      <c r="U2118" s="7">
        <v>0</v>
      </c>
      <c r="V2118" s="7">
        <v>0</v>
      </c>
      <c r="W2118" s="7">
        <v>0</v>
      </c>
      <c r="X2118" s="7">
        <v>0</v>
      </c>
      <c r="Y2118" s="7">
        <v>0</v>
      </c>
      <c r="Z2118" s="7">
        <v>0</v>
      </c>
      <c r="AA2118" s="7">
        <v>0</v>
      </c>
      <c r="AB2118" s="7">
        <v>0</v>
      </c>
      <c r="AC2118" s="7">
        <v>0</v>
      </c>
      <c r="AD2118" s="7">
        <v>0</v>
      </c>
      <c r="AE2118" s="7">
        <v>0</v>
      </c>
      <c r="AF2118" s="7">
        <v>0</v>
      </c>
      <c r="AG2118" s="7">
        <v>0</v>
      </c>
      <c r="AH2118" s="7">
        <v>0</v>
      </c>
    </row>
    <row r="2119" spans="1:34">
      <c r="A2119" s="27">
        <v>44348</v>
      </c>
      <c r="B2119" s="7" t="s">
        <v>413</v>
      </c>
      <c r="C2119" s="7" t="s">
        <v>1151</v>
      </c>
      <c r="D2119" s="7" t="s">
        <v>734</v>
      </c>
      <c r="E2119" s="7" t="s">
        <v>1843</v>
      </c>
      <c r="F2119" s="109">
        <v>43</v>
      </c>
      <c r="G2119" s="109">
        <v>5</v>
      </c>
      <c r="H2119" s="109">
        <v>4</v>
      </c>
      <c r="I2119" s="7" t="s">
        <v>99</v>
      </c>
      <c r="J2119" s="109">
        <v>9</v>
      </c>
      <c r="K2119" s="7" t="s">
        <v>99</v>
      </c>
      <c r="L2119" s="7" t="s">
        <v>99</v>
      </c>
      <c r="M2119" s="7" t="s">
        <v>99</v>
      </c>
      <c r="N2119" s="7" t="s">
        <v>99</v>
      </c>
      <c r="O2119" s="7" t="s">
        <v>99</v>
      </c>
      <c r="P2119" s="7">
        <v>1</v>
      </c>
      <c r="Q2119" s="7">
        <v>1</v>
      </c>
      <c r="R2119" s="7">
        <v>1</v>
      </c>
      <c r="S2119" s="7">
        <v>1</v>
      </c>
      <c r="T2119" s="7">
        <v>0</v>
      </c>
      <c r="U2119" s="7">
        <v>2</v>
      </c>
      <c r="V2119" s="7">
        <v>4</v>
      </c>
      <c r="W2119" s="7">
        <v>2</v>
      </c>
      <c r="X2119" s="7">
        <v>0</v>
      </c>
      <c r="Y2119" s="7">
        <v>4</v>
      </c>
      <c r="Z2119" s="109">
        <v>15</v>
      </c>
      <c r="AA2119" s="109">
        <v>3</v>
      </c>
      <c r="AB2119" s="109">
        <v>1</v>
      </c>
      <c r="AC2119" s="7">
        <v>0</v>
      </c>
      <c r="AD2119" s="7">
        <v>0</v>
      </c>
      <c r="AE2119" s="109">
        <v>4</v>
      </c>
      <c r="AF2119" s="109">
        <v>1</v>
      </c>
      <c r="AG2119" s="7">
        <v>0</v>
      </c>
      <c r="AH2119" s="109">
        <v>1</v>
      </c>
    </row>
    <row r="2120" spans="1:34">
      <c r="A2120" s="27">
        <v>44348</v>
      </c>
      <c r="B2120" s="7" t="s">
        <v>413</v>
      </c>
      <c r="C2120" s="7" t="s">
        <v>1151</v>
      </c>
      <c r="D2120" s="7" t="s">
        <v>734</v>
      </c>
      <c r="E2120" s="7" t="s">
        <v>943</v>
      </c>
      <c r="F2120" s="109">
        <v>309</v>
      </c>
      <c r="G2120" s="109">
        <v>44</v>
      </c>
      <c r="H2120" s="109">
        <v>6</v>
      </c>
      <c r="I2120" s="7" t="s">
        <v>99</v>
      </c>
      <c r="J2120" s="109">
        <v>29</v>
      </c>
      <c r="K2120" s="7" t="s">
        <v>99</v>
      </c>
      <c r="L2120" s="7" t="s">
        <v>99</v>
      </c>
      <c r="M2120" s="7" t="s">
        <v>99</v>
      </c>
      <c r="N2120" s="7" t="s">
        <v>99</v>
      </c>
      <c r="O2120" s="7" t="s">
        <v>99</v>
      </c>
      <c r="P2120" s="7">
        <v>17</v>
      </c>
      <c r="Q2120" s="7">
        <v>104</v>
      </c>
      <c r="R2120" s="7">
        <v>1</v>
      </c>
      <c r="S2120" s="7">
        <v>11</v>
      </c>
      <c r="T2120" s="7">
        <v>0</v>
      </c>
      <c r="U2120" s="7">
        <v>5</v>
      </c>
      <c r="V2120" s="7">
        <v>10</v>
      </c>
      <c r="W2120" s="7">
        <v>9</v>
      </c>
      <c r="X2120" s="7">
        <v>0</v>
      </c>
      <c r="Y2120" s="7">
        <v>14</v>
      </c>
      <c r="Z2120" s="109">
        <v>194</v>
      </c>
      <c r="AA2120" s="109">
        <v>20</v>
      </c>
      <c r="AB2120" s="109">
        <v>2</v>
      </c>
      <c r="AC2120" s="7">
        <v>0</v>
      </c>
      <c r="AD2120" s="7">
        <v>0</v>
      </c>
      <c r="AE2120" s="109">
        <v>12</v>
      </c>
      <c r="AF2120" s="109">
        <v>1</v>
      </c>
      <c r="AG2120" s="7">
        <v>0</v>
      </c>
      <c r="AH2120" s="109">
        <v>1</v>
      </c>
    </row>
    <row r="2121" spans="1:34">
      <c r="A2121" s="27">
        <v>44348</v>
      </c>
      <c r="B2121" s="7" t="s">
        <v>413</v>
      </c>
      <c r="C2121" s="7" t="s">
        <v>1151</v>
      </c>
      <c r="D2121" s="7" t="s">
        <v>734</v>
      </c>
      <c r="E2121" s="7" t="s">
        <v>1861</v>
      </c>
      <c r="F2121" s="109">
        <v>226</v>
      </c>
      <c r="G2121" s="109">
        <v>25</v>
      </c>
      <c r="H2121" s="109">
        <v>3</v>
      </c>
      <c r="I2121" s="7" t="s">
        <v>99</v>
      </c>
      <c r="J2121" s="109">
        <v>17</v>
      </c>
      <c r="K2121" s="7" t="s">
        <v>99</v>
      </c>
      <c r="L2121" s="7" t="s">
        <v>99</v>
      </c>
      <c r="M2121" s="7" t="s">
        <v>99</v>
      </c>
      <c r="N2121" s="7" t="s">
        <v>99</v>
      </c>
      <c r="O2121" s="7" t="s">
        <v>99</v>
      </c>
      <c r="P2121" s="7">
        <v>11</v>
      </c>
      <c r="Q2121" s="7">
        <v>101</v>
      </c>
      <c r="R2121" s="7">
        <v>1</v>
      </c>
      <c r="S2121" s="7">
        <v>11</v>
      </c>
      <c r="T2121" s="7">
        <v>0</v>
      </c>
      <c r="U2121" s="7">
        <v>2</v>
      </c>
      <c r="V2121" s="7">
        <v>7</v>
      </c>
      <c r="W2121" s="7">
        <v>5</v>
      </c>
      <c r="X2121" s="7">
        <v>0</v>
      </c>
      <c r="Y2121" s="7">
        <v>7</v>
      </c>
      <c r="Z2121" s="109">
        <v>163</v>
      </c>
      <c r="AA2121" s="109">
        <v>8</v>
      </c>
      <c r="AB2121" s="109">
        <v>1</v>
      </c>
      <c r="AC2121" s="7">
        <v>0</v>
      </c>
      <c r="AD2121" s="7">
        <v>0</v>
      </c>
      <c r="AE2121" s="109">
        <v>7</v>
      </c>
      <c r="AF2121" s="109">
        <v>1</v>
      </c>
      <c r="AG2121" s="7">
        <v>0</v>
      </c>
      <c r="AH2121" s="109">
        <v>1</v>
      </c>
    </row>
    <row r="2122" spans="1:34">
      <c r="A2122" s="27">
        <v>44348</v>
      </c>
      <c r="B2122" s="7" t="s">
        <v>413</v>
      </c>
      <c r="C2122" s="7" t="s">
        <v>1151</v>
      </c>
      <c r="D2122" s="7" t="s">
        <v>734</v>
      </c>
      <c r="E2122" s="7" t="s">
        <v>1862</v>
      </c>
      <c r="F2122" s="109">
        <v>83</v>
      </c>
      <c r="G2122" s="109">
        <v>19</v>
      </c>
      <c r="H2122" s="109">
        <v>3</v>
      </c>
      <c r="I2122" s="7" t="s">
        <v>99</v>
      </c>
      <c r="J2122" s="109">
        <v>12</v>
      </c>
      <c r="K2122" s="7" t="s">
        <v>99</v>
      </c>
      <c r="L2122" s="7" t="s">
        <v>99</v>
      </c>
      <c r="M2122" s="7" t="s">
        <v>99</v>
      </c>
      <c r="N2122" s="7" t="s">
        <v>99</v>
      </c>
      <c r="O2122" s="7" t="s">
        <v>99</v>
      </c>
      <c r="P2122" s="7">
        <v>6</v>
      </c>
      <c r="Q2122" s="7">
        <v>3</v>
      </c>
      <c r="R2122" s="7">
        <v>0</v>
      </c>
      <c r="S2122" s="7">
        <v>0</v>
      </c>
      <c r="T2122" s="7">
        <v>0</v>
      </c>
      <c r="U2122" s="7">
        <v>3</v>
      </c>
      <c r="V2122" s="7">
        <v>3</v>
      </c>
      <c r="W2122" s="7">
        <v>4</v>
      </c>
      <c r="X2122" s="7">
        <v>0</v>
      </c>
      <c r="Y2122" s="7">
        <v>7</v>
      </c>
      <c r="Z2122" s="109">
        <v>31</v>
      </c>
      <c r="AA2122" s="109">
        <v>12</v>
      </c>
      <c r="AB2122" s="109">
        <v>1</v>
      </c>
      <c r="AC2122" s="7">
        <v>0</v>
      </c>
      <c r="AD2122" s="7">
        <v>0</v>
      </c>
      <c r="AE2122" s="111">
        <v>5</v>
      </c>
      <c r="AF2122" s="111">
        <v>0</v>
      </c>
      <c r="AG2122" s="7">
        <v>0</v>
      </c>
      <c r="AH2122" s="111">
        <v>0</v>
      </c>
    </row>
    <row r="2123" spans="1:34" ht="14.25" customHeight="1">
      <c r="A2123" s="27">
        <v>44348</v>
      </c>
      <c r="B2123" s="7" t="s">
        <v>413</v>
      </c>
      <c r="C2123" s="7" t="s">
        <v>1863</v>
      </c>
      <c r="D2123" s="7" t="s">
        <v>734</v>
      </c>
      <c r="E2123" s="7" t="s">
        <v>1843</v>
      </c>
      <c r="F2123" s="109">
        <v>21</v>
      </c>
      <c r="G2123" s="109">
        <v>4</v>
      </c>
      <c r="H2123" s="109">
        <v>2</v>
      </c>
      <c r="I2123" s="7" t="s">
        <v>99</v>
      </c>
      <c r="J2123" s="109">
        <v>5</v>
      </c>
      <c r="K2123" s="7" t="s">
        <v>99</v>
      </c>
      <c r="L2123" s="7" t="s">
        <v>99</v>
      </c>
      <c r="M2123" s="7" t="s">
        <v>99</v>
      </c>
      <c r="N2123" s="7" t="s">
        <v>99</v>
      </c>
      <c r="O2123" s="7" t="s">
        <v>99</v>
      </c>
      <c r="P2123" s="7">
        <v>0</v>
      </c>
      <c r="Q2123" s="7">
        <v>0</v>
      </c>
      <c r="R2123" s="7">
        <v>1</v>
      </c>
      <c r="S2123" s="7">
        <v>1</v>
      </c>
      <c r="T2123" s="7">
        <v>0</v>
      </c>
      <c r="U2123" s="7">
        <v>1</v>
      </c>
      <c r="V2123" s="7">
        <v>2</v>
      </c>
      <c r="W2123" s="7">
        <v>1</v>
      </c>
      <c r="X2123" s="7">
        <v>0</v>
      </c>
      <c r="Y2123" s="7">
        <v>3</v>
      </c>
      <c r="Z2123" s="109">
        <v>8</v>
      </c>
      <c r="AA2123" s="111">
        <v>0</v>
      </c>
      <c r="AB2123" s="111">
        <v>0</v>
      </c>
      <c r="AC2123" s="7">
        <v>0</v>
      </c>
      <c r="AD2123" s="7">
        <v>0</v>
      </c>
      <c r="AE2123" s="111">
        <v>1</v>
      </c>
      <c r="AF2123" s="111">
        <v>1</v>
      </c>
      <c r="AG2123" s="7">
        <v>0</v>
      </c>
      <c r="AH2123" s="25">
        <v>0</v>
      </c>
    </row>
    <row r="2124" spans="1:34" ht="14.25" customHeight="1">
      <c r="A2124" s="27">
        <v>44348</v>
      </c>
      <c r="B2124" s="7" t="s">
        <v>413</v>
      </c>
      <c r="C2124" s="7" t="s">
        <v>1863</v>
      </c>
      <c r="D2124" s="7" t="s">
        <v>734</v>
      </c>
      <c r="E2124" s="7" t="s">
        <v>943</v>
      </c>
      <c r="F2124" s="109">
        <v>52</v>
      </c>
      <c r="G2124" s="109">
        <v>11</v>
      </c>
      <c r="H2124" s="109">
        <v>3</v>
      </c>
      <c r="I2124" s="7" t="s">
        <v>99</v>
      </c>
      <c r="J2124" s="109">
        <v>13</v>
      </c>
      <c r="K2124" s="7" t="s">
        <v>99</v>
      </c>
      <c r="L2124" s="7" t="s">
        <v>99</v>
      </c>
      <c r="M2124" s="7" t="s">
        <v>99</v>
      </c>
      <c r="N2124" s="7" t="s">
        <v>99</v>
      </c>
      <c r="O2124" s="7" t="s">
        <v>99</v>
      </c>
      <c r="P2124" s="7">
        <v>0</v>
      </c>
      <c r="Q2124" s="7">
        <v>0</v>
      </c>
      <c r="R2124" s="7">
        <v>1</v>
      </c>
      <c r="S2124" s="7">
        <v>11</v>
      </c>
      <c r="T2124" s="7">
        <v>0</v>
      </c>
      <c r="U2124" s="7">
        <v>1</v>
      </c>
      <c r="V2124" s="7">
        <v>4</v>
      </c>
      <c r="W2124" s="7">
        <v>6</v>
      </c>
      <c r="X2124" s="7">
        <v>0</v>
      </c>
      <c r="Y2124" s="7">
        <v>12</v>
      </c>
      <c r="Z2124" s="109">
        <v>22</v>
      </c>
      <c r="AA2124" s="111">
        <v>0</v>
      </c>
      <c r="AB2124" s="111">
        <v>0</v>
      </c>
      <c r="AC2124" s="7">
        <v>0</v>
      </c>
      <c r="AD2124" s="7">
        <v>0</v>
      </c>
      <c r="AE2124" s="111">
        <v>2</v>
      </c>
      <c r="AF2124" s="111">
        <v>1</v>
      </c>
      <c r="AG2124" s="7">
        <v>0</v>
      </c>
      <c r="AH2124" s="25">
        <v>0</v>
      </c>
    </row>
    <row r="2125" spans="1:34" ht="14.25" customHeight="1">
      <c r="A2125" s="27">
        <v>44348</v>
      </c>
      <c r="B2125" s="7" t="s">
        <v>413</v>
      </c>
      <c r="C2125" s="7" t="s">
        <v>1863</v>
      </c>
      <c r="D2125" s="7" t="s">
        <v>734</v>
      </c>
      <c r="E2125" s="7" t="s">
        <v>1861</v>
      </c>
      <c r="F2125" s="109">
        <v>24</v>
      </c>
      <c r="G2125" s="109">
        <v>4</v>
      </c>
      <c r="H2125" s="109">
        <v>1</v>
      </c>
      <c r="I2125" s="7" t="s">
        <v>99</v>
      </c>
      <c r="J2125" s="109">
        <v>6</v>
      </c>
      <c r="K2125" s="7" t="s">
        <v>99</v>
      </c>
      <c r="L2125" s="7" t="s">
        <v>99</v>
      </c>
      <c r="M2125" s="7" t="s">
        <v>99</v>
      </c>
      <c r="N2125" s="7" t="s">
        <v>99</v>
      </c>
      <c r="O2125" s="7" t="s">
        <v>99</v>
      </c>
      <c r="P2125" s="7">
        <v>0</v>
      </c>
      <c r="Q2125" s="7">
        <v>0</v>
      </c>
      <c r="R2125" s="7">
        <v>1</v>
      </c>
      <c r="S2125" s="7">
        <v>11</v>
      </c>
      <c r="T2125" s="7">
        <v>0</v>
      </c>
      <c r="U2125" s="7">
        <v>1</v>
      </c>
      <c r="V2125" s="7">
        <v>1</v>
      </c>
      <c r="W2125" s="7">
        <v>3</v>
      </c>
      <c r="X2125" s="7">
        <v>0</v>
      </c>
      <c r="Y2125" s="7">
        <v>6</v>
      </c>
      <c r="Z2125" s="109">
        <v>10</v>
      </c>
      <c r="AA2125" s="111">
        <v>0</v>
      </c>
      <c r="AB2125" s="111">
        <v>0</v>
      </c>
      <c r="AC2125" s="7">
        <v>0</v>
      </c>
      <c r="AD2125" s="7">
        <v>0</v>
      </c>
      <c r="AE2125" s="111">
        <v>2</v>
      </c>
      <c r="AF2125" s="111">
        <v>1</v>
      </c>
      <c r="AG2125" s="7">
        <v>0</v>
      </c>
      <c r="AH2125" s="25">
        <v>0</v>
      </c>
    </row>
    <row r="2126" spans="1:34" ht="14.25" customHeight="1">
      <c r="A2126" s="27">
        <v>44348</v>
      </c>
      <c r="B2126" s="7" t="s">
        <v>413</v>
      </c>
      <c r="C2126" s="7" t="s">
        <v>1863</v>
      </c>
      <c r="D2126" s="7" t="s">
        <v>734</v>
      </c>
      <c r="E2126" s="7" t="s">
        <v>1862</v>
      </c>
      <c r="F2126" s="109">
        <v>28</v>
      </c>
      <c r="G2126" s="109">
        <v>7</v>
      </c>
      <c r="H2126" s="109">
        <v>2</v>
      </c>
      <c r="I2126" s="7" t="s">
        <v>99</v>
      </c>
      <c r="J2126" s="109">
        <v>7</v>
      </c>
      <c r="K2126" s="7" t="s">
        <v>99</v>
      </c>
      <c r="L2126" s="7" t="s">
        <v>99</v>
      </c>
      <c r="M2126" s="7" t="s">
        <v>99</v>
      </c>
      <c r="N2126" s="7" t="s">
        <v>99</v>
      </c>
      <c r="O2126" s="7" t="s">
        <v>99</v>
      </c>
      <c r="P2126" s="7">
        <v>0</v>
      </c>
      <c r="Q2126" s="7">
        <v>0</v>
      </c>
      <c r="R2126" s="7">
        <v>0</v>
      </c>
      <c r="S2126" s="7">
        <v>0</v>
      </c>
      <c r="T2126" s="7">
        <v>0</v>
      </c>
      <c r="U2126" s="7">
        <v>0</v>
      </c>
      <c r="V2126" s="7">
        <v>3</v>
      </c>
      <c r="W2126" s="7">
        <v>3</v>
      </c>
      <c r="X2126" s="7">
        <v>0</v>
      </c>
      <c r="Y2126" s="7">
        <v>6</v>
      </c>
      <c r="Z2126" s="109">
        <v>12</v>
      </c>
      <c r="AA2126" s="111">
        <v>0</v>
      </c>
      <c r="AB2126" s="111">
        <v>0</v>
      </c>
      <c r="AC2126" s="7">
        <v>0</v>
      </c>
      <c r="AD2126" s="7">
        <v>0</v>
      </c>
      <c r="AE2126" s="111">
        <v>0</v>
      </c>
      <c r="AF2126" s="111">
        <v>0</v>
      </c>
      <c r="AG2126" s="7">
        <v>0</v>
      </c>
      <c r="AH2126" s="25">
        <v>0</v>
      </c>
    </row>
    <row r="2127" spans="1:34" ht="14.25" customHeight="1">
      <c r="A2127" s="27">
        <v>44348</v>
      </c>
      <c r="B2127" s="7" t="s">
        <v>413</v>
      </c>
      <c r="C2127" s="7" t="s">
        <v>1865</v>
      </c>
      <c r="D2127" s="7" t="s">
        <v>734</v>
      </c>
      <c r="E2127" s="7" t="s">
        <v>1843</v>
      </c>
      <c r="F2127" s="109">
        <v>22</v>
      </c>
      <c r="G2127" s="109">
        <v>1</v>
      </c>
      <c r="H2127" s="109">
        <v>2</v>
      </c>
      <c r="I2127" s="7" t="s">
        <v>99</v>
      </c>
      <c r="J2127" s="109">
        <v>4</v>
      </c>
      <c r="K2127" s="7" t="s">
        <v>99</v>
      </c>
      <c r="L2127" s="7" t="s">
        <v>99</v>
      </c>
      <c r="M2127" s="7" t="s">
        <v>99</v>
      </c>
      <c r="N2127" s="7" t="s">
        <v>99</v>
      </c>
      <c r="O2127" s="7" t="s">
        <v>99</v>
      </c>
      <c r="P2127" s="7">
        <v>1</v>
      </c>
      <c r="Q2127" s="7">
        <v>1</v>
      </c>
      <c r="R2127" s="7">
        <v>0</v>
      </c>
      <c r="S2127" s="7">
        <v>0</v>
      </c>
      <c r="T2127" s="7">
        <v>0</v>
      </c>
      <c r="U2127" s="7">
        <v>1</v>
      </c>
      <c r="V2127" s="7">
        <v>2</v>
      </c>
      <c r="W2127" s="7">
        <v>1</v>
      </c>
      <c r="X2127" s="7">
        <v>0</v>
      </c>
      <c r="Y2127" s="7">
        <v>1</v>
      </c>
      <c r="Z2127" s="109">
        <v>7</v>
      </c>
      <c r="AA2127" s="111">
        <v>3</v>
      </c>
      <c r="AB2127" s="111">
        <v>1</v>
      </c>
      <c r="AC2127" s="7">
        <v>0</v>
      </c>
      <c r="AD2127" s="7">
        <v>0</v>
      </c>
      <c r="AE2127" s="111">
        <v>3</v>
      </c>
      <c r="AF2127" s="111">
        <v>0</v>
      </c>
      <c r="AG2127" s="7">
        <v>0</v>
      </c>
      <c r="AH2127" s="111">
        <v>1</v>
      </c>
    </row>
    <row r="2128" spans="1:34" ht="14.25" customHeight="1">
      <c r="A2128" s="27">
        <v>44348</v>
      </c>
      <c r="B2128" s="7" t="s">
        <v>413</v>
      </c>
      <c r="C2128" s="7" t="s">
        <v>1865</v>
      </c>
      <c r="D2128" s="7" t="s">
        <v>734</v>
      </c>
      <c r="E2128" s="7" t="s">
        <v>943</v>
      </c>
      <c r="F2128" s="109">
        <v>257</v>
      </c>
      <c r="G2128" s="109">
        <v>33</v>
      </c>
      <c r="H2128" s="109">
        <v>3</v>
      </c>
      <c r="I2128" s="7" t="s">
        <v>99</v>
      </c>
      <c r="J2128" s="109">
        <v>16</v>
      </c>
      <c r="K2128" s="7" t="s">
        <v>99</v>
      </c>
      <c r="L2128" s="7" t="s">
        <v>99</v>
      </c>
      <c r="M2128" s="7" t="s">
        <v>99</v>
      </c>
      <c r="N2128" s="7" t="s">
        <v>99</v>
      </c>
      <c r="O2128" s="7" t="s">
        <v>99</v>
      </c>
      <c r="P2128" s="7">
        <v>17</v>
      </c>
      <c r="Q2128" s="7">
        <v>104</v>
      </c>
      <c r="R2128" s="7">
        <v>0</v>
      </c>
      <c r="S2128" s="7">
        <v>0</v>
      </c>
      <c r="T2128" s="7">
        <v>0</v>
      </c>
      <c r="U2128" s="7">
        <v>4</v>
      </c>
      <c r="V2128" s="7">
        <v>6</v>
      </c>
      <c r="W2128" s="7">
        <v>3</v>
      </c>
      <c r="X2128" s="7">
        <v>0</v>
      </c>
      <c r="Y2128" s="7">
        <v>2</v>
      </c>
      <c r="Z2128" s="109">
        <v>172</v>
      </c>
      <c r="AA2128" s="111">
        <v>20</v>
      </c>
      <c r="AB2128" s="111">
        <v>2</v>
      </c>
      <c r="AC2128" s="7">
        <v>0</v>
      </c>
      <c r="AD2128" s="7">
        <v>0</v>
      </c>
      <c r="AE2128" s="111">
        <v>10</v>
      </c>
      <c r="AF2128" s="111">
        <v>0</v>
      </c>
      <c r="AG2128" s="7">
        <v>0</v>
      </c>
      <c r="AH2128" s="111">
        <v>1</v>
      </c>
    </row>
    <row r="2129" spans="1:34" ht="14.25" customHeight="1">
      <c r="A2129" s="27">
        <v>44348</v>
      </c>
      <c r="B2129" s="7" t="s">
        <v>413</v>
      </c>
      <c r="C2129" s="7" t="s">
        <v>1865</v>
      </c>
      <c r="D2129" s="7" t="s">
        <v>734</v>
      </c>
      <c r="E2129" s="7" t="s">
        <v>1861</v>
      </c>
      <c r="F2129" s="109">
        <v>202</v>
      </c>
      <c r="G2129" s="109">
        <v>21</v>
      </c>
      <c r="H2129" s="109">
        <v>2</v>
      </c>
      <c r="I2129" s="7" t="s">
        <v>99</v>
      </c>
      <c r="J2129" s="109">
        <v>11</v>
      </c>
      <c r="K2129" s="7" t="s">
        <v>99</v>
      </c>
      <c r="L2129" s="7" t="s">
        <v>99</v>
      </c>
      <c r="M2129" s="7" t="s">
        <v>99</v>
      </c>
      <c r="N2129" s="7" t="s">
        <v>99</v>
      </c>
      <c r="O2129" s="7" t="s">
        <v>99</v>
      </c>
      <c r="P2129" s="7">
        <v>11</v>
      </c>
      <c r="Q2129" s="7">
        <v>101</v>
      </c>
      <c r="R2129" s="7">
        <v>0</v>
      </c>
      <c r="S2129" s="7">
        <v>0</v>
      </c>
      <c r="T2129" s="7">
        <v>0</v>
      </c>
      <c r="U2129" s="7">
        <v>1</v>
      </c>
      <c r="V2129" s="7">
        <v>6</v>
      </c>
      <c r="W2129" s="7">
        <v>2</v>
      </c>
      <c r="X2129" s="7">
        <v>0</v>
      </c>
      <c r="Y2129" s="7">
        <v>1</v>
      </c>
      <c r="Z2129" s="109">
        <v>153</v>
      </c>
      <c r="AA2129" s="111">
        <v>8</v>
      </c>
      <c r="AB2129" s="111">
        <v>1</v>
      </c>
      <c r="AC2129" s="7">
        <v>0</v>
      </c>
      <c r="AD2129" s="7">
        <v>0</v>
      </c>
      <c r="AE2129" s="111">
        <v>5</v>
      </c>
      <c r="AF2129" s="111">
        <v>0</v>
      </c>
      <c r="AG2129" s="7">
        <v>0</v>
      </c>
      <c r="AH2129" s="111">
        <v>1</v>
      </c>
    </row>
    <row r="2130" spans="1:34" ht="14.25" customHeight="1">
      <c r="A2130" s="27">
        <v>44348</v>
      </c>
      <c r="B2130" s="7" t="s">
        <v>413</v>
      </c>
      <c r="C2130" s="7" t="s">
        <v>1865</v>
      </c>
      <c r="D2130" s="7" t="s">
        <v>734</v>
      </c>
      <c r="E2130" s="7" t="s">
        <v>1862</v>
      </c>
      <c r="F2130" s="109">
        <v>55</v>
      </c>
      <c r="G2130" s="109">
        <v>12</v>
      </c>
      <c r="H2130" s="109">
        <v>1</v>
      </c>
      <c r="I2130" s="7" t="s">
        <v>99</v>
      </c>
      <c r="J2130" s="109">
        <v>5</v>
      </c>
      <c r="K2130" s="7" t="s">
        <v>99</v>
      </c>
      <c r="L2130" s="7" t="s">
        <v>99</v>
      </c>
      <c r="M2130" s="7" t="s">
        <v>99</v>
      </c>
      <c r="N2130" s="7" t="s">
        <v>99</v>
      </c>
      <c r="O2130" s="7" t="s">
        <v>99</v>
      </c>
      <c r="P2130" s="7">
        <v>6</v>
      </c>
      <c r="Q2130" s="7">
        <v>3</v>
      </c>
      <c r="R2130" s="7">
        <v>0</v>
      </c>
      <c r="S2130" s="7">
        <v>0</v>
      </c>
      <c r="T2130" s="7">
        <v>0</v>
      </c>
      <c r="U2130" s="7">
        <v>3</v>
      </c>
      <c r="V2130" s="7">
        <v>0</v>
      </c>
      <c r="W2130" s="7">
        <v>1</v>
      </c>
      <c r="X2130" s="7">
        <v>0</v>
      </c>
      <c r="Y2130" s="7">
        <v>1</v>
      </c>
      <c r="Z2130" s="109">
        <v>19</v>
      </c>
      <c r="AA2130" s="111">
        <v>12</v>
      </c>
      <c r="AB2130" s="111">
        <v>1</v>
      </c>
      <c r="AC2130" s="7">
        <v>0</v>
      </c>
      <c r="AD2130" s="7">
        <v>0</v>
      </c>
      <c r="AE2130" s="111">
        <v>5</v>
      </c>
      <c r="AF2130" s="111">
        <v>0</v>
      </c>
      <c r="AG2130" s="7">
        <v>0</v>
      </c>
      <c r="AH2130" s="111">
        <v>0</v>
      </c>
    </row>
    <row r="2131" spans="1:34" ht="14.25" customHeight="1">
      <c r="A2131" s="27">
        <v>44348</v>
      </c>
      <c r="B2131" s="7" t="s">
        <v>413</v>
      </c>
      <c r="C2131" s="7" t="s">
        <v>1865</v>
      </c>
      <c r="D2131" s="7" t="s">
        <v>1866</v>
      </c>
      <c r="E2131" s="7" t="s">
        <v>1843</v>
      </c>
      <c r="F2131" s="109">
        <v>20</v>
      </c>
      <c r="G2131" s="109">
        <v>1</v>
      </c>
      <c r="H2131" s="109">
        <v>2</v>
      </c>
      <c r="I2131" s="7" t="s">
        <v>99</v>
      </c>
      <c r="J2131" s="109">
        <v>3</v>
      </c>
      <c r="K2131" s="7" t="s">
        <v>99</v>
      </c>
      <c r="L2131" s="7" t="s">
        <v>99</v>
      </c>
      <c r="M2131" s="7" t="s">
        <v>99</v>
      </c>
      <c r="N2131" s="7" t="s">
        <v>99</v>
      </c>
      <c r="O2131" s="7" t="s">
        <v>99</v>
      </c>
      <c r="P2131" s="7">
        <v>1</v>
      </c>
      <c r="Q2131" s="7">
        <v>1</v>
      </c>
      <c r="R2131" s="7">
        <v>0</v>
      </c>
      <c r="S2131" s="7">
        <v>0</v>
      </c>
      <c r="T2131" s="7">
        <v>0</v>
      </c>
      <c r="U2131" s="7">
        <v>1</v>
      </c>
      <c r="V2131" s="7">
        <v>2</v>
      </c>
      <c r="W2131" s="7">
        <v>1</v>
      </c>
      <c r="X2131" s="7">
        <v>0</v>
      </c>
      <c r="Y2131" s="7">
        <v>1</v>
      </c>
      <c r="Z2131" s="109">
        <v>7</v>
      </c>
      <c r="AA2131" s="111">
        <v>2</v>
      </c>
      <c r="AB2131" s="111">
        <v>1</v>
      </c>
      <c r="AC2131" s="7">
        <v>0</v>
      </c>
      <c r="AD2131" s="7">
        <v>0</v>
      </c>
      <c r="AE2131" s="111">
        <v>3</v>
      </c>
      <c r="AF2131" s="111">
        <v>0</v>
      </c>
      <c r="AG2131" s="7">
        <v>0</v>
      </c>
      <c r="AH2131" s="111">
        <v>1</v>
      </c>
    </row>
    <row r="2132" spans="1:34" ht="14.25" customHeight="1">
      <c r="A2132" s="27">
        <v>44348</v>
      </c>
      <c r="B2132" s="7" t="s">
        <v>413</v>
      </c>
      <c r="C2132" s="7" t="s">
        <v>1865</v>
      </c>
      <c r="D2132" s="7" t="s">
        <v>1866</v>
      </c>
      <c r="E2132" s="7" t="s">
        <v>943</v>
      </c>
      <c r="F2132" s="109">
        <v>243</v>
      </c>
      <c r="G2132" s="109">
        <v>33</v>
      </c>
      <c r="H2132" s="109">
        <v>3</v>
      </c>
      <c r="I2132" s="7" t="s">
        <v>99</v>
      </c>
      <c r="J2132" s="109">
        <v>6</v>
      </c>
      <c r="K2132" s="7" t="s">
        <v>99</v>
      </c>
      <c r="L2132" s="7" t="s">
        <v>99</v>
      </c>
      <c r="M2132" s="7" t="s">
        <v>99</v>
      </c>
      <c r="N2132" s="7" t="s">
        <v>99</v>
      </c>
      <c r="O2132" s="7" t="s">
        <v>99</v>
      </c>
      <c r="P2132" s="7">
        <v>17</v>
      </c>
      <c r="Q2132" s="7">
        <v>104</v>
      </c>
      <c r="R2132" s="7">
        <v>0</v>
      </c>
      <c r="S2132" s="7">
        <v>0</v>
      </c>
      <c r="T2132" s="7">
        <v>0</v>
      </c>
      <c r="U2132" s="7">
        <v>4</v>
      </c>
      <c r="V2132" s="7">
        <v>6</v>
      </c>
      <c r="W2132" s="7">
        <v>3</v>
      </c>
      <c r="X2132" s="7">
        <v>0</v>
      </c>
      <c r="Y2132" s="7">
        <v>2</v>
      </c>
      <c r="Z2132" s="109">
        <v>172</v>
      </c>
      <c r="AA2132" s="111">
        <v>16</v>
      </c>
      <c r="AB2132" s="111">
        <v>2</v>
      </c>
      <c r="AC2132" s="7">
        <v>0</v>
      </c>
      <c r="AD2132" s="7">
        <v>0</v>
      </c>
      <c r="AE2132" s="111">
        <v>10</v>
      </c>
      <c r="AF2132" s="111">
        <v>0</v>
      </c>
      <c r="AG2132" s="7">
        <v>0</v>
      </c>
      <c r="AH2132" s="111">
        <v>1</v>
      </c>
    </row>
    <row r="2133" spans="1:34" ht="14.25" customHeight="1">
      <c r="A2133" s="27">
        <v>44348</v>
      </c>
      <c r="B2133" s="7" t="s">
        <v>413</v>
      </c>
      <c r="C2133" s="7" t="s">
        <v>1865</v>
      </c>
      <c r="D2133" s="7" t="s">
        <v>1866</v>
      </c>
      <c r="E2133" s="7" t="s">
        <v>1861</v>
      </c>
      <c r="F2133" s="109">
        <v>192</v>
      </c>
      <c r="G2133" s="109">
        <v>21</v>
      </c>
      <c r="H2133" s="109">
        <v>2</v>
      </c>
      <c r="I2133" s="7" t="s">
        <v>99</v>
      </c>
      <c r="J2133" s="109">
        <v>4</v>
      </c>
      <c r="K2133" s="7" t="s">
        <v>99</v>
      </c>
      <c r="L2133" s="7" t="s">
        <v>99</v>
      </c>
      <c r="M2133" s="7" t="s">
        <v>99</v>
      </c>
      <c r="N2133" s="7" t="s">
        <v>99</v>
      </c>
      <c r="O2133" s="7" t="s">
        <v>99</v>
      </c>
      <c r="P2133" s="7">
        <v>11</v>
      </c>
      <c r="Q2133" s="7">
        <v>101</v>
      </c>
      <c r="R2133" s="7">
        <v>0</v>
      </c>
      <c r="S2133" s="7">
        <v>0</v>
      </c>
      <c r="T2133" s="7">
        <v>0</v>
      </c>
      <c r="U2133" s="7">
        <v>1</v>
      </c>
      <c r="V2133" s="7">
        <v>6</v>
      </c>
      <c r="W2133" s="7">
        <v>2</v>
      </c>
      <c r="X2133" s="7">
        <v>0</v>
      </c>
      <c r="Y2133" s="7">
        <v>1</v>
      </c>
      <c r="Z2133" s="109">
        <v>153</v>
      </c>
      <c r="AA2133" s="111">
        <v>5</v>
      </c>
      <c r="AB2133" s="111">
        <v>1</v>
      </c>
      <c r="AC2133" s="7">
        <v>0</v>
      </c>
      <c r="AD2133" s="7">
        <v>0</v>
      </c>
      <c r="AE2133" s="111">
        <v>5</v>
      </c>
      <c r="AF2133" s="111">
        <v>0</v>
      </c>
      <c r="AG2133" s="7">
        <v>0</v>
      </c>
      <c r="AH2133" s="111">
        <v>1</v>
      </c>
    </row>
    <row r="2134" spans="1:34" ht="14.25" customHeight="1">
      <c r="A2134" s="27">
        <v>44348</v>
      </c>
      <c r="B2134" s="7" t="s">
        <v>413</v>
      </c>
      <c r="C2134" s="7" t="s">
        <v>1865</v>
      </c>
      <c r="D2134" s="7" t="s">
        <v>1866</v>
      </c>
      <c r="E2134" s="7" t="s">
        <v>1862</v>
      </c>
      <c r="F2134" s="109">
        <v>51</v>
      </c>
      <c r="G2134" s="109">
        <v>12</v>
      </c>
      <c r="H2134" s="109">
        <v>1</v>
      </c>
      <c r="I2134" s="7" t="s">
        <v>99</v>
      </c>
      <c r="J2134" s="109">
        <v>2</v>
      </c>
      <c r="K2134" s="7" t="s">
        <v>99</v>
      </c>
      <c r="L2134" s="7" t="s">
        <v>99</v>
      </c>
      <c r="M2134" s="7" t="s">
        <v>99</v>
      </c>
      <c r="N2134" s="7" t="s">
        <v>99</v>
      </c>
      <c r="O2134" s="7" t="s">
        <v>99</v>
      </c>
      <c r="P2134" s="7">
        <v>6</v>
      </c>
      <c r="Q2134" s="7">
        <v>3</v>
      </c>
      <c r="R2134" s="7">
        <v>0</v>
      </c>
      <c r="S2134" s="7">
        <v>0</v>
      </c>
      <c r="T2134" s="7">
        <v>0</v>
      </c>
      <c r="U2134" s="7">
        <v>3</v>
      </c>
      <c r="V2134" s="7">
        <v>0</v>
      </c>
      <c r="W2134" s="7">
        <v>1</v>
      </c>
      <c r="X2134" s="7">
        <v>0</v>
      </c>
      <c r="Y2134" s="7">
        <v>1</v>
      </c>
      <c r="Z2134" s="109">
        <v>19</v>
      </c>
      <c r="AA2134" s="111">
        <v>11</v>
      </c>
      <c r="AB2134" s="111">
        <v>1</v>
      </c>
      <c r="AC2134" s="7">
        <v>0</v>
      </c>
      <c r="AD2134" s="7">
        <v>0</v>
      </c>
      <c r="AE2134" s="111">
        <v>5</v>
      </c>
      <c r="AF2134" s="111">
        <v>0</v>
      </c>
      <c r="AG2134" s="7">
        <v>0</v>
      </c>
      <c r="AH2134" s="111">
        <v>0</v>
      </c>
    </row>
    <row r="2135" spans="1:34" ht="14.25" customHeight="1">
      <c r="A2135" s="27">
        <v>44348</v>
      </c>
      <c r="B2135" s="7" t="s">
        <v>413</v>
      </c>
      <c r="C2135" s="7" t="s">
        <v>1865</v>
      </c>
      <c r="D2135" s="7" t="s">
        <v>1374</v>
      </c>
      <c r="E2135" s="7" t="s">
        <v>1843</v>
      </c>
      <c r="F2135" s="109">
        <v>2</v>
      </c>
      <c r="G2135" s="7">
        <v>0</v>
      </c>
      <c r="H2135" s="7">
        <v>0</v>
      </c>
      <c r="I2135" s="7" t="s">
        <v>99</v>
      </c>
      <c r="J2135" s="109">
        <v>1</v>
      </c>
      <c r="K2135" s="7" t="s">
        <v>99</v>
      </c>
      <c r="L2135" s="7" t="s">
        <v>99</v>
      </c>
      <c r="M2135" s="7" t="s">
        <v>99</v>
      </c>
      <c r="N2135" s="7" t="s">
        <v>99</v>
      </c>
      <c r="O2135" s="7" t="s">
        <v>99</v>
      </c>
      <c r="P2135" s="7">
        <v>0</v>
      </c>
      <c r="Q2135" s="7">
        <v>0</v>
      </c>
      <c r="R2135" s="7">
        <v>0</v>
      </c>
      <c r="S2135" s="7">
        <v>0</v>
      </c>
      <c r="T2135" s="7">
        <v>0</v>
      </c>
      <c r="U2135" s="7">
        <v>0</v>
      </c>
      <c r="V2135" s="7">
        <v>0</v>
      </c>
      <c r="W2135" s="7">
        <v>0</v>
      </c>
      <c r="X2135" s="7">
        <v>0</v>
      </c>
      <c r="Y2135" s="7">
        <v>0</v>
      </c>
      <c r="Z2135" s="7">
        <v>0</v>
      </c>
      <c r="AA2135" s="111">
        <v>1</v>
      </c>
      <c r="AB2135" s="111">
        <v>0</v>
      </c>
      <c r="AC2135" s="7">
        <v>0</v>
      </c>
      <c r="AD2135" s="7">
        <v>0</v>
      </c>
      <c r="AE2135" s="7">
        <v>0</v>
      </c>
      <c r="AF2135" s="7">
        <v>0</v>
      </c>
      <c r="AG2135" s="7">
        <v>0</v>
      </c>
      <c r="AH2135" s="7">
        <v>0</v>
      </c>
    </row>
    <row r="2136" spans="1:34" ht="14.25" customHeight="1">
      <c r="A2136" s="27">
        <v>44348</v>
      </c>
      <c r="B2136" s="7" t="s">
        <v>413</v>
      </c>
      <c r="C2136" s="7" t="s">
        <v>1865</v>
      </c>
      <c r="D2136" s="7" t="s">
        <v>1374</v>
      </c>
      <c r="E2136" s="7" t="s">
        <v>943</v>
      </c>
      <c r="F2136" s="109">
        <v>14</v>
      </c>
      <c r="G2136" s="7">
        <v>0</v>
      </c>
      <c r="H2136" s="7">
        <v>0</v>
      </c>
      <c r="I2136" s="7" t="s">
        <v>99</v>
      </c>
      <c r="J2136" s="109">
        <v>10</v>
      </c>
      <c r="K2136" s="7" t="s">
        <v>99</v>
      </c>
      <c r="L2136" s="7" t="s">
        <v>99</v>
      </c>
      <c r="M2136" s="7" t="s">
        <v>99</v>
      </c>
      <c r="N2136" s="7" t="s">
        <v>99</v>
      </c>
      <c r="O2136" s="7" t="s">
        <v>99</v>
      </c>
      <c r="P2136" s="7">
        <v>0</v>
      </c>
      <c r="Q2136" s="7">
        <v>0</v>
      </c>
      <c r="R2136" s="7">
        <v>0</v>
      </c>
      <c r="S2136" s="7">
        <v>0</v>
      </c>
      <c r="T2136" s="7">
        <v>0</v>
      </c>
      <c r="U2136" s="7">
        <v>0</v>
      </c>
      <c r="V2136" s="7">
        <v>0</v>
      </c>
      <c r="W2136" s="7">
        <v>0</v>
      </c>
      <c r="X2136" s="7">
        <v>0</v>
      </c>
      <c r="Y2136" s="7">
        <v>0</v>
      </c>
      <c r="Z2136" s="7">
        <v>0</v>
      </c>
      <c r="AA2136" s="111">
        <v>4</v>
      </c>
      <c r="AB2136" s="111">
        <v>0</v>
      </c>
      <c r="AC2136" s="7">
        <v>0</v>
      </c>
      <c r="AD2136" s="7">
        <v>0</v>
      </c>
      <c r="AE2136" s="7">
        <v>0</v>
      </c>
      <c r="AF2136" s="7">
        <v>0</v>
      </c>
      <c r="AG2136" s="7">
        <v>0</v>
      </c>
      <c r="AH2136" s="7">
        <v>0</v>
      </c>
    </row>
    <row r="2137" spans="1:34" ht="14.25" customHeight="1">
      <c r="A2137" s="27">
        <v>44348</v>
      </c>
      <c r="B2137" s="7" t="s">
        <v>413</v>
      </c>
      <c r="C2137" s="7" t="s">
        <v>1865</v>
      </c>
      <c r="D2137" s="7" t="s">
        <v>1374</v>
      </c>
      <c r="E2137" s="7" t="s">
        <v>1861</v>
      </c>
      <c r="F2137" s="109">
        <v>10</v>
      </c>
      <c r="G2137" s="7">
        <v>0</v>
      </c>
      <c r="H2137" s="7">
        <v>0</v>
      </c>
      <c r="I2137" s="7" t="s">
        <v>99</v>
      </c>
      <c r="J2137" s="109">
        <v>7</v>
      </c>
      <c r="K2137" s="7" t="s">
        <v>99</v>
      </c>
      <c r="L2137" s="7" t="s">
        <v>99</v>
      </c>
      <c r="M2137" s="7" t="s">
        <v>99</v>
      </c>
      <c r="N2137" s="7" t="s">
        <v>99</v>
      </c>
      <c r="O2137" s="7" t="s">
        <v>99</v>
      </c>
      <c r="P2137" s="7">
        <v>0</v>
      </c>
      <c r="Q2137" s="7">
        <v>0</v>
      </c>
      <c r="R2137" s="7">
        <v>0</v>
      </c>
      <c r="S2137" s="7">
        <v>0</v>
      </c>
      <c r="T2137" s="7">
        <v>0</v>
      </c>
      <c r="U2137" s="7">
        <v>0</v>
      </c>
      <c r="V2137" s="7">
        <v>0</v>
      </c>
      <c r="W2137" s="7">
        <v>0</v>
      </c>
      <c r="X2137" s="7">
        <v>0</v>
      </c>
      <c r="Y2137" s="7">
        <v>0</v>
      </c>
      <c r="Z2137" s="7">
        <v>0</v>
      </c>
      <c r="AA2137" s="111">
        <v>3</v>
      </c>
      <c r="AB2137" s="111">
        <v>0</v>
      </c>
      <c r="AC2137" s="7">
        <v>0</v>
      </c>
      <c r="AD2137" s="7">
        <v>0</v>
      </c>
      <c r="AE2137" s="7">
        <v>0</v>
      </c>
      <c r="AF2137" s="7">
        <v>0</v>
      </c>
      <c r="AG2137" s="7">
        <v>0</v>
      </c>
      <c r="AH2137" s="7">
        <v>0</v>
      </c>
    </row>
    <row r="2138" spans="1:34" ht="14.25" customHeight="1">
      <c r="A2138" s="27">
        <v>44348</v>
      </c>
      <c r="B2138" s="7" t="s">
        <v>413</v>
      </c>
      <c r="C2138" s="7" t="s">
        <v>1865</v>
      </c>
      <c r="D2138" s="7" t="s">
        <v>1374</v>
      </c>
      <c r="E2138" s="7" t="s">
        <v>1862</v>
      </c>
      <c r="F2138" s="109">
        <v>4</v>
      </c>
      <c r="G2138" s="7">
        <v>0</v>
      </c>
      <c r="H2138" s="7">
        <v>0</v>
      </c>
      <c r="I2138" s="7" t="s">
        <v>99</v>
      </c>
      <c r="J2138" s="109">
        <v>3</v>
      </c>
      <c r="K2138" s="7" t="s">
        <v>99</v>
      </c>
      <c r="L2138" s="7" t="s">
        <v>99</v>
      </c>
      <c r="M2138" s="7" t="s">
        <v>99</v>
      </c>
      <c r="N2138" s="7" t="s">
        <v>99</v>
      </c>
      <c r="O2138" s="7" t="s">
        <v>99</v>
      </c>
      <c r="P2138" s="7">
        <v>0</v>
      </c>
      <c r="Q2138" s="7">
        <v>0</v>
      </c>
      <c r="R2138" s="7">
        <v>0</v>
      </c>
      <c r="S2138" s="7">
        <v>0</v>
      </c>
      <c r="T2138" s="7">
        <v>0</v>
      </c>
      <c r="U2138" s="7">
        <v>0</v>
      </c>
      <c r="V2138" s="7">
        <v>0</v>
      </c>
      <c r="W2138" s="7">
        <v>0</v>
      </c>
      <c r="X2138" s="7">
        <v>0</v>
      </c>
      <c r="Y2138" s="7">
        <v>0</v>
      </c>
      <c r="Z2138" s="7">
        <v>0</v>
      </c>
      <c r="AA2138" s="111">
        <v>1</v>
      </c>
      <c r="AB2138" s="111">
        <v>0</v>
      </c>
      <c r="AC2138" s="7">
        <v>0</v>
      </c>
      <c r="AD2138" s="7">
        <v>0</v>
      </c>
      <c r="AE2138" s="7">
        <v>0</v>
      </c>
      <c r="AF2138" s="7">
        <v>0</v>
      </c>
      <c r="AG2138" s="7">
        <v>0</v>
      </c>
      <c r="AH2138" s="7">
        <v>0</v>
      </c>
    </row>
    <row r="2139" spans="1:34" ht="14.25" customHeight="1">
      <c r="A2139" s="27">
        <v>44348</v>
      </c>
      <c r="B2139" s="7" t="s">
        <v>413</v>
      </c>
      <c r="C2139" s="7" t="s">
        <v>405</v>
      </c>
      <c r="D2139" s="7" t="s">
        <v>734</v>
      </c>
      <c r="E2139" s="7" t="s">
        <v>1843</v>
      </c>
      <c r="F2139" s="7">
        <v>0</v>
      </c>
      <c r="G2139" s="7">
        <v>0</v>
      </c>
      <c r="H2139" s="7">
        <v>0</v>
      </c>
      <c r="I2139" s="7">
        <v>0</v>
      </c>
      <c r="J2139" s="7">
        <v>0</v>
      </c>
      <c r="K2139" s="7">
        <v>0</v>
      </c>
      <c r="L2139" s="7">
        <v>0</v>
      </c>
      <c r="M2139" s="7">
        <v>0</v>
      </c>
      <c r="N2139" s="7">
        <v>0</v>
      </c>
      <c r="O2139" s="7">
        <v>0</v>
      </c>
      <c r="P2139" s="7">
        <v>0</v>
      </c>
      <c r="Q2139" s="7">
        <v>0</v>
      </c>
      <c r="R2139" s="7">
        <v>0</v>
      </c>
      <c r="S2139" s="7">
        <v>0</v>
      </c>
      <c r="T2139" s="7">
        <v>0</v>
      </c>
      <c r="U2139" s="7">
        <v>0</v>
      </c>
      <c r="V2139" s="7">
        <v>0</v>
      </c>
      <c r="W2139" s="7">
        <v>0</v>
      </c>
      <c r="X2139" s="7">
        <v>0</v>
      </c>
      <c r="Y2139" s="7">
        <v>0</v>
      </c>
      <c r="Z2139" s="7">
        <v>0</v>
      </c>
      <c r="AA2139" s="7">
        <v>0</v>
      </c>
      <c r="AB2139" s="7">
        <v>0</v>
      </c>
      <c r="AC2139" s="7">
        <v>0</v>
      </c>
      <c r="AD2139" s="7">
        <v>0</v>
      </c>
      <c r="AE2139" s="7">
        <v>0</v>
      </c>
      <c r="AF2139" s="7">
        <v>0</v>
      </c>
      <c r="AG2139" s="7">
        <v>0</v>
      </c>
      <c r="AH2139" s="7">
        <v>0</v>
      </c>
    </row>
    <row r="2140" spans="1:34" ht="14.25" customHeight="1">
      <c r="A2140" s="27">
        <v>44348</v>
      </c>
      <c r="B2140" s="7" t="s">
        <v>413</v>
      </c>
      <c r="C2140" s="7" t="s">
        <v>405</v>
      </c>
      <c r="D2140" s="7" t="s">
        <v>734</v>
      </c>
      <c r="E2140" s="7" t="s">
        <v>943</v>
      </c>
      <c r="F2140" s="7">
        <v>0</v>
      </c>
      <c r="G2140" s="7">
        <v>0</v>
      </c>
      <c r="H2140" s="7">
        <v>0</v>
      </c>
      <c r="I2140" s="7">
        <v>0</v>
      </c>
      <c r="J2140" s="7">
        <v>0</v>
      </c>
      <c r="K2140" s="7">
        <v>0</v>
      </c>
      <c r="L2140" s="7">
        <v>0</v>
      </c>
      <c r="M2140" s="7">
        <v>0</v>
      </c>
      <c r="N2140" s="7">
        <v>0</v>
      </c>
      <c r="O2140" s="7">
        <v>0</v>
      </c>
      <c r="P2140" s="7">
        <v>0</v>
      </c>
      <c r="Q2140" s="7">
        <v>0</v>
      </c>
      <c r="R2140" s="7">
        <v>0</v>
      </c>
      <c r="S2140" s="7">
        <v>0</v>
      </c>
      <c r="T2140" s="7">
        <v>0</v>
      </c>
      <c r="U2140" s="7">
        <v>0</v>
      </c>
      <c r="V2140" s="7">
        <v>0</v>
      </c>
      <c r="W2140" s="7">
        <v>0</v>
      </c>
      <c r="X2140" s="7">
        <v>0</v>
      </c>
      <c r="Y2140" s="7">
        <v>0</v>
      </c>
      <c r="Z2140" s="7">
        <v>0</v>
      </c>
      <c r="AA2140" s="7">
        <v>0</v>
      </c>
      <c r="AB2140" s="7">
        <v>0</v>
      </c>
      <c r="AC2140" s="7">
        <v>0</v>
      </c>
      <c r="AD2140" s="7">
        <v>0</v>
      </c>
      <c r="AE2140" s="7">
        <v>0</v>
      </c>
      <c r="AF2140" s="7">
        <v>0</v>
      </c>
      <c r="AG2140" s="7">
        <v>0</v>
      </c>
      <c r="AH2140" s="7">
        <v>0</v>
      </c>
    </row>
    <row r="2141" spans="1:34" ht="14.25" customHeight="1">
      <c r="A2141" s="27">
        <v>44348</v>
      </c>
      <c r="B2141" s="7" t="s">
        <v>413</v>
      </c>
      <c r="C2141" s="7" t="s">
        <v>405</v>
      </c>
      <c r="D2141" s="7" t="s">
        <v>734</v>
      </c>
      <c r="E2141" s="7" t="s">
        <v>1861</v>
      </c>
      <c r="F2141" s="7">
        <v>0</v>
      </c>
      <c r="G2141" s="7">
        <v>0</v>
      </c>
      <c r="H2141" s="7">
        <v>0</v>
      </c>
      <c r="I2141" s="7">
        <v>0</v>
      </c>
      <c r="J2141" s="7">
        <v>0</v>
      </c>
      <c r="K2141" s="7">
        <v>0</v>
      </c>
      <c r="L2141" s="7">
        <v>0</v>
      </c>
      <c r="M2141" s="7">
        <v>0</v>
      </c>
      <c r="N2141" s="7">
        <v>0</v>
      </c>
      <c r="O2141" s="7">
        <v>0</v>
      </c>
      <c r="P2141" s="7">
        <v>0</v>
      </c>
      <c r="Q2141" s="7">
        <v>0</v>
      </c>
      <c r="R2141" s="7">
        <v>0</v>
      </c>
      <c r="S2141" s="7">
        <v>0</v>
      </c>
      <c r="T2141" s="7">
        <v>0</v>
      </c>
      <c r="U2141" s="7">
        <v>0</v>
      </c>
      <c r="V2141" s="7">
        <v>0</v>
      </c>
      <c r="W2141" s="7">
        <v>0</v>
      </c>
      <c r="X2141" s="7">
        <v>0</v>
      </c>
      <c r="Y2141" s="7">
        <v>0</v>
      </c>
      <c r="Z2141" s="7">
        <v>0</v>
      </c>
      <c r="AA2141" s="7">
        <v>0</v>
      </c>
      <c r="AB2141" s="7">
        <v>0</v>
      </c>
      <c r="AC2141" s="7">
        <v>0</v>
      </c>
      <c r="AD2141" s="7">
        <v>0</v>
      </c>
      <c r="AE2141" s="7">
        <v>0</v>
      </c>
      <c r="AF2141" s="7">
        <v>0</v>
      </c>
      <c r="AG2141" s="7">
        <v>0</v>
      </c>
      <c r="AH2141" s="7">
        <v>0</v>
      </c>
    </row>
    <row r="2142" spans="1:34" ht="14.25" customHeight="1">
      <c r="A2142" s="27">
        <v>44348</v>
      </c>
      <c r="B2142" s="7" t="s">
        <v>413</v>
      </c>
      <c r="C2142" s="7" t="s">
        <v>405</v>
      </c>
      <c r="D2142" s="7" t="s">
        <v>734</v>
      </c>
      <c r="E2142" s="7" t="s">
        <v>1862</v>
      </c>
      <c r="F2142" s="7">
        <v>0</v>
      </c>
      <c r="G2142" s="7">
        <v>0</v>
      </c>
      <c r="H2142" s="7">
        <v>0</v>
      </c>
      <c r="I2142" s="7">
        <v>0</v>
      </c>
      <c r="J2142" s="7">
        <v>0</v>
      </c>
      <c r="K2142" s="7">
        <v>0</v>
      </c>
      <c r="L2142" s="7">
        <v>0</v>
      </c>
      <c r="M2142" s="7">
        <v>0</v>
      </c>
      <c r="N2142" s="7">
        <v>0</v>
      </c>
      <c r="O2142" s="7">
        <v>0</v>
      </c>
      <c r="P2142" s="7">
        <v>0</v>
      </c>
      <c r="Q2142" s="7">
        <v>0</v>
      </c>
      <c r="R2142" s="7">
        <v>0</v>
      </c>
      <c r="S2142" s="7">
        <v>0</v>
      </c>
      <c r="T2142" s="7">
        <v>0</v>
      </c>
      <c r="U2142" s="7">
        <v>0</v>
      </c>
      <c r="V2142" s="7">
        <v>0</v>
      </c>
      <c r="W2142" s="7">
        <v>0</v>
      </c>
      <c r="X2142" s="7">
        <v>0</v>
      </c>
      <c r="Y2142" s="7">
        <v>0</v>
      </c>
      <c r="Z2142" s="7">
        <v>0</v>
      </c>
      <c r="AA2142" s="7">
        <v>0</v>
      </c>
      <c r="AB2142" s="7">
        <v>0</v>
      </c>
      <c r="AC2142" s="7">
        <v>0</v>
      </c>
      <c r="AD2142" s="7">
        <v>0</v>
      </c>
      <c r="AE2142" s="7">
        <v>0</v>
      </c>
      <c r="AF2142" s="7">
        <v>0</v>
      </c>
      <c r="AG2142" s="7">
        <v>0</v>
      </c>
      <c r="AH2142" s="7">
        <v>0</v>
      </c>
    </row>
    <row r="2143" spans="1:34">
      <c r="A2143" s="27">
        <v>44348</v>
      </c>
      <c r="B2143" s="7" t="s">
        <v>726</v>
      </c>
      <c r="C2143" s="7" t="s">
        <v>1151</v>
      </c>
      <c r="D2143" s="7" t="s">
        <v>734</v>
      </c>
      <c r="E2143" s="7" t="s">
        <v>1843</v>
      </c>
      <c r="F2143" s="109">
        <v>156</v>
      </c>
      <c r="G2143" s="109">
        <v>26</v>
      </c>
      <c r="H2143" s="109">
        <v>15</v>
      </c>
      <c r="I2143" s="7" t="s">
        <v>99</v>
      </c>
      <c r="J2143" s="109">
        <v>23</v>
      </c>
      <c r="K2143" s="7" t="s">
        <v>99</v>
      </c>
      <c r="L2143" s="7" t="s">
        <v>99</v>
      </c>
      <c r="M2143" s="7" t="s">
        <v>99</v>
      </c>
      <c r="N2143" s="7" t="s">
        <v>99</v>
      </c>
      <c r="O2143" s="7" t="s">
        <v>99</v>
      </c>
      <c r="P2143" s="7">
        <v>3</v>
      </c>
      <c r="Q2143" s="7">
        <v>3</v>
      </c>
      <c r="R2143" s="7">
        <v>10</v>
      </c>
      <c r="S2143" s="7">
        <v>12</v>
      </c>
      <c r="T2143" s="7">
        <v>6</v>
      </c>
      <c r="U2143" s="7">
        <v>8</v>
      </c>
      <c r="V2143" s="7">
        <v>5</v>
      </c>
      <c r="W2143" s="7">
        <v>11</v>
      </c>
      <c r="X2143" s="7">
        <v>10</v>
      </c>
      <c r="Y2143" s="7">
        <v>7</v>
      </c>
      <c r="Z2143" s="109">
        <v>50</v>
      </c>
      <c r="AA2143" s="109">
        <v>4</v>
      </c>
      <c r="AB2143" s="109">
        <v>6</v>
      </c>
      <c r="AC2143" s="109">
        <v>4</v>
      </c>
      <c r="AD2143" s="109">
        <v>7</v>
      </c>
      <c r="AE2143" s="109">
        <v>1</v>
      </c>
      <c r="AF2143" s="109">
        <v>7</v>
      </c>
      <c r="AG2143" s="109">
        <v>2</v>
      </c>
      <c r="AH2143" s="109">
        <v>11</v>
      </c>
    </row>
    <row r="2144" spans="1:34">
      <c r="A2144" s="27">
        <v>44348</v>
      </c>
      <c r="B2144" s="7" t="s">
        <v>726</v>
      </c>
      <c r="C2144" s="7" t="s">
        <v>1151</v>
      </c>
      <c r="D2144" s="7" t="s">
        <v>734</v>
      </c>
      <c r="E2144" s="7" t="s">
        <v>943</v>
      </c>
      <c r="F2144" s="127">
        <v>1129</v>
      </c>
      <c r="G2144" s="109">
        <v>188</v>
      </c>
      <c r="H2144" s="109">
        <v>65</v>
      </c>
      <c r="I2144" s="7" t="s">
        <v>99</v>
      </c>
      <c r="J2144" s="109">
        <v>136</v>
      </c>
      <c r="K2144" s="7" t="s">
        <v>99</v>
      </c>
      <c r="L2144" s="7" t="s">
        <v>99</v>
      </c>
      <c r="M2144" s="7" t="s">
        <v>99</v>
      </c>
      <c r="N2144" s="7" t="s">
        <v>99</v>
      </c>
      <c r="O2144" s="7" t="s">
        <v>99</v>
      </c>
      <c r="P2144" s="7">
        <v>47</v>
      </c>
      <c r="Q2144" s="7">
        <v>32</v>
      </c>
      <c r="R2144" s="7">
        <v>67</v>
      </c>
      <c r="S2144" s="7">
        <v>80</v>
      </c>
      <c r="T2144" s="7">
        <v>71</v>
      </c>
      <c r="U2144" s="7">
        <v>33</v>
      </c>
      <c r="V2144" s="7">
        <v>68</v>
      </c>
      <c r="W2144" s="7">
        <v>48</v>
      </c>
      <c r="X2144" s="7">
        <v>51</v>
      </c>
      <c r="Y2144" s="7">
        <v>39</v>
      </c>
      <c r="Z2144" s="109">
        <v>326</v>
      </c>
      <c r="AA2144" s="109">
        <v>31</v>
      </c>
      <c r="AB2144" s="109">
        <v>17</v>
      </c>
      <c r="AC2144" s="109">
        <v>42</v>
      </c>
      <c r="AD2144" s="109">
        <v>48</v>
      </c>
      <c r="AE2144" s="109">
        <v>1</v>
      </c>
      <c r="AF2144" s="109">
        <v>33</v>
      </c>
      <c r="AG2144" s="109">
        <v>2</v>
      </c>
      <c r="AH2144" s="109">
        <v>240</v>
      </c>
    </row>
    <row r="2145" spans="1:34">
      <c r="A2145" s="27">
        <v>44348</v>
      </c>
      <c r="B2145" s="7" t="s">
        <v>726</v>
      </c>
      <c r="C2145" s="7" t="s">
        <v>1151</v>
      </c>
      <c r="D2145" s="7" t="s">
        <v>734</v>
      </c>
      <c r="E2145" s="7" t="s">
        <v>1861</v>
      </c>
      <c r="F2145" s="109">
        <v>396</v>
      </c>
      <c r="G2145" s="109">
        <v>70</v>
      </c>
      <c r="H2145" s="109">
        <v>25</v>
      </c>
      <c r="I2145" s="7" t="s">
        <v>99</v>
      </c>
      <c r="J2145" s="109">
        <v>52</v>
      </c>
      <c r="K2145" s="7" t="s">
        <v>99</v>
      </c>
      <c r="L2145" s="7" t="s">
        <v>99</v>
      </c>
      <c r="M2145" s="7" t="s">
        <v>99</v>
      </c>
      <c r="N2145" s="7" t="s">
        <v>99</v>
      </c>
      <c r="O2145" s="7" t="s">
        <v>99</v>
      </c>
      <c r="P2145" s="7">
        <v>8</v>
      </c>
      <c r="Q2145" s="7">
        <v>13</v>
      </c>
      <c r="R2145" s="7">
        <v>10</v>
      </c>
      <c r="S2145" s="7">
        <v>33</v>
      </c>
      <c r="T2145" s="7">
        <v>18</v>
      </c>
      <c r="U2145" s="7">
        <v>10</v>
      </c>
      <c r="V2145" s="7">
        <v>34</v>
      </c>
      <c r="W2145" s="7">
        <v>25</v>
      </c>
      <c r="X2145" s="7">
        <v>13</v>
      </c>
      <c r="Y2145" s="7">
        <v>10</v>
      </c>
      <c r="Z2145" s="109">
        <v>126</v>
      </c>
      <c r="AA2145" s="109">
        <v>22</v>
      </c>
      <c r="AB2145" s="109">
        <v>6</v>
      </c>
      <c r="AC2145" s="109">
        <v>24</v>
      </c>
      <c r="AD2145" s="109">
        <v>25</v>
      </c>
      <c r="AE2145" s="109">
        <v>1</v>
      </c>
      <c r="AF2145" s="109">
        <v>13</v>
      </c>
      <c r="AG2145" s="109">
        <v>2</v>
      </c>
      <c r="AH2145" s="109">
        <v>30</v>
      </c>
    </row>
    <row r="2146" spans="1:34">
      <c r="A2146" s="27">
        <v>44348</v>
      </c>
      <c r="B2146" s="7" t="s">
        <v>726</v>
      </c>
      <c r="C2146" s="7" t="s">
        <v>1151</v>
      </c>
      <c r="D2146" s="7" t="s">
        <v>734</v>
      </c>
      <c r="E2146" s="7" t="s">
        <v>1862</v>
      </c>
      <c r="F2146" s="109">
        <v>551</v>
      </c>
      <c r="G2146" s="109">
        <v>118</v>
      </c>
      <c r="H2146" s="109">
        <v>40</v>
      </c>
      <c r="I2146" s="7" t="s">
        <v>99</v>
      </c>
      <c r="J2146" s="109">
        <v>84</v>
      </c>
      <c r="K2146" s="7" t="s">
        <v>99</v>
      </c>
      <c r="L2146" s="7" t="s">
        <v>99</v>
      </c>
      <c r="M2146" s="7" t="s">
        <v>99</v>
      </c>
      <c r="N2146" s="7" t="s">
        <v>99</v>
      </c>
      <c r="O2146" s="7" t="s">
        <v>99</v>
      </c>
      <c r="P2146" s="7">
        <v>39</v>
      </c>
      <c r="Q2146" s="7">
        <v>19</v>
      </c>
      <c r="R2146" s="7">
        <v>57</v>
      </c>
      <c r="S2146" s="7">
        <v>47</v>
      </c>
      <c r="T2146" s="7">
        <v>53</v>
      </c>
      <c r="U2146" s="7">
        <v>23</v>
      </c>
      <c r="V2146" s="7">
        <v>34</v>
      </c>
      <c r="W2146" s="7">
        <v>23</v>
      </c>
      <c r="X2146" s="7">
        <v>38</v>
      </c>
      <c r="Y2146" s="7">
        <v>29</v>
      </c>
      <c r="Z2146" s="109">
        <v>200</v>
      </c>
      <c r="AA2146" s="109">
        <v>9</v>
      </c>
      <c r="AB2146" s="109">
        <v>11</v>
      </c>
      <c r="AC2146" s="109">
        <v>18</v>
      </c>
      <c r="AD2146" s="109">
        <v>23</v>
      </c>
      <c r="AE2146" s="111">
        <v>0</v>
      </c>
      <c r="AF2146" s="109">
        <v>20</v>
      </c>
      <c r="AG2146" s="111">
        <v>0</v>
      </c>
      <c r="AH2146" s="109">
        <v>28</v>
      </c>
    </row>
    <row r="2147" spans="1:34" ht="14.25" customHeight="1">
      <c r="A2147" s="27">
        <v>44348</v>
      </c>
      <c r="B2147" s="7" t="s">
        <v>726</v>
      </c>
      <c r="C2147" s="7" t="s">
        <v>1863</v>
      </c>
      <c r="D2147" s="7" t="s">
        <v>734</v>
      </c>
      <c r="E2147" s="7" t="s">
        <v>1843</v>
      </c>
      <c r="F2147" s="109">
        <v>88</v>
      </c>
      <c r="G2147" s="109">
        <v>16</v>
      </c>
      <c r="H2147" s="109">
        <v>7</v>
      </c>
      <c r="I2147" s="7" t="s">
        <v>99</v>
      </c>
      <c r="J2147" s="109">
        <v>13</v>
      </c>
      <c r="K2147" s="7" t="s">
        <v>99</v>
      </c>
      <c r="L2147" s="7" t="s">
        <v>99</v>
      </c>
      <c r="M2147" s="7" t="s">
        <v>99</v>
      </c>
      <c r="N2147" s="7" t="s">
        <v>99</v>
      </c>
      <c r="O2147" s="7" t="s">
        <v>99</v>
      </c>
      <c r="P2147" s="7">
        <v>0</v>
      </c>
      <c r="Q2147" s="7">
        <v>1</v>
      </c>
      <c r="R2147" s="7">
        <v>8</v>
      </c>
      <c r="S2147" s="7">
        <v>6</v>
      </c>
      <c r="T2147" s="7">
        <v>4</v>
      </c>
      <c r="U2147" s="7">
        <v>7</v>
      </c>
      <c r="V2147" s="7">
        <v>1</v>
      </c>
      <c r="W2147" s="7">
        <v>9</v>
      </c>
      <c r="X2147" s="7">
        <v>6</v>
      </c>
      <c r="Y2147" s="7">
        <v>7</v>
      </c>
      <c r="Z2147" s="109">
        <v>31</v>
      </c>
      <c r="AA2147" s="109">
        <v>4</v>
      </c>
      <c r="AB2147" s="109">
        <v>5</v>
      </c>
      <c r="AC2147" s="109">
        <v>3</v>
      </c>
      <c r="AD2147" s="109">
        <v>4</v>
      </c>
      <c r="AE2147" s="109">
        <v>1</v>
      </c>
      <c r="AF2147" s="109">
        <v>2</v>
      </c>
      <c r="AG2147" s="109">
        <v>2</v>
      </c>
      <c r="AH2147" s="111">
        <v>0</v>
      </c>
    </row>
    <row r="2148" spans="1:34" ht="14.25" customHeight="1">
      <c r="A2148" s="27">
        <v>44348</v>
      </c>
      <c r="B2148" s="7" t="s">
        <v>726</v>
      </c>
      <c r="C2148" s="7" t="s">
        <v>1863</v>
      </c>
      <c r="D2148" s="7" t="s">
        <v>734</v>
      </c>
      <c r="E2148" s="7" t="s">
        <v>943</v>
      </c>
      <c r="F2148" s="109">
        <v>263</v>
      </c>
      <c r="G2148" s="109">
        <v>37</v>
      </c>
      <c r="H2148" s="109">
        <v>9</v>
      </c>
      <c r="I2148" s="7" t="s">
        <v>99</v>
      </c>
      <c r="J2148" s="109">
        <v>46</v>
      </c>
      <c r="K2148" s="7" t="s">
        <v>99</v>
      </c>
      <c r="L2148" s="7" t="s">
        <v>99</v>
      </c>
      <c r="M2148" s="7" t="s">
        <v>99</v>
      </c>
      <c r="N2148" s="7" t="s">
        <v>99</v>
      </c>
      <c r="O2148" s="7" t="s">
        <v>99</v>
      </c>
      <c r="P2148" s="7">
        <v>0</v>
      </c>
      <c r="Q2148" s="7">
        <v>1</v>
      </c>
      <c r="R2148" s="7">
        <v>21</v>
      </c>
      <c r="S2148" s="7">
        <v>19</v>
      </c>
      <c r="T2148" s="7">
        <v>12</v>
      </c>
      <c r="U2148" s="7">
        <v>18</v>
      </c>
      <c r="V2148" s="7">
        <v>6</v>
      </c>
      <c r="W2148" s="7">
        <v>25</v>
      </c>
      <c r="X2148" s="7">
        <v>21</v>
      </c>
      <c r="Y2148" s="7">
        <v>39</v>
      </c>
      <c r="Z2148" s="109">
        <v>100</v>
      </c>
      <c r="AA2148" s="109">
        <v>31</v>
      </c>
      <c r="AB2148" s="109">
        <v>12</v>
      </c>
      <c r="AC2148" s="109">
        <v>12</v>
      </c>
      <c r="AD2148" s="109">
        <v>10</v>
      </c>
      <c r="AE2148" s="109">
        <v>1</v>
      </c>
      <c r="AF2148" s="109">
        <v>3</v>
      </c>
      <c r="AG2148" s="109">
        <v>2</v>
      </c>
      <c r="AH2148" s="111">
        <v>0</v>
      </c>
    </row>
    <row r="2149" spans="1:34" ht="14.25" customHeight="1">
      <c r="A2149" s="27">
        <v>44348</v>
      </c>
      <c r="B2149" s="7" t="s">
        <v>726</v>
      </c>
      <c r="C2149" s="7" t="s">
        <v>1863</v>
      </c>
      <c r="D2149" s="7" t="s">
        <v>734</v>
      </c>
      <c r="E2149" s="7" t="s">
        <v>1861</v>
      </c>
      <c r="F2149" s="109">
        <v>112</v>
      </c>
      <c r="G2149" s="109">
        <v>14</v>
      </c>
      <c r="H2149" s="109">
        <v>2</v>
      </c>
      <c r="I2149" s="7" t="s">
        <v>99</v>
      </c>
      <c r="J2149" s="109">
        <v>17</v>
      </c>
      <c r="K2149" s="7" t="s">
        <v>99</v>
      </c>
      <c r="L2149" s="7" t="s">
        <v>99</v>
      </c>
      <c r="M2149" s="7" t="s">
        <v>99</v>
      </c>
      <c r="N2149" s="7" t="s">
        <v>99</v>
      </c>
      <c r="O2149" s="7" t="s">
        <v>99</v>
      </c>
      <c r="P2149" s="7">
        <v>0</v>
      </c>
      <c r="Q2149" s="7">
        <v>0</v>
      </c>
      <c r="R2149" s="7">
        <v>6</v>
      </c>
      <c r="S2149" s="7">
        <v>11</v>
      </c>
      <c r="T2149" s="7">
        <v>5</v>
      </c>
      <c r="U2149" s="7">
        <v>4</v>
      </c>
      <c r="V2149" s="7">
        <v>0</v>
      </c>
      <c r="W2149" s="7">
        <v>10</v>
      </c>
      <c r="X2149" s="7">
        <v>6</v>
      </c>
      <c r="Y2149" s="7">
        <v>10</v>
      </c>
      <c r="Z2149" s="109">
        <v>37</v>
      </c>
      <c r="AA2149" s="109">
        <v>22</v>
      </c>
      <c r="AB2149" s="109">
        <v>5</v>
      </c>
      <c r="AC2149" s="109">
        <v>5</v>
      </c>
      <c r="AD2149" s="109">
        <v>5</v>
      </c>
      <c r="AE2149" s="109">
        <v>1</v>
      </c>
      <c r="AF2149" s="109">
        <v>2</v>
      </c>
      <c r="AG2149" s="109">
        <v>2</v>
      </c>
      <c r="AH2149" s="111">
        <v>0</v>
      </c>
    </row>
    <row r="2150" spans="1:34" ht="14.25" customHeight="1">
      <c r="A2150" s="27">
        <v>44348</v>
      </c>
      <c r="B2150" s="7" t="s">
        <v>726</v>
      </c>
      <c r="C2150" s="7" t="s">
        <v>1863</v>
      </c>
      <c r="D2150" s="7" t="s">
        <v>734</v>
      </c>
      <c r="E2150" s="7" t="s">
        <v>1862</v>
      </c>
      <c r="F2150" s="109">
        <v>151</v>
      </c>
      <c r="G2150" s="109">
        <v>23</v>
      </c>
      <c r="H2150" s="109">
        <v>7</v>
      </c>
      <c r="I2150" s="7" t="s">
        <v>99</v>
      </c>
      <c r="J2150" s="109">
        <v>29</v>
      </c>
      <c r="K2150" s="7" t="s">
        <v>99</v>
      </c>
      <c r="L2150" s="7" t="s">
        <v>99</v>
      </c>
      <c r="M2150" s="7" t="s">
        <v>99</v>
      </c>
      <c r="N2150" s="7" t="s">
        <v>99</v>
      </c>
      <c r="O2150" s="7" t="s">
        <v>99</v>
      </c>
      <c r="P2150" s="7">
        <v>0</v>
      </c>
      <c r="Q2150" s="7">
        <v>1</v>
      </c>
      <c r="R2150" s="7">
        <v>15</v>
      </c>
      <c r="S2150" s="7">
        <v>8</v>
      </c>
      <c r="T2150" s="7">
        <v>7</v>
      </c>
      <c r="U2150" s="7">
        <v>14</v>
      </c>
      <c r="V2150" s="7">
        <v>6</v>
      </c>
      <c r="W2150" s="7">
        <v>15</v>
      </c>
      <c r="X2150" s="7">
        <v>15</v>
      </c>
      <c r="Y2150" s="7">
        <v>29</v>
      </c>
      <c r="Z2150" s="109">
        <v>63</v>
      </c>
      <c r="AA2150" s="109">
        <v>9</v>
      </c>
      <c r="AB2150" s="109">
        <v>7</v>
      </c>
      <c r="AC2150" s="109">
        <v>7</v>
      </c>
      <c r="AD2150" s="109">
        <v>5</v>
      </c>
      <c r="AE2150" s="111">
        <v>0</v>
      </c>
      <c r="AF2150" s="109">
        <v>1</v>
      </c>
      <c r="AG2150" s="111">
        <v>0</v>
      </c>
      <c r="AH2150" s="111">
        <v>0</v>
      </c>
    </row>
    <row r="2151" spans="1:34" ht="14.25" customHeight="1">
      <c r="A2151" s="27">
        <v>44348</v>
      </c>
      <c r="B2151" s="7" t="s">
        <v>726</v>
      </c>
      <c r="C2151" s="7" t="s">
        <v>1865</v>
      </c>
      <c r="D2151" s="7" t="s">
        <v>734</v>
      </c>
      <c r="E2151" s="7" t="s">
        <v>1843</v>
      </c>
      <c r="F2151" s="109">
        <v>68</v>
      </c>
      <c r="G2151" s="109">
        <v>10</v>
      </c>
      <c r="H2151" s="109">
        <v>8</v>
      </c>
      <c r="I2151" s="7" t="s">
        <v>99</v>
      </c>
      <c r="J2151" s="109">
        <v>10</v>
      </c>
      <c r="K2151" s="7" t="s">
        <v>99</v>
      </c>
      <c r="L2151" s="7" t="s">
        <v>99</v>
      </c>
      <c r="M2151" s="7" t="s">
        <v>99</v>
      </c>
      <c r="N2151" s="7" t="s">
        <v>99</v>
      </c>
      <c r="O2151" s="7" t="s">
        <v>99</v>
      </c>
      <c r="P2151" s="7">
        <v>3</v>
      </c>
      <c r="Q2151" s="7">
        <v>2</v>
      </c>
      <c r="R2151" s="7">
        <v>2</v>
      </c>
      <c r="S2151" s="7">
        <v>6</v>
      </c>
      <c r="T2151" s="7">
        <v>2</v>
      </c>
      <c r="U2151" s="7">
        <v>1</v>
      </c>
      <c r="V2151" s="7">
        <v>4</v>
      </c>
      <c r="W2151" s="7">
        <v>2</v>
      </c>
      <c r="X2151" s="7">
        <v>4</v>
      </c>
      <c r="Y2151" s="7">
        <v>0</v>
      </c>
      <c r="Z2151" s="109">
        <v>19</v>
      </c>
      <c r="AA2151" s="111">
        <v>0</v>
      </c>
      <c r="AB2151" s="109">
        <v>1</v>
      </c>
      <c r="AC2151" s="109">
        <v>1</v>
      </c>
      <c r="AD2151" s="109">
        <v>3</v>
      </c>
      <c r="AE2151" s="111">
        <v>0</v>
      </c>
      <c r="AF2151" s="109">
        <v>5</v>
      </c>
      <c r="AG2151" s="111">
        <v>0</v>
      </c>
      <c r="AH2151" s="109">
        <v>11</v>
      </c>
    </row>
    <row r="2152" spans="1:34" ht="14.25" customHeight="1">
      <c r="A2152" s="27">
        <v>44348</v>
      </c>
      <c r="B2152" s="7" t="s">
        <v>726</v>
      </c>
      <c r="C2152" s="7" t="s">
        <v>1865</v>
      </c>
      <c r="D2152" s="7" t="s">
        <v>734</v>
      </c>
      <c r="E2152" s="7" t="s">
        <v>943</v>
      </c>
      <c r="F2152" s="109">
        <v>866</v>
      </c>
      <c r="G2152" s="109">
        <v>151</v>
      </c>
      <c r="H2152" s="109">
        <v>56</v>
      </c>
      <c r="I2152" s="7" t="s">
        <v>99</v>
      </c>
      <c r="J2152" s="109">
        <v>90</v>
      </c>
      <c r="K2152" s="7" t="s">
        <v>99</v>
      </c>
      <c r="L2152" s="7" t="s">
        <v>99</v>
      </c>
      <c r="M2152" s="7" t="s">
        <v>99</v>
      </c>
      <c r="N2152" s="7" t="s">
        <v>99</v>
      </c>
      <c r="O2152" s="7" t="s">
        <v>99</v>
      </c>
      <c r="P2152" s="7">
        <v>47</v>
      </c>
      <c r="Q2152" s="7">
        <v>31</v>
      </c>
      <c r="R2152" s="7">
        <v>46</v>
      </c>
      <c r="S2152" s="7">
        <v>61</v>
      </c>
      <c r="T2152" s="7">
        <v>59</v>
      </c>
      <c r="U2152" s="7">
        <v>15</v>
      </c>
      <c r="V2152" s="7">
        <v>62</v>
      </c>
      <c r="W2152" s="7">
        <v>23</v>
      </c>
      <c r="X2152" s="7">
        <v>30</v>
      </c>
      <c r="Y2152" s="7">
        <v>0</v>
      </c>
      <c r="Z2152" s="109">
        <v>226</v>
      </c>
      <c r="AA2152" s="111">
        <v>0</v>
      </c>
      <c r="AB2152" s="109">
        <v>5</v>
      </c>
      <c r="AC2152" s="109">
        <v>30</v>
      </c>
      <c r="AD2152" s="109">
        <v>38</v>
      </c>
      <c r="AE2152" s="111">
        <v>0</v>
      </c>
      <c r="AF2152" s="109">
        <v>30</v>
      </c>
      <c r="AG2152" s="111">
        <v>0</v>
      </c>
      <c r="AH2152" s="109">
        <v>240</v>
      </c>
    </row>
    <row r="2153" spans="1:34" ht="14.25" customHeight="1">
      <c r="A2153" s="27">
        <v>44348</v>
      </c>
      <c r="B2153" s="7" t="s">
        <v>726</v>
      </c>
      <c r="C2153" s="7" t="s">
        <v>1865</v>
      </c>
      <c r="D2153" s="7" t="s">
        <v>734</v>
      </c>
      <c r="E2153" s="7" t="s">
        <v>1861</v>
      </c>
      <c r="F2153" s="109">
        <v>284</v>
      </c>
      <c r="G2153" s="109">
        <v>56</v>
      </c>
      <c r="H2153" s="109">
        <v>23</v>
      </c>
      <c r="I2153" s="7" t="s">
        <v>99</v>
      </c>
      <c r="J2153" s="109">
        <v>35</v>
      </c>
      <c r="K2153" s="7" t="s">
        <v>99</v>
      </c>
      <c r="L2153" s="7" t="s">
        <v>99</v>
      </c>
      <c r="M2153" s="7" t="s">
        <v>99</v>
      </c>
      <c r="N2153" s="7" t="s">
        <v>99</v>
      </c>
      <c r="O2153" s="7" t="s">
        <v>99</v>
      </c>
      <c r="P2153" s="7">
        <v>8</v>
      </c>
      <c r="Q2153" s="7">
        <v>13</v>
      </c>
      <c r="R2153" s="7">
        <v>4</v>
      </c>
      <c r="S2153" s="7">
        <v>22</v>
      </c>
      <c r="T2153" s="7">
        <v>13</v>
      </c>
      <c r="U2153" s="7">
        <v>6</v>
      </c>
      <c r="V2153" s="7">
        <v>34</v>
      </c>
      <c r="W2153" s="7">
        <v>15</v>
      </c>
      <c r="X2153" s="7">
        <v>7</v>
      </c>
      <c r="Y2153" s="7">
        <v>0</v>
      </c>
      <c r="Z2153" s="109">
        <v>89</v>
      </c>
      <c r="AA2153" s="111">
        <v>0</v>
      </c>
      <c r="AB2153" s="109">
        <v>1</v>
      </c>
      <c r="AC2153" s="109">
        <v>19</v>
      </c>
      <c r="AD2153" s="109">
        <v>20</v>
      </c>
      <c r="AE2153" s="111">
        <v>0</v>
      </c>
      <c r="AF2153" s="109">
        <v>11</v>
      </c>
      <c r="AG2153" s="111">
        <v>0</v>
      </c>
      <c r="AH2153" s="109">
        <v>30</v>
      </c>
    </row>
    <row r="2154" spans="1:34" ht="14.25" customHeight="1">
      <c r="A2154" s="27">
        <v>44348</v>
      </c>
      <c r="B2154" s="7" t="s">
        <v>726</v>
      </c>
      <c r="C2154" s="7" t="s">
        <v>1865</v>
      </c>
      <c r="D2154" s="7" t="s">
        <v>734</v>
      </c>
      <c r="E2154" s="7" t="s">
        <v>1862</v>
      </c>
      <c r="F2154" s="109">
        <v>400</v>
      </c>
      <c r="G2154" s="109">
        <v>95</v>
      </c>
      <c r="H2154" s="109">
        <v>33</v>
      </c>
      <c r="I2154" s="7" t="s">
        <v>99</v>
      </c>
      <c r="J2154" s="109">
        <v>55</v>
      </c>
      <c r="K2154" s="7" t="s">
        <v>99</v>
      </c>
      <c r="L2154" s="7" t="s">
        <v>99</v>
      </c>
      <c r="M2154" s="7" t="s">
        <v>99</v>
      </c>
      <c r="N2154" s="7" t="s">
        <v>99</v>
      </c>
      <c r="O2154" s="7" t="s">
        <v>99</v>
      </c>
      <c r="P2154" s="7">
        <v>39</v>
      </c>
      <c r="Q2154" s="7">
        <v>18</v>
      </c>
      <c r="R2154" s="7">
        <v>42</v>
      </c>
      <c r="S2154" s="7">
        <v>39</v>
      </c>
      <c r="T2154" s="7">
        <v>46</v>
      </c>
      <c r="U2154" s="7">
        <v>9</v>
      </c>
      <c r="V2154" s="7">
        <v>28</v>
      </c>
      <c r="W2154" s="7">
        <v>8</v>
      </c>
      <c r="X2154" s="7">
        <v>23</v>
      </c>
      <c r="Y2154" s="7">
        <v>0</v>
      </c>
      <c r="Z2154" s="109">
        <v>137</v>
      </c>
      <c r="AA2154" s="111">
        <v>0</v>
      </c>
      <c r="AB2154" s="109">
        <v>4</v>
      </c>
      <c r="AC2154" s="109">
        <v>11</v>
      </c>
      <c r="AD2154" s="109">
        <v>18</v>
      </c>
      <c r="AE2154" s="111">
        <v>0</v>
      </c>
      <c r="AF2154" s="109">
        <v>19</v>
      </c>
      <c r="AG2154" s="111">
        <v>0</v>
      </c>
      <c r="AH2154" s="109">
        <v>28</v>
      </c>
    </row>
    <row r="2155" spans="1:34" ht="14.25" customHeight="1">
      <c r="A2155" s="27">
        <v>44348</v>
      </c>
      <c r="B2155" s="7" t="s">
        <v>726</v>
      </c>
      <c r="C2155" s="7" t="s">
        <v>1865</v>
      </c>
      <c r="D2155" s="7" t="s">
        <v>1866</v>
      </c>
      <c r="E2155" s="7" t="s">
        <v>1843</v>
      </c>
      <c r="F2155" s="109">
        <v>68</v>
      </c>
      <c r="G2155" s="109">
        <v>10</v>
      </c>
      <c r="H2155" s="109">
        <v>8</v>
      </c>
      <c r="I2155" s="7" t="s">
        <v>99</v>
      </c>
      <c r="J2155" s="109">
        <v>10</v>
      </c>
      <c r="K2155" s="7" t="s">
        <v>99</v>
      </c>
      <c r="L2155" s="7" t="s">
        <v>99</v>
      </c>
      <c r="M2155" s="7" t="s">
        <v>99</v>
      </c>
      <c r="N2155" s="7" t="s">
        <v>99</v>
      </c>
      <c r="O2155" s="7" t="s">
        <v>99</v>
      </c>
      <c r="P2155" s="7">
        <v>3</v>
      </c>
      <c r="Q2155" s="7">
        <v>2</v>
      </c>
      <c r="R2155" s="7">
        <v>2</v>
      </c>
      <c r="S2155" s="7">
        <v>6</v>
      </c>
      <c r="T2155" s="7">
        <v>2</v>
      </c>
      <c r="U2155" s="7">
        <v>1</v>
      </c>
      <c r="V2155" s="7">
        <v>4</v>
      </c>
      <c r="W2155" s="7">
        <v>2</v>
      </c>
      <c r="X2155" s="7">
        <v>3</v>
      </c>
      <c r="Y2155" s="7">
        <v>0</v>
      </c>
      <c r="Z2155" s="109">
        <v>19</v>
      </c>
      <c r="AA2155" s="111">
        <v>0</v>
      </c>
      <c r="AB2155" s="109">
        <v>1</v>
      </c>
      <c r="AC2155" s="109">
        <v>1</v>
      </c>
      <c r="AD2155" s="109">
        <v>3</v>
      </c>
      <c r="AE2155" s="111">
        <v>0</v>
      </c>
      <c r="AF2155" s="109">
        <v>5</v>
      </c>
      <c r="AG2155" s="111">
        <v>0</v>
      </c>
      <c r="AH2155" s="109">
        <v>11</v>
      </c>
    </row>
    <row r="2156" spans="1:34" ht="14.25" customHeight="1">
      <c r="A2156" s="27">
        <v>44348</v>
      </c>
      <c r="B2156" s="7" t="s">
        <v>726</v>
      </c>
      <c r="C2156" s="7" t="s">
        <v>1865</v>
      </c>
      <c r="D2156" s="7" t="s">
        <v>1866</v>
      </c>
      <c r="E2156" s="7" t="s">
        <v>943</v>
      </c>
      <c r="F2156" s="109">
        <v>866</v>
      </c>
      <c r="G2156" s="109">
        <v>151</v>
      </c>
      <c r="H2156" s="109">
        <v>56</v>
      </c>
      <c r="I2156" s="7" t="s">
        <v>99</v>
      </c>
      <c r="J2156" s="109">
        <v>90</v>
      </c>
      <c r="K2156" s="7" t="s">
        <v>99</v>
      </c>
      <c r="L2156" s="7" t="s">
        <v>99</v>
      </c>
      <c r="M2156" s="7" t="s">
        <v>99</v>
      </c>
      <c r="N2156" s="7" t="s">
        <v>99</v>
      </c>
      <c r="O2156" s="7" t="s">
        <v>99</v>
      </c>
      <c r="P2156" s="7">
        <v>47</v>
      </c>
      <c r="Q2156" s="7">
        <v>31</v>
      </c>
      <c r="R2156" s="7">
        <v>46</v>
      </c>
      <c r="S2156" s="7">
        <v>61</v>
      </c>
      <c r="T2156" s="7">
        <v>59</v>
      </c>
      <c r="U2156" s="7">
        <v>15</v>
      </c>
      <c r="V2156" s="7">
        <v>62</v>
      </c>
      <c r="W2156" s="7">
        <v>23</v>
      </c>
      <c r="X2156" s="7">
        <v>19</v>
      </c>
      <c r="Y2156" s="7">
        <v>0</v>
      </c>
      <c r="Z2156" s="109">
        <v>226</v>
      </c>
      <c r="AA2156" s="111">
        <v>0</v>
      </c>
      <c r="AB2156" s="109">
        <v>5</v>
      </c>
      <c r="AC2156" s="109">
        <v>30</v>
      </c>
      <c r="AD2156" s="109">
        <v>38</v>
      </c>
      <c r="AE2156" s="111">
        <v>0</v>
      </c>
      <c r="AF2156" s="109">
        <v>30</v>
      </c>
      <c r="AG2156" s="111">
        <v>0</v>
      </c>
      <c r="AH2156" s="109">
        <v>240</v>
      </c>
    </row>
    <row r="2157" spans="1:34" ht="14.25" customHeight="1">
      <c r="A2157" s="27">
        <v>44348</v>
      </c>
      <c r="B2157" s="7" t="s">
        <v>726</v>
      </c>
      <c r="C2157" s="7" t="s">
        <v>1865</v>
      </c>
      <c r="D2157" s="7" t="s">
        <v>1866</v>
      </c>
      <c r="E2157" s="7" t="s">
        <v>1861</v>
      </c>
      <c r="F2157" s="109">
        <v>284</v>
      </c>
      <c r="G2157" s="109">
        <v>56</v>
      </c>
      <c r="H2157" s="109">
        <v>23</v>
      </c>
      <c r="I2157" s="7" t="s">
        <v>99</v>
      </c>
      <c r="J2157" s="109">
        <v>35</v>
      </c>
      <c r="K2157" s="7" t="s">
        <v>99</v>
      </c>
      <c r="L2157" s="7" t="s">
        <v>99</v>
      </c>
      <c r="M2157" s="7" t="s">
        <v>99</v>
      </c>
      <c r="N2157" s="7" t="s">
        <v>99</v>
      </c>
      <c r="O2157" s="7" t="s">
        <v>99</v>
      </c>
      <c r="P2157" s="7">
        <v>8</v>
      </c>
      <c r="Q2157" s="7">
        <v>13</v>
      </c>
      <c r="R2157" s="7">
        <v>4</v>
      </c>
      <c r="S2157" s="7">
        <v>22</v>
      </c>
      <c r="T2157" s="7">
        <v>13</v>
      </c>
      <c r="U2157" s="7">
        <v>6</v>
      </c>
      <c r="V2157" s="7">
        <v>34</v>
      </c>
      <c r="W2157" s="7">
        <v>15</v>
      </c>
      <c r="X2157" s="7">
        <v>4</v>
      </c>
      <c r="Y2157" s="7">
        <v>0</v>
      </c>
      <c r="Z2157" s="109">
        <v>89</v>
      </c>
      <c r="AA2157" s="111">
        <v>0</v>
      </c>
      <c r="AB2157" s="109">
        <v>1</v>
      </c>
      <c r="AC2157" s="109">
        <v>19</v>
      </c>
      <c r="AD2157" s="109">
        <v>20</v>
      </c>
      <c r="AE2157" s="111">
        <v>0</v>
      </c>
      <c r="AF2157" s="109">
        <v>11</v>
      </c>
      <c r="AG2157" s="111">
        <v>0</v>
      </c>
      <c r="AH2157" s="109">
        <v>30</v>
      </c>
    </row>
    <row r="2158" spans="1:34" ht="14.25" customHeight="1">
      <c r="A2158" s="27">
        <v>44348</v>
      </c>
      <c r="B2158" s="7" t="s">
        <v>726</v>
      </c>
      <c r="C2158" s="7" t="s">
        <v>1865</v>
      </c>
      <c r="D2158" s="7" t="s">
        <v>1866</v>
      </c>
      <c r="E2158" s="7" t="s">
        <v>1862</v>
      </c>
      <c r="F2158" s="109">
        <v>400</v>
      </c>
      <c r="G2158" s="109">
        <v>95</v>
      </c>
      <c r="H2158" s="109">
        <v>33</v>
      </c>
      <c r="I2158" s="7" t="s">
        <v>99</v>
      </c>
      <c r="J2158" s="109">
        <v>55</v>
      </c>
      <c r="K2158" s="7" t="s">
        <v>99</v>
      </c>
      <c r="L2158" s="7" t="s">
        <v>99</v>
      </c>
      <c r="M2158" s="7" t="s">
        <v>99</v>
      </c>
      <c r="N2158" s="7" t="s">
        <v>99</v>
      </c>
      <c r="O2158" s="7" t="s">
        <v>99</v>
      </c>
      <c r="P2158" s="7">
        <v>39</v>
      </c>
      <c r="Q2158" s="7">
        <v>18</v>
      </c>
      <c r="R2158" s="7">
        <v>42</v>
      </c>
      <c r="S2158" s="7">
        <v>39</v>
      </c>
      <c r="T2158" s="7">
        <v>46</v>
      </c>
      <c r="U2158" s="7">
        <v>9</v>
      </c>
      <c r="V2158" s="7">
        <v>28</v>
      </c>
      <c r="W2158" s="7">
        <v>8</v>
      </c>
      <c r="X2158" s="7">
        <v>15</v>
      </c>
      <c r="Y2158" s="7">
        <v>0</v>
      </c>
      <c r="Z2158" s="109">
        <v>137</v>
      </c>
      <c r="AA2158" s="111">
        <v>0</v>
      </c>
      <c r="AB2158" s="109">
        <v>4</v>
      </c>
      <c r="AC2158" s="109">
        <v>11</v>
      </c>
      <c r="AD2158" s="109">
        <v>18</v>
      </c>
      <c r="AE2158" s="111">
        <v>0</v>
      </c>
      <c r="AF2158" s="109">
        <v>19</v>
      </c>
      <c r="AG2158" s="111">
        <v>0</v>
      </c>
      <c r="AH2158" s="109">
        <v>28</v>
      </c>
    </row>
    <row r="2159" spans="1:34" ht="14.25" customHeight="1">
      <c r="A2159" s="27">
        <v>44348</v>
      </c>
      <c r="B2159" s="7" t="s">
        <v>726</v>
      </c>
      <c r="C2159" s="7" t="s">
        <v>1865</v>
      </c>
      <c r="D2159" s="7" t="s">
        <v>1374</v>
      </c>
      <c r="E2159" s="7" t="s">
        <v>1843</v>
      </c>
      <c r="F2159" s="7">
        <v>0</v>
      </c>
      <c r="G2159" s="7">
        <v>0</v>
      </c>
      <c r="H2159" s="7">
        <v>0</v>
      </c>
      <c r="I2159" s="7" t="s">
        <v>99</v>
      </c>
      <c r="J2159" s="7">
        <v>0</v>
      </c>
      <c r="K2159" s="7" t="s">
        <v>99</v>
      </c>
      <c r="L2159" s="7" t="s">
        <v>99</v>
      </c>
      <c r="M2159" s="7" t="s">
        <v>99</v>
      </c>
      <c r="N2159" s="7" t="s">
        <v>99</v>
      </c>
      <c r="O2159" s="7" t="s">
        <v>99</v>
      </c>
      <c r="P2159" s="7">
        <v>0</v>
      </c>
      <c r="Q2159" s="7">
        <v>0</v>
      </c>
      <c r="R2159" s="7">
        <v>0</v>
      </c>
      <c r="S2159" s="7">
        <v>0</v>
      </c>
      <c r="T2159" s="7">
        <v>0</v>
      </c>
      <c r="U2159" s="7">
        <v>0</v>
      </c>
      <c r="V2159" s="7">
        <v>0</v>
      </c>
      <c r="W2159" s="7">
        <v>0</v>
      </c>
      <c r="X2159" s="7">
        <v>1</v>
      </c>
      <c r="Y2159" s="7">
        <v>0</v>
      </c>
      <c r="Z2159" s="7">
        <v>0</v>
      </c>
      <c r="AA2159" s="7">
        <v>0</v>
      </c>
      <c r="AB2159" s="7">
        <v>0</v>
      </c>
      <c r="AC2159" s="7">
        <v>0</v>
      </c>
      <c r="AD2159" s="7">
        <v>0</v>
      </c>
      <c r="AE2159" s="7">
        <v>0</v>
      </c>
      <c r="AF2159" s="7">
        <v>0</v>
      </c>
      <c r="AG2159" s="7">
        <v>0</v>
      </c>
      <c r="AH2159" s="7">
        <v>0</v>
      </c>
    </row>
    <row r="2160" spans="1:34" ht="14.25" customHeight="1">
      <c r="A2160" s="27">
        <v>44348</v>
      </c>
      <c r="B2160" s="7" t="s">
        <v>726</v>
      </c>
      <c r="C2160" s="7" t="s">
        <v>1865</v>
      </c>
      <c r="D2160" s="7" t="s">
        <v>1374</v>
      </c>
      <c r="E2160" s="7" t="s">
        <v>943</v>
      </c>
      <c r="F2160" s="7">
        <v>0</v>
      </c>
      <c r="G2160" s="7">
        <v>0</v>
      </c>
      <c r="H2160" s="7">
        <v>0</v>
      </c>
      <c r="I2160" s="7" t="s">
        <v>99</v>
      </c>
      <c r="J2160" s="7">
        <v>0</v>
      </c>
      <c r="K2160" s="7" t="s">
        <v>99</v>
      </c>
      <c r="L2160" s="7" t="s">
        <v>99</v>
      </c>
      <c r="M2160" s="7" t="s">
        <v>99</v>
      </c>
      <c r="N2160" s="7" t="s">
        <v>99</v>
      </c>
      <c r="O2160" s="7" t="s">
        <v>99</v>
      </c>
      <c r="P2160" s="7">
        <v>0</v>
      </c>
      <c r="Q2160" s="7">
        <v>0</v>
      </c>
      <c r="R2160" s="7">
        <v>0</v>
      </c>
      <c r="S2160" s="7">
        <v>0</v>
      </c>
      <c r="T2160" s="7">
        <v>0</v>
      </c>
      <c r="U2160" s="7">
        <v>0</v>
      </c>
      <c r="V2160" s="7">
        <v>0</v>
      </c>
      <c r="W2160" s="7">
        <v>0</v>
      </c>
      <c r="X2160" s="7">
        <v>11</v>
      </c>
      <c r="Y2160" s="7">
        <v>0</v>
      </c>
      <c r="Z2160" s="7">
        <v>0</v>
      </c>
      <c r="AA2160" s="7">
        <v>0</v>
      </c>
      <c r="AB2160" s="7">
        <v>0</v>
      </c>
      <c r="AC2160" s="7">
        <v>0</v>
      </c>
      <c r="AD2160" s="7">
        <v>0</v>
      </c>
      <c r="AE2160" s="7">
        <v>0</v>
      </c>
      <c r="AF2160" s="7">
        <v>0</v>
      </c>
      <c r="AG2160" s="7">
        <v>0</v>
      </c>
      <c r="AH2160" s="7">
        <v>0</v>
      </c>
    </row>
    <row r="2161" spans="1:34" ht="14.25" customHeight="1">
      <c r="A2161" s="27">
        <v>44348</v>
      </c>
      <c r="B2161" s="7" t="s">
        <v>726</v>
      </c>
      <c r="C2161" s="7" t="s">
        <v>1865</v>
      </c>
      <c r="D2161" s="7" t="s">
        <v>1374</v>
      </c>
      <c r="E2161" s="7" t="s">
        <v>1861</v>
      </c>
      <c r="F2161" s="7">
        <v>0</v>
      </c>
      <c r="G2161" s="7">
        <v>0</v>
      </c>
      <c r="H2161" s="7">
        <v>0</v>
      </c>
      <c r="I2161" s="7" t="s">
        <v>99</v>
      </c>
      <c r="J2161" s="7">
        <v>0</v>
      </c>
      <c r="K2161" s="7" t="s">
        <v>99</v>
      </c>
      <c r="L2161" s="7" t="s">
        <v>99</v>
      </c>
      <c r="M2161" s="7" t="s">
        <v>99</v>
      </c>
      <c r="N2161" s="7" t="s">
        <v>99</v>
      </c>
      <c r="O2161" s="7" t="s">
        <v>99</v>
      </c>
      <c r="P2161" s="7">
        <v>0</v>
      </c>
      <c r="Q2161" s="7">
        <v>0</v>
      </c>
      <c r="R2161" s="7">
        <v>0</v>
      </c>
      <c r="S2161" s="7">
        <v>0</v>
      </c>
      <c r="T2161" s="7">
        <v>0</v>
      </c>
      <c r="U2161" s="7">
        <v>0</v>
      </c>
      <c r="V2161" s="7">
        <v>0</v>
      </c>
      <c r="W2161" s="7">
        <v>0</v>
      </c>
      <c r="X2161" s="7">
        <v>3</v>
      </c>
      <c r="Y2161" s="7">
        <v>0</v>
      </c>
      <c r="Z2161" s="7">
        <v>0</v>
      </c>
      <c r="AA2161" s="7">
        <v>0</v>
      </c>
      <c r="AB2161" s="7">
        <v>0</v>
      </c>
      <c r="AC2161" s="7">
        <v>0</v>
      </c>
      <c r="AD2161" s="7">
        <v>0</v>
      </c>
      <c r="AE2161" s="7">
        <v>0</v>
      </c>
      <c r="AF2161" s="7">
        <v>0</v>
      </c>
      <c r="AG2161" s="7">
        <v>0</v>
      </c>
      <c r="AH2161" s="7">
        <v>0</v>
      </c>
    </row>
    <row r="2162" spans="1:34" ht="14.25" customHeight="1">
      <c r="A2162" s="27">
        <v>44348</v>
      </c>
      <c r="B2162" s="7" t="s">
        <v>726</v>
      </c>
      <c r="C2162" s="7" t="s">
        <v>1865</v>
      </c>
      <c r="D2162" s="7" t="s">
        <v>1374</v>
      </c>
      <c r="E2162" s="7" t="s">
        <v>1862</v>
      </c>
      <c r="F2162" s="7">
        <v>0</v>
      </c>
      <c r="G2162" s="7">
        <v>0</v>
      </c>
      <c r="H2162" s="7">
        <v>0</v>
      </c>
      <c r="I2162" s="7" t="s">
        <v>99</v>
      </c>
      <c r="J2162" s="7">
        <v>0</v>
      </c>
      <c r="K2162" s="7" t="s">
        <v>99</v>
      </c>
      <c r="L2162" s="7" t="s">
        <v>99</v>
      </c>
      <c r="M2162" s="7" t="s">
        <v>99</v>
      </c>
      <c r="N2162" s="7" t="s">
        <v>99</v>
      </c>
      <c r="O2162" s="7" t="s">
        <v>99</v>
      </c>
      <c r="P2162" s="7">
        <v>0</v>
      </c>
      <c r="Q2162" s="7">
        <v>0</v>
      </c>
      <c r="R2162" s="7">
        <v>0</v>
      </c>
      <c r="S2162" s="7">
        <v>0</v>
      </c>
      <c r="T2162" s="7">
        <v>0</v>
      </c>
      <c r="U2162" s="7">
        <v>0</v>
      </c>
      <c r="V2162" s="7">
        <v>0</v>
      </c>
      <c r="W2162" s="7">
        <v>0</v>
      </c>
      <c r="X2162" s="7">
        <v>8</v>
      </c>
      <c r="Y2162" s="7">
        <v>0</v>
      </c>
      <c r="Z2162" s="7">
        <v>0</v>
      </c>
      <c r="AA2162" s="7">
        <v>0</v>
      </c>
      <c r="AB2162" s="7">
        <v>0</v>
      </c>
      <c r="AC2162" s="7">
        <v>0</v>
      </c>
      <c r="AD2162" s="7">
        <v>0</v>
      </c>
      <c r="AE2162" s="7">
        <v>0</v>
      </c>
      <c r="AF2162" s="7">
        <v>0</v>
      </c>
      <c r="AG2162" s="7">
        <v>0</v>
      </c>
      <c r="AH2162" s="7">
        <v>0</v>
      </c>
    </row>
    <row r="2163" spans="1:34" ht="14.25" customHeight="1">
      <c r="A2163" s="27">
        <v>44348</v>
      </c>
      <c r="B2163" s="7" t="s">
        <v>726</v>
      </c>
      <c r="C2163" s="7" t="s">
        <v>405</v>
      </c>
      <c r="D2163" s="7" t="s">
        <v>734</v>
      </c>
      <c r="E2163" s="7" t="s">
        <v>1843</v>
      </c>
      <c r="F2163" s="7">
        <v>0</v>
      </c>
      <c r="G2163" s="7">
        <v>0</v>
      </c>
      <c r="H2163" s="7">
        <v>0</v>
      </c>
      <c r="I2163" s="7">
        <v>0</v>
      </c>
      <c r="J2163" s="7">
        <v>0</v>
      </c>
      <c r="K2163" s="7">
        <v>0</v>
      </c>
      <c r="L2163" s="7">
        <v>0</v>
      </c>
      <c r="M2163" s="7">
        <v>0</v>
      </c>
      <c r="N2163" s="7">
        <v>0</v>
      </c>
      <c r="O2163" s="7">
        <v>0</v>
      </c>
      <c r="P2163" s="7">
        <v>0</v>
      </c>
      <c r="Q2163" s="7">
        <v>0</v>
      </c>
      <c r="R2163" s="7">
        <v>0</v>
      </c>
      <c r="S2163" s="7">
        <v>0</v>
      </c>
      <c r="T2163" s="7">
        <v>0</v>
      </c>
      <c r="U2163" s="7">
        <v>0</v>
      </c>
      <c r="V2163" s="7">
        <v>0</v>
      </c>
      <c r="W2163" s="7">
        <v>0</v>
      </c>
      <c r="X2163" s="7">
        <v>0</v>
      </c>
      <c r="Y2163" s="7">
        <v>0</v>
      </c>
      <c r="Z2163" s="7">
        <v>0</v>
      </c>
      <c r="AA2163" s="7">
        <v>0</v>
      </c>
      <c r="AB2163" s="7">
        <v>0</v>
      </c>
      <c r="AC2163" s="7">
        <v>0</v>
      </c>
      <c r="AD2163" s="7">
        <v>0</v>
      </c>
      <c r="AE2163" s="7">
        <v>0</v>
      </c>
      <c r="AF2163" s="7">
        <v>0</v>
      </c>
      <c r="AG2163" s="7">
        <v>0</v>
      </c>
      <c r="AH2163" s="7">
        <v>0</v>
      </c>
    </row>
    <row r="2164" spans="1:34" ht="14.25" customHeight="1">
      <c r="A2164" s="27">
        <v>44348</v>
      </c>
      <c r="B2164" s="7" t="s">
        <v>726</v>
      </c>
      <c r="C2164" s="7" t="s">
        <v>405</v>
      </c>
      <c r="D2164" s="7" t="s">
        <v>734</v>
      </c>
      <c r="E2164" s="7" t="s">
        <v>943</v>
      </c>
      <c r="F2164" s="7">
        <v>0</v>
      </c>
      <c r="G2164" s="7">
        <v>0</v>
      </c>
      <c r="H2164" s="7">
        <v>0</v>
      </c>
      <c r="I2164" s="7">
        <v>0</v>
      </c>
      <c r="J2164" s="7">
        <v>0</v>
      </c>
      <c r="K2164" s="7">
        <v>0</v>
      </c>
      <c r="L2164" s="7">
        <v>0</v>
      </c>
      <c r="M2164" s="7">
        <v>0</v>
      </c>
      <c r="N2164" s="7">
        <v>0</v>
      </c>
      <c r="O2164" s="7">
        <v>0</v>
      </c>
      <c r="P2164" s="7">
        <v>0</v>
      </c>
      <c r="Q2164" s="7">
        <v>0</v>
      </c>
      <c r="R2164" s="7">
        <v>0</v>
      </c>
      <c r="S2164" s="7">
        <v>0</v>
      </c>
      <c r="T2164" s="7">
        <v>0</v>
      </c>
      <c r="U2164" s="7">
        <v>0</v>
      </c>
      <c r="V2164" s="7">
        <v>0</v>
      </c>
      <c r="W2164" s="7">
        <v>0</v>
      </c>
      <c r="X2164" s="7">
        <v>0</v>
      </c>
      <c r="Y2164" s="7">
        <v>0</v>
      </c>
      <c r="Z2164" s="7">
        <v>0</v>
      </c>
      <c r="AA2164" s="7">
        <v>0</v>
      </c>
      <c r="AB2164" s="7">
        <v>0</v>
      </c>
      <c r="AC2164" s="7">
        <v>0</v>
      </c>
      <c r="AD2164" s="7">
        <v>0</v>
      </c>
      <c r="AE2164" s="7">
        <v>0</v>
      </c>
      <c r="AF2164" s="7">
        <v>0</v>
      </c>
      <c r="AG2164" s="7">
        <v>0</v>
      </c>
      <c r="AH2164" s="7">
        <v>0</v>
      </c>
    </row>
    <row r="2165" spans="1:34" ht="14.25" customHeight="1">
      <c r="A2165" s="27">
        <v>44348</v>
      </c>
      <c r="B2165" s="7" t="s">
        <v>726</v>
      </c>
      <c r="C2165" s="7" t="s">
        <v>405</v>
      </c>
      <c r="D2165" s="7" t="s">
        <v>734</v>
      </c>
      <c r="E2165" s="7" t="s">
        <v>1861</v>
      </c>
      <c r="F2165" s="7">
        <v>0</v>
      </c>
      <c r="G2165" s="7">
        <v>0</v>
      </c>
      <c r="H2165" s="7">
        <v>0</v>
      </c>
      <c r="I2165" s="7">
        <v>0</v>
      </c>
      <c r="J2165" s="7">
        <v>0</v>
      </c>
      <c r="K2165" s="7">
        <v>0</v>
      </c>
      <c r="L2165" s="7">
        <v>0</v>
      </c>
      <c r="M2165" s="7">
        <v>0</v>
      </c>
      <c r="N2165" s="7">
        <v>0</v>
      </c>
      <c r="O2165" s="7">
        <v>0</v>
      </c>
      <c r="P2165" s="7">
        <v>0</v>
      </c>
      <c r="Q2165" s="7">
        <v>0</v>
      </c>
      <c r="R2165" s="7">
        <v>0</v>
      </c>
      <c r="S2165" s="7">
        <v>0</v>
      </c>
      <c r="T2165" s="7">
        <v>0</v>
      </c>
      <c r="U2165" s="7">
        <v>0</v>
      </c>
      <c r="V2165" s="7">
        <v>0</v>
      </c>
      <c r="W2165" s="7">
        <v>0</v>
      </c>
      <c r="X2165" s="7">
        <v>0</v>
      </c>
      <c r="Y2165" s="7">
        <v>0</v>
      </c>
      <c r="Z2165" s="7">
        <v>0</v>
      </c>
      <c r="AA2165" s="7">
        <v>0</v>
      </c>
      <c r="AB2165" s="7">
        <v>0</v>
      </c>
      <c r="AC2165" s="7">
        <v>0</v>
      </c>
      <c r="AD2165" s="7">
        <v>0</v>
      </c>
      <c r="AE2165" s="7">
        <v>0</v>
      </c>
      <c r="AF2165" s="7">
        <v>0</v>
      </c>
      <c r="AG2165" s="7">
        <v>0</v>
      </c>
      <c r="AH2165" s="7">
        <v>0</v>
      </c>
    </row>
    <row r="2166" spans="1:34" ht="14.25" customHeight="1">
      <c r="A2166" s="27">
        <v>44348</v>
      </c>
      <c r="B2166" s="7" t="s">
        <v>726</v>
      </c>
      <c r="C2166" s="7" t="s">
        <v>405</v>
      </c>
      <c r="D2166" s="7" t="s">
        <v>734</v>
      </c>
      <c r="E2166" s="7" t="s">
        <v>1862</v>
      </c>
      <c r="F2166" s="7">
        <v>0</v>
      </c>
      <c r="G2166" s="7">
        <v>0</v>
      </c>
      <c r="H2166" s="7">
        <v>0</v>
      </c>
      <c r="I2166" s="7">
        <v>0</v>
      </c>
      <c r="J2166" s="7">
        <v>0</v>
      </c>
      <c r="K2166" s="7">
        <v>0</v>
      </c>
      <c r="L2166" s="7">
        <v>0</v>
      </c>
      <c r="M2166" s="7">
        <v>0</v>
      </c>
      <c r="N2166" s="7">
        <v>0</v>
      </c>
      <c r="O2166" s="7">
        <v>0</v>
      </c>
      <c r="P2166" s="7">
        <v>0</v>
      </c>
      <c r="Q2166" s="7">
        <v>0</v>
      </c>
      <c r="R2166" s="7">
        <v>0</v>
      </c>
      <c r="S2166" s="7">
        <v>0</v>
      </c>
      <c r="T2166" s="7">
        <v>0</v>
      </c>
      <c r="U2166" s="7">
        <v>0</v>
      </c>
      <c r="V2166" s="7">
        <v>0</v>
      </c>
      <c r="W2166" s="7">
        <v>0</v>
      </c>
      <c r="X2166" s="7">
        <v>0</v>
      </c>
      <c r="Y2166" s="7">
        <v>0</v>
      </c>
      <c r="Z2166" s="7">
        <v>0</v>
      </c>
      <c r="AA2166" s="7">
        <v>0</v>
      </c>
      <c r="AB2166" s="7">
        <v>0</v>
      </c>
      <c r="AC2166" s="7">
        <v>0</v>
      </c>
      <c r="AD2166" s="7">
        <v>0</v>
      </c>
      <c r="AE2166" s="7">
        <v>0</v>
      </c>
      <c r="AF2166" s="7">
        <v>0</v>
      </c>
      <c r="AG2166" s="7">
        <v>0</v>
      </c>
      <c r="AH2166" s="7">
        <v>0</v>
      </c>
    </row>
    <row r="2167" spans="1:34">
      <c r="A2167" s="27">
        <v>44348</v>
      </c>
      <c r="B2167" s="7" t="s">
        <v>268</v>
      </c>
      <c r="C2167" s="7" t="s">
        <v>1151</v>
      </c>
      <c r="D2167" s="7" t="s">
        <v>734</v>
      </c>
      <c r="E2167" s="7" t="s">
        <v>1843</v>
      </c>
      <c r="F2167" s="109">
        <v>127</v>
      </c>
      <c r="G2167" s="109">
        <v>40</v>
      </c>
      <c r="H2167" s="109">
        <v>18</v>
      </c>
      <c r="I2167" s="7" t="s">
        <v>99</v>
      </c>
      <c r="J2167" s="109">
        <v>27</v>
      </c>
      <c r="K2167" s="7" t="s">
        <v>99</v>
      </c>
      <c r="L2167" s="7" t="s">
        <v>99</v>
      </c>
      <c r="M2167" s="7" t="s">
        <v>99</v>
      </c>
      <c r="N2167" s="7" t="s">
        <v>99</v>
      </c>
      <c r="O2167" s="7" t="s">
        <v>99</v>
      </c>
      <c r="P2167" s="7">
        <v>4</v>
      </c>
      <c r="Q2167" s="7">
        <v>2</v>
      </c>
      <c r="R2167" s="7">
        <v>2</v>
      </c>
      <c r="S2167" s="7">
        <v>1</v>
      </c>
      <c r="T2167" s="7">
        <v>7</v>
      </c>
      <c r="U2167" s="7">
        <v>4</v>
      </c>
      <c r="V2167" s="7">
        <v>1</v>
      </c>
      <c r="W2167" s="7">
        <v>0</v>
      </c>
      <c r="X2167" s="7">
        <v>0</v>
      </c>
      <c r="Y2167" s="7">
        <v>3</v>
      </c>
      <c r="Z2167" s="109">
        <v>25</v>
      </c>
      <c r="AA2167" s="109">
        <v>3</v>
      </c>
      <c r="AB2167" s="109">
        <v>4</v>
      </c>
      <c r="AC2167" s="7">
        <v>0</v>
      </c>
      <c r="AD2167" s="109">
        <v>4</v>
      </c>
      <c r="AE2167" s="109">
        <v>4</v>
      </c>
      <c r="AF2167" s="7">
        <v>0</v>
      </c>
      <c r="AG2167" s="109">
        <v>1</v>
      </c>
      <c r="AH2167" s="109">
        <v>1</v>
      </c>
    </row>
    <row r="2168" spans="1:34">
      <c r="A2168" s="27">
        <v>44348</v>
      </c>
      <c r="B2168" s="7" t="s">
        <v>268</v>
      </c>
      <c r="C2168" s="7" t="s">
        <v>1151</v>
      </c>
      <c r="D2168" s="7" t="s">
        <v>734</v>
      </c>
      <c r="E2168" s="7" t="s">
        <v>943</v>
      </c>
      <c r="F2168" s="109">
        <v>598</v>
      </c>
      <c r="G2168" s="109">
        <v>345</v>
      </c>
      <c r="H2168" s="109">
        <v>52</v>
      </c>
      <c r="I2168" s="7" t="s">
        <v>99</v>
      </c>
      <c r="J2168" s="109">
        <v>76</v>
      </c>
      <c r="K2168" s="7" t="s">
        <v>99</v>
      </c>
      <c r="L2168" s="7" t="s">
        <v>99</v>
      </c>
      <c r="M2168" s="7" t="s">
        <v>99</v>
      </c>
      <c r="N2168" s="7" t="s">
        <v>99</v>
      </c>
      <c r="O2168" s="7" t="s">
        <v>99</v>
      </c>
      <c r="P2168" s="7">
        <v>6</v>
      </c>
      <c r="Q2168" s="7">
        <v>6</v>
      </c>
      <c r="R2168" s="7">
        <v>3</v>
      </c>
      <c r="S2168" s="7">
        <v>4</v>
      </c>
      <c r="T2168" s="7">
        <v>38</v>
      </c>
      <c r="U2168" s="7">
        <v>36</v>
      </c>
      <c r="V2168" s="7">
        <v>1</v>
      </c>
      <c r="W2168" s="7">
        <v>0</v>
      </c>
      <c r="X2168" s="7">
        <v>0</v>
      </c>
      <c r="Y2168" s="7">
        <v>8</v>
      </c>
      <c r="Z2168" s="109">
        <v>71</v>
      </c>
      <c r="AA2168" s="109">
        <v>10</v>
      </c>
      <c r="AB2168" s="109">
        <v>12</v>
      </c>
      <c r="AC2168" s="7">
        <v>0</v>
      </c>
      <c r="AD2168" s="109">
        <v>8</v>
      </c>
      <c r="AE2168" s="109">
        <v>19</v>
      </c>
      <c r="AF2168" s="7">
        <v>0</v>
      </c>
      <c r="AG2168" s="109">
        <v>1</v>
      </c>
      <c r="AH2168" s="109">
        <v>4</v>
      </c>
    </row>
    <row r="2169" spans="1:34">
      <c r="A2169" s="27">
        <v>44348</v>
      </c>
      <c r="B2169" s="7" t="s">
        <v>268</v>
      </c>
      <c r="C2169" s="7" t="s">
        <v>1151</v>
      </c>
      <c r="D2169" s="7" t="s">
        <v>734</v>
      </c>
      <c r="E2169" s="7" t="s">
        <v>1861</v>
      </c>
      <c r="F2169" s="109">
        <v>262</v>
      </c>
      <c r="G2169" s="109">
        <v>154</v>
      </c>
      <c r="H2169" s="109">
        <v>20</v>
      </c>
      <c r="I2169" s="7" t="s">
        <v>99</v>
      </c>
      <c r="J2169" s="109">
        <v>34</v>
      </c>
      <c r="K2169" s="7" t="s">
        <v>99</v>
      </c>
      <c r="L2169" s="7" t="s">
        <v>99</v>
      </c>
      <c r="M2169" s="7" t="s">
        <v>99</v>
      </c>
      <c r="N2169" s="7" t="s">
        <v>99</v>
      </c>
      <c r="O2169" s="7" t="s">
        <v>99</v>
      </c>
      <c r="P2169" s="7">
        <v>1</v>
      </c>
      <c r="Q2169" s="7">
        <v>1</v>
      </c>
      <c r="R2169" s="7">
        <v>0</v>
      </c>
      <c r="S2169" s="7">
        <v>2</v>
      </c>
      <c r="T2169" s="7">
        <v>15</v>
      </c>
      <c r="U2169" s="7">
        <v>35</v>
      </c>
      <c r="V2169" s="7">
        <v>0</v>
      </c>
      <c r="W2169" s="7">
        <v>0</v>
      </c>
      <c r="X2169" s="7">
        <v>0</v>
      </c>
      <c r="Y2169" s="7">
        <v>1</v>
      </c>
      <c r="Z2169" s="109">
        <v>24</v>
      </c>
      <c r="AA2169" s="109">
        <v>5</v>
      </c>
      <c r="AB2169" s="109">
        <v>11</v>
      </c>
      <c r="AC2169" s="7">
        <v>0</v>
      </c>
      <c r="AD2169" s="109">
        <v>2</v>
      </c>
      <c r="AE2169" s="109">
        <v>11</v>
      </c>
      <c r="AF2169" s="7">
        <v>0</v>
      </c>
      <c r="AG2169" s="109">
        <v>1</v>
      </c>
      <c r="AH2169" s="111">
        <v>0</v>
      </c>
    </row>
    <row r="2170" spans="1:34">
      <c r="A2170" s="27">
        <v>44348</v>
      </c>
      <c r="B2170" s="7" t="s">
        <v>268</v>
      </c>
      <c r="C2170" s="7" t="s">
        <v>1151</v>
      </c>
      <c r="D2170" s="7" t="s">
        <v>734</v>
      </c>
      <c r="E2170" s="7" t="s">
        <v>1862</v>
      </c>
      <c r="F2170" s="109">
        <v>332</v>
      </c>
      <c r="G2170" s="109">
        <v>191</v>
      </c>
      <c r="H2170" s="109">
        <v>31</v>
      </c>
      <c r="I2170" s="7" t="s">
        <v>99</v>
      </c>
      <c r="J2170" s="109">
        <v>39</v>
      </c>
      <c r="K2170" s="7" t="s">
        <v>99</v>
      </c>
      <c r="L2170" s="7" t="s">
        <v>99</v>
      </c>
      <c r="M2170" s="7" t="s">
        <v>99</v>
      </c>
      <c r="N2170" s="7" t="s">
        <v>99</v>
      </c>
      <c r="O2170" s="7" t="s">
        <v>99</v>
      </c>
      <c r="P2170" s="7">
        <v>5</v>
      </c>
      <c r="Q2170" s="7">
        <v>5</v>
      </c>
      <c r="R2170" s="7">
        <v>3</v>
      </c>
      <c r="S2170" s="7">
        <v>2</v>
      </c>
      <c r="T2170" s="7">
        <v>23</v>
      </c>
      <c r="U2170" s="7">
        <v>1</v>
      </c>
      <c r="V2170" s="7">
        <v>1</v>
      </c>
      <c r="W2170" s="7">
        <v>0</v>
      </c>
      <c r="X2170" s="7">
        <v>0</v>
      </c>
      <c r="Y2170" s="7">
        <v>7</v>
      </c>
      <c r="Z2170" s="109">
        <v>47</v>
      </c>
      <c r="AA2170" s="109">
        <v>5</v>
      </c>
      <c r="AB2170" s="109">
        <v>1</v>
      </c>
      <c r="AC2170" s="7">
        <v>0</v>
      </c>
      <c r="AD2170" s="109">
        <v>6</v>
      </c>
      <c r="AE2170" s="109">
        <v>8</v>
      </c>
      <c r="AF2170" s="7">
        <v>0</v>
      </c>
      <c r="AG2170" s="111">
        <v>0</v>
      </c>
      <c r="AH2170" s="111">
        <v>4</v>
      </c>
    </row>
    <row r="2171" spans="1:34" ht="14.25" customHeight="1">
      <c r="A2171" s="27">
        <v>44348</v>
      </c>
      <c r="B2171" s="7" t="s">
        <v>268</v>
      </c>
      <c r="C2171" s="7" t="s">
        <v>1863</v>
      </c>
      <c r="D2171" s="7" t="s">
        <v>734</v>
      </c>
      <c r="E2171" s="7" t="s">
        <v>1843</v>
      </c>
      <c r="F2171" s="109">
        <v>88</v>
      </c>
      <c r="G2171" s="109">
        <v>29</v>
      </c>
      <c r="H2171" s="109">
        <v>12</v>
      </c>
      <c r="I2171" s="7" t="s">
        <v>99</v>
      </c>
      <c r="J2171" s="109">
        <v>18</v>
      </c>
      <c r="K2171" s="7" t="s">
        <v>99</v>
      </c>
      <c r="L2171" s="7" t="s">
        <v>99</v>
      </c>
      <c r="M2171" s="7" t="s">
        <v>99</v>
      </c>
      <c r="N2171" s="7" t="s">
        <v>99</v>
      </c>
      <c r="O2171" s="7" t="s">
        <v>99</v>
      </c>
      <c r="P2171" s="7">
        <v>4</v>
      </c>
      <c r="Q2171" s="7">
        <v>1</v>
      </c>
      <c r="R2171" s="7">
        <v>0</v>
      </c>
      <c r="S2171" s="7">
        <v>1</v>
      </c>
      <c r="T2171" s="7">
        <v>3</v>
      </c>
      <c r="U2171" s="7">
        <v>3</v>
      </c>
      <c r="V2171" s="7">
        <v>1</v>
      </c>
      <c r="W2171" s="7">
        <v>0</v>
      </c>
      <c r="X2171" s="7">
        <v>0</v>
      </c>
      <c r="Y2171" s="7">
        <v>2</v>
      </c>
      <c r="Z2171" s="109">
        <v>18</v>
      </c>
      <c r="AA2171" s="109">
        <v>2</v>
      </c>
      <c r="AB2171" s="109">
        <v>3</v>
      </c>
      <c r="AC2171" s="7">
        <v>0</v>
      </c>
      <c r="AD2171" s="109">
        <v>3</v>
      </c>
      <c r="AE2171" s="109">
        <v>3</v>
      </c>
      <c r="AF2171" s="7">
        <v>0</v>
      </c>
      <c r="AG2171" s="111">
        <v>0</v>
      </c>
      <c r="AH2171" s="111">
        <v>0</v>
      </c>
    </row>
    <row r="2172" spans="1:34" ht="14.25" customHeight="1">
      <c r="A2172" s="27">
        <v>44348</v>
      </c>
      <c r="B2172" s="7" t="s">
        <v>268</v>
      </c>
      <c r="C2172" s="7" t="s">
        <v>1863</v>
      </c>
      <c r="D2172" s="7" t="s">
        <v>734</v>
      </c>
      <c r="E2172" s="7" t="s">
        <v>943</v>
      </c>
      <c r="F2172" s="109">
        <v>162</v>
      </c>
      <c r="G2172" s="109">
        <v>54</v>
      </c>
      <c r="H2172" s="109">
        <v>28</v>
      </c>
      <c r="I2172" s="7" t="s">
        <v>99</v>
      </c>
      <c r="J2172" s="109">
        <v>28</v>
      </c>
      <c r="K2172" s="7" t="s">
        <v>99</v>
      </c>
      <c r="L2172" s="7" t="s">
        <v>99</v>
      </c>
      <c r="M2172" s="7" t="s">
        <v>99</v>
      </c>
      <c r="N2172" s="7" t="s">
        <v>99</v>
      </c>
      <c r="O2172" s="7" t="s">
        <v>99</v>
      </c>
      <c r="P2172" s="7">
        <v>6</v>
      </c>
      <c r="Q2172" s="7">
        <v>2</v>
      </c>
      <c r="R2172" s="7">
        <v>0</v>
      </c>
      <c r="S2172" s="7">
        <v>4</v>
      </c>
      <c r="T2172" s="7">
        <v>3</v>
      </c>
      <c r="U2172" s="7">
        <v>4</v>
      </c>
      <c r="V2172" s="7">
        <v>1</v>
      </c>
      <c r="W2172" s="7">
        <v>0</v>
      </c>
      <c r="X2172" s="7">
        <v>0</v>
      </c>
      <c r="Y2172" s="7">
        <v>4</v>
      </c>
      <c r="Z2172" s="109">
        <v>27</v>
      </c>
      <c r="AA2172" s="109">
        <v>4</v>
      </c>
      <c r="AB2172" s="109">
        <v>11</v>
      </c>
      <c r="AC2172" s="7">
        <v>0</v>
      </c>
      <c r="AD2172" s="109">
        <v>5</v>
      </c>
      <c r="AE2172" s="109">
        <v>5</v>
      </c>
      <c r="AF2172" s="7">
        <v>0</v>
      </c>
      <c r="AG2172" s="111">
        <v>0</v>
      </c>
      <c r="AH2172" s="111">
        <v>0</v>
      </c>
    </row>
    <row r="2173" spans="1:34" ht="14.25" customHeight="1">
      <c r="A2173" s="27">
        <v>44348</v>
      </c>
      <c r="B2173" s="7" t="s">
        <v>268</v>
      </c>
      <c r="C2173" s="7" t="s">
        <v>1863</v>
      </c>
      <c r="D2173" s="7" t="s">
        <v>734</v>
      </c>
      <c r="E2173" s="7" t="s">
        <v>1861</v>
      </c>
      <c r="F2173" s="109">
        <v>62</v>
      </c>
      <c r="G2173" s="109">
        <v>17</v>
      </c>
      <c r="H2173" s="109">
        <v>12</v>
      </c>
      <c r="I2173" s="7" t="s">
        <v>99</v>
      </c>
      <c r="J2173" s="109">
        <v>6</v>
      </c>
      <c r="K2173" s="7" t="s">
        <v>99</v>
      </c>
      <c r="L2173" s="7" t="s">
        <v>99</v>
      </c>
      <c r="M2173" s="7" t="s">
        <v>99</v>
      </c>
      <c r="N2173" s="7" t="s">
        <v>99</v>
      </c>
      <c r="O2173" s="7" t="s">
        <v>99</v>
      </c>
      <c r="P2173" s="7">
        <v>1</v>
      </c>
      <c r="Q2173" s="7">
        <v>1</v>
      </c>
      <c r="R2173" s="7">
        <v>0</v>
      </c>
      <c r="S2173" s="7">
        <v>2</v>
      </c>
      <c r="T2173" s="7">
        <v>0</v>
      </c>
      <c r="U2173" s="7">
        <v>3</v>
      </c>
      <c r="V2173" s="7">
        <v>0</v>
      </c>
      <c r="W2173" s="7">
        <v>0</v>
      </c>
      <c r="X2173" s="7">
        <v>0</v>
      </c>
      <c r="Y2173" s="7">
        <v>1</v>
      </c>
      <c r="Z2173" s="109">
        <v>11</v>
      </c>
      <c r="AA2173" s="109">
        <v>2</v>
      </c>
      <c r="AB2173" s="109">
        <v>10</v>
      </c>
      <c r="AC2173" s="7">
        <v>0</v>
      </c>
      <c r="AD2173" s="109">
        <v>2</v>
      </c>
      <c r="AE2173" s="109">
        <v>2</v>
      </c>
      <c r="AF2173" s="7">
        <v>0</v>
      </c>
      <c r="AG2173" s="111">
        <v>0</v>
      </c>
      <c r="AH2173" s="111">
        <v>0</v>
      </c>
    </row>
    <row r="2174" spans="1:34" ht="14.25" customHeight="1">
      <c r="A2174" s="27">
        <v>44348</v>
      </c>
      <c r="B2174" s="7" t="s">
        <v>268</v>
      </c>
      <c r="C2174" s="7" t="s">
        <v>1863</v>
      </c>
      <c r="D2174" s="7" t="s">
        <v>734</v>
      </c>
      <c r="E2174" s="7" t="s">
        <v>1862</v>
      </c>
      <c r="F2174" s="109">
        <v>100</v>
      </c>
      <c r="G2174" s="109">
        <v>37</v>
      </c>
      <c r="H2174" s="109">
        <v>16</v>
      </c>
      <c r="I2174" s="7" t="s">
        <v>99</v>
      </c>
      <c r="J2174" s="109">
        <v>22</v>
      </c>
      <c r="K2174" s="7" t="s">
        <v>99</v>
      </c>
      <c r="L2174" s="7" t="s">
        <v>99</v>
      </c>
      <c r="M2174" s="7" t="s">
        <v>99</v>
      </c>
      <c r="N2174" s="7" t="s">
        <v>99</v>
      </c>
      <c r="O2174" s="7" t="s">
        <v>99</v>
      </c>
      <c r="P2174" s="7">
        <v>5</v>
      </c>
      <c r="Q2174" s="7">
        <v>1</v>
      </c>
      <c r="R2174" s="7">
        <v>0</v>
      </c>
      <c r="S2174" s="7">
        <v>2</v>
      </c>
      <c r="T2174" s="7">
        <v>3</v>
      </c>
      <c r="U2174" s="7">
        <v>1</v>
      </c>
      <c r="V2174" s="7">
        <v>1</v>
      </c>
      <c r="W2174" s="7">
        <v>0</v>
      </c>
      <c r="X2174" s="7">
        <v>0</v>
      </c>
      <c r="Y2174" s="7">
        <v>3</v>
      </c>
      <c r="Z2174" s="109">
        <v>16</v>
      </c>
      <c r="AA2174" s="109">
        <v>2</v>
      </c>
      <c r="AB2174" s="109">
        <v>1</v>
      </c>
      <c r="AC2174" s="7">
        <v>0</v>
      </c>
      <c r="AD2174" s="109">
        <v>3</v>
      </c>
      <c r="AE2174" s="109">
        <v>3</v>
      </c>
      <c r="AF2174" s="7">
        <v>0</v>
      </c>
      <c r="AG2174" s="111">
        <v>0</v>
      </c>
      <c r="AH2174" s="111">
        <v>0</v>
      </c>
    </row>
    <row r="2175" spans="1:34" ht="14.25" customHeight="1">
      <c r="A2175" s="27">
        <v>44348</v>
      </c>
      <c r="B2175" s="7" t="s">
        <v>268</v>
      </c>
      <c r="C2175" s="7" t="s">
        <v>1865</v>
      </c>
      <c r="D2175" s="7" t="s">
        <v>734</v>
      </c>
      <c r="E2175" s="7" t="s">
        <v>1843</v>
      </c>
      <c r="F2175" s="109">
        <v>39</v>
      </c>
      <c r="G2175" s="109">
        <v>11</v>
      </c>
      <c r="H2175" s="109">
        <v>6</v>
      </c>
      <c r="I2175" s="7" t="s">
        <v>99</v>
      </c>
      <c r="J2175" s="109">
        <v>9</v>
      </c>
      <c r="K2175" s="7" t="s">
        <v>99</v>
      </c>
      <c r="L2175" s="7" t="s">
        <v>99</v>
      </c>
      <c r="M2175" s="7" t="s">
        <v>99</v>
      </c>
      <c r="N2175" s="7" t="s">
        <v>99</v>
      </c>
      <c r="O2175" s="7" t="s">
        <v>99</v>
      </c>
      <c r="P2175" s="7">
        <v>0</v>
      </c>
      <c r="Q2175" s="7">
        <v>1</v>
      </c>
      <c r="R2175" s="7">
        <v>2</v>
      </c>
      <c r="S2175" s="7">
        <v>0</v>
      </c>
      <c r="T2175" s="7">
        <v>4</v>
      </c>
      <c r="U2175" s="7">
        <v>1</v>
      </c>
      <c r="V2175" s="7">
        <v>0</v>
      </c>
      <c r="W2175" s="7">
        <v>0</v>
      </c>
      <c r="X2175" s="7">
        <v>0</v>
      </c>
      <c r="Y2175" s="7">
        <v>1</v>
      </c>
      <c r="Z2175" s="109">
        <v>7</v>
      </c>
      <c r="AA2175" s="109">
        <v>1</v>
      </c>
      <c r="AB2175" s="109">
        <v>1</v>
      </c>
      <c r="AC2175" s="7">
        <v>0</v>
      </c>
      <c r="AD2175" s="109">
        <v>1</v>
      </c>
      <c r="AE2175" s="109">
        <v>1</v>
      </c>
      <c r="AF2175" s="7">
        <v>0</v>
      </c>
      <c r="AG2175" s="109">
        <v>1</v>
      </c>
      <c r="AH2175" s="111">
        <v>1</v>
      </c>
    </row>
    <row r="2176" spans="1:34" ht="14.25" customHeight="1">
      <c r="A2176" s="27">
        <v>44348</v>
      </c>
      <c r="B2176" s="7" t="s">
        <v>268</v>
      </c>
      <c r="C2176" s="7" t="s">
        <v>1865</v>
      </c>
      <c r="D2176" s="7" t="s">
        <v>734</v>
      </c>
      <c r="E2176" s="7" t="s">
        <v>943</v>
      </c>
      <c r="F2176" s="109">
        <v>436</v>
      </c>
      <c r="G2176" s="109">
        <v>291</v>
      </c>
      <c r="H2176" s="109">
        <v>24</v>
      </c>
      <c r="I2176" s="7" t="s">
        <v>99</v>
      </c>
      <c r="J2176" s="109">
        <v>48</v>
      </c>
      <c r="K2176" s="7" t="s">
        <v>99</v>
      </c>
      <c r="L2176" s="7" t="s">
        <v>99</v>
      </c>
      <c r="M2176" s="7" t="s">
        <v>99</v>
      </c>
      <c r="N2176" s="7" t="s">
        <v>99</v>
      </c>
      <c r="O2176" s="7" t="s">
        <v>99</v>
      </c>
      <c r="P2176" s="7">
        <v>0</v>
      </c>
      <c r="Q2176" s="7">
        <v>4</v>
      </c>
      <c r="R2176" s="7">
        <v>3</v>
      </c>
      <c r="S2176" s="7">
        <v>0</v>
      </c>
      <c r="T2176" s="7">
        <v>35</v>
      </c>
      <c r="U2176" s="7">
        <v>32</v>
      </c>
      <c r="V2176" s="7">
        <v>0</v>
      </c>
      <c r="W2176" s="7">
        <v>0</v>
      </c>
      <c r="X2176" s="7">
        <v>0</v>
      </c>
      <c r="Y2176" s="7">
        <v>4</v>
      </c>
      <c r="Z2176" s="109">
        <v>44</v>
      </c>
      <c r="AA2176" s="109">
        <v>6</v>
      </c>
      <c r="AB2176" s="109">
        <v>1</v>
      </c>
      <c r="AC2176" s="7">
        <v>0</v>
      </c>
      <c r="AD2176" s="109">
        <v>3</v>
      </c>
      <c r="AE2176" s="109">
        <v>14</v>
      </c>
      <c r="AF2176" s="7">
        <v>0</v>
      </c>
      <c r="AG2176" s="109">
        <v>1</v>
      </c>
      <c r="AH2176" s="111">
        <v>4</v>
      </c>
    </row>
    <row r="2177" spans="1:34" ht="14.25" customHeight="1">
      <c r="A2177" s="27">
        <v>44348</v>
      </c>
      <c r="B2177" s="7" t="s">
        <v>268</v>
      </c>
      <c r="C2177" s="7" t="s">
        <v>1865</v>
      </c>
      <c r="D2177" s="7" t="s">
        <v>734</v>
      </c>
      <c r="E2177" s="7" t="s">
        <v>1861</v>
      </c>
      <c r="F2177" s="109">
        <v>200</v>
      </c>
      <c r="G2177" s="109">
        <v>137</v>
      </c>
      <c r="H2177" s="109">
        <v>8</v>
      </c>
      <c r="I2177" s="7" t="s">
        <v>99</v>
      </c>
      <c r="J2177" s="109">
        <v>28</v>
      </c>
      <c r="K2177" s="7" t="s">
        <v>99</v>
      </c>
      <c r="L2177" s="7" t="s">
        <v>99</v>
      </c>
      <c r="M2177" s="7" t="s">
        <v>99</v>
      </c>
      <c r="N2177" s="7" t="s">
        <v>99</v>
      </c>
      <c r="O2177" s="7" t="s">
        <v>99</v>
      </c>
      <c r="P2177" s="7">
        <v>0</v>
      </c>
      <c r="Q2177" s="7">
        <v>0</v>
      </c>
      <c r="R2177" s="7">
        <v>0</v>
      </c>
      <c r="S2177" s="7">
        <v>0</v>
      </c>
      <c r="T2177" s="7">
        <v>15</v>
      </c>
      <c r="U2177" s="7">
        <v>32</v>
      </c>
      <c r="V2177" s="7">
        <v>0</v>
      </c>
      <c r="W2177" s="7">
        <v>0</v>
      </c>
      <c r="X2177" s="7">
        <v>0</v>
      </c>
      <c r="Y2177" s="7">
        <v>0</v>
      </c>
      <c r="Z2177" s="109">
        <v>13</v>
      </c>
      <c r="AA2177" s="109">
        <v>3</v>
      </c>
      <c r="AB2177" s="109">
        <v>1</v>
      </c>
      <c r="AC2177" s="7">
        <v>0</v>
      </c>
      <c r="AD2177" s="111">
        <v>0</v>
      </c>
      <c r="AE2177" s="109">
        <v>9</v>
      </c>
      <c r="AF2177" s="7">
        <v>0</v>
      </c>
      <c r="AG2177" s="109">
        <v>1</v>
      </c>
      <c r="AH2177" s="111">
        <v>0</v>
      </c>
    </row>
    <row r="2178" spans="1:34" ht="14.25" customHeight="1">
      <c r="A2178" s="27">
        <v>44348</v>
      </c>
      <c r="B2178" s="7" t="s">
        <v>268</v>
      </c>
      <c r="C2178" s="7" t="s">
        <v>1865</v>
      </c>
      <c r="D2178" s="7" t="s">
        <v>734</v>
      </c>
      <c r="E2178" s="7" t="s">
        <v>1862</v>
      </c>
      <c r="F2178" s="109">
        <v>232</v>
      </c>
      <c r="G2178" s="109">
        <v>154</v>
      </c>
      <c r="H2178" s="109">
        <v>15</v>
      </c>
      <c r="I2178" s="7" t="s">
        <v>99</v>
      </c>
      <c r="J2178" s="109">
        <v>17</v>
      </c>
      <c r="K2178" s="7" t="s">
        <v>99</v>
      </c>
      <c r="L2178" s="7" t="s">
        <v>99</v>
      </c>
      <c r="M2178" s="7" t="s">
        <v>99</v>
      </c>
      <c r="N2178" s="7" t="s">
        <v>99</v>
      </c>
      <c r="O2178" s="7" t="s">
        <v>99</v>
      </c>
      <c r="P2178" s="7">
        <v>0</v>
      </c>
      <c r="Q2178" s="7">
        <v>4</v>
      </c>
      <c r="R2178" s="7">
        <v>3</v>
      </c>
      <c r="S2178" s="7">
        <v>0</v>
      </c>
      <c r="T2178" s="7">
        <v>20</v>
      </c>
      <c r="U2178" s="7">
        <v>0</v>
      </c>
      <c r="V2178" s="7">
        <v>0</v>
      </c>
      <c r="W2178" s="7">
        <v>0</v>
      </c>
      <c r="X2178" s="7">
        <v>0</v>
      </c>
      <c r="Y2178" s="7">
        <v>4</v>
      </c>
      <c r="Z2178" s="109">
        <v>31</v>
      </c>
      <c r="AA2178" s="109">
        <v>3</v>
      </c>
      <c r="AB2178" s="111">
        <v>0</v>
      </c>
      <c r="AC2178" s="7">
        <v>0</v>
      </c>
      <c r="AD2178" s="111">
        <v>3</v>
      </c>
      <c r="AE2178" s="109">
        <v>5</v>
      </c>
      <c r="AF2178" s="7">
        <v>0</v>
      </c>
      <c r="AG2178" s="111">
        <v>0</v>
      </c>
      <c r="AH2178" s="111">
        <v>4</v>
      </c>
    </row>
    <row r="2179" spans="1:34" ht="14.25" customHeight="1">
      <c r="A2179" s="27">
        <v>44348</v>
      </c>
      <c r="B2179" s="7" t="s">
        <v>268</v>
      </c>
      <c r="C2179" s="7" t="s">
        <v>1865</v>
      </c>
      <c r="D2179" s="7" t="s">
        <v>1866</v>
      </c>
      <c r="E2179" s="7" t="s">
        <v>1843</v>
      </c>
      <c r="F2179" s="109">
        <v>39</v>
      </c>
      <c r="G2179" s="109">
        <v>11</v>
      </c>
      <c r="H2179" s="109">
        <v>6</v>
      </c>
      <c r="I2179" s="7" t="s">
        <v>99</v>
      </c>
      <c r="J2179" s="109">
        <v>9</v>
      </c>
      <c r="K2179" s="7" t="s">
        <v>99</v>
      </c>
      <c r="L2179" s="7" t="s">
        <v>99</v>
      </c>
      <c r="M2179" s="7" t="s">
        <v>99</v>
      </c>
      <c r="N2179" s="7" t="s">
        <v>99</v>
      </c>
      <c r="O2179" s="7" t="s">
        <v>99</v>
      </c>
      <c r="P2179" s="7">
        <v>0</v>
      </c>
      <c r="Q2179" s="7">
        <v>1</v>
      </c>
      <c r="R2179" s="7">
        <v>2</v>
      </c>
      <c r="S2179" s="7">
        <v>0</v>
      </c>
      <c r="T2179" s="7">
        <v>4</v>
      </c>
      <c r="U2179" s="7">
        <v>1</v>
      </c>
      <c r="V2179" s="7">
        <v>0</v>
      </c>
      <c r="W2179" s="7">
        <v>0</v>
      </c>
      <c r="X2179" s="7">
        <v>0</v>
      </c>
      <c r="Y2179" s="7">
        <v>1</v>
      </c>
      <c r="Z2179" s="109">
        <v>7</v>
      </c>
      <c r="AA2179" s="109">
        <v>1</v>
      </c>
      <c r="AB2179" s="109">
        <v>1</v>
      </c>
      <c r="AC2179" s="7">
        <v>0</v>
      </c>
      <c r="AD2179" s="111">
        <v>1</v>
      </c>
      <c r="AE2179" s="109">
        <v>1</v>
      </c>
      <c r="AF2179" s="7">
        <v>0</v>
      </c>
      <c r="AG2179" s="111">
        <v>1</v>
      </c>
      <c r="AH2179" s="111">
        <v>1</v>
      </c>
    </row>
    <row r="2180" spans="1:34" ht="14.25" customHeight="1">
      <c r="A2180" s="27">
        <v>44348</v>
      </c>
      <c r="B2180" s="7" t="s">
        <v>268</v>
      </c>
      <c r="C2180" s="7" t="s">
        <v>1865</v>
      </c>
      <c r="D2180" s="7" t="s">
        <v>1866</v>
      </c>
      <c r="E2180" s="7" t="s">
        <v>943</v>
      </c>
      <c r="F2180" s="109">
        <v>436</v>
      </c>
      <c r="G2180" s="109">
        <v>291</v>
      </c>
      <c r="H2180" s="109">
        <v>24</v>
      </c>
      <c r="I2180" s="7" t="s">
        <v>99</v>
      </c>
      <c r="J2180" s="109">
        <v>48</v>
      </c>
      <c r="K2180" s="7" t="s">
        <v>99</v>
      </c>
      <c r="L2180" s="7" t="s">
        <v>99</v>
      </c>
      <c r="M2180" s="7" t="s">
        <v>99</v>
      </c>
      <c r="N2180" s="7" t="s">
        <v>99</v>
      </c>
      <c r="O2180" s="7" t="s">
        <v>99</v>
      </c>
      <c r="P2180" s="7">
        <v>0</v>
      </c>
      <c r="Q2180" s="7">
        <v>4</v>
      </c>
      <c r="R2180" s="7">
        <v>3</v>
      </c>
      <c r="S2180" s="7">
        <v>0</v>
      </c>
      <c r="T2180" s="7">
        <v>35</v>
      </c>
      <c r="U2180" s="7">
        <v>32</v>
      </c>
      <c r="V2180" s="7">
        <v>0</v>
      </c>
      <c r="W2180" s="7">
        <v>0</v>
      </c>
      <c r="X2180" s="7">
        <v>0</v>
      </c>
      <c r="Y2180" s="7">
        <v>4</v>
      </c>
      <c r="Z2180" s="109">
        <v>44</v>
      </c>
      <c r="AA2180" s="109">
        <v>6</v>
      </c>
      <c r="AB2180" s="109">
        <v>1</v>
      </c>
      <c r="AC2180" s="7">
        <v>0</v>
      </c>
      <c r="AD2180" s="111">
        <v>3</v>
      </c>
      <c r="AE2180" s="109">
        <v>14</v>
      </c>
      <c r="AF2180" s="7">
        <v>0</v>
      </c>
      <c r="AG2180" s="111">
        <v>1</v>
      </c>
      <c r="AH2180" s="111">
        <v>4</v>
      </c>
    </row>
    <row r="2181" spans="1:34" ht="14.25" customHeight="1">
      <c r="A2181" s="27">
        <v>44348</v>
      </c>
      <c r="B2181" s="7" t="s">
        <v>268</v>
      </c>
      <c r="C2181" s="7" t="s">
        <v>1865</v>
      </c>
      <c r="D2181" s="7" t="s">
        <v>1866</v>
      </c>
      <c r="E2181" s="7" t="s">
        <v>1861</v>
      </c>
      <c r="F2181" s="109">
        <v>200</v>
      </c>
      <c r="G2181" s="109">
        <v>137</v>
      </c>
      <c r="H2181" s="109">
        <v>8</v>
      </c>
      <c r="I2181" s="7" t="s">
        <v>99</v>
      </c>
      <c r="J2181" s="109">
        <v>28</v>
      </c>
      <c r="K2181" s="7" t="s">
        <v>99</v>
      </c>
      <c r="L2181" s="7" t="s">
        <v>99</v>
      </c>
      <c r="M2181" s="7" t="s">
        <v>99</v>
      </c>
      <c r="N2181" s="7" t="s">
        <v>99</v>
      </c>
      <c r="O2181" s="7" t="s">
        <v>99</v>
      </c>
      <c r="P2181" s="7">
        <v>0</v>
      </c>
      <c r="Q2181" s="7">
        <v>0</v>
      </c>
      <c r="R2181" s="7">
        <v>0</v>
      </c>
      <c r="S2181" s="7">
        <v>0</v>
      </c>
      <c r="T2181" s="7">
        <v>15</v>
      </c>
      <c r="U2181" s="7">
        <v>32</v>
      </c>
      <c r="V2181" s="7">
        <v>0</v>
      </c>
      <c r="W2181" s="7">
        <v>0</v>
      </c>
      <c r="X2181" s="7">
        <v>0</v>
      </c>
      <c r="Y2181" s="7">
        <v>0</v>
      </c>
      <c r="Z2181" s="109">
        <v>13</v>
      </c>
      <c r="AA2181" s="109">
        <v>3</v>
      </c>
      <c r="AB2181" s="109">
        <v>1</v>
      </c>
      <c r="AC2181" s="7">
        <v>0</v>
      </c>
      <c r="AD2181" s="111">
        <v>0</v>
      </c>
      <c r="AE2181" s="109">
        <v>9</v>
      </c>
      <c r="AF2181" s="7">
        <v>0</v>
      </c>
      <c r="AG2181" s="111">
        <v>1</v>
      </c>
      <c r="AH2181" s="111">
        <v>0</v>
      </c>
    </row>
    <row r="2182" spans="1:34" ht="14.25" customHeight="1">
      <c r="A2182" s="27">
        <v>44348</v>
      </c>
      <c r="B2182" s="7" t="s">
        <v>268</v>
      </c>
      <c r="C2182" s="7" t="s">
        <v>1865</v>
      </c>
      <c r="D2182" s="7" t="s">
        <v>1866</v>
      </c>
      <c r="E2182" s="7" t="s">
        <v>1862</v>
      </c>
      <c r="F2182" s="109">
        <v>232</v>
      </c>
      <c r="G2182" s="109">
        <v>154</v>
      </c>
      <c r="H2182" s="109">
        <v>15</v>
      </c>
      <c r="I2182" s="7" t="s">
        <v>99</v>
      </c>
      <c r="J2182" s="109">
        <v>17</v>
      </c>
      <c r="K2182" s="7" t="s">
        <v>99</v>
      </c>
      <c r="L2182" s="7" t="s">
        <v>99</v>
      </c>
      <c r="M2182" s="7" t="s">
        <v>99</v>
      </c>
      <c r="N2182" s="7" t="s">
        <v>99</v>
      </c>
      <c r="O2182" s="7" t="s">
        <v>99</v>
      </c>
      <c r="P2182" s="7">
        <v>0</v>
      </c>
      <c r="Q2182" s="7">
        <v>4</v>
      </c>
      <c r="R2182" s="7">
        <v>3</v>
      </c>
      <c r="S2182" s="7">
        <v>0</v>
      </c>
      <c r="T2182" s="7">
        <v>20</v>
      </c>
      <c r="U2182" s="7">
        <v>0</v>
      </c>
      <c r="V2182" s="7">
        <v>0</v>
      </c>
      <c r="W2182" s="7">
        <v>0</v>
      </c>
      <c r="X2182" s="7">
        <v>0</v>
      </c>
      <c r="Y2182" s="7">
        <v>4</v>
      </c>
      <c r="Z2182" s="109">
        <v>31</v>
      </c>
      <c r="AA2182" s="109">
        <v>3</v>
      </c>
      <c r="AB2182" s="111">
        <v>0</v>
      </c>
      <c r="AC2182" s="7">
        <v>0</v>
      </c>
      <c r="AD2182" s="109">
        <v>3</v>
      </c>
      <c r="AE2182" s="109">
        <v>5</v>
      </c>
      <c r="AF2182" s="7">
        <v>0</v>
      </c>
      <c r="AG2182" s="111">
        <v>0</v>
      </c>
      <c r="AH2182" s="109">
        <v>4</v>
      </c>
    </row>
    <row r="2183" spans="1:34" ht="14.25" customHeight="1">
      <c r="A2183" s="27">
        <v>44348</v>
      </c>
      <c r="B2183" s="7" t="s">
        <v>268</v>
      </c>
      <c r="C2183" s="7" t="s">
        <v>1865</v>
      </c>
      <c r="D2183" s="7" t="s">
        <v>1374</v>
      </c>
      <c r="E2183" s="7" t="s">
        <v>1843</v>
      </c>
      <c r="F2183" s="7">
        <v>0</v>
      </c>
      <c r="G2183" s="7">
        <v>0</v>
      </c>
      <c r="H2183" s="7">
        <v>0</v>
      </c>
      <c r="I2183" s="7">
        <v>0</v>
      </c>
      <c r="J2183" s="7">
        <v>0</v>
      </c>
      <c r="K2183" s="7">
        <v>0</v>
      </c>
      <c r="L2183" s="7">
        <v>0</v>
      </c>
      <c r="M2183" s="7">
        <v>0</v>
      </c>
      <c r="N2183" s="7">
        <v>0</v>
      </c>
      <c r="O2183" s="7">
        <v>0</v>
      </c>
      <c r="P2183" s="7">
        <v>0</v>
      </c>
      <c r="Q2183" s="7">
        <v>0</v>
      </c>
      <c r="R2183" s="7">
        <v>0</v>
      </c>
      <c r="S2183" s="7">
        <v>0</v>
      </c>
      <c r="T2183" s="7">
        <v>0</v>
      </c>
      <c r="U2183" s="7">
        <v>0</v>
      </c>
      <c r="V2183" s="7">
        <v>0</v>
      </c>
      <c r="W2183" s="7">
        <v>0</v>
      </c>
      <c r="X2183" s="7">
        <v>0</v>
      </c>
      <c r="Y2183" s="7">
        <v>0</v>
      </c>
      <c r="Z2183" s="7">
        <v>0</v>
      </c>
      <c r="AA2183" s="7">
        <v>0</v>
      </c>
      <c r="AB2183" s="7">
        <v>0</v>
      </c>
      <c r="AC2183" s="7">
        <v>0</v>
      </c>
      <c r="AD2183" s="7">
        <v>0</v>
      </c>
      <c r="AE2183" s="7">
        <v>0</v>
      </c>
      <c r="AF2183" s="7">
        <v>0</v>
      </c>
      <c r="AG2183" s="7">
        <v>0</v>
      </c>
      <c r="AH2183" s="7">
        <v>0</v>
      </c>
    </row>
    <row r="2184" spans="1:34" ht="14.25" customHeight="1">
      <c r="A2184" s="27">
        <v>44348</v>
      </c>
      <c r="B2184" s="7" t="s">
        <v>268</v>
      </c>
      <c r="C2184" s="7" t="s">
        <v>1865</v>
      </c>
      <c r="D2184" s="7" t="s">
        <v>1374</v>
      </c>
      <c r="E2184" s="7" t="s">
        <v>943</v>
      </c>
      <c r="F2184" s="7">
        <v>0</v>
      </c>
      <c r="G2184" s="7">
        <v>0</v>
      </c>
      <c r="H2184" s="7">
        <v>0</v>
      </c>
      <c r="I2184" s="7">
        <v>0</v>
      </c>
      <c r="J2184" s="7">
        <v>0</v>
      </c>
      <c r="K2184" s="7">
        <v>0</v>
      </c>
      <c r="L2184" s="7">
        <v>0</v>
      </c>
      <c r="M2184" s="7">
        <v>0</v>
      </c>
      <c r="N2184" s="7">
        <v>0</v>
      </c>
      <c r="O2184" s="7">
        <v>0</v>
      </c>
      <c r="P2184" s="7">
        <v>0</v>
      </c>
      <c r="Q2184" s="7">
        <v>0</v>
      </c>
      <c r="R2184" s="7">
        <v>0</v>
      </c>
      <c r="S2184" s="7">
        <v>0</v>
      </c>
      <c r="T2184" s="7">
        <v>0</v>
      </c>
      <c r="U2184" s="7">
        <v>0</v>
      </c>
      <c r="V2184" s="7">
        <v>0</v>
      </c>
      <c r="W2184" s="7">
        <v>0</v>
      </c>
      <c r="X2184" s="7">
        <v>0</v>
      </c>
      <c r="Y2184" s="7">
        <v>0</v>
      </c>
      <c r="Z2184" s="7">
        <v>0</v>
      </c>
      <c r="AA2184" s="7">
        <v>0</v>
      </c>
      <c r="AB2184" s="7">
        <v>0</v>
      </c>
      <c r="AC2184" s="7">
        <v>0</v>
      </c>
      <c r="AD2184" s="7">
        <v>0</v>
      </c>
      <c r="AE2184" s="7">
        <v>0</v>
      </c>
      <c r="AF2184" s="7">
        <v>0</v>
      </c>
      <c r="AG2184" s="7">
        <v>0</v>
      </c>
      <c r="AH2184" s="7">
        <v>0</v>
      </c>
    </row>
    <row r="2185" spans="1:34" ht="14.25" customHeight="1">
      <c r="A2185" s="27">
        <v>44348</v>
      </c>
      <c r="B2185" s="7" t="s">
        <v>268</v>
      </c>
      <c r="C2185" s="7" t="s">
        <v>1865</v>
      </c>
      <c r="D2185" s="7" t="s">
        <v>1374</v>
      </c>
      <c r="E2185" s="7" t="s">
        <v>1861</v>
      </c>
      <c r="F2185" s="7">
        <v>0</v>
      </c>
      <c r="G2185" s="7">
        <v>0</v>
      </c>
      <c r="H2185" s="7">
        <v>0</v>
      </c>
      <c r="I2185" s="7">
        <v>0</v>
      </c>
      <c r="J2185" s="7">
        <v>0</v>
      </c>
      <c r="K2185" s="7">
        <v>0</v>
      </c>
      <c r="L2185" s="7">
        <v>0</v>
      </c>
      <c r="M2185" s="7">
        <v>0</v>
      </c>
      <c r="N2185" s="7">
        <v>0</v>
      </c>
      <c r="O2185" s="7">
        <v>0</v>
      </c>
      <c r="P2185" s="7">
        <v>0</v>
      </c>
      <c r="Q2185" s="7">
        <v>0</v>
      </c>
      <c r="R2185" s="7">
        <v>0</v>
      </c>
      <c r="S2185" s="7">
        <v>0</v>
      </c>
      <c r="T2185" s="7">
        <v>0</v>
      </c>
      <c r="U2185" s="7">
        <v>0</v>
      </c>
      <c r="V2185" s="7">
        <v>0</v>
      </c>
      <c r="W2185" s="7">
        <v>0</v>
      </c>
      <c r="X2185" s="7">
        <v>0</v>
      </c>
      <c r="Y2185" s="7">
        <v>0</v>
      </c>
      <c r="Z2185" s="7">
        <v>0</v>
      </c>
      <c r="AA2185" s="7">
        <v>0</v>
      </c>
      <c r="AB2185" s="7">
        <v>0</v>
      </c>
      <c r="AC2185" s="7">
        <v>0</v>
      </c>
      <c r="AD2185" s="7">
        <v>0</v>
      </c>
      <c r="AE2185" s="7">
        <v>0</v>
      </c>
      <c r="AF2185" s="7">
        <v>0</v>
      </c>
      <c r="AG2185" s="7">
        <v>0</v>
      </c>
      <c r="AH2185" s="7">
        <v>0</v>
      </c>
    </row>
    <row r="2186" spans="1:34" ht="14.25" customHeight="1">
      <c r="A2186" s="27">
        <v>44348</v>
      </c>
      <c r="B2186" s="7" t="s">
        <v>268</v>
      </c>
      <c r="C2186" s="7" t="s">
        <v>1865</v>
      </c>
      <c r="D2186" s="7" t="s">
        <v>1374</v>
      </c>
      <c r="E2186" s="7" t="s">
        <v>1862</v>
      </c>
      <c r="F2186" s="7">
        <v>0</v>
      </c>
      <c r="G2186" s="7">
        <v>0</v>
      </c>
      <c r="H2186" s="7">
        <v>0</v>
      </c>
      <c r="I2186" s="7">
        <v>0</v>
      </c>
      <c r="J2186" s="7">
        <v>0</v>
      </c>
      <c r="K2186" s="7">
        <v>0</v>
      </c>
      <c r="L2186" s="7">
        <v>0</v>
      </c>
      <c r="M2186" s="7">
        <v>0</v>
      </c>
      <c r="N2186" s="7">
        <v>0</v>
      </c>
      <c r="O2186" s="7">
        <v>0</v>
      </c>
      <c r="P2186" s="7">
        <v>0</v>
      </c>
      <c r="Q2186" s="7">
        <v>0</v>
      </c>
      <c r="R2186" s="7">
        <v>0</v>
      </c>
      <c r="S2186" s="7">
        <v>0</v>
      </c>
      <c r="T2186" s="7">
        <v>0</v>
      </c>
      <c r="U2186" s="7">
        <v>0</v>
      </c>
      <c r="V2186" s="7">
        <v>0</v>
      </c>
      <c r="W2186" s="7">
        <v>0</v>
      </c>
      <c r="X2186" s="7">
        <v>0</v>
      </c>
      <c r="Y2186" s="7">
        <v>0</v>
      </c>
      <c r="Z2186" s="7">
        <v>0</v>
      </c>
      <c r="AA2186" s="7">
        <v>0</v>
      </c>
      <c r="AB2186" s="7">
        <v>0</v>
      </c>
      <c r="AC2186" s="7">
        <v>0</v>
      </c>
      <c r="AD2186" s="7">
        <v>0</v>
      </c>
      <c r="AE2186" s="7">
        <v>0</v>
      </c>
      <c r="AF2186" s="7">
        <v>0</v>
      </c>
      <c r="AG2186" s="7">
        <v>0</v>
      </c>
      <c r="AH2186" s="7">
        <v>0</v>
      </c>
    </row>
    <row r="2187" spans="1:34" ht="14.25" customHeight="1">
      <c r="A2187" s="27">
        <v>44348</v>
      </c>
      <c r="B2187" s="7" t="s">
        <v>268</v>
      </c>
      <c r="C2187" s="7" t="s">
        <v>405</v>
      </c>
      <c r="D2187" s="7" t="s">
        <v>734</v>
      </c>
      <c r="E2187" s="7" t="s">
        <v>1843</v>
      </c>
      <c r="F2187" s="7">
        <v>0</v>
      </c>
      <c r="G2187" s="7">
        <v>0</v>
      </c>
      <c r="H2187" s="7">
        <v>0</v>
      </c>
      <c r="I2187" s="7">
        <v>0</v>
      </c>
      <c r="J2187" s="7">
        <v>0</v>
      </c>
      <c r="K2187" s="7">
        <v>0</v>
      </c>
      <c r="L2187" s="7">
        <v>0</v>
      </c>
      <c r="M2187" s="7">
        <v>0</v>
      </c>
      <c r="N2187" s="7">
        <v>0</v>
      </c>
      <c r="O2187" s="7">
        <v>0</v>
      </c>
      <c r="P2187" s="7">
        <v>0</v>
      </c>
      <c r="Q2187" s="7">
        <v>0</v>
      </c>
      <c r="R2187" s="7">
        <v>0</v>
      </c>
      <c r="S2187" s="7">
        <v>0</v>
      </c>
      <c r="T2187" s="7">
        <v>0</v>
      </c>
      <c r="U2187" s="7">
        <v>0</v>
      </c>
      <c r="V2187" s="7">
        <v>0</v>
      </c>
      <c r="W2187" s="7">
        <v>0</v>
      </c>
      <c r="X2187" s="7">
        <v>0</v>
      </c>
      <c r="Y2187" s="7">
        <v>0</v>
      </c>
      <c r="Z2187" s="7">
        <v>0</v>
      </c>
      <c r="AA2187" s="7">
        <v>0</v>
      </c>
      <c r="AB2187" s="7">
        <v>0</v>
      </c>
      <c r="AC2187" s="7">
        <v>0</v>
      </c>
      <c r="AD2187" s="7">
        <v>0</v>
      </c>
      <c r="AE2187" s="7">
        <v>0</v>
      </c>
      <c r="AF2187" s="7">
        <v>0</v>
      </c>
      <c r="AG2187" s="7">
        <v>0</v>
      </c>
      <c r="AH2187" s="7">
        <v>0</v>
      </c>
    </row>
    <row r="2188" spans="1:34" ht="14.25" customHeight="1">
      <c r="A2188" s="27">
        <v>44348</v>
      </c>
      <c r="B2188" s="7" t="s">
        <v>268</v>
      </c>
      <c r="C2188" s="7" t="s">
        <v>405</v>
      </c>
      <c r="D2188" s="7" t="s">
        <v>734</v>
      </c>
      <c r="E2188" s="7" t="s">
        <v>943</v>
      </c>
      <c r="F2188" s="7">
        <v>0</v>
      </c>
      <c r="G2188" s="7">
        <v>0</v>
      </c>
      <c r="H2188" s="7">
        <v>0</v>
      </c>
      <c r="I2188" s="7">
        <v>0</v>
      </c>
      <c r="J2188" s="7">
        <v>0</v>
      </c>
      <c r="K2188" s="7">
        <v>0</v>
      </c>
      <c r="L2188" s="7">
        <v>0</v>
      </c>
      <c r="M2188" s="7">
        <v>0</v>
      </c>
      <c r="N2188" s="7">
        <v>0</v>
      </c>
      <c r="O2188" s="7">
        <v>0</v>
      </c>
      <c r="P2188" s="7">
        <v>0</v>
      </c>
      <c r="Q2188" s="7">
        <v>0</v>
      </c>
      <c r="R2188" s="7">
        <v>0</v>
      </c>
      <c r="S2188" s="7">
        <v>0</v>
      </c>
      <c r="T2188" s="7">
        <v>0</v>
      </c>
      <c r="U2188" s="7">
        <v>0</v>
      </c>
      <c r="V2188" s="7">
        <v>0</v>
      </c>
      <c r="W2188" s="7">
        <v>0</v>
      </c>
      <c r="X2188" s="7">
        <v>0</v>
      </c>
      <c r="Y2188" s="7">
        <v>0</v>
      </c>
      <c r="Z2188" s="7">
        <v>0</v>
      </c>
      <c r="AA2188" s="7">
        <v>0</v>
      </c>
      <c r="AB2188" s="7">
        <v>0</v>
      </c>
      <c r="AC2188" s="7">
        <v>0</v>
      </c>
      <c r="AD2188" s="7">
        <v>0</v>
      </c>
      <c r="AE2188" s="7">
        <v>0</v>
      </c>
      <c r="AF2188" s="7">
        <v>0</v>
      </c>
      <c r="AG2188" s="7">
        <v>0</v>
      </c>
      <c r="AH2188" s="7">
        <v>0</v>
      </c>
    </row>
    <row r="2189" spans="1:34" ht="14.25" customHeight="1">
      <c r="A2189" s="27">
        <v>44348</v>
      </c>
      <c r="B2189" s="7" t="s">
        <v>268</v>
      </c>
      <c r="C2189" s="7" t="s">
        <v>405</v>
      </c>
      <c r="D2189" s="7" t="s">
        <v>734</v>
      </c>
      <c r="E2189" s="7" t="s">
        <v>1861</v>
      </c>
      <c r="F2189" s="7">
        <v>0</v>
      </c>
      <c r="G2189" s="7">
        <v>0</v>
      </c>
      <c r="H2189" s="7">
        <v>0</v>
      </c>
      <c r="I2189" s="7">
        <v>0</v>
      </c>
      <c r="J2189" s="7">
        <v>0</v>
      </c>
      <c r="K2189" s="7">
        <v>0</v>
      </c>
      <c r="L2189" s="7">
        <v>0</v>
      </c>
      <c r="M2189" s="7">
        <v>0</v>
      </c>
      <c r="N2189" s="7">
        <v>0</v>
      </c>
      <c r="O2189" s="7">
        <v>0</v>
      </c>
      <c r="P2189" s="7">
        <v>0</v>
      </c>
      <c r="Q2189" s="7">
        <v>0</v>
      </c>
      <c r="R2189" s="7">
        <v>0</v>
      </c>
      <c r="S2189" s="7">
        <v>0</v>
      </c>
      <c r="T2189" s="7">
        <v>0</v>
      </c>
      <c r="U2189" s="7">
        <v>0</v>
      </c>
      <c r="V2189" s="7">
        <v>0</v>
      </c>
      <c r="W2189" s="7">
        <v>0</v>
      </c>
      <c r="X2189" s="7">
        <v>0</v>
      </c>
      <c r="Y2189" s="7">
        <v>0</v>
      </c>
      <c r="Z2189" s="7">
        <v>0</v>
      </c>
      <c r="AA2189" s="7">
        <v>0</v>
      </c>
      <c r="AB2189" s="7">
        <v>0</v>
      </c>
      <c r="AC2189" s="7">
        <v>0</v>
      </c>
      <c r="AD2189" s="7">
        <v>0</v>
      </c>
      <c r="AE2189" s="7">
        <v>0</v>
      </c>
      <c r="AF2189" s="7">
        <v>0</v>
      </c>
      <c r="AG2189" s="7">
        <v>0</v>
      </c>
      <c r="AH2189" s="7">
        <v>0</v>
      </c>
    </row>
    <row r="2190" spans="1:34" ht="14.25" customHeight="1">
      <c r="A2190" s="27">
        <v>44348</v>
      </c>
      <c r="B2190" s="7" t="s">
        <v>268</v>
      </c>
      <c r="C2190" s="7" t="s">
        <v>405</v>
      </c>
      <c r="D2190" s="7" t="s">
        <v>734</v>
      </c>
      <c r="E2190" s="7" t="s">
        <v>1862</v>
      </c>
      <c r="F2190" s="7">
        <v>0</v>
      </c>
      <c r="G2190" s="7">
        <v>0</v>
      </c>
      <c r="H2190" s="7">
        <v>0</v>
      </c>
      <c r="I2190" s="7">
        <v>0</v>
      </c>
      <c r="J2190" s="7">
        <v>0</v>
      </c>
      <c r="K2190" s="7">
        <v>0</v>
      </c>
      <c r="L2190" s="7">
        <v>0</v>
      </c>
      <c r="M2190" s="7">
        <v>0</v>
      </c>
      <c r="N2190" s="7">
        <v>0</v>
      </c>
      <c r="O2190" s="7">
        <v>0</v>
      </c>
      <c r="P2190" s="7">
        <v>0</v>
      </c>
      <c r="Q2190" s="7">
        <v>0</v>
      </c>
      <c r="R2190" s="7">
        <v>0</v>
      </c>
      <c r="S2190" s="7">
        <v>0</v>
      </c>
      <c r="T2190" s="7">
        <v>0</v>
      </c>
      <c r="U2190" s="7">
        <v>0</v>
      </c>
      <c r="V2190" s="7">
        <v>0</v>
      </c>
      <c r="W2190" s="7">
        <v>0</v>
      </c>
      <c r="X2190" s="7">
        <v>0</v>
      </c>
      <c r="Y2190" s="7">
        <v>0</v>
      </c>
      <c r="Z2190" s="7">
        <v>0</v>
      </c>
      <c r="AA2190" s="7">
        <v>0</v>
      </c>
      <c r="AB2190" s="7">
        <v>0</v>
      </c>
      <c r="AC2190" s="7">
        <v>0</v>
      </c>
      <c r="AD2190" s="7">
        <v>0</v>
      </c>
      <c r="AE2190" s="7">
        <v>0</v>
      </c>
      <c r="AF2190" s="7">
        <v>0</v>
      </c>
      <c r="AG2190" s="7">
        <v>0</v>
      </c>
      <c r="AH2190" s="7">
        <v>0</v>
      </c>
    </row>
    <row r="2191" spans="1:34">
      <c r="A2191" s="27">
        <v>44348</v>
      </c>
      <c r="B2191" s="7" t="s">
        <v>1762</v>
      </c>
      <c r="C2191" s="7" t="s">
        <v>1151</v>
      </c>
      <c r="D2191" s="7" t="s">
        <v>734</v>
      </c>
      <c r="E2191" s="7" t="s">
        <v>1843</v>
      </c>
      <c r="F2191" s="109">
        <v>56</v>
      </c>
      <c r="G2191" s="109">
        <v>11</v>
      </c>
      <c r="H2191" s="109">
        <v>5</v>
      </c>
      <c r="I2191" s="7" t="s">
        <v>99</v>
      </c>
      <c r="J2191" s="109">
        <v>12</v>
      </c>
      <c r="K2191" s="7" t="s">
        <v>99</v>
      </c>
      <c r="L2191" s="7" t="s">
        <v>99</v>
      </c>
      <c r="M2191" s="7" t="s">
        <v>99</v>
      </c>
      <c r="N2191" s="7" t="s">
        <v>99</v>
      </c>
      <c r="O2191" s="7" t="s">
        <v>99</v>
      </c>
      <c r="P2191" s="7">
        <v>1</v>
      </c>
      <c r="Q2191" s="7">
        <v>3</v>
      </c>
      <c r="R2191" s="7">
        <v>0</v>
      </c>
      <c r="S2191" s="7">
        <v>1</v>
      </c>
      <c r="T2191" s="7">
        <v>3</v>
      </c>
      <c r="U2191" s="7">
        <v>3</v>
      </c>
      <c r="V2191" s="7">
        <v>4</v>
      </c>
      <c r="W2191" s="7">
        <v>2</v>
      </c>
      <c r="X2191" s="7">
        <v>1</v>
      </c>
      <c r="Y2191" s="7">
        <v>1</v>
      </c>
      <c r="Z2191" s="109">
        <v>15</v>
      </c>
      <c r="AA2191" s="109">
        <v>2</v>
      </c>
      <c r="AB2191" s="109">
        <v>2</v>
      </c>
      <c r="AC2191" s="109">
        <v>5</v>
      </c>
      <c r="AD2191" s="109">
        <v>2</v>
      </c>
      <c r="AE2191" s="109">
        <v>2</v>
      </c>
      <c r="AF2191" s="7">
        <v>0</v>
      </c>
      <c r="AG2191" s="7">
        <v>0</v>
      </c>
      <c r="AH2191" s="7">
        <v>1</v>
      </c>
    </row>
    <row r="2192" spans="1:34">
      <c r="A2192" s="27">
        <v>44348</v>
      </c>
      <c r="B2192" s="7" t="s">
        <v>1762</v>
      </c>
      <c r="C2192" s="7" t="s">
        <v>1151</v>
      </c>
      <c r="D2192" s="7" t="s">
        <v>734</v>
      </c>
      <c r="E2192" s="7" t="s">
        <v>943</v>
      </c>
      <c r="F2192" s="109">
        <v>297</v>
      </c>
      <c r="G2192" s="109">
        <v>56</v>
      </c>
      <c r="H2192" s="109">
        <v>10</v>
      </c>
      <c r="I2192" s="7" t="s">
        <v>99</v>
      </c>
      <c r="J2192" s="109">
        <v>34</v>
      </c>
      <c r="K2192" s="7" t="s">
        <v>99</v>
      </c>
      <c r="L2192" s="7" t="s">
        <v>99</v>
      </c>
      <c r="M2192" s="7" t="s">
        <v>99</v>
      </c>
      <c r="N2192" s="7" t="s">
        <v>99</v>
      </c>
      <c r="O2192" s="7" t="s">
        <v>99</v>
      </c>
      <c r="P2192" s="7">
        <v>1</v>
      </c>
      <c r="Q2192" s="7">
        <v>13</v>
      </c>
      <c r="R2192" s="7">
        <v>0</v>
      </c>
      <c r="S2192" s="7">
        <v>2</v>
      </c>
      <c r="T2192" s="7">
        <v>5</v>
      </c>
      <c r="U2192" s="7">
        <v>4</v>
      </c>
      <c r="V2192" s="7">
        <v>48</v>
      </c>
      <c r="W2192" s="7">
        <v>9</v>
      </c>
      <c r="X2192" s="7">
        <v>4</v>
      </c>
      <c r="Y2192" s="7">
        <v>1</v>
      </c>
      <c r="Z2192" s="109">
        <v>60</v>
      </c>
      <c r="AA2192" s="109">
        <v>15</v>
      </c>
      <c r="AB2192" s="109">
        <v>2</v>
      </c>
      <c r="AC2192" s="109">
        <v>44</v>
      </c>
      <c r="AD2192" s="109">
        <v>50</v>
      </c>
      <c r="AE2192" s="109">
        <v>26</v>
      </c>
      <c r="AF2192" s="7">
        <v>0</v>
      </c>
      <c r="AG2192" s="7">
        <v>0</v>
      </c>
      <c r="AH2192" s="7">
        <v>1</v>
      </c>
    </row>
    <row r="2193" spans="1:34">
      <c r="A2193" s="27">
        <v>44348</v>
      </c>
      <c r="B2193" s="7" t="s">
        <v>1762</v>
      </c>
      <c r="C2193" s="7" t="s">
        <v>1151</v>
      </c>
      <c r="D2193" s="7" t="s">
        <v>734</v>
      </c>
      <c r="E2193" s="7" t="s">
        <v>1861</v>
      </c>
      <c r="F2193" s="109">
        <v>94</v>
      </c>
      <c r="G2193" s="109">
        <v>17</v>
      </c>
      <c r="H2193" s="109">
        <v>3</v>
      </c>
      <c r="I2193" s="7" t="s">
        <v>99</v>
      </c>
      <c r="J2193" s="109">
        <v>10</v>
      </c>
      <c r="K2193" s="7" t="s">
        <v>99</v>
      </c>
      <c r="L2193" s="7" t="s">
        <v>99</v>
      </c>
      <c r="M2193" s="7" t="s">
        <v>99</v>
      </c>
      <c r="N2193" s="7" t="s">
        <v>99</v>
      </c>
      <c r="O2193" s="7" t="s">
        <v>99</v>
      </c>
      <c r="P2193" s="7">
        <v>0</v>
      </c>
      <c r="Q2193" s="7">
        <v>12</v>
      </c>
      <c r="R2193" s="7">
        <v>0</v>
      </c>
      <c r="S2193" s="7">
        <v>1</v>
      </c>
      <c r="T2193" s="7">
        <v>4</v>
      </c>
      <c r="U2193" s="7">
        <v>0</v>
      </c>
      <c r="V2193" s="7">
        <v>25</v>
      </c>
      <c r="W2193" s="7">
        <v>7</v>
      </c>
      <c r="X2193" s="7">
        <v>1</v>
      </c>
      <c r="Y2193" s="7">
        <v>0</v>
      </c>
      <c r="Z2193" s="109">
        <v>30</v>
      </c>
      <c r="AA2193" s="109">
        <v>9</v>
      </c>
      <c r="AB2193" s="111">
        <v>0</v>
      </c>
      <c r="AC2193" s="109">
        <v>15</v>
      </c>
      <c r="AD2193" s="109">
        <v>5</v>
      </c>
      <c r="AE2193" s="109">
        <v>5</v>
      </c>
      <c r="AF2193" s="7">
        <v>0</v>
      </c>
      <c r="AG2193" s="7">
        <v>0</v>
      </c>
      <c r="AH2193" s="7">
        <v>0</v>
      </c>
    </row>
    <row r="2194" spans="1:34">
      <c r="A2194" s="27">
        <v>44348</v>
      </c>
      <c r="B2194" s="7" t="s">
        <v>1762</v>
      </c>
      <c r="C2194" s="7" t="s">
        <v>1151</v>
      </c>
      <c r="D2194" s="7" t="s">
        <v>734</v>
      </c>
      <c r="E2194" s="7" t="s">
        <v>1862</v>
      </c>
      <c r="F2194" s="109">
        <v>203</v>
      </c>
      <c r="G2194" s="109">
        <v>39</v>
      </c>
      <c r="H2194" s="109">
        <v>7</v>
      </c>
      <c r="I2194" s="7" t="s">
        <v>99</v>
      </c>
      <c r="J2194" s="109">
        <v>24</v>
      </c>
      <c r="K2194" s="7" t="s">
        <v>99</v>
      </c>
      <c r="L2194" s="7" t="s">
        <v>99</v>
      </c>
      <c r="M2194" s="7" t="s">
        <v>99</v>
      </c>
      <c r="N2194" s="7" t="s">
        <v>99</v>
      </c>
      <c r="O2194" s="7" t="s">
        <v>99</v>
      </c>
      <c r="P2194" s="7">
        <v>1</v>
      </c>
      <c r="Q2194" s="7">
        <v>1</v>
      </c>
      <c r="R2194" s="7">
        <v>0</v>
      </c>
      <c r="S2194" s="7">
        <v>1</v>
      </c>
      <c r="T2194" s="7">
        <v>1</v>
      </c>
      <c r="U2194" s="7">
        <v>4</v>
      </c>
      <c r="V2194" s="7">
        <v>23</v>
      </c>
      <c r="W2194" s="7">
        <v>2</v>
      </c>
      <c r="X2194" s="7">
        <v>3</v>
      </c>
      <c r="Y2194" s="7">
        <v>1</v>
      </c>
      <c r="Z2194" s="109">
        <v>30</v>
      </c>
      <c r="AA2194" s="109">
        <v>6</v>
      </c>
      <c r="AB2194" s="111">
        <v>2</v>
      </c>
      <c r="AC2194" s="109">
        <v>29</v>
      </c>
      <c r="AD2194" s="109">
        <v>45</v>
      </c>
      <c r="AE2194" s="109">
        <v>21</v>
      </c>
      <c r="AF2194" s="7">
        <v>0</v>
      </c>
      <c r="AG2194" s="7">
        <v>0</v>
      </c>
      <c r="AH2194" s="7">
        <v>1</v>
      </c>
    </row>
    <row r="2195" spans="1:34" ht="14.25" customHeight="1">
      <c r="A2195" s="27">
        <v>44348</v>
      </c>
      <c r="B2195" s="7" t="s">
        <v>1762</v>
      </c>
      <c r="C2195" s="7" t="s">
        <v>1863</v>
      </c>
      <c r="D2195" s="7" t="s">
        <v>734</v>
      </c>
      <c r="E2195" s="7" t="s">
        <v>1843</v>
      </c>
      <c r="F2195" s="109">
        <v>37</v>
      </c>
      <c r="G2195" s="109">
        <v>6</v>
      </c>
      <c r="H2195" s="109">
        <v>5</v>
      </c>
      <c r="I2195" s="7" t="s">
        <v>99</v>
      </c>
      <c r="J2195" s="109">
        <v>10</v>
      </c>
      <c r="K2195" s="7" t="s">
        <v>99</v>
      </c>
      <c r="L2195" s="7" t="s">
        <v>99</v>
      </c>
      <c r="M2195" s="7" t="s">
        <v>99</v>
      </c>
      <c r="N2195" s="7" t="s">
        <v>99</v>
      </c>
      <c r="O2195" s="7" t="s">
        <v>99</v>
      </c>
      <c r="P2195" s="7">
        <v>1</v>
      </c>
      <c r="Q2195" s="7">
        <v>2</v>
      </c>
      <c r="R2195" s="7">
        <v>0</v>
      </c>
      <c r="S2195" s="7">
        <v>1</v>
      </c>
      <c r="T2195" s="7">
        <v>0</v>
      </c>
      <c r="U2195" s="7">
        <v>3</v>
      </c>
      <c r="V2195" s="7">
        <v>2</v>
      </c>
      <c r="W2195" s="7">
        <v>2</v>
      </c>
      <c r="X2195" s="7">
        <v>1</v>
      </c>
      <c r="Y2195" s="7">
        <v>1</v>
      </c>
      <c r="Z2195" s="109">
        <v>9</v>
      </c>
      <c r="AA2195" s="109">
        <v>2</v>
      </c>
      <c r="AB2195" s="111">
        <v>2</v>
      </c>
      <c r="AC2195" s="109">
        <v>1</v>
      </c>
      <c r="AD2195" s="109">
        <v>1</v>
      </c>
      <c r="AE2195" s="109">
        <v>1</v>
      </c>
      <c r="AF2195" s="7">
        <v>0</v>
      </c>
      <c r="AG2195" s="7">
        <v>0</v>
      </c>
      <c r="AH2195" s="7">
        <v>0</v>
      </c>
    </row>
    <row r="2196" spans="1:34" ht="14.25" customHeight="1">
      <c r="A2196" s="27">
        <v>44348</v>
      </c>
      <c r="B2196" s="7" t="s">
        <v>1762</v>
      </c>
      <c r="C2196" s="7" t="s">
        <v>1863</v>
      </c>
      <c r="D2196" s="7" t="s">
        <v>734</v>
      </c>
      <c r="E2196" s="7" t="s">
        <v>943</v>
      </c>
      <c r="F2196" s="109">
        <v>96</v>
      </c>
      <c r="G2196" s="109">
        <v>9</v>
      </c>
      <c r="H2196" s="109">
        <v>10</v>
      </c>
      <c r="I2196" s="7" t="s">
        <v>99</v>
      </c>
      <c r="J2196" s="109">
        <v>27</v>
      </c>
      <c r="K2196" s="7" t="s">
        <v>99</v>
      </c>
      <c r="L2196" s="7" t="s">
        <v>99</v>
      </c>
      <c r="M2196" s="7" t="s">
        <v>99</v>
      </c>
      <c r="N2196" s="7" t="s">
        <v>99</v>
      </c>
      <c r="O2196" s="7" t="s">
        <v>99</v>
      </c>
      <c r="P2196" s="7">
        <v>1</v>
      </c>
      <c r="Q2196" s="7">
        <v>10</v>
      </c>
      <c r="R2196" s="7">
        <v>0</v>
      </c>
      <c r="S2196" s="7">
        <v>2</v>
      </c>
      <c r="T2196" s="7">
        <v>0</v>
      </c>
      <c r="U2196" s="7">
        <v>4</v>
      </c>
      <c r="V2196" s="7">
        <v>7</v>
      </c>
      <c r="W2196" s="7">
        <v>9</v>
      </c>
      <c r="X2196" s="7">
        <v>4</v>
      </c>
      <c r="Y2196" s="7">
        <v>1</v>
      </c>
      <c r="Z2196" s="109">
        <v>30</v>
      </c>
      <c r="AA2196" s="109">
        <v>15</v>
      </c>
      <c r="AB2196" s="111">
        <v>2</v>
      </c>
      <c r="AC2196" s="109">
        <v>1</v>
      </c>
      <c r="AD2196" s="109">
        <v>1</v>
      </c>
      <c r="AE2196" s="109">
        <v>1</v>
      </c>
      <c r="AF2196" s="7">
        <v>0</v>
      </c>
      <c r="AG2196" s="7">
        <v>0</v>
      </c>
      <c r="AH2196" s="7">
        <v>0</v>
      </c>
    </row>
    <row r="2197" spans="1:34" ht="14.25" customHeight="1">
      <c r="A2197" s="27">
        <v>44348</v>
      </c>
      <c r="B2197" s="7" t="s">
        <v>1762</v>
      </c>
      <c r="C2197" s="7" t="s">
        <v>1863</v>
      </c>
      <c r="D2197" s="7" t="s">
        <v>734</v>
      </c>
      <c r="E2197" s="7" t="s">
        <v>1861</v>
      </c>
      <c r="F2197" s="109">
        <v>31</v>
      </c>
      <c r="G2197" s="109">
        <v>3</v>
      </c>
      <c r="H2197" s="109">
        <v>3</v>
      </c>
      <c r="I2197" s="7" t="s">
        <v>99</v>
      </c>
      <c r="J2197" s="109">
        <v>4</v>
      </c>
      <c r="K2197" s="7" t="s">
        <v>99</v>
      </c>
      <c r="L2197" s="7" t="s">
        <v>99</v>
      </c>
      <c r="M2197" s="7" t="s">
        <v>99</v>
      </c>
      <c r="N2197" s="7" t="s">
        <v>99</v>
      </c>
      <c r="O2197" s="7" t="s">
        <v>99</v>
      </c>
      <c r="P2197" s="7">
        <v>0</v>
      </c>
      <c r="Q2197" s="7">
        <v>9</v>
      </c>
      <c r="R2197" s="7">
        <v>0</v>
      </c>
      <c r="S2197" s="7">
        <v>1</v>
      </c>
      <c r="T2197" s="7">
        <v>0</v>
      </c>
      <c r="U2197" s="7">
        <v>0</v>
      </c>
      <c r="V2197" s="7">
        <v>0</v>
      </c>
      <c r="W2197" s="7">
        <v>7</v>
      </c>
      <c r="X2197" s="7">
        <v>1</v>
      </c>
      <c r="Y2197" s="7">
        <v>0</v>
      </c>
      <c r="Z2197" s="109">
        <v>12</v>
      </c>
      <c r="AA2197" s="109">
        <v>9</v>
      </c>
      <c r="AB2197" s="111">
        <v>0</v>
      </c>
      <c r="AC2197" s="111">
        <v>0</v>
      </c>
      <c r="AD2197" s="111">
        <v>0</v>
      </c>
      <c r="AE2197" s="111">
        <v>0</v>
      </c>
      <c r="AF2197" s="7">
        <v>0</v>
      </c>
      <c r="AG2197" s="7">
        <v>0</v>
      </c>
      <c r="AH2197" s="7">
        <v>0</v>
      </c>
    </row>
    <row r="2198" spans="1:34" ht="14.25" customHeight="1">
      <c r="A2198" s="27">
        <v>44348</v>
      </c>
      <c r="B2198" s="7" t="s">
        <v>1762</v>
      </c>
      <c r="C2198" s="7" t="s">
        <v>1863</v>
      </c>
      <c r="D2198" s="7" t="s">
        <v>734</v>
      </c>
      <c r="E2198" s="7" t="s">
        <v>1862</v>
      </c>
      <c r="F2198" s="109">
        <v>65</v>
      </c>
      <c r="G2198" s="109">
        <v>6</v>
      </c>
      <c r="H2198" s="109">
        <v>7</v>
      </c>
      <c r="I2198" s="7" t="s">
        <v>99</v>
      </c>
      <c r="J2198" s="109">
        <v>23</v>
      </c>
      <c r="K2198" s="7" t="s">
        <v>99</v>
      </c>
      <c r="L2198" s="7" t="s">
        <v>99</v>
      </c>
      <c r="M2198" s="7" t="s">
        <v>99</v>
      </c>
      <c r="N2198" s="7" t="s">
        <v>99</v>
      </c>
      <c r="O2198" s="7" t="s">
        <v>99</v>
      </c>
      <c r="P2198" s="7">
        <v>1</v>
      </c>
      <c r="Q2198" s="7">
        <v>1</v>
      </c>
      <c r="R2198" s="7">
        <v>0</v>
      </c>
      <c r="S2198" s="7">
        <v>1</v>
      </c>
      <c r="T2198" s="7">
        <v>0</v>
      </c>
      <c r="U2198" s="7">
        <v>4</v>
      </c>
      <c r="V2198" s="7">
        <v>7</v>
      </c>
      <c r="W2198" s="7">
        <v>2</v>
      </c>
      <c r="X2198" s="7">
        <v>3</v>
      </c>
      <c r="Y2198" s="7">
        <v>1</v>
      </c>
      <c r="Z2198" s="109">
        <v>18</v>
      </c>
      <c r="AA2198" s="109">
        <v>6</v>
      </c>
      <c r="AB2198" s="111">
        <v>2</v>
      </c>
      <c r="AC2198" s="109">
        <v>1</v>
      </c>
      <c r="AD2198" s="109">
        <v>1</v>
      </c>
      <c r="AE2198" s="109">
        <v>1</v>
      </c>
      <c r="AF2198" s="7">
        <v>0</v>
      </c>
      <c r="AG2198" s="7">
        <v>0</v>
      </c>
      <c r="AH2198" s="7">
        <v>0</v>
      </c>
    </row>
    <row r="2199" spans="1:34" ht="14.25" customHeight="1">
      <c r="A2199" s="27">
        <v>44348</v>
      </c>
      <c r="B2199" s="7" t="s">
        <v>1762</v>
      </c>
      <c r="C2199" s="7" t="s">
        <v>1865</v>
      </c>
      <c r="D2199" s="7" t="s">
        <v>734</v>
      </c>
      <c r="E2199" s="7" t="s">
        <v>1843</v>
      </c>
      <c r="F2199" s="109">
        <v>19</v>
      </c>
      <c r="G2199" s="109">
        <v>5</v>
      </c>
      <c r="H2199" s="7">
        <v>0</v>
      </c>
      <c r="I2199" s="7" t="s">
        <v>99</v>
      </c>
      <c r="J2199" s="109">
        <v>2</v>
      </c>
      <c r="K2199" s="7" t="s">
        <v>99</v>
      </c>
      <c r="L2199" s="7" t="s">
        <v>99</v>
      </c>
      <c r="M2199" s="7" t="s">
        <v>99</v>
      </c>
      <c r="N2199" s="7" t="s">
        <v>99</v>
      </c>
      <c r="O2199" s="7" t="s">
        <v>99</v>
      </c>
      <c r="P2199" s="7">
        <v>0</v>
      </c>
      <c r="Q2199" s="7">
        <v>1</v>
      </c>
      <c r="R2199" s="7">
        <v>0</v>
      </c>
      <c r="S2199" s="7">
        <v>0</v>
      </c>
      <c r="T2199" s="7">
        <v>3</v>
      </c>
      <c r="U2199" s="7">
        <v>0</v>
      </c>
      <c r="V2199" s="7">
        <v>2</v>
      </c>
      <c r="W2199" s="7">
        <v>0</v>
      </c>
      <c r="X2199" s="7">
        <v>0</v>
      </c>
      <c r="Y2199" s="7">
        <v>0</v>
      </c>
      <c r="Z2199" s="109">
        <v>6</v>
      </c>
      <c r="AA2199" s="111">
        <v>0</v>
      </c>
      <c r="AB2199" s="111">
        <v>0</v>
      </c>
      <c r="AC2199" s="109">
        <v>4</v>
      </c>
      <c r="AD2199" s="109">
        <v>1</v>
      </c>
      <c r="AE2199" s="109">
        <v>1</v>
      </c>
      <c r="AF2199" s="7">
        <v>0</v>
      </c>
      <c r="AG2199" s="7">
        <v>0</v>
      </c>
      <c r="AH2199" s="7">
        <v>1</v>
      </c>
    </row>
    <row r="2200" spans="1:34" ht="14.25" customHeight="1">
      <c r="A2200" s="27">
        <v>44348</v>
      </c>
      <c r="B2200" s="7" t="s">
        <v>1762</v>
      </c>
      <c r="C2200" s="7" t="s">
        <v>1865</v>
      </c>
      <c r="D2200" s="7" t="s">
        <v>734</v>
      </c>
      <c r="E2200" s="7" t="s">
        <v>943</v>
      </c>
      <c r="F2200" s="109">
        <v>201</v>
      </c>
      <c r="G2200" s="109">
        <v>47</v>
      </c>
      <c r="H2200" s="7">
        <v>0</v>
      </c>
      <c r="I2200" s="7" t="s">
        <v>99</v>
      </c>
      <c r="J2200" s="109">
        <v>7</v>
      </c>
      <c r="K2200" s="7" t="s">
        <v>99</v>
      </c>
      <c r="L2200" s="7" t="s">
        <v>99</v>
      </c>
      <c r="M2200" s="7" t="s">
        <v>99</v>
      </c>
      <c r="N2200" s="7" t="s">
        <v>99</v>
      </c>
      <c r="O2200" s="7" t="s">
        <v>99</v>
      </c>
      <c r="P2200" s="7">
        <v>0</v>
      </c>
      <c r="Q2200" s="7">
        <v>3</v>
      </c>
      <c r="R2200" s="7">
        <v>0</v>
      </c>
      <c r="S2200" s="7">
        <v>0</v>
      </c>
      <c r="T2200" s="7">
        <v>5</v>
      </c>
      <c r="U2200" s="7">
        <v>0</v>
      </c>
      <c r="V2200" s="7">
        <v>41</v>
      </c>
      <c r="W2200" s="7">
        <v>0</v>
      </c>
      <c r="X2200" s="7">
        <v>0</v>
      </c>
      <c r="Y2200" s="7">
        <v>0</v>
      </c>
      <c r="Z2200" s="109">
        <v>30</v>
      </c>
      <c r="AA2200" s="111">
        <v>0</v>
      </c>
      <c r="AB2200" s="111">
        <v>0</v>
      </c>
      <c r="AC2200" s="109">
        <v>43</v>
      </c>
      <c r="AD2200" s="109">
        <v>49</v>
      </c>
      <c r="AE2200" s="109">
        <v>25</v>
      </c>
      <c r="AF2200" s="7">
        <v>0</v>
      </c>
      <c r="AG2200" s="7">
        <v>0</v>
      </c>
      <c r="AH2200" s="7">
        <v>1</v>
      </c>
    </row>
    <row r="2201" spans="1:34" ht="14.25" customHeight="1">
      <c r="A2201" s="27">
        <v>44348</v>
      </c>
      <c r="B2201" s="7" t="s">
        <v>1762</v>
      </c>
      <c r="C2201" s="7" t="s">
        <v>1865</v>
      </c>
      <c r="D2201" s="7" t="s">
        <v>734</v>
      </c>
      <c r="E2201" s="7" t="s">
        <v>1861</v>
      </c>
      <c r="F2201" s="109">
        <v>63</v>
      </c>
      <c r="G2201" s="109">
        <v>14</v>
      </c>
      <c r="H2201" s="7">
        <v>0</v>
      </c>
      <c r="I2201" s="7" t="s">
        <v>99</v>
      </c>
      <c r="J2201" s="109">
        <v>6</v>
      </c>
      <c r="K2201" s="7" t="s">
        <v>99</v>
      </c>
      <c r="L2201" s="7" t="s">
        <v>99</v>
      </c>
      <c r="M2201" s="7" t="s">
        <v>99</v>
      </c>
      <c r="N2201" s="7" t="s">
        <v>99</v>
      </c>
      <c r="O2201" s="7" t="s">
        <v>99</v>
      </c>
      <c r="P2201" s="7">
        <v>0</v>
      </c>
      <c r="Q2201" s="7">
        <v>3</v>
      </c>
      <c r="R2201" s="7">
        <v>0</v>
      </c>
      <c r="S2201" s="7">
        <v>0</v>
      </c>
      <c r="T2201" s="7">
        <v>4</v>
      </c>
      <c r="U2201" s="7">
        <v>0</v>
      </c>
      <c r="V2201" s="7">
        <v>25</v>
      </c>
      <c r="W2201" s="7">
        <v>0</v>
      </c>
      <c r="X2201" s="7">
        <v>0</v>
      </c>
      <c r="Y2201" s="7">
        <v>0</v>
      </c>
      <c r="Z2201" s="109">
        <v>18</v>
      </c>
      <c r="AA2201" s="111">
        <v>0</v>
      </c>
      <c r="AB2201" s="111">
        <v>0</v>
      </c>
      <c r="AC2201" s="109">
        <v>15</v>
      </c>
      <c r="AD2201" s="109">
        <v>5</v>
      </c>
      <c r="AE2201" s="109">
        <v>5</v>
      </c>
      <c r="AF2201" s="7">
        <v>0</v>
      </c>
      <c r="AG2201" s="7">
        <v>0</v>
      </c>
      <c r="AH2201" s="7">
        <v>0</v>
      </c>
    </row>
    <row r="2202" spans="1:34" ht="14.25" customHeight="1">
      <c r="A2202" s="27">
        <v>44348</v>
      </c>
      <c r="B2202" s="7" t="s">
        <v>1762</v>
      </c>
      <c r="C2202" s="7" t="s">
        <v>1865</v>
      </c>
      <c r="D2202" s="7" t="s">
        <v>734</v>
      </c>
      <c r="E2202" s="7" t="s">
        <v>1862</v>
      </c>
      <c r="F2202" s="109">
        <v>138</v>
      </c>
      <c r="G2202" s="109">
        <v>33</v>
      </c>
      <c r="H2202" s="7">
        <v>0</v>
      </c>
      <c r="I2202" s="7" t="s">
        <v>99</v>
      </c>
      <c r="J2202" s="109">
        <v>1</v>
      </c>
      <c r="K2202" s="7" t="s">
        <v>99</v>
      </c>
      <c r="L2202" s="7" t="s">
        <v>99</v>
      </c>
      <c r="M2202" s="7" t="s">
        <v>99</v>
      </c>
      <c r="N2202" s="7" t="s">
        <v>99</v>
      </c>
      <c r="O2202" s="7" t="s">
        <v>99</v>
      </c>
      <c r="P2202" s="7">
        <v>0</v>
      </c>
      <c r="Q2202" s="7">
        <v>0</v>
      </c>
      <c r="R2202" s="7">
        <v>0</v>
      </c>
      <c r="S2202" s="7">
        <v>0</v>
      </c>
      <c r="T2202" s="7">
        <v>1</v>
      </c>
      <c r="U2202" s="7">
        <v>0</v>
      </c>
      <c r="V2202" s="7">
        <v>16</v>
      </c>
      <c r="W2202" s="7">
        <v>0</v>
      </c>
      <c r="X2202" s="7">
        <v>0</v>
      </c>
      <c r="Y2202" s="7">
        <v>0</v>
      </c>
      <c r="Z2202" s="109">
        <v>12</v>
      </c>
      <c r="AA2202" s="111">
        <v>0</v>
      </c>
      <c r="AB2202" s="111">
        <v>0</v>
      </c>
      <c r="AC2202" s="109">
        <v>28</v>
      </c>
      <c r="AD2202" s="109">
        <v>44</v>
      </c>
      <c r="AE2202" s="109">
        <v>20</v>
      </c>
      <c r="AF2202" s="7">
        <v>0</v>
      </c>
      <c r="AG2202" s="7">
        <v>0</v>
      </c>
      <c r="AH2202" s="7">
        <v>1</v>
      </c>
    </row>
    <row r="2203" spans="1:34" ht="14.25" customHeight="1">
      <c r="A2203" s="27">
        <v>44348</v>
      </c>
      <c r="B2203" s="7" t="s">
        <v>1762</v>
      </c>
      <c r="C2203" s="7" t="s">
        <v>1865</v>
      </c>
      <c r="D2203" s="7" t="s">
        <v>1866</v>
      </c>
      <c r="E2203" s="7" t="s">
        <v>1843</v>
      </c>
      <c r="F2203" s="109">
        <v>16</v>
      </c>
      <c r="G2203" s="109">
        <v>4</v>
      </c>
      <c r="H2203" s="7">
        <v>0</v>
      </c>
      <c r="I2203" s="7" t="s">
        <v>99</v>
      </c>
      <c r="J2203" s="109">
        <v>2</v>
      </c>
      <c r="K2203" s="7" t="s">
        <v>99</v>
      </c>
      <c r="L2203" s="7" t="s">
        <v>99</v>
      </c>
      <c r="M2203" s="7" t="s">
        <v>99</v>
      </c>
      <c r="N2203" s="7" t="s">
        <v>99</v>
      </c>
      <c r="O2203" s="7" t="s">
        <v>99</v>
      </c>
      <c r="P2203" s="7">
        <v>0</v>
      </c>
      <c r="Q2203" s="7">
        <v>1</v>
      </c>
      <c r="R2203" s="7">
        <v>0</v>
      </c>
      <c r="S2203" s="7">
        <v>0</v>
      </c>
      <c r="T2203" s="7">
        <v>3</v>
      </c>
      <c r="U2203" s="7">
        <v>0</v>
      </c>
      <c r="V2203" s="7">
        <v>2</v>
      </c>
      <c r="W2203" s="7">
        <v>0</v>
      </c>
      <c r="X2203" s="7">
        <v>0</v>
      </c>
      <c r="Y2203" s="7">
        <v>0</v>
      </c>
      <c r="Z2203" s="109">
        <v>6</v>
      </c>
      <c r="AA2203" s="111">
        <v>0</v>
      </c>
      <c r="AB2203" s="111">
        <v>0</v>
      </c>
      <c r="AC2203" s="109">
        <v>4</v>
      </c>
      <c r="AD2203" s="111">
        <v>0</v>
      </c>
      <c r="AE2203" s="111">
        <v>0</v>
      </c>
      <c r="AF2203" s="7">
        <v>0</v>
      </c>
      <c r="AG2203" s="7">
        <v>0</v>
      </c>
      <c r="AH2203" s="7">
        <v>1</v>
      </c>
    </row>
    <row r="2204" spans="1:34" ht="14.25" customHeight="1">
      <c r="A2204" s="27">
        <v>44348</v>
      </c>
      <c r="B2204" s="7" t="s">
        <v>1762</v>
      </c>
      <c r="C2204" s="7" t="s">
        <v>1865</v>
      </c>
      <c r="D2204" s="7" t="s">
        <v>1866</v>
      </c>
      <c r="E2204" s="7" t="s">
        <v>943</v>
      </c>
      <c r="F2204" s="109">
        <v>98</v>
      </c>
      <c r="G2204" s="109">
        <v>18</v>
      </c>
      <c r="H2204" s="7">
        <v>0</v>
      </c>
      <c r="I2204" s="7" t="s">
        <v>99</v>
      </c>
      <c r="J2204" s="109">
        <v>7</v>
      </c>
      <c r="K2204" s="7" t="s">
        <v>99</v>
      </c>
      <c r="L2204" s="7" t="s">
        <v>99</v>
      </c>
      <c r="M2204" s="7" t="s">
        <v>99</v>
      </c>
      <c r="N2204" s="7" t="s">
        <v>99</v>
      </c>
      <c r="O2204" s="7" t="s">
        <v>99</v>
      </c>
      <c r="P2204" s="7">
        <v>0</v>
      </c>
      <c r="Q2204" s="7">
        <v>3</v>
      </c>
      <c r="R2204" s="7">
        <v>0</v>
      </c>
      <c r="S2204" s="7">
        <v>0</v>
      </c>
      <c r="T2204" s="7">
        <v>5</v>
      </c>
      <c r="U2204" s="7">
        <v>0</v>
      </c>
      <c r="V2204" s="7">
        <v>41</v>
      </c>
      <c r="W2204" s="7">
        <v>0</v>
      </c>
      <c r="X2204" s="7">
        <v>0</v>
      </c>
      <c r="Y2204" s="7">
        <v>0</v>
      </c>
      <c r="Z2204" s="109">
        <v>30</v>
      </c>
      <c r="AA2204" s="111">
        <v>0</v>
      </c>
      <c r="AB2204" s="111">
        <v>0</v>
      </c>
      <c r="AC2204" s="109">
        <v>43</v>
      </c>
      <c r="AD2204" s="111">
        <v>0</v>
      </c>
      <c r="AE2204" s="111">
        <v>0</v>
      </c>
      <c r="AF2204" s="7">
        <v>0</v>
      </c>
      <c r="AG2204" s="7">
        <v>0</v>
      </c>
      <c r="AH2204" s="7">
        <v>1</v>
      </c>
    </row>
    <row r="2205" spans="1:34" ht="14.25" customHeight="1">
      <c r="A2205" s="27">
        <v>44348</v>
      </c>
      <c r="B2205" s="7" t="s">
        <v>1762</v>
      </c>
      <c r="C2205" s="7" t="s">
        <v>1865</v>
      </c>
      <c r="D2205" s="7" t="s">
        <v>1866</v>
      </c>
      <c r="E2205" s="7" t="s">
        <v>1861</v>
      </c>
      <c r="F2205" s="109">
        <v>48</v>
      </c>
      <c r="G2205" s="109">
        <v>9</v>
      </c>
      <c r="H2205" s="7">
        <v>0</v>
      </c>
      <c r="I2205" s="7" t="s">
        <v>99</v>
      </c>
      <c r="J2205" s="109">
        <v>6</v>
      </c>
      <c r="K2205" s="7" t="s">
        <v>99</v>
      </c>
      <c r="L2205" s="7" t="s">
        <v>99</v>
      </c>
      <c r="M2205" s="7" t="s">
        <v>99</v>
      </c>
      <c r="N2205" s="7" t="s">
        <v>99</v>
      </c>
      <c r="O2205" s="7" t="s">
        <v>99</v>
      </c>
      <c r="P2205" s="7">
        <v>0</v>
      </c>
      <c r="Q2205" s="7">
        <v>3</v>
      </c>
      <c r="R2205" s="7">
        <v>0</v>
      </c>
      <c r="S2205" s="7">
        <v>0</v>
      </c>
      <c r="T2205" s="7">
        <v>4</v>
      </c>
      <c r="U2205" s="7">
        <v>0</v>
      </c>
      <c r="V2205" s="7">
        <v>25</v>
      </c>
      <c r="W2205" s="7">
        <v>0</v>
      </c>
      <c r="X2205" s="7">
        <v>0</v>
      </c>
      <c r="Y2205" s="7">
        <v>0</v>
      </c>
      <c r="Z2205" s="109">
        <v>18</v>
      </c>
      <c r="AA2205" s="111">
        <v>0</v>
      </c>
      <c r="AB2205" s="111">
        <v>0</v>
      </c>
      <c r="AC2205" s="109">
        <v>15</v>
      </c>
      <c r="AD2205" s="111">
        <v>0</v>
      </c>
      <c r="AE2205" s="111">
        <v>0</v>
      </c>
      <c r="AF2205" s="7">
        <v>0</v>
      </c>
      <c r="AG2205" s="7">
        <v>0</v>
      </c>
      <c r="AH2205" s="7">
        <v>0</v>
      </c>
    </row>
    <row r="2206" spans="1:34" ht="14.25" customHeight="1">
      <c r="A2206" s="27">
        <v>44348</v>
      </c>
      <c r="B2206" s="7" t="s">
        <v>1762</v>
      </c>
      <c r="C2206" s="7" t="s">
        <v>1865</v>
      </c>
      <c r="D2206" s="7" t="s">
        <v>1866</v>
      </c>
      <c r="E2206" s="7" t="s">
        <v>1862</v>
      </c>
      <c r="F2206" s="109">
        <v>50</v>
      </c>
      <c r="G2206" s="109">
        <v>9</v>
      </c>
      <c r="H2206" s="7">
        <v>0</v>
      </c>
      <c r="I2206" s="7" t="s">
        <v>99</v>
      </c>
      <c r="J2206" s="109">
        <v>1</v>
      </c>
      <c r="K2206" s="7" t="s">
        <v>99</v>
      </c>
      <c r="L2206" s="7" t="s">
        <v>99</v>
      </c>
      <c r="M2206" s="7" t="s">
        <v>99</v>
      </c>
      <c r="N2206" s="7" t="s">
        <v>99</v>
      </c>
      <c r="O2206" s="7" t="s">
        <v>99</v>
      </c>
      <c r="P2206" s="7">
        <v>0</v>
      </c>
      <c r="Q2206" s="7">
        <v>0</v>
      </c>
      <c r="R2206" s="7">
        <v>0</v>
      </c>
      <c r="S2206" s="7">
        <v>0</v>
      </c>
      <c r="T2206" s="7">
        <v>1</v>
      </c>
      <c r="U2206" s="7">
        <v>0</v>
      </c>
      <c r="V2206" s="7">
        <v>16</v>
      </c>
      <c r="W2206" s="7">
        <v>0</v>
      </c>
      <c r="X2206" s="7">
        <v>0</v>
      </c>
      <c r="Y2206" s="7">
        <v>0</v>
      </c>
      <c r="Z2206" s="109">
        <v>12</v>
      </c>
      <c r="AA2206" s="111">
        <v>0</v>
      </c>
      <c r="AB2206" s="111">
        <v>0</v>
      </c>
      <c r="AC2206" s="109">
        <v>28</v>
      </c>
      <c r="AD2206" s="111">
        <v>0</v>
      </c>
      <c r="AE2206" s="111">
        <v>0</v>
      </c>
      <c r="AF2206" s="7">
        <v>0</v>
      </c>
      <c r="AG2206" s="7">
        <v>0</v>
      </c>
      <c r="AH2206" s="7">
        <v>1</v>
      </c>
    </row>
    <row r="2207" spans="1:34" ht="14.25" customHeight="1">
      <c r="A2207" s="27">
        <v>44348</v>
      </c>
      <c r="B2207" s="7" t="s">
        <v>1762</v>
      </c>
      <c r="C2207" s="7" t="s">
        <v>1865</v>
      </c>
      <c r="D2207" s="7" t="s">
        <v>1374</v>
      </c>
      <c r="E2207" s="7" t="s">
        <v>1843</v>
      </c>
      <c r="F2207" s="109">
        <v>3</v>
      </c>
      <c r="G2207" s="109">
        <v>1</v>
      </c>
      <c r="H2207" s="7">
        <v>0</v>
      </c>
      <c r="I2207" s="7">
        <v>0</v>
      </c>
      <c r="J2207" s="7">
        <v>0</v>
      </c>
      <c r="K2207" s="7">
        <v>0</v>
      </c>
      <c r="L2207" s="7">
        <v>0</v>
      </c>
      <c r="M2207" s="7">
        <v>0</v>
      </c>
      <c r="N2207" s="7">
        <v>0</v>
      </c>
      <c r="O2207" s="7">
        <v>0</v>
      </c>
      <c r="P2207" s="7">
        <v>0</v>
      </c>
      <c r="Q2207" s="7">
        <v>0</v>
      </c>
      <c r="R2207" s="7">
        <v>0</v>
      </c>
      <c r="S2207" s="7">
        <v>0</v>
      </c>
      <c r="T2207" s="7">
        <v>0</v>
      </c>
      <c r="U2207" s="7">
        <v>0</v>
      </c>
      <c r="V2207" s="7">
        <v>0</v>
      </c>
      <c r="W2207" s="7">
        <v>0</v>
      </c>
      <c r="X2207" s="7">
        <v>0</v>
      </c>
      <c r="Y2207" s="7">
        <v>0</v>
      </c>
      <c r="Z2207" s="7">
        <v>0</v>
      </c>
      <c r="AA2207" s="111">
        <v>0</v>
      </c>
      <c r="AB2207" s="111">
        <v>0</v>
      </c>
      <c r="AC2207" s="111">
        <v>0</v>
      </c>
      <c r="AD2207" s="109">
        <v>1</v>
      </c>
      <c r="AE2207" s="109">
        <v>1</v>
      </c>
      <c r="AF2207" s="7">
        <v>0</v>
      </c>
      <c r="AG2207" s="7">
        <v>0</v>
      </c>
      <c r="AH2207" s="7">
        <v>0</v>
      </c>
    </row>
    <row r="2208" spans="1:34" ht="14.25" customHeight="1">
      <c r="A2208" s="27">
        <v>44348</v>
      </c>
      <c r="B2208" s="7" t="s">
        <v>1762</v>
      </c>
      <c r="C2208" s="7" t="s">
        <v>1865</v>
      </c>
      <c r="D2208" s="7" t="s">
        <v>1374</v>
      </c>
      <c r="E2208" s="7" t="s">
        <v>943</v>
      </c>
      <c r="F2208" s="109">
        <v>103</v>
      </c>
      <c r="G2208" s="109">
        <v>29</v>
      </c>
      <c r="H2208" s="7">
        <v>0</v>
      </c>
      <c r="I2208" s="7">
        <v>0</v>
      </c>
      <c r="J2208" s="7">
        <v>0</v>
      </c>
      <c r="K2208" s="7">
        <v>0</v>
      </c>
      <c r="L2208" s="7">
        <v>0</v>
      </c>
      <c r="M2208" s="7">
        <v>0</v>
      </c>
      <c r="N2208" s="7">
        <v>0</v>
      </c>
      <c r="O2208" s="7">
        <v>0</v>
      </c>
      <c r="P2208" s="7">
        <v>0</v>
      </c>
      <c r="Q2208" s="7">
        <v>0</v>
      </c>
      <c r="R2208" s="7">
        <v>0</v>
      </c>
      <c r="S2208" s="7">
        <v>0</v>
      </c>
      <c r="T2208" s="7">
        <v>0</v>
      </c>
      <c r="U2208" s="7">
        <v>0</v>
      </c>
      <c r="V2208" s="7">
        <v>0</v>
      </c>
      <c r="W2208" s="7">
        <v>0</v>
      </c>
      <c r="X2208" s="7">
        <v>0</v>
      </c>
      <c r="Y2208" s="7">
        <v>0</v>
      </c>
      <c r="Z2208" s="7">
        <v>0</v>
      </c>
      <c r="AA2208" s="111">
        <v>0</v>
      </c>
      <c r="AB2208" s="111">
        <v>0</v>
      </c>
      <c r="AC2208" s="111">
        <v>0</v>
      </c>
      <c r="AD2208" s="109">
        <v>49</v>
      </c>
      <c r="AE2208" s="109">
        <v>25</v>
      </c>
      <c r="AF2208" s="7">
        <v>0</v>
      </c>
      <c r="AG2208" s="7">
        <v>0</v>
      </c>
      <c r="AH2208" s="7">
        <v>0</v>
      </c>
    </row>
    <row r="2209" spans="1:34" ht="14.25" customHeight="1">
      <c r="A2209" s="27">
        <v>44348</v>
      </c>
      <c r="B2209" s="7" t="s">
        <v>1762</v>
      </c>
      <c r="C2209" s="7" t="s">
        <v>1865</v>
      </c>
      <c r="D2209" s="7" t="s">
        <v>1374</v>
      </c>
      <c r="E2209" s="7" t="s">
        <v>1861</v>
      </c>
      <c r="F2209" s="109">
        <v>15</v>
      </c>
      <c r="G2209" s="109">
        <v>5</v>
      </c>
      <c r="H2209" s="7">
        <v>0</v>
      </c>
      <c r="I2209" s="7">
        <v>0</v>
      </c>
      <c r="J2209" s="7">
        <v>0</v>
      </c>
      <c r="K2209" s="7">
        <v>0</v>
      </c>
      <c r="L2209" s="7">
        <v>0</v>
      </c>
      <c r="M2209" s="7">
        <v>0</v>
      </c>
      <c r="N2209" s="7">
        <v>0</v>
      </c>
      <c r="O2209" s="7">
        <v>0</v>
      </c>
      <c r="P2209" s="7">
        <v>0</v>
      </c>
      <c r="Q2209" s="7">
        <v>0</v>
      </c>
      <c r="R2209" s="7">
        <v>0</v>
      </c>
      <c r="S2209" s="7">
        <v>0</v>
      </c>
      <c r="T2209" s="7">
        <v>0</v>
      </c>
      <c r="U2209" s="7">
        <v>0</v>
      </c>
      <c r="V2209" s="7">
        <v>0</v>
      </c>
      <c r="W2209" s="7">
        <v>0</v>
      </c>
      <c r="X2209" s="7">
        <v>0</v>
      </c>
      <c r="Y2209" s="7">
        <v>0</v>
      </c>
      <c r="Z2209" s="7">
        <v>0</v>
      </c>
      <c r="AA2209" s="111">
        <v>0</v>
      </c>
      <c r="AB2209" s="111">
        <v>0</v>
      </c>
      <c r="AC2209" s="111">
        <v>0</v>
      </c>
      <c r="AD2209" s="109">
        <v>5</v>
      </c>
      <c r="AE2209" s="109">
        <v>5</v>
      </c>
      <c r="AF2209" s="7">
        <v>0</v>
      </c>
      <c r="AG2209" s="7">
        <v>0</v>
      </c>
      <c r="AH2209" s="7">
        <v>0</v>
      </c>
    </row>
    <row r="2210" spans="1:34" ht="14.25" customHeight="1">
      <c r="A2210" s="27">
        <v>44348</v>
      </c>
      <c r="B2210" s="7" t="s">
        <v>1762</v>
      </c>
      <c r="C2210" s="7" t="s">
        <v>1865</v>
      </c>
      <c r="D2210" s="7" t="s">
        <v>1374</v>
      </c>
      <c r="E2210" s="7" t="s">
        <v>1862</v>
      </c>
      <c r="F2210" s="109">
        <v>88</v>
      </c>
      <c r="G2210" s="109">
        <v>24</v>
      </c>
      <c r="H2210" s="7">
        <v>0</v>
      </c>
      <c r="I2210" s="7">
        <v>0</v>
      </c>
      <c r="J2210" s="7">
        <v>0</v>
      </c>
      <c r="K2210" s="7">
        <v>0</v>
      </c>
      <c r="L2210" s="7">
        <v>0</v>
      </c>
      <c r="M2210" s="7">
        <v>0</v>
      </c>
      <c r="N2210" s="7">
        <v>0</v>
      </c>
      <c r="O2210" s="7">
        <v>0</v>
      </c>
      <c r="P2210" s="7">
        <v>0</v>
      </c>
      <c r="Q2210" s="7">
        <v>0</v>
      </c>
      <c r="R2210" s="7">
        <v>0</v>
      </c>
      <c r="S2210" s="7">
        <v>0</v>
      </c>
      <c r="T2210" s="7">
        <v>0</v>
      </c>
      <c r="U2210" s="7">
        <v>0</v>
      </c>
      <c r="V2210" s="7">
        <v>0</v>
      </c>
      <c r="W2210" s="7">
        <v>0</v>
      </c>
      <c r="X2210" s="7">
        <v>0</v>
      </c>
      <c r="Y2210" s="7">
        <v>0</v>
      </c>
      <c r="Z2210" s="7">
        <v>0</v>
      </c>
      <c r="AA2210" s="111">
        <v>0</v>
      </c>
      <c r="AB2210" s="111">
        <v>0</v>
      </c>
      <c r="AC2210" s="111">
        <v>0</v>
      </c>
      <c r="AD2210" s="109">
        <v>44</v>
      </c>
      <c r="AE2210" s="109">
        <v>20</v>
      </c>
      <c r="AF2210" s="7">
        <v>0</v>
      </c>
      <c r="AG2210" s="7">
        <v>0</v>
      </c>
      <c r="AH2210" s="7">
        <v>0</v>
      </c>
    </row>
    <row r="2211" spans="1:34" ht="14.25" customHeight="1">
      <c r="A2211" s="27">
        <v>44348</v>
      </c>
      <c r="B2211" s="7" t="s">
        <v>1762</v>
      </c>
      <c r="C2211" s="7" t="s">
        <v>405</v>
      </c>
      <c r="D2211" s="7" t="s">
        <v>734</v>
      </c>
      <c r="E2211" s="7" t="s">
        <v>1843</v>
      </c>
      <c r="F2211" s="7">
        <v>0</v>
      </c>
      <c r="G2211" s="7">
        <v>0</v>
      </c>
      <c r="H2211" s="7">
        <v>0</v>
      </c>
      <c r="I2211" s="7">
        <v>0</v>
      </c>
      <c r="J2211" s="7">
        <v>0</v>
      </c>
      <c r="K2211" s="7">
        <v>0</v>
      </c>
      <c r="L2211" s="7">
        <v>0</v>
      </c>
      <c r="M2211" s="7">
        <v>0</v>
      </c>
      <c r="N2211" s="7">
        <v>0</v>
      </c>
      <c r="O2211" s="7">
        <v>0</v>
      </c>
      <c r="P2211" s="7">
        <v>0</v>
      </c>
      <c r="Q2211" s="7">
        <v>0</v>
      </c>
      <c r="R2211" s="7">
        <v>0</v>
      </c>
      <c r="S2211" s="7">
        <v>0</v>
      </c>
      <c r="T2211" s="7">
        <v>0</v>
      </c>
      <c r="U2211" s="7">
        <v>0</v>
      </c>
      <c r="V2211" s="7">
        <v>0</v>
      </c>
      <c r="W2211" s="7">
        <v>0</v>
      </c>
      <c r="X2211" s="7">
        <v>0</v>
      </c>
      <c r="Y2211" s="7">
        <v>0</v>
      </c>
      <c r="Z2211" s="7">
        <v>0</v>
      </c>
      <c r="AA2211" s="7">
        <v>0</v>
      </c>
      <c r="AB2211" s="7">
        <v>0</v>
      </c>
      <c r="AC2211" s="111">
        <v>0</v>
      </c>
      <c r="AD2211" s="111">
        <v>0</v>
      </c>
      <c r="AE2211" s="111">
        <v>0</v>
      </c>
      <c r="AF2211" s="111">
        <v>0</v>
      </c>
      <c r="AG2211" s="111">
        <v>0</v>
      </c>
      <c r="AH2211" s="7">
        <v>0</v>
      </c>
    </row>
    <row r="2212" spans="1:34" ht="14.25" customHeight="1">
      <c r="A2212" s="27">
        <v>44348</v>
      </c>
      <c r="B2212" s="7" t="s">
        <v>1762</v>
      </c>
      <c r="C2212" s="7" t="s">
        <v>405</v>
      </c>
      <c r="D2212" s="7" t="s">
        <v>734</v>
      </c>
      <c r="E2212" s="7" t="s">
        <v>943</v>
      </c>
      <c r="F2212" s="7">
        <v>0</v>
      </c>
      <c r="G2212" s="7">
        <v>0</v>
      </c>
      <c r="H2212" s="7">
        <v>0</v>
      </c>
      <c r="I2212" s="7">
        <v>0</v>
      </c>
      <c r="J2212" s="7">
        <v>0</v>
      </c>
      <c r="K2212" s="7">
        <v>0</v>
      </c>
      <c r="L2212" s="7">
        <v>0</v>
      </c>
      <c r="M2212" s="7">
        <v>0</v>
      </c>
      <c r="N2212" s="7">
        <v>0</v>
      </c>
      <c r="O2212" s="7">
        <v>0</v>
      </c>
      <c r="P2212" s="7">
        <v>0</v>
      </c>
      <c r="Q2212" s="7">
        <v>0</v>
      </c>
      <c r="R2212" s="7">
        <v>0</v>
      </c>
      <c r="S2212" s="7">
        <v>0</v>
      </c>
      <c r="T2212" s="7">
        <v>0</v>
      </c>
      <c r="U2212" s="7">
        <v>0</v>
      </c>
      <c r="V2212" s="7">
        <v>0</v>
      </c>
      <c r="W2212" s="7">
        <v>0</v>
      </c>
      <c r="X2212" s="7">
        <v>0</v>
      </c>
      <c r="Y2212" s="7">
        <v>0</v>
      </c>
      <c r="Z2212" s="7">
        <v>0</v>
      </c>
      <c r="AA2212" s="7">
        <v>0</v>
      </c>
      <c r="AB2212" s="7">
        <v>0</v>
      </c>
      <c r="AC2212" s="111">
        <v>0</v>
      </c>
      <c r="AD2212" s="111">
        <v>0</v>
      </c>
      <c r="AE2212" s="111">
        <v>0</v>
      </c>
      <c r="AF2212" s="111">
        <v>0</v>
      </c>
      <c r="AG2212" s="111">
        <v>0</v>
      </c>
      <c r="AH2212" s="7">
        <v>0</v>
      </c>
    </row>
    <row r="2213" spans="1:34" ht="14.25" customHeight="1">
      <c r="A2213" s="27">
        <v>44348</v>
      </c>
      <c r="B2213" s="7" t="s">
        <v>1762</v>
      </c>
      <c r="C2213" s="7" t="s">
        <v>405</v>
      </c>
      <c r="D2213" s="7" t="s">
        <v>734</v>
      </c>
      <c r="E2213" s="7" t="s">
        <v>1861</v>
      </c>
      <c r="F2213" s="7">
        <v>0</v>
      </c>
      <c r="G2213" s="7">
        <v>0</v>
      </c>
      <c r="H2213" s="7">
        <v>0</v>
      </c>
      <c r="I2213" s="7">
        <v>0</v>
      </c>
      <c r="J2213" s="7">
        <v>0</v>
      </c>
      <c r="K2213" s="7">
        <v>0</v>
      </c>
      <c r="L2213" s="7">
        <v>0</v>
      </c>
      <c r="M2213" s="7">
        <v>0</v>
      </c>
      <c r="N2213" s="7">
        <v>0</v>
      </c>
      <c r="O2213" s="7">
        <v>0</v>
      </c>
      <c r="P2213" s="7">
        <v>0</v>
      </c>
      <c r="Q2213" s="7">
        <v>0</v>
      </c>
      <c r="R2213" s="7">
        <v>0</v>
      </c>
      <c r="S2213" s="7">
        <v>0</v>
      </c>
      <c r="T2213" s="7">
        <v>0</v>
      </c>
      <c r="U2213" s="7">
        <v>0</v>
      </c>
      <c r="V2213" s="7">
        <v>0</v>
      </c>
      <c r="W2213" s="7">
        <v>0</v>
      </c>
      <c r="X2213" s="7">
        <v>0</v>
      </c>
      <c r="Y2213" s="7">
        <v>0</v>
      </c>
      <c r="Z2213" s="7">
        <v>0</v>
      </c>
      <c r="AA2213" s="7">
        <v>0</v>
      </c>
      <c r="AB2213" s="7">
        <v>0</v>
      </c>
      <c r="AC2213" s="111">
        <v>0</v>
      </c>
      <c r="AD2213" s="111">
        <v>0</v>
      </c>
      <c r="AE2213" s="111">
        <v>0</v>
      </c>
      <c r="AF2213" s="111">
        <v>0</v>
      </c>
      <c r="AG2213" s="111">
        <v>0</v>
      </c>
      <c r="AH2213" s="7">
        <v>0</v>
      </c>
    </row>
    <row r="2214" spans="1:34" ht="14.25" customHeight="1">
      <c r="A2214" s="27">
        <v>44348</v>
      </c>
      <c r="B2214" s="7" t="s">
        <v>1762</v>
      </c>
      <c r="C2214" s="7" t="s">
        <v>405</v>
      </c>
      <c r="D2214" s="7" t="s">
        <v>734</v>
      </c>
      <c r="E2214" s="7" t="s">
        <v>1862</v>
      </c>
      <c r="F2214" s="7">
        <v>0</v>
      </c>
      <c r="G2214" s="7">
        <v>0</v>
      </c>
      <c r="H2214" s="7">
        <v>0</v>
      </c>
      <c r="I2214" s="7">
        <v>0</v>
      </c>
      <c r="J2214" s="7">
        <v>0</v>
      </c>
      <c r="K2214" s="7">
        <v>0</v>
      </c>
      <c r="L2214" s="7">
        <v>0</v>
      </c>
      <c r="M2214" s="7">
        <v>0</v>
      </c>
      <c r="N2214" s="7">
        <v>0</v>
      </c>
      <c r="O2214" s="7">
        <v>0</v>
      </c>
      <c r="P2214" s="7">
        <v>0</v>
      </c>
      <c r="Q2214" s="7">
        <v>0</v>
      </c>
      <c r="R2214" s="7">
        <v>0</v>
      </c>
      <c r="S2214" s="7">
        <v>0</v>
      </c>
      <c r="T2214" s="7">
        <v>0</v>
      </c>
      <c r="U2214" s="7">
        <v>0</v>
      </c>
      <c r="V2214" s="7">
        <v>0</v>
      </c>
      <c r="W2214" s="7">
        <v>0</v>
      </c>
      <c r="X2214" s="7">
        <v>0</v>
      </c>
      <c r="Y2214" s="7">
        <v>0</v>
      </c>
      <c r="Z2214" s="7">
        <v>0</v>
      </c>
      <c r="AA2214" s="7">
        <v>0</v>
      </c>
      <c r="AB2214" s="7">
        <v>0</v>
      </c>
      <c r="AC2214" s="111">
        <v>0</v>
      </c>
      <c r="AD2214" s="111">
        <v>0</v>
      </c>
      <c r="AE2214" s="111">
        <v>0</v>
      </c>
      <c r="AF2214" s="111">
        <v>0</v>
      </c>
      <c r="AG2214" s="111">
        <v>0</v>
      </c>
      <c r="AH2214" s="7">
        <v>0</v>
      </c>
    </row>
    <row r="2215" spans="1:34">
      <c r="A2215" s="27">
        <v>44348</v>
      </c>
      <c r="B2215" s="7" t="s">
        <v>1763</v>
      </c>
      <c r="C2215" s="7" t="s">
        <v>1151</v>
      </c>
      <c r="D2215" s="7" t="s">
        <v>734</v>
      </c>
      <c r="E2215" s="7" t="s">
        <v>1843</v>
      </c>
      <c r="F2215" s="109">
        <v>126</v>
      </c>
      <c r="G2215" s="109">
        <v>16</v>
      </c>
      <c r="H2215" s="109">
        <v>16</v>
      </c>
      <c r="I2215" s="7" t="s">
        <v>99</v>
      </c>
      <c r="J2215" s="109">
        <v>23</v>
      </c>
      <c r="K2215" s="7" t="s">
        <v>99</v>
      </c>
      <c r="L2215" s="7" t="s">
        <v>99</v>
      </c>
      <c r="M2215" s="7" t="s">
        <v>99</v>
      </c>
      <c r="N2215" s="7" t="s">
        <v>99</v>
      </c>
      <c r="O2215" s="7" t="s">
        <v>99</v>
      </c>
      <c r="P2215" s="7">
        <v>8</v>
      </c>
      <c r="Q2215" s="7">
        <v>5</v>
      </c>
      <c r="R2215" s="7">
        <v>4</v>
      </c>
      <c r="S2215" s="7">
        <v>3</v>
      </c>
      <c r="T2215" s="7">
        <v>5</v>
      </c>
      <c r="U2215" s="7">
        <v>3</v>
      </c>
      <c r="V2215" s="7">
        <v>6</v>
      </c>
      <c r="W2215" s="7">
        <v>6</v>
      </c>
      <c r="X2215" s="7">
        <v>2</v>
      </c>
      <c r="Y2215" s="7">
        <v>10</v>
      </c>
      <c r="Z2215" s="109">
        <v>48</v>
      </c>
      <c r="AA2215" s="109">
        <v>3</v>
      </c>
      <c r="AB2215" s="109">
        <v>4</v>
      </c>
      <c r="AC2215" s="109">
        <v>2</v>
      </c>
      <c r="AD2215" s="109">
        <v>5</v>
      </c>
      <c r="AE2215" s="109">
        <v>1</v>
      </c>
      <c r="AF2215" s="109">
        <v>8</v>
      </c>
      <c r="AG2215" s="111">
        <v>0</v>
      </c>
      <c r="AH2215" s="7">
        <v>0</v>
      </c>
    </row>
    <row r="2216" spans="1:34">
      <c r="A2216" s="27">
        <v>44348</v>
      </c>
      <c r="B2216" s="7" t="s">
        <v>1763</v>
      </c>
      <c r="C2216" s="7" t="s">
        <v>1151</v>
      </c>
      <c r="D2216" s="7" t="s">
        <v>734</v>
      </c>
      <c r="E2216" s="7" t="s">
        <v>943</v>
      </c>
      <c r="F2216" s="127">
        <v>1936</v>
      </c>
      <c r="G2216" s="109">
        <v>511</v>
      </c>
      <c r="H2216" s="109">
        <v>219</v>
      </c>
      <c r="I2216" s="7" t="s">
        <v>99</v>
      </c>
      <c r="J2216" s="109">
        <v>570</v>
      </c>
      <c r="K2216" s="7" t="s">
        <v>99</v>
      </c>
      <c r="L2216" s="7" t="s">
        <v>99</v>
      </c>
      <c r="M2216" s="7" t="s">
        <v>99</v>
      </c>
      <c r="N2216" s="7" t="s">
        <v>99</v>
      </c>
      <c r="O2216" s="7" t="s">
        <v>99</v>
      </c>
      <c r="P2216" s="7">
        <v>63</v>
      </c>
      <c r="Q2216" s="7">
        <v>55</v>
      </c>
      <c r="R2216" s="7">
        <v>30</v>
      </c>
      <c r="S2216" s="7">
        <v>22</v>
      </c>
      <c r="T2216" s="7">
        <v>54</v>
      </c>
      <c r="U2216" s="7">
        <v>38</v>
      </c>
      <c r="V2216" s="7">
        <v>39</v>
      </c>
      <c r="W2216" s="7">
        <v>64</v>
      </c>
      <c r="X2216" s="7">
        <v>22</v>
      </c>
      <c r="Y2216" s="7">
        <v>89</v>
      </c>
      <c r="Z2216" s="109">
        <v>508</v>
      </c>
      <c r="AA2216" s="109">
        <v>12</v>
      </c>
      <c r="AB2216" s="109">
        <v>38</v>
      </c>
      <c r="AC2216" s="109">
        <v>4</v>
      </c>
      <c r="AD2216" s="109">
        <v>33</v>
      </c>
      <c r="AE2216" s="109">
        <v>1</v>
      </c>
      <c r="AF2216" s="109">
        <v>40</v>
      </c>
      <c r="AG2216" s="111">
        <v>0</v>
      </c>
      <c r="AH2216" s="7">
        <v>0</v>
      </c>
    </row>
    <row r="2217" spans="1:34">
      <c r="A2217" s="27">
        <v>44348</v>
      </c>
      <c r="B2217" s="7" t="s">
        <v>1763</v>
      </c>
      <c r="C2217" s="7" t="s">
        <v>1151</v>
      </c>
      <c r="D2217" s="7" t="s">
        <v>734</v>
      </c>
      <c r="E2217" s="7" t="s">
        <v>1861</v>
      </c>
      <c r="F2217" s="109">
        <v>517</v>
      </c>
      <c r="G2217" s="109">
        <v>126</v>
      </c>
      <c r="H2217" s="109">
        <v>53</v>
      </c>
      <c r="I2217" s="7" t="s">
        <v>99</v>
      </c>
      <c r="J2217" s="109">
        <v>148</v>
      </c>
      <c r="K2217" s="7" t="s">
        <v>99</v>
      </c>
      <c r="L2217" s="7" t="s">
        <v>99</v>
      </c>
      <c r="M2217" s="7" t="s">
        <v>99</v>
      </c>
      <c r="N2217" s="7" t="s">
        <v>99</v>
      </c>
      <c r="O2217" s="7" t="s">
        <v>99</v>
      </c>
      <c r="P2217" s="7">
        <v>14</v>
      </c>
      <c r="Q2217" s="7">
        <v>33</v>
      </c>
      <c r="R2217" s="7">
        <v>6</v>
      </c>
      <c r="S2217" s="7">
        <v>4</v>
      </c>
      <c r="T2217" s="7">
        <v>11</v>
      </c>
      <c r="U2217" s="7">
        <v>4</v>
      </c>
      <c r="V2217" s="7">
        <v>11</v>
      </c>
      <c r="W2217" s="7">
        <v>17</v>
      </c>
      <c r="X2217" s="7">
        <v>8</v>
      </c>
      <c r="Y2217" s="7">
        <v>30</v>
      </c>
      <c r="Z2217" s="109">
        <v>145</v>
      </c>
      <c r="AA2217" s="109">
        <v>5</v>
      </c>
      <c r="AB2217" s="109">
        <v>15</v>
      </c>
      <c r="AC2217" s="109">
        <v>2</v>
      </c>
      <c r="AD2217" s="109">
        <v>14</v>
      </c>
      <c r="AE2217" s="109">
        <v>1</v>
      </c>
      <c r="AF2217" s="109">
        <v>8</v>
      </c>
      <c r="AG2217" s="111">
        <v>0</v>
      </c>
      <c r="AH2217" s="7">
        <v>0</v>
      </c>
    </row>
    <row r="2218" spans="1:34">
      <c r="A2218" s="27">
        <v>44348</v>
      </c>
      <c r="B2218" s="7" t="s">
        <v>1763</v>
      </c>
      <c r="C2218" s="7" t="s">
        <v>1151</v>
      </c>
      <c r="D2218" s="7" t="s">
        <v>734</v>
      </c>
      <c r="E2218" s="7" t="s">
        <v>1862</v>
      </c>
      <c r="F2218" s="127">
        <v>1419</v>
      </c>
      <c r="G2218" s="109">
        <v>385</v>
      </c>
      <c r="H2218" s="109">
        <v>166</v>
      </c>
      <c r="I2218" s="7" t="s">
        <v>99</v>
      </c>
      <c r="J2218" s="109">
        <v>422</v>
      </c>
      <c r="K2218" s="7" t="s">
        <v>99</v>
      </c>
      <c r="L2218" s="7" t="s">
        <v>99</v>
      </c>
      <c r="M2218" s="7" t="s">
        <v>99</v>
      </c>
      <c r="N2218" s="7" t="s">
        <v>99</v>
      </c>
      <c r="O2218" s="7" t="s">
        <v>99</v>
      </c>
      <c r="P2218" s="7">
        <v>49</v>
      </c>
      <c r="Q2218" s="7">
        <v>22</v>
      </c>
      <c r="R2218" s="7">
        <v>24</v>
      </c>
      <c r="S2218" s="7">
        <v>18</v>
      </c>
      <c r="T2218" s="7">
        <v>43</v>
      </c>
      <c r="U2218" s="7">
        <v>34</v>
      </c>
      <c r="V2218" s="7">
        <v>28</v>
      </c>
      <c r="W2218" s="7">
        <v>47</v>
      </c>
      <c r="X2218" s="7">
        <v>14</v>
      </c>
      <c r="Y2218" s="7">
        <v>59</v>
      </c>
      <c r="Z2218" s="109">
        <v>363</v>
      </c>
      <c r="AA2218" s="109">
        <v>7</v>
      </c>
      <c r="AB2218" s="109">
        <v>23</v>
      </c>
      <c r="AC2218" s="109">
        <v>2</v>
      </c>
      <c r="AD2218" s="109">
        <v>19</v>
      </c>
      <c r="AE2218" s="111">
        <v>0</v>
      </c>
      <c r="AF2218" s="109">
        <v>32</v>
      </c>
      <c r="AG2218" s="111">
        <v>0</v>
      </c>
      <c r="AH2218" s="7">
        <v>0</v>
      </c>
    </row>
    <row r="2219" spans="1:34" ht="14.25" customHeight="1">
      <c r="A2219" s="27">
        <v>44348</v>
      </c>
      <c r="B2219" s="7" t="s">
        <v>1763</v>
      </c>
      <c r="C2219" s="7" t="s">
        <v>1863</v>
      </c>
      <c r="D2219" s="7" t="s">
        <v>734</v>
      </c>
      <c r="E2219" s="7" t="s">
        <v>1843</v>
      </c>
      <c r="F2219" s="109">
        <v>52</v>
      </c>
      <c r="G2219" s="109">
        <v>7</v>
      </c>
      <c r="H2219" s="109">
        <v>11</v>
      </c>
      <c r="I2219" s="7" t="s">
        <v>99</v>
      </c>
      <c r="J2219" s="109">
        <v>9</v>
      </c>
      <c r="K2219" s="7" t="s">
        <v>99</v>
      </c>
      <c r="L2219" s="7" t="s">
        <v>99</v>
      </c>
      <c r="M2219" s="7" t="s">
        <v>99</v>
      </c>
      <c r="N2219" s="7" t="s">
        <v>99</v>
      </c>
      <c r="O2219" s="7" t="s">
        <v>99</v>
      </c>
      <c r="P2219" s="7">
        <v>3</v>
      </c>
      <c r="Q2219" s="7">
        <v>1</v>
      </c>
      <c r="R2219" s="7">
        <v>1</v>
      </c>
      <c r="S2219" s="7">
        <v>1</v>
      </c>
      <c r="T2219" s="7">
        <v>3</v>
      </c>
      <c r="U2219" s="7">
        <v>0</v>
      </c>
      <c r="V2219" s="7">
        <v>4</v>
      </c>
      <c r="W2219" s="7">
        <v>1</v>
      </c>
      <c r="X2219" s="7">
        <v>1</v>
      </c>
      <c r="Y2219" s="7">
        <v>5</v>
      </c>
      <c r="Z2219" s="109">
        <v>15</v>
      </c>
      <c r="AA2219" s="109">
        <v>3</v>
      </c>
      <c r="AB2219" s="109">
        <v>2</v>
      </c>
      <c r="AC2219" s="109">
        <v>1</v>
      </c>
      <c r="AD2219" s="111">
        <v>0</v>
      </c>
      <c r="AE2219" s="109">
        <v>1</v>
      </c>
      <c r="AF2219" s="109">
        <v>3</v>
      </c>
      <c r="AG2219" s="111">
        <v>0</v>
      </c>
      <c r="AH2219" s="7">
        <v>0</v>
      </c>
    </row>
    <row r="2220" spans="1:34" ht="14.25" customHeight="1">
      <c r="A2220" s="27">
        <v>44348</v>
      </c>
      <c r="B2220" s="7" t="s">
        <v>1763</v>
      </c>
      <c r="C2220" s="7" t="s">
        <v>1863</v>
      </c>
      <c r="D2220" s="7" t="s">
        <v>734</v>
      </c>
      <c r="E2220" s="7" t="s">
        <v>943</v>
      </c>
      <c r="F2220" s="109">
        <v>235</v>
      </c>
      <c r="G2220" s="109">
        <v>68</v>
      </c>
      <c r="H2220" s="109">
        <v>61</v>
      </c>
      <c r="I2220" s="7" t="s">
        <v>99</v>
      </c>
      <c r="J2220" s="109">
        <v>25</v>
      </c>
      <c r="K2220" s="7" t="s">
        <v>99</v>
      </c>
      <c r="L2220" s="7" t="s">
        <v>99</v>
      </c>
      <c r="M2220" s="7" t="s">
        <v>99</v>
      </c>
      <c r="N2220" s="7" t="s">
        <v>99</v>
      </c>
      <c r="O2220" s="7" t="s">
        <v>99</v>
      </c>
      <c r="P2220" s="7">
        <v>5</v>
      </c>
      <c r="Q2220" s="7">
        <v>6</v>
      </c>
      <c r="R2220" s="7">
        <v>2</v>
      </c>
      <c r="S2220" s="7">
        <v>1</v>
      </c>
      <c r="T2220" s="7">
        <v>11</v>
      </c>
      <c r="U2220" s="7">
        <v>0</v>
      </c>
      <c r="V2220" s="7">
        <v>7</v>
      </c>
      <c r="W2220" s="7">
        <v>1</v>
      </c>
      <c r="X2220" s="7">
        <v>2</v>
      </c>
      <c r="Y2220" s="7">
        <v>24</v>
      </c>
      <c r="Z2220" s="109">
        <v>36</v>
      </c>
      <c r="AA2220" s="109">
        <v>12</v>
      </c>
      <c r="AB2220" s="109">
        <v>12</v>
      </c>
      <c r="AC2220" s="109">
        <v>1</v>
      </c>
      <c r="AD2220" s="111">
        <v>0</v>
      </c>
      <c r="AE2220" s="109">
        <v>1</v>
      </c>
      <c r="AF2220" s="109">
        <v>19</v>
      </c>
      <c r="AG2220" s="111">
        <v>0</v>
      </c>
      <c r="AH2220" s="7">
        <v>0</v>
      </c>
    </row>
    <row r="2221" spans="1:34" ht="14.25" customHeight="1">
      <c r="A2221" s="27">
        <v>44348</v>
      </c>
      <c r="B2221" s="7" t="s">
        <v>1763</v>
      </c>
      <c r="C2221" s="7" t="s">
        <v>1863</v>
      </c>
      <c r="D2221" s="7" t="s">
        <v>734</v>
      </c>
      <c r="E2221" s="7" t="s">
        <v>1861</v>
      </c>
      <c r="F2221" s="109">
        <v>91</v>
      </c>
      <c r="G2221" s="109">
        <v>30</v>
      </c>
      <c r="H2221" s="109">
        <v>14</v>
      </c>
      <c r="I2221" s="7" t="s">
        <v>99</v>
      </c>
      <c r="J2221" s="109">
        <v>9</v>
      </c>
      <c r="K2221" s="7" t="s">
        <v>99</v>
      </c>
      <c r="L2221" s="7" t="s">
        <v>99</v>
      </c>
      <c r="M2221" s="7" t="s">
        <v>99</v>
      </c>
      <c r="N2221" s="7" t="s">
        <v>99</v>
      </c>
      <c r="O2221" s="7" t="s">
        <v>99</v>
      </c>
      <c r="P2221" s="7">
        <v>3</v>
      </c>
      <c r="Q2221" s="7">
        <v>2</v>
      </c>
      <c r="R2221" s="7">
        <v>1</v>
      </c>
      <c r="S2221" s="7">
        <v>1</v>
      </c>
      <c r="T2221" s="7">
        <v>8</v>
      </c>
      <c r="U2221" s="7">
        <v>0</v>
      </c>
      <c r="V2221" s="7">
        <v>4</v>
      </c>
      <c r="W2221" s="7">
        <v>1</v>
      </c>
      <c r="X2221" s="7">
        <v>1</v>
      </c>
      <c r="Y2221" s="7">
        <v>8</v>
      </c>
      <c r="Z2221" s="109">
        <v>16</v>
      </c>
      <c r="AA2221" s="109">
        <v>5</v>
      </c>
      <c r="AB2221" s="109">
        <v>10</v>
      </c>
      <c r="AC2221" s="109">
        <v>1</v>
      </c>
      <c r="AD2221" s="111">
        <v>0</v>
      </c>
      <c r="AE2221" s="109">
        <v>1</v>
      </c>
      <c r="AF2221" s="109">
        <v>5</v>
      </c>
      <c r="AG2221" s="111">
        <v>0</v>
      </c>
      <c r="AH2221" s="7">
        <v>0</v>
      </c>
    </row>
    <row r="2222" spans="1:34" ht="14.25" customHeight="1">
      <c r="A2222" s="27">
        <v>44348</v>
      </c>
      <c r="B2222" s="7" t="s">
        <v>1763</v>
      </c>
      <c r="C2222" s="7" t="s">
        <v>1863</v>
      </c>
      <c r="D2222" s="7" t="s">
        <v>734</v>
      </c>
      <c r="E2222" s="7" t="s">
        <v>1862</v>
      </c>
      <c r="F2222" s="109">
        <v>144</v>
      </c>
      <c r="G2222" s="109">
        <v>38</v>
      </c>
      <c r="H2222" s="109">
        <v>47</v>
      </c>
      <c r="I2222" s="7" t="s">
        <v>99</v>
      </c>
      <c r="J2222" s="109">
        <v>16</v>
      </c>
      <c r="K2222" s="7" t="s">
        <v>99</v>
      </c>
      <c r="L2222" s="7" t="s">
        <v>99</v>
      </c>
      <c r="M2222" s="7" t="s">
        <v>99</v>
      </c>
      <c r="N2222" s="7" t="s">
        <v>99</v>
      </c>
      <c r="O2222" s="7" t="s">
        <v>99</v>
      </c>
      <c r="P2222" s="7">
        <v>2</v>
      </c>
      <c r="Q2222" s="7">
        <v>4</v>
      </c>
      <c r="R2222" s="7">
        <v>1</v>
      </c>
      <c r="S2222" s="7">
        <v>0</v>
      </c>
      <c r="T2222" s="7">
        <v>3</v>
      </c>
      <c r="U2222" s="7">
        <v>0</v>
      </c>
      <c r="V2222" s="7">
        <v>3</v>
      </c>
      <c r="W2222" s="7">
        <v>0</v>
      </c>
      <c r="X2222" s="7">
        <v>1</v>
      </c>
      <c r="Y2222" s="7">
        <v>16</v>
      </c>
      <c r="Z2222" s="109">
        <v>20</v>
      </c>
      <c r="AA2222" s="109">
        <v>7</v>
      </c>
      <c r="AB2222" s="109">
        <v>2</v>
      </c>
      <c r="AC2222" s="111">
        <v>0</v>
      </c>
      <c r="AD2222" s="111">
        <v>0</v>
      </c>
      <c r="AE2222" s="111">
        <v>0</v>
      </c>
      <c r="AF2222" s="109">
        <v>14</v>
      </c>
      <c r="AG2222" s="111">
        <v>0</v>
      </c>
      <c r="AH2222" s="7">
        <v>0</v>
      </c>
    </row>
    <row r="2223" spans="1:34" ht="14.25" customHeight="1">
      <c r="A2223" s="27">
        <v>44348</v>
      </c>
      <c r="B2223" s="7" t="s">
        <v>1763</v>
      </c>
      <c r="C2223" s="7" t="s">
        <v>1865</v>
      </c>
      <c r="D2223" s="7" t="s">
        <v>734</v>
      </c>
      <c r="E2223" s="7" t="s">
        <v>1843</v>
      </c>
      <c r="F2223" s="109">
        <v>74</v>
      </c>
      <c r="G2223" s="109">
        <v>9</v>
      </c>
      <c r="H2223" s="109">
        <v>5</v>
      </c>
      <c r="I2223" s="7" t="s">
        <v>99</v>
      </c>
      <c r="J2223" s="109">
        <v>14</v>
      </c>
      <c r="K2223" s="7" t="s">
        <v>99</v>
      </c>
      <c r="L2223" s="7" t="s">
        <v>99</v>
      </c>
      <c r="M2223" s="7" t="s">
        <v>99</v>
      </c>
      <c r="N2223" s="7" t="s">
        <v>99</v>
      </c>
      <c r="O2223" s="7" t="s">
        <v>99</v>
      </c>
      <c r="P2223" s="7">
        <v>5</v>
      </c>
      <c r="Q2223" s="7">
        <v>4</v>
      </c>
      <c r="R2223" s="7">
        <v>3</v>
      </c>
      <c r="S2223" s="7">
        <v>2</v>
      </c>
      <c r="T2223" s="7">
        <v>1</v>
      </c>
      <c r="U2223" s="7">
        <v>1</v>
      </c>
      <c r="V2223" s="7">
        <v>2</v>
      </c>
      <c r="W2223" s="7">
        <v>4</v>
      </c>
      <c r="X2223" s="7">
        <v>1</v>
      </c>
      <c r="Y2223" s="7">
        <v>4</v>
      </c>
      <c r="Z2223" s="109">
        <v>33</v>
      </c>
      <c r="AA2223" s="7">
        <v>0</v>
      </c>
      <c r="AB2223" s="109">
        <v>2</v>
      </c>
      <c r="AC2223" s="111">
        <v>1</v>
      </c>
      <c r="AD2223" s="109">
        <v>5</v>
      </c>
      <c r="AE2223" s="111">
        <v>0</v>
      </c>
      <c r="AF2223" s="109">
        <v>5</v>
      </c>
      <c r="AG2223" s="111">
        <v>0</v>
      </c>
      <c r="AH2223" s="7">
        <v>0</v>
      </c>
    </row>
    <row r="2224" spans="1:34" ht="14.25" customHeight="1">
      <c r="A2224" s="27">
        <v>44348</v>
      </c>
      <c r="B2224" s="7" t="s">
        <v>1763</v>
      </c>
      <c r="C2224" s="7" t="s">
        <v>1865</v>
      </c>
      <c r="D2224" s="7" t="s">
        <v>734</v>
      </c>
      <c r="E2224" s="7" t="s">
        <v>943</v>
      </c>
      <c r="F2224" s="127">
        <v>1701</v>
      </c>
      <c r="G2224" s="109">
        <v>443</v>
      </c>
      <c r="H2224" s="109">
        <v>158</v>
      </c>
      <c r="I2224" s="7" t="s">
        <v>99</v>
      </c>
      <c r="J2224" s="109">
        <v>545</v>
      </c>
      <c r="K2224" s="7" t="s">
        <v>99</v>
      </c>
      <c r="L2224" s="7" t="s">
        <v>99</v>
      </c>
      <c r="M2224" s="7" t="s">
        <v>99</v>
      </c>
      <c r="N2224" s="7" t="s">
        <v>99</v>
      </c>
      <c r="O2224" s="7" t="s">
        <v>99</v>
      </c>
      <c r="P2224" s="7">
        <v>58</v>
      </c>
      <c r="Q2224" s="7">
        <v>49</v>
      </c>
      <c r="R2224" s="7">
        <v>28</v>
      </c>
      <c r="S2224" s="7">
        <v>21</v>
      </c>
      <c r="T2224" s="7">
        <v>34</v>
      </c>
      <c r="U2224" s="7">
        <v>24</v>
      </c>
      <c r="V2224" s="7">
        <v>32</v>
      </c>
      <c r="W2224" s="7">
        <v>55</v>
      </c>
      <c r="X2224" s="7">
        <v>20</v>
      </c>
      <c r="Y2224" s="7">
        <v>62</v>
      </c>
      <c r="Z2224" s="109">
        <v>472</v>
      </c>
      <c r="AA2224" s="7">
        <v>0</v>
      </c>
      <c r="AB2224" s="109">
        <v>26</v>
      </c>
      <c r="AC2224" s="111">
        <v>3</v>
      </c>
      <c r="AD2224" s="109">
        <v>33</v>
      </c>
      <c r="AE2224" s="111">
        <v>0</v>
      </c>
      <c r="AF2224" s="109">
        <v>21</v>
      </c>
      <c r="AG2224" s="111">
        <v>0</v>
      </c>
      <c r="AH2224" s="7">
        <v>0</v>
      </c>
    </row>
    <row r="2225" spans="1:34" ht="14.25" customHeight="1">
      <c r="A2225" s="27">
        <v>44348</v>
      </c>
      <c r="B2225" s="7" t="s">
        <v>1763</v>
      </c>
      <c r="C2225" s="7" t="s">
        <v>1865</v>
      </c>
      <c r="D2225" s="7" t="s">
        <v>734</v>
      </c>
      <c r="E2225" s="7" t="s">
        <v>1861</v>
      </c>
      <c r="F2225" s="109">
        <v>426</v>
      </c>
      <c r="G2225" s="109">
        <v>96</v>
      </c>
      <c r="H2225" s="109">
        <v>39</v>
      </c>
      <c r="I2225" s="7" t="s">
        <v>99</v>
      </c>
      <c r="J2225" s="109">
        <v>139</v>
      </c>
      <c r="K2225" s="7" t="s">
        <v>99</v>
      </c>
      <c r="L2225" s="7" t="s">
        <v>99</v>
      </c>
      <c r="M2225" s="7" t="s">
        <v>99</v>
      </c>
      <c r="N2225" s="7" t="s">
        <v>99</v>
      </c>
      <c r="O2225" s="7" t="s">
        <v>99</v>
      </c>
      <c r="P2225" s="7">
        <v>11</v>
      </c>
      <c r="Q2225" s="7">
        <v>31</v>
      </c>
      <c r="R2225" s="7">
        <v>5</v>
      </c>
      <c r="S2225" s="7">
        <v>3</v>
      </c>
      <c r="T2225" s="7">
        <v>1</v>
      </c>
      <c r="U2225" s="7">
        <v>3</v>
      </c>
      <c r="V2225" s="7">
        <v>7</v>
      </c>
      <c r="W2225" s="7">
        <v>15</v>
      </c>
      <c r="X2225" s="7">
        <v>7</v>
      </c>
      <c r="Y2225" s="7">
        <v>21</v>
      </c>
      <c r="Z2225" s="109">
        <v>129</v>
      </c>
      <c r="AA2225" s="7">
        <v>0</v>
      </c>
      <c r="AB2225" s="109">
        <v>5</v>
      </c>
      <c r="AC2225" s="111">
        <v>1</v>
      </c>
      <c r="AD2225" s="109">
        <v>14</v>
      </c>
      <c r="AE2225" s="111">
        <v>0</v>
      </c>
      <c r="AF2225" s="109">
        <v>3</v>
      </c>
      <c r="AG2225" s="111">
        <v>0</v>
      </c>
      <c r="AH2225" s="7">
        <v>0</v>
      </c>
    </row>
    <row r="2226" spans="1:34" ht="14.25" customHeight="1">
      <c r="A2226" s="27">
        <v>44348</v>
      </c>
      <c r="B2226" s="7" t="s">
        <v>1763</v>
      </c>
      <c r="C2226" s="7" t="s">
        <v>1865</v>
      </c>
      <c r="D2226" s="7" t="s">
        <v>734</v>
      </c>
      <c r="E2226" s="7" t="s">
        <v>1862</v>
      </c>
      <c r="F2226" s="127">
        <v>1275</v>
      </c>
      <c r="G2226" s="109">
        <v>347</v>
      </c>
      <c r="H2226" s="109">
        <v>119</v>
      </c>
      <c r="I2226" s="7" t="s">
        <v>99</v>
      </c>
      <c r="J2226" s="109">
        <v>406</v>
      </c>
      <c r="K2226" s="7" t="s">
        <v>99</v>
      </c>
      <c r="L2226" s="7" t="s">
        <v>99</v>
      </c>
      <c r="M2226" s="7" t="s">
        <v>99</v>
      </c>
      <c r="N2226" s="7" t="s">
        <v>99</v>
      </c>
      <c r="O2226" s="7" t="s">
        <v>99</v>
      </c>
      <c r="P2226" s="7">
        <v>47</v>
      </c>
      <c r="Q2226" s="7">
        <v>18</v>
      </c>
      <c r="R2226" s="7">
        <v>23</v>
      </c>
      <c r="S2226" s="7">
        <v>18</v>
      </c>
      <c r="T2226" s="7">
        <v>33</v>
      </c>
      <c r="U2226" s="7">
        <v>21</v>
      </c>
      <c r="V2226" s="7">
        <v>25</v>
      </c>
      <c r="W2226" s="7">
        <v>40</v>
      </c>
      <c r="X2226" s="7">
        <v>13</v>
      </c>
      <c r="Y2226" s="7">
        <v>41</v>
      </c>
      <c r="Z2226" s="109">
        <v>343</v>
      </c>
      <c r="AA2226" s="7">
        <v>0</v>
      </c>
      <c r="AB2226" s="109">
        <v>21</v>
      </c>
      <c r="AC2226" s="111">
        <v>2</v>
      </c>
      <c r="AD2226" s="109">
        <v>19</v>
      </c>
      <c r="AE2226" s="111">
        <v>0</v>
      </c>
      <c r="AF2226" s="109">
        <v>18</v>
      </c>
      <c r="AG2226" s="111">
        <v>0</v>
      </c>
      <c r="AH2226" s="7">
        <v>0</v>
      </c>
    </row>
    <row r="2227" spans="1:34" ht="14.25" customHeight="1">
      <c r="A2227" s="27">
        <v>44348</v>
      </c>
      <c r="B2227" s="7" t="s">
        <v>1763</v>
      </c>
      <c r="C2227" s="7" t="s">
        <v>1865</v>
      </c>
      <c r="D2227" s="7" t="s">
        <v>1866</v>
      </c>
      <c r="E2227" s="7" t="s">
        <v>1843</v>
      </c>
      <c r="F2227" s="109">
        <v>23</v>
      </c>
      <c r="G2227" s="133" t="s">
        <v>99</v>
      </c>
      <c r="H2227" s="109">
        <v>1</v>
      </c>
      <c r="I2227" s="7" t="s">
        <v>99</v>
      </c>
      <c r="J2227" s="109">
        <v>3</v>
      </c>
      <c r="K2227" s="7" t="s">
        <v>99</v>
      </c>
      <c r="L2227" s="7" t="s">
        <v>99</v>
      </c>
      <c r="M2227" s="7" t="s">
        <v>99</v>
      </c>
      <c r="N2227" s="7" t="s">
        <v>99</v>
      </c>
      <c r="O2227" s="7" t="s">
        <v>99</v>
      </c>
      <c r="P2227" s="7">
        <v>4</v>
      </c>
      <c r="Q2227" s="7">
        <v>1</v>
      </c>
      <c r="R2227" s="7">
        <v>2</v>
      </c>
      <c r="S2227" s="7">
        <v>1</v>
      </c>
      <c r="T2227" s="7">
        <v>1</v>
      </c>
      <c r="U2227" s="7">
        <v>1</v>
      </c>
      <c r="V2227" s="7">
        <v>1</v>
      </c>
      <c r="W2227" s="7">
        <v>2</v>
      </c>
      <c r="X2227" s="7">
        <v>1</v>
      </c>
      <c r="Y2227" s="7">
        <v>4</v>
      </c>
      <c r="Z2227" s="109">
        <v>15</v>
      </c>
      <c r="AA2227" s="7">
        <v>0</v>
      </c>
      <c r="AB2227" s="109">
        <v>1</v>
      </c>
      <c r="AC2227" s="111">
        <v>0</v>
      </c>
      <c r="AD2227" s="109">
        <v>1</v>
      </c>
      <c r="AE2227" s="111">
        <v>0</v>
      </c>
      <c r="AF2227" s="109">
        <v>2</v>
      </c>
      <c r="AG2227" s="111">
        <v>0</v>
      </c>
      <c r="AH2227" s="7">
        <v>0</v>
      </c>
    </row>
    <row r="2228" spans="1:34" ht="14.25" customHeight="1">
      <c r="A2228" s="27">
        <v>44348</v>
      </c>
      <c r="B2228" s="7" t="s">
        <v>1763</v>
      </c>
      <c r="C2228" s="7" t="s">
        <v>1865</v>
      </c>
      <c r="D2228" s="7" t="s">
        <v>1866</v>
      </c>
      <c r="E2228" s="7" t="s">
        <v>943</v>
      </c>
      <c r="F2228" s="109">
        <v>384</v>
      </c>
      <c r="G2228" s="133" t="s">
        <v>99</v>
      </c>
      <c r="H2228" s="109">
        <v>2</v>
      </c>
      <c r="I2228" s="7" t="s">
        <v>99</v>
      </c>
      <c r="J2228" s="109">
        <v>44</v>
      </c>
      <c r="K2228" s="7" t="s">
        <v>99</v>
      </c>
      <c r="L2228" s="7" t="s">
        <v>99</v>
      </c>
      <c r="M2228" s="7" t="s">
        <v>99</v>
      </c>
      <c r="N2228" s="7" t="s">
        <v>99</v>
      </c>
      <c r="O2228" s="7" t="s">
        <v>99</v>
      </c>
      <c r="P2228" s="7">
        <v>57</v>
      </c>
      <c r="Q2228" s="7">
        <v>20</v>
      </c>
      <c r="R2228" s="7">
        <v>21</v>
      </c>
      <c r="S2228" s="7">
        <v>5</v>
      </c>
      <c r="T2228" s="7">
        <v>34</v>
      </c>
      <c r="U2228" s="7">
        <v>24</v>
      </c>
      <c r="V2228" s="7">
        <v>25</v>
      </c>
      <c r="W2228" s="7">
        <v>18</v>
      </c>
      <c r="X2228" s="7">
        <v>20</v>
      </c>
      <c r="Y2228" s="7">
        <v>62</v>
      </c>
      <c r="Z2228" s="109">
        <v>290</v>
      </c>
      <c r="AA2228" s="7">
        <v>0</v>
      </c>
      <c r="AB2228" s="109">
        <v>21</v>
      </c>
      <c r="AC2228" s="111">
        <v>0</v>
      </c>
      <c r="AD2228" s="109">
        <v>13</v>
      </c>
      <c r="AE2228" s="111">
        <v>0</v>
      </c>
      <c r="AF2228" s="109">
        <v>14</v>
      </c>
      <c r="AG2228" s="111">
        <v>0</v>
      </c>
      <c r="AH2228" s="7">
        <v>0</v>
      </c>
    </row>
    <row r="2229" spans="1:34" ht="14.25" customHeight="1">
      <c r="A2229" s="27">
        <v>44348</v>
      </c>
      <c r="B2229" s="7" t="s">
        <v>1763</v>
      </c>
      <c r="C2229" s="7" t="s">
        <v>1865</v>
      </c>
      <c r="D2229" s="7" t="s">
        <v>1866</v>
      </c>
      <c r="E2229" s="7" t="s">
        <v>1861</v>
      </c>
      <c r="F2229" s="109">
        <v>86</v>
      </c>
      <c r="G2229" s="133" t="s">
        <v>99</v>
      </c>
      <c r="H2229" s="109">
        <v>1</v>
      </c>
      <c r="I2229" s="7" t="s">
        <v>99</v>
      </c>
      <c r="J2229" s="109">
        <v>11</v>
      </c>
      <c r="K2229" s="7" t="s">
        <v>99</v>
      </c>
      <c r="L2229" s="7" t="s">
        <v>99</v>
      </c>
      <c r="M2229" s="7" t="s">
        <v>99</v>
      </c>
      <c r="N2229" s="7" t="s">
        <v>99</v>
      </c>
      <c r="O2229" s="7" t="s">
        <v>99</v>
      </c>
      <c r="P2229" s="7">
        <v>11</v>
      </c>
      <c r="Q2229" s="7">
        <v>11</v>
      </c>
      <c r="R2229" s="7">
        <v>4</v>
      </c>
      <c r="S2229" s="7">
        <v>1</v>
      </c>
      <c r="T2229" s="7">
        <v>1</v>
      </c>
      <c r="U2229" s="7">
        <v>3</v>
      </c>
      <c r="V2229" s="7">
        <v>5</v>
      </c>
      <c r="W2229" s="7">
        <v>3</v>
      </c>
      <c r="X2229" s="7">
        <v>7</v>
      </c>
      <c r="Y2229" s="7">
        <v>21</v>
      </c>
      <c r="Z2229" s="109">
        <v>62</v>
      </c>
      <c r="AA2229" s="7">
        <v>0</v>
      </c>
      <c r="AB2229" s="109">
        <v>5</v>
      </c>
      <c r="AC2229" s="111">
        <v>0</v>
      </c>
      <c r="AD2229" s="109">
        <v>7</v>
      </c>
      <c r="AE2229" s="111">
        <v>0</v>
      </c>
      <c r="AF2229" s="111">
        <v>0</v>
      </c>
      <c r="AG2229" s="111">
        <v>0</v>
      </c>
      <c r="AH2229" s="7">
        <v>0</v>
      </c>
    </row>
    <row r="2230" spans="1:34" ht="14.25" customHeight="1">
      <c r="A2230" s="27">
        <v>44348</v>
      </c>
      <c r="B2230" s="7" t="s">
        <v>1763</v>
      </c>
      <c r="C2230" s="7" t="s">
        <v>1865</v>
      </c>
      <c r="D2230" s="7" t="s">
        <v>1866</v>
      </c>
      <c r="E2230" s="7" t="s">
        <v>1862</v>
      </c>
      <c r="F2230" s="109">
        <v>298</v>
      </c>
      <c r="G2230" s="133" t="s">
        <v>99</v>
      </c>
      <c r="H2230" s="109">
        <v>1</v>
      </c>
      <c r="I2230" s="7" t="s">
        <v>99</v>
      </c>
      <c r="J2230" s="109">
        <v>33</v>
      </c>
      <c r="K2230" s="7" t="s">
        <v>99</v>
      </c>
      <c r="L2230" s="7" t="s">
        <v>99</v>
      </c>
      <c r="M2230" s="7" t="s">
        <v>99</v>
      </c>
      <c r="N2230" s="7" t="s">
        <v>99</v>
      </c>
      <c r="O2230" s="7" t="s">
        <v>99</v>
      </c>
      <c r="P2230" s="7">
        <v>46</v>
      </c>
      <c r="Q2230" s="7">
        <v>9</v>
      </c>
      <c r="R2230" s="7">
        <v>17</v>
      </c>
      <c r="S2230" s="7">
        <v>4</v>
      </c>
      <c r="T2230" s="7">
        <v>33</v>
      </c>
      <c r="U2230" s="7">
        <v>21</v>
      </c>
      <c r="V2230" s="7">
        <v>20</v>
      </c>
      <c r="W2230" s="7">
        <v>15</v>
      </c>
      <c r="X2230" s="7">
        <v>13</v>
      </c>
      <c r="Y2230" s="7">
        <v>41</v>
      </c>
      <c r="Z2230" s="109">
        <v>228</v>
      </c>
      <c r="AA2230" s="7">
        <v>0</v>
      </c>
      <c r="AB2230" s="109">
        <v>16</v>
      </c>
      <c r="AC2230" s="111">
        <v>0</v>
      </c>
      <c r="AD2230" s="109">
        <v>6</v>
      </c>
      <c r="AE2230" s="111">
        <v>0</v>
      </c>
      <c r="AF2230" s="109">
        <v>14</v>
      </c>
      <c r="AG2230" s="111">
        <v>0</v>
      </c>
      <c r="AH2230" s="7">
        <v>0</v>
      </c>
    </row>
    <row r="2231" spans="1:34" ht="14.25" customHeight="1">
      <c r="A2231" s="27">
        <v>44348</v>
      </c>
      <c r="B2231" s="7" t="s">
        <v>1763</v>
      </c>
      <c r="C2231" s="7" t="s">
        <v>1865</v>
      </c>
      <c r="D2231" s="7" t="s">
        <v>1374</v>
      </c>
      <c r="E2231" s="7" t="s">
        <v>1843</v>
      </c>
      <c r="F2231" s="109">
        <v>51</v>
      </c>
      <c r="G2231" s="109">
        <v>9</v>
      </c>
      <c r="H2231" s="109">
        <v>4</v>
      </c>
      <c r="I2231" s="7" t="s">
        <v>99</v>
      </c>
      <c r="J2231" s="109">
        <v>11</v>
      </c>
      <c r="K2231" s="7" t="s">
        <v>99</v>
      </c>
      <c r="L2231" s="7" t="s">
        <v>99</v>
      </c>
      <c r="M2231" s="7" t="s">
        <v>99</v>
      </c>
      <c r="N2231" s="7" t="s">
        <v>99</v>
      </c>
      <c r="O2231" s="7" t="s">
        <v>99</v>
      </c>
      <c r="P2231" s="7">
        <v>1</v>
      </c>
      <c r="Q2231" s="7">
        <v>3</v>
      </c>
      <c r="R2231" s="7">
        <v>1</v>
      </c>
      <c r="S2231" s="7">
        <v>1</v>
      </c>
      <c r="T2231" s="7">
        <v>0</v>
      </c>
      <c r="U2231" s="7">
        <v>0</v>
      </c>
      <c r="V2231" s="7">
        <v>1</v>
      </c>
      <c r="W2231" s="7">
        <v>2</v>
      </c>
      <c r="X2231" s="7">
        <v>0</v>
      </c>
      <c r="Y2231" s="7">
        <v>0</v>
      </c>
      <c r="Z2231" s="109">
        <v>18</v>
      </c>
      <c r="AA2231" s="7">
        <v>0</v>
      </c>
      <c r="AB2231" s="109">
        <v>1</v>
      </c>
      <c r="AC2231" s="111">
        <v>1</v>
      </c>
      <c r="AD2231" s="109">
        <v>4</v>
      </c>
      <c r="AE2231" s="111">
        <v>0</v>
      </c>
      <c r="AF2231" s="109">
        <v>3</v>
      </c>
      <c r="AG2231" s="111">
        <v>0</v>
      </c>
      <c r="AH2231" s="7">
        <v>0</v>
      </c>
    </row>
    <row r="2232" spans="1:34" ht="14.25" customHeight="1">
      <c r="A2232" s="27">
        <v>44348</v>
      </c>
      <c r="B2232" s="7" t="s">
        <v>1763</v>
      </c>
      <c r="C2232" s="7" t="s">
        <v>1865</v>
      </c>
      <c r="D2232" s="7" t="s">
        <v>1374</v>
      </c>
      <c r="E2232" s="7" t="s">
        <v>943</v>
      </c>
      <c r="F2232" s="127">
        <v>1317</v>
      </c>
      <c r="G2232" s="109">
        <v>443</v>
      </c>
      <c r="H2232" s="109">
        <v>156</v>
      </c>
      <c r="I2232" s="7" t="s">
        <v>99</v>
      </c>
      <c r="J2232" s="109">
        <v>501</v>
      </c>
      <c r="K2232" s="7" t="s">
        <v>99</v>
      </c>
      <c r="L2232" s="7" t="s">
        <v>99</v>
      </c>
      <c r="M2232" s="7" t="s">
        <v>99</v>
      </c>
      <c r="N2232" s="7" t="s">
        <v>99</v>
      </c>
      <c r="O2232" s="7" t="s">
        <v>99</v>
      </c>
      <c r="P2232" s="7">
        <v>1</v>
      </c>
      <c r="Q2232" s="7">
        <v>29</v>
      </c>
      <c r="R2232" s="7">
        <v>7</v>
      </c>
      <c r="S2232" s="7">
        <v>16</v>
      </c>
      <c r="T2232" s="7">
        <v>0</v>
      </c>
      <c r="U2232" s="7">
        <v>0</v>
      </c>
      <c r="V2232" s="7">
        <v>7</v>
      </c>
      <c r="W2232" s="7">
        <v>37</v>
      </c>
      <c r="X2232" s="7">
        <v>0</v>
      </c>
      <c r="Y2232" s="7">
        <v>0</v>
      </c>
      <c r="Z2232" s="109">
        <v>182</v>
      </c>
      <c r="AA2232" s="7">
        <v>0</v>
      </c>
      <c r="AB2232" s="109">
        <v>5</v>
      </c>
      <c r="AC2232" s="109">
        <v>3</v>
      </c>
      <c r="AD2232" s="109">
        <v>20</v>
      </c>
      <c r="AE2232" s="111">
        <v>0</v>
      </c>
      <c r="AF2232" s="109">
        <v>7</v>
      </c>
      <c r="AG2232" s="111">
        <v>0</v>
      </c>
      <c r="AH2232" s="7">
        <v>0</v>
      </c>
    </row>
    <row r="2233" spans="1:34" ht="14.25" customHeight="1">
      <c r="A2233" s="27">
        <v>44348</v>
      </c>
      <c r="B2233" s="7" t="s">
        <v>1763</v>
      </c>
      <c r="C2233" s="7" t="s">
        <v>1865</v>
      </c>
      <c r="D2233" s="7" t="s">
        <v>1374</v>
      </c>
      <c r="E2233" s="7" t="s">
        <v>1861</v>
      </c>
      <c r="F2233" s="109">
        <v>340</v>
      </c>
      <c r="G2233" s="109">
        <v>96</v>
      </c>
      <c r="H2233" s="109">
        <v>38</v>
      </c>
      <c r="I2233" s="7" t="s">
        <v>99</v>
      </c>
      <c r="J2233" s="109">
        <v>128</v>
      </c>
      <c r="K2233" s="7" t="s">
        <v>99</v>
      </c>
      <c r="L2233" s="7" t="s">
        <v>99</v>
      </c>
      <c r="M2233" s="7" t="s">
        <v>99</v>
      </c>
      <c r="N2233" s="7" t="s">
        <v>99</v>
      </c>
      <c r="O2233" s="7" t="s">
        <v>99</v>
      </c>
      <c r="P2233" s="7">
        <v>0</v>
      </c>
      <c r="Q2233" s="7">
        <v>20</v>
      </c>
      <c r="R2233" s="7">
        <v>1</v>
      </c>
      <c r="S2233" s="7">
        <v>2</v>
      </c>
      <c r="T2233" s="7">
        <v>0</v>
      </c>
      <c r="U2233" s="7">
        <v>0</v>
      </c>
      <c r="V2233" s="7">
        <v>2</v>
      </c>
      <c r="W2233" s="7">
        <v>12</v>
      </c>
      <c r="X2233" s="7">
        <v>0</v>
      </c>
      <c r="Y2233" s="7">
        <v>0</v>
      </c>
      <c r="Z2233" s="109">
        <v>67</v>
      </c>
      <c r="AA2233" s="7">
        <v>0</v>
      </c>
      <c r="AB2233" s="111">
        <v>0</v>
      </c>
      <c r="AC2233" s="109">
        <v>1</v>
      </c>
      <c r="AD2233" s="109">
        <v>7</v>
      </c>
      <c r="AE2233" s="111">
        <v>0</v>
      </c>
      <c r="AF2233" s="109">
        <v>3</v>
      </c>
      <c r="AG2233" s="111">
        <v>0</v>
      </c>
      <c r="AH2233" s="7">
        <v>0</v>
      </c>
    </row>
    <row r="2234" spans="1:34" ht="14.25" customHeight="1">
      <c r="A2234" s="27">
        <v>44348</v>
      </c>
      <c r="B2234" s="7" t="s">
        <v>1763</v>
      </c>
      <c r="C2234" s="7" t="s">
        <v>1865</v>
      </c>
      <c r="D2234" s="7" t="s">
        <v>1374</v>
      </c>
      <c r="E2234" s="7" t="s">
        <v>1862</v>
      </c>
      <c r="F2234" s="109">
        <v>977</v>
      </c>
      <c r="G2234" s="109">
        <v>347</v>
      </c>
      <c r="H2234" s="109">
        <v>118</v>
      </c>
      <c r="I2234" s="7" t="s">
        <v>99</v>
      </c>
      <c r="J2234" s="109">
        <v>373</v>
      </c>
      <c r="K2234" s="7" t="s">
        <v>99</v>
      </c>
      <c r="L2234" s="7" t="s">
        <v>99</v>
      </c>
      <c r="M2234" s="7" t="s">
        <v>99</v>
      </c>
      <c r="N2234" s="7" t="s">
        <v>99</v>
      </c>
      <c r="O2234" s="7" t="s">
        <v>99</v>
      </c>
      <c r="P2234" s="7">
        <v>1</v>
      </c>
      <c r="Q2234" s="7">
        <v>9</v>
      </c>
      <c r="R2234" s="7">
        <v>6</v>
      </c>
      <c r="S2234" s="7">
        <v>14</v>
      </c>
      <c r="T2234" s="7">
        <v>0</v>
      </c>
      <c r="U2234" s="7">
        <v>0</v>
      </c>
      <c r="V2234" s="7">
        <v>5</v>
      </c>
      <c r="W2234" s="7">
        <v>25</v>
      </c>
      <c r="X2234" s="7">
        <v>0</v>
      </c>
      <c r="Y2234" s="7">
        <v>0</v>
      </c>
      <c r="Z2234" s="109">
        <v>115</v>
      </c>
      <c r="AA2234" s="7">
        <v>0</v>
      </c>
      <c r="AB2234" s="109">
        <v>5</v>
      </c>
      <c r="AC2234" s="109">
        <v>2</v>
      </c>
      <c r="AD2234" s="109">
        <v>13</v>
      </c>
      <c r="AE2234" s="111">
        <v>0</v>
      </c>
      <c r="AF2234" s="109">
        <v>4</v>
      </c>
      <c r="AG2234" s="111">
        <v>0</v>
      </c>
      <c r="AH2234" s="7">
        <v>0</v>
      </c>
    </row>
    <row r="2235" spans="1:34" ht="14.25" customHeight="1">
      <c r="A2235" s="27">
        <v>44348</v>
      </c>
      <c r="B2235" s="7" t="s">
        <v>1763</v>
      </c>
      <c r="C2235" s="7" t="s">
        <v>405</v>
      </c>
      <c r="D2235" s="7" t="s">
        <v>734</v>
      </c>
      <c r="E2235" s="7" t="s">
        <v>1843</v>
      </c>
      <c r="F2235" s="7">
        <v>0</v>
      </c>
      <c r="G2235" s="7">
        <v>0</v>
      </c>
      <c r="H2235" s="7">
        <v>0</v>
      </c>
      <c r="I2235" s="7" t="s">
        <v>99</v>
      </c>
      <c r="J2235" s="7">
        <v>1</v>
      </c>
      <c r="K2235" s="7" t="s">
        <v>99</v>
      </c>
      <c r="L2235" s="7" t="s">
        <v>99</v>
      </c>
      <c r="M2235" s="7" t="s">
        <v>99</v>
      </c>
      <c r="N2235" s="7" t="s">
        <v>99</v>
      </c>
      <c r="O2235" s="7" t="s">
        <v>99</v>
      </c>
      <c r="P2235" s="7">
        <v>0</v>
      </c>
      <c r="Q2235" s="7">
        <v>0</v>
      </c>
      <c r="R2235" s="7">
        <v>0</v>
      </c>
      <c r="S2235" s="7">
        <v>0</v>
      </c>
      <c r="T2235" s="7">
        <v>1</v>
      </c>
      <c r="U2235" s="7">
        <v>2</v>
      </c>
      <c r="V2235" s="7">
        <v>0</v>
      </c>
      <c r="W2235" s="7">
        <v>1</v>
      </c>
      <c r="X2235" s="7">
        <v>0</v>
      </c>
      <c r="Y2235" s="7">
        <v>1</v>
      </c>
      <c r="Z2235" s="7">
        <v>0</v>
      </c>
      <c r="AA2235" s="7">
        <v>0</v>
      </c>
      <c r="AB2235" s="7">
        <v>0</v>
      </c>
      <c r="AC2235" s="7">
        <v>0</v>
      </c>
      <c r="AD2235" s="7">
        <v>0</v>
      </c>
      <c r="AE2235" s="7">
        <v>0</v>
      </c>
      <c r="AF2235" s="7">
        <v>0</v>
      </c>
      <c r="AG2235" s="7">
        <v>0</v>
      </c>
      <c r="AH2235" s="7">
        <v>0</v>
      </c>
    </row>
    <row r="2236" spans="1:34" ht="14.25" customHeight="1">
      <c r="A2236" s="27">
        <v>44348</v>
      </c>
      <c r="B2236" s="7" t="s">
        <v>1763</v>
      </c>
      <c r="C2236" s="7" t="s">
        <v>405</v>
      </c>
      <c r="D2236" s="7" t="s">
        <v>734</v>
      </c>
      <c r="E2236" s="7" t="s">
        <v>943</v>
      </c>
      <c r="F2236" s="7">
        <v>0</v>
      </c>
      <c r="G2236" s="7">
        <v>0</v>
      </c>
      <c r="H2236" s="7">
        <v>0</v>
      </c>
      <c r="I2236" s="7" t="s">
        <v>99</v>
      </c>
      <c r="J2236" s="7">
        <v>7</v>
      </c>
      <c r="K2236" s="7" t="s">
        <v>99</v>
      </c>
      <c r="L2236" s="7" t="s">
        <v>99</v>
      </c>
      <c r="M2236" s="7" t="s">
        <v>99</v>
      </c>
      <c r="N2236" s="7" t="s">
        <v>99</v>
      </c>
      <c r="O2236" s="7" t="s">
        <v>99</v>
      </c>
      <c r="P2236" s="7">
        <v>0</v>
      </c>
      <c r="Q2236" s="7">
        <v>0</v>
      </c>
      <c r="R2236" s="7">
        <v>0</v>
      </c>
      <c r="S2236" s="7">
        <v>0</v>
      </c>
      <c r="T2236" s="7">
        <v>9</v>
      </c>
      <c r="U2236" s="7">
        <v>14</v>
      </c>
      <c r="V2236" s="7">
        <v>0</v>
      </c>
      <c r="W2236" s="7">
        <v>8</v>
      </c>
      <c r="X2236" s="7">
        <v>0</v>
      </c>
      <c r="Y2236" s="7">
        <v>3</v>
      </c>
      <c r="Z2236" s="7">
        <v>0</v>
      </c>
      <c r="AA2236" s="7">
        <v>0</v>
      </c>
      <c r="AB2236" s="7">
        <v>0</v>
      </c>
      <c r="AC2236" s="7">
        <v>0</v>
      </c>
      <c r="AD2236" s="7">
        <v>0</v>
      </c>
      <c r="AE2236" s="7">
        <v>0</v>
      </c>
      <c r="AF2236" s="7">
        <v>0</v>
      </c>
      <c r="AG2236" s="7">
        <v>0</v>
      </c>
      <c r="AH2236" s="7">
        <v>0</v>
      </c>
    </row>
    <row r="2237" spans="1:34" ht="14.25" customHeight="1">
      <c r="A2237" s="27">
        <v>44348</v>
      </c>
      <c r="B2237" s="7" t="s">
        <v>1763</v>
      </c>
      <c r="C2237" s="7" t="s">
        <v>405</v>
      </c>
      <c r="D2237" s="7" t="s">
        <v>734</v>
      </c>
      <c r="E2237" s="7" t="s">
        <v>1861</v>
      </c>
      <c r="F2237" s="7">
        <v>0</v>
      </c>
      <c r="G2237" s="7">
        <v>0</v>
      </c>
      <c r="H2237" s="7">
        <v>0</v>
      </c>
      <c r="I2237" s="7" t="s">
        <v>99</v>
      </c>
      <c r="J2237" s="7">
        <v>0</v>
      </c>
      <c r="K2237" s="7" t="s">
        <v>99</v>
      </c>
      <c r="L2237" s="7" t="s">
        <v>99</v>
      </c>
      <c r="M2237" s="7" t="s">
        <v>99</v>
      </c>
      <c r="N2237" s="7" t="s">
        <v>99</v>
      </c>
      <c r="O2237" s="7" t="s">
        <v>99</v>
      </c>
      <c r="P2237" s="7">
        <v>0</v>
      </c>
      <c r="Q2237" s="7">
        <v>0</v>
      </c>
      <c r="R2237" s="7">
        <v>0</v>
      </c>
      <c r="S2237" s="7">
        <v>0</v>
      </c>
      <c r="T2237" s="7">
        <v>2</v>
      </c>
      <c r="U2237" s="7">
        <v>1</v>
      </c>
      <c r="V2237" s="7">
        <v>0</v>
      </c>
      <c r="W2237" s="7">
        <v>1</v>
      </c>
      <c r="X2237" s="7">
        <v>0</v>
      </c>
      <c r="Y2237" s="7">
        <v>1</v>
      </c>
      <c r="Z2237" s="7">
        <v>0</v>
      </c>
      <c r="AA2237" s="7">
        <v>0</v>
      </c>
      <c r="AB2237" s="7">
        <v>0</v>
      </c>
      <c r="AC2237" s="7">
        <v>0</v>
      </c>
      <c r="AD2237" s="7">
        <v>0</v>
      </c>
      <c r="AE2237" s="7">
        <v>0</v>
      </c>
      <c r="AF2237" s="7">
        <v>0</v>
      </c>
      <c r="AG2237" s="7">
        <v>0</v>
      </c>
      <c r="AH2237" s="7">
        <v>0</v>
      </c>
    </row>
    <row r="2238" spans="1:34" ht="14.25" customHeight="1">
      <c r="A2238" s="27">
        <v>44348</v>
      </c>
      <c r="B2238" s="7" t="s">
        <v>1763</v>
      </c>
      <c r="C2238" s="7" t="s">
        <v>405</v>
      </c>
      <c r="D2238" s="7" t="s">
        <v>734</v>
      </c>
      <c r="E2238" s="7" t="s">
        <v>1862</v>
      </c>
      <c r="F2238" s="7">
        <v>0</v>
      </c>
      <c r="G2238" s="7">
        <v>0</v>
      </c>
      <c r="H2238" s="7">
        <v>0</v>
      </c>
      <c r="I2238" s="7" t="s">
        <v>99</v>
      </c>
      <c r="J2238" s="7">
        <v>7</v>
      </c>
      <c r="K2238" s="7" t="s">
        <v>99</v>
      </c>
      <c r="L2238" s="7" t="s">
        <v>99</v>
      </c>
      <c r="M2238" s="7" t="s">
        <v>99</v>
      </c>
      <c r="N2238" s="7" t="s">
        <v>99</v>
      </c>
      <c r="O2238" s="7" t="s">
        <v>99</v>
      </c>
      <c r="P2238" s="7">
        <v>0</v>
      </c>
      <c r="Q2238" s="7">
        <v>0</v>
      </c>
      <c r="R2238" s="7">
        <v>0</v>
      </c>
      <c r="S2238" s="7">
        <v>0</v>
      </c>
      <c r="T2238" s="7">
        <v>7</v>
      </c>
      <c r="U2238" s="7">
        <v>13</v>
      </c>
      <c r="V2238" s="7">
        <v>0</v>
      </c>
      <c r="W2238" s="7">
        <v>7</v>
      </c>
      <c r="X2238" s="7">
        <v>0</v>
      </c>
      <c r="Y2238" s="7">
        <v>2</v>
      </c>
      <c r="Z2238" s="7">
        <v>0</v>
      </c>
      <c r="AA2238" s="7">
        <v>0</v>
      </c>
      <c r="AB2238" s="7">
        <v>0</v>
      </c>
      <c r="AC2238" s="7">
        <v>0</v>
      </c>
      <c r="AD2238" s="7">
        <v>0</v>
      </c>
      <c r="AE2238" s="7">
        <v>0</v>
      </c>
      <c r="AF2238" s="7">
        <v>0</v>
      </c>
      <c r="AG2238" s="7">
        <v>0</v>
      </c>
      <c r="AH2238" s="7">
        <v>0</v>
      </c>
    </row>
    <row r="2239" spans="1:34">
      <c r="A2239" s="27">
        <v>44348</v>
      </c>
      <c r="B2239" s="7" t="s">
        <v>1764</v>
      </c>
      <c r="C2239" s="7" t="s">
        <v>1151</v>
      </c>
      <c r="D2239" s="7" t="s">
        <v>734</v>
      </c>
      <c r="E2239" s="7" t="s">
        <v>1843</v>
      </c>
      <c r="F2239" s="109">
        <v>5</v>
      </c>
      <c r="G2239" s="7">
        <v>0</v>
      </c>
      <c r="H2239" s="7">
        <v>0</v>
      </c>
      <c r="I2239" s="7" t="s">
        <v>99</v>
      </c>
      <c r="J2239" s="109">
        <v>1</v>
      </c>
      <c r="K2239" s="7" t="s">
        <v>99</v>
      </c>
      <c r="L2239" s="7" t="s">
        <v>99</v>
      </c>
      <c r="M2239" s="7" t="s">
        <v>99</v>
      </c>
      <c r="N2239" s="7" t="s">
        <v>99</v>
      </c>
      <c r="O2239" s="7" t="s">
        <v>99</v>
      </c>
      <c r="P2239" s="7">
        <v>0</v>
      </c>
      <c r="Q2239" s="7">
        <v>0</v>
      </c>
      <c r="R2239" s="7">
        <v>3</v>
      </c>
      <c r="S2239" s="7">
        <v>0</v>
      </c>
      <c r="T2239" s="7">
        <v>0</v>
      </c>
      <c r="U2239" s="7">
        <v>0</v>
      </c>
      <c r="V2239" s="7">
        <v>0</v>
      </c>
      <c r="W2239" s="7">
        <v>0</v>
      </c>
      <c r="X2239" s="7">
        <v>0</v>
      </c>
      <c r="Y2239" s="7">
        <v>0</v>
      </c>
      <c r="Z2239" s="109">
        <v>3</v>
      </c>
      <c r="AA2239" s="109">
        <v>1</v>
      </c>
      <c r="AB2239" s="7">
        <v>0</v>
      </c>
      <c r="AC2239" s="7">
        <v>0</v>
      </c>
      <c r="AD2239" s="7">
        <v>0</v>
      </c>
      <c r="AE2239" s="7">
        <v>0</v>
      </c>
      <c r="AF2239" s="7">
        <v>0</v>
      </c>
      <c r="AG2239" s="7">
        <v>0</v>
      </c>
      <c r="AH2239" s="7">
        <v>0</v>
      </c>
    </row>
    <row r="2240" spans="1:34">
      <c r="A2240" s="27">
        <v>44348</v>
      </c>
      <c r="B2240" s="7" t="s">
        <v>1764</v>
      </c>
      <c r="C2240" s="7" t="s">
        <v>1151</v>
      </c>
      <c r="D2240" s="7" t="s">
        <v>734</v>
      </c>
      <c r="E2240" s="7" t="s">
        <v>943</v>
      </c>
      <c r="F2240" s="109">
        <v>151</v>
      </c>
      <c r="G2240" s="7">
        <v>0</v>
      </c>
      <c r="H2240" s="7">
        <v>0</v>
      </c>
      <c r="I2240" s="7" t="s">
        <v>99</v>
      </c>
      <c r="J2240" s="109">
        <v>10</v>
      </c>
      <c r="K2240" s="7" t="s">
        <v>99</v>
      </c>
      <c r="L2240" s="7" t="s">
        <v>99</v>
      </c>
      <c r="M2240" s="7" t="s">
        <v>99</v>
      </c>
      <c r="N2240" s="7" t="s">
        <v>99</v>
      </c>
      <c r="O2240" s="7" t="s">
        <v>99</v>
      </c>
      <c r="P2240" s="7">
        <v>0</v>
      </c>
      <c r="Q2240" s="7">
        <v>0</v>
      </c>
      <c r="R2240" s="7">
        <v>117</v>
      </c>
      <c r="S2240" s="7">
        <v>0</v>
      </c>
      <c r="T2240" s="7">
        <v>0</v>
      </c>
      <c r="U2240" s="7">
        <v>0</v>
      </c>
      <c r="V2240" s="7">
        <v>0</v>
      </c>
      <c r="W2240" s="7">
        <v>0</v>
      </c>
      <c r="X2240" s="7">
        <v>0</v>
      </c>
      <c r="Y2240" s="7">
        <v>0</v>
      </c>
      <c r="Z2240" s="109">
        <v>110</v>
      </c>
      <c r="AA2240" s="109">
        <v>31</v>
      </c>
      <c r="AB2240" s="7">
        <v>0</v>
      </c>
      <c r="AC2240" s="7">
        <v>0</v>
      </c>
      <c r="AD2240" s="7">
        <v>0</v>
      </c>
      <c r="AE2240" s="7">
        <v>0</v>
      </c>
      <c r="AF2240" s="7">
        <v>0</v>
      </c>
      <c r="AG2240" s="7">
        <v>0</v>
      </c>
      <c r="AH2240" s="7">
        <v>0</v>
      </c>
    </row>
    <row r="2241" spans="1:34">
      <c r="A2241" s="27">
        <v>44348</v>
      </c>
      <c r="B2241" s="7" t="s">
        <v>1764</v>
      </c>
      <c r="C2241" s="7" t="s">
        <v>1151</v>
      </c>
      <c r="D2241" s="7" t="s">
        <v>734</v>
      </c>
      <c r="E2241" s="7" t="s">
        <v>1861</v>
      </c>
      <c r="F2241" s="109">
        <v>95</v>
      </c>
      <c r="G2241" s="7">
        <v>0</v>
      </c>
      <c r="H2241" s="7">
        <v>0</v>
      </c>
      <c r="I2241" s="7" t="s">
        <v>99</v>
      </c>
      <c r="J2241" s="109">
        <v>4</v>
      </c>
      <c r="K2241" s="7" t="s">
        <v>99</v>
      </c>
      <c r="L2241" s="7" t="s">
        <v>99</v>
      </c>
      <c r="M2241" s="7" t="s">
        <v>99</v>
      </c>
      <c r="N2241" s="7" t="s">
        <v>99</v>
      </c>
      <c r="O2241" s="7" t="s">
        <v>99</v>
      </c>
      <c r="P2241" s="7">
        <v>0</v>
      </c>
      <c r="Q2241" s="7">
        <v>0</v>
      </c>
      <c r="R2241" s="7">
        <v>77</v>
      </c>
      <c r="S2241" s="7">
        <v>0</v>
      </c>
      <c r="T2241" s="7">
        <v>0</v>
      </c>
      <c r="U2241" s="7">
        <v>0</v>
      </c>
      <c r="V2241" s="7">
        <v>0</v>
      </c>
      <c r="W2241" s="7">
        <v>0</v>
      </c>
      <c r="X2241" s="7">
        <v>0</v>
      </c>
      <c r="Y2241" s="7">
        <v>0</v>
      </c>
      <c r="Z2241" s="109">
        <v>78</v>
      </c>
      <c r="AA2241" s="109">
        <v>13</v>
      </c>
      <c r="AB2241" s="7">
        <v>0</v>
      </c>
      <c r="AC2241" s="7">
        <v>0</v>
      </c>
      <c r="AD2241" s="7">
        <v>0</v>
      </c>
      <c r="AE2241" s="7">
        <v>0</v>
      </c>
      <c r="AF2241" s="7">
        <v>0</v>
      </c>
      <c r="AG2241" s="7">
        <v>0</v>
      </c>
      <c r="AH2241" s="7">
        <v>0</v>
      </c>
    </row>
    <row r="2242" spans="1:34">
      <c r="A2242" s="27">
        <v>44348</v>
      </c>
      <c r="B2242" s="7" t="s">
        <v>1764</v>
      </c>
      <c r="C2242" s="7" t="s">
        <v>1151</v>
      </c>
      <c r="D2242" s="7" t="s">
        <v>734</v>
      </c>
      <c r="E2242" s="7" t="s">
        <v>1862</v>
      </c>
      <c r="F2242" s="109">
        <v>56</v>
      </c>
      <c r="G2242" s="7">
        <v>0</v>
      </c>
      <c r="H2242" s="7">
        <v>0</v>
      </c>
      <c r="I2242" s="7" t="s">
        <v>99</v>
      </c>
      <c r="J2242" s="109">
        <v>6</v>
      </c>
      <c r="K2242" s="7" t="s">
        <v>99</v>
      </c>
      <c r="L2242" s="7" t="s">
        <v>99</v>
      </c>
      <c r="M2242" s="7" t="s">
        <v>99</v>
      </c>
      <c r="N2242" s="7" t="s">
        <v>99</v>
      </c>
      <c r="O2242" s="7" t="s">
        <v>99</v>
      </c>
      <c r="P2242" s="7">
        <v>0</v>
      </c>
      <c r="Q2242" s="7">
        <v>0</v>
      </c>
      <c r="R2242" s="7">
        <v>40</v>
      </c>
      <c r="S2242" s="7">
        <v>0</v>
      </c>
      <c r="T2242" s="7">
        <v>0</v>
      </c>
      <c r="U2242" s="7">
        <v>0</v>
      </c>
      <c r="V2242" s="7">
        <v>0</v>
      </c>
      <c r="W2242" s="7">
        <v>0</v>
      </c>
      <c r="X2242" s="7">
        <v>0</v>
      </c>
      <c r="Y2242" s="7">
        <v>0</v>
      </c>
      <c r="Z2242" s="109">
        <v>32</v>
      </c>
      <c r="AA2242" s="109">
        <v>18</v>
      </c>
      <c r="AB2242" s="7">
        <v>0</v>
      </c>
      <c r="AC2242" s="7">
        <v>0</v>
      </c>
      <c r="AD2242" s="7">
        <v>0</v>
      </c>
      <c r="AE2242" s="7">
        <v>0</v>
      </c>
      <c r="AF2242" s="7">
        <v>0</v>
      </c>
      <c r="AG2242" s="7">
        <v>0</v>
      </c>
      <c r="AH2242" s="7">
        <v>0</v>
      </c>
    </row>
    <row r="2243" spans="1:34" ht="14.25" customHeight="1">
      <c r="A2243" s="27">
        <v>44348</v>
      </c>
      <c r="B2243" s="7" t="s">
        <v>1764</v>
      </c>
      <c r="C2243" s="7" t="s">
        <v>1863</v>
      </c>
      <c r="D2243" s="7" t="s">
        <v>734</v>
      </c>
      <c r="E2243" s="7" t="s">
        <v>1843</v>
      </c>
      <c r="F2243" s="7">
        <v>0</v>
      </c>
      <c r="G2243" s="7">
        <v>0</v>
      </c>
      <c r="H2243" s="7">
        <v>0</v>
      </c>
      <c r="I2243" s="7">
        <v>0</v>
      </c>
      <c r="J2243" s="7">
        <v>0</v>
      </c>
      <c r="K2243" s="7">
        <v>0</v>
      </c>
      <c r="L2243" s="7">
        <v>0</v>
      </c>
      <c r="M2243" s="7">
        <v>0</v>
      </c>
      <c r="N2243" s="7">
        <v>0</v>
      </c>
      <c r="O2243" s="7">
        <v>0</v>
      </c>
      <c r="P2243" s="7">
        <v>0</v>
      </c>
      <c r="Q2243" s="7">
        <v>0</v>
      </c>
      <c r="R2243" s="7">
        <v>0</v>
      </c>
      <c r="S2243" s="7">
        <v>0</v>
      </c>
      <c r="T2243" s="7">
        <v>0</v>
      </c>
      <c r="U2243" s="7">
        <v>0</v>
      </c>
      <c r="V2243" s="7">
        <v>0</v>
      </c>
      <c r="W2243" s="7">
        <v>0</v>
      </c>
      <c r="X2243" s="7">
        <v>0</v>
      </c>
      <c r="Y2243" s="7">
        <v>0</v>
      </c>
      <c r="Z2243" s="7">
        <v>0</v>
      </c>
      <c r="AA2243" s="111">
        <v>0</v>
      </c>
      <c r="AB2243" s="7">
        <v>0</v>
      </c>
      <c r="AC2243" s="7">
        <v>0</v>
      </c>
      <c r="AD2243" s="7">
        <v>0</v>
      </c>
      <c r="AE2243" s="7">
        <v>0</v>
      </c>
      <c r="AF2243" s="7">
        <v>0</v>
      </c>
      <c r="AG2243" s="7">
        <v>0</v>
      </c>
      <c r="AH2243" s="7">
        <v>0</v>
      </c>
    </row>
    <row r="2244" spans="1:34" ht="14.25" customHeight="1">
      <c r="A2244" s="27">
        <v>44348</v>
      </c>
      <c r="B2244" s="7" t="s">
        <v>1764</v>
      </c>
      <c r="C2244" s="7" t="s">
        <v>1863</v>
      </c>
      <c r="D2244" s="7" t="s">
        <v>734</v>
      </c>
      <c r="E2244" s="7" t="s">
        <v>943</v>
      </c>
      <c r="F2244" s="7">
        <v>0</v>
      </c>
      <c r="G2244" s="7">
        <v>0</v>
      </c>
      <c r="H2244" s="7">
        <v>0</v>
      </c>
      <c r="I2244" s="7">
        <v>0</v>
      </c>
      <c r="J2244" s="7">
        <v>0</v>
      </c>
      <c r="K2244" s="7">
        <v>0</v>
      </c>
      <c r="L2244" s="7">
        <v>0</v>
      </c>
      <c r="M2244" s="7">
        <v>0</v>
      </c>
      <c r="N2244" s="7">
        <v>0</v>
      </c>
      <c r="O2244" s="7">
        <v>0</v>
      </c>
      <c r="P2244" s="7">
        <v>0</v>
      </c>
      <c r="Q2244" s="7">
        <v>0</v>
      </c>
      <c r="R2244" s="7">
        <v>0</v>
      </c>
      <c r="S2244" s="7">
        <v>0</v>
      </c>
      <c r="T2244" s="7">
        <v>0</v>
      </c>
      <c r="U2244" s="7">
        <v>0</v>
      </c>
      <c r="V2244" s="7">
        <v>0</v>
      </c>
      <c r="W2244" s="7">
        <v>0</v>
      </c>
      <c r="X2244" s="7">
        <v>0</v>
      </c>
      <c r="Y2244" s="7">
        <v>0</v>
      </c>
      <c r="Z2244" s="7">
        <v>0</v>
      </c>
      <c r="AA2244" s="111">
        <v>0</v>
      </c>
      <c r="AB2244" s="7">
        <v>0</v>
      </c>
      <c r="AC2244" s="7">
        <v>0</v>
      </c>
      <c r="AD2244" s="7">
        <v>0</v>
      </c>
      <c r="AE2244" s="7">
        <v>0</v>
      </c>
      <c r="AF2244" s="7">
        <v>0</v>
      </c>
      <c r="AG2244" s="7">
        <v>0</v>
      </c>
      <c r="AH2244" s="7">
        <v>0</v>
      </c>
    </row>
    <row r="2245" spans="1:34" ht="14.25" customHeight="1">
      <c r="A2245" s="27">
        <v>44348</v>
      </c>
      <c r="B2245" s="7" t="s">
        <v>1764</v>
      </c>
      <c r="C2245" s="7" t="s">
        <v>1863</v>
      </c>
      <c r="D2245" s="7" t="s">
        <v>734</v>
      </c>
      <c r="E2245" s="7" t="s">
        <v>1861</v>
      </c>
      <c r="F2245" s="7">
        <v>0</v>
      </c>
      <c r="G2245" s="7">
        <v>0</v>
      </c>
      <c r="H2245" s="7">
        <v>0</v>
      </c>
      <c r="I2245" s="7">
        <v>0</v>
      </c>
      <c r="J2245" s="7">
        <v>0</v>
      </c>
      <c r="K2245" s="7">
        <v>0</v>
      </c>
      <c r="L2245" s="7">
        <v>0</v>
      </c>
      <c r="M2245" s="7">
        <v>0</v>
      </c>
      <c r="N2245" s="7">
        <v>0</v>
      </c>
      <c r="O2245" s="7">
        <v>0</v>
      </c>
      <c r="P2245" s="7">
        <v>0</v>
      </c>
      <c r="Q2245" s="7">
        <v>0</v>
      </c>
      <c r="R2245" s="7">
        <v>0</v>
      </c>
      <c r="S2245" s="7">
        <v>0</v>
      </c>
      <c r="T2245" s="7">
        <v>0</v>
      </c>
      <c r="U2245" s="7">
        <v>0</v>
      </c>
      <c r="V2245" s="7">
        <v>0</v>
      </c>
      <c r="W2245" s="7">
        <v>0</v>
      </c>
      <c r="X2245" s="7">
        <v>0</v>
      </c>
      <c r="Y2245" s="7">
        <v>0</v>
      </c>
      <c r="Z2245" s="7">
        <v>0</v>
      </c>
      <c r="AA2245" s="111">
        <v>0</v>
      </c>
      <c r="AB2245" s="7">
        <v>0</v>
      </c>
      <c r="AC2245" s="7">
        <v>0</v>
      </c>
      <c r="AD2245" s="7">
        <v>0</v>
      </c>
      <c r="AE2245" s="7">
        <v>0</v>
      </c>
      <c r="AF2245" s="7">
        <v>0</v>
      </c>
      <c r="AG2245" s="7">
        <v>0</v>
      </c>
      <c r="AH2245" s="7">
        <v>0</v>
      </c>
    </row>
    <row r="2246" spans="1:34" ht="14.25" customHeight="1">
      <c r="A2246" s="27">
        <v>44348</v>
      </c>
      <c r="B2246" s="7" t="s">
        <v>1764</v>
      </c>
      <c r="C2246" s="7" t="s">
        <v>1863</v>
      </c>
      <c r="D2246" s="7" t="s">
        <v>734</v>
      </c>
      <c r="E2246" s="7" t="s">
        <v>1862</v>
      </c>
      <c r="F2246" s="7">
        <v>0</v>
      </c>
      <c r="G2246" s="7">
        <v>0</v>
      </c>
      <c r="H2246" s="7">
        <v>0</v>
      </c>
      <c r="I2246" s="7">
        <v>0</v>
      </c>
      <c r="J2246" s="7">
        <v>0</v>
      </c>
      <c r="K2246" s="7">
        <v>0</v>
      </c>
      <c r="L2246" s="7">
        <v>0</v>
      </c>
      <c r="M2246" s="7">
        <v>0</v>
      </c>
      <c r="N2246" s="7">
        <v>0</v>
      </c>
      <c r="O2246" s="7">
        <v>0</v>
      </c>
      <c r="P2246" s="7">
        <v>0</v>
      </c>
      <c r="Q2246" s="7">
        <v>0</v>
      </c>
      <c r="R2246" s="7">
        <v>0</v>
      </c>
      <c r="S2246" s="7">
        <v>0</v>
      </c>
      <c r="T2246" s="7">
        <v>0</v>
      </c>
      <c r="U2246" s="7">
        <v>0</v>
      </c>
      <c r="V2246" s="7">
        <v>0</v>
      </c>
      <c r="W2246" s="7">
        <v>0</v>
      </c>
      <c r="X2246" s="7">
        <v>0</v>
      </c>
      <c r="Y2246" s="7">
        <v>0</v>
      </c>
      <c r="Z2246" s="7">
        <v>0</v>
      </c>
      <c r="AA2246" s="111">
        <v>0</v>
      </c>
      <c r="AB2246" s="7">
        <v>0</v>
      </c>
      <c r="AC2246" s="7">
        <v>0</v>
      </c>
      <c r="AD2246" s="7">
        <v>0</v>
      </c>
      <c r="AE2246" s="7">
        <v>0</v>
      </c>
      <c r="AF2246" s="7">
        <v>0</v>
      </c>
      <c r="AG2246" s="7">
        <v>0</v>
      </c>
      <c r="AH2246" s="7">
        <v>0</v>
      </c>
    </row>
    <row r="2247" spans="1:34" ht="14.25" customHeight="1">
      <c r="A2247" s="27">
        <v>44348</v>
      </c>
      <c r="B2247" s="7" t="s">
        <v>1764</v>
      </c>
      <c r="C2247" s="7" t="s">
        <v>1865</v>
      </c>
      <c r="D2247" s="7" t="s">
        <v>734</v>
      </c>
      <c r="E2247" s="7" t="s">
        <v>1843</v>
      </c>
      <c r="F2247" s="109">
        <v>5</v>
      </c>
      <c r="G2247" s="7">
        <v>0</v>
      </c>
      <c r="H2247" s="7">
        <v>0</v>
      </c>
      <c r="I2247" s="7" t="s">
        <v>99</v>
      </c>
      <c r="J2247" s="109">
        <v>1</v>
      </c>
      <c r="K2247" s="7" t="s">
        <v>99</v>
      </c>
      <c r="L2247" s="7" t="s">
        <v>99</v>
      </c>
      <c r="M2247" s="7" t="s">
        <v>99</v>
      </c>
      <c r="N2247" s="7" t="s">
        <v>99</v>
      </c>
      <c r="O2247" s="7" t="s">
        <v>99</v>
      </c>
      <c r="P2247" s="7">
        <v>0</v>
      </c>
      <c r="Q2247" s="7">
        <v>0</v>
      </c>
      <c r="R2247" s="7">
        <v>3</v>
      </c>
      <c r="S2247" s="7">
        <v>0</v>
      </c>
      <c r="T2247" s="7">
        <v>0</v>
      </c>
      <c r="U2247" s="7">
        <v>0</v>
      </c>
      <c r="V2247" s="7">
        <v>0</v>
      </c>
      <c r="W2247" s="7">
        <v>0</v>
      </c>
      <c r="X2247" s="7">
        <v>0</v>
      </c>
      <c r="Y2247" s="7">
        <v>0</v>
      </c>
      <c r="Z2247" s="109">
        <v>3</v>
      </c>
      <c r="AA2247" s="109">
        <v>1</v>
      </c>
      <c r="AB2247" s="7">
        <v>0</v>
      </c>
      <c r="AC2247" s="7">
        <v>0</v>
      </c>
      <c r="AD2247" s="7">
        <v>0</v>
      </c>
      <c r="AE2247" s="7">
        <v>0</v>
      </c>
      <c r="AF2247" s="7">
        <v>0</v>
      </c>
      <c r="AG2247" s="7">
        <v>0</v>
      </c>
      <c r="AH2247" s="7">
        <v>0</v>
      </c>
    </row>
    <row r="2248" spans="1:34" ht="14.25" customHeight="1">
      <c r="A2248" s="27">
        <v>44348</v>
      </c>
      <c r="B2248" s="7" t="s">
        <v>1764</v>
      </c>
      <c r="C2248" s="7" t="s">
        <v>1865</v>
      </c>
      <c r="D2248" s="7" t="s">
        <v>734</v>
      </c>
      <c r="E2248" s="7" t="s">
        <v>943</v>
      </c>
      <c r="F2248" s="109">
        <v>151</v>
      </c>
      <c r="G2248" s="7">
        <v>0</v>
      </c>
      <c r="H2248" s="7">
        <v>0</v>
      </c>
      <c r="I2248" s="7" t="s">
        <v>99</v>
      </c>
      <c r="J2248" s="109">
        <v>10</v>
      </c>
      <c r="K2248" s="7" t="s">
        <v>99</v>
      </c>
      <c r="L2248" s="7" t="s">
        <v>99</v>
      </c>
      <c r="M2248" s="7" t="s">
        <v>99</v>
      </c>
      <c r="N2248" s="7" t="s">
        <v>99</v>
      </c>
      <c r="O2248" s="7" t="s">
        <v>99</v>
      </c>
      <c r="P2248" s="7">
        <v>0</v>
      </c>
      <c r="Q2248" s="7">
        <v>0</v>
      </c>
      <c r="R2248" s="7">
        <v>117</v>
      </c>
      <c r="S2248" s="7">
        <v>0</v>
      </c>
      <c r="T2248" s="7">
        <v>0</v>
      </c>
      <c r="U2248" s="7">
        <v>0</v>
      </c>
      <c r="V2248" s="7">
        <v>0</v>
      </c>
      <c r="W2248" s="7">
        <v>0</v>
      </c>
      <c r="X2248" s="7">
        <v>0</v>
      </c>
      <c r="Y2248" s="7">
        <v>0</v>
      </c>
      <c r="Z2248" s="109">
        <v>110</v>
      </c>
      <c r="AA2248" s="109">
        <v>31</v>
      </c>
      <c r="AB2248" s="7">
        <v>0</v>
      </c>
      <c r="AC2248" s="7">
        <v>0</v>
      </c>
      <c r="AD2248" s="7">
        <v>0</v>
      </c>
      <c r="AE2248" s="7">
        <v>0</v>
      </c>
      <c r="AF2248" s="7">
        <v>0</v>
      </c>
      <c r="AG2248" s="7">
        <v>0</v>
      </c>
      <c r="AH2248" s="7">
        <v>0</v>
      </c>
    </row>
    <row r="2249" spans="1:34" ht="14.25" customHeight="1">
      <c r="A2249" s="27">
        <v>44348</v>
      </c>
      <c r="B2249" s="7" t="s">
        <v>1764</v>
      </c>
      <c r="C2249" s="7" t="s">
        <v>1865</v>
      </c>
      <c r="D2249" s="7" t="s">
        <v>734</v>
      </c>
      <c r="E2249" s="7" t="s">
        <v>1861</v>
      </c>
      <c r="F2249" s="109">
        <v>95</v>
      </c>
      <c r="G2249" s="7">
        <v>0</v>
      </c>
      <c r="H2249" s="7">
        <v>0</v>
      </c>
      <c r="I2249" s="7" t="s">
        <v>99</v>
      </c>
      <c r="J2249" s="109">
        <v>4</v>
      </c>
      <c r="K2249" s="7" t="s">
        <v>99</v>
      </c>
      <c r="L2249" s="7" t="s">
        <v>99</v>
      </c>
      <c r="M2249" s="7" t="s">
        <v>99</v>
      </c>
      <c r="N2249" s="7" t="s">
        <v>99</v>
      </c>
      <c r="O2249" s="7" t="s">
        <v>99</v>
      </c>
      <c r="P2249" s="7">
        <v>0</v>
      </c>
      <c r="Q2249" s="7">
        <v>0</v>
      </c>
      <c r="R2249" s="7">
        <v>77</v>
      </c>
      <c r="S2249" s="7">
        <v>0</v>
      </c>
      <c r="T2249" s="7">
        <v>0</v>
      </c>
      <c r="U2249" s="7">
        <v>0</v>
      </c>
      <c r="V2249" s="7">
        <v>0</v>
      </c>
      <c r="W2249" s="7">
        <v>0</v>
      </c>
      <c r="X2249" s="7">
        <v>0</v>
      </c>
      <c r="Y2249" s="7">
        <v>0</v>
      </c>
      <c r="Z2249" s="109">
        <v>78</v>
      </c>
      <c r="AA2249" s="109">
        <v>13</v>
      </c>
      <c r="AB2249" s="7">
        <v>0</v>
      </c>
      <c r="AC2249" s="7">
        <v>0</v>
      </c>
      <c r="AD2249" s="7">
        <v>0</v>
      </c>
      <c r="AE2249" s="7">
        <v>0</v>
      </c>
      <c r="AF2249" s="7">
        <v>0</v>
      </c>
      <c r="AG2249" s="7">
        <v>0</v>
      </c>
      <c r="AH2249" s="7">
        <v>0</v>
      </c>
    </row>
    <row r="2250" spans="1:34" ht="14.25" customHeight="1">
      <c r="A2250" s="27">
        <v>44348</v>
      </c>
      <c r="B2250" s="7" t="s">
        <v>1764</v>
      </c>
      <c r="C2250" s="7" t="s">
        <v>1865</v>
      </c>
      <c r="D2250" s="7" t="s">
        <v>734</v>
      </c>
      <c r="E2250" s="7" t="s">
        <v>1862</v>
      </c>
      <c r="F2250" s="109">
        <v>56</v>
      </c>
      <c r="G2250" s="7">
        <v>0</v>
      </c>
      <c r="H2250" s="7">
        <v>0</v>
      </c>
      <c r="I2250" s="7" t="s">
        <v>99</v>
      </c>
      <c r="J2250" s="109">
        <v>6</v>
      </c>
      <c r="K2250" s="7" t="s">
        <v>99</v>
      </c>
      <c r="L2250" s="7" t="s">
        <v>99</v>
      </c>
      <c r="M2250" s="7" t="s">
        <v>99</v>
      </c>
      <c r="N2250" s="7" t="s">
        <v>99</v>
      </c>
      <c r="O2250" s="7" t="s">
        <v>99</v>
      </c>
      <c r="P2250" s="7">
        <v>0</v>
      </c>
      <c r="Q2250" s="7">
        <v>0</v>
      </c>
      <c r="R2250" s="7">
        <v>40</v>
      </c>
      <c r="S2250" s="7">
        <v>0</v>
      </c>
      <c r="T2250" s="7">
        <v>0</v>
      </c>
      <c r="U2250" s="7">
        <v>0</v>
      </c>
      <c r="V2250" s="7">
        <v>0</v>
      </c>
      <c r="W2250" s="7">
        <v>0</v>
      </c>
      <c r="X2250" s="7">
        <v>0</v>
      </c>
      <c r="Y2250" s="7">
        <v>0</v>
      </c>
      <c r="Z2250" s="109">
        <v>32</v>
      </c>
      <c r="AA2250" s="109">
        <v>18</v>
      </c>
      <c r="AB2250" s="7">
        <v>0</v>
      </c>
      <c r="AC2250" s="7">
        <v>0</v>
      </c>
      <c r="AD2250" s="7">
        <v>0</v>
      </c>
      <c r="AE2250" s="7">
        <v>0</v>
      </c>
      <c r="AF2250" s="7">
        <v>0</v>
      </c>
      <c r="AG2250" s="7">
        <v>0</v>
      </c>
      <c r="AH2250" s="7">
        <v>0</v>
      </c>
    </row>
    <row r="2251" spans="1:34" ht="14.25" customHeight="1">
      <c r="A2251" s="27">
        <v>44348</v>
      </c>
      <c r="B2251" s="7" t="s">
        <v>1764</v>
      </c>
      <c r="C2251" s="7" t="s">
        <v>1865</v>
      </c>
      <c r="D2251" s="7" t="s">
        <v>1866</v>
      </c>
      <c r="E2251" s="7" t="s">
        <v>1843</v>
      </c>
      <c r="F2251" s="109">
        <v>3</v>
      </c>
      <c r="G2251" s="7">
        <v>0</v>
      </c>
      <c r="H2251" s="7">
        <v>0</v>
      </c>
      <c r="I2251" s="7" t="s">
        <v>99</v>
      </c>
      <c r="J2251" s="7">
        <v>0</v>
      </c>
      <c r="K2251" s="7" t="s">
        <v>99</v>
      </c>
      <c r="L2251" s="7" t="s">
        <v>99</v>
      </c>
      <c r="M2251" s="7" t="s">
        <v>99</v>
      </c>
      <c r="N2251" s="7" t="s">
        <v>99</v>
      </c>
      <c r="O2251" s="7" t="s">
        <v>99</v>
      </c>
      <c r="P2251" s="7">
        <v>0</v>
      </c>
      <c r="Q2251" s="7">
        <v>0</v>
      </c>
      <c r="R2251" s="7">
        <v>3</v>
      </c>
      <c r="S2251" s="7">
        <v>0</v>
      </c>
      <c r="T2251" s="7">
        <v>0</v>
      </c>
      <c r="U2251" s="7">
        <v>0</v>
      </c>
      <c r="V2251" s="7">
        <v>0</v>
      </c>
      <c r="W2251" s="7">
        <v>0</v>
      </c>
      <c r="X2251" s="7">
        <v>0</v>
      </c>
      <c r="Y2251" s="7">
        <v>0</v>
      </c>
      <c r="Z2251" s="109">
        <v>3</v>
      </c>
      <c r="AA2251" s="111">
        <v>0</v>
      </c>
      <c r="AB2251" s="7">
        <v>0</v>
      </c>
      <c r="AC2251" s="7">
        <v>0</v>
      </c>
      <c r="AD2251" s="7">
        <v>0</v>
      </c>
      <c r="AE2251" s="7">
        <v>0</v>
      </c>
      <c r="AF2251" s="7">
        <v>0</v>
      </c>
      <c r="AG2251" s="7">
        <v>0</v>
      </c>
      <c r="AH2251" s="7">
        <v>0</v>
      </c>
    </row>
    <row r="2252" spans="1:34" ht="14.25" customHeight="1">
      <c r="A2252" s="27">
        <v>44348</v>
      </c>
      <c r="B2252" s="7" t="s">
        <v>1764</v>
      </c>
      <c r="C2252" s="7" t="s">
        <v>1865</v>
      </c>
      <c r="D2252" s="7" t="s">
        <v>1866</v>
      </c>
      <c r="E2252" s="7" t="s">
        <v>943</v>
      </c>
      <c r="F2252" s="109">
        <v>110</v>
      </c>
      <c r="G2252" s="7">
        <v>0</v>
      </c>
      <c r="H2252" s="7">
        <v>0</v>
      </c>
      <c r="I2252" s="7" t="s">
        <v>99</v>
      </c>
      <c r="J2252" s="7">
        <v>0</v>
      </c>
      <c r="K2252" s="7" t="s">
        <v>99</v>
      </c>
      <c r="L2252" s="7" t="s">
        <v>99</v>
      </c>
      <c r="M2252" s="7" t="s">
        <v>99</v>
      </c>
      <c r="N2252" s="7" t="s">
        <v>99</v>
      </c>
      <c r="O2252" s="7" t="s">
        <v>99</v>
      </c>
      <c r="P2252" s="7">
        <v>0</v>
      </c>
      <c r="Q2252" s="7">
        <v>0</v>
      </c>
      <c r="R2252" s="7">
        <v>117</v>
      </c>
      <c r="S2252" s="7">
        <v>0</v>
      </c>
      <c r="T2252" s="7">
        <v>0</v>
      </c>
      <c r="U2252" s="7">
        <v>0</v>
      </c>
      <c r="V2252" s="7">
        <v>0</v>
      </c>
      <c r="W2252" s="7">
        <v>0</v>
      </c>
      <c r="X2252" s="7">
        <v>0</v>
      </c>
      <c r="Y2252" s="7">
        <v>0</v>
      </c>
      <c r="Z2252" s="109">
        <v>110</v>
      </c>
      <c r="AA2252" s="111">
        <v>0</v>
      </c>
      <c r="AB2252" s="7">
        <v>0</v>
      </c>
      <c r="AC2252" s="7">
        <v>0</v>
      </c>
      <c r="AD2252" s="7">
        <v>0</v>
      </c>
      <c r="AE2252" s="7">
        <v>0</v>
      </c>
      <c r="AF2252" s="7">
        <v>0</v>
      </c>
      <c r="AG2252" s="7">
        <v>0</v>
      </c>
      <c r="AH2252" s="7">
        <v>0</v>
      </c>
    </row>
    <row r="2253" spans="1:34" ht="14.25" customHeight="1">
      <c r="A2253" s="27">
        <v>44348</v>
      </c>
      <c r="B2253" s="7" t="s">
        <v>1764</v>
      </c>
      <c r="C2253" s="7" t="s">
        <v>1865</v>
      </c>
      <c r="D2253" s="7" t="s">
        <v>1866</v>
      </c>
      <c r="E2253" s="7" t="s">
        <v>1861</v>
      </c>
      <c r="F2253" s="109">
        <v>78</v>
      </c>
      <c r="G2253" s="7">
        <v>0</v>
      </c>
      <c r="H2253" s="7">
        <v>0</v>
      </c>
      <c r="I2253" s="7" t="s">
        <v>99</v>
      </c>
      <c r="J2253" s="7">
        <v>0</v>
      </c>
      <c r="K2253" s="7" t="s">
        <v>99</v>
      </c>
      <c r="L2253" s="7" t="s">
        <v>99</v>
      </c>
      <c r="M2253" s="7" t="s">
        <v>99</v>
      </c>
      <c r="N2253" s="7" t="s">
        <v>99</v>
      </c>
      <c r="O2253" s="7" t="s">
        <v>99</v>
      </c>
      <c r="P2253" s="7">
        <v>0</v>
      </c>
      <c r="Q2253" s="7">
        <v>0</v>
      </c>
      <c r="R2253" s="7">
        <v>77</v>
      </c>
      <c r="S2253" s="7">
        <v>0</v>
      </c>
      <c r="T2253" s="7">
        <v>0</v>
      </c>
      <c r="U2253" s="7">
        <v>0</v>
      </c>
      <c r="V2253" s="7">
        <v>0</v>
      </c>
      <c r="W2253" s="7">
        <v>0</v>
      </c>
      <c r="X2253" s="7">
        <v>0</v>
      </c>
      <c r="Y2253" s="7">
        <v>0</v>
      </c>
      <c r="Z2253" s="109">
        <v>78</v>
      </c>
      <c r="AA2253" s="111">
        <v>0</v>
      </c>
      <c r="AB2253" s="7">
        <v>0</v>
      </c>
      <c r="AC2253" s="7">
        <v>0</v>
      </c>
      <c r="AD2253" s="7">
        <v>0</v>
      </c>
      <c r="AE2253" s="7">
        <v>0</v>
      </c>
      <c r="AF2253" s="7">
        <v>0</v>
      </c>
      <c r="AG2253" s="7">
        <v>0</v>
      </c>
      <c r="AH2253" s="7">
        <v>0</v>
      </c>
    </row>
    <row r="2254" spans="1:34" ht="14.25" customHeight="1">
      <c r="A2254" s="27">
        <v>44348</v>
      </c>
      <c r="B2254" s="7" t="s">
        <v>1764</v>
      </c>
      <c r="C2254" s="7" t="s">
        <v>1865</v>
      </c>
      <c r="D2254" s="7" t="s">
        <v>1866</v>
      </c>
      <c r="E2254" s="7" t="s">
        <v>1862</v>
      </c>
      <c r="F2254" s="109">
        <v>32</v>
      </c>
      <c r="G2254" s="7">
        <v>0</v>
      </c>
      <c r="H2254" s="7">
        <v>0</v>
      </c>
      <c r="I2254" s="7" t="s">
        <v>99</v>
      </c>
      <c r="J2254" s="7">
        <v>0</v>
      </c>
      <c r="K2254" s="7" t="s">
        <v>99</v>
      </c>
      <c r="L2254" s="7" t="s">
        <v>99</v>
      </c>
      <c r="M2254" s="7" t="s">
        <v>99</v>
      </c>
      <c r="N2254" s="7" t="s">
        <v>99</v>
      </c>
      <c r="O2254" s="7" t="s">
        <v>99</v>
      </c>
      <c r="P2254" s="7">
        <v>0</v>
      </c>
      <c r="Q2254" s="7">
        <v>0</v>
      </c>
      <c r="R2254" s="7">
        <v>40</v>
      </c>
      <c r="S2254" s="7">
        <v>0</v>
      </c>
      <c r="T2254" s="7">
        <v>0</v>
      </c>
      <c r="U2254" s="7">
        <v>0</v>
      </c>
      <c r="V2254" s="7">
        <v>0</v>
      </c>
      <c r="W2254" s="7">
        <v>0</v>
      </c>
      <c r="X2254" s="7">
        <v>0</v>
      </c>
      <c r="Y2254" s="7">
        <v>0</v>
      </c>
      <c r="Z2254" s="109">
        <v>32</v>
      </c>
      <c r="AA2254" s="111">
        <v>0</v>
      </c>
      <c r="AB2254" s="7">
        <v>0</v>
      </c>
      <c r="AC2254" s="7">
        <v>0</v>
      </c>
      <c r="AD2254" s="7">
        <v>0</v>
      </c>
      <c r="AE2254" s="7">
        <v>0</v>
      </c>
      <c r="AF2254" s="7">
        <v>0</v>
      </c>
      <c r="AG2254" s="7">
        <v>0</v>
      </c>
      <c r="AH2254" s="7">
        <v>0</v>
      </c>
    </row>
    <row r="2255" spans="1:34" ht="14.25" customHeight="1">
      <c r="A2255" s="27">
        <v>44348</v>
      </c>
      <c r="B2255" s="7" t="s">
        <v>1764</v>
      </c>
      <c r="C2255" s="7" t="s">
        <v>1865</v>
      </c>
      <c r="D2255" s="7" t="s">
        <v>1374</v>
      </c>
      <c r="E2255" s="7" t="s">
        <v>1843</v>
      </c>
      <c r="F2255" s="109">
        <v>2</v>
      </c>
      <c r="G2255" s="7">
        <v>0</v>
      </c>
      <c r="H2255" s="7">
        <v>0</v>
      </c>
      <c r="I2255" s="7" t="s">
        <v>99</v>
      </c>
      <c r="J2255" s="109">
        <v>1</v>
      </c>
      <c r="K2255" s="7" t="s">
        <v>99</v>
      </c>
      <c r="L2255" s="7" t="s">
        <v>99</v>
      </c>
      <c r="M2255" s="7" t="s">
        <v>99</v>
      </c>
      <c r="N2255" s="7" t="s">
        <v>99</v>
      </c>
      <c r="O2255" s="7" t="s">
        <v>99</v>
      </c>
      <c r="P2255" s="7">
        <v>0</v>
      </c>
      <c r="Q2255" s="7">
        <v>0</v>
      </c>
      <c r="R2255" s="7">
        <v>0</v>
      </c>
      <c r="S2255" s="7">
        <v>0</v>
      </c>
      <c r="T2255" s="7">
        <v>0</v>
      </c>
      <c r="U2255" s="7">
        <v>0</v>
      </c>
      <c r="V2255" s="7">
        <v>0</v>
      </c>
      <c r="W2255" s="7">
        <v>0</v>
      </c>
      <c r="X2255" s="7">
        <v>0</v>
      </c>
      <c r="Y2255" s="7">
        <v>0</v>
      </c>
      <c r="Z2255" s="7">
        <v>0</v>
      </c>
      <c r="AA2255" s="109">
        <v>1</v>
      </c>
      <c r="AB2255" s="7">
        <v>0</v>
      </c>
      <c r="AC2255" s="7">
        <v>0</v>
      </c>
      <c r="AD2255" s="7">
        <v>0</v>
      </c>
      <c r="AE2255" s="7">
        <v>0</v>
      </c>
      <c r="AF2255" s="7">
        <v>0</v>
      </c>
      <c r="AG2255" s="7">
        <v>0</v>
      </c>
      <c r="AH2255" s="7">
        <v>0</v>
      </c>
    </row>
    <row r="2256" spans="1:34" ht="14.25" customHeight="1">
      <c r="A2256" s="27">
        <v>44348</v>
      </c>
      <c r="B2256" s="7" t="s">
        <v>1764</v>
      </c>
      <c r="C2256" s="7" t="s">
        <v>1865</v>
      </c>
      <c r="D2256" s="7" t="s">
        <v>1374</v>
      </c>
      <c r="E2256" s="7" t="s">
        <v>943</v>
      </c>
      <c r="F2256" s="109">
        <v>41</v>
      </c>
      <c r="G2256" s="7">
        <v>0</v>
      </c>
      <c r="H2256" s="7">
        <v>0</v>
      </c>
      <c r="I2256" s="7" t="s">
        <v>99</v>
      </c>
      <c r="J2256" s="109">
        <v>10</v>
      </c>
      <c r="K2256" s="7" t="s">
        <v>99</v>
      </c>
      <c r="L2256" s="7" t="s">
        <v>99</v>
      </c>
      <c r="M2256" s="7" t="s">
        <v>99</v>
      </c>
      <c r="N2256" s="7" t="s">
        <v>99</v>
      </c>
      <c r="O2256" s="7" t="s">
        <v>99</v>
      </c>
      <c r="P2256" s="7">
        <v>0</v>
      </c>
      <c r="Q2256" s="7">
        <v>0</v>
      </c>
      <c r="R2256" s="7">
        <v>0</v>
      </c>
      <c r="S2256" s="7">
        <v>0</v>
      </c>
      <c r="T2256" s="7">
        <v>0</v>
      </c>
      <c r="U2256" s="7">
        <v>0</v>
      </c>
      <c r="V2256" s="7">
        <v>0</v>
      </c>
      <c r="W2256" s="7">
        <v>0</v>
      </c>
      <c r="X2256" s="7">
        <v>0</v>
      </c>
      <c r="Y2256" s="7">
        <v>0</v>
      </c>
      <c r="Z2256" s="7">
        <v>0</v>
      </c>
      <c r="AA2256" s="109">
        <v>31</v>
      </c>
      <c r="AB2256" s="7">
        <v>0</v>
      </c>
      <c r="AC2256" s="7">
        <v>0</v>
      </c>
      <c r="AD2256" s="7">
        <v>0</v>
      </c>
      <c r="AE2256" s="7">
        <v>0</v>
      </c>
      <c r="AF2256" s="7">
        <v>0</v>
      </c>
      <c r="AG2256" s="7">
        <v>0</v>
      </c>
      <c r="AH2256" s="7">
        <v>0</v>
      </c>
    </row>
    <row r="2257" spans="1:34" ht="14.25" customHeight="1">
      <c r="A2257" s="27">
        <v>44348</v>
      </c>
      <c r="B2257" s="7" t="s">
        <v>1764</v>
      </c>
      <c r="C2257" s="7" t="s">
        <v>1865</v>
      </c>
      <c r="D2257" s="7" t="s">
        <v>1374</v>
      </c>
      <c r="E2257" s="7" t="s">
        <v>1861</v>
      </c>
      <c r="F2257" s="109">
        <v>17</v>
      </c>
      <c r="G2257" s="7">
        <v>0</v>
      </c>
      <c r="H2257" s="7">
        <v>0</v>
      </c>
      <c r="I2257" s="7" t="s">
        <v>99</v>
      </c>
      <c r="J2257" s="109">
        <v>4</v>
      </c>
      <c r="K2257" s="7" t="s">
        <v>99</v>
      </c>
      <c r="L2257" s="7" t="s">
        <v>99</v>
      </c>
      <c r="M2257" s="7" t="s">
        <v>99</v>
      </c>
      <c r="N2257" s="7" t="s">
        <v>99</v>
      </c>
      <c r="O2257" s="7" t="s">
        <v>99</v>
      </c>
      <c r="P2257" s="7">
        <v>0</v>
      </c>
      <c r="Q2257" s="7">
        <v>0</v>
      </c>
      <c r="R2257" s="7">
        <v>0</v>
      </c>
      <c r="S2257" s="7">
        <v>0</v>
      </c>
      <c r="T2257" s="7">
        <v>0</v>
      </c>
      <c r="U2257" s="7">
        <v>0</v>
      </c>
      <c r="V2257" s="7">
        <v>0</v>
      </c>
      <c r="W2257" s="7">
        <v>0</v>
      </c>
      <c r="X2257" s="7">
        <v>0</v>
      </c>
      <c r="Y2257" s="7">
        <v>0</v>
      </c>
      <c r="Z2257" s="7">
        <v>0</v>
      </c>
      <c r="AA2257" s="109">
        <v>13</v>
      </c>
      <c r="AB2257" s="7">
        <v>0</v>
      </c>
      <c r="AC2257" s="7">
        <v>0</v>
      </c>
      <c r="AD2257" s="7">
        <v>0</v>
      </c>
      <c r="AE2257" s="7">
        <v>0</v>
      </c>
      <c r="AF2257" s="7">
        <v>0</v>
      </c>
      <c r="AG2257" s="7">
        <v>0</v>
      </c>
      <c r="AH2257" s="7">
        <v>0</v>
      </c>
    </row>
    <row r="2258" spans="1:34" ht="14.25" customHeight="1">
      <c r="A2258" s="27">
        <v>44348</v>
      </c>
      <c r="B2258" s="7" t="s">
        <v>1764</v>
      </c>
      <c r="C2258" s="7" t="s">
        <v>1865</v>
      </c>
      <c r="D2258" s="7" t="s">
        <v>1374</v>
      </c>
      <c r="E2258" s="7" t="s">
        <v>1862</v>
      </c>
      <c r="F2258" s="109">
        <v>24</v>
      </c>
      <c r="G2258" s="7">
        <v>0</v>
      </c>
      <c r="H2258" s="7">
        <v>0</v>
      </c>
      <c r="I2258" s="7" t="s">
        <v>99</v>
      </c>
      <c r="J2258" s="109">
        <v>6</v>
      </c>
      <c r="K2258" s="7" t="s">
        <v>99</v>
      </c>
      <c r="L2258" s="7" t="s">
        <v>99</v>
      </c>
      <c r="M2258" s="7" t="s">
        <v>99</v>
      </c>
      <c r="N2258" s="7" t="s">
        <v>99</v>
      </c>
      <c r="O2258" s="7" t="s">
        <v>99</v>
      </c>
      <c r="P2258" s="7">
        <v>0</v>
      </c>
      <c r="Q2258" s="7">
        <v>0</v>
      </c>
      <c r="R2258" s="7">
        <v>0</v>
      </c>
      <c r="S2258" s="7">
        <v>0</v>
      </c>
      <c r="T2258" s="7">
        <v>0</v>
      </c>
      <c r="U2258" s="7">
        <v>0</v>
      </c>
      <c r="V2258" s="7">
        <v>0</v>
      </c>
      <c r="W2258" s="7">
        <v>0</v>
      </c>
      <c r="X2258" s="7">
        <v>0</v>
      </c>
      <c r="Y2258" s="7">
        <v>0</v>
      </c>
      <c r="Z2258" s="7">
        <v>0</v>
      </c>
      <c r="AA2258" s="109">
        <v>18</v>
      </c>
      <c r="AB2258" s="7">
        <v>0</v>
      </c>
      <c r="AC2258" s="7">
        <v>0</v>
      </c>
      <c r="AD2258" s="7">
        <v>0</v>
      </c>
      <c r="AE2258" s="7">
        <v>0</v>
      </c>
      <c r="AF2258" s="7">
        <v>0</v>
      </c>
      <c r="AG2258" s="7">
        <v>0</v>
      </c>
      <c r="AH2258" s="7">
        <v>0</v>
      </c>
    </row>
    <row r="2259" spans="1:34" ht="14.25" customHeight="1">
      <c r="A2259" s="27">
        <v>44348</v>
      </c>
      <c r="B2259" s="7" t="s">
        <v>1764</v>
      </c>
      <c r="C2259" s="7" t="s">
        <v>405</v>
      </c>
      <c r="D2259" s="7" t="s">
        <v>734</v>
      </c>
      <c r="E2259" s="7" t="s">
        <v>1843</v>
      </c>
      <c r="F2259" s="7">
        <v>0</v>
      </c>
      <c r="G2259" s="7">
        <v>0</v>
      </c>
      <c r="H2259" s="7">
        <v>0</v>
      </c>
      <c r="I2259" s="7">
        <v>0</v>
      </c>
      <c r="J2259" s="7">
        <v>0</v>
      </c>
      <c r="K2259" s="7">
        <v>0</v>
      </c>
      <c r="L2259" s="7">
        <v>0</v>
      </c>
      <c r="M2259" s="7">
        <v>0</v>
      </c>
      <c r="N2259" s="7">
        <v>0</v>
      </c>
      <c r="O2259" s="7">
        <v>0</v>
      </c>
      <c r="P2259" s="7">
        <v>0</v>
      </c>
      <c r="Q2259" s="7">
        <v>0</v>
      </c>
      <c r="R2259" s="7">
        <v>0</v>
      </c>
      <c r="S2259" s="7">
        <v>0</v>
      </c>
      <c r="T2259" s="7">
        <v>0</v>
      </c>
      <c r="U2259" s="7">
        <v>0</v>
      </c>
      <c r="V2259" s="7">
        <v>0</v>
      </c>
      <c r="W2259" s="7">
        <v>0</v>
      </c>
      <c r="X2259" s="7">
        <v>0</v>
      </c>
      <c r="Y2259" s="7">
        <v>0</v>
      </c>
      <c r="Z2259" s="7">
        <v>0</v>
      </c>
      <c r="AA2259" s="7">
        <v>0</v>
      </c>
      <c r="AB2259" s="7">
        <v>0</v>
      </c>
      <c r="AC2259" s="7">
        <v>0</v>
      </c>
      <c r="AD2259" s="7">
        <v>0</v>
      </c>
      <c r="AE2259" s="7">
        <v>0</v>
      </c>
      <c r="AF2259" s="7">
        <v>0</v>
      </c>
      <c r="AG2259" s="7">
        <v>0</v>
      </c>
      <c r="AH2259" s="7">
        <v>0</v>
      </c>
    </row>
    <row r="2260" spans="1:34" ht="14.25" customHeight="1">
      <c r="A2260" s="27">
        <v>44348</v>
      </c>
      <c r="B2260" s="7" t="s">
        <v>1764</v>
      </c>
      <c r="C2260" s="7" t="s">
        <v>405</v>
      </c>
      <c r="D2260" s="7" t="s">
        <v>734</v>
      </c>
      <c r="E2260" s="7" t="s">
        <v>943</v>
      </c>
      <c r="F2260" s="7">
        <v>0</v>
      </c>
      <c r="G2260" s="7">
        <v>0</v>
      </c>
      <c r="H2260" s="7">
        <v>0</v>
      </c>
      <c r="I2260" s="7">
        <v>0</v>
      </c>
      <c r="J2260" s="7">
        <v>0</v>
      </c>
      <c r="K2260" s="7">
        <v>0</v>
      </c>
      <c r="L2260" s="7">
        <v>0</v>
      </c>
      <c r="M2260" s="7">
        <v>0</v>
      </c>
      <c r="N2260" s="7">
        <v>0</v>
      </c>
      <c r="O2260" s="7">
        <v>0</v>
      </c>
      <c r="P2260" s="7">
        <v>0</v>
      </c>
      <c r="Q2260" s="7">
        <v>0</v>
      </c>
      <c r="R2260" s="7">
        <v>0</v>
      </c>
      <c r="S2260" s="7">
        <v>0</v>
      </c>
      <c r="T2260" s="7">
        <v>0</v>
      </c>
      <c r="U2260" s="7">
        <v>0</v>
      </c>
      <c r="V2260" s="7">
        <v>0</v>
      </c>
      <c r="W2260" s="7">
        <v>0</v>
      </c>
      <c r="X2260" s="7">
        <v>0</v>
      </c>
      <c r="Y2260" s="7">
        <v>0</v>
      </c>
      <c r="Z2260" s="7">
        <v>0</v>
      </c>
      <c r="AA2260" s="7">
        <v>0</v>
      </c>
      <c r="AB2260" s="7">
        <v>0</v>
      </c>
      <c r="AC2260" s="7">
        <v>0</v>
      </c>
      <c r="AD2260" s="7">
        <v>0</v>
      </c>
      <c r="AE2260" s="7">
        <v>0</v>
      </c>
      <c r="AF2260" s="7">
        <v>0</v>
      </c>
      <c r="AG2260" s="7">
        <v>0</v>
      </c>
      <c r="AH2260" s="7">
        <v>0</v>
      </c>
    </row>
    <row r="2261" spans="1:34" ht="14.25" customHeight="1">
      <c r="A2261" s="27">
        <v>44348</v>
      </c>
      <c r="B2261" s="7" t="s">
        <v>1764</v>
      </c>
      <c r="C2261" s="7" t="s">
        <v>405</v>
      </c>
      <c r="D2261" s="7" t="s">
        <v>734</v>
      </c>
      <c r="E2261" s="7" t="s">
        <v>1861</v>
      </c>
      <c r="F2261" s="7">
        <v>0</v>
      </c>
      <c r="G2261" s="7">
        <v>0</v>
      </c>
      <c r="H2261" s="7">
        <v>0</v>
      </c>
      <c r="I2261" s="7">
        <v>0</v>
      </c>
      <c r="J2261" s="7">
        <v>0</v>
      </c>
      <c r="K2261" s="7">
        <v>0</v>
      </c>
      <c r="L2261" s="7">
        <v>0</v>
      </c>
      <c r="M2261" s="7">
        <v>0</v>
      </c>
      <c r="N2261" s="7">
        <v>0</v>
      </c>
      <c r="O2261" s="7">
        <v>0</v>
      </c>
      <c r="P2261" s="7">
        <v>0</v>
      </c>
      <c r="Q2261" s="7">
        <v>0</v>
      </c>
      <c r="R2261" s="7">
        <v>0</v>
      </c>
      <c r="S2261" s="7">
        <v>0</v>
      </c>
      <c r="T2261" s="7">
        <v>0</v>
      </c>
      <c r="U2261" s="7">
        <v>0</v>
      </c>
      <c r="V2261" s="7">
        <v>0</v>
      </c>
      <c r="W2261" s="7">
        <v>0</v>
      </c>
      <c r="X2261" s="7">
        <v>0</v>
      </c>
      <c r="Y2261" s="7">
        <v>0</v>
      </c>
      <c r="Z2261" s="7">
        <v>0</v>
      </c>
      <c r="AA2261" s="7">
        <v>0</v>
      </c>
      <c r="AB2261" s="7">
        <v>0</v>
      </c>
      <c r="AC2261" s="7">
        <v>0</v>
      </c>
      <c r="AD2261" s="7">
        <v>0</v>
      </c>
      <c r="AE2261" s="7">
        <v>0</v>
      </c>
      <c r="AF2261" s="7">
        <v>0</v>
      </c>
      <c r="AG2261" s="7">
        <v>0</v>
      </c>
      <c r="AH2261" s="7">
        <v>0</v>
      </c>
    </row>
    <row r="2262" spans="1:34" ht="14.25" customHeight="1">
      <c r="A2262" s="27">
        <v>44348</v>
      </c>
      <c r="B2262" s="7" t="s">
        <v>1764</v>
      </c>
      <c r="C2262" s="7" t="s">
        <v>405</v>
      </c>
      <c r="D2262" s="7" t="s">
        <v>734</v>
      </c>
      <c r="E2262" s="7" t="s">
        <v>1862</v>
      </c>
      <c r="F2262" s="7">
        <v>0</v>
      </c>
      <c r="G2262" s="7">
        <v>0</v>
      </c>
      <c r="H2262" s="7">
        <v>0</v>
      </c>
      <c r="I2262" s="7">
        <v>0</v>
      </c>
      <c r="J2262" s="7">
        <v>0</v>
      </c>
      <c r="K2262" s="7">
        <v>0</v>
      </c>
      <c r="L2262" s="7">
        <v>0</v>
      </c>
      <c r="M2262" s="7">
        <v>0</v>
      </c>
      <c r="N2262" s="7">
        <v>0</v>
      </c>
      <c r="O2262" s="7">
        <v>0</v>
      </c>
      <c r="P2262" s="7">
        <v>0</v>
      </c>
      <c r="Q2262" s="7">
        <v>0</v>
      </c>
      <c r="R2262" s="7">
        <v>0</v>
      </c>
      <c r="S2262" s="7">
        <v>0</v>
      </c>
      <c r="T2262" s="7">
        <v>0</v>
      </c>
      <c r="U2262" s="7">
        <v>0</v>
      </c>
      <c r="V2262" s="7">
        <v>0</v>
      </c>
      <c r="W2262" s="7">
        <v>0</v>
      </c>
      <c r="X2262" s="7">
        <v>0</v>
      </c>
      <c r="Y2262" s="7">
        <v>0</v>
      </c>
      <c r="Z2262" s="7">
        <v>0</v>
      </c>
      <c r="AA2262" s="7">
        <v>0</v>
      </c>
      <c r="AB2262" s="7">
        <v>0</v>
      </c>
      <c r="AC2262" s="7">
        <v>0</v>
      </c>
      <c r="AD2262" s="7">
        <v>0</v>
      </c>
      <c r="AE2262" s="7">
        <v>0</v>
      </c>
      <c r="AF2262" s="7">
        <v>0</v>
      </c>
      <c r="AG2262" s="7">
        <v>0</v>
      </c>
      <c r="AH2262" s="7">
        <v>0</v>
      </c>
    </row>
    <row r="2263" spans="1:34">
      <c r="A2263" s="27">
        <v>44348</v>
      </c>
      <c r="B2263" s="7" t="s">
        <v>1589</v>
      </c>
      <c r="C2263" s="7" t="s">
        <v>1151</v>
      </c>
      <c r="D2263" s="7" t="s">
        <v>734</v>
      </c>
      <c r="E2263" s="7" t="s">
        <v>1843</v>
      </c>
      <c r="F2263" s="109">
        <v>124</v>
      </c>
      <c r="G2263" s="109">
        <v>43</v>
      </c>
      <c r="H2263" s="109">
        <v>13</v>
      </c>
      <c r="I2263" s="7" t="s">
        <v>99</v>
      </c>
      <c r="J2263" s="109">
        <v>22</v>
      </c>
      <c r="K2263" s="7" t="s">
        <v>99</v>
      </c>
      <c r="L2263" s="7" t="s">
        <v>99</v>
      </c>
      <c r="M2263" s="7" t="s">
        <v>99</v>
      </c>
      <c r="N2263" s="7" t="s">
        <v>99</v>
      </c>
      <c r="O2263" s="7" t="s">
        <v>99</v>
      </c>
      <c r="P2263" s="7">
        <v>5</v>
      </c>
      <c r="Q2263" s="7">
        <v>4</v>
      </c>
      <c r="R2263" s="7">
        <v>4</v>
      </c>
      <c r="S2263" s="7">
        <v>4</v>
      </c>
      <c r="T2263" s="7">
        <v>2</v>
      </c>
      <c r="U2263" s="7">
        <v>2</v>
      </c>
      <c r="V2263" s="7">
        <v>0</v>
      </c>
      <c r="W2263" s="7">
        <v>2</v>
      </c>
      <c r="X2263" s="7">
        <v>1</v>
      </c>
      <c r="Y2263" s="7">
        <v>2</v>
      </c>
      <c r="Z2263" s="109">
        <v>29</v>
      </c>
      <c r="AA2263" s="109">
        <v>5</v>
      </c>
      <c r="AB2263" s="109">
        <v>3</v>
      </c>
      <c r="AC2263" s="109">
        <v>3</v>
      </c>
      <c r="AD2263" s="109">
        <v>1</v>
      </c>
      <c r="AE2263" s="109">
        <v>2</v>
      </c>
      <c r="AF2263" s="109">
        <v>1</v>
      </c>
      <c r="AG2263" s="7">
        <v>0</v>
      </c>
      <c r="AH2263" s="109">
        <v>2</v>
      </c>
    </row>
    <row r="2264" spans="1:34">
      <c r="A2264" s="27">
        <v>44348</v>
      </c>
      <c r="B2264" s="7" t="s">
        <v>1589</v>
      </c>
      <c r="C2264" s="7" t="s">
        <v>1151</v>
      </c>
      <c r="D2264" s="7" t="s">
        <v>734</v>
      </c>
      <c r="E2264" s="7" t="s">
        <v>943</v>
      </c>
      <c r="F2264" s="127">
        <v>2256</v>
      </c>
      <c r="G2264" s="127">
        <v>1442</v>
      </c>
      <c r="H2264" s="109">
        <v>79</v>
      </c>
      <c r="I2264" s="7" t="s">
        <v>99</v>
      </c>
      <c r="J2264" s="109">
        <v>214</v>
      </c>
      <c r="K2264" s="7" t="s">
        <v>99</v>
      </c>
      <c r="L2264" s="7" t="s">
        <v>99</v>
      </c>
      <c r="M2264" s="7" t="s">
        <v>99</v>
      </c>
      <c r="N2264" s="7" t="s">
        <v>99</v>
      </c>
      <c r="O2264" s="7" t="s">
        <v>99</v>
      </c>
      <c r="P2264" s="7">
        <v>42</v>
      </c>
      <c r="Q2264" s="7">
        <v>12</v>
      </c>
      <c r="R2264" s="7">
        <v>41</v>
      </c>
      <c r="S2264" s="7">
        <v>35</v>
      </c>
      <c r="T2264" s="7">
        <v>3</v>
      </c>
      <c r="U2264" s="7">
        <v>3</v>
      </c>
      <c r="V2264" s="7">
        <v>0</v>
      </c>
      <c r="W2264" s="7">
        <v>29</v>
      </c>
      <c r="X2264" s="7">
        <v>8</v>
      </c>
      <c r="Y2264" s="7">
        <v>24</v>
      </c>
      <c r="Z2264" s="109">
        <v>333</v>
      </c>
      <c r="AA2264" s="109">
        <v>26</v>
      </c>
      <c r="AB2264" s="109">
        <v>13</v>
      </c>
      <c r="AC2264" s="109">
        <v>39</v>
      </c>
      <c r="AD2264" s="109">
        <v>4</v>
      </c>
      <c r="AE2264" s="109">
        <v>9</v>
      </c>
      <c r="AF2264" s="109">
        <v>1</v>
      </c>
      <c r="AG2264" s="7">
        <v>0</v>
      </c>
      <c r="AH2264" s="109">
        <v>96</v>
      </c>
    </row>
    <row r="2265" spans="1:34">
      <c r="A2265" s="27">
        <v>44348</v>
      </c>
      <c r="B2265" s="7" t="s">
        <v>1589</v>
      </c>
      <c r="C2265" s="7" t="s">
        <v>1151</v>
      </c>
      <c r="D2265" s="7" t="s">
        <v>734</v>
      </c>
      <c r="E2265" s="7" t="s">
        <v>1861</v>
      </c>
      <c r="F2265" s="127">
        <v>1161</v>
      </c>
      <c r="G2265" s="109">
        <v>568</v>
      </c>
      <c r="H2265" s="109">
        <v>67</v>
      </c>
      <c r="I2265" s="7" t="s">
        <v>99</v>
      </c>
      <c r="J2265" s="109">
        <v>157</v>
      </c>
      <c r="K2265" s="7" t="s">
        <v>99</v>
      </c>
      <c r="L2265" s="7" t="s">
        <v>99</v>
      </c>
      <c r="M2265" s="7" t="s">
        <v>99</v>
      </c>
      <c r="N2265" s="7" t="s">
        <v>99</v>
      </c>
      <c r="O2265" s="7" t="s">
        <v>99</v>
      </c>
      <c r="P2265" s="7">
        <v>34</v>
      </c>
      <c r="Q2265" s="7">
        <v>9</v>
      </c>
      <c r="R2265" s="7">
        <v>34</v>
      </c>
      <c r="S2265" s="7">
        <v>26</v>
      </c>
      <c r="T2265" s="7">
        <v>1</v>
      </c>
      <c r="U2265" s="7">
        <v>2</v>
      </c>
      <c r="V2265" s="7">
        <v>0</v>
      </c>
      <c r="W2265" s="7">
        <v>17</v>
      </c>
      <c r="X2265" s="7">
        <v>8</v>
      </c>
      <c r="Y2265" s="7">
        <v>7</v>
      </c>
      <c r="Z2265" s="109">
        <v>248</v>
      </c>
      <c r="AA2265" s="109">
        <v>18</v>
      </c>
      <c r="AB2265" s="109">
        <v>3</v>
      </c>
      <c r="AC2265" s="109">
        <v>31</v>
      </c>
      <c r="AD2265" s="109">
        <v>4</v>
      </c>
      <c r="AE2265" s="109">
        <v>9</v>
      </c>
      <c r="AF2265" s="109">
        <v>1</v>
      </c>
      <c r="AG2265" s="7">
        <v>0</v>
      </c>
      <c r="AH2265" s="109">
        <v>55</v>
      </c>
    </row>
    <row r="2266" spans="1:34">
      <c r="A2266" s="27">
        <v>44348</v>
      </c>
      <c r="B2266" s="7" t="s">
        <v>1589</v>
      </c>
      <c r="C2266" s="7" t="s">
        <v>1151</v>
      </c>
      <c r="D2266" s="7" t="s">
        <v>734</v>
      </c>
      <c r="E2266" s="7" t="s">
        <v>1862</v>
      </c>
      <c r="F2266" s="127">
        <v>1094</v>
      </c>
      <c r="G2266" s="109">
        <v>874</v>
      </c>
      <c r="H2266" s="109">
        <v>12</v>
      </c>
      <c r="I2266" s="7" t="s">
        <v>99</v>
      </c>
      <c r="J2266" s="109">
        <v>57</v>
      </c>
      <c r="K2266" s="7" t="s">
        <v>99</v>
      </c>
      <c r="L2266" s="7" t="s">
        <v>99</v>
      </c>
      <c r="M2266" s="7" t="s">
        <v>99</v>
      </c>
      <c r="N2266" s="7" t="s">
        <v>99</v>
      </c>
      <c r="O2266" s="7" t="s">
        <v>99</v>
      </c>
      <c r="P2266" s="7">
        <v>8</v>
      </c>
      <c r="Q2266" s="7">
        <v>3</v>
      </c>
      <c r="R2266" s="7">
        <v>7</v>
      </c>
      <c r="S2266" s="7">
        <v>9</v>
      </c>
      <c r="T2266" s="7">
        <v>2</v>
      </c>
      <c r="U2266" s="7">
        <v>1</v>
      </c>
      <c r="V2266" s="7">
        <v>0</v>
      </c>
      <c r="W2266" s="7">
        <v>12</v>
      </c>
      <c r="X2266" s="7">
        <v>0</v>
      </c>
      <c r="Y2266" s="7">
        <v>17</v>
      </c>
      <c r="Z2266" s="109">
        <v>85</v>
      </c>
      <c r="AA2266" s="109">
        <v>8</v>
      </c>
      <c r="AB2266" s="109">
        <v>10</v>
      </c>
      <c r="AC2266" s="109">
        <v>8</v>
      </c>
      <c r="AD2266" s="111">
        <v>0</v>
      </c>
      <c r="AE2266" s="111">
        <v>0</v>
      </c>
      <c r="AF2266" s="111">
        <v>0</v>
      </c>
      <c r="AG2266" s="7">
        <v>0</v>
      </c>
      <c r="AH2266" s="109">
        <v>40</v>
      </c>
    </row>
    <row r="2267" spans="1:34" ht="14.25" customHeight="1">
      <c r="A2267" s="27">
        <v>44348</v>
      </c>
      <c r="B2267" s="7" t="s">
        <v>1589</v>
      </c>
      <c r="C2267" s="7" t="s">
        <v>1863</v>
      </c>
      <c r="D2267" s="7" t="s">
        <v>734</v>
      </c>
      <c r="E2267" s="7" t="s">
        <v>1843</v>
      </c>
      <c r="F2267" s="109">
        <v>16</v>
      </c>
      <c r="G2267" s="109">
        <v>4</v>
      </c>
      <c r="H2267" s="109">
        <v>2</v>
      </c>
      <c r="I2267" s="7" t="s">
        <v>99</v>
      </c>
      <c r="J2267" s="109">
        <v>3</v>
      </c>
      <c r="K2267" s="7" t="s">
        <v>99</v>
      </c>
      <c r="L2267" s="7" t="s">
        <v>99</v>
      </c>
      <c r="M2267" s="7" t="s">
        <v>99</v>
      </c>
      <c r="N2267" s="7" t="s">
        <v>99</v>
      </c>
      <c r="O2267" s="7" t="s">
        <v>99</v>
      </c>
      <c r="P2267" s="7">
        <v>4</v>
      </c>
      <c r="Q2267" s="7">
        <v>0</v>
      </c>
      <c r="R2267" s="7">
        <v>0</v>
      </c>
      <c r="S2267" s="7">
        <v>2</v>
      </c>
      <c r="T2267" s="7">
        <v>0</v>
      </c>
      <c r="U2267" s="7">
        <v>0</v>
      </c>
      <c r="V2267" s="7">
        <v>0</v>
      </c>
      <c r="W2267" s="7">
        <v>0</v>
      </c>
      <c r="X2267" s="7">
        <v>0</v>
      </c>
      <c r="Y2267" s="7">
        <v>1</v>
      </c>
      <c r="Z2267" s="109">
        <v>5</v>
      </c>
      <c r="AA2267" s="7">
        <v>0</v>
      </c>
      <c r="AB2267" s="7">
        <v>0</v>
      </c>
      <c r="AC2267" s="7">
        <v>0</v>
      </c>
      <c r="AD2267" s="7">
        <v>0</v>
      </c>
      <c r="AE2267" s="7">
        <v>0</v>
      </c>
      <c r="AF2267" s="109">
        <v>1</v>
      </c>
      <c r="AG2267" s="7">
        <v>0</v>
      </c>
      <c r="AH2267" s="109">
        <v>1</v>
      </c>
    </row>
    <row r="2268" spans="1:34" ht="14.25" customHeight="1">
      <c r="A2268" s="27">
        <v>44348</v>
      </c>
      <c r="B2268" s="7" t="s">
        <v>1589</v>
      </c>
      <c r="C2268" s="7" t="s">
        <v>1863</v>
      </c>
      <c r="D2268" s="7" t="s">
        <v>734</v>
      </c>
      <c r="E2268" s="7" t="s">
        <v>943</v>
      </c>
      <c r="F2268" s="109">
        <v>33</v>
      </c>
      <c r="G2268" s="109">
        <v>13</v>
      </c>
      <c r="H2268" s="109">
        <v>3</v>
      </c>
      <c r="I2268" s="7" t="s">
        <v>99</v>
      </c>
      <c r="J2268" s="109">
        <v>4</v>
      </c>
      <c r="K2268" s="7" t="s">
        <v>99</v>
      </c>
      <c r="L2268" s="7" t="s">
        <v>99</v>
      </c>
      <c r="M2268" s="7" t="s">
        <v>99</v>
      </c>
      <c r="N2268" s="7" t="s">
        <v>99</v>
      </c>
      <c r="O2268" s="7" t="s">
        <v>99</v>
      </c>
      <c r="P2268" s="7">
        <v>9</v>
      </c>
      <c r="Q2268" s="7">
        <v>0</v>
      </c>
      <c r="R2268" s="7">
        <v>0</v>
      </c>
      <c r="S2268" s="7">
        <v>3</v>
      </c>
      <c r="T2268" s="7">
        <v>0</v>
      </c>
      <c r="U2268" s="7">
        <v>0</v>
      </c>
      <c r="V2268" s="7">
        <v>0</v>
      </c>
      <c r="W2268" s="7">
        <v>0</v>
      </c>
      <c r="X2268" s="7">
        <v>0</v>
      </c>
      <c r="Y2268" s="7">
        <v>1</v>
      </c>
      <c r="Z2268" s="109">
        <v>11</v>
      </c>
      <c r="AA2268" s="7">
        <v>0</v>
      </c>
      <c r="AB2268" s="7">
        <v>0</v>
      </c>
      <c r="AC2268" s="7">
        <v>0</v>
      </c>
      <c r="AD2268" s="7">
        <v>0</v>
      </c>
      <c r="AE2268" s="7">
        <v>0</v>
      </c>
      <c r="AF2268" s="109">
        <v>1</v>
      </c>
      <c r="AG2268" s="7">
        <v>0</v>
      </c>
      <c r="AH2268" s="109">
        <v>1</v>
      </c>
    </row>
    <row r="2269" spans="1:34" ht="14.25" customHeight="1">
      <c r="A2269" s="27">
        <v>44348</v>
      </c>
      <c r="B2269" s="7" t="s">
        <v>1589</v>
      </c>
      <c r="C2269" s="7" t="s">
        <v>1863</v>
      </c>
      <c r="D2269" s="7" t="s">
        <v>734</v>
      </c>
      <c r="E2269" s="7" t="s">
        <v>1861</v>
      </c>
      <c r="F2269" s="109">
        <v>23</v>
      </c>
      <c r="G2269" s="109">
        <v>9</v>
      </c>
      <c r="H2269" s="109">
        <v>2</v>
      </c>
      <c r="I2269" s="7" t="s">
        <v>99</v>
      </c>
      <c r="J2269" s="109">
        <v>3</v>
      </c>
      <c r="K2269" s="7" t="s">
        <v>99</v>
      </c>
      <c r="L2269" s="7" t="s">
        <v>99</v>
      </c>
      <c r="M2269" s="7" t="s">
        <v>99</v>
      </c>
      <c r="N2269" s="7" t="s">
        <v>99</v>
      </c>
      <c r="O2269" s="7" t="s">
        <v>99</v>
      </c>
      <c r="P2269" s="7">
        <v>7</v>
      </c>
      <c r="Q2269" s="7">
        <v>0</v>
      </c>
      <c r="R2269" s="7">
        <v>0</v>
      </c>
      <c r="S2269" s="7">
        <v>2</v>
      </c>
      <c r="T2269" s="7">
        <v>0</v>
      </c>
      <c r="U2269" s="7">
        <v>0</v>
      </c>
      <c r="V2269" s="7">
        <v>0</v>
      </c>
      <c r="W2269" s="7">
        <v>0</v>
      </c>
      <c r="X2269" s="7">
        <v>0</v>
      </c>
      <c r="Y2269" s="7">
        <v>1</v>
      </c>
      <c r="Z2269" s="109">
        <v>8</v>
      </c>
      <c r="AA2269" s="7">
        <v>0</v>
      </c>
      <c r="AB2269" s="7">
        <v>0</v>
      </c>
      <c r="AC2269" s="7">
        <v>0</v>
      </c>
      <c r="AD2269" s="7">
        <v>0</v>
      </c>
      <c r="AE2269" s="7">
        <v>0</v>
      </c>
      <c r="AF2269" s="109">
        <v>1</v>
      </c>
      <c r="AG2269" s="7">
        <v>0</v>
      </c>
      <c r="AH2269" s="111">
        <v>0</v>
      </c>
    </row>
    <row r="2270" spans="1:34" ht="14.25" customHeight="1">
      <c r="A2270" s="27">
        <v>44348</v>
      </c>
      <c r="B2270" s="7" t="s">
        <v>1589</v>
      </c>
      <c r="C2270" s="7" t="s">
        <v>1863</v>
      </c>
      <c r="D2270" s="7" t="s">
        <v>734</v>
      </c>
      <c r="E2270" s="7" t="s">
        <v>1862</v>
      </c>
      <c r="F2270" s="109">
        <v>9</v>
      </c>
      <c r="G2270" s="109">
        <v>4</v>
      </c>
      <c r="H2270" s="109">
        <v>1</v>
      </c>
      <c r="I2270" s="7" t="s">
        <v>99</v>
      </c>
      <c r="J2270" s="109">
        <v>1</v>
      </c>
      <c r="K2270" s="7" t="s">
        <v>99</v>
      </c>
      <c r="L2270" s="7" t="s">
        <v>99</v>
      </c>
      <c r="M2270" s="7" t="s">
        <v>99</v>
      </c>
      <c r="N2270" s="7" t="s">
        <v>99</v>
      </c>
      <c r="O2270" s="7" t="s">
        <v>99</v>
      </c>
      <c r="P2270" s="7">
        <v>2</v>
      </c>
      <c r="Q2270" s="7">
        <v>0</v>
      </c>
      <c r="R2270" s="7">
        <v>0</v>
      </c>
      <c r="S2270" s="7">
        <v>1</v>
      </c>
      <c r="T2270" s="7">
        <v>0</v>
      </c>
      <c r="U2270" s="7">
        <v>0</v>
      </c>
      <c r="V2270" s="7">
        <v>0</v>
      </c>
      <c r="W2270" s="7">
        <v>0</v>
      </c>
      <c r="X2270" s="7">
        <v>0</v>
      </c>
      <c r="Y2270" s="7">
        <v>0</v>
      </c>
      <c r="Z2270" s="109">
        <v>3</v>
      </c>
      <c r="AA2270" s="7">
        <v>0</v>
      </c>
      <c r="AB2270" s="7">
        <v>0</v>
      </c>
      <c r="AC2270" s="7">
        <v>0</v>
      </c>
      <c r="AD2270" s="7">
        <v>0</v>
      </c>
      <c r="AE2270" s="7">
        <v>0</v>
      </c>
      <c r="AF2270" s="7">
        <v>0</v>
      </c>
      <c r="AG2270" s="7">
        <v>0</v>
      </c>
      <c r="AH2270" s="111">
        <v>0</v>
      </c>
    </row>
    <row r="2271" spans="1:34" ht="14.25" customHeight="1">
      <c r="A2271" s="27">
        <v>44348</v>
      </c>
      <c r="B2271" s="7" t="s">
        <v>1589</v>
      </c>
      <c r="C2271" s="7" t="s">
        <v>1865</v>
      </c>
      <c r="D2271" s="7" t="s">
        <v>734</v>
      </c>
      <c r="E2271" s="7" t="s">
        <v>1843</v>
      </c>
      <c r="F2271" s="109">
        <v>102</v>
      </c>
      <c r="G2271" s="109">
        <v>37</v>
      </c>
      <c r="H2271" s="109">
        <v>10</v>
      </c>
      <c r="I2271" s="7" t="s">
        <v>99</v>
      </c>
      <c r="J2271" s="109">
        <v>18</v>
      </c>
      <c r="K2271" s="7" t="s">
        <v>99</v>
      </c>
      <c r="L2271" s="7" t="s">
        <v>99</v>
      </c>
      <c r="M2271" s="7" t="s">
        <v>99</v>
      </c>
      <c r="N2271" s="7" t="s">
        <v>99</v>
      </c>
      <c r="O2271" s="7" t="s">
        <v>99</v>
      </c>
      <c r="P2271" s="7">
        <v>1</v>
      </c>
      <c r="Q2271" s="7">
        <v>4</v>
      </c>
      <c r="R2271" s="7">
        <v>4</v>
      </c>
      <c r="S2271" s="7">
        <v>2</v>
      </c>
      <c r="T2271" s="7">
        <v>1</v>
      </c>
      <c r="U2271" s="7">
        <v>2</v>
      </c>
      <c r="V2271" s="7">
        <v>0</v>
      </c>
      <c r="W2271" s="7">
        <v>2</v>
      </c>
      <c r="X2271" s="7">
        <v>1</v>
      </c>
      <c r="Y2271" s="7">
        <v>1</v>
      </c>
      <c r="Z2271" s="109">
        <v>23</v>
      </c>
      <c r="AA2271" s="109">
        <v>4</v>
      </c>
      <c r="AB2271" s="109">
        <v>3</v>
      </c>
      <c r="AC2271" s="109">
        <v>3</v>
      </c>
      <c r="AD2271" s="109">
        <v>1</v>
      </c>
      <c r="AE2271" s="109">
        <v>2</v>
      </c>
      <c r="AF2271" s="7">
        <v>0</v>
      </c>
      <c r="AG2271" s="7">
        <v>0</v>
      </c>
      <c r="AH2271" s="109">
        <v>1</v>
      </c>
    </row>
    <row r="2272" spans="1:34" ht="14.25" customHeight="1">
      <c r="A2272" s="27">
        <v>44348</v>
      </c>
      <c r="B2272" s="7" t="s">
        <v>1589</v>
      </c>
      <c r="C2272" s="7" t="s">
        <v>1865</v>
      </c>
      <c r="D2272" s="7" t="s">
        <v>734</v>
      </c>
      <c r="E2272" s="7" t="s">
        <v>943</v>
      </c>
      <c r="F2272" s="127">
        <v>2216</v>
      </c>
      <c r="G2272" s="127">
        <v>1426</v>
      </c>
      <c r="H2272" s="109">
        <v>75</v>
      </c>
      <c r="I2272" s="7" t="s">
        <v>99</v>
      </c>
      <c r="J2272" s="109">
        <v>209</v>
      </c>
      <c r="K2272" s="7" t="s">
        <v>99</v>
      </c>
      <c r="L2272" s="7" t="s">
        <v>99</v>
      </c>
      <c r="M2272" s="7" t="s">
        <v>99</v>
      </c>
      <c r="N2272" s="7" t="s">
        <v>99</v>
      </c>
      <c r="O2272" s="7" t="s">
        <v>99</v>
      </c>
      <c r="P2272" s="7">
        <v>33</v>
      </c>
      <c r="Q2272" s="7">
        <v>12</v>
      </c>
      <c r="R2272" s="7">
        <v>41</v>
      </c>
      <c r="S2272" s="7">
        <v>32</v>
      </c>
      <c r="T2272" s="7">
        <v>2</v>
      </c>
      <c r="U2272" s="7">
        <v>3</v>
      </c>
      <c r="V2272" s="7">
        <v>0</v>
      </c>
      <c r="W2272" s="7">
        <v>29</v>
      </c>
      <c r="X2272" s="7">
        <v>8</v>
      </c>
      <c r="Y2272" s="7">
        <v>23</v>
      </c>
      <c r="Z2272" s="109">
        <v>321</v>
      </c>
      <c r="AA2272" s="109">
        <v>25</v>
      </c>
      <c r="AB2272" s="109">
        <v>13</v>
      </c>
      <c r="AC2272" s="109">
        <v>39</v>
      </c>
      <c r="AD2272" s="109">
        <v>4</v>
      </c>
      <c r="AE2272" s="109">
        <v>9</v>
      </c>
      <c r="AF2272" s="7">
        <v>0</v>
      </c>
      <c r="AG2272" s="7">
        <v>0</v>
      </c>
      <c r="AH2272" s="109">
        <v>95</v>
      </c>
    </row>
    <row r="2273" spans="1:34" ht="14.25" customHeight="1">
      <c r="A2273" s="27">
        <v>44348</v>
      </c>
      <c r="B2273" s="7" t="s">
        <v>1589</v>
      </c>
      <c r="C2273" s="7" t="s">
        <v>1865</v>
      </c>
      <c r="D2273" s="7" t="s">
        <v>734</v>
      </c>
      <c r="E2273" s="7" t="s">
        <v>1861</v>
      </c>
      <c r="F2273" s="127">
        <v>1137</v>
      </c>
      <c r="G2273" s="109">
        <v>558</v>
      </c>
      <c r="H2273" s="109">
        <v>65</v>
      </c>
      <c r="I2273" s="7" t="s">
        <v>99</v>
      </c>
      <c r="J2273" s="109">
        <v>154</v>
      </c>
      <c r="K2273" s="7" t="s">
        <v>99</v>
      </c>
      <c r="L2273" s="7" t="s">
        <v>99</v>
      </c>
      <c r="M2273" s="7" t="s">
        <v>99</v>
      </c>
      <c r="N2273" s="7" t="s">
        <v>99</v>
      </c>
      <c r="O2273" s="7" t="s">
        <v>99</v>
      </c>
      <c r="P2273" s="7">
        <v>27</v>
      </c>
      <c r="Q2273" s="7">
        <v>9</v>
      </c>
      <c r="R2273" s="7">
        <v>34</v>
      </c>
      <c r="S2273" s="7">
        <v>24</v>
      </c>
      <c r="T2273" s="7">
        <v>1</v>
      </c>
      <c r="U2273" s="7">
        <v>2</v>
      </c>
      <c r="V2273" s="7">
        <v>0</v>
      </c>
      <c r="W2273" s="7">
        <v>17</v>
      </c>
      <c r="X2273" s="7">
        <v>8</v>
      </c>
      <c r="Y2273" s="7">
        <v>6</v>
      </c>
      <c r="Z2273" s="109">
        <v>240</v>
      </c>
      <c r="AA2273" s="109">
        <v>18</v>
      </c>
      <c r="AB2273" s="109">
        <v>3</v>
      </c>
      <c r="AC2273" s="109">
        <v>31</v>
      </c>
      <c r="AD2273" s="109">
        <v>4</v>
      </c>
      <c r="AE2273" s="109">
        <v>9</v>
      </c>
      <c r="AF2273" s="7">
        <v>0</v>
      </c>
      <c r="AG2273" s="7">
        <v>0</v>
      </c>
      <c r="AH2273" s="109">
        <v>55</v>
      </c>
    </row>
    <row r="2274" spans="1:34" ht="14.25" customHeight="1">
      <c r="A2274" s="27">
        <v>44348</v>
      </c>
      <c r="B2274" s="7" t="s">
        <v>1589</v>
      </c>
      <c r="C2274" s="7" t="s">
        <v>1865</v>
      </c>
      <c r="D2274" s="7" t="s">
        <v>734</v>
      </c>
      <c r="E2274" s="7" t="s">
        <v>1862</v>
      </c>
      <c r="F2274" s="127">
        <v>1079</v>
      </c>
      <c r="G2274" s="109">
        <v>868</v>
      </c>
      <c r="H2274" s="109">
        <v>10</v>
      </c>
      <c r="I2274" s="7" t="s">
        <v>99</v>
      </c>
      <c r="J2274" s="109">
        <v>55</v>
      </c>
      <c r="K2274" s="7" t="s">
        <v>99</v>
      </c>
      <c r="L2274" s="7" t="s">
        <v>99</v>
      </c>
      <c r="M2274" s="7" t="s">
        <v>99</v>
      </c>
      <c r="N2274" s="7" t="s">
        <v>99</v>
      </c>
      <c r="O2274" s="7" t="s">
        <v>99</v>
      </c>
      <c r="P2274" s="7">
        <v>6</v>
      </c>
      <c r="Q2274" s="7">
        <v>3</v>
      </c>
      <c r="R2274" s="7">
        <v>7</v>
      </c>
      <c r="S2274" s="7">
        <v>8</v>
      </c>
      <c r="T2274" s="7">
        <v>1</v>
      </c>
      <c r="U2274" s="7">
        <v>1</v>
      </c>
      <c r="V2274" s="7">
        <v>0</v>
      </c>
      <c r="W2274" s="7">
        <v>12</v>
      </c>
      <c r="X2274" s="7">
        <v>0</v>
      </c>
      <c r="Y2274" s="7">
        <v>17</v>
      </c>
      <c r="Z2274" s="109">
        <v>81</v>
      </c>
      <c r="AA2274" s="109">
        <v>7</v>
      </c>
      <c r="AB2274" s="109">
        <v>10</v>
      </c>
      <c r="AC2274" s="109">
        <v>8</v>
      </c>
      <c r="AD2274" s="111">
        <v>0</v>
      </c>
      <c r="AE2274" s="111">
        <v>0</v>
      </c>
      <c r="AF2274" s="7">
        <v>0</v>
      </c>
      <c r="AG2274" s="7">
        <v>0</v>
      </c>
      <c r="AH2274" s="109">
        <v>40</v>
      </c>
    </row>
    <row r="2275" spans="1:34" ht="14.25" customHeight="1">
      <c r="A2275" s="27">
        <v>44348</v>
      </c>
      <c r="B2275" s="7" t="s">
        <v>1589</v>
      </c>
      <c r="C2275" s="7" t="s">
        <v>1865</v>
      </c>
      <c r="D2275" s="7" t="s">
        <v>1866</v>
      </c>
      <c r="E2275" s="7" t="s">
        <v>1843</v>
      </c>
      <c r="F2275" s="109">
        <v>67</v>
      </c>
      <c r="G2275" s="109">
        <v>15</v>
      </c>
      <c r="H2275" s="109">
        <v>7</v>
      </c>
      <c r="I2275" s="7" t="s">
        <v>99</v>
      </c>
      <c r="J2275" s="109">
        <v>13</v>
      </c>
      <c r="K2275" s="7" t="s">
        <v>99</v>
      </c>
      <c r="L2275" s="7" t="s">
        <v>99</v>
      </c>
      <c r="M2275" s="7" t="s">
        <v>99</v>
      </c>
      <c r="N2275" s="7" t="s">
        <v>99</v>
      </c>
      <c r="O2275" s="7" t="s">
        <v>99</v>
      </c>
      <c r="P2275" s="7">
        <v>1</v>
      </c>
      <c r="Q2275" s="7">
        <v>3</v>
      </c>
      <c r="R2275" s="7">
        <v>4</v>
      </c>
      <c r="S2275" s="7">
        <v>1</v>
      </c>
      <c r="T2275" s="7">
        <v>0</v>
      </c>
      <c r="U2275" s="7">
        <v>2</v>
      </c>
      <c r="V2275" s="7">
        <v>0</v>
      </c>
      <c r="W2275" s="7">
        <v>2</v>
      </c>
      <c r="X2275" s="7">
        <v>1</v>
      </c>
      <c r="Y2275" s="7">
        <v>1</v>
      </c>
      <c r="Z2275" s="109">
        <v>19</v>
      </c>
      <c r="AA2275" s="109">
        <v>4</v>
      </c>
      <c r="AB2275" s="109">
        <v>2</v>
      </c>
      <c r="AC2275" s="109">
        <v>3</v>
      </c>
      <c r="AD2275" s="109">
        <v>1</v>
      </c>
      <c r="AE2275" s="109">
        <v>2</v>
      </c>
      <c r="AF2275" s="7">
        <v>0</v>
      </c>
      <c r="AG2275" s="7">
        <v>0</v>
      </c>
      <c r="AH2275" s="109">
        <v>1</v>
      </c>
    </row>
    <row r="2276" spans="1:34" ht="14.25" customHeight="1">
      <c r="A2276" s="27">
        <v>44348</v>
      </c>
      <c r="B2276" s="7" t="s">
        <v>1589</v>
      </c>
      <c r="C2276" s="7" t="s">
        <v>1865</v>
      </c>
      <c r="D2276" s="7" t="s">
        <v>1866</v>
      </c>
      <c r="E2276" s="7" t="s">
        <v>943</v>
      </c>
      <c r="F2276" s="127">
        <v>1830</v>
      </c>
      <c r="G2276" s="127">
        <v>1159</v>
      </c>
      <c r="H2276" s="109">
        <v>54</v>
      </c>
      <c r="I2276" s="7" t="s">
        <v>99</v>
      </c>
      <c r="J2276" s="109">
        <v>202</v>
      </c>
      <c r="K2276" s="7" t="s">
        <v>99</v>
      </c>
      <c r="L2276" s="7" t="s">
        <v>99</v>
      </c>
      <c r="M2276" s="7" t="s">
        <v>99</v>
      </c>
      <c r="N2276" s="7" t="s">
        <v>99</v>
      </c>
      <c r="O2276" s="7" t="s">
        <v>99</v>
      </c>
      <c r="P2276" s="7">
        <v>33</v>
      </c>
      <c r="Q2276" s="7">
        <v>10</v>
      </c>
      <c r="R2276" s="7">
        <v>41</v>
      </c>
      <c r="S2276" s="7">
        <v>28</v>
      </c>
      <c r="T2276" s="7">
        <v>0</v>
      </c>
      <c r="U2276" s="7">
        <v>3</v>
      </c>
      <c r="V2276" s="7">
        <v>0</v>
      </c>
      <c r="W2276" s="7">
        <v>29</v>
      </c>
      <c r="X2276" s="7">
        <v>8</v>
      </c>
      <c r="Y2276" s="7">
        <v>23</v>
      </c>
      <c r="Z2276" s="109">
        <v>232</v>
      </c>
      <c r="AA2276" s="109">
        <v>25</v>
      </c>
      <c r="AB2276" s="109">
        <v>11</v>
      </c>
      <c r="AC2276" s="109">
        <v>39</v>
      </c>
      <c r="AD2276" s="109">
        <v>4</v>
      </c>
      <c r="AE2276" s="109">
        <v>9</v>
      </c>
      <c r="AF2276" s="7">
        <v>0</v>
      </c>
      <c r="AG2276" s="7">
        <v>0</v>
      </c>
      <c r="AH2276" s="109">
        <v>95</v>
      </c>
    </row>
    <row r="2277" spans="1:34" ht="14.25" customHeight="1">
      <c r="A2277" s="27">
        <v>44348</v>
      </c>
      <c r="B2277" s="7" t="s">
        <v>1589</v>
      </c>
      <c r="C2277" s="7" t="s">
        <v>1865</v>
      </c>
      <c r="D2277" s="7" t="s">
        <v>1866</v>
      </c>
      <c r="E2277" s="7" t="s">
        <v>1861</v>
      </c>
      <c r="F2277" s="109">
        <v>878</v>
      </c>
      <c r="G2277" s="109">
        <v>398</v>
      </c>
      <c r="H2277" s="109">
        <v>50</v>
      </c>
      <c r="I2277" s="7" t="s">
        <v>99</v>
      </c>
      <c r="J2277" s="109">
        <v>153</v>
      </c>
      <c r="K2277" s="7" t="s">
        <v>99</v>
      </c>
      <c r="L2277" s="7" t="s">
        <v>99</v>
      </c>
      <c r="M2277" s="7" t="s">
        <v>99</v>
      </c>
      <c r="N2277" s="7" t="s">
        <v>99</v>
      </c>
      <c r="O2277" s="7" t="s">
        <v>99</v>
      </c>
      <c r="P2277" s="7">
        <v>27</v>
      </c>
      <c r="Q2277" s="7">
        <v>8</v>
      </c>
      <c r="R2277" s="7">
        <v>34</v>
      </c>
      <c r="S2277" s="7">
        <v>20</v>
      </c>
      <c r="T2277" s="7">
        <v>0</v>
      </c>
      <c r="U2277" s="7">
        <v>2</v>
      </c>
      <c r="V2277" s="7">
        <v>0</v>
      </c>
      <c r="W2277" s="7">
        <v>17</v>
      </c>
      <c r="X2277" s="7">
        <v>8</v>
      </c>
      <c r="Y2277" s="7">
        <v>6</v>
      </c>
      <c r="Z2277" s="109">
        <v>158</v>
      </c>
      <c r="AA2277" s="109">
        <v>18</v>
      </c>
      <c r="AB2277" s="109">
        <v>2</v>
      </c>
      <c r="AC2277" s="109">
        <v>31</v>
      </c>
      <c r="AD2277" s="109">
        <v>4</v>
      </c>
      <c r="AE2277" s="109">
        <v>9</v>
      </c>
      <c r="AF2277" s="7">
        <v>0</v>
      </c>
      <c r="AG2277" s="7">
        <v>0</v>
      </c>
      <c r="AH2277" s="109">
        <v>55</v>
      </c>
    </row>
    <row r="2278" spans="1:34" ht="14.25" customHeight="1">
      <c r="A2278" s="27">
        <v>44348</v>
      </c>
      <c r="B2278" s="7" t="s">
        <v>1589</v>
      </c>
      <c r="C2278" s="7" t="s">
        <v>1865</v>
      </c>
      <c r="D2278" s="7" t="s">
        <v>1866</v>
      </c>
      <c r="E2278" s="7" t="s">
        <v>1862</v>
      </c>
      <c r="F2278" s="109">
        <v>952</v>
      </c>
      <c r="G2278" s="109">
        <v>761</v>
      </c>
      <c r="H2278" s="109">
        <v>4</v>
      </c>
      <c r="I2278" s="7" t="s">
        <v>99</v>
      </c>
      <c r="J2278" s="109">
        <v>49</v>
      </c>
      <c r="K2278" s="7" t="s">
        <v>99</v>
      </c>
      <c r="L2278" s="7" t="s">
        <v>99</v>
      </c>
      <c r="M2278" s="7" t="s">
        <v>99</v>
      </c>
      <c r="N2278" s="7" t="s">
        <v>99</v>
      </c>
      <c r="O2278" s="7" t="s">
        <v>99</v>
      </c>
      <c r="P2278" s="7">
        <v>6</v>
      </c>
      <c r="Q2278" s="7">
        <v>2</v>
      </c>
      <c r="R2278" s="7">
        <v>7</v>
      </c>
      <c r="S2278" s="7">
        <v>8</v>
      </c>
      <c r="T2278" s="7">
        <v>0</v>
      </c>
      <c r="U2278" s="7">
        <v>1</v>
      </c>
      <c r="V2278" s="7">
        <v>0</v>
      </c>
      <c r="W2278" s="7">
        <v>12</v>
      </c>
      <c r="X2278" s="7">
        <v>0</v>
      </c>
      <c r="Y2278" s="7">
        <v>17</v>
      </c>
      <c r="Z2278" s="109">
        <v>74</v>
      </c>
      <c r="AA2278" s="109">
        <v>7</v>
      </c>
      <c r="AB2278" s="109">
        <v>9</v>
      </c>
      <c r="AC2278" s="109">
        <v>8</v>
      </c>
      <c r="AD2278" s="7">
        <v>0</v>
      </c>
      <c r="AE2278" s="7">
        <v>0</v>
      </c>
      <c r="AF2278" s="7">
        <v>0</v>
      </c>
      <c r="AG2278" s="7">
        <v>0</v>
      </c>
      <c r="AH2278" s="109">
        <v>40</v>
      </c>
    </row>
    <row r="2279" spans="1:34" ht="14.25" customHeight="1">
      <c r="A2279" s="27">
        <v>44348</v>
      </c>
      <c r="B2279" s="7" t="s">
        <v>1589</v>
      </c>
      <c r="C2279" s="7" t="s">
        <v>1865</v>
      </c>
      <c r="D2279" s="7" t="s">
        <v>1374</v>
      </c>
      <c r="E2279" s="7" t="s">
        <v>1843</v>
      </c>
      <c r="F2279" s="109">
        <v>35</v>
      </c>
      <c r="G2279" s="109">
        <v>22</v>
      </c>
      <c r="H2279" s="109">
        <v>3</v>
      </c>
      <c r="I2279" s="7" t="s">
        <v>99</v>
      </c>
      <c r="J2279" s="109">
        <v>5</v>
      </c>
      <c r="K2279" s="7" t="s">
        <v>99</v>
      </c>
      <c r="L2279" s="7" t="s">
        <v>99</v>
      </c>
      <c r="M2279" s="7" t="s">
        <v>99</v>
      </c>
      <c r="N2279" s="7" t="s">
        <v>99</v>
      </c>
      <c r="O2279" s="7" t="s">
        <v>99</v>
      </c>
      <c r="P2279" s="7">
        <v>0</v>
      </c>
      <c r="Q2279" s="7">
        <v>1</v>
      </c>
      <c r="R2279" s="7">
        <v>0</v>
      </c>
      <c r="S2279" s="7">
        <v>1</v>
      </c>
      <c r="T2279" s="7">
        <v>1</v>
      </c>
      <c r="U2279" s="7">
        <v>0</v>
      </c>
      <c r="V2279" s="7">
        <v>0</v>
      </c>
      <c r="W2279" s="7">
        <v>0</v>
      </c>
      <c r="X2279" s="7">
        <v>0</v>
      </c>
      <c r="Y2279" s="7">
        <v>0</v>
      </c>
      <c r="Z2279" s="109">
        <v>4</v>
      </c>
      <c r="AA2279" s="7">
        <v>0</v>
      </c>
      <c r="AB2279" s="109">
        <v>1</v>
      </c>
      <c r="AC2279" s="7">
        <v>0</v>
      </c>
      <c r="AD2279" s="7">
        <v>0</v>
      </c>
      <c r="AE2279" s="7">
        <v>0</v>
      </c>
      <c r="AF2279" s="7">
        <v>0</v>
      </c>
      <c r="AG2279" s="7">
        <v>0</v>
      </c>
      <c r="AH2279" s="7">
        <v>0</v>
      </c>
    </row>
    <row r="2280" spans="1:34" ht="14.25" customHeight="1">
      <c r="A2280" s="27">
        <v>44348</v>
      </c>
      <c r="B2280" s="7" t="s">
        <v>1589</v>
      </c>
      <c r="C2280" s="7" t="s">
        <v>1865</v>
      </c>
      <c r="D2280" s="7" t="s">
        <v>1374</v>
      </c>
      <c r="E2280" s="7" t="s">
        <v>943</v>
      </c>
      <c r="F2280" s="109">
        <v>386</v>
      </c>
      <c r="G2280" s="109">
        <v>267</v>
      </c>
      <c r="H2280" s="109">
        <v>21</v>
      </c>
      <c r="I2280" s="7" t="s">
        <v>99</v>
      </c>
      <c r="J2280" s="109">
        <v>7</v>
      </c>
      <c r="K2280" s="7" t="s">
        <v>99</v>
      </c>
      <c r="L2280" s="7" t="s">
        <v>99</v>
      </c>
      <c r="M2280" s="7" t="s">
        <v>99</v>
      </c>
      <c r="N2280" s="7" t="s">
        <v>99</v>
      </c>
      <c r="O2280" s="7" t="s">
        <v>99</v>
      </c>
      <c r="P2280" s="7">
        <v>0</v>
      </c>
      <c r="Q2280" s="7">
        <v>2</v>
      </c>
      <c r="R2280" s="7">
        <v>0</v>
      </c>
      <c r="S2280" s="7">
        <v>4</v>
      </c>
      <c r="T2280" s="7">
        <v>2</v>
      </c>
      <c r="U2280" s="7">
        <v>0</v>
      </c>
      <c r="V2280" s="7">
        <v>0</v>
      </c>
      <c r="W2280" s="7">
        <v>0</v>
      </c>
      <c r="X2280" s="7">
        <v>0</v>
      </c>
      <c r="Y2280" s="7">
        <v>0</v>
      </c>
      <c r="Z2280" s="109">
        <v>89</v>
      </c>
      <c r="AA2280" s="7">
        <v>0</v>
      </c>
      <c r="AB2280" s="109">
        <v>2</v>
      </c>
      <c r="AC2280" s="7">
        <v>0</v>
      </c>
      <c r="AD2280" s="7">
        <v>0</v>
      </c>
      <c r="AE2280" s="7">
        <v>0</v>
      </c>
      <c r="AF2280" s="7">
        <v>0</v>
      </c>
      <c r="AG2280" s="7">
        <v>0</v>
      </c>
      <c r="AH2280" s="7">
        <v>0</v>
      </c>
    </row>
    <row r="2281" spans="1:34" ht="14.25" customHeight="1">
      <c r="A2281" s="27">
        <v>44348</v>
      </c>
      <c r="B2281" s="7" t="s">
        <v>1589</v>
      </c>
      <c r="C2281" s="7" t="s">
        <v>1865</v>
      </c>
      <c r="D2281" s="7" t="s">
        <v>1374</v>
      </c>
      <c r="E2281" s="7" t="s">
        <v>1861</v>
      </c>
      <c r="F2281" s="109">
        <v>259</v>
      </c>
      <c r="G2281" s="109">
        <v>160</v>
      </c>
      <c r="H2281" s="109">
        <v>15</v>
      </c>
      <c r="I2281" s="7" t="s">
        <v>99</v>
      </c>
      <c r="J2281" s="109">
        <v>1</v>
      </c>
      <c r="K2281" s="7" t="s">
        <v>99</v>
      </c>
      <c r="L2281" s="7" t="s">
        <v>99</v>
      </c>
      <c r="M2281" s="7" t="s">
        <v>99</v>
      </c>
      <c r="N2281" s="7" t="s">
        <v>99</v>
      </c>
      <c r="O2281" s="7" t="s">
        <v>99</v>
      </c>
      <c r="P2281" s="7">
        <v>0</v>
      </c>
      <c r="Q2281" s="7">
        <v>1</v>
      </c>
      <c r="R2281" s="7">
        <v>0</v>
      </c>
      <c r="S2281" s="7">
        <v>4</v>
      </c>
      <c r="T2281" s="7">
        <v>1</v>
      </c>
      <c r="U2281" s="7">
        <v>0</v>
      </c>
      <c r="V2281" s="7">
        <v>0</v>
      </c>
      <c r="W2281" s="7">
        <v>0</v>
      </c>
      <c r="X2281" s="7">
        <v>0</v>
      </c>
      <c r="Y2281" s="7">
        <v>0</v>
      </c>
      <c r="Z2281" s="109">
        <v>82</v>
      </c>
      <c r="AA2281" s="7">
        <v>0</v>
      </c>
      <c r="AB2281" s="109">
        <v>1</v>
      </c>
      <c r="AC2281" s="7">
        <v>0</v>
      </c>
      <c r="AD2281" s="7">
        <v>0</v>
      </c>
      <c r="AE2281" s="7">
        <v>0</v>
      </c>
      <c r="AF2281" s="7">
        <v>0</v>
      </c>
      <c r="AG2281" s="7">
        <v>0</v>
      </c>
      <c r="AH2281" s="7">
        <v>0</v>
      </c>
    </row>
    <row r="2282" spans="1:34" ht="14.25" customHeight="1">
      <c r="A2282" s="27">
        <v>44348</v>
      </c>
      <c r="B2282" s="7" t="s">
        <v>1589</v>
      </c>
      <c r="C2282" s="7" t="s">
        <v>1865</v>
      </c>
      <c r="D2282" s="7" t="s">
        <v>1374</v>
      </c>
      <c r="E2282" s="7" t="s">
        <v>1862</v>
      </c>
      <c r="F2282" s="109">
        <v>127</v>
      </c>
      <c r="G2282" s="109">
        <v>107</v>
      </c>
      <c r="H2282" s="109">
        <v>6</v>
      </c>
      <c r="I2282" s="7" t="s">
        <v>99</v>
      </c>
      <c r="J2282" s="109">
        <v>6</v>
      </c>
      <c r="K2282" s="7" t="s">
        <v>99</v>
      </c>
      <c r="L2282" s="7" t="s">
        <v>99</v>
      </c>
      <c r="M2282" s="7" t="s">
        <v>99</v>
      </c>
      <c r="N2282" s="7" t="s">
        <v>99</v>
      </c>
      <c r="O2282" s="7" t="s">
        <v>99</v>
      </c>
      <c r="P2282" s="7">
        <v>0</v>
      </c>
      <c r="Q2282" s="7">
        <v>1</v>
      </c>
      <c r="R2282" s="7">
        <v>0</v>
      </c>
      <c r="S2282" s="7">
        <v>0</v>
      </c>
      <c r="T2282" s="7">
        <v>1</v>
      </c>
      <c r="U2282" s="7">
        <v>0</v>
      </c>
      <c r="V2282" s="7">
        <v>0</v>
      </c>
      <c r="W2282" s="7">
        <v>0</v>
      </c>
      <c r="X2282" s="7">
        <v>0</v>
      </c>
      <c r="Y2282" s="7">
        <v>0</v>
      </c>
      <c r="Z2282" s="109">
        <v>7</v>
      </c>
      <c r="AA2282" s="7">
        <v>0</v>
      </c>
      <c r="AB2282" s="109">
        <v>1</v>
      </c>
      <c r="AC2282" s="7">
        <v>0</v>
      </c>
      <c r="AD2282" s="7">
        <v>0</v>
      </c>
      <c r="AE2282" s="7">
        <v>0</v>
      </c>
      <c r="AF2282" s="7">
        <v>0</v>
      </c>
      <c r="AG2282" s="7">
        <v>0</v>
      </c>
      <c r="AH2282" s="7">
        <v>0</v>
      </c>
    </row>
    <row r="2283" spans="1:34" ht="14.25" customHeight="1">
      <c r="A2283" s="27">
        <v>44348</v>
      </c>
      <c r="B2283" s="7" t="s">
        <v>1589</v>
      </c>
      <c r="C2283" s="7" t="s">
        <v>405</v>
      </c>
      <c r="D2283" s="7" t="s">
        <v>734</v>
      </c>
      <c r="E2283" s="7" t="s">
        <v>1843</v>
      </c>
      <c r="F2283" s="109">
        <v>6</v>
      </c>
      <c r="G2283" s="109">
        <v>2</v>
      </c>
      <c r="H2283" s="109">
        <v>1</v>
      </c>
      <c r="I2283" s="7" t="s">
        <v>99</v>
      </c>
      <c r="J2283" s="109">
        <v>1</v>
      </c>
      <c r="K2283" s="7" t="s">
        <v>99</v>
      </c>
      <c r="L2283" s="7" t="s">
        <v>99</v>
      </c>
      <c r="M2283" s="7" t="s">
        <v>99</v>
      </c>
      <c r="N2283" s="7" t="s">
        <v>99</v>
      </c>
      <c r="O2283" s="7" t="s">
        <v>99</v>
      </c>
      <c r="P2283" s="7">
        <v>0</v>
      </c>
      <c r="Q2283" s="7">
        <v>0</v>
      </c>
      <c r="R2283" s="7">
        <v>0</v>
      </c>
      <c r="S2283" s="7">
        <v>0</v>
      </c>
      <c r="T2283" s="7">
        <v>1</v>
      </c>
      <c r="U2283" s="7">
        <v>0</v>
      </c>
      <c r="V2283" s="7">
        <v>0</v>
      </c>
      <c r="W2283" s="7">
        <v>0</v>
      </c>
      <c r="X2283" s="7">
        <v>0</v>
      </c>
      <c r="Y2283" s="7">
        <v>0</v>
      </c>
      <c r="Z2283" s="109">
        <v>1</v>
      </c>
      <c r="AA2283" s="109">
        <v>1</v>
      </c>
      <c r="AB2283" s="7">
        <v>0</v>
      </c>
      <c r="AC2283" s="7">
        <v>0</v>
      </c>
      <c r="AD2283" s="7">
        <v>0</v>
      </c>
      <c r="AE2283" s="7">
        <v>0</v>
      </c>
      <c r="AF2283" s="7">
        <v>0</v>
      </c>
      <c r="AG2283" s="7">
        <v>0</v>
      </c>
      <c r="AH2283" s="7">
        <v>0</v>
      </c>
    </row>
    <row r="2284" spans="1:34" ht="14.25" customHeight="1">
      <c r="A2284" s="27">
        <v>44348</v>
      </c>
      <c r="B2284" s="7" t="s">
        <v>1589</v>
      </c>
      <c r="C2284" s="7" t="s">
        <v>405</v>
      </c>
      <c r="D2284" s="7" t="s">
        <v>734</v>
      </c>
      <c r="E2284" s="7" t="s">
        <v>943</v>
      </c>
      <c r="F2284" s="109">
        <v>7</v>
      </c>
      <c r="G2284" s="109">
        <v>3</v>
      </c>
      <c r="H2284" s="109">
        <v>1</v>
      </c>
      <c r="I2284" s="7" t="s">
        <v>99</v>
      </c>
      <c r="J2284" s="109">
        <v>1</v>
      </c>
      <c r="K2284" s="7" t="s">
        <v>99</v>
      </c>
      <c r="L2284" s="7" t="s">
        <v>99</v>
      </c>
      <c r="M2284" s="7" t="s">
        <v>99</v>
      </c>
      <c r="N2284" s="7" t="s">
        <v>99</v>
      </c>
      <c r="O2284" s="7" t="s">
        <v>99</v>
      </c>
      <c r="P2284" s="7">
        <v>0</v>
      </c>
      <c r="Q2284" s="7">
        <v>0</v>
      </c>
      <c r="R2284" s="7">
        <v>0</v>
      </c>
      <c r="S2284" s="7">
        <v>0</v>
      </c>
      <c r="T2284" s="7">
        <v>1</v>
      </c>
      <c r="U2284" s="7">
        <v>0</v>
      </c>
      <c r="V2284" s="7">
        <v>0</v>
      </c>
      <c r="W2284" s="7">
        <v>0</v>
      </c>
      <c r="X2284" s="7">
        <v>0</v>
      </c>
      <c r="Y2284" s="7">
        <v>0</v>
      </c>
      <c r="Z2284" s="109">
        <v>1</v>
      </c>
      <c r="AA2284" s="109">
        <v>1</v>
      </c>
      <c r="AB2284" s="7">
        <v>0</v>
      </c>
      <c r="AC2284" s="7">
        <v>0</v>
      </c>
      <c r="AD2284" s="7">
        <v>0</v>
      </c>
      <c r="AE2284" s="7">
        <v>0</v>
      </c>
      <c r="AF2284" s="7">
        <v>0</v>
      </c>
      <c r="AG2284" s="7">
        <v>0</v>
      </c>
      <c r="AH2284" s="7">
        <v>0</v>
      </c>
    </row>
    <row r="2285" spans="1:34" ht="14.25" customHeight="1">
      <c r="A2285" s="27">
        <v>44348</v>
      </c>
      <c r="B2285" s="7" t="s">
        <v>1589</v>
      </c>
      <c r="C2285" s="7" t="s">
        <v>405</v>
      </c>
      <c r="D2285" s="7" t="s">
        <v>734</v>
      </c>
      <c r="E2285" s="7" t="s">
        <v>1861</v>
      </c>
      <c r="F2285" s="109">
        <v>1</v>
      </c>
      <c r="G2285" s="109">
        <v>1</v>
      </c>
      <c r="H2285" s="111">
        <v>0</v>
      </c>
      <c r="I2285" s="7" t="s">
        <v>99</v>
      </c>
      <c r="J2285" s="133" t="s">
        <v>99</v>
      </c>
      <c r="K2285" s="7" t="s">
        <v>99</v>
      </c>
      <c r="L2285" s="7" t="s">
        <v>99</v>
      </c>
      <c r="M2285" s="7" t="s">
        <v>99</v>
      </c>
      <c r="N2285" s="7" t="s">
        <v>99</v>
      </c>
      <c r="O2285" s="7" t="s">
        <v>99</v>
      </c>
      <c r="P2285" s="7">
        <v>0</v>
      </c>
      <c r="Q2285" s="7">
        <v>0</v>
      </c>
      <c r="R2285" s="7">
        <v>0</v>
      </c>
      <c r="S2285" s="7">
        <v>0</v>
      </c>
      <c r="T2285" s="7">
        <v>0</v>
      </c>
      <c r="U2285" s="7">
        <v>0</v>
      </c>
      <c r="V2285" s="7">
        <v>0</v>
      </c>
      <c r="W2285" s="7">
        <v>0</v>
      </c>
      <c r="X2285" s="7">
        <v>0</v>
      </c>
      <c r="Y2285" s="7">
        <v>0</v>
      </c>
      <c r="Z2285" s="111">
        <v>0</v>
      </c>
      <c r="AA2285" s="111">
        <v>0</v>
      </c>
      <c r="AB2285" s="7">
        <v>0</v>
      </c>
      <c r="AC2285" s="7">
        <v>0</v>
      </c>
      <c r="AD2285" s="7">
        <v>0</v>
      </c>
      <c r="AE2285" s="7">
        <v>0</v>
      </c>
      <c r="AF2285" s="7">
        <v>0</v>
      </c>
      <c r="AG2285" s="7">
        <v>0</v>
      </c>
      <c r="AH2285" s="7">
        <v>0</v>
      </c>
    </row>
    <row r="2286" spans="1:34" ht="14.25" customHeight="1">
      <c r="A2286" s="27">
        <v>44348</v>
      </c>
      <c r="B2286" s="7" t="s">
        <v>1589</v>
      </c>
      <c r="C2286" s="7" t="s">
        <v>405</v>
      </c>
      <c r="D2286" s="7" t="s">
        <v>734</v>
      </c>
      <c r="E2286" s="7" t="s">
        <v>1862</v>
      </c>
      <c r="F2286" s="109">
        <v>6</v>
      </c>
      <c r="G2286" s="109">
        <v>2</v>
      </c>
      <c r="H2286" s="109">
        <v>1</v>
      </c>
      <c r="I2286" s="7" t="s">
        <v>99</v>
      </c>
      <c r="J2286" s="109">
        <v>1</v>
      </c>
      <c r="K2286" s="7" t="s">
        <v>99</v>
      </c>
      <c r="L2286" s="7" t="s">
        <v>99</v>
      </c>
      <c r="M2286" s="7" t="s">
        <v>99</v>
      </c>
      <c r="N2286" s="7" t="s">
        <v>99</v>
      </c>
      <c r="O2286" s="7" t="s">
        <v>99</v>
      </c>
      <c r="P2286" s="7">
        <v>0</v>
      </c>
      <c r="Q2286" s="7">
        <v>0</v>
      </c>
      <c r="R2286" s="7">
        <v>0</v>
      </c>
      <c r="S2286" s="7">
        <v>0</v>
      </c>
      <c r="T2286" s="7">
        <v>1</v>
      </c>
      <c r="U2286" s="7">
        <v>0</v>
      </c>
      <c r="V2286" s="7">
        <v>0</v>
      </c>
      <c r="W2286" s="7">
        <v>0</v>
      </c>
      <c r="X2286" s="7">
        <v>0</v>
      </c>
      <c r="Y2286" s="7">
        <v>0</v>
      </c>
      <c r="Z2286" s="109">
        <v>1</v>
      </c>
      <c r="AA2286" s="109">
        <v>1</v>
      </c>
      <c r="AB2286" s="7">
        <v>0</v>
      </c>
      <c r="AC2286" s="7">
        <v>0</v>
      </c>
      <c r="AD2286" s="7">
        <v>0</v>
      </c>
      <c r="AE2286" s="7">
        <v>0</v>
      </c>
      <c r="AF2286" s="7">
        <v>0</v>
      </c>
      <c r="AG2286" s="7">
        <v>0</v>
      </c>
      <c r="AH2286" s="7">
        <v>0</v>
      </c>
    </row>
    <row r="2287" spans="1:34">
      <c r="Z2287" s="58"/>
    </row>
    <row r="2288" spans="1:34">
      <c r="Z2288" s="58"/>
    </row>
    <row r="2289" spans="26:26">
      <c r="Z2289" s="58"/>
    </row>
    <row r="2290" spans="26:26">
      <c r="Z2290" s="58"/>
    </row>
  </sheetData>
  <autoFilter ref="A6:BJ1830" xr:uid="{00000000-0009-0000-0000-00002F000000}"/>
  <phoneticPr fontId="5"/>
  <hyperlinks>
    <hyperlink ref="E1" location="目次!C22" display="目次" xr:uid="{00000000-0004-0000-2F00-000000000000}"/>
  </hyperlink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D19"/>
  <sheetViews>
    <sheetView topLeftCell="A21" workbookViewId="0">
      <selection activeCell="D20" sqref="D20"/>
    </sheetView>
  </sheetViews>
  <sheetFormatPr defaultColWidth="8.75" defaultRowHeight="14.25"/>
  <cols>
    <col min="1" max="1" width="19.375" style="1" bestFit="1" customWidth="1"/>
    <col min="2" max="2" width="10.5" style="1" bestFit="1" customWidth="1"/>
    <col min="3" max="3" width="5.125" style="1" bestFit="1" customWidth="1"/>
    <col min="4" max="4" width="30.75" style="1" customWidth="1"/>
    <col min="5" max="14" width="19.5" style="1" customWidth="1"/>
    <col min="15" max="15" width="14" style="1" customWidth="1"/>
    <col min="16" max="16" width="6.75" style="1" customWidth="1"/>
    <col min="17" max="17" width="9.875" style="1" customWidth="1"/>
    <col min="18" max="18" width="6.75" style="1" customWidth="1"/>
    <col min="19" max="19" width="9.875" style="1" customWidth="1"/>
    <col min="20" max="20" width="6.75" style="1" customWidth="1"/>
    <col min="21" max="21" width="9.875" style="1" customWidth="1"/>
    <col min="22" max="22" width="6.75" style="1" customWidth="1"/>
    <col min="23" max="23" width="9.875" style="1" customWidth="1"/>
    <col min="24" max="24" width="8" style="1" customWidth="1"/>
    <col min="25" max="25" width="11.25" style="1" customWidth="1"/>
    <col min="26" max="26" width="6.375" style="1" customWidth="1"/>
    <col min="27" max="28" width="9.875" style="1" customWidth="1"/>
    <col min="29" max="29" width="6.75" style="1" customWidth="1"/>
    <col min="30" max="31" width="9.875" style="1" customWidth="1"/>
    <col min="32" max="32" width="8" style="1" customWidth="1"/>
    <col min="33" max="33" width="11.25" style="1" customWidth="1"/>
    <col min="34" max="34" width="9.875" style="1" customWidth="1"/>
    <col min="35" max="35" width="8" style="1" customWidth="1"/>
    <col min="36" max="37" width="11.25" style="1" customWidth="1"/>
    <col min="38" max="38" width="6.375" style="1" customWidth="1"/>
    <col min="39" max="41" width="9.875" style="1" customWidth="1"/>
    <col min="42" max="42" width="8" style="1" customWidth="1"/>
    <col min="43" max="43" width="9.875" style="1" customWidth="1"/>
    <col min="44" max="44" width="11.25" style="1" customWidth="1"/>
    <col min="45" max="45" width="9.875" style="1" customWidth="1"/>
    <col min="46" max="46" width="8" style="1" customWidth="1"/>
    <col min="47" max="49" width="11.25" style="1" customWidth="1"/>
    <col min="50" max="50" width="6.375" style="1" customWidth="1"/>
    <col min="51" max="54" width="9.875" style="1" customWidth="1"/>
    <col min="55" max="55" width="8" style="1" customWidth="1"/>
    <col min="56" max="56" width="9.875" style="1" customWidth="1"/>
    <col min="57" max="57" width="11.25" style="1" customWidth="1"/>
    <col min="58" max="59" width="9.875" style="1" customWidth="1"/>
    <col min="60" max="60" width="8" style="1" customWidth="1"/>
    <col min="61" max="64" width="11.25" style="1" customWidth="1"/>
    <col min="65" max="65" width="6.375" style="1" customWidth="1"/>
    <col min="66" max="66" width="8" style="1" customWidth="1"/>
    <col min="67" max="67" width="9.875" style="1" customWidth="1"/>
    <col min="68" max="68" width="11.25" style="1" customWidth="1"/>
    <col min="69" max="71" width="9.875" style="1" customWidth="1"/>
    <col min="72" max="72" width="8" style="1" customWidth="1"/>
    <col min="73" max="77" width="11.25" style="1" customWidth="1"/>
    <col min="78" max="78" width="6.375" style="1" customWidth="1"/>
    <col min="79" max="80" width="9.875" style="1" customWidth="1"/>
    <col min="81" max="83" width="8.5" style="1" customWidth="1"/>
    <col min="84" max="84" width="11.25" style="1" customWidth="1"/>
    <col min="85" max="85" width="9.25" style="1" customWidth="1"/>
    <col min="86" max="86" width="9.875" style="1" customWidth="1"/>
    <col min="87" max="87" width="11.25" style="1" customWidth="1"/>
    <col min="88" max="90" width="9.875" style="1" customWidth="1"/>
    <col min="91" max="91" width="12.5" style="1" customWidth="1"/>
    <col min="92" max="92" width="9.25" style="1" customWidth="1"/>
    <col min="93" max="94" width="9.875" style="1" customWidth="1"/>
    <col min="95" max="95" width="8.5" style="1" customWidth="1"/>
    <col min="96" max="97" width="9.875" style="1" customWidth="1"/>
    <col min="98" max="98" width="12.5" style="1" customWidth="1"/>
    <col min="99" max="99" width="10.75" style="1" customWidth="1"/>
    <col min="100" max="104" width="11.25" style="1" customWidth="1"/>
    <col min="105" max="105" width="14" style="1" customWidth="1"/>
    <col min="106" max="106" width="6.375" style="1" customWidth="1"/>
    <col min="107" max="107" width="9.875" style="1" customWidth="1"/>
    <col min="108" max="108" width="8.5" style="1" customWidth="1"/>
    <col min="109" max="111" width="9.875" style="1" customWidth="1"/>
    <col min="112" max="112" width="12.5" style="1" customWidth="1"/>
    <col min="113" max="119" width="11.25" style="1" customWidth="1"/>
    <col min="120" max="120" width="14" style="1" customWidth="1"/>
    <col min="121" max="121" width="6.375" style="1" customWidth="1"/>
    <col min="122" max="122" width="8.5" style="1" customWidth="1"/>
    <col min="123" max="127" width="11.25" style="1" customWidth="1"/>
    <col min="128" max="131" width="9.875" style="1" customWidth="1"/>
    <col min="132" max="132" width="11.25" style="1" customWidth="1"/>
    <col min="133" max="133" width="12.5" style="1" customWidth="1"/>
    <col min="134" max="136" width="9.875" style="1" customWidth="1"/>
    <col min="137" max="137" width="8.5" style="1" customWidth="1"/>
    <col min="138" max="140" width="9.875" style="1" customWidth="1"/>
    <col min="141" max="142" width="12.5" style="1" customWidth="1"/>
    <col min="143" max="149" width="11.25" style="1" customWidth="1"/>
    <col min="150" max="150" width="12.5" style="1" customWidth="1"/>
    <col min="151" max="151" width="14" style="1" customWidth="1"/>
    <col min="152" max="152" width="6.375" style="1" customWidth="1"/>
    <col min="153" max="156" width="9.875" style="1" customWidth="1"/>
    <col min="157" max="158" width="12.5" style="1" customWidth="1"/>
    <col min="159" max="166" width="11.25" style="1" customWidth="1"/>
    <col min="167" max="167" width="12.5" style="1" customWidth="1"/>
    <col min="168" max="168" width="14" style="1" customWidth="1"/>
    <col min="169" max="169" width="6.375" style="1" customWidth="1"/>
    <col min="170" max="170" width="12.5" style="1" customWidth="1"/>
    <col min="171" max="171" width="11.25" style="1" customWidth="1"/>
    <col min="172" max="172" width="12.5" style="1" customWidth="1"/>
    <col min="173" max="174" width="11.25" style="1" bestFit="1" customWidth="1"/>
    <col min="175" max="180" width="11.25" style="1" customWidth="1"/>
    <col min="181" max="182" width="12.5" style="1" customWidth="1"/>
    <col min="183" max="183" width="14" style="1" customWidth="1"/>
    <col min="184" max="184" width="6.375" style="1" customWidth="1"/>
    <col min="185" max="185" width="11.25" style="1" customWidth="1"/>
    <col min="186" max="186" width="12.5" style="1" customWidth="1"/>
    <col min="187" max="187" width="11.25" style="1" customWidth="1"/>
    <col min="188" max="188" width="12.5" style="1" bestFit="1" customWidth="1"/>
    <col min="189" max="197" width="11.25" style="1" customWidth="1"/>
    <col min="198" max="199" width="12.5" style="1" customWidth="1"/>
    <col min="200" max="200" width="14" style="1" customWidth="1"/>
    <col min="201" max="201" width="6.375" style="1" customWidth="1"/>
    <col min="202" max="209" width="9.875" style="1" customWidth="1"/>
    <col min="210" max="210" width="11.25" style="1" customWidth="1"/>
    <col min="211" max="211" width="11.25" style="1" bestFit="1" customWidth="1"/>
    <col min="212" max="212" width="12.5" style="1" customWidth="1"/>
    <col min="213" max="213" width="11.25" style="1" customWidth="1"/>
    <col min="214" max="214" width="12.5" style="1" customWidth="1"/>
    <col min="215" max="215" width="11.25" style="1" bestFit="1" customWidth="1"/>
    <col min="216" max="224" width="11.25" style="1" customWidth="1"/>
    <col min="225" max="225" width="12.5" style="1" customWidth="1"/>
    <col min="226" max="226" width="12.5" style="1" bestFit="1" customWidth="1"/>
    <col min="227" max="227" width="14" style="1" customWidth="1"/>
    <col min="228" max="228" width="6.375" style="1" customWidth="1"/>
    <col min="229" max="229" width="11.25" style="1" customWidth="1"/>
    <col min="230" max="230" width="12.5" style="1" bestFit="1" customWidth="1"/>
    <col min="231" max="231" width="11.25" style="1" customWidth="1"/>
    <col min="232" max="241" width="11.25" style="1" bestFit="1" customWidth="1"/>
    <col min="242" max="243" width="12.5" style="1" bestFit="1" customWidth="1"/>
    <col min="244" max="244" width="14" style="1" bestFit="1" customWidth="1"/>
    <col min="245" max="246" width="6.375" style="1" customWidth="1"/>
    <col min="247" max="16384" width="8.75" style="1"/>
  </cols>
  <sheetData>
    <row r="1" spans="1:4" ht="18.75">
      <c r="A1" s="104" t="s">
        <v>1114</v>
      </c>
      <c r="B1" s="40">
        <v>44348</v>
      </c>
      <c r="D1" s="9" t="s">
        <v>652</v>
      </c>
    </row>
    <row r="2" spans="1:4" ht="18.75">
      <c r="A2" s="95" t="s">
        <v>1867</v>
      </c>
      <c r="B2" s="22" t="s">
        <v>1151</v>
      </c>
    </row>
    <row r="3" spans="1:4" ht="18.75">
      <c r="A3" s="95" t="s">
        <v>1870</v>
      </c>
      <c r="B3" s="22" t="s">
        <v>1151</v>
      </c>
    </row>
    <row r="4" spans="1:4" ht="18.75">
      <c r="A4" s="95" t="s">
        <v>1846</v>
      </c>
      <c r="B4" s="22" t="s">
        <v>1843</v>
      </c>
    </row>
    <row r="6" spans="1:4" ht="18.75">
      <c r="A6" s="21"/>
      <c r="B6" s="19" t="s">
        <v>674</v>
      </c>
      <c r="C6" s="21"/>
    </row>
    <row r="7" spans="1:4" ht="18.75">
      <c r="A7" s="19" t="s">
        <v>549</v>
      </c>
      <c r="B7" s="22" t="s">
        <v>1151</v>
      </c>
      <c r="C7" s="22" t="s">
        <v>756</v>
      </c>
    </row>
    <row r="8" spans="1:4" ht="18.75">
      <c r="A8" s="20" t="s">
        <v>1425</v>
      </c>
      <c r="B8" s="22">
        <v>487</v>
      </c>
      <c r="C8" s="22">
        <v>487</v>
      </c>
    </row>
    <row r="9" spans="1:4" ht="18.75">
      <c r="A9" s="20" t="s">
        <v>66</v>
      </c>
      <c r="B9" s="22">
        <v>250</v>
      </c>
      <c r="C9" s="22">
        <v>250</v>
      </c>
    </row>
    <row r="10" spans="1:4" ht="18.75">
      <c r="A10" s="20" t="s">
        <v>1407</v>
      </c>
      <c r="B10" s="22">
        <v>287</v>
      </c>
      <c r="C10" s="22">
        <v>287</v>
      </c>
    </row>
    <row r="11" spans="1:4" ht="18.75">
      <c r="A11" s="20" t="s">
        <v>1871</v>
      </c>
      <c r="B11" s="22">
        <v>410</v>
      </c>
      <c r="C11" s="22">
        <v>410</v>
      </c>
    </row>
    <row r="12" spans="1:4" ht="18.75">
      <c r="A12" s="20" t="s">
        <v>576</v>
      </c>
      <c r="B12" s="22">
        <v>44</v>
      </c>
      <c r="C12" s="22">
        <v>44</v>
      </c>
    </row>
    <row r="13" spans="1:4" ht="18.75">
      <c r="A13" s="20" t="s">
        <v>1873</v>
      </c>
      <c r="B13" s="22">
        <v>54</v>
      </c>
      <c r="C13" s="22">
        <v>54</v>
      </c>
    </row>
    <row r="14" spans="1:4" ht="18.75">
      <c r="A14" s="20" t="s">
        <v>1875</v>
      </c>
      <c r="B14" s="22">
        <v>30</v>
      </c>
      <c r="C14" s="22">
        <v>30</v>
      </c>
    </row>
    <row r="15" spans="1:4" ht="18.75">
      <c r="A15" s="20" t="s">
        <v>1877</v>
      </c>
      <c r="B15" s="22">
        <v>35</v>
      </c>
      <c r="C15" s="22">
        <v>35</v>
      </c>
    </row>
    <row r="16" spans="1:4" ht="18.75">
      <c r="A16" s="20" t="s">
        <v>1879</v>
      </c>
      <c r="B16" s="22">
        <v>32</v>
      </c>
      <c r="C16" s="22">
        <v>32</v>
      </c>
    </row>
    <row r="17" spans="1:3" ht="18.75">
      <c r="A17" s="20" t="s">
        <v>496</v>
      </c>
      <c r="B17" s="22">
        <v>28</v>
      </c>
      <c r="C17" s="22">
        <v>28</v>
      </c>
    </row>
    <row r="18" spans="1:3" ht="18.75">
      <c r="A18" s="20" t="s">
        <v>1880</v>
      </c>
      <c r="B18" s="22">
        <v>8</v>
      </c>
      <c r="C18" s="22">
        <v>8</v>
      </c>
    </row>
    <row r="19" spans="1:3" ht="18.75">
      <c r="A19" s="20" t="s">
        <v>1575</v>
      </c>
      <c r="B19" s="22">
        <v>22</v>
      </c>
      <c r="C19" s="22">
        <v>22</v>
      </c>
    </row>
  </sheetData>
  <phoneticPr fontId="5"/>
  <hyperlinks>
    <hyperlink ref="D1" location="目次!C22" display="目次" xr:uid="{00000000-0004-0000-3000-000000000000}"/>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6"/>
  <sheetViews>
    <sheetView workbookViewId="0">
      <selection activeCell="A2" sqref="A2"/>
    </sheetView>
  </sheetViews>
  <sheetFormatPr defaultColWidth="8.75" defaultRowHeight="14.25"/>
  <cols>
    <col min="1" max="1" width="21.25" style="1" customWidth="1"/>
    <col min="2" max="2" width="30.25" style="1" bestFit="1" customWidth="1"/>
    <col min="3" max="7" width="8.75" style="1"/>
    <col min="8" max="8" width="36.125" style="1" customWidth="1"/>
    <col min="9" max="16384" width="8.75" style="1"/>
  </cols>
  <sheetData>
    <row r="1" spans="1:4">
      <c r="A1" s="1" t="s">
        <v>111</v>
      </c>
      <c r="D1" s="9" t="s">
        <v>652</v>
      </c>
    </row>
    <row r="2" spans="1:4">
      <c r="A2" s="15" t="s">
        <v>3004</v>
      </c>
      <c r="B2" s="15"/>
    </row>
    <row r="3" spans="1:4">
      <c r="A3" s="15" t="s">
        <v>706</v>
      </c>
      <c r="B3" s="15"/>
    </row>
    <row r="4" spans="1:4">
      <c r="A4" s="1" t="s">
        <v>713</v>
      </c>
    </row>
    <row r="5" spans="1:4">
      <c r="A5" s="7" t="s">
        <v>719</v>
      </c>
      <c r="B5" s="7" t="s">
        <v>60</v>
      </c>
      <c r="C5" s="7" t="s">
        <v>251</v>
      </c>
      <c r="D5" s="7" t="s">
        <v>724</v>
      </c>
    </row>
    <row r="6" spans="1:4">
      <c r="A6" s="7" t="s">
        <v>734</v>
      </c>
      <c r="B6" s="7" t="s">
        <v>734</v>
      </c>
      <c r="C6" s="7">
        <f>C7+C16</f>
        <v>1342</v>
      </c>
      <c r="D6" s="17">
        <f>D7+D16</f>
        <v>100</v>
      </c>
    </row>
    <row r="7" spans="1:4">
      <c r="A7" s="7" t="s">
        <v>741</v>
      </c>
      <c r="B7" s="7" t="s">
        <v>741</v>
      </c>
      <c r="C7" s="7">
        <f>SUM(C8:C15)</f>
        <v>723</v>
      </c>
      <c r="D7" s="18">
        <f>SUM(D8:D15)</f>
        <v>53.874813710879287</v>
      </c>
    </row>
    <row r="8" spans="1:4">
      <c r="A8" s="7" t="s">
        <v>741</v>
      </c>
      <c r="B8" s="7" t="s">
        <v>742</v>
      </c>
      <c r="C8" s="7">
        <v>66</v>
      </c>
      <c r="D8" s="18">
        <f t="shared" ref="D8:D16" si="0">C8/$C$6*100</f>
        <v>4.918032786885246</v>
      </c>
    </row>
    <row r="9" spans="1:4">
      <c r="A9" s="7" t="s">
        <v>741</v>
      </c>
      <c r="B9" s="7" t="s">
        <v>401</v>
      </c>
      <c r="C9" s="7">
        <v>92</v>
      </c>
      <c r="D9" s="18">
        <f t="shared" si="0"/>
        <v>6.855439642324888</v>
      </c>
    </row>
    <row r="10" spans="1:4">
      <c r="A10" s="7" t="s">
        <v>741</v>
      </c>
      <c r="B10" s="7" t="s">
        <v>258</v>
      </c>
      <c r="C10" s="7">
        <v>231</v>
      </c>
      <c r="D10" s="18">
        <f t="shared" si="0"/>
        <v>17.21311475409836</v>
      </c>
    </row>
    <row r="11" spans="1:4">
      <c r="A11" s="7" t="s">
        <v>741</v>
      </c>
      <c r="B11" s="7" t="s">
        <v>746</v>
      </c>
      <c r="C11" s="7">
        <v>18.7</v>
      </c>
      <c r="D11" s="18">
        <f t="shared" si="0"/>
        <v>1.3934426229508197</v>
      </c>
    </row>
    <row r="12" spans="1:4">
      <c r="A12" s="7" t="s">
        <v>741</v>
      </c>
      <c r="B12" s="7" t="s">
        <v>747</v>
      </c>
      <c r="C12" s="7">
        <v>2.2999999999999998</v>
      </c>
      <c r="D12" s="18">
        <f t="shared" si="0"/>
        <v>0.17138599105812219</v>
      </c>
    </row>
    <row r="13" spans="1:4">
      <c r="A13" s="7" t="s">
        <v>741</v>
      </c>
      <c r="B13" s="7" t="s">
        <v>477</v>
      </c>
      <c r="C13" s="7">
        <v>110</v>
      </c>
      <c r="D13" s="18">
        <f t="shared" si="0"/>
        <v>8.1967213114754092</v>
      </c>
    </row>
    <row r="14" spans="1:4">
      <c r="A14" s="7" t="s">
        <v>741</v>
      </c>
      <c r="B14" s="7" t="s">
        <v>387</v>
      </c>
      <c r="C14" s="16">
        <v>100</v>
      </c>
      <c r="D14" s="18">
        <f t="shared" si="0"/>
        <v>7.4515648286140088</v>
      </c>
    </row>
    <row r="15" spans="1:4">
      <c r="A15" s="7" t="s">
        <v>741</v>
      </c>
      <c r="B15" s="7" t="s">
        <v>381</v>
      </c>
      <c r="C15" s="16">
        <v>103</v>
      </c>
      <c r="D15" s="18">
        <f t="shared" si="0"/>
        <v>7.6751117734724286</v>
      </c>
    </row>
    <row r="16" spans="1:4">
      <c r="A16" s="7" t="s">
        <v>72</v>
      </c>
      <c r="B16" s="7" t="s">
        <v>72</v>
      </c>
      <c r="C16" s="7">
        <v>619</v>
      </c>
      <c r="D16" s="18">
        <f t="shared" si="0"/>
        <v>46.12518628912072</v>
      </c>
    </row>
  </sheetData>
  <phoneticPr fontId="5"/>
  <hyperlinks>
    <hyperlink ref="D1" location="目次!C2" display="目次" xr:uid="{00000000-0004-0000-0400-000000000000}"/>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D19"/>
  <sheetViews>
    <sheetView topLeftCell="A22" workbookViewId="0">
      <selection activeCell="B45" sqref="B45"/>
    </sheetView>
  </sheetViews>
  <sheetFormatPr defaultColWidth="10.75" defaultRowHeight="14.25"/>
  <cols>
    <col min="1" max="1" width="19.375" style="1" bestFit="1" customWidth="1"/>
    <col min="2" max="2" width="16.25" style="1" bestFit="1" customWidth="1"/>
    <col min="3" max="3" width="6.5" style="1" bestFit="1" customWidth="1"/>
    <col min="4" max="4" width="30.75" style="1" customWidth="1"/>
    <col min="5" max="14" width="19.5" style="1" customWidth="1"/>
    <col min="15" max="15" width="14" style="1" customWidth="1"/>
    <col min="16" max="16" width="6.75" style="1" customWidth="1"/>
    <col min="17" max="17" width="9.875" style="1" customWidth="1"/>
    <col min="18" max="18" width="6.75" style="1" customWidth="1"/>
    <col min="19" max="19" width="9.875" style="1" customWidth="1"/>
    <col min="20" max="20" width="6.75" style="1" customWidth="1"/>
    <col min="21" max="21" width="9.875" style="1" customWidth="1"/>
    <col min="22" max="22" width="6.75" style="1" customWidth="1"/>
    <col min="23" max="23" width="9.875" style="1" customWidth="1"/>
    <col min="24" max="24" width="8" style="1" customWidth="1"/>
    <col min="25" max="25" width="11.25" style="1" customWidth="1"/>
    <col min="26" max="26" width="6.375" style="1" customWidth="1"/>
    <col min="27" max="28" width="9.875" style="1" customWidth="1"/>
    <col min="29" max="29" width="6.75" style="1" customWidth="1"/>
    <col min="30" max="31" width="9.875" style="1" customWidth="1"/>
    <col min="32" max="32" width="8" style="1" customWidth="1"/>
    <col min="33" max="33" width="11.25" style="1" customWidth="1"/>
    <col min="34" max="34" width="9.875" style="1" customWidth="1"/>
    <col min="35" max="35" width="8" style="1" customWidth="1"/>
    <col min="36" max="37" width="11.25" style="1" customWidth="1"/>
    <col min="38" max="38" width="6.375" style="1" customWidth="1"/>
    <col min="39" max="41" width="9.875" style="1" customWidth="1"/>
    <col min="42" max="42" width="8" style="1" customWidth="1"/>
    <col min="43" max="43" width="9.875" style="1" customWidth="1"/>
    <col min="44" max="44" width="11.25" style="1" customWidth="1"/>
    <col min="45" max="45" width="9.875" style="1" customWidth="1"/>
    <col min="46" max="46" width="8" style="1" customWidth="1"/>
    <col min="47" max="49" width="11.25" style="1" customWidth="1"/>
    <col min="50" max="50" width="6.375" style="1" customWidth="1"/>
    <col min="51" max="54" width="9.875" style="1" customWidth="1"/>
    <col min="55" max="55" width="8" style="1" customWidth="1"/>
    <col min="56" max="56" width="9.875" style="1" customWidth="1"/>
    <col min="57" max="57" width="11.25" style="1" customWidth="1"/>
    <col min="58" max="59" width="9.875" style="1" customWidth="1"/>
    <col min="60" max="60" width="8" style="1" customWidth="1"/>
    <col min="61" max="64" width="11.25" style="1" customWidth="1"/>
    <col min="65" max="65" width="6.375" style="1" customWidth="1"/>
    <col min="66" max="66" width="8" style="1" customWidth="1"/>
    <col min="67" max="67" width="9.875" style="1" customWidth="1"/>
    <col min="68" max="68" width="11.25" style="1" customWidth="1"/>
    <col min="69" max="71" width="9.875" style="1" customWidth="1"/>
    <col min="72" max="72" width="8" style="1" customWidth="1"/>
    <col min="73" max="77" width="11.25" style="1" customWidth="1"/>
    <col min="78" max="78" width="6.375" style="1" customWidth="1"/>
    <col min="79" max="80" width="9.875" style="1" customWidth="1"/>
    <col min="81" max="83" width="8.5" style="1" customWidth="1"/>
    <col min="84" max="84" width="11.25" style="1" customWidth="1"/>
    <col min="85" max="85" width="9.25" style="1" customWidth="1"/>
    <col min="86" max="86" width="9.875" style="1" customWidth="1"/>
    <col min="87" max="87" width="11.25" style="1" customWidth="1"/>
    <col min="88" max="90" width="9.875" style="1" customWidth="1"/>
    <col min="91" max="91" width="12.5" style="1" customWidth="1"/>
    <col min="92" max="92" width="9.25" style="1" customWidth="1"/>
    <col min="93" max="94" width="9.875" style="1" customWidth="1"/>
    <col min="95" max="95" width="8.5" style="1" customWidth="1"/>
    <col min="96" max="97" width="9.875" style="1" customWidth="1"/>
    <col min="98" max="98" width="12.5" style="1" customWidth="1"/>
    <col min="99" max="99" width="10.75" style="1"/>
    <col min="100" max="104" width="11.25" style="1" customWidth="1"/>
    <col min="105" max="105" width="14" style="1" customWidth="1"/>
    <col min="106" max="106" width="6.375" style="1" customWidth="1"/>
    <col min="107" max="107" width="9.875" style="1" customWidth="1"/>
    <col min="108" max="108" width="8.5" style="1" customWidth="1"/>
    <col min="109" max="111" width="9.875" style="1" customWidth="1"/>
    <col min="112" max="112" width="12.5" style="1" customWidth="1"/>
    <col min="113" max="119" width="11.25" style="1" customWidth="1"/>
    <col min="120" max="120" width="14" style="1" customWidth="1"/>
    <col min="121" max="121" width="6.375" style="1" customWidth="1"/>
    <col min="122" max="122" width="8.5" style="1" customWidth="1"/>
    <col min="123" max="127" width="11.25" style="1" customWidth="1"/>
    <col min="128" max="131" width="9.875" style="1" customWidth="1"/>
    <col min="132" max="132" width="11.25" style="1" customWidth="1"/>
    <col min="133" max="133" width="12.5" style="1" customWidth="1"/>
    <col min="134" max="136" width="9.875" style="1" customWidth="1"/>
    <col min="137" max="137" width="8.5" style="1" customWidth="1"/>
    <col min="138" max="140" width="9.875" style="1" customWidth="1"/>
    <col min="141" max="142" width="12.5" style="1" customWidth="1"/>
    <col min="143" max="149" width="11.25" style="1" customWidth="1"/>
    <col min="150" max="150" width="12.5" style="1" customWidth="1"/>
    <col min="151" max="151" width="14" style="1" customWidth="1"/>
    <col min="152" max="152" width="6.375" style="1" customWidth="1"/>
    <col min="153" max="156" width="9.875" style="1" customWidth="1"/>
    <col min="157" max="158" width="12.5" style="1" customWidth="1"/>
    <col min="159" max="166" width="11.25" style="1" customWidth="1"/>
    <col min="167" max="167" width="12.5" style="1" customWidth="1"/>
    <col min="168" max="168" width="14" style="1" customWidth="1"/>
    <col min="169" max="169" width="6.375" style="1" customWidth="1"/>
    <col min="170" max="170" width="12.5" style="1" customWidth="1"/>
    <col min="171" max="171" width="11.25" style="1" customWidth="1"/>
    <col min="172" max="172" width="12.5" style="1" customWidth="1"/>
    <col min="173" max="174" width="11.25" style="1" bestFit="1" customWidth="1"/>
    <col min="175" max="180" width="11.25" style="1" customWidth="1"/>
    <col min="181" max="182" width="12.5" style="1" customWidth="1"/>
    <col min="183" max="183" width="14" style="1" customWidth="1"/>
    <col min="184" max="184" width="6.375" style="1" customWidth="1"/>
    <col min="185" max="185" width="11.25" style="1" customWidth="1"/>
    <col min="186" max="186" width="12.5" style="1" customWidth="1"/>
    <col min="187" max="187" width="11.25" style="1" customWidth="1"/>
    <col min="188" max="188" width="12.5" style="1" bestFit="1" customWidth="1"/>
    <col min="189" max="197" width="11.25" style="1" customWidth="1"/>
    <col min="198" max="199" width="12.5" style="1" customWidth="1"/>
    <col min="200" max="200" width="14" style="1" customWidth="1"/>
    <col min="201" max="201" width="6.375" style="1" customWidth="1"/>
    <col min="202" max="209" width="9.875" style="1" customWidth="1"/>
    <col min="210" max="210" width="11.25" style="1" customWidth="1"/>
    <col min="211" max="211" width="11.25" style="1" bestFit="1" customWidth="1"/>
    <col min="212" max="212" width="12.5" style="1" customWidth="1"/>
    <col min="213" max="213" width="11.25" style="1" customWidth="1"/>
    <col min="214" max="214" width="12.5" style="1" customWidth="1"/>
    <col min="215" max="215" width="11.25" style="1" bestFit="1" customWidth="1"/>
    <col min="216" max="224" width="11.25" style="1" customWidth="1"/>
    <col min="225" max="225" width="12.5" style="1" customWidth="1"/>
    <col min="226" max="226" width="12.5" style="1" bestFit="1" customWidth="1"/>
    <col min="227" max="227" width="14" style="1" customWidth="1"/>
    <col min="228" max="228" width="6.375" style="1" customWidth="1"/>
    <col min="229" max="229" width="11.25" style="1" customWidth="1"/>
    <col min="230" max="230" width="12.5" style="1" bestFit="1" customWidth="1"/>
    <col min="231" max="231" width="11.25" style="1" customWidth="1"/>
    <col min="232" max="241" width="11.25" style="1" bestFit="1" customWidth="1"/>
    <col min="242" max="243" width="12.5" style="1" bestFit="1" customWidth="1"/>
    <col min="244" max="244" width="14" style="1" bestFit="1" customWidth="1"/>
    <col min="245" max="246" width="6.375" style="1" customWidth="1"/>
    <col min="247" max="16384" width="10.75" style="1"/>
  </cols>
  <sheetData>
    <row r="1" spans="1:4" ht="18.75">
      <c r="A1" s="104" t="s">
        <v>1114</v>
      </c>
      <c r="B1" s="40">
        <v>44348</v>
      </c>
      <c r="D1" s="9" t="s">
        <v>652</v>
      </c>
    </row>
    <row r="2" spans="1:4" ht="18.75">
      <c r="A2" s="95" t="s">
        <v>1867</v>
      </c>
      <c r="B2" s="22" t="s">
        <v>1151</v>
      </c>
    </row>
    <row r="3" spans="1:4" ht="18.75">
      <c r="A3" s="95" t="s">
        <v>1870</v>
      </c>
      <c r="B3" s="22" t="s">
        <v>1151</v>
      </c>
    </row>
    <row r="4" spans="1:4" ht="18.75">
      <c r="A4" s="95" t="s">
        <v>1846</v>
      </c>
      <c r="B4" s="22" t="s">
        <v>943</v>
      </c>
    </row>
    <row r="6" spans="1:4" ht="18.75">
      <c r="A6" s="21"/>
      <c r="B6" s="19" t="s">
        <v>674</v>
      </c>
      <c r="C6" s="21"/>
    </row>
    <row r="7" spans="1:4" ht="18.75">
      <c r="A7" s="19" t="s">
        <v>549</v>
      </c>
      <c r="B7" s="22" t="s">
        <v>1151</v>
      </c>
      <c r="C7" s="22" t="s">
        <v>756</v>
      </c>
    </row>
    <row r="8" spans="1:4" ht="18.75">
      <c r="A8" s="20" t="s">
        <v>1425</v>
      </c>
      <c r="B8" s="22">
        <v>11286</v>
      </c>
      <c r="C8" s="22">
        <v>11286</v>
      </c>
    </row>
    <row r="9" spans="1:4" ht="18.75">
      <c r="A9" s="20" t="s">
        <v>66</v>
      </c>
      <c r="B9" s="22">
        <v>1965</v>
      </c>
      <c r="C9" s="22">
        <v>1965</v>
      </c>
    </row>
    <row r="10" spans="1:4" ht="18.75">
      <c r="A10" s="20" t="s">
        <v>1407</v>
      </c>
      <c r="B10" s="22">
        <v>3115</v>
      </c>
      <c r="C10" s="22">
        <v>3115</v>
      </c>
    </row>
    <row r="11" spans="1:4" ht="18.75">
      <c r="A11" s="20" t="s">
        <v>1871</v>
      </c>
      <c r="B11" s="22">
        <v>3554</v>
      </c>
      <c r="C11" s="22">
        <v>3554</v>
      </c>
    </row>
    <row r="12" spans="1:4" ht="18.75">
      <c r="A12" s="20" t="s">
        <v>576</v>
      </c>
      <c r="B12" s="22">
        <v>308</v>
      </c>
      <c r="C12" s="22">
        <v>308</v>
      </c>
    </row>
    <row r="13" spans="1:4" ht="18.75">
      <c r="A13" s="20" t="s">
        <v>1873</v>
      </c>
      <c r="B13" s="22">
        <v>471</v>
      </c>
      <c r="C13" s="22">
        <v>471</v>
      </c>
    </row>
    <row r="14" spans="1:4" ht="18.75">
      <c r="A14" s="20" t="s">
        <v>1875</v>
      </c>
      <c r="B14" s="22">
        <v>337</v>
      </c>
      <c r="C14" s="22">
        <v>337</v>
      </c>
    </row>
    <row r="15" spans="1:4" ht="18.75">
      <c r="A15" s="20" t="s">
        <v>1877</v>
      </c>
      <c r="B15" s="22">
        <v>230</v>
      </c>
      <c r="C15" s="22">
        <v>230</v>
      </c>
    </row>
    <row r="16" spans="1:4" ht="18.75">
      <c r="A16" s="20" t="s">
        <v>1879</v>
      </c>
      <c r="B16" s="22">
        <v>399</v>
      </c>
      <c r="C16" s="22">
        <v>399</v>
      </c>
    </row>
    <row r="17" spans="1:3" ht="18.75">
      <c r="A17" s="20" t="s">
        <v>496</v>
      </c>
      <c r="B17" s="22">
        <v>1325</v>
      </c>
      <c r="C17" s="22">
        <v>1325</v>
      </c>
    </row>
    <row r="18" spans="1:3" ht="18.75">
      <c r="A18" s="20" t="s">
        <v>1880</v>
      </c>
      <c r="B18" s="22">
        <v>84</v>
      </c>
      <c r="C18" s="22">
        <v>84</v>
      </c>
    </row>
    <row r="19" spans="1:3" ht="18.75">
      <c r="A19" s="20" t="s">
        <v>1575</v>
      </c>
      <c r="B19" s="22">
        <v>519</v>
      </c>
      <c r="C19" s="22">
        <v>519</v>
      </c>
    </row>
  </sheetData>
  <phoneticPr fontId="5"/>
  <hyperlinks>
    <hyperlink ref="D1" location="目次!C22" display="目次" xr:uid="{00000000-0004-0000-3100-000000000000}"/>
  </hyperlinks>
  <pageMargins left="0.7" right="0.7" top="0.75" bottom="0.75" header="0.3" footer="0.3"/>
  <pageSetup paperSize="9" orientation="portrait"/>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R70"/>
  <sheetViews>
    <sheetView workbookViewId="0">
      <pane xSplit="2" ySplit="10" topLeftCell="C62" activePane="bottomRight" state="frozen"/>
      <selection pane="topRight"/>
      <selection pane="bottomLeft"/>
      <selection pane="bottomRight" activeCell="A2" sqref="A2"/>
    </sheetView>
  </sheetViews>
  <sheetFormatPr defaultColWidth="8.75" defaultRowHeight="14.25"/>
  <cols>
    <col min="1" max="1" width="11.5" style="1" bestFit="1" customWidth="1"/>
    <col min="2" max="16384" width="8.75" style="1"/>
  </cols>
  <sheetData>
    <row r="1" spans="1:18" ht="18.75">
      <c r="A1" s="1" t="s">
        <v>143</v>
      </c>
      <c r="F1" s="9" t="s">
        <v>652</v>
      </c>
    </row>
    <row r="2" spans="1:18">
      <c r="A2" s="1" t="s">
        <v>1882</v>
      </c>
    </row>
    <row r="3" spans="1:18">
      <c r="A3" s="1" t="s">
        <v>1885</v>
      </c>
    </row>
    <row r="4" spans="1:18">
      <c r="A4" s="1" t="s">
        <v>1888</v>
      </c>
    </row>
    <row r="5" spans="1:18">
      <c r="A5" s="1" t="s">
        <v>1434</v>
      </c>
    </row>
    <row r="6" spans="1:18">
      <c r="A6" s="226" t="s">
        <v>303</v>
      </c>
      <c r="B6" s="226" t="s">
        <v>1890</v>
      </c>
      <c r="C6" s="235" t="s">
        <v>279</v>
      </c>
      <c r="D6" s="235"/>
      <c r="E6" s="235"/>
      <c r="F6" s="235"/>
      <c r="G6" s="235"/>
      <c r="H6" s="235"/>
      <c r="I6" s="235"/>
      <c r="J6" s="235" t="s">
        <v>1891</v>
      </c>
      <c r="K6" s="235"/>
      <c r="L6" s="235"/>
      <c r="M6" s="235" t="s">
        <v>1499</v>
      </c>
      <c r="N6" s="235"/>
      <c r="O6" s="235"/>
      <c r="P6" s="235"/>
      <c r="Q6" s="235"/>
      <c r="R6" s="235"/>
    </row>
    <row r="7" spans="1:18">
      <c r="A7" s="226"/>
      <c r="B7" s="226"/>
      <c r="C7" s="235" t="s">
        <v>734</v>
      </c>
      <c r="D7" s="235" t="s">
        <v>1451</v>
      </c>
      <c r="E7" s="235" t="s">
        <v>1894</v>
      </c>
      <c r="F7" s="235"/>
      <c r="G7" s="235"/>
      <c r="H7" s="235"/>
      <c r="I7" s="235"/>
      <c r="J7" s="235" t="s">
        <v>1151</v>
      </c>
      <c r="K7" s="235" t="s">
        <v>1157</v>
      </c>
      <c r="L7" s="235" t="s">
        <v>1534</v>
      </c>
      <c r="M7" s="235" t="s">
        <v>1151</v>
      </c>
      <c r="N7" s="235" t="s">
        <v>1157</v>
      </c>
      <c r="O7" s="235" t="s">
        <v>1160</v>
      </c>
      <c r="P7" s="235" t="s">
        <v>1896</v>
      </c>
      <c r="Q7" s="235"/>
      <c r="R7" s="235"/>
    </row>
    <row r="8" spans="1:18">
      <c r="A8" s="226"/>
      <c r="B8" s="226"/>
      <c r="C8" s="235"/>
      <c r="D8" s="235"/>
      <c r="E8" s="235" t="s">
        <v>734</v>
      </c>
      <c r="F8" s="235" t="s">
        <v>1897</v>
      </c>
      <c r="G8" s="235" t="s">
        <v>1679</v>
      </c>
      <c r="H8" s="235"/>
      <c r="I8" s="235"/>
      <c r="J8" s="235"/>
      <c r="K8" s="235"/>
      <c r="L8" s="235"/>
      <c r="M8" s="235"/>
      <c r="N8" s="235"/>
      <c r="O8" s="235"/>
      <c r="P8" s="235" t="s">
        <v>1151</v>
      </c>
      <c r="Q8" s="235" t="s">
        <v>1157</v>
      </c>
      <c r="R8" s="235" t="s">
        <v>1160</v>
      </c>
    </row>
    <row r="9" spans="1:18">
      <c r="A9" s="226"/>
      <c r="B9" s="226"/>
      <c r="C9" s="235"/>
      <c r="D9" s="235"/>
      <c r="E9" s="235"/>
      <c r="F9" s="235"/>
      <c r="G9" s="80" t="s">
        <v>1151</v>
      </c>
      <c r="H9" s="80" t="s">
        <v>158</v>
      </c>
      <c r="I9" s="80" t="s">
        <v>1898</v>
      </c>
      <c r="J9" s="235"/>
      <c r="K9" s="235"/>
      <c r="L9" s="235"/>
      <c r="M9" s="235"/>
      <c r="N9" s="235"/>
      <c r="O9" s="235"/>
      <c r="P9" s="235"/>
      <c r="Q9" s="235"/>
      <c r="R9" s="235"/>
    </row>
    <row r="10" spans="1:18" ht="7.5" customHeight="1">
      <c r="A10" s="26" t="str">
        <f>A6</f>
        <v>年別</v>
      </c>
      <c r="B10" s="26" t="str">
        <f>B6</f>
        <v>農業集落別</v>
      </c>
      <c r="C10" s="26" t="str">
        <f>C7&amp;"("&amp;$C$6&amp;")"</f>
        <v>総数(農家数)</v>
      </c>
      <c r="D10" s="26" t="str">
        <f>D7&amp;"("&amp;$C$6&amp;")"</f>
        <v>自給的
農家数(農家数)</v>
      </c>
      <c r="E10" s="26" t="str">
        <f>E8&amp;"("&amp;$E$7&amp;")"</f>
        <v>総数(販売
農家数)</v>
      </c>
      <c r="F10" s="26" t="str">
        <f>F8&amp;"("&amp;$E$7&amp;")"</f>
        <v>専業
農家数(販売
農家数)</v>
      </c>
      <c r="G10" s="26" t="str">
        <f>G9&amp;"("&amp;$G$8&amp;")"</f>
        <v>総数(兼業農家数)</v>
      </c>
      <c r="H10" s="26" t="str">
        <f>H9&amp;"("&amp;$G$8&amp;")"</f>
        <v>第1種
兼業(兼業農家数)</v>
      </c>
      <c r="I10" s="26" t="str">
        <f>I9&amp;"("&amp;$G$8&amp;")"</f>
        <v>第2種
兼業(兼業農家数)</v>
      </c>
      <c r="J10" s="26" t="str">
        <f>J7&amp;"("&amp;$J$6&amp;")"</f>
        <v>総数(農家人口)</v>
      </c>
      <c r="K10" s="26" t="str">
        <f>K7&amp;"("&amp;$J$6&amp;")"</f>
        <v>男(農家人口)</v>
      </c>
      <c r="L10" s="26" t="str">
        <f>L7&amp;"("&amp;$J$6&amp;")"</f>
        <v>女　(農家人口)</v>
      </c>
      <c r="M10" s="26" t="str">
        <f>M7&amp;"("&amp;$M$6&amp;")"</f>
        <v>総数(農業就業人口)</v>
      </c>
      <c r="N10" s="26" t="str">
        <f>N7&amp;"("&amp;$M$6&amp;")"</f>
        <v>男(農業就業人口)</v>
      </c>
      <c r="O10" s="26" t="str">
        <f>O7&amp;"("&amp;$M$6&amp;")"</f>
        <v>女(農業就業人口)</v>
      </c>
      <c r="P10" s="26" t="str">
        <f>P8&amp;"("&amp;$M$6&amp;"の"&amp;$P$7&amp;")"</f>
        <v>総数(農業就業人口のうち仕事を主とするもの)</v>
      </c>
      <c r="Q10" s="26" t="str">
        <f>Q8&amp;"("&amp;$M$6&amp;"の"&amp;$P$7&amp;")"</f>
        <v>男(農業就業人口のうち仕事を主とするもの)</v>
      </c>
      <c r="R10" s="26" t="str">
        <f>R8&amp;"("&amp;$M$6&amp;"の"&amp;$P$7&amp;")"</f>
        <v>女(農業就業人口のうち仕事を主とするもの)</v>
      </c>
    </row>
    <row r="11" spans="1:18" ht="14.25" customHeight="1">
      <c r="A11" s="135">
        <v>23774</v>
      </c>
      <c r="B11" s="25" t="s">
        <v>734</v>
      </c>
      <c r="C11" s="25">
        <v>772</v>
      </c>
      <c r="D11" s="25" t="s">
        <v>99</v>
      </c>
      <c r="E11" s="25" t="s">
        <v>99</v>
      </c>
      <c r="F11" s="25" t="s">
        <v>99</v>
      </c>
      <c r="G11" s="25" t="s">
        <v>99</v>
      </c>
      <c r="H11" s="25" t="s">
        <v>99</v>
      </c>
      <c r="I11" s="25" t="s">
        <v>99</v>
      </c>
      <c r="J11" s="25" t="s">
        <v>99</v>
      </c>
      <c r="K11" s="25" t="s">
        <v>99</v>
      </c>
      <c r="L11" s="25" t="s">
        <v>99</v>
      </c>
      <c r="M11" s="25">
        <v>1961</v>
      </c>
      <c r="N11" s="25" t="s">
        <v>99</v>
      </c>
      <c r="O11" s="25" t="s">
        <v>99</v>
      </c>
      <c r="P11" s="25" t="s">
        <v>99</v>
      </c>
      <c r="Q11" s="25" t="s">
        <v>99</v>
      </c>
      <c r="R11" s="25" t="s">
        <v>99</v>
      </c>
    </row>
    <row r="12" spans="1:18" ht="14.25" customHeight="1">
      <c r="A12" s="135">
        <v>25600</v>
      </c>
      <c r="B12" s="25" t="s">
        <v>734</v>
      </c>
      <c r="C12" s="25">
        <v>738</v>
      </c>
      <c r="D12" s="25" t="s">
        <v>99</v>
      </c>
      <c r="E12" s="25" t="s">
        <v>99</v>
      </c>
      <c r="F12" s="25" t="s">
        <v>99</v>
      </c>
      <c r="G12" s="25" t="s">
        <v>99</v>
      </c>
      <c r="H12" s="25" t="s">
        <v>99</v>
      </c>
      <c r="I12" s="25" t="s">
        <v>99</v>
      </c>
      <c r="J12" s="25" t="s">
        <v>99</v>
      </c>
      <c r="K12" s="25" t="s">
        <v>99</v>
      </c>
      <c r="L12" s="25" t="s">
        <v>99</v>
      </c>
      <c r="M12" s="25">
        <v>1601</v>
      </c>
      <c r="N12" s="25" t="s">
        <v>99</v>
      </c>
      <c r="O12" s="25" t="s">
        <v>99</v>
      </c>
      <c r="P12" s="25" t="s">
        <v>99</v>
      </c>
      <c r="Q12" s="25" t="s">
        <v>99</v>
      </c>
      <c r="R12" s="25" t="s">
        <v>99</v>
      </c>
    </row>
    <row r="13" spans="1:18" ht="14.25" customHeight="1">
      <c r="A13" s="135">
        <v>27426</v>
      </c>
      <c r="B13" s="25" t="s">
        <v>734</v>
      </c>
      <c r="C13" s="25">
        <v>609</v>
      </c>
      <c r="D13" s="25" t="s">
        <v>99</v>
      </c>
      <c r="E13" s="25" t="s">
        <v>99</v>
      </c>
      <c r="F13" s="25" t="s">
        <v>99</v>
      </c>
      <c r="G13" s="25" t="s">
        <v>99</v>
      </c>
      <c r="H13" s="25" t="s">
        <v>99</v>
      </c>
      <c r="I13" s="25" t="s">
        <v>99</v>
      </c>
      <c r="J13" s="25" t="s">
        <v>99</v>
      </c>
      <c r="K13" s="25" t="s">
        <v>99</v>
      </c>
      <c r="L13" s="25" t="s">
        <v>99</v>
      </c>
      <c r="M13" s="25">
        <v>1274</v>
      </c>
      <c r="N13" s="25" t="s">
        <v>99</v>
      </c>
      <c r="O13" s="25" t="s">
        <v>99</v>
      </c>
      <c r="P13" s="25" t="s">
        <v>99</v>
      </c>
      <c r="Q13" s="25" t="s">
        <v>99</v>
      </c>
      <c r="R13" s="25" t="s">
        <v>99</v>
      </c>
    </row>
    <row r="14" spans="1:18" ht="14.25" customHeight="1">
      <c r="A14" s="135">
        <v>29252</v>
      </c>
      <c r="B14" s="25" t="s">
        <v>734</v>
      </c>
      <c r="C14" s="25">
        <v>555</v>
      </c>
      <c r="D14" s="25" t="s">
        <v>99</v>
      </c>
      <c r="E14" s="25" t="s">
        <v>99</v>
      </c>
      <c r="F14" s="25" t="s">
        <v>99</v>
      </c>
      <c r="G14" s="25" t="s">
        <v>99</v>
      </c>
      <c r="H14" s="25" t="s">
        <v>99</v>
      </c>
      <c r="I14" s="25" t="s">
        <v>99</v>
      </c>
      <c r="J14" s="25" t="s">
        <v>99</v>
      </c>
      <c r="K14" s="25" t="s">
        <v>99</v>
      </c>
      <c r="L14" s="25" t="s">
        <v>99</v>
      </c>
      <c r="M14" s="25">
        <v>1109</v>
      </c>
      <c r="N14" s="25" t="s">
        <v>99</v>
      </c>
      <c r="O14" s="25" t="s">
        <v>99</v>
      </c>
      <c r="P14" s="25" t="s">
        <v>99</v>
      </c>
      <c r="Q14" s="25" t="s">
        <v>99</v>
      </c>
      <c r="R14" s="25" t="s">
        <v>99</v>
      </c>
    </row>
    <row r="15" spans="1:18" ht="14.25" customHeight="1">
      <c r="A15" s="135">
        <v>31079</v>
      </c>
      <c r="B15" s="25" t="s">
        <v>734</v>
      </c>
      <c r="C15" s="25">
        <v>541</v>
      </c>
      <c r="D15" s="25" t="s">
        <v>99</v>
      </c>
      <c r="E15" s="25" t="s">
        <v>99</v>
      </c>
      <c r="F15" s="25" t="s">
        <v>99</v>
      </c>
      <c r="G15" s="25" t="s">
        <v>99</v>
      </c>
      <c r="H15" s="25" t="s">
        <v>99</v>
      </c>
      <c r="I15" s="25" t="s">
        <v>99</v>
      </c>
      <c r="J15" s="25" t="s">
        <v>99</v>
      </c>
      <c r="K15" s="25" t="s">
        <v>99</v>
      </c>
      <c r="L15" s="25" t="s">
        <v>99</v>
      </c>
      <c r="M15" s="25">
        <v>1030</v>
      </c>
      <c r="N15" s="25" t="s">
        <v>99</v>
      </c>
      <c r="O15" s="25" t="s">
        <v>99</v>
      </c>
      <c r="P15" s="25" t="s">
        <v>99</v>
      </c>
      <c r="Q15" s="25" t="s">
        <v>99</v>
      </c>
      <c r="R15" s="25" t="s">
        <v>99</v>
      </c>
    </row>
    <row r="16" spans="1:18">
      <c r="A16" s="27">
        <v>36557</v>
      </c>
      <c r="B16" s="7" t="s">
        <v>734</v>
      </c>
      <c r="C16" s="7">
        <v>349</v>
      </c>
      <c r="D16" s="7">
        <v>102</v>
      </c>
      <c r="E16" s="7">
        <v>247</v>
      </c>
      <c r="F16" s="7">
        <v>65</v>
      </c>
      <c r="G16" s="7">
        <v>182</v>
      </c>
      <c r="H16" s="7">
        <v>48</v>
      </c>
      <c r="I16" s="7">
        <v>134</v>
      </c>
      <c r="J16" s="7">
        <v>1611</v>
      </c>
      <c r="K16" s="7">
        <v>763</v>
      </c>
      <c r="L16" s="7">
        <v>848</v>
      </c>
      <c r="M16" s="7">
        <v>603</v>
      </c>
      <c r="N16" s="7">
        <v>267</v>
      </c>
      <c r="O16" s="7">
        <v>336</v>
      </c>
      <c r="P16" s="7">
        <v>374</v>
      </c>
      <c r="Q16" s="7">
        <v>216</v>
      </c>
      <c r="R16" s="7">
        <v>158</v>
      </c>
    </row>
    <row r="17" spans="1:18">
      <c r="A17" s="27">
        <v>36557</v>
      </c>
      <c r="B17" s="7" t="s">
        <v>1537</v>
      </c>
      <c r="C17" s="7" t="s">
        <v>99</v>
      </c>
      <c r="D17" s="7" t="s">
        <v>99</v>
      </c>
      <c r="E17" s="7">
        <v>37</v>
      </c>
      <c r="F17" s="7">
        <v>11</v>
      </c>
      <c r="G17" s="7">
        <v>26</v>
      </c>
      <c r="H17" s="7">
        <v>6</v>
      </c>
      <c r="I17" s="7">
        <v>20</v>
      </c>
      <c r="J17" s="7">
        <v>235</v>
      </c>
      <c r="K17" s="7">
        <v>111</v>
      </c>
      <c r="L17" s="7">
        <v>124</v>
      </c>
      <c r="M17" s="7">
        <v>84</v>
      </c>
      <c r="N17" s="7">
        <v>38</v>
      </c>
      <c r="O17" s="7">
        <v>46</v>
      </c>
      <c r="P17" s="7">
        <v>56</v>
      </c>
      <c r="Q17" s="7">
        <v>33</v>
      </c>
      <c r="R17" s="7">
        <v>23</v>
      </c>
    </row>
    <row r="18" spans="1:18">
      <c r="A18" s="27">
        <v>36557</v>
      </c>
      <c r="B18" s="7" t="s">
        <v>966</v>
      </c>
      <c r="C18" s="7" t="s">
        <v>99</v>
      </c>
      <c r="D18" s="7" t="s">
        <v>99</v>
      </c>
      <c r="E18" s="7">
        <v>25</v>
      </c>
      <c r="F18" s="7">
        <v>8</v>
      </c>
      <c r="G18" s="7">
        <v>17</v>
      </c>
      <c r="H18" s="7">
        <v>1</v>
      </c>
      <c r="I18" s="7">
        <v>16</v>
      </c>
      <c r="J18" s="7">
        <v>184</v>
      </c>
      <c r="K18" s="7">
        <v>82</v>
      </c>
      <c r="L18" s="7">
        <v>102</v>
      </c>
      <c r="M18" s="7">
        <v>54</v>
      </c>
      <c r="N18" s="7">
        <v>25</v>
      </c>
      <c r="O18" s="7">
        <v>29</v>
      </c>
      <c r="P18" s="7">
        <v>32</v>
      </c>
      <c r="Q18" s="7">
        <v>21</v>
      </c>
      <c r="R18" s="7">
        <v>11</v>
      </c>
    </row>
    <row r="19" spans="1:18">
      <c r="A19" s="27">
        <v>36557</v>
      </c>
      <c r="B19" s="7" t="s">
        <v>1548</v>
      </c>
      <c r="C19" s="7" t="s">
        <v>99</v>
      </c>
      <c r="D19" s="7" t="s">
        <v>99</v>
      </c>
      <c r="E19" s="7">
        <v>1</v>
      </c>
      <c r="F19" s="7">
        <v>1</v>
      </c>
      <c r="G19" s="7">
        <v>0</v>
      </c>
      <c r="H19" s="7">
        <v>0</v>
      </c>
      <c r="I19" s="7">
        <v>0</v>
      </c>
      <c r="J19" s="7">
        <v>2</v>
      </c>
      <c r="K19" s="7">
        <v>1</v>
      </c>
      <c r="L19" s="7">
        <v>1</v>
      </c>
      <c r="M19" s="7">
        <v>2</v>
      </c>
      <c r="N19" s="7">
        <v>1</v>
      </c>
      <c r="O19" s="7">
        <v>1</v>
      </c>
      <c r="P19" s="7">
        <v>1</v>
      </c>
      <c r="Q19" s="7">
        <v>1</v>
      </c>
      <c r="R19" s="7">
        <v>0</v>
      </c>
    </row>
    <row r="20" spans="1:18">
      <c r="A20" s="27">
        <v>36557</v>
      </c>
      <c r="B20" s="7" t="s">
        <v>1551</v>
      </c>
      <c r="C20" s="7" t="s">
        <v>99</v>
      </c>
      <c r="D20" s="7" t="s">
        <v>99</v>
      </c>
      <c r="E20" s="7">
        <v>8</v>
      </c>
      <c r="F20" s="7">
        <v>1</v>
      </c>
      <c r="G20" s="7">
        <v>7</v>
      </c>
      <c r="H20" s="7">
        <v>2</v>
      </c>
      <c r="I20" s="7">
        <v>5</v>
      </c>
      <c r="J20" s="7">
        <v>69</v>
      </c>
      <c r="K20" s="7">
        <v>30</v>
      </c>
      <c r="L20" s="7">
        <v>39</v>
      </c>
      <c r="M20" s="7">
        <v>16</v>
      </c>
      <c r="N20" s="7">
        <v>7</v>
      </c>
      <c r="O20" s="7">
        <v>9</v>
      </c>
      <c r="P20" s="7">
        <v>10</v>
      </c>
      <c r="Q20" s="7">
        <v>6</v>
      </c>
      <c r="R20" s="7">
        <v>4</v>
      </c>
    </row>
    <row r="21" spans="1:18">
      <c r="A21" s="27">
        <v>36557</v>
      </c>
      <c r="B21" s="7" t="s">
        <v>1553</v>
      </c>
      <c r="C21" s="7" t="s">
        <v>99</v>
      </c>
      <c r="D21" s="7" t="s">
        <v>99</v>
      </c>
      <c r="E21" s="7">
        <v>14</v>
      </c>
      <c r="F21" s="7">
        <v>2</v>
      </c>
      <c r="G21" s="7">
        <v>12</v>
      </c>
      <c r="H21" s="7">
        <v>1</v>
      </c>
      <c r="I21" s="7">
        <v>11</v>
      </c>
      <c r="J21" s="7">
        <v>124</v>
      </c>
      <c r="K21" s="7">
        <v>62</v>
      </c>
      <c r="L21" s="7">
        <v>62</v>
      </c>
      <c r="M21" s="7">
        <v>39</v>
      </c>
      <c r="N21" s="7">
        <v>14</v>
      </c>
      <c r="O21" s="7">
        <v>25</v>
      </c>
      <c r="P21" s="7">
        <v>19</v>
      </c>
      <c r="Q21" s="7">
        <v>11</v>
      </c>
      <c r="R21" s="7">
        <v>8</v>
      </c>
    </row>
    <row r="22" spans="1:18">
      <c r="A22" s="27">
        <v>36557</v>
      </c>
      <c r="B22" s="7" t="s">
        <v>411</v>
      </c>
      <c r="C22" s="7" t="s">
        <v>99</v>
      </c>
      <c r="D22" s="7" t="s">
        <v>99</v>
      </c>
      <c r="E22" s="7">
        <v>10</v>
      </c>
      <c r="F22" s="7">
        <v>1</v>
      </c>
      <c r="G22" s="7">
        <v>9</v>
      </c>
      <c r="H22" s="7">
        <v>0</v>
      </c>
      <c r="I22" s="7">
        <v>9</v>
      </c>
      <c r="J22" s="7">
        <v>84</v>
      </c>
      <c r="K22" s="7">
        <v>36</v>
      </c>
      <c r="L22" s="7">
        <v>48</v>
      </c>
      <c r="M22" s="7">
        <v>27</v>
      </c>
      <c r="N22" s="7">
        <v>9</v>
      </c>
      <c r="O22" s="7">
        <v>18</v>
      </c>
      <c r="P22" s="7">
        <v>13</v>
      </c>
      <c r="Q22" s="7">
        <v>7</v>
      </c>
      <c r="R22" s="7">
        <v>6</v>
      </c>
    </row>
    <row r="23" spans="1:18">
      <c r="A23" s="27">
        <v>36557</v>
      </c>
      <c r="B23" s="7" t="s">
        <v>1536</v>
      </c>
      <c r="C23" s="7" t="s">
        <v>99</v>
      </c>
      <c r="D23" s="7" t="s">
        <v>99</v>
      </c>
      <c r="E23" s="7">
        <v>9</v>
      </c>
      <c r="F23" s="7">
        <v>2</v>
      </c>
      <c r="G23" s="7">
        <v>7</v>
      </c>
      <c r="H23" s="7">
        <v>1</v>
      </c>
      <c r="I23" s="7">
        <v>6</v>
      </c>
      <c r="J23" s="7">
        <v>70</v>
      </c>
      <c r="K23" s="7">
        <v>34</v>
      </c>
      <c r="L23" s="7">
        <v>36</v>
      </c>
      <c r="M23" s="7">
        <v>18</v>
      </c>
      <c r="N23" s="7">
        <v>10</v>
      </c>
      <c r="O23" s="7">
        <v>8</v>
      </c>
      <c r="P23" s="7">
        <v>14</v>
      </c>
      <c r="Q23" s="7">
        <v>9</v>
      </c>
      <c r="R23" s="7">
        <v>5</v>
      </c>
    </row>
    <row r="24" spans="1:18">
      <c r="A24" s="27">
        <v>36557</v>
      </c>
      <c r="B24" s="7" t="s">
        <v>80</v>
      </c>
      <c r="C24" s="7" t="s">
        <v>99</v>
      </c>
      <c r="D24" s="7" t="s">
        <v>99</v>
      </c>
      <c r="E24" s="7">
        <v>21</v>
      </c>
      <c r="F24" s="7">
        <v>5</v>
      </c>
      <c r="G24" s="7">
        <v>16</v>
      </c>
      <c r="H24" s="7">
        <v>6</v>
      </c>
      <c r="I24" s="7">
        <v>10</v>
      </c>
      <c r="J24" s="7">
        <v>97</v>
      </c>
      <c r="K24" s="7">
        <v>45</v>
      </c>
      <c r="L24" s="7">
        <v>52</v>
      </c>
      <c r="M24" s="7">
        <v>43</v>
      </c>
      <c r="N24" s="7">
        <v>19</v>
      </c>
      <c r="O24" s="7">
        <v>24</v>
      </c>
      <c r="P24" s="7">
        <v>29</v>
      </c>
      <c r="Q24" s="7">
        <v>15</v>
      </c>
      <c r="R24" s="7">
        <v>14</v>
      </c>
    </row>
    <row r="25" spans="1:18">
      <c r="A25" s="27">
        <v>36557</v>
      </c>
      <c r="B25" s="7" t="s">
        <v>24</v>
      </c>
      <c r="C25" s="7" t="s">
        <v>99</v>
      </c>
      <c r="D25" s="7" t="s">
        <v>99</v>
      </c>
      <c r="E25" s="7">
        <v>78</v>
      </c>
      <c r="F25" s="7">
        <v>26</v>
      </c>
      <c r="G25" s="7">
        <v>52</v>
      </c>
      <c r="H25" s="7">
        <v>24</v>
      </c>
      <c r="I25" s="7">
        <v>28</v>
      </c>
      <c r="J25" s="7">
        <v>441</v>
      </c>
      <c r="K25" s="7">
        <v>206</v>
      </c>
      <c r="L25" s="7">
        <v>235</v>
      </c>
      <c r="M25" s="7">
        <v>208</v>
      </c>
      <c r="N25" s="7">
        <v>90</v>
      </c>
      <c r="O25" s="7">
        <v>118</v>
      </c>
      <c r="P25" s="7">
        <v>143</v>
      </c>
      <c r="Q25" s="7">
        <v>77</v>
      </c>
      <c r="R25" s="7">
        <v>66</v>
      </c>
    </row>
    <row r="26" spans="1:18">
      <c r="A26" s="27">
        <v>36557</v>
      </c>
      <c r="B26" s="7" t="s">
        <v>236</v>
      </c>
      <c r="C26" s="7" t="s">
        <v>99</v>
      </c>
      <c r="D26" s="7" t="s">
        <v>99</v>
      </c>
      <c r="E26" s="7">
        <v>44</v>
      </c>
      <c r="F26" s="7">
        <v>8</v>
      </c>
      <c r="G26" s="7">
        <v>36</v>
      </c>
      <c r="H26" s="7">
        <v>7</v>
      </c>
      <c r="I26" s="7">
        <v>29</v>
      </c>
      <c r="J26" s="7">
        <v>305</v>
      </c>
      <c r="K26" s="7">
        <v>156</v>
      </c>
      <c r="L26" s="7">
        <v>149</v>
      </c>
      <c r="M26" s="7">
        <v>112</v>
      </c>
      <c r="N26" s="7">
        <v>54</v>
      </c>
      <c r="O26" s="7">
        <v>58</v>
      </c>
      <c r="P26" s="7">
        <v>57</v>
      </c>
      <c r="Q26" s="7">
        <v>36</v>
      </c>
      <c r="R26" s="7">
        <v>21</v>
      </c>
    </row>
    <row r="27" spans="1:18">
      <c r="A27" s="27">
        <v>38384</v>
      </c>
      <c r="B27" s="7" t="s">
        <v>734</v>
      </c>
      <c r="C27" s="7">
        <v>341</v>
      </c>
      <c r="D27" s="7">
        <v>128</v>
      </c>
      <c r="E27" s="7">
        <v>213</v>
      </c>
      <c r="F27" s="7" t="s">
        <v>99</v>
      </c>
      <c r="G27" s="7" t="s">
        <v>99</v>
      </c>
      <c r="H27" s="7" t="s">
        <v>99</v>
      </c>
      <c r="I27" s="7" t="s">
        <v>99</v>
      </c>
      <c r="J27" s="7">
        <v>1408</v>
      </c>
      <c r="K27" s="7">
        <v>679</v>
      </c>
      <c r="L27" s="7">
        <v>729</v>
      </c>
      <c r="M27" s="7">
        <v>515</v>
      </c>
      <c r="N27" s="7">
        <v>234</v>
      </c>
      <c r="O27" s="7">
        <v>281</v>
      </c>
      <c r="P27" s="7">
        <v>409</v>
      </c>
      <c r="Q27" s="7">
        <v>220</v>
      </c>
      <c r="R27" s="7">
        <v>189</v>
      </c>
    </row>
    <row r="28" spans="1:18">
      <c r="A28" s="27">
        <v>38384</v>
      </c>
      <c r="B28" s="7" t="s">
        <v>1537</v>
      </c>
      <c r="C28" s="7">
        <v>52</v>
      </c>
      <c r="D28" s="7">
        <v>22</v>
      </c>
      <c r="E28" s="7">
        <v>30</v>
      </c>
      <c r="F28" s="7" t="s">
        <v>99</v>
      </c>
      <c r="G28" s="7" t="s">
        <v>99</v>
      </c>
      <c r="H28" s="7" t="s">
        <v>99</v>
      </c>
      <c r="I28" s="7" t="s">
        <v>99</v>
      </c>
      <c r="J28" s="7">
        <f t="shared" ref="J28:J37" si="0">SUM(K28:L28)</f>
        <v>204</v>
      </c>
      <c r="K28" s="7">
        <v>101</v>
      </c>
      <c r="L28" s="7">
        <v>103</v>
      </c>
      <c r="M28" s="7" t="s">
        <v>99</v>
      </c>
      <c r="N28" s="7" t="s">
        <v>99</v>
      </c>
      <c r="O28" s="7" t="s">
        <v>99</v>
      </c>
      <c r="P28" s="7" t="s">
        <v>99</v>
      </c>
      <c r="Q28" s="7" t="s">
        <v>99</v>
      </c>
      <c r="R28" s="7" t="s">
        <v>99</v>
      </c>
    </row>
    <row r="29" spans="1:18">
      <c r="A29" s="27">
        <v>38384</v>
      </c>
      <c r="B29" s="7" t="s">
        <v>966</v>
      </c>
      <c r="C29" s="7">
        <v>41</v>
      </c>
      <c r="D29" s="7">
        <v>22</v>
      </c>
      <c r="E29" s="7">
        <v>19</v>
      </c>
      <c r="F29" s="7" t="s">
        <v>99</v>
      </c>
      <c r="G29" s="7" t="s">
        <v>99</v>
      </c>
      <c r="H29" s="7" t="s">
        <v>99</v>
      </c>
      <c r="I29" s="7" t="s">
        <v>99</v>
      </c>
      <c r="J29" s="7">
        <f t="shared" si="0"/>
        <v>148</v>
      </c>
      <c r="K29" s="7">
        <v>72</v>
      </c>
      <c r="L29" s="7">
        <v>76</v>
      </c>
      <c r="M29" s="7" t="s">
        <v>99</v>
      </c>
      <c r="N29" s="7" t="s">
        <v>99</v>
      </c>
      <c r="O29" s="7" t="s">
        <v>99</v>
      </c>
      <c r="P29" s="7" t="s">
        <v>99</v>
      </c>
      <c r="Q29" s="7" t="s">
        <v>99</v>
      </c>
      <c r="R29" s="7" t="s">
        <v>99</v>
      </c>
    </row>
    <row r="30" spans="1:18">
      <c r="A30" s="27">
        <v>38384</v>
      </c>
      <c r="B30" s="7" t="s">
        <v>1548</v>
      </c>
      <c r="C30" s="7">
        <v>0</v>
      </c>
      <c r="D30" s="7">
        <v>0</v>
      </c>
      <c r="E30" s="7">
        <v>0</v>
      </c>
      <c r="F30" s="7" t="s">
        <v>99</v>
      </c>
      <c r="G30" s="7" t="s">
        <v>99</v>
      </c>
      <c r="H30" s="7" t="s">
        <v>99</v>
      </c>
      <c r="I30" s="7" t="s">
        <v>99</v>
      </c>
      <c r="J30" s="7">
        <f t="shared" si="0"/>
        <v>0</v>
      </c>
      <c r="K30" s="7">
        <v>0</v>
      </c>
      <c r="L30" s="7">
        <v>0</v>
      </c>
      <c r="M30" s="7" t="s">
        <v>99</v>
      </c>
      <c r="N30" s="7" t="s">
        <v>99</v>
      </c>
      <c r="O30" s="7" t="s">
        <v>99</v>
      </c>
      <c r="P30" s="7" t="s">
        <v>99</v>
      </c>
      <c r="Q30" s="7" t="s">
        <v>99</v>
      </c>
      <c r="R30" s="7" t="s">
        <v>99</v>
      </c>
    </row>
    <row r="31" spans="1:18">
      <c r="A31" s="27">
        <v>38384</v>
      </c>
      <c r="B31" s="7" t="s">
        <v>1551</v>
      </c>
      <c r="C31" s="7">
        <v>20</v>
      </c>
      <c r="D31" s="7">
        <v>13</v>
      </c>
      <c r="E31" s="7">
        <v>7</v>
      </c>
      <c r="F31" s="7" t="s">
        <v>99</v>
      </c>
      <c r="G31" s="7" t="s">
        <v>99</v>
      </c>
      <c r="H31" s="7" t="s">
        <v>99</v>
      </c>
      <c r="I31" s="7" t="s">
        <v>99</v>
      </c>
      <c r="J31" s="7">
        <f t="shared" si="0"/>
        <v>69</v>
      </c>
      <c r="K31" s="7">
        <v>32</v>
      </c>
      <c r="L31" s="7">
        <v>37</v>
      </c>
      <c r="M31" s="7" t="s">
        <v>99</v>
      </c>
      <c r="N31" s="7" t="s">
        <v>99</v>
      </c>
      <c r="O31" s="7" t="s">
        <v>99</v>
      </c>
      <c r="P31" s="7" t="s">
        <v>99</v>
      </c>
      <c r="Q31" s="7" t="s">
        <v>99</v>
      </c>
      <c r="R31" s="7" t="s">
        <v>99</v>
      </c>
    </row>
    <row r="32" spans="1:18">
      <c r="A32" s="27">
        <v>38384</v>
      </c>
      <c r="B32" s="7" t="s">
        <v>1553</v>
      </c>
      <c r="C32" s="7">
        <v>28</v>
      </c>
      <c r="D32" s="7">
        <v>9</v>
      </c>
      <c r="E32" s="7">
        <v>19</v>
      </c>
      <c r="F32" s="7" t="s">
        <v>99</v>
      </c>
      <c r="G32" s="7" t="s">
        <v>99</v>
      </c>
      <c r="H32" s="7" t="s">
        <v>99</v>
      </c>
      <c r="I32" s="7" t="s">
        <v>99</v>
      </c>
      <c r="J32" s="7">
        <f t="shared" si="0"/>
        <v>121</v>
      </c>
      <c r="K32" s="7">
        <v>55</v>
      </c>
      <c r="L32" s="7">
        <v>66</v>
      </c>
      <c r="M32" s="7" t="s">
        <v>99</v>
      </c>
      <c r="N32" s="7" t="s">
        <v>99</v>
      </c>
      <c r="O32" s="7" t="s">
        <v>99</v>
      </c>
      <c r="P32" s="7" t="s">
        <v>99</v>
      </c>
      <c r="Q32" s="7" t="s">
        <v>99</v>
      </c>
      <c r="R32" s="7" t="s">
        <v>99</v>
      </c>
    </row>
    <row r="33" spans="1:18">
      <c r="A33" s="27">
        <v>38384</v>
      </c>
      <c r="B33" s="7" t="s">
        <v>411</v>
      </c>
      <c r="C33" s="7">
        <v>15</v>
      </c>
      <c r="D33" s="7">
        <v>5</v>
      </c>
      <c r="E33" s="7">
        <v>10</v>
      </c>
      <c r="F33" s="7" t="s">
        <v>99</v>
      </c>
      <c r="G33" s="7" t="s">
        <v>99</v>
      </c>
      <c r="H33" s="7" t="s">
        <v>99</v>
      </c>
      <c r="I33" s="7" t="s">
        <v>99</v>
      </c>
      <c r="J33" s="7">
        <f t="shared" si="0"/>
        <v>76</v>
      </c>
      <c r="K33" s="7">
        <v>29</v>
      </c>
      <c r="L33" s="7">
        <v>47</v>
      </c>
      <c r="M33" s="7" t="s">
        <v>99</v>
      </c>
      <c r="N33" s="7" t="s">
        <v>99</v>
      </c>
      <c r="O33" s="7" t="s">
        <v>99</v>
      </c>
      <c r="P33" s="7" t="s">
        <v>99</v>
      </c>
      <c r="Q33" s="7" t="s">
        <v>99</v>
      </c>
      <c r="R33" s="7" t="s">
        <v>99</v>
      </c>
    </row>
    <row r="34" spans="1:18">
      <c r="A34" s="27">
        <v>38384</v>
      </c>
      <c r="B34" s="7" t="s">
        <v>1536</v>
      </c>
      <c r="C34" s="7">
        <v>24</v>
      </c>
      <c r="D34" s="7">
        <v>13</v>
      </c>
      <c r="E34" s="7">
        <v>11</v>
      </c>
      <c r="F34" s="7" t="s">
        <v>99</v>
      </c>
      <c r="G34" s="7" t="s">
        <v>99</v>
      </c>
      <c r="H34" s="7" t="s">
        <v>99</v>
      </c>
      <c r="I34" s="7" t="s">
        <v>99</v>
      </c>
      <c r="J34" s="7">
        <f t="shared" si="0"/>
        <v>92</v>
      </c>
      <c r="K34" s="7">
        <v>50</v>
      </c>
      <c r="L34" s="7">
        <v>42</v>
      </c>
      <c r="M34" s="7" t="s">
        <v>99</v>
      </c>
      <c r="N34" s="7" t="s">
        <v>99</v>
      </c>
      <c r="O34" s="7" t="s">
        <v>99</v>
      </c>
      <c r="P34" s="7" t="s">
        <v>99</v>
      </c>
      <c r="Q34" s="7" t="s">
        <v>99</v>
      </c>
      <c r="R34" s="7" t="s">
        <v>99</v>
      </c>
    </row>
    <row r="35" spans="1:18">
      <c r="A35" s="27">
        <v>38384</v>
      </c>
      <c r="B35" s="7" t="s">
        <v>80</v>
      </c>
      <c r="C35" s="7">
        <v>22</v>
      </c>
      <c r="D35" s="7">
        <v>5</v>
      </c>
      <c r="E35" s="7">
        <v>17</v>
      </c>
      <c r="F35" s="7" t="s">
        <v>99</v>
      </c>
      <c r="G35" s="7" t="s">
        <v>99</v>
      </c>
      <c r="H35" s="7" t="s">
        <v>99</v>
      </c>
      <c r="I35" s="7" t="s">
        <v>99</v>
      </c>
      <c r="J35" s="7">
        <f t="shared" si="0"/>
        <v>84</v>
      </c>
      <c r="K35" s="7">
        <v>39</v>
      </c>
      <c r="L35" s="7">
        <v>45</v>
      </c>
      <c r="M35" s="7" t="s">
        <v>99</v>
      </c>
      <c r="N35" s="7" t="s">
        <v>99</v>
      </c>
      <c r="O35" s="7" t="s">
        <v>99</v>
      </c>
      <c r="P35" s="7" t="s">
        <v>99</v>
      </c>
      <c r="Q35" s="7" t="s">
        <v>99</v>
      </c>
      <c r="R35" s="7" t="s">
        <v>99</v>
      </c>
    </row>
    <row r="36" spans="1:18">
      <c r="A36" s="27">
        <v>38384</v>
      </c>
      <c r="B36" s="7" t="s">
        <v>24</v>
      </c>
      <c r="C36" s="7">
        <v>80</v>
      </c>
      <c r="D36" s="7">
        <v>14</v>
      </c>
      <c r="E36" s="7">
        <v>66</v>
      </c>
      <c r="F36" s="7" t="s">
        <v>99</v>
      </c>
      <c r="G36" s="7" t="s">
        <v>99</v>
      </c>
      <c r="H36" s="7" t="s">
        <v>99</v>
      </c>
      <c r="I36" s="7" t="s">
        <v>99</v>
      </c>
      <c r="J36" s="7">
        <f t="shared" si="0"/>
        <v>355</v>
      </c>
      <c r="K36" s="7">
        <v>166</v>
      </c>
      <c r="L36" s="7">
        <v>189</v>
      </c>
      <c r="M36" s="7" t="s">
        <v>99</v>
      </c>
      <c r="N36" s="7" t="s">
        <v>99</v>
      </c>
      <c r="O36" s="7" t="s">
        <v>99</v>
      </c>
      <c r="P36" s="7" t="s">
        <v>99</v>
      </c>
      <c r="Q36" s="7" t="s">
        <v>99</v>
      </c>
      <c r="R36" s="7" t="s">
        <v>99</v>
      </c>
    </row>
    <row r="37" spans="1:18">
      <c r="A37" s="27">
        <v>38384</v>
      </c>
      <c r="B37" s="7" t="s">
        <v>236</v>
      </c>
      <c r="C37" s="7">
        <v>59</v>
      </c>
      <c r="D37" s="7">
        <v>25</v>
      </c>
      <c r="E37" s="7">
        <v>34</v>
      </c>
      <c r="F37" s="7" t="s">
        <v>99</v>
      </c>
      <c r="G37" s="7" t="s">
        <v>99</v>
      </c>
      <c r="H37" s="7" t="s">
        <v>99</v>
      </c>
      <c r="I37" s="7" t="s">
        <v>99</v>
      </c>
      <c r="J37" s="7">
        <f t="shared" si="0"/>
        <v>259</v>
      </c>
      <c r="K37" s="7">
        <v>135</v>
      </c>
      <c r="L37" s="7">
        <v>124</v>
      </c>
      <c r="M37" s="7" t="s">
        <v>99</v>
      </c>
      <c r="N37" s="7" t="s">
        <v>99</v>
      </c>
      <c r="O37" s="7" t="s">
        <v>99</v>
      </c>
      <c r="P37" s="7" t="s">
        <v>99</v>
      </c>
      <c r="Q37" s="7" t="s">
        <v>99</v>
      </c>
      <c r="R37" s="7" t="s">
        <v>99</v>
      </c>
    </row>
    <row r="38" spans="1:18">
      <c r="A38" s="27">
        <v>40210</v>
      </c>
      <c r="B38" s="7" t="s">
        <v>734</v>
      </c>
      <c r="C38" s="7">
        <v>315</v>
      </c>
      <c r="D38" s="7">
        <v>131</v>
      </c>
      <c r="E38" s="7">
        <v>184</v>
      </c>
      <c r="F38" s="7">
        <v>73</v>
      </c>
      <c r="G38" s="7">
        <v>111</v>
      </c>
      <c r="H38" s="7">
        <v>31</v>
      </c>
      <c r="I38" s="7">
        <v>80</v>
      </c>
      <c r="J38" s="7" t="s">
        <v>99</v>
      </c>
      <c r="K38" s="7" t="s">
        <v>99</v>
      </c>
      <c r="L38" s="7" t="s">
        <v>99</v>
      </c>
      <c r="M38" s="7">
        <v>392</v>
      </c>
      <c r="N38" s="7">
        <v>200</v>
      </c>
      <c r="O38" s="7">
        <v>192</v>
      </c>
      <c r="P38" s="7">
        <v>339</v>
      </c>
      <c r="Q38" s="7">
        <v>198</v>
      </c>
      <c r="R38" s="7">
        <v>141</v>
      </c>
    </row>
    <row r="39" spans="1:18">
      <c r="A39" s="27">
        <v>40210</v>
      </c>
      <c r="B39" s="7" t="s">
        <v>1537</v>
      </c>
      <c r="C39" s="7">
        <v>50</v>
      </c>
      <c r="D39" s="7">
        <v>25</v>
      </c>
      <c r="E39" s="7">
        <v>25</v>
      </c>
      <c r="F39" s="7">
        <v>13</v>
      </c>
      <c r="G39" s="7">
        <v>12</v>
      </c>
      <c r="H39" s="7">
        <v>4</v>
      </c>
      <c r="I39" s="7">
        <v>8</v>
      </c>
      <c r="J39" s="7" t="s">
        <v>99</v>
      </c>
      <c r="K39" s="7" t="s">
        <v>99</v>
      </c>
      <c r="L39" s="7" t="s">
        <v>99</v>
      </c>
      <c r="M39" s="7" t="s">
        <v>99</v>
      </c>
      <c r="N39" s="7" t="s">
        <v>99</v>
      </c>
      <c r="O39" s="7" t="s">
        <v>99</v>
      </c>
      <c r="P39" s="7" t="s">
        <v>99</v>
      </c>
      <c r="Q39" s="7" t="s">
        <v>99</v>
      </c>
      <c r="R39" s="7" t="s">
        <v>99</v>
      </c>
    </row>
    <row r="40" spans="1:18">
      <c r="A40" s="27">
        <v>40210</v>
      </c>
      <c r="B40" s="7" t="s">
        <v>966</v>
      </c>
      <c r="C40" s="7">
        <v>36</v>
      </c>
      <c r="D40" s="7">
        <v>19</v>
      </c>
      <c r="E40" s="7">
        <v>17</v>
      </c>
      <c r="F40" s="7">
        <v>1</v>
      </c>
      <c r="G40" s="7">
        <v>16</v>
      </c>
      <c r="H40" s="7">
        <v>2</v>
      </c>
      <c r="I40" s="7">
        <v>14</v>
      </c>
      <c r="J40" s="7" t="s">
        <v>99</v>
      </c>
      <c r="K40" s="7" t="s">
        <v>99</v>
      </c>
      <c r="L40" s="7" t="s">
        <v>99</v>
      </c>
      <c r="M40" s="7" t="s">
        <v>99</v>
      </c>
      <c r="N40" s="7" t="s">
        <v>99</v>
      </c>
      <c r="O40" s="7" t="s">
        <v>99</v>
      </c>
      <c r="P40" s="7" t="s">
        <v>99</v>
      </c>
      <c r="Q40" s="7" t="s">
        <v>99</v>
      </c>
      <c r="R40" s="7" t="s">
        <v>99</v>
      </c>
    </row>
    <row r="41" spans="1:18">
      <c r="A41" s="27">
        <v>40210</v>
      </c>
      <c r="B41" s="7" t="s">
        <v>1548</v>
      </c>
      <c r="C41" s="7">
        <v>0</v>
      </c>
      <c r="D41" s="7">
        <v>0</v>
      </c>
      <c r="E41" s="7">
        <v>0</v>
      </c>
      <c r="F41" s="7">
        <v>0</v>
      </c>
      <c r="G41" s="7">
        <v>0</v>
      </c>
      <c r="H41" s="7">
        <v>0</v>
      </c>
      <c r="I41" s="7">
        <v>0</v>
      </c>
      <c r="J41" s="7" t="s">
        <v>99</v>
      </c>
      <c r="K41" s="7" t="s">
        <v>99</v>
      </c>
      <c r="L41" s="7" t="s">
        <v>99</v>
      </c>
      <c r="M41" s="7" t="s">
        <v>99</v>
      </c>
      <c r="N41" s="7" t="s">
        <v>99</v>
      </c>
      <c r="O41" s="7" t="s">
        <v>99</v>
      </c>
      <c r="P41" s="7" t="s">
        <v>99</v>
      </c>
      <c r="Q41" s="7" t="s">
        <v>99</v>
      </c>
      <c r="R41" s="7" t="s">
        <v>99</v>
      </c>
    </row>
    <row r="42" spans="1:18">
      <c r="A42" s="27">
        <v>40210</v>
      </c>
      <c r="B42" s="7" t="s">
        <v>1551</v>
      </c>
      <c r="C42" s="7">
        <v>19</v>
      </c>
      <c r="D42" s="7">
        <v>12</v>
      </c>
      <c r="E42" s="7">
        <v>7</v>
      </c>
      <c r="F42" s="7">
        <v>0</v>
      </c>
      <c r="G42" s="7">
        <v>7</v>
      </c>
      <c r="H42" s="7">
        <v>0</v>
      </c>
      <c r="I42" s="7">
        <v>7</v>
      </c>
      <c r="J42" s="7" t="s">
        <v>99</v>
      </c>
      <c r="K42" s="7" t="s">
        <v>99</v>
      </c>
      <c r="L42" s="7" t="s">
        <v>99</v>
      </c>
      <c r="M42" s="7" t="s">
        <v>99</v>
      </c>
      <c r="N42" s="7" t="s">
        <v>99</v>
      </c>
      <c r="O42" s="7" t="s">
        <v>99</v>
      </c>
      <c r="P42" s="7" t="s">
        <v>99</v>
      </c>
      <c r="Q42" s="7" t="s">
        <v>99</v>
      </c>
      <c r="R42" s="7" t="s">
        <v>99</v>
      </c>
    </row>
    <row r="43" spans="1:18">
      <c r="A43" s="27">
        <v>40210</v>
      </c>
      <c r="B43" s="7" t="s">
        <v>1553</v>
      </c>
      <c r="C43" s="7">
        <v>24</v>
      </c>
      <c r="D43" s="7">
        <v>9</v>
      </c>
      <c r="E43" s="7">
        <v>15</v>
      </c>
      <c r="F43" s="7">
        <v>4</v>
      </c>
      <c r="G43" s="7">
        <v>11</v>
      </c>
      <c r="H43" s="7">
        <v>1</v>
      </c>
      <c r="I43" s="7">
        <v>10</v>
      </c>
      <c r="J43" s="7" t="s">
        <v>99</v>
      </c>
      <c r="K43" s="7" t="s">
        <v>99</v>
      </c>
      <c r="L43" s="7" t="s">
        <v>99</v>
      </c>
      <c r="M43" s="7" t="s">
        <v>99</v>
      </c>
      <c r="N43" s="7" t="s">
        <v>99</v>
      </c>
      <c r="O43" s="7" t="s">
        <v>99</v>
      </c>
      <c r="P43" s="7" t="s">
        <v>99</v>
      </c>
      <c r="Q43" s="7" t="s">
        <v>99</v>
      </c>
      <c r="R43" s="7" t="s">
        <v>99</v>
      </c>
    </row>
    <row r="44" spans="1:18">
      <c r="A44" s="27">
        <v>40210</v>
      </c>
      <c r="B44" s="7" t="s">
        <v>411</v>
      </c>
      <c r="C44" s="7">
        <v>14</v>
      </c>
      <c r="D44" s="7">
        <v>6</v>
      </c>
      <c r="E44" s="7">
        <v>8</v>
      </c>
      <c r="F44" s="7">
        <v>4</v>
      </c>
      <c r="G44" s="7">
        <v>4</v>
      </c>
      <c r="H44" s="7">
        <v>2</v>
      </c>
      <c r="I44" s="7">
        <v>2</v>
      </c>
      <c r="J44" s="7" t="s">
        <v>99</v>
      </c>
      <c r="K44" s="7" t="s">
        <v>99</v>
      </c>
      <c r="L44" s="7" t="s">
        <v>99</v>
      </c>
      <c r="M44" s="7" t="s">
        <v>99</v>
      </c>
      <c r="N44" s="7" t="s">
        <v>99</v>
      </c>
      <c r="O44" s="7" t="s">
        <v>99</v>
      </c>
      <c r="P44" s="7" t="s">
        <v>99</v>
      </c>
      <c r="Q44" s="7" t="s">
        <v>99</v>
      </c>
      <c r="R44" s="7" t="s">
        <v>99</v>
      </c>
    </row>
    <row r="45" spans="1:18">
      <c r="A45" s="27">
        <v>40210</v>
      </c>
      <c r="B45" s="7" t="s">
        <v>1536</v>
      </c>
      <c r="C45" s="7">
        <v>21</v>
      </c>
      <c r="D45" s="7">
        <v>12</v>
      </c>
      <c r="E45" s="7">
        <v>9</v>
      </c>
      <c r="F45" s="7">
        <v>7</v>
      </c>
      <c r="G45" s="7">
        <v>2</v>
      </c>
      <c r="H45" s="7">
        <v>1</v>
      </c>
      <c r="I45" s="7">
        <v>1</v>
      </c>
      <c r="J45" s="7" t="s">
        <v>99</v>
      </c>
      <c r="K45" s="7" t="s">
        <v>99</v>
      </c>
      <c r="L45" s="7" t="s">
        <v>99</v>
      </c>
      <c r="M45" s="7" t="s">
        <v>99</v>
      </c>
      <c r="N45" s="7" t="s">
        <v>99</v>
      </c>
      <c r="O45" s="7" t="s">
        <v>99</v>
      </c>
      <c r="P45" s="7" t="s">
        <v>99</v>
      </c>
      <c r="Q45" s="7" t="s">
        <v>99</v>
      </c>
      <c r="R45" s="7" t="s">
        <v>99</v>
      </c>
    </row>
    <row r="46" spans="1:18">
      <c r="A46" s="27">
        <v>40210</v>
      </c>
      <c r="B46" s="7" t="s">
        <v>80</v>
      </c>
      <c r="C46" s="7">
        <v>21</v>
      </c>
      <c r="D46" s="7">
        <v>6</v>
      </c>
      <c r="E46" s="7">
        <v>15</v>
      </c>
      <c r="F46" s="7">
        <v>6</v>
      </c>
      <c r="G46" s="7">
        <v>9</v>
      </c>
      <c r="H46" s="7">
        <v>2</v>
      </c>
      <c r="I46" s="7">
        <v>7</v>
      </c>
      <c r="J46" s="7" t="s">
        <v>99</v>
      </c>
      <c r="K46" s="7" t="s">
        <v>99</v>
      </c>
      <c r="L46" s="7" t="s">
        <v>99</v>
      </c>
      <c r="M46" s="7" t="s">
        <v>99</v>
      </c>
      <c r="N46" s="7" t="s">
        <v>99</v>
      </c>
      <c r="O46" s="7" t="s">
        <v>99</v>
      </c>
      <c r="P46" s="7" t="s">
        <v>99</v>
      </c>
      <c r="Q46" s="7" t="s">
        <v>99</v>
      </c>
      <c r="R46" s="7" t="s">
        <v>99</v>
      </c>
    </row>
    <row r="47" spans="1:18">
      <c r="A47" s="27">
        <v>40210</v>
      </c>
      <c r="B47" s="7" t="s">
        <v>24</v>
      </c>
      <c r="C47" s="7">
        <v>80</v>
      </c>
      <c r="D47" s="7">
        <v>22</v>
      </c>
      <c r="E47" s="7">
        <v>58</v>
      </c>
      <c r="F47" s="7">
        <v>27</v>
      </c>
      <c r="G47" s="7">
        <v>31</v>
      </c>
      <c r="H47" s="7">
        <v>17</v>
      </c>
      <c r="I47" s="7">
        <v>14</v>
      </c>
      <c r="J47" s="7" t="s">
        <v>99</v>
      </c>
      <c r="K47" s="7" t="s">
        <v>99</v>
      </c>
      <c r="L47" s="7" t="s">
        <v>99</v>
      </c>
      <c r="M47" s="7" t="s">
        <v>99</v>
      </c>
      <c r="N47" s="7" t="s">
        <v>99</v>
      </c>
      <c r="O47" s="7" t="s">
        <v>99</v>
      </c>
      <c r="P47" s="7" t="s">
        <v>99</v>
      </c>
      <c r="Q47" s="7" t="s">
        <v>99</v>
      </c>
      <c r="R47" s="7" t="s">
        <v>99</v>
      </c>
    </row>
    <row r="48" spans="1:18" ht="14.25" customHeight="1">
      <c r="A48" s="27">
        <v>40210</v>
      </c>
      <c r="B48" s="7" t="s">
        <v>236</v>
      </c>
      <c r="C48" s="7">
        <v>50</v>
      </c>
      <c r="D48" s="7">
        <v>20</v>
      </c>
      <c r="E48" s="7">
        <v>30</v>
      </c>
      <c r="F48" s="7">
        <v>11</v>
      </c>
      <c r="G48" s="7">
        <v>19</v>
      </c>
      <c r="H48" s="7">
        <v>2</v>
      </c>
      <c r="I48" s="7">
        <v>17</v>
      </c>
      <c r="J48" s="7" t="s">
        <v>99</v>
      </c>
      <c r="K48" s="7" t="s">
        <v>99</v>
      </c>
      <c r="L48" s="7" t="s">
        <v>99</v>
      </c>
      <c r="M48" s="7" t="s">
        <v>99</v>
      </c>
      <c r="N48" s="7" t="s">
        <v>99</v>
      </c>
      <c r="O48" s="7" t="s">
        <v>99</v>
      </c>
      <c r="P48" s="7" t="s">
        <v>99</v>
      </c>
      <c r="Q48" s="7" t="s">
        <v>99</v>
      </c>
      <c r="R48" s="7" t="s">
        <v>99</v>
      </c>
    </row>
    <row r="49" spans="1:18">
      <c r="A49" s="27">
        <v>42036</v>
      </c>
      <c r="B49" s="7" t="s">
        <v>734</v>
      </c>
      <c r="C49" s="7">
        <v>287</v>
      </c>
      <c r="D49" s="7">
        <v>119</v>
      </c>
      <c r="E49" s="7">
        <v>168</v>
      </c>
      <c r="F49" s="7" t="s">
        <v>99</v>
      </c>
      <c r="G49" s="7" t="s">
        <v>99</v>
      </c>
      <c r="H49" s="7" t="s">
        <v>99</v>
      </c>
      <c r="I49" s="7" t="s">
        <v>99</v>
      </c>
      <c r="J49" s="7" t="s">
        <v>99</v>
      </c>
      <c r="K49" s="7" t="s">
        <v>99</v>
      </c>
      <c r="L49" s="7" t="s">
        <v>99</v>
      </c>
      <c r="M49" s="7">
        <v>366</v>
      </c>
      <c r="N49" s="7">
        <v>192</v>
      </c>
      <c r="O49" s="7">
        <v>174</v>
      </c>
      <c r="P49" s="7" t="s">
        <v>99</v>
      </c>
      <c r="Q49" s="7" t="s">
        <v>99</v>
      </c>
      <c r="R49" s="7" t="s">
        <v>99</v>
      </c>
    </row>
    <row r="50" spans="1:18">
      <c r="A50" s="27">
        <v>42036</v>
      </c>
      <c r="B50" s="7" t="s">
        <v>1537</v>
      </c>
      <c r="C50" s="7">
        <v>48</v>
      </c>
      <c r="D50" s="7">
        <v>22</v>
      </c>
      <c r="E50" s="7">
        <v>26</v>
      </c>
      <c r="F50" s="7" t="s">
        <v>99</v>
      </c>
      <c r="G50" s="7" t="s">
        <v>99</v>
      </c>
      <c r="H50" s="7" t="s">
        <v>99</v>
      </c>
      <c r="I50" s="7" t="s">
        <v>99</v>
      </c>
      <c r="J50" s="7" t="s">
        <v>99</v>
      </c>
      <c r="K50" s="7" t="s">
        <v>99</v>
      </c>
      <c r="L50" s="7" t="s">
        <v>99</v>
      </c>
      <c r="M50" s="7">
        <v>56</v>
      </c>
      <c r="N50" s="7">
        <v>30</v>
      </c>
      <c r="O50" s="7">
        <v>26</v>
      </c>
      <c r="P50" s="7" t="s">
        <v>99</v>
      </c>
      <c r="Q50" s="7" t="s">
        <v>99</v>
      </c>
      <c r="R50" s="7" t="s">
        <v>99</v>
      </c>
    </row>
    <row r="51" spans="1:18">
      <c r="A51" s="27">
        <v>42036</v>
      </c>
      <c r="B51" s="7" t="s">
        <v>966</v>
      </c>
      <c r="C51" s="7">
        <v>32</v>
      </c>
      <c r="D51" s="7">
        <v>19</v>
      </c>
      <c r="E51" s="7">
        <v>13</v>
      </c>
      <c r="F51" s="7" t="s">
        <v>99</v>
      </c>
      <c r="G51" s="7" t="s">
        <v>99</v>
      </c>
      <c r="H51" s="7" t="s">
        <v>99</v>
      </c>
      <c r="I51" s="7" t="s">
        <v>99</v>
      </c>
      <c r="J51" s="7" t="s">
        <v>99</v>
      </c>
      <c r="K51" s="7" t="s">
        <v>99</v>
      </c>
      <c r="L51" s="7" t="s">
        <v>99</v>
      </c>
      <c r="M51" s="7">
        <v>18</v>
      </c>
      <c r="N51" s="7">
        <v>11</v>
      </c>
      <c r="O51" s="7">
        <v>7</v>
      </c>
      <c r="P51" s="7" t="s">
        <v>99</v>
      </c>
      <c r="Q51" s="7" t="s">
        <v>99</v>
      </c>
      <c r="R51" s="7" t="s">
        <v>99</v>
      </c>
    </row>
    <row r="52" spans="1:18">
      <c r="A52" s="27">
        <v>42036</v>
      </c>
      <c r="B52" s="7" t="s">
        <v>1548</v>
      </c>
      <c r="C52" s="7">
        <v>0</v>
      </c>
      <c r="D52" s="7">
        <v>0</v>
      </c>
      <c r="E52" s="7">
        <v>0</v>
      </c>
      <c r="F52" s="7" t="s">
        <v>99</v>
      </c>
      <c r="G52" s="7" t="s">
        <v>99</v>
      </c>
      <c r="H52" s="7" t="s">
        <v>99</v>
      </c>
      <c r="I52" s="7" t="s">
        <v>99</v>
      </c>
      <c r="J52" s="7" t="s">
        <v>99</v>
      </c>
      <c r="K52" s="7" t="s">
        <v>99</v>
      </c>
      <c r="L52" s="7" t="s">
        <v>99</v>
      </c>
      <c r="M52" s="7">
        <v>0</v>
      </c>
      <c r="N52" s="7">
        <v>0</v>
      </c>
      <c r="O52" s="7">
        <v>0</v>
      </c>
      <c r="P52" s="7" t="s">
        <v>99</v>
      </c>
      <c r="Q52" s="7" t="s">
        <v>99</v>
      </c>
      <c r="R52" s="7" t="s">
        <v>99</v>
      </c>
    </row>
    <row r="53" spans="1:18">
      <c r="A53" s="27">
        <v>42036</v>
      </c>
      <c r="B53" s="7" t="s">
        <v>1551</v>
      </c>
      <c r="C53" s="7">
        <v>17</v>
      </c>
      <c r="D53" s="7">
        <v>15</v>
      </c>
      <c r="E53" s="7">
        <v>2</v>
      </c>
      <c r="F53" s="7" t="s">
        <v>99</v>
      </c>
      <c r="G53" s="7" t="s">
        <v>99</v>
      </c>
      <c r="H53" s="7" t="s">
        <v>99</v>
      </c>
      <c r="I53" s="7" t="s">
        <v>99</v>
      </c>
      <c r="J53" s="7" t="s">
        <v>99</v>
      </c>
      <c r="K53" s="7" t="s">
        <v>99</v>
      </c>
      <c r="L53" s="7" t="s">
        <v>99</v>
      </c>
      <c r="M53" s="7" t="s">
        <v>1899</v>
      </c>
      <c r="N53" s="7" t="s">
        <v>1899</v>
      </c>
      <c r="O53" s="7" t="s">
        <v>1899</v>
      </c>
      <c r="P53" s="7" t="s">
        <v>99</v>
      </c>
      <c r="Q53" s="7" t="s">
        <v>99</v>
      </c>
      <c r="R53" s="7" t="s">
        <v>99</v>
      </c>
    </row>
    <row r="54" spans="1:18">
      <c r="A54" s="27">
        <v>42036</v>
      </c>
      <c r="B54" s="7" t="s">
        <v>1553</v>
      </c>
      <c r="C54" s="7">
        <v>27</v>
      </c>
      <c r="D54" s="7">
        <v>11</v>
      </c>
      <c r="E54" s="7">
        <v>16</v>
      </c>
      <c r="F54" s="7" t="s">
        <v>99</v>
      </c>
      <c r="G54" s="7" t="s">
        <v>99</v>
      </c>
      <c r="H54" s="7" t="s">
        <v>99</v>
      </c>
      <c r="I54" s="7" t="s">
        <v>99</v>
      </c>
      <c r="J54" s="7" t="s">
        <v>99</v>
      </c>
      <c r="K54" s="7" t="s">
        <v>99</v>
      </c>
      <c r="L54" s="7" t="s">
        <v>99</v>
      </c>
      <c r="M54" s="7">
        <v>27</v>
      </c>
      <c r="N54" s="7">
        <v>16</v>
      </c>
      <c r="O54" s="7">
        <v>11</v>
      </c>
      <c r="P54" s="7" t="s">
        <v>99</v>
      </c>
      <c r="Q54" s="7" t="s">
        <v>99</v>
      </c>
      <c r="R54" s="7" t="s">
        <v>99</v>
      </c>
    </row>
    <row r="55" spans="1:18">
      <c r="A55" s="27">
        <v>42036</v>
      </c>
      <c r="B55" s="7" t="s">
        <v>411</v>
      </c>
      <c r="C55" s="7">
        <v>12</v>
      </c>
      <c r="D55" s="7">
        <v>4</v>
      </c>
      <c r="E55" s="7">
        <v>8</v>
      </c>
      <c r="F55" s="7" t="s">
        <v>99</v>
      </c>
      <c r="G55" s="7" t="s">
        <v>99</v>
      </c>
      <c r="H55" s="7" t="s">
        <v>99</v>
      </c>
      <c r="I55" s="7" t="s">
        <v>99</v>
      </c>
      <c r="J55" s="7" t="s">
        <v>99</v>
      </c>
      <c r="K55" s="7" t="s">
        <v>99</v>
      </c>
      <c r="L55" s="7" t="s">
        <v>99</v>
      </c>
      <c r="M55" s="7" t="s">
        <v>1899</v>
      </c>
      <c r="N55" s="7" t="s">
        <v>1899</v>
      </c>
      <c r="O55" s="7" t="s">
        <v>1899</v>
      </c>
      <c r="P55" s="7" t="s">
        <v>99</v>
      </c>
      <c r="Q55" s="7" t="s">
        <v>99</v>
      </c>
      <c r="R55" s="7" t="s">
        <v>99</v>
      </c>
    </row>
    <row r="56" spans="1:18">
      <c r="A56" s="27">
        <v>42036</v>
      </c>
      <c r="B56" s="7" t="s">
        <v>1536</v>
      </c>
      <c r="C56" s="7">
        <v>16</v>
      </c>
      <c r="D56" s="7">
        <v>7</v>
      </c>
      <c r="E56" s="7">
        <v>9</v>
      </c>
      <c r="F56" s="7" t="s">
        <v>99</v>
      </c>
      <c r="G56" s="7" t="s">
        <v>99</v>
      </c>
      <c r="H56" s="7" t="s">
        <v>99</v>
      </c>
      <c r="I56" s="7" t="s">
        <v>99</v>
      </c>
      <c r="J56" s="7" t="s">
        <v>99</v>
      </c>
      <c r="K56" s="7" t="s">
        <v>99</v>
      </c>
      <c r="L56" s="7" t="s">
        <v>99</v>
      </c>
      <c r="M56" s="7">
        <v>16</v>
      </c>
      <c r="N56" s="7">
        <v>9</v>
      </c>
      <c r="O56" s="7">
        <v>7</v>
      </c>
      <c r="P56" s="7" t="s">
        <v>99</v>
      </c>
      <c r="Q56" s="7" t="s">
        <v>99</v>
      </c>
      <c r="R56" s="7" t="s">
        <v>99</v>
      </c>
    </row>
    <row r="57" spans="1:18">
      <c r="A57" s="27">
        <v>42036</v>
      </c>
      <c r="B57" s="7" t="s">
        <v>80</v>
      </c>
      <c r="C57" s="7">
        <v>18</v>
      </c>
      <c r="D57" s="7">
        <v>7</v>
      </c>
      <c r="E57" s="7">
        <v>11</v>
      </c>
      <c r="F57" s="7" t="s">
        <v>99</v>
      </c>
      <c r="G57" s="7" t="s">
        <v>99</v>
      </c>
      <c r="H57" s="7" t="s">
        <v>99</v>
      </c>
      <c r="I57" s="7" t="s">
        <v>99</v>
      </c>
      <c r="J57" s="7" t="s">
        <v>99</v>
      </c>
      <c r="K57" s="7" t="s">
        <v>99</v>
      </c>
      <c r="L57" s="7" t="s">
        <v>99</v>
      </c>
      <c r="M57" s="7">
        <v>30</v>
      </c>
      <c r="N57" s="7">
        <v>15</v>
      </c>
      <c r="O57" s="7">
        <v>15</v>
      </c>
      <c r="P57" s="7" t="s">
        <v>99</v>
      </c>
      <c r="Q57" s="7" t="s">
        <v>99</v>
      </c>
      <c r="R57" s="7" t="s">
        <v>99</v>
      </c>
    </row>
    <row r="58" spans="1:18">
      <c r="A58" s="27">
        <v>42036</v>
      </c>
      <c r="B58" s="7" t="s">
        <v>24</v>
      </c>
      <c r="C58" s="7">
        <v>78</v>
      </c>
      <c r="D58" s="7">
        <v>21</v>
      </c>
      <c r="E58" s="7">
        <v>57</v>
      </c>
      <c r="F58" s="7" t="s">
        <v>99</v>
      </c>
      <c r="G58" s="7" t="s">
        <v>99</v>
      </c>
      <c r="H58" s="7" t="s">
        <v>99</v>
      </c>
      <c r="I58" s="7" t="s">
        <v>99</v>
      </c>
      <c r="J58" s="7" t="s">
        <v>99</v>
      </c>
      <c r="K58" s="7" t="s">
        <v>99</v>
      </c>
      <c r="L58" s="7" t="s">
        <v>99</v>
      </c>
      <c r="M58" s="7">
        <v>142</v>
      </c>
      <c r="N58" s="7">
        <v>70</v>
      </c>
      <c r="O58" s="7">
        <v>72</v>
      </c>
      <c r="P58" s="7" t="s">
        <v>99</v>
      </c>
      <c r="Q58" s="7" t="s">
        <v>99</v>
      </c>
      <c r="R58" s="7" t="s">
        <v>99</v>
      </c>
    </row>
    <row r="59" spans="1:18" ht="14.25" customHeight="1">
      <c r="A59" s="27">
        <v>42036</v>
      </c>
      <c r="B59" s="7" t="s">
        <v>236</v>
      </c>
      <c r="C59" s="7">
        <v>39</v>
      </c>
      <c r="D59" s="7">
        <v>13</v>
      </c>
      <c r="E59" s="7">
        <v>26</v>
      </c>
      <c r="F59" s="7" t="s">
        <v>99</v>
      </c>
      <c r="G59" s="7" t="s">
        <v>99</v>
      </c>
      <c r="H59" s="7" t="s">
        <v>99</v>
      </c>
      <c r="I59" s="7" t="s">
        <v>99</v>
      </c>
      <c r="J59" s="7" t="s">
        <v>99</v>
      </c>
      <c r="K59" s="7" t="s">
        <v>99</v>
      </c>
      <c r="L59" s="7" t="s">
        <v>99</v>
      </c>
      <c r="M59" s="7">
        <v>58</v>
      </c>
      <c r="N59" s="7">
        <v>32</v>
      </c>
      <c r="O59" s="7">
        <v>26</v>
      </c>
      <c r="P59" s="7" t="s">
        <v>99</v>
      </c>
      <c r="Q59" s="7" t="s">
        <v>99</v>
      </c>
      <c r="R59" s="7" t="s">
        <v>99</v>
      </c>
    </row>
    <row r="60" spans="1:18">
      <c r="A60" s="27">
        <v>43862</v>
      </c>
      <c r="B60" s="7" t="s">
        <v>734</v>
      </c>
      <c r="C60" s="7">
        <v>266</v>
      </c>
      <c r="D60" s="7">
        <v>133</v>
      </c>
      <c r="E60" s="7">
        <v>133</v>
      </c>
      <c r="F60" s="7" t="s">
        <v>99</v>
      </c>
      <c r="G60" s="7" t="s">
        <v>99</v>
      </c>
      <c r="H60" s="7" t="s">
        <v>99</v>
      </c>
      <c r="I60" s="7" t="s">
        <v>99</v>
      </c>
      <c r="J60" s="7" t="s">
        <v>99</v>
      </c>
      <c r="K60" s="7" t="s">
        <v>99</v>
      </c>
      <c r="L60" s="7" t="s">
        <v>99</v>
      </c>
      <c r="M60" s="7">
        <v>350</v>
      </c>
      <c r="N60" s="7">
        <v>193</v>
      </c>
      <c r="O60" s="7">
        <v>157</v>
      </c>
      <c r="P60" s="7" t="s">
        <v>99</v>
      </c>
      <c r="Q60" s="7" t="s">
        <v>99</v>
      </c>
      <c r="R60" s="7" t="s">
        <v>99</v>
      </c>
    </row>
    <row r="61" spans="1:18">
      <c r="A61" s="27">
        <v>43862</v>
      </c>
      <c r="B61" s="7" t="s">
        <v>1537</v>
      </c>
      <c r="C61" s="7">
        <v>41</v>
      </c>
      <c r="D61" s="7">
        <v>27</v>
      </c>
      <c r="E61" s="7">
        <v>14</v>
      </c>
      <c r="F61" s="7" t="s">
        <v>99</v>
      </c>
      <c r="G61" s="7" t="s">
        <v>99</v>
      </c>
      <c r="H61" s="7" t="s">
        <v>99</v>
      </c>
      <c r="I61" s="7" t="s">
        <v>99</v>
      </c>
      <c r="J61" s="7" t="s">
        <v>99</v>
      </c>
      <c r="K61" s="7" t="s">
        <v>99</v>
      </c>
      <c r="L61" s="7" t="s">
        <v>99</v>
      </c>
      <c r="M61" s="7">
        <v>35</v>
      </c>
      <c r="N61" s="7">
        <v>20</v>
      </c>
      <c r="O61" s="7">
        <v>15</v>
      </c>
      <c r="P61" s="7" t="s">
        <v>99</v>
      </c>
      <c r="Q61" s="7" t="s">
        <v>99</v>
      </c>
      <c r="R61" s="7" t="s">
        <v>99</v>
      </c>
    </row>
    <row r="62" spans="1:18">
      <c r="A62" s="27">
        <v>43862</v>
      </c>
      <c r="B62" s="7" t="s">
        <v>966</v>
      </c>
      <c r="C62" s="7">
        <v>30</v>
      </c>
      <c r="D62" s="7">
        <v>22</v>
      </c>
      <c r="E62" s="7">
        <v>8</v>
      </c>
      <c r="F62" s="7" t="s">
        <v>99</v>
      </c>
      <c r="G62" s="7" t="s">
        <v>99</v>
      </c>
      <c r="H62" s="7" t="s">
        <v>99</v>
      </c>
      <c r="I62" s="7" t="s">
        <v>99</v>
      </c>
      <c r="J62" s="7" t="s">
        <v>99</v>
      </c>
      <c r="K62" s="7" t="s">
        <v>99</v>
      </c>
      <c r="L62" s="7" t="s">
        <v>99</v>
      </c>
      <c r="M62" s="7">
        <v>25</v>
      </c>
      <c r="N62" s="7">
        <v>13</v>
      </c>
      <c r="O62" s="7">
        <v>12</v>
      </c>
      <c r="P62" s="7" t="s">
        <v>99</v>
      </c>
      <c r="Q62" s="7" t="s">
        <v>99</v>
      </c>
      <c r="R62" s="7" t="s">
        <v>99</v>
      </c>
    </row>
    <row r="63" spans="1:18">
      <c r="A63" s="27">
        <v>43862</v>
      </c>
      <c r="B63" s="7" t="s">
        <v>1548</v>
      </c>
      <c r="C63" s="7">
        <v>1</v>
      </c>
      <c r="D63" s="7">
        <v>1</v>
      </c>
      <c r="E63" s="7" t="s">
        <v>99</v>
      </c>
      <c r="F63" s="7" t="s">
        <v>99</v>
      </c>
      <c r="G63" s="7" t="s">
        <v>99</v>
      </c>
      <c r="H63" s="7" t="s">
        <v>99</v>
      </c>
      <c r="I63" s="7" t="s">
        <v>99</v>
      </c>
      <c r="J63" s="7" t="s">
        <v>99</v>
      </c>
      <c r="K63" s="7" t="s">
        <v>99</v>
      </c>
      <c r="L63" s="7" t="s">
        <v>99</v>
      </c>
      <c r="M63" s="7" t="s">
        <v>99</v>
      </c>
      <c r="N63" s="7" t="s">
        <v>99</v>
      </c>
      <c r="O63" s="7" t="s">
        <v>99</v>
      </c>
      <c r="P63" s="7" t="s">
        <v>99</v>
      </c>
      <c r="Q63" s="7" t="s">
        <v>99</v>
      </c>
      <c r="R63" s="7" t="s">
        <v>99</v>
      </c>
    </row>
    <row r="64" spans="1:18">
      <c r="A64" s="27">
        <v>43862</v>
      </c>
      <c r="B64" s="7" t="s">
        <v>1551</v>
      </c>
      <c r="C64" s="7">
        <v>16</v>
      </c>
      <c r="D64" s="7">
        <v>14</v>
      </c>
      <c r="E64" s="7">
        <v>2</v>
      </c>
      <c r="F64" s="7" t="s">
        <v>99</v>
      </c>
      <c r="G64" s="7" t="s">
        <v>99</v>
      </c>
      <c r="H64" s="7" t="s">
        <v>99</v>
      </c>
      <c r="I64" s="7" t="s">
        <v>99</v>
      </c>
      <c r="J64" s="7" t="s">
        <v>99</v>
      </c>
      <c r="K64" s="7" t="s">
        <v>99</v>
      </c>
      <c r="L64" s="7" t="s">
        <v>99</v>
      </c>
      <c r="M64" s="7" t="s">
        <v>1899</v>
      </c>
      <c r="N64" s="7" t="s">
        <v>1899</v>
      </c>
      <c r="O64" s="7" t="s">
        <v>1899</v>
      </c>
      <c r="P64" s="7" t="s">
        <v>99</v>
      </c>
      <c r="Q64" s="7" t="s">
        <v>99</v>
      </c>
      <c r="R64" s="7" t="s">
        <v>99</v>
      </c>
    </row>
    <row r="65" spans="1:18">
      <c r="A65" s="27">
        <v>43862</v>
      </c>
      <c r="B65" s="7" t="s">
        <v>1553</v>
      </c>
      <c r="C65" s="7">
        <v>33</v>
      </c>
      <c r="D65" s="7">
        <v>18</v>
      </c>
      <c r="E65" s="7">
        <v>15</v>
      </c>
      <c r="F65" s="7" t="s">
        <v>99</v>
      </c>
      <c r="G65" s="7" t="s">
        <v>99</v>
      </c>
      <c r="H65" s="7" t="s">
        <v>99</v>
      </c>
      <c r="I65" s="7" t="s">
        <v>99</v>
      </c>
      <c r="J65" s="7" t="s">
        <v>99</v>
      </c>
      <c r="K65" s="7" t="s">
        <v>99</v>
      </c>
      <c r="L65" s="7" t="s">
        <v>99</v>
      </c>
      <c r="M65" s="7">
        <v>33</v>
      </c>
      <c r="N65" s="7">
        <v>19</v>
      </c>
      <c r="O65" s="7">
        <v>14</v>
      </c>
      <c r="P65" s="7" t="s">
        <v>99</v>
      </c>
      <c r="Q65" s="7" t="s">
        <v>99</v>
      </c>
      <c r="R65" s="7" t="s">
        <v>99</v>
      </c>
    </row>
    <row r="66" spans="1:18">
      <c r="A66" s="27">
        <v>43862</v>
      </c>
      <c r="B66" s="7" t="s">
        <v>411</v>
      </c>
      <c r="C66" s="7">
        <v>13</v>
      </c>
      <c r="D66" s="7">
        <v>5</v>
      </c>
      <c r="E66" s="7">
        <v>8</v>
      </c>
      <c r="F66" s="7" t="s">
        <v>99</v>
      </c>
      <c r="G66" s="7" t="s">
        <v>99</v>
      </c>
      <c r="H66" s="7" t="s">
        <v>99</v>
      </c>
      <c r="I66" s="7" t="s">
        <v>99</v>
      </c>
      <c r="J66" s="7" t="s">
        <v>99</v>
      </c>
      <c r="K66" s="7" t="s">
        <v>99</v>
      </c>
      <c r="L66" s="7" t="s">
        <v>99</v>
      </c>
      <c r="M66" s="7">
        <v>26</v>
      </c>
      <c r="N66" s="7">
        <v>12</v>
      </c>
      <c r="O66" s="7">
        <v>14</v>
      </c>
      <c r="P66" s="7" t="s">
        <v>99</v>
      </c>
      <c r="Q66" s="7" t="s">
        <v>99</v>
      </c>
      <c r="R66" s="7" t="s">
        <v>99</v>
      </c>
    </row>
    <row r="67" spans="1:18">
      <c r="A67" s="27">
        <v>43862</v>
      </c>
      <c r="B67" s="7" t="s">
        <v>1536</v>
      </c>
      <c r="C67" s="7">
        <v>10</v>
      </c>
      <c r="D67" s="7">
        <v>4</v>
      </c>
      <c r="E67" s="7">
        <v>6</v>
      </c>
      <c r="F67" s="7" t="s">
        <v>99</v>
      </c>
      <c r="G67" s="7" t="s">
        <v>99</v>
      </c>
      <c r="H67" s="7" t="s">
        <v>99</v>
      </c>
      <c r="I67" s="7" t="s">
        <v>99</v>
      </c>
      <c r="J67" s="7" t="s">
        <v>99</v>
      </c>
      <c r="K67" s="7" t="s">
        <v>99</v>
      </c>
      <c r="L67" s="7" t="s">
        <v>99</v>
      </c>
      <c r="M67" s="7" t="s">
        <v>1899</v>
      </c>
      <c r="N67" s="7" t="s">
        <v>1899</v>
      </c>
      <c r="O67" s="7" t="s">
        <v>1899</v>
      </c>
      <c r="P67" s="7" t="s">
        <v>99</v>
      </c>
      <c r="Q67" s="7" t="s">
        <v>99</v>
      </c>
      <c r="R67" s="7" t="s">
        <v>99</v>
      </c>
    </row>
    <row r="68" spans="1:18">
      <c r="A68" s="27">
        <v>43862</v>
      </c>
      <c r="B68" s="7" t="s">
        <v>80</v>
      </c>
      <c r="C68" s="7">
        <v>15</v>
      </c>
      <c r="D68" s="7">
        <v>6</v>
      </c>
      <c r="E68" s="7">
        <v>9</v>
      </c>
      <c r="F68" s="7" t="s">
        <v>99</v>
      </c>
      <c r="G68" s="7" t="s">
        <v>99</v>
      </c>
      <c r="H68" s="7" t="s">
        <v>99</v>
      </c>
      <c r="I68" s="7" t="s">
        <v>99</v>
      </c>
      <c r="J68" s="7" t="s">
        <v>99</v>
      </c>
      <c r="K68" s="7" t="s">
        <v>99</v>
      </c>
      <c r="L68" s="7" t="s">
        <v>99</v>
      </c>
      <c r="M68" s="7">
        <v>24</v>
      </c>
      <c r="N68" s="7">
        <v>14</v>
      </c>
      <c r="O68" s="7">
        <v>10</v>
      </c>
      <c r="P68" s="7" t="s">
        <v>99</v>
      </c>
      <c r="Q68" s="7" t="s">
        <v>99</v>
      </c>
      <c r="R68" s="7" t="s">
        <v>99</v>
      </c>
    </row>
    <row r="69" spans="1:18">
      <c r="A69" s="27">
        <v>43862</v>
      </c>
      <c r="B69" s="7" t="s">
        <v>24</v>
      </c>
      <c r="C69" s="7">
        <v>74</v>
      </c>
      <c r="D69" s="7">
        <v>17</v>
      </c>
      <c r="E69" s="7">
        <v>57</v>
      </c>
      <c r="F69" s="7" t="s">
        <v>99</v>
      </c>
      <c r="G69" s="7" t="s">
        <v>99</v>
      </c>
      <c r="H69" s="7" t="s">
        <v>99</v>
      </c>
      <c r="I69" s="7" t="s">
        <v>99</v>
      </c>
      <c r="J69" s="7" t="s">
        <v>99</v>
      </c>
      <c r="K69" s="7" t="s">
        <v>99</v>
      </c>
      <c r="L69" s="7" t="s">
        <v>99</v>
      </c>
      <c r="M69" s="7">
        <v>146</v>
      </c>
      <c r="N69" s="7">
        <v>76</v>
      </c>
      <c r="O69" s="7">
        <v>70</v>
      </c>
      <c r="P69" s="7" t="s">
        <v>99</v>
      </c>
      <c r="Q69" s="7" t="s">
        <v>99</v>
      </c>
      <c r="R69" s="7" t="s">
        <v>99</v>
      </c>
    </row>
    <row r="70" spans="1:18">
      <c r="A70" s="27">
        <v>43862</v>
      </c>
      <c r="B70" s="7" t="s">
        <v>236</v>
      </c>
      <c r="C70" s="7">
        <v>33</v>
      </c>
      <c r="D70" s="7">
        <v>19</v>
      </c>
      <c r="E70" s="7">
        <v>14</v>
      </c>
      <c r="F70" s="7" t="s">
        <v>99</v>
      </c>
      <c r="G70" s="7" t="s">
        <v>99</v>
      </c>
      <c r="H70" s="7" t="s">
        <v>99</v>
      </c>
      <c r="I70" s="7" t="s">
        <v>99</v>
      </c>
      <c r="J70" s="7" t="s">
        <v>99</v>
      </c>
      <c r="K70" s="7" t="s">
        <v>99</v>
      </c>
      <c r="L70" s="7" t="s">
        <v>99</v>
      </c>
      <c r="M70" s="7">
        <v>41</v>
      </c>
      <c r="N70" s="7">
        <v>26</v>
      </c>
      <c r="O70" s="7">
        <v>15</v>
      </c>
      <c r="P70" s="7" t="s">
        <v>99</v>
      </c>
      <c r="Q70" s="7" t="s">
        <v>99</v>
      </c>
      <c r="R70" s="7" t="s">
        <v>99</v>
      </c>
    </row>
  </sheetData>
  <autoFilter ref="A10:R48" xr:uid="{00000000-0009-0000-0000-000032000000}"/>
  <mergeCells count="21">
    <mergeCell ref="A6:A9"/>
    <mergeCell ref="B6:B9"/>
    <mergeCell ref="C7:C9"/>
    <mergeCell ref="D7:D9"/>
    <mergeCell ref="E8:E9"/>
    <mergeCell ref="C6:I6"/>
    <mergeCell ref="J6:L6"/>
    <mergeCell ref="M6:R6"/>
    <mergeCell ref="E7:I7"/>
    <mergeCell ref="P7:R7"/>
    <mergeCell ref="J7:J9"/>
    <mergeCell ref="K7:K9"/>
    <mergeCell ref="L7:L9"/>
    <mergeCell ref="M7:M9"/>
    <mergeCell ref="N7:N9"/>
    <mergeCell ref="O7:O9"/>
    <mergeCell ref="P8:P9"/>
    <mergeCell ref="Q8:Q9"/>
    <mergeCell ref="R8:R9"/>
    <mergeCell ref="G8:I8"/>
    <mergeCell ref="F8:F9"/>
  </mergeCells>
  <phoneticPr fontId="5"/>
  <hyperlinks>
    <hyperlink ref="F1" location="目次!C27" display="目次" xr:uid="{00000000-0004-0000-3200-000000000000}"/>
  </hyperlink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D12"/>
  <sheetViews>
    <sheetView topLeftCell="A10" workbookViewId="0">
      <selection activeCell="G14" sqref="G14"/>
    </sheetView>
  </sheetViews>
  <sheetFormatPr defaultColWidth="8.75" defaultRowHeight="14.25"/>
  <cols>
    <col min="1" max="1" width="10.625" style="1" bestFit="1" customWidth="1"/>
    <col min="2" max="2" width="14.5" style="1" bestFit="1" customWidth="1"/>
    <col min="3" max="3" width="20.375" style="1" bestFit="1" customWidth="1"/>
    <col min="4" max="16384" width="8.75" style="1"/>
  </cols>
  <sheetData>
    <row r="1" spans="1:4" ht="18.75">
      <c r="A1" s="95" t="s">
        <v>1789</v>
      </c>
      <c r="B1" s="22" t="s">
        <v>1151</v>
      </c>
      <c r="D1" s="9" t="s">
        <v>652</v>
      </c>
    </row>
    <row r="3" spans="1:4" ht="18.75">
      <c r="A3" s="19" t="s">
        <v>3109</v>
      </c>
      <c r="B3" s="21" t="s">
        <v>613</v>
      </c>
      <c r="C3" s="21" t="s">
        <v>3123</v>
      </c>
    </row>
    <row r="4" spans="1:4" ht="18.75">
      <c r="A4" s="40">
        <v>27426</v>
      </c>
      <c r="B4" s="22">
        <v>609</v>
      </c>
      <c r="C4" s="22">
        <v>1274</v>
      </c>
    </row>
    <row r="5" spans="1:4" ht="18.75">
      <c r="A5" s="40">
        <v>29252</v>
      </c>
      <c r="B5" s="22">
        <v>555</v>
      </c>
      <c r="C5" s="22">
        <v>1109</v>
      </c>
    </row>
    <row r="6" spans="1:4" ht="18.75">
      <c r="A6" s="40">
        <v>31079</v>
      </c>
      <c r="B6" s="22">
        <v>541</v>
      </c>
      <c r="C6" s="22">
        <v>1030</v>
      </c>
    </row>
    <row r="7" spans="1:4" ht="18.75">
      <c r="A7" s="40">
        <v>36557</v>
      </c>
      <c r="B7" s="22">
        <v>349</v>
      </c>
      <c r="C7" s="22">
        <v>603</v>
      </c>
    </row>
    <row r="8" spans="1:4" ht="18.75">
      <c r="A8" s="40">
        <v>38384</v>
      </c>
      <c r="B8" s="22">
        <v>341</v>
      </c>
      <c r="C8" s="22">
        <v>515</v>
      </c>
    </row>
    <row r="9" spans="1:4" ht="18.75">
      <c r="A9" s="40">
        <v>40210</v>
      </c>
      <c r="B9" s="22">
        <v>315</v>
      </c>
      <c r="C9" s="22">
        <v>392</v>
      </c>
    </row>
    <row r="10" spans="1:4" ht="18.75">
      <c r="A10" s="40">
        <v>42036</v>
      </c>
      <c r="B10" s="22">
        <v>287</v>
      </c>
      <c r="C10" s="22">
        <v>366</v>
      </c>
    </row>
    <row r="11" spans="1:4" ht="18.75">
      <c r="A11" s="40">
        <v>43862</v>
      </c>
      <c r="B11" s="22">
        <v>266</v>
      </c>
      <c r="C11" s="22">
        <v>350</v>
      </c>
    </row>
    <row r="12" spans="1:4" ht="18.75">
      <c r="A12" s="40" t="s">
        <v>756</v>
      </c>
      <c r="B12" s="22">
        <v>3263</v>
      </c>
      <c r="C12" s="22">
        <v>5639</v>
      </c>
    </row>
  </sheetData>
  <phoneticPr fontId="5"/>
  <hyperlinks>
    <hyperlink ref="D1" location="目次!C27" display="目次" xr:uid="{00000000-0004-0000-3300-000000000000}"/>
  </hyperlinks>
  <pageMargins left="0.7" right="0.7" top="0.75" bottom="0.75" header="0.3" footer="0.3"/>
  <pageSetup paperSize="9" orientation="portrait"/>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P11"/>
  <sheetViews>
    <sheetView workbookViewId="0"/>
  </sheetViews>
  <sheetFormatPr defaultColWidth="8.75" defaultRowHeight="14.25"/>
  <cols>
    <col min="1" max="1" width="11.5" style="1" bestFit="1" customWidth="1"/>
    <col min="2" max="2" width="8.75" style="1"/>
    <col min="3" max="3" width="17.25" style="1" customWidth="1"/>
    <col min="4" max="16384" width="8.75" style="1"/>
  </cols>
  <sheetData>
    <row r="1" spans="1:16">
      <c r="A1" s="1" t="s">
        <v>1902</v>
      </c>
      <c r="D1" s="9" t="s">
        <v>652</v>
      </c>
    </row>
    <row r="2" spans="1:16">
      <c r="A2" s="1" t="s">
        <v>1882</v>
      </c>
    </row>
    <row r="3" spans="1:16">
      <c r="A3" s="1" t="s">
        <v>1546</v>
      </c>
    </row>
    <row r="4" spans="1:16">
      <c r="A4" s="1" t="s">
        <v>1888</v>
      </c>
    </row>
    <row r="5" spans="1:16">
      <c r="A5" s="1" t="s">
        <v>1903</v>
      </c>
    </row>
    <row r="6" spans="1:16">
      <c r="A6" s="7" t="s">
        <v>303</v>
      </c>
      <c r="B6" s="7" t="s">
        <v>734</v>
      </c>
      <c r="C6" s="7" t="s">
        <v>1905</v>
      </c>
      <c r="D6" s="7" t="s">
        <v>705</v>
      </c>
      <c r="E6" s="7" t="s">
        <v>1907</v>
      </c>
      <c r="F6" s="7" t="s">
        <v>1910</v>
      </c>
      <c r="G6" s="7" t="s">
        <v>1554</v>
      </c>
      <c r="H6" s="7" t="s">
        <v>1911</v>
      </c>
      <c r="I6" s="7" t="s">
        <v>1854</v>
      </c>
      <c r="J6" s="7" t="s">
        <v>1913</v>
      </c>
      <c r="K6" s="7" t="s">
        <v>156</v>
      </c>
      <c r="L6" s="7" t="s">
        <v>1915</v>
      </c>
      <c r="M6" s="7" t="s">
        <v>1916</v>
      </c>
      <c r="N6" s="7" t="s">
        <v>267</v>
      </c>
      <c r="O6" s="7" t="s">
        <v>1233</v>
      </c>
      <c r="P6" s="7" t="s">
        <v>1918</v>
      </c>
    </row>
    <row r="7" spans="1:16">
      <c r="A7" s="27">
        <v>36557</v>
      </c>
      <c r="B7" s="7">
        <f>SUM(C7:P7)</f>
        <v>247</v>
      </c>
      <c r="C7" s="7">
        <v>0</v>
      </c>
      <c r="D7" s="7">
        <v>16</v>
      </c>
      <c r="E7" s="7">
        <v>77</v>
      </c>
      <c r="F7" s="7">
        <v>103</v>
      </c>
      <c r="G7" s="7">
        <v>39</v>
      </c>
      <c r="H7" s="7">
        <v>10</v>
      </c>
      <c r="I7" s="7">
        <v>1</v>
      </c>
      <c r="J7" s="7">
        <v>1</v>
      </c>
      <c r="K7" s="7">
        <v>0</v>
      </c>
      <c r="L7" s="7">
        <v>0</v>
      </c>
      <c r="M7" s="7">
        <v>0</v>
      </c>
      <c r="N7" s="7">
        <v>0</v>
      </c>
      <c r="O7" s="7">
        <v>0</v>
      </c>
      <c r="P7" s="7">
        <v>0</v>
      </c>
    </row>
    <row r="8" spans="1:16">
      <c r="A8" s="27">
        <v>38384</v>
      </c>
      <c r="B8" s="7">
        <f>SUM(C8:P8)</f>
        <v>213</v>
      </c>
      <c r="C8" s="7">
        <v>0</v>
      </c>
      <c r="D8" s="7">
        <v>17</v>
      </c>
      <c r="E8" s="7">
        <v>58</v>
      </c>
      <c r="F8" s="7">
        <v>89</v>
      </c>
      <c r="G8" s="7">
        <v>33</v>
      </c>
      <c r="H8" s="7">
        <v>11</v>
      </c>
      <c r="I8" s="7">
        <v>4</v>
      </c>
      <c r="J8" s="7">
        <v>1</v>
      </c>
      <c r="K8" s="7">
        <v>0</v>
      </c>
      <c r="L8" s="7">
        <v>0</v>
      </c>
      <c r="M8" s="7">
        <v>0</v>
      </c>
      <c r="N8" s="7">
        <v>0</v>
      </c>
      <c r="O8" s="7">
        <v>0</v>
      </c>
      <c r="P8" s="7">
        <v>0</v>
      </c>
    </row>
    <row r="9" spans="1:16">
      <c r="A9" s="27">
        <v>40210</v>
      </c>
      <c r="B9" s="7">
        <f>SUM(C9:P9)</f>
        <v>184</v>
      </c>
      <c r="C9" s="7">
        <v>0</v>
      </c>
      <c r="D9" s="7">
        <v>10</v>
      </c>
      <c r="E9" s="7">
        <v>51</v>
      </c>
      <c r="F9" s="7">
        <v>71</v>
      </c>
      <c r="G9" s="7">
        <v>39</v>
      </c>
      <c r="H9" s="7">
        <v>9</v>
      </c>
      <c r="I9" s="7">
        <v>2</v>
      </c>
      <c r="J9" s="7">
        <v>2</v>
      </c>
      <c r="K9" s="7">
        <v>0</v>
      </c>
      <c r="L9" s="7">
        <v>0</v>
      </c>
      <c r="M9" s="7">
        <v>0</v>
      </c>
      <c r="N9" s="7">
        <v>0</v>
      </c>
      <c r="O9" s="7">
        <v>0</v>
      </c>
      <c r="P9" s="7">
        <v>0</v>
      </c>
    </row>
    <row r="10" spans="1:16">
      <c r="A10" s="27">
        <v>42036</v>
      </c>
      <c r="B10" s="7">
        <v>174</v>
      </c>
      <c r="C10" s="7">
        <v>0</v>
      </c>
      <c r="D10" s="7">
        <v>20</v>
      </c>
      <c r="E10" s="7">
        <v>50</v>
      </c>
      <c r="F10" s="7">
        <v>65</v>
      </c>
      <c r="G10" s="7">
        <v>30</v>
      </c>
      <c r="H10" s="7">
        <v>5</v>
      </c>
      <c r="I10" s="7">
        <v>2</v>
      </c>
      <c r="J10" s="7">
        <v>1</v>
      </c>
      <c r="K10" s="7">
        <v>1</v>
      </c>
      <c r="L10" s="7">
        <v>0</v>
      </c>
      <c r="M10" s="7">
        <v>0</v>
      </c>
      <c r="N10" s="7">
        <v>0</v>
      </c>
      <c r="O10" s="7">
        <v>0</v>
      </c>
      <c r="P10" s="7">
        <v>0</v>
      </c>
    </row>
    <row r="11" spans="1:16">
      <c r="A11" s="27">
        <v>43862</v>
      </c>
      <c r="B11" s="7">
        <v>137</v>
      </c>
      <c r="C11" s="7">
        <v>3</v>
      </c>
      <c r="D11" s="7">
        <v>18</v>
      </c>
      <c r="E11" s="7">
        <v>32</v>
      </c>
      <c r="F11" s="7">
        <v>50</v>
      </c>
      <c r="G11" s="7">
        <v>26</v>
      </c>
      <c r="H11" s="7">
        <v>5</v>
      </c>
      <c r="I11" s="7">
        <v>1</v>
      </c>
      <c r="J11" s="7">
        <v>2</v>
      </c>
      <c r="K11" s="7">
        <v>0</v>
      </c>
      <c r="L11" s="7">
        <v>0</v>
      </c>
      <c r="M11" s="7">
        <v>0</v>
      </c>
      <c r="N11" s="7">
        <v>0</v>
      </c>
      <c r="O11" s="7">
        <v>0</v>
      </c>
      <c r="P11" s="7">
        <v>0</v>
      </c>
    </row>
  </sheetData>
  <autoFilter ref="A6:P9" xr:uid="{00000000-0009-0000-0000-000034000000}"/>
  <phoneticPr fontId="5"/>
  <hyperlinks>
    <hyperlink ref="D1" location="目次!C27" display="目次" xr:uid="{00000000-0004-0000-3400-000000000000}"/>
  </hyperlinks>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D9"/>
  <sheetViews>
    <sheetView topLeftCell="A7" workbookViewId="0">
      <selection activeCell="E9" sqref="E9"/>
    </sheetView>
  </sheetViews>
  <sheetFormatPr defaultColWidth="8.75" defaultRowHeight="14.25"/>
  <cols>
    <col min="1" max="1" width="10.875" style="1" bestFit="1" customWidth="1"/>
    <col min="2" max="2" width="10.5" style="1" bestFit="1" customWidth="1"/>
    <col min="3" max="3" width="5.125" style="1" bestFit="1" customWidth="1"/>
    <col min="4" max="8" width="18.5" style="1" bestFit="1" customWidth="1"/>
    <col min="9" max="9" width="20" style="1" bestFit="1" customWidth="1"/>
    <col min="10" max="12" width="21.5" style="1" bestFit="1" customWidth="1"/>
    <col min="13" max="13" width="22.875" style="1" bestFit="1" customWidth="1"/>
    <col min="14" max="14" width="23.125" style="1" bestFit="1" customWidth="1"/>
    <col min="15" max="16384" width="8.75" style="1"/>
  </cols>
  <sheetData>
    <row r="1" spans="1:4" ht="18.75">
      <c r="A1" s="21"/>
      <c r="B1" s="19" t="s">
        <v>674</v>
      </c>
      <c r="C1" s="21"/>
      <c r="D1" s="9" t="s">
        <v>652</v>
      </c>
    </row>
    <row r="2" spans="1:4" ht="18.75">
      <c r="A2" s="19" t="s">
        <v>549</v>
      </c>
      <c r="B2" s="39">
        <v>43862</v>
      </c>
      <c r="C2" s="39" t="s">
        <v>756</v>
      </c>
    </row>
    <row r="3" spans="1:4" ht="18.75">
      <c r="A3" s="20" t="s">
        <v>1234</v>
      </c>
      <c r="B3" s="22">
        <v>50</v>
      </c>
      <c r="C3" s="22">
        <v>50</v>
      </c>
    </row>
    <row r="4" spans="1:4" ht="18.75">
      <c r="A4" s="20" t="s">
        <v>1656</v>
      </c>
      <c r="B4" s="22">
        <v>32</v>
      </c>
      <c r="C4" s="22">
        <v>32</v>
      </c>
    </row>
    <row r="5" spans="1:4" ht="18.75">
      <c r="A5" s="20" t="s">
        <v>3021</v>
      </c>
      <c r="B5" s="22">
        <v>26</v>
      </c>
      <c r="C5" s="22">
        <v>26</v>
      </c>
    </row>
    <row r="6" spans="1:4" ht="18.75">
      <c r="A6" s="20" t="s">
        <v>786</v>
      </c>
      <c r="B6" s="22">
        <v>18</v>
      </c>
      <c r="C6" s="22">
        <v>18</v>
      </c>
    </row>
    <row r="7" spans="1:4" ht="18.75">
      <c r="A7" s="20" t="s">
        <v>977</v>
      </c>
      <c r="B7" s="22">
        <v>5</v>
      </c>
      <c r="C7" s="22">
        <v>5</v>
      </c>
    </row>
    <row r="8" spans="1:4" ht="18.75">
      <c r="A8" s="20" t="s">
        <v>3022</v>
      </c>
      <c r="B8" s="22">
        <v>1</v>
      </c>
      <c r="C8" s="22">
        <v>1</v>
      </c>
    </row>
    <row r="9" spans="1:4" ht="18.75">
      <c r="A9" s="20" t="s">
        <v>1919</v>
      </c>
      <c r="B9" s="22">
        <v>2</v>
      </c>
      <c r="C9" s="22">
        <v>2</v>
      </c>
    </row>
  </sheetData>
  <phoneticPr fontId="5"/>
  <hyperlinks>
    <hyperlink ref="D1" location="目次!C27" display="目次" xr:uid="{00000000-0004-0000-3500-000000000000}"/>
  </hyperlinks>
  <pageMargins left="0.7" right="0.7" top="0.75" bottom="0.75" header="0.3" footer="0.3"/>
  <pageSetup paperSize="9" orientation="portrait"/>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F66"/>
  <sheetViews>
    <sheetView workbookViewId="0">
      <pane ySplit="6" topLeftCell="A52" activePane="bottomLeft" state="frozen"/>
      <selection pane="bottomLeft"/>
    </sheetView>
  </sheetViews>
  <sheetFormatPr defaultColWidth="8.75" defaultRowHeight="14.25"/>
  <cols>
    <col min="1" max="1" width="11.5" style="1" bestFit="1" customWidth="1"/>
    <col min="2" max="16384" width="8.75" style="1"/>
  </cols>
  <sheetData>
    <row r="1" spans="1:6">
      <c r="A1" s="1" t="s">
        <v>197</v>
      </c>
      <c r="D1" s="9" t="s">
        <v>652</v>
      </c>
    </row>
    <row r="2" spans="1:6">
      <c r="A2" s="1" t="s">
        <v>1882</v>
      </c>
    </row>
    <row r="3" spans="1:6">
      <c r="A3" s="1" t="s">
        <v>1922</v>
      </c>
    </row>
    <row r="4" spans="1:6">
      <c r="A4" s="1" t="s">
        <v>1888</v>
      </c>
    </row>
    <row r="5" spans="1:6">
      <c r="A5" s="1" t="s">
        <v>738</v>
      </c>
    </row>
    <row r="6" spans="1:6">
      <c r="A6" s="7" t="s">
        <v>303</v>
      </c>
      <c r="B6" s="7" t="s">
        <v>98</v>
      </c>
      <c r="C6" s="7" t="s">
        <v>384</v>
      </c>
      <c r="D6" s="7" t="s">
        <v>1923</v>
      </c>
      <c r="E6" s="7" t="s">
        <v>1926</v>
      </c>
      <c r="F6" s="7" t="s">
        <v>1928</v>
      </c>
    </row>
    <row r="7" spans="1:6">
      <c r="A7" s="27">
        <v>23774</v>
      </c>
      <c r="B7" s="7" t="s">
        <v>1929</v>
      </c>
      <c r="C7" s="7">
        <v>61177</v>
      </c>
      <c r="D7" s="7">
        <v>28089</v>
      </c>
      <c r="E7" s="7">
        <v>32010</v>
      </c>
      <c r="F7" s="7">
        <v>1078</v>
      </c>
    </row>
    <row r="8" spans="1:6">
      <c r="A8" s="27">
        <v>25600</v>
      </c>
      <c r="B8" s="7" t="s">
        <v>1929</v>
      </c>
      <c r="C8" s="7">
        <v>53797</v>
      </c>
      <c r="D8" s="7">
        <v>24864</v>
      </c>
      <c r="E8" s="7">
        <v>27751</v>
      </c>
      <c r="F8" s="7">
        <v>1182</v>
      </c>
    </row>
    <row r="9" spans="1:6">
      <c r="A9" s="27">
        <v>27426</v>
      </c>
      <c r="B9" s="7" t="s">
        <v>1929</v>
      </c>
      <c r="C9" s="7">
        <v>37790</v>
      </c>
      <c r="D9" s="7">
        <v>16808</v>
      </c>
      <c r="E9" s="7">
        <v>19596</v>
      </c>
      <c r="F9" s="7">
        <v>1386</v>
      </c>
    </row>
    <row r="10" spans="1:6">
      <c r="A10" s="27">
        <v>29252</v>
      </c>
      <c r="B10" s="7" t="s">
        <v>1929</v>
      </c>
      <c r="C10" s="7">
        <v>33711</v>
      </c>
      <c r="D10" s="7">
        <v>14662</v>
      </c>
      <c r="E10" s="7">
        <v>17377</v>
      </c>
      <c r="F10" s="7">
        <v>1672</v>
      </c>
    </row>
    <row r="11" spans="1:6">
      <c r="A11" s="27">
        <v>31079</v>
      </c>
      <c r="B11" s="7" t="s">
        <v>1929</v>
      </c>
      <c r="C11" s="7">
        <v>31038</v>
      </c>
      <c r="D11" s="7">
        <v>12717</v>
      </c>
      <c r="E11" s="7">
        <v>16409</v>
      </c>
      <c r="F11" s="7">
        <v>1912</v>
      </c>
    </row>
    <row r="12" spans="1:6">
      <c r="A12" s="27">
        <v>36557</v>
      </c>
      <c r="B12" s="7" t="s">
        <v>1929</v>
      </c>
      <c r="C12" s="7">
        <v>19409</v>
      </c>
      <c r="D12" s="7">
        <v>6605</v>
      </c>
      <c r="E12" s="7">
        <v>10910</v>
      </c>
      <c r="F12" s="7">
        <v>1894</v>
      </c>
    </row>
    <row r="13" spans="1:6">
      <c r="A13" s="27">
        <v>36557</v>
      </c>
      <c r="B13" s="7" t="s">
        <v>1537</v>
      </c>
      <c r="C13" s="7">
        <v>2905</v>
      </c>
      <c r="D13" s="7">
        <v>912</v>
      </c>
      <c r="E13" s="7">
        <v>1984</v>
      </c>
      <c r="F13" s="7">
        <v>9</v>
      </c>
    </row>
    <row r="14" spans="1:6">
      <c r="A14" s="27">
        <v>36557</v>
      </c>
      <c r="B14" s="7" t="s">
        <v>966</v>
      </c>
      <c r="C14" s="7">
        <v>1615</v>
      </c>
      <c r="D14" s="7">
        <v>723</v>
      </c>
      <c r="E14" s="7">
        <v>809</v>
      </c>
      <c r="F14" s="7">
        <v>83</v>
      </c>
    </row>
    <row r="15" spans="1:6">
      <c r="A15" s="27">
        <v>36557</v>
      </c>
      <c r="B15" s="7" t="s">
        <v>1548</v>
      </c>
      <c r="C15" s="7">
        <v>5</v>
      </c>
      <c r="D15" s="7">
        <v>0</v>
      </c>
      <c r="E15" s="7">
        <v>5</v>
      </c>
      <c r="F15" s="7">
        <v>0</v>
      </c>
    </row>
    <row r="16" spans="1:6">
      <c r="A16" s="27">
        <v>36557</v>
      </c>
      <c r="B16" s="7" t="s">
        <v>1551</v>
      </c>
      <c r="C16" s="7">
        <v>618</v>
      </c>
      <c r="D16" s="7">
        <v>209</v>
      </c>
      <c r="E16" s="7">
        <v>381</v>
      </c>
      <c r="F16" s="7">
        <v>28</v>
      </c>
    </row>
    <row r="17" spans="1:6">
      <c r="A17" s="27">
        <v>36557</v>
      </c>
      <c r="B17" s="7" t="s">
        <v>1553</v>
      </c>
      <c r="C17" s="7">
        <v>1421</v>
      </c>
      <c r="D17" s="7">
        <v>714</v>
      </c>
      <c r="E17" s="7">
        <v>545</v>
      </c>
      <c r="F17" s="7">
        <v>162</v>
      </c>
    </row>
    <row r="18" spans="1:6">
      <c r="A18" s="27">
        <v>36557</v>
      </c>
      <c r="B18" s="7" t="s">
        <v>411</v>
      </c>
      <c r="C18" s="7">
        <v>862</v>
      </c>
      <c r="D18" s="7">
        <v>440</v>
      </c>
      <c r="E18" s="7">
        <v>403</v>
      </c>
      <c r="F18" s="7">
        <v>19</v>
      </c>
    </row>
    <row r="19" spans="1:6">
      <c r="A19" s="27">
        <v>36557</v>
      </c>
      <c r="B19" s="7" t="s">
        <v>1536</v>
      </c>
      <c r="C19" s="7">
        <v>975</v>
      </c>
      <c r="D19" s="7">
        <v>243</v>
      </c>
      <c r="E19" s="7">
        <v>652</v>
      </c>
      <c r="F19" s="7">
        <v>80</v>
      </c>
    </row>
    <row r="20" spans="1:6">
      <c r="A20" s="27">
        <v>36557</v>
      </c>
      <c r="B20" s="7" t="s">
        <v>80</v>
      </c>
      <c r="C20" s="7">
        <v>1838</v>
      </c>
      <c r="D20" s="7">
        <v>728</v>
      </c>
      <c r="E20" s="7">
        <v>1005</v>
      </c>
      <c r="F20" s="7">
        <v>105</v>
      </c>
    </row>
    <row r="21" spans="1:6">
      <c r="A21" s="27">
        <v>36557</v>
      </c>
      <c r="B21" s="7" t="s">
        <v>24</v>
      </c>
      <c r="C21" s="7">
        <v>6561</v>
      </c>
      <c r="D21" s="7">
        <v>1880</v>
      </c>
      <c r="E21" s="7">
        <v>3551</v>
      </c>
      <c r="F21" s="7">
        <v>1130</v>
      </c>
    </row>
    <row r="22" spans="1:6">
      <c r="A22" s="27">
        <v>36557</v>
      </c>
      <c r="B22" s="7" t="s">
        <v>236</v>
      </c>
      <c r="C22" s="7">
        <v>2609</v>
      </c>
      <c r="D22" s="7">
        <v>756</v>
      </c>
      <c r="E22" s="7">
        <v>1575</v>
      </c>
      <c r="F22" s="7">
        <v>278</v>
      </c>
    </row>
    <row r="23" spans="1:6">
      <c r="A23" s="27">
        <v>38384</v>
      </c>
      <c r="B23" s="7" t="s">
        <v>1929</v>
      </c>
      <c r="C23" s="7">
        <v>17724</v>
      </c>
      <c r="D23" s="7" t="s">
        <v>99</v>
      </c>
      <c r="E23" s="7" t="s">
        <v>99</v>
      </c>
      <c r="F23" s="7" t="s">
        <v>99</v>
      </c>
    </row>
    <row r="24" spans="1:6">
      <c r="A24" s="27">
        <v>38384</v>
      </c>
      <c r="B24" s="7" t="s">
        <v>1537</v>
      </c>
      <c r="C24" s="7">
        <v>2775</v>
      </c>
      <c r="D24" s="7" t="s">
        <v>99</v>
      </c>
      <c r="E24" s="7" t="s">
        <v>99</v>
      </c>
      <c r="F24" s="7" t="s">
        <v>99</v>
      </c>
    </row>
    <row r="25" spans="1:6">
      <c r="A25" s="27">
        <v>38384</v>
      </c>
      <c r="B25" s="7" t="s">
        <v>966</v>
      </c>
      <c r="C25" s="7">
        <v>1517</v>
      </c>
      <c r="D25" s="7" t="s">
        <v>99</v>
      </c>
      <c r="E25" s="7" t="s">
        <v>99</v>
      </c>
      <c r="F25" s="7" t="s">
        <v>99</v>
      </c>
    </row>
    <row r="26" spans="1:6">
      <c r="A26" s="27">
        <v>38384</v>
      </c>
      <c r="B26" s="7" t="s">
        <v>1548</v>
      </c>
      <c r="C26" s="7">
        <v>0</v>
      </c>
      <c r="D26" s="7" t="s">
        <v>99</v>
      </c>
      <c r="E26" s="7" t="s">
        <v>99</v>
      </c>
      <c r="F26" s="7" t="s">
        <v>99</v>
      </c>
    </row>
    <row r="27" spans="1:6">
      <c r="A27" s="27">
        <v>38384</v>
      </c>
      <c r="B27" s="7" t="s">
        <v>1551</v>
      </c>
      <c r="C27" s="7">
        <v>586</v>
      </c>
      <c r="D27" s="7" t="s">
        <v>99</v>
      </c>
      <c r="E27" s="7" t="s">
        <v>99</v>
      </c>
      <c r="F27" s="7" t="s">
        <v>99</v>
      </c>
    </row>
    <row r="28" spans="1:6">
      <c r="A28" s="27">
        <v>38384</v>
      </c>
      <c r="B28" s="7" t="s">
        <v>1553</v>
      </c>
      <c r="C28" s="7">
        <v>1765</v>
      </c>
      <c r="D28" s="7" t="s">
        <v>99</v>
      </c>
      <c r="E28" s="7" t="s">
        <v>99</v>
      </c>
      <c r="F28" s="7" t="s">
        <v>99</v>
      </c>
    </row>
    <row r="29" spans="1:6">
      <c r="A29" s="27">
        <v>38384</v>
      </c>
      <c r="B29" s="7" t="s">
        <v>411</v>
      </c>
      <c r="C29" s="7">
        <v>881</v>
      </c>
      <c r="D29" s="7" t="s">
        <v>99</v>
      </c>
      <c r="E29" s="7" t="s">
        <v>99</v>
      </c>
      <c r="F29" s="7" t="s">
        <v>99</v>
      </c>
    </row>
    <row r="30" spans="1:6">
      <c r="A30" s="27">
        <v>38384</v>
      </c>
      <c r="B30" s="7" t="s">
        <v>1536</v>
      </c>
      <c r="C30" s="7">
        <v>1241</v>
      </c>
      <c r="D30" s="7" t="s">
        <v>99</v>
      </c>
      <c r="E30" s="7" t="s">
        <v>99</v>
      </c>
      <c r="F30" s="7" t="s">
        <v>99</v>
      </c>
    </row>
    <row r="31" spans="1:6">
      <c r="A31" s="27">
        <v>38384</v>
      </c>
      <c r="B31" s="7" t="s">
        <v>80</v>
      </c>
      <c r="C31" s="7">
        <v>1706</v>
      </c>
      <c r="D31" s="7" t="s">
        <v>99</v>
      </c>
      <c r="E31" s="7" t="s">
        <v>99</v>
      </c>
      <c r="F31" s="7" t="s">
        <v>99</v>
      </c>
    </row>
    <row r="32" spans="1:6">
      <c r="A32" s="27">
        <v>38384</v>
      </c>
      <c r="B32" s="7" t="s">
        <v>24</v>
      </c>
      <c r="C32" s="7">
        <v>5333</v>
      </c>
      <c r="D32" s="7" t="s">
        <v>99</v>
      </c>
      <c r="E32" s="7" t="s">
        <v>99</v>
      </c>
      <c r="F32" s="7" t="s">
        <v>99</v>
      </c>
    </row>
    <row r="33" spans="1:6">
      <c r="A33" s="27">
        <v>38384</v>
      </c>
      <c r="B33" s="7" t="s">
        <v>236</v>
      </c>
      <c r="C33" s="7">
        <v>1920</v>
      </c>
      <c r="D33" s="7" t="s">
        <v>99</v>
      </c>
      <c r="E33" s="7" t="s">
        <v>99</v>
      </c>
      <c r="F33" s="7" t="s">
        <v>99</v>
      </c>
    </row>
    <row r="34" spans="1:6">
      <c r="A34" s="27">
        <v>40210</v>
      </c>
      <c r="B34" s="7" t="s">
        <v>1929</v>
      </c>
      <c r="C34" s="7">
        <v>16438</v>
      </c>
      <c r="D34" s="7" t="s">
        <v>99</v>
      </c>
      <c r="E34" s="7" t="s">
        <v>99</v>
      </c>
      <c r="F34" s="7" t="s">
        <v>99</v>
      </c>
    </row>
    <row r="35" spans="1:6">
      <c r="A35" s="27">
        <v>40210</v>
      </c>
      <c r="B35" s="7" t="s">
        <v>1537</v>
      </c>
      <c r="C35" s="7">
        <v>2689</v>
      </c>
      <c r="D35" s="7" t="s">
        <v>99</v>
      </c>
      <c r="E35" s="7" t="s">
        <v>99</v>
      </c>
      <c r="F35" s="7" t="s">
        <v>99</v>
      </c>
    </row>
    <row r="36" spans="1:6">
      <c r="A36" s="27">
        <v>40210</v>
      </c>
      <c r="B36" s="7" t="s">
        <v>966</v>
      </c>
      <c r="C36" s="7">
        <v>1238</v>
      </c>
      <c r="D36" s="7" t="s">
        <v>99</v>
      </c>
      <c r="E36" s="7" t="s">
        <v>99</v>
      </c>
      <c r="F36" s="7" t="s">
        <v>99</v>
      </c>
    </row>
    <row r="37" spans="1:6">
      <c r="A37" s="27">
        <v>40210</v>
      </c>
      <c r="B37" s="7" t="s">
        <v>1548</v>
      </c>
      <c r="C37" s="7">
        <v>0</v>
      </c>
      <c r="D37" s="7" t="s">
        <v>99</v>
      </c>
      <c r="E37" s="7" t="s">
        <v>99</v>
      </c>
      <c r="F37" s="7" t="s">
        <v>99</v>
      </c>
    </row>
    <row r="38" spans="1:6">
      <c r="A38" s="27">
        <v>40210</v>
      </c>
      <c r="B38" s="7" t="s">
        <v>1551</v>
      </c>
      <c r="C38" s="7">
        <v>521</v>
      </c>
      <c r="D38" s="7" t="s">
        <v>99</v>
      </c>
      <c r="E38" s="7" t="s">
        <v>99</v>
      </c>
      <c r="F38" s="7" t="s">
        <v>99</v>
      </c>
    </row>
    <row r="39" spans="1:6">
      <c r="A39" s="27">
        <v>40210</v>
      </c>
      <c r="B39" s="7" t="s">
        <v>1553</v>
      </c>
      <c r="C39" s="7">
        <v>1513</v>
      </c>
      <c r="D39" s="7" t="s">
        <v>99</v>
      </c>
      <c r="E39" s="7" t="s">
        <v>99</v>
      </c>
      <c r="F39" s="7" t="s">
        <v>99</v>
      </c>
    </row>
    <row r="40" spans="1:6">
      <c r="A40" s="27">
        <v>40210</v>
      </c>
      <c r="B40" s="7" t="s">
        <v>411</v>
      </c>
      <c r="C40" s="7">
        <v>871</v>
      </c>
      <c r="D40" s="7" t="s">
        <v>99</v>
      </c>
      <c r="E40" s="7" t="s">
        <v>99</v>
      </c>
      <c r="F40" s="7" t="s">
        <v>99</v>
      </c>
    </row>
    <row r="41" spans="1:6">
      <c r="A41" s="27">
        <v>40210</v>
      </c>
      <c r="B41" s="7" t="s">
        <v>1536</v>
      </c>
      <c r="C41" s="7">
        <v>1074</v>
      </c>
      <c r="D41" s="7" t="s">
        <v>99</v>
      </c>
      <c r="E41" s="7" t="s">
        <v>99</v>
      </c>
      <c r="F41" s="7" t="s">
        <v>99</v>
      </c>
    </row>
    <row r="42" spans="1:6">
      <c r="A42" s="27">
        <v>40210</v>
      </c>
      <c r="B42" s="7" t="s">
        <v>80</v>
      </c>
      <c r="C42" s="7">
        <v>1580</v>
      </c>
      <c r="D42" s="7" t="s">
        <v>99</v>
      </c>
      <c r="E42" s="7" t="s">
        <v>99</v>
      </c>
      <c r="F42" s="7" t="s">
        <v>99</v>
      </c>
    </row>
    <row r="43" spans="1:6">
      <c r="A43" s="27">
        <v>40210</v>
      </c>
      <c r="B43" s="7" t="s">
        <v>24</v>
      </c>
      <c r="C43" s="7">
        <v>5142</v>
      </c>
      <c r="D43" s="7" t="s">
        <v>99</v>
      </c>
      <c r="E43" s="7" t="s">
        <v>99</v>
      </c>
      <c r="F43" s="7" t="s">
        <v>99</v>
      </c>
    </row>
    <row r="44" spans="1:6">
      <c r="A44" s="27">
        <v>40210</v>
      </c>
      <c r="B44" s="7" t="s">
        <v>236</v>
      </c>
      <c r="C44" s="7">
        <v>1810</v>
      </c>
      <c r="D44" s="7" t="s">
        <v>99</v>
      </c>
      <c r="E44" s="7" t="s">
        <v>99</v>
      </c>
      <c r="F44" s="7" t="s">
        <v>99</v>
      </c>
    </row>
    <row r="45" spans="1:6">
      <c r="A45" s="27">
        <v>42036</v>
      </c>
      <c r="B45" s="7" t="s">
        <v>1929</v>
      </c>
      <c r="C45" s="7">
        <v>12380</v>
      </c>
      <c r="D45" s="7">
        <v>4310</v>
      </c>
      <c r="E45" s="7">
        <v>7048</v>
      </c>
      <c r="F45" s="7">
        <v>1022</v>
      </c>
    </row>
    <row r="46" spans="1:6">
      <c r="A46" s="27">
        <v>42036</v>
      </c>
      <c r="B46" s="7" t="s">
        <v>1537</v>
      </c>
      <c r="C46" s="7">
        <v>2007</v>
      </c>
      <c r="D46" s="7">
        <v>724</v>
      </c>
      <c r="E46" s="7">
        <v>1273</v>
      </c>
      <c r="F46" s="7">
        <v>10</v>
      </c>
    </row>
    <row r="47" spans="1:6">
      <c r="A47" s="27">
        <v>42036</v>
      </c>
      <c r="B47" s="7" t="s">
        <v>966</v>
      </c>
      <c r="C47" s="7">
        <v>674</v>
      </c>
      <c r="D47" s="7">
        <v>298</v>
      </c>
      <c r="E47" s="7">
        <v>340</v>
      </c>
      <c r="F47" s="7">
        <v>36</v>
      </c>
    </row>
    <row r="48" spans="1:6">
      <c r="A48" s="27">
        <v>42036</v>
      </c>
      <c r="B48" s="7" t="s">
        <v>1548</v>
      </c>
      <c r="C48" s="7">
        <v>0</v>
      </c>
      <c r="D48" s="7">
        <v>0</v>
      </c>
      <c r="E48" s="7">
        <v>0</v>
      </c>
      <c r="F48" s="7">
        <v>0</v>
      </c>
    </row>
    <row r="49" spans="1:6">
      <c r="A49" s="27">
        <v>42036</v>
      </c>
      <c r="B49" s="7" t="s">
        <v>1551</v>
      </c>
      <c r="C49" s="80" t="s">
        <v>1899</v>
      </c>
      <c r="D49" s="80" t="s">
        <v>1899</v>
      </c>
      <c r="E49" s="80" t="s">
        <v>1899</v>
      </c>
      <c r="F49" s="80" t="s">
        <v>1899</v>
      </c>
    </row>
    <row r="50" spans="1:6">
      <c r="A50" s="27">
        <v>42036</v>
      </c>
      <c r="B50" s="7" t="s">
        <v>1553</v>
      </c>
      <c r="C50" s="7">
        <v>16</v>
      </c>
      <c r="D50" s="7">
        <v>597</v>
      </c>
      <c r="E50" s="7">
        <v>669</v>
      </c>
      <c r="F50" s="7">
        <v>47</v>
      </c>
    </row>
    <row r="51" spans="1:6">
      <c r="A51" s="27">
        <v>42036</v>
      </c>
      <c r="B51" s="7" t="s">
        <v>411</v>
      </c>
      <c r="C51" s="80" t="s">
        <v>1899</v>
      </c>
      <c r="D51" s="80" t="s">
        <v>1899</v>
      </c>
      <c r="E51" s="80" t="s">
        <v>1899</v>
      </c>
      <c r="F51" s="80" t="s">
        <v>1899</v>
      </c>
    </row>
    <row r="52" spans="1:6">
      <c r="A52" s="27">
        <v>42036</v>
      </c>
      <c r="B52" s="7" t="s">
        <v>1536</v>
      </c>
      <c r="C52" s="7">
        <v>10</v>
      </c>
      <c r="D52" s="7">
        <v>219</v>
      </c>
      <c r="E52" s="7">
        <v>445</v>
      </c>
      <c r="F52" s="7">
        <v>46</v>
      </c>
    </row>
    <row r="53" spans="1:6">
      <c r="A53" s="27">
        <v>42036</v>
      </c>
      <c r="B53" s="7" t="s">
        <v>80</v>
      </c>
      <c r="C53" s="7">
        <v>12</v>
      </c>
      <c r="D53" s="7">
        <v>482</v>
      </c>
      <c r="E53" s="7">
        <v>592</v>
      </c>
      <c r="F53" s="7">
        <v>28</v>
      </c>
    </row>
    <row r="54" spans="1:6">
      <c r="A54" s="27">
        <v>42036</v>
      </c>
      <c r="B54" s="7" t="s">
        <v>24</v>
      </c>
      <c r="C54" s="7">
        <v>58</v>
      </c>
      <c r="D54" s="7">
        <v>1357</v>
      </c>
      <c r="E54" s="7">
        <v>2417</v>
      </c>
      <c r="F54" s="7">
        <v>806</v>
      </c>
    </row>
    <row r="55" spans="1:6">
      <c r="A55" s="27">
        <v>42036</v>
      </c>
      <c r="B55" s="7" t="s">
        <v>236</v>
      </c>
      <c r="C55" s="7">
        <v>29</v>
      </c>
      <c r="D55" s="7">
        <v>331</v>
      </c>
      <c r="E55" s="7">
        <v>904</v>
      </c>
      <c r="F55" s="7">
        <v>31</v>
      </c>
    </row>
    <row r="56" spans="1:6">
      <c r="A56" s="27">
        <v>43862</v>
      </c>
      <c r="B56" s="7" t="s">
        <v>1929</v>
      </c>
      <c r="C56" s="7">
        <v>9955</v>
      </c>
      <c r="D56" s="7">
        <v>3202</v>
      </c>
      <c r="E56" s="7">
        <v>5388</v>
      </c>
      <c r="F56" s="7">
        <v>1365</v>
      </c>
    </row>
    <row r="57" spans="1:6">
      <c r="A57" s="27">
        <v>43862</v>
      </c>
      <c r="B57" s="7" t="s">
        <v>1537</v>
      </c>
      <c r="C57" s="7">
        <v>1137</v>
      </c>
      <c r="D57" s="7">
        <v>307</v>
      </c>
      <c r="E57" s="7">
        <v>830</v>
      </c>
      <c r="F57" s="7" t="s">
        <v>99</v>
      </c>
    </row>
    <row r="58" spans="1:6">
      <c r="A58" s="27">
        <v>43862</v>
      </c>
      <c r="B58" s="7" t="s">
        <v>966</v>
      </c>
      <c r="C58" s="7">
        <v>455</v>
      </c>
      <c r="D58" s="7">
        <v>199</v>
      </c>
      <c r="E58" s="7">
        <v>227</v>
      </c>
      <c r="F58" s="7">
        <v>29</v>
      </c>
    </row>
    <row r="59" spans="1:6">
      <c r="A59" s="27">
        <v>43862</v>
      </c>
      <c r="B59" s="7" t="s">
        <v>1548</v>
      </c>
      <c r="C59" s="7" t="s">
        <v>99</v>
      </c>
      <c r="D59" s="7" t="s">
        <v>99</v>
      </c>
      <c r="E59" s="7" t="s">
        <v>99</v>
      </c>
      <c r="F59" s="7" t="s">
        <v>99</v>
      </c>
    </row>
    <row r="60" spans="1:6">
      <c r="A60" s="27">
        <v>43862</v>
      </c>
      <c r="B60" s="7" t="s">
        <v>1551</v>
      </c>
      <c r="C60" s="7" t="s">
        <v>1899</v>
      </c>
      <c r="D60" s="7" t="s">
        <v>1899</v>
      </c>
      <c r="E60" s="7" t="s">
        <v>1899</v>
      </c>
      <c r="F60" s="7" t="s">
        <v>1899</v>
      </c>
    </row>
    <row r="61" spans="1:6">
      <c r="A61" s="27">
        <v>43862</v>
      </c>
      <c r="B61" s="7" t="s">
        <v>1553</v>
      </c>
      <c r="C61" s="7">
        <v>1250</v>
      </c>
      <c r="D61" s="7">
        <v>484</v>
      </c>
      <c r="E61" s="7">
        <v>714</v>
      </c>
      <c r="F61" s="7">
        <v>52</v>
      </c>
    </row>
    <row r="62" spans="1:6">
      <c r="A62" s="27">
        <v>43862</v>
      </c>
      <c r="B62" s="7" t="s">
        <v>411</v>
      </c>
      <c r="C62" s="7">
        <v>923</v>
      </c>
      <c r="D62" s="7">
        <v>623</v>
      </c>
      <c r="E62" s="7">
        <v>288</v>
      </c>
      <c r="F62" s="7">
        <v>12</v>
      </c>
    </row>
    <row r="63" spans="1:6">
      <c r="A63" s="27">
        <v>43862</v>
      </c>
      <c r="B63" s="7" t="s">
        <v>1536</v>
      </c>
      <c r="C63" s="7" t="s">
        <v>1899</v>
      </c>
      <c r="D63" s="7" t="s">
        <v>1899</v>
      </c>
      <c r="E63" s="7" t="s">
        <v>1899</v>
      </c>
      <c r="F63" s="7" t="s">
        <v>1899</v>
      </c>
    </row>
    <row r="64" spans="1:6">
      <c r="A64" s="27">
        <v>43862</v>
      </c>
      <c r="B64" s="7" t="s">
        <v>80</v>
      </c>
      <c r="C64" s="7">
        <v>930</v>
      </c>
      <c r="D64" s="7">
        <v>324</v>
      </c>
      <c r="E64" s="7">
        <v>606</v>
      </c>
      <c r="F64" s="7" t="s">
        <v>99</v>
      </c>
    </row>
    <row r="65" spans="1:6">
      <c r="A65" s="27">
        <v>43862</v>
      </c>
      <c r="B65" s="7" t="s">
        <v>24</v>
      </c>
      <c r="C65" s="7">
        <v>3876</v>
      </c>
      <c r="D65" s="7">
        <v>966</v>
      </c>
      <c r="E65" s="7">
        <v>1719</v>
      </c>
      <c r="F65" s="7">
        <v>1191</v>
      </c>
    </row>
    <row r="66" spans="1:6">
      <c r="A66" s="27">
        <v>43862</v>
      </c>
      <c r="B66" s="7" t="s">
        <v>236</v>
      </c>
      <c r="C66" s="7">
        <v>688</v>
      </c>
      <c r="D66" s="7">
        <v>151</v>
      </c>
      <c r="E66" s="7">
        <v>456</v>
      </c>
      <c r="F66" s="7">
        <v>81</v>
      </c>
    </row>
  </sheetData>
  <autoFilter ref="A6:F55" xr:uid="{00000000-0009-0000-0000-000036000000}"/>
  <phoneticPr fontId="5"/>
  <hyperlinks>
    <hyperlink ref="D1" location="目次!C27" display="目次" xr:uid="{00000000-0004-0000-3600-000000000000}"/>
  </hyperlinks>
  <pageMargins left="0.7" right="0.7" top="0.75" bottom="0.75" header="0.3" footer="0.3"/>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D12"/>
  <sheetViews>
    <sheetView topLeftCell="A25" workbookViewId="0">
      <selection activeCell="D13" sqref="D13"/>
    </sheetView>
  </sheetViews>
  <sheetFormatPr defaultColWidth="10.375" defaultRowHeight="14.25"/>
  <cols>
    <col min="1" max="1" width="10.5" style="1" bestFit="1" customWidth="1"/>
    <col min="2" max="2" width="12.75" style="1" bestFit="1" customWidth="1"/>
    <col min="3" max="16384" width="10.375" style="1"/>
  </cols>
  <sheetData>
    <row r="1" spans="1:4" ht="18.75">
      <c r="A1" s="95" t="s">
        <v>109</v>
      </c>
      <c r="B1" s="22" t="s">
        <v>384</v>
      </c>
      <c r="D1" s="9" t="s">
        <v>652</v>
      </c>
    </row>
    <row r="3" spans="1:4" ht="18.75">
      <c r="A3" s="19" t="s">
        <v>3109</v>
      </c>
      <c r="B3" s="21" t="s">
        <v>1804</v>
      </c>
    </row>
    <row r="4" spans="1:4" ht="18.75">
      <c r="A4" s="40">
        <v>27426</v>
      </c>
      <c r="B4" s="22">
        <v>37790</v>
      </c>
    </row>
    <row r="5" spans="1:4" ht="18.75">
      <c r="A5" s="40">
        <v>29252</v>
      </c>
      <c r="B5" s="22">
        <v>33711</v>
      </c>
    </row>
    <row r="6" spans="1:4" ht="18.75">
      <c r="A6" s="40">
        <v>31079</v>
      </c>
      <c r="B6" s="22">
        <v>31038</v>
      </c>
    </row>
    <row r="7" spans="1:4" ht="18.75">
      <c r="A7" s="40">
        <v>36557</v>
      </c>
      <c r="B7" s="22">
        <v>19409</v>
      </c>
    </row>
    <row r="8" spans="1:4" ht="18.75">
      <c r="A8" s="40">
        <v>38384</v>
      </c>
      <c r="B8" s="22">
        <v>17724</v>
      </c>
    </row>
    <row r="9" spans="1:4" ht="18.75">
      <c r="A9" s="40">
        <v>40210</v>
      </c>
      <c r="B9" s="22">
        <v>16438</v>
      </c>
    </row>
    <row r="10" spans="1:4" ht="18.75">
      <c r="A10" s="40">
        <v>42036</v>
      </c>
      <c r="B10" s="22">
        <v>12380</v>
      </c>
    </row>
    <row r="11" spans="1:4" ht="18.75">
      <c r="A11" s="40">
        <v>43862</v>
      </c>
      <c r="B11" s="22">
        <v>9955</v>
      </c>
    </row>
    <row r="12" spans="1:4" ht="18.75">
      <c r="A12" s="40" t="s">
        <v>756</v>
      </c>
      <c r="B12" s="22">
        <v>178445</v>
      </c>
    </row>
  </sheetData>
  <phoneticPr fontId="5"/>
  <hyperlinks>
    <hyperlink ref="D1" location="目次!C27" display="目次" xr:uid="{00000000-0004-0000-3700-000000000000}"/>
  </hyperlinks>
  <pageMargins left="0.7" right="0.7" top="0.75" bottom="0.75" header="0.3" footer="0.3"/>
  <pageSetup paperSize="9" orientation="portrait"/>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E23"/>
  <sheetViews>
    <sheetView workbookViewId="0">
      <pane ySplit="6" topLeftCell="A7" activePane="bottomLeft" state="frozen"/>
      <selection pane="bottomLeft" activeCell="E23" sqref="E23"/>
    </sheetView>
  </sheetViews>
  <sheetFormatPr defaultColWidth="8.75" defaultRowHeight="14.25"/>
  <cols>
    <col min="1" max="1" width="24" style="1" bestFit="1" customWidth="1"/>
    <col min="2" max="4" width="8.75" style="1"/>
    <col min="5" max="5" width="12" style="1" bestFit="1" customWidth="1"/>
    <col min="6" max="16384" width="8.75" style="1"/>
  </cols>
  <sheetData>
    <row r="1" spans="1:5">
      <c r="A1" s="1" t="s">
        <v>193</v>
      </c>
      <c r="D1" s="9" t="s">
        <v>652</v>
      </c>
    </row>
    <row r="2" spans="1:5">
      <c r="A2" s="1" t="s">
        <v>59</v>
      </c>
    </row>
    <row r="3" spans="1:5">
      <c r="A3" s="1" t="s">
        <v>738</v>
      </c>
    </row>
    <row r="4" spans="1:5">
      <c r="A4" s="227" t="s">
        <v>1031</v>
      </c>
      <c r="B4" s="227" t="s">
        <v>1932</v>
      </c>
      <c r="C4" s="227" t="s">
        <v>616</v>
      </c>
      <c r="D4" s="227"/>
      <c r="E4" s="227"/>
    </row>
    <row r="5" spans="1:5">
      <c r="A5" s="227"/>
      <c r="B5" s="227"/>
      <c r="C5" s="25" t="s">
        <v>384</v>
      </c>
      <c r="D5" s="25" t="s">
        <v>1934</v>
      </c>
      <c r="E5" s="25" t="s">
        <v>1936</v>
      </c>
    </row>
    <row r="6" spans="1:5" ht="7.5" customHeight="1">
      <c r="A6" s="26" t="str">
        <f>A4</f>
        <v>年度別</v>
      </c>
      <c r="B6" s="26" t="str">
        <f>B4</f>
        <v>転用件数</v>
      </c>
      <c r="C6" s="26" t="str">
        <f>C5&amp;"("&amp;$C$4&amp;")"</f>
        <v>総面積(転用面積)</v>
      </c>
      <c r="D6" s="26" t="str">
        <f>D5&amp;"("&amp;$C$4&amp;")"</f>
        <v>工場敷地(転用面積)</v>
      </c>
      <c r="E6" s="26" t="str">
        <f>E5&amp;"("&amp;$C$4&amp;")"</f>
        <v>住宅その他(転用面積)</v>
      </c>
    </row>
    <row r="7" spans="1:5">
      <c r="A7" s="7" t="s">
        <v>1166</v>
      </c>
      <c r="B7" s="25">
        <v>73</v>
      </c>
      <c r="C7" s="25">
        <v>287.51</v>
      </c>
      <c r="D7" s="25">
        <v>0</v>
      </c>
      <c r="E7" s="25">
        <v>287.51</v>
      </c>
    </row>
    <row r="8" spans="1:5">
      <c r="A8" s="7" t="s">
        <v>361</v>
      </c>
      <c r="B8" s="25">
        <v>88</v>
      </c>
      <c r="C8" s="25">
        <v>395.54</v>
      </c>
      <c r="D8" s="25">
        <v>0</v>
      </c>
      <c r="E8" s="25">
        <v>395.54</v>
      </c>
    </row>
    <row r="9" spans="1:5">
      <c r="A9" s="7" t="s">
        <v>1937</v>
      </c>
      <c r="B9" s="25">
        <v>82</v>
      </c>
      <c r="C9" s="25">
        <v>347.39</v>
      </c>
      <c r="D9" s="25">
        <v>0.79</v>
      </c>
      <c r="E9" s="25">
        <v>346.6</v>
      </c>
    </row>
    <row r="10" spans="1:5">
      <c r="A10" s="7" t="s">
        <v>1427</v>
      </c>
      <c r="B10" s="25">
        <v>77</v>
      </c>
      <c r="C10" s="25">
        <v>292.87</v>
      </c>
      <c r="D10" s="25">
        <v>0</v>
      </c>
      <c r="E10" s="25">
        <v>292.87</v>
      </c>
    </row>
    <row r="11" spans="1:5">
      <c r="A11" s="7" t="s">
        <v>1152</v>
      </c>
      <c r="B11" s="25">
        <v>95</v>
      </c>
      <c r="C11" s="25">
        <v>327.26</v>
      </c>
      <c r="D11" s="25">
        <v>8.27</v>
      </c>
      <c r="E11" s="25">
        <v>318.99</v>
      </c>
    </row>
    <row r="12" spans="1:5">
      <c r="A12" s="7" t="s">
        <v>1939</v>
      </c>
      <c r="B12" s="25">
        <v>162</v>
      </c>
      <c r="C12" s="25">
        <v>474</v>
      </c>
      <c r="D12" s="25">
        <v>0</v>
      </c>
      <c r="E12" s="25">
        <v>474</v>
      </c>
    </row>
    <row r="13" spans="1:5">
      <c r="A13" s="7" t="s">
        <v>1738</v>
      </c>
      <c r="B13" s="25">
        <v>73</v>
      </c>
      <c r="C13" s="25">
        <v>364.04</v>
      </c>
      <c r="D13" s="25">
        <v>0</v>
      </c>
      <c r="E13" s="25">
        <v>364.04</v>
      </c>
    </row>
    <row r="14" spans="1:5">
      <c r="A14" s="7" t="s">
        <v>1940</v>
      </c>
      <c r="B14" s="7">
        <v>109</v>
      </c>
      <c r="C14" s="7">
        <v>452.7</v>
      </c>
      <c r="D14" s="7">
        <v>0</v>
      </c>
      <c r="E14" s="7">
        <v>452.7</v>
      </c>
    </row>
    <row r="15" spans="1:5">
      <c r="A15" s="7" t="s">
        <v>1941</v>
      </c>
      <c r="B15" s="7">
        <v>101</v>
      </c>
      <c r="C15" s="7">
        <v>382.53</v>
      </c>
      <c r="D15" s="7"/>
      <c r="E15" s="7">
        <v>382.53</v>
      </c>
    </row>
    <row r="16" spans="1:5">
      <c r="A16" s="7" t="s">
        <v>1895</v>
      </c>
      <c r="B16" s="7">
        <v>144</v>
      </c>
      <c r="C16" s="7">
        <v>601.26</v>
      </c>
      <c r="D16" s="7">
        <v>0.06</v>
      </c>
      <c r="E16" s="7">
        <v>601.20000000000005</v>
      </c>
    </row>
    <row r="17" spans="1:5">
      <c r="A17" s="7" t="s">
        <v>1942</v>
      </c>
      <c r="B17" s="7">
        <v>118</v>
      </c>
      <c r="C17" s="7">
        <v>550.83000000000004</v>
      </c>
      <c r="D17" s="7">
        <v>0</v>
      </c>
      <c r="E17" s="7">
        <v>550.83000000000004</v>
      </c>
    </row>
    <row r="18" spans="1:5">
      <c r="A18" s="7" t="s">
        <v>1267</v>
      </c>
      <c r="B18" s="7">
        <v>112</v>
      </c>
      <c r="C18" s="7">
        <v>532.39</v>
      </c>
      <c r="D18" s="7">
        <v>23.44</v>
      </c>
      <c r="E18" s="7">
        <v>508.95</v>
      </c>
    </row>
    <row r="19" spans="1:5">
      <c r="A19" s="7" t="s">
        <v>615</v>
      </c>
      <c r="B19" s="7">
        <v>105</v>
      </c>
      <c r="C19" s="7">
        <v>394.08</v>
      </c>
      <c r="D19" s="7">
        <v>0</v>
      </c>
      <c r="E19" s="7">
        <v>394.08</v>
      </c>
    </row>
    <row r="20" spans="1:5">
      <c r="A20" s="7" t="s">
        <v>1945</v>
      </c>
      <c r="B20" s="7">
        <v>192</v>
      </c>
      <c r="C20" s="7">
        <v>708.64</v>
      </c>
      <c r="D20" s="7">
        <v>9.98</v>
      </c>
      <c r="E20" s="7">
        <v>698.66</v>
      </c>
    </row>
    <row r="21" spans="1:5">
      <c r="A21" s="7" t="s">
        <v>1946</v>
      </c>
      <c r="B21" s="7">
        <v>108</v>
      </c>
      <c r="C21" s="7">
        <v>600.54999999999995</v>
      </c>
      <c r="D21" s="7">
        <v>39.590000000000003</v>
      </c>
      <c r="E21" s="7">
        <v>560.96</v>
      </c>
    </row>
    <row r="22" spans="1:5">
      <c r="A22" s="7" t="s">
        <v>1382</v>
      </c>
      <c r="B22" s="7">
        <v>171</v>
      </c>
      <c r="C22" s="7">
        <v>639.44000000000005</v>
      </c>
      <c r="D22" s="7">
        <v>16.829999999999998</v>
      </c>
      <c r="E22" s="7">
        <v>622.61</v>
      </c>
    </row>
    <row r="23" spans="1:5" s="23" customFormat="1" ht="18.75">
      <c r="A23" s="7" t="s">
        <v>3009</v>
      </c>
      <c r="B23" s="7">
        <v>148</v>
      </c>
      <c r="C23" s="7">
        <v>1013.8</v>
      </c>
      <c r="D23" s="7">
        <v>8.98</v>
      </c>
      <c r="E23" s="7">
        <v>1004.82</v>
      </c>
    </row>
  </sheetData>
  <autoFilter ref="A6:E15" xr:uid="{00000000-0009-0000-0000-000038000000}"/>
  <mergeCells count="3">
    <mergeCell ref="C4:E4"/>
    <mergeCell ref="A4:A5"/>
    <mergeCell ref="B4:B5"/>
  </mergeCells>
  <phoneticPr fontId="5"/>
  <hyperlinks>
    <hyperlink ref="D1" location="目次!C27" display="目次" xr:uid="{00000000-0004-0000-3800-000000000000}"/>
  </hyperlinks>
  <pageMargins left="0.7" right="0.7" top="0.75" bottom="0.75" header="0.3" footer="0.3"/>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D10"/>
  <sheetViews>
    <sheetView workbookViewId="0">
      <selection activeCell="D5" sqref="D5"/>
    </sheetView>
  </sheetViews>
  <sheetFormatPr defaultColWidth="8.75" defaultRowHeight="14.25"/>
  <cols>
    <col min="1" max="1" width="10.75" style="1" bestFit="1" customWidth="1"/>
    <col min="2" max="2" width="16.5" style="1" bestFit="1" customWidth="1"/>
    <col min="3" max="3" width="14.5" style="1" bestFit="1" customWidth="1"/>
    <col min="4" max="16384" width="8.75" style="1"/>
  </cols>
  <sheetData>
    <row r="1" spans="1:4" ht="18.75">
      <c r="A1" s="19" t="s">
        <v>3109</v>
      </c>
      <c r="B1" s="21" t="s">
        <v>1947</v>
      </c>
      <c r="C1" s="21" t="s">
        <v>3124</v>
      </c>
      <c r="D1" s="9" t="s">
        <v>652</v>
      </c>
    </row>
    <row r="2" spans="1:4" ht="18.75">
      <c r="A2" s="20" t="s">
        <v>1666</v>
      </c>
      <c r="B2" s="22">
        <v>144</v>
      </c>
      <c r="C2" s="22">
        <v>601.26</v>
      </c>
    </row>
    <row r="3" spans="1:4" ht="18.75">
      <c r="A3" s="20" t="s">
        <v>444</v>
      </c>
      <c r="B3" s="22">
        <v>118</v>
      </c>
      <c r="C3" s="22">
        <v>550.83000000000004</v>
      </c>
    </row>
    <row r="4" spans="1:4" ht="18.75">
      <c r="A4" s="20" t="s">
        <v>1049</v>
      </c>
      <c r="B4" s="22">
        <v>112</v>
      </c>
      <c r="C4" s="22">
        <v>532.39</v>
      </c>
    </row>
    <row r="5" spans="1:4" ht="18.75">
      <c r="A5" s="20" t="s">
        <v>1528</v>
      </c>
      <c r="B5" s="22">
        <v>105</v>
      </c>
      <c r="C5" s="22">
        <v>394.08</v>
      </c>
    </row>
    <row r="6" spans="1:4" ht="18.75">
      <c r="A6" s="20" t="s">
        <v>668</v>
      </c>
      <c r="B6" s="22">
        <v>192</v>
      </c>
      <c r="C6" s="22">
        <v>708.64</v>
      </c>
    </row>
    <row r="7" spans="1:4" ht="18.75">
      <c r="A7" s="20" t="s">
        <v>489</v>
      </c>
      <c r="B7" s="22">
        <v>108</v>
      </c>
      <c r="C7" s="22">
        <v>600.54999999999995</v>
      </c>
    </row>
    <row r="8" spans="1:4" ht="18.75">
      <c r="A8" s="20" t="s">
        <v>2935</v>
      </c>
      <c r="B8" s="22">
        <v>171</v>
      </c>
      <c r="C8" s="22">
        <v>639.44000000000005</v>
      </c>
    </row>
    <row r="9" spans="1:4" ht="18.75">
      <c r="A9" s="20" t="s">
        <v>3018</v>
      </c>
      <c r="B9" s="22">
        <v>148</v>
      </c>
      <c r="C9" s="22">
        <v>1013.8</v>
      </c>
    </row>
    <row r="10" spans="1:4" ht="18.75">
      <c r="A10" s="20" t="s">
        <v>756</v>
      </c>
      <c r="B10" s="22">
        <v>1098</v>
      </c>
      <c r="C10" s="22">
        <v>5040.99</v>
      </c>
    </row>
  </sheetData>
  <phoneticPr fontId="5"/>
  <hyperlinks>
    <hyperlink ref="D1" location="目次!C27" display="目次" xr:uid="{00000000-0004-0000-3900-000000000000}"/>
  </hyperlinks>
  <pageMargins left="0.7" right="0.7" top="0.75" bottom="0.75" header="0.3" footer="0.3"/>
  <pageSetup paperSize="9" orientation="portrait"/>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I14"/>
  <sheetViews>
    <sheetView workbookViewId="0">
      <selection activeCell="A15" sqref="A15"/>
    </sheetView>
  </sheetViews>
  <sheetFormatPr defaultColWidth="8.75" defaultRowHeight="14.25"/>
  <cols>
    <col min="1" max="1" width="11.5" style="1" bestFit="1" customWidth="1"/>
    <col min="2" max="16384" width="8.75" style="1"/>
  </cols>
  <sheetData>
    <row r="1" spans="1:9" ht="18.75">
      <c r="A1" s="1" t="s">
        <v>217</v>
      </c>
      <c r="D1" s="9" t="s">
        <v>652</v>
      </c>
    </row>
    <row r="2" spans="1:9">
      <c r="A2" s="1" t="s">
        <v>1882</v>
      </c>
    </row>
    <row r="3" spans="1:9">
      <c r="A3" s="1" t="s">
        <v>1888</v>
      </c>
    </row>
    <row r="4" spans="1:9">
      <c r="A4" s="235" t="s">
        <v>303</v>
      </c>
      <c r="B4" s="235" t="s">
        <v>1949</v>
      </c>
      <c r="C4" s="235"/>
      <c r="D4" s="235" t="s">
        <v>1659</v>
      </c>
      <c r="E4" s="235"/>
      <c r="F4" s="235" t="s">
        <v>1710</v>
      </c>
      <c r="G4" s="235"/>
      <c r="H4" s="235" t="s">
        <v>1950</v>
      </c>
      <c r="I4" s="235"/>
    </row>
    <row r="5" spans="1:9">
      <c r="A5" s="235"/>
      <c r="B5" s="80" t="s">
        <v>279</v>
      </c>
      <c r="C5" s="80" t="s">
        <v>1951</v>
      </c>
      <c r="D5" s="80" t="s">
        <v>279</v>
      </c>
      <c r="E5" s="80" t="s">
        <v>1951</v>
      </c>
      <c r="F5" s="80" t="s">
        <v>279</v>
      </c>
      <c r="G5" s="80" t="s">
        <v>1951</v>
      </c>
      <c r="H5" s="80" t="s">
        <v>279</v>
      </c>
      <c r="I5" s="80" t="s">
        <v>1953</v>
      </c>
    </row>
    <row r="6" spans="1:9" ht="7.5" customHeight="1">
      <c r="A6" s="136" t="str">
        <f>A4</f>
        <v>年別</v>
      </c>
      <c r="B6" s="136" t="str">
        <f>B5&amp;"("&amp;$B$4&amp;")"</f>
        <v>農家数(乳用牛)</v>
      </c>
      <c r="C6" s="136" t="str">
        <f>C5&amp;"("&amp;$B$4&amp;")"</f>
        <v>頭数(乳用牛)</v>
      </c>
      <c r="D6" s="136" t="str">
        <f>D5&amp;"("&amp;$D$4&amp;")"</f>
        <v>農家数(肉用牛)</v>
      </c>
      <c r="E6" s="136" t="str">
        <f>E5&amp;"("&amp;$D$4&amp;")"</f>
        <v>頭数(肉用牛)</v>
      </c>
      <c r="F6" s="136" t="str">
        <f>F5&amp;"("&amp;$F$4&amp;")"</f>
        <v>農家数(豚)</v>
      </c>
      <c r="G6" s="136" t="str">
        <f>G5&amp;"("&amp;$F$4&amp;")"</f>
        <v>頭数(豚)</v>
      </c>
      <c r="H6" s="136" t="str">
        <f>H5&amp;"("&amp;$H$4&amp;")"</f>
        <v>農家数(採卵鶏)</v>
      </c>
      <c r="I6" s="136" t="str">
        <f>I5&amp;"("&amp;$H$4&amp;")"</f>
        <v>羽数(採卵鶏)</v>
      </c>
    </row>
    <row r="7" spans="1:9">
      <c r="A7" s="27">
        <v>31079</v>
      </c>
      <c r="B7" s="7">
        <v>17</v>
      </c>
      <c r="C7" s="7">
        <v>613</v>
      </c>
      <c r="D7" s="7">
        <v>0</v>
      </c>
      <c r="E7" s="7">
        <v>0</v>
      </c>
      <c r="F7" s="7">
        <v>3</v>
      </c>
      <c r="G7" s="7">
        <v>330</v>
      </c>
      <c r="H7" s="7">
        <v>13</v>
      </c>
      <c r="I7" s="7">
        <v>125896</v>
      </c>
    </row>
    <row r="8" spans="1:9">
      <c r="A8" s="27">
        <v>32905</v>
      </c>
      <c r="B8" s="7">
        <v>12</v>
      </c>
      <c r="C8" s="7">
        <v>447</v>
      </c>
      <c r="D8" s="7">
        <v>2</v>
      </c>
      <c r="E8" s="7">
        <v>35</v>
      </c>
      <c r="F8" s="7">
        <v>1</v>
      </c>
      <c r="G8" s="7">
        <v>680</v>
      </c>
      <c r="H8" s="7">
        <v>6</v>
      </c>
      <c r="I8" s="7">
        <v>95800</v>
      </c>
    </row>
    <row r="9" spans="1:9">
      <c r="A9" s="27">
        <v>34731</v>
      </c>
      <c r="B9" s="7">
        <v>9</v>
      </c>
      <c r="C9" s="7">
        <v>445</v>
      </c>
      <c r="D9" s="7">
        <v>2</v>
      </c>
      <c r="E9" s="7">
        <v>57</v>
      </c>
      <c r="F9" s="7">
        <v>1</v>
      </c>
      <c r="G9" s="7">
        <v>160</v>
      </c>
      <c r="H9" s="7">
        <v>7</v>
      </c>
      <c r="I9" s="7">
        <v>70900</v>
      </c>
    </row>
    <row r="10" spans="1:9">
      <c r="A10" s="27">
        <v>36557</v>
      </c>
      <c r="B10" s="7">
        <v>5</v>
      </c>
      <c r="C10" s="7">
        <v>191</v>
      </c>
      <c r="D10" s="7">
        <v>3</v>
      </c>
      <c r="E10" s="7">
        <v>117</v>
      </c>
      <c r="F10" s="7">
        <v>0</v>
      </c>
      <c r="G10" s="7">
        <v>0</v>
      </c>
      <c r="H10" s="7">
        <v>5</v>
      </c>
      <c r="I10" s="7">
        <v>81700</v>
      </c>
    </row>
    <row r="11" spans="1:9">
      <c r="A11" s="27">
        <v>38384</v>
      </c>
      <c r="B11" s="7">
        <v>3</v>
      </c>
      <c r="C11" s="7">
        <v>104</v>
      </c>
      <c r="D11" s="7">
        <v>4</v>
      </c>
      <c r="E11" s="7">
        <v>88</v>
      </c>
      <c r="F11" s="7">
        <v>0</v>
      </c>
      <c r="G11" s="7">
        <v>0</v>
      </c>
      <c r="H11" s="7">
        <v>5</v>
      </c>
      <c r="I11" s="7">
        <v>61500</v>
      </c>
    </row>
    <row r="12" spans="1:9">
      <c r="A12" s="27">
        <v>40210</v>
      </c>
      <c r="B12" s="7">
        <v>1</v>
      </c>
      <c r="C12" s="80" t="s">
        <v>285</v>
      </c>
      <c r="D12" s="7">
        <v>3</v>
      </c>
      <c r="E12" s="7">
        <v>32</v>
      </c>
      <c r="F12" s="7">
        <v>0</v>
      </c>
      <c r="G12" s="7">
        <v>0</v>
      </c>
      <c r="H12" s="7">
        <v>3</v>
      </c>
      <c r="I12" s="7">
        <v>16500</v>
      </c>
    </row>
    <row r="13" spans="1:9">
      <c r="A13" s="137" t="s">
        <v>1184</v>
      </c>
      <c r="B13" s="7">
        <v>1</v>
      </c>
      <c r="C13" s="80" t="s">
        <v>285</v>
      </c>
      <c r="D13" s="7">
        <v>1</v>
      </c>
      <c r="E13" s="80" t="s">
        <v>285</v>
      </c>
      <c r="F13" s="7">
        <v>1</v>
      </c>
      <c r="G13" s="80" t="s">
        <v>285</v>
      </c>
      <c r="H13" s="7">
        <v>2</v>
      </c>
      <c r="I13" s="80" t="s">
        <v>285</v>
      </c>
    </row>
    <row r="14" spans="1:9">
      <c r="A14" s="27">
        <v>43862</v>
      </c>
      <c r="B14" s="7">
        <v>0</v>
      </c>
      <c r="C14" s="7">
        <v>0</v>
      </c>
      <c r="D14" s="7">
        <v>0</v>
      </c>
      <c r="E14" s="7">
        <v>0</v>
      </c>
      <c r="F14" s="7">
        <v>0</v>
      </c>
      <c r="G14" s="7">
        <v>0</v>
      </c>
      <c r="H14" s="7">
        <v>2</v>
      </c>
      <c r="I14" s="80" t="s">
        <v>285</v>
      </c>
    </row>
  </sheetData>
  <autoFilter ref="A6:I13" xr:uid="{00000000-0009-0000-0000-00003A000000}"/>
  <mergeCells count="5">
    <mergeCell ref="B4:C4"/>
    <mergeCell ref="D4:E4"/>
    <mergeCell ref="F4:G4"/>
    <mergeCell ref="H4:I4"/>
    <mergeCell ref="A4:A5"/>
  </mergeCells>
  <phoneticPr fontId="5"/>
  <hyperlinks>
    <hyperlink ref="D1" location="目次!C27" display="目次" xr:uid="{00000000-0004-0000-3A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1"/>
  <sheetViews>
    <sheetView topLeftCell="A22" workbookViewId="0">
      <selection activeCell="A13" sqref="A13"/>
    </sheetView>
  </sheetViews>
  <sheetFormatPr defaultColWidth="8.75" defaultRowHeight="14.25"/>
  <cols>
    <col min="1" max="1" width="32.25" style="1" bestFit="1" customWidth="1"/>
    <col min="2" max="2" width="16.625" style="1" bestFit="1" customWidth="1"/>
    <col min="3" max="9" width="32.75" style="1" bestFit="1" customWidth="1"/>
    <col min="10" max="10" width="6.375" style="1" customWidth="1"/>
    <col min="11" max="16384" width="8.75" style="1"/>
  </cols>
  <sheetData>
    <row r="1" spans="1:4" ht="18.75">
      <c r="A1" s="19" t="s">
        <v>3109</v>
      </c>
      <c r="B1" s="21" t="s">
        <v>3110</v>
      </c>
      <c r="D1" s="9" t="s">
        <v>652</v>
      </c>
    </row>
    <row r="2" spans="1:4" ht="18.75">
      <c r="A2" s="20" t="s">
        <v>72</v>
      </c>
      <c r="B2" s="22">
        <v>619</v>
      </c>
    </row>
    <row r="3" spans="1:4" ht="18.75">
      <c r="A3" s="20" t="s">
        <v>258</v>
      </c>
      <c r="B3" s="22">
        <v>231</v>
      </c>
    </row>
    <row r="4" spans="1:4" ht="18.75">
      <c r="A4" s="20" t="s">
        <v>477</v>
      </c>
      <c r="B4" s="22">
        <v>110</v>
      </c>
    </row>
    <row r="5" spans="1:4" ht="18.75">
      <c r="A5" s="20" t="s">
        <v>748</v>
      </c>
      <c r="B5" s="22">
        <v>103</v>
      </c>
    </row>
    <row r="6" spans="1:4" ht="18.75">
      <c r="A6" s="20" t="s">
        <v>387</v>
      </c>
      <c r="B6" s="22">
        <v>100</v>
      </c>
    </row>
    <row r="7" spans="1:4" ht="18.75">
      <c r="A7" s="20" t="s">
        <v>401</v>
      </c>
      <c r="B7" s="22">
        <v>92</v>
      </c>
    </row>
    <row r="8" spans="1:4" ht="18.75">
      <c r="A8" s="20" t="s">
        <v>742</v>
      </c>
      <c r="B8" s="22">
        <v>66</v>
      </c>
    </row>
    <row r="9" spans="1:4" ht="18.75">
      <c r="A9" s="20" t="s">
        <v>754</v>
      </c>
      <c r="B9" s="22">
        <v>18.7</v>
      </c>
    </row>
    <row r="10" spans="1:4" ht="18.75">
      <c r="A10" s="20" t="s">
        <v>747</v>
      </c>
      <c r="B10" s="22">
        <v>2.2999999999999998</v>
      </c>
    </row>
    <row r="11" spans="1:4" ht="18.75">
      <c r="A11" s="20" t="s">
        <v>756</v>
      </c>
      <c r="B11" s="22">
        <v>1342</v>
      </c>
    </row>
  </sheetData>
  <phoneticPr fontId="5"/>
  <hyperlinks>
    <hyperlink ref="D1" location="目次!C2" display="目次" xr:uid="{00000000-0004-0000-0500-000000000000}"/>
  </hyperlinks>
  <pageMargins left="0.7" right="0.7" top="0.75" bottom="0.75" header="0.3" footer="0.3"/>
  <pageSetup paperSize="9" orientation="portrait"/>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F10"/>
  <sheetViews>
    <sheetView topLeftCell="A16" workbookViewId="0">
      <selection activeCell="H5" sqref="H5"/>
    </sheetView>
  </sheetViews>
  <sheetFormatPr defaultColWidth="8.75" defaultRowHeight="14.25"/>
  <cols>
    <col min="1" max="1" width="10.5" style="1" bestFit="1" customWidth="1"/>
    <col min="2" max="3" width="6.875" style="1" bestFit="1" customWidth="1"/>
    <col min="4" max="4" width="3.25" style="1" bestFit="1" customWidth="1"/>
    <col min="5" max="5" width="6.875" style="1" bestFit="1" customWidth="1"/>
    <col min="6" max="16384" width="8.75" style="1"/>
  </cols>
  <sheetData>
    <row r="1" spans="1:6" ht="18.75">
      <c r="A1" s="19" t="s">
        <v>3109</v>
      </c>
      <c r="B1" s="21" t="s">
        <v>1949</v>
      </c>
      <c r="C1" s="21" t="s">
        <v>1659</v>
      </c>
      <c r="D1" s="21" t="s">
        <v>1710</v>
      </c>
      <c r="E1" s="21" t="s">
        <v>1950</v>
      </c>
      <c r="F1" s="9" t="s">
        <v>652</v>
      </c>
    </row>
    <row r="2" spans="1:6" ht="18.75">
      <c r="A2" s="40">
        <v>31079</v>
      </c>
      <c r="B2" s="22">
        <v>17</v>
      </c>
      <c r="C2" s="22">
        <v>0</v>
      </c>
      <c r="D2" s="22">
        <v>3</v>
      </c>
      <c r="E2" s="22">
        <v>13</v>
      </c>
    </row>
    <row r="3" spans="1:6" ht="18.75">
      <c r="A3" s="40">
        <v>32905</v>
      </c>
      <c r="B3" s="22">
        <v>12</v>
      </c>
      <c r="C3" s="22">
        <v>2</v>
      </c>
      <c r="D3" s="22">
        <v>1</v>
      </c>
      <c r="E3" s="22">
        <v>6</v>
      </c>
    </row>
    <row r="4" spans="1:6" ht="18.75">
      <c r="A4" s="40">
        <v>34731</v>
      </c>
      <c r="B4" s="22">
        <v>9</v>
      </c>
      <c r="C4" s="22">
        <v>2</v>
      </c>
      <c r="D4" s="22">
        <v>1</v>
      </c>
      <c r="E4" s="22">
        <v>7</v>
      </c>
    </row>
    <row r="5" spans="1:6" ht="18.75">
      <c r="A5" s="40">
        <v>36557</v>
      </c>
      <c r="B5" s="22">
        <v>5</v>
      </c>
      <c r="C5" s="22">
        <v>3</v>
      </c>
      <c r="D5" s="22">
        <v>0</v>
      </c>
      <c r="E5" s="22">
        <v>5</v>
      </c>
    </row>
    <row r="6" spans="1:6" ht="18.75">
      <c r="A6" s="40">
        <v>38384</v>
      </c>
      <c r="B6" s="22">
        <v>3</v>
      </c>
      <c r="C6" s="22">
        <v>4</v>
      </c>
      <c r="D6" s="22">
        <v>0</v>
      </c>
      <c r="E6" s="22">
        <v>5</v>
      </c>
    </row>
    <row r="7" spans="1:6" ht="18.75">
      <c r="A7" s="40">
        <v>40210</v>
      </c>
      <c r="B7" s="22">
        <v>1</v>
      </c>
      <c r="C7" s="22">
        <v>3</v>
      </c>
      <c r="D7" s="22">
        <v>0</v>
      </c>
      <c r="E7" s="22">
        <v>3</v>
      </c>
    </row>
    <row r="8" spans="1:6" ht="18.75">
      <c r="A8" s="40" t="s">
        <v>1197</v>
      </c>
      <c r="B8" s="22">
        <v>1</v>
      </c>
      <c r="C8" s="22">
        <v>1</v>
      </c>
      <c r="D8" s="22">
        <v>1</v>
      </c>
      <c r="E8" s="22">
        <v>2</v>
      </c>
    </row>
    <row r="9" spans="1:6" ht="18.75">
      <c r="A9" s="40">
        <v>43862</v>
      </c>
      <c r="B9" s="22">
        <v>0</v>
      </c>
      <c r="C9" s="22">
        <v>0</v>
      </c>
      <c r="D9" s="22">
        <v>0</v>
      </c>
      <c r="E9" s="22">
        <v>2</v>
      </c>
    </row>
    <row r="10" spans="1:6" ht="18.75">
      <c r="A10" s="40" t="s">
        <v>756</v>
      </c>
      <c r="B10" s="22">
        <v>48</v>
      </c>
      <c r="C10" s="22">
        <v>15</v>
      </c>
      <c r="D10" s="22">
        <v>6</v>
      </c>
      <c r="E10" s="22">
        <v>43</v>
      </c>
    </row>
  </sheetData>
  <phoneticPr fontId="5"/>
  <hyperlinks>
    <hyperlink ref="F1" location="目次!C27" display="目次" xr:uid="{00000000-0004-0000-3B00-000000000000}"/>
  </hyperlinks>
  <pageMargins left="0.7" right="0.7" top="0.75" bottom="0.75" header="0.3" footer="0.3"/>
  <pageSetup paperSize="9" orientation="portrait"/>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M16"/>
  <sheetViews>
    <sheetView workbookViewId="0">
      <selection activeCell="F23" sqref="F23"/>
    </sheetView>
  </sheetViews>
  <sheetFormatPr defaultColWidth="8.75" defaultRowHeight="14.25"/>
  <cols>
    <col min="1" max="1" width="10" style="1" customWidth="1"/>
    <col min="2" max="2" width="11.5" style="1" bestFit="1" customWidth="1"/>
    <col min="3" max="7" width="8.75" style="1"/>
    <col min="8" max="8" width="10.75" style="1" customWidth="1"/>
    <col min="9" max="16384" width="8.75" style="1"/>
  </cols>
  <sheetData>
    <row r="1" spans="1:13">
      <c r="A1" s="1" t="s">
        <v>1925</v>
      </c>
      <c r="E1" s="9" t="s">
        <v>652</v>
      </c>
    </row>
    <row r="2" spans="1:13">
      <c r="A2" s="1" t="s">
        <v>1882</v>
      </c>
    </row>
    <row r="3" spans="1:13">
      <c r="A3" s="1" t="s">
        <v>1428</v>
      </c>
    </row>
    <row r="4" spans="1:13">
      <c r="A4" s="1" t="s">
        <v>1888</v>
      </c>
    </row>
    <row r="5" spans="1:13">
      <c r="A5" s="1" t="s">
        <v>12</v>
      </c>
    </row>
    <row r="6" spans="1:13">
      <c r="A6" s="227" t="s">
        <v>303</v>
      </c>
      <c r="B6" s="227" t="s">
        <v>1766</v>
      </c>
      <c r="C6" s="227"/>
      <c r="D6" s="227"/>
      <c r="E6" s="227"/>
      <c r="F6" s="227"/>
      <c r="G6" s="227"/>
      <c r="H6" s="227" t="s">
        <v>1383</v>
      </c>
      <c r="I6" s="227"/>
      <c r="J6" s="227"/>
      <c r="K6" s="227"/>
      <c r="L6" s="227"/>
      <c r="M6" s="227"/>
    </row>
    <row r="7" spans="1:13">
      <c r="A7" s="227"/>
      <c r="B7" s="227" t="s">
        <v>1521</v>
      </c>
      <c r="C7" s="227" t="s">
        <v>1954</v>
      </c>
      <c r="D7" s="227" t="s">
        <v>1663</v>
      </c>
      <c r="E7" s="227" t="s">
        <v>546</v>
      </c>
      <c r="F7" s="227" t="s">
        <v>1955</v>
      </c>
      <c r="G7" s="227" t="s">
        <v>1669</v>
      </c>
      <c r="H7" s="227" t="s">
        <v>734</v>
      </c>
      <c r="I7" s="227"/>
      <c r="J7" s="227" t="s">
        <v>1514</v>
      </c>
      <c r="K7" s="227"/>
      <c r="L7" s="227" t="s">
        <v>1431</v>
      </c>
      <c r="M7" s="227"/>
    </row>
    <row r="8" spans="1:13">
      <c r="A8" s="227"/>
      <c r="B8" s="227"/>
      <c r="C8" s="227"/>
      <c r="D8" s="227"/>
      <c r="E8" s="227"/>
      <c r="F8" s="227"/>
      <c r="G8" s="227"/>
      <c r="H8" s="25" t="s">
        <v>279</v>
      </c>
      <c r="I8" s="25" t="s">
        <v>684</v>
      </c>
      <c r="J8" s="25" t="s">
        <v>279</v>
      </c>
      <c r="K8" s="25" t="s">
        <v>684</v>
      </c>
      <c r="L8" s="25" t="s">
        <v>279</v>
      </c>
      <c r="M8" s="25" t="s">
        <v>684</v>
      </c>
    </row>
    <row r="9" spans="1:13" ht="7.5" customHeight="1">
      <c r="A9" s="26" t="str">
        <f>A6</f>
        <v>年別</v>
      </c>
      <c r="B9" s="26" t="str">
        <f t="shared" ref="B9:G9" si="0">B7&amp;"("&amp;$B$6&amp;")"</f>
        <v>実農家数(農家数(規模別))</v>
      </c>
      <c r="C9" s="26" t="str">
        <f t="shared" si="0"/>
        <v>5a未満(農家数(規模別))</v>
      </c>
      <c r="D9" s="26" t="str">
        <f t="shared" si="0"/>
        <v>5～10a
未満(農家数(規模別))</v>
      </c>
      <c r="E9" s="26" t="str">
        <f t="shared" si="0"/>
        <v>10～20a
未満(農家数(規模別))</v>
      </c>
      <c r="F9" s="26" t="str">
        <f t="shared" si="0"/>
        <v>20～30a
未満(農家数(規模別))</v>
      </c>
      <c r="G9" s="26" t="str">
        <f t="shared" si="0"/>
        <v>30a以上(農家数(規模別))</v>
      </c>
      <c r="H9" s="26" t="str">
        <f>H8&amp;"("&amp;$H$7&amp;")"&amp;"("&amp;$H$6&amp;")"</f>
        <v>農家数(総数)(施設栽培)</v>
      </c>
      <c r="I9" s="26" t="str">
        <f>I8&amp;"("&amp;$H$7&amp;")"&amp;"("&amp;$H$6&amp;")"</f>
        <v>面積(総数)(施設栽培)</v>
      </c>
      <c r="J9" s="26" t="str">
        <f>J8&amp;"("&amp;$L$7&amp;")"&amp;"("&amp;$H$6&amp;")"</f>
        <v>農家数(ガラス室)(施設栽培)</v>
      </c>
      <c r="K9" s="26" t="str">
        <f>K8&amp;"("&amp;$J$7&amp;")"&amp;"("&amp;$H$6&amp;")"</f>
        <v>面積(ハウス)(施設栽培)</v>
      </c>
      <c r="L9" s="26" t="str">
        <f>L8&amp;"("&amp;$J$7&amp;")"&amp;"("&amp;$H$6&amp;")"</f>
        <v>農家数(ハウス)(施設栽培)</v>
      </c>
      <c r="M9" s="26" t="str">
        <f>M8&amp;"("&amp;$J$7&amp;")"&amp;"("&amp;$H$6&amp;")"</f>
        <v>面積(ハウス)(施設栽培)</v>
      </c>
    </row>
    <row r="10" spans="1:13">
      <c r="A10" s="27">
        <v>31079</v>
      </c>
      <c r="B10" s="7">
        <f t="shared" ref="B10:B15" si="1">SUM(C10:G10)</f>
        <v>107</v>
      </c>
      <c r="C10" s="7">
        <v>20</v>
      </c>
      <c r="D10" s="7">
        <v>39</v>
      </c>
      <c r="E10" s="7">
        <v>38</v>
      </c>
      <c r="F10" s="7">
        <v>9</v>
      </c>
      <c r="G10" s="7">
        <v>1</v>
      </c>
      <c r="H10" s="7">
        <f t="shared" ref="H10:I13" si="2">J10+L10</f>
        <v>138</v>
      </c>
      <c r="I10" s="7">
        <f t="shared" si="2"/>
        <v>1063</v>
      </c>
      <c r="J10" s="7">
        <v>68</v>
      </c>
      <c r="K10" s="7">
        <v>574</v>
      </c>
      <c r="L10" s="7">
        <v>70</v>
      </c>
      <c r="M10" s="7">
        <v>489</v>
      </c>
    </row>
    <row r="11" spans="1:13">
      <c r="A11" s="27">
        <v>32905</v>
      </c>
      <c r="B11" s="7">
        <f t="shared" si="1"/>
        <v>91</v>
      </c>
      <c r="C11" s="7">
        <v>11</v>
      </c>
      <c r="D11" s="7">
        <v>33</v>
      </c>
      <c r="E11" s="7">
        <v>27</v>
      </c>
      <c r="F11" s="7">
        <v>11</v>
      </c>
      <c r="G11" s="7">
        <v>9</v>
      </c>
      <c r="H11" s="7">
        <f t="shared" si="2"/>
        <v>118</v>
      </c>
      <c r="I11" s="7">
        <f t="shared" si="2"/>
        <v>1228</v>
      </c>
      <c r="J11" s="7">
        <v>59</v>
      </c>
      <c r="K11" s="7">
        <v>634</v>
      </c>
      <c r="L11" s="7">
        <v>59</v>
      </c>
      <c r="M11" s="7">
        <v>594</v>
      </c>
    </row>
    <row r="12" spans="1:13">
      <c r="A12" s="27">
        <v>34731</v>
      </c>
      <c r="B12" s="7">
        <f t="shared" si="1"/>
        <v>87</v>
      </c>
      <c r="C12" s="7">
        <v>20</v>
      </c>
      <c r="D12" s="7">
        <v>25</v>
      </c>
      <c r="E12" s="7">
        <v>32</v>
      </c>
      <c r="F12" s="7">
        <v>6</v>
      </c>
      <c r="G12" s="7">
        <v>4</v>
      </c>
      <c r="H12" s="7">
        <f t="shared" si="2"/>
        <v>114</v>
      </c>
      <c r="I12" s="7">
        <f t="shared" si="2"/>
        <v>1026</v>
      </c>
      <c r="J12" s="7">
        <v>61</v>
      </c>
      <c r="K12" s="7">
        <v>569</v>
      </c>
      <c r="L12" s="7">
        <v>53</v>
      </c>
      <c r="M12" s="7">
        <v>457</v>
      </c>
    </row>
    <row r="13" spans="1:13">
      <c r="A13" s="27">
        <v>36557</v>
      </c>
      <c r="B13" s="7">
        <f t="shared" si="1"/>
        <v>81</v>
      </c>
      <c r="C13" s="7">
        <v>23</v>
      </c>
      <c r="D13" s="7">
        <v>23</v>
      </c>
      <c r="E13" s="7">
        <v>21</v>
      </c>
      <c r="F13" s="7">
        <v>11</v>
      </c>
      <c r="G13" s="7">
        <v>3</v>
      </c>
      <c r="H13" s="7">
        <f t="shared" si="2"/>
        <v>102</v>
      </c>
      <c r="I13" s="7">
        <f t="shared" si="2"/>
        <v>870</v>
      </c>
      <c r="J13" s="7">
        <v>57</v>
      </c>
      <c r="K13" s="7">
        <v>521</v>
      </c>
      <c r="L13" s="7">
        <v>45</v>
      </c>
      <c r="M13" s="7">
        <v>349</v>
      </c>
    </row>
    <row r="14" spans="1:13">
      <c r="A14" s="27">
        <v>38384</v>
      </c>
      <c r="B14" s="7">
        <f t="shared" si="1"/>
        <v>72</v>
      </c>
      <c r="C14" s="7">
        <v>16</v>
      </c>
      <c r="D14" s="7">
        <v>19</v>
      </c>
      <c r="E14" s="7">
        <v>20</v>
      </c>
      <c r="F14" s="7">
        <v>12</v>
      </c>
      <c r="G14" s="7">
        <v>5</v>
      </c>
      <c r="H14" s="7">
        <v>72</v>
      </c>
      <c r="I14" s="7">
        <v>956</v>
      </c>
      <c r="J14" s="7" t="s">
        <v>99</v>
      </c>
      <c r="K14" s="7" t="s">
        <v>99</v>
      </c>
      <c r="L14" s="7" t="s">
        <v>99</v>
      </c>
      <c r="M14" s="7" t="s">
        <v>99</v>
      </c>
    </row>
    <row r="15" spans="1:13">
      <c r="A15" s="131">
        <v>40210</v>
      </c>
      <c r="B15" s="132">
        <f t="shared" si="1"/>
        <v>62</v>
      </c>
      <c r="C15" s="132">
        <v>13</v>
      </c>
      <c r="D15" s="132">
        <v>11</v>
      </c>
      <c r="E15" s="132">
        <v>22</v>
      </c>
      <c r="F15" s="132">
        <v>9</v>
      </c>
      <c r="G15" s="132">
        <v>7</v>
      </c>
      <c r="H15" s="132">
        <v>62</v>
      </c>
      <c r="I15" s="132">
        <v>843</v>
      </c>
      <c r="J15" s="132" t="s">
        <v>99</v>
      </c>
      <c r="K15" s="132" t="s">
        <v>99</v>
      </c>
      <c r="L15" s="132" t="s">
        <v>99</v>
      </c>
      <c r="M15" s="132" t="s">
        <v>99</v>
      </c>
    </row>
    <row r="16" spans="1:13">
      <c r="A16" s="138"/>
      <c r="B16" s="139"/>
      <c r="C16" s="139"/>
      <c r="D16" s="139"/>
      <c r="E16" s="139"/>
      <c r="F16" s="139"/>
      <c r="G16" s="139"/>
      <c r="H16" s="139"/>
      <c r="I16" s="139"/>
      <c r="J16" s="139"/>
      <c r="K16" s="139"/>
      <c r="L16" s="139"/>
      <c r="M16" s="139"/>
    </row>
  </sheetData>
  <autoFilter ref="A9:M16" xr:uid="{00000000-0009-0000-0000-00003C000000}"/>
  <mergeCells count="12">
    <mergeCell ref="A6:A8"/>
    <mergeCell ref="B7:B8"/>
    <mergeCell ref="C7:C8"/>
    <mergeCell ref="D7:D8"/>
    <mergeCell ref="E7:E8"/>
    <mergeCell ref="B6:G6"/>
    <mergeCell ref="H6:M6"/>
    <mergeCell ref="H7:I7"/>
    <mergeCell ref="J7:K7"/>
    <mergeCell ref="L7:M7"/>
    <mergeCell ref="F7:F8"/>
    <mergeCell ref="G7:G8"/>
  </mergeCells>
  <phoneticPr fontId="5"/>
  <hyperlinks>
    <hyperlink ref="E1" location="目次!C27" display="目次" xr:uid="{00000000-0004-0000-3C00-000000000000}"/>
  </hyperlink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D8"/>
  <sheetViews>
    <sheetView topLeftCell="A7" workbookViewId="0">
      <selection activeCell="J22" sqref="J22"/>
    </sheetView>
  </sheetViews>
  <sheetFormatPr defaultColWidth="8.75" defaultRowHeight="14.25"/>
  <cols>
    <col min="1" max="1" width="10.5" style="1" bestFit="1" customWidth="1"/>
    <col min="2" max="3" width="22.375" style="1" bestFit="1" customWidth="1"/>
    <col min="4" max="16384" width="8.75" style="1"/>
  </cols>
  <sheetData>
    <row r="1" spans="1:4" ht="18.75">
      <c r="A1" s="19" t="s">
        <v>3109</v>
      </c>
      <c r="B1" s="21" t="s">
        <v>3125</v>
      </c>
      <c r="C1" s="21" t="s">
        <v>3126</v>
      </c>
      <c r="D1" s="9" t="s">
        <v>652</v>
      </c>
    </row>
    <row r="2" spans="1:4" ht="18.75">
      <c r="A2" s="40">
        <v>31079</v>
      </c>
      <c r="B2" s="22">
        <v>138</v>
      </c>
      <c r="C2" s="22">
        <v>1063</v>
      </c>
    </row>
    <row r="3" spans="1:4" ht="18.75">
      <c r="A3" s="40">
        <v>32905</v>
      </c>
      <c r="B3" s="22">
        <v>118</v>
      </c>
      <c r="C3" s="22">
        <v>1228</v>
      </c>
    </row>
    <row r="4" spans="1:4" ht="18.75">
      <c r="A4" s="40">
        <v>34731</v>
      </c>
      <c r="B4" s="22">
        <v>114</v>
      </c>
      <c r="C4" s="22">
        <v>1026</v>
      </c>
    </row>
    <row r="5" spans="1:4" ht="18.75">
      <c r="A5" s="40">
        <v>36557</v>
      </c>
      <c r="B5" s="22">
        <v>102</v>
      </c>
      <c r="C5" s="22">
        <v>870</v>
      </c>
    </row>
    <row r="6" spans="1:4" ht="18.75">
      <c r="A6" s="40">
        <v>38384</v>
      </c>
      <c r="B6" s="22">
        <v>72</v>
      </c>
      <c r="C6" s="22">
        <v>956</v>
      </c>
    </row>
    <row r="7" spans="1:4" ht="18.75">
      <c r="A7" s="40">
        <v>40210</v>
      </c>
      <c r="B7" s="22">
        <v>62</v>
      </c>
      <c r="C7" s="22">
        <v>843</v>
      </c>
    </row>
    <row r="8" spans="1:4" ht="18.75">
      <c r="A8" s="40" t="s">
        <v>756</v>
      </c>
      <c r="B8" s="22">
        <v>606</v>
      </c>
      <c r="C8" s="22">
        <v>5986</v>
      </c>
    </row>
  </sheetData>
  <phoneticPr fontId="5"/>
  <hyperlinks>
    <hyperlink ref="D1" location="目次!C27" display="目次" xr:uid="{00000000-0004-0000-3D00-000000000000}"/>
  </hyperlinks>
  <pageMargins left="0.7" right="0.7" top="0.75" bottom="0.75" header="0.3" footer="0.3"/>
  <pageSetup paperSize="9" orientation="portrait"/>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F11"/>
  <sheetViews>
    <sheetView workbookViewId="0"/>
  </sheetViews>
  <sheetFormatPr defaultColWidth="10.375" defaultRowHeight="14.25"/>
  <cols>
    <col min="1" max="1" width="10.375" style="1"/>
    <col min="2" max="2" width="11.5" style="1" bestFit="1" customWidth="1"/>
    <col min="3" max="3" width="10.75" style="1" customWidth="1"/>
    <col min="4" max="5" width="10.375" style="1"/>
    <col min="6" max="6" width="15.25" style="1" customWidth="1"/>
    <col min="7" max="16384" width="10.375" style="1"/>
  </cols>
  <sheetData>
    <row r="1" spans="1:6">
      <c r="A1" s="1" t="s">
        <v>653</v>
      </c>
      <c r="E1" s="9" t="s">
        <v>652</v>
      </c>
    </row>
    <row r="2" spans="1:6">
      <c r="A2" s="1" t="s">
        <v>1882</v>
      </c>
    </row>
    <row r="3" spans="1:6">
      <c r="A3" s="1" t="s">
        <v>1956</v>
      </c>
    </row>
    <row r="4" spans="1:6">
      <c r="A4" s="1" t="s">
        <v>1888</v>
      </c>
    </row>
    <row r="5" spans="1:6" s="5" customFormat="1">
      <c r="A5" s="5" t="s">
        <v>1957</v>
      </c>
    </row>
    <row r="6" spans="1:6">
      <c r="A6" s="25"/>
      <c r="B6" s="237" t="s">
        <v>1958</v>
      </c>
      <c r="C6" s="238"/>
      <c r="D6" s="238"/>
      <c r="E6" s="238"/>
      <c r="F6" s="239"/>
    </row>
    <row r="7" spans="1:6">
      <c r="A7" s="25"/>
      <c r="B7" s="140"/>
      <c r="C7" s="30" t="s">
        <v>1959</v>
      </c>
      <c r="D7" s="37"/>
      <c r="E7" s="37"/>
      <c r="F7" s="38"/>
    </row>
    <row r="8" spans="1:6" ht="31.15" customHeight="1">
      <c r="A8" s="25" t="s">
        <v>303</v>
      </c>
      <c r="B8" s="25" t="s">
        <v>1051</v>
      </c>
      <c r="C8" s="25" t="s">
        <v>1962</v>
      </c>
      <c r="D8" s="25" t="s">
        <v>510</v>
      </c>
      <c r="E8" s="25" t="s">
        <v>628</v>
      </c>
      <c r="F8" s="11" t="s">
        <v>1963</v>
      </c>
    </row>
    <row r="9" spans="1:6">
      <c r="A9" s="7" t="s">
        <v>1184</v>
      </c>
      <c r="B9" s="7">
        <v>46</v>
      </c>
      <c r="C9" s="7">
        <v>32</v>
      </c>
      <c r="D9" s="7">
        <v>3</v>
      </c>
      <c r="E9" s="7">
        <v>14</v>
      </c>
      <c r="F9" s="7">
        <v>11</v>
      </c>
    </row>
    <row r="10" spans="1:6">
      <c r="A10" s="132" t="s">
        <v>884</v>
      </c>
      <c r="B10" s="132">
        <v>43</v>
      </c>
      <c r="C10" s="132">
        <v>33</v>
      </c>
      <c r="D10" s="132">
        <v>3</v>
      </c>
      <c r="E10" s="132">
        <v>9</v>
      </c>
      <c r="F10" s="132">
        <v>9</v>
      </c>
    </row>
    <row r="11" spans="1:6">
      <c r="A11" s="138"/>
      <c r="B11" s="139"/>
      <c r="C11" s="139"/>
      <c r="D11" s="139"/>
      <c r="E11" s="139"/>
      <c r="F11" s="139"/>
    </row>
  </sheetData>
  <autoFilter ref="A8:F10" xr:uid="{00000000-0009-0000-0000-00003E000000}"/>
  <mergeCells count="1">
    <mergeCell ref="B6:F6"/>
  </mergeCells>
  <phoneticPr fontId="5"/>
  <hyperlinks>
    <hyperlink ref="E1" location="目次!C27" display="目次" xr:uid="{00000000-0004-0000-3E00-000000000000}"/>
  </hyperlinks>
  <pageMargins left="0.7" right="0.7" top="0.75" bottom="0.75" header="0.3" footer="0.3"/>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F6"/>
  <sheetViews>
    <sheetView workbookViewId="0">
      <selection activeCell="I14" sqref="I14"/>
    </sheetView>
  </sheetViews>
  <sheetFormatPr defaultColWidth="10.375" defaultRowHeight="14.25"/>
  <cols>
    <col min="1" max="1" width="10.5" style="1" bestFit="1" customWidth="1"/>
    <col min="2" max="2" width="9.25" style="1" bestFit="1" customWidth="1"/>
    <col min="3" max="3" width="7.375" style="1" bestFit="1" customWidth="1"/>
    <col min="4" max="4" width="9.25" style="1" bestFit="1" customWidth="1"/>
    <col min="5" max="5" width="15.125" style="1" bestFit="1" customWidth="1"/>
    <col min="6" max="6" width="19" style="1" bestFit="1" customWidth="1"/>
    <col min="7" max="7" width="4.25" style="1" customWidth="1"/>
    <col min="8" max="8" width="16.75" style="1" customWidth="1"/>
    <col min="9" max="9" width="4.25" style="1" customWidth="1"/>
    <col min="10" max="10" width="17.25" style="1" customWidth="1"/>
    <col min="11" max="11" width="15.875" style="1" bestFit="1" customWidth="1"/>
    <col min="12" max="12" width="17.375" style="1" bestFit="1" customWidth="1"/>
    <col min="13" max="13" width="24.125" style="1" bestFit="1" customWidth="1"/>
    <col min="14" max="16384" width="10.375" style="1"/>
  </cols>
  <sheetData>
    <row r="1" spans="1:6">
      <c r="D1" s="9" t="s">
        <v>652</v>
      </c>
    </row>
    <row r="3" spans="1:6" ht="18.75">
      <c r="A3" s="19" t="s">
        <v>3109</v>
      </c>
      <c r="B3" s="21" t="s">
        <v>3127</v>
      </c>
      <c r="C3" s="21" t="s">
        <v>1023</v>
      </c>
      <c r="D3" s="21" t="s">
        <v>3128</v>
      </c>
      <c r="E3" s="21" t="s">
        <v>633</v>
      </c>
      <c r="F3" s="21" t="s">
        <v>3129</v>
      </c>
    </row>
    <row r="4" spans="1:6" ht="18.75">
      <c r="A4" s="40" t="s">
        <v>1197</v>
      </c>
      <c r="B4" s="22">
        <v>32</v>
      </c>
      <c r="C4" s="22">
        <v>3</v>
      </c>
      <c r="D4" s="22">
        <v>14</v>
      </c>
      <c r="E4" s="22">
        <v>11</v>
      </c>
      <c r="F4" s="22">
        <v>46</v>
      </c>
    </row>
    <row r="5" spans="1:6" ht="18.75">
      <c r="A5" s="40" t="s">
        <v>1201</v>
      </c>
      <c r="B5" s="22">
        <v>33</v>
      </c>
      <c r="C5" s="22">
        <v>3</v>
      </c>
      <c r="D5" s="22">
        <v>9</v>
      </c>
      <c r="E5" s="22">
        <v>9</v>
      </c>
      <c r="F5" s="22">
        <v>43</v>
      </c>
    </row>
    <row r="6" spans="1:6" ht="18.75">
      <c r="A6" s="40" t="s">
        <v>756</v>
      </c>
      <c r="B6" s="22">
        <v>65</v>
      </c>
      <c r="C6" s="22">
        <v>6</v>
      </c>
      <c r="D6" s="22">
        <v>23</v>
      </c>
      <c r="E6" s="22">
        <v>20</v>
      </c>
      <c r="F6" s="22">
        <v>89</v>
      </c>
    </row>
  </sheetData>
  <phoneticPr fontId="5"/>
  <hyperlinks>
    <hyperlink ref="D1" location="目次!C27" display="目次" xr:uid="{00000000-0004-0000-3F00-000000000000}"/>
  </hyperlinks>
  <pageMargins left="0.7" right="0.7" top="0.75" bottom="0.75" header="0.3" footer="0.3"/>
  <pageSetup paperSize="9" orientation="portrait"/>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N13"/>
  <sheetViews>
    <sheetView workbookViewId="0"/>
  </sheetViews>
  <sheetFormatPr defaultColWidth="8.75" defaultRowHeight="14.25"/>
  <cols>
    <col min="1" max="1" width="11.5" style="1" bestFit="1" customWidth="1"/>
    <col min="2" max="11" width="8.75" style="1"/>
    <col min="12" max="12" width="15.875" style="1" customWidth="1"/>
    <col min="13" max="13" width="12.75" style="1" customWidth="1"/>
    <col min="14" max="16384" width="8.75" style="1"/>
  </cols>
  <sheetData>
    <row r="1" spans="1:14" ht="18.75">
      <c r="A1" s="1" t="s">
        <v>85</v>
      </c>
      <c r="F1" s="9" t="s">
        <v>652</v>
      </c>
    </row>
    <row r="2" spans="1:14">
      <c r="A2" s="1" t="s">
        <v>1882</v>
      </c>
    </row>
    <row r="3" spans="1:14">
      <c r="A3" s="1" t="s">
        <v>1888</v>
      </c>
    </row>
    <row r="4" spans="1:14">
      <c r="A4" s="1" t="s">
        <v>738</v>
      </c>
    </row>
    <row r="5" spans="1:14">
      <c r="A5" s="7" t="s">
        <v>303</v>
      </c>
      <c r="B5" s="7" t="s">
        <v>384</v>
      </c>
      <c r="C5" s="7" t="s">
        <v>1967</v>
      </c>
      <c r="D5" s="7" t="s">
        <v>1604</v>
      </c>
      <c r="E5" s="7" t="s">
        <v>173</v>
      </c>
      <c r="F5" s="7" t="s">
        <v>973</v>
      </c>
      <c r="G5" s="7" t="s">
        <v>1834</v>
      </c>
      <c r="H5" s="7" t="s">
        <v>1968</v>
      </c>
      <c r="I5" s="7" t="s">
        <v>1259</v>
      </c>
      <c r="J5" s="7" t="s">
        <v>1288</v>
      </c>
      <c r="K5" s="7" t="s">
        <v>1399</v>
      </c>
      <c r="L5" s="7" t="s">
        <v>1969</v>
      </c>
      <c r="M5" s="7" t="s">
        <v>1605</v>
      </c>
      <c r="N5" s="7" t="s">
        <v>50</v>
      </c>
    </row>
    <row r="6" spans="1:14">
      <c r="A6" s="27">
        <v>31079</v>
      </c>
      <c r="B6" s="7">
        <v>26295</v>
      </c>
      <c r="C6" s="7">
        <v>11652</v>
      </c>
      <c r="D6" s="7">
        <v>236</v>
      </c>
      <c r="E6" s="7">
        <v>113</v>
      </c>
      <c r="F6" s="7">
        <v>1689</v>
      </c>
      <c r="G6" s="7">
        <v>484</v>
      </c>
      <c r="H6" s="7">
        <v>4</v>
      </c>
      <c r="I6" s="7">
        <v>9295</v>
      </c>
      <c r="J6" s="7">
        <v>742</v>
      </c>
      <c r="K6" s="7" t="s">
        <v>99</v>
      </c>
      <c r="L6" s="7">
        <v>30</v>
      </c>
      <c r="M6" s="7">
        <v>2038</v>
      </c>
      <c r="N6" s="7">
        <v>12</v>
      </c>
    </row>
    <row r="7" spans="1:14">
      <c r="A7" s="27">
        <v>32905</v>
      </c>
      <c r="B7" s="7">
        <v>18782</v>
      </c>
      <c r="C7" s="7">
        <v>7811</v>
      </c>
      <c r="D7" s="7">
        <v>196</v>
      </c>
      <c r="E7" s="7">
        <v>49</v>
      </c>
      <c r="F7" s="7">
        <v>929</v>
      </c>
      <c r="G7" s="7">
        <v>172</v>
      </c>
      <c r="H7" s="7">
        <v>10</v>
      </c>
      <c r="I7" s="7">
        <v>7637</v>
      </c>
      <c r="J7" s="7">
        <v>407</v>
      </c>
      <c r="K7" s="7" t="s">
        <v>99</v>
      </c>
      <c r="L7" s="7">
        <v>150</v>
      </c>
      <c r="M7" s="7">
        <v>1386</v>
      </c>
      <c r="N7" s="7">
        <v>35</v>
      </c>
    </row>
    <row r="8" spans="1:14">
      <c r="A8" s="27">
        <v>34731</v>
      </c>
      <c r="B8" s="7">
        <v>16034</v>
      </c>
      <c r="C8" s="7">
        <v>6220</v>
      </c>
      <c r="D8" s="7">
        <v>147</v>
      </c>
      <c r="E8" s="7">
        <v>5</v>
      </c>
      <c r="F8" s="7">
        <v>878</v>
      </c>
      <c r="G8" s="7">
        <v>248</v>
      </c>
      <c r="H8" s="7">
        <v>10</v>
      </c>
      <c r="I8" s="7">
        <v>6846</v>
      </c>
      <c r="J8" s="7">
        <v>735</v>
      </c>
      <c r="K8" s="7" t="s">
        <v>99</v>
      </c>
      <c r="L8" s="7">
        <v>29</v>
      </c>
      <c r="M8" s="7">
        <v>916</v>
      </c>
      <c r="N8" s="7">
        <v>0</v>
      </c>
    </row>
    <row r="9" spans="1:14">
      <c r="A9" s="27">
        <v>36557</v>
      </c>
      <c r="B9" s="7">
        <v>9933</v>
      </c>
      <c r="C9" s="7">
        <v>3581</v>
      </c>
      <c r="D9" s="7">
        <v>139</v>
      </c>
      <c r="E9" s="7">
        <v>33</v>
      </c>
      <c r="F9" s="7">
        <v>535</v>
      </c>
      <c r="G9" s="7">
        <v>189</v>
      </c>
      <c r="H9" s="7">
        <v>2</v>
      </c>
      <c r="I9" s="7">
        <v>4899</v>
      </c>
      <c r="J9" s="7">
        <v>545</v>
      </c>
      <c r="K9" s="7" t="s">
        <v>99</v>
      </c>
      <c r="L9" s="7">
        <v>54</v>
      </c>
      <c r="M9" s="7">
        <v>0</v>
      </c>
      <c r="N9" s="7">
        <v>10</v>
      </c>
    </row>
    <row r="10" spans="1:14">
      <c r="A10" s="27">
        <v>38384</v>
      </c>
      <c r="B10" s="7">
        <v>9104</v>
      </c>
      <c r="C10" s="7">
        <v>2557</v>
      </c>
      <c r="D10" s="80" t="s">
        <v>285</v>
      </c>
      <c r="E10" s="48">
        <v>30</v>
      </c>
      <c r="F10" s="7">
        <v>433</v>
      </c>
      <c r="G10" s="7">
        <v>95</v>
      </c>
      <c r="H10" s="7">
        <v>0</v>
      </c>
      <c r="I10" s="7">
        <v>4432</v>
      </c>
      <c r="J10" s="7">
        <v>1338</v>
      </c>
      <c r="K10" s="7" t="s">
        <v>99</v>
      </c>
      <c r="L10" s="7">
        <v>0</v>
      </c>
      <c r="M10" s="7">
        <v>0</v>
      </c>
      <c r="N10" s="80" t="s">
        <v>285</v>
      </c>
    </row>
    <row r="11" spans="1:14">
      <c r="A11" s="27">
        <v>40210</v>
      </c>
      <c r="B11" s="80" t="s">
        <v>285</v>
      </c>
      <c r="C11" s="7">
        <v>3518</v>
      </c>
      <c r="D11" s="80" t="s">
        <v>285</v>
      </c>
      <c r="E11" s="80" t="s">
        <v>285</v>
      </c>
      <c r="F11" s="7">
        <v>341</v>
      </c>
      <c r="G11" s="7">
        <v>92</v>
      </c>
      <c r="H11" s="7">
        <v>41</v>
      </c>
      <c r="I11" s="7">
        <v>4022</v>
      </c>
      <c r="J11" s="7">
        <v>1248</v>
      </c>
      <c r="K11" s="7" t="s">
        <v>99</v>
      </c>
      <c r="L11" s="7">
        <v>0</v>
      </c>
      <c r="M11" s="7">
        <v>0</v>
      </c>
      <c r="N11" s="80" t="s">
        <v>285</v>
      </c>
    </row>
    <row r="12" spans="1:14">
      <c r="A12" s="27">
        <v>42036</v>
      </c>
      <c r="B12" s="80" t="s">
        <v>285</v>
      </c>
      <c r="C12" s="7">
        <v>2824</v>
      </c>
      <c r="D12" s="80" t="s">
        <v>285</v>
      </c>
      <c r="E12" s="80" t="s">
        <v>285</v>
      </c>
      <c r="F12" s="7">
        <v>272</v>
      </c>
      <c r="G12" s="80" t="s">
        <v>285</v>
      </c>
      <c r="H12" s="80" t="s">
        <v>285</v>
      </c>
      <c r="I12" s="80" t="s">
        <v>285</v>
      </c>
      <c r="J12" s="7">
        <v>1500</v>
      </c>
      <c r="K12" s="7" t="s">
        <v>99</v>
      </c>
      <c r="L12" s="7" t="s">
        <v>99</v>
      </c>
      <c r="M12" s="7" t="s">
        <v>99</v>
      </c>
      <c r="N12" s="7">
        <v>171</v>
      </c>
    </row>
    <row r="13" spans="1:14">
      <c r="A13" s="27">
        <v>43862</v>
      </c>
      <c r="B13" s="7">
        <v>8105</v>
      </c>
      <c r="C13" s="80" t="s">
        <v>285</v>
      </c>
      <c r="D13" s="80" t="s">
        <v>285</v>
      </c>
      <c r="E13" s="7" t="s">
        <v>99</v>
      </c>
      <c r="F13" s="80" t="s">
        <v>285</v>
      </c>
      <c r="G13" s="7">
        <v>68</v>
      </c>
      <c r="H13" s="7">
        <v>7</v>
      </c>
      <c r="I13" s="80" t="s">
        <v>285</v>
      </c>
      <c r="J13" s="7">
        <v>832</v>
      </c>
      <c r="K13" s="7">
        <v>897</v>
      </c>
      <c r="L13" s="7" t="s">
        <v>99</v>
      </c>
      <c r="M13" s="7" t="s">
        <v>99</v>
      </c>
      <c r="N13" s="7">
        <v>310</v>
      </c>
    </row>
  </sheetData>
  <autoFilter ref="A5:N12" xr:uid="{00000000-0009-0000-0000-000040000000}"/>
  <phoneticPr fontId="5"/>
  <hyperlinks>
    <hyperlink ref="F1" location="目次!C27" display="目次" xr:uid="{00000000-0004-0000-4000-000000000000}"/>
  </hyperlinks>
  <pageMargins left="0.7" right="0.7" top="0.75" bottom="0.75" header="0.3" footer="0.3"/>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E10"/>
  <sheetViews>
    <sheetView topLeftCell="A7" workbookViewId="0">
      <selection activeCell="G11" sqref="G11"/>
    </sheetView>
  </sheetViews>
  <sheetFormatPr defaultColWidth="8.75" defaultRowHeight="14.25"/>
  <cols>
    <col min="1" max="1" width="10.5" style="1" bestFit="1" customWidth="1"/>
    <col min="2" max="2" width="7.375" style="1" bestFit="1" customWidth="1"/>
    <col min="3" max="3" width="6.5" style="1" bestFit="1" customWidth="1"/>
    <col min="4" max="4" width="7.375" style="1" bestFit="1" customWidth="1"/>
    <col min="5" max="16384" width="8.75" style="1"/>
  </cols>
  <sheetData>
    <row r="1" spans="1:5" ht="18.75">
      <c r="A1" s="19" t="s">
        <v>3109</v>
      </c>
      <c r="B1" s="21" t="s">
        <v>3130</v>
      </c>
      <c r="C1" s="21" t="s">
        <v>3131</v>
      </c>
      <c r="D1" s="21" t="s">
        <v>3132</v>
      </c>
      <c r="E1" s="9" t="s">
        <v>652</v>
      </c>
    </row>
    <row r="2" spans="1:5" ht="18.75">
      <c r="A2" s="40">
        <v>31079</v>
      </c>
      <c r="B2" s="22">
        <v>26295</v>
      </c>
      <c r="C2" s="22">
        <v>11652</v>
      </c>
      <c r="D2" s="22">
        <v>9295</v>
      </c>
    </row>
    <row r="3" spans="1:5" ht="18.75">
      <c r="A3" s="40">
        <v>32905</v>
      </c>
      <c r="B3" s="22">
        <v>18782</v>
      </c>
      <c r="C3" s="22">
        <v>7811</v>
      </c>
      <c r="D3" s="22">
        <v>7637</v>
      </c>
    </row>
    <row r="4" spans="1:5" ht="18.75">
      <c r="A4" s="40">
        <v>34731</v>
      </c>
      <c r="B4" s="22">
        <v>16034</v>
      </c>
      <c r="C4" s="22">
        <v>6220</v>
      </c>
      <c r="D4" s="22">
        <v>6846</v>
      </c>
    </row>
    <row r="5" spans="1:5" ht="18.75">
      <c r="A5" s="40">
        <v>36557</v>
      </c>
      <c r="B5" s="22">
        <v>9933</v>
      </c>
      <c r="C5" s="22">
        <v>3581</v>
      </c>
      <c r="D5" s="22">
        <v>4899</v>
      </c>
    </row>
    <row r="6" spans="1:5" ht="18.75">
      <c r="A6" s="40">
        <v>38384</v>
      </c>
      <c r="B6" s="22">
        <v>9104</v>
      </c>
      <c r="C6" s="22">
        <v>2557</v>
      </c>
      <c r="D6" s="22">
        <v>4432</v>
      </c>
    </row>
    <row r="7" spans="1:5" ht="18.75">
      <c r="A7" s="40">
        <v>40210</v>
      </c>
      <c r="B7" s="22">
        <v>0</v>
      </c>
      <c r="C7" s="22">
        <v>3518</v>
      </c>
      <c r="D7" s="22">
        <v>4022</v>
      </c>
    </row>
    <row r="8" spans="1:5" ht="18.75">
      <c r="A8" s="40">
        <v>42036</v>
      </c>
      <c r="B8" s="22">
        <v>0</v>
      </c>
      <c r="C8" s="22">
        <v>2824</v>
      </c>
      <c r="D8" s="22">
        <v>0</v>
      </c>
    </row>
    <row r="9" spans="1:5" ht="18.75">
      <c r="A9" s="40">
        <v>43862</v>
      </c>
      <c r="B9" s="22">
        <v>8105</v>
      </c>
      <c r="C9" s="22">
        <v>0</v>
      </c>
      <c r="D9" s="22">
        <v>0</v>
      </c>
    </row>
    <row r="10" spans="1:5" ht="18.75">
      <c r="A10" s="40" t="s">
        <v>756</v>
      </c>
      <c r="B10" s="22">
        <v>88253</v>
      </c>
      <c r="C10" s="22">
        <v>38163</v>
      </c>
      <c r="D10" s="22">
        <v>37131</v>
      </c>
    </row>
  </sheetData>
  <phoneticPr fontId="5"/>
  <hyperlinks>
    <hyperlink ref="E1" location="目次!C27" display="目次" xr:uid="{00000000-0004-0000-4100-000000000000}"/>
  </hyperlinks>
  <pageMargins left="0.7" right="0.7" top="0.75" bottom="0.75" header="0.3" footer="0.3"/>
  <pageSetup paperSize="9" orientation="portrait"/>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R60"/>
  <sheetViews>
    <sheetView workbookViewId="0">
      <pane ySplit="5" topLeftCell="A48" activePane="bottomLeft" state="frozen"/>
      <selection pane="bottomLeft"/>
    </sheetView>
  </sheetViews>
  <sheetFormatPr defaultColWidth="8.75" defaultRowHeight="14.25"/>
  <cols>
    <col min="1" max="1" width="11.5" style="1" bestFit="1" customWidth="1"/>
    <col min="2" max="2" width="12.5" style="1" bestFit="1" customWidth="1"/>
    <col min="3" max="11" width="8.75" style="1"/>
    <col min="12" max="12" width="14.75" style="1" customWidth="1"/>
    <col min="13" max="16384" width="8.75" style="1"/>
  </cols>
  <sheetData>
    <row r="1" spans="1:18">
      <c r="A1" s="1" t="s">
        <v>1112</v>
      </c>
      <c r="E1" s="9" t="s">
        <v>652</v>
      </c>
    </row>
    <row r="2" spans="1:18">
      <c r="A2" s="1" t="s">
        <v>1882</v>
      </c>
    </row>
    <row r="3" spans="1:18">
      <c r="A3" s="1" t="s">
        <v>1888</v>
      </c>
    </row>
    <row r="4" spans="1:18">
      <c r="A4" s="1" t="s">
        <v>1903</v>
      </c>
    </row>
    <row r="5" spans="1:18">
      <c r="A5" s="7" t="s">
        <v>303</v>
      </c>
      <c r="B5" s="7" t="s">
        <v>1890</v>
      </c>
      <c r="C5" s="7" t="s">
        <v>279</v>
      </c>
      <c r="D5" s="7" t="s">
        <v>646</v>
      </c>
      <c r="E5" s="141" t="s">
        <v>1971</v>
      </c>
      <c r="F5" s="141" t="s">
        <v>1974</v>
      </c>
      <c r="G5" s="141" t="s">
        <v>639</v>
      </c>
      <c r="H5" s="141" t="s">
        <v>1313</v>
      </c>
      <c r="I5" s="141" t="s">
        <v>11</v>
      </c>
      <c r="J5" s="141" t="s">
        <v>1960</v>
      </c>
      <c r="K5" s="141" t="s">
        <v>1975</v>
      </c>
      <c r="L5" s="141" t="s">
        <v>50</v>
      </c>
      <c r="M5" s="141" t="s">
        <v>1976</v>
      </c>
      <c r="N5" s="141" t="s">
        <v>1659</v>
      </c>
      <c r="O5" s="141" t="s">
        <v>1172</v>
      </c>
      <c r="P5" s="141" t="s">
        <v>1979</v>
      </c>
      <c r="Q5" s="7" t="s">
        <v>556</v>
      </c>
      <c r="R5" s="7" t="s">
        <v>1982</v>
      </c>
    </row>
    <row r="6" spans="1:18">
      <c r="A6" s="27">
        <v>36557</v>
      </c>
      <c r="B6" s="7" t="s">
        <v>389</v>
      </c>
      <c r="C6" s="7">
        <v>221</v>
      </c>
      <c r="D6" s="7">
        <v>0</v>
      </c>
      <c r="E6" s="7">
        <v>32</v>
      </c>
      <c r="F6" s="7">
        <v>1</v>
      </c>
      <c r="G6" s="7">
        <v>5</v>
      </c>
      <c r="H6" s="7">
        <v>77</v>
      </c>
      <c r="I6" s="7">
        <v>16</v>
      </c>
      <c r="J6" s="7">
        <v>15</v>
      </c>
      <c r="K6" s="7">
        <v>63</v>
      </c>
      <c r="L6" s="7">
        <v>0</v>
      </c>
      <c r="M6" s="7">
        <v>5</v>
      </c>
      <c r="N6" s="7">
        <v>2</v>
      </c>
      <c r="O6" s="7">
        <v>0</v>
      </c>
      <c r="P6" s="7">
        <v>5</v>
      </c>
      <c r="Q6" s="80" t="s">
        <v>99</v>
      </c>
      <c r="R6" s="80" t="s">
        <v>99</v>
      </c>
    </row>
    <row r="7" spans="1:18">
      <c r="A7" s="27">
        <v>36557</v>
      </c>
      <c r="B7" s="7" t="s">
        <v>1537</v>
      </c>
      <c r="C7" s="7">
        <v>36</v>
      </c>
      <c r="D7" s="7">
        <v>0</v>
      </c>
      <c r="E7" s="7">
        <v>3</v>
      </c>
      <c r="F7" s="7">
        <v>0</v>
      </c>
      <c r="G7" s="7">
        <v>1</v>
      </c>
      <c r="H7" s="7">
        <v>27</v>
      </c>
      <c r="I7" s="7">
        <v>1</v>
      </c>
      <c r="J7" s="7">
        <v>0</v>
      </c>
      <c r="K7" s="7">
        <v>2</v>
      </c>
      <c r="L7" s="7">
        <v>0</v>
      </c>
      <c r="M7" s="7">
        <v>1</v>
      </c>
      <c r="N7" s="7">
        <v>1</v>
      </c>
      <c r="O7" s="7">
        <v>0</v>
      </c>
      <c r="P7" s="7">
        <v>0</v>
      </c>
      <c r="Q7" s="80" t="s">
        <v>99</v>
      </c>
      <c r="R7" s="80" t="s">
        <v>99</v>
      </c>
    </row>
    <row r="8" spans="1:18">
      <c r="A8" s="27">
        <v>36557</v>
      </c>
      <c r="B8" s="7" t="s">
        <v>966</v>
      </c>
      <c r="C8" s="7">
        <v>24</v>
      </c>
      <c r="D8" s="7">
        <v>0</v>
      </c>
      <c r="E8" s="7">
        <v>6</v>
      </c>
      <c r="F8" s="7">
        <v>0</v>
      </c>
      <c r="G8" s="7">
        <v>0</v>
      </c>
      <c r="H8" s="7">
        <v>12</v>
      </c>
      <c r="I8" s="7">
        <v>0</v>
      </c>
      <c r="J8" s="7">
        <v>0</v>
      </c>
      <c r="K8" s="7">
        <v>4</v>
      </c>
      <c r="L8" s="7">
        <v>0</v>
      </c>
      <c r="M8" s="7">
        <v>1</v>
      </c>
      <c r="N8" s="7">
        <v>0</v>
      </c>
      <c r="O8" s="7">
        <v>0</v>
      </c>
      <c r="P8" s="7">
        <v>1</v>
      </c>
      <c r="Q8" s="80" t="s">
        <v>99</v>
      </c>
      <c r="R8" s="80" t="s">
        <v>99</v>
      </c>
    </row>
    <row r="9" spans="1:18">
      <c r="A9" s="27">
        <v>36557</v>
      </c>
      <c r="B9" s="7" t="s">
        <v>1548</v>
      </c>
      <c r="C9" s="7">
        <v>1</v>
      </c>
      <c r="D9" s="7">
        <v>0</v>
      </c>
      <c r="E9" s="7">
        <v>0</v>
      </c>
      <c r="F9" s="7">
        <v>0</v>
      </c>
      <c r="G9" s="7">
        <v>0</v>
      </c>
      <c r="H9" s="7">
        <v>0</v>
      </c>
      <c r="I9" s="7">
        <v>0</v>
      </c>
      <c r="J9" s="7">
        <v>0</v>
      </c>
      <c r="K9" s="7">
        <v>1</v>
      </c>
      <c r="L9" s="7">
        <v>0</v>
      </c>
      <c r="M9" s="7">
        <v>0</v>
      </c>
      <c r="N9" s="7">
        <v>0</v>
      </c>
      <c r="O9" s="7">
        <v>0</v>
      </c>
      <c r="P9" s="7">
        <v>0</v>
      </c>
      <c r="Q9" s="80" t="s">
        <v>99</v>
      </c>
      <c r="R9" s="80" t="s">
        <v>99</v>
      </c>
    </row>
    <row r="10" spans="1:18">
      <c r="A10" s="27">
        <v>36557</v>
      </c>
      <c r="B10" s="7" t="s">
        <v>1551</v>
      </c>
      <c r="C10" s="7">
        <v>8</v>
      </c>
      <c r="D10" s="7">
        <v>0</v>
      </c>
      <c r="E10" s="7">
        <v>0</v>
      </c>
      <c r="F10" s="7">
        <v>0</v>
      </c>
      <c r="G10" s="7">
        <v>0</v>
      </c>
      <c r="H10" s="7">
        <v>7</v>
      </c>
      <c r="I10" s="7">
        <v>0</v>
      </c>
      <c r="J10" s="7">
        <v>0</v>
      </c>
      <c r="K10" s="7">
        <v>1</v>
      </c>
      <c r="L10" s="7">
        <v>0</v>
      </c>
      <c r="M10" s="7">
        <v>0</v>
      </c>
      <c r="N10" s="7">
        <v>0</v>
      </c>
      <c r="O10" s="7">
        <v>0</v>
      </c>
      <c r="P10" s="7">
        <v>0</v>
      </c>
      <c r="Q10" s="80" t="s">
        <v>99</v>
      </c>
      <c r="R10" s="80" t="s">
        <v>99</v>
      </c>
    </row>
    <row r="11" spans="1:18">
      <c r="A11" s="27">
        <v>36557</v>
      </c>
      <c r="B11" s="7" t="s">
        <v>1553</v>
      </c>
      <c r="C11" s="7">
        <v>12</v>
      </c>
      <c r="D11" s="7">
        <v>0</v>
      </c>
      <c r="E11" s="7">
        <v>6</v>
      </c>
      <c r="F11" s="7">
        <v>0</v>
      </c>
      <c r="G11" s="7">
        <v>0</v>
      </c>
      <c r="H11" s="7">
        <v>3</v>
      </c>
      <c r="I11" s="7">
        <v>0</v>
      </c>
      <c r="J11" s="7">
        <v>0</v>
      </c>
      <c r="K11" s="7">
        <v>3</v>
      </c>
      <c r="L11" s="7">
        <v>0</v>
      </c>
      <c r="M11" s="7">
        <v>0</v>
      </c>
      <c r="N11" s="7">
        <v>0</v>
      </c>
      <c r="O11" s="7">
        <v>0</v>
      </c>
      <c r="P11" s="7">
        <v>0</v>
      </c>
      <c r="Q11" s="80" t="s">
        <v>99</v>
      </c>
      <c r="R11" s="80" t="s">
        <v>99</v>
      </c>
    </row>
    <row r="12" spans="1:18">
      <c r="A12" s="27">
        <v>36557</v>
      </c>
      <c r="B12" s="7" t="s">
        <v>411</v>
      </c>
      <c r="C12" s="7">
        <v>8</v>
      </c>
      <c r="D12" s="7">
        <v>0</v>
      </c>
      <c r="E12" s="7">
        <v>3</v>
      </c>
      <c r="F12" s="7">
        <v>0</v>
      </c>
      <c r="G12" s="7">
        <v>1</v>
      </c>
      <c r="H12" s="7">
        <v>3</v>
      </c>
      <c r="I12" s="7">
        <v>1</v>
      </c>
      <c r="J12" s="7">
        <v>0</v>
      </c>
      <c r="K12" s="7">
        <v>0</v>
      </c>
      <c r="L12" s="7">
        <v>0</v>
      </c>
      <c r="M12" s="7">
        <v>0</v>
      </c>
      <c r="N12" s="7">
        <v>0</v>
      </c>
      <c r="O12" s="7">
        <v>0</v>
      </c>
      <c r="P12" s="7">
        <v>0</v>
      </c>
      <c r="Q12" s="80" t="s">
        <v>99</v>
      </c>
      <c r="R12" s="80" t="s">
        <v>99</v>
      </c>
    </row>
    <row r="13" spans="1:18">
      <c r="A13" s="27">
        <v>36557</v>
      </c>
      <c r="B13" s="7" t="s">
        <v>1536</v>
      </c>
      <c r="C13" s="7">
        <v>9</v>
      </c>
      <c r="D13" s="7">
        <v>0</v>
      </c>
      <c r="E13" s="7">
        <v>1</v>
      </c>
      <c r="F13" s="7">
        <v>0</v>
      </c>
      <c r="G13" s="7">
        <v>0</v>
      </c>
      <c r="H13" s="7">
        <v>5</v>
      </c>
      <c r="I13" s="7">
        <v>0</v>
      </c>
      <c r="J13" s="7">
        <v>1</v>
      </c>
      <c r="K13" s="7">
        <v>0</v>
      </c>
      <c r="L13" s="7">
        <v>0</v>
      </c>
      <c r="M13" s="7">
        <v>1</v>
      </c>
      <c r="N13" s="7">
        <v>1</v>
      </c>
      <c r="O13" s="7">
        <v>0</v>
      </c>
      <c r="P13" s="7">
        <v>0</v>
      </c>
      <c r="Q13" s="80" t="s">
        <v>99</v>
      </c>
      <c r="R13" s="80" t="s">
        <v>99</v>
      </c>
    </row>
    <row r="14" spans="1:18">
      <c r="A14" s="27">
        <v>36557</v>
      </c>
      <c r="B14" s="7" t="s">
        <v>80</v>
      </c>
      <c r="C14" s="7">
        <v>17</v>
      </c>
      <c r="D14" s="7">
        <v>0</v>
      </c>
      <c r="E14" s="7">
        <v>3</v>
      </c>
      <c r="F14" s="7">
        <v>0</v>
      </c>
      <c r="G14" s="7">
        <v>2</v>
      </c>
      <c r="H14" s="7">
        <v>5</v>
      </c>
      <c r="I14" s="7">
        <v>2</v>
      </c>
      <c r="J14" s="7">
        <v>1</v>
      </c>
      <c r="K14" s="7">
        <v>3</v>
      </c>
      <c r="L14" s="7">
        <v>0</v>
      </c>
      <c r="M14" s="7">
        <v>1</v>
      </c>
      <c r="N14" s="7">
        <v>0</v>
      </c>
      <c r="O14" s="7">
        <v>0</v>
      </c>
      <c r="P14" s="7">
        <v>0</v>
      </c>
      <c r="Q14" s="80" t="s">
        <v>99</v>
      </c>
      <c r="R14" s="80" t="s">
        <v>99</v>
      </c>
    </row>
    <row r="15" spans="1:18">
      <c r="A15" s="27">
        <v>36557</v>
      </c>
      <c r="B15" s="7" t="s">
        <v>24</v>
      </c>
      <c r="C15" s="7">
        <v>70</v>
      </c>
      <c r="D15" s="7">
        <v>0</v>
      </c>
      <c r="E15" s="7">
        <v>2</v>
      </c>
      <c r="F15" s="7">
        <v>1</v>
      </c>
      <c r="G15" s="7">
        <v>1</v>
      </c>
      <c r="H15" s="7">
        <v>8</v>
      </c>
      <c r="I15" s="7">
        <v>6</v>
      </c>
      <c r="J15" s="7">
        <v>11</v>
      </c>
      <c r="K15" s="7">
        <v>36</v>
      </c>
      <c r="L15" s="7">
        <v>0</v>
      </c>
      <c r="M15" s="7">
        <v>1</v>
      </c>
      <c r="N15" s="7">
        <v>0</v>
      </c>
      <c r="O15" s="7">
        <v>0</v>
      </c>
      <c r="P15" s="7">
        <v>4</v>
      </c>
      <c r="Q15" s="80" t="s">
        <v>99</v>
      </c>
      <c r="R15" s="80" t="s">
        <v>99</v>
      </c>
    </row>
    <row r="16" spans="1:18">
      <c r="A16" s="27">
        <v>36557</v>
      </c>
      <c r="B16" s="7" t="s">
        <v>1633</v>
      </c>
      <c r="C16" s="7">
        <v>36</v>
      </c>
      <c r="D16" s="7">
        <v>0</v>
      </c>
      <c r="E16" s="7">
        <v>8</v>
      </c>
      <c r="F16" s="7">
        <v>0</v>
      </c>
      <c r="G16" s="7">
        <v>0</v>
      </c>
      <c r="H16" s="7">
        <v>7</v>
      </c>
      <c r="I16" s="7">
        <v>6</v>
      </c>
      <c r="J16" s="7">
        <v>2</v>
      </c>
      <c r="K16" s="7">
        <v>13</v>
      </c>
      <c r="L16" s="7">
        <v>0</v>
      </c>
      <c r="M16" s="7">
        <v>0</v>
      </c>
      <c r="N16" s="7">
        <v>0</v>
      </c>
      <c r="O16" s="7">
        <v>0</v>
      </c>
      <c r="P16" s="7">
        <v>0</v>
      </c>
      <c r="Q16" s="80" t="s">
        <v>99</v>
      </c>
      <c r="R16" s="80" t="s">
        <v>99</v>
      </c>
    </row>
    <row r="17" spans="1:18">
      <c r="A17" s="27">
        <v>38384</v>
      </c>
      <c r="B17" s="7" t="s">
        <v>389</v>
      </c>
      <c r="C17" s="7">
        <v>181</v>
      </c>
      <c r="D17" s="7">
        <v>0</v>
      </c>
      <c r="E17" s="7">
        <v>21</v>
      </c>
      <c r="F17" s="7">
        <v>0</v>
      </c>
      <c r="G17" s="7">
        <v>3</v>
      </c>
      <c r="H17" s="7">
        <v>66</v>
      </c>
      <c r="I17" s="7">
        <v>13</v>
      </c>
      <c r="J17" s="7">
        <v>14</v>
      </c>
      <c r="K17" s="7">
        <v>52</v>
      </c>
      <c r="L17" s="7">
        <v>1</v>
      </c>
      <c r="M17" s="7">
        <v>3</v>
      </c>
      <c r="N17" s="7">
        <v>3</v>
      </c>
      <c r="O17" s="7">
        <v>0</v>
      </c>
      <c r="P17" s="7">
        <v>5</v>
      </c>
      <c r="Q17" s="80" t="s">
        <v>99</v>
      </c>
      <c r="R17" s="80" t="s">
        <v>99</v>
      </c>
    </row>
    <row r="18" spans="1:18">
      <c r="A18" s="27">
        <v>38384</v>
      </c>
      <c r="B18" s="7" t="s">
        <v>1537</v>
      </c>
      <c r="C18" s="7">
        <v>25</v>
      </c>
      <c r="D18" s="7">
        <v>0</v>
      </c>
      <c r="E18" s="7">
        <v>0</v>
      </c>
      <c r="F18" s="7">
        <v>0</v>
      </c>
      <c r="G18" s="7">
        <v>0</v>
      </c>
      <c r="H18" s="7">
        <v>21</v>
      </c>
      <c r="I18" s="7">
        <v>0</v>
      </c>
      <c r="J18" s="7">
        <v>0</v>
      </c>
      <c r="K18" s="7">
        <v>3</v>
      </c>
      <c r="L18" s="7">
        <v>0</v>
      </c>
      <c r="M18" s="7">
        <v>0</v>
      </c>
      <c r="N18" s="7">
        <v>1</v>
      </c>
      <c r="O18" s="7">
        <v>0</v>
      </c>
      <c r="P18" s="7">
        <v>0</v>
      </c>
      <c r="Q18" s="80" t="s">
        <v>99</v>
      </c>
      <c r="R18" s="80" t="s">
        <v>99</v>
      </c>
    </row>
    <row r="19" spans="1:18">
      <c r="A19" s="27">
        <v>38384</v>
      </c>
      <c r="B19" s="7" t="s">
        <v>966</v>
      </c>
      <c r="C19" s="7">
        <v>17</v>
      </c>
      <c r="D19" s="7">
        <v>0</v>
      </c>
      <c r="E19" s="7">
        <v>5</v>
      </c>
      <c r="F19" s="7">
        <v>0</v>
      </c>
      <c r="G19" s="7">
        <v>1</v>
      </c>
      <c r="H19" s="7">
        <v>6</v>
      </c>
      <c r="I19" s="7">
        <v>0</v>
      </c>
      <c r="J19" s="7">
        <v>0</v>
      </c>
      <c r="K19" s="7">
        <v>3</v>
      </c>
      <c r="L19" s="7">
        <v>0</v>
      </c>
      <c r="M19" s="7">
        <v>1</v>
      </c>
      <c r="N19" s="7">
        <v>0</v>
      </c>
      <c r="O19" s="7">
        <v>0</v>
      </c>
      <c r="P19" s="7">
        <v>1</v>
      </c>
      <c r="Q19" s="80" t="s">
        <v>99</v>
      </c>
      <c r="R19" s="80" t="s">
        <v>99</v>
      </c>
    </row>
    <row r="20" spans="1:18">
      <c r="A20" s="27">
        <v>38384</v>
      </c>
      <c r="B20" s="7" t="s">
        <v>1548</v>
      </c>
      <c r="C20" s="7">
        <v>0</v>
      </c>
      <c r="D20" s="7">
        <v>0</v>
      </c>
      <c r="E20" s="7">
        <v>0</v>
      </c>
      <c r="F20" s="7">
        <v>0</v>
      </c>
      <c r="G20" s="7">
        <v>0</v>
      </c>
      <c r="H20" s="7">
        <v>0</v>
      </c>
      <c r="I20" s="7">
        <v>0</v>
      </c>
      <c r="J20" s="7">
        <v>0</v>
      </c>
      <c r="K20" s="7">
        <v>0</v>
      </c>
      <c r="L20" s="7">
        <v>0</v>
      </c>
      <c r="M20" s="7">
        <v>0</v>
      </c>
      <c r="N20" s="7">
        <v>0</v>
      </c>
      <c r="O20" s="7">
        <v>0</v>
      </c>
      <c r="P20" s="7">
        <v>0</v>
      </c>
      <c r="Q20" s="80" t="s">
        <v>99</v>
      </c>
      <c r="R20" s="80" t="s">
        <v>99</v>
      </c>
    </row>
    <row r="21" spans="1:18">
      <c r="A21" s="27">
        <v>38384</v>
      </c>
      <c r="B21" s="7" t="s">
        <v>1551</v>
      </c>
      <c r="C21" s="7">
        <v>7</v>
      </c>
      <c r="D21" s="7">
        <v>0</v>
      </c>
      <c r="E21" s="7">
        <v>0</v>
      </c>
      <c r="F21" s="7">
        <v>0</v>
      </c>
      <c r="G21" s="7">
        <v>0</v>
      </c>
      <c r="H21" s="7">
        <v>6</v>
      </c>
      <c r="I21" s="7">
        <v>1</v>
      </c>
      <c r="J21" s="7">
        <v>0</v>
      </c>
      <c r="K21" s="7">
        <v>0</v>
      </c>
      <c r="L21" s="7">
        <v>0</v>
      </c>
      <c r="M21" s="7">
        <v>0</v>
      </c>
      <c r="N21" s="7">
        <v>0</v>
      </c>
      <c r="O21" s="7">
        <v>0</v>
      </c>
      <c r="P21" s="7">
        <v>0</v>
      </c>
      <c r="Q21" s="80" t="s">
        <v>99</v>
      </c>
      <c r="R21" s="80" t="s">
        <v>99</v>
      </c>
    </row>
    <row r="22" spans="1:18">
      <c r="A22" s="27">
        <v>38384</v>
      </c>
      <c r="B22" s="7" t="s">
        <v>1553</v>
      </c>
      <c r="C22" s="7">
        <v>11</v>
      </c>
      <c r="D22" s="7">
        <v>0</v>
      </c>
      <c r="E22" s="7">
        <v>2</v>
      </c>
      <c r="F22" s="7">
        <v>0</v>
      </c>
      <c r="G22" s="7">
        <v>1</v>
      </c>
      <c r="H22" s="7">
        <v>5</v>
      </c>
      <c r="I22" s="7">
        <v>0</v>
      </c>
      <c r="J22" s="7">
        <v>0</v>
      </c>
      <c r="K22" s="7">
        <v>3</v>
      </c>
      <c r="L22" s="7">
        <v>0</v>
      </c>
      <c r="M22" s="7">
        <v>0</v>
      </c>
      <c r="N22" s="7">
        <v>0</v>
      </c>
      <c r="O22" s="7">
        <v>0</v>
      </c>
      <c r="P22" s="7">
        <v>0</v>
      </c>
      <c r="Q22" s="80" t="s">
        <v>99</v>
      </c>
      <c r="R22" s="80" t="s">
        <v>99</v>
      </c>
    </row>
    <row r="23" spans="1:18">
      <c r="A23" s="27">
        <v>38384</v>
      </c>
      <c r="B23" s="7" t="s">
        <v>411</v>
      </c>
      <c r="C23" s="7">
        <v>8</v>
      </c>
      <c r="D23" s="7">
        <v>0</v>
      </c>
      <c r="E23" s="7">
        <v>4</v>
      </c>
      <c r="F23" s="7">
        <v>0</v>
      </c>
      <c r="G23" s="7">
        <v>1</v>
      </c>
      <c r="H23" s="7">
        <v>2</v>
      </c>
      <c r="I23" s="7">
        <v>1</v>
      </c>
      <c r="J23" s="7">
        <v>0</v>
      </c>
      <c r="K23" s="7">
        <v>0</v>
      </c>
      <c r="L23" s="7">
        <v>0</v>
      </c>
      <c r="M23" s="7">
        <v>0</v>
      </c>
      <c r="N23" s="7">
        <v>0</v>
      </c>
      <c r="O23" s="7">
        <v>0</v>
      </c>
      <c r="P23" s="7">
        <v>0</v>
      </c>
      <c r="Q23" s="80" t="s">
        <v>99</v>
      </c>
      <c r="R23" s="80" t="s">
        <v>99</v>
      </c>
    </row>
    <row r="24" spans="1:18">
      <c r="A24" s="27">
        <v>38384</v>
      </c>
      <c r="B24" s="7" t="s">
        <v>1536</v>
      </c>
      <c r="C24" s="7">
        <v>9</v>
      </c>
      <c r="D24" s="7">
        <v>0</v>
      </c>
      <c r="E24" s="7">
        <v>0</v>
      </c>
      <c r="F24" s="7">
        <v>0</v>
      </c>
      <c r="G24" s="7">
        <v>0</v>
      </c>
      <c r="H24" s="7">
        <v>6</v>
      </c>
      <c r="I24" s="7">
        <v>0</v>
      </c>
      <c r="J24" s="7">
        <v>1</v>
      </c>
      <c r="K24" s="7">
        <v>0</v>
      </c>
      <c r="L24" s="7">
        <v>0</v>
      </c>
      <c r="M24" s="7">
        <v>1</v>
      </c>
      <c r="N24" s="7">
        <v>1</v>
      </c>
      <c r="O24" s="7">
        <v>0</v>
      </c>
      <c r="P24" s="7">
        <v>0</v>
      </c>
      <c r="Q24" s="80" t="s">
        <v>99</v>
      </c>
      <c r="R24" s="80" t="s">
        <v>99</v>
      </c>
    </row>
    <row r="25" spans="1:18">
      <c r="A25" s="27">
        <v>38384</v>
      </c>
      <c r="B25" s="7" t="s">
        <v>80</v>
      </c>
      <c r="C25" s="7">
        <v>17</v>
      </c>
      <c r="D25" s="7">
        <v>0</v>
      </c>
      <c r="E25" s="7">
        <v>4</v>
      </c>
      <c r="F25" s="7">
        <v>0</v>
      </c>
      <c r="G25" s="7">
        <v>0</v>
      </c>
      <c r="H25" s="7">
        <v>6</v>
      </c>
      <c r="I25" s="7">
        <v>2</v>
      </c>
      <c r="J25" s="7">
        <v>1</v>
      </c>
      <c r="K25" s="7">
        <v>3</v>
      </c>
      <c r="L25" s="7">
        <v>0</v>
      </c>
      <c r="M25" s="7">
        <v>0</v>
      </c>
      <c r="N25" s="7">
        <v>1</v>
      </c>
      <c r="O25" s="7">
        <v>0</v>
      </c>
      <c r="P25" s="7">
        <v>0</v>
      </c>
      <c r="Q25" s="80" t="s">
        <v>99</v>
      </c>
      <c r="R25" s="80" t="s">
        <v>99</v>
      </c>
    </row>
    <row r="26" spans="1:18">
      <c r="A26" s="27">
        <v>38384</v>
      </c>
      <c r="B26" s="7" t="s">
        <v>24</v>
      </c>
      <c r="C26" s="7">
        <v>62</v>
      </c>
      <c r="D26" s="7">
        <v>0</v>
      </c>
      <c r="E26" s="7">
        <v>1</v>
      </c>
      <c r="F26" s="7">
        <v>0</v>
      </c>
      <c r="G26" s="7">
        <v>0</v>
      </c>
      <c r="H26" s="7">
        <v>10</v>
      </c>
      <c r="I26" s="7">
        <v>5</v>
      </c>
      <c r="J26" s="7">
        <v>11</v>
      </c>
      <c r="K26" s="7">
        <v>29</v>
      </c>
      <c r="L26" s="7">
        <v>1</v>
      </c>
      <c r="M26" s="7">
        <v>1</v>
      </c>
      <c r="N26" s="7">
        <v>0</v>
      </c>
      <c r="O26" s="7">
        <v>0</v>
      </c>
      <c r="P26" s="7">
        <v>4</v>
      </c>
      <c r="Q26" s="80" t="s">
        <v>99</v>
      </c>
      <c r="R26" s="80" t="s">
        <v>99</v>
      </c>
    </row>
    <row r="27" spans="1:18">
      <c r="A27" s="27">
        <v>38384</v>
      </c>
      <c r="B27" s="7" t="s">
        <v>1633</v>
      </c>
      <c r="C27" s="7">
        <v>25</v>
      </c>
      <c r="D27" s="7">
        <v>0</v>
      </c>
      <c r="E27" s="7">
        <v>5</v>
      </c>
      <c r="F27" s="7">
        <v>0</v>
      </c>
      <c r="G27" s="7">
        <v>0</v>
      </c>
      <c r="H27" s="7">
        <v>4</v>
      </c>
      <c r="I27" s="7">
        <v>4</v>
      </c>
      <c r="J27" s="7">
        <v>1</v>
      </c>
      <c r="K27" s="7">
        <v>11</v>
      </c>
      <c r="L27" s="7">
        <v>0</v>
      </c>
      <c r="M27" s="7">
        <v>0</v>
      </c>
      <c r="N27" s="7">
        <v>0</v>
      </c>
      <c r="O27" s="7">
        <v>0</v>
      </c>
      <c r="P27" s="7">
        <v>0</v>
      </c>
      <c r="Q27" s="80" t="s">
        <v>99</v>
      </c>
      <c r="R27" s="80" t="s">
        <v>99</v>
      </c>
    </row>
    <row r="28" spans="1:18">
      <c r="A28" s="27">
        <v>40210</v>
      </c>
      <c r="B28" s="7" t="s">
        <v>389</v>
      </c>
      <c r="C28" s="7">
        <v>164</v>
      </c>
      <c r="D28" s="7">
        <v>0</v>
      </c>
      <c r="E28" s="7">
        <v>20</v>
      </c>
      <c r="F28" s="7">
        <v>0</v>
      </c>
      <c r="G28" s="7">
        <v>3</v>
      </c>
      <c r="H28" s="7">
        <v>63</v>
      </c>
      <c r="I28" s="7">
        <v>13</v>
      </c>
      <c r="J28" s="7">
        <v>13</v>
      </c>
      <c r="K28" s="7">
        <v>45</v>
      </c>
      <c r="L28" s="7">
        <v>0</v>
      </c>
      <c r="M28" s="7">
        <v>1</v>
      </c>
      <c r="N28" s="7">
        <v>3</v>
      </c>
      <c r="O28" s="7">
        <v>0</v>
      </c>
      <c r="P28" s="7">
        <v>3</v>
      </c>
      <c r="Q28" s="80" t="s">
        <v>99</v>
      </c>
      <c r="R28" s="80" t="s">
        <v>99</v>
      </c>
    </row>
    <row r="29" spans="1:18">
      <c r="A29" s="27">
        <v>40210</v>
      </c>
      <c r="B29" s="7" t="s">
        <v>1537</v>
      </c>
      <c r="C29" s="7">
        <v>24</v>
      </c>
      <c r="D29" s="7">
        <v>0</v>
      </c>
      <c r="E29" s="7">
        <v>1</v>
      </c>
      <c r="F29" s="7">
        <v>0</v>
      </c>
      <c r="G29" s="7">
        <v>1</v>
      </c>
      <c r="H29" s="7">
        <v>18</v>
      </c>
      <c r="I29" s="7">
        <v>0</v>
      </c>
      <c r="J29" s="7">
        <v>0</v>
      </c>
      <c r="K29" s="7">
        <v>3</v>
      </c>
      <c r="L29" s="7">
        <v>0</v>
      </c>
      <c r="M29" s="7">
        <v>1</v>
      </c>
      <c r="N29" s="7">
        <v>0</v>
      </c>
      <c r="O29" s="7">
        <v>0</v>
      </c>
      <c r="P29" s="7">
        <v>0</v>
      </c>
      <c r="Q29" s="80" t="s">
        <v>99</v>
      </c>
      <c r="R29" s="80" t="s">
        <v>99</v>
      </c>
    </row>
    <row r="30" spans="1:18">
      <c r="A30" s="27">
        <v>40210</v>
      </c>
      <c r="B30" s="7" t="s">
        <v>966</v>
      </c>
      <c r="C30" s="7">
        <v>11</v>
      </c>
      <c r="D30" s="7">
        <v>0</v>
      </c>
      <c r="E30" s="7">
        <v>3</v>
      </c>
      <c r="F30" s="7">
        <v>0</v>
      </c>
      <c r="G30" s="7">
        <v>0</v>
      </c>
      <c r="H30" s="7">
        <v>7</v>
      </c>
      <c r="I30" s="7">
        <v>0</v>
      </c>
      <c r="J30" s="7">
        <v>0</v>
      </c>
      <c r="K30" s="7">
        <v>1</v>
      </c>
      <c r="L30" s="7">
        <v>0</v>
      </c>
      <c r="M30" s="7">
        <v>0</v>
      </c>
      <c r="N30" s="7">
        <v>0</v>
      </c>
      <c r="O30" s="7">
        <v>0</v>
      </c>
      <c r="P30" s="7">
        <v>0</v>
      </c>
      <c r="Q30" s="80" t="s">
        <v>99</v>
      </c>
      <c r="R30" s="80" t="s">
        <v>99</v>
      </c>
    </row>
    <row r="31" spans="1:18">
      <c r="A31" s="27">
        <v>40210</v>
      </c>
      <c r="B31" s="7" t="s">
        <v>1548</v>
      </c>
      <c r="C31" s="7">
        <v>0</v>
      </c>
      <c r="D31" s="7">
        <v>0</v>
      </c>
      <c r="E31" s="7">
        <v>0</v>
      </c>
      <c r="F31" s="7">
        <v>0</v>
      </c>
      <c r="G31" s="7">
        <v>0</v>
      </c>
      <c r="H31" s="7">
        <v>0</v>
      </c>
      <c r="I31" s="7">
        <v>0</v>
      </c>
      <c r="J31" s="7">
        <v>0</v>
      </c>
      <c r="K31" s="7">
        <v>0</v>
      </c>
      <c r="L31" s="7">
        <v>0</v>
      </c>
      <c r="M31" s="7">
        <v>0</v>
      </c>
      <c r="N31" s="7">
        <v>0</v>
      </c>
      <c r="O31" s="7">
        <v>0</v>
      </c>
      <c r="P31" s="7">
        <v>0</v>
      </c>
      <c r="Q31" s="80" t="s">
        <v>99</v>
      </c>
      <c r="R31" s="80" t="s">
        <v>99</v>
      </c>
    </row>
    <row r="32" spans="1:18">
      <c r="A32" s="27">
        <v>40210</v>
      </c>
      <c r="B32" s="7" t="s">
        <v>1551</v>
      </c>
      <c r="C32" s="7">
        <v>7</v>
      </c>
      <c r="D32" s="7">
        <v>0</v>
      </c>
      <c r="E32" s="7">
        <v>2</v>
      </c>
      <c r="F32" s="7">
        <v>0</v>
      </c>
      <c r="G32" s="7">
        <v>0</v>
      </c>
      <c r="H32" s="7">
        <v>4</v>
      </c>
      <c r="I32" s="7">
        <v>1</v>
      </c>
      <c r="J32" s="7">
        <v>0</v>
      </c>
      <c r="K32" s="7">
        <v>0</v>
      </c>
      <c r="L32" s="7">
        <v>0</v>
      </c>
      <c r="M32" s="7">
        <v>0</v>
      </c>
      <c r="N32" s="7">
        <v>0</v>
      </c>
      <c r="O32" s="7">
        <v>0</v>
      </c>
      <c r="P32" s="7">
        <v>0</v>
      </c>
      <c r="Q32" s="80" t="s">
        <v>99</v>
      </c>
      <c r="R32" s="80" t="s">
        <v>99</v>
      </c>
    </row>
    <row r="33" spans="1:18">
      <c r="A33" s="27">
        <v>40210</v>
      </c>
      <c r="B33" s="7" t="s">
        <v>1553</v>
      </c>
      <c r="C33" s="7">
        <v>14</v>
      </c>
      <c r="D33" s="7">
        <v>0</v>
      </c>
      <c r="E33" s="7">
        <v>5</v>
      </c>
      <c r="F33" s="7">
        <v>0</v>
      </c>
      <c r="G33" s="7">
        <v>1</v>
      </c>
      <c r="H33" s="7">
        <v>5</v>
      </c>
      <c r="I33" s="7">
        <v>0</v>
      </c>
      <c r="J33" s="7">
        <v>1</v>
      </c>
      <c r="K33" s="7">
        <v>2</v>
      </c>
      <c r="L33" s="7">
        <v>0</v>
      </c>
      <c r="M33" s="7">
        <v>0</v>
      </c>
      <c r="N33" s="7">
        <v>0</v>
      </c>
      <c r="O33" s="7">
        <v>0</v>
      </c>
      <c r="P33" s="7">
        <v>0</v>
      </c>
      <c r="Q33" s="80" t="s">
        <v>99</v>
      </c>
      <c r="R33" s="80" t="s">
        <v>99</v>
      </c>
    </row>
    <row r="34" spans="1:18">
      <c r="A34" s="27">
        <v>40210</v>
      </c>
      <c r="B34" s="7" t="s">
        <v>411</v>
      </c>
      <c r="C34" s="7">
        <v>7</v>
      </c>
      <c r="D34" s="7">
        <v>0</v>
      </c>
      <c r="E34" s="7">
        <v>2</v>
      </c>
      <c r="F34" s="7">
        <v>0</v>
      </c>
      <c r="G34" s="7">
        <v>1</v>
      </c>
      <c r="H34" s="7">
        <v>3</v>
      </c>
      <c r="I34" s="7">
        <v>1</v>
      </c>
      <c r="J34" s="7">
        <v>0</v>
      </c>
      <c r="K34" s="7">
        <v>0</v>
      </c>
      <c r="L34" s="7">
        <v>0</v>
      </c>
      <c r="M34" s="7">
        <v>0</v>
      </c>
      <c r="N34" s="7">
        <v>0</v>
      </c>
      <c r="O34" s="7">
        <v>0</v>
      </c>
      <c r="P34" s="7">
        <v>0</v>
      </c>
      <c r="Q34" s="80" t="s">
        <v>99</v>
      </c>
      <c r="R34" s="80" t="s">
        <v>99</v>
      </c>
    </row>
    <row r="35" spans="1:18">
      <c r="A35" s="27">
        <v>40210</v>
      </c>
      <c r="B35" s="7" t="s">
        <v>1536</v>
      </c>
      <c r="C35" s="7">
        <v>9</v>
      </c>
      <c r="D35" s="7">
        <v>0</v>
      </c>
      <c r="E35" s="7">
        <v>0</v>
      </c>
      <c r="F35" s="7">
        <v>0</v>
      </c>
      <c r="G35" s="7">
        <v>0</v>
      </c>
      <c r="H35" s="7">
        <v>6</v>
      </c>
      <c r="I35" s="7">
        <v>0</v>
      </c>
      <c r="J35" s="7">
        <v>1</v>
      </c>
      <c r="K35" s="7">
        <v>0</v>
      </c>
      <c r="L35" s="7">
        <v>0</v>
      </c>
      <c r="M35" s="7">
        <v>0</v>
      </c>
      <c r="N35" s="7">
        <v>2</v>
      </c>
      <c r="O35" s="7">
        <v>0</v>
      </c>
      <c r="P35" s="7">
        <v>0</v>
      </c>
      <c r="Q35" s="80" t="s">
        <v>99</v>
      </c>
      <c r="R35" s="80" t="s">
        <v>99</v>
      </c>
    </row>
    <row r="36" spans="1:18">
      <c r="A36" s="27">
        <v>40210</v>
      </c>
      <c r="B36" s="7" t="s">
        <v>80</v>
      </c>
      <c r="C36" s="7">
        <v>13</v>
      </c>
      <c r="D36" s="7">
        <v>0</v>
      </c>
      <c r="E36" s="7">
        <v>3</v>
      </c>
      <c r="F36" s="7">
        <v>0</v>
      </c>
      <c r="G36" s="7">
        <v>0</v>
      </c>
      <c r="H36" s="7">
        <v>4</v>
      </c>
      <c r="I36" s="7">
        <v>3</v>
      </c>
      <c r="J36" s="7">
        <v>0</v>
      </c>
      <c r="K36" s="7">
        <v>2</v>
      </c>
      <c r="L36" s="7">
        <v>0</v>
      </c>
      <c r="M36" s="7">
        <v>0</v>
      </c>
      <c r="N36" s="7">
        <v>1</v>
      </c>
      <c r="O36" s="7">
        <v>0</v>
      </c>
      <c r="P36" s="7">
        <v>0</v>
      </c>
      <c r="Q36" s="80" t="s">
        <v>99</v>
      </c>
      <c r="R36" s="80" t="s">
        <v>99</v>
      </c>
    </row>
    <row r="37" spans="1:18">
      <c r="A37" s="27">
        <v>40210</v>
      </c>
      <c r="B37" s="7" t="s">
        <v>24</v>
      </c>
      <c r="C37" s="7">
        <v>55</v>
      </c>
      <c r="D37" s="7">
        <v>0</v>
      </c>
      <c r="E37" s="7">
        <v>1</v>
      </c>
      <c r="F37" s="7">
        <v>0</v>
      </c>
      <c r="G37" s="7">
        <v>0</v>
      </c>
      <c r="H37" s="7">
        <v>8</v>
      </c>
      <c r="I37" s="7">
        <v>4</v>
      </c>
      <c r="J37" s="7">
        <v>11</v>
      </c>
      <c r="K37" s="7">
        <v>28</v>
      </c>
      <c r="L37" s="7">
        <v>0</v>
      </c>
      <c r="M37" s="7">
        <v>0</v>
      </c>
      <c r="N37" s="7">
        <v>0</v>
      </c>
      <c r="O37" s="7">
        <v>0</v>
      </c>
      <c r="P37" s="7">
        <v>3</v>
      </c>
      <c r="Q37" s="80" t="s">
        <v>99</v>
      </c>
      <c r="R37" s="80" t="s">
        <v>99</v>
      </c>
    </row>
    <row r="38" spans="1:18">
      <c r="A38" s="27">
        <v>40210</v>
      </c>
      <c r="B38" s="7" t="s">
        <v>1633</v>
      </c>
      <c r="C38" s="7">
        <v>24</v>
      </c>
      <c r="D38" s="7">
        <v>0</v>
      </c>
      <c r="E38" s="7">
        <v>3</v>
      </c>
      <c r="F38" s="7">
        <v>0</v>
      </c>
      <c r="G38" s="7">
        <v>0</v>
      </c>
      <c r="H38" s="7">
        <v>8</v>
      </c>
      <c r="I38" s="7">
        <v>4</v>
      </c>
      <c r="J38" s="7">
        <v>0</v>
      </c>
      <c r="K38" s="7">
        <v>9</v>
      </c>
      <c r="L38" s="7">
        <v>0</v>
      </c>
      <c r="M38" s="7">
        <v>0</v>
      </c>
      <c r="N38" s="7">
        <v>0</v>
      </c>
      <c r="O38" s="7">
        <v>0</v>
      </c>
      <c r="P38" s="7">
        <v>0</v>
      </c>
      <c r="Q38" s="80" t="s">
        <v>99</v>
      </c>
      <c r="R38" s="80" t="s">
        <v>99</v>
      </c>
    </row>
    <row r="39" spans="1:18">
      <c r="A39" s="27">
        <v>42036</v>
      </c>
      <c r="B39" s="7" t="s">
        <v>389</v>
      </c>
      <c r="C39" s="7">
        <v>152</v>
      </c>
      <c r="D39" s="7">
        <v>0</v>
      </c>
      <c r="E39" s="7">
        <v>21</v>
      </c>
      <c r="F39" s="7">
        <v>0</v>
      </c>
      <c r="G39" s="7">
        <v>5</v>
      </c>
      <c r="H39" s="7">
        <v>55</v>
      </c>
      <c r="I39" s="7">
        <v>12</v>
      </c>
      <c r="J39" s="7">
        <v>12</v>
      </c>
      <c r="K39" s="7">
        <v>39</v>
      </c>
      <c r="L39" s="7">
        <v>5</v>
      </c>
      <c r="M39" s="7">
        <v>1</v>
      </c>
      <c r="N39" s="7">
        <v>0</v>
      </c>
      <c r="O39" s="7">
        <v>0</v>
      </c>
      <c r="P39" s="7">
        <v>2</v>
      </c>
      <c r="Q39" s="7">
        <v>0</v>
      </c>
      <c r="R39" s="7">
        <v>0</v>
      </c>
    </row>
    <row r="40" spans="1:18">
      <c r="A40" s="27">
        <v>42036</v>
      </c>
      <c r="B40" s="7" t="s">
        <v>1537</v>
      </c>
      <c r="C40" s="7">
        <v>24</v>
      </c>
      <c r="D40" s="7">
        <v>0</v>
      </c>
      <c r="E40" s="7">
        <v>3</v>
      </c>
      <c r="F40" s="7">
        <v>0</v>
      </c>
      <c r="G40" s="7">
        <v>1</v>
      </c>
      <c r="H40" s="7">
        <v>16</v>
      </c>
      <c r="I40" s="7">
        <v>1</v>
      </c>
      <c r="J40" s="7">
        <v>0</v>
      </c>
      <c r="K40" s="7">
        <v>2</v>
      </c>
      <c r="L40" s="7">
        <v>0</v>
      </c>
      <c r="M40" s="7">
        <v>1</v>
      </c>
      <c r="N40" s="7">
        <v>0</v>
      </c>
      <c r="O40" s="7">
        <v>0</v>
      </c>
      <c r="P40" s="7">
        <v>0</v>
      </c>
      <c r="Q40" s="7">
        <v>0</v>
      </c>
      <c r="R40" s="7">
        <v>0</v>
      </c>
    </row>
    <row r="41" spans="1:18">
      <c r="A41" s="27">
        <v>42036</v>
      </c>
      <c r="B41" s="7" t="s">
        <v>966</v>
      </c>
      <c r="C41" s="7">
        <v>10</v>
      </c>
      <c r="D41" s="7">
        <v>0</v>
      </c>
      <c r="E41" s="7">
        <v>3</v>
      </c>
      <c r="F41" s="7">
        <v>0</v>
      </c>
      <c r="G41" s="7">
        <v>1</v>
      </c>
      <c r="H41" s="7">
        <v>5</v>
      </c>
      <c r="I41" s="7">
        <v>0</v>
      </c>
      <c r="J41" s="7">
        <v>0</v>
      </c>
      <c r="K41" s="7">
        <v>1</v>
      </c>
      <c r="L41" s="7">
        <v>0</v>
      </c>
      <c r="M41" s="7">
        <v>0</v>
      </c>
      <c r="N41" s="7">
        <v>0</v>
      </c>
      <c r="O41" s="7">
        <v>0</v>
      </c>
      <c r="P41" s="7">
        <v>0</v>
      </c>
      <c r="Q41" s="7">
        <v>0</v>
      </c>
      <c r="R41" s="7">
        <v>0</v>
      </c>
    </row>
    <row r="42" spans="1:18">
      <c r="A42" s="27">
        <v>42036</v>
      </c>
      <c r="B42" s="7" t="s">
        <v>1548</v>
      </c>
      <c r="C42" s="7">
        <v>0</v>
      </c>
      <c r="D42" s="7">
        <v>0</v>
      </c>
      <c r="E42" s="7">
        <v>0</v>
      </c>
      <c r="F42" s="7">
        <v>0</v>
      </c>
      <c r="G42" s="7">
        <v>0</v>
      </c>
      <c r="H42" s="7">
        <v>0</v>
      </c>
      <c r="I42" s="7">
        <v>0</v>
      </c>
      <c r="J42" s="7">
        <v>0</v>
      </c>
      <c r="K42" s="7">
        <v>0</v>
      </c>
      <c r="L42" s="7">
        <v>0</v>
      </c>
      <c r="M42" s="7">
        <v>0</v>
      </c>
      <c r="N42" s="7">
        <v>0</v>
      </c>
      <c r="O42" s="7">
        <v>0</v>
      </c>
      <c r="P42" s="7">
        <v>0</v>
      </c>
      <c r="Q42" s="7">
        <v>0</v>
      </c>
      <c r="R42" s="7">
        <v>0</v>
      </c>
    </row>
    <row r="43" spans="1:18">
      <c r="A43" s="27">
        <v>42036</v>
      </c>
      <c r="B43" s="7" t="s">
        <v>1551</v>
      </c>
      <c r="C43" s="80" t="s">
        <v>1899</v>
      </c>
      <c r="D43" s="48">
        <v>0</v>
      </c>
      <c r="E43" s="80" t="s">
        <v>1899</v>
      </c>
      <c r="F43" s="80" t="s">
        <v>1899</v>
      </c>
      <c r="G43" s="80" t="s">
        <v>1899</v>
      </c>
      <c r="H43" s="80" t="s">
        <v>1899</v>
      </c>
      <c r="I43" s="80" t="s">
        <v>1899</v>
      </c>
      <c r="J43" s="80" t="s">
        <v>1899</v>
      </c>
      <c r="K43" s="80" t="s">
        <v>1899</v>
      </c>
      <c r="L43" s="80" t="s">
        <v>1899</v>
      </c>
      <c r="M43" s="80" t="s">
        <v>1899</v>
      </c>
      <c r="N43" s="80" t="s">
        <v>1899</v>
      </c>
      <c r="O43" s="80" t="s">
        <v>1899</v>
      </c>
      <c r="P43" s="80" t="s">
        <v>1899</v>
      </c>
      <c r="Q43" s="80" t="s">
        <v>1899</v>
      </c>
      <c r="R43" s="80" t="s">
        <v>1899</v>
      </c>
    </row>
    <row r="44" spans="1:18">
      <c r="A44" s="27">
        <v>42036</v>
      </c>
      <c r="B44" s="7" t="s">
        <v>1553</v>
      </c>
      <c r="C44" s="48">
        <v>13</v>
      </c>
      <c r="D44" s="48">
        <v>0</v>
      </c>
      <c r="E44" s="48">
        <v>4</v>
      </c>
      <c r="F44" s="48">
        <v>0</v>
      </c>
      <c r="G44" s="48">
        <v>1</v>
      </c>
      <c r="H44" s="48">
        <v>6</v>
      </c>
      <c r="I44" s="48">
        <v>0</v>
      </c>
      <c r="J44" s="48">
        <v>0</v>
      </c>
      <c r="K44" s="48">
        <v>2</v>
      </c>
      <c r="L44" s="48">
        <v>0</v>
      </c>
      <c r="M44" s="48">
        <v>0</v>
      </c>
      <c r="N44" s="48">
        <v>0</v>
      </c>
      <c r="O44" s="48">
        <v>0</v>
      </c>
      <c r="P44" s="48">
        <v>0</v>
      </c>
      <c r="Q44" s="48">
        <v>0</v>
      </c>
      <c r="R44" s="48">
        <v>0</v>
      </c>
    </row>
    <row r="45" spans="1:18">
      <c r="A45" s="27">
        <v>42036</v>
      </c>
      <c r="B45" s="7" t="s">
        <v>411</v>
      </c>
      <c r="C45" s="80" t="s">
        <v>1899</v>
      </c>
      <c r="D45" s="48">
        <v>0</v>
      </c>
      <c r="E45" s="80" t="s">
        <v>1899</v>
      </c>
      <c r="F45" s="80" t="s">
        <v>1899</v>
      </c>
      <c r="G45" s="80" t="s">
        <v>1899</v>
      </c>
      <c r="H45" s="80" t="s">
        <v>1899</v>
      </c>
      <c r="I45" s="80" t="s">
        <v>1899</v>
      </c>
      <c r="J45" s="80" t="s">
        <v>1899</v>
      </c>
      <c r="K45" s="80" t="s">
        <v>1899</v>
      </c>
      <c r="L45" s="80" t="s">
        <v>1899</v>
      </c>
      <c r="M45" s="80" t="s">
        <v>1899</v>
      </c>
      <c r="N45" s="80" t="s">
        <v>1899</v>
      </c>
      <c r="O45" s="80" t="s">
        <v>1899</v>
      </c>
      <c r="P45" s="80" t="s">
        <v>1899</v>
      </c>
      <c r="Q45" s="80" t="s">
        <v>1899</v>
      </c>
      <c r="R45" s="80" t="s">
        <v>1899</v>
      </c>
    </row>
    <row r="46" spans="1:18">
      <c r="A46" s="27">
        <v>42036</v>
      </c>
      <c r="B46" s="7" t="s">
        <v>1536</v>
      </c>
      <c r="C46" s="7">
        <v>9</v>
      </c>
      <c r="D46" s="7">
        <v>0</v>
      </c>
      <c r="E46" s="7">
        <v>0</v>
      </c>
      <c r="F46" s="7">
        <v>0</v>
      </c>
      <c r="G46" s="7">
        <v>0</v>
      </c>
      <c r="H46" s="7">
        <v>7</v>
      </c>
      <c r="I46" s="7">
        <v>0</v>
      </c>
      <c r="J46" s="7">
        <v>1</v>
      </c>
      <c r="K46" s="7">
        <v>0</v>
      </c>
      <c r="L46" s="7">
        <v>1</v>
      </c>
      <c r="M46" s="7">
        <v>0</v>
      </c>
      <c r="N46" s="7">
        <v>0</v>
      </c>
      <c r="O46" s="7">
        <v>0</v>
      </c>
      <c r="P46" s="7">
        <v>0</v>
      </c>
      <c r="Q46" s="7">
        <v>0</v>
      </c>
      <c r="R46" s="7">
        <v>0</v>
      </c>
    </row>
    <row r="47" spans="1:18">
      <c r="A47" s="27">
        <v>42036</v>
      </c>
      <c r="B47" s="7" t="s">
        <v>80</v>
      </c>
      <c r="C47" s="7">
        <v>11</v>
      </c>
      <c r="D47" s="7">
        <v>0</v>
      </c>
      <c r="E47" s="7">
        <v>3</v>
      </c>
      <c r="F47" s="7">
        <v>0</v>
      </c>
      <c r="G47" s="7">
        <v>0</v>
      </c>
      <c r="H47" s="7">
        <v>4</v>
      </c>
      <c r="I47" s="7">
        <v>2</v>
      </c>
      <c r="J47" s="7">
        <v>0</v>
      </c>
      <c r="K47" s="7">
        <v>2</v>
      </c>
      <c r="L47" s="7">
        <v>0</v>
      </c>
      <c r="M47" s="7">
        <v>0</v>
      </c>
      <c r="N47" s="7">
        <v>0</v>
      </c>
      <c r="O47" s="7">
        <v>0</v>
      </c>
      <c r="P47" s="7">
        <v>0</v>
      </c>
      <c r="Q47" s="7">
        <v>0</v>
      </c>
      <c r="R47" s="7">
        <v>0</v>
      </c>
    </row>
    <row r="48" spans="1:18">
      <c r="A48" s="27">
        <v>42036</v>
      </c>
      <c r="B48" s="7" t="s">
        <v>24</v>
      </c>
      <c r="C48" s="7">
        <v>55</v>
      </c>
      <c r="D48" s="7">
        <v>0</v>
      </c>
      <c r="E48" s="7">
        <v>2</v>
      </c>
      <c r="F48" s="7">
        <v>0</v>
      </c>
      <c r="G48" s="7">
        <v>0</v>
      </c>
      <c r="H48" s="7">
        <v>9</v>
      </c>
      <c r="I48" s="7">
        <v>5</v>
      </c>
      <c r="J48" s="7">
        <v>11</v>
      </c>
      <c r="K48" s="7">
        <v>24</v>
      </c>
      <c r="L48" s="7">
        <v>2</v>
      </c>
      <c r="M48" s="7">
        <v>0</v>
      </c>
      <c r="N48" s="7">
        <v>0</v>
      </c>
      <c r="O48" s="7">
        <v>0</v>
      </c>
      <c r="P48" s="7">
        <v>2</v>
      </c>
      <c r="Q48" s="7">
        <v>0</v>
      </c>
      <c r="R48" s="7">
        <v>0</v>
      </c>
    </row>
    <row r="49" spans="1:18">
      <c r="A49" s="27">
        <v>42036</v>
      </c>
      <c r="B49" s="7" t="s">
        <v>1633</v>
      </c>
      <c r="C49" s="7">
        <v>21</v>
      </c>
      <c r="D49" s="7">
        <v>0</v>
      </c>
      <c r="E49" s="7">
        <v>3</v>
      </c>
      <c r="F49" s="7">
        <v>0</v>
      </c>
      <c r="G49" s="7">
        <v>1</v>
      </c>
      <c r="H49" s="7">
        <v>4</v>
      </c>
      <c r="I49" s="7">
        <v>3</v>
      </c>
      <c r="J49" s="7">
        <v>0</v>
      </c>
      <c r="K49" s="7">
        <v>8</v>
      </c>
      <c r="L49" s="7">
        <v>2</v>
      </c>
      <c r="M49" s="7">
        <v>0</v>
      </c>
      <c r="N49" s="7">
        <v>0</v>
      </c>
      <c r="O49" s="7">
        <v>0</v>
      </c>
      <c r="P49" s="7">
        <v>0</v>
      </c>
      <c r="Q49" s="7">
        <v>0</v>
      </c>
      <c r="R49" s="7">
        <v>0</v>
      </c>
    </row>
    <row r="50" spans="1:18">
      <c r="A50" s="27">
        <v>43862</v>
      </c>
      <c r="B50" s="7" t="s">
        <v>389</v>
      </c>
      <c r="C50" s="7">
        <v>125</v>
      </c>
      <c r="D50" s="7">
        <v>0</v>
      </c>
      <c r="E50" s="7">
        <v>11</v>
      </c>
      <c r="F50" s="7">
        <v>0</v>
      </c>
      <c r="G50" s="7">
        <v>4</v>
      </c>
      <c r="H50" s="7">
        <v>45</v>
      </c>
      <c r="I50" s="7">
        <v>14</v>
      </c>
      <c r="J50" s="7">
        <v>15</v>
      </c>
      <c r="K50" s="7">
        <v>33</v>
      </c>
      <c r="L50" s="7">
        <v>1</v>
      </c>
      <c r="M50" s="7">
        <v>0</v>
      </c>
      <c r="N50" s="7">
        <v>0</v>
      </c>
      <c r="O50" s="7">
        <v>0</v>
      </c>
      <c r="P50" s="7">
        <v>2</v>
      </c>
      <c r="Q50" s="7">
        <v>0</v>
      </c>
      <c r="R50" s="7">
        <v>0</v>
      </c>
    </row>
    <row r="51" spans="1:18">
      <c r="A51" s="27">
        <v>43862</v>
      </c>
      <c r="B51" s="7" t="s">
        <v>1537</v>
      </c>
      <c r="C51" s="7">
        <v>14</v>
      </c>
      <c r="D51" s="7">
        <v>0</v>
      </c>
      <c r="E51" s="7">
        <v>1</v>
      </c>
      <c r="F51" s="7">
        <v>0</v>
      </c>
      <c r="G51" s="7">
        <v>1</v>
      </c>
      <c r="H51" s="7">
        <v>9</v>
      </c>
      <c r="I51" s="7">
        <v>2</v>
      </c>
      <c r="J51" s="7">
        <v>0</v>
      </c>
      <c r="K51" s="7">
        <v>1</v>
      </c>
      <c r="L51" s="7">
        <v>0</v>
      </c>
      <c r="M51" s="7">
        <v>0</v>
      </c>
      <c r="N51" s="7">
        <v>0</v>
      </c>
      <c r="O51" s="7">
        <v>0</v>
      </c>
      <c r="P51" s="7">
        <v>0</v>
      </c>
      <c r="Q51" s="7">
        <v>0</v>
      </c>
      <c r="R51" s="7">
        <v>0</v>
      </c>
    </row>
    <row r="52" spans="1:18">
      <c r="A52" s="27">
        <v>43862</v>
      </c>
      <c r="B52" s="7" t="s">
        <v>966</v>
      </c>
      <c r="C52" s="7">
        <v>6</v>
      </c>
      <c r="D52" s="7">
        <v>0</v>
      </c>
      <c r="E52" s="7">
        <v>1</v>
      </c>
      <c r="F52" s="7">
        <v>0</v>
      </c>
      <c r="G52" s="7">
        <v>0</v>
      </c>
      <c r="H52" s="7">
        <v>4</v>
      </c>
      <c r="I52" s="7">
        <v>0</v>
      </c>
      <c r="J52" s="7">
        <v>1</v>
      </c>
      <c r="K52" s="7">
        <v>0</v>
      </c>
      <c r="L52" s="7">
        <v>0</v>
      </c>
      <c r="M52" s="7">
        <v>0</v>
      </c>
      <c r="N52" s="7">
        <v>0</v>
      </c>
      <c r="O52" s="7">
        <v>0</v>
      </c>
      <c r="P52" s="7">
        <v>0</v>
      </c>
      <c r="Q52" s="7">
        <v>0</v>
      </c>
      <c r="R52" s="7">
        <v>0</v>
      </c>
    </row>
    <row r="53" spans="1:18">
      <c r="A53" s="27">
        <v>43862</v>
      </c>
      <c r="B53" s="7" t="s">
        <v>1548</v>
      </c>
      <c r="C53" s="7">
        <v>0</v>
      </c>
      <c r="D53" s="7">
        <v>0</v>
      </c>
      <c r="E53" s="7">
        <v>0</v>
      </c>
      <c r="F53" s="7">
        <v>0</v>
      </c>
      <c r="G53" s="7">
        <v>0</v>
      </c>
      <c r="H53" s="7">
        <v>0</v>
      </c>
      <c r="I53" s="7">
        <v>0</v>
      </c>
      <c r="J53" s="7">
        <v>0</v>
      </c>
      <c r="K53" s="7">
        <v>0</v>
      </c>
      <c r="L53" s="7">
        <v>0</v>
      </c>
      <c r="M53" s="7">
        <v>0</v>
      </c>
      <c r="N53" s="7">
        <v>0</v>
      </c>
      <c r="O53" s="7">
        <v>0</v>
      </c>
      <c r="P53" s="7">
        <v>0</v>
      </c>
      <c r="Q53" s="7">
        <v>0</v>
      </c>
      <c r="R53" s="7">
        <v>0</v>
      </c>
    </row>
    <row r="54" spans="1:18">
      <c r="A54" s="27">
        <v>43862</v>
      </c>
      <c r="B54" s="7" t="s">
        <v>1551</v>
      </c>
      <c r="C54" s="7" t="s">
        <v>1899</v>
      </c>
      <c r="D54" s="7">
        <v>0</v>
      </c>
      <c r="E54" s="7" t="s">
        <v>1899</v>
      </c>
      <c r="F54" s="7" t="s">
        <v>1899</v>
      </c>
      <c r="G54" s="7" t="s">
        <v>1899</v>
      </c>
      <c r="H54" s="7" t="s">
        <v>1899</v>
      </c>
      <c r="I54" s="7" t="s">
        <v>1899</v>
      </c>
      <c r="J54" s="7" t="s">
        <v>1899</v>
      </c>
      <c r="K54" s="7" t="s">
        <v>1899</v>
      </c>
      <c r="L54" s="7" t="s">
        <v>1899</v>
      </c>
      <c r="M54" s="7" t="s">
        <v>1899</v>
      </c>
      <c r="N54" s="7" t="s">
        <v>1899</v>
      </c>
      <c r="O54" s="7" t="s">
        <v>1899</v>
      </c>
      <c r="P54" s="7" t="s">
        <v>1899</v>
      </c>
      <c r="Q54" s="7" t="s">
        <v>1899</v>
      </c>
      <c r="R54" s="7" t="s">
        <v>1899</v>
      </c>
    </row>
    <row r="55" spans="1:18">
      <c r="A55" s="27">
        <v>43862</v>
      </c>
      <c r="B55" s="7" t="s">
        <v>1553</v>
      </c>
      <c r="C55" s="7">
        <v>11</v>
      </c>
      <c r="D55" s="7">
        <v>0</v>
      </c>
      <c r="E55" s="7">
        <v>2</v>
      </c>
      <c r="F55" s="7">
        <v>0</v>
      </c>
      <c r="G55" s="7">
        <v>1</v>
      </c>
      <c r="H55" s="7">
        <v>6</v>
      </c>
      <c r="I55" s="7">
        <v>0</v>
      </c>
      <c r="J55" s="7">
        <v>0</v>
      </c>
      <c r="K55" s="7">
        <v>2</v>
      </c>
      <c r="L55" s="7">
        <v>0</v>
      </c>
      <c r="M55" s="7">
        <v>0</v>
      </c>
      <c r="N55" s="7">
        <v>0</v>
      </c>
      <c r="O55" s="7">
        <v>0</v>
      </c>
      <c r="P55" s="7">
        <v>0</v>
      </c>
      <c r="Q55" s="7">
        <v>0</v>
      </c>
      <c r="R55" s="7">
        <v>0</v>
      </c>
    </row>
    <row r="56" spans="1:18">
      <c r="A56" s="27">
        <v>43862</v>
      </c>
      <c r="B56" s="7" t="s">
        <v>411</v>
      </c>
      <c r="C56" s="7">
        <v>8</v>
      </c>
      <c r="D56" s="7">
        <v>0</v>
      </c>
      <c r="E56" s="7">
        <v>3</v>
      </c>
      <c r="F56" s="7">
        <v>0</v>
      </c>
      <c r="G56" s="7">
        <v>2</v>
      </c>
      <c r="H56" s="7">
        <v>2</v>
      </c>
      <c r="I56" s="7">
        <v>1</v>
      </c>
      <c r="J56" s="7">
        <v>0</v>
      </c>
      <c r="K56" s="7">
        <v>0</v>
      </c>
      <c r="L56" s="7">
        <v>0</v>
      </c>
      <c r="M56" s="7">
        <v>0</v>
      </c>
      <c r="N56" s="7">
        <v>0</v>
      </c>
      <c r="O56" s="7">
        <v>0</v>
      </c>
      <c r="P56" s="7">
        <v>0</v>
      </c>
      <c r="Q56" s="7">
        <v>0</v>
      </c>
      <c r="R56" s="7">
        <v>0</v>
      </c>
    </row>
    <row r="57" spans="1:18">
      <c r="A57" s="27">
        <v>43862</v>
      </c>
      <c r="B57" s="7" t="s">
        <v>1536</v>
      </c>
      <c r="C57" s="7" t="s">
        <v>1899</v>
      </c>
      <c r="D57" s="7">
        <v>0</v>
      </c>
      <c r="E57" s="7" t="s">
        <v>1899</v>
      </c>
      <c r="F57" s="7" t="s">
        <v>1899</v>
      </c>
      <c r="G57" s="7" t="s">
        <v>1899</v>
      </c>
      <c r="H57" s="7" t="s">
        <v>1899</v>
      </c>
      <c r="I57" s="7" t="s">
        <v>1899</v>
      </c>
      <c r="J57" s="7" t="s">
        <v>1899</v>
      </c>
      <c r="K57" s="7" t="s">
        <v>1899</v>
      </c>
      <c r="L57" s="7" t="s">
        <v>1899</v>
      </c>
      <c r="M57" s="7" t="s">
        <v>1899</v>
      </c>
      <c r="N57" s="7" t="s">
        <v>1899</v>
      </c>
      <c r="O57" s="7" t="s">
        <v>1899</v>
      </c>
      <c r="P57" s="7" t="s">
        <v>1899</v>
      </c>
      <c r="Q57" s="7" t="s">
        <v>1899</v>
      </c>
      <c r="R57" s="7" t="s">
        <v>1899</v>
      </c>
    </row>
    <row r="58" spans="1:18">
      <c r="A58" s="27">
        <v>43862</v>
      </c>
      <c r="B58" s="7" t="s">
        <v>80</v>
      </c>
      <c r="C58" s="7">
        <v>9</v>
      </c>
      <c r="D58" s="7">
        <v>0</v>
      </c>
      <c r="E58" s="7">
        <v>2</v>
      </c>
      <c r="F58" s="7">
        <v>0</v>
      </c>
      <c r="G58" s="7">
        <v>0</v>
      </c>
      <c r="H58" s="7">
        <v>2</v>
      </c>
      <c r="I58" s="7">
        <v>3</v>
      </c>
      <c r="J58" s="7">
        <v>0</v>
      </c>
      <c r="K58" s="7">
        <v>2</v>
      </c>
      <c r="L58" s="7">
        <v>0</v>
      </c>
      <c r="M58" s="7">
        <v>0</v>
      </c>
      <c r="N58" s="7">
        <v>0</v>
      </c>
      <c r="O58" s="7">
        <v>0</v>
      </c>
      <c r="P58" s="7">
        <v>0</v>
      </c>
      <c r="Q58" s="7">
        <v>0</v>
      </c>
      <c r="R58" s="7">
        <v>0</v>
      </c>
    </row>
    <row r="59" spans="1:18">
      <c r="A59" s="27">
        <v>43862</v>
      </c>
      <c r="B59" s="7" t="s">
        <v>24</v>
      </c>
      <c r="C59" s="7">
        <v>56</v>
      </c>
      <c r="D59" s="7">
        <v>0</v>
      </c>
      <c r="E59" s="7">
        <v>1</v>
      </c>
      <c r="F59" s="7">
        <v>0</v>
      </c>
      <c r="G59" s="7">
        <v>0</v>
      </c>
      <c r="H59" s="7">
        <v>11</v>
      </c>
      <c r="I59" s="7">
        <v>5</v>
      </c>
      <c r="J59" s="7">
        <v>14</v>
      </c>
      <c r="K59" s="7">
        <v>22</v>
      </c>
      <c r="L59" s="7">
        <v>1</v>
      </c>
      <c r="M59" s="7">
        <v>0</v>
      </c>
      <c r="N59" s="7">
        <v>0</v>
      </c>
      <c r="O59" s="7">
        <v>0</v>
      </c>
      <c r="P59" s="7">
        <v>2</v>
      </c>
      <c r="Q59" s="7">
        <v>0</v>
      </c>
      <c r="R59" s="7">
        <v>0</v>
      </c>
    </row>
    <row r="60" spans="1:18">
      <c r="A60" s="27">
        <v>43862</v>
      </c>
      <c r="B60" s="7" t="s">
        <v>1633</v>
      </c>
      <c r="C60" s="7">
        <v>13</v>
      </c>
      <c r="D60" s="7">
        <v>0</v>
      </c>
      <c r="E60" s="7">
        <v>0</v>
      </c>
      <c r="F60" s="7">
        <v>0</v>
      </c>
      <c r="G60" s="7">
        <v>0</v>
      </c>
      <c r="H60" s="7">
        <v>4</v>
      </c>
      <c r="I60" s="7">
        <v>3</v>
      </c>
      <c r="J60" s="7">
        <v>0</v>
      </c>
      <c r="K60" s="7">
        <v>6</v>
      </c>
      <c r="L60" s="7">
        <v>0</v>
      </c>
      <c r="M60" s="7">
        <v>0</v>
      </c>
      <c r="N60" s="7">
        <v>0</v>
      </c>
      <c r="O60" s="7">
        <v>0</v>
      </c>
      <c r="P60" s="7">
        <v>0</v>
      </c>
      <c r="Q60" s="7">
        <v>0</v>
      </c>
      <c r="R60" s="7">
        <v>0</v>
      </c>
    </row>
  </sheetData>
  <autoFilter ref="A5:P60" xr:uid="{00000000-0009-0000-0000-000042000000}"/>
  <phoneticPr fontId="5"/>
  <hyperlinks>
    <hyperlink ref="E1" location="目次!C27" display="目次" xr:uid="{00000000-0004-0000-4200-000000000000}"/>
  </hyperlinks>
  <pageMargins left="0.7" right="0.7" top="0.75" bottom="0.75" header="0.3" footer="0.3"/>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D15"/>
  <sheetViews>
    <sheetView topLeftCell="A10" workbookViewId="0">
      <selection activeCell="D13" sqref="D13"/>
    </sheetView>
  </sheetViews>
  <sheetFormatPr defaultColWidth="8.75" defaultRowHeight="14.25"/>
  <cols>
    <col min="1" max="1" width="15.125" style="1" bestFit="1" customWidth="1"/>
    <col min="2" max="2" width="10.5" style="1" bestFit="1" customWidth="1"/>
    <col min="3" max="3" width="5.125" style="1" bestFit="1" customWidth="1"/>
    <col min="4" max="4" width="19.125" style="1" customWidth="1"/>
    <col min="5" max="5" width="19.125" style="1" bestFit="1" customWidth="1"/>
    <col min="6" max="6" width="21.75" style="1" bestFit="1" customWidth="1"/>
    <col min="7" max="7" width="19.875" style="1" customWidth="1"/>
    <col min="8" max="8" width="19.25" style="1" customWidth="1"/>
    <col min="9" max="9" width="21.75" style="1" customWidth="1"/>
    <col min="10" max="11" width="19.25" style="1" customWidth="1"/>
    <col min="12" max="13" width="19.25" style="1" bestFit="1" customWidth="1"/>
    <col min="14" max="16384" width="8.75" style="1"/>
  </cols>
  <sheetData>
    <row r="1" spans="1:4">
      <c r="D1" s="9" t="s">
        <v>652</v>
      </c>
    </row>
    <row r="2" spans="1:4" ht="18.75">
      <c r="A2" s="95" t="s">
        <v>1789</v>
      </c>
      <c r="B2" s="22" t="s">
        <v>1810</v>
      </c>
    </row>
    <row r="4" spans="1:4" ht="18.75">
      <c r="A4" s="21"/>
      <c r="B4" s="19" t="s">
        <v>674</v>
      </c>
      <c r="C4" s="21"/>
    </row>
    <row r="5" spans="1:4" ht="18.75">
      <c r="A5" s="19" t="s">
        <v>549</v>
      </c>
      <c r="B5" s="39">
        <v>43862</v>
      </c>
      <c r="C5" s="39" t="s">
        <v>756</v>
      </c>
    </row>
    <row r="6" spans="1:4" ht="18.75">
      <c r="A6" s="20" t="s">
        <v>3023</v>
      </c>
      <c r="B6" s="22">
        <v>45</v>
      </c>
      <c r="C6" s="22">
        <v>45</v>
      </c>
    </row>
    <row r="7" spans="1:4" ht="18.75">
      <c r="A7" s="20" t="s">
        <v>3024</v>
      </c>
      <c r="B7" s="22">
        <v>33</v>
      </c>
      <c r="C7" s="22">
        <v>33</v>
      </c>
    </row>
    <row r="8" spans="1:4" ht="18.75">
      <c r="A8" s="20" t="s">
        <v>3025</v>
      </c>
      <c r="B8" s="22">
        <v>1</v>
      </c>
      <c r="C8" s="22">
        <v>1</v>
      </c>
    </row>
    <row r="9" spans="1:4" ht="18.75">
      <c r="A9" s="20" t="s">
        <v>1742</v>
      </c>
      <c r="B9" s="22">
        <v>11</v>
      </c>
      <c r="C9" s="22">
        <v>11</v>
      </c>
    </row>
    <row r="10" spans="1:4" ht="18.75">
      <c r="A10" s="20" t="s">
        <v>3026</v>
      </c>
      <c r="B10" s="22">
        <v>14</v>
      </c>
      <c r="C10" s="22">
        <v>14</v>
      </c>
    </row>
    <row r="11" spans="1:4" ht="18.75">
      <c r="A11" s="20" t="s">
        <v>3027</v>
      </c>
      <c r="B11" s="22">
        <v>15</v>
      </c>
      <c r="C11" s="22">
        <v>15</v>
      </c>
    </row>
    <row r="12" spans="1:4" ht="18.75">
      <c r="A12" s="20" t="s">
        <v>200</v>
      </c>
      <c r="B12" s="22">
        <v>4</v>
      </c>
      <c r="C12" s="22">
        <v>4</v>
      </c>
    </row>
    <row r="13" spans="1:4" ht="18.75">
      <c r="A13" s="20" t="s">
        <v>1189</v>
      </c>
      <c r="B13" s="22">
        <v>0</v>
      </c>
      <c r="C13" s="22">
        <v>0</v>
      </c>
    </row>
    <row r="14" spans="1:4" ht="18.75">
      <c r="A14" s="20" t="s">
        <v>1712</v>
      </c>
      <c r="B14" s="22">
        <v>2</v>
      </c>
      <c r="C14" s="22">
        <v>2</v>
      </c>
    </row>
    <row r="15" spans="1:4" ht="18.75">
      <c r="A15" s="20" t="s">
        <v>3028</v>
      </c>
      <c r="B15" s="22">
        <v>0</v>
      </c>
      <c r="C15" s="22">
        <v>0</v>
      </c>
    </row>
  </sheetData>
  <phoneticPr fontId="5"/>
  <hyperlinks>
    <hyperlink ref="D1" location="目次!C27" display="目次" xr:uid="{00000000-0004-0000-4300-000000000000}"/>
  </hyperlinks>
  <pageMargins left="0.7" right="0.7" top="0.75" bottom="0.75" header="0.3" footer="0.3"/>
  <pageSetup paperSize="9" orientation="portrait"/>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AT299"/>
  <sheetViews>
    <sheetView workbookViewId="0">
      <pane xSplit="3" ySplit="10" topLeftCell="D284" activePane="bottomRight" state="frozen"/>
      <selection pane="topRight"/>
      <selection pane="bottomLeft"/>
      <selection pane="bottomRight"/>
    </sheetView>
  </sheetViews>
  <sheetFormatPr defaultColWidth="8.75" defaultRowHeight="14.25"/>
  <cols>
    <col min="1" max="1" width="14" style="1" bestFit="1" customWidth="1"/>
    <col min="2" max="38" width="8.75" style="1"/>
    <col min="39" max="39" width="11.5" style="1" bestFit="1" customWidth="1"/>
    <col min="40" max="16384" width="8.75" style="1"/>
  </cols>
  <sheetData>
    <row r="1" spans="1:46">
      <c r="A1" s="1" t="s">
        <v>953</v>
      </c>
      <c r="I1" s="9" t="s">
        <v>652</v>
      </c>
    </row>
    <row r="2" spans="1:46">
      <c r="A2" s="1" t="s">
        <v>567</v>
      </c>
    </row>
    <row r="3" spans="1:46">
      <c r="A3" s="1" t="s">
        <v>1987</v>
      </c>
    </row>
    <row r="4" spans="1:46">
      <c r="A4" s="142" t="s">
        <v>1989</v>
      </c>
    </row>
    <row r="5" spans="1:46">
      <c r="A5" s="1" t="s">
        <v>830</v>
      </c>
    </row>
    <row r="6" spans="1:46" ht="15" customHeight="1">
      <c r="A6" s="227" t="s">
        <v>303</v>
      </c>
      <c r="B6" s="227" t="s">
        <v>415</v>
      </c>
      <c r="C6" s="227" t="s">
        <v>1992</v>
      </c>
      <c r="D6" s="227" t="s">
        <v>1843</v>
      </c>
      <c r="E6" s="227" t="s">
        <v>1993</v>
      </c>
      <c r="F6" s="227"/>
      <c r="G6" s="227"/>
      <c r="H6" s="227"/>
      <c r="I6" s="227"/>
      <c r="J6" s="227"/>
      <c r="K6" s="227"/>
      <c r="L6" s="227"/>
      <c r="M6" s="227"/>
      <c r="N6" s="227"/>
      <c r="O6" s="227"/>
      <c r="P6" s="227" t="s">
        <v>979</v>
      </c>
      <c r="Q6" s="227"/>
      <c r="R6" s="240" t="s">
        <v>1222</v>
      </c>
      <c r="S6" s="241"/>
      <c r="T6" s="228" t="s">
        <v>1997</v>
      </c>
      <c r="U6" s="228" t="s">
        <v>707</v>
      </c>
      <c r="V6" s="228"/>
      <c r="W6" s="228"/>
      <c r="X6" s="227" t="s">
        <v>1999</v>
      </c>
      <c r="Y6" s="227"/>
      <c r="Z6" s="227"/>
      <c r="AA6" s="227"/>
      <c r="AB6" s="227" t="s">
        <v>2000</v>
      </c>
      <c r="AC6" s="227"/>
      <c r="AD6" s="227"/>
      <c r="AE6" s="227" t="s">
        <v>692</v>
      </c>
      <c r="AF6" s="227"/>
      <c r="AG6" s="227"/>
      <c r="AH6" s="227"/>
      <c r="AI6" s="227" t="s">
        <v>2001</v>
      </c>
      <c r="AJ6" s="227"/>
      <c r="AK6" s="227"/>
      <c r="AL6" s="227"/>
      <c r="AM6" s="227" t="s">
        <v>2003</v>
      </c>
      <c r="AN6" s="227"/>
      <c r="AO6" s="227"/>
      <c r="AP6" s="227"/>
      <c r="AQ6" s="227" t="s">
        <v>1283</v>
      </c>
      <c r="AR6" s="227" t="s">
        <v>1448</v>
      </c>
      <c r="AS6" s="227" t="s">
        <v>1609</v>
      </c>
      <c r="AT6" s="227" t="s">
        <v>2004</v>
      </c>
    </row>
    <row r="7" spans="1:46" ht="14.25" customHeight="1">
      <c r="A7" s="227"/>
      <c r="B7" s="227"/>
      <c r="C7" s="227"/>
      <c r="D7" s="227"/>
      <c r="E7" s="227" t="s">
        <v>1151</v>
      </c>
      <c r="F7" s="227" t="s">
        <v>2006</v>
      </c>
      <c r="G7" s="227"/>
      <c r="H7" s="227"/>
      <c r="I7" s="227"/>
      <c r="J7" s="227"/>
      <c r="K7" s="227"/>
      <c r="L7" s="240" t="s">
        <v>873</v>
      </c>
      <c r="M7" s="241"/>
      <c r="N7" s="227" t="s">
        <v>1990</v>
      </c>
      <c r="O7" s="227"/>
      <c r="P7" s="227"/>
      <c r="Q7" s="227"/>
      <c r="R7" s="242"/>
      <c r="S7" s="243"/>
      <c r="T7" s="228"/>
      <c r="U7" s="228"/>
      <c r="V7" s="228"/>
      <c r="W7" s="228"/>
      <c r="X7" s="227"/>
      <c r="Y7" s="227"/>
      <c r="Z7" s="227"/>
      <c r="AA7" s="227"/>
      <c r="AB7" s="227"/>
      <c r="AC7" s="227"/>
      <c r="AD7" s="227"/>
      <c r="AE7" s="227"/>
      <c r="AF7" s="227"/>
      <c r="AG7" s="227"/>
      <c r="AH7" s="227"/>
      <c r="AI7" s="227"/>
      <c r="AJ7" s="227"/>
      <c r="AK7" s="227"/>
      <c r="AL7" s="227"/>
      <c r="AM7" s="227"/>
      <c r="AN7" s="227"/>
      <c r="AO7" s="227"/>
      <c r="AP7" s="227"/>
      <c r="AQ7" s="227"/>
      <c r="AR7" s="227"/>
      <c r="AS7" s="227"/>
      <c r="AT7" s="227"/>
    </row>
    <row r="8" spans="1:46">
      <c r="A8" s="227"/>
      <c r="B8" s="227"/>
      <c r="C8" s="227"/>
      <c r="D8" s="227"/>
      <c r="E8" s="227"/>
      <c r="F8" s="227" t="s">
        <v>2007</v>
      </c>
      <c r="G8" s="227"/>
      <c r="H8" s="227" t="s">
        <v>1887</v>
      </c>
      <c r="I8" s="227"/>
      <c r="J8" s="227" t="s">
        <v>2008</v>
      </c>
      <c r="K8" s="227"/>
      <c r="L8" s="244"/>
      <c r="M8" s="245"/>
      <c r="N8" s="227"/>
      <c r="O8" s="227"/>
      <c r="P8" s="227"/>
      <c r="Q8" s="227"/>
      <c r="R8" s="244"/>
      <c r="S8" s="245"/>
      <c r="T8" s="228"/>
      <c r="U8" s="227" t="s">
        <v>2009</v>
      </c>
      <c r="V8" s="227" t="s">
        <v>2006</v>
      </c>
      <c r="W8" s="227" t="s">
        <v>347</v>
      </c>
      <c r="X8" s="227" t="s">
        <v>2009</v>
      </c>
      <c r="Y8" s="227" t="s">
        <v>2010</v>
      </c>
      <c r="Z8" s="227" t="s">
        <v>1544</v>
      </c>
      <c r="AA8" s="227" t="s">
        <v>2011</v>
      </c>
      <c r="AB8" s="227" t="s">
        <v>1228</v>
      </c>
      <c r="AC8" s="227" t="s">
        <v>2012</v>
      </c>
      <c r="AD8" s="227" t="s">
        <v>145</v>
      </c>
      <c r="AE8" s="227" t="s">
        <v>2009</v>
      </c>
      <c r="AF8" s="227" t="s">
        <v>1549</v>
      </c>
      <c r="AG8" s="227" t="s">
        <v>2014</v>
      </c>
      <c r="AH8" s="227" t="s">
        <v>2015</v>
      </c>
      <c r="AI8" s="227" t="s">
        <v>2009</v>
      </c>
      <c r="AJ8" s="227" t="s">
        <v>1549</v>
      </c>
      <c r="AK8" s="227" t="s">
        <v>2014</v>
      </c>
      <c r="AL8" s="227" t="s">
        <v>2015</v>
      </c>
      <c r="AM8" s="227" t="s">
        <v>2009</v>
      </c>
      <c r="AN8" s="227" t="s">
        <v>2016</v>
      </c>
      <c r="AO8" s="227" t="s">
        <v>721</v>
      </c>
      <c r="AP8" s="227" t="s">
        <v>903</v>
      </c>
      <c r="AQ8" s="227"/>
      <c r="AR8" s="227"/>
      <c r="AS8" s="227"/>
      <c r="AT8" s="227"/>
    </row>
    <row r="9" spans="1:46">
      <c r="A9" s="227"/>
      <c r="B9" s="227"/>
      <c r="C9" s="227"/>
      <c r="D9" s="227"/>
      <c r="E9" s="227"/>
      <c r="F9" s="25" t="s">
        <v>1231</v>
      </c>
      <c r="G9" s="25" t="s">
        <v>697</v>
      </c>
      <c r="H9" s="25" t="s">
        <v>1231</v>
      </c>
      <c r="I9" s="25" t="s">
        <v>697</v>
      </c>
      <c r="J9" s="25" t="s">
        <v>1231</v>
      </c>
      <c r="K9" s="25" t="s">
        <v>697</v>
      </c>
      <c r="L9" s="25" t="s">
        <v>1180</v>
      </c>
      <c r="M9" s="25" t="s">
        <v>373</v>
      </c>
      <c r="N9" s="25" t="s">
        <v>1157</v>
      </c>
      <c r="O9" s="25" t="s">
        <v>1160</v>
      </c>
      <c r="P9" s="25" t="s">
        <v>1157</v>
      </c>
      <c r="Q9" s="25" t="s">
        <v>1160</v>
      </c>
      <c r="R9" s="25" t="s">
        <v>1157</v>
      </c>
      <c r="S9" s="25" t="s">
        <v>1160</v>
      </c>
      <c r="T9" s="228"/>
      <c r="U9" s="227"/>
      <c r="V9" s="227"/>
      <c r="W9" s="227"/>
      <c r="X9" s="227"/>
      <c r="Y9" s="227"/>
      <c r="Z9" s="227"/>
      <c r="AA9" s="227"/>
      <c r="AB9" s="227"/>
      <c r="AC9" s="227"/>
      <c r="AD9" s="227"/>
      <c r="AE9" s="227"/>
      <c r="AF9" s="227"/>
      <c r="AG9" s="227"/>
      <c r="AH9" s="227"/>
      <c r="AI9" s="227"/>
      <c r="AJ9" s="227"/>
      <c r="AK9" s="227"/>
      <c r="AL9" s="227"/>
      <c r="AM9" s="227"/>
      <c r="AN9" s="227"/>
      <c r="AO9" s="227"/>
      <c r="AP9" s="227"/>
      <c r="AQ9" s="227"/>
      <c r="AR9" s="227"/>
      <c r="AS9" s="227"/>
      <c r="AT9" s="227"/>
    </row>
    <row r="10" spans="1:46" s="15" customFormat="1" ht="7.5" customHeight="1">
      <c r="A10" s="26" t="str">
        <f>A6</f>
        <v>年別</v>
      </c>
      <c r="B10" s="26" t="str">
        <f>B6</f>
        <v>産業中分類番号</v>
      </c>
      <c r="C10" s="26" t="str">
        <f>C6</f>
        <v>産業中分類</v>
      </c>
      <c r="D10" s="26" t="str">
        <f>D6</f>
        <v>事業所数</v>
      </c>
      <c r="E10" s="26" t="str">
        <f>E7&amp;"("&amp;$E$6&amp;")"</f>
        <v>総数(従業者数)</v>
      </c>
      <c r="F10" s="26" t="str">
        <f>F9&amp;"("&amp;$F$8&amp;")"&amp;"("&amp;$F$7&amp;")"&amp;"("&amp;$E$6&amp;")"</f>
        <v>男(正社員・正職員等)(常用労働者)(従業者数)</v>
      </c>
      <c r="G10" s="26" t="str">
        <f>G9&amp;"("&amp;$F$8&amp;")"&amp;"("&amp;$F$7&amp;")"&amp;"("&amp;$E$6&amp;")"</f>
        <v>女(正社員・正職員等)(常用労働者)(従業者数)</v>
      </c>
      <c r="H10" s="26" t="str">
        <f>H9&amp;"("&amp;$H$8&amp;")"&amp;"("&amp;$F$7&amp;")"&amp;"("&amp;$E$6&amp;")"</f>
        <v>男(パート・アルバイト等)(常用労働者)(従業者数)</v>
      </c>
      <c r="I10" s="26" t="str">
        <f>I9&amp;"("&amp;$H$8&amp;")"&amp;"("&amp;$F$7&amp;")"&amp;"("&amp;$E$6&amp;")"</f>
        <v>女(パート・アルバイト等)(常用労働者)(従業者数)</v>
      </c>
      <c r="J10" s="26" t="str">
        <f>J9&amp;"("&amp;$J$8&amp;")"&amp;"("&amp;$F$7&amp;")"&amp;"("&amp;$E$6&amp;")"</f>
        <v>男(出向・派遣受入者)(常用労働者)(従業者数)</v>
      </c>
      <c r="K10" s="26" t="str">
        <f>K9&amp;"("&amp;$J$8&amp;")"&amp;"("&amp;$F$7&amp;")"&amp;"("&amp;$E$6&amp;")"</f>
        <v>女(出向・派遣受入者)(常用労働者)(従業者数)</v>
      </c>
      <c r="L10" s="26" t="str">
        <f>L9&amp;"("&amp;$J$8&amp;")"&amp;"("&amp;$F$7&amp;")"&amp;"("&amp;$E$6&amp;")"</f>
        <v>男(出向・派遣受入者)(常用労働者)(従業者数)</v>
      </c>
      <c r="M10" s="26" t="str">
        <f>M9&amp;"("&amp;$J$8&amp;")"&amp;"("&amp;$F$7&amp;")"&amp;"("&amp;$E$6&amp;")"</f>
        <v>女(出向・派遣受入者)(常用労働者)(従業者数)</v>
      </c>
      <c r="N10" s="26" t="str">
        <f>N9&amp;"("&amp;$N$7&amp;")"&amp;"("&amp;$E$6&amp;")"</f>
        <v>男(個人事業主・家族従業者)(従業者数)</v>
      </c>
      <c r="O10" s="26" t="str">
        <f>O9&amp;"("&amp;$N$7&amp;")"&amp;"("&amp;$E$6&amp;")"</f>
        <v>女(個人事業主・家族従業者)(従業者数)</v>
      </c>
      <c r="P10" s="26" t="str">
        <f>P9&amp;"("&amp;$P$6&amp;")"</f>
        <v>男(臨時雇用者数)</v>
      </c>
      <c r="Q10" s="26" t="str">
        <f>Q9&amp;"("&amp;$P$6&amp;")"</f>
        <v>女(臨時雇用者数)</v>
      </c>
      <c r="R10" s="26" t="str">
        <f>R9&amp;"("&amp;$P$6&amp;")"</f>
        <v>男(臨時雇用者数)</v>
      </c>
      <c r="S10" s="26" t="str">
        <f>S9&amp;"("&amp;$P$6&amp;")"</f>
        <v>女(臨時雇用者数)</v>
      </c>
      <c r="T10" s="26" t="str">
        <f>T6</f>
        <v>年間延従業者数</v>
      </c>
      <c r="U10" s="26" t="str">
        <f>U8&amp;"("&amp;$U$6&amp;")"</f>
        <v>総額(現金給与額)</v>
      </c>
      <c r="V10" s="26" t="str">
        <f>V8&amp;"("&amp;$U$6&amp;")"</f>
        <v>常用労働者(現金給与額)</v>
      </c>
      <c r="W10" s="26" t="str">
        <f>W8&amp;"("&amp;$U$6&amp;")"</f>
        <v>その他(現金給与額)</v>
      </c>
      <c r="X10" s="26" t="str">
        <f>X8&amp;"("&amp;$X$6&amp;")"</f>
        <v>総額(原材料使用額等)</v>
      </c>
      <c r="Y10" s="26" t="str">
        <f>Y8&amp;"("&amp;$X$6&amp;")"</f>
        <v>原材料使用額(原材料使用額等)</v>
      </c>
      <c r="Z10" s="26" t="str">
        <f>Z8&amp;"("&amp;$X$6&amp;")"</f>
        <v>燃料使用額(原材料使用額等)</v>
      </c>
      <c r="AA10" s="26" t="str">
        <f>AA8&amp;"("&amp;$X$6&amp;")"</f>
        <v>電力使用額(原材料使用額等)</v>
      </c>
      <c r="AB10" s="26" t="str">
        <f>AB8&amp;"("&amp;$AB$6&amp;")"</f>
        <v>委託生産費(原材料使用額等)</v>
      </c>
      <c r="AC10" s="26" t="str">
        <f>AC8&amp;"("&amp;$AB$6&amp;")"</f>
        <v>製造等に関連する外注費(原材料使用額等)</v>
      </c>
      <c r="AD10" s="26" t="str">
        <f>AD8&amp;"("&amp;$AB$6&amp;")"</f>
        <v>転売した商品の仕入額(原材料使用額等)</v>
      </c>
      <c r="AE10" s="26" t="str">
        <f>AE8&amp;"("&amp;$AE$6&amp;")"</f>
        <v>総額(年初在庫額（30人以上）)</v>
      </c>
      <c r="AF10" s="26" t="str">
        <f>AF8&amp;"("&amp;$AE$6&amp;")"</f>
        <v>製造品(年初在庫額（30人以上）)</v>
      </c>
      <c r="AG10" s="26" t="str">
        <f>AG8&amp;"("&amp;$AE$6&amp;")"</f>
        <v>半製品、仕掛品(年初在庫額（30人以上）)</v>
      </c>
      <c r="AH10" s="26" t="str">
        <f>AH8&amp;"("&amp;$AE$6&amp;")"</f>
        <v>原材料、燃料(年初在庫額（30人以上）)</v>
      </c>
      <c r="AI10" s="26" t="str">
        <f>AI8&amp;"("&amp;$AI$6&amp;")"</f>
        <v>総額( 年末在庫額（30人以上）)</v>
      </c>
      <c r="AJ10" s="26" t="str">
        <f>AJ8&amp;"("&amp;$AI$6&amp;")"</f>
        <v>製造品( 年末在庫額（30人以上）)</v>
      </c>
      <c r="AK10" s="26" t="str">
        <f>AK8&amp;"("&amp;$AI$6&amp;")"</f>
        <v>半製品、仕掛品( 年末在庫額（30人以上）)</v>
      </c>
      <c r="AL10" s="26" t="str">
        <f>AL8&amp;"("&amp;$AI$6&amp;")"</f>
        <v>原材料、燃料( 年末在庫額（30人以上）)</v>
      </c>
      <c r="AM10" s="26" t="str">
        <f>AM8&amp;"("&amp;$AM$6&amp;")"</f>
        <v>総額(製造品出荷額等)</v>
      </c>
      <c r="AN10" s="26" t="str">
        <f>AN8&amp;"("&amp;$AM$6&amp;")"</f>
        <v>製造品出荷額含むくず廃物(製造品出荷額等)</v>
      </c>
      <c r="AO10" s="26" t="str">
        <f>AO8&amp;"("&amp;$AM$6&amp;")"</f>
        <v>加工賃収入額(製造品出荷額等)</v>
      </c>
      <c r="AP10" s="26" t="str">
        <f>AP8&amp;"("&amp;$AM$6&amp;")"</f>
        <v>その他収入額(製造品出荷額等)</v>
      </c>
      <c r="AQ10" s="26" t="str">
        <f>AQ6</f>
        <v>生産額</v>
      </c>
      <c r="AR10" s="26" t="str">
        <f>AR6</f>
        <v>付加価値額</v>
      </c>
      <c r="AS10" s="26" t="str">
        <f>AS6</f>
        <v>粗付加価値額</v>
      </c>
      <c r="AT10" s="26" t="str">
        <f>AT6</f>
        <v>減価償却額(30人以上)</v>
      </c>
    </row>
    <row r="11" spans="1:46" s="15" customFormat="1" ht="14.25" customHeight="1">
      <c r="A11" s="27">
        <v>25933</v>
      </c>
      <c r="B11" s="7">
        <v>0</v>
      </c>
      <c r="C11" s="7" t="s">
        <v>1151</v>
      </c>
      <c r="D11" s="25">
        <v>76</v>
      </c>
      <c r="E11" s="25">
        <v>7081</v>
      </c>
      <c r="F11" s="25" t="s">
        <v>99</v>
      </c>
      <c r="G11" s="25" t="s">
        <v>99</v>
      </c>
      <c r="H11" s="25" t="s">
        <v>99</v>
      </c>
      <c r="I11" s="25" t="s">
        <v>99</v>
      </c>
      <c r="J11" s="25" t="s">
        <v>99</v>
      </c>
      <c r="K11" s="25" t="s">
        <v>99</v>
      </c>
      <c r="L11" s="144" t="s">
        <v>99</v>
      </c>
      <c r="M11" s="144" t="s">
        <v>99</v>
      </c>
      <c r="N11" s="25" t="s">
        <v>99</v>
      </c>
      <c r="O11" s="25" t="s">
        <v>99</v>
      </c>
      <c r="P11" s="25" t="s">
        <v>99</v>
      </c>
      <c r="Q11" s="25" t="s">
        <v>99</v>
      </c>
      <c r="R11" s="144" t="s">
        <v>99</v>
      </c>
      <c r="S11" s="144" t="s">
        <v>99</v>
      </c>
      <c r="T11" s="25" t="s">
        <v>99</v>
      </c>
      <c r="U11" s="25" t="s">
        <v>99</v>
      </c>
      <c r="V11" s="25" t="s">
        <v>99</v>
      </c>
      <c r="W11" s="25" t="s">
        <v>99</v>
      </c>
      <c r="X11" s="25" t="s">
        <v>99</v>
      </c>
      <c r="Y11" s="25" t="s">
        <v>99</v>
      </c>
      <c r="Z11" s="25" t="s">
        <v>99</v>
      </c>
      <c r="AA11" s="25" t="s">
        <v>99</v>
      </c>
      <c r="AB11" s="25" t="s">
        <v>99</v>
      </c>
      <c r="AC11" s="25" t="s">
        <v>99</v>
      </c>
      <c r="AD11" s="25" t="s">
        <v>99</v>
      </c>
      <c r="AE11" s="25" t="s">
        <v>99</v>
      </c>
      <c r="AF11" s="25" t="s">
        <v>99</v>
      </c>
      <c r="AG11" s="25" t="s">
        <v>99</v>
      </c>
      <c r="AH11" s="25" t="s">
        <v>99</v>
      </c>
      <c r="AI11" s="25" t="s">
        <v>99</v>
      </c>
      <c r="AJ11" s="25" t="s">
        <v>99</v>
      </c>
      <c r="AK11" s="25" t="s">
        <v>99</v>
      </c>
      <c r="AL11" s="25" t="s">
        <v>99</v>
      </c>
      <c r="AM11" s="25">
        <v>56038</v>
      </c>
      <c r="AN11" s="25" t="s">
        <v>99</v>
      </c>
      <c r="AO11" s="25" t="s">
        <v>99</v>
      </c>
      <c r="AP11" s="25" t="s">
        <v>99</v>
      </c>
      <c r="AQ11" s="25" t="s">
        <v>99</v>
      </c>
      <c r="AR11" s="25" t="s">
        <v>99</v>
      </c>
      <c r="AS11" s="25" t="s">
        <v>99</v>
      </c>
      <c r="AT11" s="25" t="s">
        <v>99</v>
      </c>
    </row>
    <row r="12" spans="1:46" s="15" customFormat="1" ht="14.25" customHeight="1">
      <c r="A12" s="27">
        <v>27759</v>
      </c>
      <c r="B12" s="7">
        <v>0</v>
      </c>
      <c r="C12" s="7" t="s">
        <v>1151</v>
      </c>
      <c r="D12" s="25">
        <v>167</v>
      </c>
      <c r="E12" s="25">
        <v>8983</v>
      </c>
      <c r="F12" s="25" t="s">
        <v>99</v>
      </c>
      <c r="G12" s="25" t="s">
        <v>99</v>
      </c>
      <c r="H12" s="25" t="s">
        <v>99</v>
      </c>
      <c r="I12" s="25" t="s">
        <v>99</v>
      </c>
      <c r="J12" s="25" t="s">
        <v>99</v>
      </c>
      <c r="K12" s="25" t="s">
        <v>99</v>
      </c>
      <c r="L12" s="144" t="s">
        <v>99</v>
      </c>
      <c r="M12" s="144" t="s">
        <v>99</v>
      </c>
      <c r="N12" s="25" t="s">
        <v>99</v>
      </c>
      <c r="O12" s="25" t="s">
        <v>99</v>
      </c>
      <c r="P12" s="25" t="s">
        <v>99</v>
      </c>
      <c r="Q12" s="25" t="s">
        <v>99</v>
      </c>
      <c r="R12" s="144" t="s">
        <v>99</v>
      </c>
      <c r="S12" s="144" t="s">
        <v>99</v>
      </c>
      <c r="T12" s="25" t="s">
        <v>99</v>
      </c>
      <c r="U12" s="25" t="s">
        <v>99</v>
      </c>
      <c r="V12" s="25" t="s">
        <v>99</v>
      </c>
      <c r="W12" s="25" t="s">
        <v>99</v>
      </c>
      <c r="X12" s="25" t="s">
        <v>99</v>
      </c>
      <c r="Y12" s="25" t="s">
        <v>99</v>
      </c>
      <c r="Z12" s="25" t="s">
        <v>99</v>
      </c>
      <c r="AA12" s="25" t="s">
        <v>99</v>
      </c>
      <c r="AB12" s="25" t="s">
        <v>99</v>
      </c>
      <c r="AC12" s="25" t="s">
        <v>99</v>
      </c>
      <c r="AD12" s="25" t="s">
        <v>99</v>
      </c>
      <c r="AE12" s="25" t="s">
        <v>99</v>
      </c>
      <c r="AF12" s="25" t="s">
        <v>99</v>
      </c>
      <c r="AG12" s="25" t="s">
        <v>99</v>
      </c>
      <c r="AH12" s="25" t="s">
        <v>99</v>
      </c>
      <c r="AI12" s="25" t="s">
        <v>99</v>
      </c>
      <c r="AJ12" s="25" t="s">
        <v>99</v>
      </c>
      <c r="AK12" s="25" t="s">
        <v>99</v>
      </c>
      <c r="AL12" s="25" t="s">
        <v>99</v>
      </c>
      <c r="AM12" s="25">
        <v>126877</v>
      </c>
      <c r="AN12" s="25" t="s">
        <v>99</v>
      </c>
      <c r="AO12" s="25" t="s">
        <v>99</v>
      </c>
      <c r="AP12" s="25" t="s">
        <v>99</v>
      </c>
      <c r="AQ12" s="25" t="s">
        <v>99</v>
      </c>
      <c r="AR12" s="25" t="s">
        <v>99</v>
      </c>
      <c r="AS12" s="25" t="s">
        <v>99</v>
      </c>
      <c r="AT12" s="25" t="s">
        <v>99</v>
      </c>
    </row>
    <row r="13" spans="1:46" s="15" customFormat="1" ht="14.25" customHeight="1">
      <c r="A13" s="27">
        <v>28490</v>
      </c>
      <c r="B13" s="7">
        <v>0</v>
      </c>
      <c r="C13" s="7" t="s">
        <v>1151</v>
      </c>
      <c r="D13" s="25">
        <v>179</v>
      </c>
      <c r="E13" s="25">
        <v>8517</v>
      </c>
      <c r="F13" s="25" t="s">
        <v>99</v>
      </c>
      <c r="G13" s="25" t="s">
        <v>99</v>
      </c>
      <c r="H13" s="25" t="s">
        <v>99</v>
      </c>
      <c r="I13" s="25" t="s">
        <v>99</v>
      </c>
      <c r="J13" s="25" t="s">
        <v>99</v>
      </c>
      <c r="K13" s="25" t="s">
        <v>99</v>
      </c>
      <c r="L13" s="144" t="s">
        <v>99</v>
      </c>
      <c r="M13" s="144" t="s">
        <v>99</v>
      </c>
      <c r="N13" s="25" t="s">
        <v>99</v>
      </c>
      <c r="O13" s="25" t="s">
        <v>99</v>
      </c>
      <c r="P13" s="25" t="s">
        <v>99</v>
      </c>
      <c r="Q13" s="25" t="s">
        <v>99</v>
      </c>
      <c r="R13" s="144" t="s">
        <v>99</v>
      </c>
      <c r="S13" s="144" t="s">
        <v>99</v>
      </c>
      <c r="T13" s="25" t="s">
        <v>99</v>
      </c>
      <c r="U13" s="25" t="s">
        <v>99</v>
      </c>
      <c r="V13" s="25" t="s">
        <v>99</v>
      </c>
      <c r="W13" s="25" t="s">
        <v>99</v>
      </c>
      <c r="X13" s="25" t="s">
        <v>99</v>
      </c>
      <c r="Y13" s="25" t="s">
        <v>99</v>
      </c>
      <c r="Z13" s="25" t="s">
        <v>99</v>
      </c>
      <c r="AA13" s="25" t="s">
        <v>99</v>
      </c>
      <c r="AB13" s="25" t="s">
        <v>99</v>
      </c>
      <c r="AC13" s="25" t="s">
        <v>99</v>
      </c>
      <c r="AD13" s="25" t="s">
        <v>99</v>
      </c>
      <c r="AE13" s="25" t="s">
        <v>99</v>
      </c>
      <c r="AF13" s="25" t="s">
        <v>99</v>
      </c>
      <c r="AG13" s="25" t="s">
        <v>99</v>
      </c>
      <c r="AH13" s="25" t="s">
        <v>99</v>
      </c>
      <c r="AI13" s="25" t="s">
        <v>99</v>
      </c>
      <c r="AJ13" s="25" t="s">
        <v>99</v>
      </c>
      <c r="AK13" s="25" t="s">
        <v>99</v>
      </c>
      <c r="AL13" s="25" t="s">
        <v>99</v>
      </c>
      <c r="AM13" s="25">
        <v>180525</v>
      </c>
      <c r="AN13" s="25" t="s">
        <v>99</v>
      </c>
      <c r="AO13" s="25" t="s">
        <v>99</v>
      </c>
      <c r="AP13" s="25" t="s">
        <v>99</v>
      </c>
      <c r="AQ13" s="25" t="s">
        <v>99</v>
      </c>
      <c r="AR13" s="25" t="s">
        <v>99</v>
      </c>
      <c r="AS13" s="25" t="s">
        <v>99</v>
      </c>
      <c r="AT13" s="25" t="s">
        <v>99</v>
      </c>
    </row>
    <row r="14" spans="1:46" s="15" customFormat="1" ht="14.25" customHeight="1">
      <c r="A14" s="27">
        <v>29586</v>
      </c>
      <c r="B14" s="7">
        <v>0</v>
      </c>
      <c r="C14" s="7" t="s">
        <v>1151</v>
      </c>
      <c r="D14" s="25">
        <v>224</v>
      </c>
      <c r="E14" s="25">
        <v>9349</v>
      </c>
      <c r="F14" s="25" t="s">
        <v>99</v>
      </c>
      <c r="G14" s="25" t="s">
        <v>99</v>
      </c>
      <c r="H14" s="25" t="s">
        <v>99</v>
      </c>
      <c r="I14" s="25" t="s">
        <v>99</v>
      </c>
      <c r="J14" s="25" t="s">
        <v>99</v>
      </c>
      <c r="K14" s="25" t="s">
        <v>99</v>
      </c>
      <c r="L14" s="144" t="s">
        <v>99</v>
      </c>
      <c r="M14" s="144" t="s">
        <v>99</v>
      </c>
      <c r="N14" s="25" t="s">
        <v>99</v>
      </c>
      <c r="O14" s="25" t="s">
        <v>99</v>
      </c>
      <c r="P14" s="25" t="s">
        <v>99</v>
      </c>
      <c r="Q14" s="25" t="s">
        <v>99</v>
      </c>
      <c r="R14" s="144" t="s">
        <v>99</v>
      </c>
      <c r="S14" s="144" t="s">
        <v>99</v>
      </c>
      <c r="T14" s="25" t="s">
        <v>99</v>
      </c>
      <c r="U14" s="25" t="s">
        <v>99</v>
      </c>
      <c r="V14" s="25" t="s">
        <v>99</v>
      </c>
      <c r="W14" s="25" t="s">
        <v>99</v>
      </c>
      <c r="X14" s="25" t="s">
        <v>99</v>
      </c>
      <c r="Y14" s="25" t="s">
        <v>99</v>
      </c>
      <c r="Z14" s="25" t="s">
        <v>99</v>
      </c>
      <c r="AA14" s="25" t="s">
        <v>99</v>
      </c>
      <c r="AB14" s="25" t="s">
        <v>99</v>
      </c>
      <c r="AC14" s="25" t="s">
        <v>99</v>
      </c>
      <c r="AD14" s="25" t="s">
        <v>99</v>
      </c>
      <c r="AE14" s="25" t="s">
        <v>99</v>
      </c>
      <c r="AF14" s="25" t="s">
        <v>99</v>
      </c>
      <c r="AG14" s="25" t="s">
        <v>99</v>
      </c>
      <c r="AH14" s="25" t="s">
        <v>99</v>
      </c>
      <c r="AI14" s="25" t="s">
        <v>99</v>
      </c>
      <c r="AJ14" s="25" t="s">
        <v>99</v>
      </c>
      <c r="AK14" s="25" t="s">
        <v>99</v>
      </c>
      <c r="AL14" s="25" t="s">
        <v>99</v>
      </c>
      <c r="AM14" s="25">
        <v>250082</v>
      </c>
      <c r="AN14" s="25" t="s">
        <v>99</v>
      </c>
      <c r="AO14" s="25" t="s">
        <v>99</v>
      </c>
      <c r="AP14" s="25" t="s">
        <v>99</v>
      </c>
      <c r="AQ14" s="25" t="s">
        <v>99</v>
      </c>
      <c r="AR14" s="25" t="s">
        <v>99</v>
      </c>
      <c r="AS14" s="25" t="s">
        <v>99</v>
      </c>
      <c r="AT14" s="25" t="s">
        <v>99</v>
      </c>
    </row>
    <row r="15" spans="1:46" s="15" customFormat="1" ht="14.25" customHeight="1">
      <c r="A15" s="27">
        <v>31412</v>
      </c>
      <c r="B15" s="7">
        <v>0</v>
      </c>
      <c r="C15" s="7" t="s">
        <v>1151</v>
      </c>
      <c r="D15" s="25">
        <v>223</v>
      </c>
      <c r="E15" s="25">
        <v>10123</v>
      </c>
      <c r="F15" s="25" t="s">
        <v>99</v>
      </c>
      <c r="G15" s="25" t="s">
        <v>99</v>
      </c>
      <c r="H15" s="25" t="s">
        <v>99</v>
      </c>
      <c r="I15" s="25" t="s">
        <v>99</v>
      </c>
      <c r="J15" s="25" t="s">
        <v>99</v>
      </c>
      <c r="K15" s="25" t="s">
        <v>99</v>
      </c>
      <c r="L15" s="144" t="s">
        <v>99</v>
      </c>
      <c r="M15" s="144" t="s">
        <v>99</v>
      </c>
      <c r="N15" s="25" t="s">
        <v>99</v>
      </c>
      <c r="O15" s="25" t="s">
        <v>99</v>
      </c>
      <c r="P15" s="25" t="s">
        <v>99</v>
      </c>
      <c r="Q15" s="25" t="s">
        <v>99</v>
      </c>
      <c r="R15" s="144" t="s">
        <v>99</v>
      </c>
      <c r="S15" s="144" t="s">
        <v>99</v>
      </c>
      <c r="T15" s="25" t="s">
        <v>99</v>
      </c>
      <c r="U15" s="25" t="s">
        <v>99</v>
      </c>
      <c r="V15" s="25" t="s">
        <v>99</v>
      </c>
      <c r="W15" s="25" t="s">
        <v>99</v>
      </c>
      <c r="X15" s="25" t="s">
        <v>99</v>
      </c>
      <c r="Y15" s="25" t="s">
        <v>99</v>
      </c>
      <c r="Z15" s="25" t="s">
        <v>99</v>
      </c>
      <c r="AA15" s="25" t="s">
        <v>99</v>
      </c>
      <c r="AB15" s="25" t="s">
        <v>99</v>
      </c>
      <c r="AC15" s="25" t="s">
        <v>99</v>
      </c>
      <c r="AD15" s="25" t="s">
        <v>99</v>
      </c>
      <c r="AE15" s="25" t="s">
        <v>99</v>
      </c>
      <c r="AF15" s="25" t="s">
        <v>99</v>
      </c>
      <c r="AG15" s="25" t="s">
        <v>99</v>
      </c>
      <c r="AH15" s="25" t="s">
        <v>99</v>
      </c>
      <c r="AI15" s="25" t="s">
        <v>99</v>
      </c>
      <c r="AJ15" s="25" t="s">
        <v>99</v>
      </c>
      <c r="AK15" s="25" t="s">
        <v>99</v>
      </c>
      <c r="AL15" s="25" t="s">
        <v>99</v>
      </c>
      <c r="AM15" s="25">
        <v>357687</v>
      </c>
      <c r="AN15" s="25" t="s">
        <v>99</v>
      </c>
      <c r="AO15" s="25" t="s">
        <v>99</v>
      </c>
      <c r="AP15" s="25" t="s">
        <v>99</v>
      </c>
      <c r="AQ15" s="25" t="s">
        <v>99</v>
      </c>
      <c r="AR15" s="25" t="s">
        <v>99</v>
      </c>
      <c r="AS15" s="25" t="s">
        <v>99</v>
      </c>
      <c r="AT15" s="25" t="s">
        <v>99</v>
      </c>
    </row>
    <row r="16" spans="1:46" s="15" customFormat="1" ht="14.25" customHeight="1">
      <c r="A16" s="27">
        <v>32508</v>
      </c>
      <c r="B16" s="7">
        <v>0</v>
      </c>
      <c r="C16" s="7" t="s">
        <v>1151</v>
      </c>
      <c r="D16" s="25">
        <v>221</v>
      </c>
      <c r="E16" s="25">
        <v>10262</v>
      </c>
      <c r="F16" s="25" t="s">
        <v>99</v>
      </c>
      <c r="G16" s="25" t="s">
        <v>99</v>
      </c>
      <c r="H16" s="25" t="s">
        <v>99</v>
      </c>
      <c r="I16" s="25" t="s">
        <v>99</v>
      </c>
      <c r="J16" s="25" t="s">
        <v>99</v>
      </c>
      <c r="K16" s="25" t="s">
        <v>99</v>
      </c>
      <c r="L16" s="144" t="s">
        <v>99</v>
      </c>
      <c r="M16" s="144" t="s">
        <v>99</v>
      </c>
      <c r="N16" s="25" t="s">
        <v>99</v>
      </c>
      <c r="O16" s="25" t="s">
        <v>99</v>
      </c>
      <c r="P16" s="25" t="s">
        <v>99</v>
      </c>
      <c r="Q16" s="25" t="s">
        <v>99</v>
      </c>
      <c r="R16" s="144" t="s">
        <v>99</v>
      </c>
      <c r="S16" s="144" t="s">
        <v>99</v>
      </c>
      <c r="T16" s="25" t="s">
        <v>99</v>
      </c>
      <c r="U16" s="25" t="s">
        <v>99</v>
      </c>
      <c r="V16" s="25" t="s">
        <v>99</v>
      </c>
      <c r="W16" s="25" t="s">
        <v>99</v>
      </c>
      <c r="X16" s="25" t="s">
        <v>99</v>
      </c>
      <c r="Y16" s="25" t="s">
        <v>99</v>
      </c>
      <c r="Z16" s="25" t="s">
        <v>99</v>
      </c>
      <c r="AA16" s="25" t="s">
        <v>99</v>
      </c>
      <c r="AB16" s="25" t="s">
        <v>99</v>
      </c>
      <c r="AC16" s="25" t="s">
        <v>99</v>
      </c>
      <c r="AD16" s="25" t="s">
        <v>99</v>
      </c>
      <c r="AE16" s="25" t="s">
        <v>99</v>
      </c>
      <c r="AF16" s="25" t="s">
        <v>99</v>
      </c>
      <c r="AG16" s="25" t="s">
        <v>99</v>
      </c>
      <c r="AH16" s="25" t="s">
        <v>99</v>
      </c>
      <c r="AI16" s="25" t="s">
        <v>99</v>
      </c>
      <c r="AJ16" s="25" t="s">
        <v>99</v>
      </c>
      <c r="AK16" s="25" t="s">
        <v>99</v>
      </c>
      <c r="AL16" s="25" t="s">
        <v>99</v>
      </c>
      <c r="AM16" s="25">
        <v>379292</v>
      </c>
      <c r="AN16" s="25" t="s">
        <v>99</v>
      </c>
      <c r="AO16" s="25" t="s">
        <v>99</v>
      </c>
      <c r="AP16" s="25" t="s">
        <v>99</v>
      </c>
      <c r="AQ16" s="25" t="s">
        <v>99</v>
      </c>
      <c r="AR16" s="25" t="s">
        <v>99</v>
      </c>
      <c r="AS16" s="25" t="s">
        <v>99</v>
      </c>
      <c r="AT16" s="25" t="s">
        <v>99</v>
      </c>
    </row>
    <row r="17" spans="1:46" s="15" customFormat="1" ht="14.25" customHeight="1">
      <c r="A17" s="27">
        <v>33238</v>
      </c>
      <c r="B17" s="7">
        <v>0</v>
      </c>
      <c r="C17" s="7" t="s">
        <v>1151</v>
      </c>
      <c r="D17" s="25">
        <v>236</v>
      </c>
      <c r="E17" s="25">
        <v>10789</v>
      </c>
      <c r="F17" s="25" t="s">
        <v>99</v>
      </c>
      <c r="G17" s="25" t="s">
        <v>99</v>
      </c>
      <c r="H17" s="25" t="s">
        <v>99</v>
      </c>
      <c r="I17" s="25" t="s">
        <v>99</v>
      </c>
      <c r="J17" s="25" t="s">
        <v>99</v>
      </c>
      <c r="K17" s="25" t="s">
        <v>99</v>
      </c>
      <c r="L17" s="144" t="s">
        <v>99</v>
      </c>
      <c r="M17" s="144" t="s">
        <v>99</v>
      </c>
      <c r="N17" s="25" t="s">
        <v>99</v>
      </c>
      <c r="O17" s="25" t="s">
        <v>99</v>
      </c>
      <c r="P17" s="25" t="s">
        <v>99</v>
      </c>
      <c r="Q17" s="25" t="s">
        <v>99</v>
      </c>
      <c r="R17" s="144" t="s">
        <v>99</v>
      </c>
      <c r="S17" s="144" t="s">
        <v>99</v>
      </c>
      <c r="T17" s="25" t="s">
        <v>99</v>
      </c>
      <c r="U17" s="25" t="s">
        <v>99</v>
      </c>
      <c r="V17" s="25" t="s">
        <v>99</v>
      </c>
      <c r="W17" s="25" t="s">
        <v>99</v>
      </c>
      <c r="X17" s="25" t="s">
        <v>99</v>
      </c>
      <c r="Y17" s="25" t="s">
        <v>99</v>
      </c>
      <c r="Z17" s="25" t="s">
        <v>99</v>
      </c>
      <c r="AA17" s="25" t="s">
        <v>99</v>
      </c>
      <c r="AB17" s="25" t="s">
        <v>99</v>
      </c>
      <c r="AC17" s="25" t="s">
        <v>99</v>
      </c>
      <c r="AD17" s="25" t="s">
        <v>99</v>
      </c>
      <c r="AE17" s="25" t="s">
        <v>99</v>
      </c>
      <c r="AF17" s="25" t="s">
        <v>99</v>
      </c>
      <c r="AG17" s="25" t="s">
        <v>99</v>
      </c>
      <c r="AH17" s="25" t="s">
        <v>99</v>
      </c>
      <c r="AI17" s="25" t="s">
        <v>99</v>
      </c>
      <c r="AJ17" s="25" t="s">
        <v>99</v>
      </c>
      <c r="AK17" s="25" t="s">
        <v>99</v>
      </c>
      <c r="AL17" s="25" t="s">
        <v>99</v>
      </c>
      <c r="AM17" s="25">
        <v>445931</v>
      </c>
      <c r="AN17" s="25" t="s">
        <v>99</v>
      </c>
      <c r="AO17" s="25" t="s">
        <v>99</v>
      </c>
      <c r="AP17" s="25" t="s">
        <v>99</v>
      </c>
      <c r="AQ17" s="25" t="s">
        <v>99</v>
      </c>
      <c r="AR17" s="25" t="s">
        <v>99</v>
      </c>
      <c r="AS17" s="25" t="s">
        <v>99</v>
      </c>
      <c r="AT17" s="25" t="s">
        <v>99</v>
      </c>
    </row>
    <row r="18" spans="1:46" s="15" customFormat="1" ht="14.25" customHeight="1">
      <c r="A18" s="27">
        <v>35064</v>
      </c>
      <c r="B18" s="7">
        <v>0</v>
      </c>
      <c r="C18" s="7" t="s">
        <v>1151</v>
      </c>
      <c r="D18" s="25">
        <v>224</v>
      </c>
      <c r="E18" s="25">
        <v>10782</v>
      </c>
      <c r="F18" s="25" t="s">
        <v>99</v>
      </c>
      <c r="G18" s="25" t="s">
        <v>99</v>
      </c>
      <c r="H18" s="25" t="s">
        <v>99</v>
      </c>
      <c r="I18" s="25" t="s">
        <v>99</v>
      </c>
      <c r="J18" s="25" t="s">
        <v>99</v>
      </c>
      <c r="K18" s="25" t="s">
        <v>99</v>
      </c>
      <c r="L18" s="144" t="s">
        <v>99</v>
      </c>
      <c r="M18" s="144" t="s">
        <v>99</v>
      </c>
      <c r="N18" s="25" t="s">
        <v>99</v>
      </c>
      <c r="O18" s="25" t="s">
        <v>99</v>
      </c>
      <c r="P18" s="25" t="s">
        <v>99</v>
      </c>
      <c r="Q18" s="25" t="s">
        <v>99</v>
      </c>
      <c r="R18" s="144" t="s">
        <v>99</v>
      </c>
      <c r="S18" s="144" t="s">
        <v>99</v>
      </c>
      <c r="T18" s="25" t="s">
        <v>99</v>
      </c>
      <c r="U18" s="25" t="s">
        <v>99</v>
      </c>
      <c r="V18" s="25" t="s">
        <v>99</v>
      </c>
      <c r="W18" s="25" t="s">
        <v>99</v>
      </c>
      <c r="X18" s="25" t="s">
        <v>99</v>
      </c>
      <c r="Y18" s="25" t="s">
        <v>99</v>
      </c>
      <c r="Z18" s="25" t="s">
        <v>99</v>
      </c>
      <c r="AA18" s="25" t="s">
        <v>99</v>
      </c>
      <c r="AB18" s="25" t="s">
        <v>99</v>
      </c>
      <c r="AC18" s="25" t="s">
        <v>99</v>
      </c>
      <c r="AD18" s="25" t="s">
        <v>99</v>
      </c>
      <c r="AE18" s="25" t="s">
        <v>99</v>
      </c>
      <c r="AF18" s="25" t="s">
        <v>99</v>
      </c>
      <c r="AG18" s="25" t="s">
        <v>99</v>
      </c>
      <c r="AH18" s="25" t="s">
        <v>99</v>
      </c>
      <c r="AI18" s="25" t="s">
        <v>99</v>
      </c>
      <c r="AJ18" s="25" t="s">
        <v>99</v>
      </c>
      <c r="AK18" s="25" t="s">
        <v>99</v>
      </c>
      <c r="AL18" s="25" t="s">
        <v>99</v>
      </c>
      <c r="AM18" s="25">
        <v>382874</v>
      </c>
      <c r="AN18" s="25" t="s">
        <v>99</v>
      </c>
      <c r="AO18" s="25" t="s">
        <v>99</v>
      </c>
      <c r="AP18" s="25" t="s">
        <v>99</v>
      </c>
      <c r="AQ18" s="25" t="s">
        <v>99</v>
      </c>
      <c r="AR18" s="25" t="s">
        <v>99</v>
      </c>
      <c r="AS18" s="25" t="s">
        <v>99</v>
      </c>
      <c r="AT18" s="25" t="s">
        <v>99</v>
      </c>
    </row>
    <row r="19" spans="1:46" s="15" customFormat="1" ht="14.25" customHeight="1">
      <c r="A19" s="27">
        <v>37621</v>
      </c>
      <c r="B19" s="7">
        <v>0</v>
      </c>
      <c r="C19" s="7" t="s">
        <v>1151</v>
      </c>
      <c r="D19" s="25">
        <v>171</v>
      </c>
      <c r="E19" s="25">
        <v>9116</v>
      </c>
      <c r="F19" s="25" t="s">
        <v>99</v>
      </c>
      <c r="G19" s="25" t="s">
        <v>99</v>
      </c>
      <c r="H19" s="25" t="s">
        <v>99</v>
      </c>
      <c r="I19" s="25" t="s">
        <v>99</v>
      </c>
      <c r="J19" s="25" t="s">
        <v>99</v>
      </c>
      <c r="K19" s="25" t="s">
        <v>99</v>
      </c>
      <c r="L19" s="144" t="s">
        <v>99</v>
      </c>
      <c r="M19" s="144" t="s">
        <v>99</v>
      </c>
      <c r="N19" s="25" t="s">
        <v>99</v>
      </c>
      <c r="O19" s="25" t="s">
        <v>99</v>
      </c>
      <c r="P19" s="25" t="s">
        <v>99</v>
      </c>
      <c r="Q19" s="25" t="s">
        <v>99</v>
      </c>
      <c r="R19" s="144" t="s">
        <v>99</v>
      </c>
      <c r="S19" s="144" t="s">
        <v>99</v>
      </c>
      <c r="T19" s="25" t="s">
        <v>99</v>
      </c>
      <c r="U19" s="25" t="s">
        <v>99</v>
      </c>
      <c r="V19" s="25" t="s">
        <v>99</v>
      </c>
      <c r="W19" s="25" t="s">
        <v>99</v>
      </c>
      <c r="X19" s="25" t="s">
        <v>99</v>
      </c>
      <c r="Y19" s="25" t="s">
        <v>99</v>
      </c>
      <c r="Z19" s="25" t="s">
        <v>99</v>
      </c>
      <c r="AA19" s="25" t="s">
        <v>99</v>
      </c>
      <c r="AB19" s="25" t="s">
        <v>99</v>
      </c>
      <c r="AC19" s="25" t="s">
        <v>99</v>
      </c>
      <c r="AD19" s="25" t="s">
        <v>99</v>
      </c>
      <c r="AE19" s="25" t="s">
        <v>99</v>
      </c>
      <c r="AF19" s="25" t="s">
        <v>99</v>
      </c>
      <c r="AG19" s="25" t="s">
        <v>99</v>
      </c>
      <c r="AH19" s="25" t="s">
        <v>99</v>
      </c>
      <c r="AI19" s="25" t="s">
        <v>99</v>
      </c>
      <c r="AJ19" s="25" t="s">
        <v>99</v>
      </c>
      <c r="AK19" s="25" t="s">
        <v>99</v>
      </c>
      <c r="AL19" s="25" t="s">
        <v>99</v>
      </c>
      <c r="AM19" s="25">
        <v>327807</v>
      </c>
      <c r="AN19" s="25" t="s">
        <v>99</v>
      </c>
      <c r="AO19" s="25" t="s">
        <v>99</v>
      </c>
      <c r="AP19" s="25" t="s">
        <v>99</v>
      </c>
      <c r="AQ19" s="25" t="s">
        <v>99</v>
      </c>
      <c r="AR19" s="25" t="s">
        <v>99</v>
      </c>
      <c r="AS19" s="25" t="s">
        <v>99</v>
      </c>
      <c r="AT19" s="25" t="s">
        <v>99</v>
      </c>
    </row>
    <row r="20" spans="1:46" s="15" customFormat="1" ht="14.25" customHeight="1">
      <c r="A20" s="27">
        <v>37986</v>
      </c>
      <c r="B20" s="7">
        <v>0</v>
      </c>
      <c r="C20" s="7" t="s">
        <v>1151</v>
      </c>
      <c r="D20" s="25">
        <v>168</v>
      </c>
      <c r="E20" s="25">
        <v>8667</v>
      </c>
      <c r="F20" s="25" t="s">
        <v>99</v>
      </c>
      <c r="G20" s="25" t="s">
        <v>99</v>
      </c>
      <c r="H20" s="25" t="s">
        <v>99</v>
      </c>
      <c r="I20" s="25" t="s">
        <v>99</v>
      </c>
      <c r="J20" s="25" t="s">
        <v>99</v>
      </c>
      <c r="K20" s="25" t="s">
        <v>99</v>
      </c>
      <c r="L20" s="144" t="s">
        <v>99</v>
      </c>
      <c r="M20" s="144" t="s">
        <v>99</v>
      </c>
      <c r="N20" s="25" t="s">
        <v>99</v>
      </c>
      <c r="O20" s="25" t="s">
        <v>99</v>
      </c>
      <c r="P20" s="25" t="s">
        <v>99</v>
      </c>
      <c r="Q20" s="25" t="s">
        <v>99</v>
      </c>
      <c r="R20" s="144" t="s">
        <v>99</v>
      </c>
      <c r="S20" s="144" t="s">
        <v>99</v>
      </c>
      <c r="T20" s="25" t="s">
        <v>99</v>
      </c>
      <c r="U20" s="25" t="s">
        <v>99</v>
      </c>
      <c r="V20" s="25" t="s">
        <v>99</v>
      </c>
      <c r="W20" s="25" t="s">
        <v>99</v>
      </c>
      <c r="X20" s="25" t="s">
        <v>99</v>
      </c>
      <c r="Y20" s="25" t="s">
        <v>99</v>
      </c>
      <c r="Z20" s="25" t="s">
        <v>99</v>
      </c>
      <c r="AA20" s="25" t="s">
        <v>99</v>
      </c>
      <c r="AB20" s="25" t="s">
        <v>99</v>
      </c>
      <c r="AC20" s="25" t="s">
        <v>99</v>
      </c>
      <c r="AD20" s="25" t="s">
        <v>99</v>
      </c>
      <c r="AE20" s="25" t="s">
        <v>99</v>
      </c>
      <c r="AF20" s="25" t="s">
        <v>99</v>
      </c>
      <c r="AG20" s="25" t="s">
        <v>99</v>
      </c>
      <c r="AH20" s="25" t="s">
        <v>99</v>
      </c>
      <c r="AI20" s="25" t="s">
        <v>99</v>
      </c>
      <c r="AJ20" s="25" t="s">
        <v>99</v>
      </c>
      <c r="AK20" s="25" t="s">
        <v>99</v>
      </c>
      <c r="AL20" s="25" t="s">
        <v>99</v>
      </c>
      <c r="AM20" s="25">
        <v>366716</v>
      </c>
      <c r="AN20" s="25" t="s">
        <v>99</v>
      </c>
      <c r="AO20" s="25" t="s">
        <v>99</v>
      </c>
      <c r="AP20" s="25" t="s">
        <v>99</v>
      </c>
      <c r="AQ20" s="25" t="s">
        <v>99</v>
      </c>
      <c r="AR20" s="25" t="s">
        <v>99</v>
      </c>
      <c r="AS20" s="25" t="s">
        <v>99</v>
      </c>
      <c r="AT20" s="25" t="s">
        <v>99</v>
      </c>
    </row>
    <row r="21" spans="1:46" s="15" customFormat="1" ht="14.25" customHeight="1">
      <c r="A21" s="27">
        <v>38352</v>
      </c>
      <c r="B21" s="7">
        <v>0</v>
      </c>
      <c r="C21" s="7" t="s">
        <v>1151</v>
      </c>
      <c r="D21" s="25">
        <v>157</v>
      </c>
      <c r="E21" s="25">
        <v>8579</v>
      </c>
      <c r="F21" s="25" t="s">
        <v>99</v>
      </c>
      <c r="G21" s="25" t="s">
        <v>99</v>
      </c>
      <c r="H21" s="25" t="s">
        <v>99</v>
      </c>
      <c r="I21" s="25" t="s">
        <v>99</v>
      </c>
      <c r="J21" s="25" t="s">
        <v>99</v>
      </c>
      <c r="K21" s="25" t="s">
        <v>99</v>
      </c>
      <c r="L21" s="144" t="s">
        <v>99</v>
      </c>
      <c r="M21" s="144" t="s">
        <v>99</v>
      </c>
      <c r="N21" s="25" t="s">
        <v>99</v>
      </c>
      <c r="O21" s="25" t="s">
        <v>99</v>
      </c>
      <c r="P21" s="25" t="s">
        <v>99</v>
      </c>
      <c r="Q21" s="25" t="s">
        <v>99</v>
      </c>
      <c r="R21" s="144" t="s">
        <v>99</v>
      </c>
      <c r="S21" s="144" t="s">
        <v>99</v>
      </c>
      <c r="T21" s="25" t="s">
        <v>99</v>
      </c>
      <c r="U21" s="25" t="s">
        <v>99</v>
      </c>
      <c r="V21" s="25" t="s">
        <v>99</v>
      </c>
      <c r="W21" s="25" t="s">
        <v>99</v>
      </c>
      <c r="X21" s="25" t="s">
        <v>99</v>
      </c>
      <c r="Y21" s="25" t="s">
        <v>99</v>
      </c>
      <c r="Z21" s="25" t="s">
        <v>99</v>
      </c>
      <c r="AA21" s="25" t="s">
        <v>99</v>
      </c>
      <c r="AB21" s="25" t="s">
        <v>99</v>
      </c>
      <c r="AC21" s="25" t="s">
        <v>99</v>
      </c>
      <c r="AD21" s="25" t="s">
        <v>99</v>
      </c>
      <c r="AE21" s="25" t="s">
        <v>99</v>
      </c>
      <c r="AF21" s="25" t="s">
        <v>99</v>
      </c>
      <c r="AG21" s="25" t="s">
        <v>99</v>
      </c>
      <c r="AH21" s="25" t="s">
        <v>99</v>
      </c>
      <c r="AI21" s="25" t="s">
        <v>99</v>
      </c>
      <c r="AJ21" s="25" t="s">
        <v>99</v>
      </c>
      <c r="AK21" s="25" t="s">
        <v>99</v>
      </c>
      <c r="AL21" s="25" t="s">
        <v>99</v>
      </c>
      <c r="AM21" s="25">
        <v>409486</v>
      </c>
      <c r="AN21" s="25" t="s">
        <v>99</v>
      </c>
      <c r="AO21" s="25" t="s">
        <v>99</v>
      </c>
      <c r="AP21" s="25" t="s">
        <v>99</v>
      </c>
      <c r="AQ21" s="25" t="s">
        <v>99</v>
      </c>
      <c r="AR21" s="25" t="s">
        <v>99</v>
      </c>
      <c r="AS21" s="25" t="s">
        <v>99</v>
      </c>
      <c r="AT21" s="25" t="s">
        <v>99</v>
      </c>
    </row>
    <row r="22" spans="1:46" s="15" customFormat="1" ht="14.25" customHeight="1">
      <c r="A22" s="27">
        <v>38717</v>
      </c>
      <c r="B22" s="7">
        <v>0</v>
      </c>
      <c r="C22" s="7" t="s">
        <v>1151</v>
      </c>
      <c r="D22" s="25">
        <v>170</v>
      </c>
      <c r="E22" s="25">
        <v>9083</v>
      </c>
      <c r="F22" s="25" t="s">
        <v>99</v>
      </c>
      <c r="G22" s="25" t="s">
        <v>99</v>
      </c>
      <c r="H22" s="25" t="s">
        <v>99</v>
      </c>
      <c r="I22" s="25" t="s">
        <v>99</v>
      </c>
      <c r="J22" s="25" t="s">
        <v>99</v>
      </c>
      <c r="K22" s="25" t="s">
        <v>99</v>
      </c>
      <c r="L22" s="144" t="s">
        <v>99</v>
      </c>
      <c r="M22" s="144" t="s">
        <v>99</v>
      </c>
      <c r="N22" s="25" t="s">
        <v>99</v>
      </c>
      <c r="O22" s="25" t="s">
        <v>99</v>
      </c>
      <c r="P22" s="25" t="s">
        <v>99</v>
      </c>
      <c r="Q22" s="25" t="s">
        <v>99</v>
      </c>
      <c r="R22" s="144" t="s">
        <v>99</v>
      </c>
      <c r="S22" s="144" t="s">
        <v>99</v>
      </c>
      <c r="T22" s="25" t="s">
        <v>99</v>
      </c>
      <c r="U22" s="25" t="s">
        <v>99</v>
      </c>
      <c r="V22" s="25" t="s">
        <v>99</v>
      </c>
      <c r="W22" s="25" t="s">
        <v>99</v>
      </c>
      <c r="X22" s="25" t="s">
        <v>99</v>
      </c>
      <c r="Y22" s="25" t="s">
        <v>99</v>
      </c>
      <c r="Z22" s="25" t="s">
        <v>99</v>
      </c>
      <c r="AA22" s="25" t="s">
        <v>99</v>
      </c>
      <c r="AB22" s="25" t="s">
        <v>99</v>
      </c>
      <c r="AC22" s="25" t="s">
        <v>99</v>
      </c>
      <c r="AD22" s="25" t="s">
        <v>99</v>
      </c>
      <c r="AE22" s="25" t="s">
        <v>99</v>
      </c>
      <c r="AF22" s="25" t="s">
        <v>99</v>
      </c>
      <c r="AG22" s="25" t="s">
        <v>99</v>
      </c>
      <c r="AH22" s="25" t="s">
        <v>99</v>
      </c>
      <c r="AI22" s="25" t="s">
        <v>99</v>
      </c>
      <c r="AJ22" s="25" t="s">
        <v>99</v>
      </c>
      <c r="AK22" s="25" t="s">
        <v>99</v>
      </c>
      <c r="AL22" s="25" t="s">
        <v>99</v>
      </c>
      <c r="AM22" s="25">
        <v>382683</v>
      </c>
      <c r="AN22" s="25" t="s">
        <v>99</v>
      </c>
      <c r="AO22" s="25" t="s">
        <v>99</v>
      </c>
      <c r="AP22" s="25" t="s">
        <v>99</v>
      </c>
      <c r="AQ22" s="25" t="s">
        <v>99</v>
      </c>
      <c r="AR22" s="25" t="s">
        <v>99</v>
      </c>
      <c r="AS22" s="25" t="s">
        <v>99</v>
      </c>
      <c r="AT22" s="25" t="s">
        <v>99</v>
      </c>
    </row>
    <row r="23" spans="1:46" s="15" customFormat="1" ht="14.25" customHeight="1">
      <c r="A23" s="27">
        <v>39082</v>
      </c>
      <c r="B23" s="7">
        <v>0</v>
      </c>
      <c r="C23" s="7" t="s">
        <v>1151</v>
      </c>
      <c r="D23" s="25">
        <v>166</v>
      </c>
      <c r="E23" s="25">
        <v>9166</v>
      </c>
      <c r="F23" s="25" t="s">
        <v>99</v>
      </c>
      <c r="G23" s="25" t="s">
        <v>99</v>
      </c>
      <c r="H23" s="25" t="s">
        <v>99</v>
      </c>
      <c r="I23" s="25" t="s">
        <v>99</v>
      </c>
      <c r="J23" s="25" t="s">
        <v>99</v>
      </c>
      <c r="K23" s="25" t="s">
        <v>99</v>
      </c>
      <c r="L23" s="144" t="s">
        <v>99</v>
      </c>
      <c r="M23" s="144" t="s">
        <v>99</v>
      </c>
      <c r="N23" s="25" t="s">
        <v>99</v>
      </c>
      <c r="O23" s="25" t="s">
        <v>99</v>
      </c>
      <c r="P23" s="25" t="s">
        <v>99</v>
      </c>
      <c r="Q23" s="25" t="s">
        <v>99</v>
      </c>
      <c r="R23" s="144" t="s">
        <v>99</v>
      </c>
      <c r="S23" s="144" t="s">
        <v>99</v>
      </c>
      <c r="T23" s="25" t="s">
        <v>99</v>
      </c>
      <c r="U23" s="25" t="s">
        <v>99</v>
      </c>
      <c r="V23" s="25" t="s">
        <v>99</v>
      </c>
      <c r="W23" s="25" t="s">
        <v>99</v>
      </c>
      <c r="X23" s="25" t="s">
        <v>99</v>
      </c>
      <c r="Y23" s="25" t="s">
        <v>99</v>
      </c>
      <c r="Z23" s="25" t="s">
        <v>99</v>
      </c>
      <c r="AA23" s="25" t="s">
        <v>99</v>
      </c>
      <c r="AB23" s="25" t="s">
        <v>99</v>
      </c>
      <c r="AC23" s="25" t="s">
        <v>99</v>
      </c>
      <c r="AD23" s="25" t="s">
        <v>99</v>
      </c>
      <c r="AE23" s="25" t="s">
        <v>99</v>
      </c>
      <c r="AF23" s="25" t="s">
        <v>99</v>
      </c>
      <c r="AG23" s="25" t="s">
        <v>99</v>
      </c>
      <c r="AH23" s="25" t="s">
        <v>99</v>
      </c>
      <c r="AI23" s="25" t="s">
        <v>99</v>
      </c>
      <c r="AJ23" s="25" t="s">
        <v>99</v>
      </c>
      <c r="AK23" s="25" t="s">
        <v>99</v>
      </c>
      <c r="AL23" s="25" t="s">
        <v>99</v>
      </c>
      <c r="AM23" s="25">
        <v>408157</v>
      </c>
      <c r="AN23" s="25" t="s">
        <v>99</v>
      </c>
      <c r="AO23" s="25" t="s">
        <v>99</v>
      </c>
      <c r="AP23" s="25" t="s">
        <v>99</v>
      </c>
      <c r="AQ23" s="25" t="s">
        <v>99</v>
      </c>
      <c r="AR23" s="25" t="s">
        <v>99</v>
      </c>
      <c r="AS23" s="25" t="s">
        <v>99</v>
      </c>
      <c r="AT23" s="25" t="s">
        <v>99</v>
      </c>
    </row>
    <row r="24" spans="1:46" s="15" customFormat="1" ht="14.25" customHeight="1">
      <c r="A24" s="27">
        <v>39447</v>
      </c>
      <c r="B24" s="7">
        <v>0</v>
      </c>
      <c r="C24" s="7" t="s">
        <v>1151</v>
      </c>
      <c r="D24" s="25">
        <v>167</v>
      </c>
      <c r="E24" s="25">
        <v>9693</v>
      </c>
      <c r="F24" s="25" t="s">
        <v>99</v>
      </c>
      <c r="G24" s="25" t="s">
        <v>99</v>
      </c>
      <c r="H24" s="25" t="s">
        <v>99</v>
      </c>
      <c r="I24" s="25" t="s">
        <v>99</v>
      </c>
      <c r="J24" s="25" t="s">
        <v>99</v>
      </c>
      <c r="K24" s="25" t="s">
        <v>99</v>
      </c>
      <c r="L24" s="144" t="s">
        <v>99</v>
      </c>
      <c r="M24" s="144" t="s">
        <v>99</v>
      </c>
      <c r="N24" s="25" t="s">
        <v>99</v>
      </c>
      <c r="O24" s="25" t="s">
        <v>99</v>
      </c>
      <c r="P24" s="25" t="s">
        <v>99</v>
      </c>
      <c r="Q24" s="25" t="s">
        <v>99</v>
      </c>
      <c r="R24" s="144" t="s">
        <v>99</v>
      </c>
      <c r="S24" s="144" t="s">
        <v>99</v>
      </c>
      <c r="T24" s="25" t="s">
        <v>99</v>
      </c>
      <c r="U24" s="25" t="s">
        <v>99</v>
      </c>
      <c r="V24" s="25" t="s">
        <v>99</v>
      </c>
      <c r="W24" s="25" t="s">
        <v>99</v>
      </c>
      <c r="X24" s="25" t="s">
        <v>99</v>
      </c>
      <c r="Y24" s="25" t="s">
        <v>99</v>
      </c>
      <c r="Z24" s="25" t="s">
        <v>99</v>
      </c>
      <c r="AA24" s="25" t="s">
        <v>99</v>
      </c>
      <c r="AB24" s="25" t="s">
        <v>99</v>
      </c>
      <c r="AC24" s="25" t="s">
        <v>99</v>
      </c>
      <c r="AD24" s="25" t="s">
        <v>99</v>
      </c>
      <c r="AE24" s="25" t="s">
        <v>99</v>
      </c>
      <c r="AF24" s="25" t="s">
        <v>99</v>
      </c>
      <c r="AG24" s="25" t="s">
        <v>99</v>
      </c>
      <c r="AH24" s="25" t="s">
        <v>99</v>
      </c>
      <c r="AI24" s="25" t="s">
        <v>99</v>
      </c>
      <c r="AJ24" s="25" t="s">
        <v>99</v>
      </c>
      <c r="AK24" s="25" t="s">
        <v>99</v>
      </c>
      <c r="AL24" s="25" t="s">
        <v>99</v>
      </c>
      <c r="AM24" s="25">
        <v>423899</v>
      </c>
      <c r="AN24" s="25" t="s">
        <v>99</v>
      </c>
      <c r="AO24" s="25" t="s">
        <v>99</v>
      </c>
      <c r="AP24" s="25" t="s">
        <v>99</v>
      </c>
      <c r="AQ24" s="25" t="s">
        <v>99</v>
      </c>
      <c r="AR24" s="25" t="s">
        <v>99</v>
      </c>
      <c r="AS24" s="25" t="s">
        <v>99</v>
      </c>
      <c r="AT24" s="25" t="s">
        <v>99</v>
      </c>
    </row>
    <row r="25" spans="1:46">
      <c r="A25" s="27">
        <v>39813</v>
      </c>
      <c r="B25" s="7">
        <v>0</v>
      </c>
      <c r="C25" s="7" t="s">
        <v>1151</v>
      </c>
      <c r="D25" s="7">
        <v>182</v>
      </c>
      <c r="E25" s="7">
        <v>9652</v>
      </c>
      <c r="F25" s="7">
        <v>6514</v>
      </c>
      <c r="G25" s="7">
        <v>781</v>
      </c>
      <c r="H25" s="7">
        <v>523</v>
      </c>
      <c r="I25" s="7">
        <v>945</v>
      </c>
      <c r="J25" s="7">
        <v>605</v>
      </c>
      <c r="K25" s="7">
        <v>279</v>
      </c>
      <c r="L25" s="144" t="s">
        <v>99</v>
      </c>
      <c r="M25" s="144" t="s">
        <v>99</v>
      </c>
      <c r="N25" s="7">
        <v>4</v>
      </c>
      <c r="O25" s="7">
        <v>1</v>
      </c>
      <c r="P25" s="7">
        <v>17</v>
      </c>
      <c r="Q25" s="7">
        <v>0</v>
      </c>
      <c r="R25" s="144" t="s">
        <v>99</v>
      </c>
      <c r="S25" s="144" t="s">
        <v>99</v>
      </c>
      <c r="T25" s="7">
        <v>118310</v>
      </c>
      <c r="U25" s="7">
        <v>54131</v>
      </c>
      <c r="V25" s="7">
        <v>49393</v>
      </c>
      <c r="W25" s="7">
        <v>4737</v>
      </c>
      <c r="X25" s="7">
        <v>282095</v>
      </c>
      <c r="Y25" s="7">
        <v>242323</v>
      </c>
      <c r="Z25" s="7">
        <v>3438</v>
      </c>
      <c r="AA25" s="7">
        <v>4822</v>
      </c>
      <c r="AB25" s="7">
        <v>15846</v>
      </c>
      <c r="AC25" s="7">
        <v>2281</v>
      </c>
      <c r="AD25" s="7">
        <v>13385</v>
      </c>
      <c r="AE25" s="7">
        <v>51944</v>
      </c>
      <c r="AF25" s="7">
        <v>17046</v>
      </c>
      <c r="AG25" s="7">
        <v>22952</v>
      </c>
      <c r="AH25" s="7">
        <v>11946</v>
      </c>
      <c r="AI25" s="7">
        <v>45426</v>
      </c>
      <c r="AJ25" s="7">
        <v>15130</v>
      </c>
      <c r="AK25" s="7">
        <v>19259</v>
      </c>
      <c r="AL25" s="7">
        <v>11038</v>
      </c>
      <c r="AM25" s="7">
        <v>419866</v>
      </c>
      <c r="AN25" s="7">
        <v>391169</v>
      </c>
      <c r="AO25" s="7">
        <v>13370</v>
      </c>
      <c r="AP25" s="7">
        <v>15327</v>
      </c>
      <c r="AQ25" s="7">
        <v>398929</v>
      </c>
      <c r="AR25" s="7">
        <v>114000</v>
      </c>
      <c r="AS25" s="7">
        <v>133477</v>
      </c>
      <c r="AT25" s="7">
        <v>13868</v>
      </c>
    </row>
    <row r="26" spans="1:46">
      <c r="A26" s="27">
        <v>39813</v>
      </c>
      <c r="B26" s="7">
        <v>9</v>
      </c>
      <c r="C26" s="7" t="s">
        <v>2020</v>
      </c>
      <c r="D26" s="7">
        <v>14</v>
      </c>
      <c r="E26" s="7">
        <v>978</v>
      </c>
      <c r="F26" s="7">
        <v>399</v>
      </c>
      <c r="G26" s="7">
        <v>126</v>
      </c>
      <c r="H26" s="7">
        <v>112</v>
      </c>
      <c r="I26" s="7">
        <v>332</v>
      </c>
      <c r="J26" s="7">
        <v>5</v>
      </c>
      <c r="K26" s="7">
        <v>3</v>
      </c>
      <c r="L26" s="144" t="s">
        <v>99</v>
      </c>
      <c r="M26" s="144" t="s">
        <v>99</v>
      </c>
      <c r="N26" s="7">
        <v>1</v>
      </c>
      <c r="O26" s="7">
        <v>0</v>
      </c>
      <c r="P26" s="7">
        <v>0</v>
      </c>
      <c r="Q26" s="7">
        <v>0</v>
      </c>
      <c r="R26" s="144" t="s">
        <v>99</v>
      </c>
      <c r="S26" s="144" t="s">
        <v>99</v>
      </c>
      <c r="T26" s="7">
        <v>11091</v>
      </c>
      <c r="U26" s="7">
        <v>3470</v>
      </c>
      <c r="V26" s="7">
        <v>3463</v>
      </c>
      <c r="W26" s="7">
        <v>7</v>
      </c>
      <c r="X26" s="7">
        <v>12527</v>
      </c>
      <c r="Y26" s="7">
        <v>11724</v>
      </c>
      <c r="Z26" s="7">
        <v>305</v>
      </c>
      <c r="AA26" s="7">
        <v>195</v>
      </c>
      <c r="AB26" s="7">
        <v>3</v>
      </c>
      <c r="AC26" s="7">
        <v>8</v>
      </c>
      <c r="AD26" s="7">
        <v>293</v>
      </c>
      <c r="AE26" s="7">
        <v>347</v>
      </c>
      <c r="AF26" s="7">
        <v>132</v>
      </c>
      <c r="AG26" s="7">
        <v>9</v>
      </c>
      <c r="AH26" s="7">
        <v>206</v>
      </c>
      <c r="AI26" s="7">
        <v>358</v>
      </c>
      <c r="AJ26" s="7">
        <v>151</v>
      </c>
      <c r="AK26" s="7">
        <v>10</v>
      </c>
      <c r="AL26" s="7">
        <v>197</v>
      </c>
      <c r="AM26" s="7">
        <v>25581</v>
      </c>
      <c r="AN26" s="7">
        <v>24080</v>
      </c>
      <c r="AO26" s="7">
        <v>6</v>
      </c>
      <c r="AP26" s="7">
        <v>1496</v>
      </c>
      <c r="AQ26" s="7">
        <v>24106</v>
      </c>
      <c r="AR26" s="7">
        <v>12100</v>
      </c>
      <c r="AS26" s="7">
        <v>12449</v>
      </c>
      <c r="AT26" s="7">
        <v>370</v>
      </c>
    </row>
    <row r="27" spans="1:46">
      <c r="A27" s="27">
        <v>39813</v>
      </c>
      <c r="B27" s="7">
        <v>10</v>
      </c>
      <c r="C27" s="7" t="s">
        <v>1424</v>
      </c>
      <c r="D27" s="7">
        <v>3</v>
      </c>
      <c r="E27" s="7">
        <v>273</v>
      </c>
      <c r="F27" s="7">
        <v>172</v>
      </c>
      <c r="G27" s="7">
        <v>18</v>
      </c>
      <c r="H27" s="7">
        <v>29</v>
      </c>
      <c r="I27" s="7">
        <v>12</v>
      </c>
      <c r="J27" s="7">
        <v>36</v>
      </c>
      <c r="K27" s="7">
        <v>6</v>
      </c>
      <c r="L27" s="144" t="s">
        <v>99</v>
      </c>
      <c r="M27" s="144" t="s">
        <v>99</v>
      </c>
      <c r="N27" s="7">
        <v>0</v>
      </c>
      <c r="O27" s="7">
        <v>0</v>
      </c>
      <c r="P27" s="7">
        <v>0</v>
      </c>
      <c r="Q27" s="7">
        <v>0</v>
      </c>
      <c r="R27" s="144" t="s">
        <v>99</v>
      </c>
      <c r="S27" s="144" t="s">
        <v>99</v>
      </c>
      <c r="T27" s="7">
        <v>3250</v>
      </c>
      <c r="U27" s="7">
        <v>1470</v>
      </c>
      <c r="V27" s="7" t="s">
        <v>285</v>
      </c>
      <c r="W27" s="7" t="s">
        <v>285</v>
      </c>
      <c r="X27" s="7">
        <v>16796</v>
      </c>
      <c r="Y27" s="7" t="s">
        <v>285</v>
      </c>
      <c r="Z27" s="7" t="s">
        <v>285</v>
      </c>
      <c r="AA27" s="7" t="s">
        <v>285</v>
      </c>
      <c r="AB27" s="7" t="s">
        <v>285</v>
      </c>
      <c r="AC27" s="7" t="s">
        <v>285</v>
      </c>
      <c r="AD27" s="7" t="s">
        <v>285</v>
      </c>
      <c r="AE27" s="7" t="s">
        <v>285</v>
      </c>
      <c r="AF27" s="7" t="s">
        <v>285</v>
      </c>
      <c r="AG27" s="7" t="s">
        <v>285</v>
      </c>
      <c r="AH27" s="7" t="s">
        <v>285</v>
      </c>
      <c r="AI27" s="7" t="s">
        <v>285</v>
      </c>
      <c r="AJ27" s="7" t="s">
        <v>285</v>
      </c>
      <c r="AK27" s="7" t="s">
        <v>285</v>
      </c>
      <c r="AL27" s="7" t="s">
        <v>285</v>
      </c>
      <c r="AM27" s="7">
        <v>24478</v>
      </c>
      <c r="AN27" s="7">
        <v>24478</v>
      </c>
      <c r="AO27" s="7">
        <v>0</v>
      </c>
      <c r="AP27" s="7">
        <v>0</v>
      </c>
      <c r="AQ27" s="7">
        <v>24478</v>
      </c>
      <c r="AR27" s="7">
        <v>5538</v>
      </c>
      <c r="AS27" s="7">
        <v>7378</v>
      </c>
      <c r="AT27" s="7" t="s">
        <v>285</v>
      </c>
    </row>
    <row r="28" spans="1:46">
      <c r="A28" s="27">
        <v>39813</v>
      </c>
      <c r="B28" s="7">
        <v>11</v>
      </c>
      <c r="C28" s="7" t="s">
        <v>306</v>
      </c>
      <c r="D28" s="7">
        <v>3</v>
      </c>
      <c r="E28" s="7">
        <v>34</v>
      </c>
      <c r="F28" s="7">
        <v>10</v>
      </c>
      <c r="G28" s="7">
        <v>3</v>
      </c>
      <c r="H28" s="7">
        <v>2</v>
      </c>
      <c r="I28" s="7">
        <v>16</v>
      </c>
      <c r="J28" s="7">
        <v>0</v>
      </c>
      <c r="K28" s="7">
        <v>2</v>
      </c>
      <c r="L28" s="144" t="s">
        <v>99</v>
      </c>
      <c r="M28" s="144" t="s">
        <v>99</v>
      </c>
      <c r="N28" s="7">
        <v>1</v>
      </c>
      <c r="O28" s="7">
        <v>0</v>
      </c>
      <c r="P28" s="7">
        <v>0</v>
      </c>
      <c r="Q28" s="7">
        <v>0</v>
      </c>
      <c r="R28" s="144" t="s">
        <v>99</v>
      </c>
      <c r="S28" s="144" t="s">
        <v>99</v>
      </c>
      <c r="T28" s="7">
        <v>396</v>
      </c>
      <c r="U28" s="7">
        <v>79</v>
      </c>
      <c r="V28" s="7">
        <v>79</v>
      </c>
      <c r="W28" s="7">
        <v>0</v>
      </c>
      <c r="X28" s="7">
        <v>669</v>
      </c>
      <c r="Y28" s="7">
        <v>669</v>
      </c>
      <c r="Z28" s="7">
        <v>0</v>
      </c>
      <c r="AA28" s="7">
        <v>0</v>
      </c>
      <c r="AB28" s="7">
        <v>0</v>
      </c>
      <c r="AC28" s="7">
        <v>0</v>
      </c>
      <c r="AD28" s="7">
        <v>0</v>
      </c>
      <c r="AE28" s="7">
        <v>0</v>
      </c>
      <c r="AF28" s="7">
        <v>0</v>
      </c>
      <c r="AG28" s="7">
        <v>0</v>
      </c>
      <c r="AH28" s="7">
        <v>0</v>
      </c>
      <c r="AI28" s="7">
        <v>0</v>
      </c>
      <c r="AJ28" s="7">
        <v>0</v>
      </c>
      <c r="AK28" s="7">
        <v>0</v>
      </c>
      <c r="AL28" s="7">
        <v>0</v>
      </c>
      <c r="AM28" s="7">
        <v>835</v>
      </c>
      <c r="AN28" s="7">
        <v>661</v>
      </c>
      <c r="AO28" s="7">
        <v>170</v>
      </c>
      <c r="AP28" s="7">
        <v>4</v>
      </c>
      <c r="AQ28" s="7">
        <v>832</v>
      </c>
      <c r="AR28" s="7">
        <v>158</v>
      </c>
      <c r="AS28" s="7">
        <v>158</v>
      </c>
      <c r="AT28" s="7">
        <v>0</v>
      </c>
    </row>
    <row r="29" spans="1:46">
      <c r="A29" s="27">
        <v>39813</v>
      </c>
      <c r="B29" s="7">
        <v>12</v>
      </c>
      <c r="C29" s="7" t="s">
        <v>733</v>
      </c>
      <c r="D29" s="7">
        <v>1</v>
      </c>
      <c r="E29" s="7">
        <v>21</v>
      </c>
      <c r="F29" s="7">
        <v>11</v>
      </c>
      <c r="G29" s="7">
        <v>2</v>
      </c>
      <c r="H29" s="7">
        <v>0</v>
      </c>
      <c r="I29" s="7">
        <v>6</v>
      </c>
      <c r="J29" s="7">
        <v>1</v>
      </c>
      <c r="K29" s="7">
        <v>1</v>
      </c>
      <c r="L29" s="144" t="s">
        <v>99</v>
      </c>
      <c r="M29" s="144" t="s">
        <v>99</v>
      </c>
      <c r="N29" s="7">
        <v>0</v>
      </c>
      <c r="O29" s="7">
        <v>0</v>
      </c>
      <c r="P29" s="7">
        <v>0</v>
      </c>
      <c r="Q29" s="7">
        <v>0</v>
      </c>
      <c r="R29" s="144" t="s">
        <v>99</v>
      </c>
      <c r="S29" s="144" t="s">
        <v>99</v>
      </c>
      <c r="T29" s="7">
        <v>252</v>
      </c>
      <c r="U29" s="7" t="s">
        <v>285</v>
      </c>
      <c r="V29" s="7" t="s">
        <v>285</v>
      </c>
      <c r="W29" s="7">
        <v>0</v>
      </c>
      <c r="X29" s="7" t="s">
        <v>285</v>
      </c>
      <c r="Y29" s="7" t="s">
        <v>285</v>
      </c>
      <c r="Z29" s="7">
        <v>0</v>
      </c>
      <c r="AA29" s="7">
        <v>0</v>
      </c>
      <c r="AB29" s="7">
        <v>0</v>
      </c>
      <c r="AC29" s="7">
        <v>0</v>
      </c>
      <c r="AD29" s="7">
        <v>0</v>
      </c>
      <c r="AE29" s="7">
        <v>0</v>
      </c>
      <c r="AF29" s="7">
        <v>0</v>
      </c>
      <c r="AG29" s="7">
        <v>0</v>
      </c>
      <c r="AH29" s="7">
        <v>0</v>
      </c>
      <c r="AI29" s="7">
        <v>0</v>
      </c>
      <c r="AJ29" s="7">
        <v>0</v>
      </c>
      <c r="AK29" s="7">
        <v>0</v>
      </c>
      <c r="AL29" s="7">
        <v>0</v>
      </c>
      <c r="AM29" s="7" t="s">
        <v>285</v>
      </c>
      <c r="AN29" s="7" t="s">
        <v>285</v>
      </c>
      <c r="AO29" s="7" t="s">
        <v>285</v>
      </c>
      <c r="AP29" s="7" t="s">
        <v>285</v>
      </c>
      <c r="AQ29" s="7" t="s">
        <v>285</v>
      </c>
      <c r="AR29" s="7" t="s">
        <v>285</v>
      </c>
      <c r="AS29" s="7" t="s">
        <v>285</v>
      </c>
      <c r="AT29" s="7">
        <v>0</v>
      </c>
    </row>
    <row r="30" spans="1:46">
      <c r="A30" s="27">
        <v>39813</v>
      </c>
      <c r="B30" s="7">
        <v>13</v>
      </c>
      <c r="C30" s="7" t="s">
        <v>2022</v>
      </c>
      <c r="D30" s="7">
        <v>1</v>
      </c>
      <c r="E30" s="7">
        <v>5</v>
      </c>
      <c r="F30" s="7">
        <v>5</v>
      </c>
      <c r="G30" s="7">
        <v>0</v>
      </c>
      <c r="H30" s="7">
        <v>0</v>
      </c>
      <c r="I30" s="7">
        <v>0</v>
      </c>
      <c r="J30" s="7">
        <v>0</v>
      </c>
      <c r="K30" s="7">
        <v>0</v>
      </c>
      <c r="L30" s="144" t="s">
        <v>99</v>
      </c>
      <c r="M30" s="144" t="s">
        <v>99</v>
      </c>
      <c r="N30" s="7">
        <v>0</v>
      </c>
      <c r="O30" s="7">
        <v>0</v>
      </c>
      <c r="P30" s="7">
        <v>0</v>
      </c>
      <c r="Q30" s="7">
        <v>0</v>
      </c>
      <c r="R30" s="144" t="s">
        <v>99</v>
      </c>
      <c r="S30" s="144" t="s">
        <v>99</v>
      </c>
      <c r="T30" s="7">
        <v>60</v>
      </c>
      <c r="U30" s="7" t="s">
        <v>285</v>
      </c>
      <c r="V30" s="7" t="s">
        <v>285</v>
      </c>
      <c r="W30" s="7">
        <v>0</v>
      </c>
      <c r="X30" s="7" t="s">
        <v>285</v>
      </c>
      <c r="Y30" s="7" t="s">
        <v>285</v>
      </c>
      <c r="Z30" s="7">
        <v>0</v>
      </c>
      <c r="AA30" s="7">
        <v>0</v>
      </c>
      <c r="AB30" s="7">
        <v>0</v>
      </c>
      <c r="AC30" s="7">
        <v>0</v>
      </c>
      <c r="AD30" s="7">
        <v>0</v>
      </c>
      <c r="AE30" s="7">
        <v>0</v>
      </c>
      <c r="AF30" s="7">
        <v>0</v>
      </c>
      <c r="AG30" s="7">
        <v>0</v>
      </c>
      <c r="AH30" s="7">
        <v>0</v>
      </c>
      <c r="AI30" s="7">
        <v>0</v>
      </c>
      <c r="AJ30" s="7">
        <v>0</v>
      </c>
      <c r="AK30" s="7">
        <v>0</v>
      </c>
      <c r="AL30" s="7">
        <v>0</v>
      </c>
      <c r="AM30" s="7" t="s">
        <v>285</v>
      </c>
      <c r="AN30" s="7" t="s">
        <v>285</v>
      </c>
      <c r="AO30" s="7" t="s">
        <v>285</v>
      </c>
      <c r="AP30" s="7" t="s">
        <v>285</v>
      </c>
      <c r="AQ30" s="7" t="s">
        <v>285</v>
      </c>
      <c r="AR30" s="7" t="s">
        <v>285</v>
      </c>
      <c r="AS30" s="7" t="s">
        <v>285</v>
      </c>
      <c r="AT30" s="7">
        <v>0</v>
      </c>
    </row>
    <row r="31" spans="1:46">
      <c r="A31" s="27">
        <v>39813</v>
      </c>
      <c r="B31" s="7">
        <v>14</v>
      </c>
      <c r="C31" s="7" t="s">
        <v>1995</v>
      </c>
      <c r="D31" s="7">
        <v>12</v>
      </c>
      <c r="E31" s="7">
        <v>422</v>
      </c>
      <c r="F31" s="7">
        <v>227</v>
      </c>
      <c r="G31" s="7">
        <v>28</v>
      </c>
      <c r="H31" s="7">
        <v>63</v>
      </c>
      <c r="I31" s="7">
        <v>93</v>
      </c>
      <c r="J31" s="7">
        <v>7</v>
      </c>
      <c r="K31" s="7">
        <v>4</v>
      </c>
      <c r="L31" s="144" t="s">
        <v>99</v>
      </c>
      <c r="M31" s="144" t="s">
        <v>99</v>
      </c>
      <c r="N31" s="7">
        <v>0</v>
      </c>
      <c r="O31" s="7">
        <v>0</v>
      </c>
      <c r="P31" s="7">
        <v>0</v>
      </c>
      <c r="Q31" s="7">
        <v>0</v>
      </c>
      <c r="R31" s="144" t="s">
        <v>99</v>
      </c>
      <c r="S31" s="144" t="s">
        <v>99</v>
      </c>
      <c r="T31" s="7">
        <v>4949</v>
      </c>
      <c r="U31" s="7">
        <v>1746</v>
      </c>
      <c r="V31" s="7">
        <v>1665</v>
      </c>
      <c r="W31" s="7">
        <v>80</v>
      </c>
      <c r="X31" s="7">
        <v>13537</v>
      </c>
      <c r="Y31" s="7">
        <v>12762</v>
      </c>
      <c r="Z31" s="7">
        <v>135</v>
      </c>
      <c r="AA31" s="7">
        <v>125</v>
      </c>
      <c r="AB31" s="7">
        <v>48</v>
      </c>
      <c r="AC31" s="7">
        <v>427</v>
      </c>
      <c r="AD31" s="7">
        <v>39</v>
      </c>
      <c r="AE31" s="7">
        <v>280</v>
      </c>
      <c r="AF31" s="7">
        <v>123</v>
      </c>
      <c r="AG31" s="7">
        <v>9</v>
      </c>
      <c r="AH31" s="7">
        <v>147</v>
      </c>
      <c r="AI31" s="7">
        <v>261</v>
      </c>
      <c r="AJ31" s="7">
        <v>102</v>
      </c>
      <c r="AK31" s="7">
        <v>8</v>
      </c>
      <c r="AL31" s="7">
        <v>151</v>
      </c>
      <c r="AM31" s="7">
        <v>15742</v>
      </c>
      <c r="AN31" s="7">
        <v>15067</v>
      </c>
      <c r="AO31" s="7">
        <v>472</v>
      </c>
      <c r="AP31" s="7">
        <v>203</v>
      </c>
      <c r="AQ31" s="7">
        <v>15517</v>
      </c>
      <c r="AR31" s="7">
        <v>1709</v>
      </c>
      <c r="AS31" s="7">
        <v>2123</v>
      </c>
      <c r="AT31" s="7">
        <v>391</v>
      </c>
    </row>
    <row r="32" spans="1:46">
      <c r="A32" s="27">
        <v>39813</v>
      </c>
      <c r="B32" s="7">
        <v>15</v>
      </c>
      <c r="C32" s="7" t="s">
        <v>2023</v>
      </c>
      <c r="D32" s="7">
        <v>2</v>
      </c>
      <c r="E32" s="7">
        <v>76</v>
      </c>
      <c r="F32" s="7">
        <v>59</v>
      </c>
      <c r="G32" s="7">
        <v>9</v>
      </c>
      <c r="H32" s="7">
        <v>1</v>
      </c>
      <c r="I32" s="7">
        <v>7</v>
      </c>
      <c r="J32" s="7">
        <v>0</v>
      </c>
      <c r="K32" s="7">
        <v>0</v>
      </c>
      <c r="L32" s="144" t="s">
        <v>99</v>
      </c>
      <c r="M32" s="144" t="s">
        <v>99</v>
      </c>
      <c r="N32" s="7">
        <v>0</v>
      </c>
      <c r="O32" s="7">
        <v>0</v>
      </c>
      <c r="P32" s="7">
        <v>0</v>
      </c>
      <c r="Q32" s="7">
        <v>0</v>
      </c>
      <c r="R32" s="144" t="s">
        <v>99</v>
      </c>
      <c r="S32" s="144" t="s">
        <v>99</v>
      </c>
      <c r="T32" s="7">
        <v>888</v>
      </c>
      <c r="U32" s="7" t="s">
        <v>285</v>
      </c>
      <c r="V32" s="7" t="s">
        <v>285</v>
      </c>
      <c r="W32" s="7" t="s">
        <v>285</v>
      </c>
      <c r="X32" s="7" t="s">
        <v>285</v>
      </c>
      <c r="Y32" s="7" t="s">
        <v>285</v>
      </c>
      <c r="Z32" s="7" t="s">
        <v>285</v>
      </c>
      <c r="AA32" s="7" t="s">
        <v>285</v>
      </c>
      <c r="AB32" s="7" t="s">
        <v>285</v>
      </c>
      <c r="AC32" s="7" t="s">
        <v>285</v>
      </c>
      <c r="AD32" s="7" t="s">
        <v>285</v>
      </c>
      <c r="AE32" s="7" t="s">
        <v>285</v>
      </c>
      <c r="AF32" s="7" t="s">
        <v>285</v>
      </c>
      <c r="AG32" s="7" t="s">
        <v>285</v>
      </c>
      <c r="AH32" s="7" t="s">
        <v>285</v>
      </c>
      <c r="AI32" s="7" t="s">
        <v>285</v>
      </c>
      <c r="AJ32" s="7" t="s">
        <v>285</v>
      </c>
      <c r="AK32" s="7" t="s">
        <v>285</v>
      </c>
      <c r="AL32" s="7" t="s">
        <v>285</v>
      </c>
      <c r="AM32" s="7" t="s">
        <v>285</v>
      </c>
      <c r="AN32" s="7" t="s">
        <v>285</v>
      </c>
      <c r="AO32" s="7" t="s">
        <v>285</v>
      </c>
      <c r="AP32" s="7" t="s">
        <v>285</v>
      </c>
      <c r="AQ32" s="7" t="s">
        <v>285</v>
      </c>
      <c r="AR32" s="7" t="s">
        <v>285</v>
      </c>
      <c r="AS32" s="7" t="s">
        <v>285</v>
      </c>
      <c r="AT32" s="7" t="s">
        <v>285</v>
      </c>
    </row>
    <row r="33" spans="1:46">
      <c r="A33" s="27">
        <v>39813</v>
      </c>
      <c r="B33" s="7">
        <v>16</v>
      </c>
      <c r="C33" s="7" t="s">
        <v>720</v>
      </c>
      <c r="D33" s="7">
        <v>7</v>
      </c>
      <c r="E33" s="7">
        <v>697</v>
      </c>
      <c r="F33" s="7">
        <v>558</v>
      </c>
      <c r="G33" s="7">
        <v>89</v>
      </c>
      <c r="H33" s="7">
        <v>25</v>
      </c>
      <c r="I33" s="7">
        <v>13</v>
      </c>
      <c r="J33" s="7">
        <v>3</v>
      </c>
      <c r="K33" s="7">
        <v>9</v>
      </c>
      <c r="L33" s="144" t="s">
        <v>99</v>
      </c>
      <c r="M33" s="144" t="s">
        <v>99</v>
      </c>
      <c r="N33" s="7">
        <v>0</v>
      </c>
      <c r="O33" s="7">
        <v>0</v>
      </c>
      <c r="P33" s="7">
        <v>0</v>
      </c>
      <c r="Q33" s="7">
        <v>0</v>
      </c>
      <c r="R33" s="144" t="s">
        <v>99</v>
      </c>
      <c r="S33" s="144" t="s">
        <v>99</v>
      </c>
      <c r="T33" s="7">
        <v>8529</v>
      </c>
      <c r="U33" s="7">
        <v>4851</v>
      </c>
      <c r="V33" s="7">
        <v>4713</v>
      </c>
      <c r="W33" s="7">
        <v>138</v>
      </c>
      <c r="X33" s="7">
        <v>10471</v>
      </c>
      <c r="Y33" s="7">
        <v>10115</v>
      </c>
      <c r="Z33" s="7">
        <v>112</v>
      </c>
      <c r="AA33" s="7">
        <v>206</v>
      </c>
      <c r="AB33" s="7">
        <v>28</v>
      </c>
      <c r="AC33" s="7">
        <v>10</v>
      </c>
      <c r="AD33" s="7">
        <v>0</v>
      </c>
      <c r="AE33" s="7">
        <v>1300</v>
      </c>
      <c r="AF33" s="7">
        <v>501</v>
      </c>
      <c r="AG33" s="7">
        <v>221</v>
      </c>
      <c r="AH33" s="7">
        <v>578</v>
      </c>
      <c r="AI33" s="7">
        <v>1937</v>
      </c>
      <c r="AJ33" s="7">
        <v>674</v>
      </c>
      <c r="AK33" s="7">
        <v>298</v>
      </c>
      <c r="AL33" s="7">
        <v>965</v>
      </c>
      <c r="AM33" s="7">
        <v>18128</v>
      </c>
      <c r="AN33" s="7">
        <v>18058</v>
      </c>
      <c r="AO33" s="7">
        <v>70</v>
      </c>
      <c r="AP33" s="7">
        <v>0</v>
      </c>
      <c r="AQ33" s="7">
        <v>18378</v>
      </c>
      <c r="AR33" s="7">
        <v>3938</v>
      </c>
      <c r="AS33" s="7">
        <v>7538</v>
      </c>
      <c r="AT33" s="7">
        <v>3850</v>
      </c>
    </row>
    <row r="34" spans="1:46">
      <c r="A34" s="27">
        <v>39813</v>
      </c>
      <c r="B34" s="7">
        <v>17</v>
      </c>
      <c r="C34" s="7" t="s">
        <v>2025</v>
      </c>
      <c r="D34" s="7">
        <v>1</v>
      </c>
      <c r="E34" s="7">
        <v>12</v>
      </c>
      <c r="F34" s="7">
        <v>11</v>
      </c>
      <c r="G34" s="7">
        <v>1</v>
      </c>
      <c r="H34" s="7">
        <v>0</v>
      </c>
      <c r="I34" s="7">
        <v>0</v>
      </c>
      <c r="J34" s="7">
        <v>0</v>
      </c>
      <c r="K34" s="7">
        <v>0</v>
      </c>
      <c r="L34" s="144" t="s">
        <v>99</v>
      </c>
      <c r="M34" s="144" t="s">
        <v>99</v>
      </c>
      <c r="N34" s="7">
        <v>0</v>
      </c>
      <c r="O34" s="7">
        <v>0</v>
      </c>
      <c r="P34" s="7">
        <v>0</v>
      </c>
      <c r="Q34" s="7">
        <v>0</v>
      </c>
      <c r="R34" s="144" t="s">
        <v>99</v>
      </c>
      <c r="S34" s="144" t="s">
        <v>99</v>
      </c>
      <c r="T34" s="7">
        <v>144</v>
      </c>
      <c r="U34" s="7" t="s">
        <v>285</v>
      </c>
      <c r="V34" s="7" t="s">
        <v>285</v>
      </c>
      <c r="W34" s="7">
        <v>0</v>
      </c>
      <c r="X34" s="7" t="s">
        <v>285</v>
      </c>
      <c r="Y34" s="7" t="s">
        <v>285</v>
      </c>
      <c r="Z34" s="7">
        <v>0</v>
      </c>
      <c r="AA34" s="7">
        <v>0</v>
      </c>
      <c r="AB34" s="7">
        <v>0</v>
      </c>
      <c r="AC34" s="7">
        <v>0</v>
      </c>
      <c r="AD34" s="7">
        <v>0</v>
      </c>
      <c r="AE34" s="7">
        <v>0</v>
      </c>
      <c r="AF34" s="7">
        <v>0</v>
      </c>
      <c r="AG34" s="7">
        <v>0</v>
      </c>
      <c r="AH34" s="7">
        <v>0</v>
      </c>
      <c r="AI34" s="7">
        <v>0</v>
      </c>
      <c r="AJ34" s="7">
        <v>0</v>
      </c>
      <c r="AK34" s="7">
        <v>0</v>
      </c>
      <c r="AL34" s="7">
        <v>0</v>
      </c>
      <c r="AM34" s="7" t="s">
        <v>285</v>
      </c>
      <c r="AN34" s="7" t="s">
        <v>285</v>
      </c>
      <c r="AO34" s="7" t="s">
        <v>285</v>
      </c>
      <c r="AP34" s="7" t="s">
        <v>285</v>
      </c>
      <c r="AQ34" s="7" t="s">
        <v>285</v>
      </c>
      <c r="AR34" s="7" t="s">
        <v>285</v>
      </c>
      <c r="AS34" s="7" t="s">
        <v>285</v>
      </c>
      <c r="AT34" s="7">
        <v>0</v>
      </c>
    </row>
    <row r="35" spans="1:46">
      <c r="A35" s="27">
        <v>39813</v>
      </c>
      <c r="B35" s="7">
        <v>18</v>
      </c>
      <c r="C35" s="7" t="s">
        <v>2026</v>
      </c>
      <c r="D35" s="7">
        <v>9</v>
      </c>
      <c r="E35" s="7">
        <v>294</v>
      </c>
      <c r="F35" s="7">
        <v>197</v>
      </c>
      <c r="G35" s="7">
        <v>34</v>
      </c>
      <c r="H35" s="7">
        <v>4</v>
      </c>
      <c r="I35" s="7">
        <v>27</v>
      </c>
      <c r="J35" s="7">
        <v>6</v>
      </c>
      <c r="K35" s="7">
        <v>26</v>
      </c>
      <c r="L35" s="144" t="s">
        <v>99</v>
      </c>
      <c r="M35" s="144" t="s">
        <v>99</v>
      </c>
      <c r="N35" s="7">
        <v>0</v>
      </c>
      <c r="O35" s="7">
        <v>0</v>
      </c>
      <c r="P35" s="7">
        <v>0</v>
      </c>
      <c r="Q35" s="7">
        <v>0</v>
      </c>
      <c r="R35" s="144" t="s">
        <v>99</v>
      </c>
      <c r="S35" s="144" t="s">
        <v>99</v>
      </c>
      <c r="T35" s="7">
        <v>3786</v>
      </c>
      <c r="U35" s="7">
        <v>1050</v>
      </c>
      <c r="V35" s="7" t="s">
        <v>285</v>
      </c>
      <c r="W35" s="7" t="s">
        <v>285</v>
      </c>
      <c r="X35" s="7">
        <v>3537</v>
      </c>
      <c r="Y35" s="7" t="s">
        <v>285</v>
      </c>
      <c r="Z35" s="7" t="s">
        <v>285</v>
      </c>
      <c r="AA35" s="7" t="s">
        <v>285</v>
      </c>
      <c r="AB35" s="7" t="s">
        <v>285</v>
      </c>
      <c r="AC35" s="7" t="s">
        <v>285</v>
      </c>
      <c r="AD35" s="7" t="s">
        <v>285</v>
      </c>
      <c r="AE35" s="7" t="s">
        <v>285</v>
      </c>
      <c r="AF35" s="7" t="s">
        <v>285</v>
      </c>
      <c r="AG35" s="7" t="s">
        <v>285</v>
      </c>
      <c r="AH35" s="7" t="s">
        <v>285</v>
      </c>
      <c r="AI35" s="7" t="s">
        <v>285</v>
      </c>
      <c r="AJ35" s="7" t="s">
        <v>285</v>
      </c>
      <c r="AK35" s="7" t="s">
        <v>285</v>
      </c>
      <c r="AL35" s="7" t="s">
        <v>285</v>
      </c>
      <c r="AM35" s="7">
        <v>5781</v>
      </c>
      <c r="AN35" s="7">
        <v>5523</v>
      </c>
      <c r="AO35" s="7">
        <v>258</v>
      </c>
      <c r="AP35" s="7">
        <v>0</v>
      </c>
      <c r="AQ35" s="7">
        <v>5795</v>
      </c>
      <c r="AR35" s="7">
        <v>2062</v>
      </c>
      <c r="AS35" s="7">
        <v>2159</v>
      </c>
      <c r="AT35" s="7" t="s">
        <v>285</v>
      </c>
    </row>
    <row r="36" spans="1:46">
      <c r="A36" s="27">
        <v>39813</v>
      </c>
      <c r="B36" s="7">
        <v>19</v>
      </c>
      <c r="C36" s="7" t="s">
        <v>2027</v>
      </c>
      <c r="D36" s="7">
        <v>4</v>
      </c>
      <c r="E36" s="7">
        <v>297</v>
      </c>
      <c r="F36" s="7">
        <v>222</v>
      </c>
      <c r="G36" s="7">
        <v>24</v>
      </c>
      <c r="H36" s="7">
        <v>2</v>
      </c>
      <c r="I36" s="7">
        <v>10</v>
      </c>
      <c r="J36" s="7">
        <v>28</v>
      </c>
      <c r="K36" s="7">
        <v>11</v>
      </c>
      <c r="L36" s="144" t="s">
        <v>99</v>
      </c>
      <c r="M36" s="144" t="s">
        <v>99</v>
      </c>
      <c r="N36" s="7">
        <v>0</v>
      </c>
      <c r="O36" s="7">
        <v>0</v>
      </c>
      <c r="P36" s="7">
        <v>0</v>
      </c>
      <c r="Q36" s="7">
        <v>0</v>
      </c>
      <c r="R36" s="144" t="s">
        <v>99</v>
      </c>
      <c r="S36" s="144" t="s">
        <v>99</v>
      </c>
      <c r="T36" s="7">
        <v>3619</v>
      </c>
      <c r="U36" s="7">
        <v>1457</v>
      </c>
      <c r="V36" s="7" t="s">
        <v>285</v>
      </c>
      <c r="W36" s="7" t="s">
        <v>285</v>
      </c>
      <c r="X36" s="7">
        <v>11664</v>
      </c>
      <c r="Y36" s="7" t="s">
        <v>285</v>
      </c>
      <c r="Z36" s="7" t="s">
        <v>285</v>
      </c>
      <c r="AA36" s="7" t="s">
        <v>285</v>
      </c>
      <c r="AB36" s="7" t="s">
        <v>285</v>
      </c>
      <c r="AC36" s="7" t="s">
        <v>285</v>
      </c>
      <c r="AD36" s="7" t="s">
        <v>285</v>
      </c>
      <c r="AE36" s="7" t="s">
        <v>285</v>
      </c>
      <c r="AF36" s="7" t="s">
        <v>285</v>
      </c>
      <c r="AG36" s="7" t="s">
        <v>285</v>
      </c>
      <c r="AH36" s="7" t="s">
        <v>285</v>
      </c>
      <c r="AI36" s="7" t="s">
        <v>285</v>
      </c>
      <c r="AJ36" s="7" t="s">
        <v>285</v>
      </c>
      <c r="AK36" s="7" t="s">
        <v>285</v>
      </c>
      <c r="AL36" s="7" t="s">
        <v>285</v>
      </c>
      <c r="AM36" s="7">
        <v>11818</v>
      </c>
      <c r="AN36" s="7">
        <v>8661</v>
      </c>
      <c r="AO36" s="7">
        <v>21</v>
      </c>
      <c r="AP36" s="7">
        <v>3136</v>
      </c>
      <c r="AQ36" s="7">
        <v>8812</v>
      </c>
      <c r="AR36" s="7">
        <v>121</v>
      </c>
      <c r="AS36" s="7">
        <v>156</v>
      </c>
      <c r="AT36" s="7" t="s">
        <v>285</v>
      </c>
    </row>
    <row r="37" spans="1:46">
      <c r="A37" s="27">
        <v>39813</v>
      </c>
      <c r="B37" s="7">
        <v>20</v>
      </c>
      <c r="C37" s="7" t="s">
        <v>712</v>
      </c>
      <c r="D37" s="7">
        <v>0</v>
      </c>
      <c r="E37" s="7">
        <v>0</v>
      </c>
      <c r="F37" s="7">
        <v>0</v>
      </c>
      <c r="G37" s="7">
        <v>0</v>
      </c>
      <c r="H37" s="7">
        <v>0</v>
      </c>
      <c r="I37" s="7">
        <v>0</v>
      </c>
      <c r="J37" s="7">
        <v>0</v>
      </c>
      <c r="K37" s="7">
        <v>0</v>
      </c>
      <c r="L37" s="144" t="s">
        <v>99</v>
      </c>
      <c r="M37" s="144" t="s">
        <v>99</v>
      </c>
      <c r="N37" s="7">
        <v>0</v>
      </c>
      <c r="O37" s="7">
        <v>0</v>
      </c>
      <c r="P37" s="7">
        <v>0</v>
      </c>
      <c r="Q37" s="7">
        <v>0</v>
      </c>
      <c r="R37" s="144" t="s">
        <v>99</v>
      </c>
      <c r="S37" s="144" t="s">
        <v>99</v>
      </c>
      <c r="T37" s="7">
        <v>0</v>
      </c>
      <c r="U37" s="7">
        <v>0</v>
      </c>
      <c r="V37" s="7">
        <v>0</v>
      </c>
      <c r="W37" s="7">
        <v>0</v>
      </c>
      <c r="X37" s="7">
        <v>0</v>
      </c>
      <c r="Y37" s="7">
        <v>0</v>
      </c>
      <c r="Z37" s="7">
        <v>0</v>
      </c>
      <c r="AA37" s="7">
        <v>0</v>
      </c>
      <c r="AB37" s="7">
        <v>0</v>
      </c>
      <c r="AC37" s="7">
        <v>0</v>
      </c>
      <c r="AD37" s="7">
        <v>0</v>
      </c>
      <c r="AE37" s="7">
        <v>0</v>
      </c>
      <c r="AF37" s="7">
        <v>0</v>
      </c>
      <c r="AG37" s="7">
        <v>0</v>
      </c>
      <c r="AH37" s="7">
        <v>0</v>
      </c>
      <c r="AI37" s="7">
        <v>0</v>
      </c>
      <c r="AJ37" s="7">
        <v>0</v>
      </c>
      <c r="AK37" s="7">
        <v>0</v>
      </c>
      <c r="AL37" s="7">
        <v>0</v>
      </c>
      <c r="AM37" s="7">
        <v>0</v>
      </c>
      <c r="AN37" s="7">
        <v>0</v>
      </c>
      <c r="AO37" s="7">
        <v>0</v>
      </c>
      <c r="AP37" s="7">
        <v>0</v>
      </c>
      <c r="AQ37" s="7">
        <v>0</v>
      </c>
      <c r="AR37" s="7">
        <v>0</v>
      </c>
      <c r="AS37" s="7">
        <v>0</v>
      </c>
      <c r="AT37" s="7">
        <v>0</v>
      </c>
    </row>
    <row r="38" spans="1:46">
      <c r="A38" s="27">
        <v>39813</v>
      </c>
      <c r="B38" s="7">
        <v>21</v>
      </c>
      <c r="C38" s="7" t="s">
        <v>2028</v>
      </c>
      <c r="D38" s="7">
        <v>11</v>
      </c>
      <c r="E38" s="7">
        <v>560</v>
      </c>
      <c r="F38" s="7">
        <v>347</v>
      </c>
      <c r="G38" s="7">
        <v>40</v>
      </c>
      <c r="H38" s="7">
        <v>38</v>
      </c>
      <c r="I38" s="7">
        <v>12</v>
      </c>
      <c r="J38" s="7">
        <v>77</v>
      </c>
      <c r="K38" s="7">
        <v>46</v>
      </c>
      <c r="L38" s="144" t="s">
        <v>99</v>
      </c>
      <c r="M38" s="144" t="s">
        <v>99</v>
      </c>
      <c r="N38" s="7">
        <v>0</v>
      </c>
      <c r="O38" s="7">
        <v>0</v>
      </c>
      <c r="P38" s="7">
        <v>17</v>
      </c>
      <c r="Q38" s="7">
        <v>0</v>
      </c>
      <c r="R38" s="144" t="s">
        <v>99</v>
      </c>
      <c r="S38" s="144" t="s">
        <v>99</v>
      </c>
      <c r="T38" s="7">
        <v>6685</v>
      </c>
      <c r="U38" s="7">
        <v>3721</v>
      </c>
      <c r="V38" s="7" t="s">
        <v>285</v>
      </c>
      <c r="W38" s="7" t="s">
        <v>285</v>
      </c>
      <c r="X38" s="7">
        <v>12497</v>
      </c>
      <c r="Y38" s="7" t="s">
        <v>285</v>
      </c>
      <c r="Z38" s="7" t="s">
        <v>285</v>
      </c>
      <c r="AA38" s="7" t="s">
        <v>285</v>
      </c>
      <c r="AB38" s="7" t="s">
        <v>285</v>
      </c>
      <c r="AC38" s="7" t="s">
        <v>285</v>
      </c>
      <c r="AD38" s="7" t="s">
        <v>285</v>
      </c>
      <c r="AE38" s="7" t="s">
        <v>285</v>
      </c>
      <c r="AF38" s="7" t="s">
        <v>285</v>
      </c>
      <c r="AG38" s="7" t="s">
        <v>285</v>
      </c>
      <c r="AH38" s="7" t="s">
        <v>285</v>
      </c>
      <c r="AI38" s="7" t="s">
        <v>285</v>
      </c>
      <c r="AJ38" s="7" t="s">
        <v>285</v>
      </c>
      <c r="AK38" s="7" t="s">
        <v>285</v>
      </c>
      <c r="AL38" s="7" t="s">
        <v>285</v>
      </c>
      <c r="AM38" s="7">
        <v>25295</v>
      </c>
      <c r="AN38" s="7">
        <v>24441</v>
      </c>
      <c r="AO38" s="7">
        <v>640</v>
      </c>
      <c r="AP38" s="7">
        <v>214</v>
      </c>
      <c r="AQ38" s="7">
        <v>25095</v>
      </c>
      <c r="AR38" s="7">
        <v>11220</v>
      </c>
      <c r="AS38" s="7">
        <v>12267</v>
      </c>
      <c r="AT38" s="7" t="s">
        <v>285</v>
      </c>
    </row>
    <row r="39" spans="1:46">
      <c r="A39" s="27">
        <v>39813</v>
      </c>
      <c r="B39" s="7">
        <v>22</v>
      </c>
      <c r="C39" s="7" t="s">
        <v>2032</v>
      </c>
      <c r="D39" s="7">
        <v>2</v>
      </c>
      <c r="E39" s="7">
        <v>23</v>
      </c>
      <c r="F39" s="7">
        <v>20</v>
      </c>
      <c r="G39" s="7">
        <v>2</v>
      </c>
      <c r="H39" s="7">
        <v>0</v>
      </c>
      <c r="I39" s="7">
        <v>0</v>
      </c>
      <c r="J39" s="7">
        <v>1</v>
      </c>
      <c r="K39" s="7">
        <v>0</v>
      </c>
      <c r="L39" s="144" t="s">
        <v>99</v>
      </c>
      <c r="M39" s="144" t="s">
        <v>99</v>
      </c>
      <c r="N39" s="7">
        <v>0</v>
      </c>
      <c r="O39" s="7">
        <v>0</v>
      </c>
      <c r="P39" s="7">
        <v>0</v>
      </c>
      <c r="Q39" s="7">
        <v>0</v>
      </c>
      <c r="R39" s="144" t="s">
        <v>99</v>
      </c>
      <c r="S39" s="144" t="s">
        <v>99</v>
      </c>
      <c r="T39" s="7">
        <v>276</v>
      </c>
      <c r="U39" s="7" t="s">
        <v>285</v>
      </c>
      <c r="V39" s="7" t="s">
        <v>285</v>
      </c>
      <c r="W39" s="7">
        <v>0</v>
      </c>
      <c r="X39" s="7" t="s">
        <v>285</v>
      </c>
      <c r="Y39" s="7" t="s">
        <v>285</v>
      </c>
      <c r="Z39" s="7">
        <v>0</v>
      </c>
      <c r="AA39" s="7">
        <v>0</v>
      </c>
      <c r="AB39" s="7">
        <v>0</v>
      </c>
      <c r="AC39" s="7">
        <v>0</v>
      </c>
      <c r="AD39" s="7">
        <v>0</v>
      </c>
      <c r="AE39" s="7">
        <v>0</v>
      </c>
      <c r="AF39" s="7">
        <v>0</v>
      </c>
      <c r="AG39" s="7">
        <v>0</v>
      </c>
      <c r="AH39" s="7">
        <v>0</v>
      </c>
      <c r="AI39" s="7">
        <v>0</v>
      </c>
      <c r="AJ39" s="7">
        <v>0</v>
      </c>
      <c r="AK39" s="7">
        <v>0</v>
      </c>
      <c r="AL39" s="7">
        <v>0</v>
      </c>
      <c r="AM39" s="7" t="s">
        <v>285</v>
      </c>
      <c r="AN39" s="7" t="s">
        <v>285</v>
      </c>
      <c r="AO39" s="7" t="s">
        <v>285</v>
      </c>
      <c r="AP39" s="7" t="s">
        <v>285</v>
      </c>
      <c r="AQ39" s="7" t="s">
        <v>285</v>
      </c>
      <c r="AR39" s="7" t="s">
        <v>285</v>
      </c>
      <c r="AS39" s="7" t="s">
        <v>285</v>
      </c>
      <c r="AT39" s="7">
        <v>0</v>
      </c>
    </row>
    <row r="40" spans="1:46">
      <c r="A40" s="27">
        <v>39813</v>
      </c>
      <c r="B40" s="7">
        <v>23</v>
      </c>
      <c r="C40" s="7" t="s">
        <v>2034</v>
      </c>
      <c r="D40" s="7">
        <v>4</v>
      </c>
      <c r="E40" s="7">
        <v>605</v>
      </c>
      <c r="F40" s="7">
        <v>476</v>
      </c>
      <c r="G40" s="7">
        <v>10</v>
      </c>
      <c r="H40" s="7">
        <v>23</v>
      </c>
      <c r="I40" s="7">
        <v>9</v>
      </c>
      <c r="J40" s="7">
        <v>69</v>
      </c>
      <c r="K40" s="7">
        <v>18</v>
      </c>
      <c r="L40" s="144" t="s">
        <v>99</v>
      </c>
      <c r="M40" s="144" t="s">
        <v>99</v>
      </c>
      <c r="N40" s="7">
        <v>0</v>
      </c>
      <c r="O40" s="7">
        <v>0</v>
      </c>
      <c r="P40" s="7">
        <v>0</v>
      </c>
      <c r="Q40" s="7">
        <v>0</v>
      </c>
      <c r="R40" s="144" t="s">
        <v>99</v>
      </c>
      <c r="S40" s="144" t="s">
        <v>99</v>
      </c>
      <c r="T40" s="7">
        <v>6940</v>
      </c>
      <c r="U40" s="7">
        <v>3937</v>
      </c>
      <c r="V40" s="7" t="s">
        <v>285</v>
      </c>
      <c r="W40" s="7" t="s">
        <v>285</v>
      </c>
      <c r="X40" s="7">
        <v>45095</v>
      </c>
      <c r="Y40" s="7" t="s">
        <v>285</v>
      </c>
      <c r="Z40" s="7" t="s">
        <v>285</v>
      </c>
      <c r="AA40" s="7" t="s">
        <v>285</v>
      </c>
      <c r="AB40" s="7" t="s">
        <v>285</v>
      </c>
      <c r="AC40" s="7" t="s">
        <v>285</v>
      </c>
      <c r="AD40" s="7" t="s">
        <v>285</v>
      </c>
      <c r="AE40" s="7" t="s">
        <v>285</v>
      </c>
      <c r="AF40" s="7" t="s">
        <v>285</v>
      </c>
      <c r="AG40" s="7" t="s">
        <v>285</v>
      </c>
      <c r="AH40" s="7" t="s">
        <v>285</v>
      </c>
      <c r="AI40" s="7" t="s">
        <v>285</v>
      </c>
      <c r="AJ40" s="7" t="s">
        <v>285</v>
      </c>
      <c r="AK40" s="7" t="s">
        <v>285</v>
      </c>
      <c r="AL40" s="7" t="s">
        <v>285</v>
      </c>
      <c r="AM40" s="7">
        <v>49481</v>
      </c>
      <c r="AN40" s="7">
        <v>47957</v>
      </c>
      <c r="AO40" s="7">
        <v>1525</v>
      </c>
      <c r="AP40" s="7">
        <v>0</v>
      </c>
      <c r="AQ40" s="7">
        <v>50053</v>
      </c>
      <c r="AR40" s="7">
        <v>5258</v>
      </c>
      <c r="AS40" s="7">
        <v>4978</v>
      </c>
      <c r="AT40" s="7" t="s">
        <v>285</v>
      </c>
    </row>
    <row r="41" spans="1:46">
      <c r="A41" s="27">
        <v>39813</v>
      </c>
      <c r="B41" s="7">
        <v>24</v>
      </c>
      <c r="C41" s="7" t="s">
        <v>2036</v>
      </c>
      <c r="D41" s="7">
        <v>25</v>
      </c>
      <c r="E41" s="7">
        <v>406</v>
      </c>
      <c r="F41" s="7">
        <v>257</v>
      </c>
      <c r="G41" s="7">
        <v>41</v>
      </c>
      <c r="H41" s="7">
        <v>33</v>
      </c>
      <c r="I41" s="7">
        <v>44</v>
      </c>
      <c r="J41" s="7">
        <v>17</v>
      </c>
      <c r="K41" s="7">
        <v>14</v>
      </c>
      <c r="L41" s="144" t="s">
        <v>99</v>
      </c>
      <c r="M41" s="144" t="s">
        <v>99</v>
      </c>
      <c r="N41" s="7">
        <v>0</v>
      </c>
      <c r="O41" s="7">
        <v>0</v>
      </c>
      <c r="P41" s="7">
        <v>0</v>
      </c>
      <c r="Q41" s="7">
        <v>0</v>
      </c>
      <c r="R41" s="144" t="s">
        <v>99</v>
      </c>
      <c r="S41" s="144" t="s">
        <v>99</v>
      </c>
      <c r="T41" s="7">
        <v>4953</v>
      </c>
      <c r="U41" s="7">
        <v>1747</v>
      </c>
      <c r="V41" s="7">
        <v>1611</v>
      </c>
      <c r="W41" s="7">
        <v>136</v>
      </c>
      <c r="X41" s="7">
        <v>3718</v>
      </c>
      <c r="Y41" s="7">
        <v>3088</v>
      </c>
      <c r="Z41" s="7">
        <v>8</v>
      </c>
      <c r="AA41" s="7">
        <v>116</v>
      </c>
      <c r="AB41" s="7">
        <v>506</v>
      </c>
      <c r="AC41" s="7">
        <v>0</v>
      </c>
      <c r="AD41" s="7">
        <v>0</v>
      </c>
      <c r="AE41" s="7">
        <v>230</v>
      </c>
      <c r="AF41" s="7">
        <v>38</v>
      </c>
      <c r="AG41" s="7">
        <v>81</v>
      </c>
      <c r="AH41" s="7">
        <v>111</v>
      </c>
      <c r="AI41" s="7">
        <v>283</v>
      </c>
      <c r="AJ41" s="7">
        <v>38</v>
      </c>
      <c r="AK41" s="7">
        <v>79</v>
      </c>
      <c r="AL41" s="7">
        <v>165</v>
      </c>
      <c r="AM41" s="7">
        <v>7612</v>
      </c>
      <c r="AN41" s="7">
        <v>4098</v>
      </c>
      <c r="AO41" s="7">
        <v>3514</v>
      </c>
      <c r="AP41" s="7">
        <v>0</v>
      </c>
      <c r="AQ41" s="7">
        <v>7609</v>
      </c>
      <c r="AR41" s="7">
        <v>3415</v>
      </c>
      <c r="AS41" s="7">
        <v>3726</v>
      </c>
      <c r="AT41" s="7">
        <v>309</v>
      </c>
    </row>
    <row r="42" spans="1:46">
      <c r="A42" s="27">
        <v>39813</v>
      </c>
      <c r="B42" s="7">
        <v>25</v>
      </c>
      <c r="C42" s="7" t="s">
        <v>2037</v>
      </c>
      <c r="D42" s="7">
        <v>9</v>
      </c>
      <c r="E42" s="7">
        <v>204</v>
      </c>
      <c r="F42" s="7">
        <v>136</v>
      </c>
      <c r="G42" s="7">
        <v>38</v>
      </c>
      <c r="H42" s="7">
        <v>11</v>
      </c>
      <c r="I42" s="7">
        <v>12</v>
      </c>
      <c r="J42" s="7">
        <v>2</v>
      </c>
      <c r="K42" s="7">
        <v>4</v>
      </c>
      <c r="L42" s="144" t="s">
        <v>99</v>
      </c>
      <c r="M42" s="144" t="s">
        <v>99</v>
      </c>
      <c r="N42" s="7">
        <v>1</v>
      </c>
      <c r="O42" s="7">
        <v>0</v>
      </c>
      <c r="P42" s="7">
        <v>0</v>
      </c>
      <c r="Q42" s="7">
        <v>0</v>
      </c>
      <c r="R42" s="144" t="s">
        <v>99</v>
      </c>
      <c r="S42" s="144" t="s">
        <v>99</v>
      </c>
      <c r="T42" s="7">
        <v>2450</v>
      </c>
      <c r="U42" s="7">
        <v>1057</v>
      </c>
      <c r="V42" s="7" t="s">
        <v>285</v>
      </c>
      <c r="W42" s="7" t="s">
        <v>285</v>
      </c>
      <c r="X42" s="7">
        <v>936</v>
      </c>
      <c r="Y42" s="7" t="s">
        <v>285</v>
      </c>
      <c r="Z42" s="7" t="s">
        <v>285</v>
      </c>
      <c r="AA42" s="7" t="s">
        <v>285</v>
      </c>
      <c r="AB42" s="7" t="s">
        <v>285</v>
      </c>
      <c r="AC42" s="7" t="s">
        <v>285</v>
      </c>
      <c r="AD42" s="7" t="s">
        <v>285</v>
      </c>
      <c r="AE42" s="7" t="s">
        <v>285</v>
      </c>
      <c r="AF42" s="7" t="s">
        <v>285</v>
      </c>
      <c r="AG42" s="7" t="s">
        <v>285</v>
      </c>
      <c r="AH42" s="7" t="s">
        <v>285</v>
      </c>
      <c r="AI42" s="7" t="s">
        <v>285</v>
      </c>
      <c r="AJ42" s="7" t="s">
        <v>285</v>
      </c>
      <c r="AK42" s="7" t="s">
        <v>285</v>
      </c>
      <c r="AL42" s="7" t="s">
        <v>285</v>
      </c>
      <c r="AM42" s="7">
        <v>2695</v>
      </c>
      <c r="AN42" s="7">
        <v>1827</v>
      </c>
      <c r="AO42" s="7">
        <v>867</v>
      </c>
      <c r="AP42" s="7">
        <v>1</v>
      </c>
      <c r="AQ42" s="7">
        <v>2679</v>
      </c>
      <c r="AR42" s="7">
        <v>1585</v>
      </c>
      <c r="AS42" s="7">
        <v>1678</v>
      </c>
      <c r="AT42" s="7" t="s">
        <v>285</v>
      </c>
    </row>
    <row r="43" spans="1:46">
      <c r="A43" s="27">
        <v>39813</v>
      </c>
      <c r="B43" s="7">
        <v>26</v>
      </c>
      <c r="C43" s="7" t="s">
        <v>2039</v>
      </c>
      <c r="D43" s="7">
        <v>23</v>
      </c>
      <c r="E43" s="7">
        <v>478</v>
      </c>
      <c r="F43" s="7">
        <v>345</v>
      </c>
      <c r="G43" s="7">
        <v>48</v>
      </c>
      <c r="H43" s="7">
        <v>28</v>
      </c>
      <c r="I43" s="7">
        <v>19</v>
      </c>
      <c r="J43" s="7">
        <v>4</v>
      </c>
      <c r="K43" s="7">
        <v>32</v>
      </c>
      <c r="L43" s="144" t="s">
        <v>99</v>
      </c>
      <c r="M43" s="144" t="s">
        <v>99</v>
      </c>
      <c r="N43" s="7">
        <v>1</v>
      </c>
      <c r="O43" s="7">
        <v>1</v>
      </c>
      <c r="P43" s="7">
        <v>0</v>
      </c>
      <c r="Q43" s="7">
        <v>0</v>
      </c>
      <c r="R43" s="144" t="s">
        <v>99</v>
      </c>
      <c r="S43" s="144" t="s">
        <v>99</v>
      </c>
      <c r="T43" s="7">
        <v>5712</v>
      </c>
      <c r="U43" s="7">
        <v>2966</v>
      </c>
      <c r="V43" s="7">
        <v>2783</v>
      </c>
      <c r="W43" s="7">
        <v>183</v>
      </c>
      <c r="X43" s="7">
        <v>18637</v>
      </c>
      <c r="Y43" s="7">
        <v>17161</v>
      </c>
      <c r="Z43" s="7">
        <v>13</v>
      </c>
      <c r="AA43" s="7">
        <v>82</v>
      </c>
      <c r="AB43" s="7">
        <v>1372</v>
      </c>
      <c r="AC43" s="7">
        <v>9</v>
      </c>
      <c r="AD43" s="7">
        <v>0</v>
      </c>
      <c r="AE43" s="7">
        <v>16346</v>
      </c>
      <c r="AF43" s="7">
        <v>12469</v>
      </c>
      <c r="AG43" s="7">
        <v>2587</v>
      </c>
      <c r="AH43" s="7">
        <v>1291</v>
      </c>
      <c r="AI43" s="7">
        <v>12240</v>
      </c>
      <c r="AJ43" s="7">
        <v>7730</v>
      </c>
      <c r="AK43" s="7">
        <v>3179</v>
      </c>
      <c r="AL43" s="7">
        <v>1331</v>
      </c>
      <c r="AM43" s="7">
        <v>29109</v>
      </c>
      <c r="AN43" s="7">
        <v>28736</v>
      </c>
      <c r="AO43" s="7">
        <v>311</v>
      </c>
      <c r="AP43" s="7">
        <v>62</v>
      </c>
      <c r="AQ43" s="7">
        <v>24901</v>
      </c>
      <c r="AR43" s="7">
        <v>6019</v>
      </c>
      <c r="AS43" s="7">
        <v>10641</v>
      </c>
      <c r="AT43" s="7">
        <v>474</v>
      </c>
    </row>
    <row r="44" spans="1:46">
      <c r="A44" s="27">
        <v>39813</v>
      </c>
      <c r="B44" s="7">
        <v>27</v>
      </c>
      <c r="C44" s="7" t="s">
        <v>1210</v>
      </c>
      <c r="D44" s="7">
        <v>4</v>
      </c>
      <c r="E44" s="7">
        <v>440</v>
      </c>
      <c r="F44" s="7">
        <v>282</v>
      </c>
      <c r="G44" s="7">
        <v>64</v>
      </c>
      <c r="H44" s="7">
        <v>5</v>
      </c>
      <c r="I44" s="7">
        <v>89</v>
      </c>
      <c r="J44" s="7">
        <v>0</v>
      </c>
      <c r="K44" s="7">
        <v>0</v>
      </c>
      <c r="L44" s="144" t="s">
        <v>99</v>
      </c>
      <c r="M44" s="144" t="s">
        <v>99</v>
      </c>
      <c r="N44" s="7">
        <v>0</v>
      </c>
      <c r="O44" s="7">
        <v>0</v>
      </c>
      <c r="P44" s="7">
        <v>0</v>
      </c>
      <c r="Q44" s="7">
        <v>0</v>
      </c>
      <c r="R44" s="144" t="s">
        <v>99</v>
      </c>
      <c r="S44" s="144" t="s">
        <v>99</v>
      </c>
      <c r="T44" s="7">
        <v>5868</v>
      </c>
      <c r="U44" s="7">
        <v>3178</v>
      </c>
      <c r="V44" s="7" t="s">
        <v>285</v>
      </c>
      <c r="W44" s="7" t="s">
        <v>285</v>
      </c>
      <c r="X44" s="7">
        <v>8801</v>
      </c>
      <c r="Y44" s="7" t="s">
        <v>285</v>
      </c>
      <c r="Z44" s="7" t="s">
        <v>285</v>
      </c>
      <c r="AA44" s="7" t="s">
        <v>285</v>
      </c>
      <c r="AB44" s="7" t="s">
        <v>285</v>
      </c>
      <c r="AC44" s="7" t="s">
        <v>285</v>
      </c>
      <c r="AD44" s="7" t="s">
        <v>285</v>
      </c>
      <c r="AE44" s="7" t="s">
        <v>285</v>
      </c>
      <c r="AF44" s="7" t="s">
        <v>285</v>
      </c>
      <c r="AG44" s="7" t="s">
        <v>285</v>
      </c>
      <c r="AH44" s="7" t="s">
        <v>285</v>
      </c>
      <c r="AI44" s="7" t="s">
        <v>285</v>
      </c>
      <c r="AJ44" s="7" t="s">
        <v>285</v>
      </c>
      <c r="AK44" s="7" t="s">
        <v>285</v>
      </c>
      <c r="AL44" s="7" t="s">
        <v>285</v>
      </c>
      <c r="AM44" s="7">
        <v>20903</v>
      </c>
      <c r="AN44" s="7">
        <v>20455</v>
      </c>
      <c r="AO44" s="7">
        <v>430</v>
      </c>
      <c r="AP44" s="7">
        <v>18</v>
      </c>
      <c r="AQ44" s="7">
        <v>20867</v>
      </c>
      <c r="AR44" s="7">
        <v>11215</v>
      </c>
      <c r="AS44" s="7">
        <v>11573</v>
      </c>
      <c r="AT44" s="7" t="s">
        <v>285</v>
      </c>
    </row>
    <row r="45" spans="1:46">
      <c r="A45" s="27">
        <v>39813</v>
      </c>
      <c r="B45" s="7">
        <v>28</v>
      </c>
      <c r="C45" s="7" t="s">
        <v>2041</v>
      </c>
      <c r="D45" s="7">
        <v>5</v>
      </c>
      <c r="E45" s="7">
        <v>66</v>
      </c>
      <c r="F45" s="7">
        <v>19</v>
      </c>
      <c r="G45" s="7">
        <v>6</v>
      </c>
      <c r="H45" s="7">
        <v>8</v>
      </c>
      <c r="I45" s="7">
        <v>33</v>
      </c>
      <c r="J45" s="7">
        <v>0</v>
      </c>
      <c r="K45" s="7">
        <v>0</v>
      </c>
      <c r="L45" s="144" t="s">
        <v>99</v>
      </c>
      <c r="M45" s="144" t="s">
        <v>99</v>
      </c>
      <c r="N45" s="7">
        <v>0</v>
      </c>
      <c r="O45" s="7">
        <v>0</v>
      </c>
      <c r="P45" s="7">
        <v>0</v>
      </c>
      <c r="Q45" s="7">
        <v>0</v>
      </c>
      <c r="R45" s="144" t="s">
        <v>99</v>
      </c>
      <c r="S45" s="144" t="s">
        <v>99</v>
      </c>
      <c r="T45" s="7">
        <v>792</v>
      </c>
      <c r="U45" s="7">
        <v>154</v>
      </c>
      <c r="V45" s="7">
        <v>154</v>
      </c>
      <c r="W45" s="7">
        <v>0</v>
      </c>
      <c r="X45" s="7">
        <v>309</v>
      </c>
      <c r="Y45" s="7">
        <v>309</v>
      </c>
      <c r="Z45" s="7">
        <v>0</v>
      </c>
      <c r="AA45" s="7">
        <v>0</v>
      </c>
      <c r="AB45" s="7">
        <v>0</v>
      </c>
      <c r="AC45" s="7">
        <v>0</v>
      </c>
      <c r="AD45" s="7">
        <v>0</v>
      </c>
      <c r="AE45" s="7">
        <v>0</v>
      </c>
      <c r="AF45" s="7">
        <v>0</v>
      </c>
      <c r="AG45" s="7">
        <v>0</v>
      </c>
      <c r="AH45" s="7">
        <v>0</v>
      </c>
      <c r="AI45" s="7">
        <v>0</v>
      </c>
      <c r="AJ45" s="7">
        <v>0</v>
      </c>
      <c r="AK45" s="7">
        <v>0</v>
      </c>
      <c r="AL45" s="7">
        <v>0</v>
      </c>
      <c r="AM45" s="7">
        <v>565</v>
      </c>
      <c r="AN45" s="7">
        <v>106</v>
      </c>
      <c r="AO45" s="7">
        <v>459</v>
      </c>
      <c r="AP45" s="7">
        <v>0</v>
      </c>
      <c r="AQ45" s="7">
        <v>565</v>
      </c>
      <c r="AR45" s="7">
        <v>244</v>
      </c>
      <c r="AS45" s="7">
        <v>244</v>
      </c>
      <c r="AT45" s="7">
        <v>0</v>
      </c>
    </row>
    <row r="46" spans="1:46">
      <c r="A46" s="27">
        <v>39813</v>
      </c>
      <c r="B46" s="7">
        <v>29</v>
      </c>
      <c r="C46" s="7" t="s">
        <v>101</v>
      </c>
      <c r="D46" s="7">
        <v>7</v>
      </c>
      <c r="E46" s="7">
        <v>217</v>
      </c>
      <c r="F46" s="7">
        <v>120</v>
      </c>
      <c r="G46" s="7">
        <v>19</v>
      </c>
      <c r="H46" s="7">
        <v>30</v>
      </c>
      <c r="I46" s="7">
        <v>44</v>
      </c>
      <c r="J46" s="7">
        <v>3</v>
      </c>
      <c r="K46" s="7">
        <v>1</v>
      </c>
      <c r="L46" s="144" t="s">
        <v>99</v>
      </c>
      <c r="M46" s="144" t="s">
        <v>99</v>
      </c>
      <c r="N46" s="7">
        <v>0</v>
      </c>
      <c r="O46" s="7">
        <v>0</v>
      </c>
      <c r="P46" s="7">
        <v>0</v>
      </c>
      <c r="Q46" s="7">
        <v>0</v>
      </c>
      <c r="R46" s="144" t="s">
        <v>99</v>
      </c>
      <c r="S46" s="144" t="s">
        <v>99</v>
      </c>
      <c r="T46" s="7">
        <v>2646</v>
      </c>
      <c r="U46" s="7">
        <v>1176</v>
      </c>
      <c r="V46" s="7" t="s">
        <v>285</v>
      </c>
      <c r="W46" s="7" t="s">
        <v>285</v>
      </c>
      <c r="X46" s="7">
        <v>8830</v>
      </c>
      <c r="Y46" s="7" t="s">
        <v>285</v>
      </c>
      <c r="Z46" s="7" t="s">
        <v>285</v>
      </c>
      <c r="AA46" s="7" t="s">
        <v>285</v>
      </c>
      <c r="AB46" s="7" t="s">
        <v>285</v>
      </c>
      <c r="AC46" s="7" t="s">
        <v>285</v>
      </c>
      <c r="AD46" s="7" t="s">
        <v>285</v>
      </c>
      <c r="AE46" s="7" t="s">
        <v>285</v>
      </c>
      <c r="AF46" s="7" t="s">
        <v>285</v>
      </c>
      <c r="AG46" s="7" t="s">
        <v>285</v>
      </c>
      <c r="AH46" s="7" t="s">
        <v>285</v>
      </c>
      <c r="AI46" s="7" t="s">
        <v>285</v>
      </c>
      <c r="AJ46" s="7" t="s">
        <v>285</v>
      </c>
      <c r="AK46" s="7" t="s">
        <v>285</v>
      </c>
      <c r="AL46" s="7" t="s">
        <v>285</v>
      </c>
      <c r="AM46" s="7">
        <v>13494</v>
      </c>
      <c r="AN46" s="7">
        <v>13250</v>
      </c>
      <c r="AO46" s="7">
        <v>176</v>
      </c>
      <c r="AP46" s="7">
        <v>68</v>
      </c>
      <c r="AQ46" s="7">
        <v>12108</v>
      </c>
      <c r="AR46" s="7">
        <v>3016</v>
      </c>
      <c r="AS46" s="7">
        <v>4416</v>
      </c>
      <c r="AT46" s="7" t="s">
        <v>285</v>
      </c>
    </row>
    <row r="47" spans="1:46">
      <c r="A47" s="27">
        <v>39813</v>
      </c>
      <c r="B47" s="7">
        <v>30</v>
      </c>
      <c r="C47" s="7" t="s">
        <v>2042</v>
      </c>
      <c r="D47" s="7">
        <v>8</v>
      </c>
      <c r="E47" s="7">
        <v>650</v>
      </c>
      <c r="F47" s="7">
        <v>462</v>
      </c>
      <c r="G47" s="7">
        <v>36</v>
      </c>
      <c r="H47" s="7">
        <v>21</v>
      </c>
      <c r="I47" s="7">
        <v>100</v>
      </c>
      <c r="J47" s="7">
        <v>18</v>
      </c>
      <c r="K47" s="7">
        <v>13</v>
      </c>
      <c r="L47" s="144" t="s">
        <v>99</v>
      </c>
      <c r="M47" s="144" t="s">
        <v>99</v>
      </c>
      <c r="N47" s="7">
        <v>0</v>
      </c>
      <c r="O47" s="7">
        <v>0</v>
      </c>
      <c r="P47" s="7">
        <v>0</v>
      </c>
      <c r="Q47" s="7">
        <v>0</v>
      </c>
      <c r="R47" s="144" t="s">
        <v>99</v>
      </c>
      <c r="S47" s="144" t="s">
        <v>99</v>
      </c>
      <c r="T47" s="7">
        <v>7921</v>
      </c>
      <c r="U47" s="7">
        <v>4192</v>
      </c>
      <c r="V47" s="7">
        <v>3754</v>
      </c>
      <c r="W47" s="7">
        <v>438</v>
      </c>
      <c r="X47" s="7">
        <v>9069</v>
      </c>
      <c r="Y47" s="7">
        <v>5325</v>
      </c>
      <c r="Z47" s="7">
        <v>5</v>
      </c>
      <c r="AA47" s="7">
        <v>47</v>
      </c>
      <c r="AB47" s="7">
        <v>3677</v>
      </c>
      <c r="AC47" s="7">
        <v>14</v>
      </c>
      <c r="AD47" s="7">
        <v>0</v>
      </c>
      <c r="AE47" s="7">
        <v>4197</v>
      </c>
      <c r="AF47" s="7">
        <v>77</v>
      </c>
      <c r="AG47" s="7">
        <v>3171</v>
      </c>
      <c r="AH47" s="7">
        <v>949</v>
      </c>
      <c r="AI47" s="7">
        <v>4360</v>
      </c>
      <c r="AJ47" s="7">
        <v>78</v>
      </c>
      <c r="AK47" s="7">
        <v>3347</v>
      </c>
      <c r="AL47" s="7">
        <v>935</v>
      </c>
      <c r="AM47" s="7">
        <v>16935</v>
      </c>
      <c r="AN47" s="7">
        <v>14584</v>
      </c>
      <c r="AO47" s="7">
        <v>2314</v>
      </c>
      <c r="AP47" s="7">
        <v>37</v>
      </c>
      <c r="AQ47" s="7">
        <v>17075</v>
      </c>
      <c r="AR47" s="7">
        <v>7496</v>
      </c>
      <c r="AS47" s="7">
        <v>7529</v>
      </c>
      <c r="AT47" s="7">
        <v>210</v>
      </c>
    </row>
    <row r="48" spans="1:46">
      <c r="A48" s="27">
        <v>39813</v>
      </c>
      <c r="B48" s="7">
        <v>31</v>
      </c>
      <c r="C48" s="7" t="s">
        <v>536</v>
      </c>
      <c r="D48" s="7">
        <v>23</v>
      </c>
      <c r="E48" s="7">
        <v>2854</v>
      </c>
      <c r="F48" s="7">
        <v>2151</v>
      </c>
      <c r="G48" s="7">
        <v>138</v>
      </c>
      <c r="H48" s="7">
        <v>86</v>
      </c>
      <c r="I48" s="7">
        <v>62</v>
      </c>
      <c r="J48" s="7">
        <v>328</v>
      </c>
      <c r="K48" s="7">
        <v>89</v>
      </c>
      <c r="L48" s="144" t="s">
        <v>99</v>
      </c>
      <c r="M48" s="144" t="s">
        <v>99</v>
      </c>
      <c r="N48" s="7">
        <v>0</v>
      </c>
      <c r="O48" s="7">
        <v>0</v>
      </c>
      <c r="P48" s="7">
        <v>0</v>
      </c>
      <c r="Q48" s="7">
        <v>0</v>
      </c>
      <c r="R48" s="144" t="s">
        <v>99</v>
      </c>
      <c r="S48" s="144" t="s">
        <v>99</v>
      </c>
      <c r="T48" s="7">
        <v>36623</v>
      </c>
      <c r="U48" s="7">
        <v>17006</v>
      </c>
      <c r="V48" s="7">
        <v>14879</v>
      </c>
      <c r="W48" s="7">
        <v>2127</v>
      </c>
      <c r="X48" s="7">
        <v>102827</v>
      </c>
      <c r="Y48" s="7">
        <v>89128</v>
      </c>
      <c r="Z48" s="7">
        <v>284</v>
      </c>
      <c r="AA48" s="7">
        <v>1136</v>
      </c>
      <c r="AB48" s="7">
        <v>2021</v>
      </c>
      <c r="AC48" s="7">
        <v>201</v>
      </c>
      <c r="AD48" s="7">
        <v>10058</v>
      </c>
      <c r="AE48" s="7">
        <v>5489</v>
      </c>
      <c r="AF48" s="7">
        <v>684</v>
      </c>
      <c r="AG48" s="7">
        <v>2122</v>
      </c>
      <c r="AH48" s="7">
        <v>2682</v>
      </c>
      <c r="AI48" s="7">
        <v>3988</v>
      </c>
      <c r="AJ48" s="7">
        <v>753</v>
      </c>
      <c r="AK48" s="7">
        <v>790</v>
      </c>
      <c r="AL48" s="7">
        <v>2445</v>
      </c>
      <c r="AM48" s="7">
        <v>147004</v>
      </c>
      <c r="AN48" s="7">
        <v>135595</v>
      </c>
      <c r="AO48" s="7">
        <v>1351</v>
      </c>
      <c r="AP48" s="7">
        <v>10058</v>
      </c>
      <c r="AQ48" s="7">
        <v>135682</v>
      </c>
      <c r="AR48" s="7">
        <v>37063</v>
      </c>
      <c r="AS48" s="7">
        <v>42334</v>
      </c>
      <c r="AT48" s="7">
        <v>4007</v>
      </c>
    </row>
    <row r="49" spans="1:46">
      <c r="A49" s="27">
        <v>39813</v>
      </c>
      <c r="B49" s="7">
        <v>32</v>
      </c>
      <c r="C49" s="7" t="s">
        <v>347</v>
      </c>
      <c r="D49" s="7">
        <v>4</v>
      </c>
      <c r="E49" s="7">
        <v>40</v>
      </c>
      <c r="F49" s="7">
        <v>28</v>
      </c>
      <c r="G49" s="7">
        <v>5</v>
      </c>
      <c r="H49" s="7">
        <v>2</v>
      </c>
      <c r="I49" s="7">
        <v>5</v>
      </c>
      <c r="J49" s="7">
        <v>0</v>
      </c>
      <c r="K49" s="7">
        <v>0</v>
      </c>
      <c r="L49" s="144" t="s">
        <v>99</v>
      </c>
      <c r="M49" s="144" t="s">
        <v>99</v>
      </c>
      <c r="N49" s="7">
        <v>0</v>
      </c>
      <c r="O49" s="7">
        <v>0</v>
      </c>
      <c r="P49" s="7">
        <v>0</v>
      </c>
      <c r="Q49" s="7">
        <v>0</v>
      </c>
      <c r="R49" s="144" t="s">
        <v>99</v>
      </c>
      <c r="S49" s="144" t="s">
        <v>99</v>
      </c>
      <c r="T49" s="7">
        <v>480</v>
      </c>
      <c r="U49" s="7">
        <v>177</v>
      </c>
      <c r="V49" s="7">
        <v>177</v>
      </c>
      <c r="W49" s="7">
        <v>0</v>
      </c>
      <c r="X49" s="7">
        <v>382</v>
      </c>
      <c r="Y49" s="7">
        <v>382</v>
      </c>
      <c r="Z49" s="7">
        <v>0</v>
      </c>
      <c r="AA49" s="7">
        <v>0</v>
      </c>
      <c r="AB49" s="7">
        <v>0</v>
      </c>
      <c r="AC49" s="7">
        <v>0</v>
      </c>
      <c r="AD49" s="7">
        <v>0</v>
      </c>
      <c r="AE49" s="7">
        <v>0</v>
      </c>
      <c r="AF49" s="7">
        <v>0</v>
      </c>
      <c r="AG49" s="7">
        <v>0</v>
      </c>
      <c r="AH49" s="7">
        <v>0</v>
      </c>
      <c r="AI49" s="7">
        <v>0</v>
      </c>
      <c r="AJ49" s="7">
        <v>0</v>
      </c>
      <c r="AK49" s="7">
        <v>0</v>
      </c>
      <c r="AL49" s="7">
        <v>0</v>
      </c>
      <c r="AM49" s="7">
        <v>722</v>
      </c>
      <c r="AN49" s="7">
        <v>683</v>
      </c>
      <c r="AO49" s="7">
        <v>25</v>
      </c>
      <c r="AP49" s="7">
        <v>14</v>
      </c>
      <c r="AQ49" s="7">
        <v>708</v>
      </c>
      <c r="AR49" s="7">
        <v>324</v>
      </c>
      <c r="AS49" s="7">
        <v>324</v>
      </c>
      <c r="AT49" s="7">
        <v>0</v>
      </c>
    </row>
    <row r="50" spans="1:46">
      <c r="A50" s="27">
        <v>40178</v>
      </c>
      <c r="B50" s="7">
        <v>0</v>
      </c>
      <c r="C50" s="7" t="s">
        <v>1151</v>
      </c>
      <c r="D50" s="7">
        <v>153</v>
      </c>
      <c r="E50" s="7">
        <v>8921</v>
      </c>
      <c r="F50" s="7">
        <v>6371</v>
      </c>
      <c r="G50" s="7">
        <v>740</v>
      </c>
      <c r="H50" s="7">
        <v>591</v>
      </c>
      <c r="I50" s="7">
        <v>867</v>
      </c>
      <c r="J50" s="7">
        <v>203</v>
      </c>
      <c r="K50" s="7">
        <v>147</v>
      </c>
      <c r="L50" s="144" t="s">
        <v>99</v>
      </c>
      <c r="M50" s="144" t="s">
        <v>99</v>
      </c>
      <c r="N50" s="7">
        <v>2</v>
      </c>
      <c r="O50" s="7">
        <v>0</v>
      </c>
      <c r="P50" s="7">
        <v>19</v>
      </c>
      <c r="Q50" s="7">
        <v>1</v>
      </c>
      <c r="R50" s="144" t="s">
        <v>99</v>
      </c>
      <c r="S50" s="144" t="s">
        <v>99</v>
      </c>
      <c r="T50" s="7">
        <v>108669</v>
      </c>
      <c r="U50" s="7">
        <v>47086</v>
      </c>
      <c r="V50" s="7">
        <v>42799</v>
      </c>
      <c r="W50" s="7">
        <v>4287</v>
      </c>
      <c r="X50" s="7">
        <v>217034</v>
      </c>
      <c r="Y50" s="7">
        <v>181603</v>
      </c>
      <c r="Z50" s="7">
        <v>2951</v>
      </c>
      <c r="AA50" s="7">
        <v>4282</v>
      </c>
      <c r="AB50" s="7">
        <v>13260</v>
      </c>
      <c r="AC50" s="7">
        <v>2319</v>
      </c>
      <c r="AD50" s="7">
        <v>12618</v>
      </c>
      <c r="AE50" s="7">
        <v>45211</v>
      </c>
      <c r="AF50" s="7">
        <v>15092</v>
      </c>
      <c r="AG50" s="7">
        <v>19299</v>
      </c>
      <c r="AH50" s="7">
        <v>10820</v>
      </c>
      <c r="AI50" s="7">
        <v>36733</v>
      </c>
      <c r="AJ50" s="7">
        <v>14029</v>
      </c>
      <c r="AK50" s="7">
        <v>13825</v>
      </c>
      <c r="AL50" s="7">
        <v>8879</v>
      </c>
      <c r="AM50" s="7">
        <v>322126</v>
      </c>
      <c r="AN50" s="7">
        <v>299403</v>
      </c>
      <c r="AO50" s="7">
        <v>9284</v>
      </c>
      <c r="AP50" s="7">
        <v>13440</v>
      </c>
      <c r="AQ50" s="7">
        <v>302148</v>
      </c>
      <c r="AR50" s="7">
        <v>79850</v>
      </c>
      <c r="AS50" s="7">
        <v>101632</v>
      </c>
      <c r="AT50" s="7">
        <v>15245</v>
      </c>
    </row>
    <row r="51" spans="1:46">
      <c r="A51" s="27">
        <v>40178</v>
      </c>
      <c r="B51" s="7">
        <v>9</v>
      </c>
      <c r="C51" s="7" t="s">
        <v>2020</v>
      </c>
      <c r="D51" s="7">
        <v>13</v>
      </c>
      <c r="E51" s="7">
        <v>983</v>
      </c>
      <c r="F51" s="7">
        <v>390</v>
      </c>
      <c r="G51" s="7">
        <v>107</v>
      </c>
      <c r="H51" s="7">
        <v>116</v>
      </c>
      <c r="I51" s="7">
        <v>359</v>
      </c>
      <c r="J51" s="7">
        <v>7</v>
      </c>
      <c r="K51" s="7">
        <v>3</v>
      </c>
      <c r="L51" s="144" t="s">
        <v>99</v>
      </c>
      <c r="M51" s="144" t="s">
        <v>99</v>
      </c>
      <c r="N51" s="7">
        <v>1</v>
      </c>
      <c r="O51" s="7">
        <v>0</v>
      </c>
      <c r="P51" s="7">
        <v>0</v>
      </c>
      <c r="Q51" s="7">
        <v>0</v>
      </c>
      <c r="R51" s="144" t="s">
        <v>99</v>
      </c>
      <c r="S51" s="144" t="s">
        <v>99</v>
      </c>
      <c r="T51" s="7">
        <v>11756</v>
      </c>
      <c r="U51" s="7">
        <v>3642</v>
      </c>
      <c r="V51" s="7">
        <v>3609</v>
      </c>
      <c r="W51" s="7">
        <v>33</v>
      </c>
      <c r="X51" s="7">
        <v>12987</v>
      </c>
      <c r="Y51" s="7">
        <v>12030</v>
      </c>
      <c r="Z51" s="7">
        <v>286</v>
      </c>
      <c r="AA51" s="7">
        <v>281</v>
      </c>
      <c r="AB51" s="7">
        <v>22</v>
      </c>
      <c r="AC51" s="7">
        <v>11</v>
      </c>
      <c r="AD51" s="7">
        <v>358</v>
      </c>
      <c r="AE51" s="7">
        <v>299</v>
      </c>
      <c r="AF51" s="7">
        <v>90</v>
      </c>
      <c r="AG51" s="7">
        <v>10</v>
      </c>
      <c r="AH51" s="7">
        <v>199</v>
      </c>
      <c r="AI51" s="7">
        <v>285</v>
      </c>
      <c r="AJ51" s="7">
        <v>67</v>
      </c>
      <c r="AK51" s="7">
        <v>3</v>
      </c>
      <c r="AL51" s="7">
        <v>215</v>
      </c>
      <c r="AM51" s="7">
        <v>26022</v>
      </c>
      <c r="AN51" s="7">
        <v>24479</v>
      </c>
      <c r="AO51" s="7">
        <v>6</v>
      </c>
      <c r="AP51" s="7">
        <v>1537</v>
      </c>
      <c r="AQ51" s="7">
        <v>24455</v>
      </c>
      <c r="AR51" s="7">
        <v>12042</v>
      </c>
      <c r="AS51" s="7">
        <v>12447</v>
      </c>
      <c r="AT51" s="7">
        <v>375</v>
      </c>
    </row>
    <row r="52" spans="1:46">
      <c r="A52" s="27">
        <v>40178</v>
      </c>
      <c r="B52" s="7">
        <v>10</v>
      </c>
      <c r="C52" s="7" t="s">
        <v>1424</v>
      </c>
      <c r="D52" s="7">
        <v>3</v>
      </c>
      <c r="E52" s="7">
        <v>268</v>
      </c>
      <c r="F52" s="7">
        <v>177</v>
      </c>
      <c r="G52" s="7">
        <v>16</v>
      </c>
      <c r="H52" s="7">
        <v>41</v>
      </c>
      <c r="I52" s="7">
        <v>14</v>
      </c>
      <c r="J52" s="7">
        <v>14</v>
      </c>
      <c r="K52" s="7">
        <v>6</v>
      </c>
      <c r="L52" s="144" t="s">
        <v>99</v>
      </c>
      <c r="M52" s="144" t="s">
        <v>99</v>
      </c>
      <c r="N52" s="7">
        <v>0</v>
      </c>
      <c r="O52" s="7">
        <v>0</v>
      </c>
      <c r="P52" s="7">
        <v>0</v>
      </c>
      <c r="Q52" s="7">
        <v>0</v>
      </c>
      <c r="R52" s="144" t="s">
        <v>99</v>
      </c>
      <c r="S52" s="144" t="s">
        <v>99</v>
      </c>
      <c r="T52" s="7">
        <v>3245</v>
      </c>
      <c r="U52" s="7">
        <v>1391</v>
      </c>
      <c r="V52" s="7" t="s">
        <v>285</v>
      </c>
      <c r="W52" s="7" t="s">
        <v>285</v>
      </c>
      <c r="X52" s="7">
        <v>15308</v>
      </c>
      <c r="Y52" s="7" t="s">
        <v>285</v>
      </c>
      <c r="Z52" s="7" t="s">
        <v>285</v>
      </c>
      <c r="AA52" s="7" t="s">
        <v>285</v>
      </c>
      <c r="AB52" s="7" t="s">
        <v>285</v>
      </c>
      <c r="AC52" s="7" t="s">
        <v>285</v>
      </c>
      <c r="AD52" s="7" t="s">
        <v>285</v>
      </c>
      <c r="AE52" s="7" t="s">
        <v>285</v>
      </c>
      <c r="AF52" s="7" t="s">
        <v>285</v>
      </c>
      <c r="AG52" s="7" t="s">
        <v>285</v>
      </c>
      <c r="AH52" s="7" t="s">
        <v>285</v>
      </c>
      <c r="AI52" s="7" t="s">
        <v>285</v>
      </c>
      <c r="AJ52" s="7" t="s">
        <v>285</v>
      </c>
      <c r="AK52" s="7" t="s">
        <v>285</v>
      </c>
      <c r="AL52" s="7" t="s">
        <v>285</v>
      </c>
      <c r="AM52" s="7">
        <v>23796</v>
      </c>
      <c r="AN52" s="7">
        <v>23796</v>
      </c>
      <c r="AO52" s="7">
        <v>0</v>
      </c>
      <c r="AP52" s="7">
        <v>0</v>
      </c>
      <c r="AQ52" s="7">
        <v>23796</v>
      </c>
      <c r="AR52" s="7">
        <v>6517</v>
      </c>
      <c r="AS52" s="7">
        <v>8130</v>
      </c>
      <c r="AT52" s="7" t="s">
        <v>285</v>
      </c>
    </row>
    <row r="53" spans="1:46">
      <c r="A53" s="27">
        <v>40178</v>
      </c>
      <c r="B53" s="7">
        <v>11</v>
      </c>
      <c r="C53" s="7" t="s">
        <v>306</v>
      </c>
      <c r="D53" s="7">
        <v>3</v>
      </c>
      <c r="E53" s="7">
        <v>21</v>
      </c>
      <c r="F53" s="7">
        <v>5</v>
      </c>
      <c r="G53" s="7">
        <v>1</v>
      </c>
      <c r="H53" s="7">
        <v>2</v>
      </c>
      <c r="I53" s="7">
        <v>7</v>
      </c>
      <c r="J53" s="7">
        <v>0</v>
      </c>
      <c r="K53" s="7">
        <v>5</v>
      </c>
      <c r="L53" s="144" t="s">
        <v>99</v>
      </c>
      <c r="M53" s="144" t="s">
        <v>99</v>
      </c>
      <c r="N53" s="7">
        <v>1</v>
      </c>
      <c r="O53" s="7">
        <v>0</v>
      </c>
      <c r="P53" s="7">
        <v>0</v>
      </c>
      <c r="Q53" s="7">
        <v>0</v>
      </c>
      <c r="R53" s="144" t="s">
        <v>99</v>
      </c>
      <c r="S53" s="144" t="s">
        <v>99</v>
      </c>
      <c r="T53" s="7">
        <v>240</v>
      </c>
      <c r="U53" s="7">
        <v>38</v>
      </c>
      <c r="V53" s="7">
        <v>38</v>
      </c>
      <c r="W53" s="7">
        <v>0</v>
      </c>
      <c r="X53" s="7">
        <v>197</v>
      </c>
      <c r="Y53" s="7">
        <v>197</v>
      </c>
      <c r="Z53" s="7">
        <v>0</v>
      </c>
      <c r="AA53" s="7">
        <v>0</v>
      </c>
      <c r="AB53" s="7">
        <v>0</v>
      </c>
      <c r="AC53" s="7">
        <v>0</v>
      </c>
      <c r="AD53" s="7">
        <v>0</v>
      </c>
      <c r="AE53" s="7">
        <v>0</v>
      </c>
      <c r="AF53" s="7">
        <v>0</v>
      </c>
      <c r="AG53" s="7">
        <v>0</v>
      </c>
      <c r="AH53" s="7">
        <v>0</v>
      </c>
      <c r="AI53" s="7">
        <v>0</v>
      </c>
      <c r="AJ53" s="7">
        <v>0</v>
      </c>
      <c r="AK53" s="7">
        <v>0</v>
      </c>
      <c r="AL53" s="7">
        <v>0</v>
      </c>
      <c r="AM53" s="7">
        <v>276</v>
      </c>
      <c r="AN53" s="7">
        <v>217</v>
      </c>
      <c r="AO53" s="7">
        <v>54</v>
      </c>
      <c r="AP53" s="7">
        <v>5</v>
      </c>
      <c r="AQ53" s="7">
        <v>272</v>
      </c>
      <c r="AR53" s="7">
        <v>75</v>
      </c>
      <c r="AS53" s="7">
        <v>75</v>
      </c>
      <c r="AT53" s="7">
        <v>0</v>
      </c>
    </row>
    <row r="54" spans="1:46">
      <c r="A54" s="27">
        <v>40178</v>
      </c>
      <c r="B54" s="7">
        <v>12</v>
      </c>
      <c r="C54" s="7" t="s">
        <v>733</v>
      </c>
      <c r="D54" s="7">
        <v>1</v>
      </c>
      <c r="E54" s="7">
        <v>26</v>
      </c>
      <c r="F54" s="7">
        <v>13</v>
      </c>
      <c r="G54" s="7">
        <v>1</v>
      </c>
      <c r="H54" s="7">
        <v>3</v>
      </c>
      <c r="I54" s="7">
        <v>7</v>
      </c>
      <c r="J54" s="7">
        <v>1</v>
      </c>
      <c r="K54" s="7">
        <v>1</v>
      </c>
      <c r="L54" s="144" t="s">
        <v>99</v>
      </c>
      <c r="M54" s="144" t="s">
        <v>99</v>
      </c>
      <c r="N54" s="7">
        <v>0</v>
      </c>
      <c r="O54" s="7">
        <v>0</v>
      </c>
      <c r="P54" s="7">
        <v>0</v>
      </c>
      <c r="Q54" s="7">
        <v>0</v>
      </c>
      <c r="R54" s="144" t="s">
        <v>99</v>
      </c>
      <c r="S54" s="144" t="s">
        <v>99</v>
      </c>
      <c r="T54" s="7">
        <v>312</v>
      </c>
      <c r="U54" s="7" t="s">
        <v>285</v>
      </c>
      <c r="V54" s="7" t="s">
        <v>285</v>
      </c>
      <c r="W54" s="7">
        <v>0</v>
      </c>
      <c r="X54" s="7" t="s">
        <v>285</v>
      </c>
      <c r="Y54" s="7" t="s">
        <v>285</v>
      </c>
      <c r="Z54" s="7">
        <v>0</v>
      </c>
      <c r="AA54" s="7">
        <v>0</v>
      </c>
      <c r="AB54" s="7">
        <v>0</v>
      </c>
      <c r="AC54" s="7">
        <v>0</v>
      </c>
      <c r="AD54" s="7">
        <v>0</v>
      </c>
      <c r="AE54" s="7">
        <v>0</v>
      </c>
      <c r="AF54" s="7">
        <v>0</v>
      </c>
      <c r="AG54" s="7">
        <v>0</v>
      </c>
      <c r="AH54" s="7">
        <v>0</v>
      </c>
      <c r="AI54" s="7">
        <v>0</v>
      </c>
      <c r="AJ54" s="7">
        <v>0</v>
      </c>
      <c r="AK54" s="7">
        <v>0</v>
      </c>
      <c r="AL54" s="7">
        <v>0</v>
      </c>
      <c r="AM54" s="7" t="s">
        <v>285</v>
      </c>
      <c r="AN54" s="7" t="s">
        <v>285</v>
      </c>
      <c r="AO54" s="7" t="s">
        <v>285</v>
      </c>
      <c r="AP54" s="7" t="s">
        <v>285</v>
      </c>
      <c r="AQ54" s="7" t="s">
        <v>285</v>
      </c>
      <c r="AR54" s="7" t="s">
        <v>285</v>
      </c>
      <c r="AS54" s="7" t="s">
        <v>285</v>
      </c>
      <c r="AT54" s="7">
        <v>0</v>
      </c>
    </row>
    <row r="55" spans="1:46">
      <c r="A55" s="27">
        <v>40178</v>
      </c>
      <c r="B55" s="7">
        <v>13</v>
      </c>
      <c r="C55" s="7" t="s">
        <v>2022</v>
      </c>
      <c r="D55" s="7">
        <v>1</v>
      </c>
      <c r="E55" s="7">
        <v>4</v>
      </c>
      <c r="F55" s="7">
        <v>4</v>
      </c>
      <c r="G55" s="7">
        <v>0</v>
      </c>
      <c r="H55" s="7">
        <v>0</v>
      </c>
      <c r="I55" s="7">
        <v>0</v>
      </c>
      <c r="J55" s="7">
        <v>0</v>
      </c>
      <c r="K55" s="7">
        <v>0</v>
      </c>
      <c r="L55" s="144" t="s">
        <v>99</v>
      </c>
      <c r="M55" s="144" t="s">
        <v>99</v>
      </c>
      <c r="N55" s="7">
        <v>0</v>
      </c>
      <c r="O55" s="7">
        <v>0</v>
      </c>
      <c r="P55" s="7">
        <v>0</v>
      </c>
      <c r="Q55" s="7">
        <v>0</v>
      </c>
      <c r="R55" s="144" t="s">
        <v>99</v>
      </c>
      <c r="S55" s="144" t="s">
        <v>99</v>
      </c>
      <c r="T55" s="7">
        <v>48</v>
      </c>
      <c r="U55" s="7" t="s">
        <v>285</v>
      </c>
      <c r="V55" s="7" t="s">
        <v>285</v>
      </c>
      <c r="W55" s="7">
        <v>0</v>
      </c>
      <c r="X55" s="7" t="s">
        <v>285</v>
      </c>
      <c r="Y55" s="7" t="s">
        <v>285</v>
      </c>
      <c r="Z55" s="7">
        <v>0</v>
      </c>
      <c r="AA55" s="7">
        <v>0</v>
      </c>
      <c r="AB55" s="7">
        <v>0</v>
      </c>
      <c r="AC55" s="7">
        <v>0</v>
      </c>
      <c r="AD55" s="7">
        <v>0</v>
      </c>
      <c r="AE55" s="7">
        <v>0</v>
      </c>
      <c r="AF55" s="7">
        <v>0</v>
      </c>
      <c r="AG55" s="7">
        <v>0</v>
      </c>
      <c r="AH55" s="7">
        <v>0</v>
      </c>
      <c r="AI55" s="7">
        <v>0</v>
      </c>
      <c r="AJ55" s="7">
        <v>0</v>
      </c>
      <c r="AK55" s="7">
        <v>0</v>
      </c>
      <c r="AL55" s="7">
        <v>0</v>
      </c>
      <c r="AM55" s="7" t="s">
        <v>285</v>
      </c>
      <c r="AN55" s="7" t="s">
        <v>285</v>
      </c>
      <c r="AO55" s="7" t="s">
        <v>285</v>
      </c>
      <c r="AP55" s="7" t="s">
        <v>285</v>
      </c>
      <c r="AQ55" s="7" t="s">
        <v>285</v>
      </c>
      <c r="AR55" s="7" t="s">
        <v>285</v>
      </c>
      <c r="AS55" s="7" t="s">
        <v>285</v>
      </c>
      <c r="AT55" s="7">
        <v>0</v>
      </c>
    </row>
    <row r="56" spans="1:46">
      <c r="A56" s="27">
        <v>40178</v>
      </c>
      <c r="B56" s="7">
        <v>14</v>
      </c>
      <c r="C56" s="7" t="s">
        <v>1995</v>
      </c>
      <c r="D56" s="7">
        <v>12</v>
      </c>
      <c r="E56" s="7">
        <v>420</v>
      </c>
      <c r="F56" s="7">
        <v>238</v>
      </c>
      <c r="G56" s="7">
        <v>28</v>
      </c>
      <c r="H56" s="7">
        <v>58</v>
      </c>
      <c r="I56" s="7">
        <v>87</v>
      </c>
      <c r="J56" s="7">
        <v>6</v>
      </c>
      <c r="K56" s="7">
        <v>3</v>
      </c>
      <c r="L56" s="144" t="s">
        <v>99</v>
      </c>
      <c r="M56" s="144" t="s">
        <v>99</v>
      </c>
      <c r="N56" s="7">
        <v>0</v>
      </c>
      <c r="O56" s="7">
        <v>0</v>
      </c>
      <c r="P56" s="7">
        <v>5</v>
      </c>
      <c r="Q56" s="7">
        <v>1</v>
      </c>
      <c r="R56" s="144" t="s">
        <v>99</v>
      </c>
      <c r="S56" s="144" t="s">
        <v>99</v>
      </c>
      <c r="T56" s="7">
        <v>5062</v>
      </c>
      <c r="U56" s="7">
        <v>1849</v>
      </c>
      <c r="V56" s="7">
        <v>1736</v>
      </c>
      <c r="W56" s="7">
        <v>114</v>
      </c>
      <c r="X56" s="7">
        <v>15172</v>
      </c>
      <c r="Y56" s="7">
        <v>13585</v>
      </c>
      <c r="Z56" s="7">
        <v>15</v>
      </c>
      <c r="AA56" s="7">
        <v>120</v>
      </c>
      <c r="AB56" s="7">
        <v>36</v>
      </c>
      <c r="AC56" s="7">
        <v>346</v>
      </c>
      <c r="AD56" s="7">
        <v>1069</v>
      </c>
      <c r="AE56" s="7">
        <v>261</v>
      </c>
      <c r="AF56" s="7">
        <v>77</v>
      </c>
      <c r="AG56" s="7">
        <v>33</v>
      </c>
      <c r="AH56" s="7">
        <v>151</v>
      </c>
      <c r="AI56" s="7">
        <v>233</v>
      </c>
      <c r="AJ56" s="7">
        <v>69</v>
      </c>
      <c r="AK56" s="7">
        <v>42</v>
      </c>
      <c r="AL56" s="7">
        <v>121</v>
      </c>
      <c r="AM56" s="7">
        <v>17045</v>
      </c>
      <c r="AN56" s="7">
        <v>15512</v>
      </c>
      <c r="AO56" s="7">
        <v>433</v>
      </c>
      <c r="AP56" s="7">
        <v>1100</v>
      </c>
      <c r="AQ56" s="7">
        <v>15947</v>
      </c>
      <c r="AR56" s="7">
        <v>1228</v>
      </c>
      <c r="AS56" s="7">
        <v>1794</v>
      </c>
      <c r="AT56" s="7">
        <v>568</v>
      </c>
    </row>
    <row r="57" spans="1:46">
      <c r="A57" s="27">
        <v>40178</v>
      </c>
      <c r="B57" s="7">
        <v>15</v>
      </c>
      <c r="C57" s="7" t="s">
        <v>2023</v>
      </c>
      <c r="D57" s="7">
        <v>2</v>
      </c>
      <c r="E57" s="7">
        <v>77</v>
      </c>
      <c r="F57" s="7">
        <v>61</v>
      </c>
      <c r="G57" s="7">
        <v>8</v>
      </c>
      <c r="H57" s="7">
        <v>1</v>
      </c>
      <c r="I57" s="7">
        <v>7</v>
      </c>
      <c r="J57" s="7">
        <v>0</v>
      </c>
      <c r="K57" s="7">
        <v>0</v>
      </c>
      <c r="L57" s="144" t="s">
        <v>99</v>
      </c>
      <c r="M57" s="144" t="s">
        <v>99</v>
      </c>
      <c r="N57" s="7">
        <v>0</v>
      </c>
      <c r="O57" s="7">
        <v>0</v>
      </c>
      <c r="P57" s="7">
        <v>0</v>
      </c>
      <c r="Q57" s="7">
        <v>0</v>
      </c>
      <c r="R57" s="144" t="s">
        <v>99</v>
      </c>
      <c r="S57" s="144" t="s">
        <v>99</v>
      </c>
      <c r="T57" s="7">
        <v>919</v>
      </c>
      <c r="U57" s="7" t="s">
        <v>285</v>
      </c>
      <c r="V57" s="7" t="s">
        <v>285</v>
      </c>
      <c r="W57" s="7" t="s">
        <v>285</v>
      </c>
      <c r="X57" s="7" t="s">
        <v>285</v>
      </c>
      <c r="Y57" s="7" t="s">
        <v>285</v>
      </c>
      <c r="Z57" s="7" t="s">
        <v>285</v>
      </c>
      <c r="AA57" s="7" t="s">
        <v>285</v>
      </c>
      <c r="AB57" s="7" t="s">
        <v>285</v>
      </c>
      <c r="AC57" s="7" t="s">
        <v>285</v>
      </c>
      <c r="AD57" s="7" t="s">
        <v>285</v>
      </c>
      <c r="AE57" s="7" t="s">
        <v>285</v>
      </c>
      <c r="AF57" s="7" t="s">
        <v>285</v>
      </c>
      <c r="AG57" s="7" t="s">
        <v>285</v>
      </c>
      <c r="AH57" s="7" t="s">
        <v>285</v>
      </c>
      <c r="AI57" s="7" t="s">
        <v>285</v>
      </c>
      <c r="AJ57" s="7" t="s">
        <v>285</v>
      </c>
      <c r="AK57" s="7" t="s">
        <v>285</v>
      </c>
      <c r="AL57" s="7" t="s">
        <v>285</v>
      </c>
      <c r="AM57" s="7" t="s">
        <v>285</v>
      </c>
      <c r="AN57" s="7" t="s">
        <v>285</v>
      </c>
      <c r="AO57" s="7" t="s">
        <v>285</v>
      </c>
      <c r="AP57" s="7" t="s">
        <v>285</v>
      </c>
      <c r="AQ57" s="7" t="s">
        <v>285</v>
      </c>
      <c r="AR57" s="7" t="s">
        <v>285</v>
      </c>
      <c r="AS57" s="7" t="s">
        <v>285</v>
      </c>
      <c r="AT57" s="7" t="s">
        <v>285</v>
      </c>
    </row>
    <row r="58" spans="1:46">
      <c r="A58" s="27">
        <v>40178</v>
      </c>
      <c r="B58" s="7">
        <v>16</v>
      </c>
      <c r="C58" s="7" t="s">
        <v>720</v>
      </c>
      <c r="D58" s="7">
        <v>7</v>
      </c>
      <c r="E58" s="7">
        <v>691</v>
      </c>
      <c r="F58" s="7">
        <v>567</v>
      </c>
      <c r="G58" s="7">
        <v>83</v>
      </c>
      <c r="H58" s="7">
        <v>21</v>
      </c>
      <c r="I58" s="7">
        <v>8</v>
      </c>
      <c r="J58" s="7">
        <v>3</v>
      </c>
      <c r="K58" s="7">
        <v>9</v>
      </c>
      <c r="L58" s="144" t="s">
        <v>99</v>
      </c>
      <c r="M58" s="144" t="s">
        <v>99</v>
      </c>
      <c r="N58" s="7">
        <v>0</v>
      </c>
      <c r="O58" s="7">
        <v>0</v>
      </c>
      <c r="P58" s="7">
        <v>0</v>
      </c>
      <c r="Q58" s="7">
        <v>0</v>
      </c>
      <c r="R58" s="144" t="s">
        <v>99</v>
      </c>
      <c r="S58" s="144" t="s">
        <v>99</v>
      </c>
      <c r="T58" s="7">
        <v>8496</v>
      </c>
      <c r="U58" s="7">
        <v>4460</v>
      </c>
      <c r="V58" s="7">
        <v>4116</v>
      </c>
      <c r="W58" s="7">
        <v>345</v>
      </c>
      <c r="X58" s="7">
        <v>8699</v>
      </c>
      <c r="Y58" s="7">
        <v>8433</v>
      </c>
      <c r="Z58" s="7">
        <v>78</v>
      </c>
      <c r="AA58" s="7">
        <v>175</v>
      </c>
      <c r="AB58" s="7">
        <v>1</v>
      </c>
      <c r="AC58" s="7">
        <v>11</v>
      </c>
      <c r="AD58" s="7">
        <v>0</v>
      </c>
      <c r="AE58" s="7">
        <v>1937</v>
      </c>
      <c r="AF58" s="7">
        <v>674</v>
      </c>
      <c r="AG58" s="7">
        <v>298</v>
      </c>
      <c r="AH58" s="7">
        <v>965</v>
      </c>
      <c r="AI58" s="7">
        <v>1420</v>
      </c>
      <c r="AJ58" s="7">
        <v>535</v>
      </c>
      <c r="AK58" s="7">
        <v>243</v>
      </c>
      <c r="AL58" s="7">
        <v>642</v>
      </c>
      <c r="AM58" s="7">
        <v>14032</v>
      </c>
      <c r="AN58" s="7">
        <v>14029</v>
      </c>
      <c r="AO58" s="7">
        <v>3</v>
      </c>
      <c r="AP58" s="7">
        <v>0</v>
      </c>
      <c r="AQ58" s="7">
        <v>13838</v>
      </c>
      <c r="AR58" s="7">
        <v>1892</v>
      </c>
      <c r="AS58" s="7">
        <v>5136</v>
      </c>
      <c r="AT58" s="7">
        <v>3049</v>
      </c>
    </row>
    <row r="59" spans="1:46">
      <c r="A59" s="27">
        <v>40178</v>
      </c>
      <c r="B59" s="7">
        <v>17</v>
      </c>
      <c r="C59" s="7" t="s">
        <v>2025</v>
      </c>
      <c r="D59" s="7">
        <v>1</v>
      </c>
      <c r="E59" s="7">
        <v>12</v>
      </c>
      <c r="F59" s="7">
        <v>11</v>
      </c>
      <c r="G59" s="7">
        <v>1</v>
      </c>
      <c r="H59" s="7">
        <v>0</v>
      </c>
      <c r="I59" s="7">
        <v>0</v>
      </c>
      <c r="J59" s="7">
        <v>0</v>
      </c>
      <c r="K59" s="7">
        <v>0</v>
      </c>
      <c r="L59" s="144" t="s">
        <v>99</v>
      </c>
      <c r="M59" s="144" t="s">
        <v>99</v>
      </c>
      <c r="N59" s="7">
        <v>0</v>
      </c>
      <c r="O59" s="7">
        <v>0</v>
      </c>
      <c r="P59" s="7">
        <v>0</v>
      </c>
      <c r="Q59" s="7">
        <v>0</v>
      </c>
      <c r="R59" s="144" t="s">
        <v>99</v>
      </c>
      <c r="S59" s="144" t="s">
        <v>99</v>
      </c>
      <c r="T59" s="7">
        <v>144</v>
      </c>
      <c r="U59" s="7" t="s">
        <v>285</v>
      </c>
      <c r="V59" s="7" t="s">
        <v>285</v>
      </c>
      <c r="W59" s="7">
        <v>0</v>
      </c>
      <c r="X59" s="7" t="s">
        <v>285</v>
      </c>
      <c r="Y59" s="7" t="s">
        <v>285</v>
      </c>
      <c r="Z59" s="7">
        <v>0</v>
      </c>
      <c r="AA59" s="7">
        <v>0</v>
      </c>
      <c r="AB59" s="7">
        <v>0</v>
      </c>
      <c r="AC59" s="7">
        <v>0</v>
      </c>
      <c r="AD59" s="7">
        <v>0</v>
      </c>
      <c r="AE59" s="7">
        <v>0</v>
      </c>
      <c r="AF59" s="7">
        <v>0</v>
      </c>
      <c r="AG59" s="7">
        <v>0</v>
      </c>
      <c r="AH59" s="7">
        <v>0</v>
      </c>
      <c r="AI59" s="7">
        <v>0</v>
      </c>
      <c r="AJ59" s="7">
        <v>0</v>
      </c>
      <c r="AK59" s="7">
        <v>0</v>
      </c>
      <c r="AL59" s="7">
        <v>0</v>
      </c>
      <c r="AM59" s="7" t="s">
        <v>285</v>
      </c>
      <c r="AN59" s="7" t="s">
        <v>285</v>
      </c>
      <c r="AO59" s="7" t="s">
        <v>285</v>
      </c>
      <c r="AP59" s="7" t="s">
        <v>285</v>
      </c>
      <c r="AQ59" s="7" t="s">
        <v>285</v>
      </c>
      <c r="AR59" s="7" t="s">
        <v>285</v>
      </c>
      <c r="AS59" s="7" t="s">
        <v>285</v>
      </c>
      <c r="AT59" s="7">
        <v>0</v>
      </c>
    </row>
    <row r="60" spans="1:46">
      <c r="A60" s="27">
        <v>40178</v>
      </c>
      <c r="B60" s="7">
        <v>18</v>
      </c>
      <c r="C60" s="7" t="s">
        <v>2026</v>
      </c>
      <c r="D60" s="7">
        <v>8</v>
      </c>
      <c r="E60" s="7">
        <v>265</v>
      </c>
      <c r="F60" s="7">
        <v>188</v>
      </c>
      <c r="G60" s="7">
        <v>34</v>
      </c>
      <c r="H60" s="7">
        <v>6</v>
      </c>
      <c r="I60" s="7">
        <v>34</v>
      </c>
      <c r="J60" s="7">
        <v>1</v>
      </c>
      <c r="K60" s="7">
        <v>2</v>
      </c>
      <c r="L60" s="144" t="s">
        <v>99</v>
      </c>
      <c r="M60" s="144" t="s">
        <v>99</v>
      </c>
      <c r="N60" s="7">
        <v>0</v>
      </c>
      <c r="O60" s="7">
        <v>0</v>
      </c>
      <c r="P60" s="7">
        <v>0</v>
      </c>
      <c r="Q60" s="7">
        <v>0</v>
      </c>
      <c r="R60" s="144" t="s">
        <v>99</v>
      </c>
      <c r="S60" s="144" t="s">
        <v>99</v>
      </c>
      <c r="T60" s="7">
        <v>3210</v>
      </c>
      <c r="U60" s="7">
        <v>1019</v>
      </c>
      <c r="V60" s="7" t="s">
        <v>285</v>
      </c>
      <c r="W60" s="7" t="s">
        <v>285</v>
      </c>
      <c r="X60" s="7">
        <v>3014</v>
      </c>
      <c r="Y60" s="7" t="s">
        <v>285</v>
      </c>
      <c r="Z60" s="7" t="s">
        <v>285</v>
      </c>
      <c r="AA60" s="7" t="s">
        <v>285</v>
      </c>
      <c r="AB60" s="7" t="s">
        <v>285</v>
      </c>
      <c r="AC60" s="7" t="s">
        <v>285</v>
      </c>
      <c r="AD60" s="7" t="s">
        <v>285</v>
      </c>
      <c r="AE60" s="7" t="s">
        <v>285</v>
      </c>
      <c r="AF60" s="7" t="s">
        <v>285</v>
      </c>
      <c r="AG60" s="7" t="s">
        <v>285</v>
      </c>
      <c r="AH60" s="7" t="s">
        <v>285</v>
      </c>
      <c r="AI60" s="7" t="s">
        <v>285</v>
      </c>
      <c r="AJ60" s="7" t="s">
        <v>285</v>
      </c>
      <c r="AK60" s="7" t="s">
        <v>285</v>
      </c>
      <c r="AL60" s="7" t="s">
        <v>285</v>
      </c>
      <c r="AM60" s="7">
        <v>4678</v>
      </c>
      <c r="AN60" s="7">
        <v>4469</v>
      </c>
      <c r="AO60" s="7">
        <v>209</v>
      </c>
      <c r="AP60" s="7">
        <v>0</v>
      </c>
      <c r="AQ60" s="7">
        <v>4667</v>
      </c>
      <c r="AR60" s="7">
        <v>1474</v>
      </c>
      <c r="AS60" s="7">
        <v>1608</v>
      </c>
      <c r="AT60" s="7" t="s">
        <v>285</v>
      </c>
    </row>
    <row r="61" spans="1:46">
      <c r="A61" s="27">
        <v>40178</v>
      </c>
      <c r="B61" s="7">
        <v>19</v>
      </c>
      <c r="C61" s="7" t="s">
        <v>2027</v>
      </c>
      <c r="D61" s="7">
        <v>3</v>
      </c>
      <c r="E61" s="7">
        <v>274</v>
      </c>
      <c r="F61" s="7">
        <v>233</v>
      </c>
      <c r="G61" s="7">
        <v>31</v>
      </c>
      <c r="H61" s="7">
        <v>2</v>
      </c>
      <c r="I61" s="7">
        <v>0</v>
      </c>
      <c r="J61" s="7">
        <v>5</v>
      </c>
      <c r="K61" s="7">
        <v>3</v>
      </c>
      <c r="L61" s="144" t="s">
        <v>99</v>
      </c>
      <c r="M61" s="144" t="s">
        <v>99</v>
      </c>
      <c r="N61" s="7">
        <v>0</v>
      </c>
      <c r="O61" s="7">
        <v>0</v>
      </c>
      <c r="P61" s="7">
        <v>0</v>
      </c>
      <c r="Q61" s="7">
        <v>0</v>
      </c>
      <c r="R61" s="144" t="s">
        <v>99</v>
      </c>
      <c r="S61" s="144" t="s">
        <v>99</v>
      </c>
      <c r="T61" s="7">
        <v>3245</v>
      </c>
      <c r="U61" s="7">
        <v>1137</v>
      </c>
      <c r="V61" s="7" t="s">
        <v>285</v>
      </c>
      <c r="W61" s="7" t="s">
        <v>285</v>
      </c>
      <c r="X61" s="7">
        <v>7525</v>
      </c>
      <c r="Y61" s="7" t="s">
        <v>285</v>
      </c>
      <c r="Z61" s="7" t="s">
        <v>285</v>
      </c>
      <c r="AA61" s="7" t="s">
        <v>285</v>
      </c>
      <c r="AB61" s="7" t="s">
        <v>285</v>
      </c>
      <c r="AC61" s="7" t="s">
        <v>285</v>
      </c>
      <c r="AD61" s="7" t="s">
        <v>285</v>
      </c>
      <c r="AE61" s="7" t="s">
        <v>285</v>
      </c>
      <c r="AF61" s="7" t="s">
        <v>285</v>
      </c>
      <c r="AG61" s="7" t="s">
        <v>285</v>
      </c>
      <c r="AH61" s="7" t="s">
        <v>285</v>
      </c>
      <c r="AI61" s="7" t="s">
        <v>285</v>
      </c>
      <c r="AJ61" s="7" t="s">
        <v>285</v>
      </c>
      <c r="AK61" s="7" t="s">
        <v>285</v>
      </c>
      <c r="AL61" s="7" t="s">
        <v>285</v>
      </c>
      <c r="AM61" s="7">
        <v>7933</v>
      </c>
      <c r="AN61" s="7">
        <v>5845</v>
      </c>
      <c r="AO61" s="7">
        <v>21</v>
      </c>
      <c r="AP61" s="7">
        <v>2067</v>
      </c>
      <c r="AQ61" s="7">
        <v>5631</v>
      </c>
      <c r="AR61" s="7">
        <v>176</v>
      </c>
      <c r="AS61" s="7">
        <v>395</v>
      </c>
      <c r="AT61" s="7" t="s">
        <v>285</v>
      </c>
    </row>
    <row r="62" spans="1:46">
      <c r="A62" s="27">
        <v>40178</v>
      </c>
      <c r="B62" s="7">
        <v>20</v>
      </c>
      <c r="C62" s="7" t="s">
        <v>712</v>
      </c>
      <c r="D62" s="7">
        <v>0</v>
      </c>
      <c r="E62" s="7">
        <v>0</v>
      </c>
      <c r="F62" s="7">
        <v>0</v>
      </c>
      <c r="G62" s="7">
        <v>0</v>
      </c>
      <c r="H62" s="7">
        <v>0</v>
      </c>
      <c r="I62" s="7">
        <v>0</v>
      </c>
      <c r="J62" s="7">
        <v>0</v>
      </c>
      <c r="K62" s="7">
        <v>0</v>
      </c>
      <c r="L62" s="144" t="s">
        <v>99</v>
      </c>
      <c r="M62" s="144" t="s">
        <v>99</v>
      </c>
      <c r="N62" s="7">
        <v>0</v>
      </c>
      <c r="O62" s="7">
        <v>0</v>
      </c>
      <c r="P62" s="7">
        <v>0</v>
      </c>
      <c r="Q62" s="7">
        <v>0</v>
      </c>
      <c r="R62" s="144" t="s">
        <v>99</v>
      </c>
      <c r="S62" s="144" t="s">
        <v>99</v>
      </c>
      <c r="T62" s="7">
        <v>0</v>
      </c>
      <c r="U62" s="7">
        <v>0</v>
      </c>
      <c r="V62" s="7">
        <v>0</v>
      </c>
      <c r="W62" s="7">
        <v>0</v>
      </c>
      <c r="X62" s="7">
        <v>0</v>
      </c>
      <c r="Y62" s="7">
        <v>0</v>
      </c>
      <c r="Z62" s="7">
        <v>0</v>
      </c>
      <c r="AA62" s="7">
        <v>0</v>
      </c>
      <c r="AB62" s="7">
        <v>0</v>
      </c>
      <c r="AC62" s="7">
        <v>0</v>
      </c>
      <c r="AD62" s="7">
        <v>0</v>
      </c>
      <c r="AE62" s="7">
        <v>0</v>
      </c>
      <c r="AF62" s="7">
        <v>0</v>
      </c>
      <c r="AG62" s="7">
        <v>0</v>
      </c>
      <c r="AH62" s="7">
        <v>0</v>
      </c>
      <c r="AI62" s="7">
        <v>0</v>
      </c>
      <c r="AJ62" s="7">
        <v>0</v>
      </c>
      <c r="AK62" s="7">
        <v>0</v>
      </c>
      <c r="AL62" s="7">
        <v>0</v>
      </c>
      <c r="AM62" s="7">
        <v>0</v>
      </c>
      <c r="AN62" s="7">
        <v>0</v>
      </c>
      <c r="AO62" s="7">
        <v>0</v>
      </c>
      <c r="AP62" s="7">
        <v>0</v>
      </c>
      <c r="AQ62" s="7">
        <v>0</v>
      </c>
      <c r="AR62" s="7">
        <v>0</v>
      </c>
      <c r="AS62" s="7">
        <v>0</v>
      </c>
      <c r="AT62" s="7">
        <v>0</v>
      </c>
    </row>
    <row r="63" spans="1:46">
      <c r="A63" s="27">
        <v>40178</v>
      </c>
      <c r="B63" s="7">
        <v>21</v>
      </c>
      <c r="C63" s="7" t="s">
        <v>2028</v>
      </c>
      <c r="D63" s="7">
        <v>10</v>
      </c>
      <c r="E63" s="7">
        <v>536</v>
      </c>
      <c r="F63" s="7">
        <v>356</v>
      </c>
      <c r="G63" s="7">
        <v>38</v>
      </c>
      <c r="H63" s="7">
        <v>77</v>
      </c>
      <c r="I63" s="7">
        <v>23</v>
      </c>
      <c r="J63" s="7">
        <v>9</v>
      </c>
      <c r="K63" s="7">
        <v>33</v>
      </c>
      <c r="L63" s="144" t="s">
        <v>99</v>
      </c>
      <c r="M63" s="144" t="s">
        <v>99</v>
      </c>
      <c r="N63" s="7">
        <v>0</v>
      </c>
      <c r="O63" s="7">
        <v>0</v>
      </c>
      <c r="P63" s="7">
        <v>14</v>
      </c>
      <c r="Q63" s="7">
        <v>0</v>
      </c>
      <c r="R63" s="144" t="s">
        <v>99</v>
      </c>
      <c r="S63" s="144" t="s">
        <v>99</v>
      </c>
      <c r="T63" s="7">
        <v>6326</v>
      </c>
      <c r="U63" s="7">
        <v>2489</v>
      </c>
      <c r="V63" s="7" t="s">
        <v>285</v>
      </c>
      <c r="W63" s="7" t="s">
        <v>285</v>
      </c>
      <c r="X63" s="7">
        <v>11794</v>
      </c>
      <c r="Y63" s="7" t="s">
        <v>285</v>
      </c>
      <c r="Z63" s="7" t="s">
        <v>285</v>
      </c>
      <c r="AA63" s="7" t="s">
        <v>285</v>
      </c>
      <c r="AB63" s="7" t="s">
        <v>285</v>
      </c>
      <c r="AC63" s="7" t="s">
        <v>285</v>
      </c>
      <c r="AD63" s="7" t="s">
        <v>285</v>
      </c>
      <c r="AE63" s="7" t="s">
        <v>285</v>
      </c>
      <c r="AF63" s="7" t="s">
        <v>285</v>
      </c>
      <c r="AG63" s="7" t="s">
        <v>285</v>
      </c>
      <c r="AH63" s="7" t="s">
        <v>285</v>
      </c>
      <c r="AI63" s="7" t="s">
        <v>285</v>
      </c>
      <c r="AJ63" s="7" t="s">
        <v>285</v>
      </c>
      <c r="AK63" s="7" t="s">
        <v>285</v>
      </c>
      <c r="AL63" s="7" t="s">
        <v>285</v>
      </c>
      <c r="AM63" s="7">
        <v>26456</v>
      </c>
      <c r="AN63" s="7">
        <v>25900</v>
      </c>
      <c r="AO63" s="7">
        <v>412</v>
      </c>
      <c r="AP63" s="7">
        <v>144</v>
      </c>
      <c r="AQ63" s="7">
        <v>25381</v>
      </c>
      <c r="AR63" s="7">
        <v>11731</v>
      </c>
      <c r="AS63" s="7">
        <v>14050</v>
      </c>
      <c r="AT63" s="7" t="s">
        <v>285</v>
      </c>
    </row>
    <row r="64" spans="1:46">
      <c r="A64" s="27">
        <v>40178</v>
      </c>
      <c r="B64" s="7">
        <v>22</v>
      </c>
      <c r="C64" s="7" t="s">
        <v>2032</v>
      </c>
      <c r="D64" s="7">
        <v>2</v>
      </c>
      <c r="E64" s="7">
        <v>23</v>
      </c>
      <c r="F64" s="7">
        <v>21</v>
      </c>
      <c r="G64" s="7">
        <v>2</v>
      </c>
      <c r="H64" s="7">
        <v>0</v>
      </c>
      <c r="I64" s="7">
        <v>0</v>
      </c>
      <c r="J64" s="7">
        <v>0</v>
      </c>
      <c r="K64" s="7">
        <v>0</v>
      </c>
      <c r="L64" s="144" t="s">
        <v>99</v>
      </c>
      <c r="M64" s="144" t="s">
        <v>99</v>
      </c>
      <c r="N64" s="7">
        <v>0</v>
      </c>
      <c r="O64" s="7">
        <v>0</v>
      </c>
      <c r="P64" s="7">
        <v>0</v>
      </c>
      <c r="Q64" s="7">
        <v>0</v>
      </c>
      <c r="R64" s="144" t="s">
        <v>99</v>
      </c>
      <c r="S64" s="144" t="s">
        <v>99</v>
      </c>
      <c r="T64" s="7">
        <v>276</v>
      </c>
      <c r="U64" s="7" t="s">
        <v>285</v>
      </c>
      <c r="V64" s="7" t="s">
        <v>285</v>
      </c>
      <c r="W64" s="7">
        <v>0</v>
      </c>
      <c r="X64" s="7" t="s">
        <v>285</v>
      </c>
      <c r="Y64" s="7" t="s">
        <v>285</v>
      </c>
      <c r="Z64" s="7">
        <v>0</v>
      </c>
      <c r="AA64" s="7">
        <v>0</v>
      </c>
      <c r="AB64" s="7">
        <v>0</v>
      </c>
      <c r="AC64" s="7">
        <v>0</v>
      </c>
      <c r="AD64" s="7">
        <v>0</v>
      </c>
      <c r="AE64" s="7">
        <v>0</v>
      </c>
      <c r="AF64" s="7">
        <v>0</v>
      </c>
      <c r="AG64" s="7">
        <v>0</v>
      </c>
      <c r="AH64" s="7">
        <v>0</v>
      </c>
      <c r="AI64" s="7">
        <v>0</v>
      </c>
      <c r="AJ64" s="7">
        <v>0</v>
      </c>
      <c r="AK64" s="7">
        <v>0</v>
      </c>
      <c r="AL64" s="7">
        <v>0</v>
      </c>
      <c r="AM64" s="7" t="s">
        <v>285</v>
      </c>
      <c r="AN64" s="7" t="s">
        <v>285</v>
      </c>
      <c r="AO64" s="7" t="s">
        <v>285</v>
      </c>
      <c r="AP64" s="7" t="s">
        <v>285</v>
      </c>
      <c r="AQ64" s="7" t="s">
        <v>285</v>
      </c>
      <c r="AR64" s="7" t="s">
        <v>285</v>
      </c>
      <c r="AS64" s="7" t="s">
        <v>285</v>
      </c>
      <c r="AT64" s="7">
        <v>0</v>
      </c>
    </row>
    <row r="65" spans="1:46">
      <c r="A65" s="27">
        <v>40178</v>
      </c>
      <c r="B65" s="7">
        <v>23</v>
      </c>
      <c r="C65" s="7" t="s">
        <v>2034</v>
      </c>
      <c r="D65" s="7">
        <v>2</v>
      </c>
      <c r="E65" s="7">
        <v>570</v>
      </c>
      <c r="F65" s="7">
        <v>443</v>
      </c>
      <c r="G65" s="7">
        <v>12</v>
      </c>
      <c r="H65" s="7">
        <v>34</v>
      </c>
      <c r="I65" s="7">
        <v>6</v>
      </c>
      <c r="J65" s="7">
        <v>60</v>
      </c>
      <c r="K65" s="7">
        <v>15</v>
      </c>
      <c r="L65" s="144" t="s">
        <v>99</v>
      </c>
      <c r="M65" s="144" t="s">
        <v>99</v>
      </c>
      <c r="N65" s="7">
        <v>0</v>
      </c>
      <c r="O65" s="7">
        <v>0</v>
      </c>
      <c r="P65" s="7">
        <v>0</v>
      </c>
      <c r="Q65" s="7">
        <v>0</v>
      </c>
      <c r="R65" s="144" t="s">
        <v>99</v>
      </c>
      <c r="S65" s="144" t="s">
        <v>99</v>
      </c>
      <c r="T65" s="7">
        <v>6800</v>
      </c>
      <c r="U65" s="7" t="s">
        <v>285</v>
      </c>
      <c r="V65" s="7" t="s">
        <v>285</v>
      </c>
      <c r="W65" s="7" t="s">
        <v>285</v>
      </c>
      <c r="X65" s="7" t="s">
        <v>285</v>
      </c>
      <c r="Y65" s="7" t="s">
        <v>285</v>
      </c>
      <c r="Z65" s="7" t="s">
        <v>285</v>
      </c>
      <c r="AA65" s="7" t="s">
        <v>285</v>
      </c>
      <c r="AB65" s="7" t="s">
        <v>285</v>
      </c>
      <c r="AC65" s="7" t="s">
        <v>285</v>
      </c>
      <c r="AD65" s="7" t="s">
        <v>285</v>
      </c>
      <c r="AE65" s="7" t="s">
        <v>285</v>
      </c>
      <c r="AF65" s="7" t="s">
        <v>285</v>
      </c>
      <c r="AG65" s="7" t="s">
        <v>285</v>
      </c>
      <c r="AH65" s="7" t="s">
        <v>285</v>
      </c>
      <c r="AI65" s="7" t="s">
        <v>285</v>
      </c>
      <c r="AJ65" s="7" t="s">
        <v>285</v>
      </c>
      <c r="AK65" s="7" t="s">
        <v>285</v>
      </c>
      <c r="AL65" s="7" t="s">
        <v>285</v>
      </c>
      <c r="AM65" s="7" t="s">
        <v>285</v>
      </c>
      <c r="AN65" s="7" t="s">
        <v>285</v>
      </c>
      <c r="AO65" s="7" t="s">
        <v>285</v>
      </c>
      <c r="AP65" s="7" t="s">
        <v>285</v>
      </c>
      <c r="AQ65" s="7" t="s">
        <v>285</v>
      </c>
      <c r="AR65" s="7" t="s">
        <v>285</v>
      </c>
      <c r="AS65" s="7" t="s">
        <v>285</v>
      </c>
      <c r="AT65" s="7" t="s">
        <v>285</v>
      </c>
    </row>
    <row r="66" spans="1:46">
      <c r="A66" s="27">
        <v>40178</v>
      </c>
      <c r="B66" s="7">
        <v>24</v>
      </c>
      <c r="C66" s="7" t="s">
        <v>2036</v>
      </c>
      <c r="D66" s="7">
        <v>20</v>
      </c>
      <c r="E66" s="7">
        <v>291</v>
      </c>
      <c r="F66" s="7">
        <v>196</v>
      </c>
      <c r="G66" s="7">
        <v>32</v>
      </c>
      <c r="H66" s="7">
        <v>23</v>
      </c>
      <c r="I66" s="7">
        <v>34</v>
      </c>
      <c r="J66" s="7">
        <v>1</v>
      </c>
      <c r="K66" s="7">
        <v>5</v>
      </c>
      <c r="L66" s="144" t="s">
        <v>99</v>
      </c>
      <c r="M66" s="144" t="s">
        <v>99</v>
      </c>
      <c r="N66" s="7">
        <v>0</v>
      </c>
      <c r="O66" s="7">
        <v>0</v>
      </c>
      <c r="P66" s="7">
        <v>0</v>
      </c>
      <c r="Q66" s="7">
        <v>0</v>
      </c>
      <c r="R66" s="144" t="s">
        <v>99</v>
      </c>
      <c r="S66" s="144" t="s">
        <v>99</v>
      </c>
      <c r="T66" s="7">
        <v>3531</v>
      </c>
      <c r="U66" s="7">
        <v>1143</v>
      </c>
      <c r="V66" s="7">
        <v>1117</v>
      </c>
      <c r="W66" s="7">
        <v>26</v>
      </c>
      <c r="X66" s="7">
        <v>2896</v>
      </c>
      <c r="Y66" s="7">
        <v>2493</v>
      </c>
      <c r="Z66" s="7">
        <v>5</v>
      </c>
      <c r="AA66" s="7">
        <v>87</v>
      </c>
      <c r="AB66" s="7">
        <v>311</v>
      </c>
      <c r="AC66" s="7">
        <v>0</v>
      </c>
      <c r="AD66" s="7">
        <v>0</v>
      </c>
      <c r="AE66" s="7">
        <v>283</v>
      </c>
      <c r="AF66" s="7">
        <v>38</v>
      </c>
      <c r="AG66" s="7">
        <v>79</v>
      </c>
      <c r="AH66" s="7">
        <v>165</v>
      </c>
      <c r="AI66" s="7">
        <v>281</v>
      </c>
      <c r="AJ66" s="7">
        <v>36</v>
      </c>
      <c r="AK66" s="7">
        <v>84</v>
      </c>
      <c r="AL66" s="7">
        <v>161</v>
      </c>
      <c r="AM66" s="7">
        <v>5391</v>
      </c>
      <c r="AN66" s="7">
        <v>3607</v>
      </c>
      <c r="AO66" s="7">
        <v>1774</v>
      </c>
      <c r="AP66" s="7">
        <v>10</v>
      </c>
      <c r="AQ66" s="7">
        <v>5383</v>
      </c>
      <c r="AR66" s="7">
        <v>2082</v>
      </c>
      <c r="AS66" s="7">
        <v>2386</v>
      </c>
      <c r="AT66" s="7">
        <v>306</v>
      </c>
    </row>
    <row r="67" spans="1:46">
      <c r="A67" s="27">
        <v>40178</v>
      </c>
      <c r="B67" s="7">
        <v>25</v>
      </c>
      <c r="C67" s="7" t="s">
        <v>2037</v>
      </c>
      <c r="D67" s="7">
        <v>6</v>
      </c>
      <c r="E67" s="7">
        <v>180</v>
      </c>
      <c r="F67" s="7">
        <v>126</v>
      </c>
      <c r="G67" s="7">
        <v>43</v>
      </c>
      <c r="H67" s="7">
        <v>4</v>
      </c>
      <c r="I67" s="7">
        <v>7</v>
      </c>
      <c r="J67" s="7">
        <v>0</v>
      </c>
      <c r="K67" s="7">
        <v>0</v>
      </c>
      <c r="L67" s="144" t="s">
        <v>99</v>
      </c>
      <c r="M67" s="144" t="s">
        <v>99</v>
      </c>
      <c r="N67" s="7">
        <v>0</v>
      </c>
      <c r="O67" s="7">
        <v>0</v>
      </c>
      <c r="P67" s="7">
        <v>0</v>
      </c>
      <c r="Q67" s="7">
        <v>0</v>
      </c>
      <c r="R67" s="144" t="s">
        <v>99</v>
      </c>
      <c r="S67" s="144" t="s">
        <v>99</v>
      </c>
      <c r="T67" s="7">
        <v>2133</v>
      </c>
      <c r="U67" s="7">
        <v>755</v>
      </c>
      <c r="V67" s="7" t="s">
        <v>285</v>
      </c>
      <c r="W67" s="7" t="s">
        <v>285</v>
      </c>
      <c r="X67" s="7">
        <v>608</v>
      </c>
      <c r="Y67" s="7" t="s">
        <v>285</v>
      </c>
      <c r="Z67" s="7" t="s">
        <v>285</v>
      </c>
      <c r="AA67" s="7" t="s">
        <v>285</v>
      </c>
      <c r="AB67" s="7" t="s">
        <v>285</v>
      </c>
      <c r="AC67" s="7" t="s">
        <v>285</v>
      </c>
      <c r="AD67" s="7" t="s">
        <v>285</v>
      </c>
      <c r="AE67" s="7" t="s">
        <v>285</v>
      </c>
      <c r="AF67" s="7" t="s">
        <v>285</v>
      </c>
      <c r="AG67" s="7" t="s">
        <v>285</v>
      </c>
      <c r="AH67" s="7" t="s">
        <v>285</v>
      </c>
      <c r="AI67" s="7" t="s">
        <v>285</v>
      </c>
      <c r="AJ67" s="7" t="s">
        <v>285</v>
      </c>
      <c r="AK67" s="7" t="s">
        <v>285</v>
      </c>
      <c r="AL67" s="7" t="s">
        <v>285</v>
      </c>
      <c r="AM67" s="7">
        <v>1691</v>
      </c>
      <c r="AN67" s="7">
        <v>1339</v>
      </c>
      <c r="AO67" s="7">
        <v>350</v>
      </c>
      <c r="AP67" s="7">
        <v>2</v>
      </c>
      <c r="AQ67" s="7">
        <v>1679</v>
      </c>
      <c r="AR67" s="7">
        <v>951</v>
      </c>
      <c r="AS67" s="7">
        <v>1032</v>
      </c>
      <c r="AT67" s="7" t="s">
        <v>285</v>
      </c>
    </row>
    <row r="68" spans="1:46">
      <c r="A68" s="27">
        <v>40178</v>
      </c>
      <c r="B68" s="7">
        <v>26</v>
      </c>
      <c r="C68" s="7" t="s">
        <v>2039</v>
      </c>
      <c r="D68" s="7">
        <v>17</v>
      </c>
      <c r="E68" s="7">
        <v>390</v>
      </c>
      <c r="F68" s="7">
        <v>287</v>
      </c>
      <c r="G68" s="7">
        <v>39</v>
      </c>
      <c r="H68" s="7">
        <v>24</v>
      </c>
      <c r="I68" s="7">
        <v>14</v>
      </c>
      <c r="J68" s="7">
        <v>2</v>
      </c>
      <c r="K68" s="7">
        <v>24</v>
      </c>
      <c r="L68" s="144" t="s">
        <v>99</v>
      </c>
      <c r="M68" s="144" t="s">
        <v>99</v>
      </c>
      <c r="N68" s="7">
        <v>0</v>
      </c>
      <c r="O68" s="7">
        <v>0</v>
      </c>
      <c r="P68" s="7">
        <v>0</v>
      </c>
      <c r="Q68" s="7">
        <v>0</v>
      </c>
      <c r="R68" s="144" t="s">
        <v>99</v>
      </c>
      <c r="S68" s="144" t="s">
        <v>99</v>
      </c>
      <c r="T68" s="7">
        <v>4821</v>
      </c>
      <c r="U68" s="7">
        <v>2538</v>
      </c>
      <c r="V68" s="7">
        <v>2286</v>
      </c>
      <c r="W68" s="7">
        <v>251</v>
      </c>
      <c r="X68" s="7">
        <v>13524</v>
      </c>
      <c r="Y68" s="7">
        <v>12409</v>
      </c>
      <c r="Z68" s="7">
        <v>14</v>
      </c>
      <c r="AA68" s="7">
        <v>73</v>
      </c>
      <c r="AB68" s="7">
        <v>1012</v>
      </c>
      <c r="AC68" s="7">
        <v>15</v>
      </c>
      <c r="AD68" s="7">
        <v>0</v>
      </c>
      <c r="AE68" s="7">
        <v>12240</v>
      </c>
      <c r="AF68" s="7">
        <v>7730</v>
      </c>
      <c r="AG68" s="7">
        <v>3179</v>
      </c>
      <c r="AH68" s="7">
        <v>1331</v>
      </c>
      <c r="AI68" s="7">
        <v>11089</v>
      </c>
      <c r="AJ68" s="7">
        <v>8530</v>
      </c>
      <c r="AK68" s="7">
        <v>1798</v>
      </c>
      <c r="AL68" s="7">
        <v>760</v>
      </c>
      <c r="AM68" s="7">
        <v>17748</v>
      </c>
      <c r="AN68" s="7">
        <v>17576</v>
      </c>
      <c r="AO68" s="7">
        <v>151</v>
      </c>
      <c r="AP68" s="7">
        <v>21</v>
      </c>
      <c r="AQ68" s="7">
        <v>17147</v>
      </c>
      <c r="AR68" s="7">
        <v>3309</v>
      </c>
      <c r="AS68" s="7">
        <v>4484</v>
      </c>
      <c r="AT68" s="7">
        <v>596</v>
      </c>
    </row>
    <row r="69" spans="1:46">
      <c r="A69" s="27">
        <v>40178</v>
      </c>
      <c r="B69" s="7">
        <v>27</v>
      </c>
      <c r="C69" s="7" t="s">
        <v>1210</v>
      </c>
      <c r="D69" s="7">
        <v>3</v>
      </c>
      <c r="E69" s="7">
        <v>375</v>
      </c>
      <c r="F69" s="7">
        <v>234</v>
      </c>
      <c r="G69" s="7">
        <v>58</v>
      </c>
      <c r="H69" s="7">
        <v>5</v>
      </c>
      <c r="I69" s="7">
        <v>78</v>
      </c>
      <c r="J69" s="7">
        <v>0</v>
      </c>
      <c r="K69" s="7">
        <v>0</v>
      </c>
      <c r="L69" s="144" t="s">
        <v>99</v>
      </c>
      <c r="M69" s="144" t="s">
        <v>99</v>
      </c>
      <c r="N69" s="7">
        <v>0</v>
      </c>
      <c r="O69" s="7">
        <v>0</v>
      </c>
      <c r="P69" s="7">
        <v>0</v>
      </c>
      <c r="Q69" s="7">
        <v>0</v>
      </c>
      <c r="R69" s="144" t="s">
        <v>99</v>
      </c>
      <c r="S69" s="144" t="s">
        <v>99</v>
      </c>
      <c r="T69" s="7">
        <v>4524</v>
      </c>
      <c r="U69" s="7">
        <v>2700</v>
      </c>
      <c r="V69" s="7" t="s">
        <v>285</v>
      </c>
      <c r="W69" s="7" t="s">
        <v>285</v>
      </c>
      <c r="X69" s="7">
        <v>8795</v>
      </c>
      <c r="Y69" s="7" t="s">
        <v>285</v>
      </c>
      <c r="Z69" s="7" t="s">
        <v>285</v>
      </c>
      <c r="AA69" s="7" t="s">
        <v>285</v>
      </c>
      <c r="AB69" s="7" t="s">
        <v>285</v>
      </c>
      <c r="AC69" s="7" t="s">
        <v>285</v>
      </c>
      <c r="AD69" s="7" t="s">
        <v>285</v>
      </c>
      <c r="AE69" s="7" t="s">
        <v>285</v>
      </c>
      <c r="AF69" s="7" t="s">
        <v>285</v>
      </c>
      <c r="AG69" s="7" t="s">
        <v>285</v>
      </c>
      <c r="AH69" s="7" t="s">
        <v>285</v>
      </c>
      <c r="AI69" s="7" t="s">
        <v>285</v>
      </c>
      <c r="AJ69" s="7" t="s">
        <v>285</v>
      </c>
      <c r="AK69" s="7" t="s">
        <v>285</v>
      </c>
      <c r="AL69" s="7" t="s">
        <v>285</v>
      </c>
      <c r="AM69" s="7">
        <v>20008</v>
      </c>
      <c r="AN69" s="7">
        <v>19775</v>
      </c>
      <c r="AO69" s="7">
        <v>227</v>
      </c>
      <c r="AP69" s="7">
        <v>6</v>
      </c>
      <c r="AQ69" s="7">
        <v>20142</v>
      </c>
      <c r="AR69" s="7">
        <v>10346</v>
      </c>
      <c r="AS69" s="7">
        <v>10683</v>
      </c>
      <c r="AT69" s="7" t="s">
        <v>285</v>
      </c>
    </row>
    <row r="70" spans="1:46">
      <c r="A70" s="27">
        <v>40178</v>
      </c>
      <c r="B70" s="7">
        <v>28</v>
      </c>
      <c r="C70" s="7" t="s">
        <v>2041</v>
      </c>
      <c r="D70" s="7">
        <v>6</v>
      </c>
      <c r="E70" s="7">
        <v>169</v>
      </c>
      <c r="F70" s="7">
        <v>98</v>
      </c>
      <c r="G70" s="7">
        <v>25</v>
      </c>
      <c r="H70" s="7">
        <v>8</v>
      </c>
      <c r="I70" s="7">
        <v>38</v>
      </c>
      <c r="J70" s="7">
        <v>0</v>
      </c>
      <c r="K70" s="7">
        <v>0</v>
      </c>
      <c r="L70" s="144" t="s">
        <v>99</v>
      </c>
      <c r="M70" s="144" t="s">
        <v>99</v>
      </c>
      <c r="N70" s="7">
        <v>0</v>
      </c>
      <c r="O70" s="7">
        <v>0</v>
      </c>
      <c r="P70" s="7">
        <v>0</v>
      </c>
      <c r="Q70" s="7">
        <v>0</v>
      </c>
      <c r="R70" s="144" t="s">
        <v>99</v>
      </c>
      <c r="S70" s="144" t="s">
        <v>99</v>
      </c>
      <c r="T70" s="7">
        <v>2083</v>
      </c>
      <c r="U70" s="7">
        <v>659</v>
      </c>
      <c r="V70" s="7" t="s">
        <v>285</v>
      </c>
      <c r="W70" s="7" t="s">
        <v>285</v>
      </c>
      <c r="X70" s="7">
        <v>5417</v>
      </c>
      <c r="Y70" s="7" t="s">
        <v>285</v>
      </c>
      <c r="Z70" s="7" t="s">
        <v>285</v>
      </c>
      <c r="AA70" s="7" t="s">
        <v>285</v>
      </c>
      <c r="AB70" s="7" t="s">
        <v>285</v>
      </c>
      <c r="AC70" s="7" t="s">
        <v>285</v>
      </c>
      <c r="AD70" s="7" t="s">
        <v>285</v>
      </c>
      <c r="AE70" s="7" t="s">
        <v>285</v>
      </c>
      <c r="AF70" s="7" t="s">
        <v>285</v>
      </c>
      <c r="AG70" s="7" t="s">
        <v>285</v>
      </c>
      <c r="AH70" s="7" t="s">
        <v>285</v>
      </c>
      <c r="AI70" s="7" t="s">
        <v>285</v>
      </c>
      <c r="AJ70" s="7" t="s">
        <v>285</v>
      </c>
      <c r="AK70" s="7" t="s">
        <v>285</v>
      </c>
      <c r="AL70" s="7" t="s">
        <v>285</v>
      </c>
      <c r="AM70" s="7">
        <v>7331</v>
      </c>
      <c r="AN70" s="7">
        <v>6815</v>
      </c>
      <c r="AO70" s="7">
        <v>429</v>
      </c>
      <c r="AP70" s="7">
        <v>88</v>
      </c>
      <c r="AQ70" s="7">
        <v>6824</v>
      </c>
      <c r="AR70" s="7">
        <v>1291</v>
      </c>
      <c r="AS70" s="7">
        <v>1804</v>
      </c>
      <c r="AT70" s="7" t="s">
        <v>285</v>
      </c>
    </row>
    <row r="71" spans="1:46">
      <c r="A71" s="27">
        <v>40178</v>
      </c>
      <c r="B71" s="7">
        <v>29</v>
      </c>
      <c r="C71" s="7" t="s">
        <v>101</v>
      </c>
      <c r="D71" s="7">
        <v>6</v>
      </c>
      <c r="E71" s="7">
        <v>105</v>
      </c>
      <c r="F71" s="7">
        <v>40</v>
      </c>
      <c r="G71" s="7">
        <v>6</v>
      </c>
      <c r="H71" s="7">
        <v>22</v>
      </c>
      <c r="I71" s="7">
        <v>34</v>
      </c>
      <c r="J71" s="7">
        <v>3</v>
      </c>
      <c r="K71" s="7">
        <v>0</v>
      </c>
      <c r="L71" s="144" t="s">
        <v>99</v>
      </c>
      <c r="M71" s="144" t="s">
        <v>99</v>
      </c>
      <c r="N71" s="7">
        <v>0</v>
      </c>
      <c r="O71" s="7">
        <v>0</v>
      </c>
      <c r="P71" s="7">
        <v>0</v>
      </c>
      <c r="Q71" s="7">
        <v>0</v>
      </c>
      <c r="R71" s="144" t="s">
        <v>99</v>
      </c>
      <c r="S71" s="144" t="s">
        <v>99</v>
      </c>
      <c r="T71" s="7">
        <v>1260</v>
      </c>
      <c r="U71" s="7">
        <v>282</v>
      </c>
      <c r="V71" s="7" t="s">
        <v>285</v>
      </c>
      <c r="W71" s="7" t="s">
        <v>285</v>
      </c>
      <c r="X71" s="7">
        <v>415</v>
      </c>
      <c r="Y71" s="7" t="s">
        <v>285</v>
      </c>
      <c r="Z71" s="7" t="s">
        <v>285</v>
      </c>
      <c r="AA71" s="7" t="s">
        <v>285</v>
      </c>
      <c r="AB71" s="7" t="s">
        <v>285</v>
      </c>
      <c r="AC71" s="7" t="s">
        <v>285</v>
      </c>
      <c r="AD71" s="7" t="s">
        <v>285</v>
      </c>
      <c r="AE71" s="7" t="s">
        <v>285</v>
      </c>
      <c r="AF71" s="7" t="s">
        <v>285</v>
      </c>
      <c r="AG71" s="7" t="s">
        <v>285</v>
      </c>
      <c r="AH71" s="7" t="s">
        <v>285</v>
      </c>
      <c r="AI71" s="7" t="s">
        <v>285</v>
      </c>
      <c r="AJ71" s="7" t="s">
        <v>285</v>
      </c>
      <c r="AK71" s="7" t="s">
        <v>285</v>
      </c>
      <c r="AL71" s="7" t="s">
        <v>285</v>
      </c>
      <c r="AM71" s="7">
        <v>842</v>
      </c>
      <c r="AN71" s="7">
        <v>664</v>
      </c>
      <c r="AO71" s="7">
        <v>136</v>
      </c>
      <c r="AP71" s="7">
        <v>42</v>
      </c>
      <c r="AQ71" s="7">
        <v>792</v>
      </c>
      <c r="AR71" s="7">
        <v>326</v>
      </c>
      <c r="AS71" s="7">
        <v>412</v>
      </c>
      <c r="AT71" s="7" t="s">
        <v>285</v>
      </c>
    </row>
    <row r="72" spans="1:46">
      <c r="A72" s="27">
        <v>40178</v>
      </c>
      <c r="B72" s="7">
        <v>30</v>
      </c>
      <c r="C72" s="7" t="s">
        <v>2042</v>
      </c>
      <c r="D72" s="7">
        <v>6</v>
      </c>
      <c r="E72" s="7">
        <v>603</v>
      </c>
      <c r="F72" s="7">
        <v>445</v>
      </c>
      <c r="G72" s="7">
        <v>24</v>
      </c>
      <c r="H72" s="7">
        <v>23</v>
      </c>
      <c r="I72" s="7">
        <v>66</v>
      </c>
      <c r="J72" s="7">
        <v>26</v>
      </c>
      <c r="K72" s="7">
        <v>19</v>
      </c>
      <c r="L72" s="144" t="s">
        <v>99</v>
      </c>
      <c r="M72" s="144" t="s">
        <v>99</v>
      </c>
      <c r="N72" s="7">
        <v>0</v>
      </c>
      <c r="O72" s="7">
        <v>0</v>
      </c>
      <c r="P72" s="7">
        <v>0</v>
      </c>
      <c r="Q72" s="7">
        <v>0</v>
      </c>
      <c r="R72" s="144" t="s">
        <v>99</v>
      </c>
      <c r="S72" s="144" t="s">
        <v>99</v>
      </c>
      <c r="T72" s="7">
        <v>7304</v>
      </c>
      <c r="U72" s="7">
        <v>3862</v>
      </c>
      <c r="V72" s="7">
        <v>3440</v>
      </c>
      <c r="W72" s="7">
        <v>422</v>
      </c>
      <c r="X72" s="7">
        <v>8471</v>
      </c>
      <c r="Y72" s="7">
        <v>5038</v>
      </c>
      <c r="Z72" s="7">
        <v>4</v>
      </c>
      <c r="AA72" s="7">
        <v>38</v>
      </c>
      <c r="AB72" s="7">
        <v>3379</v>
      </c>
      <c r="AC72" s="7">
        <v>12</v>
      </c>
      <c r="AD72" s="7">
        <v>0</v>
      </c>
      <c r="AE72" s="7">
        <v>4360</v>
      </c>
      <c r="AF72" s="7">
        <v>78</v>
      </c>
      <c r="AG72" s="7">
        <v>3347</v>
      </c>
      <c r="AH72" s="7">
        <v>935</v>
      </c>
      <c r="AI72" s="7">
        <v>3423</v>
      </c>
      <c r="AJ72" s="7">
        <v>114</v>
      </c>
      <c r="AK72" s="7">
        <v>2345</v>
      </c>
      <c r="AL72" s="7">
        <v>964</v>
      </c>
      <c r="AM72" s="7">
        <v>17286</v>
      </c>
      <c r="AN72" s="7">
        <v>15156</v>
      </c>
      <c r="AO72" s="7">
        <v>2100</v>
      </c>
      <c r="AP72" s="7">
        <v>30</v>
      </c>
      <c r="AQ72" s="7">
        <v>16291</v>
      </c>
      <c r="AR72" s="7">
        <v>7275</v>
      </c>
      <c r="AS72" s="7">
        <v>8464</v>
      </c>
      <c r="AT72" s="7">
        <v>224</v>
      </c>
    </row>
    <row r="73" spans="1:46">
      <c r="A73" s="27">
        <v>40178</v>
      </c>
      <c r="B73" s="7">
        <v>31</v>
      </c>
      <c r="C73" s="7" t="s">
        <v>536</v>
      </c>
      <c r="D73" s="7">
        <v>19</v>
      </c>
      <c r="E73" s="7">
        <v>2607</v>
      </c>
      <c r="F73" s="7">
        <v>2214</v>
      </c>
      <c r="G73" s="7">
        <v>148</v>
      </c>
      <c r="H73" s="7">
        <v>120</v>
      </c>
      <c r="I73" s="7">
        <v>41</v>
      </c>
      <c r="J73" s="7">
        <v>65</v>
      </c>
      <c r="K73" s="7">
        <v>19</v>
      </c>
      <c r="L73" s="144" t="s">
        <v>99</v>
      </c>
      <c r="M73" s="144" t="s">
        <v>99</v>
      </c>
      <c r="N73" s="7">
        <v>0</v>
      </c>
      <c r="O73" s="7">
        <v>0</v>
      </c>
      <c r="P73" s="7">
        <v>0</v>
      </c>
      <c r="Q73" s="7">
        <v>0</v>
      </c>
      <c r="R73" s="144" t="s">
        <v>99</v>
      </c>
      <c r="S73" s="144" t="s">
        <v>99</v>
      </c>
      <c r="T73" s="7">
        <v>32562</v>
      </c>
      <c r="U73" s="7">
        <v>14705</v>
      </c>
      <c r="V73" s="7">
        <v>12912</v>
      </c>
      <c r="W73" s="7">
        <v>1793</v>
      </c>
      <c r="X73" s="7">
        <v>78169</v>
      </c>
      <c r="Y73" s="7">
        <v>65290</v>
      </c>
      <c r="Z73" s="7">
        <v>1088</v>
      </c>
      <c r="AA73" s="7">
        <v>825</v>
      </c>
      <c r="AB73" s="7">
        <v>1413</v>
      </c>
      <c r="AC73" s="7">
        <v>257</v>
      </c>
      <c r="AD73" s="7">
        <v>9296</v>
      </c>
      <c r="AE73" s="7">
        <v>3831</v>
      </c>
      <c r="AF73" s="7">
        <v>801</v>
      </c>
      <c r="AG73" s="7">
        <v>805</v>
      </c>
      <c r="AH73" s="7">
        <v>2225</v>
      </c>
      <c r="AI73" s="7">
        <v>3419</v>
      </c>
      <c r="AJ73" s="7">
        <v>618</v>
      </c>
      <c r="AK73" s="7">
        <v>739</v>
      </c>
      <c r="AL73" s="7">
        <v>2062</v>
      </c>
      <c r="AM73" s="7">
        <v>96415</v>
      </c>
      <c r="AN73" s="7">
        <v>87030</v>
      </c>
      <c r="AO73" s="7">
        <v>997</v>
      </c>
      <c r="AP73" s="7">
        <v>8388</v>
      </c>
      <c r="AQ73" s="7">
        <v>87776</v>
      </c>
      <c r="AR73" s="7">
        <v>13655</v>
      </c>
      <c r="AS73" s="7">
        <v>17467</v>
      </c>
      <c r="AT73" s="7">
        <v>3562</v>
      </c>
    </row>
    <row r="74" spans="1:46">
      <c r="A74" s="27">
        <v>40178</v>
      </c>
      <c r="B74" s="7">
        <v>32</v>
      </c>
      <c r="C74" s="7" t="s">
        <v>347</v>
      </c>
      <c r="D74" s="7">
        <v>2</v>
      </c>
      <c r="E74" s="7">
        <v>31</v>
      </c>
      <c r="F74" s="7">
        <v>24</v>
      </c>
      <c r="G74" s="7">
        <v>3</v>
      </c>
      <c r="H74" s="7">
        <v>1</v>
      </c>
      <c r="I74" s="7">
        <v>3</v>
      </c>
      <c r="J74" s="7">
        <v>0</v>
      </c>
      <c r="K74" s="7">
        <v>0</v>
      </c>
      <c r="L74" s="144" t="s">
        <v>99</v>
      </c>
      <c r="M74" s="144" t="s">
        <v>99</v>
      </c>
      <c r="N74" s="7">
        <v>0</v>
      </c>
      <c r="O74" s="7">
        <v>0</v>
      </c>
      <c r="P74" s="7">
        <v>0</v>
      </c>
      <c r="Q74" s="7">
        <v>0</v>
      </c>
      <c r="R74" s="144" t="s">
        <v>99</v>
      </c>
      <c r="S74" s="144" t="s">
        <v>99</v>
      </c>
      <c r="T74" s="7">
        <v>372</v>
      </c>
      <c r="U74" s="7" t="s">
        <v>285</v>
      </c>
      <c r="V74" s="7" t="s">
        <v>285</v>
      </c>
      <c r="W74" s="7">
        <v>0</v>
      </c>
      <c r="X74" s="7" t="s">
        <v>285</v>
      </c>
      <c r="Y74" s="7" t="s">
        <v>285</v>
      </c>
      <c r="Z74" s="7">
        <v>0</v>
      </c>
      <c r="AA74" s="7">
        <v>0</v>
      </c>
      <c r="AB74" s="7">
        <v>0</v>
      </c>
      <c r="AC74" s="7">
        <v>0</v>
      </c>
      <c r="AD74" s="7">
        <v>0</v>
      </c>
      <c r="AE74" s="7">
        <v>0</v>
      </c>
      <c r="AF74" s="7">
        <v>0</v>
      </c>
      <c r="AG74" s="7">
        <v>0</v>
      </c>
      <c r="AH74" s="7">
        <v>0</v>
      </c>
      <c r="AI74" s="7">
        <v>0</v>
      </c>
      <c r="AJ74" s="7">
        <v>0</v>
      </c>
      <c r="AK74" s="7">
        <v>0</v>
      </c>
      <c r="AL74" s="7">
        <v>0</v>
      </c>
      <c r="AM74" s="7" t="s">
        <v>285</v>
      </c>
      <c r="AN74" s="7" t="s">
        <v>285</v>
      </c>
      <c r="AO74" s="7" t="s">
        <v>285</v>
      </c>
      <c r="AP74" s="7" t="s">
        <v>285</v>
      </c>
      <c r="AQ74" s="7" t="s">
        <v>285</v>
      </c>
      <c r="AR74" s="7" t="s">
        <v>285</v>
      </c>
      <c r="AS74" s="7" t="s">
        <v>285</v>
      </c>
      <c r="AT74" s="7">
        <v>0</v>
      </c>
    </row>
    <row r="75" spans="1:46">
      <c r="A75" s="27">
        <v>40543</v>
      </c>
      <c r="B75" s="7">
        <v>0</v>
      </c>
      <c r="C75" s="7" t="s">
        <v>1151</v>
      </c>
      <c r="D75" s="7">
        <v>146</v>
      </c>
      <c r="E75" s="7">
        <v>8711</v>
      </c>
      <c r="F75" s="7">
        <v>6265</v>
      </c>
      <c r="G75" s="7">
        <v>725</v>
      </c>
      <c r="H75" s="7">
        <v>509</v>
      </c>
      <c r="I75" s="7">
        <v>846</v>
      </c>
      <c r="J75" s="7">
        <v>208</v>
      </c>
      <c r="K75" s="7">
        <v>156</v>
      </c>
      <c r="L75" s="144" t="s">
        <v>99</v>
      </c>
      <c r="M75" s="144" t="s">
        <v>99</v>
      </c>
      <c r="N75" s="7">
        <v>2</v>
      </c>
      <c r="O75" s="7">
        <v>0</v>
      </c>
      <c r="P75" s="7">
        <v>137</v>
      </c>
      <c r="Q75" s="7">
        <v>31</v>
      </c>
      <c r="R75" s="144" t="s">
        <v>99</v>
      </c>
      <c r="S75" s="144" t="s">
        <v>99</v>
      </c>
      <c r="T75" s="7">
        <v>103883</v>
      </c>
      <c r="U75" s="7">
        <v>48025</v>
      </c>
      <c r="V75" s="7">
        <v>45283</v>
      </c>
      <c r="W75" s="7">
        <v>2742</v>
      </c>
      <c r="X75" s="7">
        <v>216188</v>
      </c>
      <c r="Y75" s="7">
        <v>183782</v>
      </c>
      <c r="Z75" s="7">
        <v>2257</v>
      </c>
      <c r="AA75" s="7">
        <v>4197</v>
      </c>
      <c r="AB75" s="7">
        <v>11948</v>
      </c>
      <c r="AC75" s="7">
        <v>3603</v>
      </c>
      <c r="AD75" s="7">
        <v>10402</v>
      </c>
      <c r="AE75" s="7">
        <v>35849</v>
      </c>
      <c r="AF75" s="7">
        <v>14328</v>
      </c>
      <c r="AG75" s="7">
        <v>13143</v>
      </c>
      <c r="AH75" s="7">
        <v>8379</v>
      </c>
      <c r="AI75" s="7">
        <v>43154</v>
      </c>
      <c r="AJ75" s="7">
        <v>21891</v>
      </c>
      <c r="AK75" s="7">
        <v>12467</v>
      </c>
      <c r="AL75" s="7">
        <v>8796</v>
      </c>
      <c r="AM75" s="7">
        <v>337943</v>
      </c>
      <c r="AN75" s="7">
        <v>314249</v>
      </c>
      <c r="AO75" s="7">
        <v>10620</v>
      </c>
      <c r="AP75" s="7">
        <v>13073</v>
      </c>
      <c r="AQ75" s="7">
        <v>331755</v>
      </c>
      <c r="AR75" s="7">
        <v>107739</v>
      </c>
      <c r="AS75" s="7">
        <v>117776</v>
      </c>
      <c r="AT75" s="7">
        <v>16925</v>
      </c>
    </row>
    <row r="76" spans="1:46">
      <c r="A76" s="27">
        <v>40543</v>
      </c>
      <c r="B76" s="7">
        <v>9</v>
      </c>
      <c r="C76" s="7" t="s">
        <v>2020</v>
      </c>
      <c r="D76" s="7">
        <v>12</v>
      </c>
      <c r="E76" s="7">
        <v>937</v>
      </c>
      <c r="F76" s="7">
        <v>377</v>
      </c>
      <c r="G76" s="7">
        <v>112</v>
      </c>
      <c r="H76" s="7">
        <v>114</v>
      </c>
      <c r="I76" s="7">
        <v>314</v>
      </c>
      <c r="J76" s="7">
        <v>8</v>
      </c>
      <c r="K76" s="7">
        <v>11</v>
      </c>
      <c r="L76" s="144" t="s">
        <v>99</v>
      </c>
      <c r="M76" s="144" t="s">
        <v>99</v>
      </c>
      <c r="N76" s="7">
        <v>1</v>
      </c>
      <c r="O76" s="7">
        <v>0</v>
      </c>
      <c r="P76" s="7">
        <v>0</v>
      </c>
      <c r="Q76" s="7">
        <v>0</v>
      </c>
      <c r="R76" s="144" t="s">
        <v>99</v>
      </c>
      <c r="S76" s="144" t="s">
        <v>99</v>
      </c>
      <c r="T76" s="7">
        <v>11089</v>
      </c>
      <c r="U76" s="7">
        <v>3438</v>
      </c>
      <c r="V76" s="7">
        <v>3400</v>
      </c>
      <c r="W76" s="7">
        <v>38</v>
      </c>
      <c r="X76" s="7">
        <v>11949</v>
      </c>
      <c r="Y76" s="7">
        <v>9736</v>
      </c>
      <c r="Z76" s="7">
        <v>208</v>
      </c>
      <c r="AA76" s="7">
        <v>295</v>
      </c>
      <c r="AB76" s="7">
        <v>0</v>
      </c>
      <c r="AC76" s="7">
        <v>9</v>
      </c>
      <c r="AD76" s="7">
        <v>1701</v>
      </c>
      <c r="AE76" s="7">
        <v>285</v>
      </c>
      <c r="AF76" s="7">
        <v>67</v>
      </c>
      <c r="AG76" s="7">
        <v>3</v>
      </c>
      <c r="AH76" s="7">
        <v>215</v>
      </c>
      <c r="AI76" s="7">
        <v>356</v>
      </c>
      <c r="AJ76" s="7">
        <v>81</v>
      </c>
      <c r="AK76" s="7">
        <v>5</v>
      </c>
      <c r="AL76" s="7">
        <v>271</v>
      </c>
      <c r="AM76" s="7">
        <v>23789</v>
      </c>
      <c r="AN76" s="7">
        <v>21337</v>
      </c>
      <c r="AO76" s="7">
        <v>6</v>
      </c>
      <c r="AP76" s="7">
        <v>2446</v>
      </c>
      <c r="AQ76" s="7">
        <v>21358</v>
      </c>
      <c r="AR76" s="7">
        <v>11013</v>
      </c>
      <c r="AS76" s="7">
        <v>11306</v>
      </c>
      <c r="AT76" s="7">
        <v>309</v>
      </c>
    </row>
    <row r="77" spans="1:46">
      <c r="A77" s="27">
        <v>40543</v>
      </c>
      <c r="B77" s="7">
        <v>10</v>
      </c>
      <c r="C77" s="7" t="s">
        <v>1424</v>
      </c>
      <c r="D77" s="7">
        <v>3</v>
      </c>
      <c r="E77" s="7">
        <v>272</v>
      </c>
      <c r="F77" s="7">
        <v>175</v>
      </c>
      <c r="G77" s="7">
        <v>18</v>
      </c>
      <c r="H77" s="7">
        <v>55</v>
      </c>
      <c r="I77" s="7">
        <v>12</v>
      </c>
      <c r="J77" s="7">
        <v>9</v>
      </c>
      <c r="K77" s="7">
        <v>3</v>
      </c>
      <c r="L77" s="144" t="s">
        <v>99</v>
      </c>
      <c r="M77" s="144" t="s">
        <v>99</v>
      </c>
      <c r="N77" s="7">
        <v>0</v>
      </c>
      <c r="O77" s="7">
        <v>0</v>
      </c>
      <c r="P77" s="7">
        <v>0</v>
      </c>
      <c r="Q77" s="7">
        <v>0</v>
      </c>
      <c r="R77" s="144" t="s">
        <v>99</v>
      </c>
      <c r="S77" s="144" t="s">
        <v>99</v>
      </c>
      <c r="T77" s="7">
        <v>3278</v>
      </c>
      <c r="U77" s="7">
        <v>1425</v>
      </c>
      <c r="V77" s="7" t="s">
        <v>285</v>
      </c>
      <c r="W77" s="7" t="s">
        <v>285</v>
      </c>
      <c r="X77" s="7">
        <v>14956</v>
      </c>
      <c r="Y77" s="7" t="s">
        <v>285</v>
      </c>
      <c r="Z77" s="7" t="s">
        <v>285</v>
      </c>
      <c r="AA77" s="7" t="s">
        <v>285</v>
      </c>
      <c r="AB77" s="7">
        <v>0</v>
      </c>
      <c r="AC77" s="7" t="s">
        <v>285</v>
      </c>
      <c r="AD77" s="7">
        <v>0</v>
      </c>
      <c r="AE77" s="7" t="s">
        <v>285</v>
      </c>
      <c r="AF77" s="7" t="s">
        <v>285</v>
      </c>
      <c r="AG77" s="7">
        <v>0</v>
      </c>
      <c r="AH77" s="7" t="s">
        <v>285</v>
      </c>
      <c r="AI77" s="7" t="s">
        <v>285</v>
      </c>
      <c r="AJ77" s="7" t="s">
        <v>285</v>
      </c>
      <c r="AK77" s="7">
        <v>0</v>
      </c>
      <c r="AL77" s="7" t="s">
        <v>285</v>
      </c>
      <c r="AM77" s="7">
        <v>31614</v>
      </c>
      <c r="AN77" s="7">
        <v>31614</v>
      </c>
      <c r="AO77" s="7">
        <v>0</v>
      </c>
      <c r="AP77" s="7">
        <v>0</v>
      </c>
      <c r="AQ77" s="7">
        <v>31585</v>
      </c>
      <c r="AR77" s="7">
        <v>14561</v>
      </c>
      <c r="AS77" s="7">
        <v>15888</v>
      </c>
      <c r="AT77" s="7" t="s">
        <v>285</v>
      </c>
    </row>
    <row r="78" spans="1:46">
      <c r="A78" s="27">
        <v>40543</v>
      </c>
      <c r="B78" s="7">
        <v>11</v>
      </c>
      <c r="C78" s="7" t="s">
        <v>306</v>
      </c>
      <c r="D78" s="7">
        <v>1</v>
      </c>
      <c r="E78" s="7">
        <v>4</v>
      </c>
      <c r="F78" s="7">
        <v>1</v>
      </c>
      <c r="G78" s="7">
        <v>1</v>
      </c>
      <c r="H78" s="7">
        <v>0</v>
      </c>
      <c r="I78" s="7">
        <v>1</v>
      </c>
      <c r="J78" s="7">
        <v>0</v>
      </c>
      <c r="K78" s="7">
        <v>0</v>
      </c>
      <c r="L78" s="144" t="s">
        <v>99</v>
      </c>
      <c r="M78" s="144" t="s">
        <v>99</v>
      </c>
      <c r="N78" s="7">
        <v>1</v>
      </c>
      <c r="O78" s="7">
        <v>0</v>
      </c>
      <c r="P78" s="7">
        <v>0</v>
      </c>
      <c r="Q78" s="7">
        <v>0</v>
      </c>
      <c r="R78" s="144" t="s">
        <v>99</v>
      </c>
      <c r="S78" s="144" t="s">
        <v>99</v>
      </c>
      <c r="T78" s="7">
        <v>36</v>
      </c>
      <c r="U78" s="7" t="s">
        <v>285</v>
      </c>
      <c r="V78" s="7" t="s">
        <v>285</v>
      </c>
      <c r="W78" s="7">
        <v>0</v>
      </c>
      <c r="X78" s="7" t="s">
        <v>285</v>
      </c>
      <c r="Y78" s="7" t="s">
        <v>285</v>
      </c>
      <c r="Z78" s="7">
        <v>0</v>
      </c>
      <c r="AA78" s="7">
        <v>0</v>
      </c>
      <c r="AB78" s="7">
        <v>0</v>
      </c>
      <c r="AC78" s="7">
        <v>0</v>
      </c>
      <c r="AD78" s="7">
        <v>0</v>
      </c>
      <c r="AE78" s="7">
        <v>0</v>
      </c>
      <c r="AF78" s="7">
        <v>0</v>
      </c>
      <c r="AG78" s="7">
        <v>0</v>
      </c>
      <c r="AH78" s="7">
        <v>0</v>
      </c>
      <c r="AI78" s="7">
        <v>0</v>
      </c>
      <c r="AJ78" s="7">
        <v>0</v>
      </c>
      <c r="AK78" s="7">
        <v>0</v>
      </c>
      <c r="AL78" s="7">
        <v>0</v>
      </c>
      <c r="AM78" s="7" t="s">
        <v>285</v>
      </c>
      <c r="AN78" s="7" t="s">
        <v>285</v>
      </c>
      <c r="AO78" s="7">
        <v>0</v>
      </c>
      <c r="AP78" s="7" t="s">
        <v>285</v>
      </c>
      <c r="AQ78" s="7" t="s">
        <v>285</v>
      </c>
      <c r="AR78" s="7" t="s">
        <v>285</v>
      </c>
      <c r="AS78" s="7" t="s">
        <v>285</v>
      </c>
      <c r="AT78" s="7">
        <v>0</v>
      </c>
    </row>
    <row r="79" spans="1:46">
      <c r="A79" s="27">
        <v>40543</v>
      </c>
      <c r="B79" s="7">
        <v>12</v>
      </c>
      <c r="C79" s="7" t="s">
        <v>733</v>
      </c>
      <c r="D79" s="7">
        <v>1</v>
      </c>
      <c r="E79" s="7">
        <v>26</v>
      </c>
      <c r="F79" s="7">
        <v>12</v>
      </c>
      <c r="G79" s="7">
        <v>1</v>
      </c>
      <c r="H79" s="7">
        <v>4</v>
      </c>
      <c r="I79" s="7">
        <v>8</v>
      </c>
      <c r="J79" s="7">
        <v>1</v>
      </c>
      <c r="K79" s="7">
        <v>0</v>
      </c>
      <c r="L79" s="144" t="s">
        <v>99</v>
      </c>
      <c r="M79" s="144" t="s">
        <v>99</v>
      </c>
      <c r="N79" s="7">
        <v>0</v>
      </c>
      <c r="O79" s="7">
        <v>0</v>
      </c>
      <c r="P79" s="7">
        <v>0</v>
      </c>
      <c r="Q79" s="7">
        <v>0</v>
      </c>
      <c r="R79" s="144" t="s">
        <v>99</v>
      </c>
      <c r="S79" s="144" t="s">
        <v>99</v>
      </c>
      <c r="T79" s="7">
        <v>312</v>
      </c>
      <c r="U79" s="7" t="s">
        <v>285</v>
      </c>
      <c r="V79" s="7" t="s">
        <v>285</v>
      </c>
      <c r="W79" s="7">
        <v>0</v>
      </c>
      <c r="X79" s="7" t="s">
        <v>285</v>
      </c>
      <c r="Y79" s="7" t="s">
        <v>285</v>
      </c>
      <c r="Z79" s="7">
        <v>0</v>
      </c>
      <c r="AA79" s="7">
        <v>0</v>
      </c>
      <c r="AB79" s="7">
        <v>0</v>
      </c>
      <c r="AC79" s="7">
        <v>0</v>
      </c>
      <c r="AD79" s="7">
        <v>0</v>
      </c>
      <c r="AE79" s="7">
        <v>0</v>
      </c>
      <c r="AF79" s="7">
        <v>0</v>
      </c>
      <c r="AG79" s="7">
        <v>0</v>
      </c>
      <c r="AH79" s="7">
        <v>0</v>
      </c>
      <c r="AI79" s="7">
        <v>0</v>
      </c>
      <c r="AJ79" s="7">
        <v>0</v>
      </c>
      <c r="AK79" s="7">
        <v>0</v>
      </c>
      <c r="AL79" s="7">
        <v>0</v>
      </c>
      <c r="AM79" s="7" t="s">
        <v>285</v>
      </c>
      <c r="AN79" s="7" t="s">
        <v>285</v>
      </c>
      <c r="AO79" s="7">
        <v>0</v>
      </c>
      <c r="AP79" s="7">
        <v>0</v>
      </c>
      <c r="AQ79" s="7" t="s">
        <v>285</v>
      </c>
      <c r="AR79" s="7" t="s">
        <v>285</v>
      </c>
      <c r="AS79" s="7" t="s">
        <v>285</v>
      </c>
      <c r="AT79" s="7">
        <v>0</v>
      </c>
    </row>
    <row r="80" spans="1:46">
      <c r="A80" s="27">
        <v>40543</v>
      </c>
      <c r="B80" s="7">
        <v>13</v>
      </c>
      <c r="C80" s="7" t="s">
        <v>2022</v>
      </c>
      <c r="D80" s="7">
        <v>1</v>
      </c>
      <c r="E80" s="7">
        <v>6</v>
      </c>
      <c r="F80" s="7">
        <v>5</v>
      </c>
      <c r="G80" s="7">
        <v>1</v>
      </c>
      <c r="H80" s="7">
        <v>0</v>
      </c>
      <c r="I80" s="7">
        <v>0</v>
      </c>
      <c r="J80" s="7">
        <v>0</v>
      </c>
      <c r="K80" s="7">
        <v>0</v>
      </c>
      <c r="L80" s="144" t="s">
        <v>99</v>
      </c>
      <c r="M80" s="144" t="s">
        <v>99</v>
      </c>
      <c r="N80" s="7">
        <v>0</v>
      </c>
      <c r="O80" s="7">
        <v>0</v>
      </c>
      <c r="P80" s="7">
        <v>0</v>
      </c>
      <c r="Q80" s="7">
        <v>0</v>
      </c>
      <c r="R80" s="144" t="s">
        <v>99</v>
      </c>
      <c r="S80" s="144" t="s">
        <v>99</v>
      </c>
      <c r="T80" s="7">
        <v>72</v>
      </c>
      <c r="U80" s="7" t="s">
        <v>285</v>
      </c>
      <c r="V80" s="7" t="s">
        <v>285</v>
      </c>
      <c r="W80" s="7">
        <v>0</v>
      </c>
      <c r="X80" s="7" t="s">
        <v>285</v>
      </c>
      <c r="Y80" s="7" t="s">
        <v>285</v>
      </c>
      <c r="Z80" s="7">
        <v>0</v>
      </c>
      <c r="AA80" s="7">
        <v>0</v>
      </c>
      <c r="AB80" s="7">
        <v>0</v>
      </c>
      <c r="AC80" s="7">
        <v>0</v>
      </c>
      <c r="AD80" s="7">
        <v>0</v>
      </c>
      <c r="AE80" s="7">
        <v>0</v>
      </c>
      <c r="AF80" s="7">
        <v>0</v>
      </c>
      <c r="AG80" s="7">
        <v>0</v>
      </c>
      <c r="AH80" s="7">
        <v>0</v>
      </c>
      <c r="AI80" s="7">
        <v>0</v>
      </c>
      <c r="AJ80" s="7">
        <v>0</v>
      </c>
      <c r="AK80" s="7">
        <v>0</v>
      </c>
      <c r="AL80" s="7">
        <v>0</v>
      </c>
      <c r="AM80" s="7" t="s">
        <v>285</v>
      </c>
      <c r="AN80" s="7" t="s">
        <v>285</v>
      </c>
      <c r="AO80" s="7">
        <v>0</v>
      </c>
      <c r="AP80" s="7">
        <v>0</v>
      </c>
      <c r="AQ80" s="7" t="s">
        <v>285</v>
      </c>
      <c r="AR80" s="7" t="s">
        <v>285</v>
      </c>
      <c r="AS80" s="7" t="s">
        <v>285</v>
      </c>
      <c r="AT80" s="7">
        <v>0</v>
      </c>
    </row>
    <row r="81" spans="1:46">
      <c r="A81" s="27">
        <v>40543</v>
      </c>
      <c r="B81" s="7">
        <v>14</v>
      </c>
      <c r="C81" s="7" t="s">
        <v>1995</v>
      </c>
      <c r="D81" s="7">
        <v>12</v>
      </c>
      <c r="E81" s="7">
        <v>426</v>
      </c>
      <c r="F81" s="7">
        <v>244</v>
      </c>
      <c r="G81" s="7">
        <v>28</v>
      </c>
      <c r="H81" s="7">
        <v>51</v>
      </c>
      <c r="I81" s="7">
        <v>94</v>
      </c>
      <c r="J81" s="7">
        <v>6</v>
      </c>
      <c r="K81" s="7">
        <v>3</v>
      </c>
      <c r="L81" s="144" t="s">
        <v>99</v>
      </c>
      <c r="M81" s="144" t="s">
        <v>99</v>
      </c>
      <c r="N81" s="7">
        <v>0</v>
      </c>
      <c r="O81" s="7">
        <v>0</v>
      </c>
      <c r="P81" s="7">
        <v>0</v>
      </c>
      <c r="Q81" s="7">
        <v>0</v>
      </c>
      <c r="R81" s="144" t="s">
        <v>99</v>
      </c>
      <c r="S81" s="144" t="s">
        <v>99</v>
      </c>
      <c r="T81" s="7">
        <v>5110</v>
      </c>
      <c r="U81" s="7">
        <v>1760</v>
      </c>
      <c r="V81" s="7">
        <v>1723</v>
      </c>
      <c r="W81" s="7">
        <v>37</v>
      </c>
      <c r="X81" s="7">
        <v>8662</v>
      </c>
      <c r="Y81" s="7">
        <v>8164</v>
      </c>
      <c r="Z81" s="7">
        <v>53</v>
      </c>
      <c r="AA81" s="7">
        <v>36</v>
      </c>
      <c r="AB81" s="7">
        <v>34</v>
      </c>
      <c r="AC81" s="7">
        <v>339</v>
      </c>
      <c r="AD81" s="7">
        <v>37</v>
      </c>
      <c r="AE81" s="7">
        <v>233</v>
      </c>
      <c r="AF81" s="7">
        <v>69</v>
      </c>
      <c r="AG81" s="7">
        <v>42</v>
      </c>
      <c r="AH81" s="7">
        <v>121</v>
      </c>
      <c r="AI81" s="7">
        <v>249</v>
      </c>
      <c r="AJ81" s="7">
        <v>90</v>
      </c>
      <c r="AK81" s="7">
        <v>40</v>
      </c>
      <c r="AL81" s="7">
        <v>119</v>
      </c>
      <c r="AM81" s="7">
        <v>16079</v>
      </c>
      <c r="AN81" s="7">
        <v>15403</v>
      </c>
      <c r="AO81" s="7">
        <v>480</v>
      </c>
      <c r="AP81" s="7">
        <v>196</v>
      </c>
      <c r="AQ81" s="7">
        <v>15901</v>
      </c>
      <c r="AR81" s="7">
        <v>6662</v>
      </c>
      <c r="AS81" s="7">
        <v>7076</v>
      </c>
      <c r="AT81" s="7">
        <v>434</v>
      </c>
    </row>
    <row r="82" spans="1:46">
      <c r="A82" s="27">
        <v>40543</v>
      </c>
      <c r="B82" s="7">
        <v>15</v>
      </c>
      <c r="C82" s="7" t="s">
        <v>2023</v>
      </c>
      <c r="D82" s="7">
        <v>2</v>
      </c>
      <c r="E82" s="7">
        <v>79</v>
      </c>
      <c r="F82" s="7">
        <v>60</v>
      </c>
      <c r="G82" s="7">
        <v>9</v>
      </c>
      <c r="H82" s="7">
        <v>1</v>
      </c>
      <c r="I82" s="7">
        <v>9</v>
      </c>
      <c r="J82" s="7">
        <v>0</v>
      </c>
      <c r="K82" s="7">
        <v>0</v>
      </c>
      <c r="L82" s="144" t="s">
        <v>99</v>
      </c>
      <c r="M82" s="144" t="s">
        <v>99</v>
      </c>
      <c r="N82" s="7">
        <v>0</v>
      </c>
      <c r="O82" s="7">
        <v>0</v>
      </c>
      <c r="P82" s="7">
        <v>0</v>
      </c>
      <c r="Q82" s="7">
        <v>0</v>
      </c>
      <c r="R82" s="144" t="s">
        <v>99</v>
      </c>
      <c r="S82" s="144" t="s">
        <v>99</v>
      </c>
      <c r="T82" s="7">
        <v>955</v>
      </c>
      <c r="U82" s="7" t="s">
        <v>285</v>
      </c>
      <c r="V82" s="7" t="s">
        <v>285</v>
      </c>
      <c r="W82" s="7">
        <v>0</v>
      </c>
      <c r="X82" s="7" t="s">
        <v>285</v>
      </c>
      <c r="Y82" s="7" t="s">
        <v>285</v>
      </c>
      <c r="Z82" s="7">
        <v>0</v>
      </c>
      <c r="AA82" s="7" t="s">
        <v>285</v>
      </c>
      <c r="AB82" s="7" t="s">
        <v>285</v>
      </c>
      <c r="AC82" s="7">
        <v>0</v>
      </c>
      <c r="AD82" s="7">
        <v>0</v>
      </c>
      <c r="AE82" s="7" t="s">
        <v>285</v>
      </c>
      <c r="AF82" s="7" t="s">
        <v>285</v>
      </c>
      <c r="AG82" s="7" t="s">
        <v>285</v>
      </c>
      <c r="AH82" s="7" t="s">
        <v>285</v>
      </c>
      <c r="AI82" s="7" t="s">
        <v>285</v>
      </c>
      <c r="AJ82" s="7" t="s">
        <v>285</v>
      </c>
      <c r="AK82" s="7" t="s">
        <v>285</v>
      </c>
      <c r="AL82" s="7" t="s">
        <v>285</v>
      </c>
      <c r="AM82" s="7" t="s">
        <v>285</v>
      </c>
      <c r="AN82" s="7" t="s">
        <v>285</v>
      </c>
      <c r="AO82" s="7" t="s">
        <v>285</v>
      </c>
      <c r="AP82" s="7" t="s">
        <v>285</v>
      </c>
      <c r="AQ82" s="7" t="s">
        <v>285</v>
      </c>
      <c r="AR82" s="7" t="s">
        <v>285</v>
      </c>
      <c r="AS82" s="7" t="s">
        <v>285</v>
      </c>
      <c r="AT82" s="7" t="s">
        <v>285</v>
      </c>
    </row>
    <row r="83" spans="1:46">
      <c r="A83" s="27">
        <v>40543</v>
      </c>
      <c r="B83" s="7">
        <v>16</v>
      </c>
      <c r="C83" s="7" t="s">
        <v>720</v>
      </c>
      <c r="D83" s="7">
        <v>7</v>
      </c>
      <c r="E83" s="7">
        <v>690</v>
      </c>
      <c r="F83" s="7">
        <v>565</v>
      </c>
      <c r="G83" s="7">
        <v>81</v>
      </c>
      <c r="H83" s="7">
        <v>25</v>
      </c>
      <c r="I83" s="7">
        <v>14</v>
      </c>
      <c r="J83" s="7">
        <v>3</v>
      </c>
      <c r="K83" s="7">
        <v>2</v>
      </c>
      <c r="L83" s="144" t="s">
        <v>99</v>
      </c>
      <c r="M83" s="144" t="s">
        <v>99</v>
      </c>
      <c r="N83" s="7">
        <v>0</v>
      </c>
      <c r="O83" s="7">
        <v>0</v>
      </c>
      <c r="P83" s="7">
        <v>0</v>
      </c>
      <c r="Q83" s="7">
        <v>0</v>
      </c>
      <c r="R83" s="144" t="s">
        <v>99</v>
      </c>
      <c r="S83" s="144" t="s">
        <v>99</v>
      </c>
      <c r="T83" s="7">
        <v>8370</v>
      </c>
      <c r="U83" s="7">
        <v>4371</v>
      </c>
      <c r="V83" s="7">
        <v>4305</v>
      </c>
      <c r="W83" s="7">
        <v>66</v>
      </c>
      <c r="X83" s="7">
        <v>8802</v>
      </c>
      <c r="Y83" s="7">
        <v>8585</v>
      </c>
      <c r="Z83" s="7">
        <v>63</v>
      </c>
      <c r="AA83" s="7">
        <v>143</v>
      </c>
      <c r="AB83" s="7">
        <v>1</v>
      </c>
      <c r="AC83" s="7">
        <v>10</v>
      </c>
      <c r="AD83" s="7">
        <v>0</v>
      </c>
      <c r="AE83" s="7">
        <v>1420</v>
      </c>
      <c r="AF83" s="7">
        <v>535</v>
      </c>
      <c r="AG83" s="7">
        <v>243</v>
      </c>
      <c r="AH83" s="7">
        <v>642</v>
      </c>
      <c r="AI83" s="7">
        <v>1234</v>
      </c>
      <c r="AJ83" s="7">
        <v>459</v>
      </c>
      <c r="AK83" s="7">
        <v>232</v>
      </c>
      <c r="AL83" s="7">
        <v>543</v>
      </c>
      <c r="AM83" s="7">
        <v>14632</v>
      </c>
      <c r="AN83" s="7">
        <v>14630</v>
      </c>
      <c r="AO83" s="7">
        <v>2</v>
      </c>
      <c r="AP83" s="7">
        <v>0</v>
      </c>
      <c r="AQ83" s="7">
        <v>14545</v>
      </c>
      <c r="AR83" s="7">
        <v>3483</v>
      </c>
      <c r="AS83" s="7">
        <v>5653</v>
      </c>
      <c r="AT83" s="7">
        <v>2083</v>
      </c>
    </row>
    <row r="84" spans="1:46">
      <c r="A84" s="27">
        <v>40543</v>
      </c>
      <c r="B84" s="7">
        <v>17</v>
      </c>
      <c r="C84" s="7" t="s">
        <v>2025</v>
      </c>
      <c r="D84" s="7">
        <v>1</v>
      </c>
      <c r="E84" s="7">
        <v>13</v>
      </c>
      <c r="F84" s="7">
        <v>12</v>
      </c>
      <c r="G84" s="7">
        <v>1</v>
      </c>
      <c r="H84" s="7">
        <v>0</v>
      </c>
      <c r="I84" s="7">
        <v>0</v>
      </c>
      <c r="J84" s="7">
        <v>0</v>
      </c>
      <c r="K84" s="7">
        <v>0</v>
      </c>
      <c r="L84" s="144" t="s">
        <v>99</v>
      </c>
      <c r="M84" s="144" t="s">
        <v>99</v>
      </c>
      <c r="N84" s="7">
        <v>0</v>
      </c>
      <c r="O84" s="7">
        <v>0</v>
      </c>
      <c r="P84" s="7">
        <v>0</v>
      </c>
      <c r="Q84" s="7">
        <v>0</v>
      </c>
      <c r="R84" s="144" t="s">
        <v>99</v>
      </c>
      <c r="S84" s="144" t="s">
        <v>99</v>
      </c>
      <c r="T84" s="7">
        <v>156</v>
      </c>
      <c r="U84" s="7" t="s">
        <v>285</v>
      </c>
      <c r="V84" s="7" t="s">
        <v>285</v>
      </c>
      <c r="W84" s="7">
        <v>0</v>
      </c>
      <c r="X84" s="7" t="s">
        <v>285</v>
      </c>
      <c r="Y84" s="7" t="s">
        <v>285</v>
      </c>
      <c r="Z84" s="7">
        <v>0</v>
      </c>
      <c r="AA84" s="7">
        <v>0</v>
      </c>
      <c r="AB84" s="7">
        <v>0</v>
      </c>
      <c r="AC84" s="7">
        <v>0</v>
      </c>
      <c r="AD84" s="7">
        <v>0</v>
      </c>
      <c r="AE84" s="7">
        <v>0</v>
      </c>
      <c r="AF84" s="7">
        <v>0</v>
      </c>
      <c r="AG84" s="7">
        <v>0</v>
      </c>
      <c r="AH84" s="7">
        <v>0</v>
      </c>
      <c r="AI84" s="7">
        <v>0</v>
      </c>
      <c r="AJ84" s="7">
        <v>0</v>
      </c>
      <c r="AK84" s="7">
        <v>0</v>
      </c>
      <c r="AL84" s="7">
        <v>0</v>
      </c>
      <c r="AM84" s="7" t="s">
        <v>285</v>
      </c>
      <c r="AN84" s="7" t="s">
        <v>285</v>
      </c>
      <c r="AO84" s="7">
        <v>0</v>
      </c>
      <c r="AP84" s="7">
        <v>0</v>
      </c>
      <c r="AQ84" s="7" t="s">
        <v>285</v>
      </c>
      <c r="AR84" s="7" t="s">
        <v>285</v>
      </c>
      <c r="AS84" s="7" t="s">
        <v>285</v>
      </c>
      <c r="AT84" s="7">
        <v>0</v>
      </c>
    </row>
    <row r="85" spans="1:46">
      <c r="A85" s="27">
        <v>40543</v>
      </c>
      <c r="B85" s="7">
        <v>18</v>
      </c>
      <c r="C85" s="7" t="s">
        <v>2026</v>
      </c>
      <c r="D85" s="7">
        <v>6</v>
      </c>
      <c r="E85" s="7">
        <v>267</v>
      </c>
      <c r="F85" s="7">
        <v>192</v>
      </c>
      <c r="G85" s="7">
        <v>29</v>
      </c>
      <c r="H85" s="7">
        <v>1</v>
      </c>
      <c r="I85" s="7">
        <v>32</v>
      </c>
      <c r="J85" s="7">
        <v>10</v>
      </c>
      <c r="K85" s="7">
        <v>3</v>
      </c>
      <c r="L85" s="144" t="s">
        <v>99</v>
      </c>
      <c r="M85" s="144" t="s">
        <v>99</v>
      </c>
      <c r="N85" s="7">
        <v>0</v>
      </c>
      <c r="O85" s="7">
        <v>0</v>
      </c>
      <c r="P85" s="7">
        <v>0</v>
      </c>
      <c r="Q85" s="7">
        <v>0</v>
      </c>
      <c r="R85" s="144" t="s">
        <v>99</v>
      </c>
      <c r="S85" s="144" t="s">
        <v>99</v>
      </c>
      <c r="T85" s="7">
        <v>3192</v>
      </c>
      <c r="U85" s="7">
        <v>976</v>
      </c>
      <c r="V85" s="7" t="s">
        <v>285</v>
      </c>
      <c r="W85" s="7" t="s">
        <v>285</v>
      </c>
      <c r="X85" s="7">
        <v>2903</v>
      </c>
      <c r="Y85" s="7" t="s">
        <v>285</v>
      </c>
      <c r="Z85" s="7" t="s">
        <v>285</v>
      </c>
      <c r="AA85" s="7" t="s">
        <v>285</v>
      </c>
      <c r="AB85" s="7" t="s">
        <v>285</v>
      </c>
      <c r="AC85" s="7">
        <v>0</v>
      </c>
      <c r="AD85" s="7">
        <v>0</v>
      </c>
      <c r="AE85" s="7" t="s">
        <v>285</v>
      </c>
      <c r="AF85" s="7" t="s">
        <v>285</v>
      </c>
      <c r="AG85" s="7" t="s">
        <v>285</v>
      </c>
      <c r="AH85" s="7" t="s">
        <v>285</v>
      </c>
      <c r="AI85" s="7" t="s">
        <v>285</v>
      </c>
      <c r="AJ85" s="7" t="s">
        <v>285</v>
      </c>
      <c r="AK85" s="7" t="s">
        <v>285</v>
      </c>
      <c r="AL85" s="7" t="s">
        <v>285</v>
      </c>
      <c r="AM85" s="7">
        <v>4876</v>
      </c>
      <c r="AN85" s="7">
        <v>4722</v>
      </c>
      <c r="AO85" s="7">
        <v>154</v>
      </c>
      <c r="AP85" s="7">
        <v>0</v>
      </c>
      <c r="AQ85" s="7">
        <v>4893</v>
      </c>
      <c r="AR85" s="7">
        <v>1809</v>
      </c>
      <c r="AS85" s="7">
        <v>1903</v>
      </c>
      <c r="AT85" s="7" t="s">
        <v>285</v>
      </c>
    </row>
    <row r="86" spans="1:46">
      <c r="A86" s="27">
        <v>40543</v>
      </c>
      <c r="B86" s="7">
        <v>19</v>
      </c>
      <c r="C86" s="7" t="s">
        <v>2027</v>
      </c>
      <c r="D86" s="7">
        <v>3</v>
      </c>
      <c r="E86" s="7">
        <v>286</v>
      </c>
      <c r="F86" s="7">
        <v>234</v>
      </c>
      <c r="G86" s="7">
        <v>37</v>
      </c>
      <c r="H86" s="7">
        <v>1</v>
      </c>
      <c r="I86" s="7">
        <v>0</v>
      </c>
      <c r="J86" s="7">
        <v>10</v>
      </c>
      <c r="K86" s="7">
        <v>4</v>
      </c>
      <c r="L86" s="144" t="s">
        <v>99</v>
      </c>
      <c r="M86" s="144" t="s">
        <v>99</v>
      </c>
      <c r="N86" s="7">
        <v>0</v>
      </c>
      <c r="O86" s="7">
        <v>0</v>
      </c>
      <c r="P86" s="7">
        <v>0</v>
      </c>
      <c r="Q86" s="7">
        <v>0</v>
      </c>
      <c r="R86" s="144" t="s">
        <v>99</v>
      </c>
      <c r="S86" s="144" t="s">
        <v>99</v>
      </c>
      <c r="T86" s="7">
        <v>3412</v>
      </c>
      <c r="U86" s="7">
        <v>1074</v>
      </c>
      <c r="V86" s="7" t="s">
        <v>285</v>
      </c>
      <c r="W86" s="7" t="s">
        <v>285</v>
      </c>
      <c r="X86" s="7">
        <v>8682</v>
      </c>
      <c r="Y86" s="7" t="s">
        <v>285</v>
      </c>
      <c r="Z86" s="7" t="s">
        <v>285</v>
      </c>
      <c r="AA86" s="7" t="s">
        <v>285</v>
      </c>
      <c r="AB86" s="7" t="s">
        <v>285</v>
      </c>
      <c r="AC86" s="7" t="s">
        <v>285</v>
      </c>
      <c r="AD86" s="7" t="s">
        <v>285</v>
      </c>
      <c r="AE86" s="7" t="s">
        <v>285</v>
      </c>
      <c r="AF86" s="7" t="s">
        <v>285</v>
      </c>
      <c r="AG86" s="7" t="s">
        <v>285</v>
      </c>
      <c r="AH86" s="7" t="s">
        <v>285</v>
      </c>
      <c r="AI86" s="7" t="s">
        <v>285</v>
      </c>
      <c r="AJ86" s="7" t="s">
        <v>285</v>
      </c>
      <c r="AK86" s="7" t="s">
        <v>285</v>
      </c>
      <c r="AL86" s="7" t="s">
        <v>285</v>
      </c>
      <c r="AM86" s="7">
        <v>7736</v>
      </c>
      <c r="AN86" s="7">
        <v>5597</v>
      </c>
      <c r="AO86" s="7">
        <v>28</v>
      </c>
      <c r="AP86" s="7">
        <v>2112</v>
      </c>
      <c r="AQ86" s="7">
        <v>5702</v>
      </c>
      <c r="AR86" s="7">
        <v>1155</v>
      </c>
      <c r="AS86" s="7">
        <v>890</v>
      </c>
      <c r="AT86" s="7" t="s">
        <v>285</v>
      </c>
    </row>
    <row r="87" spans="1:46">
      <c r="A87" s="27">
        <v>40543</v>
      </c>
      <c r="B87" s="7">
        <v>20</v>
      </c>
      <c r="C87" s="7" t="s">
        <v>712</v>
      </c>
      <c r="D87" s="7">
        <v>0</v>
      </c>
      <c r="E87" s="7">
        <v>0</v>
      </c>
      <c r="F87" s="7">
        <v>0</v>
      </c>
      <c r="G87" s="7">
        <v>0</v>
      </c>
      <c r="H87" s="7">
        <v>0</v>
      </c>
      <c r="I87" s="7">
        <v>0</v>
      </c>
      <c r="J87" s="7">
        <v>0</v>
      </c>
      <c r="K87" s="7">
        <v>0</v>
      </c>
      <c r="L87" s="144" t="s">
        <v>99</v>
      </c>
      <c r="M87" s="144" t="s">
        <v>99</v>
      </c>
      <c r="N87" s="7">
        <v>0</v>
      </c>
      <c r="O87" s="7">
        <v>0</v>
      </c>
      <c r="P87" s="7">
        <v>0</v>
      </c>
      <c r="Q87" s="7">
        <v>0</v>
      </c>
      <c r="R87" s="144" t="s">
        <v>99</v>
      </c>
      <c r="S87" s="144" t="s">
        <v>99</v>
      </c>
      <c r="T87" s="7">
        <v>0</v>
      </c>
      <c r="U87" s="7">
        <v>0</v>
      </c>
      <c r="V87" s="7">
        <v>0</v>
      </c>
      <c r="W87" s="7">
        <v>0</v>
      </c>
      <c r="X87" s="7">
        <v>0</v>
      </c>
      <c r="Y87" s="7">
        <v>0</v>
      </c>
      <c r="Z87" s="7">
        <v>0</v>
      </c>
      <c r="AA87" s="7">
        <v>0</v>
      </c>
      <c r="AB87" s="7">
        <v>0</v>
      </c>
      <c r="AC87" s="7">
        <v>0</v>
      </c>
      <c r="AD87" s="7">
        <v>0</v>
      </c>
      <c r="AE87" s="7">
        <v>0</v>
      </c>
      <c r="AF87" s="7">
        <v>0</v>
      </c>
      <c r="AG87" s="7">
        <v>0</v>
      </c>
      <c r="AH87" s="7">
        <v>0</v>
      </c>
      <c r="AI87" s="7">
        <v>0</v>
      </c>
      <c r="AJ87" s="7">
        <v>0</v>
      </c>
      <c r="AK87" s="7">
        <v>0</v>
      </c>
      <c r="AL87" s="7">
        <v>0</v>
      </c>
      <c r="AM87" s="7">
        <v>0</v>
      </c>
      <c r="AN87" s="7">
        <v>0</v>
      </c>
      <c r="AO87" s="7">
        <v>0</v>
      </c>
      <c r="AP87" s="7">
        <v>0</v>
      </c>
      <c r="AQ87" s="7">
        <v>0</v>
      </c>
      <c r="AR87" s="7">
        <v>0</v>
      </c>
      <c r="AS87" s="7">
        <v>0</v>
      </c>
      <c r="AT87" s="7">
        <v>0</v>
      </c>
    </row>
    <row r="88" spans="1:46">
      <c r="A88" s="27">
        <v>40543</v>
      </c>
      <c r="B88" s="7">
        <v>21</v>
      </c>
      <c r="C88" s="7" t="s">
        <v>2028</v>
      </c>
      <c r="D88" s="7">
        <v>10</v>
      </c>
      <c r="E88" s="7">
        <v>578</v>
      </c>
      <c r="F88" s="7">
        <v>353</v>
      </c>
      <c r="G88" s="7">
        <v>36</v>
      </c>
      <c r="H88" s="7">
        <v>59</v>
      </c>
      <c r="I88" s="7">
        <v>24</v>
      </c>
      <c r="J88" s="7">
        <v>39</v>
      </c>
      <c r="K88" s="7">
        <v>67</v>
      </c>
      <c r="L88" s="144" t="s">
        <v>99</v>
      </c>
      <c r="M88" s="144" t="s">
        <v>99</v>
      </c>
      <c r="N88" s="7">
        <v>0</v>
      </c>
      <c r="O88" s="7">
        <v>0</v>
      </c>
      <c r="P88" s="7">
        <v>0</v>
      </c>
      <c r="Q88" s="7">
        <v>23</v>
      </c>
      <c r="R88" s="144" t="s">
        <v>99</v>
      </c>
      <c r="S88" s="144" t="s">
        <v>99</v>
      </c>
      <c r="T88" s="7">
        <v>6136</v>
      </c>
      <c r="U88" s="7">
        <v>2518</v>
      </c>
      <c r="V88" s="7" t="s">
        <v>285</v>
      </c>
      <c r="W88" s="7" t="s">
        <v>285</v>
      </c>
      <c r="X88" s="7">
        <v>14472</v>
      </c>
      <c r="Y88" s="7" t="s">
        <v>285</v>
      </c>
      <c r="Z88" s="7" t="s">
        <v>285</v>
      </c>
      <c r="AA88" s="7" t="s">
        <v>285</v>
      </c>
      <c r="AB88" s="7" t="s">
        <v>285</v>
      </c>
      <c r="AC88" s="7" t="s">
        <v>285</v>
      </c>
      <c r="AD88" s="7">
        <v>0</v>
      </c>
      <c r="AE88" s="7" t="s">
        <v>285</v>
      </c>
      <c r="AF88" s="7" t="s">
        <v>285</v>
      </c>
      <c r="AG88" s="7" t="s">
        <v>285</v>
      </c>
      <c r="AH88" s="7" t="s">
        <v>285</v>
      </c>
      <c r="AI88" s="7" t="s">
        <v>285</v>
      </c>
      <c r="AJ88" s="7" t="s">
        <v>285</v>
      </c>
      <c r="AK88" s="7" t="s">
        <v>285</v>
      </c>
      <c r="AL88" s="7" t="s">
        <v>285</v>
      </c>
      <c r="AM88" s="7">
        <v>30532</v>
      </c>
      <c r="AN88" s="7">
        <v>29990</v>
      </c>
      <c r="AO88" s="7">
        <v>390</v>
      </c>
      <c r="AP88" s="7">
        <v>153</v>
      </c>
      <c r="AQ88" s="7">
        <v>29657</v>
      </c>
      <c r="AR88" s="7">
        <v>13405</v>
      </c>
      <c r="AS88" s="7">
        <v>15346</v>
      </c>
      <c r="AT88" s="7" t="s">
        <v>285</v>
      </c>
    </row>
    <row r="89" spans="1:46">
      <c r="A89" s="27">
        <v>40543</v>
      </c>
      <c r="B89" s="7">
        <v>22</v>
      </c>
      <c r="C89" s="7" t="s">
        <v>2032</v>
      </c>
      <c r="D89" s="7">
        <v>2</v>
      </c>
      <c r="E89" s="7">
        <v>23</v>
      </c>
      <c r="F89" s="7">
        <v>21</v>
      </c>
      <c r="G89" s="7">
        <v>2</v>
      </c>
      <c r="H89" s="7">
        <v>0</v>
      </c>
      <c r="I89" s="7">
        <v>0</v>
      </c>
      <c r="J89" s="7">
        <v>0</v>
      </c>
      <c r="K89" s="7">
        <v>0</v>
      </c>
      <c r="L89" s="144" t="s">
        <v>99</v>
      </c>
      <c r="M89" s="144" t="s">
        <v>99</v>
      </c>
      <c r="N89" s="7">
        <v>0</v>
      </c>
      <c r="O89" s="7">
        <v>0</v>
      </c>
      <c r="P89" s="7">
        <v>0</v>
      </c>
      <c r="Q89" s="7">
        <v>0</v>
      </c>
      <c r="R89" s="144" t="s">
        <v>99</v>
      </c>
      <c r="S89" s="144" t="s">
        <v>99</v>
      </c>
      <c r="T89" s="7">
        <v>276</v>
      </c>
      <c r="U89" s="7" t="s">
        <v>285</v>
      </c>
      <c r="V89" s="7" t="s">
        <v>285</v>
      </c>
      <c r="W89" s="7">
        <v>0</v>
      </c>
      <c r="X89" s="7" t="s">
        <v>285</v>
      </c>
      <c r="Y89" s="7" t="s">
        <v>285</v>
      </c>
      <c r="Z89" s="7">
        <v>0</v>
      </c>
      <c r="AA89" s="7">
        <v>0</v>
      </c>
      <c r="AB89" s="7">
        <v>0</v>
      </c>
      <c r="AC89" s="7">
        <v>0</v>
      </c>
      <c r="AD89" s="7">
        <v>0</v>
      </c>
      <c r="AE89" s="7">
        <v>0</v>
      </c>
      <c r="AF89" s="7">
        <v>0</v>
      </c>
      <c r="AG89" s="7">
        <v>0</v>
      </c>
      <c r="AH89" s="7">
        <v>0</v>
      </c>
      <c r="AI89" s="7">
        <v>0</v>
      </c>
      <c r="AJ89" s="7">
        <v>0</v>
      </c>
      <c r="AK89" s="7">
        <v>0</v>
      </c>
      <c r="AL89" s="7">
        <v>0</v>
      </c>
      <c r="AM89" s="7" t="s">
        <v>285</v>
      </c>
      <c r="AN89" s="7" t="s">
        <v>285</v>
      </c>
      <c r="AO89" s="7" t="s">
        <v>285</v>
      </c>
      <c r="AP89" s="7">
        <v>0</v>
      </c>
      <c r="AQ89" s="7" t="s">
        <v>285</v>
      </c>
      <c r="AR89" s="7" t="s">
        <v>285</v>
      </c>
      <c r="AS89" s="7" t="s">
        <v>285</v>
      </c>
      <c r="AT89" s="7">
        <v>0</v>
      </c>
    </row>
    <row r="90" spans="1:46">
      <c r="A90" s="27">
        <v>40543</v>
      </c>
      <c r="B90" s="7">
        <v>23</v>
      </c>
      <c r="C90" s="7" t="s">
        <v>2034</v>
      </c>
      <c r="D90" s="7">
        <v>2</v>
      </c>
      <c r="E90" s="7">
        <v>572</v>
      </c>
      <c r="F90" s="7">
        <v>449</v>
      </c>
      <c r="G90" s="7">
        <v>14</v>
      </c>
      <c r="H90" s="7">
        <v>39</v>
      </c>
      <c r="I90" s="7">
        <v>6</v>
      </c>
      <c r="J90" s="7">
        <v>51</v>
      </c>
      <c r="K90" s="7">
        <v>13</v>
      </c>
      <c r="L90" s="144" t="s">
        <v>99</v>
      </c>
      <c r="M90" s="144" t="s">
        <v>99</v>
      </c>
      <c r="N90" s="7">
        <v>0</v>
      </c>
      <c r="O90" s="7">
        <v>0</v>
      </c>
      <c r="P90" s="7">
        <v>0</v>
      </c>
      <c r="Q90" s="7">
        <v>0</v>
      </c>
      <c r="R90" s="144" t="s">
        <v>99</v>
      </c>
      <c r="S90" s="144" t="s">
        <v>99</v>
      </c>
      <c r="T90" s="7">
        <v>6859</v>
      </c>
      <c r="U90" s="7" t="s">
        <v>285</v>
      </c>
      <c r="V90" s="7" t="s">
        <v>285</v>
      </c>
      <c r="W90" s="7" t="s">
        <v>285</v>
      </c>
      <c r="X90" s="7" t="s">
        <v>285</v>
      </c>
      <c r="Y90" s="7" t="s">
        <v>285</v>
      </c>
      <c r="Z90" s="7" t="s">
        <v>285</v>
      </c>
      <c r="AA90" s="7" t="s">
        <v>285</v>
      </c>
      <c r="AB90" s="7" t="s">
        <v>285</v>
      </c>
      <c r="AC90" s="7" t="s">
        <v>285</v>
      </c>
      <c r="AD90" s="7">
        <v>0</v>
      </c>
      <c r="AE90" s="7" t="s">
        <v>285</v>
      </c>
      <c r="AF90" s="7" t="s">
        <v>285</v>
      </c>
      <c r="AG90" s="7" t="s">
        <v>285</v>
      </c>
      <c r="AH90" s="7" t="s">
        <v>285</v>
      </c>
      <c r="AI90" s="7" t="s">
        <v>285</v>
      </c>
      <c r="AJ90" s="7" t="s">
        <v>285</v>
      </c>
      <c r="AK90" s="7" t="s">
        <v>285</v>
      </c>
      <c r="AL90" s="7" t="s">
        <v>285</v>
      </c>
      <c r="AM90" s="7" t="s">
        <v>285</v>
      </c>
      <c r="AN90" s="7" t="s">
        <v>285</v>
      </c>
      <c r="AO90" s="7" t="s">
        <v>285</v>
      </c>
      <c r="AP90" s="7">
        <v>0</v>
      </c>
      <c r="AQ90" s="7" t="s">
        <v>285</v>
      </c>
      <c r="AR90" s="7" t="s">
        <v>285</v>
      </c>
      <c r="AS90" s="7" t="s">
        <v>285</v>
      </c>
      <c r="AT90" s="7" t="s">
        <v>285</v>
      </c>
    </row>
    <row r="91" spans="1:46">
      <c r="A91" s="27">
        <v>40543</v>
      </c>
      <c r="B91" s="7">
        <v>24</v>
      </c>
      <c r="C91" s="7" t="s">
        <v>2036</v>
      </c>
      <c r="D91" s="7">
        <v>19</v>
      </c>
      <c r="E91" s="7">
        <v>298</v>
      </c>
      <c r="F91" s="7">
        <v>205</v>
      </c>
      <c r="G91" s="7">
        <v>33</v>
      </c>
      <c r="H91" s="7">
        <v>26</v>
      </c>
      <c r="I91" s="7">
        <v>27</v>
      </c>
      <c r="J91" s="7">
        <v>5</v>
      </c>
      <c r="K91" s="7">
        <v>2</v>
      </c>
      <c r="L91" s="144" t="s">
        <v>99</v>
      </c>
      <c r="M91" s="144" t="s">
        <v>99</v>
      </c>
      <c r="N91" s="7">
        <v>0</v>
      </c>
      <c r="O91" s="7">
        <v>0</v>
      </c>
      <c r="P91" s="7">
        <v>1</v>
      </c>
      <c r="Q91" s="7">
        <v>0</v>
      </c>
      <c r="R91" s="144" t="s">
        <v>99</v>
      </c>
      <c r="S91" s="144" t="s">
        <v>99</v>
      </c>
      <c r="T91" s="7">
        <v>3396</v>
      </c>
      <c r="U91" s="7">
        <v>1185</v>
      </c>
      <c r="V91" s="7">
        <v>1148</v>
      </c>
      <c r="W91" s="7">
        <v>37</v>
      </c>
      <c r="X91" s="7">
        <v>4057</v>
      </c>
      <c r="Y91" s="7">
        <v>3580</v>
      </c>
      <c r="Z91" s="7">
        <v>5</v>
      </c>
      <c r="AA91" s="7">
        <v>91</v>
      </c>
      <c r="AB91" s="7">
        <v>356</v>
      </c>
      <c r="AC91" s="7">
        <v>0</v>
      </c>
      <c r="AD91" s="7">
        <v>24</v>
      </c>
      <c r="AE91" s="7">
        <v>301</v>
      </c>
      <c r="AF91" s="7">
        <v>41</v>
      </c>
      <c r="AG91" s="7">
        <v>78</v>
      </c>
      <c r="AH91" s="7">
        <v>182</v>
      </c>
      <c r="AI91" s="7">
        <v>189</v>
      </c>
      <c r="AJ91" s="7">
        <v>32</v>
      </c>
      <c r="AK91" s="7">
        <v>17</v>
      </c>
      <c r="AL91" s="7">
        <v>139</v>
      </c>
      <c r="AM91" s="7">
        <v>6767</v>
      </c>
      <c r="AN91" s="7">
        <v>4650</v>
      </c>
      <c r="AO91" s="7">
        <v>2085</v>
      </c>
      <c r="AP91" s="7">
        <v>32</v>
      </c>
      <c r="AQ91" s="7">
        <v>6666</v>
      </c>
      <c r="AR91" s="7">
        <v>2268</v>
      </c>
      <c r="AS91" s="7">
        <v>2581</v>
      </c>
      <c r="AT91" s="7">
        <v>243</v>
      </c>
    </row>
    <row r="92" spans="1:46">
      <c r="A92" s="27">
        <v>40543</v>
      </c>
      <c r="B92" s="7">
        <v>25</v>
      </c>
      <c r="C92" s="7" t="s">
        <v>2037</v>
      </c>
      <c r="D92" s="7">
        <v>7</v>
      </c>
      <c r="E92" s="7">
        <v>197</v>
      </c>
      <c r="F92" s="7">
        <v>137</v>
      </c>
      <c r="G92" s="7">
        <v>41</v>
      </c>
      <c r="H92" s="7">
        <v>5</v>
      </c>
      <c r="I92" s="7">
        <v>12</v>
      </c>
      <c r="J92" s="7">
        <v>2</v>
      </c>
      <c r="K92" s="7">
        <v>0</v>
      </c>
      <c r="L92" s="144" t="s">
        <v>99</v>
      </c>
      <c r="M92" s="144" t="s">
        <v>99</v>
      </c>
      <c r="N92" s="7">
        <v>0</v>
      </c>
      <c r="O92" s="7">
        <v>0</v>
      </c>
      <c r="P92" s="7">
        <v>0</v>
      </c>
      <c r="Q92" s="7">
        <v>0</v>
      </c>
      <c r="R92" s="144" t="s">
        <v>99</v>
      </c>
      <c r="S92" s="144" t="s">
        <v>99</v>
      </c>
      <c r="T92" s="7">
        <v>2343</v>
      </c>
      <c r="U92" s="7">
        <v>854</v>
      </c>
      <c r="V92" s="7" t="s">
        <v>285</v>
      </c>
      <c r="W92" s="7" t="s">
        <v>285</v>
      </c>
      <c r="X92" s="7">
        <v>682</v>
      </c>
      <c r="Y92" s="7" t="s">
        <v>285</v>
      </c>
      <c r="Z92" s="7">
        <v>0</v>
      </c>
      <c r="AA92" s="7" t="s">
        <v>285</v>
      </c>
      <c r="AB92" s="7" t="s">
        <v>285</v>
      </c>
      <c r="AC92" s="7">
        <v>0</v>
      </c>
      <c r="AD92" s="7">
        <v>0</v>
      </c>
      <c r="AE92" s="7" t="s">
        <v>285</v>
      </c>
      <c r="AF92" s="7" t="s">
        <v>285</v>
      </c>
      <c r="AG92" s="7" t="s">
        <v>285</v>
      </c>
      <c r="AH92" s="7" t="s">
        <v>285</v>
      </c>
      <c r="AI92" s="7" t="s">
        <v>285</v>
      </c>
      <c r="AJ92" s="7" t="s">
        <v>285</v>
      </c>
      <c r="AK92" s="7" t="s">
        <v>285</v>
      </c>
      <c r="AL92" s="7" t="s">
        <v>285</v>
      </c>
      <c r="AM92" s="7">
        <v>2130</v>
      </c>
      <c r="AN92" s="7">
        <v>1761</v>
      </c>
      <c r="AO92" s="7">
        <v>337</v>
      </c>
      <c r="AP92" s="7">
        <v>32</v>
      </c>
      <c r="AQ92" s="7">
        <v>2103</v>
      </c>
      <c r="AR92" s="7">
        <v>1343</v>
      </c>
      <c r="AS92" s="7">
        <v>1383</v>
      </c>
      <c r="AT92" s="7" t="s">
        <v>285</v>
      </c>
    </row>
    <row r="93" spans="1:46">
      <c r="A93" s="27">
        <v>40543</v>
      </c>
      <c r="B93" s="7">
        <v>26</v>
      </c>
      <c r="C93" s="7" t="s">
        <v>2039</v>
      </c>
      <c r="D93" s="7">
        <v>16</v>
      </c>
      <c r="E93" s="7">
        <v>411</v>
      </c>
      <c r="F93" s="7">
        <v>298</v>
      </c>
      <c r="G93" s="7">
        <v>39</v>
      </c>
      <c r="H93" s="7">
        <v>24</v>
      </c>
      <c r="I93" s="7">
        <v>18</v>
      </c>
      <c r="J93" s="7">
        <v>3</v>
      </c>
      <c r="K93" s="7">
        <v>29</v>
      </c>
      <c r="L93" s="144" t="s">
        <v>99</v>
      </c>
      <c r="M93" s="144" t="s">
        <v>99</v>
      </c>
      <c r="N93" s="7">
        <v>0</v>
      </c>
      <c r="O93" s="7">
        <v>0</v>
      </c>
      <c r="P93" s="7">
        <v>0</v>
      </c>
      <c r="Q93" s="7">
        <v>0</v>
      </c>
      <c r="R93" s="144" t="s">
        <v>99</v>
      </c>
      <c r="S93" s="144" t="s">
        <v>99</v>
      </c>
      <c r="T93" s="7">
        <v>4908</v>
      </c>
      <c r="U93" s="7">
        <v>2382</v>
      </c>
      <c r="V93" s="7">
        <v>2356</v>
      </c>
      <c r="W93" s="7">
        <v>26</v>
      </c>
      <c r="X93" s="7">
        <v>15761</v>
      </c>
      <c r="Y93" s="7">
        <v>14826</v>
      </c>
      <c r="Z93" s="7">
        <v>14</v>
      </c>
      <c r="AA93" s="7">
        <v>67</v>
      </c>
      <c r="AB93" s="7">
        <v>846</v>
      </c>
      <c r="AC93" s="7">
        <v>8</v>
      </c>
      <c r="AD93" s="7">
        <v>0</v>
      </c>
      <c r="AE93" s="7">
        <v>11088</v>
      </c>
      <c r="AF93" s="7">
        <v>8530</v>
      </c>
      <c r="AG93" s="7">
        <v>1797</v>
      </c>
      <c r="AH93" s="7">
        <v>760</v>
      </c>
      <c r="AI93" s="7">
        <v>15748</v>
      </c>
      <c r="AJ93" s="7">
        <v>13982</v>
      </c>
      <c r="AK93" s="7">
        <v>1198</v>
      </c>
      <c r="AL93" s="7">
        <v>568</v>
      </c>
      <c r="AM93" s="7">
        <v>15227</v>
      </c>
      <c r="AN93" s="7">
        <v>15074</v>
      </c>
      <c r="AO93" s="7">
        <v>144</v>
      </c>
      <c r="AP93" s="7">
        <v>9</v>
      </c>
      <c r="AQ93" s="7">
        <v>20070</v>
      </c>
      <c r="AR93" s="7">
        <v>4246</v>
      </c>
      <c r="AS93" s="7">
        <v>139</v>
      </c>
      <c r="AT93" s="7">
        <v>468</v>
      </c>
    </row>
    <row r="94" spans="1:46">
      <c r="A94" s="27">
        <v>40543</v>
      </c>
      <c r="B94" s="7">
        <v>27</v>
      </c>
      <c r="C94" s="7" t="s">
        <v>1210</v>
      </c>
      <c r="D94" s="7">
        <v>3</v>
      </c>
      <c r="E94" s="7">
        <v>408</v>
      </c>
      <c r="F94" s="7">
        <v>264</v>
      </c>
      <c r="G94" s="7">
        <v>62</v>
      </c>
      <c r="H94" s="7">
        <v>3</v>
      </c>
      <c r="I94" s="7">
        <v>79</v>
      </c>
      <c r="J94" s="7">
        <v>0</v>
      </c>
      <c r="K94" s="7">
        <v>0</v>
      </c>
      <c r="L94" s="144" t="s">
        <v>99</v>
      </c>
      <c r="M94" s="144" t="s">
        <v>99</v>
      </c>
      <c r="N94" s="7">
        <v>0</v>
      </c>
      <c r="O94" s="7">
        <v>0</v>
      </c>
      <c r="P94" s="7">
        <v>0</v>
      </c>
      <c r="Q94" s="7">
        <v>0</v>
      </c>
      <c r="R94" s="144" t="s">
        <v>99</v>
      </c>
      <c r="S94" s="144" t="s">
        <v>99</v>
      </c>
      <c r="T94" s="7">
        <v>4895</v>
      </c>
      <c r="U94" s="7">
        <v>2059</v>
      </c>
      <c r="V94" s="7" t="s">
        <v>285</v>
      </c>
      <c r="W94" s="7" t="s">
        <v>285</v>
      </c>
      <c r="X94" s="7">
        <v>7424</v>
      </c>
      <c r="Y94" s="7" t="s">
        <v>285</v>
      </c>
      <c r="Z94" s="7" t="s">
        <v>285</v>
      </c>
      <c r="AA94" s="7" t="s">
        <v>285</v>
      </c>
      <c r="AB94" s="7" t="s">
        <v>285</v>
      </c>
      <c r="AC94" s="7">
        <v>0</v>
      </c>
      <c r="AD94" s="7">
        <v>0</v>
      </c>
      <c r="AE94" s="7" t="s">
        <v>285</v>
      </c>
      <c r="AF94" s="7">
        <v>0</v>
      </c>
      <c r="AG94" s="7" t="s">
        <v>285</v>
      </c>
      <c r="AH94" s="7" t="s">
        <v>285</v>
      </c>
      <c r="AI94" s="7" t="s">
        <v>285</v>
      </c>
      <c r="AJ94" s="7">
        <v>0</v>
      </c>
      <c r="AK94" s="7" t="s">
        <v>285</v>
      </c>
      <c r="AL94" s="7" t="s">
        <v>285</v>
      </c>
      <c r="AM94" s="7">
        <v>15636</v>
      </c>
      <c r="AN94" s="7">
        <v>15245</v>
      </c>
      <c r="AO94" s="7">
        <v>366</v>
      </c>
      <c r="AP94" s="7">
        <v>25</v>
      </c>
      <c r="AQ94" s="7">
        <v>15340</v>
      </c>
      <c r="AR94" s="7">
        <v>6710</v>
      </c>
      <c r="AS94" s="7">
        <v>7814</v>
      </c>
      <c r="AT94" s="7" t="s">
        <v>285</v>
      </c>
    </row>
    <row r="95" spans="1:46">
      <c r="A95" s="27">
        <v>40543</v>
      </c>
      <c r="B95" s="7">
        <v>28</v>
      </c>
      <c r="C95" s="7" t="s">
        <v>2041</v>
      </c>
      <c r="D95" s="7">
        <v>6</v>
      </c>
      <c r="E95" s="7">
        <v>88</v>
      </c>
      <c r="F95" s="7">
        <v>23</v>
      </c>
      <c r="G95" s="7">
        <v>14</v>
      </c>
      <c r="H95" s="7">
        <v>8</v>
      </c>
      <c r="I95" s="7">
        <v>40</v>
      </c>
      <c r="J95" s="7">
        <v>3</v>
      </c>
      <c r="K95" s="7">
        <v>0</v>
      </c>
      <c r="L95" s="144" t="s">
        <v>99</v>
      </c>
      <c r="M95" s="144" t="s">
        <v>99</v>
      </c>
      <c r="N95" s="7">
        <v>0</v>
      </c>
      <c r="O95" s="7">
        <v>0</v>
      </c>
      <c r="P95" s="7">
        <v>0</v>
      </c>
      <c r="Q95" s="7">
        <v>0</v>
      </c>
      <c r="R95" s="144" t="s">
        <v>99</v>
      </c>
      <c r="S95" s="144" t="s">
        <v>99</v>
      </c>
      <c r="T95" s="7">
        <v>1070</v>
      </c>
      <c r="U95" s="7">
        <v>180</v>
      </c>
      <c r="V95" s="7">
        <v>180</v>
      </c>
      <c r="W95" s="7">
        <v>0</v>
      </c>
      <c r="X95" s="7">
        <v>308</v>
      </c>
      <c r="Y95" s="7" t="s">
        <v>285</v>
      </c>
      <c r="Z95" s="7" t="s">
        <v>285</v>
      </c>
      <c r="AA95" s="7" t="s">
        <v>285</v>
      </c>
      <c r="AB95" s="7" t="s">
        <v>285</v>
      </c>
      <c r="AC95" s="7" t="s">
        <v>285</v>
      </c>
      <c r="AD95" s="7" t="s">
        <v>285</v>
      </c>
      <c r="AE95" s="7">
        <v>0</v>
      </c>
      <c r="AF95" s="7">
        <v>0</v>
      </c>
      <c r="AG95" s="7">
        <v>0</v>
      </c>
      <c r="AH95" s="7">
        <v>0</v>
      </c>
      <c r="AI95" s="7">
        <v>0</v>
      </c>
      <c r="AJ95" s="7">
        <v>0</v>
      </c>
      <c r="AK95" s="7">
        <v>0</v>
      </c>
      <c r="AL95" s="7">
        <v>0</v>
      </c>
      <c r="AM95" s="7">
        <v>697</v>
      </c>
      <c r="AN95" s="7">
        <v>95</v>
      </c>
      <c r="AO95" s="7">
        <v>496</v>
      </c>
      <c r="AP95" s="7">
        <v>106</v>
      </c>
      <c r="AQ95" s="7">
        <v>591</v>
      </c>
      <c r="AR95" s="7">
        <v>366</v>
      </c>
      <c r="AS95" s="7">
        <v>371</v>
      </c>
      <c r="AT95" s="7" t="s">
        <v>285</v>
      </c>
    </row>
    <row r="96" spans="1:46">
      <c r="A96" s="27">
        <v>40543</v>
      </c>
      <c r="B96" s="7">
        <v>29</v>
      </c>
      <c r="C96" s="7" t="s">
        <v>101</v>
      </c>
      <c r="D96" s="7">
        <v>6</v>
      </c>
      <c r="E96" s="7">
        <v>81</v>
      </c>
      <c r="F96" s="7">
        <v>26</v>
      </c>
      <c r="G96" s="7">
        <v>5</v>
      </c>
      <c r="H96" s="7">
        <v>15</v>
      </c>
      <c r="I96" s="7">
        <v>33</v>
      </c>
      <c r="J96" s="7">
        <v>2</v>
      </c>
      <c r="K96" s="7">
        <v>0</v>
      </c>
      <c r="L96" s="144" t="s">
        <v>99</v>
      </c>
      <c r="M96" s="144" t="s">
        <v>99</v>
      </c>
      <c r="N96" s="7">
        <v>0</v>
      </c>
      <c r="O96" s="7">
        <v>0</v>
      </c>
      <c r="P96" s="7">
        <v>0</v>
      </c>
      <c r="Q96" s="7">
        <v>0</v>
      </c>
      <c r="R96" s="144" t="s">
        <v>99</v>
      </c>
      <c r="S96" s="144" t="s">
        <v>99</v>
      </c>
      <c r="T96" s="7">
        <v>1188</v>
      </c>
      <c r="U96" s="7">
        <v>246</v>
      </c>
      <c r="V96" s="7" t="s">
        <v>285</v>
      </c>
      <c r="W96" s="7" t="s">
        <v>285</v>
      </c>
      <c r="X96" s="7">
        <v>288</v>
      </c>
      <c r="Y96" s="7" t="s">
        <v>285</v>
      </c>
      <c r="Z96" s="7" t="s">
        <v>285</v>
      </c>
      <c r="AA96" s="7" t="s">
        <v>285</v>
      </c>
      <c r="AB96" s="7" t="s">
        <v>285</v>
      </c>
      <c r="AC96" s="7">
        <v>0</v>
      </c>
      <c r="AD96" s="7">
        <v>0</v>
      </c>
      <c r="AE96" s="7" t="s">
        <v>285</v>
      </c>
      <c r="AF96" s="7">
        <v>0</v>
      </c>
      <c r="AG96" s="7" t="s">
        <v>285</v>
      </c>
      <c r="AH96" s="7" t="s">
        <v>285</v>
      </c>
      <c r="AI96" s="7" t="s">
        <v>285</v>
      </c>
      <c r="AJ96" s="7">
        <v>0</v>
      </c>
      <c r="AK96" s="7" t="s">
        <v>285</v>
      </c>
      <c r="AL96" s="7" t="s">
        <v>285</v>
      </c>
      <c r="AM96" s="7">
        <v>623</v>
      </c>
      <c r="AN96" s="7">
        <v>356</v>
      </c>
      <c r="AO96" s="7">
        <v>258</v>
      </c>
      <c r="AP96" s="7">
        <v>8</v>
      </c>
      <c r="AQ96" s="7">
        <v>625</v>
      </c>
      <c r="AR96" s="7">
        <v>252</v>
      </c>
      <c r="AS96" s="7">
        <v>325</v>
      </c>
      <c r="AT96" s="7" t="s">
        <v>285</v>
      </c>
    </row>
    <row r="97" spans="1:46">
      <c r="A97" s="27">
        <v>40543</v>
      </c>
      <c r="B97" s="7">
        <v>30</v>
      </c>
      <c r="C97" s="7" t="s">
        <v>2042</v>
      </c>
      <c r="D97" s="7">
        <v>8</v>
      </c>
      <c r="E97" s="7">
        <v>527</v>
      </c>
      <c r="F97" s="7">
        <v>423</v>
      </c>
      <c r="G97" s="7">
        <v>27</v>
      </c>
      <c r="H97" s="7">
        <v>13</v>
      </c>
      <c r="I97" s="7">
        <v>56</v>
      </c>
      <c r="J97" s="7">
        <v>5</v>
      </c>
      <c r="K97" s="7">
        <v>3</v>
      </c>
      <c r="L97" s="144" t="s">
        <v>99</v>
      </c>
      <c r="M97" s="144" t="s">
        <v>99</v>
      </c>
      <c r="N97" s="7">
        <v>0</v>
      </c>
      <c r="O97" s="7">
        <v>0</v>
      </c>
      <c r="P97" s="7">
        <v>0</v>
      </c>
      <c r="Q97" s="7">
        <v>0</v>
      </c>
      <c r="R97" s="144" t="s">
        <v>99</v>
      </c>
      <c r="S97" s="144" t="s">
        <v>99</v>
      </c>
      <c r="T97" s="7">
        <v>6509</v>
      </c>
      <c r="U97" s="7">
        <v>3686</v>
      </c>
      <c r="V97" s="7">
        <v>3363</v>
      </c>
      <c r="W97" s="7">
        <v>323</v>
      </c>
      <c r="X97" s="7">
        <v>7341</v>
      </c>
      <c r="Y97" s="7">
        <v>4320</v>
      </c>
      <c r="Z97" s="7">
        <v>3</v>
      </c>
      <c r="AA97" s="7">
        <v>44</v>
      </c>
      <c r="AB97" s="7">
        <v>2963</v>
      </c>
      <c r="AC97" s="7">
        <v>11</v>
      </c>
      <c r="AD97" s="7">
        <v>0</v>
      </c>
      <c r="AE97" s="7">
        <v>3273</v>
      </c>
      <c r="AF97" s="7">
        <v>114</v>
      </c>
      <c r="AG97" s="7">
        <v>2246</v>
      </c>
      <c r="AH97" s="7">
        <v>913</v>
      </c>
      <c r="AI97" s="7">
        <v>3569</v>
      </c>
      <c r="AJ97" s="7">
        <v>91</v>
      </c>
      <c r="AK97" s="7">
        <v>2529</v>
      </c>
      <c r="AL97" s="7">
        <v>949</v>
      </c>
      <c r="AM97" s="7">
        <v>14074</v>
      </c>
      <c r="AN97" s="7">
        <v>12059</v>
      </c>
      <c r="AO97" s="7">
        <v>1995</v>
      </c>
      <c r="AP97" s="7">
        <v>20</v>
      </c>
      <c r="AQ97" s="7">
        <v>14314</v>
      </c>
      <c r="AR97" s="7">
        <v>6421</v>
      </c>
      <c r="AS97" s="7">
        <v>6451</v>
      </c>
      <c r="AT97" s="7">
        <v>290</v>
      </c>
    </row>
    <row r="98" spans="1:46">
      <c r="A98" s="27">
        <v>40543</v>
      </c>
      <c r="B98" s="7">
        <v>31</v>
      </c>
      <c r="C98" s="7" t="s">
        <v>536</v>
      </c>
      <c r="D98" s="7">
        <v>17</v>
      </c>
      <c r="E98" s="7">
        <v>2494</v>
      </c>
      <c r="F98" s="7">
        <v>2166</v>
      </c>
      <c r="G98" s="7">
        <v>131</v>
      </c>
      <c r="H98" s="7">
        <v>64</v>
      </c>
      <c r="I98" s="7">
        <v>66</v>
      </c>
      <c r="J98" s="7">
        <v>51</v>
      </c>
      <c r="K98" s="7">
        <v>16</v>
      </c>
      <c r="L98" s="144" t="s">
        <v>99</v>
      </c>
      <c r="M98" s="144" t="s">
        <v>99</v>
      </c>
      <c r="N98" s="7">
        <v>0</v>
      </c>
      <c r="O98" s="7">
        <v>0</v>
      </c>
      <c r="P98" s="7">
        <v>136</v>
      </c>
      <c r="Q98" s="7">
        <v>8</v>
      </c>
      <c r="R98" s="144" t="s">
        <v>99</v>
      </c>
      <c r="S98" s="144" t="s">
        <v>99</v>
      </c>
      <c r="T98" s="7">
        <v>29985</v>
      </c>
      <c r="U98" s="7">
        <v>17381</v>
      </c>
      <c r="V98" s="7">
        <v>16288</v>
      </c>
      <c r="W98" s="7">
        <v>1093</v>
      </c>
      <c r="X98" s="7">
        <v>69653</v>
      </c>
      <c r="Y98" s="7">
        <v>60762</v>
      </c>
      <c r="Z98" s="7">
        <v>190</v>
      </c>
      <c r="AA98" s="7">
        <v>721</v>
      </c>
      <c r="AB98" s="7">
        <v>1409</v>
      </c>
      <c r="AC98" s="7">
        <v>33</v>
      </c>
      <c r="AD98" s="7">
        <v>6538</v>
      </c>
      <c r="AE98" s="7">
        <v>3065</v>
      </c>
      <c r="AF98" s="7">
        <v>441</v>
      </c>
      <c r="AG98" s="7">
        <v>739</v>
      </c>
      <c r="AH98" s="7">
        <v>1885</v>
      </c>
      <c r="AI98" s="7">
        <v>3632</v>
      </c>
      <c r="AJ98" s="7">
        <v>766</v>
      </c>
      <c r="AK98" s="7">
        <v>715</v>
      </c>
      <c r="AL98" s="7">
        <v>2151</v>
      </c>
      <c r="AM98" s="7">
        <v>99410</v>
      </c>
      <c r="AN98" s="7">
        <v>89912</v>
      </c>
      <c r="AO98" s="7">
        <v>1567</v>
      </c>
      <c r="AP98" s="7">
        <v>7931</v>
      </c>
      <c r="AQ98" s="7">
        <v>91779</v>
      </c>
      <c r="AR98" s="7">
        <v>22189</v>
      </c>
      <c r="AS98" s="7">
        <v>28519</v>
      </c>
      <c r="AT98" s="7">
        <v>6631</v>
      </c>
    </row>
    <row r="99" spans="1:46">
      <c r="A99" s="27">
        <v>40543</v>
      </c>
      <c r="B99" s="7">
        <v>32</v>
      </c>
      <c r="C99" s="7" t="s">
        <v>347</v>
      </c>
      <c r="D99" s="7">
        <v>1</v>
      </c>
      <c r="E99" s="7">
        <v>28</v>
      </c>
      <c r="F99" s="7">
        <v>23</v>
      </c>
      <c r="G99" s="7">
        <v>3</v>
      </c>
      <c r="H99" s="7">
        <v>1</v>
      </c>
      <c r="I99" s="7">
        <v>1</v>
      </c>
      <c r="J99" s="7">
        <v>0</v>
      </c>
      <c r="K99" s="7">
        <v>0</v>
      </c>
      <c r="L99" s="144" t="s">
        <v>99</v>
      </c>
      <c r="M99" s="144" t="s">
        <v>99</v>
      </c>
      <c r="N99" s="7">
        <v>0</v>
      </c>
      <c r="O99" s="7">
        <v>0</v>
      </c>
      <c r="P99" s="7">
        <v>0</v>
      </c>
      <c r="Q99" s="7">
        <v>0</v>
      </c>
      <c r="R99" s="144" t="s">
        <v>99</v>
      </c>
      <c r="S99" s="144" t="s">
        <v>99</v>
      </c>
      <c r="T99" s="7">
        <v>336</v>
      </c>
      <c r="U99" s="7" t="s">
        <v>285</v>
      </c>
      <c r="V99" s="7" t="s">
        <v>285</v>
      </c>
      <c r="W99" s="7">
        <v>0</v>
      </c>
      <c r="X99" s="7" t="s">
        <v>285</v>
      </c>
      <c r="Y99" s="7" t="s">
        <v>285</v>
      </c>
      <c r="Z99" s="7">
        <v>0</v>
      </c>
      <c r="AA99" s="7">
        <v>0</v>
      </c>
      <c r="AB99" s="7">
        <v>0</v>
      </c>
      <c r="AC99" s="7">
        <v>0</v>
      </c>
      <c r="AD99" s="7">
        <v>0</v>
      </c>
      <c r="AE99" s="7">
        <v>0</v>
      </c>
      <c r="AF99" s="7">
        <v>0</v>
      </c>
      <c r="AG99" s="7">
        <v>0</v>
      </c>
      <c r="AH99" s="7">
        <v>0</v>
      </c>
      <c r="AI99" s="7">
        <v>0</v>
      </c>
      <c r="AJ99" s="7">
        <v>0</v>
      </c>
      <c r="AK99" s="7">
        <v>0</v>
      </c>
      <c r="AL99" s="7">
        <v>0</v>
      </c>
      <c r="AM99" s="7" t="s">
        <v>285</v>
      </c>
      <c r="AN99" s="7" t="s">
        <v>285</v>
      </c>
      <c r="AO99" s="7">
        <v>0</v>
      </c>
      <c r="AP99" s="7">
        <v>0</v>
      </c>
      <c r="AQ99" s="7" t="s">
        <v>285</v>
      </c>
      <c r="AR99" s="7" t="s">
        <v>285</v>
      </c>
      <c r="AS99" s="7" t="s">
        <v>285</v>
      </c>
      <c r="AT99" s="7">
        <v>0</v>
      </c>
    </row>
    <row r="100" spans="1:46">
      <c r="A100" s="27">
        <v>41274</v>
      </c>
      <c r="B100" s="7">
        <v>0</v>
      </c>
      <c r="C100" s="7" t="s">
        <v>1151</v>
      </c>
      <c r="D100" s="7">
        <v>130</v>
      </c>
      <c r="E100" s="7">
        <v>7222</v>
      </c>
      <c r="F100" s="7">
        <v>4968</v>
      </c>
      <c r="G100" s="7">
        <v>622</v>
      </c>
      <c r="H100" s="7">
        <v>628</v>
      </c>
      <c r="I100" s="7">
        <v>763</v>
      </c>
      <c r="J100" s="7">
        <v>174</v>
      </c>
      <c r="K100" s="7">
        <v>65</v>
      </c>
      <c r="L100" s="144" t="s">
        <v>99</v>
      </c>
      <c r="M100" s="144" t="s">
        <v>99</v>
      </c>
      <c r="N100" s="7">
        <v>2</v>
      </c>
      <c r="O100" s="7">
        <v>0</v>
      </c>
      <c r="P100" s="7">
        <v>194</v>
      </c>
      <c r="Q100" s="7">
        <v>7</v>
      </c>
      <c r="R100" s="144" t="s">
        <v>99</v>
      </c>
      <c r="S100" s="144" t="s">
        <v>99</v>
      </c>
      <c r="T100" s="7">
        <v>88170</v>
      </c>
      <c r="U100" s="7">
        <v>37362</v>
      </c>
      <c r="V100" s="7">
        <v>34981</v>
      </c>
      <c r="W100" s="7">
        <v>2381</v>
      </c>
      <c r="X100" s="7">
        <v>214500</v>
      </c>
      <c r="Y100" s="7">
        <v>183624</v>
      </c>
      <c r="Z100" s="7">
        <v>3180</v>
      </c>
      <c r="AA100" s="7">
        <v>5606</v>
      </c>
      <c r="AB100" s="7">
        <v>10135</v>
      </c>
      <c r="AC100" s="7">
        <v>4975</v>
      </c>
      <c r="AD100" s="7">
        <v>6980</v>
      </c>
      <c r="AE100" s="7">
        <v>30896</v>
      </c>
      <c r="AF100" s="7">
        <v>13702</v>
      </c>
      <c r="AG100" s="7">
        <v>9827</v>
      </c>
      <c r="AH100" s="7">
        <v>7367</v>
      </c>
      <c r="AI100" s="7">
        <v>29498</v>
      </c>
      <c r="AJ100" s="7">
        <v>10698</v>
      </c>
      <c r="AK100" s="7">
        <v>11847</v>
      </c>
      <c r="AL100" s="7">
        <v>6953</v>
      </c>
      <c r="AM100" s="7">
        <v>332107</v>
      </c>
      <c r="AN100" s="7">
        <v>313991</v>
      </c>
      <c r="AO100" s="7">
        <v>9407</v>
      </c>
      <c r="AP100" s="7">
        <v>8710</v>
      </c>
      <c r="AQ100" s="7">
        <v>322414</v>
      </c>
      <c r="AR100" s="7">
        <v>101638</v>
      </c>
      <c r="AS100" s="7">
        <v>113506</v>
      </c>
      <c r="AT100" s="7">
        <v>10885</v>
      </c>
    </row>
    <row r="101" spans="1:46">
      <c r="A101" s="27">
        <v>41274</v>
      </c>
      <c r="B101" s="7">
        <v>9</v>
      </c>
      <c r="C101" s="7" t="s">
        <v>2020</v>
      </c>
      <c r="D101" s="7">
        <v>10</v>
      </c>
      <c r="E101" s="7">
        <v>864</v>
      </c>
      <c r="F101" s="7">
        <v>381</v>
      </c>
      <c r="G101" s="7">
        <v>111</v>
      </c>
      <c r="H101" s="7">
        <v>82</v>
      </c>
      <c r="I101" s="7">
        <v>284</v>
      </c>
      <c r="J101" s="7">
        <v>1</v>
      </c>
      <c r="K101" s="7">
        <v>4</v>
      </c>
      <c r="L101" s="144" t="s">
        <v>99</v>
      </c>
      <c r="M101" s="144" t="s">
        <v>99</v>
      </c>
      <c r="N101" s="7">
        <v>1</v>
      </c>
      <c r="O101" s="7">
        <v>0</v>
      </c>
      <c r="P101" s="7">
        <v>1</v>
      </c>
      <c r="Q101" s="7">
        <v>0</v>
      </c>
      <c r="R101" s="144" t="s">
        <v>99</v>
      </c>
      <c r="S101" s="144" t="s">
        <v>99</v>
      </c>
      <c r="T101" s="7">
        <v>10332</v>
      </c>
      <c r="U101" s="7">
        <v>3465</v>
      </c>
      <c r="V101" s="7">
        <v>3430</v>
      </c>
      <c r="W101" s="7">
        <v>35</v>
      </c>
      <c r="X101" s="7">
        <v>12972</v>
      </c>
      <c r="Y101" s="7">
        <v>10255</v>
      </c>
      <c r="Z101" s="7">
        <v>249</v>
      </c>
      <c r="AA101" s="7">
        <v>303</v>
      </c>
      <c r="AB101" s="7">
        <v>2</v>
      </c>
      <c r="AC101" s="7">
        <v>7</v>
      </c>
      <c r="AD101" s="7">
        <v>2155</v>
      </c>
      <c r="AE101" s="7">
        <v>252</v>
      </c>
      <c r="AF101" s="7">
        <v>65</v>
      </c>
      <c r="AG101" s="7">
        <v>4</v>
      </c>
      <c r="AH101" s="7">
        <v>184</v>
      </c>
      <c r="AI101" s="7">
        <v>336</v>
      </c>
      <c r="AJ101" s="7">
        <v>70</v>
      </c>
      <c r="AK101" s="7">
        <v>5</v>
      </c>
      <c r="AL101" s="7">
        <v>261</v>
      </c>
      <c r="AM101" s="7">
        <v>25790</v>
      </c>
      <c r="AN101" s="7">
        <v>23623</v>
      </c>
      <c r="AO101" s="7">
        <v>6</v>
      </c>
      <c r="AP101" s="7">
        <v>2161</v>
      </c>
      <c r="AQ101" s="7">
        <v>23634</v>
      </c>
      <c r="AR101" s="7">
        <v>11695</v>
      </c>
      <c r="AS101" s="7">
        <v>12227</v>
      </c>
      <c r="AT101" s="7">
        <v>538</v>
      </c>
    </row>
    <row r="102" spans="1:46">
      <c r="A102" s="27">
        <v>41274</v>
      </c>
      <c r="B102" s="7">
        <v>10</v>
      </c>
      <c r="C102" s="7" t="s">
        <v>1424</v>
      </c>
      <c r="D102" s="7">
        <v>3</v>
      </c>
      <c r="E102" s="7">
        <v>265</v>
      </c>
      <c r="F102" s="7">
        <v>162</v>
      </c>
      <c r="G102" s="7">
        <v>21</v>
      </c>
      <c r="H102" s="7">
        <v>57</v>
      </c>
      <c r="I102" s="7">
        <v>9</v>
      </c>
      <c r="J102" s="7">
        <v>12</v>
      </c>
      <c r="K102" s="7">
        <v>4</v>
      </c>
      <c r="L102" s="144" t="s">
        <v>99</v>
      </c>
      <c r="M102" s="144" t="s">
        <v>99</v>
      </c>
      <c r="N102" s="7">
        <v>0</v>
      </c>
      <c r="O102" s="7">
        <v>0</v>
      </c>
      <c r="P102" s="7">
        <v>0</v>
      </c>
      <c r="Q102" s="7">
        <v>0</v>
      </c>
      <c r="R102" s="144" t="s">
        <v>99</v>
      </c>
      <c r="S102" s="144" t="s">
        <v>99</v>
      </c>
      <c r="T102" s="7">
        <v>3170</v>
      </c>
      <c r="U102" s="7">
        <v>1420</v>
      </c>
      <c r="V102" s="7" t="s">
        <v>285</v>
      </c>
      <c r="W102" s="7" t="s">
        <v>285</v>
      </c>
      <c r="X102" s="7">
        <v>14635</v>
      </c>
      <c r="Y102" s="7" t="s">
        <v>285</v>
      </c>
      <c r="Z102" s="7" t="s">
        <v>285</v>
      </c>
      <c r="AA102" s="7" t="s">
        <v>285</v>
      </c>
      <c r="AB102" s="7">
        <v>0</v>
      </c>
      <c r="AC102" s="7" t="s">
        <v>285</v>
      </c>
      <c r="AD102" s="7">
        <v>0</v>
      </c>
      <c r="AE102" s="7" t="s">
        <v>285</v>
      </c>
      <c r="AF102" s="7" t="s">
        <v>285</v>
      </c>
      <c r="AG102" s="7">
        <v>0</v>
      </c>
      <c r="AH102" s="7" t="s">
        <v>285</v>
      </c>
      <c r="AI102" s="7" t="s">
        <v>285</v>
      </c>
      <c r="AJ102" s="7" t="s">
        <v>285</v>
      </c>
      <c r="AK102" s="7">
        <v>0</v>
      </c>
      <c r="AL102" s="7" t="s">
        <v>285</v>
      </c>
      <c r="AM102" s="7">
        <v>29626</v>
      </c>
      <c r="AN102" s="7">
        <v>29626</v>
      </c>
      <c r="AO102" s="7">
        <v>0</v>
      </c>
      <c r="AP102" s="7">
        <v>0</v>
      </c>
      <c r="AQ102" s="7">
        <v>29608</v>
      </c>
      <c r="AR102" s="7">
        <v>13239</v>
      </c>
      <c r="AS102" s="7">
        <v>14323</v>
      </c>
      <c r="AT102" s="7" t="s">
        <v>285</v>
      </c>
    </row>
    <row r="103" spans="1:46">
      <c r="A103" s="27">
        <v>41274</v>
      </c>
      <c r="B103" s="7">
        <v>11</v>
      </c>
      <c r="C103" s="7" t="s">
        <v>306</v>
      </c>
      <c r="D103" s="7">
        <v>1</v>
      </c>
      <c r="E103" s="7">
        <v>4</v>
      </c>
      <c r="F103" s="7">
        <v>1</v>
      </c>
      <c r="G103" s="7">
        <v>1</v>
      </c>
      <c r="H103" s="7">
        <v>1</v>
      </c>
      <c r="I103" s="7">
        <v>0</v>
      </c>
      <c r="J103" s="7">
        <v>0</v>
      </c>
      <c r="K103" s="7">
        <v>0</v>
      </c>
      <c r="L103" s="144" t="s">
        <v>99</v>
      </c>
      <c r="M103" s="144" t="s">
        <v>99</v>
      </c>
      <c r="N103" s="7">
        <v>1</v>
      </c>
      <c r="O103" s="7">
        <v>0</v>
      </c>
      <c r="P103" s="7">
        <v>0</v>
      </c>
      <c r="Q103" s="7">
        <v>0</v>
      </c>
      <c r="R103" s="144" t="s">
        <v>99</v>
      </c>
      <c r="S103" s="144" t="s">
        <v>99</v>
      </c>
      <c r="T103" s="7">
        <v>36</v>
      </c>
      <c r="U103" s="7" t="s">
        <v>285</v>
      </c>
      <c r="V103" s="7" t="s">
        <v>285</v>
      </c>
      <c r="W103" s="7">
        <v>0</v>
      </c>
      <c r="X103" s="7" t="s">
        <v>285</v>
      </c>
      <c r="Y103" s="7" t="s">
        <v>285</v>
      </c>
      <c r="Z103" s="7">
        <v>0</v>
      </c>
      <c r="AA103" s="7">
        <v>0</v>
      </c>
      <c r="AB103" s="7">
        <v>0</v>
      </c>
      <c r="AC103" s="7">
        <v>0</v>
      </c>
      <c r="AD103" s="7">
        <v>0</v>
      </c>
      <c r="AE103" s="7">
        <v>0</v>
      </c>
      <c r="AF103" s="7">
        <v>0</v>
      </c>
      <c r="AG103" s="7">
        <v>0</v>
      </c>
      <c r="AH103" s="7">
        <v>0</v>
      </c>
      <c r="AI103" s="7">
        <v>0</v>
      </c>
      <c r="AJ103" s="7">
        <v>0</v>
      </c>
      <c r="AK103" s="7">
        <v>0</v>
      </c>
      <c r="AL103" s="7">
        <v>0</v>
      </c>
      <c r="AM103" s="7" t="s">
        <v>285</v>
      </c>
      <c r="AN103" s="7" t="s">
        <v>285</v>
      </c>
      <c r="AO103" s="7">
        <v>0</v>
      </c>
      <c r="AP103" s="7" t="s">
        <v>285</v>
      </c>
      <c r="AQ103" s="7" t="s">
        <v>285</v>
      </c>
      <c r="AR103" s="7" t="s">
        <v>285</v>
      </c>
      <c r="AS103" s="7" t="s">
        <v>285</v>
      </c>
      <c r="AT103" s="7">
        <v>0</v>
      </c>
    </row>
    <row r="104" spans="1:46">
      <c r="A104" s="27">
        <v>41274</v>
      </c>
      <c r="B104" s="7">
        <v>12</v>
      </c>
      <c r="C104" s="7" t="s">
        <v>733</v>
      </c>
      <c r="D104" s="7">
        <v>1</v>
      </c>
      <c r="E104" s="7">
        <v>15</v>
      </c>
      <c r="F104" s="7">
        <v>7</v>
      </c>
      <c r="G104" s="7">
        <v>2</v>
      </c>
      <c r="H104" s="7">
        <v>5</v>
      </c>
      <c r="I104" s="7">
        <v>1</v>
      </c>
      <c r="J104" s="7">
        <v>0</v>
      </c>
      <c r="K104" s="7">
        <v>0</v>
      </c>
      <c r="L104" s="144" t="s">
        <v>99</v>
      </c>
      <c r="M104" s="144" t="s">
        <v>99</v>
      </c>
      <c r="N104" s="7">
        <v>0</v>
      </c>
      <c r="O104" s="7">
        <v>0</v>
      </c>
      <c r="P104" s="7">
        <v>0</v>
      </c>
      <c r="Q104" s="7">
        <v>0</v>
      </c>
      <c r="R104" s="144" t="s">
        <v>99</v>
      </c>
      <c r="S104" s="144" t="s">
        <v>99</v>
      </c>
      <c r="T104" s="7">
        <v>180</v>
      </c>
      <c r="U104" s="7" t="s">
        <v>285</v>
      </c>
      <c r="V104" s="7" t="s">
        <v>285</v>
      </c>
      <c r="W104" s="7">
        <v>0</v>
      </c>
      <c r="X104" s="7" t="s">
        <v>285</v>
      </c>
      <c r="Y104" s="7" t="s">
        <v>285</v>
      </c>
      <c r="Z104" s="7">
        <v>0</v>
      </c>
      <c r="AA104" s="7">
        <v>0</v>
      </c>
      <c r="AB104" s="7">
        <v>0</v>
      </c>
      <c r="AC104" s="7">
        <v>0</v>
      </c>
      <c r="AD104" s="7">
        <v>0</v>
      </c>
      <c r="AE104" s="7">
        <v>0</v>
      </c>
      <c r="AF104" s="7">
        <v>0</v>
      </c>
      <c r="AG104" s="7">
        <v>0</v>
      </c>
      <c r="AH104" s="7">
        <v>0</v>
      </c>
      <c r="AI104" s="7">
        <v>0</v>
      </c>
      <c r="AJ104" s="7">
        <v>0</v>
      </c>
      <c r="AK104" s="7">
        <v>0</v>
      </c>
      <c r="AL104" s="7">
        <v>0</v>
      </c>
      <c r="AM104" s="7" t="s">
        <v>285</v>
      </c>
      <c r="AN104" s="7" t="s">
        <v>285</v>
      </c>
      <c r="AO104" s="7" t="s">
        <v>285</v>
      </c>
      <c r="AP104" s="7" t="s">
        <v>285</v>
      </c>
      <c r="AQ104" s="7" t="s">
        <v>285</v>
      </c>
      <c r="AR104" s="7" t="s">
        <v>285</v>
      </c>
      <c r="AS104" s="7" t="s">
        <v>285</v>
      </c>
      <c r="AT104" s="7">
        <v>0</v>
      </c>
    </row>
    <row r="105" spans="1:46">
      <c r="A105" s="27">
        <v>41274</v>
      </c>
      <c r="B105" s="7">
        <v>13</v>
      </c>
      <c r="C105" s="7" t="s">
        <v>2022</v>
      </c>
      <c r="D105" s="7">
        <v>1</v>
      </c>
      <c r="E105" s="7">
        <v>6</v>
      </c>
      <c r="F105" s="7">
        <v>5</v>
      </c>
      <c r="G105" s="7">
        <v>1</v>
      </c>
      <c r="H105" s="7">
        <v>0</v>
      </c>
      <c r="I105" s="7">
        <v>0</v>
      </c>
      <c r="J105" s="7">
        <v>0</v>
      </c>
      <c r="K105" s="7">
        <v>0</v>
      </c>
      <c r="L105" s="144" t="s">
        <v>99</v>
      </c>
      <c r="M105" s="144" t="s">
        <v>99</v>
      </c>
      <c r="N105" s="7">
        <v>0</v>
      </c>
      <c r="O105" s="7">
        <v>0</v>
      </c>
      <c r="P105" s="7">
        <v>0</v>
      </c>
      <c r="Q105" s="7">
        <v>0</v>
      </c>
      <c r="R105" s="144" t="s">
        <v>99</v>
      </c>
      <c r="S105" s="144" t="s">
        <v>99</v>
      </c>
      <c r="T105" s="7">
        <v>72</v>
      </c>
      <c r="U105" s="7" t="s">
        <v>285</v>
      </c>
      <c r="V105" s="7" t="s">
        <v>285</v>
      </c>
      <c r="W105" s="7">
        <v>0</v>
      </c>
      <c r="X105" s="7" t="s">
        <v>285</v>
      </c>
      <c r="Y105" s="7" t="s">
        <v>285</v>
      </c>
      <c r="Z105" s="7">
        <v>0</v>
      </c>
      <c r="AA105" s="7">
        <v>0</v>
      </c>
      <c r="AB105" s="7">
        <v>0</v>
      </c>
      <c r="AC105" s="7">
        <v>0</v>
      </c>
      <c r="AD105" s="7">
        <v>0</v>
      </c>
      <c r="AE105" s="7">
        <v>0</v>
      </c>
      <c r="AF105" s="7">
        <v>0</v>
      </c>
      <c r="AG105" s="7">
        <v>0</v>
      </c>
      <c r="AH105" s="7">
        <v>0</v>
      </c>
      <c r="AI105" s="7">
        <v>0</v>
      </c>
      <c r="AJ105" s="7">
        <v>0</v>
      </c>
      <c r="AK105" s="7">
        <v>0</v>
      </c>
      <c r="AL105" s="7">
        <v>0</v>
      </c>
      <c r="AM105" s="7" t="s">
        <v>285</v>
      </c>
      <c r="AN105" s="7" t="s">
        <v>285</v>
      </c>
      <c r="AO105" s="7">
        <v>0</v>
      </c>
      <c r="AP105" s="7">
        <v>0</v>
      </c>
      <c r="AQ105" s="7" t="s">
        <v>285</v>
      </c>
      <c r="AR105" s="7" t="s">
        <v>285</v>
      </c>
      <c r="AS105" s="7" t="s">
        <v>285</v>
      </c>
      <c r="AT105" s="7">
        <v>0</v>
      </c>
    </row>
    <row r="106" spans="1:46">
      <c r="A106" s="27">
        <v>41274</v>
      </c>
      <c r="B106" s="7">
        <v>14</v>
      </c>
      <c r="C106" s="7" t="s">
        <v>1995</v>
      </c>
      <c r="D106" s="7">
        <v>11</v>
      </c>
      <c r="E106" s="7">
        <v>403</v>
      </c>
      <c r="F106" s="7">
        <v>237</v>
      </c>
      <c r="G106" s="7">
        <v>35</v>
      </c>
      <c r="H106" s="7">
        <v>43</v>
      </c>
      <c r="I106" s="7">
        <v>81</v>
      </c>
      <c r="J106" s="7">
        <v>5</v>
      </c>
      <c r="K106" s="7">
        <v>2</v>
      </c>
      <c r="L106" s="144" t="s">
        <v>99</v>
      </c>
      <c r="M106" s="144" t="s">
        <v>99</v>
      </c>
      <c r="N106" s="7">
        <v>0</v>
      </c>
      <c r="O106" s="7">
        <v>0</v>
      </c>
      <c r="P106" s="7">
        <v>0</v>
      </c>
      <c r="Q106" s="7">
        <v>0</v>
      </c>
      <c r="R106" s="144" t="s">
        <v>99</v>
      </c>
      <c r="S106" s="144" t="s">
        <v>99</v>
      </c>
      <c r="T106" s="7">
        <v>4865</v>
      </c>
      <c r="U106" s="7">
        <v>1709</v>
      </c>
      <c r="V106" s="7">
        <v>1639</v>
      </c>
      <c r="W106" s="7">
        <v>71</v>
      </c>
      <c r="X106" s="7">
        <v>9001</v>
      </c>
      <c r="Y106" s="7">
        <v>8347</v>
      </c>
      <c r="Z106" s="7">
        <v>103</v>
      </c>
      <c r="AA106" s="7">
        <v>130</v>
      </c>
      <c r="AB106" s="7">
        <v>34</v>
      </c>
      <c r="AC106" s="7">
        <v>387</v>
      </c>
      <c r="AD106" s="7">
        <v>0</v>
      </c>
      <c r="AE106" s="7">
        <v>250</v>
      </c>
      <c r="AF106" s="7">
        <v>74</v>
      </c>
      <c r="AG106" s="7">
        <v>34</v>
      </c>
      <c r="AH106" s="7">
        <v>143</v>
      </c>
      <c r="AI106" s="7">
        <v>347</v>
      </c>
      <c r="AJ106" s="7">
        <v>202</v>
      </c>
      <c r="AK106" s="7">
        <v>31</v>
      </c>
      <c r="AL106" s="7">
        <v>114</v>
      </c>
      <c r="AM106" s="7">
        <v>16770</v>
      </c>
      <c r="AN106" s="7">
        <v>16207</v>
      </c>
      <c r="AO106" s="7">
        <v>431</v>
      </c>
      <c r="AP106" s="7">
        <v>132</v>
      </c>
      <c r="AQ106" s="7">
        <v>16763</v>
      </c>
      <c r="AR106" s="7">
        <v>7272</v>
      </c>
      <c r="AS106" s="7">
        <v>7405</v>
      </c>
      <c r="AT106" s="7">
        <v>258</v>
      </c>
    </row>
    <row r="107" spans="1:46">
      <c r="A107" s="27">
        <v>41274</v>
      </c>
      <c r="B107" s="7">
        <v>15</v>
      </c>
      <c r="C107" s="7" t="s">
        <v>2023</v>
      </c>
      <c r="D107" s="7">
        <v>2</v>
      </c>
      <c r="E107" s="7">
        <v>79</v>
      </c>
      <c r="F107" s="7">
        <v>61</v>
      </c>
      <c r="G107" s="7">
        <v>8</v>
      </c>
      <c r="H107" s="7">
        <v>3</v>
      </c>
      <c r="I107" s="7">
        <v>7</v>
      </c>
      <c r="J107" s="7">
        <v>0</v>
      </c>
      <c r="K107" s="7">
        <v>0</v>
      </c>
      <c r="L107" s="144" t="s">
        <v>99</v>
      </c>
      <c r="M107" s="144" t="s">
        <v>99</v>
      </c>
      <c r="N107" s="7">
        <v>0</v>
      </c>
      <c r="O107" s="7">
        <v>0</v>
      </c>
      <c r="P107" s="7">
        <v>0</v>
      </c>
      <c r="Q107" s="7">
        <v>0</v>
      </c>
      <c r="R107" s="144" t="s">
        <v>99</v>
      </c>
      <c r="S107" s="144" t="s">
        <v>99</v>
      </c>
      <c r="T107" s="7">
        <v>957</v>
      </c>
      <c r="U107" s="7" t="s">
        <v>285</v>
      </c>
      <c r="V107" s="7" t="s">
        <v>285</v>
      </c>
      <c r="W107" s="7">
        <v>0</v>
      </c>
      <c r="X107" s="7" t="s">
        <v>285</v>
      </c>
      <c r="Y107" s="7" t="s">
        <v>285</v>
      </c>
      <c r="Z107" s="7">
        <v>0</v>
      </c>
      <c r="AA107" s="7" t="s">
        <v>285</v>
      </c>
      <c r="AB107" s="7" t="s">
        <v>285</v>
      </c>
      <c r="AC107" s="7">
        <v>0</v>
      </c>
      <c r="AD107" s="7">
        <v>0</v>
      </c>
      <c r="AE107" s="7" t="s">
        <v>285</v>
      </c>
      <c r="AF107" s="7" t="s">
        <v>285</v>
      </c>
      <c r="AG107" s="7">
        <v>0</v>
      </c>
      <c r="AH107" s="7" t="s">
        <v>285</v>
      </c>
      <c r="AI107" s="7" t="s">
        <v>285</v>
      </c>
      <c r="AJ107" s="7" t="s">
        <v>285</v>
      </c>
      <c r="AK107" s="7">
        <v>0</v>
      </c>
      <c r="AL107" s="7" t="s">
        <v>285</v>
      </c>
      <c r="AM107" s="7" t="s">
        <v>285</v>
      </c>
      <c r="AN107" s="7" t="s">
        <v>285</v>
      </c>
      <c r="AO107" s="7" t="s">
        <v>285</v>
      </c>
      <c r="AP107" s="7">
        <v>0</v>
      </c>
      <c r="AQ107" s="7" t="s">
        <v>285</v>
      </c>
      <c r="AR107" s="7" t="s">
        <v>285</v>
      </c>
      <c r="AS107" s="7" t="s">
        <v>285</v>
      </c>
      <c r="AT107" s="7" t="s">
        <v>285</v>
      </c>
    </row>
    <row r="108" spans="1:46">
      <c r="A108" s="27">
        <v>41274</v>
      </c>
      <c r="B108" s="7">
        <v>16</v>
      </c>
      <c r="C108" s="7" t="s">
        <v>720</v>
      </c>
      <c r="D108" s="7">
        <v>8</v>
      </c>
      <c r="E108" s="7">
        <v>678</v>
      </c>
      <c r="F108" s="7">
        <v>547</v>
      </c>
      <c r="G108" s="7">
        <v>71</v>
      </c>
      <c r="H108" s="7">
        <v>19</v>
      </c>
      <c r="I108" s="7">
        <v>13</v>
      </c>
      <c r="J108" s="7">
        <v>21</v>
      </c>
      <c r="K108" s="7">
        <v>7</v>
      </c>
      <c r="L108" s="144" t="s">
        <v>99</v>
      </c>
      <c r="M108" s="144" t="s">
        <v>99</v>
      </c>
      <c r="N108" s="7">
        <v>0</v>
      </c>
      <c r="O108" s="7">
        <v>0</v>
      </c>
      <c r="P108" s="7">
        <v>0</v>
      </c>
      <c r="Q108" s="7">
        <v>0</v>
      </c>
      <c r="R108" s="144" t="s">
        <v>99</v>
      </c>
      <c r="S108" s="144" t="s">
        <v>99</v>
      </c>
      <c r="T108" s="7">
        <v>8113</v>
      </c>
      <c r="U108" s="7">
        <v>4525</v>
      </c>
      <c r="V108" s="7">
        <v>4430</v>
      </c>
      <c r="W108" s="7">
        <v>95</v>
      </c>
      <c r="X108" s="7">
        <v>9367</v>
      </c>
      <c r="Y108" s="7">
        <v>8769</v>
      </c>
      <c r="Z108" s="7">
        <v>226</v>
      </c>
      <c r="AA108" s="7">
        <v>334</v>
      </c>
      <c r="AB108" s="7">
        <v>13</v>
      </c>
      <c r="AC108" s="7">
        <v>0</v>
      </c>
      <c r="AD108" s="7">
        <v>25</v>
      </c>
      <c r="AE108" s="7">
        <v>1269</v>
      </c>
      <c r="AF108" s="7">
        <v>424</v>
      </c>
      <c r="AG108" s="7">
        <v>252</v>
      </c>
      <c r="AH108" s="7">
        <v>593</v>
      </c>
      <c r="AI108" s="7">
        <v>1105</v>
      </c>
      <c r="AJ108" s="7">
        <v>302</v>
      </c>
      <c r="AK108" s="7">
        <v>249</v>
      </c>
      <c r="AL108" s="7">
        <v>555</v>
      </c>
      <c r="AM108" s="7">
        <v>16289</v>
      </c>
      <c r="AN108" s="7">
        <v>16178</v>
      </c>
      <c r="AO108" s="7">
        <v>2</v>
      </c>
      <c r="AP108" s="7">
        <v>108</v>
      </c>
      <c r="AQ108" s="7">
        <v>16055</v>
      </c>
      <c r="AR108" s="7">
        <v>4664</v>
      </c>
      <c r="AS108" s="7">
        <v>6738</v>
      </c>
      <c r="AT108" s="7">
        <v>1948</v>
      </c>
    </row>
    <row r="109" spans="1:46">
      <c r="A109" s="27">
        <v>41274</v>
      </c>
      <c r="B109" s="7">
        <v>17</v>
      </c>
      <c r="C109" s="7" t="s">
        <v>2025</v>
      </c>
      <c r="D109" s="7">
        <v>1</v>
      </c>
      <c r="E109" s="7">
        <v>17</v>
      </c>
      <c r="F109" s="7">
        <v>12</v>
      </c>
      <c r="G109" s="7">
        <v>2</v>
      </c>
      <c r="H109" s="7">
        <v>1</v>
      </c>
      <c r="I109" s="7">
        <v>2</v>
      </c>
      <c r="J109" s="7">
        <v>0</v>
      </c>
      <c r="K109" s="7">
        <v>0</v>
      </c>
      <c r="L109" s="144" t="s">
        <v>99</v>
      </c>
      <c r="M109" s="144" t="s">
        <v>99</v>
      </c>
      <c r="N109" s="7">
        <v>0</v>
      </c>
      <c r="O109" s="7">
        <v>0</v>
      </c>
      <c r="P109" s="7">
        <v>0</v>
      </c>
      <c r="Q109" s="7">
        <v>0</v>
      </c>
      <c r="R109" s="144" t="s">
        <v>99</v>
      </c>
      <c r="S109" s="144" t="s">
        <v>99</v>
      </c>
      <c r="T109" s="7">
        <v>204</v>
      </c>
      <c r="U109" s="7" t="s">
        <v>285</v>
      </c>
      <c r="V109" s="7" t="s">
        <v>285</v>
      </c>
      <c r="W109" s="7">
        <v>0</v>
      </c>
      <c r="X109" s="7" t="s">
        <v>285</v>
      </c>
      <c r="Y109" s="7" t="s">
        <v>285</v>
      </c>
      <c r="Z109" s="7">
        <v>0</v>
      </c>
      <c r="AA109" s="7">
        <v>0</v>
      </c>
      <c r="AB109" s="7">
        <v>0</v>
      </c>
      <c r="AC109" s="7">
        <v>0</v>
      </c>
      <c r="AD109" s="7">
        <v>0</v>
      </c>
      <c r="AE109" s="7">
        <v>0</v>
      </c>
      <c r="AF109" s="7">
        <v>0</v>
      </c>
      <c r="AG109" s="7">
        <v>0</v>
      </c>
      <c r="AH109" s="7">
        <v>0</v>
      </c>
      <c r="AI109" s="7">
        <v>0</v>
      </c>
      <c r="AJ109" s="7">
        <v>0</v>
      </c>
      <c r="AK109" s="7">
        <v>0</v>
      </c>
      <c r="AL109" s="7">
        <v>0</v>
      </c>
      <c r="AM109" s="7" t="s">
        <v>285</v>
      </c>
      <c r="AN109" s="7" t="s">
        <v>285</v>
      </c>
      <c r="AO109" s="7">
        <v>0</v>
      </c>
      <c r="AP109" s="7" t="s">
        <v>285</v>
      </c>
      <c r="AQ109" s="7" t="s">
        <v>285</v>
      </c>
      <c r="AR109" s="7" t="s">
        <v>285</v>
      </c>
      <c r="AS109" s="7" t="s">
        <v>285</v>
      </c>
      <c r="AT109" s="7">
        <v>0</v>
      </c>
    </row>
    <row r="110" spans="1:46">
      <c r="A110" s="27">
        <v>41274</v>
      </c>
      <c r="B110" s="7">
        <v>18</v>
      </c>
      <c r="C110" s="7" t="s">
        <v>2026</v>
      </c>
      <c r="D110" s="7">
        <v>7</v>
      </c>
      <c r="E110" s="7">
        <v>282</v>
      </c>
      <c r="F110" s="7">
        <v>200</v>
      </c>
      <c r="G110" s="7">
        <v>34</v>
      </c>
      <c r="H110" s="7">
        <v>5</v>
      </c>
      <c r="I110" s="7">
        <v>36</v>
      </c>
      <c r="J110" s="7">
        <v>4</v>
      </c>
      <c r="K110" s="7">
        <v>3</v>
      </c>
      <c r="L110" s="144" t="s">
        <v>99</v>
      </c>
      <c r="M110" s="144" t="s">
        <v>99</v>
      </c>
      <c r="N110" s="7">
        <v>0</v>
      </c>
      <c r="O110" s="7">
        <v>0</v>
      </c>
      <c r="P110" s="7">
        <v>0</v>
      </c>
      <c r="Q110" s="7">
        <v>0</v>
      </c>
      <c r="R110" s="144" t="s">
        <v>99</v>
      </c>
      <c r="S110" s="144" t="s">
        <v>99</v>
      </c>
      <c r="T110" s="7">
        <v>3382</v>
      </c>
      <c r="U110" s="7">
        <v>1361</v>
      </c>
      <c r="V110" s="7" t="s">
        <v>285</v>
      </c>
      <c r="W110" s="7" t="s">
        <v>285</v>
      </c>
      <c r="X110" s="7">
        <v>2269</v>
      </c>
      <c r="Y110" s="7" t="s">
        <v>285</v>
      </c>
      <c r="Z110" s="7" t="s">
        <v>285</v>
      </c>
      <c r="AA110" s="7" t="s">
        <v>285</v>
      </c>
      <c r="AB110" s="7" t="s">
        <v>285</v>
      </c>
      <c r="AC110" s="7" t="s">
        <v>285</v>
      </c>
      <c r="AD110" s="7">
        <v>0</v>
      </c>
      <c r="AE110" s="7" t="s">
        <v>285</v>
      </c>
      <c r="AF110" s="7" t="s">
        <v>285</v>
      </c>
      <c r="AG110" s="7" t="s">
        <v>285</v>
      </c>
      <c r="AH110" s="7" t="s">
        <v>285</v>
      </c>
      <c r="AI110" s="7" t="s">
        <v>285</v>
      </c>
      <c r="AJ110" s="7" t="s">
        <v>285</v>
      </c>
      <c r="AK110" s="7" t="s">
        <v>285</v>
      </c>
      <c r="AL110" s="7" t="s">
        <v>285</v>
      </c>
      <c r="AM110" s="7">
        <v>3800</v>
      </c>
      <c r="AN110" s="7">
        <v>3434</v>
      </c>
      <c r="AO110" s="7">
        <v>367</v>
      </c>
      <c r="AP110" s="7">
        <v>0</v>
      </c>
      <c r="AQ110" s="7">
        <v>3803</v>
      </c>
      <c r="AR110" s="7">
        <v>1420</v>
      </c>
      <c r="AS110" s="7">
        <v>1460</v>
      </c>
      <c r="AT110" s="7" t="s">
        <v>285</v>
      </c>
    </row>
    <row r="111" spans="1:46">
      <c r="A111" s="27">
        <v>41274</v>
      </c>
      <c r="B111" s="7">
        <v>19</v>
      </c>
      <c r="C111" s="7" t="s">
        <v>2027</v>
      </c>
      <c r="D111" s="7">
        <v>3</v>
      </c>
      <c r="E111" s="7">
        <v>284</v>
      </c>
      <c r="F111" s="7">
        <v>220</v>
      </c>
      <c r="G111" s="7">
        <v>54</v>
      </c>
      <c r="H111" s="7">
        <v>2</v>
      </c>
      <c r="I111" s="7">
        <v>1</v>
      </c>
      <c r="J111" s="7">
        <v>6</v>
      </c>
      <c r="K111" s="7">
        <v>1</v>
      </c>
      <c r="L111" s="144" t="s">
        <v>99</v>
      </c>
      <c r="M111" s="144" t="s">
        <v>99</v>
      </c>
      <c r="N111" s="7">
        <v>0</v>
      </c>
      <c r="O111" s="7">
        <v>0</v>
      </c>
      <c r="P111" s="7">
        <v>0</v>
      </c>
      <c r="Q111" s="7">
        <v>0</v>
      </c>
      <c r="R111" s="144" t="s">
        <v>99</v>
      </c>
      <c r="S111" s="144" t="s">
        <v>99</v>
      </c>
      <c r="T111" s="7">
        <v>3377</v>
      </c>
      <c r="U111" s="7">
        <v>1355</v>
      </c>
      <c r="V111" s="7" t="s">
        <v>285</v>
      </c>
      <c r="W111" s="7" t="s">
        <v>285</v>
      </c>
      <c r="X111" s="7">
        <v>8354</v>
      </c>
      <c r="Y111" s="7" t="s">
        <v>285</v>
      </c>
      <c r="Z111" s="7" t="s">
        <v>285</v>
      </c>
      <c r="AA111" s="7" t="s">
        <v>285</v>
      </c>
      <c r="AB111" s="7" t="s">
        <v>285</v>
      </c>
      <c r="AC111" s="7" t="s">
        <v>285</v>
      </c>
      <c r="AD111" s="7" t="s">
        <v>285</v>
      </c>
      <c r="AE111" s="7" t="s">
        <v>285</v>
      </c>
      <c r="AF111" s="7" t="s">
        <v>285</v>
      </c>
      <c r="AG111" s="7" t="s">
        <v>285</v>
      </c>
      <c r="AH111" s="7" t="s">
        <v>285</v>
      </c>
      <c r="AI111" s="7" t="s">
        <v>285</v>
      </c>
      <c r="AJ111" s="7" t="s">
        <v>285</v>
      </c>
      <c r="AK111" s="7" t="s">
        <v>285</v>
      </c>
      <c r="AL111" s="7" t="s">
        <v>285</v>
      </c>
      <c r="AM111" s="7">
        <v>10672</v>
      </c>
      <c r="AN111" s="7">
        <v>7969</v>
      </c>
      <c r="AO111" s="7">
        <v>12</v>
      </c>
      <c r="AP111" s="7">
        <v>2692</v>
      </c>
      <c r="AQ111" s="7">
        <v>7991</v>
      </c>
      <c r="AR111" s="7">
        <v>1965</v>
      </c>
      <c r="AS111" s="7">
        <v>2223</v>
      </c>
      <c r="AT111" s="7" t="s">
        <v>285</v>
      </c>
    </row>
    <row r="112" spans="1:46">
      <c r="A112" s="27">
        <v>41274</v>
      </c>
      <c r="B112" s="7">
        <v>20</v>
      </c>
      <c r="C112" s="7" t="s">
        <v>712</v>
      </c>
      <c r="D112" s="7">
        <v>0</v>
      </c>
      <c r="E112" s="7">
        <v>0</v>
      </c>
      <c r="F112" s="7">
        <v>0</v>
      </c>
      <c r="G112" s="7">
        <v>0</v>
      </c>
      <c r="H112" s="7">
        <v>0</v>
      </c>
      <c r="I112" s="7">
        <v>0</v>
      </c>
      <c r="J112" s="7">
        <v>0</v>
      </c>
      <c r="K112" s="7">
        <v>0</v>
      </c>
      <c r="L112" s="144" t="s">
        <v>99</v>
      </c>
      <c r="M112" s="144" t="s">
        <v>99</v>
      </c>
      <c r="N112" s="7">
        <v>0</v>
      </c>
      <c r="O112" s="7">
        <v>0</v>
      </c>
      <c r="P112" s="7">
        <v>0</v>
      </c>
      <c r="Q112" s="7">
        <v>0</v>
      </c>
      <c r="R112" s="144" t="s">
        <v>99</v>
      </c>
      <c r="S112" s="144" t="s">
        <v>99</v>
      </c>
      <c r="T112" s="7">
        <v>0</v>
      </c>
      <c r="U112" s="7">
        <v>0</v>
      </c>
      <c r="V112" s="7">
        <v>0</v>
      </c>
      <c r="W112" s="7">
        <v>0</v>
      </c>
      <c r="X112" s="7">
        <v>0</v>
      </c>
      <c r="Y112" s="7">
        <v>0</v>
      </c>
      <c r="Z112" s="7">
        <v>0</v>
      </c>
      <c r="AA112" s="7">
        <v>0</v>
      </c>
      <c r="AB112" s="7">
        <v>0</v>
      </c>
      <c r="AC112" s="7">
        <v>0</v>
      </c>
      <c r="AD112" s="7">
        <v>0</v>
      </c>
      <c r="AE112" s="7">
        <v>0</v>
      </c>
      <c r="AF112" s="7">
        <v>0</v>
      </c>
      <c r="AG112" s="7">
        <v>0</v>
      </c>
      <c r="AH112" s="7">
        <v>0</v>
      </c>
      <c r="AI112" s="7">
        <v>0</v>
      </c>
      <c r="AJ112" s="7">
        <v>0</v>
      </c>
      <c r="AK112" s="7">
        <v>0</v>
      </c>
      <c r="AL112" s="7">
        <v>0</v>
      </c>
      <c r="AM112" s="7">
        <v>0</v>
      </c>
      <c r="AN112" s="7">
        <v>0</v>
      </c>
      <c r="AO112" s="7">
        <v>0</v>
      </c>
      <c r="AP112" s="7">
        <v>0</v>
      </c>
      <c r="AQ112" s="7">
        <v>0</v>
      </c>
      <c r="AR112" s="7">
        <v>0</v>
      </c>
      <c r="AS112" s="7">
        <v>0</v>
      </c>
      <c r="AT112" s="7">
        <v>0</v>
      </c>
    </row>
    <row r="113" spans="1:46">
      <c r="A113" s="27">
        <v>41274</v>
      </c>
      <c r="B113" s="7">
        <v>21</v>
      </c>
      <c r="C113" s="7" t="s">
        <v>2028</v>
      </c>
      <c r="D113" s="7">
        <v>8</v>
      </c>
      <c r="E113" s="7">
        <v>506</v>
      </c>
      <c r="F113" s="7">
        <v>328</v>
      </c>
      <c r="G113" s="7">
        <v>32</v>
      </c>
      <c r="H113" s="7">
        <v>100</v>
      </c>
      <c r="I113" s="7">
        <v>28</v>
      </c>
      <c r="J113" s="7">
        <v>15</v>
      </c>
      <c r="K113" s="7">
        <v>3</v>
      </c>
      <c r="L113" s="144" t="s">
        <v>99</v>
      </c>
      <c r="M113" s="144" t="s">
        <v>99</v>
      </c>
      <c r="N113" s="7">
        <v>0</v>
      </c>
      <c r="O113" s="7">
        <v>0</v>
      </c>
      <c r="P113" s="7">
        <v>60</v>
      </c>
      <c r="Q113" s="7">
        <v>1</v>
      </c>
      <c r="R113" s="144" t="s">
        <v>99</v>
      </c>
      <c r="S113" s="144" t="s">
        <v>99</v>
      </c>
      <c r="T113" s="7">
        <v>6090</v>
      </c>
      <c r="U113" s="7">
        <v>2782</v>
      </c>
      <c r="V113" s="7">
        <v>2372</v>
      </c>
      <c r="W113" s="7">
        <v>410</v>
      </c>
      <c r="X113" s="7">
        <v>16669</v>
      </c>
      <c r="Y113" s="7">
        <v>9075</v>
      </c>
      <c r="Z113" s="7">
        <v>1581</v>
      </c>
      <c r="AA113" s="7">
        <v>1245</v>
      </c>
      <c r="AB113" s="7">
        <v>3495</v>
      </c>
      <c r="AC113" s="7">
        <v>1273</v>
      </c>
      <c r="AD113" s="7">
        <v>0</v>
      </c>
      <c r="AE113" s="7">
        <v>4715</v>
      </c>
      <c r="AF113" s="7">
        <v>2649</v>
      </c>
      <c r="AG113" s="7">
        <v>1687</v>
      </c>
      <c r="AH113" s="7">
        <v>379</v>
      </c>
      <c r="AI113" s="7">
        <v>5646</v>
      </c>
      <c r="AJ113" s="7">
        <v>3518</v>
      </c>
      <c r="AK113" s="7">
        <v>1693</v>
      </c>
      <c r="AL113" s="7">
        <v>436</v>
      </c>
      <c r="AM113" s="7">
        <v>32393</v>
      </c>
      <c r="AN113" s="7">
        <v>31604</v>
      </c>
      <c r="AO113" s="7">
        <v>654</v>
      </c>
      <c r="AP113" s="7">
        <v>135</v>
      </c>
      <c r="AQ113" s="7">
        <v>33132</v>
      </c>
      <c r="AR113" s="7">
        <v>15150</v>
      </c>
      <c r="AS113" s="7">
        <v>15003</v>
      </c>
      <c r="AT113" s="7">
        <v>727</v>
      </c>
    </row>
    <row r="114" spans="1:46">
      <c r="A114" s="27">
        <v>41274</v>
      </c>
      <c r="B114" s="7">
        <v>22</v>
      </c>
      <c r="C114" s="7" t="s">
        <v>2032</v>
      </c>
      <c r="D114" s="7">
        <v>2</v>
      </c>
      <c r="E114" s="7">
        <v>17</v>
      </c>
      <c r="F114" s="7">
        <v>17</v>
      </c>
      <c r="G114" s="7">
        <v>0</v>
      </c>
      <c r="H114" s="7">
        <v>0</v>
      </c>
      <c r="I114" s="7">
        <v>0</v>
      </c>
      <c r="J114" s="7">
        <v>0</v>
      </c>
      <c r="K114" s="7">
        <v>0</v>
      </c>
      <c r="L114" s="144" t="s">
        <v>99</v>
      </c>
      <c r="M114" s="144" t="s">
        <v>99</v>
      </c>
      <c r="N114" s="7">
        <v>0</v>
      </c>
      <c r="O114" s="7">
        <v>0</v>
      </c>
      <c r="P114" s="7">
        <v>0</v>
      </c>
      <c r="Q114" s="7">
        <v>0</v>
      </c>
      <c r="R114" s="144" t="s">
        <v>99</v>
      </c>
      <c r="S114" s="144" t="s">
        <v>99</v>
      </c>
      <c r="T114" s="7">
        <v>204</v>
      </c>
      <c r="U114" s="7" t="s">
        <v>285</v>
      </c>
      <c r="V114" s="7" t="s">
        <v>285</v>
      </c>
      <c r="W114" s="7">
        <v>0</v>
      </c>
      <c r="X114" s="7" t="s">
        <v>285</v>
      </c>
      <c r="Y114" s="7" t="s">
        <v>285</v>
      </c>
      <c r="Z114" s="7">
        <v>0</v>
      </c>
      <c r="AA114" s="7">
        <v>0</v>
      </c>
      <c r="AB114" s="7">
        <v>0</v>
      </c>
      <c r="AC114" s="7">
        <v>0</v>
      </c>
      <c r="AD114" s="7">
        <v>0</v>
      </c>
      <c r="AE114" s="7">
        <v>0</v>
      </c>
      <c r="AF114" s="7">
        <v>0</v>
      </c>
      <c r="AG114" s="7">
        <v>0</v>
      </c>
      <c r="AH114" s="7">
        <v>0</v>
      </c>
      <c r="AI114" s="7">
        <v>0</v>
      </c>
      <c r="AJ114" s="7">
        <v>0</v>
      </c>
      <c r="AK114" s="7">
        <v>0</v>
      </c>
      <c r="AL114" s="7">
        <v>0</v>
      </c>
      <c r="AM114" s="7" t="s">
        <v>285</v>
      </c>
      <c r="AN114" s="7" t="s">
        <v>285</v>
      </c>
      <c r="AO114" s="7" t="s">
        <v>285</v>
      </c>
      <c r="AP114" s="7">
        <v>0</v>
      </c>
      <c r="AQ114" s="7" t="s">
        <v>285</v>
      </c>
      <c r="AR114" s="7" t="s">
        <v>285</v>
      </c>
      <c r="AS114" s="7" t="s">
        <v>285</v>
      </c>
      <c r="AT114" s="7">
        <v>0</v>
      </c>
    </row>
    <row r="115" spans="1:46">
      <c r="A115" s="27">
        <v>41274</v>
      </c>
      <c r="B115" s="7">
        <v>23</v>
      </c>
      <c r="C115" s="7" t="s">
        <v>2034</v>
      </c>
      <c r="D115" s="7">
        <v>2</v>
      </c>
      <c r="E115" s="7">
        <v>553</v>
      </c>
      <c r="F115" s="7">
        <v>434</v>
      </c>
      <c r="G115" s="7">
        <v>15</v>
      </c>
      <c r="H115" s="7">
        <v>53</v>
      </c>
      <c r="I115" s="7">
        <v>7</v>
      </c>
      <c r="J115" s="7">
        <v>35</v>
      </c>
      <c r="K115" s="7">
        <v>9</v>
      </c>
      <c r="L115" s="144" t="s">
        <v>99</v>
      </c>
      <c r="M115" s="144" t="s">
        <v>99</v>
      </c>
      <c r="N115" s="7">
        <v>0</v>
      </c>
      <c r="O115" s="7">
        <v>0</v>
      </c>
      <c r="P115" s="7">
        <v>0</v>
      </c>
      <c r="Q115" s="7">
        <v>0</v>
      </c>
      <c r="R115" s="144" t="s">
        <v>99</v>
      </c>
      <c r="S115" s="144" t="s">
        <v>99</v>
      </c>
      <c r="T115" s="7">
        <v>6652</v>
      </c>
      <c r="U115" s="7" t="s">
        <v>285</v>
      </c>
      <c r="V115" s="7" t="s">
        <v>285</v>
      </c>
      <c r="W115" s="7" t="s">
        <v>285</v>
      </c>
      <c r="X115" s="7" t="s">
        <v>285</v>
      </c>
      <c r="Y115" s="7" t="s">
        <v>285</v>
      </c>
      <c r="Z115" s="7" t="s">
        <v>285</v>
      </c>
      <c r="AA115" s="7" t="s">
        <v>285</v>
      </c>
      <c r="AB115" s="7" t="s">
        <v>285</v>
      </c>
      <c r="AC115" s="7" t="s">
        <v>285</v>
      </c>
      <c r="AD115" s="7" t="s">
        <v>285</v>
      </c>
      <c r="AE115" s="7" t="s">
        <v>285</v>
      </c>
      <c r="AF115" s="7" t="s">
        <v>285</v>
      </c>
      <c r="AG115" s="7" t="s">
        <v>285</v>
      </c>
      <c r="AH115" s="7" t="s">
        <v>285</v>
      </c>
      <c r="AI115" s="7" t="s">
        <v>285</v>
      </c>
      <c r="AJ115" s="7" t="s">
        <v>285</v>
      </c>
      <c r="AK115" s="7" t="s">
        <v>285</v>
      </c>
      <c r="AL115" s="7" t="s">
        <v>285</v>
      </c>
      <c r="AM115" s="7" t="s">
        <v>285</v>
      </c>
      <c r="AN115" s="7" t="s">
        <v>285</v>
      </c>
      <c r="AO115" s="7" t="s">
        <v>285</v>
      </c>
      <c r="AP115" s="7">
        <v>0</v>
      </c>
      <c r="AQ115" s="7" t="s">
        <v>285</v>
      </c>
      <c r="AR115" s="7" t="s">
        <v>285</v>
      </c>
      <c r="AS115" s="7" t="s">
        <v>285</v>
      </c>
      <c r="AT115" s="7" t="s">
        <v>285</v>
      </c>
    </row>
    <row r="116" spans="1:46">
      <c r="A116" s="27">
        <v>41274</v>
      </c>
      <c r="B116" s="7">
        <v>24</v>
      </c>
      <c r="C116" s="7" t="s">
        <v>2036</v>
      </c>
      <c r="D116" s="7">
        <v>17</v>
      </c>
      <c r="E116" s="7">
        <v>331</v>
      </c>
      <c r="F116" s="7">
        <v>191</v>
      </c>
      <c r="G116" s="7">
        <v>29</v>
      </c>
      <c r="H116" s="7">
        <v>46</v>
      </c>
      <c r="I116" s="7">
        <v>38</v>
      </c>
      <c r="J116" s="7">
        <v>16</v>
      </c>
      <c r="K116" s="7">
        <v>11</v>
      </c>
      <c r="L116" s="144" t="s">
        <v>99</v>
      </c>
      <c r="M116" s="144" t="s">
        <v>99</v>
      </c>
      <c r="N116" s="7">
        <v>0</v>
      </c>
      <c r="O116" s="7">
        <v>0</v>
      </c>
      <c r="P116" s="7">
        <v>0</v>
      </c>
      <c r="Q116" s="7">
        <v>0</v>
      </c>
      <c r="R116" s="144" t="s">
        <v>99</v>
      </c>
      <c r="S116" s="144" t="s">
        <v>99</v>
      </c>
      <c r="T116" s="7">
        <v>3753</v>
      </c>
      <c r="U116" s="7">
        <v>1350</v>
      </c>
      <c r="V116" s="7">
        <v>1244</v>
      </c>
      <c r="W116" s="7">
        <v>106</v>
      </c>
      <c r="X116" s="7">
        <v>4375</v>
      </c>
      <c r="Y116" s="7">
        <v>3656</v>
      </c>
      <c r="Z116" s="7">
        <v>5</v>
      </c>
      <c r="AA116" s="7">
        <v>129</v>
      </c>
      <c r="AB116" s="7">
        <v>584</v>
      </c>
      <c r="AC116" s="7">
        <v>0</v>
      </c>
      <c r="AD116" s="7">
        <v>0</v>
      </c>
      <c r="AE116" s="7">
        <v>309</v>
      </c>
      <c r="AF116" s="7">
        <v>40</v>
      </c>
      <c r="AG116" s="7">
        <v>107</v>
      </c>
      <c r="AH116" s="7">
        <v>163</v>
      </c>
      <c r="AI116" s="7">
        <v>305</v>
      </c>
      <c r="AJ116" s="7">
        <v>50</v>
      </c>
      <c r="AK116" s="7">
        <v>98</v>
      </c>
      <c r="AL116" s="7">
        <v>157</v>
      </c>
      <c r="AM116" s="7">
        <v>7244</v>
      </c>
      <c r="AN116" s="7">
        <v>4840</v>
      </c>
      <c r="AO116" s="7">
        <v>2399</v>
      </c>
      <c r="AP116" s="7">
        <v>6</v>
      </c>
      <c r="AQ116" s="7">
        <v>7240</v>
      </c>
      <c r="AR116" s="7">
        <v>2558</v>
      </c>
      <c r="AS116" s="7">
        <v>2736</v>
      </c>
      <c r="AT116" s="7">
        <v>181</v>
      </c>
    </row>
    <row r="117" spans="1:46">
      <c r="A117" s="27">
        <v>41274</v>
      </c>
      <c r="B117" s="7">
        <v>25</v>
      </c>
      <c r="C117" s="7" t="s">
        <v>2037</v>
      </c>
      <c r="D117" s="7">
        <v>8</v>
      </c>
      <c r="E117" s="7">
        <v>541</v>
      </c>
      <c r="F117" s="7">
        <v>344</v>
      </c>
      <c r="G117" s="7">
        <v>87</v>
      </c>
      <c r="H117" s="7">
        <v>3</v>
      </c>
      <c r="I117" s="7">
        <v>98</v>
      </c>
      <c r="J117" s="7">
        <v>3</v>
      </c>
      <c r="K117" s="7">
        <v>6</v>
      </c>
      <c r="L117" s="144" t="s">
        <v>99</v>
      </c>
      <c r="M117" s="144" t="s">
        <v>99</v>
      </c>
      <c r="N117" s="7">
        <v>0</v>
      </c>
      <c r="O117" s="7">
        <v>0</v>
      </c>
      <c r="P117" s="7">
        <v>0</v>
      </c>
      <c r="Q117" s="7">
        <v>0</v>
      </c>
      <c r="R117" s="144" t="s">
        <v>99</v>
      </c>
      <c r="S117" s="144" t="s">
        <v>99</v>
      </c>
      <c r="T117" s="7">
        <v>6566</v>
      </c>
      <c r="U117" s="7">
        <v>2673</v>
      </c>
      <c r="V117" s="7" t="s">
        <v>285</v>
      </c>
      <c r="W117" s="7" t="s">
        <v>285</v>
      </c>
      <c r="X117" s="7">
        <v>11016</v>
      </c>
      <c r="Y117" s="7" t="s">
        <v>285</v>
      </c>
      <c r="Z117" s="7" t="s">
        <v>285</v>
      </c>
      <c r="AA117" s="7" t="s">
        <v>285</v>
      </c>
      <c r="AB117" s="7" t="s">
        <v>285</v>
      </c>
      <c r="AC117" s="7" t="s">
        <v>285</v>
      </c>
      <c r="AD117" s="7">
        <v>0</v>
      </c>
      <c r="AE117" s="7" t="s">
        <v>285</v>
      </c>
      <c r="AF117" s="7" t="s">
        <v>285</v>
      </c>
      <c r="AG117" s="7" t="s">
        <v>285</v>
      </c>
      <c r="AH117" s="7" t="s">
        <v>285</v>
      </c>
      <c r="AI117" s="7" t="s">
        <v>285</v>
      </c>
      <c r="AJ117" s="7" t="s">
        <v>285</v>
      </c>
      <c r="AK117" s="7" t="s">
        <v>285</v>
      </c>
      <c r="AL117" s="7" t="s">
        <v>285</v>
      </c>
      <c r="AM117" s="7">
        <v>12634</v>
      </c>
      <c r="AN117" s="7">
        <v>12278</v>
      </c>
      <c r="AO117" s="7">
        <v>326</v>
      </c>
      <c r="AP117" s="7">
        <v>29</v>
      </c>
      <c r="AQ117" s="7">
        <v>12716</v>
      </c>
      <c r="AR117" s="7">
        <v>1388</v>
      </c>
      <c r="AS117" s="7">
        <v>1557</v>
      </c>
      <c r="AT117" s="7" t="s">
        <v>285</v>
      </c>
    </row>
    <row r="118" spans="1:46">
      <c r="A118" s="27">
        <v>41274</v>
      </c>
      <c r="B118" s="7">
        <v>26</v>
      </c>
      <c r="C118" s="7" t="s">
        <v>2039</v>
      </c>
      <c r="D118" s="7">
        <v>14</v>
      </c>
      <c r="E118" s="7">
        <v>260</v>
      </c>
      <c r="F118" s="7">
        <v>218</v>
      </c>
      <c r="G118" s="7">
        <v>22</v>
      </c>
      <c r="H118" s="7">
        <v>10</v>
      </c>
      <c r="I118" s="7">
        <v>10</v>
      </c>
      <c r="J118" s="7">
        <v>0</v>
      </c>
      <c r="K118" s="7">
        <v>0</v>
      </c>
      <c r="L118" s="144" t="s">
        <v>99</v>
      </c>
      <c r="M118" s="144" t="s">
        <v>99</v>
      </c>
      <c r="N118" s="7">
        <v>0</v>
      </c>
      <c r="O118" s="7">
        <v>0</v>
      </c>
      <c r="P118" s="7">
        <v>3</v>
      </c>
      <c r="Q118" s="7">
        <v>0</v>
      </c>
      <c r="R118" s="144" t="s">
        <v>99</v>
      </c>
      <c r="S118" s="144" t="s">
        <v>99</v>
      </c>
      <c r="T118" s="7">
        <v>3127</v>
      </c>
      <c r="U118" s="7">
        <v>1509</v>
      </c>
      <c r="V118" s="7">
        <v>1509</v>
      </c>
      <c r="W118" s="7">
        <v>0</v>
      </c>
      <c r="X118" s="7">
        <v>3021</v>
      </c>
      <c r="Y118" s="7">
        <v>2027</v>
      </c>
      <c r="Z118" s="7">
        <v>21</v>
      </c>
      <c r="AA118" s="7">
        <v>60</v>
      </c>
      <c r="AB118" s="7">
        <v>912</v>
      </c>
      <c r="AC118" s="7">
        <v>1</v>
      </c>
      <c r="AD118" s="7">
        <v>0</v>
      </c>
      <c r="AE118" s="7">
        <v>6071</v>
      </c>
      <c r="AF118" s="7">
        <v>5716</v>
      </c>
      <c r="AG118" s="7">
        <v>291</v>
      </c>
      <c r="AH118" s="7">
        <v>63</v>
      </c>
      <c r="AI118" s="7">
        <v>2759</v>
      </c>
      <c r="AJ118" s="7">
        <v>1708</v>
      </c>
      <c r="AK118" s="7">
        <v>918</v>
      </c>
      <c r="AL118" s="7">
        <v>133</v>
      </c>
      <c r="AM118" s="7">
        <v>11405</v>
      </c>
      <c r="AN118" s="7">
        <v>11210</v>
      </c>
      <c r="AO118" s="7">
        <v>188</v>
      </c>
      <c r="AP118" s="7">
        <v>7</v>
      </c>
      <c r="AQ118" s="7">
        <v>8016</v>
      </c>
      <c r="AR118" s="7">
        <v>4640</v>
      </c>
      <c r="AS118" s="7">
        <v>8271</v>
      </c>
      <c r="AT118" s="7">
        <v>249</v>
      </c>
    </row>
    <row r="119" spans="1:46">
      <c r="A119" s="27">
        <v>41274</v>
      </c>
      <c r="B119" s="7">
        <v>27</v>
      </c>
      <c r="C119" s="7" t="s">
        <v>1210</v>
      </c>
      <c r="D119" s="7">
        <v>2</v>
      </c>
      <c r="E119" s="7">
        <v>38</v>
      </c>
      <c r="F119" s="7">
        <v>28</v>
      </c>
      <c r="G119" s="7">
        <v>3</v>
      </c>
      <c r="H119" s="7">
        <v>4</v>
      </c>
      <c r="I119" s="7">
        <v>3</v>
      </c>
      <c r="J119" s="7">
        <v>0</v>
      </c>
      <c r="K119" s="7">
        <v>0</v>
      </c>
      <c r="L119" s="144" t="s">
        <v>99</v>
      </c>
      <c r="M119" s="144" t="s">
        <v>99</v>
      </c>
      <c r="N119" s="7">
        <v>0</v>
      </c>
      <c r="O119" s="7">
        <v>0</v>
      </c>
      <c r="P119" s="7">
        <v>0</v>
      </c>
      <c r="Q119" s="7">
        <v>0</v>
      </c>
      <c r="R119" s="144" t="s">
        <v>99</v>
      </c>
      <c r="S119" s="144" t="s">
        <v>99</v>
      </c>
      <c r="T119" s="7">
        <v>456</v>
      </c>
      <c r="U119" s="7" t="s">
        <v>285</v>
      </c>
      <c r="V119" s="7" t="s">
        <v>285</v>
      </c>
      <c r="W119" s="7">
        <v>0</v>
      </c>
      <c r="X119" s="7" t="s">
        <v>285</v>
      </c>
      <c r="Y119" s="7" t="s">
        <v>285</v>
      </c>
      <c r="Z119" s="7">
        <v>0</v>
      </c>
      <c r="AA119" s="7">
        <v>0</v>
      </c>
      <c r="AB119" s="7">
        <v>0</v>
      </c>
      <c r="AC119" s="7">
        <v>0</v>
      </c>
      <c r="AD119" s="7">
        <v>0</v>
      </c>
      <c r="AE119" s="7">
        <v>0</v>
      </c>
      <c r="AF119" s="7">
        <v>0</v>
      </c>
      <c r="AG119" s="7">
        <v>0</v>
      </c>
      <c r="AH119" s="7">
        <v>0</v>
      </c>
      <c r="AI119" s="7">
        <v>0</v>
      </c>
      <c r="AJ119" s="7">
        <v>0</v>
      </c>
      <c r="AK119" s="7">
        <v>0</v>
      </c>
      <c r="AL119" s="7">
        <v>0</v>
      </c>
      <c r="AM119" s="7" t="s">
        <v>285</v>
      </c>
      <c r="AN119" s="7" t="s">
        <v>285</v>
      </c>
      <c r="AO119" s="7" t="s">
        <v>285</v>
      </c>
      <c r="AP119" s="7">
        <v>0</v>
      </c>
      <c r="AQ119" s="7" t="s">
        <v>285</v>
      </c>
      <c r="AR119" s="7" t="s">
        <v>285</v>
      </c>
      <c r="AS119" s="7" t="s">
        <v>285</v>
      </c>
      <c r="AT119" s="7">
        <v>0</v>
      </c>
    </row>
    <row r="120" spans="1:46">
      <c r="A120" s="27">
        <v>41274</v>
      </c>
      <c r="B120" s="7">
        <v>28</v>
      </c>
      <c r="C120" s="7" t="s">
        <v>2041</v>
      </c>
      <c r="D120" s="7">
        <v>3</v>
      </c>
      <c r="E120" s="7">
        <v>47</v>
      </c>
      <c r="F120" s="7">
        <v>20</v>
      </c>
      <c r="G120" s="7">
        <v>10</v>
      </c>
      <c r="H120" s="7">
        <v>0</v>
      </c>
      <c r="I120" s="7">
        <v>17</v>
      </c>
      <c r="J120" s="7">
        <v>0</v>
      </c>
      <c r="K120" s="7">
        <v>0</v>
      </c>
      <c r="L120" s="144" t="s">
        <v>99</v>
      </c>
      <c r="M120" s="144" t="s">
        <v>99</v>
      </c>
      <c r="N120" s="7">
        <v>0</v>
      </c>
      <c r="O120" s="7">
        <v>0</v>
      </c>
      <c r="P120" s="7">
        <v>0</v>
      </c>
      <c r="Q120" s="7">
        <v>0</v>
      </c>
      <c r="R120" s="144" t="s">
        <v>99</v>
      </c>
      <c r="S120" s="144" t="s">
        <v>99</v>
      </c>
      <c r="T120" s="7">
        <v>564</v>
      </c>
      <c r="U120" s="7">
        <v>141</v>
      </c>
      <c r="V120" s="7">
        <v>141</v>
      </c>
      <c r="W120" s="7">
        <v>0</v>
      </c>
      <c r="X120" s="7">
        <v>190</v>
      </c>
      <c r="Y120" s="7">
        <v>190</v>
      </c>
      <c r="Z120" s="7">
        <v>0</v>
      </c>
      <c r="AA120" s="7">
        <v>0</v>
      </c>
      <c r="AB120" s="7">
        <v>0</v>
      </c>
      <c r="AC120" s="7">
        <v>0</v>
      </c>
      <c r="AD120" s="7">
        <v>0</v>
      </c>
      <c r="AE120" s="7">
        <v>0</v>
      </c>
      <c r="AF120" s="7">
        <v>0</v>
      </c>
      <c r="AG120" s="7">
        <v>0</v>
      </c>
      <c r="AH120" s="7">
        <v>0</v>
      </c>
      <c r="AI120" s="7">
        <v>0</v>
      </c>
      <c r="AJ120" s="7">
        <v>0</v>
      </c>
      <c r="AK120" s="7">
        <v>0</v>
      </c>
      <c r="AL120" s="7">
        <v>0</v>
      </c>
      <c r="AM120" s="7">
        <v>442</v>
      </c>
      <c r="AN120" s="7">
        <v>107</v>
      </c>
      <c r="AO120" s="7">
        <v>254</v>
      </c>
      <c r="AP120" s="7">
        <v>81</v>
      </c>
      <c r="AQ120" s="7">
        <v>361</v>
      </c>
      <c r="AR120" s="7">
        <v>240</v>
      </c>
      <c r="AS120" s="7">
        <v>240</v>
      </c>
      <c r="AT120" s="7">
        <v>0</v>
      </c>
    </row>
    <row r="121" spans="1:46">
      <c r="A121" s="27">
        <v>41274</v>
      </c>
      <c r="B121" s="7">
        <v>29</v>
      </c>
      <c r="C121" s="7" t="s">
        <v>101</v>
      </c>
      <c r="D121" s="7">
        <v>3</v>
      </c>
      <c r="E121" s="7">
        <v>32</v>
      </c>
      <c r="F121" s="7">
        <v>17</v>
      </c>
      <c r="G121" s="7">
        <v>4</v>
      </c>
      <c r="H121" s="7">
        <v>3</v>
      </c>
      <c r="I121" s="7">
        <v>8</v>
      </c>
      <c r="J121" s="7">
        <v>0</v>
      </c>
      <c r="K121" s="7">
        <v>0</v>
      </c>
      <c r="L121" s="144" t="s">
        <v>99</v>
      </c>
      <c r="M121" s="144" t="s">
        <v>99</v>
      </c>
      <c r="N121" s="7">
        <v>0</v>
      </c>
      <c r="O121" s="7">
        <v>0</v>
      </c>
      <c r="P121" s="7">
        <v>0</v>
      </c>
      <c r="Q121" s="7">
        <v>0</v>
      </c>
      <c r="R121" s="144" t="s">
        <v>99</v>
      </c>
      <c r="S121" s="144" t="s">
        <v>99</v>
      </c>
      <c r="T121" s="7">
        <v>384</v>
      </c>
      <c r="U121" s="7">
        <v>103</v>
      </c>
      <c r="V121" s="7">
        <v>103</v>
      </c>
      <c r="W121" s="7">
        <v>0</v>
      </c>
      <c r="X121" s="7">
        <v>133</v>
      </c>
      <c r="Y121" s="7">
        <v>133</v>
      </c>
      <c r="Z121" s="7">
        <v>0</v>
      </c>
      <c r="AA121" s="7">
        <v>0</v>
      </c>
      <c r="AB121" s="7">
        <v>0</v>
      </c>
      <c r="AC121" s="7">
        <v>0</v>
      </c>
      <c r="AD121" s="7">
        <v>0</v>
      </c>
      <c r="AE121" s="7">
        <v>0</v>
      </c>
      <c r="AF121" s="7">
        <v>0</v>
      </c>
      <c r="AG121" s="7">
        <v>0</v>
      </c>
      <c r="AH121" s="7">
        <v>0</v>
      </c>
      <c r="AI121" s="7">
        <v>0</v>
      </c>
      <c r="AJ121" s="7">
        <v>0</v>
      </c>
      <c r="AK121" s="7">
        <v>0</v>
      </c>
      <c r="AL121" s="7">
        <v>0</v>
      </c>
      <c r="AM121" s="7">
        <v>256</v>
      </c>
      <c r="AN121" s="7">
        <v>156</v>
      </c>
      <c r="AO121" s="7">
        <v>100</v>
      </c>
      <c r="AP121" s="7">
        <v>0</v>
      </c>
      <c r="AQ121" s="7">
        <v>256</v>
      </c>
      <c r="AR121" s="7">
        <v>116</v>
      </c>
      <c r="AS121" s="7">
        <v>116</v>
      </c>
      <c r="AT121" s="7">
        <v>0</v>
      </c>
    </row>
    <row r="122" spans="1:46">
      <c r="A122" s="27">
        <v>41274</v>
      </c>
      <c r="B122" s="7">
        <v>30</v>
      </c>
      <c r="C122" s="7" t="s">
        <v>2042</v>
      </c>
      <c r="D122" s="7">
        <v>4</v>
      </c>
      <c r="E122" s="7">
        <v>117</v>
      </c>
      <c r="F122" s="7">
        <v>33</v>
      </c>
      <c r="G122" s="7">
        <v>4</v>
      </c>
      <c r="H122" s="7">
        <v>17</v>
      </c>
      <c r="I122" s="7">
        <v>62</v>
      </c>
      <c r="J122" s="7">
        <v>0</v>
      </c>
      <c r="K122" s="7">
        <v>1</v>
      </c>
      <c r="L122" s="144" t="s">
        <v>99</v>
      </c>
      <c r="M122" s="144" t="s">
        <v>99</v>
      </c>
      <c r="N122" s="7">
        <v>0</v>
      </c>
      <c r="O122" s="7">
        <v>0</v>
      </c>
      <c r="P122" s="7">
        <v>0</v>
      </c>
      <c r="Q122" s="7">
        <v>0</v>
      </c>
      <c r="R122" s="144" t="s">
        <v>99</v>
      </c>
      <c r="S122" s="144" t="s">
        <v>99</v>
      </c>
      <c r="T122" s="7">
        <v>1424</v>
      </c>
      <c r="U122" s="7">
        <v>231</v>
      </c>
      <c r="V122" s="7" t="s">
        <v>285</v>
      </c>
      <c r="W122" s="7" t="s">
        <v>285</v>
      </c>
      <c r="X122" s="7">
        <v>177</v>
      </c>
      <c r="Y122" s="7" t="s">
        <v>285</v>
      </c>
      <c r="Z122" s="7" t="s">
        <v>285</v>
      </c>
      <c r="AA122" s="7" t="s">
        <v>285</v>
      </c>
      <c r="AB122" s="7" t="s">
        <v>285</v>
      </c>
      <c r="AC122" s="7" t="s">
        <v>285</v>
      </c>
      <c r="AD122" s="7">
        <v>0</v>
      </c>
      <c r="AE122" s="7" t="s">
        <v>285</v>
      </c>
      <c r="AF122" s="7" t="s">
        <v>285</v>
      </c>
      <c r="AG122" s="7" t="s">
        <v>285</v>
      </c>
      <c r="AH122" s="7" t="s">
        <v>285</v>
      </c>
      <c r="AI122" s="7" t="s">
        <v>285</v>
      </c>
      <c r="AJ122" s="7" t="s">
        <v>285</v>
      </c>
      <c r="AK122" s="7" t="s">
        <v>285</v>
      </c>
      <c r="AL122" s="7" t="s">
        <v>285</v>
      </c>
      <c r="AM122" s="7">
        <v>615</v>
      </c>
      <c r="AN122" s="7">
        <v>378</v>
      </c>
      <c r="AO122" s="7">
        <v>232</v>
      </c>
      <c r="AP122" s="7">
        <v>5</v>
      </c>
      <c r="AQ122" s="7">
        <v>616</v>
      </c>
      <c r="AR122" s="7">
        <v>416</v>
      </c>
      <c r="AS122" s="7">
        <v>420</v>
      </c>
      <c r="AT122" s="7" t="s">
        <v>285</v>
      </c>
    </row>
    <row r="123" spans="1:46">
      <c r="A123" s="27">
        <v>41274</v>
      </c>
      <c r="B123" s="7">
        <v>31</v>
      </c>
      <c r="C123" s="7" t="s">
        <v>536</v>
      </c>
      <c r="D123" s="7">
        <v>18</v>
      </c>
      <c r="E123" s="7">
        <v>1855</v>
      </c>
      <c r="F123" s="7">
        <v>1482</v>
      </c>
      <c r="G123" s="7">
        <v>73</v>
      </c>
      <c r="H123" s="7">
        <v>173</v>
      </c>
      <c r="I123" s="7">
        <v>57</v>
      </c>
      <c r="J123" s="7">
        <v>56</v>
      </c>
      <c r="K123" s="7">
        <v>14</v>
      </c>
      <c r="L123" s="144" t="s">
        <v>99</v>
      </c>
      <c r="M123" s="144" t="s">
        <v>99</v>
      </c>
      <c r="N123" s="7">
        <v>0</v>
      </c>
      <c r="O123" s="7">
        <v>0</v>
      </c>
      <c r="P123" s="7">
        <v>130</v>
      </c>
      <c r="Q123" s="7">
        <v>6</v>
      </c>
      <c r="R123" s="144" t="s">
        <v>99</v>
      </c>
      <c r="S123" s="144" t="s">
        <v>99</v>
      </c>
      <c r="T123" s="7">
        <v>23926</v>
      </c>
      <c r="U123" s="7">
        <v>10323</v>
      </c>
      <c r="V123" s="7">
        <v>9589</v>
      </c>
      <c r="W123" s="7">
        <v>734</v>
      </c>
      <c r="X123" s="7">
        <v>87845</v>
      </c>
      <c r="Y123" s="7">
        <v>80255</v>
      </c>
      <c r="Z123" s="7">
        <v>413</v>
      </c>
      <c r="AA123" s="7">
        <v>1016</v>
      </c>
      <c r="AB123" s="7">
        <v>3211</v>
      </c>
      <c r="AC123" s="7">
        <v>521</v>
      </c>
      <c r="AD123" s="7">
        <v>2430</v>
      </c>
      <c r="AE123" s="7">
        <v>3746</v>
      </c>
      <c r="AF123" s="7">
        <v>791</v>
      </c>
      <c r="AG123" s="7">
        <v>832</v>
      </c>
      <c r="AH123" s="7">
        <v>2122</v>
      </c>
      <c r="AI123" s="7">
        <v>3536</v>
      </c>
      <c r="AJ123" s="7">
        <v>389</v>
      </c>
      <c r="AK123" s="7">
        <v>901</v>
      </c>
      <c r="AL123" s="7">
        <v>2245</v>
      </c>
      <c r="AM123" s="7">
        <v>118321</v>
      </c>
      <c r="AN123" s="7">
        <v>113163</v>
      </c>
      <c r="AO123" s="7">
        <v>2211</v>
      </c>
      <c r="AP123" s="7">
        <v>2947</v>
      </c>
      <c r="AQ123" s="7">
        <v>115040</v>
      </c>
      <c r="AR123" s="7">
        <v>25967</v>
      </c>
      <c r="AS123" s="7">
        <v>29126</v>
      </c>
      <c r="AT123" s="7">
        <v>2826</v>
      </c>
    </row>
    <row r="124" spans="1:46">
      <c r="A124" s="27">
        <v>41274</v>
      </c>
      <c r="B124" s="7">
        <v>32</v>
      </c>
      <c r="C124" s="7" t="s">
        <v>347</v>
      </c>
      <c r="D124" s="7">
        <v>1</v>
      </c>
      <c r="E124" s="7">
        <v>28</v>
      </c>
      <c r="F124" s="7">
        <v>23</v>
      </c>
      <c r="G124" s="7">
        <v>3</v>
      </c>
      <c r="H124" s="7">
        <v>1</v>
      </c>
      <c r="I124" s="7">
        <v>1</v>
      </c>
      <c r="J124" s="7">
        <v>0</v>
      </c>
      <c r="K124" s="7">
        <v>0</v>
      </c>
      <c r="L124" s="144" t="s">
        <v>99</v>
      </c>
      <c r="M124" s="144" t="s">
        <v>99</v>
      </c>
      <c r="N124" s="7">
        <v>0</v>
      </c>
      <c r="O124" s="7">
        <v>0</v>
      </c>
      <c r="P124" s="7">
        <v>0</v>
      </c>
      <c r="Q124" s="7">
        <v>0</v>
      </c>
      <c r="R124" s="144" t="s">
        <v>99</v>
      </c>
      <c r="S124" s="144" t="s">
        <v>99</v>
      </c>
      <c r="T124" s="7">
        <v>336</v>
      </c>
      <c r="U124" s="7" t="s">
        <v>285</v>
      </c>
      <c r="V124" s="7" t="s">
        <v>285</v>
      </c>
      <c r="W124" s="7">
        <v>0</v>
      </c>
      <c r="X124" s="7" t="s">
        <v>285</v>
      </c>
      <c r="Y124" s="7" t="s">
        <v>285</v>
      </c>
      <c r="Z124" s="7">
        <v>0</v>
      </c>
      <c r="AA124" s="7">
        <v>0</v>
      </c>
      <c r="AB124" s="7">
        <v>0</v>
      </c>
      <c r="AC124" s="7">
        <v>0</v>
      </c>
      <c r="AD124" s="7">
        <v>0</v>
      </c>
      <c r="AE124" s="7">
        <v>0</v>
      </c>
      <c r="AF124" s="7">
        <v>0</v>
      </c>
      <c r="AG124" s="7">
        <v>0</v>
      </c>
      <c r="AH124" s="7">
        <v>0</v>
      </c>
      <c r="AI124" s="7">
        <v>0</v>
      </c>
      <c r="AJ124" s="7">
        <v>0</v>
      </c>
      <c r="AK124" s="7">
        <v>0</v>
      </c>
      <c r="AL124" s="7">
        <v>0</v>
      </c>
      <c r="AM124" s="7" t="s">
        <v>285</v>
      </c>
      <c r="AN124" s="7" t="s">
        <v>285</v>
      </c>
      <c r="AO124" s="7">
        <v>0</v>
      </c>
      <c r="AP124" s="7">
        <v>0</v>
      </c>
      <c r="AQ124" s="7" t="s">
        <v>285</v>
      </c>
      <c r="AR124" s="7" t="s">
        <v>285</v>
      </c>
      <c r="AS124" s="7" t="s">
        <v>285</v>
      </c>
      <c r="AT124" s="7">
        <v>0</v>
      </c>
    </row>
    <row r="125" spans="1:46">
      <c r="A125" s="27">
        <v>41639</v>
      </c>
      <c r="B125" s="7">
        <v>0</v>
      </c>
      <c r="C125" s="7" t="s">
        <v>1151</v>
      </c>
      <c r="D125" s="7">
        <v>120</v>
      </c>
      <c r="E125" s="7">
        <v>7196</v>
      </c>
      <c r="F125" s="7">
        <v>5084</v>
      </c>
      <c r="G125" s="7">
        <v>607</v>
      </c>
      <c r="H125" s="7">
        <v>539</v>
      </c>
      <c r="I125" s="7">
        <v>705</v>
      </c>
      <c r="J125" s="7">
        <v>166</v>
      </c>
      <c r="K125" s="7">
        <v>93</v>
      </c>
      <c r="L125" s="144" t="s">
        <v>99</v>
      </c>
      <c r="M125" s="144" t="s">
        <v>99</v>
      </c>
      <c r="N125" s="7">
        <v>2</v>
      </c>
      <c r="O125" s="7">
        <v>0</v>
      </c>
      <c r="P125" s="7">
        <v>31</v>
      </c>
      <c r="Q125" s="7">
        <v>0</v>
      </c>
      <c r="R125" s="144" t="s">
        <v>99</v>
      </c>
      <c r="S125" s="144" t="s">
        <v>99</v>
      </c>
      <c r="T125" s="7">
        <v>85886</v>
      </c>
      <c r="U125" s="7">
        <v>38874</v>
      </c>
      <c r="V125" s="7">
        <v>37150</v>
      </c>
      <c r="W125" s="7">
        <v>1724</v>
      </c>
      <c r="X125" s="7">
        <v>209976</v>
      </c>
      <c r="Y125" s="7">
        <v>180473</v>
      </c>
      <c r="Z125" s="7">
        <v>3337</v>
      </c>
      <c r="AA125" s="7">
        <v>6434</v>
      </c>
      <c r="AB125" s="7">
        <v>10575</v>
      </c>
      <c r="AC125" s="7">
        <v>4930</v>
      </c>
      <c r="AD125" s="7">
        <v>4227</v>
      </c>
      <c r="AE125" s="7">
        <v>28999</v>
      </c>
      <c r="AF125" s="7">
        <v>10566</v>
      </c>
      <c r="AG125" s="7">
        <v>11522</v>
      </c>
      <c r="AH125" s="7">
        <v>6911</v>
      </c>
      <c r="AI125" s="7">
        <v>29356</v>
      </c>
      <c r="AJ125" s="7">
        <v>10548</v>
      </c>
      <c r="AK125" s="7">
        <v>11831</v>
      </c>
      <c r="AL125" s="7">
        <v>6977</v>
      </c>
      <c r="AM125" s="7">
        <v>316889</v>
      </c>
      <c r="AN125" s="7">
        <v>301537</v>
      </c>
      <c r="AO125" s="7">
        <v>9916</v>
      </c>
      <c r="AP125" s="7">
        <v>5436</v>
      </c>
      <c r="AQ125" s="7">
        <v>311741</v>
      </c>
      <c r="AR125" s="7">
        <v>93506</v>
      </c>
      <c r="AS125" s="7">
        <v>103457</v>
      </c>
      <c r="AT125" s="7">
        <v>10243</v>
      </c>
    </row>
    <row r="126" spans="1:46">
      <c r="A126" s="27">
        <v>41639</v>
      </c>
      <c r="B126" s="7">
        <v>9</v>
      </c>
      <c r="C126" s="7" t="s">
        <v>2020</v>
      </c>
      <c r="D126" s="7">
        <v>6</v>
      </c>
      <c r="E126" s="7">
        <v>668</v>
      </c>
      <c r="F126" s="7">
        <v>325</v>
      </c>
      <c r="G126" s="7">
        <v>86</v>
      </c>
      <c r="H126" s="7">
        <v>70</v>
      </c>
      <c r="I126" s="7">
        <v>186</v>
      </c>
      <c r="J126" s="7">
        <v>0</v>
      </c>
      <c r="K126" s="7">
        <v>0</v>
      </c>
      <c r="L126" s="144" t="s">
        <v>99</v>
      </c>
      <c r="M126" s="144" t="s">
        <v>99</v>
      </c>
      <c r="N126" s="7">
        <v>1</v>
      </c>
      <c r="O126" s="7">
        <v>0</v>
      </c>
      <c r="P126" s="7">
        <v>0</v>
      </c>
      <c r="Q126" s="7">
        <v>0</v>
      </c>
      <c r="R126" s="144" t="s">
        <v>99</v>
      </c>
      <c r="S126" s="144" t="s">
        <v>99</v>
      </c>
      <c r="T126" s="7">
        <v>8015</v>
      </c>
      <c r="U126" s="7">
        <v>2754</v>
      </c>
      <c r="V126" s="7" t="s">
        <v>285</v>
      </c>
      <c r="W126" s="7" t="s">
        <v>285</v>
      </c>
      <c r="X126" s="7">
        <v>7910</v>
      </c>
      <c r="Y126" s="7" t="s">
        <v>285</v>
      </c>
      <c r="Z126" s="7" t="s">
        <v>285</v>
      </c>
      <c r="AA126" s="7" t="s">
        <v>285</v>
      </c>
      <c r="AB126" s="7" t="s">
        <v>285</v>
      </c>
      <c r="AC126" s="7" t="s">
        <v>285</v>
      </c>
      <c r="AD126" s="7">
        <v>0</v>
      </c>
      <c r="AE126" s="7" t="s">
        <v>285</v>
      </c>
      <c r="AF126" s="7" t="s">
        <v>285</v>
      </c>
      <c r="AG126" s="7" t="s">
        <v>285</v>
      </c>
      <c r="AH126" s="7" t="s">
        <v>285</v>
      </c>
      <c r="AI126" s="7" t="s">
        <v>285</v>
      </c>
      <c r="AJ126" s="7" t="s">
        <v>285</v>
      </c>
      <c r="AK126" s="7" t="s">
        <v>285</v>
      </c>
      <c r="AL126" s="7" t="s">
        <v>285</v>
      </c>
      <c r="AM126" s="7">
        <v>19505</v>
      </c>
      <c r="AN126" s="7">
        <v>19487</v>
      </c>
      <c r="AO126" s="7">
        <v>13</v>
      </c>
      <c r="AP126" s="7">
        <v>5</v>
      </c>
      <c r="AQ126" s="7">
        <v>19503</v>
      </c>
      <c r="AR126" s="7">
        <v>10648</v>
      </c>
      <c r="AS126" s="7">
        <v>11061</v>
      </c>
      <c r="AT126" s="7" t="s">
        <v>285</v>
      </c>
    </row>
    <row r="127" spans="1:46">
      <c r="A127" s="27">
        <v>41639</v>
      </c>
      <c r="B127" s="7">
        <v>10</v>
      </c>
      <c r="C127" s="7" t="s">
        <v>1424</v>
      </c>
      <c r="D127" s="7">
        <v>3</v>
      </c>
      <c r="E127" s="7">
        <v>266</v>
      </c>
      <c r="F127" s="7">
        <v>162</v>
      </c>
      <c r="G127" s="7">
        <v>25</v>
      </c>
      <c r="H127" s="7">
        <v>58</v>
      </c>
      <c r="I127" s="7">
        <v>12</v>
      </c>
      <c r="J127" s="7">
        <v>9</v>
      </c>
      <c r="K127" s="7">
        <v>0</v>
      </c>
      <c r="L127" s="144" t="s">
        <v>99</v>
      </c>
      <c r="M127" s="144" t="s">
        <v>99</v>
      </c>
      <c r="N127" s="7">
        <v>0</v>
      </c>
      <c r="O127" s="7">
        <v>0</v>
      </c>
      <c r="P127" s="7">
        <v>0</v>
      </c>
      <c r="Q127" s="7">
        <v>0</v>
      </c>
      <c r="R127" s="144" t="s">
        <v>99</v>
      </c>
      <c r="S127" s="144" t="s">
        <v>99</v>
      </c>
      <c r="T127" s="7">
        <v>3192</v>
      </c>
      <c r="U127" s="7">
        <v>1400</v>
      </c>
      <c r="V127" s="7" t="s">
        <v>285</v>
      </c>
      <c r="W127" s="7" t="s">
        <v>285</v>
      </c>
      <c r="X127" s="7">
        <v>16187</v>
      </c>
      <c r="Y127" s="7" t="s">
        <v>285</v>
      </c>
      <c r="Z127" s="7" t="s">
        <v>285</v>
      </c>
      <c r="AA127" s="7" t="s">
        <v>285</v>
      </c>
      <c r="AB127" s="7">
        <v>0</v>
      </c>
      <c r="AC127" s="7" t="s">
        <v>285</v>
      </c>
      <c r="AD127" s="7">
        <v>0</v>
      </c>
      <c r="AE127" s="7" t="s">
        <v>285</v>
      </c>
      <c r="AF127" s="7" t="s">
        <v>285</v>
      </c>
      <c r="AG127" s="7">
        <v>0</v>
      </c>
      <c r="AH127" s="7" t="s">
        <v>285</v>
      </c>
      <c r="AI127" s="7" t="s">
        <v>285</v>
      </c>
      <c r="AJ127" s="7" t="s">
        <v>285</v>
      </c>
      <c r="AK127" s="7">
        <v>0</v>
      </c>
      <c r="AL127" s="7" t="s">
        <v>285</v>
      </c>
      <c r="AM127" s="7">
        <v>28558</v>
      </c>
      <c r="AN127" s="7">
        <v>28558</v>
      </c>
      <c r="AO127" s="7">
        <v>0</v>
      </c>
      <c r="AP127" s="7">
        <v>0</v>
      </c>
      <c r="AQ127" s="7">
        <v>28745</v>
      </c>
      <c r="AR127" s="7">
        <v>11294</v>
      </c>
      <c r="AS127" s="7">
        <v>11822</v>
      </c>
      <c r="AT127" s="7" t="s">
        <v>285</v>
      </c>
    </row>
    <row r="128" spans="1:46">
      <c r="A128" s="27">
        <v>41639</v>
      </c>
      <c r="B128" s="7">
        <v>11</v>
      </c>
      <c r="C128" s="7" t="s">
        <v>306</v>
      </c>
      <c r="D128" s="7">
        <v>1</v>
      </c>
      <c r="E128" s="7">
        <v>4</v>
      </c>
      <c r="F128" s="7">
        <v>1</v>
      </c>
      <c r="G128" s="7">
        <v>1</v>
      </c>
      <c r="H128" s="7">
        <v>0</v>
      </c>
      <c r="I128" s="7">
        <v>1</v>
      </c>
      <c r="J128" s="7">
        <v>0</v>
      </c>
      <c r="K128" s="7">
        <v>0</v>
      </c>
      <c r="L128" s="144" t="s">
        <v>99</v>
      </c>
      <c r="M128" s="144" t="s">
        <v>99</v>
      </c>
      <c r="N128" s="7">
        <v>1</v>
      </c>
      <c r="O128" s="7">
        <v>0</v>
      </c>
      <c r="P128" s="7">
        <v>1</v>
      </c>
      <c r="Q128" s="7">
        <v>0</v>
      </c>
      <c r="R128" s="144" t="s">
        <v>99</v>
      </c>
      <c r="S128" s="144" t="s">
        <v>99</v>
      </c>
      <c r="T128" s="7">
        <v>36</v>
      </c>
      <c r="U128" s="7" t="s">
        <v>285</v>
      </c>
      <c r="V128" s="7" t="s">
        <v>285</v>
      </c>
      <c r="W128" s="7">
        <v>0</v>
      </c>
      <c r="X128" s="7" t="s">
        <v>285</v>
      </c>
      <c r="Y128" s="7" t="s">
        <v>285</v>
      </c>
      <c r="Z128" s="7">
        <v>0</v>
      </c>
      <c r="AA128" s="7">
        <v>0</v>
      </c>
      <c r="AB128" s="7">
        <v>0</v>
      </c>
      <c r="AC128" s="7">
        <v>0</v>
      </c>
      <c r="AD128" s="7">
        <v>0</v>
      </c>
      <c r="AE128" s="7">
        <v>0</v>
      </c>
      <c r="AF128" s="7">
        <v>0</v>
      </c>
      <c r="AG128" s="7">
        <v>0</v>
      </c>
      <c r="AH128" s="7">
        <v>0</v>
      </c>
      <c r="AI128" s="7">
        <v>0</v>
      </c>
      <c r="AJ128" s="7">
        <v>0</v>
      </c>
      <c r="AK128" s="7">
        <v>0</v>
      </c>
      <c r="AL128" s="7">
        <v>0</v>
      </c>
      <c r="AM128" s="7" t="s">
        <v>285</v>
      </c>
      <c r="AN128" s="7" t="s">
        <v>285</v>
      </c>
      <c r="AO128" s="7">
        <v>0</v>
      </c>
      <c r="AP128" s="7" t="s">
        <v>285</v>
      </c>
      <c r="AQ128" s="7" t="s">
        <v>285</v>
      </c>
      <c r="AR128" s="7" t="s">
        <v>285</v>
      </c>
      <c r="AS128" s="7" t="s">
        <v>285</v>
      </c>
      <c r="AT128" s="7">
        <v>0</v>
      </c>
    </row>
    <row r="129" spans="1:46">
      <c r="A129" s="27">
        <v>41639</v>
      </c>
      <c r="B129" s="7">
        <v>12</v>
      </c>
      <c r="C129" s="7" t="s">
        <v>733</v>
      </c>
      <c r="D129" s="7">
        <v>1</v>
      </c>
      <c r="E129" s="7">
        <v>15</v>
      </c>
      <c r="F129" s="7">
        <v>6</v>
      </c>
      <c r="G129" s="7">
        <v>2</v>
      </c>
      <c r="H129" s="7">
        <v>5</v>
      </c>
      <c r="I129" s="7">
        <v>2</v>
      </c>
      <c r="J129" s="7">
        <v>0</v>
      </c>
      <c r="K129" s="7">
        <v>0</v>
      </c>
      <c r="L129" s="144" t="s">
        <v>99</v>
      </c>
      <c r="M129" s="144" t="s">
        <v>99</v>
      </c>
      <c r="N129" s="7">
        <v>0</v>
      </c>
      <c r="O129" s="7">
        <v>0</v>
      </c>
      <c r="P129" s="7">
        <v>0</v>
      </c>
      <c r="Q129" s="7">
        <v>0</v>
      </c>
      <c r="R129" s="144" t="s">
        <v>99</v>
      </c>
      <c r="S129" s="144" t="s">
        <v>99</v>
      </c>
      <c r="T129" s="7">
        <v>180</v>
      </c>
      <c r="U129" s="7" t="s">
        <v>285</v>
      </c>
      <c r="V129" s="7" t="s">
        <v>285</v>
      </c>
      <c r="W129" s="7">
        <v>0</v>
      </c>
      <c r="X129" s="7" t="s">
        <v>285</v>
      </c>
      <c r="Y129" s="7" t="s">
        <v>285</v>
      </c>
      <c r="Z129" s="7">
        <v>0</v>
      </c>
      <c r="AA129" s="7">
        <v>0</v>
      </c>
      <c r="AB129" s="7">
        <v>0</v>
      </c>
      <c r="AC129" s="7">
        <v>0</v>
      </c>
      <c r="AD129" s="7">
        <v>0</v>
      </c>
      <c r="AE129" s="7">
        <v>0</v>
      </c>
      <c r="AF129" s="7">
        <v>0</v>
      </c>
      <c r="AG129" s="7">
        <v>0</v>
      </c>
      <c r="AH129" s="7">
        <v>0</v>
      </c>
      <c r="AI129" s="7">
        <v>0</v>
      </c>
      <c r="AJ129" s="7">
        <v>0</v>
      </c>
      <c r="AK129" s="7">
        <v>0</v>
      </c>
      <c r="AL129" s="7">
        <v>0</v>
      </c>
      <c r="AM129" s="7" t="s">
        <v>285</v>
      </c>
      <c r="AN129" s="7" t="s">
        <v>285</v>
      </c>
      <c r="AO129" s="7" t="s">
        <v>285</v>
      </c>
      <c r="AP129" s="7">
        <v>0</v>
      </c>
      <c r="AQ129" s="7" t="s">
        <v>285</v>
      </c>
      <c r="AR129" s="7" t="s">
        <v>285</v>
      </c>
      <c r="AS129" s="7" t="s">
        <v>285</v>
      </c>
      <c r="AT129" s="7">
        <v>0</v>
      </c>
    </row>
    <row r="130" spans="1:46">
      <c r="A130" s="27">
        <v>41639</v>
      </c>
      <c r="B130" s="7">
        <v>13</v>
      </c>
      <c r="C130" s="7" t="s">
        <v>2022</v>
      </c>
      <c r="D130" s="7">
        <v>1</v>
      </c>
      <c r="E130" s="7">
        <v>6</v>
      </c>
      <c r="F130" s="7">
        <v>4</v>
      </c>
      <c r="G130" s="7">
        <v>1</v>
      </c>
      <c r="H130" s="7">
        <v>0</v>
      </c>
      <c r="I130" s="7">
        <v>1</v>
      </c>
      <c r="J130" s="7">
        <v>0</v>
      </c>
      <c r="K130" s="7">
        <v>0</v>
      </c>
      <c r="L130" s="144" t="s">
        <v>99</v>
      </c>
      <c r="M130" s="144" t="s">
        <v>99</v>
      </c>
      <c r="N130" s="7">
        <v>0</v>
      </c>
      <c r="O130" s="7">
        <v>0</v>
      </c>
      <c r="P130" s="7">
        <v>0</v>
      </c>
      <c r="Q130" s="7">
        <v>0</v>
      </c>
      <c r="R130" s="144" t="s">
        <v>99</v>
      </c>
      <c r="S130" s="144" t="s">
        <v>99</v>
      </c>
      <c r="T130" s="7">
        <v>72</v>
      </c>
      <c r="U130" s="7" t="s">
        <v>285</v>
      </c>
      <c r="V130" s="7" t="s">
        <v>285</v>
      </c>
      <c r="W130" s="7">
        <v>0</v>
      </c>
      <c r="X130" s="7" t="s">
        <v>285</v>
      </c>
      <c r="Y130" s="7" t="s">
        <v>285</v>
      </c>
      <c r="Z130" s="7">
        <v>0</v>
      </c>
      <c r="AA130" s="7">
        <v>0</v>
      </c>
      <c r="AB130" s="7">
        <v>0</v>
      </c>
      <c r="AC130" s="7">
        <v>0</v>
      </c>
      <c r="AD130" s="7">
        <v>0</v>
      </c>
      <c r="AE130" s="7">
        <v>0</v>
      </c>
      <c r="AF130" s="7">
        <v>0</v>
      </c>
      <c r="AG130" s="7">
        <v>0</v>
      </c>
      <c r="AH130" s="7">
        <v>0</v>
      </c>
      <c r="AI130" s="7">
        <v>0</v>
      </c>
      <c r="AJ130" s="7">
        <v>0</v>
      </c>
      <c r="AK130" s="7">
        <v>0</v>
      </c>
      <c r="AL130" s="7">
        <v>0</v>
      </c>
      <c r="AM130" s="7" t="s">
        <v>285</v>
      </c>
      <c r="AN130" s="7" t="s">
        <v>285</v>
      </c>
      <c r="AO130" s="7">
        <v>0</v>
      </c>
      <c r="AP130" s="7">
        <v>0</v>
      </c>
      <c r="AQ130" s="7" t="s">
        <v>285</v>
      </c>
      <c r="AR130" s="7" t="s">
        <v>285</v>
      </c>
      <c r="AS130" s="7" t="s">
        <v>285</v>
      </c>
      <c r="AT130" s="7">
        <v>0</v>
      </c>
    </row>
    <row r="131" spans="1:46">
      <c r="A131" s="27">
        <v>41639</v>
      </c>
      <c r="B131" s="7">
        <v>14</v>
      </c>
      <c r="C131" s="7" t="s">
        <v>1995</v>
      </c>
      <c r="D131" s="7">
        <v>11</v>
      </c>
      <c r="E131" s="7">
        <v>416</v>
      </c>
      <c r="F131" s="7">
        <v>252</v>
      </c>
      <c r="G131" s="7">
        <v>30</v>
      </c>
      <c r="H131" s="7">
        <v>50</v>
      </c>
      <c r="I131" s="7">
        <v>79</v>
      </c>
      <c r="J131" s="7">
        <v>3</v>
      </c>
      <c r="K131" s="7">
        <v>2</v>
      </c>
      <c r="L131" s="144" t="s">
        <v>99</v>
      </c>
      <c r="M131" s="144" t="s">
        <v>99</v>
      </c>
      <c r="N131" s="7">
        <v>0</v>
      </c>
      <c r="O131" s="7">
        <v>0</v>
      </c>
      <c r="P131" s="7">
        <v>0</v>
      </c>
      <c r="Q131" s="7">
        <v>0</v>
      </c>
      <c r="R131" s="144" t="s">
        <v>99</v>
      </c>
      <c r="S131" s="144" t="s">
        <v>99</v>
      </c>
      <c r="T131" s="7">
        <v>4946</v>
      </c>
      <c r="U131" s="7">
        <v>1728</v>
      </c>
      <c r="V131" s="7">
        <v>1616</v>
      </c>
      <c r="W131" s="7">
        <v>113</v>
      </c>
      <c r="X131" s="7">
        <v>8690</v>
      </c>
      <c r="Y131" s="7">
        <v>8011</v>
      </c>
      <c r="Z131" s="7">
        <v>99</v>
      </c>
      <c r="AA131" s="7">
        <v>141</v>
      </c>
      <c r="AB131" s="7">
        <v>15</v>
      </c>
      <c r="AC131" s="7">
        <v>424</v>
      </c>
      <c r="AD131" s="7">
        <v>1</v>
      </c>
      <c r="AE131" s="7">
        <v>212</v>
      </c>
      <c r="AF131" s="7">
        <v>89</v>
      </c>
      <c r="AG131" s="7">
        <v>9</v>
      </c>
      <c r="AH131" s="7">
        <v>114</v>
      </c>
      <c r="AI131" s="7">
        <v>246</v>
      </c>
      <c r="AJ131" s="7">
        <v>94</v>
      </c>
      <c r="AK131" s="7">
        <v>9</v>
      </c>
      <c r="AL131" s="7">
        <v>143</v>
      </c>
      <c r="AM131" s="7">
        <v>15792</v>
      </c>
      <c r="AN131" s="7">
        <v>15297</v>
      </c>
      <c r="AO131" s="7">
        <v>432</v>
      </c>
      <c r="AP131" s="7">
        <v>63</v>
      </c>
      <c r="AQ131" s="7">
        <v>15733</v>
      </c>
      <c r="AR131" s="7">
        <v>6465</v>
      </c>
      <c r="AS131" s="7">
        <v>6778</v>
      </c>
      <c r="AT131" s="7">
        <v>318</v>
      </c>
    </row>
    <row r="132" spans="1:46">
      <c r="A132" s="27">
        <v>41639</v>
      </c>
      <c r="B132" s="7">
        <v>15</v>
      </c>
      <c r="C132" s="7" t="s">
        <v>2023</v>
      </c>
      <c r="D132" s="7">
        <v>2</v>
      </c>
      <c r="E132" s="7">
        <v>78</v>
      </c>
      <c r="F132" s="7">
        <v>61</v>
      </c>
      <c r="G132" s="7">
        <v>8</v>
      </c>
      <c r="H132" s="7">
        <v>4</v>
      </c>
      <c r="I132" s="7">
        <v>5</v>
      </c>
      <c r="J132" s="7">
        <v>0</v>
      </c>
      <c r="K132" s="7">
        <v>0</v>
      </c>
      <c r="L132" s="144" t="s">
        <v>99</v>
      </c>
      <c r="M132" s="144" t="s">
        <v>99</v>
      </c>
      <c r="N132" s="7">
        <v>0</v>
      </c>
      <c r="O132" s="7">
        <v>0</v>
      </c>
      <c r="P132" s="7">
        <v>0</v>
      </c>
      <c r="Q132" s="7">
        <v>0</v>
      </c>
      <c r="R132" s="144" t="s">
        <v>99</v>
      </c>
      <c r="S132" s="144" t="s">
        <v>99</v>
      </c>
      <c r="T132" s="7">
        <v>913</v>
      </c>
      <c r="U132" s="7" t="s">
        <v>285</v>
      </c>
      <c r="V132" s="7" t="s">
        <v>285</v>
      </c>
      <c r="W132" s="7">
        <v>0</v>
      </c>
      <c r="X132" s="7" t="s">
        <v>285</v>
      </c>
      <c r="Y132" s="7" t="s">
        <v>285</v>
      </c>
      <c r="Z132" s="7">
        <v>0</v>
      </c>
      <c r="AA132" s="7" t="s">
        <v>285</v>
      </c>
      <c r="AB132" s="7" t="s">
        <v>285</v>
      </c>
      <c r="AC132" s="7">
        <v>0</v>
      </c>
      <c r="AD132" s="7">
        <v>0</v>
      </c>
      <c r="AE132" s="7" t="s">
        <v>285</v>
      </c>
      <c r="AF132" s="7" t="s">
        <v>285</v>
      </c>
      <c r="AG132" s="7">
        <v>0</v>
      </c>
      <c r="AH132" s="7" t="s">
        <v>285</v>
      </c>
      <c r="AI132" s="7" t="s">
        <v>285</v>
      </c>
      <c r="AJ132" s="7" t="s">
        <v>285</v>
      </c>
      <c r="AK132" s="7">
        <v>0</v>
      </c>
      <c r="AL132" s="7" t="s">
        <v>285</v>
      </c>
      <c r="AM132" s="7" t="s">
        <v>285</v>
      </c>
      <c r="AN132" s="7" t="s">
        <v>285</v>
      </c>
      <c r="AO132" s="7" t="s">
        <v>285</v>
      </c>
      <c r="AP132" s="7">
        <v>0</v>
      </c>
      <c r="AQ132" s="7" t="s">
        <v>285</v>
      </c>
      <c r="AR132" s="7" t="s">
        <v>285</v>
      </c>
      <c r="AS132" s="7" t="s">
        <v>285</v>
      </c>
      <c r="AT132" s="7" t="s">
        <v>285</v>
      </c>
    </row>
    <row r="133" spans="1:46">
      <c r="A133" s="27">
        <v>41639</v>
      </c>
      <c r="B133" s="7">
        <v>16</v>
      </c>
      <c r="C133" s="7" t="s">
        <v>720</v>
      </c>
      <c r="D133" s="7">
        <v>7</v>
      </c>
      <c r="E133" s="7">
        <v>642</v>
      </c>
      <c r="F133" s="7">
        <v>510</v>
      </c>
      <c r="G133" s="7">
        <v>65</v>
      </c>
      <c r="H133" s="7">
        <v>22</v>
      </c>
      <c r="I133" s="7">
        <v>14</v>
      </c>
      <c r="J133" s="7">
        <v>24</v>
      </c>
      <c r="K133" s="7">
        <v>7</v>
      </c>
      <c r="L133" s="144" t="s">
        <v>99</v>
      </c>
      <c r="M133" s="144" t="s">
        <v>99</v>
      </c>
      <c r="N133" s="7">
        <v>0</v>
      </c>
      <c r="O133" s="7">
        <v>0</v>
      </c>
      <c r="P133" s="7">
        <v>0</v>
      </c>
      <c r="Q133" s="7">
        <v>0</v>
      </c>
      <c r="R133" s="144" t="s">
        <v>99</v>
      </c>
      <c r="S133" s="144" t="s">
        <v>99</v>
      </c>
      <c r="T133" s="7">
        <v>7759</v>
      </c>
      <c r="U133" s="7">
        <v>4495</v>
      </c>
      <c r="V133" s="7">
        <v>4445</v>
      </c>
      <c r="W133" s="7">
        <v>50</v>
      </c>
      <c r="X133" s="7">
        <v>8265</v>
      </c>
      <c r="Y133" s="7">
        <v>7602</v>
      </c>
      <c r="Z133" s="7">
        <v>237</v>
      </c>
      <c r="AA133" s="7">
        <v>389</v>
      </c>
      <c r="AB133" s="7">
        <v>8</v>
      </c>
      <c r="AC133" s="7">
        <v>0</v>
      </c>
      <c r="AD133" s="7">
        <v>29</v>
      </c>
      <c r="AE133" s="7">
        <v>956</v>
      </c>
      <c r="AF133" s="7">
        <v>249</v>
      </c>
      <c r="AG133" s="7">
        <v>204</v>
      </c>
      <c r="AH133" s="7">
        <v>503</v>
      </c>
      <c r="AI133" s="7">
        <v>786</v>
      </c>
      <c r="AJ133" s="7">
        <v>261</v>
      </c>
      <c r="AK133" s="7">
        <v>119</v>
      </c>
      <c r="AL133" s="7">
        <v>406</v>
      </c>
      <c r="AM133" s="7">
        <v>12381</v>
      </c>
      <c r="AN133" s="7">
        <v>12327</v>
      </c>
      <c r="AO133" s="7">
        <v>0</v>
      </c>
      <c r="AP133" s="7">
        <v>55</v>
      </c>
      <c r="AQ133" s="7">
        <v>12254</v>
      </c>
      <c r="AR133" s="7">
        <v>2571</v>
      </c>
      <c r="AS133" s="7">
        <v>4060</v>
      </c>
      <c r="AT133" s="7">
        <v>1416</v>
      </c>
    </row>
    <row r="134" spans="1:46">
      <c r="A134" s="27">
        <v>41639</v>
      </c>
      <c r="B134" s="7">
        <v>17</v>
      </c>
      <c r="C134" s="7" t="s">
        <v>2025</v>
      </c>
      <c r="D134" s="7">
        <v>1</v>
      </c>
      <c r="E134" s="7">
        <v>18</v>
      </c>
      <c r="F134" s="7">
        <v>16</v>
      </c>
      <c r="G134" s="7">
        <v>2</v>
      </c>
      <c r="H134" s="7">
        <v>0</v>
      </c>
      <c r="I134" s="7">
        <v>0</v>
      </c>
      <c r="J134" s="7">
        <v>0</v>
      </c>
      <c r="K134" s="7">
        <v>0</v>
      </c>
      <c r="L134" s="144" t="s">
        <v>99</v>
      </c>
      <c r="M134" s="144" t="s">
        <v>99</v>
      </c>
      <c r="N134" s="7">
        <v>0</v>
      </c>
      <c r="O134" s="7">
        <v>0</v>
      </c>
      <c r="P134" s="7">
        <v>0</v>
      </c>
      <c r="Q134" s="7">
        <v>0</v>
      </c>
      <c r="R134" s="144" t="s">
        <v>99</v>
      </c>
      <c r="S134" s="144" t="s">
        <v>99</v>
      </c>
      <c r="T134" s="7">
        <v>216</v>
      </c>
      <c r="U134" s="7" t="s">
        <v>285</v>
      </c>
      <c r="V134" s="7" t="s">
        <v>285</v>
      </c>
      <c r="W134" s="7">
        <v>0</v>
      </c>
      <c r="X134" s="7" t="s">
        <v>285</v>
      </c>
      <c r="Y134" s="7" t="s">
        <v>285</v>
      </c>
      <c r="Z134" s="7">
        <v>0</v>
      </c>
      <c r="AA134" s="7">
        <v>0</v>
      </c>
      <c r="AB134" s="7">
        <v>0</v>
      </c>
      <c r="AC134" s="7">
        <v>0</v>
      </c>
      <c r="AD134" s="7">
        <v>0</v>
      </c>
      <c r="AE134" s="7">
        <v>0</v>
      </c>
      <c r="AF134" s="7">
        <v>0</v>
      </c>
      <c r="AG134" s="7">
        <v>0</v>
      </c>
      <c r="AH134" s="7">
        <v>0</v>
      </c>
      <c r="AI134" s="7">
        <v>0</v>
      </c>
      <c r="AJ134" s="7">
        <v>0</v>
      </c>
      <c r="AK134" s="7">
        <v>0</v>
      </c>
      <c r="AL134" s="7">
        <v>0</v>
      </c>
      <c r="AM134" s="7" t="s">
        <v>285</v>
      </c>
      <c r="AN134" s="7" t="s">
        <v>285</v>
      </c>
      <c r="AO134" s="7">
        <v>0</v>
      </c>
      <c r="AP134" s="7">
        <v>0</v>
      </c>
      <c r="AQ134" s="7" t="s">
        <v>285</v>
      </c>
      <c r="AR134" s="7" t="s">
        <v>285</v>
      </c>
      <c r="AS134" s="7" t="s">
        <v>285</v>
      </c>
      <c r="AT134" s="7">
        <v>0</v>
      </c>
    </row>
    <row r="135" spans="1:46">
      <c r="A135" s="27">
        <v>41639</v>
      </c>
      <c r="B135" s="7">
        <v>18</v>
      </c>
      <c r="C135" s="7" t="s">
        <v>2026</v>
      </c>
      <c r="D135" s="7">
        <v>6</v>
      </c>
      <c r="E135" s="7">
        <v>258</v>
      </c>
      <c r="F135" s="7">
        <v>174</v>
      </c>
      <c r="G135" s="7">
        <v>26</v>
      </c>
      <c r="H135" s="7">
        <v>5</v>
      </c>
      <c r="I135" s="7">
        <v>28</v>
      </c>
      <c r="J135" s="7">
        <v>18</v>
      </c>
      <c r="K135" s="7">
        <v>7</v>
      </c>
      <c r="L135" s="144" t="s">
        <v>99</v>
      </c>
      <c r="M135" s="144" t="s">
        <v>99</v>
      </c>
      <c r="N135" s="7">
        <v>0</v>
      </c>
      <c r="O135" s="7">
        <v>0</v>
      </c>
      <c r="P135" s="7">
        <v>0</v>
      </c>
      <c r="Q135" s="7">
        <v>0</v>
      </c>
      <c r="R135" s="144" t="s">
        <v>99</v>
      </c>
      <c r="S135" s="144" t="s">
        <v>99</v>
      </c>
      <c r="T135" s="7">
        <v>3106</v>
      </c>
      <c r="U135" s="7">
        <v>882</v>
      </c>
      <c r="V135" s="7" t="s">
        <v>285</v>
      </c>
      <c r="W135" s="7" t="s">
        <v>285</v>
      </c>
      <c r="X135" s="7">
        <v>1839</v>
      </c>
      <c r="Y135" s="7" t="s">
        <v>285</v>
      </c>
      <c r="Z135" s="7" t="s">
        <v>285</v>
      </c>
      <c r="AA135" s="7" t="s">
        <v>285</v>
      </c>
      <c r="AB135" s="7" t="s">
        <v>285</v>
      </c>
      <c r="AC135" s="7">
        <v>0</v>
      </c>
      <c r="AD135" s="7">
        <v>0</v>
      </c>
      <c r="AE135" s="7" t="s">
        <v>285</v>
      </c>
      <c r="AF135" s="7" t="s">
        <v>285</v>
      </c>
      <c r="AG135" s="7" t="s">
        <v>285</v>
      </c>
      <c r="AH135" s="7" t="s">
        <v>285</v>
      </c>
      <c r="AI135" s="7" t="s">
        <v>285</v>
      </c>
      <c r="AJ135" s="7" t="s">
        <v>285</v>
      </c>
      <c r="AK135" s="7" t="s">
        <v>285</v>
      </c>
      <c r="AL135" s="7" t="s">
        <v>285</v>
      </c>
      <c r="AM135" s="7">
        <v>3074</v>
      </c>
      <c r="AN135" s="7">
        <v>2988</v>
      </c>
      <c r="AO135" s="7">
        <v>86</v>
      </c>
      <c r="AP135" s="7">
        <v>0</v>
      </c>
      <c r="AQ135" s="7">
        <v>3140</v>
      </c>
      <c r="AR135" s="7">
        <v>1192</v>
      </c>
      <c r="AS135" s="7">
        <v>1179</v>
      </c>
      <c r="AT135" s="7" t="s">
        <v>285</v>
      </c>
    </row>
    <row r="136" spans="1:46">
      <c r="A136" s="27">
        <v>41639</v>
      </c>
      <c r="B136" s="7">
        <v>19</v>
      </c>
      <c r="C136" s="7" t="s">
        <v>2027</v>
      </c>
      <c r="D136" s="7">
        <v>2</v>
      </c>
      <c r="E136" s="7">
        <v>272</v>
      </c>
      <c r="F136" s="7">
        <v>212</v>
      </c>
      <c r="G136" s="7">
        <v>54</v>
      </c>
      <c r="H136" s="7">
        <v>0</v>
      </c>
      <c r="I136" s="7">
        <v>1</v>
      </c>
      <c r="J136" s="7">
        <v>4</v>
      </c>
      <c r="K136" s="7">
        <v>1</v>
      </c>
      <c r="L136" s="144" t="s">
        <v>99</v>
      </c>
      <c r="M136" s="144" t="s">
        <v>99</v>
      </c>
      <c r="N136" s="7">
        <v>0</v>
      </c>
      <c r="O136" s="7">
        <v>0</v>
      </c>
      <c r="P136" s="7">
        <v>0</v>
      </c>
      <c r="Q136" s="7">
        <v>0</v>
      </c>
      <c r="R136" s="144" t="s">
        <v>99</v>
      </c>
      <c r="S136" s="144" t="s">
        <v>99</v>
      </c>
      <c r="T136" s="7">
        <v>3186</v>
      </c>
      <c r="U136" s="7" t="s">
        <v>285</v>
      </c>
      <c r="V136" s="7" t="s">
        <v>285</v>
      </c>
      <c r="W136" s="7" t="s">
        <v>285</v>
      </c>
      <c r="X136" s="7" t="s">
        <v>285</v>
      </c>
      <c r="Y136" s="7" t="s">
        <v>285</v>
      </c>
      <c r="Z136" s="7" t="s">
        <v>285</v>
      </c>
      <c r="AA136" s="7" t="s">
        <v>285</v>
      </c>
      <c r="AB136" s="7" t="s">
        <v>285</v>
      </c>
      <c r="AC136" s="7" t="s">
        <v>285</v>
      </c>
      <c r="AD136" s="7" t="s">
        <v>285</v>
      </c>
      <c r="AE136" s="7" t="s">
        <v>285</v>
      </c>
      <c r="AF136" s="7" t="s">
        <v>285</v>
      </c>
      <c r="AG136" s="7" t="s">
        <v>285</v>
      </c>
      <c r="AH136" s="7" t="s">
        <v>285</v>
      </c>
      <c r="AI136" s="7" t="s">
        <v>285</v>
      </c>
      <c r="AJ136" s="7" t="s">
        <v>285</v>
      </c>
      <c r="AK136" s="7" t="s">
        <v>285</v>
      </c>
      <c r="AL136" s="7" t="s">
        <v>285</v>
      </c>
      <c r="AM136" s="7" t="s">
        <v>285</v>
      </c>
      <c r="AN136" s="7" t="s">
        <v>285</v>
      </c>
      <c r="AO136" s="7" t="s">
        <v>285</v>
      </c>
      <c r="AP136" s="7" t="s">
        <v>285</v>
      </c>
      <c r="AQ136" s="7" t="s">
        <v>285</v>
      </c>
      <c r="AR136" s="7" t="s">
        <v>285</v>
      </c>
      <c r="AS136" s="7" t="s">
        <v>285</v>
      </c>
      <c r="AT136" s="7" t="s">
        <v>285</v>
      </c>
    </row>
    <row r="137" spans="1:46">
      <c r="A137" s="27">
        <v>41639</v>
      </c>
      <c r="B137" s="7">
        <v>20</v>
      </c>
      <c r="C137" s="7" t="s">
        <v>712</v>
      </c>
      <c r="D137" s="7">
        <v>0</v>
      </c>
      <c r="E137" s="7">
        <v>0</v>
      </c>
      <c r="F137" s="7">
        <v>0</v>
      </c>
      <c r="G137" s="7">
        <v>0</v>
      </c>
      <c r="H137" s="7">
        <v>0</v>
      </c>
      <c r="I137" s="7">
        <v>0</v>
      </c>
      <c r="J137" s="7">
        <v>0</v>
      </c>
      <c r="K137" s="7">
        <v>0</v>
      </c>
      <c r="L137" s="144" t="s">
        <v>99</v>
      </c>
      <c r="M137" s="144" t="s">
        <v>99</v>
      </c>
      <c r="N137" s="7">
        <v>0</v>
      </c>
      <c r="O137" s="7">
        <v>0</v>
      </c>
      <c r="P137" s="7">
        <v>0</v>
      </c>
      <c r="Q137" s="7">
        <v>0</v>
      </c>
      <c r="R137" s="144" t="s">
        <v>99</v>
      </c>
      <c r="S137" s="144" t="s">
        <v>99</v>
      </c>
      <c r="T137" s="7">
        <v>0</v>
      </c>
      <c r="U137" s="7">
        <v>0</v>
      </c>
      <c r="V137" s="7">
        <v>0</v>
      </c>
      <c r="W137" s="7">
        <v>0</v>
      </c>
      <c r="X137" s="7">
        <v>0</v>
      </c>
      <c r="Y137" s="7">
        <v>0</v>
      </c>
      <c r="Z137" s="7">
        <v>0</v>
      </c>
      <c r="AA137" s="7">
        <v>0</v>
      </c>
      <c r="AB137" s="7">
        <v>0</v>
      </c>
      <c r="AC137" s="7">
        <v>0</v>
      </c>
      <c r="AD137" s="7">
        <v>0</v>
      </c>
      <c r="AE137" s="7">
        <v>0</v>
      </c>
      <c r="AF137" s="7">
        <v>0</v>
      </c>
      <c r="AG137" s="7">
        <v>0</v>
      </c>
      <c r="AH137" s="7">
        <v>0</v>
      </c>
      <c r="AI137" s="7">
        <v>0</v>
      </c>
      <c r="AJ137" s="7">
        <v>0</v>
      </c>
      <c r="AK137" s="7">
        <v>0</v>
      </c>
      <c r="AL137" s="7">
        <v>0</v>
      </c>
      <c r="AM137" s="7">
        <v>0</v>
      </c>
      <c r="AN137" s="7">
        <v>0</v>
      </c>
      <c r="AO137" s="7">
        <v>0</v>
      </c>
      <c r="AP137" s="7">
        <v>0</v>
      </c>
      <c r="AQ137" s="7">
        <v>0</v>
      </c>
      <c r="AR137" s="7">
        <v>0</v>
      </c>
      <c r="AS137" s="7">
        <v>0</v>
      </c>
      <c r="AT137" s="7">
        <v>0</v>
      </c>
    </row>
    <row r="138" spans="1:46">
      <c r="A138" s="27">
        <v>41639</v>
      </c>
      <c r="B138" s="7">
        <v>21</v>
      </c>
      <c r="C138" s="7" t="s">
        <v>2028</v>
      </c>
      <c r="D138" s="7">
        <v>9</v>
      </c>
      <c r="E138" s="7">
        <v>603</v>
      </c>
      <c r="F138" s="7">
        <v>357</v>
      </c>
      <c r="G138" s="7">
        <v>43</v>
      </c>
      <c r="H138" s="7">
        <v>120</v>
      </c>
      <c r="I138" s="7">
        <v>28</v>
      </c>
      <c r="J138" s="7">
        <v>19</v>
      </c>
      <c r="K138" s="7">
        <v>36</v>
      </c>
      <c r="L138" s="144" t="s">
        <v>99</v>
      </c>
      <c r="M138" s="144" t="s">
        <v>99</v>
      </c>
      <c r="N138" s="7">
        <v>0</v>
      </c>
      <c r="O138" s="7">
        <v>0</v>
      </c>
      <c r="P138" s="7">
        <v>30</v>
      </c>
      <c r="Q138" s="7">
        <v>0</v>
      </c>
      <c r="R138" s="144" t="s">
        <v>99</v>
      </c>
      <c r="S138" s="144" t="s">
        <v>99</v>
      </c>
      <c r="T138" s="7">
        <v>7172</v>
      </c>
      <c r="U138" s="7">
        <v>3955</v>
      </c>
      <c r="V138" s="7">
        <v>3897</v>
      </c>
      <c r="W138" s="7">
        <v>58</v>
      </c>
      <c r="X138" s="7">
        <v>18123</v>
      </c>
      <c r="Y138" s="7">
        <v>10110</v>
      </c>
      <c r="Z138" s="7">
        <v>1750</v>
      </c>
      <c r="AA138" s="7">
        <v>1494</v>
      </c>
      <c r="AB138" s="7">
        <v>3540</v>
      </c>
      <c r="AC138" s="7">
        <v>1230</v>
      </c>
      <c r="AD138" s="7">
        <v>0</v>
      </c>
      <c r="AE138" s="7">
        <v>5646</v>
      </c>
      <c r="AF138" s="7">
        <v>3518</v>
      </c>
      <c r="AG138" s="7">
        <v>1693</v>
      </c>
      <c r="AH138" s="7">
        <v>436</v>
      </c>
      <c r="AI138" s="7">
        <v>3872</v>
      </c>
      <c r="AJ138" s="7">
        <v>2337</v>
      </c>
      <c r="AK138" s="7">
        <v>1030</v>
      </c>
      <c r="AL138" s="7">
        <v>504</v>
      </c>
      <c r="AM138" s="7">
        <v>35204</v>
      </c>
      <c r="AN138" s="7">
        <v>34155</v>
      </c>
      <c r="AO138" s="7">
        <v>921</v>
      </c>
      <c r="AP138" s="7">
        <v>128</v>
      </c>
      <c r="AQ138" s="7">
        <v>33233</v>
      </c>
      <c r="AR138" s="7">
        <v>13220</v>
      </c>
      <c r="AS138" s="7">
        <v>16331</v>
      </c>
      <c r="AT138" s="7">
        <v>1268</v>
      </c>
    </row>
    <row r="139" spans="1:46">
      <c r="A139" s="27">
        <v>41639</v>
      </c>
      <c r="B139" s="7">
        <v>22</v>
      </c>
      <c r="C139" s="7" t="s">
        <v>2032</v>
      </c>
      <c r="D139" s="7">
        <v>2</v>
      </c>
      <c r="E139" s="7">
        <v>17</v>
      </c>
      <c r="F139" s="7">
        <v>17</v>
      </c>
      <c r="G139" s="7">
        <v>0</v>
      </c>
      <c r="H139" s="7">
        <v>0</v>
      </c>
      <c r="I139" s="7">
        <v>0</v>
      </c>
      <c r="J139" s="7">
        <v>0</v>
      </c>
      <c r="K139" s="7">
        <v>0</v>
      </c>
      <c r="L139" s="144" t="s">
        <v>99</v>
      </c>
      <c r="M139" s="144" t="s">
        <v>99</v>
      </c>
      <c r="N139" s="7">
        <v>0</v>
      </c>
      <c r="O139" s="7">
        <v>0</v>
      </c>
      <c r="P139" s="7">
        <v>0</v>
      </c>
      <c r="Q139" s="7">
        <v>0</v>
      </c>
      <c r="R139" s="144" t="s">
        <v>99</v>
      </c>
      <c r="S139" s="144" t="s">
        <v>99</v>
      </c>
      <c r="T139" s="7">
        <v>204</v>
      </c>
      <c r="U139" s="7" t="s">
        <v>285</v>
      </c>
      <c r="V139" s="7" t="s">
        <v>285</v>
      </c>
      <c r="W139" s="7">
        <v>0</v>
      </c>
      <c r="X139" s="7" t="s">
        <v>285</v>
      </c>
      <c r="Y139" s="7" t="s">
        <v>285</v>
      </c>
      <c r="Z139" s="7">
        <v>0</v>
      </c>
      <c r="AA139" s="7">
        <v>0</v>
      </c>
      <c r="AB139" s="7">
        <v>0</v>
      </c>
      <c r="AC139" s="7">
        <v>0</v>
      </c>
      <c r="AD139" s="7">
        <v>0</v>
      </c>
      <c r="AE139" s="7">
        <v>0</v>
      </c>
      <c r="AF139" s="7">
        <v>0</v>
      </c>
      <c r="AG139" s="7">
        <v>0</v>
      </c>
      <c r="AH139" s="7">
        <v>0</v>
      </c>
      <c r="AI139" s="7">
        <v>0</v>
      </c>
      <c r="AJ139" s="7">
        <v>0</v>
      </c>
      <c r="AK139" s="7">
        <v>0</v>
      </c>
      <c r="AL139" s="7">
        <v>0</v>
      </c>
      <c r="AM139" s="7" t="s">
        <v>285</v>
      </c>
      <c r="AN139" s="7" t="s">
        <v>285</v>
      </c>
      <c r="AO139" s="7" t="s">
        <v>285</v>
      </c>
      <c r="AP139" s="7">
        <v>0</v>
      </c>
      <c r="AQ139" s="7" t="s">
        <v>285</v>
      </c>
      <c r="AR139" s="7" t="s">
        <v>285</v>
      </c>
      <c r="AS139" s="7" t="s">
        <v>285</v>
      </c>
      <c r="AT139" s="7">
        <v>0</v>
      </c>
    </row>
    <row r="140" spans="1:46">
      <c r="A140" s="27">
        <v>41639</v>
      </c>
      <c r="B140" s="7">
        <v>23</v>
      </c>
      <c r="C140" s="7" t="s">
        <v>2034</v>
      </c>
      <c r="D140" s="7">
        <v>2</v>
      </c>
      <c r="E140" s="7">
        <v>554</v>
      </c>
      <c r="F140" s="7">
        <v>483</v>
      </c>
      <c r="G140" s="7">
        <v>18</v>
      </c>
      <c r="H140" s="7">
        <v>6</v>
      </c>
      <c r="I140" s="7">
        <v>6</v>
      </c>
      <c r="J140" s="7">
        <v>28</v>
      </c>
      <c r="K140" s="7">
        <v>13</v>
      </c>
      <c r="L140" s="144" t="s">
        <v>99</v>
      </c>
      <c r="M140" s="144" t="s">
        <v>99</v>
      </c>
      <c r="N140" s="7">
        <v>0</v>
      </c>
      <c r="O140" s="7">
        <v>0</v>
      </c>
      <c r="P140" s="7">
        <v>0</v>
      </c>
      <c r="Q140" s="7">
        <v>0</v>
      </c>
      <c r="R140" s="144" t="s">
        <v>99</v>
      </c>
      <c r="S140" s="144" t="s">
        <v>99</v>
      </c>
      <c r="T140" s="7">
        <v>6854</v>
      </c>
      <c r="U140" s="7" t="s">
        <v>285</v>
      </c>
      <c r="V140" s="7" t="s">
        <v>285</v>
      </c>
      <c r="W140" s="7" t="s">
        <v>285</v>
      </c>
      <c r="X140" s="7" t="s">
        <v>285</v>
      </c>
      <c r="Y140" s="7" t="s">
        <v>285</v>
      </c>
      <c r="Z140" s="7" t="s">
        <v>285</v>
      </c>
      <c r="AA140" s="7" t="s">
        <v>285</v>
      </c>
      <c r="AB140" s="7" t="s">
        <v>285</v>
      </c>
      <c r="AC140" s="7" t="s">
        <v>285</v>
      </c>
      <c r="AD140" s="7">
        <v>0</v>
      </c>
      <c r="AE140" s="7" t="s">
        <v>285</v>
      </c>
      <c r="AF140" s="7" t="s">
        <v>285</v>
      </c>
      <c r="AG140" s="7" t="s">
        <v>285</v>
      </c>
      <c r="AH140" s="7" t="s">
        <v>285</v>
      </c>
      <c r="AI140" s="7" t="s">
        <v>285</v>
      </c>
      <c r="AJ140" s="7" t="s">
        <v>285</v>
      </c>
      <c r="AK140" s="7" t="s">
        <v>285</v>
      </c>
      <c r="AL140" s="7" t="s">
        <v>285</v>
      </c>
      <c r="AM140" s="7" t="s">
        <v>285</v>
      </c>
      <c r="AN140" s="7" t="s">
        <v>285</v>
      </c>
      <c r="AO140" s="7" t="s">
        <v>285</v>
      </c>
      <c r="AP140" s="7">
        <v>0</v>
      </c>
      <c r="AQ140" s="7" t="s">
        <v>285</v>
      </c>
      <c r="AR140" s="7" t="s">
        <v>285</v>
      </c>
      <c r="AS140" s="7" t="s">
        <v>285</v>
      </c>
      <c r="AT140" s="7" t="s">
        <v>285</v>
      </c>
    </row>
    <row r="141" spans="1:46">
      <c r="A141" s="27">
        <v>41639</v>
      </c>
      <c r="B141" s="7">
        <v>24</v>
      </c>
      <c r="C141" s="7" t="s">
        <v>2036</v>
      </c>
      <c r="D141" s="7">
        <v>15</v>
      </c>
      <c r="E141" s="7">
        <v>272</v>
      </c>
      <c r="F141" s="7">
        <v>150</v>
      </c>
      <c r="G141" s="7">
        <v>21</v>
      </c>
      <c r="H141" s="7">
        <v>32</v>
      </c>
      <c r="I141" s="7">
        <v>45</v>
      </c>
      <c r="J141" s="7">
        <v>17</v>
      </c>
      <c r="K141" s="7">
        <v>7</v>
      </c>
      <c r="L141" s="144" t="s">
        <v>99</v>
      </c>
      <c r="M141" s="144" t="s">
        <v>99</v>
      </c>
      <c r="N141" s="7">
        <v>0</v>
      </c>
      <c r="O141" s="7">
        <v>0</v>
      </c>
      <c r="P141" s="7">
        <v>0</v>
      </c>
      <c r="Q141" s="7">
        <v>0</v>
      </c>
      <c r="R141" s="144" t="s">
        <v>99</v>
      </c>
      <c r="S141" s="144" t="s">
        <v>99</v>
      </c>
      <c r="T141" s="7">
        <v>3136</v>
      </c>
      <c r="U141" s="7">
        <v>1185</v>
      </c>
      <c r="V141" s="7" t="s">
        <v>285</v>
      </c>
      <c r="W141" s="7" t="s">
        <v>285</v>
      </c>
      <c r="X141" s="7">
        <v>3128</v>
      </c>
      <c r="Y141" s="7" t="s">
        <v>285</v>
      </c>
      <c r="Z141" s="7" t="s">
        <v>285</v>
      </c>
      <c r="AA141" s="7" t="s">
        <v>285</v>
      </c>
      <c r="AB141" s="7" t="s">
        <v>285</v>
      </c>
      <c r="AC141" s="7">
        <v>0</v>
      </c>
      <c r="AD141" s="7">
        <v>0</v>
      </c>
      <c r="AE141" s="7" t="s">
        <v>285</v>
      </c>
      <c r="AF141" s="7" t="s">
        <v>285</v>
      </c>
      <c r="AG141" s="7" t="s">
        <v>285</v>
      </c>
      <c r="AH141" s="7" t="s">
        <v>285</v>
      </c>
      <c r="AI141" s="7" t="s">
        <v>285</v>
      </c>
      <c r="AJ141" s="7" t="s">
        <v>285</v>
      </c>
      <c r="AK141" s="7" t="s">
        <v>285</v>
      </c>
      <c r="AL141" s="7" t="s">
        <v>285</v>
      </c>
      <c r="AM141" s="7">
        <v>6015</v>
      </c>
      <c r="AN141" s="7">
        <v>3626</v>
      </c>
      <c r="AO141" s="7">
        <v>2387</v>
      </c>
      <c r="AP141" s="7">
        <v>1</v>
      </c>
      <c r="AQ141" s="7">
        <v>6018</v>
      </c>
      <c r="AR141" s="7">
        <v>2625</v>
      </c>
      <c r="AS141" s="7">
        <v>2753</v>
      </c>
      <c r="AT141" s="7" t="s">
        <v>285</v>
      </c>
    </row>
    <row r="142" spans="1:46">
      <c r="A142" s="27">
        <v>41639</v>
      </c>
      <c r="B142" s="7">
        <v>25</v>
      </c>
      <c r="C142" s="7" t="s">
        <v>2037</v>
      </c>
      <c r="D142" s="7">
        <v>7</v>
      </c>
      <c r="E142" s="7">
        <v>535</v>
      </c>
      <c r="F142" s="7">
        <v>332</v>
      </c>
      <c r="G142" s="7">
        <v>83</v>
      </c>
      <c r="H142" s="7">
        <v>6</v>
      </c>
      <c r="I142" s="7">
        <v>108</v>
      </c>
      <c r="J142" s="7">
        <v>4</v>
      </c>
      <c r="K142" s="7">
        <v>2</v>
      </c>
      <c r="L142" s="144" t="s">
        <v>99</v>
      </c>
      <c r="M142" s="144" t="s">
        <v>99</v>
      </c>
      <c r="N142" s="7">
        <v>0</v>
      </c>
      <c r="O142" s="7">
        <v>0</v>
      </c>
      <c r="P142" s="7">
        <v>0</v>
      </c>
      <c r="Q142" s="7">
        <v>0</v>
      </c>
      <c r="R142" s="144" t="s">
        <v>99</v>
      </c>
      <c r="S142" s="144" t="s">
        <v>99</v>
      </c>
      <c r="T142" s="7">
        <v>6271</v>
      </c>
      <c r="U142" s="7">
        <v>2573</v>
      </c>
      <c r="V142" s="7" t="s">
        <v>285</v>
      </c>
      <c r="W142" s="7" t="s">
        <v>285</v>
      </c>
      <c r="X142" s="7">
        <v>10687</v>
      </c>
      <c r="Y142" s="7" t="s">
        <v>285</v>
      </c>
      <c r="Z142" s="7" t="s">
        <v>285</v>
      </c>
      <c r="AA142" s="7" t="s">
        <v>285</v>
      </c>
      <c r="AB142" s="7" t="s">
        <v>285</v>
      </c>
      <c r="AC142" s="7" t="s">
        <v>285</v>
      </c>
      <c r="AD142" s="7">
        <v>0</v>
      </c>
      <c r="AE142" s="7" t="s">
        <v>285</v>
      </c>
      <c r="AF142" s="7" t="s">
        <v>285</v>
      </c>
      <c r="AG142" s="7" t="s">
        <v>285</v>
      </c>
      <c r="AH142" s="7" t="s">
        <v>285</v>
      </c>
      <c r="AI142" s="7" t="s">
        <v>285</v>
      </c>
      <c r="AJ142" s="7" t="s">
        <v>285</v>
      </c>
      <c r="AK142" s="7" t="s">
        <v>285</v>
      </c>
      <c r="AL142" s="7" t="s">
        <v>285</v>
      </c>
      <c r="AM142" s="7">
        <v>12795</v>
      </c>
      <c r="AN142" s="7">
        <v>12543</v>
      </c>
      <c r="AO142" s="7">
        <v>246</v>
      </c>
      <c r="AP142" s="7">
        <v>6</v>
      </c>
      <c r="AQ142" s="7">
        <v>12774</v>
      </c>
      <c r="AR142" s="7">
        <v>1727</v>
      </c>
      <c r="AS142" s="7">
        <v>2022</v>
      </c>
      <c r="AT142" s="7" t="s">
        <v>285</v>
      </c>
    </row>
    <row r="143" spans="1:46">
      <c r="A143" s="27">
        <v>41639</v>
      </c>
      <c r="B143" s="7">
        <v>26</v>
      </c>
      <c r="C143" s="7" t="s">
        <v>2039</v>
      </c>
      <c r="D143" s="7">
        <v>11</v>
      </c>
      <c r="E143" s="7">
        <v>291</v>
      </c>
      <c r="F143" s="7">
        <v>230</v>
      </c>
      <c r="G143" s="7">
        <v>31</v>
      </c>
      <c r="H143" s="7">
        <v>9</v>
      </c>
      <c r="I143" s="7">
        <v>21</v>
      </c>
      <c r="J143" s="7">
        <v>0</v>
      </c>
      <c r="K143" s="7">
        <v>0</v>
      </c>
      <c r="L143" s="144" t="s">
        <v>99</v>
      </c>
      <c r="M143" s="144" t="s">
        <v>99</v>
      </c>
      <c r="N143" s="7">
        <v>0</v>
      </c>
      <c r="O143" s="7">
        <v>0</v>
      </c>
      <c r="P143" s="7">
        <v>0</v>
      </c>
      <c r="Q143" s="7">
        <v>0</v>
      </c>
      <c r="R143" s="144" t="s">
        <v>99</v>
      </c>
      <c r="S143" s="144" t="s">
        <v>99</v>
      </c>
      <c r="T143" s="7">
        <v>3420</v>
      </c>
      <c r="U143" s="7">
        <v>2765</v>
      </c>
      <c r="V143" s="7">
        <v>2585</v>
      </c>
      <c r="W143" s="7">
        <v>180</v>
      </c>
      <c r="X143" s="7">
        <v>5892</v>
      </c>
      <c r="Y143" s="7">
        <v>4307</v>
      </c>
      <c r="Z143" s="7">
        <v>22</v>
      </c>
      <c r="AA143" s="7">
        <v>114</v>
      </c>
      <c r="AB143" s="7">
        <v>1447</v>
      </c>
      <c r="AC143" s="7">
        <v>2</v>
      </c>
      <c r="AD143" s="7">
        <v>0</v>
      </c>
      <c r="AE143" s="7">
        <v>2807</v>
      </c>
      <c r="AF143" s="7">
        <v>1775</v>
      </c>
      <c r="AG143" s="7">
        <v>753</v>
      </c>
      <c r="AH143" s="7">
        <v>279</v>
      </c>
      <c r="AI143" s="7">
        <v>3888</v>
      </c>
      <c r="AJ143" s="7">
        <v>2460</v>
      </c>
      <c r="AK143" s="7">
        <v>899</v>
      </c>
      <c r="AL143" s="7">
        <v>529</v>
      </c>
      <c r="AM143" s="7">
        <v>9286</v>
      </c>
      <c r="AN143" s="7">
        <v>9221</v>
      </c>
      <c r="AO143" s="7">
        <v>59</v>
      </c>
      <c r="AP143" s="7">
        <v>6</v>
      </c>
      <c r="AQ143" s="7">
        <v>10111</v>
      </c>
      <c r="AR143" s="7">
        <v>4057</v>
      </c>
      <c r="AS143" s="7">
        <v>3410</v>
      </c>
      <c r="AT143" s="7">
        <v>184</v>
      </c>
    </row>
    <row r="144" spans="1:46">
      <c r="A144" s="27">
        <v>41639</v>
      </c>
      <c r="B144" s="7">
        <v>27</v>
      </c>
      <c r="C144" s="7" t="s">
        <v>1210</v>
      </c>
      <c r="D144" s="7">
        <v>1</v>
      </c>
      <c r="E144" s="7">
        <v>20</v>
      </c>
      <c r="F144" s="7">
        <v>15</v>
      </c>
      <c r="G144" s="7">
        <v>2</v>
      </c>
      <c r="H144" s="7">
        <v>3</v>
      </c>
      <c r="I144" s="7">
        <v>0</v>
      </c>
      <c r="J144" s="7">
        <v>0</v>
      </c>
      <c r="K144" s="7">
        <v>0</v>
      </c>
      <c r="L144" s="144" t="s">
        <v>99</v>
      </c>
      <c r="M144" s="144" t="s">
        <v>99</v>
      </c>
      <c r="N144" s="7">
        <v>0</v>
      </c>
      <c r="O144" s="7">
        <v>0</v>
      </c>
      <c r="P144" s="7">
        <v>0</v>
      </c>
      <c r="Q144" s="7">
        <v>0</v>
      </c>
      <c r="R144" s="144" t="s">
        <v>99</v>
      </c>
      <c r="S144" s="144" t="s">
        <v>99</v>
      </c>
      <c r="T144" s="7">
        <v>240</v>
      </c>
      <c r="U144" s="7" t="s">
        <v>285</v>
      </c>
      <c r="V144" s="7" t="s">
        <v>285</v>
      </c>
      <c r="W144" s="7">
        <v>0</v>
      </c>
      <c r="X144" s="7" t="s">
        <v>285</v>
      </c>
      <c r="Y144" s="7" t="s">
        <v>285</v>
      </c>
      <c r="Z144" s="7">
        <v>0</v>
      </c>
      <c r="AA144" s="7">
        <v>0</v>
      </c>
      <c r="AB144" s="7">
        <v>0</v>
      </c>
      <c r="AC144" s="7">
        <v>0</v>
      </c>
      <c r="AD144" s="7">
        <v>0</v>
      </c>
      <c r="AE144" s="7">
        <v>0</v>
      </c>
      <c r="AF144" s="7">
        <v>0</v>
      </c>
      <c r="AG144" s="7">
        <v>0</v>
      </c>
      <c r="AH144" s="7">
        <v>0</v>
      </c>
      <c r="AI144" s="7">
        <v>0</v>
      </c>
      <c r="AJ144" s="7">
        <v>0</v>
      </c>
      <c r="AK144" s="7">
        <v>0</v>
      </c>
      <c r="AL144" s="7">
        <v>0</v>
      </c>
      <c r="AM144" s="7" t="s">
        <v>285</v>
      </c>
      <c r="AN144" s="7">
        <v>0</v>
      </c>
      <c r="AO144" s="7" t="s">
        <v>285</v>
      </c>
      <c r="AP144" s="7">
        <v>0</v>
      </c>
      <c r="AQ144" s="7" t="s">
        <v>285</v>
      </c>
      <c r="AR144" s="7" t="s">
        <v>285</v>
      </c>
      <c r="AS144" s="7" t="s">
        <v>285</v>
      </c>
      <c r="AT144" s="7">
        <v>0</v>
      </c>
    </row>
    <row r="145" spans="1:46">
      <c r="A145" s="27">
        <v>41639</v>
      </c>
      <c r="B145" s="7">
        <v>28</v>
      </c>
      <c r="C145" s="7" t="s">
        <v>2041</v>
      </c>
      <c r="D145" s="7">
        <v>4</v>
      </c>
      <c r="E145" s="7">
        <v>98</v>
      </c>
      <c r="F145" s="7">
        <v>33</v>
      </c>
      <c r="G145" s="7">
        <v>19</v>
      </c>
      <c r="H145" s="7">
        <v>1</v>
      </c>
      <c r="I145" s="7">
        <v>45</v>
      </c>
      <c r="J145" s="7">
        <v>0</v>
      </c>
      <c r="K145" s="7">
        <v>0</v>
      </c>
      <c r="L145" s="144" t="s">
        <v>99</v>
      </c>
      <c r="M145" s="144" t="s">
        <v>99</v>
      </c>
      <c r="N145" s="7">
        <v>0</v>
      </c>
      <c r="O145" s="7">
        <v>0</v>
      </c>
      <c r="P145" s="7">
        <v>0</v>
      </c>
      <c r="Q145" s="7">
        <v>0</v>
      </c>
      <c r="R145" s="144" t="s">
        <v>99</v>
      </c>
      <c r="S145" s="144" t="s">
        <v>99</v>
      </c>
      <c r="T145" s="7">
        <v>1125</v>
      </c>
      <c r="U145" s="7">
        <v>253</v>
      </c>
      <c r="V145" s="7">
        <v>253</v>
      </c>
      <c r="W145" s="7">
        <v>0</v>
      </c>
      <c r="X145" s="7">
        <v>227</v>
      </c>
      <c r="Y145" s="7" t="s">
        <v>285</v>
      </c>
      <c r="Z145" s="7" t="s">
        <v>285</v>
      </c>
      <c r="AA145" s="7" t="s">
        <v>285</v>
      </c>
      <c r="AB145" s="7" t="s">
        <v>285</v>
      </c>
      <c r="AC145" s="7">
        <v>0</v>
      </c>
      <c r="AD145" s="7" t="s">
        <v>285</v>
      </c>
      <c r="AE145" s="7" t="s">
        <v>285</v>
      </c>
      <c r="AF145" s="7">
        <v>0</v>
      </c>
      <c r="AG145" s="7" t="s">
        <v>285</v>
      </c>
      <c r="AH145" s="7" t="s">
        <v>285</v>
      </c>
      <c r="AI145" s="7" t="s">
        <v>285</v>
      </c>
      <c r="AJ145" s="7">
        <v>0</v>
      </c>
      <c r="AK145" s="7" t="s">
        <v>285</v>
      </c>
      <c r="AL145" s="7" t="s">
        <v>285</v>
      </c>
      <c r="AM145" s="7">
        <v>654</v>
      </c>
      <c r="AN145" s="7">
        <v>105</v>
      </c>
      <c r="AO145" s="7">
        <v>483</v>
      </c>
      <c r="AP145" s="7">
        <v>66</v>
      </c>
      <c r="AQ145" s="7">
        <v>588</v>
      </c>
      <c r="AR145" s="7">
        <v>396</v>
      </c>
      <c r="AS145" s="7">
        <v>407</v>
      </c>
      <c r="AT145" s="7" t="s">
        <v>285</v>
      </c>
    </row>
    <row r="146" spans="1:46">
      <c r="A146" s="27">
        <v>41639</v>
      </c>
      <c r="B146" s="7">
        <v>29</v>
      </c>
      <c r="C146" s="7" t="s">
        <v>101</v>
      </c>
      <c r="D146" s="7">
        <v>5</v>
      </c>
      <c r="E146" s="7">
        <v>48</v>
      </c>
      <c r="F146" s="7">
        <v>23</v>
      </c>
      <c r="G146" s="7">
        <v>4</v>
      </c>
      <c r="H146" s="7">
        <v>10</v>
      </c>
      <c r="I146" s="7">
        <v>8</v>
      </c>
      <c r="J146" s="7">
        <v>3</v>
      </c>
      <c r="K146" s="7">
        <v>0</v>
      </c>
      <c r="L146" s="144" t="s">
        <v>99</v>
      </c>
      <c r="M146" s="144" t="s">
        <v>99</v>
      </c>
      <c r="N146" s="7">
        <v>0</v>
      </c>
      <c r="O146" s="7">
        <v>0</v>
      </c>
      <c r="P146" s="7">
        <v>0</v>
      </c>
      <c r="Q146" s="7">
        <v>0</v>
      </c>
      <c r="R146" s="144" t="s">
        <v>99</v>
      </c>
      <c r="S146" s="144" t="s">
        <v>99</v>
      </c>
      <c r="T146" s="7">
        <v>576</v>
      </c>
      <c r="U146" s="7">
        <v>178</v>
      </c>
      <c r="V146" s="7">
        <v>178</v>
      </c>
      <c r="W146" s="7">
        <v>0</v>
      </c>
      <c r="X146" s="7">
        <v>342</v>
      </c>
      <c r="Y146" s="7">
        <v>342</v>
      </c>
      <c r="Z146" s="7">
        <v>0</v>
      </c>
      <c r="AA146" s="7">
        <v>0</v>
      </c>
      <c r="AB146" s="7">
        <v>0</v>
      </c>
      <c r="AC146" s="7">
        <v>0</v>
      </c>
      <c r="AD146" s="7">
        <v>0</v>
      </c>
      <c r="AE146" s="7">
        <v>0</v>
      </c>
      <c r="AF146" s="7">
        <v>0</v>
      </c>
      <c r="AG146" s="7">
        <v>0</v>
      </c>
      <c r="AH146" s="7">
        <v>0</v>
      </c>
      <c r="AI146" s="7">
        <v>0</v>
      </c>
      <c r="AJ146" s="7">
        <v>0</v>
      </c>
      <c r="AK146" s="7">
        <v>0</v>
      </c>
      <c r="AL146" s="7">
        <v>0</v>
      </c>
      <c r="AM146" s="7">
        <v>625</v>
      </c>
      <c r="AN146" s="7">
        <v>476</v>
      </c>
      <c r="AO146" s="7">
        <v>121</v>
      </c>
      <c r="AP146" s="7">
        <v>28</v>
      </c>
      <c r="AQ146" s="7">
        <v>597</v>
      </c>
      <c r="AR146" s="7">
        <v>269</v>
      </c>
      <c r="AS146" s="7">
        <v>269</v>
      </c>
      <c r="AT146" s="7">
        <v>0</v>
      </c>
    </row>
    <row r="147" spans="1:46">
      <c r="A147" s="27">
        <v>41639</v>
      </c>
      <c r="B147" s="7">
        <v>30</v>
      </c>
      <c r="C147" s="7" t="s">
        <v>2042</v>
      </c>
      <c r="D147" s="7">
        <v>5</v>
      </c>
      <c r="E147" s="7">
        <v>124</v>
      </c>
      <c r="F147" s="7">
        <v>41</v>
      </c>
      <c r="G147" s="7">
        <v>4</v>
      </c>
      <c r="H147" s="7">
        <v>20</v>
      </c>
      <c r="I147" s="7">
        <v>59</v>
      </c>
      <c r="J147" s="7">
        <v>0</v>
      </c>
      <c r="K147" s="7">
        <v>0</v>
      </c>
      <c r="L147" s="144" t="s">
        <v>99</v>
      </c>
      <c r="M147" s="144" t="s">
        <v>99</v>
      </c>
      <c r="N147" s="7">
        <v>0</v>
      </c>
      <c r="O147" s="7">
        <v>0</v>
      </c>
      <c r="P147" s="7">
        <v>0</v>
      </c>
      <c r="Q147" s="7">
        <v>0</v>
      </c>
      <c r="R147" s="144" t="s">
        <v>99</v>
      </c>
      <c r="S147" s="144" t="s">
        <v>99</v>
      </c>
      <c r="T147" s="7">
        <v>1488</v>
      </c>
      <c r="U147" s="7">
        <v>286</v>
      </c>
      <c r="V147" s="7" t="s">
        <v>285</v>
      </c>
      <c r="W147" s="7" t="s">
        <v>285</v>
      </c>
      <c r="X147" s="7">
        <v>347</v>
      </c>
      <c r="Y147" s="7" t="s">
        <v>285</v>
      </c>
      <c r="Z147" s="7" t="s">
        <v>285</v>
      </c>
      <c r="AA147" s="7" t="s">
        <v>285</v>
      </c>
      <c r="AB147" s="7" t="s">
        <v>285</v>
      </c>
      <c r="AC147" s="7" t="s">
        <v>285</v>
      </c>
      <c r="AD147" s="7">
        <v>0</v>
      </c>
      <c r="AE147" s="7" t="s">
        <v>285</v>
      </c>
      <c r="AF147" s="7" t="s">
        <v>285</v>
      </c>
      <c r="AG147" s="7" t="s">
        <v>285</v>
      </c>
      <c r="AH147" s="7" t="s">
        <v>285</v>
      </c>
      <c r="AI147" s="7" t="s">
        <v>285</v>
      </c>
      <c r="AJ147" s="7" t="s">
        <v>285</v>
      </c>
      <c r="AK147" s="7" t="s">
        <v>285</v>
      </c>
      <c r="AL147" s="7" t="s">
        <v>285</v>
      </c>
      <c r="AM147" s="7">
        <v>877</v>
      </c>
      <c r="AN147" s="7">
        <v>599</v>
      </c>
      <c r="AO147" s="7">
        <v>274</v>
      </c>
      <c r="AP147" s="7">
        <v>3</v>
      </c>
      <c r="AQ147" s="7">
        <v>877</v>
      </c>
      <c r="AR147" s="7">
        <v>506</v>
      </c>
      <c r="AS147" s="7">
        <v>507</v>
      </c>
      <c r="AT147" s="7" t="s">
        <v>285</v>
      </c>
    </row>
    <row r="148" spans="1:46">
      <c r="A148" s="27">
        <v>41639</v>
      </c>
      <c r="B148" s="7">
        <v>31</v>
      </c>
      <c r="C148" s="7" t="s">
        <v>536</v>
      </c>
      <c r="D148" s="7">
        <v>17</v>
      </c>
      <c r="E148" s="7">
        <v>1963</v>
      </c>
      <c r="F148" s="7">
        <v>1656</v>
      </c>
      <c r="G148" s="7">
        <v>79</v>
      </c>
      <c r="H148" s="7">
        <v>117</v>
      </c>
      <c r="I148" s="7">
        <v>56</v>
      </c>
      <c r="J148" s="7">
        <v>37</v>
      </c>
      <c r="K148" s="7">
        <v>18</v>
      </c>
      <c r="L148" s="144" t="s">
        <v>99</v>
      </c>
      <c r="M148" s="144" t="s">
        <v>99</v>
      </c>
      <c r="N148" s="7">
        <v>0</v>
      </c>
      <c r="O148" s="7">
        <v>0</v>
      </c>
      <c r="P148" s="7">
        <v>0</v>
      </c>
      <c r="Q148" s="7">
        <v>0</v>
      </c>
      <c r="R148" s="144" t="s">
        <v>99</v>
      </c>
      <c r="S148" s="144" t="s">
        <v>99</v>
      </c>
      <c r="T148" s="7">
        <v>23443</v>
      </c>
      <c r="U148" s="7">
        <v>10746</v>
      </c>
      <c r="V148" s="7">
        <v>10216</v>
      </c>
      <c r="W148" s="7">
        <v>530</v>
      </c>
      <c r="X148" s="7">
        <v>81563</v>
      </c>
      <c r="Y148" s="7">
        <v>74208</v>
      </c>
      <c r="Z148" s="7">
        <v>354</v>
      </c>
      <c r="AA148" s="7">
        <v>1028</v>
      </c>
      <c r="AB148" s="7">
        <v>3373</v>
      </c>
      <c r="AC148" s="7">
        <v>461</v>
      </c>
      <c r="AD148" s="7">
        <v>2140</v>
      </c>
      <c r="AE148" s="7">
        <v>3536</v>
      </c>
      <c r="AF148" s="7">
        <v>389</v>
      </c>
      <c r="AG148" s="7">
        <v>901</v>
      </c>
      <c r="AH148" s="7">
        <v>2245</v>
      </c>
      <c r="AI148" s="7">
        <v>3148</v>
      </c>
      <c r="AJ148" s="7">
        <v>278</v>
      </c>
      <c r="AK148" s="7">
        <v>880</v>
      </c>
      <c r="AL148" s="7">
        <v>1990</v>
      </c>
      <c r="AM148" s="7">
        <v>110760</v>
      </c>
      <c r="AN148" s="7">
        <v>105720</v>
      </c>
      <c r="AO148" s="7">
        <v>2444</v>
      </c>
      <c r="AP148" s="7">
        <v>2596</v>
      </c>
      <c r="AQ148" s="7">
        <v>108028</v>
      </c>
      <c r="AR148" s="7">
        <v>25086</v>
      </c>
      <c r="AS148" s="7">
        <v>27946</v>
      </c>
      <c r="AT148" s="7">
        <v>2728</v>
      </c>
    </row>
    <row r="149" spans="1:46">
      <c r="A149" s="27">
        <v>41639</v>
      </c>
      <c r="B149" s="7">
        <v>32</v>
      </c>
      <c r="C149" s="7" t="s">
        <v>347</v>
      </c>
      <c r="D149" s="7">
        <v>1</v>
      </c>
      <c r="E149" s="7">
        <v>28</v>
      </c>
      <c r="F149" s="7">
        <v>24</v>
      </c>
      <c r="G149" s="7">
        <v>3</v>
      </c>
      <c r="H149" s="7">
        <v>1</v>
      </c>
      <c r="I149" s="7">
        <v>0</v>
      </c>
      <c r="J149" s="7">
        <v>0</v>
      </c>
      <c r="K149" s="7">
        <v>0</v>
      </c>
      <c r="L149" s="144" t="s">
        <v>99</v>
      </c>
      <c r="M149" s="144" t="s">
        <v>99</v>
      </c>
      <c r="N149" s="7">
        <v>0</v>
      </c>
      <c r="O149" s="7">
        <v>0</v>
      </c>
      <c r="P149" s="7">
        <v>0</v>
      </c>
      <c r="Q149" s="7">
        <v>0</v>
      </c>
      <c r="R149" s="144" t="s">
        <v>99</v>
      </c>
      <c r="S149" s="144" t="s">
        <v>99</v>
      </c>
      <c r="T149" s="7">
        <v>336</v>
      </c>
      <c r="U149" s="7" t="s">
        <v>285</v>
      </c>
      <c r="V149" s="7" t="s">
        <v>285</v>
      </c>
      <c r="W149" s="7">
        <v>0</v>
      </c>
      <c r="X149" s="7" t="s">
        <v>285</v>
      </c>
      <c r="Y149" s="7" t="s">
        <v>285</v>
      </c>
      <c r="Z149" s="7">
        <v>0</v>
      </c>
      <c r="AA149" s="7">
        <v>0</v>
      </c>
      <c r="AB149" s="7">
        <v>0</v>
      </c>
      <c r="AC149" s="7">
        <v>0</v>
      </c>
      <c r="AD149" s="7">
        <v>0</v>
      </c>
      <c r="AE149" s="7">
        <v>0</v>
      </c>
      <c r="AF149" s="7">
        <v>0</v>
      </c>
      <c r="AG149" s="7">
        <v>0</v>
      </c>
      <c r="AH149" s="7">
        <v>0</v>
      </c>
      <c r="AI149" s="7">
        <v>0</v>
      </c>
      <c r="AJ149" s="7">
        <v>0</v>
      </c>
      <c r="AK149" s="7">
        <v>0</v>
      </c>
      <c r="AL149" s="7">
        <v>0</v>
      </c>
      <c r="AM149" s="7" t="s">
        <v>285</v>
      </c>
      <c r="AN149" s="7" t="s">
        <v>285</v>
      </c>
      <c r="AO149" s="7">
        <v>0</v>
      </c>
      <c r="AP149" s="7">
        <v>0</v>
      </c>
      <c r="AQ149" s="7" t="s">
        <v>285</v>
      </c>
      <c r="AR149" s="7" t="s">
        <v>285</v>
      </c>
      <c r="AS149" s="7" t="s">
        <v>285</v>
      </c>
      <c r="AT149" s="7">
        <v>0</v>
      </c>
    </row>
    <row r="150" spans="1:46">
      <c r="A150" s="27">
        <v>42004</v>
      </c>
      <c r="B150" s="7">
        <v>0</v>
      </c>
      <c r="C150" s="7" t="s">
        <v>1151</v>
      </c>
      <c r="D150" s="7">
        <v>123</v>
      </c>
      <c r="E150" s="7">
        <v>7468</v>
      </c>
      <c r="F150" s="7">
        <v>5278</v>
      </c>
      <c r="G150" s="7">
        <v>612</v>
      </c>
      <c r="H150" s="7">
        <v>464</v>
      </c>
      <c r="I150" s="7">
        <v>763</v>
      </c>
      <c r="J150" s="7">
        <v>263</v>
      </c>
      <c r="K150" s="7">
        <v>87</v>
      </c>
      <c r="L150" s="144" t="s">
        <v>99</v>
      </c>
      <c r="M150" s="144" t="s">
        <v>99</v>
      </c>
      <c r="N150" s="7">
        <v>1</v>
      </c>
      <c r="O150" s="7" t="s">
        <v>99</v>
      </c>
      <c r="P150" s="7">
        <v>26</v>
      </c>
      <c r="Q150" s="7" t="s">
        <v>99</v>
      </c>
      <c r="R150" s="144" t="s">
        <v>99</v>
      </c>
      <c r="S150" s="144" t="s">
        <v>99</v>
      </c>
      <c r="T150" s="7">
        <v>91989</v>
      </c>
      <c r="U150" s="7">
        <v>42100</v>
      </c>
      <c r="V150" s="7">
        <v>40132</v>
      </c>
      <c r="W150" s="7">
        <v>1968</v>
      </c>
      <c r="X150" s="7">
        <v>219648</v>
      </c>
      <c r="Y150" s="7">
        <v>187678</v>
      </c>
      <c r="Z150" s="7">
        <v>3685</v>
      </c>
      <c r="AA150" s="7">
        <v>7140</v>
      </c>
      <c r="AB150" s="7">
        <v>10088</v>
      </c>
      <c r="AC150" s="7">
        <v>5400</v>
      </c>
      <c r="AD150" s="7">
        <v>5657</v>
      </c>
      <c r="AE150" s="7">
        <v>30067</v>
      </c>
      <c r="AF150" s="7">
        <v>10698</v>
      </c>
      <c r="AG150" s="7">
        <v>12255</v>
      </c>
      <c r="AH150" s="7">
        <v>7114</v>
      </c>
      <c r="AI150" s="7">
        <v>30537</v>
      </c>
      <c r="AJ150" s="7">
        <v>8314</v>
      </c>
      <c r="AK150" s="7">
        <v>14328</v>
      </c>
      <c r="AL150" s="7">
        <v>7895</v>
      </c>
      <c r="AM150" s="7">
        <v>330678</v>
      </c>
      <c r="AN150" s="7">
        <v>310872</v>
      </c>
      <c r="AO150" s="7">
        <v>9984</v>
      </c>
      <c r="AP150" s="7">
        <v>9822</v>
      </c>
      <c r="AQ150" s="7">
        <v>320541</v>
      </c>
      <c r="AR150" s="7">
        <v>95818</v>
      </c>
      <c r="AS150" s="7">
        <v>105965</v>
      </c>
      <c r="AT150" s="7">
        <v>9835</v>
      </c>
    </row>
    <row r="151" spans="1:46">
      <c r="A151" s="27">
        <v>42004</v>
      </c>
      <c r="B151" s="7">
        <v>9</v>
      </c>
      <c r="C151" s="7" t="s">
        <v>2020</v>
      </c>
      <c r="D151" s="7">
        <v>7</v>
      </c>
      <c r="E151" s="7">
        <v>741</v>
      </c>
      <c r="F151" s="7">
        <v>338</v>
      </c>
      <c r="G151" s="7">
        <v>88</v>
      </c>
      <c r="H151" s="7">
        <v>79</v>
      </c>
      <c r="I151" s="7">
        <v>235</v>
      </c>
      <c r="J151" s="7" t="s">
        <v>99</v>
      </c>
      <c r="K151" s="7" t="s">
        <v>99</v>
      </c>
      <c r="L151" s="144" t="s">
        <v>99</v>
      </c>
      <c r="M151" s="144" t="s">
        <v>99</v>
      </c>
      <c r="N151" s="7">
        <v>1</v>
      </c>
      <c r="O151" s="7" t="s">
        <v>99</v>
      </c>
      <c r="P151" s="7" t="s">
        <v>99</v>
      </c>
      <c r="Q151" s="7" t="s">
        <v>99</v>
      </c>
      <c r="R151" s="144" t="s">
        <v>99</v>
      </c>
      <c r="S151" s="144" t="s">
        <v>99</v>
      </c>
      <c r="T151" s="7">
        <v>8898</v>
      </c>
      <c r="U151" s="7">
        <v>2870</v>
      </c>
      <c r="V151" s="7">
        <v>2866</v>
      </c>
      <c r="W151" s="7">
        <v>3</v>
      </c>
      <c r="X151" s="7">
        <v>8954</v>
      </c>
      <c r="Y151" s="7">
        <v>8224</v>
      </c>
      <c r="Z151" s="7">
        <v>285</v>
      </c>
      <c r="AA151" s="7">
        <v>439</v>
      </c>
      <c r="AB151" s="7">
        <v>2</v>
      </c>
      <c r="AC151" s="7">
        <v>5</v>
      </c>
      <c r="AD151" s="7" t="s">
        <v>99</v>
      </c>
      <c r="AE151" s="7">
        <v>195</v>
      </c>
      <c r="AF151" s="7">
        <v>54</v>
      </c>
      <c r="AG151" s="7">
        <v>9</v>
      </c>
      <c r="AH151" s="7">
        <v>132</v>
      </c>
      <c r="AI151" s="7">
        <v>179</v>
      </c>
      <c r="AJ151" s="7">
        <v>58</v>
      </c>
      <c r="AK151" s="7">
        <v>6</v>
      </c>
      <c r="AL151" s="7">
        <v>115</v>
      </c>
      <c r="AM151" s="7">
        <v>21558</v>
      </c>
      <c r="AN151" s="7">
        <v>21545</v>
      </c>
      <c r="AO151" s="7">
        <v>6</v>
      </c>
      <c r="AP151" s="7">
        <v>7</v>
      </c>
      <c r="AQ151" s="7">
        <v>21552</v>
      </c>
      <c r="AR151" s="7">
        <v>11397</v>
      </c>
      <c r="AS151" s="7">
        <v>11775</v>
      </c>
      <c r="AT151" s="7">
        <v>378</v>
      </c>
    </row>
    <row r="152" spans="1:46">
      <c r="A152" s="27">
        <v>42004</v>
      </c>
      <c r="B152" s="7">
        <v>10</v>
      </c>
      <c r="C152" s="7" t="s">
        <v>1424</v>
      </c>
      <c r="D152" s="7">
        <v>3</v>
      </c>
      <c r="E152" s="7">
        <v>258</v>
      </c>
      <c r="F152" s="7">
        <v>196</v>
      </c>
      <c r="G152" s="7">
        <v>21</v>
      </c>
      <c r="H152" s="7">
        <v>26</v>
      </c>
      <c r="I152" s="7">
        <v>6</v>
      </c>
      <c r="J152" s="7">
        <v>8</v>
      </c>
      <c r="K152" s="7">
        <v>1</v>
      </c>
      <c r="L152" s="144" t="s">
        <v>99</v>
      </c>
      <c r="M152" s="144" t="s">
        <v>99</v>
      </c>
      <c r="N152" s="7" t="s">
        <v>99</v>
      </c>
      <c r="O152" s="7" t="s">
        <v>99</v>
      </c>
      <c r="P152" s="7" t="s">
        <v>99</v>
      </c>
      <c r="Q152" s="7" t="s">
        <v>99</v>
      </c>
      <c r="R152" s="144" t="s">
        <v>99</v>
      </c>
      <c r="S152" s="144" t="s">
        <v>99</v>
      </c>
      <c r="T152" s="7">
        <v>3096</v>
      </c>
      <c r="U152" s="7">
        <v>1425</v>
      </c>
      <c r="V152" s="7" t="s">
        <v>285</v>
      </c>
      <c r="W152" s="7" t="s">
        <v>285</v>
      </c>
      <c r="X152" s="7">
        <v>15472</v>
      </c>
      <c r="Y152" s="7" t="s">
        <v>285</v>
      </c>
      <c r="Z152" s="7" t="s">
        <v>285</v>
      </c>
      <c r="AA152" s="7" t="s">
        <v>285</v>
      </c>
      <c r="AB152" s="7" t="s">
        <v>99</v>
      </c>
      <c r="AC152" s="7" t="s">
        <v>285</v>
      </c>
      <c r="AD152" s="7" t="s">
        <v>99</v>
      </c>
      <c r="AE152" s="7" t="s">
        <v>285</v>
      </c>
      <c r="AF152" s="7" t="s">
        <v>285</v>
      </c>
      <c r="AG152" s="7" t="s">
        <v>99</v>
      </c>
      <c r="AH152" s="7" t="s">
        <v>285</v>
      </c>
      <c r="AI152" s="7" t="s">
        <v>285</v>
      </c>
      <c r="AJ152" s="7" t="s">
        <v>285</v>
      </c>
      <c r="AK152" s="7" t="s">
        <v>99</v>
      </c>
      <c r="AL152" s="7" t="s">
        <v>285</v>
      </c>
      <c r="AM152" s="7">
        <v>28979</v>
      </c>
      <c r="AN152" s="7">
        <v>28976</v>
      </c>
      <c r="AO152" s="7">
        <v>3</v>
      </c>
      <c r="AP152" s="7" t="s">
        <v>99</v>
      </c>
      <c r="AQ152" s="7">
        <v>28587</v>
      </c>
      <c r="AR152" s="7">
        <v>11575</v>
      </c>
      <c r="AS152" s="7">
        <v>12697</v>
      </c>
      <c r="AT152" s="7" t="s">
        <v>285</v>
      </c>
    </row>
    <row r="153" spans="1:46">
      <c r="A153" s="27">
        <v>42004</v>
      </c>
      <c r="B153" s="7">
        <v>11</v>
      </c>
      <c r="C153" s="7" t="s">
        <v>306</v>
      </c>
      <c r="D153" s="7">
        <v>1</v>
      </c>
      <c r="E153" s="7">
        <v>5</v>
      </c>
      <c r="F153" s="7">
        <v>2</v>
      </c>
      <c r="G153" s="7">
        <v>2</v>
      </c>
      <c r="H153" s="7" t="s">
        <v>99</v>
      </c>
      <c r="I153" s="7">
        <v>1</v>
      </c>
      <c r="J153" s="7" t="s">
        <v>99</v>
      </c>
      <c r="K153" s="7" t="s">
        <v>99</v>
      </c>
      <c r="L153" s="144" t="s">
        <v>99</v>
      </c>
      <c r="M153" s="144" t="s">
        <v>99</v>
      </c>
      <c r="N153" s="7" t="s">
        <v>99</v>
      </c>
      <c r="O153" s="7" t="s">
        <v>99</v>
      </c>
      <c r="P153" s="7" t="s">
        <v>99</v>
      </c>
      <c r="Q153" s="7" t="s">
        <v>99</v>
      </c>
      <c r="R153" s="144" t="s">
        <v>99</v>
      </c>
      <c r="S153" s="144" t="s">
        <v>99</v>
      </c>
      <c r="T153" s="7">
        <v>60</v>
      </c>
      <c r="U153" s="7" t="s">
        <v>285</v>
      </c>
      <c r="V153" s="7" t="s">
        <v>285</v>
      </c>
      <c r="W153" s="7" t="s">
        <v>99</v>
      </c>
      <c r="X153" s="7" t="s">
        <v>285</v>
      </c>
      <c r="Y153" s="7" t="s">
        <v>285</v>
      </c>
      <c r="Z153" s="7" t="s">
        <v>99</v>
      </c>
      <c r="AA153" s="7" t="s">
        <v>99</v>
      </c>
      <c r="AB153" s="7" t="s">
        <v>99</v>
      </c>
      <c r="AC153" s="7" t="s">
        <v>99</v>
      </c>
      <c r="AD153" s="7" t="s">
        <v>99</v>
      </c>
      <c r="AE153" s="7" t="s">
        <v>99</v>
      </c>
      <c r="AF153" s="7" t="s">
        <v>99</v>
      </c>
      <c r="AG153" s="7" t="s">
        <v>99</v>
      </c>
      <c r="AH153" s="7" t="s">
        <v>99</v>
      </c>
      <c r="AI153" s="7" t="s">
        <v>99</v>
      </c>
      <c r="AJ153" s="7" t="s">
        <v>99</v>
      </c>
      <c r="AK153" s="7" t="s">
        <v>99</v>
      </c>
      <c r="AL153" s="7" t="s">
        <v>99</v>
      </c>
      <c r="AM153" s="7" t="s">
        <v>285</v>
      </c>
      <c r="AN153" s="7" t="s">
        <v>285</v>
      </c>
      <c r="AO153" s="7" t="s">
        <v>99</v>
      </c>
      <c r="AP153" s="7" t="s">
        <v>285</v>
      </c>
      <c r="AQ153" s="7" t="s">
        <v>285</v>
      </c>
      <c r="AR153" s="7" t="s">
        <v>285</v>
      </c>
      <c r="AS153" s="7" t="s">
        <v>285</v>
      </c>
      <c r="AT153" s="7" t="s">
        <v>99</v>
      </c>
    </row>
    <row r="154" spans="1:46">
      <c r="A154" s="27">
        <v>42004</v>
      </c>
      <c r="B154" s="7">
        <v>12</v>
      </c>
      <c r="C154" s="7" t="s">
        <v>733</v>
      </c>
      <c r="D154" s="7">
        <v>1</v>
      </c>
      <c r="E154" s="7">
        <v>14</v>
      </c>
      <c r="F154" s="7">
        <v>6</v>
      </c>
      <c r="G154" s="7">
        <v>3</v>
      </c>
      <c r="H154" s="7">
        <v>4</v>
      </c>
      <c r="I154" s="7">
        <v>1</v>
      </c>
      <c r="J154" s="7" t="s">
        <v>99</v>
      </c>
      <c r="K154" s="7" t="s">
        <v>99</v>
      </c>
      <c r="L154" s="144" t="s">
        <v>99</v>
      </c>
      <c r="M154" s="144" t="s">
        <v>99</v>
      </c>
      <c r="N154" s="7" t="s">
        <v>99</v>
      </c>
      <c r="O154" s="7" t="s">
        <v>99</v>
      </c>
      <c r="P154" s="7" t="s">
        <v>99</v>
      </c>
      <c r="Q154" s="7" t="s">
        <v>99</v>
      </c>
      <c r="R154" s="144" t="s">
        <v>99</v>
      </c>
      <c r="S154" s="144" t="s">
        <v>99</v>
      </c>
      <c r="T154" s="7">
        <v>168</v>
      </c>
      <c r="U154" s="7" t="s">
        <v>285</v>
      </c>
      <c r="V154" s="7" t="s">
        <v>285</v>
      </c>
      <c r="W154" s="7" t="s">
        <v>99</v>
      </c>
      <c r="X154" s="7" t="s">
        <v>285</v>
      </c>
      <c r="Y154" s="7" t="s">
        <v>285</v>
      </c>
      <c r="Z154" s="7" t="s">
        <v>99</v>
      </c>
      <c r="AA154" s="7" t="s">
        <v>99</v>
      </c>
      <c r="AB154" s="7" t="s">
        <v>99</v>
      </c>
      <c r="AC154" s="7" t="s">
        <v>99</v>
      </c>
      <c r="AD154" s="7" t="s">
        <v>99</v>
      </c>
      <c r="AE154" s="7" t="s">
        <v>99</v>
      </c>
      <c r="AF154" s="7" t="s">
        <v>99</v>
      </c>
      <c r="AG154" s="7" t="s">
        <v>99</v>
      </c>
      <c r="AH154" s="7" t="s">
        <v>99</v>
      </c>
      <c r="AI154" s="7" t="s">
        <v>99</v>
      </c>
      <c r="AJ154" s="7" t="s">
        <v>99</v>
      </c>
      <c r="AK154" s="7" t="s">
        <v>99</v>
      </c>
      <c r="AL154" s="7" t="s">
        <v>99</v>
      </c>
      <c r="AM154" s="7" t="s">
        <v>285</v>
      </c>
      <c r="AN154" s="7" t="s">
        <v>285</v>
      </c>
      <c r="AO154" s="7" t="s">
        <v>285</v>
      </c>
      <c r="AP154" s="7" t="s">
        <v>99</v>
      </c>
      <c r="AQ154" s="7" t="s">
        <v>285</v>
      </c>
      <c r="AR154" s="7" t="s">
        <v>285</v>
      </c>
      <c r="AS154" s="7" t="s">
        <v>285</v>
      </c>
      <c r="AT154" s="7" t="s">
        <v>99</v>
      </c>
    </row>
    <row r="155" spans="1:46">
      <c r="A155" s="27">
        <v>42004</v>
      </c>
      <c r="B155" s="7">
        <v>13</v>
      </c>
      <c r="C155" s="7" t="s">
        <v>2022</v>
      </c>
      <c r="D155" s="7">
        <v>1</v>
      </c>
      <c r="E155" s="7">
        <v>6</v>
      </c>
      <c r="F155" s="7">
        <v>5</v>
      </c>
      <c r="G155" s="7">
        <v>1</v>
      </c>
      <c r="H155" s="7" t="s">
        <v>99</v>
      </c>
      <c r="I155" s="7" t="s">
        <v>99</v>
      </c>
      <c r="J155" s="7" t="s">
        <v>99</v>
      </c>
      <c r="K155" s="7" t="s">
        <v>99</v>
      </c>
      <c r="L155" s="144" t="s">
        <v>99</v>
      </c>
      <c r="M155" s="144" t="s">
        <v>99</v>
      </c>
      <c r="N155" s="7" t="s">
        <v>99</v>
      </c>
      <c r="O155" s="7" t="s">
        <v>99</v>
      </c>
      <c r="P155" s="7" t="s">
        <v>99</v>
      </c>
      <c r="Q155" s="7" t="s">
        <v>99</v>
      </c>
      <c r="R155" s="144" t="s">
        <v>99</v>
      </c>
      <c r="S155" s="144" t="s">
        <v>99</v>
      </c>
      <c r="T155" s="7">
        <v>72</v>
      </c>
      <c r="U155" s="7" t="s">
        <v>285</v>
      </c>
      <c r="V155" s="7" t="s">
        <v>285</v>
      </c>
      <c r="W155" s="7" t="s">
        <v>99</v>
      </c>
      <c r="X155" s="7" t="s">
        <v>285</v>
      </c>
      <c r="Y155" s="7" t="s">
        <v>285</v>
      </c>
      <c r="Z155" s="7" t="s">
        <v>99</v>
      </c>
      <c r="AA155" s="7" t="s">
        <v>99</v>
      </c>
      <c r="AB155" s="7" t="s">
        <v>99</v>
      </c>
      <c r="AC155" s="7" t="s">
        <v>99</v>
      </c>
      <c r="AD155" s="7" t="s">
        <v>99</v>
      </c>
      <c r="AE155" s="7" t="s">
        <v>99</v>
      </c>
      <c r="AF155" s="7" t="s">
        <v>99</v>
      </c>
      <c r="AG155" s="7" t="s">
        <v>99</v>
      </c>
      <c r="AH155" s="7" t="s">
        <v>99</v>
      </c>
      <c r="AI155" s="7" t="s">
        <v>99</v>
      </c>
      <c r="AJ155" s="7" t="s">
        <v>99</v>
      </c>
      <c r="AK155" s="7" t="s">
        <v>99</v>
      </c>
      <c r="AL155" s="7" t="s">
        <v>99</v>
      </c>
      <c r="AM155" s="7" t="s">
        <v>285</v>
      </c>
      <c r="AN155" s="7" t="s">
        <v>285</v>
      </c>
      <c r="AO155" s="7" t="s">
        <v>99</v>
      </c>
      <c r="AP155" s="7" t="s">
        <v>99</v>
      </c>
      <c r="AQ155" s="7" t="s">
        <v>285</v>
      </c>
      <c r="AR155" s="7" t="s">
        <v>285</v>
      </c>
      <c r="AS155" s="7" t="s">
        <v>285</v>
      </c>
      <c r="AT155" s="7" t="s">
        <v>99</v>
      </c>
    </row>
    <row r="156" spans="1:46">
      <c r="A156" s="27">
        <v>42004</v>
      </c>
      <c r="B156" s="7">
        <v>14</v>
      </c>
      <c r="C156" s="7" t="s">
        <v>1995</v>
      </c>
      <c r="D156" s="7">
        <v>11</v>
      </c>
      <c r="E156" s="7">
        <v>406</v>
      </c>
      <c r="F156" s="7">
        <v>257</v>
      </c>
      <c r="G156" s="7">
        <v>27</v>
      </c>
      <c r="H156" s="7">
        <v>41</v>
      </c>
      <c r="I156" s="7">
        <v>79</v>
      </c>
      <c r="J156" s="7">
        <v>2</v>
      </c>
      <c r="K156" s="7" t="s">
        <v>99</v>
      </c>
      <c r="L156" s="144" t="s">
        <v>99</v>
      </c>
      <c r="M156" s="144" t="s">
        <v>99</v>
      </c>
      <c r="N156" s="7" t="s">
        <v>99</v>
      </c>
      <c r="O156" s="7" t="s">
        <v>99</v>
      </c>
      <c r="P156" s="7" t="s">
        <v>99</v>
      </c>
      <c r="Q156" s="7" t="s">
        <v>99</v>
      </c>
      <c r="R156" s="144" t="s">
        <v>99</v>
      </c>
      <c r="S156" s="144" t="s">
        <v>99</v>
      </c>
      <c r="T156" s="7">
        <v>4832</v>
      </c>
      <c r="U156" s="7">
        <v>1847</v>
      </c>
      <c r="V156" s="7">
        <v>1766</v>
      </c>
      <c r="W156" s="7">
        <v>82</v>
      </c>
      <c r="X156" s="7">
        <v>8245</v>
      </c>
      <c r="Y156" s="7">
        <v>7520</v>
      </c>
      <c r="Z156" s="7">
        <v>102</v>
      </c>
      <c r="AA156" s="7">
        <v>157</v>
      </c>
      <c r="AB156" s="7">
        <v>54</v>
      </c>
      <c r="AC156" s="7">
        <v>412</v>
      </c>
      <c r="AD156" s="7">
        <v>0</v>
      </c>
      <c r="AE156" s="7">
        <v>187</v>
      </c>
      <c r="AF156" s="7">
        <v>89</v>
      </c>
      <c r="AG156" s="7">
        <v>9</v>
      </c>
      <c r="AH156" s="7">
        <v>89</v>
      </c>
      <c r="AI156" s="7">
        <v>219</v>
      </c>
      <c r="AJ156" s="7">
        <v>85</v>
      </c>
      <c r="AK156" s="7">
        <v>18</v>
      </c>
      <c r="AL156" s="7">
        <v>116</v>
      </c>
      <c r="AM156" s="7">
        <v>13053</v>
      </c>
      <c r="AN156" s="7">
        <v>12519</v>
      </c>
      <c r="AO156" s="7">
        <v>413</v>
      </c>
      <c r="AP156" s="7">
        <v>121</v>
      </c>
      <c r="AQ156" s="7">
        <v>12937</v>
      </c>
      <c r="AR156" s="7">
        <v>4201</v>
      </c>
      <c r="AS156" s="7">
        <v>4508</v>
      </c>
      <c r="AT156" s="7">
        <v>312</v>
      </c>
    </row>
    <row r="157" spans="1:46">
      <c r="A157" s="27">
        <v>42004</v>
      </c>
      <c r="B157" s="7">
        <v>15</v>
      </c>
      <c r="C157" s="7" t="s">
        <v>2023</v>
      </c>
      <c r="D157" s="7">
        <v>2</v>
      </c>
      <c r="E157" s="7">
        <v>91</v>
      </c>
      <c r="F157" s="7">
        <v>73</v>
      </c>
      <c r="G157" s="7">
        <v>9</v>
      </c>
      <c r="H157" s="7">
        <v>2</v>
      </c>
      <c r="I157" s="7">
        <v>7</v>
      </c>
      <c r="J157" s="7" t="s">
        <v>99</v>
      </c>
      <c r="K157" s="7" t="s">
        <v>99</v>
      </c>
      <c r="L157" s="144" t="s">
        <v>99</v>
      </c>
      <c r="M157" s="144" t="s">
        <v>99</v>
      </c>
      <c r="N157" s="7" t="s">
        <v>99</v>
      </c>
      <c r="O157" s="7" t="s">
        <v>99</v>
      </c>
      <c r="P157" s="7" t="s">
        <v>99</v>
      </c>
      <c r="Q157" s="7" t="s">
        <v>99</v>
      </c>
      <c r="R157" s="144" t="s">
        <v>99</v>
      </c>
      <c r="S157" s="144" t="s">
        <v>99</v>
      </c>
      <c r="T157" s="7">
        <v>1051</v>
      </c>
      <c r="U157" s="7" t="s">
        <v>285</v>
      </c>
      <c r="V157" s="7" t="s">
        <v>285</v>
      </c>
      <c r="W157" s="7" t="s">
        <v>99</v>
      </c>
      <c r="X157" s="7" t="s">
        <v>285</v>
      </c>
      <c r="Y157" s="7" t="s">
        <v>285</v>
      </c>
      <c r="Z157" s="7" t="s">
        <v>99</v>
      </c>
      <c r="AA157" s="7" t="s">
        <v>285</v>
      </c>
      <c r="AB157" s="7" t="s">
        <v>285</v>
      </c>
      <c r="AC157" s="7" t="s">
        <v>99</v>
      </c>
      <c r="AD157" s="7" t="s">
        <v>285</v>
      </c>
      <c r="AE157" s="7" t="s">
        <v>285</v>
      </c>
      <c r="AF157" s="7" t="s">
        <v>285</v>
      </c>
      <c r="AG157" s="7" t="s">
        <v>99</v>
      </c>
      <c r="AH157" s="7" t="s">
        <v>285</v>
      </c>
      <c r="AI157" s="7" t="s">
        <v>285</v>
      </c>
      <c r="AJ157" s="7" t="s">
        <v>285</v>
      </c>
      <c r="AK157" s="7" t="s">
        <v>285</v>
      </c>
      <c r="AL157" s="7" t="s">
        <v>285</v>
      </c>
      <c r="AM157" s="7" t="s">
        <v>285</v>
      </c>
      <c r="AN157" s="7" t="s">
        <v>285</v>
      </c>
      <c r="AO157" s="7" t="s">
        <v>285</v>
      </c>
      <c r="AP157" s="7" t="s">
        <v>285</v>
      </c>
      <c r="AQ157" s="7" t="s">
        <v>285</v>
      </c>
      <c r="AR157" s="7" t="s">
        <v>285</v>
      </c>
      <c r="AS157" s="7" t="s">
        <v>285</v>
      </c>
      <c r="AT157" s="7" t="s">
        <v>285</v>
      </c>
    </row>
    <row r="158" spans="1:46">
      <c r="A158" s="27">
        <v>42004</v>
      </c>
      <c r="B158" s="7">
        <v>16</v>
      </c>
      <c r="C158" s="7" t="s">
        <v>720</v>
      </c>
      <c r="D158" s="7">
        <v>8</v>
      </c>
      <c r="E158" s="7">
        <v>697</v>
      </c>
      <c r="F158" s="7">
        <v>562</v>
      </c>
      <c r="G158" s="7">
        <v>63</v>
      </c>
      <c r="H158" s="7">
        <v>29</v>
      </c>
      <c r="I158" s="7">
        <v>15</v>
      </c>
      <c r="J158" s="7">
        <v>23</v>
      </c>
      <c r="K158" s="7">
        <v>5</v>
      </c>
      <c r="L158" s="144" t="s">
        <v>99</v>
      </c>
      <c r="M158" s="144" t="s">
        <v>99</v>
      </c>
      <c r="N158" s="7" t="s">
        <v>99</v>
      </c>
      <c r="O158" s="7" t="s">
        <v>99</v>
      </c>
      <c r="P158" s="7" t="s">
        <v>99</v>
      </c>
      <c r="Q158" s="7" t="s">
        <v>99</v>
      </c>
      <c r="R158" s="144" t="s">
        <v>99</v>
      </c>
      <c r="S158" s="144" t="s">
        <v>99</v>
      </c>
      <c r="T158" s="7">
        <v>8237</v>
      </c>
      <c r="U158" s="7">
        <v>5094</v>
      </c>
      <c r="V158" s="7">
        <v>4993</v>
      </c>
      <c r="W158" s="7">
        <v>101</v>
      </c>
      <c r="X158" s="7">
        <v>8562</v>
      </c>
      <c r="Y158" s="7">
        <v>7841</v>
      </c>
      <c r="Z158" s="7">
        <v>249</v>
      </c>
      <c r="AA158" s="7">
        <v>425</v>
      </c>
      <c r="AB158" s="7">
        <v>10</v>
      </c>
      <c r="AC158" s="7" t="s">
        <v>99</v>
      </c>
      <c r="AD158" s="7">
        <v>36</v>
      </c>
      <c r="AE158" s="7">
        <v>905</v>
      </c>
      <c r="AF158" s="7">
        <v>298</v>
      </c>
      <c r="AG158" s="7">
        <v>152</v>
      </c>
      <c r="AH158" s="7">
        <v>456</v>
      </c>
      <c r="AI158" s="7">
        <v>899</v>
      </c>
      <c r="AJ158" s="7">
        <v>280</v>
      </c>
      <c r="AK158" s="7">
        <v>165</v>
      </c>
      <c r="AL158" s="7">
        <v>454</v>
      </c>
      <c r="AM158" s="7">
        <v>13689</v>
      </c>
      <c r="AN158" s="7">
        <v>13588</v>
      </c>
      <c r="AO158" s="7">
        <v>2</v>
      </c>
      <c r="AP158" s="7">
        <v>100</v>
      </c>
      <c r="AQ158" s="7">
        <v>13584</v>
      </c>
      <c r="AR158" s="7">
        <v>4079</v>
      </c>
      <c r="AS158" s="7">
        <v>4961</v>
      </c>
      <c r="AT158" s="7">
        <v>877</v>
      </c>
    </row>
    <row r="159" spans="1:46">
      <c r="A159" s="27">
        <v>42004</v>
      </c>
      <c r="B159" s="7">
        <v>17</v>
      </c>
      <c r="C159" s="7" t="s">
        <v>2025</v>
      </c>
      <c r="D159" s="7">
        <v>1</v>
      </c>
      <c r="E159" s="7">
        <v>28</v>
      </c>
      <c r="F159" s="7">
        <v>21</v>
      </c>
      <c r="G159" s="7">
        <v>2</v>
      </c>
      <c r="H159" s="7">
        <v>1</v>
      </c>
      <c r="I159" s="7">
        <v>1</v>
      </c>
      <c r="J159" s="7">
        <v>3</v>
      </c>
      <c r="K159" s="7" t="s">
        <v>99</v>
      </c>
      <c r="L159" s="144" t="s">
        <v>99</v>
      </c>
      <c r="M159" s="144" t="s">
        <v>99</v>
      </c>
      <c r="N159" s="7" t="s">
        <v>99</v>
      </c>
      <c r="O159" s="7" t="s">
        <v>99</v>
      </c>
      <c r="P159" s="7" t="s">
        <v>99</v>
      </c>
      <c r="Q159" s="7" t="s">
        <v>99</v>
      </c>
      <c r="R159" s="144" t="s">
        <v>99</v>
      </c>
      <c r="S159" s="144" t="s">
        <v>99</v>
      </c>
      <c r="T159" s="7">
        <v>336</v>
      </c>
      <c r="U159" s="7" t="s">
        <v>285</v>
      </c>
      <c r="V159" s="7" t="s">
        <v>285</v>
      </c>
      <c r="W159" s="7" t="s">
        <v>99</v>
      </c>
      <c r="X159" s="7" t="s">
        <v>285</v>
      </c>
      <c r="Y159" s="7" t="s">
        <v>285</v>
      </c>
      <c r="Z159" s="7" t="s">
        <v>99</v>
      </c>
      <c r="AA159" s="7" t="s">
        <v>99</v>
      </c>
      <c r="AB159" s="7" t="s">
        <v>99</v>
      </c>
      <c r="AC159" s="7" t="s">
        <v>99</v>
      </c>
      <c r="AD159" s="7" t="s">
        <v>99</v>
      </c>
      <c r="AE159" s="7" t="s">
        <v>99</v>
      </c>
      <c r="AF159" s="7" t="s">
        <v>99</v>
      </c>
      <c r="AG159" s="7" t="s">
        <v>99</v>
      </c>
      <c r="AH159" s="7" t="s">
        <v>99</v>
      </c>
      <c r="AI159" s="7" t="s">
        <v>99</v>
      </c>
      <c r="AJ159" s="7" t="s">
        <v>99</v>
      </c>
      <c r="AK159" s="7" t="s">
        <v>99</v>
      </c>
      <c r="AL159" s="7" t="s">
        <v>99</v>
      </c>
      <c r="AM159" s="7" t="s">
        <v>285</v>
      </c>
      <c r="AN159" s="7" t="s">
        <v>285</v>
      </c>
      <c r="AO159" s="7" t="s">
        <v>99</v>
      </c>
      <c r="AP159" s="7" t="s">
        <v>285</v>
      </c>
      <c r="AQ159" s="7" t="s">
        <v>285</v>
      </c>
      <c r="AR159" s="7" t="s">
        <v>285</v>
      </c>
      <c r="AS159" s="7" t="s">
        <v>285</v>
      </c>
      <c r="AT159" s="7" t="s">
        <v>99</v>
      </c>
    </row>
    <row r="160" spans="1:46">
      <c r="A160" s="27">
        <v>42004</v>
      </c>
      <c r="B160" s="7">
        <v>18</v>
      </c>
      <c r="C160" s="7" t="s">
        <v>2026</v>
      </c>
      <c r="D160" s="7">
        <v>7</v>
      </c>
      <c r="E160" s="7">
        <v>275</v>
      </c>
      <c r="F160" s="7">
        <v>182</v>
      </c>
      <c r="G160" s="7">
        <v>29</v>
      </c>
      <c r="H160" s="7">
        <v>4</v>
      </c>
      <c r="I160" s="7">
        <v>33</v>
      </c>
      <c r="J160" s="7">
        <v>19</v>
      </c>
      <c r="K160" s="7">
        <v>8</v>
      </c>
      <c r="L160" s="144" t="s">
        <v>99</v>
      </c>
      <c r="M160" s="144" t="s">
        <v>99</v>
      </c>
      <c r="N160" s="7" t="s">
        <v>99</v>
      </c>
      <c r="O160" s="7" t="s">
        <v>99</v>
      </c>
      <c r="P160" s="7" t="s">
        <v>99</v>
      </c>
      <c r="Q160" s="7" t="s">
        <v>99</v>
      </c>
      <c r="R160" s="144" t="s">
        <v>99</v>
      </c>
      <c r="S160" s="144" t="s">
        <v>99</v>
      </c>
      <c r="T160" s="7">
        <v>3303</v>
      </c>
      <c r="U160" s="7">
        <v>1037</v>
      </c>
      <c r="V160" s="7" t="s">
        <v>285</v>
      </c>
      <c r="W160" s="7" t="s">
        <v>285</v>
      </c>
      <c r="X160" s="7">
        <v>2347</v>
      </c>
      <c r="Y160" s="7" t="s">
        <v>285</v>
      </c>
      <c r="Z160" s="7" t="s">
        <v>285</v>
      </c>
      <c r="AA160" s="7" t="s">
        <v>285</v>
      </c>
      <c r="AB160" s="7" t="s">
        <v>285</v>
      </c>
      <c r="AC160" s="7" t="s">
        <v>99</v>
      </c>
      <c r="AD160" s="7" t="s">
        <v>99</v>
      </c>
      <c r="AE160" s="7" t="s">
        <v>285</v>
      </c>
      <c r="AF160" s="7" t="s">
        <v>285</v>
      </c>
      <c r="AG160" s="7" t="s">
        <v>285</v>
      </c>
      <c r="AH160" s="7" t="s">
        <v>285</v>
      </c>
      <c r="AI160" s="7" t="s">
        <v>285</v>
      </c>
      <c r="AJ160" s="7" t="s">
        <v>285</v>
      </c>
      <c r="AK160" s="7" t="s">
        <v>285</v>
      </c>
      <c r="AL160" s="7" t="s">
        <v>285</v>
      </c>
      <c r="AM160" s="7">
        <v>3971</v>
      </c>
      <c r="AN160" s="7">
        <v>3664</v>
      </c>
      <c r="AO160" s="7">
        <v>307</v>
      </c>
      <c r="AP160" s="7" t="s">
        <v>99</v>
      </c>
      <c r="AQ160" s="7">
        <v>3940</v>
      </c>
      <c r="AR160" s="7">
        <v>1429</v>
      </c>
      <c r="AS160" s="7">
        <v>1526</v>
      </c>
      <c r="AT160" s="7" t="s">
        <v>285</v>
      </c>
    </row>
    <row r="161" spans="1:46">
      <c r="A161" s="27">
        <v>42004</v>
      </c>
      <c r="B161" s="7">
        <v>19</v>
      </c>
      <c r="C161" s="7" t="s">
        <v>2027</v>
      </c>
      <c r="D161" s="7">
        <v>3</v>
      </c>
      <c r="E161" s="7">
        <v>311</v>
      </c>
      <c r="F161" s="7">
        <v>246</v>
      </c>
      <c r="G161" s="7">
        <v>58</v>
      </c>
      <c r="H161" s="7">
        <v>2</v>
      </c>
      <c r="I161" s="7" t="s">
        <v>99</v>
      </c>
      <c r="J161" s="7">
        <v>4</v>
      </c>
      <c r="K161" s="7">
        <v>1</v>
      </c>
      <c r="L161" s="144" t="s">
        <v>99</v>
      </c>
      <c r="M161" s="144" t="s">
        <v>99</v>
      </c>
      <c r="N161" s="7" t="s">
        <v>99</v>
      </c>
      <c r="O161" s="7" t="s">
        <v>99</v>
      </c>
      <c r="P161" s="7" t="s">
        <v>99</v>
      </c>
      <c r="Q161" s="7" t="s">
        <v>99</v>
      </c>
      <c r="R161" s="144" t="s">
        <v>99</v>
      </c>
      <c r="S161" s="144" t="s">
        <v>99</v>
      </c>
      <c r="T161" s="7">
        <v>3765</v>
      </c>
      <c r="U161" s="7">
        <v>1384</v>
      </c>
      <c r="V161" s="7" t="s">
        <v>285</v>
      </c>
      <c r="W161" s="7" t="s">
        <v>285</v>
      </c>
      <c r="X161" s="7">
        <v>8828</v>
      </c>
      <c r="Y161" s="7" t="s">
        <v>285</v>
      </c>
      <c r="Z161" s="7" t="s">
        <v>285</v>
      </c>
      <c r="AA161" s="7" t="s">
        <v>285</v>
      </c>
      <c r="AB161" s="7" t="s">
        <v>285</v>
      </c>
      <c r="AC161" s="7" t="s">
        <v>285</v>
      </c>
      <c r="AD161" s="7" t="s">
        <v>285</v>
      </c>
      <c r="AE161" s="7" t="s">
        <v>285</v>
      </c>
      <c r="AF161" s="7" t="s">
        <v>285</v>
      </c>
      <c r="AG161" s="7" t="s">
        <v>285</v>
      </c>
      <c r="AH161" s="7" t="s">
        <v>285</v>
      </c>
      <c r="AI161" s="7" t="s">
        <v>285</v>
      </c>
      <c r="AJ161" s="7" t="s">
        <v>285</v>
      </c>
      <c r="AK161" s="7" t="s">
        <v>285</v>
      </c>
      <c r="AL161" s="7" t="s">
        <v>285</v>
      </c>
      <c r="AM161" s="7">
        <v>10515</v>
      </c>
      <c r="AN161" s="7">
        <v>9313</v>
      </c>
      <c r="AO161" s="7" t="s">
        <v>99</v>
      </c>
      <c r="AP161" s="7">
        <v>1203</v>
      </c>
      <c r="AQ161" s="7">
        <v>9204</v>
      </c>
      <c r="AR161" s="7">
        <v>1251</v>
      </c>
      <c r="AS161" s="7">
        <v>1601</v>
      </c>
      <c r="AT161" s="7" t="s">
        <v>285</v>
      </c>
    </row>
    <row r="162" spans="1:46">
      <c r="A162" s="27">
        <v>42004</v>
      </c>
      <c r="B162" s="7">
        <v>20</v>
      </c>
      <c r="C162" s="7" t="s">
        <v>712</v>
      </c>
      <c r="D162" s="7" t="s">
        <v>99</v>
      </c>
      <c r="E162" s="7" t="s">
        <v>99</v>
      </c>
      <c r="F162" s="7" t="s">
        <v>99</v>
      </c>
      <c r="G162" s="7" t="s">
        <v>99</v>
      </c>
      <c r="H162" s="7" t="s">
        <v>99</v>
      </c>
      <c r="I162" s="7" t="s">
        <v>99</v>
      </c>
      <c r="J162" s="7" t="s">
        <v>99</v>
      </c>
      <c r="K162" s="7" t="s">
        <v>99</v>
      </c>
      <c r="L162" s="144" t="s">
        <v>99</v>
      </c>
      <c r="M162" s="144" t="s">
        <v>99</v>
      </c>
      <c r="N162" s="7" t="s">
        <v>99</v>
      </c>
      <c r="O162" s="7" t="s">
        <v>99</v>
      </c>
      <c r="P162" s="7" t="s">
        <v>99</v>
      </c>
      <c r="Q162" s="7" t="s">
        <v>99</v>
      </c>
      <c r="R162" s="144" t="s">
        <v>99</v>
      </c>
      <c r="S162" s="144" t="s">
        <v>99</v>
      </c>
      <c r="T162" s="7" t="s">
        <v>99</v>
      </c>
      <c r="U162" s="7" t="s">
        <v>99</v>
      </c>
      <c r="V162" s="7" t="s">
        <v>99</v>
      </c>
      <c r="W162" s="7" t="s">
        <v>99</v>
      </c>
      <c r="X162" s="7" t="s">
        <v>99</v>
      </c>
      <c r="Y162" s="7" t="s">
        <v>99</v>
      </c>
      <c r="Z162" s="7" t="s">
        <v>99</v>
      </c>
      <c r="AA162" s="7" t="s">
        <v>99</v>
      </c>
      <c r="AB162" s="7" t="s">
        <v>99</v>
      </c>
      <c r="AC162" s="7" t="s">
        <v>99</v>
      </c>
      <c r="AD162" s="7" t="s">
        <v>99</v>
      </c>
      <c r="AE162" s="7" t="s">
        <v>99</v>
      </c>
      <c r="AF162" s="7" t="s">
        <v>99</v>
      </c>
      <c r="AG162" s="7" t="s">
        <v>99</v>
      </c>
      <c r="AH162" s="7" t="s">
        <v>99</v>
      </c>
      <c r="AI162" s="7" t="s">
        <v>99</v>
      </c>
      <c r="AJ162" s="7" t="s">
        <v>99</v>
      </c>
      <c r="AK162" s="7" t="s">
        <v>99</v>
      </c>
      <c r="AL162" s="7" t="s">
        <v>99</v>
      </c>
      <c r="AM162" s="7" t="s">
        <v>99</v>
      </c>
      <c r="AN162" s="7" t="s">
        <v>99</v>
      </c>
      <c r="AO162" s="7" t="s">
        <v>99</v>
      </c>
      <c r="AP162" s="7" t="s">
        <v>99</v>
      </c>
      <c r="AQ162" s="7" t="s">
        <v>99</v>
      </c>
      <c r="AR162" s="7" t="s">
        <v>99</v>
      </c>
      <c r="AS162" s="7" t="s">
        <v>99</v>
      </c>
      <c r="AT162" s="7" t="s">
        <v>99</v>
      </c>
    </row>
    <row r="163" spans="1:46">
      <c r="A163" s="27">
        <v>42004</v>
      </c>
      <c r="B163" s="7">
        <v>21</v>
      </c>
      <c r="C163" s="7" t="s">
        <v>2028</v>
      </c>
      <c r="D163" s="7">
        <v>8</v>
      </c>
      <c r="E163" s="7">
        <v>582</v>
      </c>
      <c r="F163" s="7">
        <v>351</v>
      </c>
      <c r="G163" s="7">
        <v>34</v>
      </c>
      <c r="H163" s="7">
        <v>109</v>
      </c>
      <c r="I163" s="7">
        <v>21</v>
      </c>
      <c r="J163" s="7">
        <v>31</v>
      </c>
      <c r="K163" s="7">
        <v>36</v>
      </c>
      <c r="L163" s="144" t="s">
        <v>99</v>
      </c>
      <c r="M163" s="144" t="s">
        <v>99</v>
      </c>
      <c r="N163" s="7" t="s">
        <v>99</v>
      </c>
      <c r="O163" s="7" t="s">
        <v>99</v>
      </c>
      <c r="P163" s="7">
        <v>26</v>
      </c>
      <c r="Q163" s="7" t="s">
        <v>99</v>
      </c>
      <c r="R163" s="144" t="s">
        <v>99</v>
      </c>
      <c r="S163" s="144" t="s">
        <v>99</v>
      </c>
      <c r="T163" s="7">
        <v>8416</v>
      </c>
      <c r="U163" s="7">
        <v>4202</v>
      </c>
      <c r="V163" s="7">
        <v>3986</v>
      </c>
      <c r="W163" s="7">
        <v>216</v>
      </c>
      <c r="X163" s="7">
        <v>18789</v>
      </c>
      <c r="Y163" s="7">
        <v>8559</v>
      </c>
      <c r="Z163" s="7">
        <v>1962</v>
      </c>
      <c r="AA163" s="7">
        <v>1658</v>
      </c>
      <c r="AB163" s="7">
        <v>3444</v>
      </c>
      <c r="AC163" s="7">
        <v>1179</v>
      </c>
      <c r="AD163" s="7">
        <v>1988</v>
      </c>
      <c r="AE163" s="7">
        <v>3872</v>
      </c>
      <c r="AF163" s="7">
        <v>2337</v>
      </c>
      <c r="AG163" s="7">
        <v>1030</v>
      </c>
      <c r="AH163" s="7">
        <v>504</v>
      </c>
      <c r="AI163" s="7">
        <v>3264</v>
      </c>
      <c r="AJ163" s="7">
        <v>2310</v>
      </c>
      <c r="AK163" s="7">
        <v>739</v>
      </c>
      <c r="AL163" s="7">
        <v>214</v>
      </c>
      <c r="AM163" s="7">
        <v>37720</v>
      </c>
      <c r="AN163" s="7">
        <v>33687</v>
      </c>
      <c r="AO163" s="7">
        <v>664</v>
      </c>
      <c r="AP163" s="7">
        <v>3369</v>
      </c>
      <c r="AQ163" s="7">
        <v>34033</v>
      </c>
      <c r="AR163" s="7">
        <v>16196</v>
      </c>
      <c r="AS163" s="7">
        <v>17745</v>
      </c>
      <c r="AT163" s="7">
        <v>1231</v>
      </c>
    </row>
    <row r="164" spans="1:46">
      <c r="A164" s="27">
        <v>42004</v>
      </c>
      <c r="B164" s="7">
        <v>22</v>
      </c>
      <c r="C164" s="7" t="s">
        <v>2032</v>
      </c>
      <c r="D164" s="7">
        <v>2</v>
      </c>
      <c r="E164" s="7">
        <v>18</v>
      </c>
      <c r="F164" s="7">
        <v>18</v>
      </c>
      <c r="G164" s="7" t="s">
        <v>99</v>
      </c>
      <c r="H164" s="7" t="s">
        <v>99</v>
      </c>
      <c r="I164" s="7" t="s">
        <v>99</v>
      </c>
      <c r="J164" s="7" t="s">
        <v>99</v>
      </c>
      <c r="K164" s="7" t="s">
        <v>99</v>
      </c>
      <c r="L164" s="144" t="s">
        <v>99</v>
      </c>
      <c r="M164" s="144" t="s">
        <v>99</v>
      </c>
      <c r="N164" s="7" t="s">
        <v>99</v>
      </c>
      <c r="O164" s="7" t="s">
        <v>99</v>
      </c>
      <c r="P164" s="7" t="s">
        <v>99</v>
      </c>
      <c r="Q164" s="7" t="s">
        <v>99</v>
      </c>
      <c r="R164" s="144" t="s">
        <v>99</v>
      </c>
      <c r="S164" s="144" t="s">
        <v>99</v>
      </c>
      <c r="T164" s="7">
        <v>216</v>
      </c>
      <c r="U164" s="7" t="s">
        <v>285</v>
      </c>
      <c r="V164" s="7" t="s">
        <v>285</v>
      </c>
      <c r="W164" s="7" t="s">
        <v>99</v>
      </c>
      <c r="X164" s="7" t="s">
        <v>285</v>
      </c>
      <c r="Y164" s="7" t="s">
        <v>285</v>
      </c>
      <c r="Z164" s="7" t="s">
        <v>99</v>
      </c>
      <c r="AA164" s="7" t="s">
        <v>99</v>
      </c>
      <c r="AB164" s="7" t="s">
        <v>99</v>
      </c>
      <c r="AC164" s="7" t="s">
        <v>99</v>
      </c>
      <c r="AD164" s="7" t="s">
        <v>99</v>
      </c>
      <c r="AE164" s="7" t="s">
        <v>99</v>
      </c>
      <c r="AF164" s="7" t="s">
        <v>99</v>
      </c>
      <c r="AG164" s="7" t="s">
        <v>99</v>
      </c>
      <c r="AH164" s="7" t="s">
        <v>99</v>
      </c>
      <c r="AI164" s="7" t="s">
        <v>99</v>
      </c>
      <c r="AJ164" s="7" t="s">
        <v>99</v>
      </c>
      <c r="AK164" s="7" t="s">
        <v>99</v>
      </c>
      <c r="AL164" s="7" t="s">
        <v>99</v>
      </c>
      <c r="AM164" s="7" t="s">
        <v>285</v>
      </c>
      <c r="AN164" s="7" t="s">
        <v>285</v>
      </c>
      <c r="AO164" s="7" t="s">
        <v>285</v>
      </c>
      <c r="AP164" s="7" t="s">
        <v>99</v>
      </c>
      <c r="AQ164" s="7" t="s">
        <v>285</v>
      </c>
      <c r="AR164" s="7" t="s">
        <v>285</v>
      </c>
      <c r="AS164" s="7" t="s">
        <v>285</v>
      </c>
      <c r="AT164" s="7" t="s">
        <v>99</v>
      </c>
    </row>
    <row r="165" spans="1:46">
      <c r="A165" s="27">
        <v>42004</v>
      </c>
      <c r="B165" s="7">
        <v>23</v>
      </c>
      <c r="C165" s="7" t="s">
        <v>2034</v>
      </c>
      <c r="D165" s="7">
        <v>2</v>
      </c>
      <c r="E165" s="7">
        <v>569</v>
      </c>
      <c r="F165" s="7">
        <v>482</v>
      </c>
      <c r="G165" s="7">
        <v>23</v>
      </c>
      <c r="H165" s="7">
        <v>8</v>
      </c>
      <c r="I165" s="7">
        <v>8</v>
      </c>
      <c r="J165" s="7">
        <v>36</v>
      </c>
      <c r="K165" s="7">
        <v>12</v>
      </c>
      <c r="L165" s="144" t="s">
        <v>99</v>
      </c>
      <c r="M165" s="144" t="s">
        <v>99</v>
      </c>
      <c r="N165" s="7" t="s">
        <v>99</v>
      </c>
      <c r="O165" s="7" t="s">
        <v>99</v>
      </c>
      <c r="P165" s="7" t="s">
        <v>99</v>
      </c>
      <c r="Q165" s="7" t="s">
        <v>99</v>
      </c>
      <c r="R165" s="144" t="s">
        <v>99</v>
      </c>
      <c r="S165" s="144" t="s">
        <v>99</v>
      </c>
      <c r="T165" s="7">
        <v>6748</v>
      </c>
      <c r="U165" s="7" t="s">
        <v>285</v>
      </c>
      <c r="V165" s="7" t="s">
        <v>285</v>
      </c>
      <c r="W165" s="7" t="s">
        <v>285</v>
      </c>
      <c r="X165" s="7" t="s">
        <v>285</v>
      </c>
      <c r="Y165" s="7" t="s">
        <v>285</v>
      </c>
      <c r="Z165" s="7" t="s">
        <v>285</v>
      </c>
      <c r="AA165" s="7" t="s">
        <v>285</v>
      </c>
      <c r="AB165" s="7" t="s">
        <v>285</v>
      </c>
      <c r="AC165" s="7" t="s">
        <v>285</v>
      </c>
      <c r="AD165" s="7" t="s">
        <v>99</v>
      </c>
      <c r="AE165" s="7" t="s">
        <v>285</v>
      </c>
      <c r="AF165" s="7" t="s">
        <v>285</v>
      </c>
      <c r="AG165" s="7" t="s">
        <v>285</v>
      </c>
      <c r="AH165" s="7" t="s">
        <v>285</v>
      </c>
      <c r="AI165" s="7" t="s">
        <v>285</v>
      </c>
      <c r="AJ165" s="7" t="s">
        <v>285</v>
      </c>
      <c r="AK165" s="7" t="s">
        <v>285</v>
      </c>
      <c r="AL165" s="7" t="s">
        <v>285</v>
      </c>
      <c r="AM165" s="7" t="s">
        <v>285</v>
      </c>
      <c r="AN165" s="7" t="s">
        <v>285</v>
      </c>
      <c r="AO165" s="7" t="s">
        <v>285</v>
      </c>
      <c r="AP165" s="7" t="s">
        <v>99</v>
      </c>
      <c r="AQ165" s="7" t="s">
        <v>285</v>
      </c>
      <c r="AR165" s="7" t="s">
        <v>285</v>
      </c>
      <c r="AS165" s="7" t="s">
        <v>285</v>
      </c>
      <c r="AT165" s="7" t="s">
        <v>285</v>
      </c>
    </row>
    <row r="166" spans="1:46">
      <c r="A166" s="27">
        <v>42004</v>
      </c>
      <c r="B166" s="7">
        <v>24</v>
      </c>
      <c r="C166" s="7" t="s">
        <v>2036</v>
      </c>
      <c r="D166" s="7">
        <v>13</v>
      </c>
      <c r="E166" s="7">
        <v>256</v>
      </c>
      <c r="F166" s="7">
        <v>159</v>
      </c>
      <c r="G166" s="7">
        <v>22</v>
      </c>
      <c r="H166" s="7">
        <v>10</v>
      </c>
      <c r="I166" s="7">
        <v>41</v>
      </c>
      <c r="J166" s="7">
        <v>16</v>
      </c>
      <c r="K166" s="7">
        <v>8</v>
      </c>
      <c r="L166" s="144" t="s">
        <v>99</v>
      </c>
      <c r="M166" s="144" t="s">
        <v>99</v>
      </c>
      <c r="N166" s="7" t="s">
        <v>99</v>
      </c>
      <c r="O166" s="7" t="s">
        <v>99</v>
      </c>
      <c r="P166" s="7" t="s">
        <v>99</v>
      </c>
      <c r="Q166" s="7" t="s">
        <v>99</v>
      </c>
      <c r="R166" s="144" t="s">
        <v>99</v>
      </c>
      <c r="S166" s="144" t="s">
        <v>99</v>
      </c>
      <c r="T166" s="7">
        <v>3075</v>
      </c>
      <c r="U166" s="7">
        <v>1186</v>
      </c>
      <c r="V166" s="7" t="s">
        <v>285</v>
      </c>
      <c r="W166" s="7" t="s">
        <v>285</v>
      </c>
      <c r="X166" s="7">
        <v>3277</v>
      </c>
      <c r="Y166" s="7" t="s">
        <v>285</v>
      </c>
      <c r="Z166" s="7" t="s">
        <v>285</v>
      </c>
      <c r="AA166" s="7" t="s">
        <v>285</v>
      </c>
      <c r="AB166" s="7" t="s">
        <v>285</v>
      </c>
      <c r="AC166" s="7" t="s">
        <v>99</v>
      </c>
      <c r="AD166" s="7" t="s">
        <v>285</v>
      </c>
      <c r="AE166" s="7" t="s">
        <v>285</v>
      </c>
      <c r="AF166" s="7" t="s">
        <v>285</v>
      </c>
      <c r="AG166" s="7" t="s">
        <v>285</v>
      </c>
      <c r="AH166" s="7" t="s">
        <v>285</v>
      </c>
      <c r="AI166" s="7" t="s">
        <v>285</v>
      </c>
      <c r="AJ166" s="7" t="s">
        <v>285</v>
      </c>
      <c r="AK166" s="7" t="s">
        <v>285</v>
      </c>
      <c r="AL166" s="7" t="s">
        <v>285</v>
      </c>
      <c r="AM166" s="7">
        <v>5891</v>
      </c>
      <c r="AN166" s="7">
        <v>4136</v>
      </c>
      <c r="AO166" s="7">
        <v>1754</v>
      </c>
      <c r="AP166" s="7">
        <v>1</v>
      </c>
      <c r="AQ166" s="7">
        <v>5882</v>
      </c>
      <c r="AR166" s="7">
        <v>2341</v>
      </c>
      <c r="AS166" s="7">
        <v>2443</v>
      </c>
      <c r="AT166" s="7" t="s">
        <v>285</v>
      </c>
    </row>
    <row r="167" spans="1:46">
      <c r="A167" s="27">
        <v>42004</v>
      </c>
      <c r="B167" s="7">
        <v>25</v>
      </c>
      <c r="C167" s="7" t="s">
        <v>2037</v>
      </c>
      <c r="D167" s="7">
        <v>6</v>
      </c>
      <c r="E167" s="7">
        <v>522</v>
      </c>
      <c r="F167" s="7">
        <v>323</v>
      </c>
      <c r="G167" s="7">
        <v>79</v>
      </c>
      <c r="H167" s="7">
        <v>7</v>
      </c>
      <c r="I167" s="7">
        <v>112</v>
      </c>
      <c r="J167" s="7">
        <v>1</v>
      </c>
      <c r="K167" s="7" t="s">
        <v>99</v>
      </c>
      <c r="L167" s="144" t="s">
        <v>99</v>
      </c>
      <c r="M167" s="144" t="s">
        <v>99</v>
      </c>
      <c r="N167" s="7" t="s">
        <v>99</v>
      </c>
      <c r="O167" s="7" t="s">
        <v>99</v>
      </c>
      <c r="P167" s="7" t="s">
        <v>99</v>
      </c>
      <c r="Q167" s="7" t="s">
        <v>99</v>
      </c>
      <c r="R167" s="144" t="s">
        <v>99</v>
      </c>
      <c r="S167" s="144" t="s">
        <v>99</v>
      </c>
      <c r="T167" s="7">
        <v>6145</v>
      </c>
      <c r="U167" s="7">
        <v>2634</v>
      </c>
      <c r="V167" s="7" t="s">
        <v>285</v>
      </c>
      <c r="W167" s="7" t="s">
        <v>285</v>
      </c>
      <c r="X167" s="7">
        <v>10014</v>
      </c>
      <c r="Y167" s="7" t="s">
        <v>285</v>
      </c>
      <c r="Z167" s="7" t="s">
        <v>285</v>
      </c>
      <c r="AA167" s="7" t="s">
        <v>285</v>
      </c>
      <c r="AB167" s="7" t="s">
        <v>285</v>
      </c>
      <c r="AC167" s="7" t="s">
        <v>285</v>
      </c>
      <c r="AD167" s="7" t="s">
        <v>99</v>
      </c>
      <c r="AE167" s="7" t="s">
        <v>285</v>
      </c>
      <c r="AF167" s="7" t="s">
        <v>285</v>
      </c>
      <c r="AG167" s="7" t="s">
        <v>285</v>
      </c>
      <c r="AH167" s="7" t="s">
        <v>285</v>
      </c>
      <c r="AI167" s="7" t="s">
        <v>285</v>
      </c>
      <c r="AJ167" s="7" t="s">
        <v>285</v>
      </c>
      <c r="AK167" s="7" t="s">
        <v>285</v>
      </c>
      <c r="AL167" s="7" t="s">
        <v>285</v>
      </c>
      <c r="AM167" s="7">
        <v>11353</v>
      </c>
      <c r="AN167" s="7">
        <v>10973</v>
      </c>
      <c r="AO167" s="7">
        <v>378</v>
      </c>
      <c r="AP167" s="7">
        <v>2</v>
      </c>
      <c r="AQ167" s="7">
        <v>11358</v>
      </c>
      <c r="AR167" s="7">
        <v>968</v>
      </c>
      <c r="AS167" s="7">
        <v>1272</v>
      </c>
      <c r="AT167" s="7" t="s">
        <v>285</v>
      </c>
    </row>
    <row r="168" spans="1:46">
      <c r="A168" s="27">
        <v>42004</v>
      </c>
      <c r="B168" s="7">
        <v>26</v>
      </c>
      <c r="C168" s="7" t="s">
        <v>2039</v>
      </c>
      <c r="D168" s="7">
        <v>14</v>
      </c>
      <c r="E168" s="7">
        <v>355</v>
      </c>
      <c r="F168" s="7">
        <v>283</v>
      </c>
      <c r="G168" s="7">
        <v>44</v>
      </c>
      <c r="H168" s="7">
        <v>14</v>
      </c>
      <c r="I168" s="7">
        <v>14</v>
      </c>
      <c r="J168" s="7" t="s">
        <v>99</v>
      </c>
      <c r="K168" s="7" t="s">
        <v>99</v>
      </c>
      <c r="L168" s="144" t="s">
        <v>99</v>
      </c>
      <c r="M168" s="144" t="s">
        <v>99</v>
      </c>
      <c r="N168" s="7" t="s">
        <v>99</v>
      </c>
      <c r="O168" s="7" t="s">
        <v>99</v>
      </c>
      <c r="P168" s="7" t="s">
        <v>99</v>
      </c>
      <c r="Q168" s="7" t="s">
        <v>99</v>
      </c>
      <c r="R168" s="144" t="s">
        <v>99</v>
      </c>
      <c r="S168" s="144" t="s">
        <v>99</v>
      </c>
      <c r="T168" s="7">
        <v>4255</v>
      </c>
      <c r="U168" s="7">
        <v>2373</v>
      </c>
      <c r="V168" s="7">
        <v>2154</v>
      </c>
      <c r="W168" s="7">
        <v>220</v>
      </c>
      <c r="X168" s="7">
        <v>6691</v>
      </c>
      <c r="Y168" s="7">
        <v>5116</v>
      </c>
      <c r="Z168" s="7">
        <v>21</v>
      </c>
      <c r="AA168" s="7">
        <v>137</v>
      </c>
      <c r="AB168" s="7">
        <v>1409</v>
      </c>
      <c r="AC168" s="7">
        <v>9</v>
      </c>
      <c r="AD168" s="7" t="s">
        <v>99</v>
      </c>
      <c r="AE168" s="7">
        <v>4226</v>
      </c>
      <c r="AF168" s="7">
        <v>2460</v>
      </c>
      <c r="AG168" s="7">
        <v>1214</v>
      </c>
      <c r="AH168" s="7">
        <v>551</v>
      </c>
      <c r="AI168" s="7">
        <v>2476</v>
      </c>
      <c r="AJ168" s="7">
        <v>796</v>
      </c>
      <c r="AK168" s="7">
        <v>1418</v>
      </c>
      <c r="AL168" s="7">
        <v>262</v>
      </c>
      <c r="AM168" s="7">
        <v>10518</v>
      </c>
      <c r="AN168" s="7">
        <v>10262</v>
      </c>
      <c r="AO168" s="7">
        <v>251</v>
      </c>
      <c r="AP168" s="7">
        <v>5</v>
      </c>
      <c r="AQ168" s="7">
        <v>9052</v>
      </c>
      <c r="AR168" s="7">
        <v>2171</v>
      </c>
      <c r="AS168" s="7">
        <v>3799</v>
      </c>
      <c r="AT168" s="7">
        <v>169</v>
      </c>
    </row>
    <row r="169" spans="1:46">
      <c r="A169" s="27">
        <v>42004</v>
      </c>
      <c r="B169" s="7">
        <v>27</v>
      </c>
      <c r="C169" s="7" t="s">
        <v>1210</v>
      </c>
      <c r="D169" s="7">
        <v>2</v>
      </c>
      <c r="E169" s="7">
        <v>34</v>
      </c>
      <c r="F169" s="7">
        <v>24</v>
      </c>
      <c r="G169" s="7">
        <v>3</v>
      </c>
      <c r="H169" s="7">
        <v>4</v>
      </c>
      <c r="I169" s="7">
        <v>1</v>
      </c>
      <c r="J169" s="7">
        <v>2</v>
      </c>
      <c r="K169" s="7" t="s">
        <v>99</v>
      </c>
      <c r="L169" s="144" t="s">
        <v>99</v>
      </c>
      <c r="M169" s="144" t="s">
        <v>99</v>
      </c>
      <c r="N169" s="7" t="s">
        <v>99</v>
      </c>
      <c r="O169" s="7" t="s">
        <v>99</v>
      </c>
      <c r="P169" s="7" t="s">
        <v>99</v>
      </c>
      <c r="Q169" s="7" t="s">
        <v>99</v>
      </c>
      <c r="R169" s="144" t="s">
        <v>99</v>
      </c>
      <c r="S169" s="144" t="s">
        <v>99</v>
      </c>
      <c r="T169" s="7">
        <v>408</v>
      </c>
      <c r="U169" s="7" t="s">
        <v>285</v>
      </c>
      <c r="V169" s="7" t="s">
        <v>285</v>
      </c>
      <c r="W169" s="7" t="s">
        <v>99</v>
      </c>
      <c r="X169" s="7" t="s">
        <v>285</v>
      </c>
      <c r="Y169" s="7" t="s">
        <v>285</v>
      </c>
      <c r="Z169" s="7" t="s">
        <v>99</v>
      </c>
      <c r="AA169" s="7" t="s">
        <v>99</v>
      </c>
      <c r="AB169" s="7" t="s">
        <v>99</v>
      </c>
      <c r="AC169" s="7" t="s">
        <v>99</v>
      </c>
      <c r="AD169" s="7" t="s">
        <v>99</v>
      </c>
      <c r="AE169" s="7" t="s">
        <v>99</v>
      </c>
      <c r="AF169" s="7" t="s">
        <v>99</v>
      </c>
      <c r="AG169" s="7" t="s">
        <v>99</v>
      </c>
      <c r="AH169" s="7" t="s">
        <v>99</v>
      </c>
      <c r="AI169" s="7" t="s">
        <v>99</v>
      </c>
      <c r="AJ169" s="7" t="s">
        <v>99</v>
      </c>
      <c r="AK169" s="7" t="s">
        <v>99</v>
      </c>
      <c r="AL169" s="7" t="s">
        <v>99</v>
      </c>
      <c r="AM169" s="7" t="s">
        <v>285</v>
      </c>
      <c r="AN169" s="7" t="s">
        <v>285</v>
      </c>
      <c r="AO169" s="7" t="s">
        <v>285</v>
      </c>
      <c r="AP169" s="7" t="s">
        <v>99</v>
      </c>
      <c r="AQ169" s="7" t="s">
        <v>285</v>
      </c>
      <c r="AR169" s="7" t="s">
        <v>285</v>
      </c>
      <c r="AS169" s="7" t="s">
        <v>285</v>
      </c>
      <c r="AT169" s="7" t="s">
        <v>99</v>
      </c>
    </row>
    <row r="170" spans="1:46">
      <c r="A170" s="27">
        <v>42004</v>
      </c>
      <c r="B170" s="7">
        <v>28</v>
      </c>
      <c r="C170" s="7" t="s">
        <v>2041</v>
      </c>
      <c r="D170" s="7">
        <v>5</v>
      </c>
      <c r="E170" s="7">
        <v>122</v>
      </c>
      <c r="F170" s="7">
        <v>36</v>
      </c>
      <c r="G170" s="7">
        <v>19</v>
      </c>
      <c r="H170" s="7">
        <v>3</v>
      </c>
      <c r="I170" s="7">
        <v>64</v>
      </c>
      <c r="J170" s="7" t="s">
        <v>99</v>
      </c>
      <c r="K170" s="7" t="s">
        <v>99</v>
      </c>
      <c r="L170" s="144" t="s">
        <v>99</v>
      </c>
      <c r="M170" s="144" t="s">
        <v>99</v>
      </c>
      <c r="N170" s="7" t="s">
        <v>99</v>
      </c>
      <c r="O170" s="7" t="s">
        <v>99</v>
      </c>
      <c r="P170" s="7" t="s">
        <v>99</v>
      </c>
      <c r="Q170" s="7" t="s">
        <v>99</v>
      </c>
      <c r="R170" s="144" t="s">
        <v>99</v>
      </c>
      <c r="S170" s="144" t="s">
        <v>99</v>
      </c>
      <c r="T170" s="7">
        <v>1484</v>
      </c>
      <c r="U170" s="7">
        <v>299</v>
      </c>
      <c r="V170" s="7">
        <v>299</v>
      </c>
      <c r="W170" s="7" t="s">
        <v>99</v>
      </c>
      <c r="X170" s="7">
        <v>272</v>
      </c>
      <c r="Y170" s="7" t="s">
        <v>285</v>
      </c>
      <c r="Z170" s="7" t="s">
        <v>285</v>
      </c>
      <c r="AA170" s="7" t="s">
        <v>285</v>
      </c>
      <c r="AB170" s="7" t="s">
        <v>285</v>
      </c>
      <c r="AC170" s="7" t="s">
        <v>285</v>
      </c>
      <c r="AD170" s="7" t="s">
        <v>285</v>
      </c>
      <c r="AE170" s="7" t="s">
        <v>285</v>
      </c>
      <c r="AF170" s="7" t="s">
        <v>99</v>
      </c>
      <c r="AG170" s="7" t="s">
        <v>285</v>
      </c>
      <c r="AH170" s="7" t="s">
        <v>285</v>
      </c>
      <c r="AI170" s="7" t="s">
        <v>285</v>
      </c>
      <c r="AJ170" s="7" t="s">
        <v>99</v>
      </c>
      <c r="AK170" s="7" t="s">
        <v>285</v>
      </c>
      <c r="AL170" s="7" t="s">
        <v>285</v>
      </c>
      <c r="AM170" s="7">
        <v>842</v>
      </c>
      <c r="AN170" s="7">
        <v>94</v>
      </c>
      <c r="AO170" s="7">
        <v>690</v>
      </c>
      <c r="AP170" s="7">
        <v>59</v>
      </c>
      <c r="AQ170" s="7">
        <v>784</v>
      </c>
      <c r="AR170" s="7">
        <v>522</v>
      </c>
      <c r="AS170" s="7">
        <v>534</v>
      </c>
      <c r="AT170" s="7" t="s">
        <v>285</v>
      </c>
    </row>
    <row r="171" spans="1:46">
      <c r="A171" s="27">
        <v>42004</v>
      </c>
      <c r="B171" s="7">
        <v>29</v>
      </c>
      <c r="C171" s="7" t="s">
        <v>101</v>
      </c>
      <c r="D171" s="7">
        <v>2</v>
      </c>
      <c r="E171" s="7">
        <v>22</v>
      </c>
      <c r="F171" s="7">
        <v>12</v>
      </c>
      <c r="G171" s="7">
        <v>1</v>
      </c>
      <c r="H171" s="7">
        <v>1</v>
      </c>
      <c r="I171" s="7">
        <v>7</v>
      </c>
      <c r="J171" s="7">
        <v>1</v>
      </c>
      <c r="K171" s="7" t="s">
        <v>99</v>
      </c>
      <c r="L171" s="144" t="s">
        <v>99</v>
      </c>
      <c r="M171" s="144" t="s">
        <v>99</v>
      </c>
      <c r="N171" s="7" t="s">
        <v>99</v>
      </c>
      <c r="O171" s="7" t="s">
        <v>99</v>
      </c>
      <c r="P171" s="7" t="s">
        <v>99</v>
      </c>
      <c r="Q171" s="7" t="s">
        <v>99</v>
      </c>
      <c r="R171" s="144" t="s">
        <v>99</v>
      </c>
      <c r="S171" s="144" t="s">
        <v>99</v>
      </c>
      <c r="T171" s="7">
        <v>264</v>
      </c>
      <c r="U171" s="7" t="s">
        <v>285</v>
      </c>
      <c r="V171" s="7" t="s">
        <v>285</v>
      </c>
      <c r="W171" s="7" t="s">
        <v>99</v>
      </c>
      <c r="X171" s="7" t="s">
        <v>285</v>
      </c>
      <c r="Y171" s="7" t="s">
        <v>285</v>
      </c>
      <c r="Z171" s="7" t="s">
        <v>99</v>
      </c>
      <c r="AA171" s="7" t="s">
        <v>99</v>
      </c>
      <c r="AB171" s="7" t="s">
        <v>99</v>
      </c>
      <c r="AC171" s="7" t="s">
        <v>99</v>
      </c>
      <c r="AD171" s="7" t="s">
        <v>99</v>
      </c>
      <c r="AE171" s="7" t="s">
        <v>99</v>
      </c>
      <c r="AF171" s="7" t="s">
        <v>99</v>
      </c>
      <c r="AG171" s="7" t="s">
        <v>99</v>
      </c>
      <c r="AH171" s="7" t="s">
        <v>99</v>
      </c>
      <c r="AI171" s="7" t="s">
        <v>99</v>
      </c>
      <c r="AJ171" s="7" t="s">
        <v>99</v>
      </c>
      <c r="AK171" s="7" t="s">
        <v>99</v>
      </c>
      <c r="AL171" s="7" t="s">
        <v>99</v>
      </c>
      <c r="AM171" s="7" t="s">
        <v>285</v>
      </c>
      <c r="AN171" s="7" t="s">
        <v>285</v>
      </c>
      <c r="AO171" s="7" t="s">
        <v>285</v>
      </c>
      <c r="AP171" s="7" t="s">
        <v>99</v>
      </c>
      <c r="AQ171" s="7" t="s">
        <v>285</v>
      </c>
      <c r="AR171" s="7" t="s">
        <v>285</v>
      </c>
      <c r="AS171" s="7" t="s">
        <v>285</v>
      </c>
      <c r="AT171" s="7" t="s">
        <v>99</v>
      </c>
    </row>
    <row r="172" spans="1:46">
      <c r="A172" s="27">
        <v>42004</v>
      </c>
      <c r="B172" s="7">
        <v>30</v>
      </c>
      <c r="C172" s="7" t="s">
        <v>2042</v>
      </c>
      <c r="D172" s="7">
        <v>5</v>
      </c>
      <c r="E172" s="7">
        <v>121</v>
      </c>
      <c r="F172" s="7">
        <v>41</v>
      </c>
      <c r="G172" s="7">
        <v>6</v>
      </c>
      <c r="H172" s="7">
        <v>22</v>
      </c>
      <c r="I172" s="7">
        <v>52</v>
      </c>
      <c r="J172" s="7" t="s">
        <v>99</v>
      </c>
      <c r="K172" s="7" t="s">
        <v>99</v>
      </c>
      <c r="L172" s="144" t="s">
        <v>99</v>
      </c>
      <c r="M172" s="144" t="s">
        <v>99</v>
      </c>
      <c r="N172" s="7" t="s">
        <v>99</v>
      </c>
      <c r="O172" s="7" t="s">
        <v>99</v>
      </c>
      <c r="P172" s="7" t="s">
        <v>99</v>
      </c>
      <c r="Q172" s="7" t="s">
        <v>99</v>
      </c>
      <c r="R172" s="144" t="s">
        <v>99</v>
      </c>
      <c r="S172" s="144" t="s">
        <v>99</v>
      </c>
      <c r="T172" s="7">
        <v>1426</v>
      </c>
      <c r="U172" s="7">
        <v>311</v>
      </c>
      <c r="V172" s="7" t="s">
        <v>285</v>
      </c>
      <c r="W172" s="7" t="s">
        <v>285</v>
      </c>
      <c r="X172" s="7">
        <v>299</v>
      </c>
      <c r="Y172" s="7" t="s">
        <v>285</v>
      </c>
      <c r="Z172" s="7" t="s">
        <v>285</v>
      </c>
      <c r="AA172" s="7" t="s">
        <v>285</v>
      </c>
      <c r="AB172" s="7" t="s">
        <v>285</v>
      </c>
      <c r="AC172" s="7" t="s">
        <v>285</v>
      </c>
      <c r="AD172" s="7" t="s">
        <v>99</v>
      </c>
      <c r="AE172" s="7" t="s">
        <v>285</v>
      </c>
      <c r="AF172" s="7" t="s">
        <v>285</v>
      </c>
      <c r="AG172" s="7" t="s">
        <v>285</v>
      </c>
      <c r="AH172" s="7" t="s">
        <v>285</v>
      </c>
      <c r="AI172" s="7" t="s">
        <v>285</v>
      </c>
      <c r="AJ172" s="7" t="s">
        <v>285</v>
      </c>
      <c r="AK172" s="7" t="s">
        <v>285</v>
      </c>
      <c r="AL172" s="7" t="s">
        <v>285</v>
      </c>
      <c r="AM172" s="7">
        <v>864</v>
      </c>
      <c r="AN172" s="7">
        <v>629</v>
      </c>
      <c r="AO172" s="7">
        <v>235</v>
      </c>
      <c r="AP172" s="7" t="s">
        <v>99</v>
      </c>
      <c r="AQ172" s="7">
        <v>864</v>
      </c>
      <c r="AR172" s="7">
        <v>525</v>
      </c>
      <c r="AS172" s="7">
        <v>529</v>
      </c>
      <c r="AT172" s="7" t="s">
        <v>285</v>
      </c>
    </row>
    <row r="173" spans="1:46">
      <c r="A173" s="27">
        <v>42004</v>
      </c>
      <c r="B173" s="7">
        <v>31</v>
      </c>
      <c r="C173" s="7" t="s">
        <v>536</v>
      </c>
      <c r="D173" s="7">
        <v>18</v>
      </c>
      <c r="E173" s="7">
        <v>2006</v>
      </c>
      <c r="F173" s="7">
        <v>1636</v>
      </c>
      <c r="G173" s="7">
        <v>75</v>
      </c>
      <c r="H173" s="7">
        <v>97</v>
      </c>
      <c r="I173" s="7">
        <v>65</v>
      </c>
      <c r="J173" s="7">
        <v>117</v>
      </c>
      <c r="K173" s="7">
        <v>16</v>
      </c>
      <c r="L173" s="144" t="s">
        <v>99</v>
      </c>
      <c r="M173" s="144" t="s">
        <v>99</v>
      </c>
      <c r="N173" s="7" t="s">
        <v>99</v>
      </c>
      <c r="O173" s="7" t="s">
        <v>99</v>
      </c>
      <c r="P173" s="7" t="s">
        <v>99</v>
      </c>
      <c r="Q173" s="7" t="s">
        <v>99</v>
      </c>
      <c r="R173" s="144" t="s">
        <v>99</v>
      </c>
      <c r="S173" s="144" t="s">
        <v>99</v>
      </c>
      <c r="T173" s="7">
        <v>25386</v>
      </c>
      <c r="U173" s="7">
        <v>12708</v>
      </c>
      <c r="V173" s="7">
        <v>12164</v>
      </c>
      <c r="W173" s="7">
        <v>544</v>
      </c>
      <c r="X173" s="7">
        <v>83125</v>
      </c>
      <c r="Y173" s="7">
        <v>75228</v>
      </c>
      <c r="Z173" s="7">
        <v>374</v>
      </c>
      <c r="AA173" s="7">
        <v>1096</v>
      </c>
      <c r="AB173" s="7">
        <v>3351</v>
      </c>
      <c r="AC173" s="7">
        <v>568</v>
      </c>
      <c r="AD173" s="7">
        <v>2509</v>
      </c>
      <c r="AE173" s="7">
        <v>3148</v>
      </c>
      <c r="AF173" s="7">
        <v>278</v>
      </c>
      <c r="AG173" s="7">
        <v>880</v>
      </c>
      <c r="AH173" s="7">
        <v>1991</v>
      </c>
      <c r="AI173" s="7">
        <v>4244</v>
      </c>
      <c r="AJ173" s="7">
        <v>318</v>
      </c>
      <c r="AK173" s="7">
        <v>1586</v>
      </c>
      <c r="AL173" s="7">
        <v>2340</v>
      </c>
      <c r="AM173" s="7">
        <v>113116</v>
      </c>
      <c r="AN173" s="7">
        <v>107708</v>
      </c>
      <c r="AO173" s="7">
        <v>2408</v>
      </c>
      <c r="AP173" s="7">
        <v>3000</v>
      </c>
      <c r="AQ173" s="7">
        <v>110859</v>
      </c>
      <c r="AR173" s="7">
        <v>25932</v>
      </c>
      <c r="AS173" s="7">
        <v>28234</v>
      </c>
      <c r="AT173" s="7">
        <v>3048</v>
      </c>
    </row>
    <row r="174" spans="1:46">
      <c r="A174" s="131">
        <v>42004</v>
      </c>
      <c r="B174" s="132">
        <v>32</v>
      </c>
      <c r="C174" s="132" t="s">
        <v>347</v>
      </c>
      <c r="D174" s="132">
        <v>1</v>
      </c>
      <c r="E174" s="132">
        <v>29</v>
      </c>
      <c r="F174" s="132">
        <v>25</v>
      </c>
      <c r="G174" s="132">
        <v>3</v>
      </c>
      <c r="H174" s="132">
        <v>1</v>
      </c>
      <c r="I174" s="132" t="s">
        <v>99</v>
      </c>
      <c r="J174" s="132" t="s">
        <v>99</v>
      </c>
      <c r="K174" s="132" t="s">
        <v>99</v>
      </c>
      <c r="L174" s="144" t="s">
        <v>99</v>
      </c>
      <c r="M174" s="144" t="s">
        <v>99</v>
      </c>
      <c r="N174" s="132" t="s">
        <v>99</v>
      </c>
      <c r="O174" s="132" t="s">
        <v>99</v>
      </c>
      <c r="P174" s="132" t="s">
        <v>99</v>
      </c>
      <c r="Q174" s="132" t="s">
        <v>99</v>
      </c>
      <c r="R174" s="144" t="s">
        <v>99</v>
      </c>
      <c r="S174" s="144" t="s">
        <v>99</v>
      </c>
      <c r="T174" s="132">
        <v>348</v>
      </c>
      <c r="U174" s="132" t="s">
        <v>285</v>
      </c>
      <c r="V174" s="132" t="s">
        <v>285</v>
      </c>
      <c r="W174" s="132" t="s">
        <v>99</v>
      </c>
      <c r="X174" s="132" t="s">
        <v>285</v>
      </c>
      <c r="Y174" s="132" t="s">
        <v>285</v>
      </c>
      <c r="Z174" s="132" t="s">
        <v>99</v>
      </c>
      <c r="AA174" s="132" t="s">
        <v>99</v>
      </c>
      <c r="AB174" s="132" t="s">
        <v>99</v>
      </c>
      <c r="AC174" s="132" t="s">
        <v>99</v>
      </c>
      <c r="AD174" s="132" t="s">
        <v>99</v>
      </c>
      <c r="AE174" s="132" t="s">
        <v>99</v>
      </c>
      <c r="AF174" s="132" t="s">
        <v>99</v>
      </c>
      <c r="AG174" s="132" t="s">
        <v>99</v>
      </c>
      <c r="AH174" s="132" t="s">
        <v>99</v>
      </c>
      <c r="AI174" s="132" t="s">
        <v>99</v>
      </c>
      <c r="AJ174" s="132" t="s">
        <v>99</v>
      </c>
      <c r="AK174" s="132" t="s">
        <v>99</v>
      </c>
      <c r="AL174" s="132" t="s">
        <v>99</v>
      </c>
      <c r="AM174" s="132" t="s">
        <v>285</v>
      </c>
      <c r="AN174" s="132" t="s">
        <v>285</v>
      </c>
      <c r="AO174" s="132" t="s">
        <v>99</v>
      </c>
      <c r="AP174" s="132" t="s">
        <v>99</v>
      </c>
      <c r="AQ174" s="132" t="s">
        <v>285</v>
      </c>
      <c r="AR174" s="132" t="s">
        <v>285</v>
      </c>
      <c r="AS174" s="132" t="s">
        <v>285</v>
      </c>
      <c r="AT174" s="132" t="s">
        <v>99</v>
      </c>
    </row>
    <row r="175" spans="1:46">
      <c r="A175" s="27">
        <v>42522</v>
      </c>
      <c r="B175" s="7">
        <v>0</v>
      </c>
      <c r="C175" s="7" t="s">
        <v>1151</v>
      </c>
      <c r="D175" s="7">
        <v>129</v>
      </c>
      <c r="E175" s="7">
        <v>8339</v>
      </c>
      <c r="F175" s="7">
        <v>5982</v>
      </c>
      <c r="G175" s="7">
        <v>707</v>
      </c>
      <c r="H175" s="7">
        <v>709</v>
      </c>
      <c r="I175" s="7">
        <v>735</v>
      </c>
      <c r="J175" s="7">
        <v>320</v>
      </c>
      <c r="K175" s="7">
        <v>136</v>
      </c>
      <c r="L175" s="144" t="s">
        <v>99</v>
      </c>
      <c r="M175" s="144" t="s">
        <v>99</v>
      </c>
      <c r="N175" s="7">
        <v>1</v>
      </c>
      <c r="O175" s="7" t="s">
        <v>99</v>
      </c>
      <c r="P175" s="7">
        <v>32</v>
      </c>
      <c r="Q175" s="7">
        <v>3</v>
      </c>
      <c r="R175" s="144" t="s">
        <v>99</v>
      </c>
      <c r="S175" s="144" t="s">
        <v>99</v>
      </c>
      <c r="T175" s="7">
        <v>97930</v>
      </c>
      <c r="U175" s="7">
        <v>49515</v>
      </c>
      <c r="V175" s="7">
        <v>42788</v>
      </c>
      <c r="W175" s="7">
        <v>6727</v>
      </c>
      <c r="X175" s="7">
        <v>226440</v>
      </c>
      <c r="Y175" s="7">
        <v>188753</v>
      </c>
      <c r="Z175" s="7">
        <v>3384</v>
      </c>
      <c r="AA175" s="7">
        <v>6880</v>
      </c>
      <c r="AB175" s="7">
        <v>12037</v>
      </c>
      <c r="AC175" s="7">
        <v>4237</v>
      </c>
      <c r="AD175" s="7">
        <v>11149</v>
      </c>
      <c r="AE175" s="7">
        <v>28937</v>
      </c>
      <c r="AF175" s="7">
        <v>8152</v>
      </c>
      <c r="AG175" s="7">
        <v>15555</v>
      </c>
      <c r="AH175" s="7">
        <v>5230</v>
      </c>
      <c r="AI175" s="7">
        <v>25275</v>
      </c>
      <c r="AJ175" s="7">
        <v>7447</v>
      </c>
      <c r="AK175" s="7">
        <v>12369</v>
      </c>
      <c r="AL175" s="7">
        <v>5460</v>
      </c>
      <c r="AM175" s="7">
        <v>363943</v>
      </c>
      <c r="AN175" s="7">
        <v>329850</v>
      </c>
      <c r="AO175" s="7">
        <v>11476</v>
      </c>
      <c r="AP175" s="7">
        <v>22617</v>
      </c>
      <c r="AQ175" s="7">
        <v>333691</v>
      </c>
      <c r="AR175" s="7">
        <v>115773</v>
      </c>
      <c r="AS175" s="7">
        <v>130469</v>
      </c>
      <c r="AT175" s="7">
        <v>10804</v>
      </c>
    </row>
    <row r="176" spans="1:46">
      <c r="A176" s="27">
        <v>42522</v>
      </c>
      <c r="B176" s="7">
        <v>9</v>
      </c>
      <c r="C176" s="7" t="s">
        <v>2020</v>
      </c>
      <c r="D176" s="7">
        <v>4</v>
      </c>
      <c r="E176" s="7">
        <v>732</v>
      </c>
      <c r="F176" s="7">
        <v>342</v>
      </c>
      <c r="G176" s="7">
        <v>99</v>
      </c>
      <c r="H176" s="7">
        <v>85</v>
      </c>
      <c r="I176" s="7">
        <v>200</v>
      </c>
      <c r="J176" s="7">
        <v>6</v>
      </c>
      <c r="K176" s="7" t="s">
        <v>99</v>
      </c>
      <c r="L176" s="144" t="s">
        <v>99</v>
      </c>
      <c r="M176" s="144" t="s">
        <v>99</v>
      </c>
      <c r="N176" s="7" t="s">
        <v>99</v>
      </c>
      <c r="O176" s="7" t="s">
        <v>99</v>
      </c>
      <c r="P176" s="7" t="s">
        <v>99</v>
      </c>
      <c r="Q176" s="7" t="s">
        <v>99</v>
      </c>
      <c r="R176" s="144" t="s">
        <v>99</v>
      </c>
      <c r="S176" s="144" t="s">
        <v>99</v>
      </c>
      <c r="T176" s="7">
        <v>8585</v>
      </c>
      <c r="U176" s="7">
        <v>3043</v>
      </c>
      <c r="V176" s="7">
        <v>2814</v>
      </c>
      <c r="W176" s="7">
        <v>229</v>
      </c>
      <c r="X176" s="7">
        <v>9643</v>
      </c>
      <c r="Y176" s="7">
        <v>8897</v>
      </c>
      <c r="Z176" s="7">
        <v>289</v>
      </c>
      <c r="AA176" s="7">
        <v>442</v>
      </c>
      <c r="AB176" s="7">
        <v>11</v>
      </c>
      <c r="AC176" s="7">
        <v>4</v>
      </c>
      <c r="AD176" s="7" t="s">
        <v>99</v>
      </c>
      <c r="AE176" s="7">
        <v>179</v>
      </c>
      <c r="AF176" s="7">
        <v>57</v>
      </c>
      <c r="AG176" s="7">
        <v>3</v>
      </c>
      <c r="AH176" s="7">
        <v>119</v>
      </c>
      <c r="AI176" s="7">
        <v>200</v>
      </c>
      <c r="AJ176" s="7">
        <v>81</v>
      </c>
      <c r="AK176" s="7">
        <v>3</v>
      </c>
      <c r="AL176" s="7">
        <v>116</v>
      </c>
      <c r="AM176" s="7">
        <v>24648</v>
      </c>
      <c r="AN176" s="7">
        <v>23900</v>
      </c>
      <c r="AO176" s="7" t="s">
        <v>99</v>
      </c>
      <c r="AP176" s="7">
        <v>748</v>
      </c>
      <c r="AQ176" s="7">
        <v>23924</v>
      </c>
      <c r="AR176" s="7">
        <v>13565</v>
      </c>
      <c r="AS176" s="7">
        <v>13970</v>
      </c>
      <c r="AT176" s="7">
        <v>429</v>
      </c>
    </row>
    <row r="177" spans="1:46">
      <c r="A177" s="27">
        <v>42522</v>
      </c>
      <c r="B177" s="7">
        <v>10</v>
      </c>
      <c r="C177" s="7" t="s">
        <v>1424</v>
      </c>
      <c r="D177" s="7">
        <v>3</v>
      </c>
      <c r="E177" s="7">
        <v>255</v>
      </c>
      <c r="F177" s="7">
        <v>128</v>
      </c>
      <c r="G177" s="7">
        <v>36</v>
      </c>
      <c r="H177" s="7">
        <v>59</v>
      </c>
      <c r="I177" s="7">
        <v>18</v>
      </c>
      <c r="J177" s="7">
        <v>12</v>
      </c>
      <c r="K177" s="7">
        <v>2</v>
      </c>
      <c r="L177" s="144" t="s">
        <v>99</v>
      </c>
      <c r="M177" s="144" t="s">
        <v>99</v>
      </c>
      <c r="N177" s="7" t="s">
        <v>99</v>
      </c>
      <c r="O177" s="7" t="s">
        <v>99</v>
      </c>
      <c r="P177" s="7" t="s">
        <v>99</v>
      </c>
      <c r="Q177" s="7" t="s">
        <v>99</v>
      </c>
      <c r="R177" s="144" t="s">
        <v>99</v>
      </c>
      <c r="S177" s="144" t="s">
        <v>99</v>
      </c>
      <c r="T177" s="7">
        <v>3060</v>
      </c>
      <c r="U177" s="7">
        <v>1431</v>
      </c>
      <c r="V177" s="7">
        <v>1431</v>
      </c>
      <c r="W177" s="7" t="s">
        <v>99</v>
      </c>
      <c r="X177" s="7">
        <v>12349</v>
      </c>
      <c r="Y177" s="7" t="s">
        <v>285</v>
      </c>
      <c r="Z177" s="7" t="s">
        <v>285</v>
      </c>
      <c r="AA177" s="7" t="s">
        <v>285</v>
      </c>
      <c r="AB177" s="7" t="s">
        <v>99</v>
      </c>
      <c r="AC177" s="7" t="s">
        <v>285</v>
      </c>
      <c r="AD177" s="7" t="s">
        <v>99</v>
      </c>
      <c r="AE177" s="7" t="s">
        <v>285</v>
      </c>
      <c r="AF177" s="7" t="s">
        <v>285</v>
      </c>
      <c r="AG177" s="7" t="s">
        <v>99</v>
      </c>
      <c r="AH177" s="7" t="s">
        <v>285</v>
      </c>
      <c r="AI177" s="7" t="s">
        <v>285</v>
      </c>
      <c r="AJ177" s="7" t="s">
        <v>285</v>
      </c>
      <c r="AK177" s="7" t="s">
        <v>99</v>
      </c>
      <c r="AL177" s="7" t="s">
        <v>285</v>
      </c>
      <c r="AM177" s="7">
        <v>23579</v>
      </c>
      <c r="AN177" s="7">
        <v>23578</v>
      </c>
      <c r="AO177" s="7">
        <v>1</v>
      </c>
      <c r="AP177" s="7" t="s">
        <v>99</v>
      </c>
      <c r="AQ177" s="7">
        <v>23548</v>
      </c>
      <c r="AR177" s="7">
        <v>9800</v>
      </c>
      <c r="AS177" s="7">
        <v>10512</v>
      </c>
      <c r="AT177" s="7" t="s">
        <v>285</v>
      </c>
    </row>
    <row r="178" spans="1:46">
      <c r="A178" s="27">
        <v>42522</v>
      </c>
      <c r="B178" s="7">
        <v>11</v>
      </c>
      <c r="C178" s="7" t="s">
        <v>306</v>
      </c>
      <c r="D178" s="7">
        <v>1</v>
      </c>
      <c r="E178" s="7">
        <v>4</v>
      </c>
      <c r="F178" s="7">
        <v>2</v>
      </c>
      <c r="G178" s="7">
        <v>2</v>
      </c>
      <c r="H178" s="7" t="s">
        <v>99</v>
      </c>
      <c r="I178" s="7" t="s">
        <v>99</v>
      </c>
      <c r="J178" s="7" t="s">
        <v>99</v>
      </c>
      <c r="K178" s="7" t="s">
        <v>99</v>
      </c>
      <c r="L178" s="144" t="s">
        <v>99</v>
      </c>
      <c r="M178" s="144" t="s">
        <v>99</v>
      </c>
      <c r="N178" s="7" t="s">
        <v>99</v>
      </c>
      <c r="O178" s="7" t="s">
        <v>99</v>
      </c>
      <c r="P178" s="7">
        <v>1</v>
      </c>
      <c r="Q178" s="7" t="s">
        <v>99</v>
      </c>
      <c r="R178" s="144" t="s">
        <v>99</v>
      </c>
      <c r="S178" s="144" t="s">
        <v>99</v>
      </c>
      <c r="T178" s="7">
        <v>48</v>
      </c>
      <c r="U178" s="7" t="s">
        <v>285</v>
      </c>
      <c r="V178" s="7" t="s">
        <v>285</v>
      </c>
      <c r="W178" s="7" t="s">
        <v>99</v>
      </c>
      <c r="X178" s="7" t="s">
        <v>285</v>
      </c>
      <c r="Y178" s="7" t="s">
        <v>285</v>
      </c>
      <c r="Z178" s="7" t="s">
        <v>99</v>
      </c>
      <c r="AA178" s="7" t="s">
        <v>99</v>
      </c>
      <c r="AB178" s="7" t="s">
        <v>99</v>
      </c>
      <c r="AC178" s="7" t="s">
        <v>99</v>
      </c>
      <c r="AD178" s="7" t="s">
        <v>99</v>
      </c>
      <c r="AE178" s="7" t="s">
        <v>99</v>
      </c>
      <c r="AF178" s="7" t="s">
        <v>99</v>
      </c>
      <c r="AG178" s="7" t="s">
        <v>99</v>
      </c>
      <c r="AH178" s="7" t="s">
        <v>99</v>
      </c>
      <c r="AI178" s="7" t="s">
        <v>99</v>
      </c>
      <c r="AJ178" s="7" t="s">
        <v>99</v>
      </c>
      <c r="AK178" s="7" t="s">
        <v>99</v>
      </c>
      <c r="AL178" s="7" t="s">
        <v>99</v>
      </c>
      <c r="AM178" s="7" t="s">
        <v>285</v>
      </c>
      <c r="AN178" s="7" t="s">
        <v>285</v>
      </c>
      <c r="AO178" s="7" t="s">
        <v>99</v>
      </c>
      <c r="AP178" s="7" t="s">
        <v>99</v>
      </c>
      <c r="AQ178" s="7" t="s">
        <v>285</v>
      </c>
      <c r="AR178" s="7" t="s">
        <v>285</v>
      </c>
      <c r="AS178" s="7" t="s">
        <v>285</v>
      </c>
      <c r="AT178" s="7" t="s">
        <v>99</v>
      </c>
    </row>
    <row r="179" spans="1:46">
      <c r="A179" s="27">
        <v>42522</v>
      </c>
      <c r="B179" s="7">
        <v>12</v>
      </c>
      <c r="C179" s="7" t="s">
        <v>733</v>
      </c>
      <c r="D179" s="7">
        <v>1</v>
      </c>
      <c r="E179" s="7">
        <v>7</v>
      </c>
      <c r="F179" s="7">
        <v>3</v>
      </c>
      <c r="G179" s="7">
        <v>2</v>
      </c>
      <c r="H179" s="7">
        <v>1</v>
      </c>
      <c r="I179" s="7">
        <v>1</v>
      </c>
      <c r="J179" s="7" t="s">
        <v>99</v>
      </c>
      <c r="K179" s="7" t="s">
        <v>99</v>
      </c>
      <c r="L179" s="144" t="s">
        <v>99</v>
      </c>
      <c r="M179" s="144" t="s">
        <v>99</v>
      </c>
      <c r="N179" s="7" t="s">
        <v>99</v>
      </c>
      <c r="O179" s="7" t="s">
        <v>99</v>
      </c>
      <c r="P179" s="7" t="s">
        <v>99</v>
      </c>
      <c r="Q179" s="7" t="s">
        <v>99</v>
      </c>
      <c r="R179" s="144" t="s">
        <v>99</v>
      </c>
      <c r="S179" s="144" t="s">
        <v>99</v>
      </c>
      <c r="T179" s="7">
        <v>84</v>
      </c>
      <c r="U179" s="7" t="s">
        <v>285</v>
      </c>
      <c r="V179" s="7" t="s">
        <v>285</v>
      </c>
      <c r="W179" s="7" t="s">
        <v>99</v>
      </c>
      <c r="X179" s="7" t="s">
        <v>285</v>
      </c>
      <c r="Y179" s="7" t="s">
        <v>285</v>
      </c>
      <c r="Z179" s="7" t="s">
        <v>99</v>
      </c>
      <c r="AA179" s="7" t="s">
        <v>99</v>
      </c>
      <c r="AB179" s="7" t="s">
        <v>99</v>
      </c>
      <c r="AC179" s="7" t="s">
        <v>99</v>
      </c>
      <c r="AD179" s="7" t="s">
        <v>99</v>
      </c>
      <c r="AE179" s="7" t="s">
        <v>99</v>
      </c>
      <c r="AF179" s="7" t="s">
        <v>99</v>
      </c>
      <c r="AG179" s="7" t="s">
        <v>99</v>
      </c>
      <c r="AH179" s="7" t="s">
        <v>99</v>
      </c>
      <c r="AI179" s="7" t="s">
        <v>99</v>
      </c>
      <c r="AJ179" s="7" t="s">
        <v>99</v>
      </c>
      <c r="AK179" s="7" t="s">
        <v>99</v>
      </c>
      <c r="AL179" s="7" t="s">
        <v>99</v>
      </c>
      <c r="AM179" s="7" t="s">
        <v>285</v>
      </c>
      <c r="AN179" s="7" t="s">
        <v>285</v>
      </c>
      <c r="AO179" s="7" t="s">
        <v>99</v>
      </c>
      <c r="AP179" s="7" t="s">
        <v>99</v>
      </c>
      <c r="AQ179" s="7" t="s">
        <v>285</v>
      </c>
      <c r="AR179" s="7" t="s">
        <v>285</v>
      </c>
      <c r="AS179" s="7" t="s">
        <v>285</v>
      </c>
      <c r="AT179" s="7" t="s">
        <v>99</v>
      </c>
    </row>
    <row r="180" spans="1:46">
      <c r="A180" s="27">
        <v>42522</v>
      </c>
      <c r="B180" s="7">
        <v>13</v>
      </c>
      <c r="C180" s="7" t="s">
        <v>2022</v>
      </c>
      <c r="D180" s="7">
        <v>2</v>
      </c>
      <c r="E180" s="7">
        <v>12</v>
      </c>
      <c r="F180" s="7">
        <v>10</v>
      </c>
      <c r="G180" s="7" t="s">
        <v>99</v>
      </c>
      <c r="H180" s="7">
        <v>2</v>
      </c>
      <c r="I180" s="7" t="s">
        <v>99</v>
      </c>
      <c r="J180" s="7" t="s">
        <v>99</v>
      </c>
      <c r="K180" s="7" t="s">
        <v>99</v>
      </c>
      <c r="L180" s="144" t="s">
        <v>99</v>
      </c>
      <c r="M180" s="144" t="s">
        <v>99</v>
      </c>
      <c r="N180" s="7" t="s">
        <v>99</v>
      </c>
      <c r="O180" s="7" t="s">
        <v>99</v>
      </c>
      <c r="P180" s="7" t="s">
        <v>99</v>
      </c>
      <c r="Q180" s="7" t="s">
        <v>99</v>
      </c>
      <c r="R180" s="144" t="s">
        <v>99</v>
      </c>
      <c r="S180" s="144" t="s">
        <v>99</v>
      </c>
      <c r="T180" s="7">
        <v>144</v>
      </c>
      <c r="U180" s="7" t="s">
        <v>285</v>
      </c>
      <c r="V180" s="7" t="s">
        <v>285</v>
      </c>
      <c r="W180" s="7" t="s">
        <v>99</v>
      </c>
      <c r="X180" s="7" t="s">
        <v>285</v>
      </c>
      <c r="Y180" s="7" t="s">
        <v>285</v>
      </c>
      <c r="Z180" s="7" t="s">
        <v>99</v>
      </c>
      <c r="AA180" s="7" t="s">
        <v>99</v>
      </c>
      <c r="AB180" s="7" t="s">
        <v>99</v>
      </c>
      <c r="AC180" s="7" t="s">
        <v>99</v>
      </c>
      <c r="AD180" s="7" t="s">
        <v>99</v>
      </c>
      <c r="AE180" s="7" t="s">
        <v>99</v>
      </c>
      <c r="AF180" s="7" t="s">
        <v>99</v>
      </c>
      <c r="AG180" s="7" t="s">
        <v>99</v>
      </c>
      <c r="AH180" s="7" t="s">
        <v>99</v>
      </c>
      <c r="AI180" s="7" t="s">
        <v>99</v>
      </c>
      <c r="AJ180" s="7" t="s">
        <v>99</v>
      </c>
      <c r="AK180" s="7" t="s">
        <v>99</v>
      </c>
      <c r="AL180" s="7" t="s">
        <v>99</v>
      </c>
      <c r="AM180" s="7" t="s">
        <v>285</v>
      </c>
      <c r="AN180" s="7" t="s">
        <v>285</v>
      </c>
      <c r="AO180" s="7" t="s">
        <v>99</v>
      </c>
      <c r="AP180" s="7" t="s">
        <v>99</v>
      </c>
      <c r="AQ180" s="7" t="s">
        <v>285</v>
      </c>
      <c r="AR180" s="7" t="s">
        <v>285</v>
      </c>
      <c r="AS180" s="7" t="s">
        <v>285</v>
      </c>
      <c r="AT180" s="7" t="s">
        <v>99</v>
      </c>
    </row>
    <row r="181" spans="1:46">
      <c r="A181" s="27">
        <v>42522</v>
      </c>
      <c r="B181" s="7">
        <v>14</v>
      </c>
      <c r="C181" s="7" t="s">
        <v>1995</v>
      </c>
      <c r="D181" s="7">
        <v>11</v>
      </c>
      <c r="E181" s="7">
        <v>406</v>
      </c>
      <c r="F181" s="7">
        <v>254</v>
      </c>
      <c r="G181" s="7">
        <v>33</v>
      </c>
      <c r="H181" s="7">
        <v>42</v>
      </c>
      <c r="I181" s="7">
        <v>75</v>
      </c>
      <c r="J181" s="7">
        <v>3</v>
      </c>
      <c r="K181" s="7">
        <v>1</v>
      </c>
      <c r="L181" s="144" t="s">
        <v>99</v>
      </c>
      <c r="M181" s="144" t="s">
        <v>99</v>
      </c>
      <c r="N181" s="7" t="s">
        <v>99</v>
      </c>
      <c r="O181" s="7" t="s">
        <v>99</v>
      </c>
      <c r="P181" s="7" t="s">
        <v>99</v>
      </c>
      <c r="Q181" s="7" t="s">
        <v>99</v>
      </c>
      <c r="R181" s="144" t="s">
        <v>99</v>
      </c>
      <c r="S181" s="144" t="s">
        <v>99</v>
      </c>
      <c r="T181" s="7">
        <v>4800</v>
      </c>
      <c r="U181" s="7">
        <v>1584</v>
      </c>
      <c r="V181" s="7">
        <v>1506</v>
      </c>
      <c r="W181" s="7">
        <v>78</v>
      </c>
      <c r="X181" s="7">
        <v>9319</v>
      </c>
      <c r="Y181" s="7">
        <v>6770</v>
      </c>
      <c r="Z181" s="7">
        <v>72</v>
      </c>
      <c r="AA181" s="7">
        <v>147</v>
      </c>
      <c r="AB181" s="7">
        <v>29</v>
      </c>
      <c r="AC181" s="7">
        <v>79</v>
      </c>
      <c r="AD181" s="7">
        <v>2221</v>
      </c>
      <c r="AE181" s="7">
        <v>176</v>
      </c>
      <c r="AF181" s="7">
        <v>65</v>
      </c>
      <c r="AG181" s="7">
        <v>52</v>
      </c>
      <c r="AH181" s="7">
        <v>58</v>
      </c>
      <c r="AI181" s="7">
        <v>197</v>
      </c>
      <c r="AJ181" s="7">
        <v>72</v>
      </c>
      <c r="AK181" s="7">
        <v>65</v>
      </c>
      <c r="AL181" s="7">
        <v>60</v>
      </c>
      <c r="AM181" s="7">
        <v>15604</v>
      </c>
      <c r="AN181" s="7">
        <v>11667</v>
      </c>
      <c r="AO181" s="7">
        <v>487</v>
      </c>
      <c r="AP181" s="7">
        <v>3450</v>
      </c>
      <c r="AQ181" s="7">
        <v>12082</v>
      </c>
      <c r="AR181" s="7">
        <v>5584</v>
      </c>
      <c r="AS181" s="7">
        <v>5864</v>
      </c>
      <c r="AT181" s="7">
        <v>299</v>
      </c>
    </row>
    <row r="182" spans="1:46">
      <c r="A182" s="27">
        <v>42522</v>
      </c>
      <c r="B182" s="7">
        <v>15</v>
      </c>
      <c r="C182" s="7" t="s">
        <v>2023</v>
      </c>
      <c r="D182" s="7">
        <v>2</v>
      </c>
      <c r="E182" s="7">
        <v>88</v>
      </c>
      <c r="F182" s="7">
        <v>68</v>
      </c>
      <c r="G182" s="7">
        <v>9</v>
      </c>
      <c r="H182" s="7">
        <v>5</v>
      </c>
      <c r="I182" s="7">
        <v>5</v>
      </c>
      <c r="J182" s="7" t="s">
        <v>99</v>
      </c>
      <c r="K182" s="7">
        <v>1</v>
      </c>
      <c r="L182" s="144" t="s">
        <v>99</v>
      </c>
      <c r="M182" s="144" t="s">
        <v>99</v>
      </c>
      <c r="N182" s="7" t="s">
        <v>99</v>
      </c>
      <c r="O182" s="7" t="s">
        <v>99</v>
      </c>
      <c r="P182" s="7" t="s">
        <v>99</v>
      </c>
      <c r="Q182" s="7" t="s">
        <v>99</v>
      </c>
      <c r="R182" s="144" t="s">
        <v>99</v>
      </c>
      <c r="S182" s="144" t="s">
        <v>99</v>
      </c>
      <c r="T182" s="7">
        <v>1080</v>
      </c>
      <c r="U182" s="7" t="s">
        <v>285</v>
      </c>
      <c r="V182" s="7" t="s">
        <v>285</v>
      </c>
      <c r="W182" s="7" t="s">
        <v>285</v>
      </c>
      <c r="X182" s="7" t="s">
        <v>285</v>
      </c>
      <c r="Y182" s="7" t="s">
        <v>285</v>
      </c>
      <c r="Z182" s="7" t="s">
        <v>99</v>
      </c>
      <c r="AA182" s="7" t="s">
        <v>285</v>
      </c>
      <c r="AB182" s="7" t="s">
        <v>99</v>
      </c>
      <c r="AC182" s="7" t="s">
        <v>285</v>
      </c>
      <c r="AD182" s="7" t="s">
        <v>99</v>
      </c>
      <c r="AE182" s="7" t="s">
        <v>285</v>
      </c>
      <c r="AF182" s="7" t="s">
        <v>285</v>
      </c>
      <c r="AG182" s="7" t="s">
        <v>99</v>
      </c>
      <c r="AH182" s="7" t="s">
        <v>285</v>
      </c>
      <c r="AI182" s="7" t="s">
        <v>285</v>
      </c>
      <c r="AJ182" s="7" t="s">
        <v>285</v>
      </c>
      <c r="AK182" s="7" t="s">
        <v>99</v>
      </c>
      <c r="AL182" s="7" t="s">
        <v>285</v>
      </c>
      <c r="AM182" s="7" t="s">
        <v>285</v>
      </c>
      <c r="AN182" s="7" t="s">
        <v>285</v>
      </c>
      <c r="AO182" s="7" t="s">
        <v>285</v>
      </c>
      <c r="AP182" s="7" t="s">
        <v>285</v>
      </c>
      <c r="AQ182" s="7" t="s">
        <v>285</v>
      </c>
      <c r="AR182" s="7" t="s">
        <v>285</v>
      </c>
      <c r="AS182" s="7" t="s">
        <v>285</v>
      </c>
      <c r="AT182" s="7" t="s">
        <v>285</v>
      </c>
    </row>
    <row r="183" spans="1:46">
      <c r="A183" s="27">
        <v>42522</v>
      </c>
      <c r="B183" s="7">
        <v>16</v>
      </c>
      <c r="C183" s="7" t="s">
        <v>720</v>
      </c>
      <c r="D183" s="7">
        <v>8</v>
      </c>
      <c r="E183" s="7">
        <v>664</v>
      </c>
      <c r="F183" s="7">
        <v>554</v>
      </c>
      <c r="G183" s="7">
        <v>70</v>
      </c>
      <c r="H183" s="7">
        <v>25</v>
      </c>
      <c r="I183" s="7">
        <v>8</v>
      </c>
      <c r="J183" s="7">
        <v>21</v>
      </c>
      <c r="K183" s="7">
        <v>2</v>
      </c>
      <c r="L183" s="144" t="s">
        <v>99</v>
      </c>
      <c r="M183" s="144" t="s">
        <v>99</v>
      </c>
      <c r="N183" s="7" t="s">
        <v>99</v>
      </c>
      <c r="O183" s="7" t="s">
        <v>99</v>
      </c>
      <c r="P183" s="7">
        <v>3</v>
      </c>
      <c r="Q183" s="7">
        <v>1</v>
      </c>
      <c r="R183" s="144" t="s">
        <v>99</v>
      </c>
      <c r="S183" s="144" t="s">
        <v>99</v>
      </c>
      <c r="T183" s="7">
        <v>7991</v>
      </c>
      <c r="U183" s="7">
        <v>5074</v>
      </c>
      <c r="V183" s="7">
        <v>4899</v>
      </c>
      <c r="W183" s="7">
        <v>175</v>
      </c>
      <c r="X183" s="7">
        <v>7646</v>
      </c>
      <c r="Y183" s="7">
        <v>7048</v>
      </c>
      <c r="Z183" s="7">
        <v>206</v>
      </c>
      <c r="AA183" s="7">
        <v>336</v>
      </c>
      <c r="AB183" s="7">
        <v>57</v>
      </c>
      <c r="AC183" s="7" t="s">
        <v>99</v>
      </c>
      <c r="AD183" s="7" t="s">
        <v>99</v>
      </c>
      <c r="AE183" s="7">
        <v>678</v>
      </c>
      <c r="AF183" s="7">
        <v>215</v>
      </c>
      <c r="AG183" s="7">
        <v>136</v>
      </c>
      <c r="AH183" s="7">
        <v>327</v>
      </c>
      <c r="AI183" s="7">
        <v>818</v>
      </c>
      <c r="AJ183" s="7">
        <v>271</v>
      </c>
      <c r="AK183" s="7">
        <v>191</v>
      </c>
      <c r="AL183" s="7">
        <v>356</v>
      </c>
      <c r="AM183" s="7">
        <v>13968</v>
      </c>
      <c r="AN183" s="7">
        <v>13888</v>
      </c>
      <c r="AO183" s="7">
        <v>80</v>
      </c>
      <c r="AP183" s="7" t="s">
        <v>99</v>
      </c>
      <c r="AQ183" s="7">
        <v>13579</v>
      </c>
      <c r="AR183" s="7">
        <v>5364</v>
      </c>
      <c r="AS183" s="7">
        <v>6373</v>
      </c>
      <c r="AT183" s="7">
        <v>1119</v>
      </c>
    </row>
    <row r="184" spans="1:46">
      <c r="A184" s="27">
        <v>42522</v>
      </c>
      <c r="B184" s="7">
        <v>17</v>
      </c>
      <c r="C184" s="7" t="s">
        <v>2025</v>
      </c>
      <c r="D184" s="7">
        <v>1</v>
      </c>
      <c r="E184" s="7">
        <v>29</v>
      </c>
      <c r="F184" s="7">
        <v>27</v>
      </c>
      <c r="G184" s="7">
        <v>2</v>
      </c>
      <c r="H184" s="7" t="s">
        <v>99</v>
      </c>
      <c r="I184" s="7" t="s">
        <v>99</v>
      </c>
      <c r="J184" s="7" t="s">
        <v>99</v>
      </c>
      <c r="K184" s="7" t="s">
        <v>99</v>
      </c>
      <c r="L184" s="144" t="s">
        <v>99</v>
      </c>
      <c r="M184" s="144" t="s">
        <v>99</v>
      </c>
      <c r="N184" s="7" t="s">
        <v>99</v>
      </c>
      <c r="O184" s="7" t="s">
        <v>99</v>
      </c>
      <c r="P184" s="7" t="s">
        <v>99</v>
      </c>
      <c r="Q184" s="7" t="s">
        <v>99</v>
      </c>
      <c r="R184" s="144" t="s">
        <v>99</v>
      </c>
      <c r="S184" s="144" t="s">
        <v>99</v>
      </c>
      <c r="T184" s="7">
        <v>348</v>
      </c>
      <c r="U184" s="7" t="s">
        <v>285</v>
      </c>
      <c r="V184" s="7" t="s">
        <v>285</v>
      </c>
      <c r="W184" s="7" t="s">
        <v>99</v>
      </c>
      <c r="X184" s="7" t="s">
        <v>285</v>
      </c>
      <c r="Y184" s="7" t="s">
        <v>285</v>
      </c>
      <c r="Z184" s="7" t="s">
        <v>99</v>
      </c>
      <c r="AA184" s="7" t="s">
        <v>99</v>
      </c>
      <c r="AB184" s="7" t="s">
        <v>99</v>
      </c>
      <c r="AC184" s="7" t="s">
        <v>99</v>
      </c>
      <c r="AD184" s="7" t="s">
        <v>99</v>
      </c>
      <c r="AE184" s="7" t="s">
        <v>99</v>
      </c>
      <c r="AF184" s="7" t="s">
        <v>99</v>
      </c>
      <c r="AG184" s="7" t="s">
        <v>99</v>
      </c>
      <c r="AH184" s="7" t="s">
        <v>99</v>
      </c>
      <c r="AI184" s="7" t="s">
        <v>99</v>
      </c>
      <c r="AJ184" s="7" t="s">
        <v>99</v>
      </c>
      <c r="AK184" s="7" t="s">
        <v>99</v>
      </c>
      <c r="AL184" s="7" t="s">
        <v>99</v>
      </c>
      <c r="AM184" s="7" t="s">
        <v>285</v>
      </c>
      <c r="AN184" s="7" t="s">
        <v>285</v>
      </c>
      <c r="AO184" s="7" t="s">
        <v>99</v>
      </c>
      <c r="AP184" s="7" t="s">
        <v>285</v>
      </c>
      <c r="AQ184" s="7" t="s">
        <v>285</v>
      </c>
      <c r="AR184" s="7" t="s">
        <v>285</v>
      </c>
      <c r="AS184" s="7" t="s">
        <v>285</v>
      </c>
      <c r="AT184" s="7" t="s">
        <v>99</v>
      </c>
    </row>
    <row r="185" spans="1:46">
      <c r="A185" s="27">
        <v>42522</v>
      </c>
      <c r="B185" s="7">
        <v>18</v>
      </c>
      <c r="C185" s="7" t="s">
        <v>2026</v>
      </c>
      <c r="D185" s="7">
        <v>8</v>
      </c>
      <c r="E185" s="7">
        <v>314</v>
      </c>
      <c r="F185" s="7">
        <v>188</v>
      </c>
      <c r="G185" s="7">
        <v>35</v>
      </c>
      <c r="H185" s="7">
        <v>19</v>
      </c>
      <c r="I185" s="7">
        <v>37</v>
      </c>
      <c r="J185" s="7" t="s">
        <v>99</v>
      </c>
      <c r="K185" s="7">
        <v>35</v>
      </c>
      <c r="L185" s="144" t="s">
        <v>99</v>
      </c>
      <c r="M185" s="144" t="s">
        <v>99</v>
      </c>
      <c r="N185" s="7" t="s">
        <v>99</v>
      </c>
      <c r="O185" s="7" t="s">
        <v>99</v>
      </c>
      <c r="P185" s="7" t="s">
        <v>99</v>
      </c>
      <c r="Q185" s="7" t="s">
        <v>99</v>
      </c>
      <c r="R185" s="144" t="s">
        <v>99</v>
      </c>
      <c r="S185" s="144" t="s">
        <v>99</v>
      </c>
      <c r="T185" s="7">
        <v>3316</v>
      </c>
      <c r="U185" s="7">
        <v>1258</v>
      </c>
      <c r="V185" s="7" t="s">
        <v>285</v>
      </c>
      <c r="W185" s="7" t="s">
        <v>285</v>
      </c>
      <c r="X185" s="7">
        <v>3282</v>
      </c>
      <c r="Y185" s="7" t="s">
        <v>285</v>
      </c>
      <c r="Z185" s="7" t="s">
        <v>285</v>
      </c>
      <c r="AA185" s="7" t="s">
        <v>285</v>
      </c>
      <c r="AB185" s="7" t="s">
        <v>285</v>
      </c>
      <c r="AC185" s="7" t="s">
        <v>285</v>
      </c>
      <c r="AD185" s="7" t="s">
        <v>99</v>
      </c>
      <c r="AE185" s="7" t="s">
        <v>285</v>
      </c>
      <c r="AF185" s="7" t="s">
        <v>285</v>
      </c>
      <c r="AG185" s="7" t="s">
        <v>285</v>
      </c>
      <c r="AH185" s="7" t="s">
        <v>285</v>
      </c>
      <c r="AI185" s="7" t="s">
        <v>285</v>
      </c>
      <c r="AJ185" s="7" t="s">
        <v>285</v>
      </c>
      <c r="AK185" s="7" t="s">
        <v>285</v>
      </c>
      <c r="AL185" s="7" t="s">
        <v>285</v>
      </c>
      <c r="AM185" s="7">
        <v>5248</v>
      </c>
      <c r="AN185" s="7">
        <v>4724</v>
      </c>
      <c r="AO185" s="7">
        <v>524</v>
      </c>
      <c r="AP185" s="7" t="s">
        <v>99</v>
      </c>
      <c r="AQ185" s="7">
        <v>5208</v>
      </c>
      <c r="AR185" s="7">
        <v>1801</v>
      </c>
      <c r="AS185" s="7">
        <v>1822</v>
      </c>
      <c r="AT185" s="7" t="s">
        <v>285</v>
      </c>
    </row>
    <row r="186" spans="1:46">
      <c r="A186" s="27">
        <v>42522</v>
      </c>
      <c r="B186" s="7">
        <v>19</v>
      </c>
      <c r="C186" s="7" t="s">
        <v>2027</v>
      </c>
      <c r="D186" s="7">
        <v>3</v>
      </c>
      <c r="E186" s="7">
        <v>266</v>
      </c>
      <c r="F186" s="7">
        <v>191</v>
      </c>
      <c r="G186" s="7">
        <v>10</v>
      </c>
      <c r="H186" s="7">
        <v>41</v>
      </c>
      <c r="I186" s="7">
        <v>27</v>
      </c>
      <c r="J186" s="7">
        <v>2</v>
      </c>
      <c r="K186" s="7">
        <v>1</v>
      </c>
      <c r="L186" s="144" t="s">
        <v>99</v>
      </c>
      <c r="M186" s="144" t="s">
        <v>99</v>
      </c>
      <c r="N186" s="7" t="s">
        <v>99</v>
      </c>
      <c r="O186" s="7" t="s">
        <v>99</v>
      </c>
      <c r="P186" s="7" t="s">
        <v>99</v>
      </c>
      <c r="Q186" s="7" t="s">
        <v>99</v>
      </c>
      <c r="R186" s="144" t="s">
        <v>99</v>
      </c>
      <c r="S186" s="144" t="s">
        <v>99</v>
      </c>
      <c r="T186" s="7">
        <v>3220</v>
      </c>
      <c r="U186" s="7">
        <v>1213</v>
      </c>
      <c r="V186" s="7" t="s">
        <v>285</v>
      </c>
      <c r="W186" s="7" t="s">
        <v>285</v>
      </c>
      <c r="X186" s="7">
        <v>7825</v>
      </c>
      <c r="Y186" s="7" t="s">
        <v>285</v>
      </c>
      <c r="Z186" s="7" t="s">
        <v>285</v>
      </c>
      <c r="AA186" s="7" t="s">
        <v>285</v>
      </c>
      <c r="AB186" s="7" t="s">
        <v>285</v>
      </c>
      <c r="AC186" s="7" t="s">
        <v>285</v>
      </c>
      <c r="AD186" s="7" t="s">
        <v>285</v>
      </c>
      <c r="AE186" s="7" t="s">
        <v>285</v>
      </c>
      <c r="AF186" s="7" t="s">
        <v>285</v>
      </c>
      <c r="AG186" s="7" t="s">
        <v>285</v>
      </c>
      <c r="AH186" s="7" t="s">
        <v>285</v>
      </c>
      <c r="AI186" s="7" t="s">
        <v>285</v>
      </c>
      <c r="AJ186" s="7" t="s">
        <v>285</v>
      </c>
      <c r="AK186" s="7" t="s">
        <v>285</v>
      </c>
      <c r="AL186" s="7" t="s">
        <v>285</v>
      </c>
      <c r="AM186" s="7">
        <v>10570</v>
      </c>
      <c r="AN186" s="7">
        <v>9459</v>
      </c>
      <c r="AO186" s="7" t="s">
        <v>99</v>
      </c>
      <c r="AP186" s="7">
        <v>1111</v>
      </c>
      <c r="AQ186" s="7">
        <v>9290</v>
      </c>
      <c r="AR186" s="7">
        <v>2241</v>
      </c>
      <c r="AS186" s="7">
        <v>2554</v>
      </c>
      <c r="AT186" s="7" t="s">
        <v>285</v>
      </c>
    </row>
    <row r="187" spans="1:46">
      <c r="A187" s="27">
        <v>42522</v>
      </c>
      <c r="B187" s="7">
        <v>20</v>
      </c>
      <c r="C187" s="7" t="s">
        <v>712</v>
      </c>
      <c r="D187" s="7" t="s">
        <v>99</v>
      </c>
      <c r="E187" s="7" t="s">
        <v>99</v>
      </c>
      <c r="F187" s="7" t="s">
        <v>99</v>
      </c>
      <c r="G187" s="7" t="s">
        <v>99</v>
      </c>
      <c r="H187" s="7" t="s">
        <v>99</v>
      </c>
      <c r="I187" s="7" t="s">
        <v>99</v>
      </c>
      <c r="J187" s="7" t="s">
        <v>99</v>
      </c>
      <c r="K187" s="7" t="s">
        <v>99</v>
      </c>
      <c r="L187" s="144" t="s">
        <v>99</v>
      </c>
      <c r="M187" s="144" t="s">
        <v>99</v>
      </c>
      <c r="N187" s="7" t="s">
        <v>99</v>
      </c>
      <c r="O187" s="7" t="s">
        <v>99</v>
      </c>
      <c r="P187" s="7" t="s">
        <v>99</v>
      </c>
      <c r="Q187" s="7" t="s">
        <v>99</v>
      </c>
      <c r="R187" s="144" t="s">
        <v>99</v>
      </c>
      <c r="S187" s="144" t="s">
        <v>99</v>
      </c>
      <c r="T187" s="7" t="s">
        <v>99</v>
      </c>
      <c r="U187" s="7" t="s">
        <v>99</v>
      </c>
      <c r="V187" s="7" t="s">
        <v>99</v>
      </c>
      <c r="W187" s="7" t="s">
        <v>99</v>
      </c>
      <c r="X187" s="7" t="s">
        <v>99</v>
      </c>
      <c r="Y187" s="7" t="s">
        <v>99</v>
      </c>
      <c r="Z187" s="7" t="s">
        <v>99</v>
      </c>
      <c r="AA187" s="7" t="s">
        <v>99</v>
      </c>
      <c r="AB187" s="7" t="s">
        <v>99</v>
      </c>
      <c r="AC187" s="7" t="s">
        <v>99</v>
      </c>
      <c r="AD187" s="7" t="s">
        <v>99</v>
      </c>
      <c r="AE187" s="7" t="s">
        <v>99</v>
      </c>
      <c r="AF187" s="7" t="s">
        <v>99</v>
      </c>
      <c r="AG187" s="7" t="s">
        <v>99</v>
      </c>
      <c r="AH187" s="7" t="s">
        <v>99</v>
      </c>
      <c r="AI187" s="7" t="s">
        <v>99</v>
      </c>
      <c r="AJ187" s="7" t="s">
        <v>99</v>
      </c>
      <c r="AK187" s="7" t="s">
        <v>99</v>
      </c>
      <c r="AL187" s="7" t="s">
        <v>99</v>
      </c>
      <c r="AM187" s="7" t="s">
        <v>99</v>
      </c>
      <c r="AN187" s="7" t="s">
        <v>99</v>
      </c>
      <c r="AO187" s="7" t="s">
        <v>99</v>
      </c>
      <c r="AP187" s="7" t="s">
        <v>99</v>
      </c>
      <c r="AQ187" s="7" t="s">
        <v>99</v>
      </c>
      <c r="AR187" s="7" t="s">
        <v>99</v>
      </c>
      <c r="AS187" s="7" t="s">
        <v>99</v>
      </c>
      <c r="AT187" s="7" t="s">
        <v>99</v>
      </c>
    </row>
    <row r="188" spans="1:46">
      <c r="A188" s="27">
        <v>42522</v>
      </c>
      <c r="B188" s="7">
        <v>21</v>
      </c>
      <c r="C188" s="7" t="s">
        <v>2028</v>
      </c>
      <c r="D188" s="7">
        <v>10</v>
      </c>
      <c r="E188" s="7">
        <v>551</v>
      </c>
      <c r="F188" s="7">
        <v>391</v>
      </c>
      <c r="G188" s="7">
        <v>31</v>
      </c>
      <c r="H188" s="7">
        <v>75</v>
      </c>
      <c r="I188" s="7">
        <v>22</v>
      </c>
      <c r="J188" s="7">
        <v>2</v>
      </c>
      <c r="K188" s="7">
        <v>30</v>
      </c>
      <c r="L188" s="144" t="s">
        <v>99</v>
      </c>
      <c r="M188" s="144" t="s">
        <v>99</v>
      </c>
      <c r="N188" s="7" t="s">
        <v>99</v>
      </c>
      <c r="O188" s="7" t="s">
        <v>99</v>
      </c>
      <c r="P188" s="7">
        <v>2</v>
      </c>
      <c r="Q188" s="7" t="s">
        <v>99</v>
      </c>
      <c r="R188" s="144" t="s">
        <v>99</v>
      </c>
      <c r="S188" s="144" t="s">
        <v>99</v>
      </c>
      <c r="T188" s="7">
        <v>6633</v>
      </c>
      <c r="U188" s="7">
        <v>2855</v>
      </c>
      <c r="V188" s="7">
        <v>2600</v>
      </c>
      <c r="W188" s="7">
        <v>254</v>
      </c>
      <c r="X188" s="7">
        <v>23351</v>
      </c>
      <c r="Y188" s="7">
        <v>9423</v>
      </c>
      <c r="Z188" s="7">
        <v>1709</v>
      </c>
      <c r="AA188" s="7">
        <v>1626</v>
      </c>
      <c r="AB188" s="7">
        <v>6855</v>
      </c>
      <c r="AC188" s="7">
        <v>1114</v>
      </c>
      <c r="AD188" s="7">
        <v>2624</v>
      </c>
      <c r="AE188" s="7">
        <v>4002</v>
      </c>
      <c r="AF188" s="7">
        <v>2489</v>
      </c>
      <c r="AG188" s="7">
        <v>1027</v>
      </c>
      <c r="AH188" s="7">
        <v>486</v>
      </c>
      <c r="AI188" s="7">
        <v>3623</v>
      </c>
      <c r="AJ188" s="7">
        <v>2487</v>
      </c>
      <c r="AK188" s="7">
        <v>737</v>
      </c>
      <c r="AL188" s="7">
        <v>399</v>
      </c>
      <c r="AM188" s="7">
        <v>46345</v>
      </c>
      <c r="AN188" s="7">
        <v>40875</v>
      </c>
      <c r="AO188" s="7">
        <v>777</v>
      </c>
      <c r="AP188" s="7">
        <v>4693</v>
      </c>
      <c r="AQ188" s="7">
        <v>41312</v>
      </c>
      <c r="AR188" s="7">
        <v>19703</v>
      </c>
      <c r="AS188" s="7">
        <v>21370</v>
      </c>
      <c r="AT188" s="7">
        <v>1376</v>
      </c>
    </row>
    <row r="189" spans="1:46">
      <c r="A189" s="27">
        <v>42522</v>
      </c>
      <c r="B189" s="7">
        <v>22</v>
      </c>
      <c r="C189" s="7" t="s">
        <v>2032</v>
      </c>
      <c r="D189" s="7">
        <v>1</v>
      </c>
      <c r="E189" s="7">
        <v>12</v>
      </c>
      <c r="F189" s="7">
        <v>10</v>
      </c>
      <c r="G189" s="7">
        <v>2</v>
      </c>
      <c r="H189" s="7" t="s">
        <v>99</v>
      </c>
      <c r="I189" s="7" t="s">
        <v>99</v>
      </c>
      <c r="J189" s="7" t="s">
        <v>99</v>
      </c>
      <c r="K189" s="7" t="s">
        <v>99</v>
      </c>
      <c r="L189" s="144" t="s">
        <v>99</v>
      </c>
      <c r="M189" s="144" t="s">
        <v>99</v>
      </c>
      <c r="N189" s="7" t="s">
        <v>99</v>
      </c>
      <c r="O189" s="7" t="s">
        <v>99</v>
      </c>
      <c r="P189" s="7" t="s">
        <v>99</v>
      </c>
      <c r="Q189" s="7" t="s">
        <v>99</v>
      </c>
      <c r="R189" s="144" t="s">
        <v>99</v>
      </c>
      <c r="S189" s="144" t="s">
        <v>99</v>
      </c>
      <c r="T189" s="7">
        <v>144</v>
      </c>
      <c r="U189" s="7" t="s">
        <v>285</v>
      </c>
      <c r="V189" s="7" t="s">
        <v>285</v>
      </c>
      <c r="W189" s="7" t="s">
        <v>99</v>
      </c>
      <c r="X189" s="7" t="s">
        <v>285</v>
      </c>
      <c r="Y189" s="7" t="s">
        <v>285</v>
      </c>
      <c r="Z189" s="7" t="s">
        <v>99</v>
      </c>
      <c r="AA189" s="7" t="s">
        <v>99</v>
      </c>
      <c r="AB189" s="7" t="s">
        <v>99</v>
      </c>
      <c r="AC189" s="7" t="s">
        <v>99</v>
      </c>
      <c r="AD189" s="7" t="s">
        <v>99</v>
      </c>
      <c r="AE189" s="7" t="s">
        <v>99</v>
      </c>
      <c r="AF189" s="7" t="s">
        <v>99</v>
      </c>
      <c r="AG189" s="7" t="s">
        <v>99</v>
      </c>
      <c r="AH189" s="7" t="s">
        <v>99</v>
      </c>
      <c r="AI189" s="7" t="s">
        <v>99</v>
      </c>
      <c r="AJ189" s="7" t="s">
        <v>99</v>
      </c>
      <c r="AK189" s="7" t="s">
        <v>99</v>
      </c>
      <c r="AL189" s="7" t="s">
        <v>99</v>
      </c>
      <c r="AM189" s="7" t="s">
        <v>285</v>
      </c>
      <c r="AN189" s="7" t="s">
        <v>99</v>
      </c>
      <c r="AO189" s="7" t="s">
        <v>285</v>
      </c>
      <c r="AP189" s="7" t="s">
        <v>99</v>
      </c>
      <c r="AQ189" s="7" t="s">
        <v>285</v>
      </c>
      <c r="AR189" s="7" t="s">
        <v>285</v>
      </c>
      <c r="AS189" s="7" t="s">
        <v>285</v>
      </c>
      <c r="AT189" s="7" t="s">
        <v>99</v>
      </c>
    </row>
    <row r="190" spans="1:46">
      <c r="A190" s="27">
        <v>42522</v>
      </c>
      <c r="B190" s="7">
        <v>23</v>
      </c>
      <c r="C190" s="7" t="s">
        <v>2034</v>
      </c>
      <c r="D190" s="7">
        <v>2</v>
      </c>
      <c r="E190" s="7">
        <v>549</v>
      </c>
      <c r="F190" s="7">
        <v>480</v>
      </c>
      <c r="G190" s="7">
        <v>17</v>
      </c>
      <c r="H190" s="7">
        <v>61</v>
      </c>
      <c r="I190" s="7">
        <v>8</v>
      </c>
      <c r="J190" s="7">
        <v>5</v>
      </c>
      <c r="K190" s="7">
        <v>4</v>
      </c>
      <c r="L190" s="144" t="s">
        <v>99</v>
      </c>
      <c r="M190" s="144" t="s">
        <v>99</v>
      </c>
      <c r="N190" s="7" t="s">
        <v>99</v>
      </c>
      <c r="O190" s="7" t="s">
        <v>99</v>
      </c>
      <c r="P190" s="7">
        <v>26</v>
      </c>
      <c r="Q190" s="7">
        <v>2</v>
      </c>
      <c r="R190" s="144" t="s">
        <v>99</v>
      </c>
      <c r="S190" s="144" t="s">
        <v>99</v>
      </c>
      <c r="T190" s="7">
        <v>6588</v>
      </c>
      <c r="U190" s="7" t="s">
        <v>285</v>
      </c>
      <c r="V190" s="7" t="s">
        <v>285</v>
      </c>
      <c r="W190" s="7" t="s">
        <v>285</v>
      </c>
      <c r="X190" s="7" t="s">
        <v>285</v>
      </c>
      <c r="Y190" s="7" t="s">
        <v>285</v>
      </c>
      <c r="Z190" s="7" t="s">
        <v>285</v>
      </c>
      <c r="AA190" s="7" t="s">
        <v>285</v>
      </c>
      <c r="AB190" s="7" t="s">
        <v>285</v>
      </c>
      <c r="AC190" s="7" t="s">
        <v>285</v>
      </c>
      <c r="AD190" s="7" t="s">
        <v>99</v>
      </c>
      <c r="AE190" s="7" t="s">
        <v>285</v>
      </c>
      <c r="AF190" s="7" t="s">
        <v>285</v>
      </c>
      <c r="AG190" s="7" t="s">
        <v>285</v>
      </c>
      <c r="AH190" s="7" t="s">
        <v>99</v>
      </c>
      <c r="AI190" s="7" t="s">
        <v>285</v>
      </c>
      <c r="AJ190" s="7" t="s">
        <v>285</v>
      </c>
      <c r="AK190" s="7" t="s">
        <v>285</v>
      </c>
      <c r="AL190" s="7" t="s">
        <v>99</v>
      </c>
      <c r="AM190" s="7" t="s">
        <v>285</v>
      </c>
      <c r="AN190" s="7" t="s">
        <v>285</v>
      </c>
      <c r="AO190" s="7" t="s">
        <v>285</v>
      </c>
      <c r="AP190" s="7" t="s">
        <v>99</v>
      </c>
      <c r="AQ190" s="7" t="s">
        <v>285</v>
      </c>
      <c r="AR190" s="7" t="s">
        <v>285</v>
      </c>
      <c r="AS190" s="7" t="s">
        <v>285</v>
      </c>
      <c r="AT190" s="7" t="s">
        <v>285</v>
      </c>
    </row>
    <row r="191" spans="1:46">
      <c r="A191" s="27">
        <v>42522</v>
      </c>
      <c r="B191" s="7">
        <v>24</v>
      </c>
      <c r="C191" s="7" t="s">
        <v>2036</v>
      </c>
      <c r="D191" s="7">
        <v>13</v>
      </c>
      <c r="E191" s="7">
        <v>253</v>
      </c>
      <c r="F191" s="7">
        <v>170</v>
      </c>
      <c r="G191" s="7">
        <v>29</v>
      </c>
      <c r="H191" s="7">
        <v>7</v>
      </c>
      <c r="I191" s="7">
        <v>26</v>
      </c>
      <c r="J191" s="7">
        <v>10</v>
      </c>
      <c r="K191" s="7">
        <v>11</v>
      </c>
      <c r="L191" s="144" t="s">
        <v>99</v>
      </c>
      <c r="M191" s="144" t="s">
        <v>99</v>
      </c>
      <c r="N191" s="7" t="s">
        <v>99</v>
      </c>
      <c r="O191" s="7" t="s">
        <v>99</v>
      </c>
      <c r="P191" s="7" t="s">
        <v>99</v>
      </c>
      <c r="Q191" s="7" t="s">
        <v>99</v>
      </c>
      <c r="R191" s="144" t="s">
        <v>99</v>
      </c>
      <c r="S191" s="144" t="s">
        <v>99</v>
      </c>
      <c r="T191" s="7">
        <v>3109</v>
      </c>
      <c r="U191" s="7">
        <v>1045</v>
      </c>
      <c r="V191" s="7">
        <v>1004</v>
      </c>
      <c r="W191" s="7">
        <v>41</v>
      </c>
      <c r="X191" s="7">
        <v>3718</v>
      </c>
      <c r="Y191" s="7">
        <v>3517</v>
      </c>
      <c r="Z191" s="7">
        <v>0</v>
      </c>
      <c r="AA191" s="7">
        <v>127</v>
      </c>
      <c r="AB191" s="7">
        <v>74</v>
      </c>
      <c r="AC191" s="7" t="s">
        <v>99</v>
      </c>
      <c r="AD191" s="7" t="s">
        <v>99</v>
      </c>
      <c r="AE191" s="7">
        <v>236</v>
      </c>
      <c r="AF191" s="7">
        <v>44</v>
      </c>
      <c r="AG191" s="7">
        <v>15</v>
      </c>
      <c r="AH191" s="7">
        <v>177</v>
      </c>
      <c r="AI191" s="7">
        <v>226</v>
      </c>
      <c r="AJ191" s="7">
        <v>40</v>
      </c>
      <c r="AK191" s="7">
        <v>13</v>
      </c>
      <c r="AL191" s="7">
        <v>173</v>
      </c>
      <c r="AM191" s="7">
        <v>5900</v>
      </c>
      <c r="AN191" s="7">
        <v>4176</v>
      </c>
      <c r="AO191" s="7">
        <v>1724</v>
      </c>
      <c r="AP191" s="7" t="s">
        <v>99</v>
      </c>
      <c r="AQ191" s="7">
        <v>5555</v>
      </c>
      <c r="AR191" s="7">
        <v>1913</v>
      </c>
      <c r="AS191" s="7">
        <v>2031</v>
      </c>
      <c r="AT191" s="7">
        <v>113</v>
      </c>
    </row>
    <row r="192" spans="1:46">
      <c r="A192" s="27">
        <v>42522</v>
      </c>
      <c r="B192" s="7">
        <v>25</v>
      </c>
      <c r="C192" s="7" t="s">
        <v>2037</v>
      </c>
      <c r="D192" s="7">
        <v>6</v>
      </c>
      <c r="E192" s="7">
        <v>515</v>
      </c>
      <c r="F192" s="7">
        <v>315</v>
      </c>
      <c r="G192" s="7">
        <v>81</v>
      </c>
      <c r="H192" s="7">
        <v>10</v>
      </c>
      <c r="I192" s="7">
        <v>101</v>
      </c>
      <c r="J192" s="7">
        <v>10</v>
      </c>
      <c r="K192" s="7">
        <v>6</v>
      </c>
      <c r="L192" s="144" t="s">
        <v>99</v>
      </c>
      <c r="M192" s="144" t="s">
        <v>99</v>
      </c>
      <c r="N192" s="7" t="s">
        <v>99</v>
      </c>
      <c r="O192" s="7" t="s">
        <v>99</v>
      </c>
      <c r="P192" s="7" t="s">
        <v>99</v>
      </c>
      <c r="Q192" s="7" t="s">
        <v>99</v>
      </c>
      <c r="R192" s="144" t="s">
        <v>99</v>
      </c>
      <c r="S192" s="144" t="s">
        <v>99</v>
      </c>
      <c r="T192" s="7">
        <v>6113</v>
      </c>
      <c r="U192" s="7">
        <v>2411</v>
      </c>
      <c r="V192" s="7" t="s">
        <v>285</v>
      </c>
      <c r="W192" s="7" t="s">
        <v>285</v>
      </c>
      <c r="X192" s="7">
        <v>8046</v>
      </c>
      <c r="Y192" s="7" t="s">
        <v>285</v>
      </c>
      <c r="Z192" s="7" t="s">
        <v>99</v>
      </c>
      <c r="AA192" s="7" t="s">
        <v>285</v>
      </c>
      <c r="AB192" s="7" t="s">
        <v>285</v>
      </c>
      <c r="AC192" s="7" t="s">
        <v>99</v>
      </c>
      <c r="AD192" s="7" t="s">
        <v>99</v>
      </c>
      <c r="AE192" s="7" t="s">
        <v>285</v>
      </c>
      <c r="AF192" s="7" t="s">
        <v>285</v>
      </c>
      <c r="AG192" s="7" t="s">
        <v>285</v>
      </c>
      <c r="AH192" s="7" t="s">
        <v>285</v>
      </c>
      <c r="AI192" s="7" t="s">
        <v>285</v>
      </c>
      <c r="AJ192" s="7" t="s">
        <v>285</v>
      </c>
      <c r="AK192" s="7" t="s">
        <v>285</v>
      </c>
      <c r="AL192" s="7" t="s">
        <v>285</v>
      </c>
      <c r="AM192" s="7">
        <v>16707</v>
      </c>
      <c r="AN192" s="7">
        <v>16532</v>
      </c>
      <c r="AO192" s="7">
        <v>169</v>
      </c>
      <c r="AP192" s="7">
        <v>6</v>
      </c>
      <c r="AQ192" s="7">
        <v>16552</v>
      </c>
      <c r="AR192" s="7">
        <v>7584</v>
      </c>
      <c r="AS192" s="7">
        <v>8057</v>
      </c>
      <c r="AT192" s="7" t="s">
        <v>285</v>
      </c>
    </row>
    <row r="193" spans="1:46">
      <c r="A193" s="27">
        <v>42522</v>
      </c>
      <c r="B193" s="7">
        <v>26</v>
      </c>
      <c r="C193" s="7" t="s">
        <v>2039</v>
      </c>
      <c r="D193" s="7">
        <v>16</v>
      </c>
      <c r="E193" s="7">
        <v>310</v>
      </c>
      <c r="F193" s="7">
        <v>247</v>
      </c>
      <c r="G193" s="7">
        <v>36</v>
      </c>
      <c r="H193" s="7">
        <v>10</v>
      </c>
      <c r="I193" s="7">
        <v>14</v>
      </c>
      <c r="J193" s="7">
        <v>2</v>
      </c>
      <c r="K193" s="7" t="s">
        <v>99</v>
      </c>
      <c r="L193" s="144" t="s">
        <v>99</v>
      </c>
      <c r="M193" s="144" t="s">
        <v>99</v>
      </c>
      <c r="N193" s="7">
        <v>1</v>
      </c>
      <c r="O193" s="7" t="s">
        <v>99</v>
      </c>
      <c r="P193" s="7" t="s">
        <v>99</v>
      </c>
      <c r="Q193" s="7" t="s">
        <v>99</v>
      </c>
      <c r="R193" s="144" t="s">
        <v>99</v>
      </c>
      <c r="S193" s="144" t="s">
        <v>99</v>
      </c>
      <c r="T193" s="7">
        <v>3684</v>
      </c>
      <c r="U193" s="7">
        <v>2172</v>
      </c>
      <c r="V193" s="7">
        <v>2073</v>
      </c>
      <c r="W193" s="7">
        <v>99</v>
      </c>
      <c r="X193" s="7">
        <v>5945</v>
      </c>
      <c r="Y193" s="7">
        <v>5549</v>
      </c>
      <c r="Z193" s="7">
        <v>24</v>
      </c>
      <c r="AA193" s="7">
        <v>122</v>
      </c>
      <c r="AB193" s="7">
        <v>152</v>
      </c>
      <c r="AC193" s="7">
        <v>98</v>
      </c>
      <c r="AD193" s="7" t="s">
        <v>99</v>
      </c>
      <c r="AE193" s="7">
        <v>2390</v>
      </c>
      <c r="AF193" s="7">
        <v>791</v>
      </c>
      <c r="AG193" s="7">
        <v>1350</v>
      </c>
      <c r="AH193" s="7">
        <v>248</v>
      </c>
      <c r="AI193" s="7">
        <v>2707</v>
      </c>
      <c r="AJ193" s="7">
        <v>767</v>
      </c>
      <c r="AK193" s="7">
        <v>1518</v>
      </c>
      <c r="AL193" s="7">
        <v>422</v>
      </c>
      <c r="AM193" s="7">
        <v>10508</v>
      </c>
      <c r="AN193" s="7">
        <v>10236</v>
      </c>
      <c r="AO193" s="7">
        <v>126</v>
      </c>
      <c r="AP193" s="7">
        <v>147</v>
      </c>
      <c r="AQ193" s="7">
        <v>9255</v>
      </c>
      <c r="AR193" s="7">
        <v>4410</v>
      </c>
      <c r="AS193" s="7">
        <v>4529</v>
      </c>
      <c r="AT193" s="7">
        <v>262</v>
      </c>
    </row>
    <row r="194" spans="1:46">
      <c r="A194" s="27">
        <v>42522</v>
      </c>
      <c r="B194" s="7">
        <v>27</v>
      </c>
      <c r="C194" s="7" t="s">
        <v>1210</v>
      </c>
      <c r="D194" s="7">
        <v>2</v>
      </c>
      <c r="E194" s="7">
        <v>32</v>
      </c>
      <c r="F194" s="7">
        <v>18</v>
      </c>
      <c r="G194" s="7">
        <v>2</v>
      </c>
      <c r="H194" s="7">
        <v>8</v>
      </c>
      <c r="I194" s="7" t="s">
        <v>99</v>
      </c>
      <c r="J194" s="7">
        <v>4</v>
      </c>
      <c r="K194" s="7" t="s">
        <v>99</v>
      </c>
      <c r="L194" s="144" t="s">
        <v>99</v>
      </c>
      <c r="M194" s="144" t="s">
        <v>99</v>
      </c>
      <c r="N194" s="7" t="s">
        <v>99</v>
      </c>
      <c r="O194" s="7" t="s">
        <v>99</v>
      </c>
      <c r="P194" s="7" t="s">
        <v>99</v>
      </c>
      <c r="Q194" s="7" t="s">
        <v>99</v>
      </c>
      <c r="R194" s="144" t="s">
        <v>99</v>
      </c>
      <c r="S194" s="144" t="s">
        <v>99</v>
      </c>
      <c r="T194" s="7">
        <v>384</v>
      </c>
      <c r="U194" s="7" t="s">
        <v>285</v>
      </c>
      <c r="V194" s="7" t="s">
        <v>285</v>
      </c>
      <c r="W194" s="7" t="s">
        <v>99</v>
      </c>
      <c r="X194" s="7" t="s">
        <v>285</v>
      </c>
      <c r="Y194" s="7" t="s">
        <v>285</v>
      </c>
      <c r="Z194" s="7" t="s">
        <v>99</v>
      </c>
      <c r="AA194" s="7" t="s">
        <v>99</v>
      </c>
      <c r="AB194" s="7" t="s">
        <v>99</v>
      </c>
      <c r="AC194" s="7" t="s">
        <v>99</v>
      </c>
      <c r="AD194" s="7" t="s">
        <v>99</v>
      </c>
      <c r="AE194" s="7" t="s">
        <v>99</v>
      </c>
      <c r="AF194" s="7" t="s">
        <v>99</v>
      </c>
      <c r="AG194" s="7" t="s">
        <v>99</v>
      </c>
      <c r="AH194" s="7" t="s">
        <v>99</v>
      </c>
      <c r="AI194" s="7" t="s">
        <v>99</v>
      </c>
      <c r="AJ194" s="7" t="s">
        <v>99</v>
      </c>
      <c r="AK194" s="7" t="s">
        <v>99</v>
      </c>
      <c r="AL194" s="7" t="s">
        <v>99</v>
      </c>
      <c r="AM194" s="7" t="s">
        <v>285</v>
      </c>
      <c r="AN194" s="7" t="s">
        <v>285</v>
      </c>
      <c r="AO194" s="7" t="s">
        <v>285</v>
      </c>
      <c r="AP194" s="7" t="s">
        <v>285</v>
      </c>
      <c r="AQ194" s="7" t="s">
        <v>285</v>
      </c>
      <c r="AR194" s="7" t="s">
        <v>285</v>
      </c>
      <c r="AS194" s="7" t="s">
        <v>285</v>
      </c>
      <c r="AT194" s="7" t="s">
        <v>99</v>
      </c>
    </row>
    <row r="195" spans="1:46">
      <c r="A195" s="27">
        <v>42522</v>
      </c>
      <c r="B195" s="7">
        <v>28</v>
      </c>
      <c r="C195" s="7" t="s">
        <v>2041</v>
      </c>
      <c r="D195" s="7">
        <v>8</v>
      </c>
      <c r="E195" s="7">
        <v>190</v>
      </c>
      <c r="F195" s="7">
        <v>50</v>
      </c>
      <c r="G195" s="7">
        <v>26</v>
      </c>
      <c r="H195" s="7">
        <v>11</v>
      </c>
      <c r="I195" s="7">
        <v>103</v>
      </c>
      <c r="J195" s="7" t="s">
        <v>99</v>
      </c>
      <c r="K195" s="7" t="s">
        <v>99</v>
      </c>
      <c r="L195" s="144" t="s">
        <v>99</v>
      </c>
      <c r="M195" s="144" t="s">
        <v>99</v>
      </c>
      <c r="N195" s="7" t="s">
        <v>99</v>
      </c>
      <c r="O195" s="7" t="s">
        <v>99</v>
      </c>
      <c r="P195" s="7" t="s">
        <v>99</v>
      </c>
      <c r="Q195" s="7" t="s">
        <v>99</v>
      </c>
      <c r="R195" s="144" t="s">
        <v>99</v>
      </c>
      <c r="S195" s="144" t="s">
        <v>99</v>
      </c>
      <c r="T195" s="7">
        <v>1656</v>
      </c>
      <c r="U195" s="7">
        <v>474</v>
      </c>
      <c r="V195" s="7" t="s">
        <v>285</v>
      </c>
      <c r="W195" s="7" t="s">
        <v>285</v>
      </c>
      <c r="X195" s="7">
        <v>498</v>
      </c>
      <c r="Y195" s="7" t="s">
        <v>285</v>
      </c>
      <c r="Z195" s="7" t="s">
        <v>285</v>
      </c>
      <c r="AA195" s="7" t="s">
        <v>285</v>
      </c>
      <c r="AB195" s="7" t="s">
        <v>285</v>
      </c>
      <c r="AC195" s="7" t="s">
        <v>285</v>
      </c>
      <c r="AD195" s="7" t="s">
        <v>285</v>
      </c>
      <c r="AE195" s="7" t="s">
        <v>285</v>
      </c>
      <c r="AF195" s="7" t="s">
        <v>99</v>
      </c>
      <c r="AG195" s="7" t="s">
        <v>285</v>
      </c>
      <c r="AH195" s="7" t="s">
        <v>285</v>
      </c>
      <c r="AI195" s="7" t="s">
        <v>285</v>
      </c>
      <c r="AJ195" s="7" t="s">
        <v>99</v>
      </c>
      <c r="AK195" s="7" t="s">
        <v>285</v>
      </c>
      <c r="AL195" s="7" t="s">
        <v>285</v>
      </c>
      <c r="AM195" s="7">
        <v>1402</v>
      </c>
      <c r="AN195" s="7">
        <v>518</v>
      </c>
      <c r="AO195" s="7">
        <v>787</v>
      </c>
      <c r="AP195" s="7">
        <v>97</v>
      </c>
      <c r="AQ195" s="7">
        <v>1159</v>
      </c>
      <c r="AR195" s="7">
        <v>766</v>
      </c>
      <c r="AS195" s="7">
        <v>840</v>
      </c>
      <c r="AT195" s="7" t="s">
        <v>285</v>
      </c>
    </row>
    <row r="196" spans="1:46">
      <c r="A196" s="27">
        <v>42522</v>
      </c>
      <c r="B196" s="7">
        <v>29</v>
      </c>
      <c r="C196" s="7" t="s">
        <v>101</v>
      </c>
      <c r="D196" s="7">
        <v>4</v>
      </c>
      <c r="E196" s="7">
        <v>32</v>
      </c>
      <c r="F196" s="7">
        <v>18</v>
      </c>
      <c r="G196" s="7">
        <v>3</v>
      </c>
      <c r="H196" s="7">
        <v>2</v>
      </c>
      <c r="I196" s="7">
        <v>9</v>
      </c>
      <c r="J196" s="7" t="s">
        <v>99</v>
      </c>
      <c r="K196" s="7" t="s">
        <v>99</v>
      </c>
      <c r="L196" s="144" t="s">
        <v>99</v>
      </c>
      <c r="M196" s="144" t="s">
        <v>99</v>
      </c>
      <c r="N196" s="7" t="s">
        <v>99</v>
      </c>
      <c r="O196" s="7" t="s">
        <v>99</v>
      </c>
      <c r="P196" s="7" t="s">
        <v>99</v>
      </c>
      <c r="Q196" s="7" t="s">
        <v>99</v>
      </c>
      <c r="R196" s="144" t="s">
        <v>99</v>
      </c>
      <c r="S196" s="144" t="s">
        <v>99</v>
      </c>
      <c r="T196" s="7">
        <v>384</v>
      </c>
      <c r="U196" s="7">
        <v>111</v>
      </c>
      <c r="V196" s="7">
        <v>111</v>
      </c>
      <c r="W196" s="7" t="s">
        <v>99</v>
      </c>
      <c r="X196" s="7">
        <v>99</v>
      </c>
      <c r="Y196" s="7">
        <v>99</v>
      </c>
      <c r="Z196" s="7" t="s">
        <v>99</v>
      </c>
      <c r="AA196" s="7" t="s">
        <v>99</v>
      </c>
      <c r="AB196" s="7" t="s">
        <v>99</v>
      </c>
      <c r="AC196" s="7" t="s">
        <v>99</v>
      </c>
      <c r="AD196" s="7" t="s">
        <v>99</v>
      </c>
      <c r="AE196" s="7" t="s">
        <v>99</v>
      </c>
      <c r="AF196" s="7" t="s">
        <v>99</v>
      </c>
      <c r="AG196" s="7" t="s">
        <v>99</v>
      </c>
      <c r="AH196" s="7" t="s">
        <v>99</v>
      </c>
      <c r="AI196" s="7" t="s">
        <v>99</v>
      </c>
      <c r="AJ196" s="7" t="s">
        <v>99</v>
      </c>
      <c r="AK196" s="7" t="s">
        <v>99</v>
      </c>
      <c r="AL196" s="7" t="s">
        <v>99</v>
      </c>
      <c r="AM196" s="7">
        <v>328</v>
      </c>
      <c r="AN196" s="7">
        <v>237</v>
      </c>
      <c r="AO196" s="7">
        <v>71</v>
      </c>
      <c r="AP196" s="7">
        <v>20</v>
      </c>
      <c r="AQ196" s="7">
        <v>262</v>
      </c>
      <c r="AR196" s="7">
        <v>212</v>
      </c>
      <c r="AS196" s="7">
        <v>212</v>
      </c>
      <c r="AT196" s="7" t="s">
        <v>99</v>
      </c>
    </row>
    <row r="197" spans="1:46">
      <c r="A197" s="27">
        <v>42522</v>
      </c>
      <c r="B197" s="7">
        <v>30</v>
      </c>
      <c r="C197" s="7" t="s">
        <v>2042</v>
      </c>
      <c r="D197" s="7">
        <v>4</v>
      </c>
      <c r="E197" s="7">
        <v>82</v>
      </c>
      <c r="F197" s="7">
        <v>36</v>
      </c>
      <c r="G197" s="7">
        <v>3</v>
      </c>
      <c r="H197" s="7">
        <v>8</v>
      </c>
      <c r="I197" s="7">
        <v>35</v>
      </c>
      <c r="J197" s="7" t="s">
        <v>99</v>
      </c>
      <c r="K197" s="7" t="s">
        <v>99</v>
      </c>
      <c r="L197" s="144" t="s">
        <v>99</v>
      </c>
      <c r="M197" s="144" t="s">
        <v>99</v>
      </c>
      <c r="N197" s="7" t="s">
        <v>99</v>
      </c>
      <c r="O197" s="7" t="s">
        <v>99</v>
      </c>
      <c r="P197" s="7" t="s">
        <v>99</v>
      </c>
      <c r="Q197" s="7" t="s">
        <v>99</v>
      </c>
      <c r="R197" s="144" t="s">
        <v>99</v>
      </c>
      <c r="S197" s="144" t="s">
        <v>99</v>
      </c>
      <c r="T197" s="7">
        <v>984</v>
      </c>
      <c r="U197" s="7">
        <v>163</v>
      </c>
      <c r="V197" s="7">
        <v>163</v>
      </c>
      <c r="W197" s="7" t="s">
        <v>99</v>
      </c>
      <c r="X197" s="7">
        <v>212</v>
      </c>
      <c r="Y197" s="7" t="s">
        <v>285</v>
      </c>
      <c r="Z197" s="7" t="s">
        <v>99</v>
      </c>
      <c r="AA197" s="7" t="s">
        <v>285</v>
      </c>
      <c r="AB197" s="7" t="s">
        <v>285</v>
      </c>
      <c r="AC197" s="7" t="s">
        <v>99</v>
      </c>
      <c r="AD197" s="7" t="s">
        <v>99</v>
      </c>
      <c r="AE197" s="7" t="s">
        <v>285</v>
      </c>
      <c r="AF197" s="7" t="s">
        <v>285</v>
      </c>
      <c r="AG197" s="7" t="s">
        <v>99</v>
      </c>
      <c r="AH197" s="7" t="s">
        <v>285</v>
      </c>
      <c r="AI197" s="7" t="s">
        <v>285</v>
      </c>
      <c r="AJ197" s="7" t="s">
        <v>285</v>
      </c>
      <c r="AK197" s="7" t="s">
        <v>285</v>
      </c>
      <c r="AL197" s="7" t="s">
        <v>285</v>
      </c>
      <c r="AM197" s="7">
        <v>541</v>
      </c>
      <c r="AN197" s="7">
        <v>255</v>
      </c>
      <c r="AO197" s="7">
        <v>286</v>
      </c>
      <c r="AP197" s="7" t="s">
        <v>99</v>
      </c>
      <c r="AQ197" s="7">
        <v>557</v>
      </c>
      <c r="AR197" s="7">
        <v>302</v>
      </c>
      <c r="AS197" s="7">
        <v>304</v>
      </c>
      <c r="AT197" s="7" t="s">
        <v>285</v>
      </c>
    </row>
    <row r="198" spans="1:46">
      <c r="A198" s="27">
        <v>42522</v>
      </c>
      <c r="B198" s="7">
        <v>31</v>
      </c>
      <c r="C198" s="7" t="s">
        <v>536</v>
      </c>
      <c r="D198" s="7">
        <v>17</v>
      </c>
      <c r="E198" s="7">
        <v>2987</v>
      </c>
      <c r="F198" s="7">
        <v>2441</v>
      </c>
      <c r="G198" s="7">
        <v>176</v>
      </c>
      <c r="H198" s="7">
        <v>236</v>
      </c>
      <c r="I198" s="7">
        <v>41</v>
      </c>
      <c r="J198" s="7">
        <v>243</v>
      </c>
      <c r="K198" s="7">
        <v>43</v>
      </c>
      <c r="L198" s="144" t="s">
        <v>99</v>
      </c>
      <c r="M198" s="144" t="s">
        <v>99</v>
      </c>
      <c r="N198" s="7" t="s">
        <v>99</v>
      </c>
      <c r="O198" s="7" t="s">
        <v>99</v>
      </c>
      <c r="P198" s="7" t="s">
        <v>99</v>
      </c>
      <c r="Q198" s="7" t="s">
        <v>99</v>
      </c>
      <c r="R198" s="144" t="s">
        <v>99</v>
      </c>
      <c r="S198" s="144" t="s">
        <v>99</v>
      </c>
      <c r="T198" s="7">
        <v>34987</v>
      </c>
      <c r="U198" s="7">
        <v>20336</v>
      </c>
      <c r="V198" s="7">
        <v>16423</v>
      </c>
      <c r="W198" s="7">
        <v>3913</v>
      </c>
      <c r="X198" s="7">
        <v>90744</v>
      </c>
      <c r="Y198" s="7">
        <v>79773</v>
      </c>
      <c r="Z198" s="7">
        <v>285</v>
      </c>
      <c r="AA198" s="7">
        <v>1557</v>
      </c>
      <c r="AB198" s="7">
        <v>3753</v>
      </c>
      <c r="AC198" s="7">
        <v>81</v>
      </c>
      <c r="AD198" s="7">
        <v>5295</v>
      </c>
      <c r="AE198" s="7">
        <v>4387</v>
      </c>
      <c r="AF198" s="7">
        <v>455</v>
      </c>
      <c r="AG198" s="7">
        <v>2035</v>
      </c>
      <c r="AH198" s="7">
        <v>1897</v>
      </c>
      <c r="AI198" s="7">
        <v>3744</v>
      </c>
      <c r="AJ198" s="7">
        <v>350</v>
      </c>
      <c r="AK198" s="7">
        <v>1436</v>
      </c>
      <c r="AL198" s="7">
        <v>1958</v>
      </c>
      <c r="AM198" s="7">
        <v>126897</v>
      </c>
      <c r="AN198" s="7">
        <v>113069</v>
      </c>
      <c r="AO198" s="7">
        <v>2276</v>
      </c>
      <c r="AP198" s="7">
        <v>11552</v>
      </c>
      <c r="AQ198" s="7">
        <v>113861</v>
      </c>
      <c r="AR198" s="7">
        <v>29813</v>
      </c>
      <c r="AS198" s="7">
        <v>33863</v>
      </c>
      <c r="AT198" s="7">
        <v>3346</v>
      </c>
    </row>
    <row r="199" spans="1:46">
      <c r="A199" s="27">
        <v>42522</v>
      </c>
      <c r="B199" s="132">
        <v>32</v>
      </c>
      <c r="C199" s="132" t="s">
        <v>347</v>
      </c>
      <c r="D199" s="132">
        <v>2</v>
      </c>
      <c r="E199" s="132">
        <v>49</v>
      </c>
      <c r="F199" s="132">
        <v>39</v>
      </c>
      <c r="G199" s="132">
        <v>3</v>
      </c>
      <c r="H199" s="132">
        <v>2</v>
      </c>
      <c r="I199" s="132">
        <v>5</v>
      </c>
      <c r="J199" s="132" t="s">
        <v>99</v>
      </c>
      <c r="K199" s="132" t="s">
        <v>99</v>
      </c>
      <c r="L199" s="144" t="s">
        <v>99</v>
      </c>
      <c r="M199" s="144" t="s">
        <v>99</v>
      </c>
      <c r="N199" s="132" t="s">
        <v>99</v>
      </c>
      <c r="O199" s="132" t="s">
        <v>99</v>
      </c>
      <c r="P199" s="132" t="s">
        <v>99</v>
      </c>
      <c r="Q199" s="132" t="s">
        <v>99</v>
      </c>
      <c r="R199" s="144" t="s">
        <v>99</v>
      </c>
      <c r="S199" s="144" t="s">
        <v>99</v>
      </c>
      <c r="T199" s="132">
        <v>588</v>
      </c>
      <c r="U199" s="132" t="s">
        <v>285</v>
      </c>
      <c r="V199" s="132" t="s">
        <v>285</v>
      </c>
      <c r="W199" s="132" t="s">
        <v>99</v>
      </c>
      <c r="X199" s="132" t="s">
        <v>285</v>
      </c>
      <c r="Y199" s="132" t="s">
        <v>285</v>
      </c>
      <c r="Z199" s="132" t="s">
        <v>99</v>
      </c>
      <c r="AA199" s="132" t="s">
        <v>99</v>
      </c>
      <c r="AB199" s="132" t="s">
        <v>99</v>
      </c>
      <c r="AC199" s="132" t="s">
        <v>99</v>
      </c>
      <c r="AD199" s="132" t="s">
        <v>99</v>
      </c>
      <c r="AE199" s="132" t="s">
        <v>99</v>
      </c>
      <c r="AF199" s="132" t="s">
        <v>99</v>
      </c>
      <c r="AG199" s="132" t="s">
        <v>99</v>
      </c>
      <c r="AH199" s="132" t="s">
        <v>99</v>
      </c>
      <c r="AI199" s="132" t="s">
        <v>99</v>
      </c>
      <c r="AJ199" s="132" t="s">
        <v>99</v>
      </c>
      <c r="AK199" s="132" t="s">
        <v>99</v>
      </c>
      <c r="AL199" s="132" t="s">
        <v>99</v>
      </c>
      <c r="AM199" s="132" t="s">
        <v>285</v>
      </c>
      <c r="AN199" s="132" t="s">
        <v>285</v>
      </c>
      <c r="AO199" s="132" t="s">
        <v>285</v>
      </c>
      <c r="AP199" s="132" t="s">
        <v>99</v>
      </c>
      <c r="AQ199" s="132" t="s">
        <v>285</v>
      </c>
      <c r="AR199" s="132" t="s">
        <v>285</v>
      </c>
      <c r="AS199" s="132" t="s">
        <v>285</v>
      </c>
      <c r="AT199" s="132" t="s">
        <v>99</v>
      </c>
    </row>
    <row r="200" spans="1:46">
      <c r="A200" s="27">
        <v>42887</v>
      </c>
      <c r="B200" s="7">
        <v>0</v>
      </c>
      <c r="C200" s="7" t="s">
        <v>1151</v>
      </c>
      <c r="D200" s="7">
        <v>121</v>
      </c>
      <c r="E200" s="7">
        <v>7454</v>
      </c>
      <c r="F200" s="10">
        <v>4932</v>
      </c>
      <c r="G200" s="7">
        <v>595</v>
      </c>
      <c r="H200" s="7">
        <v>680</v>
      </c>
      <c r="I200" s="7">
        <v>766</v>
      </c>
      <c r="J200" s="7">
        <v>273</v>
      </c>
      <c r="K200" s="7">
        <v>88</v>
      </c>
      <c r="L200" s="7">
        <v>151</v>
      </c>
      <c r="M200" s="7">
        <v>40</v>
      </c>
      <c r="N200" s="7">
        <v>1</v>
      </c>
      <c r="O200" s="7" t="s">
        <v>99</v>
      </c>
      <c r="P200" s="7">
        <v>41</v>
      </c>
      <c r="Q200" s="7">
        <v>6</v>
      </c>
      <c r="R200" s="144" t="s">
        <v>99</v>
      </c>
      <c r="S200" s="144" t="s">
        <v>99</v>
      </c>
      <c r="T200" s="144" t="s">
        <v>99</v>
      </c>
      <c r="U200" s="7">
        <v>41652</v>
      </c>
      <c r="V200" s="7">
        <v>38270</v>
      </c>
      <c r="W200" s="7">
        <v>3382</v>
      </c>
      <c r="X200" s="7">
        <v>221321</v>
      </c>
      <c r="Y200" s="7">
        <v>189208</v>
      </c>
      <c r="Z200" s="7">
        <v>2115</v>
      </c>
      <c r="AA200" s="7">
        <v>5307</v>
      </c>
      <c r="AB200" s="7">
        <v>9756</v>
      </c>
      <c r="AC200" s="7">
        <v>6202</v>
      </c>
      <c r="AD200" s="7">
        <v>8733</v>
      </c>
      <c r="AE200" s="7">
        <v>30177</v>
      </c>
      <c r="AF200" s="7">
        <v>6952</v>
      </c>
      <c r="AG200" s="7">
        <v>14903</v>
      </c>
      <c r="AH200" s="7">
        <v>8322</v>
      </c>
      <c r="AI200" s="7">
        <v>25302</v>
      </c>
      <c r="AJ200" s="7">
        <v>4853</v>
      </c>
      <c r="AK200" s="7">
        <v>11995</v>
      </c>
      <c r="AL200" s="7">
        <v>8454</v>
      </c>
      <c r="AM200" s="7">
        <v>331648</v>
      </c>
      <c r="AN200" s="7">
        <v>292597</v>
      </c>
      <c r="AO200" s="7">
        <v>27381</v>
      </c>
      <c r="AP200" s="7">
        <v>11670</v>
      </c>
      <c r="AQ200" s="7">
        <v>314970</v>
      </c>
      <c r="AR200" s="7">
        <v>89268</v>
      </c>
      <c r="AS200" s="7">
        <v>105043</v>
      </c>
      <c r="AT200" s="7">
        <v>10769</v>
      </c>
    </row>
    <row r="201" spans="1:46">
      <c r="A201" s="27">
        <v>42887</v>
      </c>
      <c r="B201" s="7">
        <v>9</v>
      </c>
      <c r="C201" s="7" t="s">
        <v>2020</v>
      </c>
      <c r="D201" s="7">
        <v>7</v>
      </c>
      <c r="E201" s="7">
        <v>824</v>
      </c>
      <c r="F201" s="7">
        <v>362</v>
      </c>
      <c r="G201" s="7">
        <v>125</v>
      </c>
      <c r="H201" s="7">
        <v>85</v>
      </c>
      <c r="I201" s="7">
        <v>245</v>
      </c>
      <c r="J201" s="7" t="s">
        <v>99</v>
      </c>
      <c r="K201" s="7" t="s">
        <v>99</v>
      </c>
      <c r="L201" s="7">
        <v>5</v>
      </c>
      <c r="M201" s="7">
        <v>1</v>
      </c>
      <c r="N201" s="7">
        <v>1</v>
      </c>
      <c r="O201" s="7" t="s">
        <v>99</v>
      </c>
      <c r="P201" s="7" t="s">
        <v>99</v>
      </c>
      <c r="Q201" s="7" t="s">
        <v>99</v>
      </c>
      <c r="R201" s="144" t="s">
        <v>99</v>
      </c>
      <c r="S201" s="144" t="s">
        <v>99</v>
      </c>
      <c r="T201" s="144" t="s">
        <v>99</v>
      </c>
      <c r="U201" s="7">
        <v>2430</v>
      </c>
      <c r="V201" s="7">
        <v>2376</v>
      </c>
      <c r="W201" s="7">
        <v>54</v>
      </c>
      <c r="X201" s="7">
        <v>9045</v>
      </c>
      <c r="Y201" s="7">
        <v>8565</v>
      </c>
      <c r="Z201" s="7">
        <v>171</v>
      </c>
      <c r="AA201" s="7">
        <v>300</v>
      </c>
      <c r="AB201" s="7">
        <v>5</v>
      </c>
      <c r="AC201" s="7">
        <v>5</v>
      </c>
      <c r="AD201" s="7" t="s">
        <v>99</v>
      </c>
      <c r="AE201" s="7">
        <v>207</v>
      </c>
      <c r="AF201" s="7">
        <v>83</v>
      </c>
      <c r="AG201" s="7">
        <v>3</v>
      </c>
      <c r="AH201" s="7">
        <v>122</v>
      </c>
      <c r="AI201" s="7">
        <v>201</v>
      </c>
      <c r="AJ201" s="7">
        <v>70</v>
      </c>
      <c r="AK201" s="7">
        <v>4</v>
      </c>
      <c r="AL201" s="7">
        <v>126</v>
      </c>
      <c r="AM201" s="7">
        <v>22944</v>
      </c>
      <c r="AN201" s="7">
        <v>22940</v>
      </c>
      <c r="AO201" s="7" t="s">
        <v>99</v>
      </c>
      <c r="AP201" s="7">
        <v>4</v>
      </c>
      <c r="AQ201" s="7">
        <v>22929</v>
      </c>
      <c r="AR201" s="7">
        <v>12454</v>
      </c>
      <c r="AS201" s="7">
        <v>12885</v>
      </c>
      <c r="AT201" s="7">
        <v>420</v>
      </c>
    </row>
    <row r="202" spans="1:46">
      <c r="A202" s="27">
        <v>42887</v>
      </c>
      <c r="B202" s="7">
        <v>10</v>
      </c>
      <c r="C202" s="7" t="s">
        <v>1424</v>
      </c>
      <c r="D202" s="7">
        <v>3</v>
      </c>
      <c r="E202" s="7">
        <v>258</v>
      </c>
      <c r="F202" s="7">
        <v>141</v>
      </c>
      <c r="G202" s="7">
        <v>14</v>
      </c>
      <c r="H202" s="7">
        <v>69</v>
      </c>
      <c r="I202" s="7">
        <v>14</v>
      </c>
      <c r="J202" s="7">
        <v>15</v>
      </c>
      <c r="K202" s="7">
        <v>1</v>
      </c>
      <c r="L202" s="7">
        <v>2</v>
      </c>
      <c r="M202" s="7">
        <v>2</v>
      </c>
      <c r="N202" s="7" t="s">
        <v>99</v>
      </c>
      <c r="O202" s="7" t="s">
        <v>99</v>
      </c>
      <c r="P202" s="7">
        <v>1</v>
      </c>
      <c r="Q202" s="7" t="s">
        <v>99</v>
      </c>
      <c r="R202" s="144" t="s">
        <v>99</v>
      </c>
      <c r="S202" s="144" t="s">
        <v>99</v>
      </c>
      <c r="T202" s="144" t="s">
        <v>99</v>
      </c>
      <c r="U202" s="7">
        <v>1278</v>
      </c>
      <c r="V202" s="7" t="s">
        <v>285</v>
      </c>
      <c r="W202" s="7" t="s">
        <v>285</v>
      </c>
      <c r="X202" s="7">
        <v>17272</v>
      </c>
      <c r="Y202" s="7" t="s">
        <v>285</v>
      </c>
      <c r="Z202" s="7" t="s">
        <v>285</v>
      </c>
      <c r="AA202" s="7" t="s">
        <v>285</v>
      </c>
      <c r="AB202" s="7" t="s">
        <v>99</v>
      </c>
      <c r="AC202" s="7" t="s">
        <v>285</v>
      </c>
      <c r="AD202" s="7" t="s">
        <v>99</v>
      </c>
      <c r="AE202" s="7" t="s">
        <v>285</v>
      </c>
      <c r="AF202" s="7" t="s">
        <v>285</v>
      </c>
      <c r="AG202" s="7" t="s">
        <v>99</v>
      </c>
      <c r="AH202" s="7" t="s">
        <v>285</v>
      </c>
      <c r="AI202" s="7" t="s">
        <v>285</v>
      </c>
      <c r="AJ202" s="7" t="s">
        <v>285</v>
      </c>
      <c r="AK202" s="7" t="s">
        <v>99</v>
      </c>
      <c r="AL202" s="7" t="s">
        <v>285</v>
      </c>
      <c r="AM202" s="7">
        <v>37550</v>
      </c>
      <c r="AN202" s="7">
        <v>37527</v>
      </c>
      <c r="AO202" s="7">
        <v>0</v>
      </c>
      <c r="AP202" s="7">
        <v>22</v>
      </c>
      <c r="AQ202" s="7">
        <v>37801</v>
      </c>
      <c r="AR202" s="7">
        <v>18436</v>
      </c>
      <c r="AS202" s="7">
        <v>18799</v>
      </c>
      <c r="AT202" s="7" t="s">
        <v>285</v>
      </c>
    </row>
    <row r="203" spans="1:46">
      <c r="A203" s="27">
        <v>42887</v>
      </c>
      <c r="B203" s="7">
        <v>11</v>
      </c>
      <c r="C203" s="7" t="s">
        <v>306</v>
      </c>
      <c r="D203" s="7">
        <v>1</v>
      </c>
      <c r="E203" s="7">
        <v>4</v>
      </c>
      <c r="F203" s="7" t="s">
        <v>99</v>
      </c>
      <c r="G203" s="7" t="s">
        <v>99</v>
      </c>
      <c r="H203" s="7" t="s">
        <v>99</v>
      </c>
      <c r="I203" s="7">
        <v>1</v>
      </c>
      <c r="J203" s="7" t="s">
        <v>99</v>
      </c>
      <c r="K203" s="7" t="s">
        <v>99</v>
      </c>
      <c r="L203" s="7">
        <v>2</v>
      </c>
      <c r="M203" s="7">
        <v>1</v>
      </c>
      <c r="N203" s="7" t="s">
        <v>99</v>
      </c>
      <c r="O203" s="7" t="s">
        <v>99</v>
      </c>
      <c r="P203" s="7">
        <v>1</v>
      </c>
      <c r="Q203" s="7" t="s">
        <v>99</v>
      </c>
      <c r="R203" s="144" t="s">
        <v>99</v>
      </c>
      <c r="S203" s="144" t="s">
        <v>99</v>
      </c>
      <c r="T203" s="144" t="s">
        <v>99</v>
      </c>
      <c r="U203" s="7" t="s">
        <v>285</v>
      </c>
      <c r="V203" s="7" t="s">
        <v>285</v>
      </c>
      <c r="W203" s="7" t="s">
        <v>99</v>
      </c>
      <c r="X203" s="7" t="s">
        <v>285</v>
      </c>
      <c r="Y203" s="7" t="s">
        <v>285</v>
      </c>
      <c r="Z203" s="7" t="s">
        <v>99</v>
      </c>
      <c r="AA203" s="7" t="s">
        <v>99</v>
      </c>
      <c r="AB203" s="7" t="s">
        <v>99</v>
      </c>
      <c r="AC203" s="7" t="s">
        <v>99</v>
      </c>
      <c r="AD203" s="7" t="s">
        <v>99</v>
      </c>
      <c r="AE203" s="7" t="s">
        <v>99</v>
      </c>
      <c r="AF203" s="7" t="s">
        <v>99</v>
      </c>
      <c r="AG203" s="7" t="s">
        <v>99</v>
      </c>
      <c r="AH203" s="7" t="s">
        <v>99</v>
      </c>
      <c r="AI203" s="7" t="s">
        <v>99</v>
      </c>
      <c r="AJ203" s="7" t="s">
        <v>99</v>
      </c>
      <c r="AK203" s="7" t="s">
        <v>99</v>
      </c>
      <c r="AL203" s="7" t="s">
        <v>99</v>
      </c>
      <c r="AM203" s="7" t="s">
        <v>285</v>
      </c>
      <c r="AN203" s="7" t="s">
        <v>285</v>
      </c>
      <c r="AO203" s="7" t="s">
        <v>99</v>
      </c>
      <c r="AP203" s="7" t="s">
        <v>99</v>
      </c>
      <c r="AQ203" s="7" t="s">
        <v>285</v>
      </c>
      <c r="AR203" s="7" t="s">
        <v>285</v>
      </c>
      <c r="AS203" s="7" t="s">
        <v>285</v>
      </c>
      <c r="AT203" s="7" t="s">
        <v>99</v>
      </c>
    </row>
    <row r="204" spans="1:46">
      <c r="A204" s="27">
        <v>42887</v>
      </c>
      <c r="B204" s="7">
        <v>12</v>
      </c>
      <c r="C204" s="7" t="s">
        <v>733</v>
      </c>
      <c r="D204" s="7">
        <v>1</v>
      </c>
      <c r="E204" s="7">
        <v>14</v>
      </c>
      <c r="F204" s="7">
        <v>5</v>
      </c>
      <c r="G204" s="7">
        <v>2</v>
      </c>
      <c r="H204" s="7">
        <v>5</v>
      </c>
      <c r="I204" s="7">
        <v>2</v>
      </c>
      <c r="J204" s="7" t="s">
        <v>99</v>
      </c>
      <c r="K204" s="7" t="s">
        <v>99</v>
      </c>
      <c r="L204" s="7" t="s">
        <v>99</v>
      </c>
      <c r="M204" s="7" t="s">
        <v>99</v>
      </c>
      <c r="N204" s="7" t="s">
        <v>99</v>
      </c>
      <c r="O204" s="7" t="s">
        <v>99</v>
      </c>
      <c r="P204" s="7" t="s">
        <v>99</v>
      </c>
      <c r="Q204" s="7" t="s">
        <v>99</v>
      </c>
      <c r="R204" s="144" t="s">
        <v>99</v>
      </c>
      <c r="S204" s="144" t="s">
        <v>99</v>
      </c>
      <c r="T204" s="144" t="s">
        <v>99</v>
      </c>
      <c r="U204" s="7" t="s">
        <v>285</v>
      </c>
      <c r="V204" s="7" t="s">
        <v>285</v>
      </c>
      <c r="W204" s="7" t="s">
        <v>99</v>
      </c>
      <c r="X204" s="7" t="s">
        <v>285</v>
      </c>
      <c r="Y204" s="7" t="s">
        <v>285</v>
      </c>
      <c r="Z204" s="7" t="s">
        <v>99</v>
      </c>
      <c r="AA204" s="7" t="s">
        <v>99</v>
      </c>
      <c r="AB204" s="7" t="s">
        <v>99</v>
      </c>
      <c r="AC204" s="7" t="s">
        <v>99</v>
      </c>
      <c r="AD204" s="7" t="s">
        <v>99</v>
      </c>
      <c r="AE204" s="7" t="s">
        <v>99</v>
      </c>
      <c r="AF204" s="7" t="s">
        <v>99</v>
      </c>
      <c r="AG204" s="7" t="s">
        <v>99</v>
      </c>
      <c r="AH204" s="7" t="s">
        <v>99</v>
      </c>
      <c r="AI204" s="7" t="s">
        <v>99</v>
      </c>
      <c r="AJ204" s="7" t="s">
        <v>99</v>
      </c>
      <c r="AK204" s="7" t="s">
        <v>99</v>
      </c>
      <c r="AL204" s="7" t="s">
        <v>99</v>
      </c>
      <c r="AM204" s="7" t="s">
        <v>285</v>
      </c>
      <c r="AN204" s="7" t="s">
        <v>285</v>
      </c>
      <c r="AO204" s="7" t="s">
        <v>99</v>
      </c>
      <c r="AP204" s="7" t="s">
        <v>99</v>
      </c>
      <c r="AQ204" s="7" t="s">
        <v>285</v>
      </c>
      <c r="AR204" s="7" t="s">
        <v>285</v>
      </c>
      <c r="AS204" s="7" t="s">
        <v>285</v>
      </c>
      <c r="AT204" s="7" t="s">
        <v>99</v>
      </c>
    </row>
    <row r="205" spans="1:46">
      <c r="A205" s="27">
        <v>42887</v>
      </c>
      <c r="B205" s="7">
        <v>13</v>
      </c>
      <c r="C205" s="7" t="s">
        <v>2022</v>
      </c>
      <c r="D205" s="7">
        <v>1</v>
      </c>
      <c r="E205" s="7">
        <v>7</v>
      </c>
      <c r="F205" s="7">
        <v>4</v>
      </c>
      <c r="G205" s="7">
        <v>1</v>
      </c>
      <c r="H205" s="7" t="s">
        <v>99</v>
      </c>
      <c r="I205" s="7" t="s">
        <v>99</v>
      </c>
      <c r="J205" s="7" t="s">
        <v>99</v>
      </c>
      <c r="K205" s="7" t="s">
        <v>99</v>
      </c>
      <c r="L205" s="7">
        <v>2</v>
      </c>
      <c r="M205" s="7" t="s">
        <v>99</v>
      </c>
      <c r="N205" s="7" t="s">
        <v>99</v>
      </c>
      <c r="O205" s="7" t="s">
        <v>99</v>
      </c>
      <c r="P205" s="7">
        <v>1</v>
      </c>
      <c r="Q205" s="7" t="s">
        <v>99</v>
      </c>
      <c r="R205" s="144" t="s">
        <v>99</v>
      </c>
      <c r="S205" s="144" t="s">
        <v>99</v>
      </c>
      <c r="T205" s="144" t="s">
        <v>99</v>
      </c>
      <c r="U205" s="7" t="s">
        <v>285</v>
      </c>
      <c r="V205" s="7" t="s">
        <v>285</v>
      </c>
      <c r="W205" s="7" t="s">
        <v>99</v>
      </c>
      <c r="X205" s="7" t="s">
        <v>285</v>
      </c>
      <c r="Y205" s="7" t="s">
        <v>285</v>
      </c>
      <c r="Z205" s="7" t="s">
        <v>99</v>
      </c>
      <c r="AA205" s="7" t="s">
        <v>99</v>
      </c>
      <c r="AB205" s="7" t="s">
        <v>99</v>
      </c>
      <c r="AC205" s="7" t="s">
        <v>99</v>
      </c>
      <c r="AD205" s="7" t="s">
        <v>99</v>
      </c>
      <c r="AE205" s="7" t="s">
        <v>99</v>
      </c>
      <c r="AF205" s="7" t="s">
        <v>99</v>
      </c>
      <c r="AG205" s="7" t="s">
        <v>99</v>
      </c>
      <c r="AH205" s="7" t="s">
        <v>99</v>
      </c>
      <c r="AI205" s="7" t="s">
        <v>99</v>
      </c>
      <c r="AJ205" s="7" t="s">
        <v>99</v>
      </c>
      <c r="AK205" s="7" t="s">
        <v>99</v>
      </c>
      <c r="AL205" s="7" t="s">
        <v>99</v>
      </c>
      <c r="AM205" s="7" t="s">
        <v>285</v>
      </c>
      <c r="AN205" s="7" t="s">
        <v>285</v>
      </c>
      <c r="AO205" s="7" t="s">
        <v>99</v>
      </c>
      <c r="AP205" s="7" t="s">
        <v>99</v>
      </c>
      <c r="AQ205" s="7" t="s">
        <v>285</v>
      </c>
      <c r="AR205" s="7" t="s">
        <v>285</v>
      </c>
      <c r="AS205" s="7" t="s">
        <v>285</v>
      </c>
      <c r="AT205" s="7" t="s">
        <v>99</v>
      </c>
    </row>
    <row r="206" spans="1:46">
      <c r="A206" s="27">
        <v>42887</v>
      </c>
      <c r="B206" s="7">
        <v>14</v>
      </c>
      <c r="C206" s="7" t="s">
        <v>1995</v>
      </c>
      <c r="D206" s="7">
        <v>11</v>
      </c>
      <c r="E206" s="7">
        <v>403</v>
      </c>
      <c r="F206" s="7">
        <v>243</v>
      </c>
      <c r="G206" s="7">
        <v>20</v>
      </c>
      <c r="H206" s="7">
        <v>41</v>
      </c>
      <c r="I206" s="7">
        <v>75</v>
      </c>
      <c r="J206" s="7">
        <v>4</v>
      </c>
      <c r="K206" s="7">
        <v>2</v>
      </c>
      <c r="L206" s="7">
        <v>13</v>
      </c>
      <c r="M206" s="7">
        <v>8</v>
      </c>
      <c r="N206" s="7" t="s">
        <v>99</v>
      </c>
      <c r="O206" s="7" t="s">
        <v>99</v>
      </c>
      <c r="P206" s="7">
        <v>4</v>
      </c>
      <c r="Q206" s="7">
        <v>5</v>
      </c>
      <c r="R206" s="144" t="s">
        <v>99</v>
      </c>
      <c r="S206" s="144" t="s">
        <v>99</v>
      </c>
      <c r="T206" s="144" t="s">
        <v>99</v>
      </c>
      <c r="U206" s="7">
        <v>1683</v>
      </c>
      <c r="V206" s="7">
        <v>1580</v>
      </c>
      <c r="W206" s="7">
        <v>103</v>
      </c>
      <c r="X206" s="7">
        <v>9836</v>
      </c>
      <c r="Y206" s="7">
        <v>7266</v>
      </c>
      <c r="Z206" s="7">
        <v>57</v>
      </c>
      <c r="AA206" s="7">
        <v>118</v>
      </c>
      <c r="AB206" s="7">
        <v>26</v>
      </c>
      <c r="AC206" s="7">
        <v>104</v>
      </c>
      <c r="AD206" s="7">
        <v>2264</v>
      </c>
      <c r="AE206" s="7">
        <v>197</v>
      </c>
      <c r="AF206" s="7">
        <v>69</v>
      </c>
      <c r="AG206" s="7">
        <v>57</v>
      </c>
      <c r="AH206" s="7">
        <v>70</v>
      </c>
      <c r="AI206" s="7">
        <v>206</v>
      </c>
      <c r="AJ206" s="7">
        <v>75</v>
      </c>
      <c r="AK206" s="7">
        <v>62</v>
      </c>
      <c r="AL206" s="7">
        <v>68</v>
      </c>
      <c r="AM206" s="7">
        <v>16733</v>
      </c>
      <c r="AN206" s="7">
        <v>12574</v>
      </c>
      <c r="AO206" s="7">
        <v>418</v>
      </c>
      <c r="AP206" s="7">
        <v>3741</v>
      </c>
      <c r="AQ206" s="7">
        <v>13004</v>
      </c>
      <c r="AR206" s="7">
        <v>6145</v>
      </c>
      <c r="AS206" s="7">
        <v>6405</v>
      </c>
      <c r="AT206" s="7">
        <v>272</v>
      </c>
    </row>
    <row r="207" spans="1:46">
      <c r="A207" s="27">
        <v>42887</v>
      </c>
      <c r="B207" s="7">
        <v>15</v>
      </c>
      <c r="C207" s="7" t="s">
        <v>2023</v>
      </c>
      <c r="D207" s="7">
        <v>2</v>
      </c>
      <c r="E207" s="7">
        <v>97</v>
      </c>
      <c r="F207" s="7">
        <v>75</v>
      </c>
      <c r="G207" s="7">
        <v>9</v>
      </c>
      <c r="H207" s="7">
        <v>5</v>
      </c>
      <c r="I207" s="7">
        <v>7</v>
      </c>
      <c r="J207" s="7" t="s">
        <v>99</v>
      </c>
      <c r="K207" s="7" t="s">
        <v>99</v>
      </c>
      <c r="L207" s="7">
        <v>1</v>
      </c>
      <c r="M207" s="7" t="s">
        <v>99</v>
      </c>
      <c r="N207" s="7" t="s">
        <v>99</v>
      </c>
      <c r="O207" s="7" t="s">
        <v>99</v>
      </c>
      <c r="P207" s="7" t="s">
        <v>99</v>
      </c>
      <c r="Q207" s="7" t="s">
        <v>99</v>
      </c>
      <c r="R207" s="144" t="s">
        <v>99</v>
      </c>
      <c r="S207" s="144" t="s">
        <v>99</v>
      </c>
      <c r="T207" s="144" t="s">
        <v>99</v>
      </c>
      <c r="U207" s="7" t="s">
        <v>285</v>
      </c>
      <c r="V207" s="7" t="s">
        <v>285</v>
      </c>
      <c r="W207" s="7" t="s">
        <v>285</v>
      </c>
      <c r="X207" s="7" t="s">
        <v>285</v>
      </c>
      <c r="Y207" s="7" t="s">
        <v>285</v>
      </c>
      <c r="Z207" s="7" t="s">
        <v>99</v>
      </c>
      <c r="AA207" s="7" t="s">
        <v>285</v>
      </c>
      <c r="AB207" s="7" t="s">
        <v>285</v>
      </c>
      <c r="AC207" s="7" t="s">
        <v>99</v>
      </c>
      <c r="AD207" s="7" t="s">
        <v>285</v>
      </c>
      <c r="AE207" s="7" t="s">
        <v>285</v>
      </c>
      <c r="AF207" s="7" t="s">
        <v>285</v>
      </c>
      <c r="AG207" s="7" t="s">
        <v>99</v>
      </c>
      <c r="AH207" s="7" t="s">
        <v>285</v>
      </c>
      <c r="AI207" s="7" t="s">
        <v>285</v>
      </c>
      <c r="AJ207" s="7" t="s">
        <v>285</v>
      </c>
      <c r="AK207" s="7" t="s">
        <v>99</v>
      </c>
      <c r="AL207" s="7" t="s">
        <v>285</v>
      </c>
      <c r="AM207" s="7" t="s">
        <v>285</v>
      </c>
      <c r="AN207" s="7" t="s">
        <v>285</v>
      </c>
      <c r="AO207" s="7" t="s">
        <v>285</v>
      </c>
      <c r="AP207" s="7" t="s">
        <v>285</v>
      </c>
      <c r="AQ207" s="7" t="s">
        <v>285</v>
      </c>
      <c r="AR207" s="7" t="s">
        <v>285</v>
      </c>
      <c r="AS207" s="7" t="s">
        <v>285</v>
      </c>
      <c r="AT207" s="7" t="s">
        <v>285</v>
      </c>
    </row>
    <row r="208" spans="1:46">
      <c r="A208" s="27">
        <v>42887</v>
      </c>
      <c r="B208" s="7">
        <v>16</v>
      </c>
      <c r="C208" s="7" t="s">
        <v>720</v>
      </c>
      <c r="D208" s="7">
        <v>7</v>
      </c>
      <c r="E208" s="7">
        <v>673</v>
      </c>
      <c r="F208" s="7">
        <v>532</v>
      </c>
      <c r="G208" s="7">
        <v>76</v>
      </c>
      <c r="H208" s="7">
        <v>35</v>
      </c>
      <c r="I208" s="7">
        <v>10</v>
      </c>
      <c r="J208" s="7">
        <v>19</v>
      </c>
      <c r="K208" s="7">
        <v>2</v>
      </c>
      <c r="L208" s="7">
        <v>14</v>
      </c>
      <c r="M208" s="7">
        <v>1</v>
      </c>
      <c r="N208" s="7" t="s">
        <v>99</v>
      </c>
      <c r="O208" s="7" t="s">
        <v>99</v>
      </c>
      <c r="P208" s="7">
        <v>2</v>
      </c>
      <c r="Q208" s="7" t="s">
        <v>99</v>
      </c>
      <c r="R208" s="144" t="s">
        <v>99</v>
      </c>
      <c r="S208" s="144" t="s">
        <v>99</v>
      </c>
      <c r="T208" s="144" t="s">
        <v>99</v>
      </c>
      <c r="U208" s="7">
        <v>5734</v>
      </c>
      <c r="V208" s="7">
        <v>5499</v>
      </c>
      <c r="W208" s="7">
        <v>235</v>
      </c>
      <c r="X208" s="7">
        <v>8092</v>
      </c>
      <c r="Y208" s="7">
        <v>7037</v>
      </c>
      <c r="Z208" s="7">
        <v>105</v>
      </c>
      <c r="AA208" s="7">
        <v>320</v>
      </c>
      <c r="AB208" s="7">
        <v>14</v>
      </c>
      <c r="AC208" s="7">
        <v>589</v>
      </c>
      <c r="AD208" s="7">
        <v>26</v>
      </c>
      <c r="AE208" s="7">
        <v>939</v>
      </c>
      <c r="AF208" s="7">
        <v>293</v>
      </c>
      <c r="AG208" s="7">
        <v>172</v>
      </c>
      <c r="AH208" s="7">
        <v>473</v>
      </c>
      <c r="AI208" s="7">
        <v>1035</v>
      </c>
      <c r="AJ208" s="7">
        <v>344</v>
      </c>
      <c r="AK208" s="7">
        <v>179</v>
      </c>
      <c r="AL208" s="7">
        <v>512</v>
      </c>
      <c r="AM208" s="7">
        <v>13080</v>
      </c>
      <c r="AN208" s="7">
        <v>13045</v>
      </c>
      <c r="AO208" s="7">
        <v>1</v>
      </c>
      <c r="AP208" s="7">
        <v>34</v>
      </c>
      <c r="AQ208" s="7">
        <v>13104</v>
      </c>
      <c r="AR208" s="7">
        <v>3552</v>
      </c>
      <c r="AS208" s="7">
        <v>5259</v>
      </c>
      <c r="AT208" s="7">
        <v>1765</v>
      </c>
    </row>
    <row r="209" spans="1:46">
      <c r="A209" s="27">
        <v>42887</v>
      </c>
      <c r="B209" s="7">
        <v>17</v>
      </c>
      <c r="C209" s="7" t="s">
        <v>2025</v>
      </c>
      <c r="D209" s="7">
        <v>1</v>
      </c>
      <c r="E209" s="7">
        <v>26</v>
      </c>
      <c r="F209" s="7">
        <v>19</v>
      </c>
      <c r="G209" s="7">
        <v>2</v>
      </c>
      <c r="H209" s="7" t="s">
        <v>99</v>
      </c>
      <c r="I209" s="7" t="s">
        <v>99</v>
      </c>
      <c r="J209" s="7" t="s">
        <v>99</v>
      </c>
      <c r="K209" s="7" t="s">
        <v>99</v>
      </c>
      <c r="L209" s="7">
        <v>5</v>
      </c>
      <c r="M209" s="7" t="s">
        <v>99</v>
      </c>
      <c r="N209" s="7" t="s">
        <v>99</v>
      </c>
      <c r="O209" s="7" t="s">
        <v>99</v>
      </c>
      <c r="P209" s="7">
        <v>2</v>
      </c>
      <c r="Q209" s="7" t="s">
        <v>99</v>
      </c>
      <c r="R209" s="144" t="s">
        <v>99</v>
      </c>
      <c r="S209" s="144" t="s">
        <v>99</v>
      </c>
      <c r="T209" s="144" t="s">
        <v>99</v>
      </c>
      <c r="U209" s="7" t="s">
        <v>285</v>
      </c>
      <c r="V209" s="7" t="s">
        <v>285</v>
      </c>
      <c r="W209" s="7" t="s">
        <v>99</v>
      </c>
      <c r="X209" s="7" t="s">
        <v>285</v>
      </c>
      <c r="Y209" s="7" t="s">
        <v>285</v>
      </c>
      <c r="Z209" s="7" t="s">
        <v>99</v>
      </c>
      <c r="AA209" s="7" t="s">
        <v>99</v>
      </c>
      <c r="AB209" s="7" t="s">
        <v>99</v>
      </c>
      <c r="AC209" s="7" t="s">
        <v>99</v>
      </c>
      <c r="AD209" s="7" t="s">
        <v>99</v>
      </c>
      <c r="AE209" s="7" t="s">
        <v>99</v>
      </c>
      <c r="AF209" s="7" t="s">
        <v>99</v>
      </c>
      <c r="AG209" s="7" t="s">
        <v>99</v>
      </c>
      <c r="AH209" s="7" t="s">
        <v>99</v>
      </c>
      <c r="AI209" s="7" t="s">
        <v>99</v>
      </c>
      <c r="AJ209" s="7" t="s">
        <v>99</v>
      </c>
      <c r="AK209" s="7" t="s">
        <v>99</v>
      </c>
      <c r="AL209" s="7" t="s">
        <v>99</v>
      </c>
      <c r="AM209" s="7" t="s">
        <v>285</v>
      </c>
      <c r="AN209" s="7" t="s">
        <v>285</v>
      </c>
      <c r="AO209" s="7" t="s">
        <v>99</v>
      </c>
      <c r="AP209" s="7" t="s">
        <v>99</v>
      </c>
      <c r="AQ209" s="7" t="s">
        <v>285</v>
      </c>
      <c r="AR209" s="7" t="s">
        <v>285</v>
      </c>
      <c r="AS209" s="7" t="s">
        <v>285</v>
      </c>
      <c r="AT209" s="7" t="s">
        <v>99</v>
      </c>
    </row>
    <row r="210" spans="1:46">
      <c r="A210" s="27">
        <v>42887</v>
      </c>
      <c r="B210" s="7">
        <v>18</v>
      </c>
      <c r="C210" s="7" t="s">
        <v>2026</v>
      </c>
      <c r="D210" s="7">
        <v>6</v>
      </c>
      <c r="E210" s="7">
        <v>222</v>
      </c>
      <c r="F210" s="7">
        <v>135</v>
      </c>
      <c r="G210" s="7">
        <v>25</v>
      </c>
      <c r="H210" s="7">
        <v>19</v>
      </c>
      <c r="I210" s="7">
        <v>31</v>
      </c>
      <c r="J210" s="7" t="s">
        <v>99</v>
      </c>
      <c r="K210" s="7" t="s">
        <v>99</v>
      </c>
      <c r="L210" s="7">
        <v>9</v>
      </c>
      <c r="M210" s="7">
        <v>3</v>
      </c>
      <c r="N210" s="7" t="s">
        <v>99</v>
      </c>
      <c r="O210" s="7" t="s">
        <v>99</v>
      </c>
      <c r="P210" s="7">
        <v>1</v>
      </c>
      <c r="Q210" s="7" t="s">
        <v>99</v>
      </c>
      <c r="R210" s="144" t="s">
        <v>99</v>
      </c>
      <c r="S210" s="144" t="s">
        <v>99</v>
      </c>
      <c r="T210" s="144" t="s">
        <v>99</v>
      </c>
      <c r="U210" s="7">
        <v>916</v>
      </c>
      <c r="V210" s="7" t="s">
        <v>285</v>
      </c>
      <c r="W210" s="7" t="s">
        <v>285</v>
      </c>
      <c r="X210" s="7">
        <v>2004</v>
      </c>
      <c r="Y210" s="7" t="s">
        <v>285</v>
      </c>
      <c r="Z210" s="7" t="s">
        <v>285</v>
      </c>
      <c r="AA210" s="7" t="s">
        <v>285</v>
      </c>
      <c r="AB210" s="7" t="s">
        <v>285</v>
      </c>
      <c r="AC210" s="7" t="s">
        <v>285</v>
      </c>
      <c r="AD210" s="7" t="s">
        <v>99</v>
      </c>
      <c r="AE210" s="7" t="s">
        <v>285</v>
      </c>
      <c r="AF210" s="7" t="s">
        <v>285</v>
      </c>
      <c r="AG210" s="7" t="s">
        <v>285</v>
      </c>
      <c r="AH210" s="7" t="s">
        <v>285</v>
      </c>
      <c r="AI210" s="7" t="s">
        <v>285</v>
      </c>
      <c r="AJ210" s="7" t="s">
        <v>285</v>
      </c>
      <c r="AK210" s="7" t="s">
        <v>285</v>
      </c>
      <c r="AL210" s="7" t="s">
        <v>285</v>
      </c>
      <c r="AM210" s="7">
        <v>2234</v>
      </c>
      <c r="AN210" s="7">
        <v>2127</v>
      </c>
      <c r="AO210" s="7">
        <v>107</v>
      </c>
      <c r="AP210" s="7" t="s">
        <v>99</v>
      </c>
      <c r="AQ210" s="7">
        <v>2261</v>
      </c>
      <c r="AR210" s="7">
        <v>-12</v>
      </c>
      <c r="AS210" s="7">
        <v>224</v>
      </c>
      <c r="AT210" s="7" t="s">
        <v>285</v>
      </c>
    </row>
    <row r="211" spans="1:46">
      <c r="A211" s="27">
        <v>42887</v>
      </c>
      <c r="B211" s="7">
        <v>19</v>
      </c>
      <c r="C211" s="7" t="s">
        <v>2027</v>
      </c>
      <c r="D211" s="7">
        <v>3</v>
      </c>
      <c r="E211" s="7">
        <v>253</v>
      </c>
      <c r="F211" s="7">
        <v>163</v>
      </c>
      <c r="G211" s="7">
        <v>13</v>
      </c>
      <c r="H211" s="7">
        <v>40</v>
      </c>
      <c r="I211" s="7">
        <v>34</v>
      </c>
      <c r="J211" s="7" t="s">
        <v>99</v>
      </c>
      <c r="K211" s="7" t="s">
        <v>99</v>
      </c>
      <c r="L211" s="7">
        <v>4</v>
      </c>
      <c r="M211" s="7" t="s">
        <v>99</v>
      </c>
      <c r="N211" s="7" t="s">
        <v>99</v>
      </c>
      <c r="O211" s="7" t="s">
        <v>99</v>
      </c>
      <c r="P211" s="7" t="s">
        <v>99</v>
      </c>
      <c r="Q211" s="7" t="s">
        <v>99</v>
      </c>
      <c r="R211" s="144" t="s">
        <v>99</v>
      </c>
      <c r="S211" s="144" t="s">
        <v>99</v>
      </c>
      <c r="T211" s="144" t="s">
        <v>99</v>
      </c>
      <c r="U211" s="7">
        <v>1301</v>
      </c>
      <c r="V211" s="7" t="s">
        <v>285</v>
      </c>
      <c r="W211" s="7" t="s">
        <v>285</v>
      </c>
      <c r="X211" s="7">
        <v>6462</v>
      </c>
      <c r="Y211" s="7" t="s">
        <v>285</v>
      </c>
      <c r="Z211" s="7" t="s">
        <v>285</v>
      </c>
      <c r="AA211" s="7" t="s">
        <v>285</v>
      </c>
      <c r="AB211" s="7" t="s">
        <v>285</v>
      </c>
      <c r="AC211" s="7" t="s">
        <v>285</v>
      </c>
      <c r="AD211" s="7" t="s">
        <v>285</v>
      </c>
      <c r="AE211" s="7" t="s">
        <v>285</v>
      </c>
      <c r="AF211" s="7" t="s">
        <v>285</v>
      </c>
      <c r="AG211" s="7" t="s">
        <v>285</v>
      </c>
      <c r="AH211" s="7" t="s">
        <v>285</v>
      </c>
      <c r="AI211" s="7" t="s">
        <v>285</v>
      </c>
      <c r="AJ211" s="7" t="s">
        <v>285</v>
      </c>
      <c r="AK211" s="7" t="s">
        <v>285</v>
      </c>
      <c r="AL211" s="7" t="s">
        <v>285</v>
      </c>
      <c r="AM211" s="7">
        <v>8124</v>
      </c>
      <c r="AN211" s="7">
        <v>8124</v>
      </c>
      <c r="AO211" s="7" t="s">
        <v>99</v>
      </c>
      <c r="AP211" s="7" t="s">
        <v>99</v>
      </c>
      <c r="AQ211" s="7">
        <v>7992</v>
      </c>
      <c r="AR211" s="7">
        <v>1171</v>
      </c>
      <c r="AS211" s="7">
        <v>1538</v>
      </c>
      <c r="AT211" s="7" t="s">
        <v>285</v>
      </c>
    </row>
    <row r="212" spans="1:46">
      <c r="A212" s="27">
        <v>42887</v>
      </c>
      <c r="B212" s="7">
        <v>20</v>
      </c>
      <c r="C212" s="7" t="s">
        <v>712</v>
      </c>
      <c r="D212" s="7" t="s">
        <v>99</v>
      </c>
      <c r="E212" s="7" t="s">
        <v>99</v>
      </c>
      <c r="F212" s="7" t="s">
        <v>99</v>
      </c>
      <c r="G212" s="7" t="s">
        <v>99</v>
      </c>
      <c r="H212" s="7" t="s">
        <v>99</v>
      </c>
      <c r="I212" s="7" t="s">
        <v>99</v>
      </c>
      <c r="J212" s="7" t="s">
        <v>99</v>
      </c>
      <c r="K212" s="7" t="s">
        <v>99</v>
      </c>
      <c r="L212" s="7" t="s">
        <v>99</v>
      </c>
      <c r="M212" s="7" t="s">
        <v>99</v>
      </c>
      <c r="N212" s="7" t="s">
        <v>99</v>
      </c>
      <c r="O212" s="7" t="s">
        <v>99</v>
      </c>
      <c r="P212" s="7" t="s">
        <v>99</v>
      </c>
      <c r="Q212" s="7" t="s">
        <v>99</v>
      </c>
      <c r="R212" s="144" t="s">
        <v>99</v>
      </c>
      <c r="S212" s="144" t="s">
        <v>99</v>
      </c>
      <c r="T212" s="144" t="s">
        <v>99</v>
      </c>
      <c r="U212" s="7" t="s">
        <v>99</v>
      </c>
      <c r="V212" s="7" t="s">
        <v>99</v>
      </c>
      <c r="W212" s="7" t="s">
        <v>99</v>
      </c>
      <c r="X212" s="7" t="s">
        <v>99</v>
      </c>
      <c r="Y212" s="7" t="s">
        <v>99</v>
      </c>
      <c r="Z212" s="7" t="s">
        <v>99</v>
      </c>
      <c r="AA212" s="7" t="s">
        <v>99</v>
      </c>
      <c r="AB212" s="7" t="s">
        <v>99</v>
      </c>
      <c r="AC212" s="7" t="s">
        <v>99</v>
      </c>
      <c r="AD212" s="7" t="s">
        <v>99</v>
      </c>
      <c r="AE212" s="7" t="s">
        <v>99</v>
      </c>
      <c r="AF212" s="7" t="s">
        <v>99</v>
      </c>
      <c r="AG212" s="7" t="s">
        <v>99</v>
      </c>
      <c r="AH212" s="7" t="s">
        <v>99</v>
      </c>
      <c r="AI212" s="7" t="s">
        <v>99</v>
      </c>
      <c r="AJ212" s="7" t="s">
        <v>99</v>
      </c>
      <c r="AK212" s="7" t="s">
        <v>99</v>
      </c>
      <c r="AL212" s="7" t="s">
        <v>99</v>
      </c>
      <c r="AM212" s="7" t="s">
        <v>99</v>
      </c>
      <c r="AN212" s="7" t="s">
        <v>99</v>
      </c>
      <c r="AO212" s="7" t="s">
        <v>99</v>
      </c>
      <c r="AP212" s="7" t="s">
        <v>99</v>
      </c>
      <c r="AQ212" s="7" t="s">
        <v>99</v>
      </c>
      <c r="AR212" s="7" t="s">
        <v>99</v>
      </c>
      <c r="AS212" s="7" t="s">
        <v>99</v>
      </c>
      <c r="AT212" s="7" t="s">
        <v>99</v>
      </c>
    </row>
    <row r="213" spans="1:46">
      <c r="A213" s="27">
        <v>42887</v>
      </c>
      <c r="B213" s="7">
        <v>21</v>
      </c>
      <c r="C213" s="7" t="s">
        <v>2028</v>
      </c>
      <c r="D213" s="7">
        <v>8</v>
      </c>
      <c r="E213" s="7">
        <v>605</v>
      </c>
      <c r="F213" s="7">
        <v>379</v>
      </c>
      <c r="G213" s="7">
        <v>37</v>
      </c>
      <c r="H213" s="7">
        <v>94</v>
      </c>
      <c r="I213" s="7">
        <v>26</v>
      </c>
      <c r="J213" s="7">
        <v>27</v>
      </c>
      <c r="K213" s="7">
        <v>33</v>
      </c>
      <c r="L213" s="7">
        <v>7</v>
      </c>
      <c r="M213" s="7">
        <v>2</v>
      </c>
      <c r="N213" s="7" t="s">
        <v>99</v>
      </c>
      <c r="O213" s="7" t="s">
        <v>99</v>
      </c>
      <c r="P213" s="7" t="s">
        <v>99</v>
      </c>
      <c r="Q213" s="7" t="s">
        <v>99</v>
      </c>
      <c r="R213" s="144" t="s">
        <v>99</v>
      </c>
      <c r="S213" s="144" t="s">
        <v>99</v>
      </c>
      <c r="T213" s="144" t="s">
        <v>99</v>
      </c>
      <c r="U213" s="7">
        <v>4227</v>
      </c>
      <c r="V213" s="7">
        <v>4101</v>
      </c>
      <c r="W213" s="7">
        <v>127</v>
      </c>
      <c r="X213" s="7">
        <v>17553</v>
      </c>
      <c r="Y213" s="7">
        <v>8047</v>
      </c>
      <c r="Z213" s="7">
        <v>1173</v>
      </c>
      <c r="AA213" s="7">
        <v>1115</v>
      </c>
      <c r="AB213" s="7">
        <v>2633</v>
      </c>
      <c r="AC213" s="7">
        <v>988</v>
      </c>
      <c r="AD213" s="7">
        <v>3596</v>
      </c>
      <c r="AE213" s="7">
        <v>2193</v>
      </c>
      <c r="AF213" s="7">
        <v>869</v>
      </c>
      <c r="AG213" s="7">
        <v>925</v>
      </c>
      <c r="AH213" s="7">
        <v>399</v>
      </c>
      <c r="AI213" s="7">
        <v>2814</v>
      </c>
      <c r="AJ213" s="7">
        <v>656</v>
      </c>
      <c r="AK213" s="7">
        <v>1753</v>
      </c>
      <c r="AL213" s="7">
        <v>404</v>
      </c>
      <c r="AM213" s="7">
        <v>39677</v>
      </c>
      <c r="AN213" s="7">
        <v>33363</v>
      </c>
      <c r="AO213" s="7">
        <v>723</v>
      </c>
      <c r="AP213" s="7">
        <v>5591</v>
      </c>
      <c r="AQ213" s="7">
        <v>34702</v>
      </c>
      <c r="AR213" s="7">
        <v>20124</v>
      </c>
      <c r="AS213" s="7">
        <v>20628</v>
      </c>
      <c r="AT213" s="7">
        <v>1120</v>
      </c>
    </row>
    <row r="214" spans="1:46">
      <c r="A214" s="27">
        <v>42887</v>
      </c>
      <c r="B214" s="7">
        <v>22</v>
      </c>
      <c r="C214" s="7" t="s">
        <v>2032</v>
      </c>
      <c r="D214" s="7">
        <v>2</v>
      </c>
      <c r="E214" s="7">
        <v>17</v>
      </c>
      <c r="F214" s="7">
        <v>15</v>
      </c>
      <c r="G214" s="7">
        <v>2</v>
      </c>
      <c r="H214" s="7" t="s">
        <v>99</v>
      </c>
      <c r="I214" s="7" t="s">
        <v>99</v>
      </c>
      <c r="J214" s="7" t="s">
        <v>99</v>
      </c>
      <c r="K214" s="7" t="s">
        <v>99</v>
      </c>
      <c r="L214" s="7" t="s">
        <v>99</v>
      </c>
      <c r="M214" s="7" t="s">
        <v>99</v>
      </c>
      <c r="N214" s="7" t="s">
        <v>99</v>
      </c>
      <c r="O214" s="7" t="s">
        <v>99</v>
      </c>
      <c r="P214" s="7" t="s">
        <v>99</v>
      </c>
      <c r="Q214" s="7" t="s">
        <v>99</v>
      </c>
      <c r="R214" s="144" t="s">
        <v>99</v>
      </c>
      <c r="S214" s="144" t="s">
        <v>99</v>
      </c>
      <c r="T214" s="144" t="s">
        <v>99</v>
      </c>
      <c r="U214" s="7" t="s">
        <v>285</v>
      </c>
      <c r="V214" s="7" t="s">
        <v>285</v>
      </c>
      <c r="W214" s="7" t="s">
        <v>99</v>
      </c>
      <c r="X214" s="7" t="s">
        <v>285</v>
      </c>
      <c r="Y214" s="7" t="s">
        <v>285</v>
      </c>
      <c r="Z214" s="7" t="s">
        <v>99</v>
      </c>
      <c r="AA214" s="7" t="s">
        <v>99</v>
      </c>
      <c r="AB214" s="7" t="s">
        <v>99</v>
      </c>
      <c r="AC214" s="7" t="s">
        <v>99</v>
      </c>
      <c r="AD214" s="7" t="s">
        <v>99</v>
      </c>
      <c r="AE214" s="7" t="s">
        <v>99</v>
      </c>
      <c r="AF214" s="7" t="s">
        <v>99</v>
      </c>
      <c r="AG214" s="7" t="s">
        <v>99</v>
      </c>
      <c r="AH214" s="7" t="s">
        <v>99</v>
      </c>
      <c r="AI214" s="7" t="s">
        <v>99</v>
      </c>
      <c r="AJ214" s="7" t="s">
        <v>99</v>
      </c>
      <c r="AK214" s="7" t="s">
        <v>99</v>
      </c>
      <c r="AL214" s="7" t="s">
        <v>99</v>
      </c>
      <c r="AM214" s="7" t="s">
        <v>285</v>
      </c>
      <c r="AN214" s="7" t="s">
        <v>285</v>
      </c>
      <c r="AO214" s="7" t="s">
        <v>285</v>
      </c>
      <c r="AP214" s="7" t="s">
        <v>99</v>
      </c>
      <c r="AQ214" s="7" t="s">
        <v>285</v>
      </c>
      <c r="AR214" s="7" t="s">
        <v>285</v>
      </c>
      <c r="AS214" s="7" t="s">
        <v>285</v>
      </c>
      <c r="AT214" s="7" t="s">
        <v>99</v>
      </c>
    </row>
    <row r="215" spans="1:46">
      <c r="A215" s="27">
        <v>42887</v>
      </c>
      <c r="B215" s="7">
        <v>23</v>
      </c>
      <c r="C215" s="7" t="s">
        <v>2034</v>
      </c>
      <c r="D215" s="7">
        <v>2</v>
      </c>
      <c r="E215" s="7">
        <v>675</v>
      </c>
      <c r="F215" s="7">
        <v>563</v>
      </c>
      <c r="G215" s="7">
        <v>29</v>
      </c>
      <c r="H215" s="7">
        <v>62</v>
      </c>
      <c r="I215" s="7">
        <v>6</v>
      </c>
      <c r="J215" s="7">
        <v>21</v>
      </c>
      <c r="K215" s="7">
        <v>4</v>
      </c>
      <c r="L215" s="7">
        <v>1</v>
      </c>
      <c r="M215" s="7" t="s">
        <v>99</v>
      </c>
      <c r="N215" s="7" t="s">
        <v>99</v>
      </c>
      <c r="O215" s="7" t="s">
        <v>99</v>
      </c>
      <c r="P215" s="7" t="s">
        <v>99</v>
      </c>
      <c r="Q215" s="7" t="s">
        <v>99</v>
      </c>
      <c r="R215" s="144" t="s">
        <v>99</v>
      </c>
      <c r="S215" s="144" t="s">
        <v>99</v>
      </c>
      <c r="T215" s="144" t="s">
        <v>99</v>
      </c>
      <c r="U215" s="7" t="s">
        <v>285</v>
      </c>
      <c r="V215" s="7" t="s">
        <v>285</v>
      </c>
      <c r="W215" s="7" t="s">
        <v>285</v>
      </c>
      <c r="X215" s="7" t="s">
        <v>285</v>
      </c>
      <c r="Y215" s="7" t="s">
        <v>285</v>
      </c>
      <c r="Z215" s="7" t="s">
        <v>285</v>
      </c>
      <c r="AA215" s="7" t="s">
        <v>285</v>
      </c>
      <c r="AB215" s="7" t="s">
        <v>285</v>
      </c>
      <c r="AC215" s="7" t="s">
        <v>285</v>
      </c>
      <c r="AD215" s="7" t="s">
        <v>285</v>
      </c>
      <c r="AE215" s="7" t="s">
        <v>285</v>
      </c>
      <c r="AF215" s="7" t="s">
        <v>285</v>
      </c>
      <c r="AG215" s="7" t="s">
        <v>285</v>
      </c>
      <c r="AH215" s="7" t="s">
        <v>285</v>
      </c>
      <c r="AI215" s="7" t="s">
        <v>285</v>
      </c>
      <c r="AJ215" s="7" t="s">
        <v>285</v>
      </c>
      <c r="AK215" s="7" t="s">
        <v>285</v>
      </c>
      <c r="AL215" s="7" t="s">
        <v>285</v>
      </c>
      <c r="AM215" s="7" t="s">
        <v>285</v>
      </c>
      <c r="AN215" s="7" t="s">
        <v>285</v>
      </c>
      <c r="AO215" s="7" t="s">
        <v>285</v>
      </c>
      <c r="AP215" s="7" t="s">
        <v>285</v>
      </c>
      <c r="AQ215" s="7" t="s">
        <v>285</v>
      </c>
      <c r="AR215" s="7" t="s">
        <v>285</v>
      </c>
      <c r="AS215" s="7" t="s">
        <v>285</v>
      </c>
      <c r="AT215" s="7" t="s">
        <v>285</v>
      </c>
    </row>
    <row r="216" spans="1:46">
      <c r="A216" s="27">
        <v>42887</v>
      </c>
      <c r="B216" s="7">
        <v>24</v>
      </c>
      <c r="C216" s="7" t="s">
        <v>2036</v>
      </c>
      <c r="D216" s="7">
        <v>15</v>
      </c>
      <c r="E216" s="7">
        <v>277</v>
      </c>
      <c r="F216" s="7">
        <v>169</v>
      </c>
      <c r="G216" s="7">
        <v>25</v>
      </c>
      <c r="H216" s="7">
        <v>6</v>
      </c>
      <c r="I216" s="7">
        <v>34</v>
      </c>
      <c r="J216" s="7">
        <v>16</v>
      </c>
      <c r="K216" s="7">
        <v>13</v>
      </c>
      <c r="L216" s="7">
        <v>11</v>
      </c>
      <c r="M216" s="7">
        <v>3</v>
      </c>
      <c r="N216" s="7" t="s">
        <v>99</v>
      </c>
      <c r="O216" s="7" t="s">
        <v>99</v>
      </c>
      <c r="P216" s="7" t="s">
        <v>99</v>
      </c>
      <c r="Q216" s="7" t="s">
        <v>99</v>
      </c>
      <c r="R216" s="144" t="s">
        <v>99</v>
      </c>
      <c r="S216" s="144" t="s">
        <v>99</v>
      </c>
      <c r="T216" s="144" t="s">
        <v>99</v>
      </c>
      <c r="U216" s="7">
        <v>1194</v>
      </c>
      <c r="V216" s="7" t="s">
        <v>285</v>
      </c>
      <c r="W216" s="7" t="s">
        <v>285</v>
      </c>
      <c r="X216" s="7">
        <v>3685</v>
      </c>
      <c r="Y216" s="7" t="s">
        <v>285</v>
      </c>
      <c r="Z216" s="7" t="s">
        <v>285</v>
      </c>
      <c r="AA216" s="7" t="s">
        <v>285</v>
      </c>
      <c r="AB216" s="7" t="s">
        <v>285</v>
      </c>
      <c r="AC216" s="7" t="s">
        <v>99</v>
      </c>
      <c r="AD216" s="7" t="s">
        <v>99</v>
      </c>
      <c r="AE216" s="7" t="s">
        <v>285</v>
      </c>
      <c r="AF216" s="7" t="s">
        <v>285</v>
      </c>
      <c r="AG216" s="7" t="s">
        <v>285</v>
      </c>
      <c r="AH216" s="7" t="s">
        <v>285</v>
      </c>
      <c r="AI216" s="7" t="s">
        <v>285</v>
      </c>
      <c r="AJ216" s="7" t="s">
        <v>285</v>
      </c>
      <c r="AK216" s="7" t="s">
        <v>285</v>
      </c>
      <c r="AL216" s="7" t="s">
        <v>285</v>
      </c>
      <c r="AM216" s="7">
        <v>6438</v>
      </c>
      <c r="AN216" s="7">
        <v>4297</v>
      </c>
      <c r="AO216" s="7">
        <v>2141</v>
      </c>
      <c r="AP216" s="7" t="s">
        <v>99</v>
      </c>
      <c r="AQ216" s="7">
        <v>6439</v>
      </c>
      <c r="AR216" s="7">
        <v>2476</v>
      </c>
      <c r="AS216" s="7">
        <v>2561</v>
      </c>
      <c r="AT216" s="7" t="s">
        <v>285</v>
      </c>
    </row>
    <row r="217" spans="1:46">
      <c r="A217" s="27">
        <v>42887</v>
      </c>
      <c r="B217" s="7">
        <v>25</v>
      </c>
      <c r="C217" s="7" t="s">
        <v>2037</v>
      </c>
      <c r="D217" s="7">
        <v>5</v>
      </c>
      <c r="E217" s="7">
        <v>482</v>
      </c>
      <c r="F217" s="7">
        <v>276</v>
      </c>
      <c r="G217" s="7">
        <v>76</v>
      </c>
      <c r="H217" s="7">
        <v>19</v>
      </c>
      <c r="I217" s="7">
        <v>98</v>
      </c>
      <c r="J217" s="7" t="s">
        <v>99</v>
      </c>
      <c r="K217" s="7">
        <v>1</v>
      </c>
      <c r="L217" s="7">
        <v>8</v>
      </c>
      <c r="M217" s="7">
        <v>4</v>
      </c>
      <c r="N217" s="7" t="s">
        <v>99</v>
      </c>
      <c r="O217" s="7" t="s">
        <v>99</v>
      </c>
      <c r="P217" s="7" t="s">
        <v>99</v>
      </c>
      <c r="Q217" s="7" t="s">
        <v>99</v>
      </c>
      <c r="R217" s="144" t="s">
        <v>99</v>
      </c>
      <c r="S217" s="144" t="s">
        <v>99</v>
      </c>
      <c r="T217" s="144" t="s">
        <v>99</v>
      </c>
      <c r="U217" s="7">
        <v>2334</v>
      </c>
      <c r="V217" s="7" t="s">
        <v>285</v>
      </c>
      <c r="W217" s="7" t="s">
        <v>285</v>
      </c>
      <c r="X217" s="7">
        <v>8903</v>
      </c>
      <c r="Y217" s="7" t="s">
        <v>285</v>
      </c>
      <c r="Z217" s="7" t="s">
        <v>285</v>
      </c>
      <c r="AA217" s="7" t="s">
        <v>285</v>
      </c>
      <c r="AB217" s="7" t="s">
        <v>285</v>
      </c>
      <c r="AC217" s="7" t="s">
        <v>285</v>
      </c>
      <c r="AD217" s="7" t="s">
        <v>99</v>
      </c>
      <c r="AE217" s="7" t="s">
        <v>285</v>
      </c>
      <c r="AF217" s="7" t="s">
        <v>285</v>
      </c>
      <c r="AG217" s="7" t="s">
        <v>285</v>
      </c>
      <c r="AH217" s="7" t="s">
        <v>285</v>
      </c>
      <c r="AI217" s="7" t="s">
        <v>285</v>
      </c>
      <c r="AJ217" s="7" t="s">
        <v>285</v>
      </c>
      <c r="AK217" s="7" t="s">
        <v>285</v>
      </c>
      <c r="AL217" s="7" t="s">
        <v>285</v>
      </c>
      <c r="AM217" s="7">
        <v>15762</v>
      </c>
      <c r="AN217" s="7">
        <v>15757</v>
      </c>
      <c r="AO217" s="7" t="s">
        <v>99</v>
      </c>
      <c r="AP217" s="7">
        <v>5</v>
      </c>
      <c r="AQ217" s="7">
        <v>15626</v>
      </c>
      <c r="AR217" s="7">
        <v>5805</v>
      </c>
      <c r="AS217" s="7">
        <v>6371</v>
      </c>
      <c r="AT217" s="7" t="s">
        <v>285</v>
      </c>
    </row>
    <row r="218" spans="1:46">
      <c r="A218" s="27">
        <v>42887</v>
      </c>
      <c r="B218" s="7">
        <v>26</v>
      </c>
      <c r="C218" s="7" t="s">
        <v>2039</v>
      </c>
      <c r="D218" s="7">
        <v>11</v>
      </c>
      <c r="E218" s="7">
        <v>328</v>
      </c>
      <c r="F218" s="7">
        <v>215</v>
      </c>
      <c r="G218" s="7">
        <v>27</v>
      </c>
      <c r="H218" s="7">
        <v>18</v>
      </c>
      <c r="I218" s="7">
        <v>18</v>
      </c>
      <c r="J218" s="7">
        <v>13</v>
      </c>
      <c r="K218" s="7">
        <v>23</v>
      </c>
      <c r="L218" s="7">
        <v>10</v>
      </c>
      <c r="M218" s="7">
        <v>4</v>
      </c>
      <c r="N218" s="7" t="s">
        <v>99</v>
      </c>
      <c r="O218" s="7" t="s">
        <v>99</v>
      </c>
      <c r="P218" s="7" t="s">
        <v>99</v>
      </c>
      <c r="Q218" s="7" t="s">
        <v>99</v>
      </c>
      <c r="R218" s="144" t="s">
        <v>99</v>
      </c>
      <c r="S218" s="144" t="s">
        <v>99</v>
      </c>
      <c r="T218" s="144" t="s">
        <v>99</v>
      </c>
      <c r="U218" s="7">
        <v>3148</v>
      </c>
      <c r="V218" s="7">
        <v>2954</v>
      </c>
      <c r="W218" s="7">
        <v>194</v>
      </c>
      <c r="X218" s="7">
        <v>5362</v>
      </c>
      <c r="Y218" s="7">
        <v>5038</v>
      </c>
      <c r="Z218" s="7">
        <v>14</v>
      </c>
      <c r="AA218" s="7">
        <v>86</v>
      </c>
      <c r="AB218" s="7">
        <v>213</v>
      </c>
      <c r="AC218" s="7">
        <v>11</v>
      </c>
      <c r="AD218" s="7" t="s">
        <v>99</v>
      </c>
      <c r="AE218" s="7">
        <v>2612</v>
      </c>
      <c r="AF218" s="7">
        <v>781</v>
      </c>
      <c r="AG218" s="7">
        <v>1427</v>
      </c>
      <c r="AH218" s="7">
        <v>404</v>
      </c>
      <c r="AI218" s="7">
        <v>2231</v>
      </c>
      <c r="AJ218" s="7">
        <v>924</v>
      </c>
      <c r="AK218" s="7">
        <v>959</v>
      </c>
      <c r="AL218" s="7">
        <v>348</v>
      </c>
      <c r="AM218" s="7">
        <v>7204</v>
      </c>
      <c r="AN218" s="7">
        <v>7113</v>
      </c>
      <c r="AO218" s="7">
        <v>16</v>
      </c>
      <c r="AP218" s="7">
        <v>76</v>
      </c>
      <c r="AQ218" s="7">
        <v>6805</v>
      </c>
      <c r="AR218" s="7">
        <v>1472</v>
      </c>
      <c r="AS218" s="7">
        <v>1921</v>
      </c>
      <c r="AT218" s="7">
        <v>124</v>
      </c>
    </row>
    <row r="219" spans="1:46">
      <c r="A219" s="27">
        <v>42887</v>
      </c>
      <c r="B219" s="7">
        <v>27</v>
      </c>
      <c r="C219" s="7" t="s">
        <v>1210</v>
      </c>
      <c r="D219" s="7">
        <v>1</v>
      </c>
      <c r="E219" s="7">
        <v>22</v>
      </c>
      <c r="F219" s="7">
        <v>15</v>
      </c>
      <c r="G219" s="7">
        <v>1</v>
      </c>
      <c r="H219" s="7">
        <v>4</v>
      </c>
      <c r="I219" s="7" t="s">
        <v>99</v>
      </c>
      <c r="J219" s="7" t="s">
        <v>99</v>
      </c>
      <c r="K219" s="7" t="s">
        <v>99</v>
      </c>
      <c r="L219" s="7">
        <v>1</v>
      </c>
      <c r="M219" s="7">
        <v>1</v>
      </c>
      <c r="N219" s="7" t="s">
        <v>99</v>
      </c>
      <c r="O219" s="7" t="s">
        <v>99</v>
      </c>
      <c r="P219" s="7" t="s">
        <v>99</v>
      </c>
      <c r="Q219" s="7" t="s">
        <v>99</v>
      </c>
      <c r="R219" s="144" t="s">
        <v>99</v>
      </c>
      <c r="S219" s="144" t="s">
        <v>99</v>
      </c>
      <c r="T219" s="144" t="s">
        <v>99</v>
      </c>
      <c r="U219" s="7" t="s">
        <v>285</v>
      </c>
      <c r="V219" s="7" t="s">
        <v>285</v>
      </c>
      <c r="W219" s="7" t="s">
        <v>99</v>
      </c>
      <c r="X219" s="7" t="s">
        <v>285</v>
      </c>
      <c r="Y219" s="7" t="s">
        <v>285</v>
      </c>
      <c r="Z219" s="7" t="s">
        <v>99</v>
      </c>
      <c r="AA219" s="7" t="s">
        <v>99</v>
      </c>
      <c r="AB219" s="7" t="s">
        <v>99</v>
      </c>
      <c r="AC219" s="7" t="s">
        <v>99</v>
      </c>
      <c r="AD219" s="7" t="s">
        <v>99</v>
      </c>
      <c r="AE219" s="7" t="s">
        <v>99</v>
      </c>
      <c r="AF219" s="7" t="s">
        <v>99</v>
      </c>
      <c r="AG219" s="7" t="s">
        <v>99</v>
      </c>
      <c r="AH219" s="7" t="s">
        <v>99</v>
      </c>
      <c r="AI219" s="7" t="s">
        <v>99</v>
      </c>
      <c r="AJ219" s="7" t="s">
        <v>99</v>
      </c>
      <c r="AK219" s="7" t="s">
        <v>99</v>
      </c>
      <c r="AL219" s="7" t="s">
        <v>99</v>
      </c>
      <c r="AM219" s="7" t="s">
        <v>285</v>
      </c>
      <c r="AN219" s="7" t="s">
        <v>99</v>
      </c>
      <c r="AO219" s="7" t="s">
        <v>285</v>
      </c>
      <c r="AP219" s="7" t="s">
        <v>99</v>
      </c>
      <c r="AQ219" s="7" t="s">
        <v>285</v>
      </c>
      <c r="AR219" s="7" t="s">
        <v>285</v>
      </c>
      <c r="AS219" s="7" t="s">
        <v>285</v>
      </c>
      <c r="AT219" s="7" t="s">
        <v>99</v>
      </c>
    </row>
    <row r="220" spans="1:46">
      <c r="A220" s="27">
        <v>42887</v>
      </c>
      <c r="B220" s="7">
        <v>28</v>
      </c>
      <c r="C220" s="7" t="s">
        <v>2041</v>
      </c>
      <c r="D220" s="7">
        <v>4</v>
      </c>
      <c r="E220" s="7">
        <v>112</v>
      </c>
      <c r="F220" s="7">
        <v>32</v>
      </c>
      <c r="G220" s="7">
        <v>19</v>
      </c>
      <c r="H220" s="7">
        <v>2</v>
      </c>
      <c r="I220" s="7">
        <v>52</v>
      </c>
      <c r="J220" s="7" t="s">
        <v>99</v>
      </c>
      <c r="K220" s="7" t="s">
        <v>99</v>
      </c>
      <c r="L220" s="7">
        <v>6</v>
      </c>
      <c r="M220" s="7">
        <v>1</v>
      </c>
      <c r="N220" s="7" t="s">
        <v>99</v>
      </c>
      <c r="O220" s="7" t="s">
        <v>99</v>
      </c>
      <c r="P220" s="7" t="s">
        <v>99</v>
      </c>
      <c r="Q220" s="7" t="s">
        <v>99</v>
      </c>
      <c r="R220" s="144" t="s">
        <v>99</v>
      </c>
      <c r="S220" s="144" t="s">
        <v>99</v>
      </c>
      <c r="T220" s="144" t="s">
        <v>99</v>
      </c>
      <c r="U220" s="7">
        <v>293</v>
      </c>
      <c r="V220" s="7">
        <v>293</v>
      </c>
      <c r="W220" s="7" t="s">
        <v>99</v>
      </c>
      <c r="X220" s="7">
        <v>308</v>
      </c>
      <c r="Y220" s="7" t="s">
        <v>285</v>
      </c>
      <c r="Z220" s="7" t="s">
        <v>285</v>
      </c>
      <c r="AA220" s="7" t="s">
        <v>285</v>
      </c>
      <c r="AB220" s="7" t="s">
        <v>285</v>
      </c>
      <c r="AC220" s="7" t="s">
        <v>285</v>
      </c>
      <c r="AD220" s="7" t="s">
        <v>99</v>
      </c>
      <c r="AE220" s="7" t="s">
        <v>285</v>
      </c>
      <c r="AF220" s="7" t="s">
        <v>285</v>
      </c>
      <c r="AG220" s="7" t="s">
        <v>285</v>
      </c>
      <c r="AH220" s="7" t="s">
        <v>285</v>
      </c>
      <c r="AI220" s="7" t="s">
        <v>285</v>
      </c>
      <c r="AJ220" s="7" t="s">
        <v>285</v>
      </c>
      <c r="AK220" s="7" t="s">
        <v>285</v>
      </c>
      <c r="AL220" s="7" t="s">
        <v>285</v>
      </c>
      <c r="AM220" s="7">
        <v>823</v>
      </c>
      <c r="AN220" s="7">
        <v>66</v>
      </c>
      <c r="AO220" s="7">
        <v>694</v>
      </c>
      <c r="AP220" s="7">
        <v>63</v>
      </c>
      <c r="AQ220" s="7">
        <v>760</v>
      </c>
      <c r="AR220" s="7">
        <v>472</v>
      </c>
      <c r="AS220" s="7">
        <v>485</v>
      </c>
      <c r="AT220" s="7" t="s">
        <v>285</v>
      </c>
    </row>
    <row r="221" spans="1:46">
      <c r="A221" s="27">
        <v>42887</v>
      </c>
      <c r="B221" s="7">
        <v>29</v>
      </c>
      <c r="C221" s="7" t="s">
        <v>101</v>
      </c>
      <c r="D221" s="7">
        <v>3</v>
      </c>
      <c r="E221" s="7">
        <v>29</v>
      </c>
      <c r="F221" s="7">
        <v>12</v>
      </c>
      <c r="G221" s="7">
        <v>2</v>
      </c>
      <c r="H221" s="7">
        <v>1</v>
      </c>
      <c r="I221" s="7">
        <v>7</v>
      </c>
      <c r="J221" s="7" t="s">
        <v>99</v>
      </c>
      <c r="K221" s="7" t="s">
        <v>99</v>
      </c>
      <c r="L221" s="7">
        <v>6</v>
      </c>
      <c r="M221" s="7">
        <v>1</v>
      </c>
      <c r="N221" s="7" t="s">
        <v>99</v>
      </c>
      <c r="O221" s="7" t="s">
        <v>99</v>
      </c>
      <c r="P221" s="7">
        <v>2</v>
      </c>
      <c r="Q221" s="7" t="s">
        <v>99</v>
      </c>
      <c r="R221" s="144" t="s">
        <v>99</v>
      </c>
      <c r="S221" s="144" t="s">
        <v>99</v>
      </c>
      <c r="T221" s="144" t="s">
        <v>99</v>
      </c>
      <c r="U221" s="7">
        <v>116</v>
      </c>
      <c r="V221" s="7">
        <v>116</v>
      </c>
      <c r="W221" s="7" t="s">
        <v>99</v>
      </c>
      <c r="X221" s="7">
        <v>144</v>
      </c>
      <c r="Y221" s="7">
        <v>144</v>
      </c>
      <c r="Z221" s="7" t="s">
        <v>99</v>
      </c>
      <c r="AA221" s="7" t="s">
        <v>99</v>
      </c>
      <c r="AB221" s="7" t="s">
        <v>99</v>
      </c>
      <c r="AC221" s="7" t="s">
        <v>99</v>
      </c>
      <c r="AD221" s="7" t="s">
        <v>99</v>
      </c>
      <c r="AE221" s="7" t="s">
        <v>99</v>
      </c>
      <c r="AF221" s="7" t="s">
        <v>99</v>
      </c>
      <c r="AG221" s="7" t="s">
        <v>99</v>
      </c>
      <c r="AH221" s="7" t="s">
        <v>99</v>
      </c>
      <c r="AI221" s="7" t="s">
        <v>99</v>
      </c>
      <c r="AJ221" s="7" t="s">
        <v>99</v>
      </c>
      <c r="AK221" s="7" t="s">
        <v>99</v>
      </c>
      <c r="AL221" s="7" t="s">
        <v>99</v>
      </c>
      <c r="AM221" s="7">
        <v>285</v>
      </c>
      <c r="AN221" s="7">
        <v>192</v>
      </c>
      <c r="AO221" s="7">
        <v>22</v>
      </c>
      <c r="AP221" s="7">
        <v>72</v>
      </c>
      <c r="AQ221" s="7">
        <v>213</v>
      </c>
      <c r="AR221" s="7">
        <v>131</v>
      </c>
      <c r="AS221" s="7">
        <v>131</v>
      </c>
      <c r="AT221" s="7" t="s">
        <v>99</v>
      </c>
    </row>
    <row r="222" spans="1:46">
      <c r="A222" s="27">
        <v>42887</v>
      </c>
      <c r="B222" s="7">
        <v>30</v>
      </c>
      <c r="C222" s="7" t="s">
        <v>2042</v>
      </c>
      <c r="D222" s="7">
        <v>5</v>
      </c>
      <c r="E222" s="7">
        <v>123</v>
      </c>
      <c r="F222" s="7">
        <v>44</v>
      </c>
      <c r="G222" s="7">
        <v>6</v>
      </c>
      <c r="H222" s="7">
        <v>15</v>
      </c>
      <c r="I222" s="7">
        <v>57</v>
      </c>
      <c r="J222" s="7" t="s">
        <v>99</v>
      </c>
      <c r="K222" s="7" t="s">
        <v>99</v>
      </c>
      <c r="L222" s="7">
        <v>1</v>
      </c>
      <c r="M222" s="7" t="s">
        <v>99</v>
      </c>
      <c r="N222" s="7" t="s">
        <v>99</v>
      </c>
      <c r="O222" s="7" t="s">
        <v>99</v>
      </c>
      <c r="P222" s="7" t="s">
        <v>99</v>
      </c>
      <c r="Q222" s="7" t="s">
        <v>99</v>
      </c>
      <c r="R222" s="144" t="s">
        <v>99</v>
      </c>
      <c r="S222" s="144" t="s">
        <v>99</v>
      </c>
      <c r="T222" s="144" t="s">
        <v>99</v>
      </c>
      <c r="U222" s="7">
        <v>352</v>
      </c>
      <c r="V222" s="7" t="s">
        <v>285</v>
      </c>
      <c r="W222" s="7" t="s">
        <v>285</v>
      </c>
      <c r="X222" s="7">
        <v>384</v>
      </c>
      <c r="Y222" s="7" t="s">
        <v>285</v>
      </c>
      <c r="Z222" s="7" t="s">
        <v>285</v>
      </c>
      <c r="AA222" s="7" t="s">
        <v>285</v>
      </c>
      <c r="AB222" s="7" t="s">
        <v>285</v>
      </c>
      <c r="AC222" s="7" t="s">
        <v>285</v>
      </c>
      <c r="AD222" s="7" t="s">
        <v>99</v>
      </c>
      <c r="AE222" s="7" t="s">
        <v>285</v>
      </c>
      <c r="AF222" s="7" t="s">
        <v>285</v>
      </c>
      <c r="AG222" s="7" t="s">
        <v>285</v>
      </c>
      <c r="AH222" s="7" t="s">
        <v>285</v>
      </c>
      <c r="AI222" s="7" t="s">
        <v>285</v>
      </c>
      <c r="AJ222" s="7" t="s">
        <v>285</v>
      </c>
      <c r="AK222" s="7" t="s">
        <v>285</v>
      </c>
      <c r="AL222" s="7" t="s">
        <v>285</v>
      </c>
      <c r="AM222" s="7">
        <v>946</v>
      </c>
      <c r="AN222" s="7">
        <v>709</v>
      </c>
      <c r="AO222" s="7">
        <v>237</v>
      </c>
      <c r="AP222" s="7" t="s">
        <v>99</v>
      </c>
      <c r="AQ222" s="7">
        <v>945</v>
      </c>
      <c r="AR222" s="7">
        <v>446</v>
      </c>
      <c r="AS222" s="7">
        <v>522</v>
      </c>
      <c r="AT222" s="7" t="s">
        <v>285</v>
      </c>
    </row>
    <row r="223" spans="1:46">
      <c r="A223" s="27">
        <v>42887</v>
      </c>
      <c r="B223" s="7">
        <v>31</v>
      </c>
      <c r="C223" s="7" t="s">
        <v>536</v>
      </c>
      <c r="D223" s="7">
        <v>20</v>
      </c>
      <c r="E223" s="7">
        <v>1941</v>
      </c>
      <c r="F223" s="7">
        <v>1487</v>
      </c>
      <c r="G223" s="7">
        <v>81</v>
      </c>
      <c r="H223" s="7">
        <v>157</v>
      </c>
      <c r="I223" s="7">
        <v>47</v>
      </c>
      <c r="J223" s="7">
        <v>157</v>
      </c>
      <c r="K223" s="7">
        <v>9</v>
      </c>
      <c r="L223" s="7">
        <v>37</v>
      </c>
      <c r="M223" s="7">
        <v>7</v>
      </c>
      <c r="N223" s="7" t="s">
        <v>99</v>
      </c>
      <c r="O223" s="7" t="s">
        <v>99</v>
      </c>
      <c r="P223" s="7">
        <v>27</v>
      </c>
      <c r="Q223" s="7">
        <v>1</v>
      </c>
      <c r="R223" s="144" t="s">
        <v>99</v>
      </c>
      <c r="S223" s="144" t="s">
        <v>99</v>
      </c>
      <c r="T223" s="144" t="s">
        <v>99</v>
      </c>
      <c r="U223" s="7">
        <v>11189</v>
      </c>
      <c r="V223" s="7">
        <v>9253</v>
      </c>
      <c r="W223" s="7">
        <v>1936</v>
      </c>
      <c r="X223" s="7">
        <v>96163</v>
      </c>
      <c r="Y223" s="7">
        <v>87500</v>
      </c>
      <c r="Z223" s="7">
        <v>115</v>
      </c>
      <c r="AA223" s="7">
        <v>1090</v>
      </c>
      <c r="AB223" s="7">
        <v>4446</v>
      </c>
      <c r="AC223" s="7">
        <v>1099</v>
      </c>
      <c r="AD223" s="7">
        <v>1913</v>
      </c>
      <c r="AE223" s="7">
        <v>3966</v>
      </c>
      <c r="AF223" s="7">
        <v>370</v>
      </c>
      <c r="AG223" s="7">
        <v>1135</v>
      </c>
      <c r="AH223" s="7">
        <v>2461</v>
      </c>
      <c r="AI223" s="7">
        <v>3601</v>
      </c>
      <c r="AJ223" s="7">
        <v>156</v>
      </c>
      <c r="AK223" s="7">
        <v>1046</v>
      </c>
      <c r="AL223" s="7">
        <v>2400</v>
      </c>
      <c r="AM223" s="7">
        <v>107827</v>
      </c>
      <c r="AN223" s="7">
        <v>85771</v>
      </c>
      <c r="AO223" s="7">
        <v>20078</v>
      </c>
      <c r="AP223" s="7">
        <v>1978</v>
      </c>
      <c r="AQ223" s="7">
        <v>105545</v>
      </c>
      <c r="AR223" s="7">
        <v>7911</v>
      </c>
      <c r="AS223" s="7">
        <v>11128</v>
      </c>
      <c r="AT223" s="7">
        <v>2913</v>
      </c>
    </row>
    <row r="224" spans="1:46">
      <c r="A224" s="27">
        <v>42887</v>
      </c>
      <c r="B224" s="7">
        <v>32</v>
      </c>
      <c r="C224" s="7" t="s">
        <v>347</v>
      </c>
      <c r="D224" s="7">
        <v>2</v>
      </c>
      <c r="E224" s="7">
        <v>62</v>
      </c>
      <c r="F224" s="7">
        <v>46</v>
      </c>
      <c r="G224" s="7">
        <v>3</v>
      </c>
      <c r="H224" s="7">
        <v>3</v>
      </c>
      <c r="I224" s="7">
        <v>2</v>
      </c>
      <c r="J224" s="7">
        <v>1</v>
      </c>
      <c r="K224" s="7" t="s">
        <v>99</v>
      </c>
      <c r="L224" s="7">
        <v>6</v>
      </c>
      <c r="M224" s="7">
        <v>1</v>
      </c>
      <c r="N224" s="7" t="s">
        <v>99</v>
      </c>
      <c r="O224" s="7" t="s">
        <v>99</v>
      </c>
      <c r="P224" s="7" t="s">
        <v>99</v>
      </c>
      <c r="Q224" s="7" t="s">
        <v>99</v>
      </c>
      <c r="R224" s="144" t="s">
        <v>99</v>
      </c>
      <c r="S224" s="144" t="s">
        <v>99</v>
      </c>
      <c r="T224" s="144" t="s">
        <v>99</v>
      </c>
      <c r="U224" s="7" t="s">
        <v>285</v>
      </c>
      <c r="V224" s="7" t="s">
        <v>285</v>
      </c>
      <c r="W224" s="7" t="s">
        <v>285</v>
      </c>
      <c r="X224" s="7" t="s">
        <v>285</v>
      </c>
      <c r="Y224" s="7" t="s">
        <v>285</v>
      </c>
      <c r="Z224" s="7" t="s">
        <v>99</v>
      </c>
      <c r="AA224" s="7" t="s">
        <v>285</v>
      </c>
      <c r="AB224" s="7" t="s">
        <v>99</v>
      </c>
      <c r="AC224" s="7" t="s">
        <v>99</v>
      </c>
      <c r="AD224" s="7" t="s">
        <v>99</v>
      </c>
      <c r="AE224" s="7" t="s">
        <v>285</v>
      </c>
      <c r="AF224" s="7" t="s">
        <v>285</v>
      </c>
      <c r="AG224" s="7" t="s">
        <v>285</v>
      </c>
      <c r="AH224" s="7" t="s">
        <v>285</v>
      </c>
      <c r="AI224" s="7" t="s">
        <v>285</v>
      </c>
      <c r="AJ224" s="7" t="s">
        <v>285</v>
      </c>
      <c r="AK224" s="7" t="s">
        <v>285</v>
      </c>
      <c r="AL224" s="7" t="s">
        <v>285</v>
      </c>
      <c r="AM224" s="7" t="s">
        <v>285</v>
      </c>
      <c r="AN224" s="7" t="s">
        <v>285</v>
      </c>
      <c r="AO224" s="7" t="s">
        <v>99</v>
      </c>
      <c r="AP224" s="7" t="s">
        <v>285</v>
      </c>
      <c r="AQ224" s="7" t="s">
        <v>285</v>
      </c>
      <c r="AR224" s="7" t="s">
        <v>285</v>
      </c>
      <c r="AS224" s="7" t="s">
        <v>285</v>
      </c>
      <c r="AT224" s="7" t="s">
        <v>285</v>
      </c>
    </row>
    <row r="225" spans="1:46">
      <c r="A225" s="27">
        <v>43252</v>
      </c>
      <c r="B225" s="7">
        <v>0</v>
      </c>
      <c r="C225" s="7" t="s">
        <v>1151</v>
      </c>
      <c r="D225" s="7">
        <v>120</v>
      </c>
      <c r="E225" s="7">
        <v>7457</v>
      </c>
      <c r="F225" s="7">
        <v>4857</v>
      </c>
      <c r="G225" s="7">
        <v>608</v>
      </c>
      <c r="H225" s="7">
        <v>691</v>
      </c>
      <c r="I225" s="7">
        <v>750</v>
      </c>
      <c r="J225" s="7">
        <v>332</v>
      </c>
      <c r="K225" s="7">
        <v>108</v>
      </c>
      <c r="L225" s="7">
        <v>161</v>
      </c>
      <c r="M225" s="7">
        <v>42</v>
      </c>
      <c r="N225" s="7">
        <v>1</v>
      </c>
      <c r="O225" s="7" t="s">
        <v>99</v>
      </c>
      <c r="P225" s="7">
        <v>6</v>
      </c>
      <c r="Q225" s="7">
        <v>5</v>
      </c>
      <c r="R225" s="7">
        <v>83</v>
      </c>
      <c r="S225" s="7">
        <v>10</v>
      </c>
      <c r="T225" s="144" t="s">
        <v>99</v>
      </c>
      <c r="U225" s="7">
        <v>41425</v>
      </c>
      <c r="V225" s="7">
        <v>37772</v>
      </c>
      <c r="W225" s="7">
        <v>3653</v>
      </c>
      <c r="X225" s="7">
        <v>242890</v>
      </c>
      <c r="Y225" s="7">
        <v>197654</v>
      </c>
      <c r="Z225" s="7">
        <v>2439</v>
      </c>
      <c r="AA225" s="7">
        <v>5474</v>
      </c>
      <c r="AB225" s="7">
        <v>9530</v>
      </c>
      <c r="AC225" s="7">
        <v>7092</v>
      </c>
      <c r="AD225" s="7">
        <v>20701</v>
      </c>
      <c r="AE225" s="7">
        <v>24795</v>
      </c>
      <c r="AF225" s="7">
        <v>5005</v>
      </c>
      <c r="AG225" s="7">
        <v>11503</v>
      </c>
      <c r="AH225" s="7">
        <v>8288</v>
      </c>
      <c r="AI225" s="7">
        <v>29746</v>
      </c>
      <c r="AJ225" s="7">
        <v>5065</v>
      </c>
      <c r="AK225" s="7">
        <v>15707</v>
      </c>
      <c r="AL225" s="7">
        <v>8974</v>
      </c>
      <c r="AM225" s="7">
        <v>411695</v>
      </c>
      <c r="AN225" s="7">
        <v>372840</v>
      </c>
      <c r="AO225" s="7">
        <v>9858</v>
      </c>
      <c r="AP225" s="7">
        <v>28997</v>
      </c>
      <c r="AQ225" s="7">
        <v>386963</v>
      </c>
      <c r="AR225" s="7">
        <v>153902</v>
      </c>
      <c r="AS225" s="7">
        <v>159921</v>
      </c>
      <c r="AT225" s="7">
        <v>10285</v>
      </c>
    </row>
    <row r="226" spans="1:46">
      <c r="A226" s="27">
        <v>43252</v>
      </c>
      <c r="B226" s="7">
        <v>9</v>
      </c>
      <c r="C226" s="7" t="s">
        <v>2020</v>
      </c>
      <c r="D226" s="7">
        <v>7</v>
      </c>
      <c r="E226" s="7">
        <v>862</v>
      </c>
      <c r="F226" s="7">
        <v>362</v>
      </c>
      <c r="G226" s="7">
        <v>134</v>
      </c>
      <c r="H226" s="7">
        <v>102</v>
      </c>
      <c r="I226" s="7">
        <v>247</v>
      </c>
      <c r="J226" s="7">
        <v>4</v>
      </c>
      <c r="K226" s="7">
        <v>6</v>
      </c>
      <c r="L226" s="7">
        <v>5</v>
      </c>
      <c r="M226" s="7">
        <v>1</v>
      </c>
      <c r="N226" s="7">
        <v>1</v>
      </c>
      <c r="O226" s="7" t="s">
        <v>99</v>
      </c>
      <c r="P226" s="7" t="s">
        <v>99</v>
      </c>
      <c r="Q226" s="7" t="s">
        <v>99</v>
      </c>
      <c r="R226" s="7" t="s">
        <v>99</v>
      </c>
      <c r="S226" s="7" t="s">
        <v>99</v>
      </c>
      <c r="T226" s="144" t="s">
        <v>99</v>
      </c>
      <c r="U226" s="7">
        <v>3065</v>
      </c>
      <c r="V226" s="7">
        <v>2990</v>
      </c>
      <c r="W226" s="7">
        <v>75</v>
      </c>
      <c r="X226" s="7">
        <v>8975</v>
      </c>
      <c r="Y226" s="7">
        <v>8506</v>
      </c>
      <c r="Z226" s="7">
        <v>166</v>
      </c>
      <c r="AA226" s="7">
        <v>295</v>
      </c>
      <c r="AB226" s="7">
        <v>2</v>
      </c>
      <c r="AC226" s="7">
        <v>5</v>
      </c>
      <c r="AD226" s="7" t="s">
        <v>99</v>
      </c>
      <c r="AE226" s="7">
        <v>233</v>
      </c>
      <c r="AF226" s="7">
        <v>92</v>
      </c>
      <c r="AG226" s="7">
        <v>4</v>
      </c>
      <c r="AH226" s="7">
        <v>137</v>
      </c>
      <c r="AI226" s="7">
        <v>212</v>
      </c>
      <c r="AJ226" s="7">
        <v>69</v>
      </c>
      <c r="AK226" s="7">
        <v>6</v>
      </c>
      <c r="AL226" s="7">
        <v>137</v>
      </c>
      <c r="AM226" s="7">
        <v>22879</v>
      </c>
      <c r="AN226" s="7">
        <v>22875</v>
      </c>
      <c r="AO226" s="7" t="s">
        <v>99</v>
      </c>
      <c r="AP226" s="7">
        <v>3</v>
      </c>
      <c r="AQ226" s="7">
        <v>22855</v>
      </c>
      <c r="AR226" s="7">
        <v>12490</v>
      </c>
      <c r="AS226" s="7">
        <v>12933</v>
      </c>
      <c r="AT226" s="7">
        <v>423</v>
      </c>
    </row>
    <row r="227" spans="1:46">
      <c r="A227" s="27">
        <v>43252</v>
      </c>
      <c r="B227" s="7">
        <v>10</v>
      </c>
      <c r="C227" s="7" t="s">
        <v>1424</v>
      </c>
      <c r="D227" s="7">
        <v>3</v>
      </c>
      <c r="E227" s="7">
        <v>253</v>
      </c>
      <c r="F227" s="7">
        <v>126</v>
      </c>
      <c r="G227" s="7">
        <v>15</v>
      </c>
      <c r="H227" s="7">
        <v>78</v>
      </c>
      <c r="I227" s="7">
        <v>14</v>
      </c>
      <c r="J227" s="7">
        <v>13</v>
      </c>
      <c r="K227" s="7">
        <v>4</v>
      </c>
      <c r="L227" s="7">
        <v>1</v>
      </c>
      <c r="M227" s="7">
        <v>2</v>
      </c>
      <c r="N227" s="7" t="s">
        <v>99</v>
      </c>
      <c r="O227" s="7" t="s">
        <v>99</v>
      </c>
      <c r="P227" s="7" t="s">
        <v>99</v>
      </c>
      <c r="Q227" s="7" t="s">
        <v>99</v>
      </c>
      <c r="R227" s="7" t="s">
        <v>99</v>
      </c>
      <c r="S227" s="7" t="s">
        <v>99</v>
      </c>
      <c r="T227" s="144" t="s">
        <v>99</v>
      </c>
      <c r="U227" s="7">
        <v>1394</v>
      </c>
      <c r="V227" s="7" t="s">
        <v>285</v>
      </c>
      <c r="W227" s="7" t="s">
        <v>285</v>
      </c>
      <c r="X227" s="7">
        <v>17209</v>
      </c>
      <c r="Y227" s="7" t="s">
        <v>285</v>
      </c>
      <c r="Z227" s="7" t="s">
        <v>285</v>
      </c>
      <c r="AA227" s="7" t="s">
        <v>285</v>
      </c>
      <c r="AB227" s="7" t="s">
        <v>99</v>
      </c>
      <c r="AC227" s="7" t="s">
        <v>285</v>
      </c>
      <c r="AD227" s="7" t="s">
        <v>99</v>
      </c>
      <c r="AE227" s="7" t="s">
        <v>285</v>
      </c>
      <c r="AF227" s="7" t="s">
        <v>285</v>
      </c>
      <c r="AG227" s="7" t="s">
        <v>99</v>
      </c>
      <c r="AH227" s="7" t="s">
        <v>285</v>
      </c>
      <c r="AI227" s="7" t="s">
        <v>285</v>
      </c>
      <c r="AJ227" s="7" t="s">
        <v>285</v>
      </c>
      <c r="AK227" s="7" t="s">
        <v>99</v>
      </c>
      <c r="AL227" s="7" t="s">
        <v>285</v>
      </c>
      <c r="AM227" s="7">
        <v>79434</v>
      </c>
      <c r="AN227" s="7">
        <v>79434</v>
      </c>
      <c r="AO227" s="7" t="s">
        <v>99</v>
      </c>
      <c r="AP227" s="7" t="s">
        <v>99</v>
      </c>
      <c r="AQ227" s="7">
        <v>79129</v>
      </c>
      <c r="AR227" s="7">
        <v>56664</v>
      </c>
      <c r="AS227" s="7">
        <v>57647</v>
      </c>
      <c r="AT227" s="7" t="s">
        <v>285</v>
      </c>
    </row>
    <row r="228" spans="1:46">
      <c r="A228" s="27">
        <v>43252</v>
      </c>
      <c r="B228" s="7">
        <v>11</v>
      </c>
      <c r="C228" s="7" t="s">
        <v>306</v>
      </c>
      <c r="D228" s="7">
        <v>1</v>
      </c>
      <c r="E228" s="7">
        <v>4</v>
      </c>
      <c r="F228" s="7" t="s">
        <v>99</v>
      </c>
      <c r="G228" s="7" t="s">
        <v>99</v>
      </c>
      <c r="H228" s="7" t="s">
        <v>99</v>
      </c>
      <c r="I228" s="7">
        <v>1</v>
      </c>
      <c r="J228" s="7" t="s">
        <v>99</v>
      </c>
      <c r="K228" s="7" t="s">
        <v>99</v>
      </c>
      <c r="L228" s="7">
        <v>2</v>
      </c>
      <c r="M228" s="7">
        <v>1</v>
      </c>
      <c r="N228" s="7" t="s">
        <v>99</v>
      </c>
      <c r="O228" s="7" t="s">
        <v>99</v>
      </c>
      <c r="P228" s="7" t="s">
        <v>99</v>
      </c>
      <c r="Q228" s="7" t="s">
        <v>99</v>
      </c>
      <c r="R228" s="7" t="s">
        <v>99</v>
      </c>
      <c r="S228" s="7" t="s">
        <v>99</v>
      </c>
      <c r="T228" s="144" t="s">
        <v>99</v>
      </c>
      <c r="U228" s="7" t="s">
        <v>285</v>
      </c>
      <c r="V228" s="7" t="s">
        <v>285</v>
      </c>
      <c r="W228" s="7" t="s">
        <v>99</v>
      </c>
      <c r="X228" s="7" t="s">
        <v>285</v>
      </c>
      <c r="Y228" s="7" t="s">
        <v>285</v>
      </c>
      <c r="Z228" s="7" t="s">
        <v>99</v>
      </c>
      <c r="AA228" s="7" t="s">
        <v>99</v>
      </c>
      <c r="AB228" s="7" t="s">
        <v>99</v>
      </c>
      <c r="AC228" s="7" t="s">
        <v>99</v>
      </c>
      <c r="AD228" s="7" t="s">
        <v>99</v>
      </c>
      <c r="AE228" s="7" t="s">
        <v>99</v>
      </c>
      <c r="AF228" s="7" t="s">
        <v>99</v>
      </c>
      <c r="AG228" s="7" t="s">
        <v>99</v>
      </c>
      <c r="AH228" s="7" t="s">
        <v>99</v>
      </c>
      <c r="AI228" s="7" t="s">
        <v>99</v>
      </c>
      <c r="AJ228" s="7" t="s">
        <v>99</v>
      </c>
      <c r="AK228" s="7" t="s">
        <v>99</v>
      </c>
      <c r="AL228" s="7" t="s">
        <v>99</v>
      </c>
      <c r="AM228" s="7" t="s">
        <v>285</v>
      </c>
      <c r="AN228" s="7" t="s">
        <v>285</v>
      </c>
      <c r="AO228" s="7" t="s">
        <v>99</v>
      </c>
      <c r="AP228" s="7" t="s">
        <v>99</v>
      </c>
      <c r="AQ228" s="7" t="s">
        <v>285</v>
      </c>
      <c r="AR228" s="7" t="s">
        <v>285</v>
      </c>
      <c r="AS228" s="7" t="s">
        <v>285</v>
      </c>
      <c r="AT228" s="7" t="s">
        <v>99</v>
      </c>
    </row>
    <row r="229" spans="1:46">
      <c r="A229" s="27">
        <v>43252</v>
      </c>
      <c r="B229" s="7">
        <v>12</v>
      </c>
      <c r="C229" s="7" t="s">
        <v>733</v>
      </c>
      <c r="D229" s="7">
        <v>1</v>
      </c>
      <c r="E229" s="7">
        <v>9</v>
      </c>
      <c r="F229" s="7">
        <v>3</v>
      </c>
      <c r="G229" s="7">
        <v>1</v>
      </c>
      <c r="H229" s="7">
        <v>2</v>
      </c>
      <c r="I229" s="7">
        <v>2</v>
      </c>
      <c r="J229" s="7" t="s">
        <v>99</v>
      </c>
      <c r="K229" s="7" t="s">
        <v>99</v>
      </c>
      <c r="L229" s="7">
        <v>1</v>
      </c>
      <c r="M229" s="7" t="s">
        <v>99</v>
      </c>
      <c r="N229" s="7" t="s">
        <v>99</v>
      </c>
      <c r="O229" s="7" t="s">
        <v>99</v>
      </c>
      <c r="P229" s="7">
        <v>1</v>
      </c>
      <c r="Q229" s="7" t="s">
        <v>99</v>
      </c>
      <c r="R229" s="7" t="s">
        <v>99</v>
      </c>
      <c r="S229" s="7" t="s">
        <v>99</v>
      </c>
      <c r="T229" s="144" t="s">
        <v>99</v>
      </c>
      <c r="U229" s="7" t="s">
        <v>285</v>
      </c>
      <c r="V229" s="7" t="s">
        <v>285</v>
      </c>
      <c r="W229" s="7" t="s">
        <v>99</v>
      </c>
      <c r="X229" s="7" t="s">
        <v>285</v>
      </c>
      <c r="Y229" s="7" t="s">
        <v>285</v>
      </c>
      <c r="Z229" s="7" t="s">
        <v>99</v>
      </c>
      <c r="AA229" s="7" t="s">
        <v>99</v>
      </c>
      <c r="AB229" s="7" t="s">
        <v>99</v>
      </c>
      <c r="AC229" s="7" t="s">
        <v>99</v>
      </c>
      <c r="AD229" s="7" t="s">
        <v>99</v>
      </c>
      <c r="AE229" s="7" t="s">
        <v>99</v>
      </c>
      <c r="AF229" s="7" t="s">
        <v>99</v>
      </c>
      <c r="AG229" s="7" t="s">
        <v>99</v>
      </c>
      <c r="AH229" s="7" t="s">
        <v>99</v>
      </c>
      <c r="AI229" s="7" t="s">
        <v>99</v>
      </c>
      <c r="AJ229" s="7" t="s">
        <v>99</v>
      </c>
      <c r="AK229" s="7" t="s">
        <v>99</v>
      </c>
      <c r="AL229" s="7" t="s">
        <v>99</v>
      </c>
      <c r="AM229" s="7" t="s">
        <v>285</v>
      </c>
      <c r="AN229" s="7" t="s">
        <v>285</v>
      </c>
      <c r="AO229" s="7" t="s">
        <v>99</v>
      </c>
      <c r="AP229" s="7" t="s">
        <v>99</v>
      </c>
      <c r="AQ229" s="7" t="s">
        <v>285</v>
      </c>
      <c r="AR229" s="7" t="s">
        <v>285</v>
      </c>
      <c r="AS229" s="7" t="s">
        <v>285</v>
      </c>
      <c r="AT229" s="7" t="s">
        <v>99</v>
      </c>
    </row>
    <row r="230" spans="1:46">
      <c r="A230" s="27">
        <v>43252</v>
      </c>
      <c r="B230" s="7">
        <v>13</v>
      </c>
      <c r="C230" s="7" t="s">
        <v>2022</v>
      </c>
      <c r="D230" s="7">
        <v>1</v>
      </c>
      <c r="E230" s="7">
        <v>8</v>
      </c>
      <c r="F230" s="7">
        <v>5</v>
      </c>
      <c r="G230" s="7">
        <v>1</v>
      </c>
      <c r="H230" s="7" t="s">
        <v>99</v>
      </c>
      <c r="I230" s="7" t="s">
        <v>99</v>
      </c>
      <c r="J230" s="7" t="s">
        <v>99</v>
      </c>
      <c r="K230" s="7" t="s">
        <v>99</v>
      </c>
      <c r="L230" s="7">
        <v>2</v>
      </c>
      <c r="M230" s="7" t="s">
        <v>99</v>
      </c>
      <c r="N230" s="7" t="s">
        <v>99</v>
      </c>
      <c r="O230" s="7" t="s">
        <v>99</v>
      </c>
      <c r="P230" s="7" t="s">
        <v>99</v>
      </c>
      <c r="Q230" s="7" t="s">
        <v>99</v>
      </c>
      <c r="R230" s="7" t="s">
        <v>99</v>
      </c>
      <c r="S230" s="7" t="s">
        <v>99</v>
      </c>
      <c r="T230" s="144" t="s">
        <v>99</v>
      </c>
      <c r="U230" s="7" t="s">
        <v>285</v>
      </c>
      <c r="V230" s="7" t="s">
        <v>285</v>
      </c>
      <c r="W230" s="7" t="s">
        <v>99</v>
      </c>
      <c r="X230" s="7" t="s">
        <v>285</v>
      </c>
      <c r="Y230" s="7" t="s">
        <v>285</v>
      </c>
      <c r="Z230" s="7" t="s">
        <v>99</v>
      </c>
      <c r="AA230" s="7" t="s">
        <v>99</v>
      </c>
      <c r="AB230" s="7" t="s">
        <v>99</v>
      </c>
      <c r="AC230" s="7" t="s">
        <v>99</v>
      </c>
      <c r="AD230" s="7" t="s">
        <v>99</v>
      </c>
      <c r="AE230" s="7" t="s">
        <v>99</v>
      </c>
      <c r="AF230" s="7" t="s">
        <v>99</v>
      </c>
      <c r="AG230" s="7" t="s">
        <v>99</v>
      </c>
      <c r="AH230" s="7" t="s">
        <v>99</v>
      </c>
      <c r="AI230" s="7" t="s">
        <v>99</v>
      </c>
      <c r="AJ230" s="7" t="s">
        <v>99</v>
      </c>
      <c r="AK230" s="7" t="s">
        <v>99</v>
      </c>
      <c r="AL230" s="7" t="s">
        <v>99</v>
      </c>
      <c r="AM230" s="7" t="s">
        <v>285</v>
      </c>
      <c r="AN230" s="7" t="s">
        <v>285</v>
      </c>
      <c r="AO230" s="7" t="s">
        <v>99</v>
      </c>
      <c r="AP230" s="7" t="s">
        <v>99</v>
      </c>
      <c r="AQ230" s="7" t="s">
        <v>285</v>
      </c>
      <c r="AR230" s="7" t="s">
        <v>285</v>
      </c>
      <c r="AS230" s="7" t="s">
        <v>285</v>
      </c>
      <c r="AT230" s="7" t="s">
        <v>99</v>
      </c>
    </row>
    <row r="231" spans="1:46">
      <c r="A231" s="27">
        <v>43252</v>
      </c>
      <c r="B231" s="7">
        <v>14</v>
      </c>
      <c r="C231" s="7" t="s">
        <v>1995</v>
      </c>
      <c r="D231" s="7">
        <v>11</v>
      </c>
      <c r="E231" s="7">
        <v>416</v>
      </c>
      <c r="F231" s="7">
        <v>259</v>
      </c>
      <c r="G231" s="7">
        <v>23</v>
      </c>
      <c r="H231" s="7">
        <v>36</v>
      </c>
      <c r="I231" s="7">
        <v>70</v>
      </c>
      <c r="J231" s="7">
        <v>7</v>
      </c>
      <c r="K231" s="7">
        <v>6</v>
      </c>
      <c r="L231" s="7">
        <v>13</v>
      </c>
      <c r="M231" s="7">
        <v>5</v>
      </c>
      <c r="N231" s="7" t="s">
        <v>99</v>
      </c>
      <c r="O231" s="7" t="s">
        <v>99</v>
      </c>
      <c r="P231" s="7" t="s">
        <v>99</v>
      </c>
      <c r="Q231" s="7">
        <v>3</v>
      </c>
      <c r="R231" s="7">
        <v>3</v>
      </c>
      <c r="S231" s="7" t="s">
        <v>99</v>
      </c>
      <c r="T231" s="144" t="s">
        <v>99</v>
      </c>
      <c r="U231" s="7">
        <v>1704</v>
      </c>
      <c r="V231" s="7">
        <v>1638</v>
      </c>
      <c r="W231" s="7">
        <v>67</v>
      </c>
      <c r="X231" s="7">
        <v>9945</v>
      </c>
      <c r="Y231" s="7">
        <v>7296</v>
      </c>
      <c r="Z231" s="7">
        <v>61</v>
      </c>
      <c r="AA231" s="7">
        <v>127</v>
      </c>
      <c r="AB231" s="7">
        <v>13</v>
      </c>
      <c r="AC231" s="7">
        <v>134</v>
      </c>
      <c r="AD231" s="7">
        <v>2313</v>
      </c>
      <c r="AE231" s="7">
        <v>206</v>
      </c>
      <c r="AF231" s="7">
        <v>75</v>
      </c>
      <c r="AG231" s="7">
        <v>62</v>
      </c>
      <c r="AH231" s="7">
        <v>68</v>
      </c>
      <c r="AI231" s="7">
        <v>196</v>
      </c>
      <c r="AJ231" s="7">
        <v>65</v>
      </c>
      <c r="AK231" s="7">
        <v>52</v>
      </c>
      <c r="AL231" s="7">
        <v>79</v>
      </c>
      <c r="AM231" s="7">
        <v>16448</v>
      </c>
      <c r="AN231" s="7">
        <v>12358</v>
      </c>
      <c r="AO231" s="7">
        <v>399</v>
      </c>
      <c r="AP231" s="7">
        <v>3691</v>
      </c>
      <c r="AQ231" s="7">
        <v>12737</v>
      </c>
      <c r="AR231" s="7">
        <v>5720</v>
      </c>
      <c r="AS231" s="7">
        <v>6105</v>
      </c>
      <c r="AT231" s="7">
        <v>364</v>
      </c>
    </row>
    <row r="232" spans="1:46">
      <c r="A232" s="27">
        <v>43252</v>
      </c>
      <c r="B232" s="7">
        <v>15</v>
      </c>
      <c r="C232" s="7" t="s">
        <v>2023</v>
      </c>
      <c r="D232" s="7">
        <v>2</v>
      </c>
      <c r="E232" s="7">
        <v>100</v>
      </c>
      <c r="F232" s="7">
        <v>73</v>
      </c>
      <c r="G232" s="7">
        <v>10</v>
      </c>
      <c r="H232" s="7">
        <v>5</v>
      </c>
      <c r="I232" s="7">
        <v>8</v>
      </c>
      <c r="J232" s="7">
        <v>1</v>
      </c>
      <c r="K232" s="7" t="s">
        <v>99</v>
      </c>
      <c r="L232" s="7">
        <v>3</v>
      </c>
      <c r="M232" s="7" t="s">
        <v>99</v>
      </c>
      <c r="N232" s="7" t="s">
        <v>99</v>
      </c>
      <c r="O232" s="7" t="s">
        <v>99</v>
      </c>
      <c r="P232" s="7" t="s">
        <v>99</v>
      </c>
      <c r="Q232" s="7" t="s">
        <v>99</v>
      </c>
      <c r="R232" s="7" t="s">
        <v>99</v>
      </c>
      <c r="S232" s="7" t="s">
        <v>99</v>
      </c>
      <c r="T232" s="144" t="s">
        <v>99</v>
      </c>
      <c r="U232" s="7" t="s">
        <v>285</v>
      </c>
      <c r="V232" s="7" t="s">
        <v>285</v>
      </c>
      <c r="W232" s="7" t="s">
        <v>285</v>
      </c>
      <c r="X232" s="7" t="s">
        <v>285</v>
      </c>
      <c r="Y232" s="7" t="s">
        <v>285</v>
      </c>
      <c r="Z232" s="7" t="s">
        <v>99</v>
      </c>
      <c r="AA232" s="7" t="s">
        <v>285</v>
      </c>
      <c r="AB232" s="7" t="s">
        <v>285</v>
      </c>
      <c r="AC232" s="7" t="s">
        <v>99</v>
      </c>
      <c r="AD232" s="7" t="s">
        <v>285</v>
      </c>
      <c r="AE232" s="7" t="s">
        <v>285</v>
      </c>
      <c r="AF232" s="7" t="s">
        <v>285</v>
      </c>
      <c r="AG232" s="7" t="s">
        <v>99</v>
      </c>
      <c r="AH232" s="7" t="s">
        <v>285</v>
      </c>
      <c r="AI232" s="7" t="s">
        <v>285</v>
      </c>
      <c r="AJ232" s="7" t="s">
        <v>285</v>
      </c>
      <c r="AK232" s="7" t="s">
        <v>99</v>
      </c>
      <c r="AL232" s="7" t="s">
        <v>285</v>
      </c>
      <c r="AM232" s="7" t="s">
        <v>285</v>
      </c>
      <c r="AN232" s="7" t="s">
        <v>285</v>
      </c>
      <c r="AO232" s="7" t="s">
        <v>285</v>
      </c>
      <c r="AP232" s="7" t="s">
        <v>285</v>
      </c>
      <c r="AQ232" s="7" t="s">
        <v>285</v>
      </c>
      <c r="AR232" s="7" t="s">
        <v>285</v>
      </c>
      <c r="AS232" s="7" t="s">
        <v>285</v>
      </c>
      <c r="AT232" s="7" t="s">
        <v>285</v>
      </c>
    </row>
    <row r="233" spans="1:46">
      <c r="A233" s="27">
        <v>43252</v>
      </c>
      <c r="B233" s="7">
        <v>16</v>
      </c>
      <c r="C233" s="7" t="s">
        <v>720</v>
      </c>
      <c r="D233" s="7">
        <v>7</v>
      </c>
      <c r="E233" s="7">
        <v>666</v>
      </c>
      <c r="F233" s="7">
        <v>521</v>
      </c>
      <c r="G233" s="7">
        <v>76</v>
      </c>
      <c r="H233" s="7">
        <v>36</v>
      </c>
      <c r="I233" s="7">
        <v>10</v>
      </c>
      <c r="J233" s="7">
        <v>20</v>
      </c>
      <c r="K233" s="7">
        <v>2</v>
      </c>
      <c r="L233" s="7">
        <v>15</v>
      </c>
      <c r="M233" s="7">
        <v>1</v>
      </c>
      <c r="N233" s="7" t="s">
        <v>99</v>
      </c>
      <c r="O233" s="7" t="s">
        <v>99</v>
      </c>
      <c r="P233" s="7">
        <v>1</v>
      </c>
      <c r="Q233" s="7">
        <v>2</v>
      </c>
      <c r="R233" s="7">
        <v>13</v>
      </c>
      <c r="S233" s="7">
        <v>2</v>
      </c>
      <c r="T233" s="144" t="s">
        <v>99</v>
      </c>
      <c r="U233" s="7">
        <v>5389</v>
      </c>
      <c r="V233" s="7">
        <v>5352</v>
      </c>
      <c r="W233" s="7">
        <v>37</v>
      </c>
      <c r="X233" s="7">
        <v>8536</v>
      </c>
      <c r="Y233" s="7">
        <v>7447</v>
      </c>
      <c r="Z233" s="7">
        <v>122</v>
      </c>
      <c r="AA233" s="7">
        <v>329</v>
      </c>
      <c r="AB233" s="7">
        <v>25</v>
      </c>
      <c r="AC233" s="7">
        <v>585</v>
      </c>
      <c r="AD233" s="7">
        <v>28</v>
      </c>
      <c r="AE233" s="7">
        <v>1061</v>
      </c>
      <c r="AF233" s="7">
        <v>327</v>
      </c>
      <c r="AG233" s="7">
        <v>192</v>
      </c>
      <c r="AH233" s="7">
        <v>541</v>
      </c>
      <c r="AI233" s="7">
        <v>1051</v>
      </c>
      <c r="AJ233" s="7">
        <v>350</v>
      </c>
      <c r="AK233" s="7">
        <v>195</v>
      </c>
      <c r="AL233" s="7">
        <v>506</v>
      </c>
      <c r="AM233" s="7">
        <v>13208</v>
      </c>
      <c r="AN233" s="7">
        <v>13171</v>
      </c>
      <c r="AO233" s="7">
        <v>2</v>
      </c>
      <c r="AP233" s="7">
        <v>35</v>
      </c>
      <c r="AQ233" s="7">
        <v>13198</v>
      </c>
      <c r="AR233" s="7">
        <v>3766</v>
      </c>
      <c r="AS233" s="7">
        <v>4900</v>
      </c>
      <c r="AT233" s="7">
        <v>1159</v>
      </c>
    </row>
    <row r="234" spans="1:46">
      <c r="A234" s="27">
        <v>43252</v>
      </c>
      <c r="B234" s="7">
        <v>17</v>
      </c>
      <c r="C234" s="7" t="s">
        <v>2025</v>
      </c>
      <c r="D234" s="7">
        <v>1</v>
      </c>
      <c r="E234" s="7">
        <v>29</v>
      </c>
      <c r="F234" s="7">
        <v>19</v>
      </c>
      <c r="G234" s="7">
        <v>3</v>
      </c>
      <c r="H234" s="7">
        <v>3</v>
      </c>
      <c r="I234" s="7">
        <v>1</v>
      </c>
      <c r="J234" s="7" t="s">
        <v>99</v>
      </c>
      <c r="K234" s="7" t="s">
        <v>99</v>
      </c>
      <c r="L234" s="7">
        <v>3</v>
      </c>
      <c r="M234" s="7" t="s">
        <v>99</v>
      </c>
      <c r="N234" s="7" t="s">
        <v>99</v>
      </c>
      <c r="O234" s="7" t="s">
        <v>99</v>
      </c>
      <c r="P234" s="7" t="s">
        <v>99</v>
      </c>
      <c r="Q234" s="7" t="s">
        <v>99</v>
      </c>
      <c r="R234" s="7" t="s">
        <v>99</v>
      </c>
      <c r="S234" s="7" t="s">
        <v>99</v>
      </c>
      <c r="T234" s="144" t="s">
        <v>99</v>
      </c>
      <c r="U234" s="7" t="s">
        <v>285</v>
      </c>
      <c r="V234" s="7" t="s">
        <v>285</v>
      </c>
      <c r="W234" s="7" t="s">
        <v>99</v>
      </c>
      <c r="X234" s="7" t="s">
        <v>285</v>
      </c>
      <c r="Y234" s="7" t="s">
        <v>285</v>
      </c>
      <c r="Z234" s="7" t="s">
        <v>99</v>
      </c>
      <c r="AA234" s="7" t="s">
        <v>99</v>
      </c>
      <c r="AB234" s="7" t="s">
        <v>99</v>
      </c>
      <c r="AC234" s="7" t="s">
        <v>99</v>
      </c>
      <c r="AD234" s="7" t="s">
        <v>99</v>
      </c>
      <c r="AE234" s="7" t="s">
        <v>99</v>
      </c>
      <c r="AF234" s="7" t="s">
        <v>99</v>
      </c>
      <c r="AG234" s="7" t="s">
        <v>99</v>
      </c>
      <c r="AH234" s="7" t="s">
        <v>99</v>
      </c>
      <c r="AI234" s="7" t="s">
        <v>99</v>
      </c>
      <c r="AJ234" s="7" t="s">
        <v>99</v>
      </c>
      <c r="AK234" s="7" t="s">
        <v>99</v>
      </c>
      <c r="AL234" s="7" t="s">
        <v>99</v>
      </c>
      <c r="AM234" s="7" t="s">
        <v>285</v>
      </c>
      <c r="AN234" s="7" t="s">
        <v>285</v>
      </c>
      <c r="AO234" s="7" t="s">
        <v>99</v>
      </c>
      <c r="AP234" s="7" t="s">
        <v>285</v>
      </c>
      <c r="AQ234" s="7" t="s">
        <v>285</v>
      </c>
      <c r="AR234" s="7" t="s">
        <v>285</v>
      </c>
      <c r="AS234" s="7" t="s">
        <v>285</v>
      </c>
      <c r="AT234" s="7" t="s">
        <v>99</v>
      </c>
    </row>
    <row r="235" spans="1:46">
      <c r="A235" s="27">
        <v>43252</v>
      </c>
      <c r="B235" s="7">
        <v>18</v>
      </c>
      <c r="C235" s="7" t="s">
        <v>2026</v>
      </c>
      <c r="D235" s="7">
        <v>6</v>
      </c>
      <c r="E235" s="7">
        <v>236</v>
      </c>
      <c r="F235" s="7">
        <v>130</v>
      </c>
      <c r="G235" s="7">
        <v>24</v>
      </c>
      <c r="H235" s="7">
        <v>23</v>
      </c>
      <c r="I235" s="7">
        <v>38</v>
      </c>
      <c r="J235" s="7">
        <v>11</v>
      </c>
      <c r="K235" s="7">
        <v>2</v>
      </c>
      <c r="L235" s="7">
        <v>9</v>
      </c>
      <c r="M235" s="7">
        <v>5</v>
      </c>
      <c r="N235" s="7" t="s">
        <v>99</v>
      </c>
      <c r="O235" s="7" t="s">
        <v>99</v>
      </c>
      <c r="P235" s="7">
        <v>2</v>
      </c>
      <c r="Q235" s="7" t="s">
        <v>99</v>
      </c>
      <c r="R235" s="7">
        <v>6</v>
      </c>
      <c r="S235" s="7" t="s">
        <v>99</v>
      </c>
      <c r="T235" s="144" t="s">
        <v>99</v>
      </c>
      <c r="U235" s="7">
        <v>934</v>
      </c>
      <c r="V235" s="7" t="s">
        <v>285</v>
      </c>
      <c r="W235" s="7" t="s">
        <v>285</v>
      </c>
      <c r="X235" s="7">
        <v>2843</v>
      </c>
      <c r="Y235" s="7" t="s">
        <v>285</v>
      </c>
      <c r="Z235" s="7" t="s">
        <v>285</v>
      </c>
      <c r="AA235" s="7" t="s">
        <v>285</v>
      </c>
      <c r="AB235" s="7" t="s">
        <v>285</v>
      </c>
      <c r="AC235" s="7" t="s">
        <v>285</v>
      </c>
      <c r="AD235" s="7" t="s">
        <v>285</v>
      </c>
      <c r="AE235" s="7" t="s">
        <v>285</v>
      </c>
      <c r="AF235" s="7" t="s">
        <v>285</v>
      </c>
      <c r="AG235" s="7" t="s">
        <v>285</v>
      </c>
      <c r="AH235" s="7" t="s">
        <v>285</v>
      </c>
      <c r="AI235" s="7" t="s">
        <v>285</v>
      </c>
      <c r="AJ235" s="7" t="s">
        <v>285</v>
      </c>
      <c r="AK235" s="7" t="s">
        <v>285</v>
      </c>
      <c r="AL235" s="7" t="s">
        <v>285</v>
      </c>
      <c r="AM235" s="7">
        <v>4143</v>
      </c>
      <c r="AN235" s="7">
        <v>3641</v>
      </c>
      <c r="AO235" s="7">
        <v>200</v>
      </c>
      <c r="AP235" s="7">
        <v>302</v>
      </c>
      <c r="AQ235" s="7">
        <v>3888</v>
      </c>
      <c r="AR235" s="7">
        <v>1216</v>
      </c>
      <c r="AS235" s="7">
        <v>1228</v>
      </c>
      <c r="AT235" s="7" t="s">
        <v>285</v>
      </c>
    </row>
    <row r="236" spans="1:46">
      <c r="A236" s="27">
        <v>43252</v>
      </c>
      <c r="B236" s="7">
        <v>19</v>
      </c>
      <c r="C236" s="7" t="s">
        <v>2027</v>
      </c>
      <c r="D236" s="7">
        <v>3</v>
      </c>
      <c r="E236" s="7">
        <v>248</v>
      </c>
      <c r="F236" s="7">
        <v>169</v>
      </c>
      <c r="G236" s="7">
        <v>13</v>
      </c>
      <c r="H236" s="7">
        <v>35</v>
      </c>
      <c r="I236" s="7">
        <v>26</v>
      </c>
      <c r="J236" s="7" t="s">
        <v>99</v>
      </c>
      <c r="K236" s="7" t="s">
        <v>99</v>
      </c>
      <c r="L236" s="7">
        <v>6</v>
      </c>
      <c r="M236" s="7" t="s">
        <v>99</v>
      </c>
      <c r="N236" s="7" t="s">
        <v>99</v>
      </c>
      <c r="O236" s="7" t="s">
        <v>99</v>
      </c>
      <c r="P236" s="7" t="s">
        <v>99</v>
      </c>
      <c r="Q236" s="7" t="s">
        <v>99</v>
      </c>
      <c r="R236" s="7">
        <v>1</v>
      </c>
      <c r="S236" s="7" t="s">
        <v>99</v>
      </c>
      <c r="T236" s="144" t="s">
        <v>99</v>
      </c>
      <c r="U236" s="7">
        <v>1303</v>
      </c>
      <c r="V236" s="7" t="s">
        <v>285</v>
      </c>
      <c r="W236" s="7" t="s">
        <v>285</v>
      </c>
      <c r="X236" s="7">
        <v>5973</v>
      </c>
      <c r="Y236" s="7" t="s">
        <v>285</v>
      </c>
      <c r="Z236" s="7" t="s">
        <v>285</v>
      </c>
      <c r="AA236" s="7" t="s">
        <v>285</v>
      </c>
      <c r="AB236" s="7" t="s">
        <v>285</v>
      </c>
      <c r="AC236" s="7" t="s">
        <v>285</v>
      </c>
      <c r="AD236" s="7" t="s">
        <v>285</v>
      </c>
      <c r="AE236" s="7" t="s">
        <v>285</v>
      </c>
      <c r="AF236" s="7" t="s">
        <v>285</v>
      </c>
      <c r="AG236" s="7" t="s">
        <v>285</v>
      </c>
      <c r="AH236" s="7" t="s">
        <v>285</v>
      </c>
      <c r="AI236" s="7" t="s">
        <v>285</v>
      </c>
      <c r="AJ236" s="7" t="s">
        <v>285</v>
      </c>
      <c r="AK236" s="7" t="s">
        <v>285</v>
      </c>
      <c r="AL236" s="7" t="s">
        <v>285</v>
      </c>
      <c r="AM236" s="7">
        <v>8135</v>
      </c>
      <c r="AN236" s="7">
        <v>7284</v>
      </c>
      <c r="AO236" s="7" t="s">
        <v>99</v>
      </c>
      <c r="AP236" s="7">
        <v>851</v>
      </c>
      <c r="AQ236" s="7">
        <v>7300</v>
      </c>
      <c r="AR236" s="7">
        <v>1826</v>
      </c>
      <c r="AS236" s="7">
        <v>2021</v>
      </c>
      <c r="AT236" s="7" t="s">
        <v>285</v>
      </c>
    </row>
    <row r="237" spans="1:46">
      <c r="A237" s="27">
        <v>43252</v>
      </c>
      <c r="B237" s="7">
        <v>20</v>
      </c>
      <c r="C237" s="7" t="s">
        <v>712</v>
      </c>
      <c r="D237" s="7" t="s">
        <v>99</v>
      </c>
      <c r="E237" s="7" t="s">
        <v>99</v>
      </c>
      <c r="F237" s="7" t="s">
        <v>99</v>
      </c>
      <c r="G237" s="7" t="s">
        <v>99</v>
      </c>
      <c r="H237" s="7" t="s">
        <v>99</v>
      </c>
      <c r="I237" s="7" t="s">
        <v>99</v>
      </c>
      <c r="J237" s="7" t="s">
        <v>99</v>
      </c>
      <c r="K237" s="7" t="s">
        <v>99</v>
      </c>
      <c r="L237" s="7" t="s">
        <v>99</v>
      </c>
      <c r="M237" s="7" t="s">
        <v>99</v>
      </c>
      <c r="N237" s="7" t="s">
        <v>99</v>
      </c>
      <c r="O237" s="7" t="s">
        <v>99</v>
      </c>
      <c r="P237" s="7" t="s">
        <v>99</v>
      </c>
      <c r="Q237" s="7" t="s">
        <v>99</v>
      </c>
      <c r="R237" s="7" t="s">
        <v>99</v>
      </c>
      <c r="S237" s="7" t="s">
        <v>99</v>
      </c>
      <c r="T237" s="144" t="s">
        <v>99</v>
      </c>
      <c r="U237" s="7" t="s">
        <v>99</v>
      </c>
      <c r="V237" s="7" t="s">
        <v>99</v>
      </c>
      <c r="W237" s="7" t="s">
        <v>99</v>
      </c>
      <c r="X237" s="7" t="s">
        <v>99</v>
      </c>
      <c r="Y237" s="7" t="s">
        <v>99</v>
      </c>
      <c r="Z237" s="7" t="s">
        <v>99</v>
      </c>
      <c r="AA237" s="7" t="s">
        <v>99</v>
      </c>
      <c r="AB237" s="7" t="s">
        <v>99</v>
      </c>
      <c r="AC237" s="7" t="s">
        <v>99</v>
      </c>
      <c r="AD237" s="7" t="s">
        <v>99</v>
      </c>
      <c r="AE237" s="7" t="s">
        <v>99</v>
      </c>
      <c r="AF237" s="7" t="s">
        <v>99</v>
      </c>
      <c r="AG237" s="7" t="s">
        <v>99</v>
      </c>
      <c r="AH237" s="7" t="s">
        <v>99</v>
      </c>
      <c r="AI237" s="7" t="s">
        <v>99</v>
      </c>
      <c r="AJ237" s="7" t="s">
        <v>99</v>
      </c>
      <c r="AK237" s="7" t="s">
        <v>99</v>
      </c>
      <c r="AL237" s="7" t="s">
        <v>99</v>
      </c>
      <c r="AM237" s="7" t="s">
        <v>99</v>
      </c>
      <c r="AN237" s="7" t="s">
        <v>99</v>
      </c>
      <c r="AO237" s="7" t="s">
        <v>99</v>
      </c>
      <c r="AP237" s="7" t="s">
        <v>99</v>
      </c>
      <c r="AQ237" s="7" t="s">
        <v>99</v>
      </c>
      <c r="AR237" s="7" t="s">
        <v>99</v>
      </c>
      <c r="AS237" s="7" t="s">
        <v>99</v>
      </c>
      <c r="AT237" s="7" t="s">
        <v>99</v>
      </c>
    </row>
    <row r="238" spans="1:46">
      <c r="A238" s="27">
        <v>43252</v>
      </c>
      <c r="B238" s="7">
        <v>21</v>
      </c>
      <c r="C238" s="7" t="s">
        <v>2028</v>
      </c>
      <c r="D238" s="7">
        <v>9</v>
      </c>
      <c r="E238" s="7">
        <v>620</v>
      </c>
      <c r="F238" s="7">
        <v>392</v>
      </c>
      <c r="G238" s="7">
        <v>36</v>
      </c>
      <c r="H238" s="7">
        <v>68</v>
      </c>
      <c r="I238" s="7">
        <v>34</v>
      </c>
      <c r="J238" s="7">
        <v>43</v>
      </c>
      <c r="K238" s="7">
        <v>37</v>
      </c>
      <c r="L238" s="7">
        <v>7</v>
      </c>
      <c r="M238" s="7">
        <v>3</v>
      </c>
      <c r="N238" s="7" t="s">
        <v>99</v>
      </c>
      <c r="O238" s="7" t="s">
        <v>99</v>
      </c>
      <c r="P238" s="7" t="s">
        <v>99</v>
      </c>
      <c r="Q238" s="7" t="s">
        <v>99</v>
      </c>
      <c r="R238" s="7" t="s">
        <v>99</v>
      </c>
      <c r="S238" s="7" t="s">
        <v>99</v>
      </c>
      <c r="T238" s="144" t="s">
        <v>99</v>
      </c>
      <c r="U238" s="7">
        <v>3128</v>
      </c>
      <c r="V238" s="7">
        <v>2848</v>
      </c>
      <c r="W238" s="7">
        <v>281</v>
      </c>
      <c r="X238" s="7">
        <v>17978</v>
      </c>
      <c r="Y238" s="7">
        <v>8217</v>
      </c>
      <c r="Z238" s="7">
        <v>1404</v>
      </c>
      <c r="AA238" s="7">
        <v>1111</v>
      </c>
      <c r="AB238" s="7">
        <v>2572</v>
      </c>
      <c r="AC238" s="7">
        <v>970</v>
      </c>
      <c r="AD238" s="7">
        <v>3703</v>
      </c>
      <c r="AE238" s="7">
        <v>2814</v>
      </c>
      <c r="AF238" s="7">
        <v>656</v>
      </c>
      <c r="AG238" s="7">
        <v>1753</v>
      </c>
      <c r="AH238" s="7">
        <v>404</v>
      </c>
      <c r="AI238" s="7">
        <v>2960</v>
      </c>
      <c r="AJ238" s="7">
        <v>844</v>
      </c>
      <c r="AK238" s="7">
        <v>1590</v>
      </c>
      <c r="AL238" s="7">
        <v>526</v>
      </c>
      <c r="AM238" s="7">
        <v>44289</v>
      </c>
      <c r="AN238" s="7">
        <v>37582</v>
      </c>
      <c r="AO238" s="7">
        <v>897</v>
      </c>
      <c r="AP238" s="7">
        <v>5810</v>
      </c>
      <c r="AQ238" s="7">
        <v>38503</v>
      </c>
      <c r="AR238" s="7">
        <v>23401</v>
      </c>
      <c r="AS238" s="7">
        <v>24586</v>
      </c>
      <c r="AT238" s="7">
        <v>1209</v>
      </c>
    </row>
    <row r="239" spans="1:46">
      <c r="A239" s="27">
        <v>43252</v>
      </c>
      <c r="B239" s="7">
        <v>22</v>
      </c>
      <c r="C239" s="7" t="s">
        <v>2032</v>
      </c>
      <c r="D239" s="7">
        <v>2</v>
      </c>
      <c r="E239" s="7">
        <v>17</v>
      </c>
      <c r="F239" s="7">
        <v>15</v>
      </c>
      <c r="G239" s="7">
        <v>2</v>
      </c>
      <c r="H239" s="7" t="s">
        <v>99</v>
      </c>
      <c r="I239" s="7" t="s">
        <v>99</v>
      </c>
      <c r="J239" s="7" t="s">
        <v>99</v>
      </c>
      <c r="K239" s="7" t="s">
        <v>99</v>
      </c>
      <c r="L239" s="7" t="s">
        <v>99</v>
      </c>
      <c r="M239" s="7" t="s">
        <v>99</v>
      </c>
      <c r="N239" s="7" t="s">
        <v>99</v>
      </c>
      <c r="O239" s="7" t="s">
        <v>99</v>
      </c>
      <c r="P239" s="7" t="s">
        <v>99</v>
      </c>
      <c r="Q239" s="7" t="s">
        <v>99</v>
      </c>
      <c r="R239" s="7" t="s">
        <v>99</v>
      </c>
      <c r="S239" s="7" t="s">
        <v>99</v>
      </c>
      <c r="T239" s="144" t="s">
        <v>99</v>
      </c>
      <c r="U239" s="7" t="s">
        <v>285</v>
      </c>
      <c r="V239" s="7" t="s">
        <v>285</v>
      </c>
      <c r="W239" s="7" t="s">
        <v>99</v>
      </c>
      <c r="X239" s="7" t="s">
        <v>285</v>
      </c>
      <c r="Y239" s="7" t="s">
        <v>285</v>
      </c>
      <c r="Z239" s="7" t="s">
        <v>99</v>
      </c>
      <c r="AA239" s="7" t="s">
        <v>99</v>
      </c>
      <c r="AB239" s="7" t="s">
        <v>99</v>
      </c>
      <c r="AC239" s="7" t="s">
        <v>99</v>
      </c>
      <c r="AD239" s="7" t="s">
        <v>99</v>
      </c>
      <c r="AE239" s="7" t="s">
        <v>99</v>
      </c>
      <c r="AF239" s="7" t="s">
        <v>99</v>
      </c>
      <c r="AG239" s="7" t="s">
        <v>99</v>
      </c>
      <c r="AH239" s="7" t="s">
        <v>99</v>
      </c>
      <c r="AI239" s="7" t="s">
        <v>99</v>
      </c>
      <c r="AJ239" s="7" t="s">
        <v>99</v>
      </c>
      <c r="AK239" s="7" t="s">
        <v>99</v>
      </c>
      <c r="AL239" s="7" t="s">
        <v>99</v>
      </c>
      <c r="AM239" s="7" t="s">
        <v>285</v>
      </c>
      <c r="AN239" s="7" t="s">
        <v>285</v>
      </c>
      <c r="AO239" s="7" t="s">
        <v>285</v>
      </c>
      <c r="AP239" s="7" t="s">
        <v>285</v>
      </c>
      <c r="AQ239" s="7" t="s">
        <v>285</v>
      </c>
      <c r="AR239" s="7" t="s">
        <v>285</v>
      </c>
      <c r="AS239" s="7" t="s">
        <v>285</v>
      </c>
      <c r="AT239" s="7" t="s">
        <v>99</v>
      </c>
    </row>
    <row r="240" spans="1:46">
      <c r="A240" s="27">
        <v>43252</v>
      </c>
      <c r="B240" s="7">
        <v>23</v>
      </c>
      <c r="C240" s="7" t="s">
        <v>2034</v>
      </c>
      <c r="D240" s="7">
        <v>2</v>
      </c>
      <c r="E240" s="7">
        <v>720</v>
      </c>
      <c r="F240" s="7">
        <v>629</v>
      </c>
      <c r="G240" s="7">
        <v>36</v>
      </c>
      <c r="H240" s="7">
        <v>47</v>
      </c>
      <c r="I240" s="7">
        <v>9</v>
      </c>
      <c r="J240" s="7">
        <v>20</v>
      </c>
      <c r="K240" s="7">
        <v>5</v>
      </c>
      <c r="L240" s="7">
        <v>1</v>
      </c>
      <c r="M240" s="7" t="s">
        <v>99</v>
      </c>
      <c r="N240" s="7" t="s">
        <v>99</v>
      </c>
      <c r="O240" s="7" t="s">
        <v>99</v>
      </c>
      <c r="P240" s="7" t="s">
        <v>99</v>
      </c>
      <c r="Q240" s="7" t="s">
        <v>99</v>
      </c>
      <c r="R240" s="7">
        <v>24</v>
      </c>
      <c r="S240" s="7">
        <v>3</v>
      </c>
      <c r="T240" s="144" t="s">
        <v>99</v>
      </c>
      <c r="U240" s="7" t="s">
        <v>285</v>
      </c>
      <c r="V240" s="7" t="s">
        <v>285</v>
      </c>
      <c r="W240" s="7" t="s">
        <v>285</v>
      </c>
      <c r="X240" s="7" t="s">
        <v>285</v>
      </c>
      <c r="Y240" s="7" t="s">
        <v>285</v>
      </c>
      <c r="Z240" s="7" t="s">
        <v>285</v>
      </c>
      <c r="AA240" s="7" t="s">
        <v>285</v>
      </c>
      <c r="AB240" s="7" t="s">
        <v>285</v>
      </c>
      <c r="AC240" s="7" t="s">
        <v>285</v>
      </c>
      <c r="AD240" s="7" t="s">
        <v>285</v>
      </c>
      <c r="AE240" s="7" t="s">
        <v>285</v>
      </c>
      <c r="AF240" s="7" t="s">
        <v>285</v>
      </c>
      <c r="AG240" s="7" t="s">
        <v>285</v>
      </c>
      <c r="AH240" s="7" t="s">
        <v>285</v>
      </c>
      <c r="AI240" s="7" t="s">
        <v>285</v>
      </c>
      <c r="AJ240" s="7" t="s">
        <v>285</v>
      </c>
      <c r="AK240" s="7" t="s">
        <v>285</v>
      </c>
      <c r="AL240" s="7" t="s">
        <v>285</v>
      </c>
      <c r="AM240" s="7" t="s">
        <v>285</v>
      </c>
      <c r="AN240" s="7" t="s">
        <v>285</v>
      </c>
      <c r="AO240" s="7" t="s">
        <v>285</v>
      </c>
      <c r="AP240" s="7" t="s">
        <v>285</v>
      </c>
      <c r="AQ240" s="7" t="s">
        <v>285</v>
      </c>
      <c r="AR240" s="7" t="s">
        <v>285</v>
      </c>
      <c r="AS240" s="7" t="s">
        <v>285</v>
      </c>
      <c r="AT240" s="7" t="s">
        <v>285</v>
      </c>
    </row>
    <row r="241" spans="1:46">
      <c r="A241" s="27">
        <v>43252</v>
      </c>
      <c r="B241" s="7">
        <v>24</v>
      </c>
      <c r="C241" s="7" t="s">
        <v>2036</v>
      </c>
      <c r="D241" s="7">
        <v>17</v>
      </c>
      <c r="E241" s="7">
        <v>270</v>
      </c>
      <c r="F241" s="7">
        <v>173</v>
      </c>
      <c r="G241" s="7">
        <v>27</v>
      </c>
      <c r="H241" s="7">
        <v>4</v>
      </c>
      <c r="I241" s="7">
        <v>28</v>
      </c>
      <c r="J241" s="7">
        <v>8</v>
      </c>
      <c r="K241" s="7">
        <v>9</v>
      </c>
      <c r="L241" s="7">
        <v>15</v>
      </c>
      <c r="M241" s="7">
        <v>6</v>
      </c>
      <c r="N241" s="7" t="s">
        <v>99</v>
      </c>
      <c r="O241" s="7" t="s">
        <v>99</v>
      </c>
      <c r="P241" s="7" t="s">
        <v>99</v>
      </c>
      <c r="Q241" s="7" t="s">
        <v>99</v>
      </c>
      <c r="R241" s="7" t="s">
        <v>99</v>
      </c>
      <c r="S241" s="7" t="s">
        <v>99</v>
      </c>
      <c r="T241" s="144" t="s">
        <v>99</v>
      </c>
      <c r="U241" s="7">
        <v>1151</v>
      </c>
      <c r="V241" s="7" t="s">
        <v>285</v>
      </c>
      <c r="W241" s="7" t="s">
        <v>285</v>
      </c>
      <c r="X241" s="7">
        <v>3982</v>
      </c>
      <c r="Y241" s="7" t="s">
        <v>285</v>
      </c>
      <c r="Z241" s="7" t="s">
        <v>285</v>
      </c>
      <c r="AA241" s="7" t="s">
        <v>285</v>
      </c>
      <c r="AB241" s="7" t="s">
        <v>285</v>
      </c>
      <c r="AC241" s="7" t="s">
        <v>99</v>
      </c>
      <c r="AD241" s="7" t="s">
        <v>99</v>
      </c>
      <c r="AE241" s="7" t="s">
        <v>285</v>
      </c>
      <c r="AF241" s="7" t="s">
        <v>285</v>
      </c>
      <c r="AG241" s="7" t="s">
        <v>99</v>
      </c>
      <c r="AH241" s="7" t="s">
        <v>285</v>
      </c>
      <c r="AI241" s="7" t="s">
        <v>285</v>
      </c>
      <c r="AJ241" s="7" t="s">
        <v>285</v>
      </c>
      <c r="AK241" s="7" t="s">
        <v>99</v>
      </c>
      <c r="AL241" s="7" t="s">
        <v>285</v>
      </c>
      <c r="AM241" s="7">
        <v>6825</v>
      </c>
      <c r="AN241" s="7">
        <v>5010</v>
      </c>
      <c r="AO241" s="7">
        <v>1591</v>
      </c>
      <c r="AP241" s="7">
        <v>223</v>
      </c>
      <c r="AQ241" s="7">
        <v>6600</v>
      </c>
      <c r="AR241" s="7">
        <v>2623</v>
      </c>
      <c r="AS241" s="7">
        <v>2643</v>
      </c>
      <c r="AT241" s="7" t="s">
        <v>285</v>
      </c>
    </row>
    <row r="242" spans="1:46">
      <c r="A242" s="27">
        <v>43252</v>
      </c>
      <c r="B242" s="7">
        <v>25</v>
      </c>
      <c r="C242" s="7" t="s">
        <v>2037</v>
      </c>
      <c r="D242" s="7">
        <v>5</v>
      </c>
      <c r="E242" s="7">
        <v>444</v>
      </c>
      <c r="F242" s="7">
        <v>257</v>
      </c>
      <c r="G242" s="7">
        <v>72</v>
      </c>
      <c r="H242" s="7">
        <v>15</v>
      </c>
      <c r="I242" s="7">
        <v>87</v>
      </c>
      <c r="J242" s="7" t="s">
        <v>99</v>
      </c>
      <c r="K242" s="7">
        <v>3</v>
      </c>
      <c r="L242" s="7">
        <v>8</v>
      </c>
      <c r="M242" s="7">
        <v>2</v>
      </c>
      <c r="N242" s="7" t="s">
        <v>99</v>
      </c>
      <c r="O242" s="7" t="s">
        <v>99</v>
      </c>
      <c r="P242" s="7" t="s">
        <v>99</v>
      </c>
      <c r="Q242" s="7" t="s">
        <v>99</v>
      </c>
      <c r="R242" s="7" t="s">
        <v>99</v>
      </c>
      <c r="S242" s="7" t="s">
        <v>99</v>
      </c>
      <c r="T242" s="144" t="s">
        <v>99</v>
      </c>
      <c r="U242" s="7">
        <v>2350</v>
      </c>
      <c r="V242" s="7" t="s">
        <v>285</v>
      </c>
      <c r="W242" s="7" t="s">
        <v>285</v>
      </c>
      <c r="X242" s="7">
        <v>7814</v>
      </c>
      <c r="Y242" s="7" t="s">
        <v>285</v>
      </c>
      <c r="Z242" s="7" t="s">
        <v>285</v>
      </c>
      <c r="AA242" s="7" t="s">
        <v>285</v>
      </c>
      <c r="AB242" s="7" t="s">
        <v>285</v>
      </c>
      <c r="AC242" s="7" t="s">
        <v>285</v>
      </c>
      <c r="AD242" s="7" t="s">
        <v>99</v>
      </c>
      <c r="AE242" s="7" t="s">
        <v>285</v>
      </c>
      <c r="AF242" s="7" t="s">
        <v>285</v>
      </c>
      <c r="AG242" s="7" t="s">
        <v>285</v>
      </c>
      <c r="AH242" s="7" t="s">
        <v>285</v>
      </c>
      <c r="AI242" s="7" t="s">
        <v>285</v>
      </c>
      <c r="AJ242" s="7" t="s">
        <v>285</v>
      </c>
      <c r="AK242" s="7" t="s">
        <v>285</v>
      </c>
      <c r="AL242" s="7" t="s">
        <v>285</v>
      </c>
      <c r="AM242" s="7">
        <v>14259</v>
      </c>
      <c r="AN242" s="7">
        <v>14002</v>
      </c>
      <c r="AO242" s="7">
        <v>214</v>
      </c>
      <c r="AP242" s="7">
        <v>43</v>
      </c>
      <c r="AQ242" s="7">
        <v>14132</v>
      </c>
      <c r="AR242" s="7">
        <v>5713</v>
      </c>
      <c r="AS242" s="7">
        <v>6157</v>
      </c>
      <c r="AT242" s="7" t="s">
        <v>285</v>
      </c>
    </row>
    <row r="243" spans="1:46">
      <c r="A243" s="27">
        <v>43252</v>
      </c>
      <c r="B243" s="7">
        <v>26</v>
      </c>
      <c r="C243" s="7" t="s">
        <v>2039</v>
      </c>
      <c r="D243" s="7">
        <v>11</v>
      </c>
      <c r="E243" s="7">
        <v>318</v>
      </c>
      <c r="F243" s="7">
        <v>158</v>
      </c>
      <c r="G243" s="7">
        <v>26</v>
      </c>
      <c r="H243" s="7">
        <v>33</v>
      </c>
      <c r="I243" s="7">
        <v>46</v>
      </c>
      <c r="J243" s="7">
        <v>12</v>
      </c>
      <c r="K243" s="7">
        <v>26</v>
      </c>
      <c r="L243" s="7">
        <v>12</v>
      </c>
      <c r="M243" s="7">
        <v>5</v>
      </c>
      <c r="N243" s="7" t="s">
        <v>99</v>
      </c>
      <c r="O243" s="7" t="s">
        <v>99</v>
      </c>
      <c r="P243" s="7">
        <v>2</v>
      </c>
      <c r="Q243" s="7" t="s">
        <v>99</v>
      </c>
      <c r="R243" s="7" t="s">
        <v>99</v>
      </c>
      <c r="S243" s="7" t="s">
        <v>99</v>
      </c>
      <c r="T243" s="144" t="s">
        <v>99</v>
      </c>
      <c r="U243" s="7">
        <v>2944</v>
      </c>
      <c r="V243" s="7">
        <v>2702</v>
      </c>
      <c r="W243" s="7">
        <v>242</v>
      </c>
      <c r="X243" s="7">
        <v>16127</v>
      </c>
      <c r="Y243" s="7">
        <v>3946</v>
      </c>
      <c r="Z243" s="7">
        <v>17</v>
      </c>
      <c r="AA243" s="7">
        <v>101</v>
      </c>
      <c r="AB243" s="7">
        <v>148</v>
      </c>
      <c r="AC243" s="7">
        <v>34</v>
      </c>
      <c r="AD243" s="7">
        <v>11880</v>
      </c>
      <c r="AE243" s="7">
        <v>1826</v>
      </c>
      <c r="AF243" s="7">
        <v>924</v>
      </c>
      <c r="AG243" s="7">
        <v>565</v>
      </c>
      <c r="AH243" s="7">
        <v>337</v>
      </c>
      <c r="AI243" s="7">
        <v>2079</v>
      </c>
      <c r="AJ243" s="7">
        <v>445</v>
      </c>
      <c r="AK243" s="7">
        <v>1155</v>
      </c>
      <c r="AL243" s="7">
        <v>478</v>
      </c>
      <c r="AM243" s="7">
        <v>20814</v>
      </c>
      <c r="AN243" s="7">
        <v>5898</v>
      </c>
      <c r="AO243" s="7">
        <v>150</v>
      </c>
      <c r="AP243" s="7">
        <v>14766</v>
      </c>
      <c r="AQ243" s="7">
        <v>6159</v>
      </c>
      <c r="AR243" s="7">
        <v>4618</v>
      </c>
      <c r="AS243" s="7">
        <v>4607</v>
      </c>
      <c r="AT243" s="7">
        <v>101</v>
      </c>
    </row>
    <row r="244" spans="1:46">
      <c r="A244" s="27">
        <v>43252</v>
      </c>
      <c r="B244" s="7">
        <v>27</v>
      </c>
      <c r="C244" s="7" t="s">
        <v>1210</v>
      </c>
      <c r="D244" s="7">
        <v>1</v>
      </c>
      <c r="E244" s="7">
        <v>22</v>
      </c>
      <c r="F244" s="7">
        <v>15</v>
      </c>
      <c r="G244" s="7">
        <v>1</v>
      </c>
      <c r="H244" s="7">
        <v>4</v>
      </c>
      <c r="I244" s="7" t="s">
        <v>99</v>
      </c>
      <c r="J244" s="7" t="s">
        <v>99</v>
      </c>
      <c r="K244" s="7" t="s">
        <v>99</v>
      </c>
      <c r="L244" s="7">
        <v>1</v>
      </c>
      <c r="M244" s="7">
        <v>1</v>
      </c>
      <c r="N244" s="7" t="s">
        <v>99</v>
      </c>
      <c r="O244" s="7" t="s">
        <v>99</v>
      </c>
      <c r="P244" s="7" t="s">
        <v>99</v>
      </c>
      <c r="Q244" s="7" t="s">
        <v>99</v>
      </c>
      <c r="R244" s="7" t="s">
        <v>99</v>
      </c>
      <c r="S244" s="7" t="s">
        <v>99</v>
      </c>
      <c r="T244" s="144" t="s">
        <v>99</v>
      </c>
      <c r="U244" s="7" t="s">
        <v>285</v>
      </c>
      <c r="V244" s="7" t="s">
        <v>285</v>
      </c>
      <c r="W244" s="7" t="s">
        <v>99</v>
      </c>
      <c r="X244" s="7" t="s">
        <v>285</v>
      </c>
      <c r="Y244" s="7" t="s">
        <v>285</v>
      </c>
      <c r="Z244" s="7" t="s">
        <v>99</v>
      </c>
      <c r="AA244" s="7" t="s">
        <v>99</v>
      </c>
      <c r="AB244" s="7" t="s">
        <v>99</v>
      </c>
      <c r="AC244" s="7" t="s">
        <v>99</v>
      </c>
      <c r="AD244" s="7" t="s">
        <v>99</v>
      </c>
      <c r="AE244" s="7" t="s">
        <v>99</v>
      </c>
      <c r="AF244" s="7" t="s">
        <v>99</v>
      </c>
      <c r="AG244" s="7" t="s">
        <v>99</v>
      </c>
      <c r="AH244" s="7" t="s">
        <v>99</v>
      </c>
      <c r="AI244" s="7" t="s">
        <v>99</v>
      </c>
      <c r="AJ244" s="7" t="s">
        <v>99</v>
      </c>
      <c r="AK244" s="7" t="s">
        <v>99</v>
      </c>
      <c r="AL244" s="7" t="s">
        <v>99</v>
      </c>
      <c r="AM244" s="7" t="s">
        <v>285</v>
      </c>
      <c r="AN244" s="7" t="s">
        <v>99</v>
      </c>
      <c r="AO244" s="7" t="s">
        <v>285</v>
      </c>
      <c r="AP244" s="7" t="s">
        <v>99</v>
      </c>
      <c r="AQ244" s="7" t="s">
        <v>285</v>
      </c>
      <c r="AR244" s="7" t="s">
        <v>285</v>
      </c>
      <c r="AS244" s="7" t="s">
        <v>285</v>
      </c>
      <c r="AT244" s="7" t="s">
        <v>99</v>
      </c>
    </row>
    <row r="245" spans="1:46">
      <c r="A245" s="27">
        <v>43252</v>
      </c>
      <c r="B245" s="7">
        <v>28</v>
      </c>
      <c r="C245" s="7" t="s">
        <v>2041</v>
      </c>
      <c r="D245" s="7">
        <v>4</v>
      </c>
      <c r="E245" s="7">
        <v>112</v>
      </c>
      <c r="F245" s="7">
        <v>28</v>
      </c>
      <c r="G245" s="7">
        <v>18</v>
      </c>
      <c r="H245" s="7">
        <v>3</v>
      </c>
      <c r="I245" s="7">
        <v>53</v>
      </c>
      <c r="J245" s="7" t="s">
        <v>99</v>
      </c>
      <c r="K245" s="7" t="s">
        <v>99</v>
      </c>
      <c r="L245" s="7">
        <v>8</v>
      </c>
      <c r="M245" s="7">
        <v>2</v>
      </c>
      <c r="N245" s="7" t="s">
        <v>99</v>
      </c>
      <c r="O245" s="7" t="s">
        <v>99</v>
      </c>
      <c r="P245" s="7" t="s">
        <v>99</v>
      </c>
      <c r="Q245" s="7" t="s">
        <v>99</v>
      </c>
      <c r="R245" s="7" t="s">
        <v>99</v>
      </c>
      <c r="S245" s="7" t="s">
        <v>99</v>
      </c>
      <c r="T245" s="144" t="s">
        <v>99</v>
      </c>
      <c r="U245" s="7">
        <v>324</v>
      </c>
      <c r="V245" s="7">
        <v>324</v>
      </c>
      <c r="W245" s="7" t="s">
        <v>99</v>
      </c>
      <c r="X245" s="7">
        <v>328</v>
      </c>
      <c r="Y245" s="7" t="s">
        <v>285</v>
      </c>
      <c r="Z245" s="7" t="s">
        <v>285</v>
      </c>
      <c r="AA245" s="7" t="s">
        <v>285</v>
      </c>
      <c r="AB245" s="7" t="s">
        <v>99</v>
      </c>
      <c r="AC245" s="7" t="s">
        <v>285</v>
      </c>
      <c r="AD245" s="7" t="s">
        <v>99</v>
      </c>
      <c r="AE245" s="7" t="s">
        <v>285</v>
      </c>
      <c r="AF245" s="7" t="s">
        <v>99</v>
      </c>
      <c r="AG245" s="7" t="s">
        <v>99</v>
      </c>
      <c r="AH245" s="7" t="s">
        <v>285</v>
      </c>
      <c r="AI245" s="7" t="s">
        <v>285</v>
      </c>
      <c r="AJ245" s="7" t="s">
        <v>99</v>
      </c>
      <c r="AK245" s="7" t="s">
        <v>99</v>
      </c>
      <c r="AL245" s="7" t="s">
        <v>285</v>
      </c>
      <c r="AM245" s="7">
        <v>916</v>
      </c>
      <c r="AN245" s="7">
        <v>83</v>
      </c>
      <c r="AO245" s="7">
        <v>767</v>
      </c>
      <c r="AP245" s="7">
        <v>67</v>
      </c>
      <c r="AQ245" s="7">
        <v>849</v>
      </c>
      <c r="AR245" s="7">
        <v>517</v>
      </c>
      <c r="AS245" s="7">
        <v>544</v>
      </c>
      <c r="AT245" s="7" t="s">
        <v>285</v>
      </c>
    </row>
    <row r="246" spans="1:46">
      <c r="A246" s="27">
        <v>43252</v>
      </c>
      <c r="B246" s="7">
        <v>29</v>
      </c>
      <c r="C246" s="7" t="s">
        <v>101</v>
      </c>
      <c r="D246" s="7">
        <v>2</v>
      </c>
      <c r="E246" s="7">
        <v>23</v>
      </c>
      <c r="F246" s="7">
        <v>11</v>
      </c>
      <c r="G246" s="7">
        <v>2</v>
      </c>
      <c r="H246" s="7" t="s">
        <v>99</v>
      </c>
      <c r="I246" s="7">
        <v>5</v>
      </c>
      <c r="J246" s="7" t="s">
        <v>99</v>
      </c>
      <c r="K246" s="7" t="s">
        <v>99</v>
      </c>
      <c r="L246" s="7">
        <v>4</v>
      </c>
      <c r="M246" s="7">
        <v>1</v>
      </c>
      <c r="N246" s="7" t="s">
        <v>99</v>
      </c>
      <c r="O246" s="7" t="s">
        <v>99</v>
      </c>
      <c r="P246" s="7" t="s">
        <v>99</v>
      </c>
      <c r="Q246" s="7" t="s">
        <v>99</v>
      </c>
      <c r="R246" s="7" t="s">
        <v>99</v>
      </c>
      <c r="S246" s="7" t="s">
        <v>99</v>
      </c>
      <c r="T246" s="144" t="s">
        <v>99</v>
      </c>
      <c r="U246" s="7" t="s">
        <v>285</v>
      </c>
      <c r="V246" s="7" t="s">
        <v>285</v>
      </c>
      <c r="W246" s="7" t="s">
        <v>99</v>
      </c>
      <c r="X246" s="7" t="s">
        <v>285</v>
      </c>
      <c r="Y246" s="7" t="s">
        <v>285</v>
      </c>
      <c r="Z246" s="7" t="s">
        <v>99</v>
      </c>
      <c r="AA246" s="7" t="s">
        <v>99</v>
      </c>
      <c r="AB246" s="7" t="s">
        <v>99</v>
      </c>
      <c r="AC246" s="7" t="s">
        <v>99</v>
      </c>
      <c r="AD246" s="7" t="s">
        <v>99</v>
      </c>
      <c r="AE246" s="7" t="s">
        <v>99</v>
      </c>
      <c r="AF246" s="7" t="s">
        <v>99</v>
      </c>
      <c r="AG246" s="7" t="s">
        <v>99</v>
      </c>
      <c r="AH246" s="7" t="s">
        <v>99</v>
      </c>
      <c r="AI246" s="7" t="s">
        <v>99</v>
      </c>
      <c r="AJ246" s="7" t="s">
        <v>99</v>
      </c>
      <c r="AK246" s="7" t="s">
        <v>99</v>
      </c>
      <c r="AL246" s="7" t="s">
        <v>99</v>
      </c>
      <c r="AM246" s="7" t="s">
        <v>285</v>
      </c>
      <c r="AN246" s="7" t="s">
        <v>285</v>
      </c>
      <c r="AO246" s="7" t="s">
        <v>285</v>
      </c>
      <c r="AP246" s="7" t="s">
        <v>285</v>
      </c>
      <c r="AQ246" s="7" t="s">
        <v>285</v>
      </c>
      <c r="AR246" s="7" t="s">
        <v>285</v>
      </c>
      <c r="AS246" s="7" t="s">
        <v>285</v>
      </c>
      <c r="AT246" s="7" t="s">
        <v>99</v>
      </c>
    </row>
    <row r="247" spans="1:46">
      <c r="A247" s="27">
        <v>43252</v>
      </c>
      <c r="B247" s="7">
        <v>30</v>
      </c>
      <c r="C247" s="7" t="s">
        <v>2042</v>
      </c>
      <c r="D247" s="7">
        <v>4</v>
      </c>
      <c r="E247" s="7">
        <v>80</v>
      </c>
      <c r="F247" s="7">
        <v>31</v>
      </c>
      <c r="G247" s="7">
        <v>5</v>
      </c>
      <c r="H247" s="7">
        <v>7</v>
      </c>
      <c r="I247" s="7">
        <v>33</v>
      </c>
      <c r="J247" s="7" t="s">
        <v>99</v>
      </c>
      <c r="K247" s="7" t="s">
        <v>99</v>
      </c>
      <c r="L247" s="7">
        <v>4</v>
      </c>
      <c r="M247" s="7" t="s">
        <v>99</v>
      </c>
      <c r="N247" s="7" t="s">
        <v>99</v>
      </c>
      <c r="O247" s="7" t="s">
        <v>99</v>
      </c>
      <c r="P247" s="7" t="s">
        <v>99</v>
      </c>
      <c r="Q247" s="7" t="s">
        <v>99</v>
      </c>
      <c r="R247" s="7" t="s">
        <v>99</v>
      </c>
      <c r="S247" s="7" t="s">
        <v>99</v>
      </c>
      <c r="T247" s="144" t="s">
        <v>99</v>
      </c>
      <c r="U247" s="7">
        <v>189</v>
      </c>
      <c r="V247" s="7" t="s">
        <v>285</v>
      </c>
      <c r="W247" s="7" t="s">
        <v>285</v>
      </c>
      <c r="X247" s="7">
        <v>196</v>
      </c>
      <c r="Y247" s="7" t="s">
        <v>285</v>
      </c>
      <c r="Z247" s="7" t="s">
        <v>285</v>
      </c>
      <c r="AA247" s="7" t="s">
        <v>285</v>
      </c>
      <c r="AB247" s="7" t="s">
        <v>285</v>
      </c>
      <c r="AC247" s="7" t="s">
        <v>99</v>
      </c>
      <c r="AD247" s="7" t="s">
        <v>99</v>
      </c>
      <c r="AE247" s="7" t="s">
        <v>285</v>
      </c>
      <c r="AF247" s="7" t="s">
        <v>285</v>
      </c>
      <c r="AG247" s="7" t="s">
        <v>99</v>
      </c>
      <c r="AH247" s="7" t="s">
        <v>285</v>
      </c>
      <c r="AI247" s="7" t="s">
        <v>285</v>
      </c>
      <c r="AJ247" s="7" t="s">
        <v>99</v>
      </c>
      <c r="AK247" s="7" t="s">
        <v>99</v>
      </c>
      <c r="AL247" s="7" t="s">
        <v>285</v>
      </c>
      <c r="AM247" s="7">
        <v>559</v>
      </c>
      <c r="AN247" s="7">
        <v>325</v>
      </c>
      <c r="AO247" s="7">
        <v>234</v>
      </c>
      <c r="AP247" s="7" t="s">
        <v>99</v>
      </c>
      <c r="AQ247" s="7">
        <v>557</v>
      </c>
      <c r="AR247" s="7">
        <v>330</v>
      </c>
      <c r="AS247" s="7">
        <v>337</v>
      </c>
      <c r="AT247" s="7" t="s">
        <v>285</v>
      </c>
    </row>
    <row r="248" spans="1:46">
      <c r="A248" s="27">
        <v>43252</v>
      </c>
      <c r="B248" s="7">
        <v>31</v>
      </c>
      <c r="C248" s="7" t="s">
        <v>536</v>
      </c>
      <c r="D248" s="7">
        <v>18</v>
      </c>
      <c r="E248" s="7">
        <v>1938</v>
      </c>
      <c r="F248" s="7">
        <v>1435</v>
      </c>
      <c r="G248" s="7">
        <v>80</v>
      </c>
      <c r="H248" s="7">
        <v>187</v>
      </c>
      <c r="I248" s="7">
        <v>36</v>
      </c>
      <c r="J248" s="7">
        <v>193</v>
      </c>
      <c r="K248" s="7">
        <v>8</v>
      </c>
      <c r="L248" s="7">
        <v>34</v>
      </c>
      <c r="M248" s="7">
        <v>6</v>
      </c>
      <c r="N248" s="7" t="s">
        <v>99</v>
      </c>
      <c r="O248" s="7" t="s">
        <v>99</v>
      </c>
      <c r="P248" s="7" t="s">
        <v>99</v>
      </c>
      <c r="Q248" s="7" t="s">
        <v>99</v>
      </c>
      <c r="R248" s="7">
        <v>36</v>
      </c>
      <c r="S248" s="7">
        <v>5</v>
      </c>
      <c r="T248" s="144" t="s">
        <v>99</v>
      </c>
      <c r="U248" s="7">
        <v>11731</v>
      </c>
      <c r="V248" s="7">
        <v>9328</v>
      </c>
      <c r="W248" s="7">
        <v>2403</v>
      </c>
      <c r="X248" s="7">
        <v>91549</v>
      </c>
      <c r="Y248" s="7">
        <v>83258</v>
      </c>
      <c r="Z248" s="7">
        <v>139</v>
      </c>
      <c r="AA248" s="7">
        <v>1079</v>
      </c>
      <c r="AB248" s="7">
        <v>4465</v>
      </c>
      <c r="AC248" s="7">
        <v>989</v>
      </c>
      <c r="AD248" s="7">
        <v>1619</v>
      </c>
      <c r="AE248" s="7">
        <v>3727</v>
      </c>
      <c r="AF248" s="7">
        <v>344</v>
      </c>
      <c r="AG248" s="7">
        <v>1041</v>
      </c>
      <c r="AH248" s="7">
        <v>2342</v>
      </c>
      <c r="AI248" s="7">
        <v>4738</v>
      </c>
      <c r="AJ248" s="7">
        <v>187</v>
      </c>
      <c r="AK248" s="7">
        <v>1817</v>
      </c>
      <c r="AL248" s="7">
        <v>2733</v>
      </c>
      <c r="AM248" s="7">
        <v>110694</v>
      </c>
      <c r="AN248" s="7">
        <v>106369</v>
      </c>
      <c r="AO248" s="7">
        <v>2235</v>
      </c>
      <c r="AP248" s="7">
        <v>2090</v>
      </c>
      <c r="AQ248" s="7">
        <v>109224</v>
      </c>
      <c r="AR248" s="7">
        <v>15475</v>
      </c>
      <c r="AS248" s="7">
        <v>18056</v>
      </c>
      <c r="AT248" s="7">
        <v>3201</v>
      </c>
    </row>
    <row r="249" spans="1:46">
      <c r="A249" s="27">
        <v>43252</v>
      </c>
      <c r="B249" s="7">
        <v>32</v>
      </c>
      <c r="C249" s="7" t="s">
        <v>347</v>
      </c>
      <c r="D249" s="7">
        <v>2</v>
      </c>
      <c r="E249" s="7">
        <v>62</v>
      </c>
      <c r="F249" s="7">
        <v>46</v>
      </c>
      <c r="G249" s="7">
        <v>3</v>
      </c>
      <c r="H249" s="7">
        <v>3</v>
      </c>
      <c r="I249" s="7">
        <v>2</v>
      </c>
      <c r="J249" s="7" t="s">
        <v>99</v>
      </c>
      <c r="K249" s="7" t="s">
        <v>99</v>
      </c>
      <c r="L249" s="7">
        <v>7</v>
      </c>
      <c r="M249" s="7">
        <v>1</v>
      </c>
      <c r="N249" s="7" t="s">
        <v>99</v>
      </c>
      <c r="O249" s="7" t="s">
        <v>99</v>
      </c>
      <c r="P249" s="7" t="s">
        <v>99</v>
      </c>
      <c r="Q249" s="7" t="s">
        <v>99</v>
      </c>
      <c r="R249" s="7" t="s">
        <v>99</v>
      </c>
      <c r="S249" s="7" t="s">
        <v>99</v>
      </c>
      <c r="T249" s="144" t="s">
        <v>99</v>
      </c>
      <c r="U249" s="7" t="s">
        <v>285</v>
      </c>
      <c r="V249" s="7" t="s">
        <v>285</v>
      </c>
      <c r="W249" s="7" t="s">
        <v>99</v>
      </c>
      <c r="X249" s="7" t="s">
        <v>285</v>
      </c>
      <c r="Y249" s="7" t="s">
        <v>285</v>
      </c>
      <c r="Z249" s="7" t="s">
        <v>99</v>
      </c>
      <c r="AA249" s="7" t="s">
        <v>285</v>
      </c>
      <c r="AB249" s="7" t="s">
        <v>99</v>
      </c>
      <c r="AC249" s="7" t="s">
        <v>99</v>
      </c>
      <c r="AD249" s="7" t="s">
        <v>99</v>
      </c>
      <c r="AE249" s="7" t="s">
        <v>285</v>
      </c>
      <c r="AF249" s="7" t="s">
        <v>285</v>
      </c>
      <c r="AG249" s="7" t="s">
        <v>285</v>
      </c>
      <c r="AH249" s="7" t="s">
        <v>285</v>
      </c>
      <c r="AI249" s="7" t="s">
        <v>285</v>
      </c>
      <c r="AJ249" s="7" t="s">
        <v>285</v>
      </c>
      <c r="AK249" s="7" t="s">
        <v>285</v>
      </c>
      <c r="AL249" s="7" t="s">
        <v>285</v>
      </c>
      <c r="AM249" s="7" t="s">
        <v>285</v>
      </c>
      <c r="AN249" s="7" t="s">
        <v>285</v>
      </c>
      <c r="AO249" s="7" t="s">
        <v>99</v>
      </c>
      <c r="AP249" s="7" t="s">
        <v>285</v>
      </c>
      <c r="AQ249" s="7" t="s">
        <v>285</v>
      </c>
      <c r="AR249" s="7" t="s">
        <v>285</v>
      </c>
      <c r="AS249" s="7" t="s">
        <v>285</v>
      </c>
      <c r="AT249" s="7" t="s">
        <v>285</v>
      </c>
    </row>
    <row r="250" spans="1:46">
      <c r="A250" s="59">
        <v>43617</v>
      </c>
      <c r="B250" s="7">
        <v>0</v>
      </c>
      <c r="C250" s="7" t="s">
        <v>1151</v>
      </c>
      <c r="D250" s="7">
        <v>115</v>
      </c>
      <c r="E250" s="7">
        <v>7497</v>
      </c>
      <c r="F250" s="7">
        <v>4843</v>
      </c>
      <c r="G250" s="7">
        <v>657</v>
      </c>
      <c r="H250" s="7">
        <v>650</v>
      </c>
      <c r="I250" s="7">
        <v>734</v>
      </c>
      <c r="J250" s="7">
        <v>387</v>
      </c>
      <c r="K250" s="7">
        <v>111</v>
      </c>
      <c r="L250" s="7">
        <v>153</v>
      </c>
      <c r="M250" s="7">
        <v>43</v>
      </c>
      <c r="N250" s="7">
        <v>1</v>
      </c>
      <c r="O250" s="7" t="s">
        <v>99</v>
      </c>
      <c r="P250" s="7">
        <v>2</v>
      </c>
      <c r="Q250" s="7">
        <v>1</v>
      </c>
      <c r="R250" s="7">
        <v>73</v>
      </c>
      <c r="S250" s="7">
        <v>9</v>
      </c>
      <c r="T250" s="144" t="s">
        <v>99</v>
      </c>
      <c r="U250" s="7">
        <v>41389</v>
      </c>
      <c r="V250" s="7">
        <v>38840</v>
      </c>
      <c r="W250" s="7">
        <v>2549</v>
      </c>
      <c r="X250" s="7">
        <v>258929</v>
      </c>
      <c r="Y250" s="7">
        <v>211014</v>
      </c>
      <c r="Z250" s="7">
        <v>2789</v>
      </c>
      <c r="AA250" s="7">
        <v>5728</v>
      </c>
      <c r="AB250" s="7">
        <v>10982</v>
      </c>
      <c r="AC250" s="7">
        <v>8101</v>
      </c>
      <c r="AD250" s="7">
        <v>20316</v>
      </c>
      <c r="AE250" s="7">
        <v>30434</v>
      </c>
      <c r="AF250" s="7">
        <v>5639</v>
      </c>
      <c r="AG250" s="7">
        <v>15826</v>
      </c>
      <c r="AH250" s="7">
        <v>8969</v>
      </c>
      <c r="AI250" s="7">
        <v>34134</v>
      </c>
      <c r="AJ250" s="7">
        <v>8680</v>
      </c>
      <c r="AK250" s="7">
        <v>16401</v>
      </c>
      <c r="AL250" s="7">
        <v>9053</v>
      </c>
      <c r="AM250" s="7">
        <v>430618</v>
      </c>
      <c r="AN250" s="7">
        <v>388075</v>
      </c>
      <c r="AO250" s="7">
        <v>11035</v>
      </c>
      <c r="AP250" s="7">
        <v>31508</v>
      </c>
      <c r="AQ250" s="7">
        <v>402726</v>
      </c>
      <c r="AR250" s="7">
        <v>153604</v>
      </c>
      <c r="AS250" s="7">
        <v>161923</v>
      </c>
      <c r="AT250" s="7">
        <v>11936</v>
      </c>
    </row>
    <row r="251" spans="1:46">
      <c r="A251" s="59">
        <v>43617</v>
      </c>
      <c r="B251" s="7">
        <v>9</v>
      </c>
      <c r="C251" s="7" t="s">
        <v>2020</v>
      </c>
      <c r="D251" s="7">
        <v>6</v>
      </c>
      <c r="E251" s="7">
        <v>818</v>
      </c>
      <c r="F251" s="7">
        <v>357</v>
      </c>
      <c r="G251" s="7">
        <v>137</v>
      </c>
      <c r="H251" s="7">
        <v>89</v>
      </c>
      <c r="I251" s="7">
        <v>222</v>
      </c>
      <c r="J251" s="7">
        <v>2</v>
      </c>
      <c r="K251" s="7">
        <v>4</v>
      </c>
      <c r="L251" s="7">
        <v>5</v>
      </c>
      <c r="M251" s="7">
        <v>1</v>
      </c>
      <c r="N251" s="7">
        <v>1</v>
      </c>
      <c r="O251" s="7" t="s">
        <v>99</v>
      </c>
      <c r="P251" s="7" t="s">
        <v>99</v>
      </c>
      <c r="Q251" s="7" t="s">
        <v>99</v>
      </c>
      <c r="R251" s="7" t="s">
        <v>99</v>
      </c>
      <c r="S251" s="7" t="s">
        <v>99</v>
      </c>
      <c r="T251" s="144" t="s">
        <v>99</v>
      </c>
      <c r="U251" s="7">
        <v>3183</v>
      </c>
      <c r="V251" s="7">
        <v>3056</v>
      </c>
      <c r="W251" s="7">
        <v>126</v>
      </c>
      <c r="X251" s="7">
        <v>9086</v>
      </c>
      <c r="Y251" s="7">
        <v>8569</v>
      </c>
      <c r="Z251" s="7">
        <v>184</v>
      </c>
      <c r="AA251" s="7">
        <v>326</v>
      </c>
      <c r="AB251" s="7">
        <v>2</v>
      </c>
      <c r="AC251" s="7">
        <v>6</v>
      </c>
      <c r="AD251" s="7" t="s">
        <v>99</v>
      </c>
      <c r="AE251" s="7">
        <v>207</v>
      </c>
      <c r="AF251" s="7">
        <v>67</v>
      </c>
      <c r="AG251" s="7">
        <v>4</v>
      </c>
      <c r="AH251" s="7">
        <v>136</v>
      </c>
      <c r="AI251" s="7">
        <v>208</v>
      </c>
      <c r="AJ251" s="7">
        <v>66</v>
      </c>
      <c r="AK251" s="7">
        <v>4</v>
      </c>
      <c r="AL251" s="7">
        <v>139</v>
      </c>
      <c r="AM251" s="7">
        <v>23215</v>
      </c>
      <c r="AN251" s="7">
        <v>23213</v>
      </c>
      <c r="AO251" s="7" t="s">
        <v>99</v>
      </c>
      <c r="AP251" s="7">
        <v>2</v>
      </c>
      <c r="AQ251" s="7">
        <v>23211</v>
      </c>
      <c r="AR251" s="7">
        <v>12644</v>
      </c>
      <c r="AS251" s="7">
        <v>13101</v>
      </c>
      <c r="AT251" s="7">
        <v>455</v>
      </c>
    </row>
    <row r="252" spans="1:46">
      <c r="A252" s="59">
        <v>43617</v>
      </c>
      <c r="B252" s="7">
        <v>10</v>
      </c>
      <c r="C252" s="7" t="s">
        <v>1424</v>
      </c>
      <c r="D252" s="7">
        <v>3</v>
      </c>
      <c r="E252" s="7">
        <v>253</v>
      </c>
      <c r="F252" s="7">
        <v>122</v>
      </c>
      <c r="G252" s="7">
        <v>15</v>
      </c>
      <c r="H252" s="7">
        <v>82</v>
      </c>
      <c r="I252" s="7">
        <v>16</v>
      </c>
      <c r="J252" s="7">
        <v>11</v>
      </c>
      <c r="K252" s="7">
        <v>4</v>
      </c>
      <c r="L252" s="7">
        <v>1</v>
      </c>
      <c r="M252" s="7">
        <v>2</v>
      </c>
      <c r="N252" s="7" t="s">
        <v>99</v>
      </c>
      <c r="O252" s="7" t="s">
        <v>99</v>
      </c>
      <c r="P252" s="7" t="s">
        <v>99</v>
      </c>
      <c r="Q252" s="7" t="s">
        <v>99</v>
      </c>
      <c r="R252" s="7" t="s">
        <v>99</v>
      </c>
      <c r="S252" s="7" t="s">
        <v>99</v>
      </c>
      <c r="T252" s="144" t="s">
        <v>99</v>
      </c>
      <c r="U252" s="7">
        <v>1391</v>
      </c>
      <c r="V252" s="7" t="s">
        <v>285</v>
      </c>
      <c r="W252" s="7" t="s">
        <v>285</v>
      </c>
      <c r="X252" s="7">
        <v>17826</v>
      </c>
      <c r="Y252" s="7" t="s">
        <v>285</v>
      </c>
      <c r="Z252" s="7" t="s">
        <v>285</v>
      </c>
      <c r="AA252" s="7" t="s">
        <v>285</v>
      </c>
      <c r="AB252" s="7" t="s">
        <v>99</v>
      </c>
      <c r="AC252" s="7" t="s">
        <v>285</v>
      </c>
      <c r="AD252" s="7" t="s">
        <v>99</v>
      </c>
      <c r="AE252" s="7" t="s">
        <v>285</v>
      </c>
      <c r="AF252" s="7" t="s">
        <v>285</v>
      </c>
      <c r="AG252" s="7" t="s">
        <v>99</v>
      </c>
      <c r="AH252" s="7" t="s">
        <v>285</v>
      </c>
      <c r="AI252" s="7" t="s">
        <v>285</v>
      </c>
      <c r="AJ252" s="7" t="s">
        <v>285</v>
      </c>
      <c r="AK252" s="7" t="s">
        <v>99</v>
      </c>
      <c r="AL252" s="7" t="s">
        <v>285</v>
      </c>
      <c r="AM252" s="7">
        <v>78920</v>
      </c>
      <c r="AN252" s="7">
        <v>78897</v>
      </c>
      <c r="AO252" s="7" t="s">
        <v>99</v>
      </c>
      <c r="AP252" s="7">
        <v>23</v>
      </c>
      <c r="AQ252" s="7">
        <v>79637</v>
      </c>
      <c r="AR252" s="7">
        <v>56736</v>
      </c>
      <c r="AS252" s="7">
        <v>56588</v>
      </c>
      <c r="AT252" s="7" t="s">
        <v>285</v>
      </c>
    </row>
    <row r="253" spans="1:46">
      <c r="A253" s="59">
        <v>43617</v>
      </c>
      <c r="B253" s="7">
        <v>11</v>
      </c>
      <c r="C253" s="7" t="s">
        <v>306</v>
      </c>
      <c r="D253" s="7">
        <v>1</v>
      </c>
      <c r="E253" s="7">
        <v>4</v>
      </c>
      <c r="F253" s="7">
        <v>1</v>
      </c>
      <c r="G253" s="7">
        <v>1</v>
      </c>
      <c r="H253" s="7" t="s">
        <v>99</v>
      </c>
      <c r="I253" s="7" t="s">
        <v>99</v>
      </c>
      <c r="J253" s="7" t="s">
        <v>99</v>
      </c>
      <c r="K253" s="7" t="s">
        <v>99</v>
      </c>
      <c r="L253" s="7">
        <v>1</v>
      </c>
      <c r="M253" s="7">
        <v>1</v>
      </c>
      <c r="N253" s="7" t="s">
        <v>99</v>
      </c>
      <c r="O253" s="7" t="s">
        <v>99</v>
      </c>
      <c r="P253" s="7">
        <v>1</v>
      </c>
      <c r="Q253" s="7" t="s">
        <v>99</v>
      </c>
      <c r="R253" s="7" t="s">
        <v>99</v>
      </c>
      <c r="S253" s="7" t="s">
        <v>99</v>
      </c>
      <c r="T253" s="144" t="s">
        <v>99</v>
      </c>
      <c r="U253" s="7" t="s">
        <v>285</v>
      </c>
      <c r="V253" s="7" t="s">
        <v>285</v>
      </c>
      <c r="W253" s="7" t="s">
        <v>99</v>
      </c>
      <c r="X253" s="7" t="s">
        <v>285</v>
      </c>
      <c r="Y253" s="7" t="s">
        <v>285</v>
      </c>
      <c r="Z253" s="7" t="s">
        <v>99</v>
      </c>
      <c r="AA253" s="7" t="s">
        <v>99</v>
      </c>
      <c r="AB253" s="7" t="s">
        <v>99</v>
      </c>
      <c r="AC253" s="7" t="s">
        <v>99</v>
      </c>
      <c r="AD253" s="7" t="s">
        <v>99</v>
      </c>
      <c r="AE253" s="7" t="s">
        <v>99</v>
      </c>
      <c r="AF253" s="7" t="s">
        <v>99</v>
      </c>
      <c r="AG253" s="7" t="s">
        <v>99</v>
      </c>
      <c r="AH253" s="7" t="s">
        <v>99</v>
      </c>
      <c r="AI253" s="7" t="s">
        <v>99</v>
      </c>
      <c r="AJ253" s="7" t="s">
        <v>99</v>
      </c>
      <c r="AK253" s="7" t="s">
        <v>99</v>
      </c>
      <c r="AL253" s="7" t="s">
        <v>99</v>
      </c>
      <c r="AM253" s="7" t="s">
        <v>285</v>
      </c>
      <c r="AN253" s="7" t="s">
        <v>285</v>
      </c>
      <c r="AO253" s="7" t="s">
        <v>99</v>
      </c>
      <c r="AP253" s="7" t="s">
        <v>99</v>
      </c>
      <c r="AQ253" s="7" t="s">
        <v>285</v>
      </c>
      <c r="AR253" s="7" t="s">
        <v>285</v>
      </c>
      <c r="AS253" s="7" t="s">
        <v>285</v>
      </c>
      <c r="AT253" s="7" t="s">
        <v>99</v>
      </c>
    </row>
    <row r="254" spans="1:46">
      <c r="A254" s="59">
        <v>43617</v>
      </c>
      <c r="B254" s="7">
        <v>12</v>
      </c>
      <c r="C254" s="7" t="s">
        <v>733</v>
      </c>
      <c r="D254" s="7">
        <v>1</v>
      </c>
      <c r="E254" s="7">
        <v>9</v>
      </c>
      <c r="F254" s="7">
        <v>3</v>
      </c>
      <c r="G254" s="7">
        <v>1</v>
      </c>
      <c r="H254" s="7">
        <v>2</v>
      </c>
      <c r="I254" s="7">
        <v>2</v>
      </c>
      <c r="J254" s="7" t="s">
        <v>99</v>
      </c>
      <c r="K254" s="7" t="s">
        <v>99</v>
      </c>
      <c r="L254" s="7">
        <v>1</v>
      </c>
      <c r="M254" s="7" t="s">
        <v>99</v>
      </c>
      <c r="N254" s="7" t="s">
        <v>99</v>
      </c>
      <c r="O254" s="7" t="s">
        <v>99</v>
      </c>
      <c r="P254" s="7">
        <v>1</v>
      </c>
      <c r="Q254" s="7" t="s">
        <v>99</v>
      </c>
      <c r="R254" s="7" t="s">
        <v>99</v>
      </c>
      <c r="S254" s="7" t="s">
        <v>99</v>
      </c>
      <c r="T254" s="144" t="s">
        <v>99</v>
      </c>
      <c r="U254" s="7" t="s">
        <v>285</v>
      </c>
      <c r="V254" s="7" t="s">
        <v>285</v>
      </c>
      <c r="W254" s="7" t="s">
        <v>99</v>
      </c>
      <c r="X254" s="7" t="s">
        <v>285</v>
      </c>
      <c r="Y254" s="7" t="s">
        <v>285</v>
      </c>
      <c r="Z254" s="7" t="s">
        <v>99</v>
      </c>
      <c r="AA254" s="7" t="s">
        <v>99</v>
      </c>
      <c r="AB254" s="7" t="s">
        <v>99</v>
      </c>
      <c r="AC254" s="7" t="s">
        <v>99</v>
      </c>
      <c r="AD254" s="7" t="s">
        <v>99</v>
      </c>
      <c r="AE254" s="7" t="s">
        <v>99</v>
      </c>
      <c r="AF254" s="7" t="s">
        <v>99</v>
      </c>
      <c r="AG254" s="7" t="s">
        <v>99</v>
      </c>
      <c r="AH254" s="7" t="s">
        <v>99</v>
      </c>
      <c r="AI254" s="7" t="s">
        <v>99</v>
      </c>
      <c r="AJ254" s="7" t="s">
        <v>99</v>
      </c>
      <c r="AK254" s="7" t="s">
        <v>99</v>
      </c>
      <c r="AL254" s="7" t="s">
        <v>99</v>
      </c>
      <c r="AM254" s="7" t="s">
        <v>285</v>
      </c>
      <c r="AN254" s="7" t="s">
        <v>285</v>
      </c>
      <c r="AO254" s="7" t="s">
        <v>99</v>
      </c>
      <c r="AP254" s="7" t="s">
        <v>99</v>
      </c>
      <c r="AQ254" s="7" t="s">
        <v>285</v>
      </c>
      <c r="AR254" s="7" t="s">
        <v>285</v>
      </c>
      <c r="AS254" s="7" t="s">
        <v>285</v>
      </c>
      <c r="AT254" s="7" t="s">
        <v>99</v>
      </c>
    </row>
    <row r="255" spans="1:46">
      <c r="A255" s="59">
        <v>43617</v>
      </c>
      <c r="B255" s="7">
        <v>13</v>
      </c>
      <c r="C255" s="7" t="s">
        <v>2022</v>
      </c>
      <c r="D255" s="7">
        <v>1</v>
      </c>
      <c r="E255" s="7">
        <v>8</v>
      </c>
      <c r="F255" s="7">
        <v>5</v>
      </c>
      <c r="G255" s="7">
        <v>1</v>
      </c>
      <c r="H255" s="7" t="s">
        <v>99</v>
      </c>
      <c r="I255" s="7" t="s">
        <v>99</v>
      </c>
      <c r="J255" s="7" t="s">
        <v>99</v>
      </c>
      <c r="K255" s="7" t="s">
        <v>99</v>
      </c>
      <c r="L255" s="7">
        <v>2</v>
      </c>
      <c r="M255" s="7" t="s">
        <v>99</v>
      </c>
      <c r="N255" s="7" t="s">
        <v>99</v>
      </c>
      <c r="O255" s="7" t="s">
        <v>99</v>
      </c>
      <c r="P255" s="7" t="s">
        <v>99</v>
      </c>
      <c r="Q255" s="7" t="s">
        <v>99</v>
      </c>
      <c r="R255" s="7" t="s">
        <v>99</v>
      </c>
      <c r="S255" s="7" t="s">
        <v>99</v>
      </c>
      <c r="T255" s="144" t="s">
        <v>99</v>
      </c>
      <c r="U255" s="7" t="s">
        <v>285</v>
      </c>
      <c r="V255" s="7" t="s">
        <v>285</v>
      </c>
      <c r="W255" s="7" t="s">
        <v>99</v>
      </c>
      <c r="X255" s="7" t="s">
        <v>285</v>
      </c>
      <c r="Y255" s="7" t="s">
        <v>285</v>
      </c>
      <c r="Z255" s="7" t="s">
        <v>99</v>
      </c>
      <c r="AA255" s="7" t="s">
        <v>99</v>
      </c>
      <c r="AB255" s="7" t="s">
        <v>99</v>
      </c>
      <c r="AC255" s="7" t="s">
        <v>99</v>
      </c>
      <c r="AD255" s="7" t="s">
        <v>99</v>
      </c>
      <c r="AE255" s="7" t="s">
        <v>99</v>
      </c>
      <c r="AF255" s="7" t="s">
        <v>99</v>
      </c>
      <c r="AG255" s="7" t="s">
        <v>99</v>
      </c>
      <c r="AH255" s="7" t="s">
        <v>99</v>
      </c>
      <c r="AI255" s="7" t="s">
        <v>99</v>
      </c>
      <c r="AJ255" s="7" t="s">
        <v>99</v>
      </c>
      <c r="AK255" s="7" t="s">
        <v>99</v>
      </c>
      <c r="AL255" s="7" t="s">
        <v>99</v>
      </c>
      <c r="AM255" s="7" t="s">
        <v>285</v>
      </c>
      <c r="AN255" s="7" t="s">
        <v>285</v>
      </c>
      <c r="AO255" s="7" t="s">
        <v>99</v>
      </c>
      <c r="AP255" s="7" t="s">
        <v>99</v>
      </c>
      <c r="AQ255" s="7" t="s">
        <v>285</v>
      </c>
      <c r="AR255" s="7" t="s">
        <v>285</v>
      </c>
      <c r="AS255" s="7" t="s">
        <v>285</v>
      </c>
      <c r="AT255" s="7" t="s">
        <v>99</v>
      </c>
    </row>
    <row r="256" spans="1:46">
      <c r="A256" s="59">
        <v>43617</v>
      </c>
      <c r="B256" s="7">
        <v>14</v>
      </c>
      <c r="C256" s="7" t="s">
        <v>1995</v>
      </c>
      <c r="D256" s="7">
        <v>10</v>
      </c>
      <c r="E256" s="7">
        <v>372</v>
      </c>
      <c r="F256" s="7">
        <v>246</v>
      </c>
      <c r="G256" s="7">
        <v>25</v>
      </c>
      <c r="H256" s="7">
        <v>35</v>
      </c>
      <c r="I256" s="7">
        <v>53</v>
      </c>
      <c r="J256" s="7">
        <v>3</v>
      </c>
      <c r="K256" s="7">
        <v>2</v>
      </c>
      <c r="L256" s="7">
        <v>8</v>
      </c>
      <c r="M256" s="7">
        <v>3</v>
      </c>
      <c r="N256" s="7" t="s">
        <v>99</v>
      </c>
      <c r="O256" s="7" t="s">
        <v>99</v>
      </c>
      <c r="P256" s="7" t="s">
        <v>99</v>
      </c>
      <c r="Q256" s="7" t="s">
        <v>99</v>
      </c>
      <c r="R256" s="7">
        <v>3</v>
      </c>
      <c r="S256" s="7" t="s">
        <v>99</v>
      </c>
      <c r="T256" s="144" t="s">
        <v>99</v>
      </c>
      <c r="U256" s="7">
        <v>1600</v>
      </c>
      <c r="V256" s="7">
        <v>1545</v>
      </c>
      <c r="W256" s="7">
        <v>55</v>
      </c>
      <c r="X256" s="7">
        <v>10501</v>
      </c>
      <c r="Y256" s="7">
        <v>7561</v>
      </c>
      <c r="Z256" s="7">
        <v>75</v>
      </c>
      <c r="AA256" s="7">
        <v>129</v>
      </c>
      <c r="AB256" s="7">
        <v>28</v>
      </c>
      <c r="AC256" s="7">
        <v>127</v>
      </c>
      <c r="AD256" s="7">
        <v>2581</v>
      </c>
      <c r="AE256" s="7">
        <v>186</v>
      </c>
      <c r="AF256" s="7">
        <v>62</v>
      </c>
      <c r="AG256" s="7">
        <v>48</v>
      </c>
      <c r="AH256" s="7">
        <v>76</v>
      </c>
      <c r="AI256" s="7">
        <v>188</v>
      </c>
      <c r="AJ256" s="7">
        <v>54</v>
      </c>
      <c r="AK256" s="7">
        <v>54</v>
      </c>
      <c r="AL256" s="7">
        <v>80</v>
      </c>
      <c r="AM256" s="7">
        <v>17265</v>
      </c>
      <c r="AN256" s="7">
        <v>12630</v>
      </c>
      <c r="AO256" s="7">
        <v>514</v>
      </c>
      <c r="AP256" s="7">
        <v>4122</v>
      </c>
      <c r="AQ256" s="7">
        <v>13142</v>
      </c>
      <c r="AR256" s="7">
        <v>5890</v>
      </c>
      <c r="AS256" s="7">
        <v>6280</v>
      </c>
      <c r="AT256" s="7">
        <v>389</v>
      </c>
    </row>
    <row r="257" spans="1:46">
      <c r="A257" s="59">
        <v>43617</v>
      </c>
      <c r="B257" s="7">
        <v>15</v>
      </c>
      <c r="C257" s="7" t="s">
        <v>2023</v>
      </c>
      <c r="D257" s="7">
        <v>2</v>
      </c>
      <c r="E257" s="7">
        <v>104</v>
      </c>
      <c r="F257" s="7">
        <v>76</v>
      </c>
      <c r="G257" s="7">
        <v>11</v>
      </c>
      <c r="H257" s="7">
        <v>4</v>
      </c>
      <c r="I257" s="7">
        <v>8</v>
      </c>
      <c r="J257" s="7" t="s">
        <v>99</v>
      </c>
      <c r="K257" s="7">
        <v>2</v>
      </c>
      <c r="L257" s="7">
        <v>3</v>
      </c>
      <c r="M257" s="7" t="s">
        <v>99</v>
      </c>
      <c r="N257" s="7" t="s">
        <v>99</v>
      </c>
      <c r="O257" s="7" t="s">
        <v>99</v>
      </c>
      <c r="P257" s="7" t="s">
        <v>99</v>
      </c>
      <c r="Q257" s="7" t="s">
        <v>99</v>
      </c>
      <c r="R257" s="7" t="s">
        <v>99</v>
      </c>
      <c r="S257" s="7" t="s">
        <v>99</v>
      </c>
      <c r="T257" s="144" t="s">
        <v>99</v>
      </c>
      <c r="U257" s="7" t="s">
        <v>285</v>
      </c>
      <c r="V257" s="7" t="s">
        <v>285</v>
      </c>
      <c r="W257" s="7" t="s">
        <v>285</v>
      </c>
      <c r="X257" s="7" t="s">
        <v>285</v>
      </c>
      <c r="Y257" s="7" t="s">
        <v>285</v>
      </c>
      <c r="Z257" s="7" t="s">
        <v>99</v>
      </c>
      <c r="AA257" s="7" t="s">
        <v>285</v>
      </c>
      <c r="AB257" s="7" t="s">
        <v>285</v>
      </c>
      <c r="AC257" s="7" t="s">
        <v>99</v>
      </c>
      <c r="AD257" s="7" t="s">
        <v>285</v>
      </c>
      <c r="AE257" s="7" t="s">
        <v>285</v>
      </c>
      <c r="AF257" s="7" t="s">
        <v>285</v>
      </c>
      <c r="AG257" s="7" t="s">
        <v>99</v>
      </c>
      <c r="AH257" s="7" t="s">
        <v>285</v>
      </c>
      <c r="AI257" s="7" t="s">
        <v>285</v>
      </c>
      <c r="AJ257" s="7" t="s">
        <v>285</v>
      </c>
      <c r="AK257" s="7" t="s">
        <v>99</v>
      </c>
      <c r="AL257" s="7" t="s">
        <v>285</v>
      </c>
      <c r="AM257" s="7" t="s">
        <v>285</v>
      </c>
      <c r="AN257" s="7" t="s">
        <v>285</v>
      </c>
      <c r="AO257" s="7" t="s">
        <v>285</v>
      </c>
      <c r="AP257" s="7" t="s">
        <v>285</v>
      </c>
      <c r="AQ257" s="7" t="s">
        <v>285</v>
      </c>
      <c r="AR257" s="7" t="s">
        <v>285</v>
      </c>
      <c r="AS257" s="7" t="s">
        <v>285</v>
      </c>
      <c r="AT257" s="7" t="s">
        <v>285</v>
      </c>
    </row>
    <row r="258" spans="1:46">
      <c r="A258" s="59">
        <v>43617</v>
      </c>
      <c r="B258" s="7">
        <v>16</v>
      </c>
      <c r="C258" s="7" t="s">
        <v>720</v>
      </c>
      <c r="D258" s="7">
        <v>7</v>
      </c>
      <c r="E258" s="7">
        <v>685</v>
      </c>
      <c r="F258" s="7">
        <v>522</v>
      </c>
      <c r="G258" s="7">
        <v>81</v>
      </c>
      <c r="H258" s="7">
        <v>47</v>
      </c>
      <c r="I258" s="7">
        <v>11</v>
      </c>
      <c r="J258" s="7">
        <v>22</v>
      </c>
      <c r="K258" s="7">
        <v>3</v>
      </c>
      <c r="L258" s="7">
        <v>16</v>
      </c>
      <c r="M258" s="7" t="s">
        <v>99</v>
      </c>
      <c r="N258" s="7" t="s">
        <v>99</v>
      </c>
      <c r="O258" s="7" t="s">
        <v>99</v>
      </c>
      <c r="P258" s="7" t="s">
        <v>99</v>
      </c>
      <c r="Q258" s="7" t="s">
        <v>99</v>
      </c>
      <c r="R258" s="7">
        <v>15</v>
      </c>
      <c r="S258" s="7">
        <v>2</v>
      </c>
      <c r="T258" s="144" t="s">
        <v>99</v>
      </c>
      <c r="U258" s="7">
        <v>4904</v>
      </c>
      <c r="V258" s="7">
        <v>4849</v>
      </c>
      <c r="W258" s="7">
        <v>55</v>
      </c>
      <c r="X258" s="7">
        <v>9058</v>
      </c>
      <c r="Y258" s="7">
        <v>7691</v>
      </c>
      <c r="Z258" s="7">
        <v>142</v>
      </c>
      <c r="AA258" s="7">
        <v>373</v>
      </c>
      <c r="AB258" s="7">
        <v>61</v>
      </c>
      <c r="AC258" s="7">
        <v>762</v>
      </c>
      <c r="AD258" s="7">
        <v>29</v>
      </c>
      <c r="AE258" s="7">
        <v>1104</v>
      </c>
      <c r="AF258" s="7">
        <v>377</v>
      </c>
      <c r="AG258" s="7">
        <v>203</v>
      </c>
      <c r="AH258" s="7">
        <v>524</v>
      </c>
      <c r="AI258" s="7">
        <v>1303</v>
      </c>
      <c r="AJ258" s="7">
        <v>381</v>
      </c>
      <c r="AK258" s="7">
        <v>283</v>
      </c>
      <c r="AL258" s="7">
        <v>639</v>
      </c>
      <c r="AM258" s="7">
        <v>12648</v>
      </c>
      <c r="AN258" s="7">
        <v>12608</v>
      </c>
      <c r="AO258" s="7">
        <v>1</v>
      </c>
      <c r="AP258" s="7">
        <v>38</v>
      </c>
      <c r="AQ258" s="7">
        <v>12693</v>
      </c>
      <c r="AR258" s="7">
        <v>1283</v>
      </c>
      <c r="AS258" s="7">
        <v>3548</v>
      </c>
      <c r="AT258" s="7">
        <v>2348</v>
      </c>
    </row>
    <row r="259" spans="1:46">
      <c r="A259" s="59">
        <v>43617</v>
      </c>
      <c r="B259" s="7">
        <v>17</v>
      </c>
      <c r="C259" s="7" t="s">
        <v>2025</v>
      </c>
      <c r="D259" s="7">
        <v>1</v>
      </c>
      <c r="E259" s="7">
        <v>31</v>
      </c>
      <c r="F259" s="7">
        <v>24</v>
      </c>
      <c r="G259" s="7">
        <v>2</v>
      </c>
      <c r="H259" s="7" t="s">
        <v>99</v>
      </c>
      <c r="I259" s="7">
        <v>1</v>
      </c>
      <c r="J259" s="7" t="s">
        <v>99</v>
      </c>
      <c r="K259" s="7" t="s">
        <v>99</v>
      </c>
      <c r="L259" s="7">
        <v>4</v>
      </c>
      <c r="M259" s="7" t="s">
        <v>99</v>
      </c>
      <c r="N259" s="7" t="s">
        <v>99</v>
      </c>
      <c r="O259" s="7" t="s">
        <v>99</v>
      </c>
      <c r="P259" s="7" t="s">
        <v>99</v>
      </c>
      <c r="Q259" s="7" t="s">
        <v>99</v>
      </c>
      <c r="R259" s="7" t="s">
        <v>99</v>
      </c>
      <c r="S259" s="7" t="s">
        <v>99</v>
      </c>
      <c r="T259" s="144" t="s">
        <v>99</v>
      </c>
      <c r="U259" s="7" t="s">
        <v>285</v>
      </c>
      <c r="V259" s="7" t="s">
        <v>285</v>
      </c>
      <c r="W259" s="7" t="s">
        <v>285</v>
      </c>
      <c r="X259" s="7" t="s">
        <v>285</v>
      </c>
      <c r="Y259" s="7" t="s">
        <v>285</v>
      </c>
      <c r="Z259" s="7" t="s">
        <v>285</v>
      </c>
      <c r="AA259" s="7" t="s">
        <v>285</v>
      </c>
      <c r="AB259" s="7" t="s">
        <v>285</v>
      </c>
      <c r="AC259" s="7" t="s">
        <v>285</v>
      </c>
      <c r="AD259" s="7" t="s">
        <v>285</v>
      </c>
      <c r="AE259" s="7" t="s">
        <v>99</v>
      </c>
      <c r="AF259" s="7" t="s">
        <v>99</v>
      </c>
      <c r="AG259" s="7" t="s">
        <v>99</v>
      </c>
      <c r="AH259" s="7" t="s">
        <v>99</v>
      </c>
      <c r="AI259" s="7" t="s">
        <v>99</v>
      </c>
      <c r="AJ259" s="7" t="s">
        <v>99</v>
      </c>
      <c r="AK259" s="7" t="s">
        <v>99</v>
      </c>
      <c r="AL259" s="7" t="s">
        <v>99</v>
      </c>
      <c r="AM259" s="7" t="s">
        <v>285</v>
      </c>
      <c r="AN259" s="7" t="s">
        <v>285</v>
      </c>
      <c r="AO259" s="7" t="s">
        <v>99</v>
      </c>
      <c r="AP259" s="7" t="s">
        <v>285</v>
      </c>
      <c r="AQ259" s="7" t="s">
        <v>285</v>
      </c>
      <c r="AR259" s="7" t="s">
        <v>285</v>
      </c>
      <c r="AS259" s="7" t="s">
        <v>285</v>
      </c>
      <c r="AT259" s="7" t="s">
        <v>285</v>
      </c>
    </row>
    <row r="260" spans="1:46">
      <c r="A260" s="59">
        <v>43617</v>
      </c>
      <c r="B260" s="7">
        <v>18</v>
      </c>
      <c r="C260" s="7" t="s">
        <v>2026</v>
      </c>
      <c r="D260" s="7">
        <v>6</v>
      </c>
      <c r="E260" s="7">
        <v>233</v>
      </c>
      <c r="F260" s="7">
        <v>132</v>
      </c>
      <c r="G260" s="7">
        <v>22</v>
      </c>
      <c r="H260" s="7">
        <v>15</v>
      </c>
      <c r="I260" s="7">
        <v>38</v>
      </c>
      <c r="J260" s="7">
        <v>8</v>
      </c>
      <c r="K260" s="7">
        <v>3</v>
      </c>
      <c r="L260" s="7">
        <v>10</v>
      </c>
      <c r="M260" s="7">
        <v>5</v>
      </c>
      <c r="N260" s="7" t="s">
        <v>99</v>
      </c>
      <c r="O260" s="7" t="s">
        <v>99</v>
      </c>
      <c r="P260" s="7" t="s">
        <v>99</v>
      </c>
      <c r="Q260" s="7" t="s">
        <v>99</v>
      </c>
      <c r="R260" s="7" t="s">
        <v>99</v>
      </c>
      <c r="S260" s="7" t="s">
        <v>99</v>
      </c>
      <c r="T260" s="144" t="s">
        <v>99</v>
      </c>
      <c r="U260" s="7">
        <v>862</v>
      </c>
      <c r="V260" s="7" t="s">
        <v>285</v>
      </c>
      <c r="W260" s="7" t="s">
        <v>285</v>
      </c>
      <c r="X260" s="7">
        <v>2586</v>
      </c>
      <c r="Y260" s="7" t="s">
        <v>285</v>
      </c>
      <c r="Z260" s="7" t="s">
        <v>285</v>
      </c>
      <c r="AA260" s="7" t="s">
        <v>285</v>
      </c>
      <c r="AB260" s="7" t="s">
        <v>285</v>
      </c>
      <c r="AC260" s="7" t="s">
        <v>285</v>
      </c>
      <c r="AD260" s="7" t="s">
        <v>285</v>
      </c>
      <c r="AE260" s="7" t="s">
        <v>285</v>
      </c>
      <c r="AF260" s="7" t="s">
        <v>285</v>
      </c>
      <c r="AG260" s="7" t="s">
        <v>285</v>
      </c>
      <c r="AH260" s="7" t="s">
        <v>285</v>
      </c>
      <c r="AI260" s="7" t="s">
        <v>285</v>
      </c>
      <c r="AJ260" s="7" t="s">
        <v>285</v>
      </c>
      <c r="AK260" s="7" t="s">
        <v>285</v>
      </c>
      <c r="AL260" s="7" t="s">
        <v>285</v>
      </c>
      <c r="AM260" s="7">
        <v>3938</v>
      </c>
      <c r="AN260" s="7">
        <v>3542</v>
      </c>
      <c r="AO260" s="7">
        <v>209</v>
      </c>
      <c r="AP260" s="7">
        <v>187</v>
      </c>
      <c r="AQ260" s="7">
        <v>3786</v>
      </c>
      <c r="AR260" s="7">
        <v>1256</v>
      </c>
      <c r="AS260" s="7">
        <v>1276</v>
      </c>
      <c r="AT260" s="7" t="s">
        <v>285</v>
      </c>
    </row>
    <row r="261" spans="1:46">
      <c r="A261" s="59">
        <v>43617</v>
      </c>
      <c r="B261" s="7">
        <v>19</v>
      </c>
      <c r="C261" s="7" t="s">
        <v>2027</v>
      </c>
      <c r="D261" s="7">
        <v>2</v>
      </c>
      <c r="E261" s="7">
        <v>226</v>
      </c>
      <c r="F261" s="7">
        <v>145</v>
      </c>
      <c r="G261" s="7">
        <v>10</v>
      </c>
      <c r="H261" s="7">
        <v>31</v>
      </c>
      <c r="I261" s="7">
        <v>21</v>
      </c>
      <c r="J261" s="7">
        <v>11</v>
      </c>
      <c r="K261" s="7">
        <v>4</v>
      </c>
      <c r="L261" s="7">
        <v>5</v>
      </c>
      <c r="M261" s="7" t="s">
        <v>99</v>
      </c>
      <c r="N261" s="7" t="s">
        <v>99</v>
      </c>
      <c r="O261" s="7" t="s">
        <v>99</v>
      </c>
      <c r="P261" s="7" t="s">
        <v>99</v>
      </c>
      <c r="Q261" s="7" t="s">
        <v>99</v>
      </c>
      <c r="R261" s="7">
        <v>1</v>
      </c>
      <c r="S261" s="7" t="s">
        <v>99</v>
      </c>
      <c r="T261" s="144" t="s">
        <v>99</v>
      </c>
      <c r="U261" s="7" t="s">
        <v>285</v>
      </c>
      <c r="V261" s="7" t="s">
        <v>285</v>
      </c>
      <c r="W261" s="7" t="s">
        <v>285</v>
      </c>
      <c r="X261" s="7" t="s">
        <v>285</v>
      </c>
      <c r="Y261" s="7" t="s">
        <v>285</v>
      </c>
      <c r="Z261" s="7" t="s">
        <v>285</v>
      </c>
      <c r="AA261" s="7" t="s">
        <v>285</v>
      </c>
      <c r="AB261" s="7" t="s">
        <v>285</v>
      </c>
      <c r="AC261" s="7" t="s">
        <v>285</v>
      </c>
      <c r="AD261" s="7" t="s">
        <v>285</v>
      </c>
      <c r="AE261" s="7" t="s">
        <v>285</v>
      </c>
      <c r="AF261" s="7" t="s">
        <v>285</v>
      </c>
      <c r="AG261" s="7" t="s">
        <v>285</v>
      </c>
      <c r="AH261" s="7" t="s">
        <v>285</v>
      </c>
      <c r="AI261" s="7" t="s">
        <v>285</v>
      </c>
      <c r="AJ261" s="7" t="s">
        <v>285</v>
      </c>
      <c r="AK261" s="7" t="s">
        <v>285</v>
      </c>
      <c r="AL261" s="7" t="s">
        <v>285</v>
      </c>
      <c r="AM261" s="7" t="s">
        <v>285</v>
      </c>
      <c r="AN261" s="7" t="s">
        <v>285</v>
      </c>
      <c r="AO261" s="7" t="s">
        <v>99</v>
      </c>
      <c r="AP261" s="7" t="s">
        <v>285</v>
      </c>
      <c r="AQ261" s="7" t="s">
        <v>285</v>
      </c>
      <c r="AR261" s="7" t="s">
        <v>285</v>
      </c>
      <c r="AS261" s="7" t="s">
        <v>285</v>
      </c>
      <c r="AT261" s="7" t="s">
        <v>285</v>
      </c>
    </row>
    <row r="262" spans="1:46">
      <c r="A262" s="59">
        <v>43617</v>
      </c>
      <c r="B262" s="7">
        <v>20</v>
      </c>
      <c r="C262" s="7" t="s">
        <v>712</v>
      </c>
      <c r="D262" s="7" t="s">
        <v>99</v>
      </c>
      <c r="E262" s="7" t="s">
        <v>99</v>
      </c>
      <c r="F262" s="7" t="s">
        <v>99</v>
      </c>
      <c r="G262" s="7" t="s">
        <v>99</v>
      </c>
      <c r="H262" s="7" t="s">
        <v>99</v>
      </c>
      <c r="I262" s="7" t="s">
        <v>99</v>
      </c>
      <c r="J262" s="7" t="s">
        <v>99</v>
      </c>
      <c r="K262" s="7" t="s">
        <v>99</v>
      </c>
      <c r="L262" s="7" t="s">
        <v>99</v>
      </c>
      <c r="M262" s="7" t="s">
        <v>99</v>
      </c>
      <c r="N262" s="7" t="s">
        <v>99</v>
      </c>
      <c r="O262" s="7" t="s">
        <v>99</v>
      </c>
      <c r="P262" s="7" t="s">
        <v>99</v>
      </c>
      <c r="Q262" s="7" t="s">
        <v>99</v>
      </c>
      <c r="R262" s="7" t="s">
        <v>99</v>
      </c>
      <c r="S262" s="7" t="s">
        <v>99</v>
      </c>
      <c r="T262" s="144" t="s">
        <v>99</v>
      </c>
      <c r="U262" s="7" t="s">
        <v>99</v>
      </c>
      <c r="V262" s="7" t="s">
        <v>99</v>
      </c>
      <c r="W262" s="7" t="s">
        <v>99</v>
      </c>
      <c r="X262" s="7" t="s">
        <v>99</v>
      </c>
      <c r="Y262" s="7" t="s">
        <v>99</v>
      </c>
      <c r="Z262" s="7" t="s">
        <v>99</v>
      </c>
      <c r="AA262" s="7" t="s">
        <v>99</v>
      </c>
      <c r="AB262" s="7" t="s">
        <v>99</v>
      </c>
      <c r="AC262" s="7" t="s">
        <v>99</v>
      </c>
      <c r="AD262" s="7" t="s">
        <v>99</v>
      </c>
      <c r="AE262" s="7" t="s">
        <v>99</v>
      </c>
      <c r="AF262" s="7" t="s">
        <v>99</v>
      </c>
      <c r="AG262" s="7" t="s">
        <v>99</v>
      </c>
      <c r="AH262" s="7" t="s">
        <v>99</v>
      </c>
      <c r="AI262" s="7" t="s">
        <v>99</v>
      </c>
      <c r="AJ262" s="7" t="s">
        <v>99</v>
      </c>
      <c r="AK262" s="7" t="s">
        <v>99</v>
      </c>
      <c r="AL262" s="7" t="s">
        <v>99</v>
      </c>
      <c r="AM262" s="7" t="s">
        <v>99</v>
      </c>
      <c r="AN262" s="7" t="s">
        <v>99</v>
      </c>
      <c r="AO262" s="7" t="s">
        <v>99</v>
      </c>
      <c r="AP262" s="7" t="s">
        <v>99</v>
      </c>
      <c r="AQ262" s="7" t="s">
        <v>99</v>
      </c>
      <c r="AR262" s="7" t="s">
        <v>99</v>
      </c>
      <c r="AS262" s="7" t="s">
        <v>99</v>
      </c>
      <c r="AT262" s="7" t="s">
        <v>99</v>
      </c>
    </row>
    <row r="263" spans="1:46">
      <c r="A263" s="59">
        <v>43617</v>
      </c>
      <c r="B263" s="7">
        <v>21</v>
      </c>
      <c r="C263" s="7" t="s">
        <v>2028</v>
      </c>
      <c r="D263" s="7">
        <v>9</v>
      </c>
      <c r="E263" s="7">
        <v>642</v>
      </c>
      <c r="F263" s="7">
        <v>400</v>
      </c>
      <c r="G263" s="7">
        <v>35</v>
      </c>
      <c r="H263" s="7">
        <v>69</v>
      </c>
      <c r="I263" s="7">
        <v>35</v>
      </c>
      <c r="J263" s="7">
        <v>51</v>
      </c>
      <c r="K263" s="7">
        <v>39</v>
      </c>
      <c r="L263" s="7">
        <v>10</v>
      </c>
      <c r="M263" s="7">
        <v>3</v>
      </c>
      <c r="N263" s="7" t="s">
        <v>99</v>
      </c>
      <c r="O263" s="7" t="s">
        <v>99</v>
      </c>
      <c r="P263" s="7" t="s">
        <v>99</v>
      </c>
      <c r="Q263" s="7" t="s">
        <v>99</v>
      </c>
      <c r="R263" s="7" t="s">
        <v>99</v>
      </c>
      <c r="S263" s="7" t="s">
        <v>99</v>
      </c>
      <c r="T263" s="144" t="s">
        <v>99</v>
      </c>
      <c r="U263" s="7">
        <v>3124</v>
      </c>
      <c r="V263" s="7">
        <v>2965</v>
      </c>
      <c r="W263" s="7">
        <v>159</v>
      </c>
      <c r="X263" s="7">
        <v>20677</v>
      </c>
      <c r="Y263" s="7">
        <v>8902</v>
      </c>
      <c r="Z263" s="7">
        <v>1638</v>
      </c>
      <c r="AA263" s="7">
        <v>1212</v>
      </c>
      <c r="AB263" s="7">
        <v>3729</v>
      </c>
      <c r="AC263" s="7">
        <v>998</v>
      </c>
      <c r="AD263" s="7">
        <v>4198</v>
      </c>
      <c r="AE263" s="7">
        <v>2965</v>
      </c>
      <c r="AF263" s="7">
        <v>844</v>
      </c>
      <c r="AG263" s="7">
        <v>1595</v>
      </c>
      <c r="AH263" s="7">
        <v>526</v>
      </c>
      <c r="AI263" s="7">
        <v>3220</v>
      </c>
      <c r="AJ263" s="7">
        <v>941</v>
      </c>
      <c r="AK263" s="7">
        <v>1658</v>
      </c>
      <c r="AL263" s="7">
        <v>622</v>
      </c>
      <c r="AM263" s="7">
        <v>47398</v>
      </c>
      <c r="AN263" s="7">
        <v>40222</v>
      </c>
      <c r="AO263" s="7">
        <v>921</v>
      </c>
      <c r="AP263" s="7">
        <v>6255</v>
      </c>
      <c r="AQ263" s="7">
        <v>41302</v>
      </c>
      <c r="AR263" s="7">
        <v>23763</v>
      </c>
      <c r="AS263" s="7">
        <v>24942</v>
      </c>
      <c r="AT263" s="7">
        <v>1338</v>
      </c>
    </row>
    <row r="264" spans="1:46">
      <c r="A264" s="59">
        <v>43617</v>
      </c>
      <c r="B264" s="7">
        <v>22</v>
      </c>
      <c r="C264" s="7" t="s">
        <v>2032</v>
      </c>
      <c r="D264" s="7">
        <v>2</v>
      </c>
      <c r="E264" s="7">
        <v>15</v>
      </c>
      <c r="F264" s="7">
        <v>13</v>
      </c>
      <c r="G264" s="7">
        <v>2</v>
      </c>
      <c r="H264" s="7" t="s">
        <v>99</v>
      </c>
      <c r="I264" s="7" t="s">
        <v>99</v>
      </c>
      <c r="J264" s="7" t="s">
        <v>99</v>
      </c>
      <c r="K264" s="7" t="s">
        <v>99</v>
      </c>
      <c r="L264" s="7" t="s">
        <v>99</v>
      </c>
      <c r="M264" s="7" t="s">
        <v>99</v>
      </c>
      <c r="N264" s="7" t="s">
        <v>99</v>
      </c>
      <c r="O264" s="7" t="s">
        <v>99</v>
      </c>
      <c r="P264" s="7" t="s">
        <v>99</v>
      </c>
      <c r="Q264" s="7" t="s">
        <v>99</v>
      </c>
      <c r="R264" s="7" t="s">
        <v>99</v>
      </c>
      <c r="S264" s="7" t="s">
        <v>99</v>
      </c>
      <c r="T264" s="144" t="s">
        <v>99</v>
      </c>
      <c r="U264" s="7" t="s">
        <v>285</v>
      </c>
      <c r="V264" s="7" t="s">
        <v>285</v>
      </c>
      <c r="W264" s="7" t="s">
        <v>99</v>
      </c>
      <c r="X264" s="7" t="s">
        <v>285</v>
      </c>
      <c r="Y264" s="7" t="s">
        <v>285</v>
      </c>
      <c r="Z264" s="7" t="s">
        <v>99</v>
      </c>
      <c r="AA264" s="7" t="s">
        <v>99</v>
      </c>
      <c r="AB264" s="7" t="s">
        <v>99</v>
      </c>
      <c r="AC264" s="7" t="s">
        <v>99</v>
      </c>
      <c r="AD264" s="7" t="s">
        <v>99</v>
      </c>
      <c r="AE264" s="7" t="s">
        <v>99</v>
      </c>
      <c r="AF264" s="7" t="s">
        <v>99</v>
      </c>
      <c r="AG264" s="7" t="s">
        <v>99</v>
      </c>
      <c r="AH264" s="7" t="s">
        <v>99</v>
      </c>
      <c r="AI264" s="7" t="s">
        <v>99</v>
      </c>
      <c r="AJ264" s="7" t="s">
        <v>99</v>
      </c>
      <c r="AK264" s="7" t="s">
        <v>99</v>
      </c>
      <c r="AL264" s="7" t="s">
        <v>99</v>
      </c>
      <c r="AM264" s="7" t="s">
        <v>285</v>
      </c>
      <c r="AN264" s="7" t="s">
        <v>285</v>
      </c>
      <c r="AO264" s="7" t="s">
        <v>285</v>
      </c>
      <c r="AP264" s="7" t="s">
        <v>285</v>
      </c>
      <c r="AQ264" s="7" t="s">
        <v>285</v>
      </c>
      <c r="AR264" s="7" t="s">
        <v>285</v>
      </c>
      <c r="AS264" s="7" t="s">
        <v>285</v>
      </c>
      <c r="AT264" s="7" t="s">
        <v>99</v>
      </c>
    </row>
    <row r="265" spans="1:46">
      <c r="A265" s="59">
        <v>43617</v>
      </c>
      <c r="B265" s="7">
        <v>23</v>
      </c>
      <c r="C265" s="7" t="s">
        <v>2034</v>
      </c>
      <c r="D265" s="7">
        <v>2</v>
      </c>
      <c r="E265" s="7">
        <v>763</v>
      </c>
      <c r="F265" s="7">
        <v>661</v>
      </c>
      <c r="G265" s="7">
        <v>40</v>
      </c>
      <c r="H265" s="7">
        <v>48</v>
      </c>
      <c r="I265" s="7">
        <v>9</v>
      </c>
      <c r="J265" s="7">
        <v>18</v>
      </c>
      <c r="K265" s="7">
        <v>12</v>
      </c>
      <c r="L265" s="7">
        <v>1</v>
      </c>
      <c r="M265" s="7" t="s">
        <v>99</v>
      </c>
      <c r="N265" s="7" t="s">
        <v>99</v>
      </c>
      <c r="O265" s="7" t="s">
        <v>99</v>
      </c>
      <c r="P265" s="7" t="s">
        <v>99</v>
      </c>
      <c r="Q265" s="7" t="s">
        <v>99</v>
      </c>
      <c r="R265" s="7">
        <v>23</v>
      </c>
      <c r="S265" s="7">
        <v>3</v>
      </c>
      <c r="T265" s="144" t="s">
        <v>99</v>
      </c>
      <c r="U265" s="7" t="s">
        <v>285</v>
      </c>
      <c r="V265" s="7" t="s">
        <v>285</v>
      </c>
      <c r="W265" s="7" t="s">
        <v>285</v>
      </c>
      <c r="X265" s="7" t="s">
        <v>285</v>
      </c>
      <c r="Y265" s="7" t="s">
        <v>285</v>
      </c>
      <c r="Z265" s="7" t="s">
        <v>285</v>
      </c>
      <c r="AA265" s="7" t="s">
        <v>285</v>
      </c>
      <c r="AB265" s="7" t="s">
        <v>285</v>
      </c>
      <c r="AC265" s="7" t="s">
        <v>285</v>
      </c>
      <c r="AD265" s="7" t="s">
        <v>285</v>
      </c>
      <c r="AE265" s="7" t="s">
        <v>285</v>
      </c>
      <c r="AF265" s="7" t="s">
        <v>285</v>
      </c>
      <c r="AG265" s="7" t="s">
        <v>285</v>
      </c>
      <c r="AH265" s="7" t="s">
        <v>285</v>
      </c>
      <c r="AI265" s="7" t="s">
        <v>285</v>
      </c>
      <c r="AJ265" s="7" t="s">
        <v>285</v>
      </c>
      <c r="AK265" s="7" t="s">
        <v>285</v>
      </c>
      <c r="AL265" s="7" t="s">
        <v>285</v>
      </c>
      <c r="AM265" s="7" t="s">
        <v>285</v>
      </c>
      <c r="AN265" s="7" t="s">
        <v>285</v>
      </c>
      <c r="AO265" s="7" t="s">
        <v>285</v>
      </c>
      <c r="AP265" s="7" t="s">
        <v>285</v>
      </c>
      <c r="AQ265" s="7" t="s">
        <v>285</v>
      </c>
      <c r="AR265" s="7" t="s">
        <v>285</v>
      </c>
      <c r="AS265" s="7" t="s">
        <v>285</v>
      </c>
      <c r="AT265" s="7" t="s">
        <v>285</v>
      </c>
    </row>
    <row r="266" spans="1:46">
      <c r="A266" s="59">
        <v>43617</v>
      </c>
      <c r="B266" s="7">
        <v>24</v>
      </c>
      <c r="C266" s="7" t="s">
        <v>2036</v>
      </c>
      <c r="D266" s="7">
        <v>15</v>
      </c>
      <c r="E266" s="7">
        <v>259</v>
      </c>
      <c r="F266" s="7">
        <v>164</v>
      </c>
      <c r="G266" s="7">
        <v>31</v>
      </c>
      <c r="H266" s="7">
        <v>4</v>
      </c>
      <c r="I266" s="7">
        <v>27</v>
      </c>
      <c r="J266" s="7">
        <v>15</v>
      </c>
      <c r="K266" s="7">
        <v>2</v>
      </c>
      <c r="L266" s="7">
        <v>12</v>
      </c>
      <c r="M266" s="7">
        <v>4</v>
      </c>
      <c r="N266" s="7" t="s">
        <v>99</v>
      </c>
      <c r="O266" s="7" t="s">
        <v>99</v>
      </c>
      <c r="P266" s="7" t="s">
        <v>99</v>
      </c>
      <c r="Q266" s="7" t="s">
        <v>99</v>
      </c>
      <c r="R266" s="7" t="s">
        <v>99</v>
      </c>
      <c r="S266" s="7" t="s">
        <v>99</v>
      </c>
      <c r="T266" s="144" t="s">
        <v>99</v>
      </c>
      <c r="U266" s="7">
        <v>1097</v>
      </c>
      <c r="V266" s="7" t="s">
        <v>285</v>
      </c>
      <c r="W266" s="7" t="s">
        <v>285</v>
      </c>
      <c r="X266" s="7">
        <v>4029</v>
      </c>
      <c r="Y266" s="7" t="s">
        <v>285</v>
      </c>
      <c r="Z266" s="7" t="s">
        <v>285</v>
      </c>
      <c r="AA266" s="7" t="s">
        <v>285</v>
      </c>
      <c r="AB266" s="7" t="s">
        <v>285</v>
      </c>
      <c r="AC266" s="7" t="s">
        <v>99</v>
      </c>
      <c r="AD266" s="7" t="s">
        <v>99</v>
      </c>
      <c r="AE266" s="7" t="s">
        <v>285</v>
      </c>
      <c r="AF266" s="7" t="s">
        <v>285</v>
      </c>
      <c r="AG266" s="7" t="s">
        <v>99</v>
      </c>
      <c r="AH266" s="7" t="s">
        <v>285</v>
      </c>
      <c r="AI266" s="7" t="s">
        <v>285</v>
      </c>
      <c r="AJ266" s="7" t="s">
        <v>285</v>
      </c>
      <c r="AK266" s="7" t="s">
        <v>99</v>
      </c>
      <c r="AL266" s="7" t="s">
        <v>285</v>
      </c>
      <c r="AM266" s="7">
        <v>6646</v>
      </c>
      <c r="AN266" s="7">
        <v>5030</v>
      </c>
      <c r="AO266" s="7">
        <v>1345</v>
      </c>
      <c r="AP266" s="7">
        <v>271</v>
      </c>
      <c r="AQ266" s="7">
        <v>6378</v>
      </c>
      <c r="AR266" s="7">
        <v>2341</v>
      </c>
      <c r="AS266" s="7">
        <v>2432</v>
      </c>
      <c r="AT266" s="7" t="s">
        <v>285</v>
      </c>
    </row>
    <row r="267" spans="1:46">
      <c r="A267" s="59">
        <v>43617</v>
      </c>
      <c r="B267" s="7">
        <v>25</v>
      </c>
      <c r="C267" s="7" t="s">
        <v>2037</v>
      </c>
      <c r="D267" s="7">
        <v>4</v>
      </c>
      <c r="E267" s="7">
        <v>474</v>
      </c>
      <c r="F267" s="7">
        <v>253</v>
      </c>
      <c r="G267" s="7">
        <v>86</v>
      </c>
      <c r="H267" s="7">
        <v>1</v>
      </c>
      <c r="I267" s="7">
        <v>126</v>
      </c>
      <c r="J267" s="7" t="s">
        <v>99</v>
      </c>
      <c r="K267" s="7">
        <v>1</v>
      </c>
      <c r="L267" s="7">
        <v>5</v>
      </c>
      <c r="M267" s="7">
        <v>2</v>
      </c>
      <c r="N267" s="7" t="s">
        <v>99</v>
      </c>
      <c r="O267" s="7" t="s">
        <v>99</v>
      </c>
      <c r="P267" s="7" t="s">
        <v>99</v>
      </c>
      <c r="Q267" s="7" t="s">
        <v>99</v>
      </c>
      <c r="R267" s="7" t="s">
        <v>99</v>
      </c>
      <c r="S267" s="7" t="s">
        <v>99</v>
      </c>
      <c r="T267" s="144" t="s">
        <v>99</v>
      </c>
      <c r="U267" s="7">
        <v>2614</v>
      </c>
      <c r="V267" s="7" t="s">
        <v>285</v>
      </c>
      <c r="W267" s="7" t="s">
        <v>285</v>
      </c>
      <c r="X267" s="7">
        <v>8652</v>
      </c>
      <c r="Y267" s="7" t="s">
        <v>285</v>
      </c>
      <c r="Z267" s="7" t="s">
        <v>285</v>
      </c>
      <c r="AA267" s="7" t="s">
        <v>285</v>
      </c>
      <c r="AB267" s="7" t="s">
        <v>285</v>
      </c>
      <c r="AC267" s="7" t="s">
        <v>285</v>
      </c>
      <c r="AD267" s="7" t="s">
        <v>99</v>
      </c>
      <c r="AE267" s="7" t="s">
        <v>285</v>
      </c>
      <c r="AF267" s="7" t="s">
        <v>285</v>
      </c>
      <c r="AG267" s="7" t="s">
        <v>285</v>
      </c>
      <c r="AH267" s="7" t="s">
        <v>285</v>
      </c>
      <c r="AI267" s="7" t="s">
        <v>285</v>
      </c>
      <c r="AJ267" s="7" t="s">
        <v>285</v>
      </c>
      <c r="AK267" s="7" t="s">
        <v>285</v>
      </c>
      <c r="AL267" s="7" t="s">
        <v>285</v>
      </c>
      <c r="AM267" s="7">
        <v>15691</v>
      </c>
      <c r="AN267" s="7">
        <v>15402</v>
      </c>
      <c r="AO267" s="7">
        <v>286</v>
      </c>
      <c r="AP267" s="7">
        <v>3</v>
      </c>
      <c r="AQ267" s="7">
        <v>15799</v>
      </c>
      <c r="AR267" s="7">
        <v>6396</v>
      </c>
      <c r="AS267" s="7">
        <v>6726</v>
      </c>
      <c r="AT267" s="7" t="s">
        <v>285</v>
      </c>
    </row>
    <row r="268" spans="1:46">
      <c r="A268" s="59">
        <v>43617</v>
      </c>
      <c r="B268" s="7">
        <v>26</v>
      </c>
      <c r="C268" s="7" t="s">
        <v>2039</v>
      </c>
      <c r="D268" s="7">
        <v>10</v>
      </c>
      <c r="E268" s="7">
        <v>345</v>
      </c>
      <c r="F268" s="7">
        <v>188</v>
      </c>
      <c r="G268" s="7">
        <v>26</v>
      </c>
      <c r="H268" s="7">
        <v>23</v>
      </c>
      <c r="I268" s="7">
        <v>42</v>
      </c>
      <c r="J268" s="7">
        <v>19</v>
      </c>
      <c r="K268" s="7">
        <v>31</v>
      </c>
      <c r="L268" s="7">
        <v>10</v>
      </c>
      <c r="M268" s="7">
        <v>6</v>
      </c>
      <c r="N268" s="7" t="s">
        <v>99</v>
      </c>
      <c r="O268" s="7" t="s">
        <v>99</v>
      </c>
      <c r="P268" s="7" t="s">
        <v>99</v>
      </c>
      <c r="Q268" s="7">
        <v>1</v>
      </c>
      <c r="R268" s="7" t="s">
        <v>99</v>
      </c>
      <c r="S268" s="7" t="s">
        <v>99</v>
      </c>
      <c r="T268" s="144" t="s">
        <v>99</v>
      </c>
      <c r="U268" s="7">
        <v>2913</v>
      </c>
      <c r="V268" s="7">
        <v>2896</v>
      </c>
      <c r="W268" s="7">
        <v>17</v>
      </c>
      <c r="X268" s="7">
        <v>17978</v>
      </c>
      <c r="Y268" s="7">
        <v>6349</v>
      </c>
      <c r="Z268" s="7">
        <v>21</v>
      </c>
      <c r="AA268" s="7">
        <v>108</v>
      </c>
      <c r="AB268" s="7">
        <v>307</v>
      </c>
      <c r="AC268" s="7">
        <v>43</v>
      </c>
      <c r="AD268" s="7">
        <v>11150</v>
      </c>
      <c r="AE268" s="7">
        <v>2178</v>
      </c>
      <c r="AF268" s="7">
        <v>463</v>
      </c>
      <c r="AG268" s="7">
        <v>1218</v>
      </c>
      <c r="AH268" s="7">
        <v>496</v>
      </c>
      <c r="AI268" s="7">
        <v>2634</v>
      </c>
      <c r="AJ268" s="7">
        <v>465</v>
      </c>
      <c r="AK268" s="7">
        <v>1713</v>
      </c>
      <c r="AL268" s="7">
        <v>455</v>
      </c>
      <c r="AM268" s="7">
        <v>24922</v>
      </c>
      <c r="AN268" s="7">
        <v>8428</v>
      </c>
      <c r="AO268" s="7">
        <v>83</v>
      </c>
      <c r="AP268" s="7">
        <v>16411</v>
      </c>
      <c r="AQ268" s="7">
        <v>9008</v>
      </c>
      <c r="AR268" s="7">
        <v>7048</v>
      </c>
      <c r="AS268" s="7">
        <v>6723</v>
      </c>
      <c r="AT268" s="7">
        <v>173</v>
      </c>
    </row>
    <row r="269" spans="1:46">
      <c r="A269" s="59">
        <v>43617</v>
      </c>
      <c r="B269" s="7">
        <v>27</v>
      </c>
      <c r="C269" s="7" t="s">
        <v>1210</v>
      </c>
      <c r="D269" s="7">
        <v>1</v>
      </c>
      <c r="E269" s="7">
        <v>22</v>
      </c>
      <c r="F269" s="7">
        <v>15</v>
      </c>
      <c r="G269" s="7">
        <v>1</v>
      </c>
      <c r="H269" s="7">
        <v>4</v>
      </c>
      <c r="I269" s="7" t="s">
        <v>99</v>
      </c>
      <c r="J269" s="7" t="s">
        <v>99</v>
      </c>
      <c r="K269" s="7" t="s">
        <v>99</v>
      </c>
      <c r="L269" s="7">
        <v>1</v>
      </c>
      <c r="M269" s="7">
        <v>1</v>
      </c>
      <c r="N269" s="7" t="s">
        <v>99</v>
      </c>
      <c r="O269" s="7" t="s">
        <v>99</v>
      </c>
      <c r="P269" s="7" t="s">
        <v>99</v>
      </c>
      <c r="Q269" s="7" t="s">
        <v>99</v>
      </c>
      <c r="R269" s="7" t="s">
        <v>99</v>
      </c>
      <c r="S269" s="7" t="s">
        <v>99</v>
      </c>
      <c r="T269" s="144" t="s">
        <v>99</v>
      </c>
      <c r="U269" s="7" t="s">
        <v>285</v>
      </c>
      <c r="V269" s="7" t="s">
        <v>285</v>
      </c>
      <c r="W269" s="7" t="s">
        <v>99</v>
      </c>
      <c r="X269" s="7" t="s">
        <v>285</v>
      </c>
      <c r="Y269" s="7" t="s">
        <v>285</v>
      </c>
      <c r="Z269" s="7" t="s">
        <v>99</v>
      </c>
      <c r="AA269" s="7" t="s">
        <v>99</v>
      </c>
      <c r="AB269" s="7" t="s">
        <v>99</v>
      </c>
      <c r="AC269" s="7" t="s">
        <v>99</v>
      </c>
      <c r="AD269" s="7" t="s">
        <v>99</v>
      </c>
      <c r="AE269" s="7" t="s">
        <v>99</v>
      </c>
      <c r="AF269" s="7" t="s">
        <v>99</v>
      </c>
      <c r="AG269" s="7" t="s">
        <v>99</v>
      </c>
      <c r="AH269" s="7" t="s">
        <v>99</v>
      </c>
      <c r="AI269" s="7" t="s">
        <v>99</v>
      </c>
      <c r="AJ269" s="7" t="s">
        <v>99</v>
      </c>
      <c r="AK269" s="7" t="s">
        <v>99</v>
      </c>
      <c r="AL269" s="7" t="s">
        <v>99</v>
      </c>
      <c r="AM269" s="7" t="s">
        <v>285</v>
      </c>
      <c r="AN269" s="7" t="s">
        <v>99</v>
      </c>
      <c r="AO269" s="7" t="s">
        <v>285</v>
      </c>
      <c r="AP269" s="7" t="s">
        <v>285</v>
      </c>
      <c r="AQ269" s="7" t="s">
        <v>285</v>
      </c>
      <c r="AR269" s="7" t="s">
        <v>285</v>
      </c>
      <c r="AS269" s="7" t="s">
        <v>285</v>
      </c>
      <c r="AT269" s="7" t="s">
        <v>99</v>
      </c>
    </row>
    <row r="270" spans="1:46">
      <c r="A270" s="59">
        <v>43617</v>
      </c>
      <c r="B270" s="7">
        <v>28</v>
      </c>
      <c r="C270" s="7" t="s">
        <v>2041</v>
      </c>
      <c r="D270" s="7">
        <v>4</v>
      </c>
      <c r="E270" s="7">
        <v>117</v>
      </c>
      <c r="F270" s="7">
        <v>29</v>
      </c>
      <c r="G270" s="7">
        <v>22</v>
      </c>
      <c r="H270" s="7">
        <v>3</v>
      </c>
      <c r="I270" s="7">
        <v>52</v>
      </c>
      <c r="J270" s="7" t="s">
        <v>99</v>
      </c>
      <c r="K270" s="7" t="s">
        <v>99</v>
      </c>
      <c r="L270" s="7">
        <v>8</v>
      </c>
      <c r="M270" s="7">
        <v>3</v>
      </c>
      <c r="N270" s="7" t="s">
        <v>99</v>
      </c>
      <c r="O270" s="7" t="s">
        <v>99</v>
      </c>
      <c r="P270" s="7" t="s">
        <v>99</v>
      </c>
      <c r="Q270" s="7" t="s">
        <v>99</v>
      </c>
      <c r="R270" s="7" t="s">
        <v>99</v>
      </c>
      <c r="S270" s="7" t="s">
        <v>99</v>
      </c>
      <c r="T270" s="144" t="s">
        <v>99</v>
      </c>
      <c r="U270" s="7">
        <v>359</v>
      </c>
      <c r="V270" s="7">
        <v>359</v>
      </c>
      <c r="W270" s="7" t="s">
        <v>99</v>
      </c>
      <c r="X270" s="7">
        <v>327</v>
      </c>
      <c r="Y270" s="7" t="s">
        <v>285</v>
      </c>
      <c r="Z270" s="7" t="s">
        <v>285</v>
      </c>
      <c r="AA270" s="7" t="s">
        <v>285</v>
      </c>
      <c r="AB270" s="7" t="s">
        <v>285</v>
      </c>
      <c r="AC270" s="7" t="s">
        <v>285</v>
      </c>
      <c r="AD270" s="7" t="s">
        <v>99</v>
      </c>
      <c r="AE270" s="7" t="s">
        <v>285</v>
      </c>
      <c r="AF270" s="7" t="s">
        <v>99</v>
      </c>
      <c r="AG270" s="7" t="s">
        <v>99</v>
      </c>
      <c r="AH270" s="7" t="s">
        <v>285</v>
      </c>
      <c r="AI270" s="7" t="s">
        <v>285</v>
      </c>
      <c r="AJ270" s="7" t="s">
        <v>99</v>
      </c>
      <c r="AK270" s="7" t="s">
        <v>99</v>
      </c>
      <c r="AL270" s="7" t="s">
        <v>285</v>
      </c>
      <c r="AM270" s="7">
        <v>921</v>
      </c>
      <c r="AN270" s="7">
        <v>89</v>
      </c>
      <c r="AO270" s="7">
        <v>762</v>
      </c>
      <c r="AP270" s="7">
        <v>69</v>
      </c>
      <c r="AQ270" s="7">
        <v>851</v>
      </c>
      <c r="AR270" s="7">
        <v>525</v>
      </c>
      <c r="AS270" s="7">
        <v>552</v>
      </c>
      <c r="AT270" s="7" t="s">
        <v>285</v>
      </c>
    </row>
    <row r="271" spans="1:46">
      <c r="A271" s="59">
        <v>43617</v>
      </c>
      <c r="B271" s="7">
        <v>29</v>
      </c>
      <c r="C271" s="7" t="s">
        <v>101</v>
      </c>
      <c r="D271" s="7">
        <v>3</v>
      </c>
      <c r="E271" s="7">
        <v>30</v>
      </c>
      <c r="F271" s="7">
        <v>12</v>
      </c>
      <c r="G271" s="7">
        <v>3</v>
      </c>
      <c r="H271" s="7">
        <v>2</v>
      </c>
      <c r="I271" s="7">
        <v>6</v>
      </c>
      <c r="J271" s="7" t="s">
        <v>99</v>
      </c>
      <c r="K271" s="7" t="s">
        <v>99</v>
      </c>
      <c r="L271" s="7">
        <v>6</v>
      </c>
      <c r="M271" s="7">
        <v>1</v>
      </c>
      <c r="N271" s="7" t="s">
        <v>99</v>
      </c>
      <c r="O271" s="7" t="s">
        <v>99</v>
      </c>
      <c r="P271" s="7" t="s">
        <v>99</v>
      </c>
      <c r="Q271" s="7" t="s">
        <v>99</v>
      </c>
      <c r="R271" s="7" t="s">
        <v>99</v>
      </c>
      <c r="S271" s="7" t="s">
        <v>99</v>
      </c>
      <c r="T271" s="144" t="s">
        <v>99</v>
      </c>
      <c r="U271" s="7">
        <v>108</v>
      </c>
      <c r="V271" s="7">
        <v>108</v>
      </c>
      <c r="W271" s="7" t="s">
        <v>99</v>
      </c>
      <c r="X271" s="7">
        <v>139</v>
      </c>
      <c r="Y271" s="7">
        <v>139</v>
      </c>
      <c r="Z271" s="7" t="s">
        <v>99</v>
      </c>
      <c r="AA271" s="7" t="s">
        <v>99</v>
      </c>
      <c r="AB271" s="7" t="s">
        <v>99</v>
      </c>
      <c r="AC271" s="7" t="s">
        <v>99</v>
      </c>
      <c r="AD271" s="7" t="s">
        <v>99</v>
      </c>
      <c r="AE271" s="7" t="s">
        <v>99</v>
      </c>
      <c r="AF271" s="7" t="s">
        <v>99</v>
      </c>
      <c r="AG271" s="7" t="s">
        <v>99</v>
      </c>
      <c r="AH271" s="7" t="s">
        <v>99</v>
      </c>
      <c r="AI271" s="7" t="s">
        <v>99</v>
      </c>
      <c r="AJ271" s="7" t="s">
        <v>99</v>
      </c>
      <c r="AK271" s="7" t="s">
        <v>99</v>
      </c>
      <c r="AL271" s="7" t="s">
        <v>99</v>
      </c>
      <c r="AM271" s="7">
        <v>376</v>
      </c>
      <c r="AN271" s="7">
        <v>307</v>
      </c>
      <c r="AO271" s="7" t="s">
        <v>99</v>
      </c>
      <c r="AP271" s="7">
        <v>70</v>
      </c>
      <c r="AQ271" s="7">
        <v>307</v>
      </c>
      <c r="AR271" s="7">
        <v>220</v>
      </c>
      <c r="AS271" s="7">
        <v>220</v>
      </c>
      <c r="AT271" s="7" t="s">
        <v>99</v>
      </c>
    </row>
    <row r="272" spans="1:46">
      <c r="A272" s="59">
        <v>43617</v>
      </c>
      <c r="B272" s="7">
        <v>30</v>
      </c>
      <c r="C272" s="7" t="s">
        <v>2042</v>
      </c>
      <c r="D272" s="7">
        <v>4</v>
      </c>
      <c r="E272" s="7">
        <v>81</v>
      </c>
      <c r="F272" s="7">
        <v>30</v>
      </c>
      <c r="G272" s="7">
        <v>6</v>
      </c>
      <c r="H272" s="7">
        <v>11</v>
      </c>
      <c r="I272" s="7">
        <v>29</v>
      </c>
      <c r="J272" s="7" t="s">
        <v>99</v>
      </c>
      <c r="K272" s="7" t="s">
        <v>99</v>
      </c>
      <c r="L272" s="7">
        <v>3</v>
      </c>
      <c r="M272" s="7">
        <v>2</v>
      </c>
      <c r="N272" s="7" t="s">
        <v>99</v>
      </c>
      <c r="O272" s="7" t="s">
        <v>99</v>
      </c>
      <c r="P272" s="7" t="s">
        <v>99</v>
      </c>
      <c r="Q272" s="7" t="s">
        <v>99</v>
      </c>
      <c r="R272" s="7" t="s">
        <v>99</v>
      </c>
      <c r="S272" s="7" t="s">
        <v>99</v>
      </c>
      <c r="T272" s="144" t="s">
        <v>99</v>
      </c>
      <c r="U272" s="7">
        <v>204</v>
      </c>
      <c r="V272" s="7">
        <v>204</v>
      </c>
      <c r="W272" s="7" t="s">
        <v>99</v>
      </c>
      <c r="X272" s="7">
        <v>169</v>
      </c>
      <c r="Y272" s="7" t="s">
        <v>285</v>
      </c>
      <c r="Z272" s="7" t="s">
        <v>285</v>
      </c>
      <c r="AA272" s="7" t="s">
        <v>285</v>
      </c>
      <c r="AB272" s="7" t="s">
        <v>285</v>
      </c>
      <c r="AC272" s="7" t="s">
        <v>99</v>
      </c>
      <c r="AD272" s="7" t="s">
        <v>99</v>
      </c>
      <c r="AE272" s="7" t="s">
        <v>285</v>
      </c>
      <c r="AF272" s="7" t="s">
        <v>99</v>
      </c>
      <c r="AG272" s="7" t="s">
        <v>99</v>
      </c>
      <c r="AH272" s="7" t="s">
        <v>285</v>
      </c>
      <c r="AI272" s="7" t="s">
        <v>285</v>
      </c>
      <c r="AJ272" s="7" t="s">
        <v>99</v>
      </c>
      <c r="AK272" s="7" t="s">
        <v>99</v>
      </c>
      <c r="AL272" s="7" t="s">
        <v>285</v>
      </c>
      <c r="AM272" s="7">
        <v>634</v>
      </c>
      <c r="AN272" s="7">
        <v>386</v>
      </c>
      <c r="AO272" s="7">
        <v>248</v>
      </c>
      <c r="AP272" s="7" t="s">
        <v>99</v>
      </c>
      <c r="AQ272" s="7">
        <v>634</v>
      </c>
      <c r="AR272" s="7">
        <v>429</v>
      </c>
      <c r="AS272" s="7">
        <v>431</v>
      </c>
      <c r="AT272" s="7" t="s">
        <v>285</v>
      </c>
    </row>
    <row r="273" spans="1:46">
      <c r="A273" s="59">
        <v>43617</v>
      </c>
      <c r="B273" s="7">
        <v>31</v>
      </c>
      <c r="C273" s="7" t="s">
        <v>536</v>
      </c>
      <c r="D273" s="7">
        <v>19</v>
      </c>
      <c r="E273" s="7">
        <v>1944</v>
      </c>
      <c r="F273" s="7">
        <v>1398</v>
      </c>
      <c r="G273" s="7">
        <v>97</v>
      </c>
      <c r="H273" s="7">
        <v>178</v>
      </c>
      <c r="I273" s="7">
        <v>33</v>
      </c>
      <c r="J273" s="7">
        <v>227</v>
      </c>
      <c r="K273" s="7">
        <v>4</v>
      </c>
      <c r="L273" s="7">
        <v>34</v>
      </c>
      <c r="M273" s="7">
        <v>8</v>
      </c>
      <c r="N273" s="7" t="s">
        <v>99</v>
      </c>
      <c r="O273" s="7" t="s">
        <v>99</v>
      </c>
      <c r="P273" s="7" t="s">
        <v>99</v>
      </c>
      <c r="Q273" s="7" t="s">
        <v>99</v>
      </c>
      <c r="R273" s="7">
        <v>31</v>
      </c>
      <c r="S273" s="7">
        <v>4</v>
      </c>
      <c r="T273" s="144" t="s">
        <v>99</v>
      </c>
      <c r="U273" s="7">
        <v>11378</v>
      </c>
      <c r="V273" s="7">
        <v>9800</v>
      </c>
      <c r="W273" s="7">
        <v>1578</v>
      </c>
      <c r="X273" s="7">
        <v>98915</v>
      </c>
      <c r="Y273" s="7">
        <v>90762</v>
      </c>
      <c r="Z273" s="7">
        <v>147</v>
      </c>
      <c r="AA273" s="7">
        <v>1053</v>
      </c>
      <c r="AB273" s="7">
        <v>4430</v>
      </c>
      <c r="AC273" s="7">
        <v>904</v>
      </c>
      <c r="AD273" s="7">
        <v>1619</v>
      </c>
      <c r="AE273" s="7">
        <v>4740</v>
      </c>
      <c r="AF273" s="7">
        <v>189</v>
      </c>
      <c r="AG273" s="7">
        <v>1881</v>
      </c>
      <c r="AH273" s="7">
        <v>2671</v>
      </c>
      <c r="AI273" s="7">
        <v>4831</v>
      </c>
      <c r="AJ273" s="7">
        <v>293</v>
      </c>
      <c r="AK273" s="7">
        <v>1698</v>
      </c>
      <c r="AL273" s="7">
        <v>2839</v>
      </c>
      <c r="AM273" s="7">
        <v>119105</v>
      </c>
      <c r="AN273" s="7">
        <v>113786</v>
      </c>
      <c r="AO273" s="7">
        <v>3213</v>
      </c>
      <c r="AP273" s="7">
        <v>2106</v>
      </c>
      <c r="AQ273" s="7">
        <v>116921</v>
      </c>
      <c r="AR273" s="7">
        <v>15871</v>
      </c>
      <c r="AS273" s="7">
        <v>18907</v>
      </c>
      <c r="AT273" s="7">
        <v>2959</v>
      </c>
    </row>
    <row r="274" spans="1:46">
      <c r="A274" s="59">
        <v>43617</v>
      </c>
      <c r="B274" s="7">
        <v>32</v>
      </c>
      <c r="C274" s="7" t="s">
        <v>347</v>
      </c>
      <c r="D274" s="7">
        <v>2</v>
      </c>
      <c r="E274" s="7">
        <v>62</v>
      </c>
      <c r="F274" s="7">
        <v>47</v>
      </c>
      <c r="G274" s="7">
        <v>2</v>
      </c>
      <c r="H274" s="7">
        <v>2</v>
      </c>
      <c r="I274" s="7">
        <v>3</v>
      </c>
      <c r="J274" s="7" t="s">
        <v>99</v>
      </c>
      <c r="K274" s="7" t="s">
        <v>99</v>
      </c>
      <c r="L274" s="7">
        <v>7</v>
      </c>
      <c r="M274" s="7">
        <v>1</v>
      </c>
      <c r="N274" s="7" t="s">
        <v>99</v>
      </c>
      <c r="O274" s="7" t="s">
        <v>99</v>
      </c>
      <c r="P274" s="7" t="s">
        <v>99</v>
      </c>
      <c r="Q274" s="7" t="s">
        <v>99</v>
      </c>
      <c r="R274" s="7" t="s">
        <v>99</v>
      </c>
      <c r="S274" s="7" t="s">
        <v>99</v>
      </c>
      <c r="T274" s="144" t="s">
        <v>99</v>
      </c>
      <c r="U274" s="7" t="s">
        <v>285</v>
      </c>
      <c r="V274" s="7" t="s">
        <v>285</v>
      </c>
      <c r="W274" s="7" t="s">
        <v>99</v>
      </c>
      <c r="X274" s="7" t="s">
        <v>285</v>
      </c>
      <c r="Y274" s="7" t="s">
        <v>285</v>
      </c>
      <c r="Z274" s="7" t="s">
        <v>99</v>
      </c>
      <c r="AA274" s="7" t="s">
        <v>285</v>
      </c>
      <c r="AB274" s="7" t="s">
        <v>99</v>
      </c>
      <c r="AC274" s="7" t="s">
        <v>99</v>
      </c>
      <c r="AD274" s="7" t="s">
        <v>99</v>
      </c>
      <c r="AE274" s="7" t="s">
        <v>285</v>
      </c>
      <c r="AF274" s="7" t="s">
        <v>285</v>
      </c>
      <c r="AG274" s="7" t="s">
        <v>285</v>
      </c>
      <c r="AH274" s="7" t="s">
        <v>285</v>
      </c>
      <c r="AI274" s="7" t="s">
        <v>285</v>
      </c>
      <c r="AJ274" s="7" t="s">
        <v>285</v>
      </c>
      <c r="AK274" s="7" t="s">
        <v>285</v>
      </c>
      <c r="AL274" s="7" t="s">
        <v>285</v>
      </c>
      <c r="AM274" s="7" t="s">
        <v>285</v>
      </c>
      <c r="AN274" s="7" t="s">
        <v>285</v>
      </c>
      <c r="AO274" s="7" t="s">
        <v>99</v>
      </c>
      <c r="AP274" s="7" t="s">
        <v>285</v>
      </c>
      <c r="AQ274" s="7" t="s">
        <v>285</v>
      </c>
      <c r="AR274" s="7" t="s">
        <v>285</v>
      </c>
      <c r="AS274" s="7" t="s">
        <v>285</v>
      </c>
      <c r="AT274" s="7" t="s">
        <v>285</v>
      </c>
    </row>
    <row r="275" spans="1:46">
      <c r="A275" s="27">
        <v>43983</v>
      </c>
      <c r="B275" s="7">
        <v>0</v>
      </c>
      <c r="C275" s="7" t="s">
        <v>1151</v>
      </c>
      <c r="D275" s="7">
        <v>115</v>
      </c>
      <c r="E275" s="7">
        <v>7712</v>
      </c>
      <c r="F275" s="7">
        <v>4930</v>
      </c>
      <c r="G275" s="7">
        <v>767</v>
      </c>
      <c r="H275" s="7">
        <v>663</v>
      </c>
      <c r="I275" s="7">
        <v>758</v>
      </c>
      <c r="J275" s="7">
        <v>349</v>
      </c>
      <c r="K275" s="7">
        <v>124</v>
      </c>
      <c r="L275" s="7">
        <v>154</v>
      </c>
      <c r="M275" s="7">
        <v>44</v>
      </c>
      <c r="N275" s="7">
        <v>1</v>
      </c>
      <c r="O275" s="7" t="s">
        <v>99</v>
      </c>
      <c r="P275" s="7">
        <v>2</v>
      </c>
      <c r="Q275" s="7">
        <v>3</v>
      </c>
      <c r="R275" s="7">
        <v>68</v>
      </c>
      <c r="S275" s="7">
        <v>10</v>
      </c>
      <c r="T275" s="144" t="s">
        <v>99</v>
      </c>
      <c r="U275" s="7">
        <v>42076</v>
      </c>
      <c r="V275" s="7">
        <v>39259</v>
      </c>
      <c r="W275" s="7">
        <v>2817</v>
      </c>
      <c r="X275" s="7">
        <v>253052</v>
      </c>
      <c r="Y275" s="7">
        <v>199499</v>
      </c>
      <c r="Z275" s="7">
        <v>3062</v>
      </c>
      <c r="AA275" s="7">
        <v>5851</v>
      </c>
      <c r="AB275" s="7">
        <v>12820</v>
      </c>
      <c r="AC275" s="7">
        <v>9003</v>
      </c>
      <c r="AD275" s="7">
        <v>22817</v>
      </c>
      <c r="AE275" s="7">
        <v>34122</v>
      </c>
      <c r="AF275" s="7">
        <v>8820</v>
      </c>
      <c r="AG275" s="7">
        <v>16232</v>
      </c>
      <c r="AH275" s="7">
        <v>9071</v>
      </c>
      <c r="AI275" s="7">
        <v>38199</v>
      </c>
      <c r="AJ275" s="7">
        <v>10320</v>
      </c>
      <c r="AK275" s="7">
        <v>15625</v>
      </c>
      <c r="AL275" s="7">
        <v>12254</v>
      </c>
      <c r="AM275" s="7">
        <v>427495</v>
      </c>
      <c r="AN275" s="7">
        <v>381718</v>
      </c>
      <c r="AO275" s="7">
        <v>10429</v>
      </c>
      <c r="AP275" s="7">
        <v>35347</v>
      </c>
      <c r="AQ275" s="7">
        <v>393041</v>
      </c>
      <c r="AR275" s="7">
        <v>155592</v>
      </c>
      <c r="AS275" s="7">
        <v>165058</v>
      </c>
      <c r="AT275" s="7">
        <v>10360</v>
      </c>
    </row>
    <row r="276" spans="1:46">
      <c r="A276" s="27">
        <v>43983</v>
      </c>
      <c r="B276" s="7">
        <v>9</v>
      </c>
      <c r="C276" s="7" t="s">
        <v>2020</v>
      </c>
      <c r="D276" s="7">
        <v>6</v>
      </c>
      <c r="E276" s="7">
        <v>801</v>
      </c>
      <c r="F276" s="7">
        <v>337</v>
      </c>
      <c r="G276" s="7">
        <v>128</v>
      </c>
      <c r="H276" s="7">
        <v>90</v>
      </c>
      <c r="I276" s="7">
        <v>235</v>
      </c>
      <c r="J276" s="7" t="s">
        <v>99</v>
      </c>
      <c r="K276" s="7">
        <v>2</v>
      </c>
      <c r="L276" s="7">
        <v>6</v>
      </c>
      <c r="M276" s="7">
        <v>2</v>
      </c>
      <c r="N276" s="7">
        <v>1</v>
      </c>
      <c r="O276" s="7" t="s">
        <v>99</v>
      </c>
      <c r="P276" s="7" t="s">
        <v>99</v>
      </c>
      <c r="Q276" s="7" t="s">
        <v>99</v>
      </c>
      <c r="R276" s="7" t="s">
        <v>99</v>
      </c>
      <c r="S276" s="7" t="s">
        <v>99</v>
      </c>
      <c r="T276" s="144" t="s">
        <v>99</v>
      </c>
      <c r="U276" s="7">
        <v>3084</v>
      </c>
      <c r="V276" s="7">
        <v>3027</v>
      </c>
      <c r="W276" s="7">
        <v>57</v>
      </c>
      <c r="X276" s="7">
        <v>9375</v>
      </c>
      <c r="Y276" s="7">
        <v>8847</v>
      </c>
      <c r="Z276" s="7">
        <v>209</v>
      </c>
      <c r="AA276" s="7">
        <v>312</v>
      </c>
      <c r="AB276" s="7">
        <v>1</v>
      </c>
      <c r="AC276" s="7">
        <v>5</v>
      </c>
      <c r="AD276" s="7" t="s">
        <v>99</v>
      </c>
      <c r="AE276" s="7">
        <v>217</v>
      </c>
      <c r="AF276" s="7">
        <v>67</v>
      </c>
      <c r="AG276" s="7">
        <v>4</v>
      </c>
      <c r="AH276" s="7">
        <v>146</v>
      </c>
      <c r="AI276" s="7">
        <v>198</v>
      </c>
      <c r="AJ276" s="7">
        <v>68</v>
      </c>
      <c r="AK276" s="7">
        <v>5</v>
      </c>
      <c r="AL276" s="7">
        <v>125</v>
      </c>
      <c r="AM276" s="7">
        <v>23087</v>
      </c>
      <c r="AN276" s="7">
        <v>23072</v>
      </c>
      <c r="AO276" s="7" t="s">
        <v>99</v>
      </c>
      <c r="AP276" s="7">
        <v>15</v>
      </c>
      <c r="AQ276" s="7">
        <v>23073</v>
      </c>
      <c r="AR276" s="7">
        <v>12309</v>
      </c>
      <c r="AS276" s="7">
        <v>12717</v>
      </c>
      <c r="AT276" s="7">
        <v>410</v>
      </c>
    </row>
    <row r="277" spans="1:46">
      <c r="A277" s="27">
        <v>43983</v>
      </c>
      <c r="B277" s="7">
        <v>10</v>
      </c>
      <c r="C277" s="7" t="s">
        <v>1424</v>
      </c>
      <c r="D277" s="7">
        <v>3</v>
      </c>
      <c r="E277" s="7">
        <v>269</v>
      </c>
      <c r="F277" s="7">
        <v>150</v>
      </c>
      <c r="G277" s="7">
        <v>22</v>
      </c>
      <c r="H277" s="7">
        <v>58</v>
      </c>
      <c r="I277" s="7">
        <v>15</v>
      </c>
      <c r="J277" s="7">
        <v>15</v>
      </c>
      <c r="K277" s="7">
        <v>7</v>
      </c>
      <c r="L277" s="7">
        <v>1</v>
      </c>
      <c r="M277" s="7">
        <v>1</v>
      </c>
      <c r="N277" s="7" t="s">
        <v>99</v>
      </c>
      <c r="O277" s="7" t="s">
        <v>99</v>
      </c>
      <c r="P277" s="7" t="s">
        <v>99</v>
      </c>
      <c r="Q277" s="7" t="s">
        <v>99</v>
      </c>
      <c r="R277" s="7" t="s">
        <v>99</v>
      </c>
      <c r="S277" s="7" t="s">
        <v>99</v>
      </c>
      <c r="T277" s="144" t="s">
        <v>99</v>
      </c>
      <c r="U277" s="7">
        <v>1409</v>
      </c>
      <c r="V277" s="7" t="s">
        <v>285</v>
      </c>
      <c r="W277" s="7" t="s">
        <v>285</v>
      </c>
      <c r="X277" s="7">
        <v>18345</v>
      </c>
      <c r="Y277" s="7" t="s">
        <v>285</v>
      </c>
      <c r="Z277" s="7" t="s">
        <v>285</v>
      </c>
      <c r="AA277" s="7" t="s">
        <v>285</v>
      </c>
      <c r="AB277" s="7" t="s">
        <v>99</v>
      </c>
      <c r="AC277" s="7" t="s">
        <v>285</v>
      </c>
      <c r="AD277" s="7" t="s">
        <v>99</v>
      </c>
      <c r="AE277" s="7" t="s">
        <v>285</v>
      </c>
      <c r="AF277" s="7" t="s">
        <v>285</v>
      </c>
      <c r="AG277" s="7" t="s">
        <v>99</v>
      </c>
      <c r="AH277" s="7" t="s">
        <v>285</v>
      </c>
      <c r="AI277" s="7" t="s">
        <v>285</v>
      </c>
      <c r="AJ277" s="7" t="s">
        <v>285</v>
      </c>
      <c r="AK277" s="7" t="s">
        <v>99</v>
      </c>
      <c r="AL277" s="7" t="s">
        <v>285</v>
      </c>
      <c r="AM277" s="7">
        <v>79784</v>
      </c>
      <c r="AN277" s="7">
        <v>79760</v>
      </c>
      <c r="AO277" s="7" t="s">
        <v>99</v>
      </c>
      <c r="AP277" s="7">
        <v>24</v>
      </c>
      <c r="AQ277" s="7">
        <v>79698</v>
      </c>
      <c r="AR277" s="7">
        <v>56275</v>
      </c>
      <c r="AS277" s="7">
        <v>56970</v>
      </c>
      <c r="AT277" s="7" t="s">
        <v>285</v>
      </c>
    </row>
    <row r="278" spans="1:46">
      <c r="A278" s="27">
        <v>43983</v>
      </c>
      <c r="B278" s="7">
        <v>11</v>
      </c>
      <c r="C278" s="7" t="s">
        <v>306</v>
      </c>
      <c r="D278" s="7">
        <v>1</v>
      </c>
      <c r="E278" s="7">
        <v>4</v>
      </c>
      <c r="F278" s="7" t="s">
        <v>99</v>
      </c>
      <c r="G278" s="7">
        <v>1</v>
      </c>
      <c r="H278" s="7" t="s">
        <v>99</v>
      </c>
      <c r="I278" s="7" t="s">
        <v>99</v>
      </c>
      <c r="J278" s="7" t="s">
        <v>99</v>
      </c>
      <c r="K278" s="7" t="s">
        <v>99</v>
      </c>
      <c r="L278" s="7">
        <v>2</v>
      </c>
      <c r="M278" s="7">
        <v>1</v>
      </c>
      <c r="N278" s="7" t="s">
        <v>99</v>
      </c>
      <c r="O278" s="7" t="s">
        <v>99</v>
      </c>
      <c r="P278" s="7">
        <v>2</v>
      </c>
      <c r="Q278" s="7" t="s">
        <v>99</v>
      </c>
      <c r="R278" s="7" t="s">
        <v>99</v>
      </c>
      <c r="S278" s="7" t="s">
        <v>99</v>
      </c>
      <c r="T278" s="144" t="s">
        <v>99</v>
      </c>
      <c r="U278" s="7" t="s">
        <v>285</v>
      </c>
      <c r="V278" s="7" t="s">
        <v>285</v>
      </c>
      <c r="W278" s="7" t="s">
        <v>99</v>
      </c>
      <c r="X278" s="7" t="s">
        <v>285</v>
      </c>
      <c r="Y278" s="7" t="s">
        <v>285</v>
      </c>
      <c r="Z278" s="7" t="s">
        <v>99</v>
      </c>
      <c r="AA278" s="7" t="s">
        <v>99</v>
      </c>
      <c r="AB278" s="7" t="s">
        <v>99</v>
      </c>
      <c r="AC278" s="7" t="s">
        <v>99</v>
      </c>
      <c r="AD278" s="7" t="s">
        <v>99</v>
      </c>
      <c r="AE278" s="7" t="s">
        <v>99</v>
      </c>
      <c r="AF278" s="7" t="s">
        <v>99</v>
      </c>
      <c r="AG278" s="7" t="s">
        <v>99</v>
      </c>
      <c r="AH278" s="7" t="s">
        <v>99</v>
      </c>
      <c r="AI278" s="7" t="s">
        <v>99</v>
      </c>
      <c r="AJ278" s="7" t="s">
        <v>99</v>
      </c>
      <c r="AK278" s="7" t="s">
        <v>99</v>
      </c>
      <c r="AL278" s="7" t="s">
        <v>99</v>
      </c>
      <c r="AM278" s="7" t="s">
        <v>285</v>
      </c>
      <c r="AN278" s="7" t="s">
        <v>285</v>
      </c>
      <c r="AO278" s="7" t="s">
        <v>99</v>
      </c>
      <c r="AP278" s="7" t="s">
        <v>99</v>
      </c>
      <c r="AQ278" s="7" t="s">
        <v>285</v>
      </c>
      <c r="AR278" s="7" t="s">
        <v>285</v>
      </c>
      <c r="AS278" s="7" t="s">
        <v>285</v>
      </c>
      <c r="AT278" s="7" t="s">
        <v>99</v>
      </c>
    </row>
    <row r="279" spans="1:46">
      <c r="A279" s="27">
        <v>43983</v>
      </c>
      <c r="B279" s="7">
        <v>12</v>
      </c>
      <c r="C279" s="7" t="s">
        <v>733</v>
      </c>
      <c r="D279" s="7">
        <v>1</v>
      </c>
      <c r="E279" s="7">
        <v>9</v>
      </c>
      <c r="F279" s="7">
        <v>3</v>
      </c>
      <c r="G279" s="7">
        <v>1</v>
      </c>
      <c r="H279" s="7">
        <v>2</v>
      </c>
      <c r="I279" s="7">
        <v>2</v>
      </c>
      <c r="J279" s="7" t="s">
        <v>99</v>
      </c>
      <c r="K279" s="7" t="s">
        <v>99</v>
      </c>
      <c r="L279" s="7">
        <v>1</v>
      </c>
      <c r="M279" s="7" t="s">
        <v>99</v>
      </c>
      <c r="N279" s="7" t="s">
        <v>99</v>
      </c>
      <c r="O279" s="7" t="s">
        <v>99</v>
      </c>
      <c r="P279" s="7" t="s">
        <v>99</v>
      </c>
      <c r="Q279" s="7" t="s">
        <v>99</v>
      </c>
      <c r="R279" s="7" t="s">
        <v>99</v>
      </c>
      <c r="S279" s="7" t="s">
        <v>99</v>
      </c>
      <c r="T279" s="144" t="s">
        <v>99</v>
      </c>
      <c r="U279" s="7" t="s">
        <v>285</v>
      </c>
      <c r="V279" s="7" t="s">
        <v>285</v>
      </c>
      <c r="W279" s="7" t="s">
        <v>99</v>
      </c>
      <c r="X279" s="7" t="s">
        <v>285</v>
      </c>
      <c r="Y279" s="7" t="s">
        <v>285</v>
      </c>
      <c r="Z279" s="7" t="s">
        <v>99</v>
      </c>
      <c r="AA279" s="7" t="s">
        <v>99</v>
      </c>
      <c r="AB279" s="7" t="s">
        <v>99</v>
      </c>
      <c r="AC279" s="7" t="s">
        <v>99</v>
      </c>
      <c r="AD279" s="7" t="s">
        <v>99</v>
      </c>
      <c r="AE279" s="7" t="s">
        <v>99</v>
      </c>
      <c r="AF279" s="7" t="s">
        <v>99</v>
      </c>
      <c r="AG279" s="7" t="s">
        <v>99</v>
      </c>
      <c r="AH279" s="7" t="s">
        <v>99</v>
      </c>
      <c r="AI279" s="7" t="s">
        <v>99</v>
      </c>
      <c r="AJ279" s="7" t="s">
        <v>99</v>
      </c>
      <c r="AK279" s="7" t="s">
        <v>99</v>
      </c>
      <c r="AL279" s="7" t="s">
        <v>99</v>
      </c>
      <c r="AM279" s="7" t="s">
        <v>285</v>
      </c>
      <c r="AN279" s="7" t="s">
        <v>285</v>
      </c>
      <c r="AO279" s="7" t="s">
        <v>99</v>
      </c>
      <c r="AP279" s="7" t="s">
        <v>99</v>
      </c>
      <c r="AQ279" s="7" t="s">
        <v>285</v>
      </c>
      <c r="AR279" s="7" t="s">
        <v>285</v>
      </c>
      <c r="AS279" s="7" t="s">
        <v>285</v>
      </c>
      <c r="AT279" s="7" t="s">
        <v>99</v>
      </c>
    </row>
    <row r="280" spans="1:46">
      <c r="A280" s="27">
        <v>43983</v>
      </c>
      <c r="B280" s="7">
        <v>13</v>
      </c>
      <c r="C280" s="7" t="s">
        <v>2022</v>
      </c>
      <c r="D280" s="7">
        <v>1</v>
      </c>
      <c r="E280" s="7">
        <v>7</v>
      </c>
      <c r="F280" s="7">
        <v>4</v>
      </c>
      <c r="G280" s="7" t="s">
        <v>99</v>
      </c>
      <c r="H280" s="7" t="s">
        <v>99</v>
      </c>
      <c r="I280" s="7">
        <v>1</v>
      </c>
      <c r="J280" s="7" t="s">
        <v>99</v>
      </c>
      <c r="K280" s="7" t="s">
        <v>99</v>
      </c>
      <c r="L280" s="7">
        <v>2</v>
      </c>
      <c r="M280" s="7" t="s">
        <v>99</v>
      </c>
      <c r="N280" s="7" t="s">
        <v>99</v>
      </c>
      <c r="O280" s="7" t="s">
        <v>99</v>
      </c>
      <c r="P280" s="7" t="s">
        <v>99</v>
      </c>
      <c r="Q280" s="7" t="s">
        <v>99</v>
      </c>
      <c r="R280" s="7" t="s">
        <v>99</v>
      </c>
      <c r="S280" s="7" t="s">
        <v>99</v>
      </c>
      <c r="T280" s="144" t="s">
        <v>99</v>
      </c>
      <c r="U280" s="7" t="s">
        <v>285</v>
      </c>
      <c r="V280" s="7" t="s">
        <v>285</v>
      </c>
      <c r="W280" s="7" t="s">
        <v>99</v>
      </c>
      <c r="X280" s="7" t="s">
        <v>285</v>
      </c>
      <c r="Y280" s="7" t="s">
        <v>285</v>
      </c>
      <c r="Z280" s="7" t="s">
        <v>99</v>
      </c>
      <c r="AA280" s="7" t="s">
        <v>99</v>
      </c>
      <c r="AB280" s="7" t="s">
        <v>99</v>
      </c>
      <c r="AC280" s="7" t="s">
        <v>99</v>
      </c>
      <c r="AD280" s="7" t="s">
        <v>99</v>
      </c>
      <c r="AE280" s="7" t="s">
        <v>99</v>
      </c>
      <c r="AF280" s="7" t="s">
        <v>99</v>
      </c>
      <c r="AG280" s="7" t="s">
        <v>99</v>
      </c>
      <c r="AH280" s="7" t="s">
        <v>99</v>
      </c>
      <c r="AI280" s="7" t="s">
        <v>99</v>
      </c>
      <c r="AJ280" s="7" t="s">
        <v>99</v>
      </c>
      <c r="AK280" s="7" t="s">
        <v>99</v>
      </c>
      <c r="AL280" s="7" t="s">
        <v>99</v>
      </c>
      <c r="AM280" s="7" t="s">
        <v>285</v>
      </c>
      <c r="AN280" s="7" t="s">
        <v>285</v>
      </c>
      <c r="AO280" s="7" t="s">
        <v>99</v>
      </c>
      <c r="AP280" s="7" t="s">
        <v>99</v>
      </c>
      <c r="AQ280" s="7" t="s">
        <v>285</v>
      </c>
      <c r="AR280" s="7" t="s">
        <v>285</v>
      </c>
      <c r="AS280" s="7" t="s">
        <v>285</v>
      </c>
      <c r="AT280" s="7" t="s">
        <v>99</v>
      </c>
    </row>
    <row r="281" spans="1:46">
      <c r="A281" s="27">
        <v>43983</v>
      </c>
      <c r="B281" s="7">
        <v>14</v>
      </c>
      <c r="C281" s="7" t="s">
        <v>1995</v>
      </c>
      <c r="D281" s="7">
        <v>10</v>
      </c>
      <c r="E281" s="7">
        <v>376</v>
      </c>
      <c r="F281" s="7">
        <v>246</v>
      </c>
      <c r="G281" s="7">
        <v>32</v>
      </c>
      <c r="H281" s="7">
        <v>36</v>
      </c>
      <c r="I281" s="7">
        <v>49</v>
      </c>
      <c r="J281" s="7">
        <v>3</v>
      </c>
      <c r="K281" s="7">
        <v>2</v>
      </c>
      <c r="L281" s="7">
        <v>8</v>
      </c>
      <c r="M281" s="7">
        <v>4</v>
      </c>
      <c r="N281" s="7" t="s">
        <v>99</v>
      </c>
      <c r="O281" s="7" t="s">
        <v>99</v>
      </c>
      <c r="P281" s="7" t="s">
        <v>99</v>
      </c>
      <c r="Q281" s="7" t="s">
        <v>99</v>
      </c>
      <c r="R281" s="7">
        <v>4</v>
      </c>
      <c r="S281" s="7" t="s">
        <v>99</v>
      </c>
      <c r="T281" s="144" t="s">
        <v>99</v>
      </c>
      <c r="U281" s="7">
        <v>1718</v>
      </c>
      <c r="V281" s="7">
        <v>1658</v>
      </c>
      <c r="W281" s="7">
        <v>61</v>
      </c>
      <c r="X281" s="7">
        <v>10805</v>
      </c>
      <c r="Y281" s="7">
        <v>7767</v>
      </c>
      <c r="Z281" s="7">
        <v>75</v>
      </c>
      <c r="AA281" s="7">
        <v>124</v>
      </c>
      <c r="AB281" s="7">
        <v>25</v>
      </c>
      <c r="AC281" s="7">
        <v>164</v>
      </c>
      <c r="AD281" s="7">
        <v>2649</v>
      </c>
      <c r="AE281" s="7">
        <v>188</v>
      </c>
      <c r="AF281" s="7">
        <v>54</v>
      </c>
      <c r="AG281" s="7">
        <v>54</v>
      </c>
      <c r="AH281" s="7">
        <v>80</v>
      </c>
      <c r="AI281" s="7">
        <v>218</v>
      </c>
      <c r="AJ281" s="7">
        <v>72</v>
      </c>
      <c r="AK281" s="7">
        <v>56</v>
      </c>
      <c r="AL281" s="7">
        <v>91</v>
      </c>
      <c r="AM281" s="7">
        <v>17497</v>
      </c>
      <c r="AN281" s="7">
        <v>12835</v>
      </c>
      <c r="AO281" s="7">
        <v>503</v>
      </c>
      <c r="AP281" s="7">
        <v>4159</v>
      </c>
      <c r="AQ281" s="7">
        <v>13358</v>
      </c>
      <c r="AR281" s="7">
        <v>5853</v>
      </c>
      <c r="AS281" s="7">
        <v>6212</v>
      </c>
      <c r="AT281" s="7">
        <v>378</v>
      </c>
    </row>
    <row r="282" spans="1:46">
      <c r="A282" s="27">
        <v>43983</v>
      </c>
      <c r="B282" s="7">
        <v>15</v>
      </c>
      <c r="C282" s="7" t="s">
        <v>2023</v>
      </c>
      <c r="D282" s="7">
        <v>3</v>
      </c>
      <c r="E282" s="7">
        <v>111</v>
      </c>
      <c r="F282" s="7">
        <v>78</v>
      </c>
      <c r="G282" s="7">
        <v>10</v>
      </c>
      <c r="H282" s="7">
        <v>4</v>
      </c>
      <c r="I282" s="7">
        <v>14</v>
      </c>
      <c r="J282" s="7">
        <v>3</v>
      </c>
      <c r="K282" s="7" t="s">
        <v>99</v>
      </c>
      <c r="L282" s="7">
        <v>2</v>
      </c>
      <c r="M282" s="7" t="s">
        <v>99</v>
      </c>
      <c r="N282" s="7" t="s">
        <v>99</v>
      </c>
      <c r="O282" s="7" t="s">
        <v>99</v>
      </c>
      <c r="P282" s="7" t="s">
        <v>99</v>
      </c>
      <c r="Q282" s="7" t="s">
        <v>99</v>
      </c>
      <c r="R282" s="7" t="s">
        <v>99</v>
      </c>
      <c r="S282" s="7" t="s">
        <v>99</v>
      </c>
      <c r="T282" s="144" t="s">
        <v>99</v>
      </c>
      <c r="U282" s="7">
        <v>531</v>
      </c>
      <c r="V282" s="7" t="s">
        <v>285</v>
      </c>
      <c r="W282" s="7" t="s">
        <v>285</v>
      </c>
      <c r="X282" s="7">
        <v>845</v>
      </c>
      <c r="Y282" s="7" t="s">
        <v>285</v>
      </c>
      <c r="Z282" s="7" t="s">
        <v>99</v>
      </c>
      <c r="AA282" s="7" t="s">
        <v>285</v>
      </c>
      <c r="AB282" s="7" t="s">
        <v>285</v>
      </c>
      <c r="AC282" s="7" t="s">
        <v>99</v>
      </c>
      <c r="AD282" s="7" t="s">
        <v>285</v>
      </c>
      <c r="AE282" s="7" t="s">
        <v>285</v>
      </c>
      <c r="AF282" s="7" t="s">
        <v>285</v>
      </c>
      <c r="AG282" s="7" t="s">
        <v>99</v>
      </c>
      <c r="AH282" s="7" t="s">
        <v>285</v>
      </c>
      <c r="AI282" s="7" t="s">
        <v>285</v>
      </c>
      <c r="AJ282" s="7" t="s">
        <v>285</v>
      </c>
      <c r="AK282" s="7" t="s">
        <v>99</v>
      </c>
      <c r="AL282" s="7" t="s">
        <v>285</v>
      </c>
      <c r="AM282" s="7">
        <v>1723</v>
      </c>
      <c r="AN282" s="7">
        <v>1357</v>
      </c>
      <c r="AO282" s="7">
        <v>326</v>
      </c>
      <c r="AP282" s="7">
        <v>40</v>
      </c>
      <c r="AQ282" s="7">
        <v>1684</v>
      </c>
      <c r="AR282" s="7">
        <v>779</v>
      </c>
      <c r="AS282" s="7">
        <v>823</v>
      </c>
      <c r="AT282" s="7" t="s">
        <v>285</v>
      </c>
    </row>
    <row r="283" spans="1:46">
      <c r="A283" s="27">
        <v>43983</v>
      </c>
      <c r="B283" s="7">
        <v>16</v>
      </c>
      <c r="C283" s="7" t="s">
        <v>720</v>
      </c>
      <c r="D283" s="7">
        <v>7</v>
      </c>
      <c r="E283" s="7">
        <v>699</v>
      </c>
      <c r="F283" s="7">
        <v>520</v>
      </c>
      <c r="G283" s="7">
        <v>92</v>
      </c>
      <c r="H283" s="7">
        <v>50</v>
      </c>
      <c r="I283" s="7">
        <v>8</v>
      </c>
      <c r="J283" s="7">
        <v>24</v>
      </c>
      <c r="K283" s="7">
        <v>7</v>
      </c>
      <c r="L283" s="7">
        <v>15</v>
      </c>
      <c r="M283" s="7" t="s">
        <v>99</v>
      </c>
      <c r="N283" s="7" t="s">
        <v>99</v>
      </c>
      <c r="O283" s="7" t="s">
        <v>99</v>
      </c>
      <c r="P283" s="7" t="s">
        <v>99</v>
      </c>
      <c r="Q283" s="7" t="s">
        <v>99</v>
      </c>
      <c r="R283" s="7">
        <v>14</v>
      </c>
      <c r="S283" s="7">
        <v>3</v>
      </c>
      <c r="T283" s="144" t="s">
        <v>99</v>
      </c>
      <c r="U283" s="7">
        <v>5044</v>
      </c>
      <c r="V283" s="7">
        <v>4924</v>
      </c>
      <c r="W283" s="7">
        <v>120</v>
      </c>
      <c r="X283" s="7">
        <v>8280</v>
      </c>
      <c r="Y283" s="7">
        <v>6856</v>
      </c>
      <c r="Z283" s="7">
        <v>178</v>
      </c>
      <c r="AA283" s="7">
        <v>423</v>
      </c>
      <c r="AB283" s="7">
        <v>110</v>
      </c>
      <c r="AC283" s="7">
        <v>680</v>
      </c>
      <c r="AD283" s="7">
        <v>33</v>
      </c>
      <c r="AE283" s="7">
        <v>1301</v>
      </c>
      <c r="AF283" s="7">
        <v>381</v>
      </c>
      <c r="AG283" s="7">
        <v>280</v>
      </c>
      <c r="AH283" s="7">
        <v>639</v>
      </c>
      <c r="AI283" s="7">
        <v>1216</v>
      </c>
      <c r="AJ283" s="7">
        <v>220</v>
      </c>
      <c r="AK283" s="7">
        <v>260</v>
      </c>
      <c r="AL283" s="7">
        <v>736</v>
      </c>
      <c r="AM283" s="7">
        <v>11843</v>
      </c>
      <c r="AN283" s="7">
        <v>11803</v>
      </c>
      <c r="AO283" s="7" t="s">
        <v>99</v>
      </c>
      <c r="AP283" s="7">
        <v>40</v>
      </c>
      <c r="AQ283" s="7">
        <v>11621</v>
      </c>
      <c r="AR283" s="7">
        <v>2868</v>
      </c>
      <c r="AS283" s="7">
        <v>3494</v>
      </c>
      <c r="AT283" s="7">
        <v>444</v>
      </c>
    </row>
    <row r="284" spans="1:46">
      <c r="A284" s="27">
        <v>43983</v>
      </c>
      <c r="B284" s="7">
        <v>17</v>
      </c>
      <c r="C284" s="7" t="s">
        <v>2025</v>
      </c>
      <c r="D284" s="7">
        <v>1</v>
      </c>
      <c r="E284" s="7">
        <v>38</v>
      </c>
      <c r="F284" s="7">
        <v>28</v>
      </c>
      <c r="G284" s="7">
        <v>3</v>
      </c>
      <c r="H284" s="7">
        <v>2</v>
      </c>
      <c r="I284" s="7">
        <v>1</v>
      </c>
      <c r="J284" s="7" t="s">
        <v>99</v>
      </c>
      <c r="K284" s="7" t="s">
        <v>99</v>
      </c>
      <c r="L284" s="7">
        <v>4</v>
      </c>
      <c r="M284" s="7" t="s">
        <v>99</v>
      </c>
      <c r="N284" s="7" t="s">
        <v>99</v>
      </c>
      <c r="O284" s="7" t="s">
        <v>99</v>
      </c>
      <c r="P284" s="7" t="s">
        <v>99</v>
      </c>
      <c r="Q284" s="7" t="s">
        <v>99</v>
      </c>
      <c r="R284" s="7" t="s">
        <v>99</v>
      </c>
      <c r="S284" s="7" t="s">
        <v>99</v>
      </c>
      <c r="T284" s="144" t="s">
        <v>99</v>
      </c>
      <c r="U284" s="7" t="s">
        <v>285</v>
      </c>
      <c r="V284" s="7" t="s">
        <v>285</v>
      </c>
      <c r="W284" s="7" t="s">
        <v>285</v>
      </c>
      <c r="X284" s="7" t="s">
        <v>285</v>
      </c>
      <c r="Y284" s="7" t="s">
        <v>285</v>
      </c>
      <c r="Z284" s="7" t="s">
        <v>285</v>
      </c>
      <c r="AA284" s="7" t="s">
        <v>285</v>
      </c>
      <c r="AB284" s="7" t="s">
        <v>285</v>
      </c>
      <c r="AC284" s="7" t="s">
        <v>285</v>
      </c>
      <c r="AD284" s="7" t="s">
        <v>285</v>
      </c>
      <c r="AE284" s="7" t="s">
        <v>99</v>
      </c>
      <c r="AF284" s="7" t="s">
        <v>99</v>
      </c>
      <c r="AG284" s="7" t="s">
        <v>99</v>
      </c>
      <c r="AH284" s="7" t="s">
        <v>99</v>
      </c>
      <c r="AI284" s="7" t="s">
        <v>99</v>
      </c>
      <c r="AJ284" s="7" t="s">
        <v>99</v>
      </c>
      <c r="AK284" s="7" t="s">
        <v>99</v>
      </c>
      <c r="AL284" s="7" t="s">
        <v>99</v>
      </c>
      <c r="AM284" s="7" t="s">
        <v>285</v>
      </c>
      <c r="AN284" s="7" t="s">
        <v>285</v>
      </c>
      <c r="AO284" s="7" t="s">
        <v>99</v>
      </c>
      <c r="AP284" s="7" t="s">
        <v>285</v>
      </c>
      <c r="AQ284" s="7" t="s">
        <v>285</v>
      </c>
      <c r="AR284" s="7" t="s">
        <v>285</v>
      </c>
      <c r="AS284" s="7" t="s">
        <v>285</v>
      </c>
      <c r="AT284" s="7" t="s">
        <v>285</v>
      </c>
    </row>
    <row r="285" spans="1:46">
      <c r="A285" s="27">
        <v>43983</v>
      </c>
      <c r="B285" s="7">
        <v>18</v>
      </c>
      <c r="C285" s="7" t="s">
        <v>2026</v>
      </c>
      <c r="D285" s="7">
        <v>6</v>
      </c>
      <c r="E285" s="7">
        <v>231</v>
      </c>
      <c r="F285" s="7">
        <v>131</v>
      </c>
      <c r="G285" s="7">
        <v>22</v>
      </c>
      <c r="H285" s="7">
        <v>13</v>
      </c>
      <c r="I285" s="7">
        <v>40</v>
      </c>
      <c r="J285" s="7">
        <v>7</v>
      </c>
      <c r="K285" s="7">
        <v>2</v>
      </c>
      <c r="L285" s="7">
        <v>11</v>
      </c>
      <c r="M285" s="7">
        <v>5</v>
      </c>
      <c r="N285" s="7" t="s">
        <v>99</v>
      </c>
      <c r="O285" s="7" t="s">
        <v>99</v>
      </c>
      <c r="P285" s="7" t="s">
        <v>99</v>
      </c>
      <c r="Q285" s="7" t="s">
        <v>99</v>
      </c>
      <c r="R285" s="7" t="s">
        <v>99</v>
      </c>
      <c r="S285" s="7" t="s">
        <v>99</v>
      </c>
      <c r="T285" s="144" t="s">
        <v>99</v>
      </c>
      <c r="U285" s="7">
        <v>856</v>
      </c>
      <c r="V285" s="7" t="s">
        <v>285</v>
      </c>
      <c r="W285" s="7" t="s">
        <v>285</v>
      </c>
      <c r="X285" s="7">
        <v>2473</v>
      </c>
      <c r="Y285" s="7" t="s">
        <v>285</v>
      </c>
      <c r="Z285" s="7" t="s">
        <v>285</v>
      </c>
      <c r="AA285" s="7" t="s">
        <v>285</v>
      </c>
      <c r="AB285" s="7" t="s">
        <v>285</v>
      </c>
      <c r="AC285" s="7" t="s">
        <v>285</v>
      </c>
      <c r="AD285" s="7" t="s">
        <v>285</v>
      </c>
      <c r="AE285" s="7" t="s">
        <v>285</v>
      </c>
      <c r="AF285" s="7" t="s">
        <v>285</v>
      </c>
      <c r="AG285" s="7" t="s">
        <v>285</v>
      </c>
      <c r="AH285" s="7" t="s">
        <v>285</v>
      </c>
      <c r="AI285" s="7" t="s">
        <v>285</v>
      </c>
      <c r="AJ285" s="7" t="s">
        <v>285</v>
      </c>
      <c r="AK285" s="7" t="s">
        <v>285</v>
      </c>
      <c r="AL285" s="7" t="s">
        <v>285</v>
      </c>
      <c r="AM285" s="7">
        <v>3718</v>
      </c>
      <c r="AN285" s="7">
        <v>3428</v>
      </c>
      <c r="AO285" s="7">
        <v>176</v>
      </c>
      <c r="AP285" s="7">
        <v>114</v>
      </c>
      <c r="AQ285" s="7">
        <v>3598</v>
      </c>
      <c r="AR285" s="7">
        <v>1113</v>
      </c>
      <c r="AS285" s="7">
        <v>1181</v>
      </c>
      <c r="AT285" s="7" t="s">
        <v>285</v>
      </c>
    </row>
    <row r="286" spans="1:46">
      <c r="A286" s="27">
        <v>43983</v>
      </c>
      <c r="B286" s="7">
        <v>19</v>
      </c>
      <c r="C286" s="7" t="s">
        <v>2027</v>
      </c>
      <c r="D286" s="7">
        <v>3</v>
      </c>
      <c r="E286" s="7">
        <v>195</v>
      </c>
      <c r="F286" s="7">
        <v>140</v>
      </c>
      <c r="G286" s="7">
        <v>10</v>
      </c>
      <c r="H286" s="7">
        <v>19</v>
      </c>
      <c r="I286" s="7">
        <v>13</v>
      </c>
      <c r="J286" s="7">
        <v>6</v>
      </c>
      <c r="K286" s="7" t="s">
        <v>99</v>
      </c>
      <c r="L286" s="7">
        <v>7</v>
      </c>
      <c r="M286" s="7">
        <v>1</v>
      </c>
      <c r="N286" s="7" t="s">
        <v>99</v>
      </c>
      <c r="O286" s="7" t="s">
        <v>99</v>
      </c>
      <c r="P286" s="7" t="s">
        <v>99</v>
      </c>
      <c r="Q286" s="7" t="s">
        <v>99</v>
      </c>
      <c r="R286" s="7">
        <v>1</v>
      </c>
      <c r="S286" s="7" t="s">
        <v>99</v>
      </c>
      <c r="T286" s="144" t="s">
        <v>99</v>
      </c>
      <c r="U286" s="7">
        <v>1311</v>
      </c>
      <c r="V286" s="7" t="s">
        <v>285</v>
      </c>
      <c r="W286" s="7" t="s">
        <v>285</v>
      </c>
      <c r="X286" s="7">
        <v>6168</v>
      </c>
      <c r="Y286" s="7" t="s">
        <v>285</v>
      </c>
      <c r="Z286" s="7" t="s">
        <v>285</v>
      </c>
      <c r="AA286" s="7" t="s">
        <v>285</v>
      </c>
      <c r="AB286" s="7" t="s">
        <v>285</v>
      </c>
      <c r="AC286" s="7" t="s">
        <v>285</v>
      </c>
      <c r="AD286" s="7" t="s">
        <v>285</v>
      </c>
      <c r="AE286" s="7" t="s">
        <v>285</v>
      </c>
      <c r="AF286" s="7" t="s">
        <v>285</v>
      </c>
      <c r="AG286" s="7" t="s">
        <v>285</v>
      </c>
      <c r="AH286" s="7" t="s">
        <v>285</v>
      </c>
      <c r="AI286" s="7" t="s">
        <v>285</v>
      </c>
      <c r="AJ286" s="7" t="s">
        <v>285</v>
      </c>
      <c r="AK286" s="7" t="s">
        <v>285</v>
      </c>
      <c r="AL286" s="7" t="s">
        <v>285</v>
      </c>
      <c r="AM286" s="7">
        <v>8662</v>
      </c>
      <c r="AN286" s="7">
        <v>7990</v>
      </c>
      <c r="AO286" s="7" t="s">
        <v>99</v>
      </c>
      <c r="AP286" s="7">
        <v>673</v>
      </c>
      <c r="AQ286" s="7">
        <v>8023</v>
      </c>
      <c r="AR286" s="7">
        <v>2103</v>
      </c>
      <c r="AS286" s="7">
        <v>2318</v>
      </c>
      <c r="AT286" s="7" t="s">
        <v>285</v>
      </c>
    </row>
    <row r="287" spans="1:46">
      <c r="A287" s="27">
        <v>43983</v>
      </c>
      <c r="B287" s="7">
        <v>20</v>
      </c>
      <c r="C287" s="7" t="s">
        <v>712</v>
      </c>
      <c r="D287" s="7" t="s">
        <v>99</v>
      </c>
      <c r="E287" s="7" t="s">
        <v>99</v>
      </c>
      <c r="F287" s="7" t="s">
        <v>99</v>
      </c>
      <c r="G287" s="7" t="s">
        <v>99</v>
      </c>
      <c r="H287" s="7" t="s">
        <v>99</v>
      </c>
      <c r="I287" s="7" t="s">
        <v>99</v>
      </c>
      <c r="J287" s="7" t="s">
        <v>99</v>
      </c>
      <c r="K287" s="7" t="s">
        <v>99</v>
      </c>
      <c r="L287" s="7" t="s">
        <v>99</v>
      </c>
      <c r="M287" s="7" t="s">
        <v>99</v>
      </c>
      <c r="N287" s="7" t="s">
        <v>99</v>
      </c>
      <c r="O287" s="7" t="s">
        <v>99</v>
      </c>
      <c r="P287" s="7" t="s">
        <v>99</v>
      </c>
      <c r="Q287" s="7" t="s">
        <v>99</v>
      </c>
      <c r="R287" s="7" t="s">
        <v>99</v>
      </c>
      <c r="S287" s="7" t="s">
        <v>99</v>
      </c>
      <c r="T287" s="144" t="s">
        <v>99</v>
      </c>
      <c r="U287" s="7" t="s">
        <v>99</v>
      </c>
      <c r="V287" s="7" t="s">
        <v>99</v>
      </c>
      <c r="W287" s="7" t="s">
        <v>99</v>
      </c>
      <c r="X287" s="7" t="s">
        <v>99</v>
      </c>
      <c r="Y287" s="7" t="s">
        <v>99</v>
      </c>
      <c r="Z287" s="7" t="s">
        <v>99</v>
      </c>
      <c r="AA287" s="7" t="s">
        <v>99</v>
      </c>
      <c r="AB287" s="7" t="s">
        <v>99</v>
      </c>
      <c r="AC287" s="7" t="s">
        <v>99</v>
      </c>
      <c r="AD287" s="7" t="s">
        <v>99</v>
      </c>
      <c r="AE287" s="7" t="s">
        <v>99</v>
      </c>
      <c r="AF287" s="7" t="s">
        <v>99</v>
      </c>
      <c r="AG287" s="7" t="s">
        <v>99</v>
      </c>
      <c r="AH287" s="7" t="s">
        <v>99</v>
      </c>
      <c r="AI287" s="7" t="s">
        <v>99</v>
      </c>
      <c r="AJ287" s="7" t="s">
        <v>99</v>
      </c>
      <c r="AK287" s="7" t="s">
        <v>99</v>
      </c>
      <c r="AL287" s="7" t="s">
        <v>99</v>
      </c>
      <c r="AM287" s="7" t="s">
        <v>99</v>
      </c>
      <c r="AN287" s="7" t="s">
        <v>99</v>
      </c>
      <c r="AO287" s="7" t="s">
        <v>99</v>
      </c>
      <c r="AP287" s="7" t="s">
        <v>99</v>
      </c>
      <c r="AQ287" s="7" t="s">
        <v>99</v>
      </c>
      <c r="AR287" s="7" t="s">
        <v>99</v>
      </c>
      <c r="AS287" s="7" t="s">
        <v>99</v>
      </c>
      <c r="AT287" s="7" t="s">
        <v>99</v>
      </c>
    </row>
    <row r="288" spans="1:46">
      <c r="A288" s="27">
        <v>43983</v>
      </c>
      <c r="B288" s="7">
        <v>21</v>
      </c>
      <c r="C288" s="7" t="s">
        <v>2028</v>
      </c>
      <c r="D288" s="7">
        <v>7</v>
      </c>
      <c r="E288" s="7">
        <v>598</v>
      </c>
      <c r="F288" s="7">
        <v>367</v>
      </c>
      <c r="G288" s="7">
        <v>34</v>
      </c>
      <c r="H288" s="7">
        <v>73</v>
      </c>
      <c r="I288" s="7">
        <v>31</v>
      </c>
      <c r="J288" s="7">
        <v>47</v>
      </c>
      <c r="K288" s="7">
        <v>38</v>
      </c>
      <c r="L288" s="7">
        <v>6</v>
      </c>
      <c r="M288" s="7">
        <v>2</v>
      </c>
      <c r="N288" s="7" t="s">
        <v>99</v>
      </c>
      <c r="O288" s="7" t="s">
        <v>99</v>
      </c>
      <c r="P288" s="7" t="s">
        <v>99</v>
      </c>
      <c r="Q288" s="7" t="s">
        <v>99</v>
      </c>
      <c r="R288" s="7" t="s">
        <v>99</v>
      </c>
      <c r="S288" s="7" t="s">
        <v>99</v>
      </c>
      <c r="T288" s="144" t="s">
        <v>99</v>
      </c>
      <c r="U288" s="7">
        <v>2934</v>
      </c>
      <c r="V288" s="7">
        <v>2672</v>
      </c>
      <c r="W288" s="7">
        <v>262</v>
      </c>
      <c r="X288" s="7">
        <v>19514</v>
      </c>
      <c r="Y288" s="7">
        <v>9090</v>
      </c>
      <c r="Z288" s="7">
        <v>1761</v>
      </c>
      <c r="AA288" s="7">
        <v>1312</v>
      </c>
      <c r="AB288" s="7">
        <v>2149</v>
      </c>
      <c r="AC288" s="7">
        <v>1054</v>
      </c>
      <c r="AD288" s="7">
        <v>4147</v>
      </c>
      <c r="AE288" s="7">
        <v>3220</v>
      </c>
      <c r="AF288" s="7">
        <v>941</v>
      </c>
      <c r="AG288" s="7">
        <v>1658</v>
      </c>
      <c r="AH288" s="7">
        <v>622</v>
      </c>
      <c r="AI288" s="7">
        <v>2900</v>
      </c>
      <c r="AJ288" s="7">
        <v>1283</v>
      </c>
      <c r="AK288" s="7">
        <v>1090</v>
      </c>
      <c r="AL288" s="7">
        <v>528</v>
      </c>
      <c r="AM288" s="7">
        <v>45128</v>
      </c>
      <c r="AN288" s="7">
        <v>38252</v>
      </c>
      <c r="AO288" s="7">
        <v>870</v>
      </c>
      <c r="AP288" s="7">
        <v>6006</v>
      </c>
      <c r="AQ288" s="7">
        <v>38896</v>
      </c>
      <c r="AR288" s="7">
        <v>22339</v>
      </c>
      <c r="AS288" s="7">
        <v>23738</v>
      </c>
      <c r="AT288" s="7">
        <v>1174</v>
      </c>
    </row>
    <row r="289" spans="1:46">
      <c r="A289" s="27">
        <v>43983</v>
      </c>
      <c r="B289" s="7">
        <v>22</v>
      </c>
      <c r="C289" s="7" t="s">
        <v>2032</v>
      </c>
      <c r="D289" s="7">
        <v>2</v>
      </c>
      <c r="E289" s="7">
        <v>15</v>
      </c>
      <c r="F289" s="7">
        <v>13</v>
      </c>
      <c r="G289" s="7">
        <v>2</v>
      </c>
      <c r="H289" s="7" t="s">
        <v>99</v>
      </c>
      <c r="I289" s="7" t="s">
        <v>99</v>
      </c>
      <c r="J289" s="7" t="s">
        <v>99</v>
      </c>
      <c r="K289" s="7" t="s">
        <v>99</v>
      </c>
      <c r="L289" s="7" t="s">
        <v>99</v>
      </c>
      <c r="M289" s="7" t="s">
        <v>99</v>
      </c>
      <c r="N289" s="7" t="s">
        <v>99</v>
      </c>
      <c r="O289" s="7" t="s">
        <v>99</v>
      </c>
      <c r="P289" s="7" t="s">
        <v>99</v>
      </c>
      <c r="Q289" s="7" t="s">
        <v>99</v>
      </c>
      <c r="R289" s="7" t="s">
        <v>99</v>
      </c>
      <c r="S289" s="7" t="s">
        <v>99</v>
      </c>
      <c r="T289" s="144" t="s">
        <v>99</v>
      </c>
      <c r="U289" s="7" t="s">
        <v>285</v>
      </c>
      <c r="V289" s="7" t="s">
        <v>285</v>
      </c>
      <c r="W289" s="7" t="s">
        <v>99</v>
      </c>
      <c r="X289" s="7" t="s">
        <v>285</v>
      </c>
      <c r="Y289" s="7" t="s">
        <v>285</v>
      </c>
      <c r="Z289" s="7" t="s">
        <v>99</v>
      </c>
      <c r="AA289" s="7" t="s">
        <v>99</v>
      </c>
      <c r="AB289" s="7" t="s">
        <v>99</v>
      </c>
      <c r="AC289" s="7" t="s">
        <v>99</v>
      </c>
      <c r="AD289" s="7" t="s">
        <v>99</v>
      </c>
      <c r="AE289" s="7" t="s">
        <v>99</v>
      </c>
      <c r="AF289" s="7" t="s">
        <v>99</v>
      </c>
      <c r="AG289" s="7" t="s">
        <v>99</v>
      </c>
      <c r="AH289" s="7" t="s">
        <v>99</v>
      </c>
      <c r="AI289" s="7" t="s">
        <v>99</v>
      </c>
      <c r="AJ289" s="7" t="s">
        <v>99</v>
      </c>
      <c r="AK289" s="7" t="s">
        <v>99</v>
      </c>
      <c r="AL289" s="7" t="s">
        <v>99</v>
      </c>
      <c r="AM289" s="7" t="s">
        <v>285</v>
      </c>
      <c r="AN289" s="7" t="s">
        <v>285</v>
      </c>
      <c r="AO289" s="7" t="s">
        <v>285</v>
      </c>
      <c r="AP289" s="7" t="s">
        <v>285</v>
      </c>
      <c r="AQ289" s="7" t="s">
        <v>285</v>
      </c>
      <c r="AR289" s="7" t="s">
        <v>285</v>
      </c>
      <c r="AS289" s="7" t="s">
        <v>285</v>
      </c>
      <c r="AT289" s="7" t="s">
        <v>99</v>
      </c>
    </row>
    <row r="290" spans="1:46">
      <c r="A290" s="27">
        <v>43983</v>
      </c>
      <c r="B290" s="7">
        <v>23</v>
      </c>
      <c r="C290" s="7" t="s">
        <v>2034</v>
      </c>
      <c r="D290" s="7">
        <v>2</v>
      </c>
      <c r="E290" s="7">
        <v>758</v>
      </c>
      <c r="F290" s="7">
        <v>655</v>
      </c>
      <c r="G290" s="7">
        <v>43</v>
      </c>
      <c r="H290" s="7">
        <v>43</v>
      </c>
      <c r="I290" s="7">
        <v>7</v>
      </c>
      <c r="J290" s="7">
        <v>21</v>
      </c>
      <c r="K290" s="7">
        <v>11</v>
      </c>
      <c r="L290" s="7">
        <v>2</v>
      </c>
      <c r="M290" s="7" t="s">
        <v>99</v>
      </c>
      <c r="N290" s="7" t="s">
        <v>99</v>
      </c>
      <c r="O290" s="7" t="s">
        <v>99</v>
      </c>
      <c r="P290" s="7" t="s">
        <v>99</v>
      </c>
      <c r="Q290" s="7" t="s">
        <v>99</v>
      </c>
      <c r="R290" s="7">
        <v>22</v>
      </c>
      <c r="S290" s="7">
        <v>2</v>
      </c>
      <c r="T290" s="144" t="s">
        <v>99</v>
      </c>
      <c r="U290" s="7" t="s">
        <v>285</v>
      </c>
      <c r="V290" s="7" t="s">
        <v>285</v>
      </c>
      <c r="W290" s="7" t="s">
        <v>285</v>
      </c>
      <c r="X290" s="7" t="s">
        <v>285</v>
      </c>
      <c r="Y290" s="7" t="s">
        <v>285</v>
      </c>
      <c r="Z290" s="7" t="s">
        <v>285</v>
      </c>
      <c r="AA290" s="7" t="s">
        <v>285</v>
      </c>
      <c r="AB290" s="7" t="s">
        <v>285</v>
      </c>
      <c r="AC290" s="7" t="s">
        <v>285</v>
      </c>
      <c r="AD290" s="7" t="s">
        <v>285</v>
      </c>
      <c r="AE290" s="7" t="s">
        <v>285</v>
      </c>
      <c r="AF290" s="7" t="s">
        <v>285</v>
      </c>
      <c r="AG290" s="7" t="s">
        <v>285</v>
      </c>
      <c r="AH290" s="7" t="s">
        <v>285</v>
      </c>
      <c r="AI290" s="7" t="s">
        <v>285</v>
      </c>
      <c r="AJ290" s="7" t="s">
        <v>285</v>
      </c>
      <c r="AK290" s="7" t="s">
        <v>285</v>
      </c>
      <c r="AL290" s="7" t="s">
        <v>285</v>
      </c>
      <c r="AM290" s="7" t="s">
        <v>285</v>
      </c>
      <c r="AN290" s="7" t="s">
        <v>285</v>
      </c>
      <c r="AO290" s="7" t="s">
        <v>285</v>
      </c>
      <c r="AP290" s="7" t="s">
        <v>285</v>
      </c>
      <c r="AQ290" s="7" t="s">
        <v>285</v>
      </c>
      <c r="AR290" s="7" t="s">
        <v>285</v>
      </c>
      <c r="AS290" s="7" t="s">
        <v>285</v>
      </c>
      <c r="AT290" s="7" t="s">
        <v>285</v>
      </c>
    </row>
    <row r="291" spans="1:46">
      <c r="A291" s="27">
        <v>43983</v>
      </c>
      <c r="B291" s="7">
        <v>24</v>
      </c>
      <c r="C291" s="7" t="s">
        <v>2036</v>
      </c>
      <c r="D291" s="7">
        <v>14</v>
      </c>
      <c r="E291" s="7">
        <v>254</v>
      </c>
      <c r="F291" s="7">
        <v>134</v>
      </c>
      <c r="G291" s="7">
        <v>30</v>
      </c>
      <c r="H291" s="7">
        <v>6</v>
      </c>
      <c r="I291" s="7">
        <v>24</v>
      </c>
      <c r="J291" s="7">
        <v>23</v>
      </c>
      <c r="K291" s="7">
        <v>18</v>
      </c>
      <c r="L291" s="7">
        <v>14</v>
      </c>
      <c r="M291" s="7">
        <v>5</v>
      </c>
      <c r="N291" s="7" t="s">
        <v>99</v>
      </c>
      <c r="O291" s="7" t="s">
        <v>99</v>
      </c>
      <c r="P291" s="7" t="s">
        <v>99</v>
      </c>
      <c r="Q291" s="7" t="s">
        <v>99</v>
      </c>
      <c r="R291" s="7" t="s">
        <v>99</v>
      </c>
      <c r="S291" s="7" t="s">
        <v>99</v>
      </c>
      <c r="T291" s="144" t="s">
        <v>99</v>
      </c>
      <c r="U291" s="7">
        <v>1048</v>
      </c>
      <c r="V291" s="7" t="s">
        <v>285</v>
      </c>
      <c r="W291" s="7" t="s">
        <v>285</v>
      </c>
      <c r="X291" s="7">
        <v>3687</v>
      </c>
      <c r="Y291" s="7" t="s">
        <v>285</v>
      </c>
      <c r="Z291" s="7" t="s">
        <v>285</v>
      </c>
      <c r="AA291" s="7" t="s">
        <v>285</v>
      </c>
      <c r="AB291" s="7" t="s">
        <v>285</v>
      </c>
      <c r="AC291" s="7" t="s">
        <v>99</v>
      </c>
      <c r="AD291" s="7" t="s">
        <v>99</v>
      </c>
      <c r="AE291" s="7" t="s">
        <v>285</v>
      </c>
      <c r="AF291" s="7" t="s">
        <v>285</v>
      </c>
      <c r="AG291" s="7" t="s">
        <v>99</v>
      </c>
      <c r="AH291" s="7" t="s">
        <v>285</v>
      </c>
      <c r="AI291" s="7" t="s">
        <v>285</v>
      </c>
      <c r="AJ291" s="7" t="s">
        <v>285</v>
      </c>
      <c r="AK291" s="7" t="s">
        <v>99</v>
      </c>
      <c r="AL291" s="7" t="s">
        <v>285</v>
      </c>
      <c r="AM291" s="7">
        <v>6182</v>
      </c>
      <c r="AN291" s="7">
        <v>4729</v>
      </c>
      <c r="AO291" s="7">
        <v>1166</v>
      </c>
      <c r="AP291" s="7">
        <v>286</v>
      </c>
      <c r="AQ291" s="7">
        <v>5896</v>
      </c>
      <c r="AR291" s="7">
        <v>2224</v>
      </c>
      <c r="AS291" s="7">
        <v>2308</v>
      </c>
      <c r="AT291" s="7" t="s">
        <v>285</v>
      </c>
    </row>
    <row r="292" spans="1:46">
      <c r="A292" s="27">
        <v>43983</v>
      </c>
      <c r="B292" s="7">
        <v>25</v>
      </c>
      <c r="C292" s="7" t="s">
        <v>2037</v>
      </c>
      <c r="D292" s="7">
        <v>4</v>
      </c>
      <c r="E292" s="7">
        <v>127</v>
      </c>
      <c r="F292" s="7">
        <v>70</v>
      </c>
      <c r="G292" s="7">
        <v>25</v>
      </c>
      <c r="H292" s="7">
        <v>9</v>
      </c>
      <c r="I292" s="7">
        <v>13</v>
      </c>
      <c r="J292" s="7" t="s">
        <v>99</v>
      </c>
      <c r="K292" s="7" t="s">
        <v>99</v>
      </c>
      <c r="L292" s="7">
        <v>8</v>
      </c>
      <c r="M292" s="7">
        <v>2</v>
      </c>
      <c r="N292" s="7" t="s">
        <v>99</v>
      </c>
      <c r="O292" s="7" t="s">
        <v>99</v>
      </c>
      <c r="P292" s="7" t="s">
        <v>99</v>
      </c>
      <c r="Q292" s="7" t="s">
        <v>99</v>
      </c>
      <c r="R292" s="7" t="s">
        <v>99</v>
      </c>
      <c r="S292" s="7" t="s">
        <v>99</v>
      </c>
      <c r="T292" s="144" t="s">
        <v>99</v>
      </c>
      <c r="U292" s="7">
        <v>653</v>
      </c>
      <c r="V292" s="7" t="s">
        <v>285</v>
      </c>
      <c r="W292" s="7" t="s">
        <v>285</v>
      </c>
      <c r="X292" s="7">
        <v>578</v>
      </c>
      <c r="Y292" s="7" t="s">
        <v>285</v>
      </c>
      <c r="Z292" s="7" t="s">
        <v>99</v>
      </c>
      <c r="AA292" s="7" t="s">
        <v>285</v>
      </c>
      <c r="AB292" s="7" t="s">
        <v>285</v>
      </c>
      <c r="AC292" s="7" t="s">
        <v>285</v>
      </c>
      <c r="AD292" s="7" t="s">
        <v>99</v>
      </c>
      <c r="AE292" s="7" t="s">
        <v>285</v>
      </c>
      <c r="AF292" s="7" t="s">
        <v>285</v>
      </c>
      <c r="AG292" s="7" t="s">
        <v>285</v>
      </c>
      <c r="AH292" s="7" t="s">
        <v>285</v>
      </c>
      <c r="AI292" s="7" t="s">
        <v>285</v>
      </c>
      <c r="AJ292" s="7" t="s">
        <v>285</v>
      </c>
      <c r="AK292" s="7" t="s">
        <v>285</v>
      </c>
      <c r="AL292" s="7" t="s">
        <v>285</v>
      </c>
      <c r="AM292" s="7">
        <v>1601</v>
      </c>
      <c r="AN292" s="7">
        <v>1319</v>
      </c>
      <c r="AO292" s="7">
        <v>247</v>
      </c>
      <c r="AP292" s="7">
        <v>36</v>
      </c>
      <c r="AQ292" s="7">
        <v>1562</v>
      </c>
      <c r="AR292" s="7">
        <v>857</v>
      </c>
      <c r="AS292" s="7">
        <v>970</v>
      </c>
      <c r="AT292" s="7" t="s">
        <v>285</v>
      </c>
    </row>
    <row r="293" spans="1:46">
      <c r="A293" s="27">
        <v>43983</v>
      </c>
      <c r="B293" s="7">
        <v>26</v>
      </c>
      <c r="C293" s="7" t="s">
        <v>2039</v>
      </c>
      <c r="D293" s="7">
        <v>11</v>
      </c>
      <c r="E293" s="7">
        <v>351</v>
      </c>
      <c r="F293" s="7">
        <v>184</v>
      </c>
      <c r="G293" s="7">
        <v>33</v>
      </c>
      <c r="H293" s="7">
        <v>32</v>
      </c>
      <c r="I293" s="7">
        <v>41</v>
      </c>
      <c r="J293" s="7">
        <v>23</v>
      </c>
      <c r="K293" s="7">
        <v>27</v>
      </c>
      <c r="L293" s="7">
        <v>10</v>
      </c>
      <c r="M293" s="7">
        <v>6</v>
      </c>
      <c r="N293" s="7" t="s">
        <v>99</v>
      </c>
      <c r="O293" s="7" t="s">
        <v>99</v>
      </c>
      <c r="P293" s="7" t="s">
        <v>99</v>
      </c>
      <c r="Q293" s="7">
        <v>1</v>
      </c>
      <c r="R293" s="7">
        <v>5</v>
      </c>
      <c r="S293" s="7" t="s">
        <v>99</v>
      </c>
      <c r="T293" s="144" t="s">
        <v>99</v>
      </c>
      <c r="U293" s="7">
        <v>2326</v>
      </c>
      <c r="V293" s="7">
        <v>2179</v>
      </c>
      <c r="W293" s="7">
        <v>147</v>
      </c>
      <c r="X293" s="7">
        <v>17927</v>
      </c>
      <c r="Y293" s="7">
        <v>5898</v>
      </c>
      <c r="Z293" s="7">
        <v>12</v>
      </c>
      <c r="AA293" s="7">
        <v>97</v>
      </c>
      <c r="AB293" s="7">
        <v>154</v>
      </c>
      <c r="AC293" s="7">
        <v>72</v>
      </c>
      <c r="AD293" s="7">
        <v>11694</v>
      </c>
      <c r="AE293" s="7">
        <v>2634</v>
      </c>
      <c r="AF293" s="7">
        <v>465</v>
      </c>
      <c r="AG293" s="7">
        <v>1713</v>
      </c>
      <c r="AH293" s="7">
        <v>455</v>
      </c>
      <c r="AI293" s="7">
        <v>2054</v>
      </c>
      <c r="AJ293" s="7">
        <v>652</v>
      </c>
      <c r="AK293" s="7">
        <v>1031</v>
      </c>
      <c r="AL293" s="7">
        <v>372</v>
      </c>
      <c r="AM293" s="7">
        <v>25257</v>
      </c>
      <c r="AN293" s="7">
        <v>8388</v>
      </c>
      <c r="AO293" s="7">
        <v>134</v>
      </c>
      <c r="AP293" s="7">
        <v>16736</v>
      </c>
      <c r="AQ293" s="7">
        <v>8025</v>
      </c>
      <c r="AR293" s="7">
        <v>6283</v>
      </c>
      <c r="AS293" s="7">
        <v>7033</v>
      </c>
      <c r="AT293" s="7">
        <v>255</v>
      </c>
    </row>
    <row r="294" spans="1:46">
      <c r="A294" s="27">
        <v>43983</v>
      </c>
      <c r="B294" s="7">
        <v>27</v>
      </c>
      <c r="C294" s="7" t="s">
        <v>1210</v>
      </c>
      <c r="D294" s="7">
        <v>1</v>
      </c>
      <c r="E294" s="7">
        <v>22</v>
      </c>
      <c r="F294" s="7">
        <v>16</v>
      </c>
      <c r="G294" s="7">
        <v>1</v>
      </c>
      <c r="H294" s="7">
        <v>3</v>
      </c>
      <c r="I294" s="7" t="s">
        <v>99</v>
      </c>
      <c r="J294" s="7" t="s">
        <v>99</v>
      </c>
      <c r="K294" s="7" t="s">
        <v>99</v>
      </c>
      <c r="L294" s="7">
        <v>1</v>
      </c>
      <c r="M294" s="7">
        <v>1</v>
      </c>
      <c r="N294" s="7" t="s">
        <v>99</v>
      </c>
      <c r="O294" s="7" t="s">
        <v>99</v>
      </c>
      <c r="P294" s="7" t="s">
        <v>99</v>
      </c>
      <c r="Q294" s="7" t="s">
        <v>99</v>
      </c>
      <c r="R294" s="7" t="s">
        <v>99</v>
      </c>
      <c r="S294" s="7" t="s">
        <v>99</v>
      </c>
      <c r="T294" s="144" t="s">
        <v>99</v>
      </c>
      <c r="U294" s="7" t="s">
        <v>285</v>
      </c>
      <c r="V294" s="7" t="s">
        <v>285</v>
      </c>
      <c r="W294" s="7" t="s">
        <v>99</v>
      </c>
      <c r="X294" s="7" t="s">
        <v>285</v>
      </c>
      <c r="Y294" s="7" t="s">
        <v>285</v>
      </c>
      <c r="Z294" s="7" t="s">
        <v>99</v>
      </c>
      <c r="AA294" s="7" t="s">
        <v>99</v>
      </c>
      <c r="AB294" s="7" t="s">
        <v>99</v>
      </c>
      <c r="AC294" s="7" t="s">
        <v>99</v>
      </c>
      <c r="AD294" s="7" t="s">
        <v>99</v>
      </c>
      <c r="AE294" s="7" t="s">
        <v>99</v>
      </c>
      <c r="AF294" s="7" t="s">
        <v>99</v>
      </c>
      <c r="AG294" s="7" t="s">
        <v>99</v>
      </c>
      <c r="AH294" s="7" t="s">
        <v>99</v>
      </c>
      <c r="AI294" s="7" t="s">
        <v>99</v>
      </c>
      <c r="AJ294" s="7" t="s">
        <v>99</v>
      </c>
      <c r="AK294" s="7" t="s">
        <v>99</v>
      </c>
      <c r="AL294" s="7" t="s">
        <v>99</v>
      </c>
      <c r="AM294" s="7" t="s">
        <v>285</v>
      </c>
      <c r="AN294" s="7" t="s">
        <v>99</v>
      </c>
      <c r="AO294" s="7" t="s">
        <v>285</v>
      </c>
      <c r="AP294" s="7" t="s">
        <v>99</v>
      </c>
      <c r="AQ294" s="7" t="s">
        <v>285</v>
      </c>
      <c r="AR294" s="7" t="s">
        <v>285</v>
      </c>
      <c r="AS294" s="7" t="s">
        <v>285</v>
      </c>
      <c r="AT294" s="7" t="s">
        <v>99</v>
      </c>
    </row>
    <row r="295" spans="1:46">
      <c r="A295" s="27">
        <v>43983</v>
      </c>
      <c r="B295" s="7">
        <v>28</v>
      </c>
      <c r="C295" s="7" t="s">
        <v>2041</v>
      </c>
      <c r="D295" s="7">
        <v>5</v>
      </c>
      <c r="E295" s="7">
        <v>122</v>
      </c>
      <c r="F295" s="7">
        <v>33</v>
      </c>
      <c r="G295" s="7">
        <v>26</v>
      </c>
      <c r="H295" s="7">
        <v>4</v>
      </c>
      <c r="I295" s="7">
        <v>51</v>
      </c>
      <c r="J295" s="7" t="s">
        <v>99</v>
      </c>
      <c r="K295" s="7" t="s">
        <v>99</v>
      </c>
      <c r="L295" s="7">
        <v>6</v>
      </c>
      <c r="M295" s="7">
        <v>2</v>
      </c>
      <c r="N295" s="7" t="s">
        <v>99</v>
      </c>
      <c r="O295" s="7" t="s">
        <v>99</v>
      </c>
      <c r="P295" s="7" t="s">
        <v>99</v>
      </c>
      <c r="Q295" s="7" t="s">
        <v>99</v>
      </c>
      <c r="R295" s="7" t="s">
        <v>99</v>
      </c>
      <c r="S295" s="7" t="s">
        <v>99</v>
      </c>
      <c r="T295" s="144" t="s">
        <v>99</v>
      </c>
      <c r="U295" s="7">
        <v>364</v>
      </c>
      <c r="V295" s="7">
        <v>364</v>
      </c>
      <c r="W295" s="7" t="s">
        <v>99</v>
      </c>
      <c r="X295" s="7">
        <v>335</v>
      </c>
      <c r="Y295" s="7" t="s">
        <v>285</v>
      </c>
      <c r="Z295" s="7" t="s">
        <v>285</v>
      </c>
      <c r="AA295" s="7" t="s">
        <v>285</v>
      </c>
      <c r="AB295" s="7" t="s">
        <v>285</v>
      </c>
      <c r="AC295" s="7" t="s">
        <v>285</v>
      </c>
      <c r="AD295" s="7" t="s">
        <v>99</v>
      </c>
      <c r="AE295" s="7" t="s">
        <v>285</v>
      </c>
      <c r="AF295" s="7" t="s">
        <v>99</v>
      </c>
      <c r="AG295" s="7" t="s">
        <v>285</v>
      </c>
      <c r="AH295" s="7" t="s">
        <v>285</v>
      </c>
      <c r="AI295" s="7" t="s">
        <v>285</v>
      </c>
      <c r="AJ295" s="7" t="s">
        <v>99</v>
      </c>
      <c r="AK295" s="7" t="s">
        <v>285</v>
      </c>
      <c r="AL295" s="7" t="s">
        <v>285</v>
      </c>
      <c r="AM295" s="7">
        <v>918</v>
      </c>
      <c r="AN295" s="7">
        <v>110</v>
      </c>
      <c r="AO295" s="7">
        <v>773</v>
      </c>
      <c r="AP295" s="7">
        <v>35</v>
      </c>
      <c r="AQ295" s="7">
        <v>884</v>
      </c>
      <c r="AR295" s="7">
        <v>501</v>
      </c>
      <c r="AS295" s="7">
        <v>538</v>
      </c>
      <c r="AT295" s="7" t="s">
        <v>285</v>
      </c>
    </row>
    <row r="296" spans="1:46">
      <c r="A296" s="27">
        <v>43983</v>
      </c>
      <c r="B296" s="7">
        <v>29</v>
      </c>
      <c r="C296" s="7" t="s">
        <v>101</v>
      </c>
      <c r="D296" s="7">
        <v>3</v>
      </c>
      <c r="E296" s="7">
        <v>675</v>
      </c>
      <c r="F296" s="7">
        <v>372</v>
      </c>
      <c r="G296" s="7">
        <v>149</v>
      </c>
      <c r="H296" s="7" t="s">
        <v>99</v>
      </c>
      <c r="I296" s="7">
        <v>148</v>
      </c>
      <c r="J296" s="7" t="s">
        <v>99</v>
      </c>
      <c r="K296" s="7">
        <v>1</v>
      </c>
      <c r="L296" s="7">
        <v>4</v>
      </c>
      <c r="M296" s="7">
        <v>1</v>
      </c>
      <c r="N296" s="7" t="s">
        <v>99</v>
      </c>
      <c r="O296" s="7" t="s">
        <v>99</v>
      </c>
      <c r="P296" s="7" t="s">
        <v>99</v>
      </c>
      <c r="Q296" s="7" t="s">
        <v>99</v>
      </c>
      <c r="R296" s="7" t="s">
        <v>99</v>
      </c>
      <c r="S296" s="7" t="s">
        <v>99</v>
      </c>
      <c r="T296" s="144" t="s">
        <v>99</v>
      </c>
      <c r="U296" s="7">
        <v>3210</v>
      </c>
      <c r="V296" s="7">
        <v>3210</v>
      </c>
      <c r="W296" s="7" t="s">
        <v>99</v>
      </c>
      <c r="X296" s="7">
        <v>27978</v>
      </c>
      <c r="Y296" s="7" t="s">
        <v>285</v>
      </c>
      <c r="Z296" s="7" t="s">
        <v>285</v>
      </c>
      <c r="AA296" s="7" t="s">
        <v>285</v>
      </c>
      <c r="AB296" s="7" t="s">
        <v>285</v>
      </c>
      <c r="AC296" s="7" t="s">
        <v>99</v>
      </c>
      <c r="AD296" s="7" t="s">
        <v>285</v>
      </c>
      <c r="AE296" s="7" t="s">
        <v>285</v>
      </c>
      <c r="AF296" s="7" t="s">
        <v>285</v>
      </c>
      <c r="AG296" s="7" t="s">
        <v>285</v>
      </c>
      <c r="AH296" s="7" t="s">
        <v>285</v>
      </c>
      <c r="AI296" s="7" t="s">
        <v>285</v>
      </c>
      <c r="AJ296" s="7" t="s">
        <v>285</v>
      </c>
      <c r="AK296" s="7" t="s">
        <v>285</v>
      </c>
      <c r="AL296" s="7" t="s">
        <v>285</v>
      </c>
      <c r="AM296" s="7">
        <v>37584</v>
      </c>
      <c r="AN296" s="7">
        <v>33888</v>
      </c>
      <c r="AO296" s="7" t="s">
        <v>99</v>
      </c>
      <c r="AP296" s="7">
        <v>3696</v>
      </c>
      <c r="AQ296" s="7">
        <v>38014</v>
      </c>
      <c r="AR296" s="7">
        <v>12683</v>
      </c>
      <c r="AS296" s="7">
        <v>9247</v>
      </c>
      <c r="AT296" s="7" t="s">
        <v>285</v>
      </c>
    </row>
    <row r="297" spans="1:46">
      <c r="A297" s="27">
        <v>43983</v>
      </c>
      <c r="B297" s="7">
        <v>30</v>
      </c>
      <c r="C297" s="7" t="s">
        <v>2042</v>
      </c>
      <c r="D297" s="7">
        <v>4</v>
      </c>
      <c r="E297" s="7">
        <v>81</v>
      </c>
      <c r="F297" s="7">
        <v>30</v>
      </c>
      <c r="G297" s="7">
        <v>6</v>
      </c>
      <c r="H297" s="7">
        <v>10</v>
      </c>
      <c r="I297" s="7">
        <v>29</v>
      </c>
      <c r="J297" s="7" t="s">
        <v>99</v>
      </c>
      <c r="K297" s="7" t="s">
        <v>99</v>
      </c>
      <c r="L297" s="7">
        <v>4</v>
      </c>
      <c r="M297" s="7">
        <v>2</v>
      </c>
      <c r="N297" s="7" t="s">
        <v>99</v>
      </c>
      <c r="O297" s="7" t="s">
        <v>99</v>
      </c>
      <c r="P297" s="7" t="s">
        <v>99</v>
      </c>
      <c r="Q297" s="7" t="s">
        <v>99</v>
      </c>
      <c r="R297" s="7" t="s">
        <v>99</v>
      </c>
      <c r="S297" s="7" t="s">
        <v>99</v>
      </c>
      <c r="T297" s="144" t="s">
        <v>99</v>
      </c>
      <c r="U297" s="7">
        <v>207</v>
      </c>
      <c r="V297" s="7">
        <v>207</v>
      </c>
      <c r="W297" s="7" t="s">
        <v>99</v>
      </c>
      <c r="X297" s="7">
        <v>186</v>
      </c>
      <c r="Y297" s="7" t="s">
        <v>285</v>
      </c>
      <c r="Z297" s="7" t="s">
        <v>285</v>
      </c>
      <c r="AA297" s="7" t="s">
        <v>285</v>
      </c>
      <c r="AB297" s="7" t="s">
        <v>285</v>
      </c>
      <c r="AC297" s="7" t="s">
        <v>99</v>
      </c>
      <c r="AD297" s="7" t="s">
        <v>99</v>
      </c>
      <c r="AE297" s="7" t="s">
        <v>285</v>
      </c>
      <c r="AF297" s="7" t="s">
        <v>99</v>
      </c>
      <c r="AG297" s="7" t="s">
        <v>99</v>
      </c>
      <c r="AH297" s="7" t="s">
        <v>285</v>
      </c>
      <c r="AI297" s="7" t="s">
        <v>285</v>
      </c>
      <c r="AJ297" s="7" t="s">
        <v>99</v>
      </c>
      <c r="AK297" s="7" t="s">
        <v>99</v>
      </c>
      <c r="AL297" s="7" t="s">
        <v>285</v>
      </c>
      <c r="AM297" s="7">
        <v>629</v>
      </c>
      <c r="AN297" s="7">
        <v>330</v>
      </c>
      <c r="AO297" s="7">
        <v>299</v>
      </c>
      <c r="AP297" s="7" t="s">
        <v>99</v>
      </c>
      <c r="AQ297" s="7">
        <v>629</v>
      </c>
      <c r="AR297" s="7">
        <v>407</v>
      </c>
      <c r="AS297" s="7">
        <v>409</v>
      </c>
      <c r="AT297" s="7" t="s">
        <v>285</v>
      </c>
    </row>
    <row r="298" spans="1:46">
      <c r="A298" s="27">
        <v>43983</v>
      </c>
      <c r="B298" s="7">
        <v>31</v>
      </c>
      <c r="C298" s="7" t="s">
        <v>536</v>
      </c>
      <c r="D298" s="7">
        <v>18</v>
      </c>
      <c r="E298" s="7">
        <v>1909</v>
      </c>
      <c r="F298" s="7">
        <v>1372</v>
      </c>
      <c r="G298" s="7">
        <v>95</v>
      </c>
      <c r="H298" s="7">
        <v>207</v>
      </c>
      <c r="I298" s="7">
        <v>34</v>
      </c>
      <c r="J298" s="7">
        <v>177</v>
      </c>
      <c r="K298" s="7">
        <v>9</v>
      </c>
      <c r="L298" s="7">
        <v>34</v>
      </c>
      <c r="M298" s="7">
        <v>8</v>
      </c>
      <c r="N298" s="7" t="s">
        <v>99</v>
      </c>
      <c r="O298" s="7" t="s">
        <v>99</v>
      </c>
      <c r="P298" s="7" t="s">
        <v>99</v>
      </c>
      <c r="Q298" s="7">
        <v>2</v>
      </c>
      <c r="R298" s="7">
        <v>22</v>
      </c>
      <c r="S298" s="7">
        <v>5</v>
      </c>
      <c r="T298" s="144" t="s">
        <v>99</v>
      </c>
      <c r="U298" s="7">
        <v>11186</v>
      </c>
      <c r="V298" s="7">
        <v>9647</v>
      </c>
      <c r="W298" s="7">
        <v>1539</v>
      </c>
      <c r="X298" s="7">
        <v>85534</v>
      </c>
      <c r="Y298" s="7">
        <v>77428</v>
      </c>
      <c r="Z298" s="7">
        <v>168</v>
      </c>
      <c r="AA298" s="7">
        <v>945</v>
      </c>
      <c r="AB298" s="7">
        <v>4340</v>
      </c>
      <c r="AC298" s="7">
        <v>1262</v>
      </c>
      <c r="AD298" s="7">
        <v>1391</v>
      </c>
      <c r="AE298" s="7">
        <v>4756</v>
      </c>
      <c r="AF298" s="7">
        <v>423</v>
      </c>
      <c r="AG298" s="7">
        <v>1521</v>
      </c>
      <c r="AH298" s="7">
        <v>2812</v>
      </c>
      <c r="AI298" s="7">
        <v>4655</v>
      </c>
      <c r="AJ298" s="7">
        <v>250</v>
      </c>
      <c r="AK298" s="7">
        <v>1547</v>
      </c>
      <c r="AL298" s="7">
        <v>2858</v>
      </c>
      <c r="AM298" s="7">
        <v>105467</v>
      </c>
      <c r="AN298" s="7">
        <v>101202</v>
      </c>
      <c r="AO298" s="7">
        <v>2822</v>
      </c>
      <c r="AP298" s="7">
        <v>1442</v>
      </c>
      <c r="AQ298" s="7">
        <v>103877</v>
      </c>
      <c r="AR298" s="7">
        <v>16261</v>
      </c>
      <c r="AS298" s="7">
        <v>19017</v>
      </c>
      <c r="AT298" s="7">
        <v>2608</v>
      </c>
    </row>
    <row r="299" spans="1:46">
      <c r="A299" s="27">
        <v>43983</v>
      </c>
      <c r="B299" s="7">
        <v>32</v>
      </c>
      <c r="C299" s="7" t="s">
        <v>347</v>
      </c>
      <c r="D299" s="7">
        <v>2</v>
      </c>
      <c r="E299" s="7">
        <v>60</v>
      </c>
      <c r="F299" s="7">
        <v>47</v>
      </c>
      <c r="G299" s="7">
        <v>2</v>
      </c>
      <c r="H299" s="7">
        <v>2</v>
      </c>
      <c r="I299" s="7">
        <v>2</v>
      </c>
      <c r="J299" s="7" t="s">
        <v>99</v>
      </c>
      <c r="K299" s="7" t="s">
        <v>99</v>
      </c>
      <c r="L299" s="7">
        <v>6</v>
      </c>
      <c r="M299" s="7">
        <v>1</v>
      </c>
      <c r="N299" s="7" t="s">
        <v>99</v>
      </c>
      <c r="O299" s="7" t="s">
        <v>99</v>
      </c>
      <c r="P299" s="7" t="s">
        <v>99</v>
      </c>
      <c r="Q299" s="7" t="s">
        <v>99</v>
      </c>
      <c r="R299" s="7" t="s">
        <v>99</v>
      </c>
      <c r="S299" s="7" t="s">
        <v>99</v>
      </c>
      <c r="T299" s="144" t="s">
        <v>99</v>
      </c>
      <c r="U299" s="7" t="s">
        <v>285</v>
      </c>
      <c r="V299" s="7" t="s">
        <v>285</v>
      </c>
      <c r="W299" s="7" t="s">
        <v>285</v>
      </c>
      <c r="X299" s="7" t="s">
        <v>285</v>
      </c>
      <c r="Y299" s="7" t="s">
        <v>285</v>
      </c>
      <c r="Z299" s="7" t="s">
        <v>99</v>
      </c>
      <c r="AA299" s="7" t="s">
        <v>285</v>
      </c>
      <c r="AB299" s="7" t="s">
        <v>99</v>
      </c>
      <c r="AC299" s="7" t="s">
        <v>99</v>
      </c>
      <c r="AD299" s="7" t="s">
        <v>99</v>
      </c>
      <c r="AE299" s="7" t="s">
        <v>285</v>
      </c>
      <c r="AF299" s="7" t="s">
        <v>285</v>
      </c>
      <c r="AG299" s="7" t="s">
        <v>285</v>
      </c>
      <c r="AH299" s="7" t="s">
        <v>285</v>
      </c>
      <c r="AI299" s="7" t="s">
        <v>285</v>
      </c>
      <c r="AJ299" s="7" t="s">
        <v>285</v>
      </c>
      <c r="AK299" s="7" t="s">
        <v>285</v>
      </c>
      <c r="AL299" s="7" t="s">
        <v>285</v>
      </c>
      <c r="AM299" s="7" t="s">
        <v>285</v>
      </c>
      <c r="AN299" s="7" t="s">
        <v>285</v>
      </c>
      <c r="AO299" s="7" t="s">
        <v>99</v>
      </c>
      <c r="AP299" s="7" t="s">
        <v>285</v>
      </c>
      <c r="AQ299" s="7" t="s">
        <v>285</v>
      </c>
      <c r="AR299" s="7" t="s">
        <v>285</v>
      </c>
      <c r="AS299" s="7" t="s">
        <v>285</v>
      </c>
      <c r="AT299" s="7" t="s">
        <v>285</v>
      </c>
    </row>
  </sheetData>
  <autoFilter ref="A10:BE199" xr:uid="{00000000-0009-0000-0000-000044000000}">
    <sortState xmlns:xlrd2="http://schemas.microsoft.com/office/spreadsheetml/2017/richdata2" ref="A11:BA132">
      <sortCondition ref="A7"/>
    </sortState>
  </autoFilter>
  <mergeCells count="47">
    <mergeCell ref="AS6:AS9"/>
    <mergeCell ref="AT6:AT9"/>
    <mergeCell ref="E7:E9"/>
    <mergeCell ref="L7:M8"/>
    <mergeCell ref="N7:O8"/>
    <mergeCell ref="U8:U9"/>
    <mergeCell ref="V8:V9"/>
    <mergeCell ref="W8:W9"/>
    <mergeCell ref="X8:X9"/>
    <mergeCell ref="Y8:Y9"/>
    <mergeCell ref="Z8:Z9"/>
    <mergeCell ref="AA8:AA9"/>
    <mergeCell ref="AB8:AB9"/>
    <mergeCell ref="AC8:AC9"/>
    <mergeCell ref="AD8:AD9"/>
    <mergeCell ref="AE8:AE9"/>
    <mergeCell ref="AE6:AH7"/>
    <mergeCell ref="AI6:AL7"/>
    <mergeCell ref="AM6:AP7"/>
    <mergeCell ref="AQ6:AQ9"/>
    <mergeCell ref="AR6:AR9"/>
    <mergeCell ref="AF8:AF9"/>
    <mergeCell ref="AG8:AG9"/>
    <mergeCell ref="AH8:AH9"/>
    <mergeCell ref="AI8:AI9"/>
    <mergeCell ref="AJ8:AJ9"/>
    <mergeCell ref="AK8:AK9"/>
    <mergeCell ref="AL8:AL9"/>
    <mergeCell ref="AM8:AM9"/>
    <mergeCell ref="AN8:AN9"/>
    <mergeCell ref="AO8:AO9"/>
    <mergeCell ref="AP8:AP9"/>
    <mergeCell ref="R6:S8"/>
    <mergeCell ref="T6:T9"/>
    <mergeCell ref="U6:W7"/>
    <mergeCell ref="X6:AA7"/>
    <mergeCell ref="AB6:AD7"/>
    <mergeCell ref="A6:A9"/>
    <mergeCell ref="B6:B9"/>
    <mergeCell ref="C6:C9"/>
    <mergeCell ref="D6:D9"/>
    <mergeCell ref="P6:Q8"/>
    <mergeCell ref="E6:O6"/>
    <mergeCell ref="F7:K7"/>
    <mergeCell ref="F8:G8"/>
    <mergeCell ref="H8:I8"/>
    <mergeCell ref="J8:K8"/>
  </mergeCells>
  <phoneticPr fontId="5"/>
  <hyperlinks>
    <hyperlink ref="I1" location="目次!C36" display="目次" xr:uid="{00000000-0004-0000-4400-000000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R213"/>
  <sheetViews>
    <sheetView zoomScale="90" zoomScaleNormal="90" workbookViewId="0">
      <pane xSplit="2" ySplit="5" topLeftCell="P201" activePane="bottomRight" state="frozen"/>
      <selection pane="topRight"/>
      <selection pane="bottomLeft"/>
      <selection pane="bottomRight" activeCell="B216" sqref="B216"/>
    </sheetView>
  </sheetViews>
  <sheetFormatPr defaultColWidth="8.75" defaultRowHeight="14.25"/>
  <cols>
    <col min="1" max="1" width="10.75" style="1" bestFit="1" customWidth="1"/>
    <col min="2" max="2" width="14.75" style="1" customWidth="1"/>
    <col min="3" max="3" width="23.25" style="1" customWidth="1"/>
    <col min="4" max="4" width="28.375" style="1" customWidth="1"/>
    <col min="5" max="5" width="14.375" style="1" customWidth="1"/>
    <col min="6" max="6" width="11.5" style="1" customWidth="1"/>
    <col min="7" max="7" width="20.375" style="1" customWidth="1"/>
    <col min="8" max="8" width="15.25" style="1" customWidth="1"/>
    <col min="9" max="9" width="20.75" style="1" customWidth="1"/>
    <col min="10" max="10" width="16.5" style="1" customWidth="1"/>
    <col min="11" max="11" width="47.5" style="1" customWidth="1"/>
    <col min="12" max="12" width="22.125" style="1" customWidth="1"/>
    <col min="13" max="13" width="24.875" style="1" bestFit="1" customWidth="1"/>
    <col min="14" max="14" width="11.125" style="1" customWidth="1"/>
    <col min="15" max="15" width="11.25" style="1" customWidth="1"/>
    <col min="16" max="16" width="36.75" style="1" customWidth="1"/>
    <col min="17" max="17" width="10.875" style="1" customWidth="1"/>
    <col min="18" max="18" width="9.25" style="1" customWidth="1"/>
    <col min="19" max="16384" width="8.75" style="1"/>
  </cols>
  <sheetData>
    <row r="1" spans="1:18">
      <c r="A1" s="1" t="s">
        <v>118</v>
      </c>
      <c r="D1" s="9" t="s">
        <v>652</v>
      </c>
    </row>
    <row r="2" spans="1:18">
      <c r="A2" s="1" t="s">
        <v>305</v>
      </c>
    </row>
    <row r="3" spans="1:18">
      <c r="A3" s="15" t="s">
        <v>759</v>
      </c>
    </row>
    <row r="4" spans="1:18">
      <c r="A4" s="1" t="s">
        <v>3007</v>
      </c>
    </row>
    <row r="5" spans="1:18">
      <c r="A5" s="7" t="s">
        <v>763</v>
      </c>
      <c r="B5" s="7" t="s">
        <v>479</v>
      </c>
      <c r="C5" s="7" t="s">
        <v>766</v>
      </c>
      <c r="D5" s="7" t="s">
        <v>772</v>
      </c>
      <c r="E5" s="7" t="s">
        <v>777</v>
      </c>
      <c r="F5" s="7" t="s">
        <v>779</v>
      </c>
      <c r="G5" s="7" t="s">
        <v>523</v>
      </c>
      <c r="H5" s="7" t="s">
        <v>787</v>
      </c>
      <c r="I5" s="7" t="s">
        <v>790</v>
      </c>
      <c r="J5" s="7" t="s">
        <v>797</v>
      </c>
      <c r="K5" s="7" t="s">
        <v>804</v>
      </c>
      <c r="L5" s="7" t="s">
        <v>807</v>
      </c>
      <c r="M5" s="7" t="s">
        <v>811</v>
      </c>
      <c r="N5" s="7" t="s">
        <v>137</v>
      </c>
      <c r="O5" s="7" t="s">
        <v>813</v>
      </c>
      <c r="P5" s="7" t="s">
        <v>815</v>
      </c>
      <c r="Q5" s="7" t="s">
        <v>364</v>
      </c>
      <c r="R5" s="7" t="s">
        <v>819</v>
      </c>
    </row>
    <row r="6" spans="1:18">
      <c r="A6" s="24">
        <v>40544</v>
      </c>
      <c r="B6" s="16" t="s">
        <v>825</v>
      </c>
      <c r="C6" s="16" t="s">
        <v>106</v>
      </c>
      <c r="D6" s="16" t="s">
        <v>99</v>
      </c>
      <c r="E6" s="16">
        <v>127000</v>
      </c>
      <c r="F6" s="16">
        <v>266</v>
      </c>
      <c r="G6" s="16" t="s">
        <v>826</v>
      </c>
      <c r="H6" s="16" t="s">
        <v>44</v>
      </c>
      <c r="I6" s="16" t="s">
        <v>827</v>
      </c>
      <c r="J6" s="16" t="s">
        <v>835</v>
      </c>
      <c r="K6" s="16" t="s">
        <v>836</v>
      </c>
      <c r="L6" s="16" t="s">
        <v>837</v>
      </c>
      <c r="M6" s="16" t="s">
        <v>839</v>
      </c>
      <c r="N6" s="16" t="s">
        <v>24</v>
      </c>
      <c r="O6" s="16">
        <v>190</v>
      </c>
      <c r="P6" s="16" t="s">
        <v>475</v>
      </c>
      <c r="Q6" s="16">
        <v>60</v>
      </c>
      <c r="R6" s="16">
        <v>200</v>
      </c>
    </row>
    <row r="7" spans="1:18">
      <c r="A7" s="24">
        <v>40544</v>
      </c>
      <c r="B7" s="16" t="s">
        <v>842</v>
      </c>
      <c r="C7" s="16" t="s">
        <v>500</v>
      </c>
      <c r="D7" s="16" t="s">
        <v>845</v>
      </c>
      <c r="E7" s="16">
        <v>138000</v>
      </c>
      <c r="F7" s="16">
        <v>150</v>
      </c>
      <c r="G7" s="16" t="s">
        <v>62</v>
      </c>
      <c r="H7" s="16" t="s">
        <v>44</v>
      </c>
      <c r="I7" s="16" t="s">
        <v>827</v>
      </c>
      <c r="J7" s="16" t="s">
        <v>835</v>
      </c>
      <c r="K7" s="16" t="s">
        <v>231</v>
      </c>
      <c r="L7" s="16" t="s">
        <v>520</v>
      </c>
      <c r="M7" s="16" t="s">
        <v>848</v>
      </c>
      <c r="N7" s="16" t="s">
        <v>421</v>
      </c>
      <c r="O7" s="16">
        <v>900</v>
      </c>
      <c r="P7" s="16" t="s">
        <v>475</v>
      </c>
      <c r="Q7" s="16">
        <v>60</v>
      </c>
      <c r="R7" s="16">
        <v>200</v>
      </c>
    </row>
    <row r="8" spans="1:18">
      <c r="A8" s="24">
        <v>40544</v>
      </c>
      <c r="B8" s="16" t="s">
        <v>586</v>
      </c>
      <c r="C8" s="16" t="s">
        <v>661</v>
      </c>
      <c r="D8" s="16" t="s">
        <v>854</v>
      </c>
      <c r="E8" s="16">
        <v>130000</v>
      </c>
      <c r="F8" s="16">
        <v>218</v>
      </c>
      <c r="G8" s="16" t="s">
        <v>302</v>
      </c>
      <c r="H8" s="16" t="s">
        <v>44</v>
      </c>
      <c r="I8" s="16" t="s">
        <v>827</v>
      </c>
      <c r="J8" s="16" t="s">
        <v>835</v>
      </c>
      <c r="K8" s="16" t="s">
        <v>857</v>
      </c>
      <c r="L8" s="16" t="s">
        <v>862</v>
      </c>
      <c r="M8" s="16" t="s">
        <v>839</v>
      </c>
      <c r="N8" s="16" t="s">
        <v>421</v>
      </c>
      <c r="O8" s="16">
        <v>1000</v>
      </c>
      <c r="P8" s="16" t="s">
        <v>866</v>
      </c>
      <c r="Q8" s="16">
        <v>60</v>
      </c>
      <c r="R8" s="16">
        <v>200</v>
      </c>
    </row>
    <row r="9" spans="1:18">
      <c r="A9" s="24">
        <v>40544</v>
      </c>
      <c r="B9" s="16" t="s">
        <v>277</v>
      </c>
      <c r="C9" s="16" t="s">
        <v>868</v>
      </c>
      <c r="D9" s="16" t="s">
        <v>872</v>
      </c>
      <c r="E9" s="16">
        <v>119000</v>
      </c>
      <c r="F9" s="16">
        <v>218</v>
      </c>
      <c r="G9" s="16" t="s">
        <v>62</v>
      </c>
      <c r="H9" s="16" t="s">
        <v>44</v>
      </c>
      <c r="I9" s="16" t="s">
        <v>396</v>
      </c>
      <c r="J9" s="16" t="s">
        <v>835</v>
      </c>
      <c r="K9" s="16" t="s">
        <v>876</v>
      </c>
      <c r="L9" s="16" t="s">
        <v>710</v>
      </c>
      <c r="M9" s="16" t="s">
        <v>839</v>
      </c>
      <c r="N9" s="16" t="s">
        <v>24</v>
      </c>
      <c r="O9" s="16">
        <v>1300</v>
      </c>
      <c r="P9" s="16" t="s">
        <v>847</v>
      </c>
      <c r="Q9" s="16">
        <v>50</v>
      </c>
      <c r="R9" s="16">
        <v>100</v>
      </c>
    </row>
    <row r="10" spans="1:18">
      <c r="A10" s="24">
        <v>40544</v>
      </c>
      <c r="B10" s="16" t="s">
        <v>880</v>
      </c>
      <c r="C10" s="16" t="s">
        <v>871</v>
      </c>
      <c r="D10" s="16" t="s">
        <v>821</v>
      </c>
      <c r="E10" s="16">
        <v>137000</v>
      </c>
      <c r="F10" s="16">
        <v>279</v>
      </c>
      <c r="G10" s="16" t="s">
        <v>882</v>
      </c>
      <c r="H10" s="16" t="s">
        <v>44</v>
      </c>
      <c r="I10" s="16" t="s">
        <v>827</v>
      </c>
      <c r="J10" s="16" t="s">
        <v>835</v>
      </c>
      <c r="K10" s="16" t="s">
        <v>883</v>
      </c>
      <c r="L10" s="16" t="s">
        <v>565</v>
      </c>
      <c r="M10" s="16" t="s">
        <v>848</v>
      </c>
      <c r="N10" s="16" t="s">
        <v>313</v>
      </c>
      <c r="O10" s="16">
        <v>950</v>
      </c>
      <c r="P10" s="16" t="s">
        <v>866</v>
      </c>
      <c r="Q10" s="16">
        <v>60</v>
      </c>
      <c r="R10" s="16">
        <v>200</v>
      </c>
    </row>
    <row r="11" spans="1:18">
      <c r="A11" s="24">
        <v>40544</v>
      </c>
      <c r="B11" s="16" t="s">
        <v>885</v>
      </c>
      <c r="C11" s="16" t="s">
        <v>328</v>
      </c>
      <c r="D11" s="16" t="s">
        <v>99</v>
      </c>
      <c r="E11" s="16">
        <v>148000</v>
      </c>
      <c r="F11" s="16">
        <v>136</v>
      </c>
      <c r="G11" s="16" t="s">
        <v>62</v>
      </c>
      <c r="H11" s="16" t="s">
        <v>44</v>
      </c>
      <c r="I11" s="16" t="s">
        <v>827</v>
      </c>
      <c r="J11" s="16" t="s">
        <v>835</v>
      </c>
      <c r="K11" s="16" t="s">
        <v>889</v>
      </c>
      <c r="L11" s="16" t="s">
        <v>891</v>
      </c>
      <c r="M11" s="16" t="s">
        <v>848</v>
      </c>
      <c r="N11" s="16" t="s">
        <v>421</v>
      </c>
      <c r="O11" s="16">
        <v>750</v>
      </c>
      <c r="P11" s="16" t="s">
        <v>866</v>
      </c>
      <c r="Q11" s="16">
        <v>60</v>
      </c>
      <c r="R11" s="16">
        <v>200</v>
      </c>
    </row>
    <row r="12" spans="1:18">
      <c r="A12" s="24">
        <v>40544</v>
      </c>
      <c r="B12" s="16" t="s">
        <v>511</v>
      </c>
      <c r="C12" s="16" t="s">
        <v>585</v>
      </c>
      <c r="D12" s="16" t="s">
        <v>353</v>
      </c>
      <c r="E12" s="16">
        <v>126000</v>
      </c>
      <c r="F12" s="16">
        <v>193</v>
      </c>
      <c r="G12" s="16" t="s">
        <v>302</v>
      </c>
      <c r="H12" s="16" t="s">
        <v>44</v>
      </c>
      <c r="I12" s="16" t="s">
        <v>827</v>
      </c>
      <c r="J12" s="16" t="s">
        <v>835</v>
      </c>
      <c r="K12" s="16" t="s">
        <v>239</v>
      </c>
      <c r="L12" s="16" t="s">
        <v>755</v>
      </c>
      <c r="M12" s="16" t="s">
        <v>848</v>
      </c>
      <c r="N12" s="16" t="s">
        <v>421</v>
      </c>
      <c r="O12" s="16">
        <v>1500</v>
      </c>
      <c r="P12" s="16" t="s">
        <v>896</v>
      </c>
      <c r="Q12" s="16">
        <v>60</v>
      </c>
      <c r="R12" s="16">
        <v>200</v>
      </c>
    </row>
    <row r="13" spans="1:18">
      <c r="A13" s="24">
        <v>40544</v>
      </c>
      <c r="B13" s="16" t="s">
        <v>901</v>
      </c>
      <c r="C13" s="16" t="s">
        <v>908</v>
      </c>
      <c r="D13" s="16" t="s">
        <v>99</v>
      </c>
      <c r="E13" s="16">
        <v>113000</v>
      </c>
      <c r="F13" s="16">
        <v>135</v>
      </c>
      <c r="G13" s="16" t="s">
        <v>302</v>
      </c>
      <c r="H13" s="16" t="s">
        <v>44</v>
      </c>
      <c r="I13" s="16" t="s">
        <v>827</v>
      </c>
      <c r="J13" s="16" t="s">
        <v>835</v>
      </c>
      <c r="K13" s="16" t="s">
        <v>909</v>
      </c>
      <c r="L13" s="16" t="s">
        <v>910</v>
      </c>
      <c r="M13" s="16" t="s">
        <v>839</v>
      </c>
      <c r="N13" s="16" t="s">
        <v>440</v>
      </c>
      <c r="O13" s="16">
        <v>1500</v>
      </c>
      <c r="P13" s="16" t="s">
        <v>896</v>
      </c>
      <c r="Q13" s="16">
        <v>60</v>
      </c>
      <c r="R13" s="16">
        <v>200</v>
      </c>
    </row>
    <row r="14" spans="1:18">
      <c r="A14" s="24">
        <v>40544</v>
      </c>
      <c r="B14" s="16" t="s">
        <v>916</v>
      </c>
      <c r="C14" s="16" t="s">
        <v>917</v>
      </c>
      <c r="D14" s="16" t="s">
        <v>526</v>
      </c>
      <c r="E14" s="16">
        <v>121000</v>
      </c>
      <c r="F14" s="16">
        <v>132</v>
      </c>
      <c r="G14" s="16" t="s">
        <v>882</v>
      </c>
      <c r="H14" s="16" t="s">
        <v>44</v>
      </c>
      <c r="I14" s="16" t="s">
        <v>827</v>
      </c>
      <c r="J14" s="16" t="s">
        <v>835</v>
      </c>
      <c r="K14" s="16" t="s">
        <v>919</v>
      </c>
      <c r="L14" s="16" t="s">
        <v>596</v>
      </c>
      <c r="M14" s="16" t="s">
        <v>839</v>
      </c>
      <c r="N14" s="16" t="s">
        <v>266</v>
      </c>
      <c r="O14" s="16">
        <v>1800</v>
      </c>
      <c r="P14" s="16" t="s">
        <v>847</v>
      </c>
      <c r="Q14" s="16">
        <v>50</v>
      </c>
      <c r="R14" s="16">
        <v>100</v>
      </c>
    </row>
    <row r="15" spans="1:18">
      <c r="A15" s="24">
        <v>40544</v>
      </c>
      <c r="B15" s="16" t="s">
        <v>921</v>
      </c>
      <c r="C15" s="16" t="s">
        <v>583</v>
      </c>
      <c r="D15" s="16" t="s">
        <v>99</v>
      </c>
      <c r="E15" s="16">
        <v>173000</v>
      </c>
      <c r="F15" s="16">
        <v>80</v>
      </c>
      <c r="G15" s="16" t="s">
        <v>922</v>
      </c>
      <c r="H15" s="16" t="s">
        <v>44</v>
      </c>
      <c r="I15" s="16" t="s">
        <v>923</v>
      </c>
      <c r="J15" s="16" t="s">
        <v>851</v>
      </c>
      <c r="K15" s="16" t="s">
        <v>924</v>
      </c>
      <c r="L15" s="16" t="s">
        <v>925</v>
      </c>
      <c r="M15" s="16" t="s">
        <v>839</v>
      </c>
      <c r="N15" s="16" t="s">
        <v>421</v>
      </c>
      <c r="O15" s="16">
        <v>300</v>
      </c>
      <c r="P15" s="16" t="s">
        <v>865</v>
      </c>
      <c r="Q15" s="16">
        <v>80</v>
      </c>
      <c r="R15" s="16">
        <v>200</v>
      </c>
    </row>
    <row r="16" spans="1:18">
      <c r="A16" s="24">
        <v>40544</v>
      </c>
      <c r="B16" s="16" t="s">
        <v>929</v>
      </c>
      <c r="C16" s="16" t="s">
        <v>402</v>
      </c>
      <c r="D16" s="16" t="s">
        <v>843</v>
      </c>
      <c r="E16" s="16">
        <v>126000</v>
      </c>
      <c r="F16" s="16">
        <v>215</v>
      </c>
      <c r="G16" s="16" t="s">
        <v>62</v>
      </c>
      <c r="H16" s="16" t="s">
        <v>44</v>
      </c>
      <c r="I16" s="16" t="s">
        <v>827</v>
      </c>
      <c r="J16" s="16" t="s">
        <v>835</v>
      </c>
      <c r="K16" s="16" t="s">
        <v>466</v>
      </c>
      <c r="L16" s="16" t="s">
        <v>931</v>
      </c>
      <c r="M16" s="16" t="s">
        <v>839</v>
      </c>
      <c r="N16" s="16" t="s">
        <v>421</v>
      </c>
      <c r="O16" s="16">
        <v>1100</v>
      </c>
      <c r="P16" s="16" t="s">
        <v>30</v>
      </c>
      <c r="Q16" s="16">
        <v>60</v>
      </c>
      <c r="R16" s="16">
        <v>200</v>
      </c>
    </row>
    <row r="17" spans="1:18">
      <c r="A17" s="24">
        <v>40544</v>
      </c>
      <c r="B17" s="16" t="s">
        <v>428</v>
      </c>
      <c r="C17" s="16" t="s">
        <v>745</v>
      </c>
      <c r="D17" s="16" t="s">
        <v>323</v>
      </c>
      <c r="E17" s="16">
        <v>113000</v>
      </c>
      <c r="F17" s="16">
        <v>330</v>
      </c>
      <c r="G17" s="16" t="s">
        <v>302</v>
      </c>
      <c r="H17" s="16" t="s">
        <v>44</v>
      </c>
      <c r="I17" s="16" t="s">
        <v>923</v>
      </c>
      <c r="J17" s="16" t="s">
        <v>937</v>
      </c>
      <c r="K17" s="16" t="s">
        <v>841</v>
      </c>
      <c r="L17" s="16" t="s">
        <v>942</v>
      </c>
      <c r="M17" s="16" t="s">
        <v>839</v>
      </c>
      <c r="N17" s="16" t="s">
        <v>947</v>
      </c>
      <c r="O17" s="16">
        <v>800</v>
      </c>
      <c r="P17" s="16" t="s">
        <v>30</v>
      </c>
      <c r="Q17" s="16">
        <v>60</v>
      </c>
      <c r="R17" s="16">
        <v>200</v>
      </c>
    </row>
    <row r="18" spans="1:18">
      <c r="A18" s="24">
        <v>40544</v>
      </c>
      <c r="B18" s="16" t="s">
        <v>686</v>
      </c>
      <c r="C18" s="16" t="s">
        <v>952</v>
      </c>
      <c r="D18" s="16" t="s">
        <v>99</v>
      </c>
      <c r="E18" s="16">
        <v>69500</v>
      </c>
      <c r="F18" s="16">
        <v>3306</v>
      </c>
      <c r="G18" s="16" t="s">
        <v>302</v>
      </c>
      <c r="H18" s="16" t="s">
        <v>44</v>
      </c>
      <c r="I18" s="16" t="s">
        <v>347</v>
      </c>
      <c r="J18" s="16" t="s">
        <v>954</v>
      </c>
      <c r="K18" s="16" t="s">
        <v>7</v>
      </c>
      <c r="L18" s="16" t="s">
        <v>260</v>
      </c>
      <c r="M18" s="16" t="s">
        <v>839</v>
      </c>
      <c r="N18" s="16" t="s">
        <v>266</v>
      </c>
      <c r="O18" s="16">
        <v>2800</v>
      </c>
      <c r="P18" s="16" t="s">
        <v>381</v>
      </c>
      <c r="Q18" s="16">
        <v>60</v>
      </c>
      <c r="R18" s="16">
        <v>200</v>
      </c>
    </row>
    <row r="19" spans="1:18">
      <c r="A19" s="24">
        <v>40544</v>
      </c>
      <c r="B19" s="16" t="s">
        <v>577</v>
      </c>
      <c r="C19" s="16" t="s">
        <v>956</v>
      </c>
      <c r="D19" s="16" t="s">
        <v>99</v>
      </c>
      <c r="E19" s="16">
        <v>86700</v>
      </c>
      <c r="F19" s="16">
        <v>1003</v>
      </c>
      <c r="G19" s="16" t="s">
        <v>958</v>
      </c>
      <c r="H19" s="16" t="s">
        <v>44</v>
      </c>
      <c r="I19" s="16" t="s">
        <v>347</v>
      </c>
      <c r="J19" s="16" t="s">
        <v>954</v>
      </c>
      <c r="K19" s="16" t="s">
        <v>211</v>
      </c>
      <c r="L19" s="16" t="s">
        <v>41</v>
      </c>
      <c r="M19" s="16" t="s">
        <v>839</v>
      </c>
      <c r="N19" s="16" t="s">
        <v>236</v>
      </c>
      <c r="O19" s="16">
        <v>720</v>
      </c>
      <c r="P19" s="16" t="s">
        <v>961</v>
      </c>
      <c r="Q19" s="16">
        <v>60</v>
      </c>
      <c r="R19" s="16">
        <v>200</v>
      </c>
    </row>
    <row r="20" spans="1:18">
      <c r="A20" s="24">
        <v>40909</v>
      </c>
      <c r="B20" s="16" t="s">
        <v>825</v>
      </c>
      <c r="C20" s="16" t="s">
        <v>106</v>
      </c>
      <c r="D20" s="16" t="s">
        <v>99</v>
      </c>
      <c r="E20" s="16">
        <v>125000</v>
      </c>
      <c r="F20" s="16">
        <v>266</v>
      </c>
      <c r="G20" s="16" t="s">
        <v>826</v>
      </c>
      <c r="H20" s="16" t="s">
        <v>44</v>
      </c>
      <c r="I20" s="16" t="s">
        <v>827</v>
      </c>
      <c r="J20" s="16" t="s">
        <v>835</v>
      </c>
      <c r="K20" s="16" t="s">
        <v>836</v>
      </c>
      <c r="L20" s="16" t="s">
        <v>964</v>
      </c>
      <c r="M20" s="16" t="s">
        <v>839</v>
      </c>
      <c r="N20" s="16" t="s">
        <v>24</v>
      </c>
      <c r="O20" s="16">
        <v>190</v>
      </c>
      <c r="P20" s="16" t="s">
        <v>475</v>
      </c>
      <c r="Q20" s="16">
        <v>60</v>
      </c>
      <c r="R20" s="16">
        <v>200</v>
      </c>
    </row>
    <row r="21" spans="1:18">
      <c r="A21" s="24">
        <v>40909</v>
      </c>
      <c r="B21" s="16" t="s">
        <v>842</v>
      </c>
      <c r="C21" s="16" t="s">
        <v>500</v>
      </c>
      <c r="D21" s="16" t="s">
        <v>845</v>
      </c>
      <c r="E21" s="16">
        <v>137000</v>
      </c>
      <c r="F21" s="16">
        <v>150</v>
      </c>
      <c r="G21" s="16" t="s">
        <v>62</v>
      </c>
      <c r="H21" s="16" t="s">
        <v>44</v>
      </c>
      <c r="I21" s="16" t="s">
        <v>827</v>
      </c>
      <c r="J21" s="16" t="s">
        <v>835</v>
      </c>
      <c r="K21" s="16" t="s">
        <v>231</v>
      </c>
      <c r="L21" s="16" t="s">
        <v>965</v>
      </c>
      <c r="M21" s="16" t="s">
        <v>969</v>
      </c>
      <c r="N21" s="16" t="s">
        <v>421</v>
      </c>
      <c r="O21" s="16">
        <v>900</v>
      </c>
      <c r="P21" s="16" t="s">
        <v>475</v>
      </c>
      <c r="Q21" s="16">
        <v>60</v>
      </c>
      <c r="R21" s="16">
        <v>200</v>
      </c>
    </row>
    <row r="22" spans="1:18">
      <c r="A22" s="24">
        <v>40909</v>
      </c>
      <c r="B22" s="16" t="s">
        <v>586</v>
      </c>
      <c r="C22" s="16" t="s">
        <v>661</v>
      </c>
      <c r="D22" s="16" t="s">
        <v>854</v>
      </c>
      <c r="E22" s="16">
        <v>128000</v>
      </c>
      <c r="F22" s="16">
        <v>218</v>
      </c>
      <c r="G22" s="16" t="s">
        <v>302</v>
      </c>
      <c r="H22" s="16" t="s">
        <v>44</v>
      </c>
      <c r="I22" s="16" t="s">
        <v>827</v>
      </c>
      <c r="J22" s="16" t="s">
        <v>835</v>
      </c>
      <c r="K22" s="16" t="s">
        <v>857</v>
      </c>
      <c r="L22" s="16" t="s">
        <v>336</v>
      </c>
      <c r="M22" s="16" t="s">
        <v>839</v>
      </c>
      <c r="N22" s="16" t="s">
        <v>421</v>
      </c>
      <c r="O22" s="16">
        <v>1000</v>
      </c>
      <c r="P22" s="16" t="s">
        <v>866</v>
      </c>
      <c r="Q22" s="16">
        <v>60</v>
      </c>
      <c r="R22" s="16">
        <v>200</v>
      </c>
    </row>
    <row r="23" spans="1:18">
      <c r="A23" s="24">
        <v>40909</v>
      </c>
      <c r="B23" s="16" t="s">
        <v>277</v>
      </c>
      <c r="C23" s="16" t="s">
        <v>868</v>
      </c>
      <c r="D23" s="16" t="s">
        <v>872</v>
      </c>
      <c r="E23" s="16">
        <v>117000</v>
      </c>
      <c r="F23" s="16">
        <v>218</v>
      </c>
      <c r="G23" s="16" t="s">
        <v>62</v>
      </c>
      <c r="H23" s="16" t="s">
        <v>44</v>
      </c>
      <c r="I23" s="16" t="s">
        <v>396</v>
      </c>
      <c r="J23" s="16" t="s">
        <v>835</v>
      </c>
      <c r="K23" s="16" t="s">
        <v>876</v>
      </c>
      <c r="L23" s="16" t="s">
        <v>406</v>
      </c>
      <c r="M23" s="16" t="s">
        <v>839</v>
      </c>
      <c r="N23" s="16" t="s">
        <v>24</v>
      </c>
      <c r="O23" s="16">
        <v>1300</v>
      </c>
      <c r="P23" s="16" t="s">
        <v>847</v>
      </c>
      <c r="Q23" s="16">
        <v>50</v>
      </c>
      <c r="R23" s="16">
        <v>100</v>
      </c>
    </row>
    <row r="24" spans="1:18">
      <c r="A24" s="24">
        <v>40909</v>
      </c>
      <c r="B24" s="16" t="s">
        <v>880</v>
      </c>
      <c r="C24" s="16" t="s">
        <v>871</v>
      </c>
      <c r="D24" s="16" t="s">
        <v>821</v>
      </c>
      <c r="E24" s="16">
        <v>135000</v>
      </c>
      <c r="F24" s="16">
        <v>279</v>
      </c>
      <c r="G24" s="16" t="s">
        <v>882</v>
      </c>
      <c r="H24" s="16" t="s">
        <v>44</v>
      </c>
      <c r="I24" s="16" t="s">
        <v>827</v>
      </c>
      <c r="J24" s="16" t="s">
        <v>835</v>
      </c>
      <c r="K24" s="16" t="s">
        <v>883</v>
      </c>
      <c r="L24" s="16" t="s">
        <v>245</v>
      </c>
      <c r="M24" s="16" t="s">
        <v>969</v>
      </c>
      <c r="N24" s="16" t="s">
        <v>313</v>
      </c>
      <c r="O24" s="16">
        <v>950</v>
      </c>
      <c r="P24" s="16" t="s">
        <v>866</v>
      </c>
      <c r="Q24" s="16">
        <v>60</v>
      </c>
      <c r="R24" s="16">
        <v>200</v>
      </c>
    </row>
    <row r="25" spans="1:18">
      <c r="A25" s="24">
        <v>40909</v>
      </c>
      <c r="B25" s="16" t="s">
        <v>885</v>
      </c>
      <c r="C25" s="16" t="s">
        <v>328</v>
      </c>
      <c r="D25" s="16" t="s">
        <v>99</v>
      </c>
      <c r="E25" s="16">
        <v>146000</v>
      </c>
      <c r="F25" s="16">
        <v>136</v>
      </c>
      <c r="G25" s="16" t="s">
        <v>62</v>
      </c>
      <c r="H25" s="16" t="s">
        <v>44</v>
      </c>
      <c r="I25" s="16" t="s">
        <v>827</v>
      </c>
      <c r="J25" s="16" t="s">
        <v>835</v>
      </c>
      <c r="K25" s="16" t="s">
        <v>889</v>
      </c>
      <c r="L25" s="16" t="s">
        <v>971</v>
      </c>
      <c r="M25" s="16" t="s">
        <v>969</v>
      </c>
      <c r="N25" s="16" t="s">
        <v>421</v>
      </c>
      <c r="O25" s="16">
        <v>750</v>
      </c>
      <c r="P25" s="16" t="s">
        <v>866</v>
      </c>
      <c r="Q25" s="16">
        <v>60</v>
      </c>
      <c r="R25" s="16">
        <v>200</v>
      </c>
    </row>
    <row r="26" spans="1:18">
      <c r="A26" s="24">
        <v>40909</v>
      </c>
      <c r="B26" s="16" t="s">
        <v>511</v>
      </c>
      <c r="C26" s="16" t="s">
        <v>585</v>
      </c>
      <c r="D26" s="16" t="s">
        <v>353</v>
      </c>
      <c r="E26" s="16">
        <v>124000</v>
      </c>
      <c r="F26" s="16">
        <v>193</v>
      </c>
      <c r="G26" s="16" t="s">
        <v>302</v>
      </c>
      <c r="H26" s="16" t="s">
        <v>44</v>
      </c>
      <c r="I26" s="16" t="s">
        <v>827</v>
      </c>
      <c r="J26" s="16" t="s">
        <v>835</v>
      </c>
      <c r="K26" s="16" t="s">
        <v>239</v>
      </c>
      <c r="L26" s="16" t="s">
        <v>968</v>
      </c>
      <c r="M26" s="16" t="s">
        <v>969</v>
      </c>
      <c r="N26" s="16" t="s">
        <v>421</v>
      </c>
      <c r="O26" s="16">
        <v>1500</v>
      </c>
      <c r="P26" s="16" t="s">
        <v>186</v>
      </c>
      <c r="Q26" s="16">
        <v>60</v>
      </c>
      <c r="R26" s="16">
        <v>200</v>
      </c>
    </row>
    <row r="27" spans="1:18">
      <c r="A27" s="24">
        <v>40909</v>
      </c>
      <c r="B27" s="16" t="s">
        <v>901</v>
      </c>
      <c r="C27" s="16" t="s">
        <v>908</v>
      </c>
      <c r="D27" s="16" t="s">
        <v>99</v>
      </c>
      <c r="E27" s="16">
        <v>111000</v>
      </c>
      <c r="F27" s="16">
        <v>135</v>
      </c>
      <c r="G27" s="16" t="s">
        <v>302</v>
      </c>
      <c r="H27" s="16" t="s">
        <v>44</v>
      </c>
      <c r="I27" s="16" t="s">
        <v>827</v>
      </c>
      <c r="J27" s="16" t="s">
        <v>835</v>
      </c>
      <c r="K27" s="16" t="s">
        <v>909</v>
      </c>
      <c r="L27" s="16" t="s">
        <v>912</v>
      </c>
      <c r="M27" s="16" t="s">
        <v>839</v>
      </c>
      <c r="N27" s="16" t="s">
        <v>440</v>
      </c>
      <c r="O27" s="16">
        <v>1500</v>
      </c>
      <c r="P27" s="16" t="s">
        <v>186</v>
      </c>
      <c r="Q27" s="16">
        <v>60</v>
      </c>
      <c r="R27" s="16">
        <v>200</v>
      </c>
    </row>
    <row r="28" spans="1:18">
      <c r="A28" s="24">
        <v>40909</v>
      </c>
      <c r="B28" s="16" t="s">
        <v>916</v>
      </c>
      <c r="C28" s="16" t="s">
        <v>174</v>
      </c>
      <c r="D28" s="16" t="s">
        <v>972</v>
      </c>
      <c r="E28" s="16">
        <v>125000</v>
      </c>
      <c r="F28" s="16">
        <v>165</v>
      </c>
      <c r="G28" s="16" t="s">
        <v>974</v>
      </c>
      <c r="H28" s="16" t="s">
        <v>44</v>
      </c>
      <c r="I28" s="16" t="s">
        <v>827</v>
      </c>
      <c r="J28" s="16" t="s">
        <v>835</v>
      </c>
      <c r="K28" s="16" t="s">
        <v>836</v>
      </c>
      <c r="L28" s="16" t="s">
        <v>669</v>
      </c>
      <c r="M28" s="16" t="s">
        <v>969</v>
      </c>
      <c r="N28" s="16" t="s">
        <v>266</v>
      </c>
      <c r="O28" s="16">
        <v>1600</v>
      </c>
      <c r="P28" s="16" t="s">
        <v>847</v>
      </c>
      <c r="Q28" s="16">
        <v>50</v>
      </c>
      <c r="R28" s="16">
        <v>100</v>
      </c>
    </row>
    <row r="29" spans="1:18">
      <c r="A29" s="24">
        <v>40909</v>
      </c>
      <c r="B29" s="16" t="s">
        <v>921</v>
      </c>
      <c r="C29" s="16" t="s">
        <v>951</v>
      </c>
      <c r="D29" s="16" t="s">
        <v>978</v>
      </c>
      <c r="E29" s="16">
        <v>215000</v>
      </c>
      <c r="F29" s="16">
        <v>352</v>
      </c>
      <c r="G29" s="16" t="s">
        <v>882</v>
      </c>
      <c r="H29" s="16" t="s">
        <v>44</v>
      </c>
      <c r="I29" s="16" t="s">
        <v>981</v>
      </c>
      <c r="J29" s="16" t="s">
        <v>557</v>
      </c>
      <c r="K29" s="16" t="s">
        <v>365</v>
      </c>
      <c r="L29" s="16" t="s">
        <v>985</v>
      </c>
      <c r="M29" s="16" t="s">
        <v>927</v>
      </c>
      <c r="N29" s="16" t="s">
        <v>421</v>
      </c>
      <c r="O29" s="16">
        <v>200</v>
      </c>
      <c r="P29" s="16" t="s">
        <v>990</v>
      </c>
      <c r="Q29" s="16">
        <v>80</v>
      </c>
      <c r="R29" s="16">
        <v>400</v>
      </c>
    </row>
    <row r="30" spans="1:18">
      <c r="A30" s="24">
        <v>40909</v>
      </c>
      <c r="B30" s="16" t="s">
        <v>929</v>
      </c>
      <c r="C30" s="16" t="s">
        <v>402</v>
      </c>
      <c r="D30" s="16" t="s">
        <v>843</v>
      </c>
      <c r="E30" s="16">
        <v>124000</v>
      </c>
      <c r="F30" s="16">
        <v>215</v>
      </c>
      <c r="G30" s="16" t="s">
        <v>62</v>
      </c>
      <c r="H30" s="16" t="s">
        <v>44</v>
      </c>
      <c r="I30" s="16" t="s">
        <v>827</v>
      </c>
      <c r="J30" s="16" t="s">
        <v>835</v>
      </c>
      <c r="K30" s="16" t="s">
        <v>466</v>
      </c>
      <c r="L30" s="16" t="s">
        <v>70</v>
      </c>
      <c r="M30" s="16" t="s">
        <v>839</v>
      </c>
      <c r="N30" s="16" t="s">
        <v>421</v>
      </c>
      <c r="O30" s="16">
        <v>1100</v>
      </c>
      <c r="P30" s="16" t="s">
        <v>30</v>
      </c>
      <c r="Q30" s="16">
        <v>60</v>
      </c>
      <c r="R30" s="16">
        <v>200</v>
      </c>
    </row>
    <row r="31" spans="1:18">
      <c r="A31" s="24">
        <v>40909</v>
      </c>
      <c r="B31" s="16" t="s">
        <v>428</v>
      </c>
      <c r="C31" s="16" t="s">
        <v>745</v>
      </c>
      <c r="D31" s="16" t="s">
        <v>323</v>
      </c>
      <c r="E31" s="16">
        <v>111000</v>
      </c>
      <c r="F31" s="16">
        <v>330</v>
      </c>
      <c r="G31" s="16" t="s">
        <v>302</v>
      </c>
      <c r="H31" s="16" t="s">
        <v>44</v>
      </c>
      <c r="I31" s="16" t="s">
        <v>923</v>
      </c>
      <c r="J31" s="16" t="s">
        <v>937</v>
      </c>
      <c r="K31" s="16" t="s">
        <v>841</v>
      </c>
      <c r="L31" s="16" t="s">
        <v>338</v>
      </c>
      <c r="M31" s="16" t="s">
        <v>839</v>
      </c>
      <c r="N31" s="16" t="s">
        <v>947</v>
      </c>
      <c r="O31" s="16">
        <v>800</v>
      </c>
      <c r="P31" s="16" t="s">
        <v>30</v>
      </c>
      <c r="Q31" s="16">
        <v>60</v>
      </c>
      <c r="R31" s="16">
        <v>200</v>
      </c>
    </row>
    <row r="32" spans="1:18">
      <c r="A32" s="24">
        <v>40909</v>
      </c>
      <c r="B32" s="16" t="s">
        <v>686</v>
      </c>
      <c r="C32" s="16" t="s">
        <v>952</v>
      </c>
      <c r="D32" s="16" t="s">
        <v>99</v>
      </c>
      <c r="E32" s="16">
        <v>68200</v>
      </c>
      <c r="F32" s="16">
        <v>3306</v>
      </c>
      <c r="G32" s="16" t="s">
        <v>302</v>
      </c>
      <c r="H32" s="16" t="s">
        <v>44</v>
      </c>
      <c r="I32" s="16" t="s">
        <v>347</v>
      </c>
      <c r="J32" s="16" t="s">
        <v>954</v>
      </c>
      <c r="K32" s="16" t="s">
        <v>7</v>
      </c>
      <c r="L32" s="16" t="s">
        <v>998</v>
      </c>
      <c r="M32" s="16" t="s">
        <v>839</v>
      </c>
      <c r="N32" s="16" t="s">
        <v>266</v>
      </c>
      <c r="O32" s="16">
        <v>2800</v>
      </c>
      <c r="P32" s="16" t="s">
        <v>381</v>
      </c>
      <c r="Q32" s="16">
        <v>60</v>
      </c>
      <c r="R32" s="16">
        <v>200</v>
      </c>
    </row>
    <row r="33" spans="1:18">
      <c r="A33" s="24">
        <v>40909</v>
      </c>
      <c r="B33" s="16" t="s">
        <v>577</v>
      </c>
      <c r="C33" s="16" t="s">
        <v>956</v>
      </c>
      <c r="D33" s="16" t="s">
        <v>99</v>
      </c>
      <c r="E33" s="16">
        <v>85000</v>
      </c>
      <c r="F33" s="16">
        <v>1003</v>
      </c>
      <c r="G33" s="16" t="s">
        <v>958</v>
      </c>
      <c r="H33" s="16" t="s">
        <v>44</v>
      </c>
      <c r="I33" s="16" t="s">
        <v>347</v>
      </c>
      <c r="J33" s="16" t="s">
        <v>954</v>
      </c>
      <c r="K33" s="16" t="s">
        <v>211</v>
      </c>
      <c r="L33" s="16" t="s">
        <v>999</v>
      </c>
      <c r="M33" s="16" t="s">
        <v>839</v>
      </c>
      <c r="N33" s="16" t="s">
        <v>236</v>
      </c>
      <c r="O33" s="16">
        <v>720</v>
      </c>
      <c r="P33" s="16" t="s">
        <v>961</v>
      </c>
      <c r="Q33" s="16">
        <v>60</v>
      </c>
      <c r="R33" s="16">
        <v>200</v>
      </c>
    </row>
    <row r="34" spans="1:18">
      <c r="A34" s="24">
        <v>41275</v>
      </c>
      <c r="B34" s="16" t="s">
        <v>825</v>
      </c>
      <c r="C34" s="16" t="s">
        <v>1001</v>
      </c>
      <c r="D34" s="16" t="s">
        <v>99</v>
      </c>
      <c r="E34" s="16">
        <v>125000</v>
      </c>
      <c r="F34" s="16">
        <v>141</v>
      </c>
      <c r="G34" s="16" t="s">
        <v>658</v>
      </c>
      <c r="H34" s="16" t="s">
        <v>44</v>
      </c>
      <c r="I34" s="16" t="s">
        <v>827</v>
      </c>
      <c r="J34" s="16" t="s">
        <v>835</v>
      </c>
      <c r="K34" s="16" t="s">
        <v>551</v>
      </c>
      <c r="L34" s="16" t="s">
        <v>893</v>
      </c>
      <c r="M34" s="16" t="s">
        <v>839</v>
      </c>
      <c r="N34" s="16" t="s">
        <v>24</v>
      </c>
      <c r="O34" s="16">
        <v>200</v>
      </c>
      <c r="P34" s="16" t="s">
        <v>475</v>
      </c>
      <c r="Q34" s="16">
        <v>60</v>
      </c>
      <c r="R34" s="16">
        <v>200</v>
      </c>
    </row>
    <row r="35" spans="1:18">
      <c r="A35" s="24">
        <v>41275</v>
      </c>
      <c r="B35" s="16" t="s">
        <v>842</v>
      </c>
      <c r="C35" s="16" t="s">
        <v>500</v>
      </c>
      <c r="D35" s="16" t="s">
        <v>845</v>
      </c>
      <c r="E35" s="16">
        <v>137000</v>
      </c>
      <c r="F35" s="16">
        <v>150</v>
      </c>
      <c r="G35" s="16" t="s">
        <v>62</v>
      </c>
      <c r="H35" s="16" t="s">
        <v>44</v>
      </c>
      <c r="I35" s="16" t="s">
        <v>827</v>
      </c>
      <c r="J35" s="16" t="s">
        <v>835</v>
      </c>
      <c r="K35" s="16" t="s">
        <v>231</v>
      </c>
      <c r="L35" s="16" t="s">
        <v>965</v>
      </c>
      <c r="M35" s="16" t="s">
        <v>969</v>
      </c>
      <c r="N35" s="16" t="s">
        <v>421</v>
      </c>
      <c r="O35" s="16">
        <v>900</v>
      </c>
      <c r="P35" s="16" t="s">
        <v>475</v>
      </c>
      <c r="Q35" s="16">
        <v>60</v>
      </c>
      <c r="R35" s="16">
        <v>200</v>
      </c>
    </row>
    <row r="36" spans="1:18">
      <c r="A36" s="24">
        <v>41275</v>
      </c>
      <c r="B36" s="16" t="s">
        <v>586</v>
      </c>
      <c r="C36" s="16" t="s">
        <v>661</v>
      </c>
      <c r="D36" s="16" t="s">
        <v>854</v>
      </c>
      <c r="E36" s="16">
        <v>127000</v>
      </c>
      <c r="F36" s="16">
        <v>218</v>
      </c>
      <c r="G36" s="16" t="s">
        <v>302</v>
      </c>
      <c r="H36" s="16" t="s">
        <v>44</v>
      </c>
      <c r="I36" s="16" t="s">
        <v>827</v>
      </c>
      <c r="J36" s="16" t="s">
        <v>835</v>
      </c>
      <c r="K36" s="16" t="s">
        <v>857</v>
      </c>
      <c r="L36" s="16" t="s">
        <v>856</v>
      </c>
      <c r="M36" s="16" t="s">
        <v>839</v>
      </c>
      <c r="N36" s="16" t="s">
        <v>421</v>
      </c>
      <c r="O36" s="16">
        <v>1000</v>
      </c>
      <c r="P36" s="16" t="s">
        <v>866</v>
      </c>
      <c r="Q36" s="16">
        <v>60</v>
      </c>
      <c r="R36" s="16">
        <v>200</v>
      </c>
    </row>
    <row r="37" spans="1:18">
      <c r="A37" s="24">
        <v>41275</v>
      </c>
      <c r="B37" s="16" t="s">
        <v>277</v>
      </c>
      <c r="C37" s="16" t="s">
        <v>868</v>
      </c>
      <c r="D37" s="16" t="s">
        <v>872</v>
      </c>
      <c r="E37" s="16">
        <v>115000</v>
      </c>
      <c r="F37" s="16">
        <v>218</v>
      </c>
      <c r="G37" s="16" t="s">
        <v>62</v>
      </c>
      <c r="H37" s="16" t="s">
        <v>44</v>
      </c>
      <c r="I37" s="16" t="s">
        <v>396</v>
      </c>
      <c r="J37" s="16" t="s">
        <v>835</v>
      </c>
      <c r="K37" s="16" t="s">
        <v>876</v>
      </c>
      <c r="L37" s="16" t="s">
        <v>406</v>
      </c>
      <c r="M37" s="16" t="s">
        <v>969</v>
      </c>
      <c r="N37" s="16" t="s">
        <v>24</v>
      </c>
      <c r="O37" s="16">
        <v>1300</v>
      </c>
      <c r="P37" s="16" t="s">
        <v>847</v>
      </c>
      <c r="Q37" s="16">
        <v>50</v>
      </c>
      <c r="R37" s="16">
        <v>100</v>
      </c>
    </row>
    <row r="38" spans="1:18">
      <c r="A38" s="24">
        <v>41275</v>
      </c>
      <c r="B38" s="16" t="s">
        <v>880</v>
      </c>
      <c r="C38" s="16" t="s">
        <v>986</v>
      </c>
      <c r="D38" s="16" t="s">
        <v>1003</v>
      </c>
      <c r="E38" s="16">
        <v>133000</v>
      </c>
      <c r="F38" s="16">
        <v>138</v>
      </c>
      <c r="G38" s="16" t="s">
        <v>974</v>
      </c>
      <c r="H38" s="16" t="s">
        <v>44</v>
      </c>
      <c r="I38" s="16" t="s">
        <v>827</v>
      </c>
      <c r="J38" s="16" t="s">
        <v>835</v>
      </c>
      <c r="K38" s="16" t="s">
        <v>1006</v>
      </c>
      <c r="L38" s="16" t="s">
        <v>798</v>
      </c>
      <c r="M38" s="16" t="s">
        <v>969</v>
      </c>
      <c r="N38" s="16" t="s">
        <v>313</v>
      </c>
      <c r="O38" s="16">
        <v>750</v>
      </c>
      <c r="P38" s="16" t="s">
        <v>866</v>
      </c>
      <c r="Q38" s="16">
        <v>60</v>
      </c>
      <c r="R38" s="16">
        <v>200</v>
      </c>
    </row>
    <row r="39" spans="1:18">
      <c r="A39" s="24">
        <v>41275</v>
      </c>
      <c r="B39" s="16" t="s">
        <v>885</v>
      </c>
      <c r="C39" s="16" t="s">
        <v>328</v>
      </c>
      <c r="D39" s="16" t="s">
        <v>99</v>
      </c>
      <c r="E39" s="16">
        <v>146000</v>
      </c>
      <c r="F39" s="16">
        <v>136</v>
      </c>
      <c r="G39" s="16" t="s">
        <v>62</v>
      </c>
      <c r="H39" s="16" t="s">
        <v>44</v>
      </c>
      <c r="I39" s="16" t="s">
        <v>827</v>
      </c>
      <c r="J39" s="16" t="s">
        <v>835</v>
      </c>
      <c r="K39" s="16" t="s">
        <v>889</v>
      </c>
      <c r="L39" s="16" t="s">
        <v>971</v>
      </c>
      <c r="M39" s="16" t="s">
        <v>969</v>
      </c>
      <c r="N39" s="16" t="s">
        <v>421</v>
      </c>
      <c r="O39" s="16">
        <v>750</v>
      </c>
      <c r="P39" s="16" t="s">
        <v>866</v>
      </c>
      <c r="Q39" s="16">
        <v>60</v>
      </c>
      <c r="R39" s="16">
        <v>200</v>
      </c>
    </row>
    <row r="40" spans="1:18">
      <c r="A40" s="24">
        <v>41275</v>
      </c>
      <c r="B40" s="16" t="s">
        <v>511</v>
      </c>
      <c r="C40" s="16" t="s">
        <v>585</v>
      </c>
      <c r="D40" s="16" t="s">
        <v>353</v>
      </c>
      <c r="E40" s="16">
        <v>122000</v>
      </c>
      <c r="F40" s="16">
        <v>193</v>
      </c>
      <c r="G40" s="16" t="s">
        <v>302</v>
      </c>
      <c r="H40" s="16" t="s">
        <v>44</v>
      </c>
      <c r="I40" s="16" t="s">
        <v>827</v>
      </c>
      <c r="J40" s="16" t="s">
        <v>835</v>
      </c>
      <c r="K40" s="16" t="s">
        <v>814</v>
      </c>
      <c r="L40" s="16" t="s">
        <v>968</v>
      </c>
      <c r="M40" s="16" t="s">
        <v>969</v>
      </c>
      <c r="N40" s="16" t="s">
        <v>421</v>
      </c>
      <c r="O40" s="16">
        <v>1400</v>
      </c>
      <c r="P40" s="16" t="s">
        <v>186</v>
      </c>
      <c r="Q40" s="16">
        <v>60</v>
      </c>
      <c r="R40" s="16">
        <v>200</v>
      </c>
    </row>
    <row r="41" spans="1:18">
      <c r="A41" s="24">
        <v>41275</v>
      </c>
      <c r="B41" s="16" t="s">
        <v>901</v>
      </c>
      <c r="C41" s="16" t="s">
        <v>908</v>
      </c>
      <c r="D41" s="16" t="s">
        <v>99</v>
      </c>
      <c r="E41" s="16">
        <v>108000</v>
      </c>
      <c r="F41" s="16">
        <v>135</v>
      </c>
      <c r="G41" s="16" t="s">
        <v>302</v>
      </c>
      <c r="H41" s="16" t="s">
        <v>44</v>
      </c>
      <c r="I41" s="16" t="s">
        <v>827</v>
      </c>
      <c r="J41" s="16" t="s">
        <v>835</v>
      </c>
      <c r="K41" s="16" t="s">
        <v>909</v>
      </c>
      <c r="L41" s="16" t="s">
        <v>912</v>
      </c>
      <c r="M41" s="16" t="s">
        <v>839</v>
      </c>
      <c r="N41" s="16" t="s">
        <v>440</v>
      </c>
      <c r="O41" s="16">
        <v>1500</v>
      </c>
      <c r="P41" s="16" t="s">
        <v>186</v>
      </c>
      <c r="Q41" s="16">
        <v>60</v>
      </c>
      <c r="R41" s="16">
        <v>200</v>
      </c>
    </row>
    <row r="42" spans="1:18">
      <c r="A42" s="24">
        <v>41275</v>
      </c>
      <c r="B42" s="16" t="s">
        <v>916</v>
      </c>
      <c r="C42" s="16" t="s">
        <v>174</v>
      </c>
      <c r="D42" s="16" t="s">
        <v>972</v>
      </c>
      <c r="E42" s="16">
        <v>123000</v>
      </c>
      <c r="F42" s="16">
        <v>165</v>
      </c>
      <c r="G42" s="16" t="s">
        <v>974</v>
      </c>
      <c r="H42" s="16" t="s">
        <v>44</v>
      </c>
      <c r="I42" s="16" t="s">
        <v>827</v>
      </c>
      <c r="J42" s="16" t="s">
        <v>835</v>
      </c>
      <c r="K42" s="16" t="s">
        <v>836</v>
      </c>
      <c r="L42" s="16" t="s">
        <v>669</v>
      </c>
      <c r="M42" s="16" t="s">
        <v>969</v>
      </c>
      <c r="N42" s="16" t="s">
        <v>266</v>
      </c>
      <c r="O42" s="16">
        <v>1600</v>
      </c>
      <c r="P42" s="16" t="s">
        <v>847</v>
      </c>
      <c r="Q42" s="16">
        <v>50</v>
      </c>
      <c r="R42" s="16">
        <v>100</v>
      </c>
    </row>
    <row r="43" spans="1:18">
      <c r="A43" s="24">
        <v>41275</v>
      </c>
      <c r="B43" s="16" t="s">
        <v>1007</v>
      </c>
      <c r="C43" s="16" t="s">
        <v>402</v>
      </c>
      <c r="D43" s="16" t="s">
        <v>843</v>
      </c>
      <c r="E43" s="16">
        <v>123000</v>
      </c>
      <c r="F43" s="16">
        <v>215</v>
      </c>
      <c r="G43" s="16" t="s">
        <v>882</v>
      </c>
      <c r="H43" s="16" t="s">
        <v>44</v>
      </c>
      <c r="I43" s="16" t="s">
        <v>827</v>
      </c>
      <c r="J43" s="16" t="s">
        <v>835</v>
      </c>
      <c r="K43" s="16" t="s">
        <v>466</v>
      </c>
      <c r="L43" s="16" t="s">
        <v>70</v>
      </c>
      <c r="M43" s="16" t="s">
        <v>969</v>
      </c>
      <c r="N43" s="16" t="s">
        <v>421</v>
      </c>
      <c r="O43" s="16">
        <v>1100</v>
      </c>
      <c r="P43" s="16" t="s">
        <v>30</v>
      </c>
      <c r="Q43" s="16">
        <v>60</v>
      </c>
      <c r="R43" s="16">
        <v>200</v>
      </c>
    </row>
    <row r="44" spans="1:18">
      <c r="A44" s="24">
        <v>41275</v>
      </c>
      <c r="B44" s="16" t="s">
        <v>921</v>
      </c>
      <c r="C44" s="16" t="s">
        <v>951</v>
      </c>
      <c r="D44" s="16" t="s">
        <v>978</v>
      </c>
      <c r="E44" s="16">
        <v>215000</v>
      </c>
      <c r="F44" s="16">
        <v>352</v>
      </c>
      <c r="G44" s="16" t="s">
        <v>882</v>
      </c>
      <c r="H44" s="16" t="s">
        <v>44</v>
      </c>
      <c r="I44" s="16" t="s">
        <v>981</v>
      </c>
      <c r="J44" s="16" t="s">
        <v>557</v>
      </c>
      <c r="K44" s="16" t="s">
        <v>365</v>
      </c>
      <c r="L44" s="16" t="s">
        <v>667</v>
      </c>
      <c r="M44" s="16" t="s">
        <v>927</v>
      </c>
      <c r="N44" s="16" t="s">
        <v>421</v>
      </c>
      <c r="O44" s="16">
        <v>200</v>
      </c>
      <c r="P44" s="16" t="s">
        <v>990</v>
      </c>
      <c r="Q44" s="16">
        <v>80</v>
      </c>
      <c r="R44" s="16">
        <v>400</v>
      </c>
    </row>
    <row r="45" spans="1:18">
      <c r="A45" s="24">
        <v>41275</v>
      </c>
      <c r="B45" s="16" t="s">
        <v>686</v>
      </c>
      <c r="C45" s="16" t="s">
        <v>952</v>
      </c>
      <c r="D45" s="16" t="s">
        <v>99</v>
      </c>
      <c r="E45" s="16">
        <v>69000</v>
      </c>
      <c r="F45" s="16">
        <v>3306</v>
      </c>
      <c r="G45" s="16" t="s">
        <v>302</v>
      </c>
      <c r="H45" s="16" t="s">
        <v>44</v>
      </c>
      <c r="I45" s="16" t="s">
        <v>347</v>
      </c>
      <c r="J45" s="16" t="s">
        <v>954</v>
      </c>
      <c r="K45" s="16" t="s">
        <v>7</v>
      </c>
      <c r="L45" s="16" t="s">
        <v>998</v>
      </c>
      <c r="M45" s="16" t="s">
        <v>839</v>
      </c>
      <c r="N45" s="16" t="s">
        <v>266</v>
      </c>
      <c r="O45" s="16">
        <v>2300</v>
      </c>
      <c r="P45" s="16" t="s">
        <v>381</v>
      </c>
      <c r="Q45" s="16">
        <v>60</v>
      </c>
      <c r="R45" s="16">
        <v>200</v>
      </c>
    </row>
    <row r="46" spans="1:18">
      <c r="A46" s="24">
        <v>41275</v>
      </c>
      <c r="B46" s="16" t="s">
        <v>577</v>
      </c>
      <c r="C46" s="16" t="s">
        <v>956</v>
      </c>
      <c r="D46" s="16" t="s">
        <v>99</v>
      </c>
      <c r="E46" s="16">
        <v>84000</v>
      </c>
      <c r="F46" s="16">
        <v>1003</v>
      </c>
      <c r="G46" s="16" t="s">
        <v>958</v>
      </c>
      <c r="H46" s="16" t="s">
        <v>44</v>
      </c>
      <c r="I46" s="16" t="s">
        <v>347</v>
      </c>
      <c r="J46" s="16" t="s">
        <v>954</v>
      </c>
      <c r="K46" s="16" t="s">
        <v>211</v>
      </c>
      <c r="L46" s="16" t="s">
        <v>999</v>
      </c>
      <c r="M46" s="16" t="s">
        <v>839</v>
      </c>
      <c r="N46" s="16" t="s">
        <v>236</v>
      </c>
      <c r="O46" s="16">
        <v>700</v>
      </c>
      <c r="P46" s="16" t="s">
        <v>961</v>
      </c>
      <c r="Q46" s="16">
        <v>60</v>
      </c>
      <c r="R46" s="16">
        <v>200</v>
      </c>
    </row>
    <row r="47" spans="1:18">
      <c r="A47" s="24">
        <v>41275</v>
      </c>
      <c r="B47" s="16" t="s">
        <v>1011</v>
      </c>
      <c r="C47" s="16" t="s">
        <v>1013</v>
      </c>
      <c r="D47" s="16" t="s">
        <v>1015</v>
      </c>
      <c r="E47" s="16">
        <v>95000</v>
      </c>
      <c r="F47" s="16">
        <v>995</v>
      </c>
      <c r="G47" s="16" t="s">
        <v>958</v>
      </c>
      <c r="H47" s="16" t="s">
        <v>44</v>
      </c>
      <c r="I47" s="16" t="s">
        <v>332</v>
      </c>
      <c r="J47" s="16" t="s">
        <v>1020</v>
      </c>
      <c r="K47" s="16" t="s">
        <v>1021</v>
      </c>
      <c r="L47" s="16" t="s">
        <v>371</v>
      </c>
      <c r="M47" s="16" t="s">
        <v>839</v>
      </c>
      <c r="N47" s="16" t="s">
        <v>947</v>
      </c>
      <c r="O47" s="16">
        <v>900</v>
      </c>
      <c r="P47" s="16" t="s">
        <v>30</v>
      </c>
      <c r="Q47" s="16">
        <v>60</v>
      </c>
      <c r="R47" s="16">
        <v>200</v>
      </c>
    </row>
    <row r="48" spans="1:18">
      <c r="A48" s="24">
        <v>41640</v>
      </c>
      <c r="B48" s="16" t="s">
        <v>825</v>
      </c>
      <c r="C48" s="16" t="s">
        <v>1001</v>
      </c>
      <c r="D48" s="16" t="s">
        <v>99</v>
      </c>
      <c r="E48" s="16">
        <v>125000</v>
      </c>
      <c r="F48" s="16">
        <v>141</v>
      </c>
      <c r="G48" s="16" t="s">
        <v>1029</v>
      </c>
      <c r="H48" s="16" t="s">
        <v>44</v>
      </c>
      <c r="I48" s="16" t="s">
        <v>827</v>
      </c>
      <c r="J48" s="16" t="s">
        <v>835</v>
      </c>
      <c r="K48" s="16" t="s">
        <v>551</v>
      </c>
      <c r="L48" s="16" t="s">
        <v>893</v>
      </c>
      <c r="M48" s="16" t="s">
        <v>839</v>
      </c>
      <c r="N48" s="16" t="s">
        <v>24</v>
      </c>
      <c r="O48" s="16">
        <v>200</v>
      </c>
      <c r="P48" s="16" t="s">
        <v>475</v>
      </c>
      <c r="Q48" s="16">
        <v>60</v>
      </c>
      <c r="R48" s="16">
        <v>200</v>
      </c>
    </row>
    <row r="49" spans="1:18">
      <c r="A49" s="24">
        <v>41640</v>
      </c>
      <c r="B49" s="16" t="s">
        <v>842</v>
      </c>
      <c r="C49" s="16" t="s">
        <v>500</v>
      </c>
      <c r="D49" s="16" t="s">
        <v>845</v>
      </c>
      <c r="E49" s="16">
        <v>137000</v>
      </c>
      <c r="F49" s="16">
        <v>150</v>
      </c>
      <c r="G49" s="16" t="s">
        <v>62</v>
      </c>
      <c r="H49" s="16" t="s">
        <v>44</v>
      </c>
      <c r="I49" s="16" t="s">
        <v>827</v>
      </c>
      <c r="J49" s="16" t="s">
        <v>835</v>
      </c>
      <c r="K49" s="16" t="s">
        <v>231</v>
      </c>
      <c r="L49" s="16" t="s">
        <v>1032</v>
      </c>
      <c r="M49" s="16" t="s">
        <v>969</v>
      </c>
      <c r="N49" s="16" t="s">
        <v>421</v>
      </c>
      <c r="O49" s="16">
        <v>900</v>
      </c>
      <c r="P49" s="16" t="s">
        <v>475</v>
      </c>
      <c r="Q49" s="16">
        <v>60</v>
      </c>
      <c r="R49" s="16">
        <v>200</v>
      </c>
    </row>
    <row r="50" spans="1:18">
      <c r="A50" s="24">
        <v>41640</v>
      </c>
      <c r="B50" s="16" t="s">
        <v>586</v>
      </c>
      <c r="C50" s="16" t="s">
        <v>661</v>
      </c>
      <c r="D50" s="16" t="s">
        <v>854</v>
      </c>
      <c r="E50" s="16">
        <v>126000</v>
      </c>
      <c r="F50" s="16">
        <v>218</v>
      </c>
      <c r="G50" s="16" t="s">
        <v>302</v>
      </c>
      <c r="H50" s="16" t="s">
        <v>44</v>
      </c>
      <c r="I50" s="16" t="s">
        <v>827</v>
      </c>
      <c r="J50" s="16" t="s">
        <v>835</v>
      </c>
      <c r="K50" s="16" t="s">
        <v>857</v>
      </c>
      <c r="L50" s="16" t="s">
        <v>856</v>
      </c>
      <c r="M50" s="16" t="s">
        <v>839</v>
      </c>
      <c r="N50" s="16" t="s">
        <v>421</v>
      </c>
      <c r="O50" s="16">
        <v>1000</v>
      </c>
      <c r="P50" s="16" t="s">
        <v>866</v>
      </c>
      <c r="Q50" s="16">
        <v>60</v>
      </c>
      <c r="R50" s="16">
        <v>200</v>
      </c>
    </row>
    <row r="51" spans="1:18">
      <c r="A51" s="24">
        <v>41640</v>
      </c>
      <c r="B51" s="16" t="s">
        <v>277</v>
      </c>
      <c r="C51" s="16" t="s">
        <v>868</v>
      </c>
      <c r="D51" s="16" t="s">
        <v>872</v>
      </c>
      <c r="E51" s="16">
        <v>114000</v>
      </c>
      <c r="F51" s="16">
        <v>218</v>
      </c>
      <c r="G51" s="16" t="s">
        <v>62</v>
      </c>
      <c r="H51" s="16" t="s">
        <v>44</v>
      </c>
      <c r="I51" s="16" t="s">
        <v>396</v>
      </c>
      <c r="J51" s="16" t="s">
        <v>835</v>
      </c>
      <c r="K51" s="16" t="s">
        <v>876</v>
      </c>
      <c r="L51" s="16" t="s">
        <v>406</v>
      </c>
      <c r="M51" s="16" t="s">
        <v>969</v>
      </c>
      <c r="N51" s="16" t="s">
        <v>24</v>
      </c>
      <c r="O51" s="16">
        <v>1300</v>
      </c>
      <c r="P51" s="16" t="s">
        <v>847</v>
      </c>
      <c r="Q51" s="16">
        <v>50</v>
      </c>
      <c r="R51" s="16">
        <v>100</v>
      </c>
    </row>
    <row r="52" spans="1:18">
      <c r="A52" s="24">
        <v>41640</v>
      </c>
      <c r="B52" s="16" t="s">
        <v>880</v>
      </c>
      <c r="C52" s="16" t="s">
        <v>986</v>
      </c>
      <c r="D52" s="16" t="s">
        <v>1003</v>
      </c>
      <c r="E52" s="16">
        <v>133000</v>
      </c>
      <c r="F52" s="16">
        <v>138</v>
      </c>
      <c r="G52" s="16" t="s">
        <v>974</v>
      </c>
      <c r="H52" s="16" t="s">
        <v>44</v>
      </c>
      <c r="I52" s="16" t="s">
        <v>827</v>
      </c>
      <c r="J52" s="16" t="s">
        <v>835</v>
      </c>
      <c r="K52" s="16" t="s">
        <v>1006</v>
      </c>
      <c r="L52" s="16" t="s">
        <v>798</v>
      </c>
      <c r="M52" s="16" t="s">
        <v>969</v>
      </c>
      <c r="N52" s="16" t="s">
        <v>313</v>
      </c>
      <c r="O52" s="16">
        <v>750</v>
      </c>
      <c r="P52" s="16" t="s">
        <v>866</v>
      </c>
      <c r="Q52" s="16">
        <v>60</v>
      </c>
      <c r="R52" s="16">
        <v>200</v>
      </c>
    </row>
    <row r="53" spans="1:18">
      <c r="A53" s="24">
        <v>41640</v>
      </c>
      <c r="B53" s="16" t="s">
        <v>885</v>
      </c>
      <c r="C53" s="16" t="s">
        <v>328</v>
      </c>
      <c r="D53" s="16" t="s">
        <v>99</v>
      </c>
      <c r="E53" s="16">
        <v>146000</v>
      </c>
      <c r="F53" s="16">
        <v>136</v>
      </c>
      <c r="G53" s="16" t="s">
        <v>62</v>
      </c>
      <c r="H53" s="16" t="s">
        <v>44</v>
      </c>
      <c r="I53" s="16" t="s">
        <v>827</v>
      </c>
      <c r="J53" s="16" t="s">
        <v>835</v>
      </c>
      <c r="K53" s="16" t="s">
        <v>889</v>
      </c>
      <c r="L53" s="16" t="s">
        <v>971</v>
      </c>
      <c r="M53" s="16" t="s">
        <v>969</v>
      </c>
      <c r="N53" s="16" t="s">
        <v>421</v>
      </c>
      <c r="O53" s="16">
        <v>750</v>
      </c>
      <c r="P53" s="16" t="s">
        <v>866</v>
      </c>
      <c r="Q53" s="16">
        <v>60</v>
      </c>
      <c r="R53" s="16">
        <v>200</v>
      </c>
    </row>
    <row r="54" spans="1:18">
      <c r="A54" s="24">
        <v>41640</v>
      </c>
      <c r="B54" s="16" t="s">
        <v>511</v>
      </c>
      <c r="C54" s="16" t="s">
        <v>585</v>
      </c>
      <c r="D54" s="16" t="s">
        <v>353</v>
      </c>
      <c r="E54" s="16">
        <v>121000</v>
      </c>
      <c r="F54" s="16">
        <v>193</v>
      </c>
      <c r="G54" s="16" t="s">
        <v>302</v>
      </c>
      <c r="H54" s="16" t="s">
        <v>44</v>
      </c>
      <c r="I54" s="16" t="s">
        <v>827</v>
      </c>
      <c r="J54" s="16" t="s">
        <v>835</v>
      </c>
      <c r="K54" s="16" t="s">
        <v>814</v>
      </c>
      <c r="L54" s="16" t="s">
        <v>1036</v>
      </c>
      <c r="M54" s="16" t="s">
        <v>969</v>
      </c>
      <c r="N54" s="16" t="s">
        <v>421</v>
      </c>
      <c r="O54" s="16">
        <v>1400</v>
      </c>
      <c r="P54" s="16" t="s">
        <v>186</v>
      </c>
      <c r="Q54" s="16">
        <v>60</v>
      </c>
      <c r="R54" s="16">
        <v>200</v>
      </c>
    </row>
    <row r="55" spans="1:18">
      <c r="A55" s="24">
        <v>41640</v>
      </c>
      <c r="B55" s="16" t="s">
        <v>901</v>
      </c>
      <c r="C55" s="16" t="s">
        <v>908</v>
      </c>
      <c r="D55" s="16" t="s">
        <v>99</v>
      </c>
      <c r="E55" s="16">
        <v>106000</v>
      </c>
      <c r="F55" s="16">
        <v>135</v>
      </c>
      <c r="G55" s="16" t="s">
        <v>302</v>
      </c>
      <c r="H55" s="16" t="s">
        <v>44</v>
      </c>
      <c r="I55" s="16" t="s">
        <v>827</v>
      </c>
      <c r="J55" s="16" t="s">
        <v>835</v>
      </c>
      <c r="K55" s="16" t="s">
        <v>909</v>
      </c>
      <c r="L55" s="16" t="s">
        <v>912</v>
      </c>
      <c r="M55" s="16" t="s">
        <v>839</v>
      </c>
      <c r="N55" s="16" t="s">
        <v>236</v>
      </c>
      <c r="O55" s="16">
        <v>1500</v>
      </c>
      <c r="P55" s="16" t="s">
        <v>186</v>
      </c>
      <c r="Q55" s="16">
        <v>60</v>
      </c>
      <c r="R55" s="16">
        <v>200</v>
      </c>
    </row>
    <row r="56" spans="1:18">
      <c r="A56" s="24">
        <v>41640</v>
      </c>
      <c r="B56" s="16" t="s">
        <v>916</v>
      </c>
      <c r="C56" s="16" t="s">
        <v>174</v>
      </c>
      <c r="D56" s="16" t="s">
        <v>972</v>
      </c>
      <c r="E56" s="16">
        <v>122000</v>
      </c>
      <c r="F56" s="16">
        <v>165</v>
      </c>
      <c r="G56" s="16" t="s">
        <v>974</v>
      </c>
      <c r="H56" s="16" t="s">
        <v>44</v>
      </c>
      <c r="I56" s="16" t="s">
        <v>827</v>
      </c>
      <c r="J56" s="16" t="s">
        <v>835</v>
      </c>
      <c r="K56" s="16" t="s">
        <v>836</v>
      </c>
      <c r="L56" s="16" t="s">
        <v>669</v>
      </c>
      <c r="M56" s="16" t="s">
        <v>969</v>
      </c>
      <c r="N56" s="16" t="s">
        <v>421</v>
      </c>
      <c r="O56" s="16">
        <v>1600</v>
      </c>
      <c r="P56" s="16" t="s">
        <v>847</v>
      </c>
      <c r="Q56" s="16">
        <v>50</v>
      </c>
      <c r="R56" s="16">
        <v>100</v>
      </c>
    </row>
    <row r="57" spans="1:18">
      <c r="A57" s="24">
        <v>41640</v>
      </c>
      <c r="B57" s="16" t="s">
        <v>1007</v>
      </c>
      <c r="C57" s="16" t="s">
        <v>402</v>
      </c>
      <c r="D57" s="16" t="s">
        <v>843</v>
      </c>
      <c r="E57" s="16">
        <v>123000</v>
      </c>
      <c r="F57" s="16">
        <v>215</v>
      </c>
      <c r="G57" s="16" t="s">
        <v>882</v>
      </c>
      <c r="H57" s="16" t="s">
        <v>44</v>
      </c>
      <c r="I57" s="16" t="s">
        <v>827</v>
      </c>
      <c r="J57" s="16" t="s">
        <v>835</v>
      </c>
      <c r="K57" s="16" t="s">
        <v>466</v>
      </c>
      <c r="L57" s="16" t="s">
        <v>70</v>
      </c>
      <c r="M57" s="16" t="s">
        <v>969</v>
      </c>
      <c r="N57" s="16" t="s">
        <v>421</v>
      </c>
      <c r="O57" s="16">
        <v>1100</v>
      </c>
      <c r="P57" s="16" t="s">
        <v>30</v>
      </c>
      <c r="Q57" s="16">
        <v>60</v>
      </c>
      <c r="R57" s="16">
        <v>200</v>
      </c>
    </row>
    <row r="58" spans="1:18">
      <c r="A58" s="24">
        <v>41640</v>
      </c>
      <c r="B58" s="16" t="s">
        <v>921</v>
      </c>
      <c r="C58" s="16" t="s">
        <v>951</v>
      </c>
      <c r="D58" s="16" t="s">
        <v>978</v>
      </c>
      <c r="E58" s="16">
        <v>215000</v>
      </c>
      <c r="F58" s="16">
        <v>352</v>
      </c>
      <c r="G58" s="16" t="s">
        <v>882</v>
      </c>
      <c r="H58" s="16" t="s">
        <v>44</v>
      </c>
      <c r="I58" s="16" t="s">
        <v>981</v>
      </c>
      <c r="J58" s="16" t="s">
        <v>557</v>
      </c>
      <c r="K58" s="16" t="s">
        <v>365</v>
      </c>
      <c r="L58" s="16" t="s">
        <v>667</v>
      </c>
      <c r="M58" s="16" t="s">
        <v>927</v>
      </c>
      <c r="N58" s="16" t="s">
        <v>421</v>
      </c>
      <c r="O58" s="16">
        <v>200</v>
      </c>
      <c r="P58" s="16" t="s">
        <v>990</v>
      </c>
      <c r="Q58" s="16">
        <v>80</v>
      </c>
      <c r="R58" s="16">
        <v>400</v>
      </c>
    </row>
    <row r="59" spans="1:18">
      <c r="A59" s="24">
        <v>41640</v>
      </c>
      <c r="B59" s="16" t="s">
        <v>686</v>
      </c>
      <c r="C59" s="16" t="s">
        <v>952</v>
      </c>
      <c r="D59" s="16" t="s">
        <v>99</v>
      </c>
      <c r="E59" s="16">
        <v>71000</v>
      </c>
      <c r="F59" s="16">
        <v>3306</v>
      </c>
      <c r="G59" s="16" t="s">
        <v>302</v>
      </c>
      <c r="H59" s="16" t="s">
        <v>44</v>
      </c>
      <c r="I59" s="16" t="s">
        <v>347</v>
      </c>
      <c r="J59" s="16" t="s">
        <v>954</v>
      </c>
      <c r="K59" s="16" t="s">
        <v>7</v>
      </c>
      <c r="L59" s="16" t="s">
        <v>998</v>
      </c>
      <c r="M59" s="16" t="s">
        <v>839</v>
      </c>
      <c r="N59" s="16" t="s">
        <v>421</v>
      </c>
      <c r="O59" s="16">
        <v>2300</v>
      </c>
      <c r="P59" s="16" t="s">
        <v>381</v>
      </c>
      <c r="Q59" s="16">
        <v>60</v>
      </c>
      <c r="R59" s="16">
        <v>200</v>
      </c>
    </row>
    <row r="60" spans="1:18">
      <c r="A60" s="24">
        <v>41640</v>
      </c>
      <c r="B60" s="16" t="s">
        <v>577</v>
      </c>
      <c r="C60" s="16" t="s">
        <v>1013</v>
      </c>
      <c r="D60" s="16" t="s">
        <v>1015</v>
      </c>
      <c r="E60" s="16">
        <v>95000</v>
      </c>
      <c r="F60" s="16">
        <v>995</v>
      </c>
      <c r="G60" s="16" t="s">
        <v>958</v>
      </c>
      <c r="H60" s="16" t="s">
        <v>44</v>
      </c>
      <c r="I60" s="16" t="s">
        <v>332</v>
      </c>
      <c r="J60" s="16" t="s">
        <v>1020</v>
      </c>
      <c r="K60" s="16" t="s">
        <v>1021</v>
      </c>
      <c r="L60" s="16" t="s">
        <v>371</v>
      </c>
      <c r="M60" s="16" t="s">
        <v>839</v>
      </c>
      <c r="N60" s="16" t="s">
        <v>313</v>
      </c>
      <c r="O60" s="16">
        <v>900</v>
      </c>
      <c r="P60" s="16" t="s">
        <v>30</v>
      </c>
      <c r="Q60" s="16">
        <v>60</v>
      </c>
      <c r="R60" s="16">
        <v>200</v>
      </c>
    </row>
    <row r="61" spans="1:18">
      <c r="A61" s="24">
        <v>42005</v>
      </c>
      <c r="B61" s="16" t="s">
        <v>825</v>
      </c>
      <c r="C61" s="16" t="s">
        <v>1001</v>
      </c>
      <c r="D61" s="16" t="s">
        <v>99</v>
      </c>
      <c r="E61" s="16">
        <v>125000</v>
      </c>
      <c r="F61" s="16">
        <v>141</v>
      </c>
      <c r="G61" s="16" t="s">
        <v>1029</v>
      </c>
      <c r="H61" s="16" t="s">
        <v>44</v>
      </c>
      <c r="I61" s="16" t="s">
        <v>827</v>
      </c>
      <c r="J61" s="16" t="s">
        <v>835</v>
      </c>
      <c r="K61" s="16" t="s">
        <v>551</v>
      </c>
      <c r="L61" s="16" t="s">
        <v>893</v>
      </c>
      <c r="M61" s="16" t="s">
        <v>839</v>
      </c>
      <c r="N61" s="16" t="s">
        <v>24</v>
      </c>
      <c r="O61" s="16">
        <v>200</v>
      </c>
      <c r="P61" s="16" t="s">
        <v>475</v>
      </c>
      <c r="Q61" s="16">
        <v>60</v>
      </c>
      <c r="R61" s="16">
        <v>200</v>
      </c>
    </row>
    <row r="62" spans="1:18">
      <c r="A62" s="24">
        <v>42005</v>
      </c>
      <c r="B62" s="16" t="s">
        <v>842</v>
      </c>
      <c r="C62" s="16" t="s">
        <v>500</v>
      </c>
      <c r="D62" s="16" t="s">
        <v>845</v>
      </c>
      <c r="E62" s="16">
        <v>136000</v>
      </c>
      <c r="F62" s="16">
        <v>150</v>
      </c>
      <c r="G62" s="16" t="s">
        <v>62</v>
      </c>
      <c r="H62" s="16" t="s">
        <v>44</v>
      </c>
      <c r="I62" s="16" t="s">
        <v>827</v>
      </c>
      <c r="J62" s="16" t="s">
        <v>835</v>
      </c>
      <c r="K62" s="16" t="s">
        <v>231</v>
      </c>
      <c r="L62" s="16" t="s">
        <v>1032</v>
      </c>
      <c r="M62" s="16" t="s">
        <v>969</v>
      </c>
      <c r="N62" s="16" t="s">
        <v>421</v>
      </c>
      <c r="O62" s="16">
        <v>900</v>
      </c>
      <c r="P62" s="16" t="s">
        <v>475</v>
      </c>
      <c r="Q62" s="16">
        <v>60</v>
      </c>
      <c r="R62" s="16">
        <v>200</v>
      </c>
    </row>
    <row r="63" spans="1:18">
      <c r="A63" s="24">
        <v>42005</v>
      </c>
      <c r="B63" s="16" t="s">
        <v>586</v>
      </c>
      <c r="C63" s="16" t="s">
        <v>661</v>
      </c>
      <c r="D63" s="16" t="s">
        <v>854</v>
      </c>
      <c r="E63" s="16">
        <v>125000</v>
      </c>
      <c r="F63" s="16">
        <v>218</v>
      </c>
      <c r="G63" s="16" t="s">
        <v>302</v>
      </c>
      <c r="H63" s="16" t="s">
        <v>44</v>
      </c>
      <c r="I63" s="16" t="s">
        <v>827</v>
      </c>
      <c r="J63" s="16" t="s">
        <v>835</v>
      </c>
      <c r="K63" s="16" t="s">
        <v>857</v>
      </c>
      <c r="L63" s="16" t="s">
        <v>856</v>
      </c>
      <c r="M63" s="16" t="s">
        <v>839</v>
      </c>
      <c r="N63" s="16" t="s">
        <v>421</v>
      </c>
      <c r="O63" s="16">
        <v>1000</v>
      </c>
      <c r="P63" s="16" t="s">
        <v>866</v>
      </c>
      <c r="Q63" s="16">
        <v>60</v>
      </c>
      <c r="R63" s="16">
        <v>200</v>
      </c>
    </row>
    <row r="64" spans="1:18">
      <c r="A64" s="24">
        <v>42005</v>
      </c>
      <c r="B64" s="16" t="s">
        <v>277</v>
      </c>
      <c r="C64" s="16" t="s">
        <v>868</v>
      </c>
      <c r="D64" s="16" t="s">
        <v>872</v>
      </c>
      <c r="E64" s="16">
        <v>113000</v>
      </c>
      <c r="F64" s="16">
        <v>218</v>
      </c>
      <c r="G64" s="16" t="s">
        <v>62</v>
      </c>
      <c r="H64" s="16" t="s">
        <v>44</v>
      </c>
      <c r="I64" s="16" t="s">
        <v>396</v>
      </c>
      <c r="J64" s="16" t="s">
        <v>835</v>
      </c>
      <c r="K64" s="16" t="s">
        <v>876</v>
      </c>
      <c r="L64" s="16" t="s">
        <v>406</v>
      </c>
      <c r="M64" s="16" t="s">
        <v>969</v>
      </c>
      <c r="N64" s="16" t="s">
        <v>24</v>
      </c>
      <c r="O64" s="16">
        <v>1300</v>
      </c>
      <c r="P64" s="16" t="s">
        <v>847</v>
      </c>
      <c r="Q64" s="16">
        <v>50</v>
      </c>
      <c r="R64" s="16">
        <v>100</v>
      </c>
    </row>
    <row r="65" spans="1:18">
      <c r="A65" s="24">
        <v>42005</v>
      </c>
      <c r="B65" s="16" t="s">
        <v>880</v>
      </c>
      <c r="C65" s="16" t="s">
        <v>986</v>
      </c>
      <c r="D65" s="16" t="s">
        <v>1003</v>
      </c>
      <c r="E65" s="16">
        <v>133000</v>
      </c>
      <c r="F65" s="16">
        <v>138</v>
      </c>
      <c r="G65" s="16" t="s">
        <v>974</v>
      </c>
      <c r="H65" s="16" t="s">
        <v>44</v>
      </c>
      <c r="I65" s="16" t="s">
        <v>827</v>
      </c>
      <c r="J65" s="16" t="s">
        <v>835</v>
      </c>
      <c r="K65" s="16" t="s">
        <v>1006</v>
      </c>
      <c r="L65" s="16" t="s">
        <v>798</v>
      </c>
      <c r="M65" s="16" t="s">
        <v>969</v>
      </c>
      <c r="N65" s="16" t="s">
        <v>313</v>
      </c>
      <c r="O65" s="16">
        <v>750</v>
      </c>
      <c r="P65" s="16" t="s">
        <v>866</v>
      </c>
      <c r="Q65" s="16">
        <v>60</v>
      </c>
      <c r="R65" s="16">
        <v>200</v>
      </c>
    </row>
    <row r="66" spans="1:18">
      <c r="A66" s="24">
        <v>42005</v>
      </c>
      <c r="B66" s="16" t="s">
        <v>885</v>
      </c>
      <c r="C66" s="16" t="s">
        <v>328</v>
      </c>
      <c r="D66" s="16" t="s">
        <v>99</v>
      </c>
      <c r="E66" s="16">
        <v>146000</v>
      </c>
      <c r="F66" s="16">
        <v>136</v>
      </c>
      <c r="G66" s="16" t="s">
        <v>62</v>
      </c>
      <c r="H66" s="16" t="s">
        <v>44</v>
      </c>
      <c r="I66" s="16" t="s">
        <v>827</v>
      </c>
      <c r="J66" s="16" t="s">
        <v>835</v>
      </c>
      <c r="K66" s="16" t="s">
        <v>889</v>
      </c>
      <c r="L66" s="16" t="s">
        <v>971</v>
      </c>
      <c r="M66" s="16" t="s">
        <v>969</v>
      </c>
      <c r="N66" s="16" t="s">
        <v>421</v>
      </c>
      <c r="O66" s="16">
        <v>750</v>
      </c>
      <c r="P66" s="16" t="s">
        <v>866</v>
      </c>
      <c r="Q66" s="16">
        <v>60</v>
      </c>
      <c r="R66" s="16">
        <v>200</v>
      </c>
    </row>
    <row r="67" spans="1:18">
      <c r="A67" s="24">
        <v>42005</v>
      </c>
      <c r="B67" s="16" t="s">
        <v>511</v>
      </c>
      <c r="C67" s="16" t="s">
        <v>585</v>
      </c>
      <c r="D67" s="16" t="s">
        <v>353</v>
      </c>
      <c r="E67" s="16">
        <v>119000</v>
      </c>
      <c r="F67" s="16">
        <v>193</v>
      </c>
      <c r="G67" s="16" t="s">
        <v>302</v>
      </c>
      <c r="H67" s="16" t="s">
        <v>44</v>
      </c>
      <c r="I67" s="16" t="s">
        <v>827</v>
      </c>
      <c r="J67" s="16" t="s">
        <v>835</v>
      </c>
      <c r="K67" s="16" t="s">
        <v>814</v>
      </c>
      <c r="L67" s="16" t="s">
        <v>1036</v>
      </c>
      <c r="M67" s="16" t="s">
        <v>969</v>
      </c>
      <c r="N67" s="16" t="s">
        <v>421</v>
      </c>
      <c r="O67" s="16">
        <v>1400</v>
      </c>
      <c r="P67" s="16" t="s">
        <v>186</v>
      </c>
      <c r="Q67" s="16">
        <v>60</v>
      </c>
      <c r="R67" s="16">
        <v>200</v>
      </c>
    </row>
    <row r="68" spans="1:18">
      <c r="A68" s="24">
        <v>42005</v>
      </c>
      <c r="B68" s="16" t="s">
        <v>901</v>
      </c>
      <c r="C68" s="16" t="s">
        <v>908</v>
      </c>
      <c r="D68" s="16" t="s">
        <v>99</v>
      </c>
      <c r="E68" s="16">
        <v>105000</v>
      </c>
      <c r="F68" s="16">
        <v>135</v>
      </c>
      <c r="G68" s="16" t="s">
        <v>302</v>
      </c>
      <c r="H68" s="16" t="s">
        <v>44</v>
      </c>
      <c r="I68" s="16" t="s">
        <v>827</v>
      </c>
      <c r="J68" s="16" t="s">
        <v>835</v>
      </c>
      <c r="K68" s="16" t="s">
        <v>909</v>
      </c>
      <c r="L68" s="16" t="s">
        <v>912</v>
      </c>
      <c r="M68" s="16" t="s">
        <v>839</v>
      </c>
      <c r="N68" s="16" t="s">
        <v>236</v>
      </c>
      <c r="O68" s="16">
        <v>1500</v>
      </c>
      <c r="P68" s="16" t="s">
        <v>186</v>
      </c>
      <c r="Q68" s="16">
        <v>60</v>
      </c>
      <c r="R68" s="16">
        <v>200</v>
      </c>
    </row>
    <row r="69" spans="1:18">
      <c r="A69" s="24">
        <v>42005</v>
      </c>
      <c r="B69" s="16" t="s">
        <v>916</v>
      </c>
      <c r="C69" s="16" t="s">
        <v>174</v>
      </c>
      <c r="D69" s="16" t="s">
        <v>972</v>
      </c>
      <c r="E69" s="16">
        <v>121000</v>
      </c>
      <c r="F69" s="16">
        <v>165</v>
      </c>
      <c r="G69" s="16" t="s">
        <v>974</v>
      </c>
      <c r="H69" s="16" t="s">
        <v>44</v>
      </c>
      <c r="I69" s="16" t="s">
        <v>827</v>
      </c>
      <c r="J69" s="16" t="s">
        <v>835</v>
      </c>
      <c r="K69" s="16" t="s">
        <v>836</v>
      </c>
      <c r="L69" s="16" t="s">
        <v>669</v>
      </c>
      <c r="M69" s="16" t="s">
        <v>969</v>
      </c>
      <c r="N69" s="16" t="s">
        <v>421</v>
      </c>
      <c r="O69" s="16">
        <v>1600</v>
      </c>
      <c r="P69" s="16" t="s">
        <v>847</v>
      </c>
      <c r="Q69" s="16">
        <v>50</v>
      </c>
      <c r="R69" s="16">
        <v>100</v>
      </c>
    </row>
    <row r="70" spans="1:18">
      <c r="A70" s="24">
        <v>42005</v>
      </c>
      <c r="B70" s="16" t="s">
        <v>1007</v>
      </c>
      <c r="C70" s="16" t="s">
        <v>402</v>
      </c>
      <c r="D70" s="16" t="s">
        <v>843</v>
      </c>
      <c r="E70" s="16">
        <v>122000</v>
      </c>
      <c r="F70" s="16">
        <v>215</v>
      </c>
      <c r="G70" s="16" t="s">
        <v>882</v>
      </c>
      <c r="H70" s="16" t="s">
        <v>44</v>
      </c>
      <c r="I70" s="16" t="s">
        <v>827</v>
      </c>
      <c r="J70" s="16" t="s">
        <v>835</v>
      </c>
      <c r="K70" s="16" t="s">
        <v>466</v>
      </c>
      <c r="L70" s="16" t="s">
        <v>70</v>
      </c>
      <c r="M70" s="16" t="s">
        <v>969</v>
      </c>
      <c r="N70" s="16" t="s">
        <v>421</v>
      </c>
      <c r="O70" s="16">
        <v>1100</v>
      </c>
      <c r="P70" s="16" t="s">
        <v>30</v>
      </c>
      <c r="Q70" s="16">
        <v>60</v>
      </c>
      <c r="R70" s="16">
        <v>200</v>
      </c>
    </row>
    <row r="71" spans="1:18">
      <c r="A71" s="24">
        <v>42005</v>
      </c>
      <c r="B71" s="16" t="s">
        <v>921</v>
      </c>
      <c r="C71" s="16" t="s">
        <v>951</v>
      </c>
      <c r="D71" s="16" t="s">
        <v>978</v>
      </c>
      <c r="E71" s="16">
        <v>215000</v>
      </c>
      <c r="F71" s="16">
        <v>352</v>
      </c>
      <c r="G71" s="16" t="s">
        <v>882</v>
      </c>
      <c r="H71" s="16" t="s">
        <v>44</v>
      </c>
      <c r="I71" s="16" t="s">
        <v>981</v>
      </c>
      <c r="J71" s="16" t="s">
        <v>557</v>
      </c>
      <c r="K71" s="16" t="s">
        <v>365</v>
      </c>
      <c r="L71" s="16" t="s">
        <v>667</v>
      </c>
      <c r="M71" s="16" t="s">
        <v>927</v>
      </c>
      <c r="N71" s="16" t="s">
        <v>421</v>
      </c>
      <c r="O71" s="16">
        <v>200</v>
      </c>
      <c r="P71" s="16" t="s">
        <v>990</v>
      </c>
      <c r="Q71" s="16">
        <v>80</v>
      </c>
      <c r="R71" s="16">
        <v>400</v>
      </c>
    </row>
    <row r="72" spans="1:18">
      <c r="A72" s="24">
        <v>42005</v>
      </c>
      <c r="B72" s="16" t="s">
        <v>686</v>
      </c>
      <c r="C72" s="16" t="s">
        <v>952</v>
      </c>
      <c r="D72" s="16" t="s">
        <v>99</v>
      </c>
      <c r="E72" s="16">
        <v>73000</v>
      </c>
      <c r="F72" s="16">
        <v>3306</v>
      </c>
      <c r="G72" s="16" t="s">
        <v>302</v>
      </c>
      <c r="H72" s="16" t="s">
        <v>44</v>
      </c>
      <c r="I72" s="16" t="s">
        <v>347</v>
      </c>
      <c r="J72" s="16" t="s">
        <v>954</v>
      </c>
      <c r="K72" s="16" t="s">
        <v>7</v>
      </c>
      <c r="L72" s="16" t="s">
        <v>998</v>
      </c>
      <c r="M72" s="16" t="s">
        <v>927</v>
      </c>
      <c r="N72" s="16" t="s">
        <v>421</v>
      </c>
      <c r="O72" s="16">
        <v>2300</v>
      </c>
      <c r="P72" s="16" t="s">
        <v>381</v>
      </c>
      <c r="Q72" s="16">
        <v>60</v>
      </c>
      <c r="R72" s="16">
        <v>200</v>
      </c>
    </row>
    <row r="73" spans="1:18">
      <c r="A73" s="24">
        <v>42005</v>
      </c>
      <c r="B73" s="16" t="s">
        <v>577</v>
      </c>
      <c r="C73" s="16" t="s">
        <v>1013</v>
      </c>
      <c r="D73" s="16" t="s">
        <v>1015</v>
      </c>
      <c r="E73" s="16">
        <v>96000</v>
      </c>
      <c r="F73" s="16">
        <v>995</v>
      </c>
      <c r="G73" s="16" t="s">
        <v>958</v>
      </c>
      <c r="H73" s="16" t="s">
        <v>44</v>
      </c>
      <c r="I73" s="16" t="s">
        <v>1038</v>
      </c>
      <c r="J73" s="16" t="s">
        <v>1020</v>
      </c>
      <c r="K73" s="16" t="s">
        <v>1021</v>
      </c>
      <c r="L73" s="16" t="s">
        <v>371</v>
      </c>
      <c r="M73" s="16" t="s">
        <v>839</v>
      </c>
      <c r="N73" s="16" t="s">
        <v>313</v>
      </c>
      <c r="O73" s="16">
        <v>900</v>
      </c>
      <c r="P73" s="16" t="s">
        <v>30</v>
      </c>
      <c r="Q73" s="16">
        <v>60</v>
      </c>
      <c r="R73" s="16">
        <v>200</v>
      </c>
    </row>
    <row r="74" spans="1:18">
      <c r="A74" s="24">
        <v>42370</v>
      </c>
      <c r="B74" s="7" t="s">
        <v>825</v>
      </c>
      <c r="C74" s="7" t="s">
        <v>1001</v>
      </c>
      <c r="D74" s="7" t="s">
        <v>99</v>
      </c>
      <c r="E74" s="7">
        <v>125000</v>
      </c>
      <c r="F74" s="7">
        <v>141</v>
      </c>
      <c r="G74" s="7" t="s">
        <v>1029</v>
      </c>
      <c r="H74" s="7" t="s">
        <v>44</v>
      </c>
      <c r="I74" s="7" t="s">
        <v>827</v>
      </c>
      <c r="J74" s="7" t="s">
        <v>835</v>
      </c>
      <c r="K74" s="7" t="s">
        <v>551</v>
      </c>
      <c r="L74" s="7" t="s">
        <v>893</v>
      </c>
      <c r="M74" s="7" t="s">
        <v>839</v>
      </c>
      <c r="N74" s="7" t="s">
        <v>24</v>
      </c>
      <c r="O74" s="7">
        <v>200</v>
      </c>
      <c r="P74" s="7" t="s">
        <v>475</v>
      </c>
      <c r="Q74" s="7">
        <v>60</v>
      </c>
      <c r="R74" s="7">
        <v>200</v>
      </c>
    </row>
    <row r="75" spans="1:18">
      <c r="A75" s="24">
        <v>42371</v>
      </c>
      <c r="B75" s="7" t="s">
        <v>842</v>
      </c>
      <c r="C75" s="7" t="s">
        <v>500</v>
      </c>
      <c r="D75" s="7" t="s">
        <v>845</v>
      </c>
      <c r="E75" s="7">
        <v>135000</v>
      </c>
      <c r="F75" s="7">
        <v>150</v>
      </c>
      <c r="G75" s="7" t="s">
        <v>62</v>
      </c>
      <c r="H75" s="7" t="s">
        <v>44</v>
      </c>
      <c r="I75" s="7" t="s">
        <v>827</v>
      </c>
      <c r="J75" s="7" t="s">
        <v>835</v>
      </c>
      <c r="K75" s="7" t="s">
        <v>231</v>
      </c>
      <c r="L75" s="7" t="s">
        <v>1032</v>
      </c>
      <c r="M75" s="7" t="s">
        <v>969</v>
      </c>
      <c r="N75" s="7" t="s">
        <v>421</v>
      </c>
      <c r="O75" s="7">
        <v>900</v>
      </c>
      <c r="P75" s="7" t="s">
        <v>475</v>
      </c>
      <c r="Q75" s="7">
        <v>60</v>
      </c>
      <c r="R75" s="7">
        <v>200</v>
      </c>
    </row>
    <row r="76" spans="1:18">
      <c r="A76" s="24">
        <v>42372</v>
      </c>
      <c r="B76" s="7" t="s">
        <v>586</v>
      </c>
      <c r="C76" s="7" t="s">
        <v>661</v>
      </c>
      <c r="D76" s="7" t="s">
        <v>854</v>
      </c>
      <c r="E76" s="7">
        <v>124000</v>
      </c>
      <c r="F76" s="7">
        <v>218</v>
      </c>
      <c r="G76" s="7" t="s">
        <v>302</v>
      </c>
      <c r="H76" s="7" t="s">
        <v>44</v>
      </c>
      <c r="I76" s="7" t="s">
        <v>827</v>
      </c>
      <c r="J76" s="7" t="s">
        <v>835</v>
      </c>
      <c r="K76" s="7" t="s">
        <v>857</v>
      </c>
      <c r="L76" s="7" t="s">
        <v>856</v>
      </c>
      <c r="M76" s="7" t="s">
        <v>839</v>
      </c>
      <c r="N76" s="7" t="s">
        <v>421</v>
      </c>
      <c r="O76" s="7">
        <v>1000</v>
      </c>
      <c r="P76" s="7" t="s">
        <v>866</v>
      </c>
      <c r="Q76" s="7">
        <v>60</v>
      </c>
      <c r="R76" s="7">
        <v>200</v>
      </c>
    </row>
    <row r="77" spans="1:18">
      <c r="A77" s="24">
        <v>42373</v>
      </c>
      <c r="B77" s="7" t="s">
        <v>277</v>
      </c>
      <c r="C77" s="7" t="s">
        <v>868</v>
      </c>
      <c r="D77" s="7" t="s">
        <v>872</v>
      </c>
      <c r="E77" s="7">
        <v>112000</v>
      </c>
      <c r="F77" s="7">
        <v>218</v>
      </c>
      <c r="G77" s="7" t="s">
        <v>62</v>
      </c>
      <c r="H77" s="7" t="s">
        <v>44</v>
      </c>
      <c r="I77" s="7" t="s">
        <v>396</v>
      </c>
      <c r="J77" s="7" t="s">
        <v>835</v>
      </c>
      <c r="K77" s="7" t="s">
        <v>876</v>
      </c>
      <c r="L77" s="7" t="s">
        <v>406</v>
      </c>
      <c r="M77" s="7" t="s">
        <v>969</v>
      </c>
      <c r="N77" s="7" t="s">
        <v>24</v>
      </c>
      <c r="O77" s="7">
        <v>1300</v>
      </c>
      <c r="P77" s="7" t="s">
        <v>847</v>
      </c>
      <c r="Q77" s="7">
        <v>50</v>
      </c>
      <c r="R77" s="7">
        <v>100</v>
      </c>
    </row>
    <row r="78" spans="1:18">
      <c r="A78" s="24">
        <v>42374</v>
      </c>
      <c r="B78" s="7" t="s">
        <v>880</v>
      </c>
      <c r="C78" s="7" t="s">
        <v>986</v>
      </c>
      <c r="D78" s="7" t="s">
        <v>1003</v>
      </c>
      <c r="E78" s="7">
        <v>133000</v>
      </c>
      <c r="F78" s="7">
        <v>138</v>
      </c>
      <c r="G78" s="7" t="s">
        <v>974</v>
      </c>
      <c r="H78" s="7" t="s">
        <v>44</v>
      </c>
      <c r="I78" s="7" t="s">
        <v>827</v>
      </c>
      <c r="J78" s="7" t="s">
        <v>835</v>
      </c>
      <c r="K78" s="7" t="s">
        <v>1006</v>
      </c>
      <c r="L78" s="7" t="s">
        <v>798</v>
      </c>
      <c r="M78" s="7" t="s">
        <v>969</v>
      </c>
      <c r="N78" s="7" t="s">
        <v>313</v>
      </c>
      <c r="O78" s="7">
        <v>750</v>
      </c>
      <c r="P78" s="7" t="s">
        <v>866</v>
      </c>
      <c r="Q78" s="7">
        <v>60</v>
      </c>
      <c r="R78" s="7">
        <v>200</v>
      </c>
    </row>
    <row r="79" spans="1:18">
      <c r="A79" s="24">
        <v>42375</v>
      </c>
      <c r="B79" s="7" t="s">
        <v>885</v>
      </c>
      <c r="C79" s="7" t="s">
        <v>328</v>
      </c>
      <c r="D79" s="7" t="s">
        <v>99</v>
      </c>
      <c r="E79" s="7">
        <v>144000</v>
      </c>
      <c r="F79" s="7">
        <v>136</v>
      </c>
      <c r="G79" s="7" t="s">
        <v>62</v>
      </c>
      <c r="H79" s="7" t="s">
        <v>44</v>
      </c>
      <c r="I79" s="7" t="s">
        <v>827</v>
      </c>
      <c r="J79" s="7" t="s">
        <v>835</v>
      </c>
      <c r="K79" s="7" t="s">
        <v>889</v>
      </c>
      <c r="L79" s="7" t="s">
        <v>971</v>
      </c>
      <c r="M79" s="7" t="s">
        <v>969</v>
      </c>
      <c r="N79" s="7" t="s">
        <v>421</v>
      </c>
      <c r="O79" s="7">
        <v>750</v>
      </c>
      <c r="P79" s="7" t="s">
        <v>866</v>
      </c>
      <c r="Q79" s="7">
        <v>60</v>
      </c>
      <c r="R79" s="7">
        <v>200</v>
      </c>
    </row>
    <row r="80" spans="1:18">
      <c r="A80" s="24">
        <v>42376</v>
      </c>
      <c r="B80" s="7" t="s">
        <v>511</v>
      </c>
      <c r="C80" s="7" t="s">
        <v>585</v>
      </c>
      <c r="D80" s="7" t="s">
        <v>353</v>
      </c>
      <c r="E80" s="7">
        <v>117000</v>
      </c>
      <c r="F80" s="7">
        <v>193</v>
      </c>
      <c r="G80" s="7" t="s">
        <v>302</v>
      </c>
      <c r="H80" s="7" t="s">
        <v>44</v>
      </c>
      <c r="I80" s="7" t="s">
        <v>827</v>
      </c>
      <c r="J80" s="7" t="s">
        <v>835</v>
      </c>
      <c r="K80" s="7" t="s">
        <v>814</v>
      </c>
      <c r="L80" s="7" t="s">
        <v>1036</v>
      </c>
      <c r="M80" s="7" t="s">
        <v>969</v>
      </c>
      <c r="N80" s="7" t="s">
        <v>421</v>
      </c>
      <c r="O80" s="7">
        <v>1400</v>
      </c>
      <c r="P80" s="7" t="s">
        <v>186</v>
      </c>
      <c r="Q80" s="7">
        <v>60</v>
      </c>
      <c r="R80" s="7">
        <v>200</v>
      </c>
    </row>
    <row r="81" spans="1:18">
      <c r="A81" s="24">
        <v>42377</v>
      </c>
      <c r="B81" s="7" t="s">
        <v>901</v>
      </c>
      <c r="C81" s="7" t="s">
        <v>908</v>
      </c>
      <c r="D81" s="7" t="s">
        <v>99</v>
      </c>
      <c r="E81" s="7">
        <v>103000</v>
      </c>
      <c r="F81" s="7">
        <v>135</v>
      </c>
      <c r="G81" s="7" t="s">
        <v>302</v>
      </c>
      <c r="H81" s="7" t="s">
        <v>44</v>
      </c>
      <c r="I81" s="7" t="s">
        <v>827</v>
      </c>
      <c r="J81" s="7" t="s">
        <v>835</v>
      </c>
      <c r="K81" s="7" t="s">
        <v>909</v>
      </c>
      <c r="L81" s="7" t="s">
        <v>912</v>
      </c>
      <c r="M81" s="7" t="s">
        <v>839</v>
      </c>
      <c r="N81" s="7" t="s">
        <v>236</v>
      </c>
      <c r="O81" s="7">
        <v>1500</v>
      </c>
      <c r="P81" s="7" t="s">
        <v>186</v>
      </c>
      <c r="Q81" s="7">
        <v>60</v>
      </c>
      <c r="R81" s="7">
        <v>200</v>
      </c>
    </row>
    <row r="82" spans="1:18">
      <c r="A82" s="24">
        <v>42378</v>
      </c>
      <c r="B82" s="7" t="s">
        <v>916</v>
      </c>
      <c r="C82" s="7" t="s">
        <v>174</v>
      </c>
      <c r="D82" s="7" t="s">
        <v>972</v>
      </c>
      <c r="E82" s="7">
        <v>120000</v>
      </c>
      <c r="F82" s="7">
        <v>165</v>
      </c>
      <c r="G82" s="7" t="s">
        <v>974</v>
      </c>
      <c r="H82" s="7" t="s">
        <v>44</v>
      </c>
      <c r="I82" s="7" t="s">
        <v>827</v>
      </c>
      <c r="J82" s="7" t="s">
        <v>835</v>
      </c>
      <c r="K82" s="7" t="s">
        <v>836</v>
      </c>
      <c r="L82" s="7" t="s">
        <v>669</v>
      </c>
      <c r="M82" s="7" t="s">
        <v>969</v>
      </c>
      <c r="N82" s="7" t="s">
        <v>421</v>
      </c>
      <c r="O82" s="7">
        <v>1600</v>
      </c>
      <c r="P82" s="7" t="s">
        <v>847</v>
      </c>
      <c r="Q82" s="7">
        <v>50</v>
      </c>
      <c r="R82" s="7">
        <v>100</v>
      </c>
    </row>
    <row r="83" spans="1:18">
      <c r="A83" s="24">
        <v>42379</v>
      </c>
      <c r="B83" s="7" t="s">
        <v>1007</v>
      </c>
      <c r="C83" s="7" t="s">
        <v>402</v>
      </c>
      <c r="D83" s="7" t="s">
        <v>843</v>
      </c>
      <c r="E83" s="7">
        <v>121000</v>
      </c>
      <c r="F83" s="7">
        <v>215</v>
      </c>
      <c r="G83" s="7" t="s">
        <v>882</v>
      </c>
      <c r="H83" s="7" t="s">
        <v>44</v>
      </c>
      <c r="I83" s="7" t="s">
        <v>827</v>
      </c>
      <c r="J83" s="7" t="s">
        <v>835</v>
      </c>
      <c r="K83" s="7" t="s">
        <v>466</v>
      </c>
      <c r="L83" s="7" t="s">
        <v>70</v>
      </c>
      <c r="M83" s="7" t="s">
        <v>969</v>
      </c>
      <c r="N83" s="7" t="s">
        <v>421</v>
      </c>
      <c r="O83" s="7">
        <v>1100</v>
      </c>
      <c r="P83" s="7" t="s">
        <v>30</v>
      </c>
      <c r="Q83" s="7">
        <v>60</v>
      </c>
      <c r="R83" s="7">
        <v>200</v>
      </c>
    </row>
    <row r="84" spans="1:18">
      <c r="A84" s="24">
        <v>42380</v>
      </c>
      <c r="B84" s="7" t="s">
        <v>921</v>
      </c>
      <c r="C84" s="7" t="s">
        <v>951</v>
      </c>
      <c r="D84" s="7" t="s">
        <v>1045</v>
      </c>
      <c r="E84" s="7">
        <v>215000</v>
      </c>
      <c r="F84" s="7">
        <v>352</v>
      </c>
      <c r="G84" s="7" t="s">
        <v>882</v>
      </c>
      <c r="H84" s="7" t="s">
        <v>44</v>
      </c>
      <c r="I84" s="7" t="s">
        <v>981</v>
      </c>
      <c r="J84" s="7" t="s">
        <v>557</v>
      </c>
      <c r="K84" s="7" t="s">
        <v>365</v>
      </c>
      <c r="L84" s="7" t="s">
        <v>480</v>
      </c>
      <c r="M84" s="7" t="s">
        <v>927</v>
      </c>
      <c r="N84" s="7" t="s">
        <v>421</v>
      </c>
      <c r="O84" s="7">
        <v>100</v>
      </c>
      <c r="P84" s="7" t="s">
        <v>990</v>
      </c>
      <c r="Q84" s="7">
        <v>80</v>
      </c>
      <c r="R84" s="7">
        <v>400</v>
      </c>
    </row>
    <row r="85" spans="1:18">
      <c r="A85" s="24">
        <v>42381</v>
      </c>
      <c r="B85" s="7" t="s">
        <v>686</v>
      </c>
      <c r="C85" s="7" t="s">
        <v>952</v>
      </c>
      <c r="D85" s="7" t="s">
        <v>99</v>
      </c>
      <c r="E85" s="7">
        <v>80000</v>
      </c>
      <c r="F85" s="7">
        <v>3306</v>
      </c>
      <c r="G85" s="7" t="s">
        <v>302</v>
      </c>
      <c r="H85" s="7" t="s">
        <v>44</v>
      </c>
      <c r="I85" s="7" t="s">
        <v>347</v>
      </c>
      <c r="J85" s="7" t="s">
        <v>954</v>
      </c>
      <c r="K85" s="7" t="s">
        <v>7</v>
      </c>
      <c r="L85" s="7" t="s">
        <v>998</v>
      </c>
      <c r="M85" s="7" t="s">
        <v>927</v>
      </c>
      <c r="N85" s="7" t="s">
        <v>421</v>
      </c>
      <c r="O85" s="7">
        <v>2300</v>
      </c>
      <c r="P85" s="7" t="s">
        <v>381</v>
      </c>
      <c r="Q85" s="7">
        <v>60</v>
      </c>
      <c r="R85" s="7">
        <v>200</v>
      </c>
    </row>
    <row r="86" spans="1:18">
      <c r="A86" s="24">
        <v>42382</v>
      </c>
      <c r="B86" s="7" t="s">
        <v>577</v>
      </c>
      <c r="C86" s="7" t="s">
        <v>1013</v>
      </c>
      <c r="D86" s="7" t="s">
        <v>1015</v>
      </c>
      <c r="E86" s="7">
        <v>98000</v>
      </c>
      <c r="F86" s="7">
        <v>995</v>
      </c>
      <c r="G86" s="7" t="s">
        <v>958</v>
      </c>
      <c r="H86" s="7" t="s">
        <v>44</v>
      </c>
      <c r="I86" s="7" t="s">
        <v>1038</v>
      </c>
      <c r="J86" s="7" t="s">
        <v>1020</v>
      </c>
      <c r="K86" s="7" t="s">
        <v>1021</v>
      </c>
      <c r="L86" s="7" t="s">
        <v>371</v>
      </c>
      <c r="M86" s="7" t="s">
        <v>839</v>
      </c>
      <c r="N86" s="7" t="s">
        <v>313</v>
      </c>
      <c r="O86" s="7">
        <v>900</v>
      </c>
      <c r="P86" s="7" t="s">
        <v>30</v>
      </c>
      <c r="Q86" s="7">
        <v>60</v>
      </c>
      <c r="R86" s="7">
        <v>200</v>
      </c>
    </row>
    <row r="87" spans="1:18">
      <c r="A87" s="24">
        <v>42383</v>
      </c>
      <c r="B87" s="7" t="s">
        <v>1011</v>
      </c>
      <c r="C87" s="7" t="s">
        <v>1047</v>
      </c>
      <c r="D87" s="7" t="s">
        <v>99</v>
      </c>
      <c r="E87" s="7">
        <v>85000</v>
      </c>
      <c r="F87" s="7">
        <v>85071</v>
      </c>
      <c r="G87" s="7" t="s">
        <v>663</v>
      </c>
      <c r="H87" s="7" t="s">
        <v>44</v>
      </c>
      <c r="I87" s="7" t="s">
        <v>347</v>
      </c>
      <c r="J87" s="7" t="s">
        <v>954</v>
      </c>
      <c r="K87" s="7" t="s">
        <v>429</v>
      </c>
      <c r="L87" s="7" t="s">
        <v>1048</v>
      </c>
      <c r="M87" s="7" t="s">
        <v>927</v>
      </c>
      <c r="N87" s="7" t="s">
        <v>236</v>
      </c>
      <c r="O87" s="7">
        <v>1000</v>
      </c>
      <c r="P87" s="7" t="s">
        <v>381</v>
      </c>
      <c r="Q87" s="7">
        <v>60</v>
      </c>
      <c r="R87" s="7">
        <v>200</v>
      </c>
    </row>
    <row r="88" spans="1:18">
      <c r="A88" s="24">
        <v>42736</v>
      </c>
      <c r="B88" s="7" t="s">
        <v>825</v>
      </c>
      <c r="C88" s="7" t="s">
        <v>1001</v>
      </c>
      <c r="D88" s="7" t="s">
        <v>99</v>
      </c>
      <c r="E88" s="7">
        <v>125000</v>
      </c>
      <c r="F88" s="7">
        <v>141</v>
      </c>
      <c r="G88" s="7" t="s">
        <v>1029</v>
      </c>
      <c r="H88" s="7" t="s">
        <v>44</v>
      </c>
      <c r="I88" s="7" t="s">
        <v>827</v>
      </c>
      <c r="J88" s="7" t="s">
        <v>835</v>
      </c>
      <c r="K88" s="7" t="s">
        <v>551</v>
      </c>
      <c r="L88" s="7" t="s">
        <v>893</v>
      </c>
      <c r="M88" s="7" t="s">
        <v>839</v>
      </c>
      <c r="N88" s="7" t="s">
        <v>24</v>
      </c>
      <c r="O88" s="7">
        <v>200</v>
      </c>
      <c r="P88" s="7" t="s">
        <v>475</v>
      </c>
      <c r="Q88" s="7">
        <v>60</v>
      </c>
      <c r="R88" s="7">
        <v>200</v>
      </c>
    </row>
    <row r="89" spans="1:18">
      <c r="A89" s="24">
        <v>42736</v>
      </c>
      <c r="B89" s="7" t="s">
        <v>842</v>
      </c>
      <c r="C89" s="7" t="s">
        <v>500</v>
      </c>
      <c r="D89" s="7" t="s">
        <v>845</v>
      </c>
      <c r="E89" s="7">
        <v>134000</v>
      </c>
      <c r="F89" s="7">
        <v>150</v>
      </c>
      <c r="G89" s="7" t="s">
        <v>62</v>
      </c>
      <c r="H89" s="7" t="s">
        <v>44</v>
      </c>
      <c r="I89" s="7" t="s">
        <v>827</v>
      </c>
      <c r="J89" s="7" t="s">
        <v>835</v>
      </c>
      <c r="K89" s="7" t="s">
        <v>231</v>
      </c>
      <c r="L89" s="7" t="s">
        <v>1032</v>
      </c>
      <c r="M89" s="7" t="s">
        <v>969</v>
      </c>
      <c r="N89" s="7" t="s">
        <v>421</v>
      </c>
      <c r="O89" s="7">
        <v>900</v>
      </c>
      <c r="P89" s="7" t="s">
        <v>475</v>
      </c>
      <c r="Q89" s="7">
        <v>60</v>
      </c>
      <c r="R89" s="7">
        <v>200</v>
      </c>
    </row>
    <row r="90" spans="1:18">
      <c r="A90" s="24">
        <v>42736</v>
      </c>
      <c r="B90" s="7" t="s">
        <v>586</v>
      </c>
      <c r="C90" s="7" t="s">
        <v>661</v>
      </c>
      <c r="D90" s="7" t="s">
        <v>854</v>
      </c>
      <c r="E90" s="7">
        <v>123000</v>
      </c>
      <c r="F90" s="7">
        <v>218</v>
      </c>
      <c r="G90" s="7" t="s">
        <v>302</v>
      </c>
      <c r="H90" s="7" t="s">
        <v>44</v>
      </c>
      <c r="I90" s="7" t="s">
        <v>827</v>
      </c>
      <c r="J90" s="7" t="s">
        <v>835</v>
      </c>
      <c r="K90" s="7" t="s">
        <v>857</v>
      </c>
      <c r="L90" s="7" t="s">
        <v>856</v>
      </c>
      <c r="M90" s="7" t="s">
        <v>839</v>
      </c>
      <c r="N90" s="7" t="s">
        <v>421</v>
      </c>
      <c r="O90" s="7">
        <v>1000</v>
      </c>
      <c r="P90" s="7" t="s">
        <v>866</v>
      </c>
      <c r="Q90" s="7">
        <v>60</v>
      </c>
      <c r="R90" s="7">
        <v>200</v>
      </c>
    </row>
    <row r="91" spans="1:18">
      <c r="A91" s="24">
        <v>42736</v>
      </c>
      <c r="B91" s="7" t="s">
        <v>277</v>
      </c>
      <c r="C91" s="7" t="s">
        <v>868</v>
      </c>
      <c r="D91" s="7" t="s">
        <v>872</v>
      </c>
      <c r="E91" s="7">
        <v>111000</v>
      </c>
      <c r="F91" s="7">
        <v>218</v>
      </c>
      <c r="G91" s="7" t="s">
        <v>62</v>
      </c>
      <c r="H91" s="7" t="s">
        <v>44</v>
      </c>
      <c r="I91" s="7" t="s">
        <v>396</v>
      </c>
      <c r="J91" s="7" t="s">
        <v>835</v>
      </c>
      <c r="K91" s="7" t="s">
        <v>876</v>
      </c>
      <c r="L91" s="7" t="s">
        <v>406</v>
      </c>
      <c r="M91" s="7" t="s">
        <v>969</v>
      </c>
      <c r="N91" s="7" t="s">
        <v>24</v>
      </c>
      <c r="O91" s="7">
        <v>1300</v>
      </c>
      <c r="P91" s="7" t="s">
        <v>847</v>
      </c>
      <c r="Q91" s="7">
        <v>50</v>
      </c>
      <c r="R91" s="7">
        <v>100</v>
      </c>
    </row>
    <row r="92" spans="1:18">
      <c r="A92" s="24">
        <v>42736</v>
      </c>
      <c r="B92" s="7" t="s">
        <v>880</v>
      </c>
      <c r="C92" s="7" t="s">
        <v>986</v>
      </c>
      <c r="D92" s="7" t="s">
        <v>1003</v>
      </c>
      <c r="E92" s="7">
        <v>132000</v>
      </c>
      <c r="F92" s="7">
        <v>138</v>
      </c>
      <c r="G92" s="7" t="s">
        <v>974</v>
      </c>
      <c r="H92" s="7" t="s">
        <v>44</v>
      </c>
      <c r="I92" s="7" t="s">
        <v>827</v>
      </c>
      <c r="J92" s="7" t="s">
        <v>835</v>
      </c>
      <c r="K92" s="7" t="s">
        <v>1006</v>
      </c>
      <c r="L92" s="7" t="s">
        <v>798</v>
      </c>
      <c r="M92" s="7" t="s">
        <v>969</v>
      </c>
      <c r="N92" s="7" t="s">
        <v>313</v>
      </c>
      <c r="O92" s="7">
        <v>750</v>
      </c>
      <c r="P92" s="7" t="s">
        <v>866</v>
      </c>
      <c r="Q92" s="7">
        <v>60</v>
      </c>
      <c r="R92" s="7">
        <v>200</v>
      </c>
    </row>
    <row r="93" spans="1:18">
      <c r="A93" s="24">
        <v>42736</v>
      </c>
      <c r="B93" s="7" t="s">
        <v>885</v>
      </c>
      <c r="C93" s="7" t="s">
        <v>328</v>
      </c>
      <c r="D93" s="7" t="s">
        <v>99</v>
      </c>
      <c r="E93" s="7">
        <v>143000</v>
      </c>
      <c r="F93" s="7">
        <v>136</v>
      </c>
      <c r="G93" s="7" t="s">
        <v>62</v>
      </c>
      <c r="H93" s="7" t="s">
        <v>44</v>
      </c>
      <c r="I93" s="7" t="s">
        <v>827</v>
      </c>
      <c r="J93" s="7" t="s">
        <v>835</v>
      </c>
      <c r="K93" s="7" t="s">
        <v>889</v>
      </c>
      <c r="L93" s="7" t="s">
        <v>971</v>
      </c>
      <c r="M93" s="7" t="s">
        <v>969</v>
      </c>
      <c r="N93" s="7" t="s">
        <v>421</v>
      </c>
      <c r="O93" s="7">
        <v>750</v>
      </c>
      <c r="P93" s="7" t="s">
        <v>866</v>
      </c>
      <c r="Q93" s="7">
        <v>60</v>
      </c>
      <c r="R93" s="7">
        <v>200</v>
      </c>
    </row>
    <row r="94" spans="1:18">
      <c r="A94" s="24">
        <v>42736</v>
      </c>
      <c r="B94" s="7" t="s">
        <v>511</v>
      </c>
      <c r="C94" s="7" t="s">
        <v>585</v>
      </c>
      <c r="D94" s="7" t="s">
        <v>353</v>
      </c>
      <c r="E94" s="7">
        <v>115000</v>
      </c>
      <c r="F94" s="7">
        <v>193</v>
      </c>
      <c r="G94" s="7" t="s">
        <v>302</v>
      </c>
      <c r="H94" s="7" t="s">
        <v>44</v>
      </c>
      <c r="I94" s="7" t="s">
        <v>827</v>
      </c>
      <c r="J94" s="7" t="s">
        <v>835</v>
      </c>
      <c r="K94" s="7" t="s">
        <v>814</v>
      </c>
      <c r="L94" s="7" t="s">
        <v>1036</v>
      </c>
      <c r="M94" s="7" t="s">
        <v>969</v>
      </c>
      <c r="N94" s="7" t="s">
        <v>421</v>
      </c>
      <c r="O94" s="7">
        <v>1400</v>
      </c>
      <c r="P94" s="7" t="s">
        <v>186</v>
      </c>
      <c r="Q94" s="7">
        <v>60</v>
      </c>
      <c r="R94" s="7">
        <v>200</v>
      </c>
    </row>
    <row r="95" spans="1:18">
      <c r="A95" s="24">
        <v>42736</v>
      </c>
      <c r="B95" s="7" t="s">
        <v>901</v>
      </c>
      <c r="C95" s="7" t="s">
        <v>908</v>
      </c>
      <c r="D95" s="7" t="s">
        <v>99</v>
      </c>
      <c r="E95" s="7">
        <v>101000</v>
      </c>
      <c r="F95" s="7">
        <v>135</v>
      </c>
      <c r="G95" s="7" t="s">
        <v>302</v>
      </c>
      <c r="H95" s="7" t="s">
        <v>44</v>
      </c>
      <c r="I95" s="7" t="s">
        <v>827</v>
      </c>
      <c r="J95" s="7" t="s">
        <v>835</v>
      </c>
      <c r="K95" s="7" t="s">
        <v>909</v>
      </c>
      <c r="L95" s="7" t="s">
        <v>912</v>
      </c>
      <c r="M95" s="7" t="s">
        <v>839</v>
      </c>
      <c r="N95" s="7" t="s">
        <v>236</v>
      </c>
      <c r="O95" s="7">
        <v>1500</v>
      </c>
      <c r="P95" s="7" t="s">
        <v>186</v>
      </c>
      <c r="Q95" s="7">
        <v>60</v>
      </c>
      <c r="R95" s="7">
        <v>200</v>
      </c>
    </row>
    <row r="96" spans="1:18">
      <c r="A96" s="24">
        <v>42736</v>
      </c>
      <c r="B96" s="7" t="s">
        <v>916</v>
      </c>
      <c r="C96" s="7" t="s">
        <v>174</v>
      </c>
      <c r="D96" s="7" t="s">
        <v>972</v>
      </c>
      <c r="E96" s="7">
        <v>118000</v>
      </c>
      <c r="F96" s="7">
        <v>165</v>
      </c>
      <c r="G96" s="7" t="s">
        <v>974</v>
      </c>
      <c r="H96" s="7" t="s">
        <v>44</v>
      </c>
      <c r="I96" s="7" t="s">
        <v>827</v>
      </c>
      <c r="J96" s="7" t="s">
        <v>835</v>
      </c>
      <c r="K96" s="7" t="s">
        <v>836</v>
      </c>
      <c r="L96" s="7" t="s">
        <v>669</v>
      </c>
      <c r="M96" s="7" t="s">
        <v>969</v>
      </c>
      <c r="N96" s="7" t="s">
        <v>421</v>
      </c>
      <c r="O96" s="7">
        <v>1600</v>
      </c>
      <c r="P96" s="7" t="s">
        <v>847</v>
      </c>
      <c r="Q96" s="7">
        <v>50</v>
      </c>
      <c r="R96" s="7">
        <v>100</v>
      </c>
    </row>
    <row r="97" spans="1:18">
      <c r="A97" s="24">
        <v>42736</v>
      </c>
      <c r="B97" s="7" t="s">
        <v>1007</v>
      </c>
      <c r="C97" s="7" t="s">
        <v>402</v>
      </c>
      <c r="D97" s="7" t="s">
        <v>843</v>
      </c>
      <c r="E97" s="7">
        <v>120000</v>
      </c>
      <c r="F97" s="7">
        <v>215</v>
      </c>
      <c r="G97" s="7" t="s">
        <v>882</v>
      </c>
      <c r="H97" s="7" t="s">
        <v>44</v>
      </c>
      <c r="I97" s="7" t="s">
        <v>827</v>
      </c>
      <c r="J97" s="7" t="s">
        <v>835</v>
      </c>
      <c r="K97" s="7" t="s">
        <v>466</v>
      </c>
      <c r="L97" s="7" t="s">
        <v>70</v>
      </c>
      <c r="M97" s="7" t="s">
        <v>969</v>
      </c>
      <c r="N97" s="7" t="s">
        <v>421</v>
      </c>
      <c r="O97" s="7">
        <v>1100</v>
      </c>
      <c r="P97" s="7" t="s">
        <v>30</v>
      </c>
      <c r="Q97" s="7">
        <v>60</v>
      </c>
      <c r="R97" s="7">
        <v>200</v>
      </c>
    </row>
    <row r="98" spans="1:18">
      <c r="A98" s="24">
        <v>42736</v>
      </c>
      <c r="B98" s="7" t="s">
        <v>921</v>
      </c>
      <c r="C98" s="7" t="s">
        <v>951</v>
      </c>
      <c r="D98" s="7" t="s">
        <v>1045</v>
      </c>
      <c r="E98" s="7">
        <v>215000</v>
      </c>
      <c r="F98" s="7">
        <v>352</v>
      </c>
      <c r="G98" s="7" t="s">
        <v>882</v>
      </c>
      <c r="H98" s="7" t="s">
        <v>44</v>
      </c>
      <c r="I98" s="7" t="s">
        <v>981</v>
      </c>
      <c r="J98" s="7" t="s">
        <v>557</v>
      </c>
      <c r="K98" s="7" t="s">
        <v>365</v>
      </c>
      <c r="L98" s="7" t="s">
        <v>480</v>
      </c>
      <c r="M98" s="7" t="s">
        <v>927</v>
      </c>
      <c r="N98" s="7" t="s">
        <v>421</v>
      </c>
      <c r="O98" s="7">
        <v>100</v>
      </c>
      <c r="P98" s="7" t="s">
        <v>990</v>
      </c>
      <c r="Q98" s="7">
        <v>80</v>
      </c>
      <c r="R98" s="7">
        <v>400</v>
      </c>
    </row>
    <row r="99" spans="1:18">
      <c r="A99" s="24">
        <v>42736</v>
      </c>
      <c r="B99" s="7" t="s">
        <v>686</v>
      </c>
      <c r="C99" s="7" t="s">
        <v>952</v>
      </c>
      <c r="D99" s="7" t="s">
        <v>99</v>
      </c>
      <c r="E99" s="7">
        <v>86000</v>
      </c>
      <c r="F99" s="7">
        <v>3306</v>
      </c>
      <c r="G99" s="7" t="s">
        <v>302</v>
      </c>
      <c r="H99" s="7" t="s">
        <v>44</v>
      </c>
      <c r="I99" s="7" t="s">
        <v>347</v>
      </c>
      <c r="J99" s="7" t="s">
        <v>954</v>
      </c>
      <c r="K99" s="7" t="s">
        <v>7</v>
      </c>
      <c r="L99" s="7" t="s">
        <v>998</v>
      </c>
      <c r="M99" s="7" t="s">
        <v>927</v>
      </c>
      <c r="N99" s="7" t="s">
        <v>421</v>
      </c>
      <c r="O99" s="7">
        <v>2300</v>
      </c>
      <c r="P99" s="7" t="s">
        <v>381</v>
      </c>
      <c r="Q99" s="7">
        <v>60</v>
      </c>
      <c r="R99" s="7">
        <v>200</v>
      </c>
    </row>
    <row r="100" spans="1:18">
      <c r="A100" s="24">
        <v>42736</v>
      </c>
      <c r="B100" s="7" t="s">
        <v>577</v>
      </c>
      <c r="C100" s="7" t="s">
        <v>1013</v>
      </c>
      <c r="D100" s="7" t="s">
        <v>1015</v>
      </c>
      <c r="E100" s="7">
        <v>99500</v>
      </c>
      <c r="F100" s="7">
        <v>995</v>
      </c>
      <c r="G100" s="7" t="s">
        <v>958</v>
      </c>
      <c r="H100" s="7" t="s">
        <v>44</v>
      </c>
      <c r="I100" s="7" t="s">
        <v>1038</v>
      </c>
      <c r="J100" s="7" t="s">
        <v>1020</v>
      </c>
      <c r="K100" s="7" t="s">
        <v>1021</v>
      </c>
      <c r="L100" s="7" t="s">
        <v>371</v>
      </c>
      <c r="M100" s="7" t="s">
        <v>839</v>
      </c>
      <c r="N100" s="7" t="s">
        <v>313</v>
      </c>
      <c r="O100" s="7">
        <v>900</v>
      </c>
      <c r="P100" s="7" t="s">
        <v>30</v>
      </c>
      <c r="Q100" s="7">
        <v>60</v>
      </c>
      <c r="R100" s="7">
        <v>200</v>
      </c>
    </row>
    <row r="101" spans="1:18">
      <c r="A101" s="24">
        <v>42736</v>
      </c>
      <c r="B101" s="7" t="s">
        <v>1011</v>
      </c>
      <c r="C101" s="7" t="s">
        <v>1047</v>
      </c>
      <c r="D101" s="7" t="s">
        <v>99</v>
      </c>
      <c r="E101" s="7">
        <v>90500</v>
      </c>
      <c r="F101" s="7">
        <v>85071</v>
      </c>
      <c r="G101" s="7" t="s">
        <v>663</v>
      </c>
      <c r="H101" s="7" t="s">
        <v>44</v>
      </c>
      <c r="I101" s="7" t="s">
        <v>347</v>
      </c>
      <c r="J101" s="7" t="s">
        <v>954</v>
      </c>
      <c r="K101" s="7" t="s">
        <v>429</v>
      </c>
      <c r="L101" s="7" t="s">
        <v>1048</v>
      </c>
      <c r="M101" s="7" t="s">
        <v>927</v>
      </c>
      <c r="N101" s="7" t="s">
        <v>236</v>
      </c>
      <c r="O101" s="7">
        <v>1000</v>
      </c>
      <c r="P101" s="7" t="s">
        <v>381</v>
      </c>
      <c r="Q101" s="7">
        <v>60</v>
      </c>
      <c r="R101" s="7">
        <v>200</v>
      </c>
    </row>
    <row r="102" spans="1:18">
      <c r="A102" s="24">
        <v>43101</v>
      </c>
      <c r="B102" s="7" t="s">
        <v>825</v>
      </c>
      <c r="C102" s="7" t="s">
        <v>1001</v>
      </c>
      <c r="D102" s="7" t="s">
        <v>99</v>
      </c>
      <c r="E102" s="7">
        <v>125000</v>
      </c>
      <c r="F102" s="7">
        <v>141</v>
      </c>
      <c r="G102" s="7" t="s">
        <v>1029</v>
      </c>
      <c r="H102" s="7" t="s">
        <v>44</v>
      </c>
      <c r="I102" s="7" t="s">
        <v>827</v>
      </c>
      <c r="J102" s="7" t="s">
        <v>835</v>
      </c>
      <c r="K102" s="7" t="s">
        <v>551</v>
      </c>
      <c r="L102" s="7" t="s">
        <v>893</v>
      </c>
      <c r="M102" s="7" t="s">
        <v>839</v>
      </c>
      <c r="N102" s="7" t="s">
        <v>24</v>
      </c>
      <c r="O102" s="7">
        <v>200</v>
      </c>
      <c r="P102" s="7" t="s">
        <v>475</v>
      </c>
      <c r="Q102" s="7">
        <v>60</v>
      </c>
      <c r="R102" s="7">
        <v>200</v>
      </c>
    </row>
    <row r="103" spans="1:18">
      <c r="A103" s="24">
        <v>43101</v>
      </c>
      <c r="B103" s="7" t="s">
        <v>842</v>
      </c>
      <c r="C103" s="7" t="s">
        <v>500</v>
      </c>
      <c r="D103" s="7" t="s">
        <v>845</v>
      </c>
      <c r="E103" s="7">
        <v>133000</v>
      </c>
      <c r="F103" s="7">
        <v>150</v>
      </c>
      <c r="G103" s="7" t="s">
        <v>62</v>
      </c>
      <c r="H103" s="7" t="s">
        <v>44</v>
      </c>
      <c r="I103" s="7" t="s">
        <v>827</v>
      </c>
      <c r="J103" s="7" t="s">
        <v>835</v>
      </c>
      <c r="K103" s="7" t="s">
        <v>231</v>
      </c>
      <c r="L103" s="7" t="s">
        <v>1032</v>
      </c>
      <c r="M103" s="7" t="s">
        <v>969</v>
      </c>
      <c r="N103" s="7" t="s">
        <v>421</v>
      </c>
      <c r="O103" s="7">
        <v>900</v>
      </c>
      <c r="P103" s="7" t="s">
        <v>475</v>
      </c>
      <c r="Q103" s="7">
        <v>60</v>
      </c>
      <c r="R103" s="7">
        <v>200</v>
      </c>
    </row>
    <row r="104" spans="1:18">
      <c r="A104" s="24">
        <v>43101</v>
      </c>
      <c r="B104" s="7" t="s">
        <v>586</v>
      </c>
      <c r="C104" s="7" t="s">
        <v>661</v>
      </c>
      <c r="D104" s="7" t="s">
        <v>854</v>
      </c>
      <c r="E104" s="7">
        <v>122000</v>
      </c>
      <c r="F104" s="7">
        <v>218</v>
      </c>
      <c r="G104" s="7" t="s">
        <v>302</v>
      </c>
      <c r="H104" s="7" t="s">
        <v>44</v>
      </c>
      <c r="I104" s="7" t="s">
        <v>827</v>
      </c>
      <c r="J104" s="7" t="s">
        <v>835</v>
      </c>
      <c r="K104" s="7" t="s">
        <v>857</v>
      </c>
      <c r="L104" s="7" t="s">
        <v>856</v>
      </c>
      <c r="M104" s="7" t="s">
        <v>839</v>
      </c>
      <c r="N104" s="7" t="s">
        <v>421</v>
      </c>
      <c r="O104" s="7">
        <v>1000</v>
      </c>
      <c r="P104" s="7" t="s">
        <v>866</v>
      </c>
      <c r="Q104" s="7">
        <v>60</v>
      </c>
      <c r="R104" s="7">
        <v>200</v>
      </c>
    </row>
    <row r="105" spans="1:18">
      <c r="A105" s="24">
        <v>43101</v>
      </c>
      <c r="B105" s="7" t="s">
        <v>277</v>
      </c>
      <c r="C105" s="7" t="s">
        <v>868</v>
      </c>
      <c r="D105" s="7" t="s">
        <v>872</v>
      </c>
      <c r="E105" s="7">
        <v>110000</v>
      </c>
      <c r="F105" s="7">
        <v>218</v>
      </c>
      <c r="G105" s="7" t="s">
        <v>62</v>
      </c>
      <c r="H105" s="7" t="s">
        <v>44</v>
      </c>
      <c r="I105" s="7" t="s">
        <v>396</v>
      </c>
      <c r="J105" s="7" t="s">
        <v>835</v>
      </c>
      <c r="K105" s="7" t="s">
        <v>876</v>
      </c>
      <c r="L105" s="7" t="s">
        <v>406</v>
      </c>
      <c r="M105" s="7" t="s">
        <v>969</v>
      </c>
      <c r="N105" s="7" t="s">
        <v>24</v>
      </c>
      <c r="O105" s="7">
        <v>1300</v>
      </c>
      <c r="P105" s="7" t="s">
        <v>847</v>
      </c>
      <c r="Q105" s="7">
        <v>50</v>
      </c>
      <c r="R105" s="7">
        <v>100</v>
      </c>
    </row>
    <row r="106" spans="1:18">
      <c r="A106" s="24">
        <v>43101</v>
      </c>
      <c r="B106" s="7" t="s">
        <v>880</v>
      </c>
      <c r="C106" s="7" t="s">
        <v>986</v>
      </c>
      <c r="D106" s="7" t="s">
        <v>1003</v>
      </c>
      <c r="E106" s="7">
        <v>131000</v>
      </c>
      <c r="F106" s="7">
        <v>138</v>
      </c>
      <c r="G106" s="7" t="s">
        <v>974</v>
      </c>
      <c r="H106" s="7" t="s">
        <v>44</v>
      </c>
      <c r="I106" s="7" t="s">
        <v>827</v>
      </c>
      <c r="J106" s="7" t="s">
        <v>835</v>
      </c>
      <c r="K106" s="7" t="s">
        <v>1006</v>
      </c>
      <c r="L106" s="7" t="s">
        <v>798</v>
      </c>
      <c r="M106" s="7" t="s">
        <v>969</v>
      </c>
      <c r="N106" s="7" t="s">
        <v>313</v>
      </c>
      <c r="O106" s="7">
        <v>750</v>
      </c>
      <c r="P106" s="7" t="s">
        <v>866</v>
      </c>
      <c r="Q106" s="7">
        <v>60</v>
      </c>
      <c r="R106" s="7">
        <v>200</v>
      </c>
    </row>
    <row r="107" spans="1:18">
      <c r="A107" s="24">
        <v>43101</v>
      </c>
      <c r="B107" s="7" t="s">
        <v>885</v>
      </c>
      <c r="C107" s="7" t="s">
        <v>328</v>
      </c>
      <c r="D107" s="7" t="s">
        <v>99</v>
      </c>
      <c r="E107" s="7">
        <v>142000</v>
      </c>
      <c r="F107" s="7">
        <v>148</v>
      </c>
      <c r="G107" s="7" t="s">
        <v>882</v>
      </c>
      <c r="H107" s="7" t="s">
        <v>44</v>
      </c>
      <c r="I107" s="7" t="s">
        <v>827</v>
      </c>
      <c r="J107" s="7" t="s">
        <v>835</v>
      </c>
      <c r="K107" s="7" t="s">
        <v>889</v>
      </c>
      <c r="L107" s="7" t="s">
        <v>971</v>
      </c>
      <c r="M107" s="7" t="s">
        <v>969</v>
      </c>
      <c r="N107" s="7" t="s">
        <v>421</v>
      </c>
      <c r="O107" s="7">
        <v>750</v>
      </c>
      <c r="P107" s="7" t="s">
        <v>866</v>
      </c>
      <c r="Q107" s="7">
        <v>60</v>
      </c>
      <c r="R107" s="7">
        <v>200</v>
      </c>
    </row>
    <row r="108" spans="1:18">
      <c r="A108" s="24">
        <v>43101</v>
      </c>
      <c r="B108" s="7" t="s">
        <v>511</v>
      </c>
      <c r="C108" s="7" t="s">
        <v>585</v>
      </c>
      <c r="D108" s="7" t="s">
        <v>353</v>
      </c>
      <c r="E108" s="7">
        <v>113000</v>
      </c>
      <c r="F108" s="7">
        <v>193</v>
      </c>
      <c r="G108" s="7" t="s">
        <v>302</v>
      </c>
      <c r="H108" s="7" t="s">
        <v>44</v>
      </c>
      <c r="I108" s="7" t="s">
        <v>827</v>
      </c>
      <c r="J108" s="7" t="s">
        <v>835</v>
      </c>
      <c r="K108" s="7" t="s">
        <v>814</v>
      </c>
      <c r="L108" s="7" t="s">
        <v>1036</v>
      </c>
      <c r="M108" s="7" t="s">
        <v>969</v>
      </c>
      <c r="N108" s="7" t="s">
        <v>421</v>
      </c>
      <c r="O108" s="7">
        <v>1400</v>
      </c>
      <c r="P108" s="7" t="s">
        <v>186</v>
      </c>
      <c r="Q108" s="7">
        <v>60</v>
      </c>
      <c r="R108" s="7">
        <v>200</v>
      </c>
    </row>
    <row r="109" spans="1:18">
      <c r="A109" s="24">
        <v>43101</v>
      </c>
      <c r="B109" s="7" t="s">
        <v>901</v>
      </c>
      <c r="C109" s="7" t="s">
        <v>908</v>
      </c>
      <c r="D109" s="7" t="s">
        <v>99</v>
      </c>
      <c r="E109" s="7">
        <v>100000</v>
      </c>
      <c r="F109" s="7">
        <v>135</v>
      </c>
      <c r="G109" s="7" t="s">
        <v>302</v>
      </c>
      <c r="H109" s="7" t="s">
        <v>44</v>
      </c>
      <c r="I109" s="7" t="s">
        <v>827</v>
      </c>
      <c r="J109" s="7" t="s">
        <v>835</v>
      </c>
      <c r="K109" s="7" t="s">
        <v>909</v>
      </c>
      <c r="L109" s="7" t="s">
        <v>912</v>
      </c>
      <c r="M109" s="7" t="s">
        <v>839</v>
      </c>
      <c r="N109" s="7" t="s">
        <v>236</v>
      </c>
      <c r="O109" s="7">
        <v>1500</v>
      </c>
      <c r="P109" s="7" t="s">
        <v>186</v>
      </c>
      <c r="Q109" s="7">
        <v>60</v>
      </c>
      <c r="R109" s="7">
        <v>200</v>
      </c>
    </row>
    <row r="110" spans="1:18">
      <c r="A110" s="24">
        <v>43101</v>
      </c>
      <c r="B110" s="7" t="s">
        <v>916</v>
      </c>
      <c r="C110" s="7" t="s">
        <v>174</v>
      </c>
      <c r="D110" s="7" t="s">
        <v>972</v>
      </c>
      <c r="E110" s="7">
        <v>117000</v>
      </c>
      <c r="F110" s="7">
        <v>165</v>
      </c>
      <c r="G110" s="7" t="s">
        <v>974</v>
      </c>
      <c r="H110" s="7" t="s">
        <v>44</v>
      </c>
      <c r="I110" s="7" t="s">
        <v>827</v>
      </c>
      <c r="J110" s="7" t="s">
        <v>835</v>
      </c>
      <c r="K110" s="7" t="s">
        <v>836</v>
      </c>
      <c r="L110" s="7" t="s">
        <v>669</v>
      </c>
      <c r="M110" s="7" t="s">
        <v>969</v>
      </c>
      <c r="N110" s="7" t="s">
        <v>421</v>
      </c>
      <c r="O110" s="7">
        <v>1600</v>
      </c>
      <c r="P110" s="7" t="s">
        <v>847</v>
      </c>
      <c r="Q110" s="7">
        <v>50</v>
      </c>
      <c r="R110" s="7">
        <v>100</v>
      </c>
    </row>
    <row r="111" spans="1:18">
      <c r="A111" s="24">
        <v>43101</v>
      </c>
      <c r="B111" s="7" t="s">
        <v>1007</v>
      </c>
      <c r="C111" s="7" t="s">
        <v>402</v>
      </c>
      <c r="D111" s="7" t="s">
        <v>843</v>
      </c>
      <c r="E111" s="7">
        <v>119000</v>
      </c>
      <c r="F111" s="7">
        <v>215</v>
      </c>
      <c r="G111" s="7" t="s">
        <v>882</v>
      </c>
      <c r="H111" s="7" t="s">
        <v>44</v>
      </c>
      <c r="I111" s="7" t="s">
        <v>827</v>
      </c>
      <c r="J111" s="7" t="s">
        <v>835</v>
      </c>
      <c r="K111" s="7" t="s">
        <v>466</v>
      </c>
      <c r="L111" s="7" t="s">
        <v>70</v>
      </c>
      <c r="M111" s="7" t="s">
        <v>969</v>
      </c>
      <c r="N111" s="7" t="s">
        <v>421</v>
      </c>
      <c r="O111" s="7">
        <v>1100</v>
      </c>
      <c r="P111" s="7" t="s">
        <v>30</v>
      </c>
      <c r="Q111" s="7">
        <v>60</v>
      </c>
      <c r="R111" s="7">
        <v>200</v>
      </c>
    </row>
    <row r="112" spans="1:18">
      <c r="A112" s="24">
        <v>43101</v>
      </c>
      <c r="B112" s="7" t="s">
        <v>921</v>
      </c>
      <c r="C112" s="7" t="s">
        <v>951</v>
      </c>
      <c r="D112" s="7" t="s">
        <v>1045</v>
      </c>
      <c r="E112" s="7">
        <v>215000</v>
      </c>
      <c r="F112" s="7">
        <v>352</v>
      </c>
      <c r="G112" s="7" t="s">
        <v>882</v>
      </c>
      <c r="H112" s="7" t="s">
        <v>44</v>
      </c>
      <c r="I112" s="7" t="s">
        <v>981</v>
      </c>
      <c r="J112" s="7" t="s">
        <v>557</v>
      </c>
      <c r="K112" s="7" t="s">
        <v>365</v>
      </c>
      <c r="L112" s="7" t="s">
        <v>480</v>
      </c>
      <c r="M112" s="7" t="s">
        <v>927</v>
      </c>
      <c r="N112" s="7" t="s">
        <v>421</v>
      </c>
      <c r="O112" s="7">
        <v>100</v>
      </c>
      <c r="P112" s="7" t="s">
        <v>990</v>
      </c>
      <c r="Q112" s="7">
        <v>80</v>
      </c>
      <c r="R112" s="7">
        <v>400</v>
      </c>
    </row>
    <row r="113" spans="1:18">
      <c r="A113" s="24">
        <v>43101</v>
      </c>
      <c r="B113" s="7" t="s">
        <v>686</v>
      </c>
      <c r="C113" s="7" t="s">
        <v>952</v>
      </c>
      <c r="D113" s="7" t="s">
        <v>99</v>
      </c>
      <c r="E113" s="7">
        <v>89500</v>
      </c>
      <c r="F113" s="7">
        <v>3306</v>
      </c>
      <c r="G113" s="7" t="s">
        <v>302</v>
      </c>
      <c r="H113" s="7" t="s">
        <v>44</v>
      </c>
      <c r="I113" s="7" t="s">
        <v>347</v>
      </c>
      <c r="J113" s="7" t="s">
        <v>954</v>
      </c>
      <c r="K113" s="7" t="s">
        <v>7</v>
      </c>
      <c r="L113" s="7" t="s">
        <v>998</v>
      </c>
      <c r="M113" s="7" t="s">
        <v>927</v>
      </c>
      <c r="N113" s="7" t="s">
        <v>421</v>
      </c>
      <c r="O113" s="7">
        <v>2300</v>
      </c>
      <c r="P113" s="7" t="s">
        <v>381</v>
      </c>
      <c r="Q113" s="7">
        <v>60</v>
      </c>
      <c r="R113" s="7">
        <v>200</v>
      </c>
    </row>
    <row r="114" spans="1:18">
      <c r="A114" s="24">
        <v>43101</v>
      </c>
      <c r="B114" s="7" t="s">
        <v>577</v>
      </c>
      <c r="C114" s="7" t="s">
        <v>1013</v>
      </c>
      <c r="D114" s="7" t="s">
        <v>1015</v>
      </c>
      <c r="E114" s="7">
        <v>101000</v>
      </c>
      <c r="F114" s="7">
        <v>995</v>
      </c>
      <c r="G114" s="7" t="s">
        <v>958</v>
      </c>
      <c r="H114" s="7" t="s">
        <v>44</v>
      </c>
      <c r="I114" s="7" t="s">
        <v>1038</v>
      </c>
      <c r="J114" s="7" t="s">
        <v>1020</v>
      </c>
      <c r="K114" s="7" t="s">
        <v>1021</v>
      </c>
      <c r="L114" s="7" t="s">
        <v>371</v>
      </c>
      <c r="M114" s="7" t="s">
        <v>839</v>
      </c>
      <c r="N114" s="7" t="s">
        <v>313</v>
      </c>
      <c r="O114" s="7">
        <v>900</v>
      </c>
      <c r="P114" s="7" t="s">
        <v>30</v>
      </c>
      <c r="Q114" s="7">
        <v>60</v>
      </c>
      <c r="R114" s="7">
        <v>200</v>
      </c>
    </row>
    <row r="115" spans="1:18">
      <c r="A115" s="24">
        <v>43101</v>
      </c>
      <c r="B115" s="7" t="s">
        <v>1011</v>
      </c>
      <c r="C115" s="7" t="s">
        <v>1047</v>
      </c>
      <c r="D115" s="7" t="s">
        <v>99</v>
      </c>
      <c r="E115" s="7">
        <v>93200</v>
      </c>
      <c r="F115" s="7">
        <v>85071</v>
      </c>
      <c r="G115" s="7" t="s">
        <v>663</v>
      </c>
      <c r="H115" s="7" t="s">
        <v>44</v>
      </c>
      <c r="I115" s="7" t="s">
        <v>347</v>
      </c>
      <c r="J115" s="7" t="s">
        <v>954</v>
      </c>
      <c r="K115" s="7" t="s">
        <v>429</v>
      </c>
      <c r="L115" s="7" t="s">
        <v>1048</v>
      </c>
      <c r="M115" s="7" t="s">
        <v>927</v>
      </c>
      <c r="N115" s="7" t="s">
        <v>236</v>
      </c>
      <c r="O115" s="7">
        <v>1000</v>
      </c>
      <c r="P115" s="7" t="s">
        <v>381</v>
      </c>
      <c r="Q115" s="7">
        <v>60</v>
      </c>
      <c r="R115" s="7">
        <v>200</v>
      </c>
    </row>
    <row r="116" spans="1:18">
      <c r="A116" s="24">
        <v>43466</v>
      </c>
      <c r="B116" s="7" t="s">
        <v>825</v>
      </c>
      <c r="C116" s="7" t="s">
        <v>1001</v>
      </c>
      <c r="D116" s="7" t="s">
        <v>99</v>
      </c>
      <c r="E116" s="7">
        <v>125000</v>
      </c>
      <c r="F116" s="7">
        <v>141</v>
      </c>
      <c r="G116" s="7" t="s">
        <v>1029</v>
      </c>
      <c r="H116" s="7" t="s">
        <v>44</v>
      </c>
      <c r="I116" s="7" t="s">
        <v>827</v>
      </c>
      <c r="J116" s="7" t="s">
        <v>835</v>
      </c>
      <c r="K116" s="7" t="s">
        <v>551</v>
      </c>
      <c r="L116" s="7" t="s">
        <v>893</v>
      </c>
      <c r="M116" s="7" t="s">
        <v>839</v>
      </c>
      <c r="N116" s="7" t="s">
        <v>24</v>
      </c>
      <c r="O116" s="7">
        <v>200</v>
      </c>
      <c r="P116" s="7" t="s">
        <v>475</v>
      </c>
      <c r="Q116" s="7">
        <v>60</v>
      </c>
      <c r="R116" s="7">
        <v>200</v>
      </c>
    </row>
    <row r="117" spans="1:18">
      <c r="A117" s="24">
        <v>43466</v>
      </c>
      <c r="B117" s="7" t="s">
        <v>842</v>
      </c>
      <c r="C117" s="7" t="s">
        <v>500</v>
      </c>
      <c r="D117" s="7" t="s">
        <v>845</v>
      </c>
      <c r="E117" s="7">
        <v>133000</v>
      </c>
      <c r="F117" s="7">
        <v>150</v>
      </c>
      <c r="G117" s="7" t="s">
        <v>62</v>
      </c>
      <c r="H117" s="7" t="s">
        <v>44</v>
      </c>
      <c r="I117" s="7" t="s">
        <v>827</v>
      </c>
      <c r="J117" s="7" t="s">
        <v>835</v>
      </c>
      <c r="K117" s="7" t="s">
        <v>231</v>
      </c>
      <c r="L117" s="7" t="s">
        <v>1032</v>
      </c>
      <c r="M117" s="7" t="s">
        <v>969</v>
      </c>
      <c r="N117" s="7" t="s">
        <v>421</v>
      </c>
      <c r="O117" s="7">
        <v>900</v>
      </c>
      <c r="P117" s="7" t="s">
        <v>475</v>
      </c>
      <c r="Q117" s="7">
        <v>60</v>
      </c>
      <c r="R117" s="7">
        <v>200</v>
      </c>
    </row>
    <row r="118" spans="1:18">
      <c r="A118" s="24">
        <v>43466</v>
      </c>
      <c r="B118" s="7" t="s">
        <v>586</v>
      </c>
      <c r="C118" s="7" t="s">
        <v>661</v>
      </c>
      <c r="D118" s="7" t="s">
        <v>854</v>
      </c>
      <c r="E118" s="7">
        <v>122000</v>
      </c>
      <c r="F118" s="7">
        <v>218</v>
      </c>
      <c r="G118" s="7" t="s">
        <v>302</v>
      </c>
      <c r="H118" s="7" t="s">
        <v>44</v>
      </c>
      <c r="I118" s="7" t="s">
        <v>827</v>
      </c>
      <c r="J118" s="7" t="s">
        <v>835</v>
      </c>
      <c r="K118" s="7" t="s">
        <v>857</v>
      </c>
      <c r="L118" s="7" t="s">
        <v>856</v>
      </c>
      <c r="M118" s="7" t="s">
        <v>839</v>
      </c>
      <c r="N118" s="7" t="s">
        <v>421</v>
      </c>
      <c r="O118" s="7">
        <v>1000</v>
      </c>
      <c r="P118" s="7" t="s">
        <v>866</v>
      </c>
      <c r="Q118" s="7">
        <v>60</v>
      </c>
      <c r="R118" s="7">
        <v>200</v>
      </c>
    </row>
    <row r="119" spans="1:18">
      <c r="A119" s="24">
        <v>43466</v>
      </c>
      <c r="B119" s="7" t="s">
        <v>277</v>
      </c>
      <c r="C119" s="7" t="s">
        <v>868</v>
      </c>
      <c r="D119" s="7" t="s">
        <v>872</v>
      </c>
      <c r="E119" s="7">
        <v>109000</v>
      </c>
      <c r="F119" s="7">
        <v>218</v>
      </c>
      <c r="G119" s="7" t="s">
        <v>62</v>
      </c>
      <c r="H119" s="7" t="s">
        <v>44</v>
      </c>
      <c r="I119" s="7" t="s">
        <v>396</v>
      </c>
      <c r="J119" s="7" t="s">
        <v>835</v>
      </c>
      <c r="K119" s="7" t="s">
        <v>876</v>
      </c>
      <c r="L119" s="7" t="s">
        <v>406</v>
      </c>
      <c r="M119" s="7" t="s">
        <v>969</v>
      </c>
      <c r="N119" s="7" t="s">
        <v>24</v>
      </c>
      <c r="O119" s="7">
        <v>1300</v>
      </c>
      <c r="P119" s="7" t="s">
        <v>847</v>
      </c>
      <c r="Q119" s="7">
        <v>50</v>
      </c>
      <c r="R119" s="7">
        <v>100</v>
      </c>
    </row>
    <row r="120" spans="1:18">
      <c r="A120" s="24">
        <v>43466</v>
      </c>
      <c r="B120" s="7" t="s">
        <v>880</v>
      </c>
      <c r="C120" s="7" t="s">
        <v>986</v>
      </c>
      <c r="D120" s="7" t="s">
        <v>1003</v>
      </c>
      <c r="E120" s="7">
        <v>131000</v>
      </c>
      <c r="F120" s="7">
        <v>138</v>
      </c>
      <c r="G120" s="7" t="s">
        <v>974</v>
      </c>
      <c r="H120" s="7" t="s">
        <v>44</v>
      </c>
      <c r="I120" s="7" t="s">
        <v>827</v>
      </c>
      <c r="J120" s="7" t="s">
        <v>835</v>
      </c>
      <c r="K120" s="7" t="s">
        <v>1006</v>
      </c>
      <c r="L120" s="7" t="s">
        <v>798</v>
      </c>
      <c r="M120" s="7" t="s">
        <v>969</v>
      </c>
      <c r="N120" s="7" t="s">
        <v>313</v>
      </c>
      <c r="O120" s="7">
        <v>750</v>
      </c>
      <c r="P120" s="7" t="s">
        <v>866</v>
      </c>
      <c r="Q120" s="7">
        <v>60</v>
      </c>
      <c r="R120" s="7">
        <v>200</v>
      </c>
    </row>
    <row r="121" spans="1:18">
      <c r="A121" s="24">
        <v>43466</v>
      </c>
      <c r="B121" s="7" t="s">
        <v>885</v>
      </c>
      <c r="C121" s="16" t="s">
        <v>1056</v>
      </c>
      <c r="D121" s="16" t="s">
        <v>870</v>
      </c>
      <c r="E121" s="7">
        <v>141000</v>
      </c>
      <c r="F121" s="7">
        <v>148</v>
      </c>
      <c r="G121" s="7" t="s">
        <v>882</v>
      </c>
      <c r="H121" s="7" t="s">
        <v>44</v>
      </c>
      <c r="I121" s="7" t="s">
        <v>827</v>
      </c>
      <c r="J121" s="7" t="s">
        <v>835</v>
      </c>
      <c r="K121" s="7" t="s">
        <v>889</v>
      </c>
      <c r="L121" s="7" t="s">
        <v>971</v>
      </c>
      <c r="M121" s="7" t="s">
        <v>969</v>
      </c>
      <c r="N121" s="7" t="s">
        <v>421</v>
      </c>
      <c r="O121" s="7">
        <v>750</v>
      </c>
      <c r="P121" s="7" t="s">
        <v>866</v>
      </c>
      <c r="Q121" s="7">
        <v>60</v>
      </c>
      <c r="R121" s="7">
        <v>200</v>
      </c>
    </row>
    <row r="122" spans="1:18">
      <c r="A122" s="24">
        <v>43466</v>
      </c>
      <c r="B122" s="7" t="s">
        <v>511</v>
      </c>
      <c r="C122" s="7" t="s">
        <v>585</v>
      </c>
      <c r="D122" s="7" t="s">
        <v>353</v>
      </c>
      <c r="E122" s="7">
        <v>112000</v>
      </c>
      <c r="F122" s="7">
        <v>193</v>
      </c>
      <c r="G122" s="7" t="s">
        <v>302</v>
      </c>
      <c r="H122" s="7" t="s">
        <v>44</v>
      </c>
      <c r="I122" s="7" t="s">
        <v>827</v>
      </c>
      <c r="J122" s="7" t="s">
        <v>835</v>
      </c>
      <c r="K122" s="7" t="s">
        <v>814</v>
      </c>
      <c r="L122" s="7" t="s">
        <v>1036</v>
      </c>
      <c r="M122" s="7" t="s">
        <v>969</v>
      </c>
      <c r="N122" s="7" t="s">
        <v>421</v>
      </c>
      <c r="O122" s="7">
        <v>1400</v>
      </c>
      <c r="P122" s="7" t="s">
        <v>186</v>
      </c>
      <c r="Q122" s="7">
        <v>60</v>
      </c>
      <c r="R122" s="7">
        <v>200</v>
      </c>
    </row>
    <row r="123" spans="1:18">
      <c r="A123" s="24">
        <v>43466</v>
      </c>
      <c r="B123" s="7" t="s">
        <v>901</v>
      </c>
      <c r="C123" s="7" t="s">
        <v>908</v>
      </c>
      <c r="D123" s="7" t="s">
        <v>99</v>
      </c>
      <c r="E123" s="7">
        <v>100000</v>
      </c>
      <c r="F123" s="7">
        <v>135</v>
      </c>
      <c r="G123" s="7" t="s">
        <v>302</v>
      </c>
      <c r="H123" s="7" t="s">
        <v>44</v>
      </c>
      <c r="I123" s="7" t="s">
        <v>827</v>
      </c>
      <c r="J123" s="7" t="s">
        <v>835</v>
      </c>
      <c r="K123" s="7" t="s">
        <v>909</v>
      </c>
      <c r="L123" s="7" t="s">
        <v>912</v>
      </c>
      <c r="M123" s="7" t="s">
        <v>839</v>
      </c>
      <c r="N123" s="7" t="s">
        <v>236</v>
      </c>
      <c r="O123" s="7">
        <v>1500</v>
      </c>
      <c r="P123" s="7" t="s">
        <v>186</v>
      </c>
      <c r="Q123" s="7">
        <v>60</v>
      </c>
      <c r="R123" s="7">
        <v>200</v>
      </c>
    </row>
    <row r="124" spans="1:18">
      <c r="A124" s="24">
        <v>43466</v>
      </c>
      <c r="B124" s="7" t="s">
        <v>916</v>
      </c>
      <c r="C124" s="7" t="s">
        <v>174</v>
      </c>
      <c r="D124" s="7" t="s">
        <v>972</v>
      </c>
      <c r="E124" s="7">
        <v>116000</v>
      </c>
      <c r="F124" s="7">
        <v>165</v>
      </c>
      <c r="G124" s="7" t="s">
        <v>974</v>
      </c>
      <c r="H124" s="7" t="s">
        <v>44</v>
      </c>
      <c r="I124" s="7" t="s">
        <v>827</v>
      </c>
      <c r="J124" s="7" t="s">
        <v>835</v>
      </c>
      <c r="K124" s="7" t="s">
        <v>836</v>
      </c>
      <c r="L124" s="7" t="s">
        <v>669</v>
      </c>
      <c r="M124" s="7" t="s">
        <v>969</v>
      </c>
      <c r="N124" s="7" t="s">
        <v>421</v>
      </c>
      <c r="O124" s="7">
        <v>1600</v>
      </c>
      <c r="P124" s="7" t="s">
        <v>847</v>
      </c>
      <c r="Q124" s="7">
        <v>50</v>
      </c>
      <c r="R124" s="7">
        <v>100</v>
      </c>
    </row>
    <row r="125" spans="1:18">
      <c r="A125" s="24">
        <v>43466</v>
      </c>
      <c r="B125" s="7" t="s">
        <v>1007</v>
      </c>
      <c r="C125" s="7" t="s">
        <v>402</v>
      </c>
      <c r="D125" s="7" t="s">
        <v>843</v>
      </c>
      <c r="E125" s="7">
        <v>119000</v>
      </c>
      <c r="F125" s="7">
        <v>215</v>
      </c>
      <c r="G125" s="7" t="s">
        <v>882</v>
      </c>
      <c r="H125" s="7" t="s">
        <v>44</v>
      </c>
      <c r="I125" s="7" t="s">
        <v>827</v>
      </c>
      <c r="J125" s="7" t="s">
        <v>835</v>
      </c>
      <c r="K125" s="7" t="s">
        <v>466</v>
      </c>
      <c r="L125" s="7" t="s">
        <v>70</v>
      </c>
      <c r="M125" s="7" t="s">
        <v>969</v>
      </c>
      <c r="N125" s="7" t="s">
        <v>421</v>
      </c>
      <c r="O125" s="7">
        <v>1100</v>
      </c>
      <c r="P125" s="7" t="s">
        <v>30</v>
      </c>
      <c r="Q125" s="7">
        <v>60</v>
      </c>
      <c r="R125" s="7">
        <v>200</v>
      </c>
    </row>
    <row r="126" spans="1:18">
      <c r="A126" s="24">
        <v>43466</v>
      </c>
      <c r="B126" s="7" t="s">
        <v>921</v>
      </c>
      <c r="C126" s="16" t="s">
        <v>1065</v>
      </c>
      <c r="D126" s="16" t="s">
        <v>99</v>
      </c>
      <c r="E126" s="7">
        <v>215000</v>
      </c>
      <c r="F126" s="7">
        <v>353</v>
      </c>
      <c r="G126" s="7" t="s">
        <v>882</v>
      </c>
      <c r="H126" s="7" t="s">
        <v>44</v>
      </c>
      <c r="I126" s="7" t="s">
        <v>981</v>
      </c>
      <c r="J126" s="7" t="s">
        <v>557</v>
      </c>
      <c r="K126" s="7" t="s">
        <v>365</v>
      </c>
      <c r="L126" s="7" t="s">
        <v>480</v>
      </c>
      <c r="M126" s="7" t="s">
        <v>927</v>
      </c>
      <c r="N126" s="7" t="s">
        <v>421</v>
      </c>
      <c r="O126" s="7">
        <v>100</v>
      </c>
      <c r="P126" s="7" t="s">
        <v>990</v>
      </c>
      <c r="Q126" s="7">
        <v>80</v>
      </c>
      <c r="R126" s="7">
        <v>400</v>
      </c>
    </row>
    <row r="127" spans="1:18">
      <c r="A127" s="24">
        <v>43466</v>
      </c>
      <c r="B127" s="7" t="s">
        <v>686</v>
      </c>
      <c r="C127" s="7" t="s">
        <v>952</v>
      </c>
      <c r="D127" s="7" t="s">
        <v>99</v>
      </c>
      <c r="E127" s="7">
        <v>92800</v>
      </c>
      <c r="F127" s="7">
        <v>3306</v>
      </c>
      <c r="G127" s="7" t="s">
        <v>302</v>
      </c>
      <c r="H127" s="7" t="s">
        <v>44</v>
      </c>
      <c r="I127" s="7" t="s">
        <v>347</v>
      </c>
      <c r="J127" s="7" t="s">
        <v>954</v>
      </c>
      <c r="K127" s="7" t="s">
        <v>7</v>
      </c>
      <c r="L127" s="7" t="s">
        <v>998</v>
      </c>
      <c r="M127" s="7" t="s">
        <v>927</v>
      </c>
      <c r="N127" s="7" t="s">
        <v>421</v>
      </c>
      <c r="O127" s="7">
        <v>2300</v>
      </c>
      <c r="P127" s="7" t="s">
        <v>381</v>
      </c>
      <c r="Q127" s="7">
        <v>60</v>
      </c>
      <c r="R127" s="7">
        <v>200</v>
      </c>
    </row>
    <row r="128" spans="1:18">
      <c r="A128" s="24">
        <v>43466</v>
      </c>
      <c r="B128" s="7" t="s">
        <v>577</v>
      </c>
      <c r="C128" s="7" t="s">
        <v>1013</v>
      </c>
      <c r="D128" s="7" t="s">
        <v>1015</v>
      </c>
      <c r="E128" s="7">
        <v>102000</v>
      </c>
      <c r="F128" s="7">
        <v>995</v>
      </c>
      <c r="G128" s="7" t="s">
        <v>958</v>
      </c>
      <c r="H128" s="7" t="s">
        <v>44</v>
      </c>
      <c r="I128" s="7" t="s">
        <v>1038</v>
      </c>
      <c r="J128" s="7" t="s">
        <v>1020</v>
      </c>
      <c r="K128" s="7" t="s">
        <v>1021</v>
      </c>
      <c r="L128" s="7" t="s">
        <v>371</v>
      </c>
      <c r="M128" s="7" t="s">
        <v>839</v>
      </c>
      <c r="N128" s="7" t="s">
        <v>313</v>
      </c>
      <c r="O128" s="7">
        <v>750</v>
      </c>
      <c r="P128" s="7" t="s">
        <v>30</v>
      </c>
      <c r="Q128" s="7">
        <v>60</v>
      </c>
      <c r="R128" s="7">
        <v>200</v>
      </c>
    </row>
    <row r="129" spans="1:18">
      <c r="A129" s="24">
        <v>43466</v>
      </c>
      <c r="B129" s="7" t="s">
        <v>1011</v>
      </c>
      <c r="C129" s="7" t="s">
        <v>1047</v>
      </c>
      <c r="D129" s="7" t="s">
        <v>99</v>
      </c>
      <c r="E129" s="7">
        <v>95500</v>
      </c>
      <c r="F129" s="7">
        <v>85071</v>
      </c>
      <c r="G129" s="7" t="s">
        <v>663</v>
      </c>
      <c r="H129" s="7" t="s">
        <v>44</v>
      </c>
      <c r="I129" s="7" t="s">
        <v>347</v>
      </c>
      <c r="J129" s="7" t="s">
        <v>954</v>
      </c>
      <c r="K129" s="7" t="s">
        <v>429</v>
      </c>
      <c r="L129" s="7" t="s">
        <v>1048</v>
      </c>
      <c r="M129" s="7" t="s">
        <v>927</v>
      </c>
      <c r="N129" s="7" t="s">
        <v>236</v>
      </c>
      <c r="O129" s="7">
        <v>1000</v>
      </c>
      <c r="P129" s="7" t="s">
        <v>381</v>
      </c>
      <c r="Q129" s="7">
        <v>60</v>
      </c>
      <c r="R129" s="7">
        <v>200</v>
      </c>
    </row>
    <row r="130" spans="1:18">
      <c r="A130" s="24">
        <v>43831</v>
      </c>
      <c r="B130" s="7" t="s">
        <v>825</v>
      </c>
      <c r="C130" s="7" t="s">
        <v>1001</v>
      </c>
      <c r="D130" s="7" t="s">
        <v>99</v>
      </c>
      <c r="E130" s="7">
        <v>125000</v>
      </c>
      <c r="F130" s="7">
        <v>141</v>
      </c>
      <c r="G130" s="7" t="s">
        <v>1029</v>
      </c>
      <c r="H130" s="7" t="s">
        <v>44</v>
      </c>
      <c r="I130" s="7" t="s">
        <v>827</v>
      </c>
      <c r="J130" s="7" t="s">
        <v>835</v>
      </c>
      <c r="K130" s="16" t="s">
        <v>551</v>
      </c>
      <c r="L130" s="16" t="s">
        <v>893</v>
      </c>
      <c r="M130" s="16" t="s">
        <v>839</v>
      </c>
      <c r="N130" s="16" t="s">
        <v>24</v>
      </c>
      <c r="O130" s="16">
        <v>200</v>
      </c>
      <c r="P130" s="16" t="s">
        <v>475</v>
      </c>
      <c r="Q130" s="16">
        <v>60</v>
      </c>
      <c r="R130" s="16">
        <v>200</v>
      </c>
    </row>
    <row r="131" spans="1:18">
      <c r="A131" s="24">
        <v>43831</v>
      </c>
      <c r="B131" s="7" t="s">
        <v>842</v>
      </c>
      <c r="C131" s="7" t="s">
        <v>500</v>
      </c>
      <c r="D131" s="7" t="s">
        <v>845</v>
      </c>
      <c r="E131" s="16">
        <v>134000</v>
      </c>
      <c r="F131" s="7">
        <v>150</v>
      </c>
      <c r="G131" s="7" t="s">
        <v>62</v>
      </c>
      <c r="H131" s="7" t="s">
        <v>44</v>
      </c>
      <c r="I131" s="7" t="s">
        <v>827</v>
      </c>
      <c r="J131" s="7" t="s">
        <v>835</v>
      </c>
      <c r="K131" s="16" t="s">
        <v>231</v>
      </c>
      <c r="L131" s="16" t="s">
        <v>1032</v>
      </c>
      <c r="M131" s="16" t="s">
        <v>969</v>
      </c>
      <c r="N131" s="16" t="s">
        <v>421</v>
      </c>
      <c r="O131" s="16">
        <v>900</v>
      </c>
      <c r="P131" s="16" t="s">
        <v>475</v>
      </c>
      <c r="Q131" s="16">
        <v>60</v>
      </c>
      <c r="R131" s="16">
        <v>200</v>
      </c>
    </row>
    <row r="132" spans="1:18">
      <c r="A132" s="24">
        <v>43831</v>
      </c>
      <c r="B132" s="7" t="s">
        <v>586</v>
      </c>
      <c r="C132" s="7" t="s">
        <v>661</v>
      </c>
      <c r="D132" s="7" t="s">
        <v>854</v>
      </c>
      <c r="E132" s="16">
        <v>122000</v>
      </c>
      <c r="F132" s="7">
        <v>218</v>
      </c>
      <c r="G132" s="7" t="s">
        <v>302</v>
      </c>
      <c r="H132" s="7" t="s">
        <v>44</v>
      </c>
      <c r="I132" s="7" t="s">
        <v>827</v>
      </c>
      <c r="J132" s="7" t="s">
        <v>835</v>
      </c>
      <c r="K132" s="16" t="s">
        <v>857</v>
      </c>
      <c r="L132" s="16" t="s">
        <v>856</v>
      </c>
      <c r="M132" s="16" t="s">
        <v>927</v>
      </c>
      <c r="N132" s="16" t="s">
        <v>421</v>
      </c>
      <c r="O132" s="16">
        <v>1000</v>
      </c>
      <c r="P132" s="16" t="s">
        <v>866</v>
      </c>
      <c r="Q132" s="16">
        <v>60</v>
      </c>
      <c r="R132" s="16">
        <v>200</v>
      </c>
    </row>
    <row r="133" spans="1:18">
      <c r="A133" s="24">
        <v>43831</v>
      </c>
      <c r="B133" s="7" t="s">
        <v>277</v>
      </c>
      <c r="C133" s="7" t="s">
        <v>868</v>
      </c>
      <c r="D133" s="7" t="s">
        <v>872</v>
      </c>
      <c r="E133" s="16">
        <v>109000</v>
      </c>
      <c r="F133" s="7">
        <v>218</v>
      </c>
      <c r="G133" s="7" t="s">
        <v>62</v>
      </c>
      <c r="H133" s="7" t="s">
        <v>44</v>
      </c>
      <c r="I133" s="7" t="s">
        <v>396</v>
      </c>
      <c r="J133" s="7" t="s">
        <v>835</v>
      </c>
      <c r="K133" s="16" t="s">
        <v>876</v>
      </c>
      <c r="L133" s="16" t="s">
        <v>406</v>
      </c>
      <c r="M133" s="16" t="s">
        <v>969</v>
      </c>
      <c r="N133" s="16" t="s">
        <v>24</v>
      </c>
      <c r="O133" s="16">
        <v>1300</v>
      </c>
      <c r="P133" s="16" t="s">
        <v>847</v>
      </c>
      <c r="Q133" s="16">
        <v>50</v>
      </c>
      <c r="R133" s="16">
        <v>100</v>
      </c>
    </row>
    <row r="134" spans="1:18">
      <c r="A134" s="24">
        <v>43831</v>
      </c>
      <c r="B134" s="7" t="s">
        <v>880</v>
      </c>
      <c r="C134" s="7" t="s">
        <v>986</v>
      </c>
      <c r="D134" s="7" t="s">
        <v>1003</v>
      </c>
      <c r="E134" s="16">
        <v>132000</v>
      </c>
      <c r="F134" s="7">
        <v>138</v>
      </c>
      <c r="G134" s="7" t="s">
        <v>974</v>
      </c>
      <c r="H134" s="7" t="s">
        <v>44</v>
      </c>
      <c r="I134" s="7" t="s">
        <v>827</v>
      </c>
      <c r="J134" s="7" t="s">
        <v>835</v>
      </c>
      <c r="K134" s="16" t="s">
        <v>1006</v>
      </c>
      <c r="L134" s="16" t="s">
        <v>798</v>
      </c>
      <c r="M134" s="16" t="s">
        <v>969</v>
      </c>
      <c r="N134" s="16" t="s">
        <v>313</v>
      </c>
      <c r="O134" s="16">
        <v>750</v>
      </c>
      <c r="P134" s="16" t="s">
        <v>866</v>
      </c>
      <c r="Q134" s="16">
        <v>60</v>
      </c>
      <c r="R134" s="16">
        <v>200</v>
      </c>
    </row>
    <row r="135" spans="1:18">
      <c r="A135" s="24">
        <v>43831</v>
      </c>
      <c r="B135" s="7" t="s">
        <v>885</v>
      </c>
      <c r="C135" s="16" t="s">
        <v>1056</v>
      </c>
      <c r="D135" s="16" t="s">
        <v>870</v>
      </c>
      <c r="E135" s="16">
        <v>141000</v>
      </c>
      <c r="F135" s="7">
        <v>148</v>
      </c>
      <c r="G135" s="7" t="s">
        <v>882</v>
      </c>
      <c r="H135" s="7" t="s">
        <v>44</v>
      </c>
      <c r="I135" s="7" t="s">
        <v>827</v>
      </c>
      <c r="J135" s="7" t="s">
        <v>835</v>
      </c>
      <c r="K135" s="16" t="s">
        <v>889</v>
      </c>
      <c r="L135" s="16" t="s">
        <v>971</v>
      </c>
      <c r="M135" s="16" t="s">
        <v>969</v>
      </c>
      <c r="N135" s="16" t="s">
        <v>421</v>
      </c>
      <c r="O135" s="16">
        <v>750</v>
      </c>
      <c r="P135" s="16" t="s">
        <v>866</v>
      </c>
      <c r="Q135" s="16">
        <v>60</v>
      </c>
      <c r="R135" s="16">
        <v>200</v>
      </c>
    </row>
    <row r="136" spans="1:18">
      <c r="A136" s="24">
        <v>43831</v>
      </c>
      <c r="B136" s="7" t="s">
        <v>511</v>
      </c>
      <c r="C136" s="7" t="s">
        <v>585</v>
      </c>
      <c r="D136" s="7" t="s">
        <v>353</v>
      </c>
      <c r="E136" s="16">
        <v>112000</v>
      </c>
      <c r="F136" s="7">
        <v>193</v>
      </c>
      <c r="G136" s="7" t="s">
        <v>302</v>
      </c>
      <c r="H136" s="7" t="s">
        <v>44</v>
      </c>
      <c r="I136" s="7" t="s">
        <v>827</v>
      </c>
      <c r="J136" s="7" t="s">
        <v>835</v>
      </c>
      <c r="K136" s="16" t="s">
        <v>814</v>
      </c>
      <c r="L136" s="16" t="s">
        <v>1036</v>
      </c>
      <c r="M136" s="16" t="s">
        <v>969</v>
      </c>
      <c r="N136" s="16" t="s">
        <v>421</v>
      </c>
      <c r="O136" s="16">
        <v>1400</v>
      </c>
      <c r="P136" s="16" t="s">
        <v>186</v>
      </c>
      <c r="Q136" s="16">
        <v>60</v>
      </c>
      <c r="R136" s="16">
        <v>200</v>
      </c>
    </row>
    <row r="137" spans="1:18">
      <c r="A137" s="24">
        <v>43831</v>
      </c>
      <c r="B137" s="7" t="s">
        <v>901</v>
      </c>
      <c r="C137" s="7" t="s">
        <v>908</v>
      </c>
      <c r="D137" s="7" t="s">
        <v>99</v>
      </c>
      <c r="E137" s="16">
        <v>100000</v>
      </c>
      <c r="F137" s="7">
        <v>135</v>
      </c>
      <c r="G137" s="7" t="s">
        <v>302</v>
      </c>
      <c r="H137" s="7" t="s">
        <v>44</v>
      </c>
      <c r="I137" s="7" t="s">
        <v>827</v>
      </c>
      <c r="J137" s="7" t="s">
        <v>835</v>
      </c>
      <c r="K137" s="16" t="s">
        <v>909</v>
      </c>
      <c r="L137" s="16" t="s">
        <v>912</v>
      </c>
      <c r="M137" s="16" t="s">
        <v>839</v>
      </c>
      <c r="N137" s="16" t="s">
        <v>236</v>
      </c>
      <c r="O137" s="16">
        <v>1500</v>
      </c>
      <c r="P137" s="16" t="s">
        <v>186</v>
      </c>
      <c r="Q137" s="16">
        <v>60</v>
      </c>
      <c r="R137" s="16">
        <v>200</v>
      </c>
    </row>
    <row r="138" spans="1:18">
      <c r="A138" s="24">
        <v>43831</v>
      </c>
      <c r="B138" s="7" t="s">
        <v>916</v>
      </c>
      <c r="C138" s="7" t="s">
        <v>174</v>
      </c>
      <c r="D138" s="7" t="s">
        <v>972</v>
      </c>
      <c r="E138" s="16">
        <v>116000</v>
      </c>
      <c r="F138" s="7">
        <v>165</v>
      </c>
      <c r="G138" s="7" t="s">
        <v>974</v>
      </c>
      <c r="H138" s="7" t="s">
        <v>44</v>
      </c>
      <c r="I138" s="7" t="s">
        <v>827</v>
      </c>
      <c r="J138" s="7" t="s">
        <v>835</v>
      </c>
      <c r="K138" s="16" t="s">
        <v>836</v>
      </c>
      <c r="L138" s="16" t="s">
        <v>669</v>
      </c>
      <c r="M138" s="16" t="s">
        <v>969</v>
      </c>
      <c r="N138" s="16" t="s">
        <v>421</v>
      </c>
      <c r="O138" s="16">
        <v>1600</v>
      </c>
      <c r="P138" s="16" t="s">
        <v>847</v>
      </c>
      <c r="Q138" s="16">
        <v>50</v>
      </c>
      <c r="R138" s="16">
        <v>100</v>
      </c>
    </row>
    <row r="139" spans="1:18">
      <c r="A139" s="24">
        <v>43831</v>
      </c>
      <c r="B139" s="7" t="s">
        <v>1007</v>
      </c>
      <c r="C139" s="7" t="s">
        <v>402</v>
      </c>
      <c r="D139" s="7" t="s">
        <v>843</v>
      </c>
      <c r="E139" s="16">
        <v>119000</v>
      </c>
      <c r="F139" s="7">
        <v>215</v>
      </c>
      <c r="G139" s="7" t="s">
        <v>882</v>
      </c>
      <c r="H139" s="7" t="s">
        <v>44</v>
      </c>
      <c r="I139" s="7" t="s">
        <v>827</v>
      </c>
      <c r="J139" s="7" t="s">
        <v>835</v>
      </c>
      <c r="K139" s="16" t="s">
        <v>466</v>
      </c>
      <c r="L139" s="16" t="s">
        <v>70</v>
      </c>
      <c r="M139" s="16" t="s">
        <v>969</v>
      </c>
      <c r="N139" s="16" t="s">
        <v>421</v>
      </c>
      <c r="O139" s="16">
        <v>1100</v>
      </c>
      <c r="P139" s="16" t="s">
        <v>30</v>
      </c>
      <c r="Q139" s="16">
        <v>60</v>
      </c>
      <c r="R139" s="16">
        <v>200</v>
      </c>
    </row>
    <row r="140" spans="1:18">
      <c r="A140" s="24">
        <v>43831</v>
      </c>
      <c r="B140" s="7" t="s">
        <v>921</v>
      </c>
      <c r="C140" s="16" t="s">
        <v>1065</v>
      </c>
      <c r="D140" s="16" t="s">
        <v>99</v>
      </c>
      <c r="E140" s="16">
        <v>215000</v>
      </c>
      <c r="F140" s="7">
        <v>353</v>
      </c>
      <c r="G140" s="7" t="s">
        <v>882</v>
      </c>
      <c r="H140" s="7" t="s">
        <v>44</v>
      </c>
      <c r="I140" s="7" t="s">
        <v>981</v>
      </c>
      <c r="J140" s="7" t="s">
        <v>557</v>
      </c>
      <c r="K140" s="16" t="s">
        <v>365</v>
      </c>
      <c r="L140" s="16" t="s">
        <v>480</v>
      </c>
      <c r="M140" s="16" t="s">
        <v>927</v>
      </c>
      <c r="N140" s="16" t="s">
        <v>421</v>
      </c>
      <c r="O140" s="16">
        <v>100</v>
      </c>
      <c r="P140" s="16" t="s">
        <v>990</v>
      </c>
      <c r="Q140" s="16">
        <v>80</v>
      </c>
      <c r="R140" s="16">
        <v>400</v>
      </c>
    </row>
    <row r="141" spans="1:18">
      <c r="A141" s="24">
        <v>43831</v>
      </c>
      <c r="B141" s="7" t="s">
        <v>686</v>
      </c>
      <c r="C141" s="7" t="s">
        <v>952</v>
      </c>
      <c r="D141" s="7" t="s">
        <v>99</v>
      </c>
      <c r="E141" s="16">
        <v>98500</v>
      </c>
      <c r="F141" s="7">
        <v>3306</v>
      </c>
      <c r="G141" s="7" t="s">
        <v>302</v>
      </c>
      <c r="H141" s="7" t="s">
        <v>44</v>
      </c>
      <c r="I141" s="7" t="s">
        <v>347</v>
      </c>
      <c r="J141" s="7" t="s">
        <v>954</v>
      </c>
      <c r="K141" s="16" t="s">
        <v>7</v>
      </c>
      <c r="L141" s="16" t="s">
        <v>998</v>
      </c>
      <c r="M141" s="16" t="s">
        <v>927</v>
      </c>
      <c r="N141" s="16" t="s">
        <v>421</v>
      </c>
      <c r="O141" s="16">
        <v>2300</v>
      </c>
      <c r="P141" s="16" t="s">
        <v>381</v>
      </c>
      <c r="Q141" s="16">
        <v>60</v>
      </c>
      <c r="R141" s="16">
        <v>200</v>
      </c>
    </row>
    <row r="142" spans="1:18">
      <c r="A142" s="24">
        <v>43831</v>
      </c>
      <c r="B142" s="7" t="s">
        <v>577</v>
      </c>
      <c r="C142" s="7" t="s">
        <v>1013</v>
      </c>
      <c r="D142" s="7" t="s">
        <v>1015</v>
      </c>
      <c r="E142" s="16">
        <v>103000</v>
      </c>
      <c r="F142" s="7">
        <v>995</v>
      </c>
      <c r="G142" s="7" t="s">
        <v>958</v>
      </c>
      <c r="H142" s="7" t="s">
        <v>44</v>
      </c>
      <c r="I142" s="7" t="s">
        <v>1038</v>
      </c>
      <c r="J142" s="7" t="s">
        <v>1020</v>
      </c>
      <c r="K142" s="16" t="s">
        <v>1021</v>
      </c>
      <c r="L142" s="16" t="s">
        <v>371</v>
      </c>
      <c r="M142" s="16" t="s">
        <v>839</v>
      </c>
      <c r="N142" s="16" t="s">
        <v>313</v>
      </c>
      <c r="O142" s="16">
        <v>750</v>
      </c>
      <c r="P142" s="16" t="s">
        <v>30</v>
      </c>
      <c r="Q142" s="16">
        <v>60</v>
      </c>
      <c r="R142" s="16">
        <v>200</v>
      </c>
    </row>
    <row r="143" spans="1:18">
      <c r="A143" s="24">
        <v>43831</v>
      </c>
      <c r="B143" s="7" t="s">
        <v>1011</v>
      </c>
      <c r="C143" s="7" t="s">
        <v>1047</v>
      </c>
      <c r="D143" s="7" t="s">
        <v>99</v>
      </c>
      <c r="E143" s="16">
        <v>98000</v>
      </c>
      <c r="F143" s="7">
        <v>85071</v>
      </c>
      <c r="G143" s="7" t="s">
        <v>663</v>
      </c>
      <c r="H143" s="7" t="s">
        <v>44</v>
      </c>
      <c r="I143" s="7" t="s">
        <v>347</v>
      </c>
      <c r="J143" s="7" t="s">
        <v>954</v>
      </c>
      <c r="K143" s="16" t="s">
        <v>429</v>
      </c>
      <c r="L143" s="16" t="s">
        <v>1048</v>
      </c>
      <c r="M143" s="16" t="s">
        <v>927</v>
      </c>
      <c r="N143" s="16" t="s">
        <v>236</v>
      </c>
      <c r="O143" s="16">
        <v>1000</v>
      </c>
      <c r="P143" s="16" t="s">
        <v>381</v>
      </c>
      <c r="Q143" s="16">
        <v>60</v>
      </c>
      <c r="R143" s="16">
        <v>200</v>
      </c>
    </row>
    <row r="144" spans="1:18">
      <c r="A144" s="24">
        <v>44197</v>
      </c>
      <c r="B144" s="7" t="s">
        <v>825</v>
      </c>
      <c r="C144" s="7" t="s">
        <v>1001</v>
      </c>
      <c r="D144" s="7" t="s">
        <v>99</v>
      </c>
      <c r="E144" s="7">
        <v>124000</v>
      </c>
      <c r="F144" s="7">
        <v>141</v>
      </c>
      <c r="G144" s="7" t="s">
        <v>1029</v>
      </c>
      <c r="H144" s="7" t="s">
        <v>44</v>
      </c>
      <c r="I144" s="7" t="s">
        <v>827</v>
      </c>
      <c r="J144" s="7" t="s">
        <v>835</v>
      </c>
      <c r="K144" s="16" t="s">
        <v>551</v>
      </c>
      <c r="L144" s="16" t="s">
        <v>893</v>
      </c>
      <c r="M144" s="16" t="s">
        <v>839</v>
      </c>
      <c r="N144" s="16" t="s">
        <v>24</v>
      </c>
      <c r="O144" s="16">
        <v>200</v>
      </c>
      <c r="P144" s="16" t="s">
        <v>475</v>
      </c>
      <c r="Q144" s="16">
        <v>60</v>
      </c>
      <c r="R144" s="16">
        <v>200</v>
      </c>
    </row>
    <row r="145" spans="1:18">
      <c r="A145" s="24">
        <v>44197</v>
      </c>
      <c r="B145" s="7" t="s">
        <v>842</v>
      </c>
      <c r="C145" s="7" t="s">
        <v>500</v>
      </c>
      <c r="D145" s="7" t="s">
        <v>845</v>
      </c>
      <c r="E145" s="16">
        <v>135000</v>
      </c>
      <c r="F145" s="7">
        <v>150</v>
      </c>
      <c r="G145" s="7" t="s">
        <v>62</v>
      </c>
      <c r="H145" s="7" t="s">
        <v>44</v>
      </c>
      <c r="I145" s="7" t="s">
        <v>827</v>
      </c>
      <c r="J145" s="7" t="s">
        <v>835</v>
      </c>
      <c r="K145" s="16" t="s">
        <v>231</v>
      </c>
      <c r="L145" s="16" t="s">
        <v>1032</v>
      </c>
      <c r="M145" s="16" t="s">
        <v>969</v>
      </c>
      <c r="N145" s="16" t="s">
        <v>421</v>
      </c>
      <c r="O145" s="16">
        <v>900</v>
      </c>
      <c r="P145" s="16" t="s">
        <v>475</v>
      </c>
      <c r="Q145" s="16">
        <v>60</v>
      </c>
      <c r="R145" s="16">
        <v>200</v>
      </c>
    </row>
    <row r="146" spans="1:18">
      <c r="A146" s="24">
        <v>44197</v>
      </c>
      <c r="B146" s="7" t="s">
        <v>586</v>
      </c>
      <c r="C146" s="7" t="s">
        <v>661</v>
      </c>
      <c r="D146" s="7" t="s">
        <v>854</v>
      </c>
      <c r="E146" s="16">
        <v>122000</v>
      </c>
      <c r="F146" s="7">
        <v>218</v>
      </c>
      <c r="G146" s="7" t="s">
        <v>302</v>
      </c>
      <c r="H146" s="7" t="s">
        <v>44</v>
      </c>
      <c r="I146" s="7" t="s">
        <v>827</v>
      </c>
      <c r="J146" s="7" t="s">
        <v>835</v>
      </c>
      <c r="K146" s="16" t="s">
        <v>857</v>
      </c>
      <c r="L146" s="16" t="s">
        <v>856</v>
      </c>
      <c r="M146" s="16" t="s">
        <v>927</v>
      </c>
      <c r="N146" s="16" t="s">
        <v>421</v>
      </c>
      <c r="O146" s="16">
        <v>1000</v>
      </c>
      <c r="P146" s="16" t="s">
        <v>866</v>
      </c>
      <c r="Q146" s="16">
        <v>60</v>
      </c>
      <c r="R146" s="16">
        <v>200</v>
      </c>
    </row>
    <row r="147" spans="1:18">
      <c r="A147" s="24">
        <v>44197</v>
      </c>
      <c r="B147" s="7" t="s">
        <v>277</v>
      </c>
      <c r="C147" s="7" t="s">
        <v>868</v>
      </c>
      <c r="D147" s="7" t="s">
        <v>872</v>
      </c>
      <c r="E147" s="16">
        <v>109000</v>
      </c>
      <c r="F147" s="7">
        <v>218</v>
      </c>
      <c r="G147" s="7" t="s">
        <v>62</v>
      </c>
      <c r="H147" s="7" t="s">
        <v>44</v>
      </c>
      <c r="I147" s="7" t="s">
        <v>396</v>
      </c>
      <c r="J147" s="7" t="s">
        <v>835</v>
      </c>
      <c r="K147" s="16" t="s">
        <v>876</v>
      </c>
      <c r="L147" s="16" t="s">
        <v>406</v>
      </c>
      <c r="M147" s="16" t="s">
        <v>969</v>
      </c>
      <c r="N147" s="16" t="s">
        <v>24</v>
      </c>
      <c r="O147" s="16">
        <v>1300</v>
      </c>
      <c r="P147" s="16" t="s">
        <v>847</v>
      </c>
      <c r="Q147" s="16">
        <v>50</v>
      </c>
      <c r="R147" s="16">
        <v>100</v>
      </c>
    </row>
    <row r="148" spans="1:18">
      <c r="A148" s="24">
        <v>44197</v>
      </c>
      <c r="B148" s="7" t="s">
        <v>880</v>
      </c>
      <c r="C148" s="7" t="s">
        <v>986</v>
      </c>
      <c r="D148" s="7" t="s">
        <v>1003</v>
      </c>
      <c r="E148" s="16">
        <v>133000</v>
      </c>
      <c r="F148" s="7">
        <v>138</v>
      </c>
      <c r="G148" s="7" t="s">
        <v>974</v>
      </c>
      <c r="H148" s="7" t="s">
        <v>44</v>
      </c>
      <c r="I148" s="7" t="s">
        <v>827</v>
      </c>
      <c r="J148" s="7" t="s">
        <v>835</v>
      </c>
      <c r="K148" s="16" t="s">
        <v>1006</v>
      </c>
      <c r="L148" s="16" t="s">
        <v>798</v>
      </c>
      <c r="M148" s="16" t="s">
        <v>969</v>
      </c>
      <c r="N148" s="16" t="s">
        <v>313</v>
      </c>
      <c r="O148" s="16">
        <v>750</v>
      </c>
      <c r="P148" s="16" t="s">
        <v>866</v>
      </c>
      <c r="Q148" s="16">
        <v>60</v>
      </c>
      <c r="R148" s="16">
        <v>200</v>
      </c>
    </row>
    <row r="149" spans="1:18">
      <c r="A149" s="24">
        <v>44197</v>
      </c>
      <c r="B149" s="7" t="s">
        <v>885</v>
      </c>
      <c r="C149" s="16" t="s">
        <v>1056</v>
      </c>
      <c r="D149" s="16" t="s">
        <v>870</v>
      </c>
      <c r="E149" s="16">
        <v>140000</v>
      </c>
      <c r="F149" s="7">
        <v>148</v>
      </c>
      <c r="G149" s="7" t="s">
        <v>882</v>
      </c>
      <c r="H149" s="7" t="s">
        <v>44</v>
      </c>
      <c r="I149" s="7" t="s">
        <v>827</v>
      </c>
      <c r="J149" s="7" t="s">
        <v>835</v>
      </c>
      <c r="K149" s="16" t="s">
        <v>889</v>
      </c>
      <c r="L149" s="16" t="s">
        <v>971</v>
      </c>
      <c r="M149" s="16" t="s">
        <v>969</v>
      </c>
      <c r="N149" s="16" t="s">
        <v>421</v>
      </c>
      <c r="O149" s="16">
        <v>750</v>
      </c>
      <c r="P149" s="16" t="s">
        <v>866</v>
      </c>
      <c r="Q149" s="16">
        <v>60</v>
      </c>
      <c r="R149" s="16">
        <v>200</v>
      </c>
    </row>
    <row r="150" spans="1:18">
      <c r="A150" s="24">
        <v>44197</v>
      </c>
      <c r="B150" s="7" t="s">
        <v>511</v>
      </c>
      <c r="C150" s="7" t="s">
        <v>585</v>
      </c>
      <c r="D150" s="7" t="s">
        <v>353</v>
      </c>
      <c r="E150" s="16">
        <v>112000</v>
      </c>
      <c r="F150" s="7">
        <v>193</v>
      </c>
      <c r="G150" s="7" t="s">
        <v>302</v>
      </c>
      <c r="H150" s="7" t="s">
        <v>44</v>
      </c>
      <c r="I150" s="7" t="s">
        <v>827</v>
      </c>
      <c r="J150" s="7" t="s">
        <v>835</v>
      </c>
      <c r="K150" s="16" t="s">
        <v>814</v>
      </c>
      <c r="L150" s="16" t="s">
        <v>1036</v>
      </c>
      <c r="M150" s="16" t="s">
        <v>969</v>
      </c>
      <c r="N150" s="16" t="s">
        <v>421</v>
      </c>
      <c r="O150" s="16">
        <v>1400</v>
      </c>
      <c r="P150" s="16" t="s">
        <v>186</v>
      </c>
      <c r="Q150" s="16">
        <v>60</v>
      </c>
      <c r="R150" s="16">
        <v>200</v>
      </c>
    </row>
    <row r="151" spans="1:18">
      <c r="A151" s="24">
        <v>44197</v>
      </c>
      <c r="B151" s="7" t="s">
        <v>901</v>
      </c>
      <c r="C151" s="7" t="s">
        <v>908</v>
      </c>
      <c r="D151" s="7" t="s">
        <v>99</v>
      </c>
      <c r="E151" s="16">
        <v>99000</v>
      </c>
      <c r="F151" s="7">
        <v>135</v>
      </c>
      <c r="G151" s="7" t="s">
        <v>302</v>
      </c>
      <c r="H151" s="7" t="s">
        <v>44</v>
      </c>
      <c r="I151" s="7" t="s">
        <v>827</v>
      </c>
      <c r="J151" s="7" t="s">
        <v>835</v>
      </c>
      <c r="K151" s="16" t="s">
        <v>909</v>
      </c>
      <c r="L151" s="16" t="s">
        <v>912</v>
      </c>
      <c r="M151" s="16" t="s">
        <v>839</v>
      </c>
      <c r="N151" s="16" t="s">
        <v>236</v>
      </c>
      <c r="O151" s="16">
        <v>1500</v>
      </c>
      <c r="P151" s="16" t="s">
        <v>186</v>
      </c>
      <c r="Q151" s="16">
        <v>60</v>
      </c>
      <c r="R151" s="16">
        <v>200</v>
      </c>
    </row>
    <row r="152" spans="1:18">
      <c r="A152" s="24">
        <v>44197</v>
      </c>
      <c r="B152" s="7" t="s">
        <v>916</v>
      </c>
      <c r="C152" s="7" t="s">
        <v>174</v>
      </c>
      <c r="D152" s="7" t="s">
        <v>972</v>
      </c>
      <c r="E152" s="16">
        <v>115000</v>
      </c>
      <c r="F152" s="7">
        <v>165</v>
      </c>
      <c r="G152" s="7" t="s">
        <v>974</v>
      </c>
      <c r="H152" s="7" t="s">
        <v>44</v>
      </c>
      <c r="I152" s="7" t="s">
        <v>827</v>
      </c>
      <c r="J152" s="7" t="s">
        <v>835</v>
      </c>
      <c r="K152" s="16" t="s">
        <v>836</v>
      </c>
      <c r="L152" s="16" t="s">
        <v>669</v>
      </c>
      <c r="M152" s="16" t="s">
        <v>969</v>
      </c>
      <c r="N152" s="16" t="s">
        <v>421</v>
      </c>
      <c r="O152" s="16">
        <v>1600</v>
      </c>
      <c r="P152" s="16" t="s">
        <v>847</v>
      </c>
      <c r="Q152" s="16">
        <v>50</v>
      </c>
      <c r="R152" s="16">
        <v>100</v>
      </c>
    </row>
    <row r="153" spans="1:18">
      <c r="A153" s="24">
        <v>44197</v>
      </c>
      <c r="B153" s="7" t="s">
        <v>1007</v>
      </c>
      <c r="C153" s="7" t="s">
        <v>402</v>
      </c>
      <c r="D153" s="7" t="s">
        <v>843</v>
      </c>
      <c r="E153" s="16">
        <v>119000</v>
      </c>
      <c r="F153" s="7">
        <v>215</v>
      </c>
      <c r="G153" s="7" t="s">
        <v>882</v>
      </c>
      <c r="H153" s="7" t="s">
        <v>44</v>
      </c>
      <c r="I153" s="7" t="s">
        <v>827</v>
      </c>
      <c r="J153" s="7" t="s">
        <v>835</v>
      </c>
      <c r="K153" s="16" t="s">
        <v>466</v>
      </c>
      <c r="L153" s="16" t="s">
        <v>70</v>
      </c>
      <c r="M153" s="16" t="s">
        <v>969</v>
      </c>
      <c r="N153" s="16" t="s">
        <v>421</v>
      </c>
      <c r="O153" s="16">
        <v>1100</v>
      </c>
      <c r="P153" s="16" t="s">
        <v>30</v>
      </c>
      <c r="Q153" s="16">
        <v>60</v>
      </c>
      <c r="R153" s="16">
        <v>200</v>
      </c>
    </row>
    <row r="154" spans="1:18">
      <c r="A154" s="24">
        <v>44197</v>
      </c>
      <c r="B154" s="7" t="s">
        <v>921</v>
      </c>
      <c r="C154" s="16" t="s">
        <v>1065</v>
      </c>
      <c r="D154" s="16" t="s">
        <v>99</v>
      </c>
      <c r="E154" s="16">
        <v>213000</v>
      </c>
      <c r="F154" s="7">
        <v>353</v>
      </c>
      <c r="G154" s="7" t="s">
        <v>882</v>
      </c>
      <c r="H154" s="7" t="s">
        <v>44</v>
      </c>
      <c r="I154" s="7" t="s">
        <v>981</v>
      </c>
      <c r="J154" s="7" t="s">
        <v>557</v>
      </c>
      <c r="K154" s="16" t="s">
        <v>365</v>
      </c>
      <c r="L154" s="16" t="s">
        <v>480</v>
      </c>
      <c r="M154" s="16" t="s">
        <v>927</v>
      </c>
      <c r="N154" s="16" t="s">
        <v>421</v>
      </c>
      <c r="O154" s="16">
        <v>100</v>
      </c>
      <c r="P154" s="16" t="s">
        <v>990</v>
      </c>
      <c r="Q154" s="16">
        <v>80</v>
      </c>
      <c r="R154" s="16">
        <v>400</v>
      </c>
    </row>
    <row r="155" spans="1:18">
      <c r="A155" s="24">
        <v>44197</v>
      </c>
      <c r="B155" s="7" t="s">
        <v>686</v>
      </c>
      <c r="C155" s="7" t="s">
        <v>952</v>
      </c>
      <c r="D155" s="7" t="s">
        <v>99</v>
      </c>
      <c r="E155" s="16">
        <v>104000</v>
      </c>
      <c r="F155" s="7">
        <v>3306</v>
      </c>
      <c r="G155" s="7" t="s">
        <v>302</v>
      </c>
      <c r="H155" s="7" t="s">
        <v>44</v>
      </c>
      <c r="I155" s="7" t="s">
        <v>347</v>
      </c>
      <c r="J155" s="7" t="s">
        <v>954</v>
      </c>
      <c r="K155" s="16" t="s">
        <v>7</v>
      </c>
      <c r="L155" s="16" t="s">
        <v>998</v>
      </c>
      <c r="M155" s="16" t="s">
        <v>927</v>
      </c>
      <c r="N155" s="16" t="s">
        <v>421</v>
      </c>
      <c r="O155" s="16">
        <v>2300</v>
      </c>
      <c r="P155" s="16" t="s">
        <v>381</v>
      </c>
      <c r="Q155" s="16">
        <v>60</v>
      </c>
      <c r="R155" s="16">
        <v>200</v>
      </c>
    </row>
    <row r="156" spans="1:18">
      <c r="A156" s="24">
        <v>44197</v>
      </c>
      <c r="B156" s="7" t="s">
        <v>577</v>
      </c>
      <c r="C156" s="7" t="s">
        <v>1013</v>
      </c>
      <c r="D156" s="7" t="s">
        <v>1015</v>
      </c>
      <c r="E156" s="16">
        <v>104000</v>
      </c>
      <c r="F156" s="7">
        <v>995</v>
      </c>
      <c r="G156" s="7" t="s">
        <v>958</v>
      </c>
      <c r="H156" s="7" t="s">
        <v>44</v>
      </c>
      <c r="I156" s="7" t="s">
        <v>1038</v>
      </c>
      <c r="J156" s="7" t="s">
        <v>1020</v>
      </c>
      <c r="K156" s="16" t="s">
        <v>1021</v>
      </c>
      <c r="L156" s="16" t="s">
        <v>371</v>
      </c>
      <c r="M156" s="16" t="s">
        <v>839</v>
      </c>
      <c r="N156" s="16" t="s">
        <v>313</v>
      </c>
      <c r="O156" s="16">
        <v>750</v>
      </c>
      <c r="P156" s="16" t="s">
        <v>30</v>
      </c>
      <c r="Q156" s="16">
        <v>60</v>
      </c>
      <c r="R156" s="16">
        <v>200</v>
      </c>
    </row>
    <row r="157" spans="1:18">
      <c r="A157" s="24">
        <v>44197</v>
      </c>
      <c r="B157" s="7" t="s">
        <v>1011</v>
      </c>
      <c r="C157" s="7" t="s">
        <v>1047</v>
      </c>
      <c r="D157" s="7" t="s">
        <v>99</v>
      </c>
      <c r="E157" s="16">
        <v>101000</v>
      </c>
      <c r="F157" s="7">
        <v>85071</v>
      </c>
      <c r="G157" s="7" t="s">
        <v>663</v>
      </c>
      <c r="H157" s="7" t="s">
        <v>44</v>
      </c>
      <c r="I157" s="7" t="s">
        <v>347</v>
      </c>
      <c r="J157" s="7" t="s">
        <v>954</v>
      </c>
      <c r="K157" s="16" t="s">
        <v>429</v>
      </c>
      <c r="L157" s="16" t="s">
        <v>1048</v>
      </c>
      <c r="M157" s="16" t="s">
        <v>927</v>
      </c>
      <c r="N157" s="16" t="s">
        <v>236</v>
      </c>
      <c r="O157" s="16">
        <v>1000</v>
      </c>
      <c r="P157" s="16" t="s">
        <v>961</v>
      </c>
      <c r="Q157" s="16">
        <v>60</v>
      </c>
      <c r="R157" s="16">
        <v>200</v>
      </c>
    </row>
    <row r="158" spans="1:18">
      <c r="A158" s="24">
        <v>44562</v>
      </c>
      <c r="B158" s="7" t="s">
        <v>825</v>
      </c>
      <c r="C158" s="7" t="s">
        <v>1001</v>
      </c>
      <c r="D158" s="7" t="s">
        <v>99</v>
      </c>
      <c r="E158" s="7">
        <v>124000</v>
      </c>
      <c r="F158" s="7">
        <v>141</v>
      </c>
      <c r="G158" s="7" t="s">
        <v>1029</v>
      </c>
      <c r="H158" s="7" t="s">
        <v>1067</v>
      </c>
      <c r="I158" s="7" t="s">
        <v>1068</v>
      </c>
      <c r="J158" s="7" t="s">
        <v>904</v>
      </c>
      <c r="K158" s="16" t="s">
        <v>517</v>
      </c>
      <c r="L158" s="16" t="s">
        <v>893</v>
      </c>
      <c r="M158" s="16" t="s">
        <v>839</v>
      </c>
      <c r="N158" s="16" t="s">
        <v>24</v>
      </c>
      <c r="O158" s="16">
        <v>200</v>
      </c>
      <c r="P158" s="16" t="s">
        <v>475</v>
      </c>
      <c r="Q158" s="16">
        <v>60</v>
      </c>
      <c r="R158" s="16">
        <v>200</v>
      </c>
    </row>
    <row r="159" spans="1:18">
      <c r="A159" s="24">
        <v>44562</v>
      </c>
      <c r="B159" s="7" t="s">
        <v>842</v>
      </c>
      <c r="C159" s="7" t="s">
        <v>500</v>
      </c>
      <c r="D159" s="7" t="s">
        <v>845</v>
      </c>
      <c r="E159" s="16">
        <v>136000</v>
      </c>
      <c r="F159" s="7">
        <v>150</v>
      </c>
      <c r="G159" s="7" t="s">
        <v>62</v>
      </c>
      <c r="H159" s="7" t="s">
        <v>44</v>
      </c>
      <c r="I159" s="7" t="s">
        <v>827</v>
      </c>
      <c r="J159" s="7" t="s">
        <v>835</v>
      </c>
      <c r="K159" s="16" t="s">
        <v>231</v>
      </c>
      <c r="L159" s="16" t="s">
        <v>1032</v>
      </c>
      <c r="M159" s="16" t="s">
        <v>969</v>
      </c>
      <c r="N159" s="16" t="s">
        <v>421</v>
      </c>
      <c r="O159" s="16">
        <v>900</v>
      </c>
      <c r="P159" s="16" t="s">
        <v>475</v>
      </c>
      <c r="Q159" s="16">
        <v>60</v>
      </c>
      <c r="R159" s="16">
        <v>200</v>
      </c>
    </row>
    <row r="160" spans="1:18">
      <c r="A160" s="24">
        <v>44562</v>
      </c>
      <c r="B160" s="7" t="s">
        <v>586</v>
      </c>
      <c r="C160" s="7" t="s">
        <v>661</v>
      </c>
      <c r="D160" s="7" t="s">
        <v>854</v>
      </c>
      <c r="E160" s="16">
        <v>123000</v>
      </c>
      <c r="F160" s="7">
        <v>218</v>
      </c>
      <c r="G160" s="7" t="s">
        <v>302</v>
      </c>
      <c r="H160" s="7" t="s">
        <v>44</v>
      </c>
      <c r="I160" s="7" t="s">
        <v>827</v>
      </c>
      <c r="J160" s="7" t="s">
        <v>835</v>
      </c>
      <c r="K160" s="16" t="s">
        <v>857</v>
      </c>
      <c r="L160" s="16" t="s">
        <v>856</v>
      </c>
      <c r="M160" s="16" t="s">
        <v>927</v>
      </c>
      <c r="N160" s="16" t="s">
        <v>421</v>
      </c>
      <c r="O160" s="16">
        <v>1000</v>
      </c>
      <c r="P160" s="16" t="s">
        <v>866</v>
      </c>
      <c r="Q160" s="16">
        <v>60</v>
      </c>
      <c r="R160" s="16">
        <v>200</v>
      </c>
    </row>
    <row r="161" spans="1:18">
      <c r="A161" s="24">
        <v>44562</v>
      </c>
      <c r="B161" s="7" t="s">
        <v>277</v>
      </c>
      <c r="C161" s="7" t="s">
        <v>868</v>
      </c>
      <c r="D161" s="7" t="s">
        <v>872</v>
      </c>
      <c r="E161" s="16">
        <v>110000</v>
      </c>
      <c r="F161" s="7">
        <v>218</v>
      </c>
      <c r="G161" s="7" t="s">
        <v>62</v>
      </c>
      <c r="H161" s="7" t="s">
        <v>44</v>
      </c>
      <c r="I161" s="7" t="s">
        <v>396</v>
      </c>
      <c r="J161" s="7" t="s">
        <v>835</v>
      </c>
      <c r="K161" s="16" t="s">
        <v>876</v>
      </c>
      <c r="L161" s="16" t="s">
        <v>406</v>
      </c>
      <c r="M161" s="16" t="s">
        <v>969</v>
      </c>
      <c r="N161" s="16" t="s">
        <v>24</v>
      </c>
      <c r="O161" s="16">
        <v>1300</v>
      </c>
      <c r="P161" s="16" t="s">
        <v>847</v>
      </c>
      <c r="Q161" s="16">
        <v>50</v>
      </c>
      <c r="R161" s="16">
        <v>100</v>
      </c>
    </row>
    <row r="162" spans="1:18">
      <c r="A162" s="24">
        <v>44562</v>
      </c>
      <c r="B162" s="7" t="s">
        <v>880</v>
      </c>
      <c r="C162" s="7" t="s">
        <v>986</v>
      </c>
      <c r="D162" s="7" t="s">
        <v>1003</v>
      </c>
      <c r="E162" s="16">
        <v>134000</v>
      </c>
      <c r="F162" s="7">
        <v>138</v>
      </c>
      <c r="G162" s="7" t="s">
        <v>974</v>
      </c>
      <c r="H162" s="7" t="s">
        <v>44</v>
      </c>
      <c r="I162" s="7" t="s">
        <v>827</v>
      </c>
      <c r="J162" s="7" t="s">
        <v>835</v>
      </c>
      <c r="K162" s="16" t="s">
        <v>1006</v>
      </c>
      <c r="L162" s="16" t="s">
        <v>798</v>
      </c>
      <c r="M162" s="16" t="s">
        <v>969</v>
      </c>
      <c r="N162" s="16" t="s">
        <v>313</v>
      </c>
      <c r="O162" s="16">
        <v>750</v>
      </c>
      <c r="P162" s="16" t="s">
        <v>866</v>
      </c>
      <c r="Q162" s="16">
        <v>60</v>
      </c>
      <c r="R162" s="16">
        <v>200</v>
      </c>
    </row>
    <row r="163" spans="1:18">
      <c r="A163" s="24">
        <v>44562</v>
      </c>
      <c r="B163" s="7" t="s">
        <v>885</v>
      </c>
      <c r="C163" s="16" t="s">
        <v>1071</v>
      </c>
      <c r="D163" s="16" t="s">
        <v>870</v>
      </c>
      <c r="E163" s="16">
        <v>140000</v>
      </c>
      <c r="F163" s="7">
        <v>148</v>
      </c>
      <c r="G163" s="7" t="s">
        <v>882</v>
      </c>
      <c r="H163" s="7" t="s">
        <v>44</v>
      </c>
      <c r="I163" s="7" t="s">
        <v>827</v>
      </c>
      <c r="J163" s="7" t="s">
        <v>835</v>
      </c>
      <c r="K163" s="16" t="s">
        <v>889</v>
      </c>
      <c r="L163" s="16" t="s">
        <v>971</v>
      </c>
      <c r="M163" s="16" t="s">
        <v>969</v>
      </c>
      <c r="N163" s="16" t="s">
        <v>421</v>
      </c>
      <c r="O163" s="16">
        <v>750</v>
      </c>
      <c r="P163" s="16" t="s">
        <v>866</v>
      </c>
      <c r="Q163" s="16">
        <v>60</v>
      </c>
      <c r="R163" s="16">
        <v>200</v>
      </c>
    </row>
    <row r="164" spans="1:18">
      <c r="A164" s="24">
        <v>44562</v>
      </c>
      <c r="B164" s="7" t="s">
        <v>511</v>
      </c>
      <c r="C164" s="7" t="s">
        <v>585</v>
      </c>
      <c r="D164" s="7" t="s">
        <v>353</v>
      </c>
      <c r="E164" s="16">
        <v>113000</v>
      </c>
      <c r="F164" s="7">
        <v>193</v>
      </c>
      <c r="G164" s="7" t="s">
        <v>302</v>
      </c>
      <c r="H164" s="7" t="s">
        <v>44</v>
      </c>
      <c r="I164" s="7" t="s">
        <v>827</v>
      </c>
      <c r="J164" s="7" t="s">
        <v>835</v>
      </c>
      <c r="K164" s="16" t="s">
        <v>814</v>
      </c>
      <c r="L164" s="16" t="s">
        <v>1036</v>
      </c>
      <c r="M164" s="16" t="s">
        <v>969</v>
      </c>
      <c r="N164" s="16" t="s">
        <v>421</v>
      </c>
      <c r="O164" s="16">
        <v>1400</v>
      </c>
      <c r="P164" s="16" t="s">
        <v>186</v>
      </c>
      <c r="Q164" s="16">
        <v>60</v>
      </c>
      <c r="R164" s="16">
        <v>200</v>
      </c>
    </row>
    <row r="165" spans="1:18">
      <c r="A165" s="24">
        <v>44562</v>
      </c>
      <c r="B165" s="7" t="s">
        <v>901</v>
      </c>
      <c r="C165" s="7" t="s">
        <v>908</v>
      </c>
      <c r="D165" s="7" t="s">
        <v>99</v>
      </c>
      <c r="E165" s="16">
        <v>98500</v>
      </c>
      <c r="F165" s="7">
        <v>135</v>
      </c>
      <c r="G165" s="7" t="s">
        <v>302</v>
      </c>
      <c r="H165" s="7" t="s">
        <v>44</v>
      </c>
      <c r="I165" s="7" t="s">
        <v>827</v>
      </c>
      <c r="J165" s="7" t="s">
        <v>835</v>
      </c>
      <c r="K165" s="16" t="s">
        <v>909</v>
      </c>
      <c r="L165" s="16" t="s">
        <v>912</v>
      </c>
      <c r="M165" s="16" t="s">
        <v>839</v>
      </c>
      <c r="N165" s="16" t="s">
        <v>236</v>
      </c>
      <c r="O165" s="16">
        <v>1500</v>
      </c>
      <c r="P165" s="16" t="s">
        <v>186</v>
      </c>
      <c r="Q165" s="16">
        <v>60</v>
      </c>
      <c r="R165" s="16">
        <v>200</v>
      </c>
    </row>
    <row r="166" spans="1:18">
      <c r="A166" s="24">
        <v>44562</v>
      </c>
      <c r="B166" s="7" t="s">
        <v>916</v>
      </c>
      <c r="C166" s="7" t="s">
        <v>174</v>
      </c>
      <c r="D166" s="7" t="s">
        <v>972</v>
      </c>
      <c r="E166" s="16">
        <v>116000</v>
      </c>
      <c r="F166" s="7">
        <v>165</v>
      </c>
      <c r="G166" s="7" t="s">
        <v>974</v>
      </c>
      <c r="H166" s="7" t="s">
        <v>44</v>
      </c>
      <c r="I166" s="7" t="s">
        <v>827</v>
      </c>
      <c r="J166" s="7" t="s">
        <v>835</v>
      </c>
      <c r="K166" s="16" t="s">
        <v>836</v>
      </c>
      <c r="L166" s="16" t="s">
        <v>669</v>
      </c>
      <c r="M166" s="16" t="s">
        <v>969</v>
      </c>
      <c r="N166" s="16" t="s">
        <v>421</v>
      </c>
      <c r="O166" s="16">
        <v>1600</v>
      </c>
      <c r="P166" s="16" t="s">
        <v>847</v>
      </c>
      <c r="Q166" s="16">
        <v>50</v>
      </c>
      <c r="R166" s="16">
        <v>100</v>
      </c>
    </row>
    <row r="167" spans="1:18">
      <c r="A167" s="24">
        <v>44562</v>
      </c>
      <c r="B167" s="7" t="s">
        <v>1007</v>
      </c>
      <c r="C167" s="7" t="s">
        <v>402</v>
      </c>
      <c r="D167" s="7" t="s">
        <v>843</v>
      </c>
      <c r="E167" s="16">
        <v>120000</v>
      </c>
      <c r="F167" s="7">
        <v>215</v>
      </c>
      <c r="G167" s="7" t="s">
        <v>882</v>
      </c>
      <c r="H167" s="7" t="s">
        <v>44</v>
      </c>
      <c r="I167" s="7" t="s">
        <v>827</v>
      </c>
      <c r="J167" s="7" t="s">
        <v>835</v>
      </c>
      <c r="K167" s="16" t="s">
        <v>466</v>
      </c>
      <c r="L167" s="16" t="s">
        <v>70</v>
      </c>
      <c r="M167" s="16" t="s">
        <v>969</v>
      </c>
      <c r="N167" s="16" t="s">
        <v>421</v>
      </c>
      <c r="O167" s="16">
        <v>1100</v>
      </c>
      <c r="P167" s="16" t="s">
        <v>30</v>
      </c>
      <c r="Q167" s="16">
        <v>60</v>
      </c>
      <c r="R167" s="16">
        <v>200</v>
      </c>
    </row>
    <row r="168" spans="1:18">
      <c r="A168" s="24">
        <v>44562</v>
      </c>
      <c r="B168" s="7" t="s">
        <v>921</v>
      </c>
      <c r="C168" s="16" t="s">
        <v>1075</v>
      </c>
      <c r="D168" s="16" t="s">
        <v>99</v>
      </c>
      <c r="E168" s="16">
        <v>214000</v>
      </c>
      <c r="F168" s="7">
        <v>353</v>
      </c>
      <c r="G168" s="7" t="s">
        <v>882</v>
      </c>
      <c r="H168" s="7" t="s">
        <v>44</v>
      </c>
      <c r="I168" s="7" t="s">
        <v>981</v>
      </c>
      <c r="J168" s="7" t="s">
        <v>557</v>
      </c>
      <c r="K168" s="16" t="s">
        <v>365</v>
      </c>
      <c r="L168" s="16" t="s">
        <v>480</v>
      </c>
      <c r="M168" s="16" t="s">
        <v>927</v>
      </c>
      <c r="N168" s="16" t="s">
        <v>421</v>
      </c>
      <c r="O168" s="16">
        <v>100</v>
      </c>
      <c r="P168" s="16" t="s">
        <v>990</v>
      </c>
      <c r="Q168" s="16">
        <v>80</v>
      </c>
      <c r="R168" s="16">
        <v>400</v>
      </c>
    </row>
    <row r="169" spans="1:18">
      <c r="A169" s="24">
        <v>44562</v>
      </c>
      <c r="B169" s="7" t="s">
        <v>686</v>
      </c>
      <c r="C169" s="7" t="s">
        <v>952</v>
      </c>
      <c r="D169" s="7" t="s">
        <v>99</v>
      </c>
      <c r="E169" s="16">
        <v>110000</v>
      </c>
      <c r="F169" s="7">
        <v>3306</v>
      </c>
      <c r="G169" s="7" t="s">
        <v>302</v>
      </c>
      <c r="H169" s="7" t="s">
        <v>44</v>
      </c>
      <c r="I169" s="7" t="s">
        <v>347</v>
      </c>
      <c r="J169" s="7" t="s">
        <v>954</v>
      </c>
      <c r="K169" s="16" t="s">
        <v>7</v>
      </c>
      <c r="L169" s="16" t="s">
        <v>998</v>
      </c>
      <c r="M169" s="16" t="s">
        <v>927</v>
      </c>
      <c r="N169" s="16" t="s">
        <v>421</v>
      </c>
      <c r="O169" s="16">
        <v>2300</v>
      </c>
      <c r="P169" s="16" t="s">
        <v>381</v>
      </c>
      <c r="Q169" s="16">
        <v>60</v>
      </c>
      <c r="R169" s="16">
        <v>200</v>
      </c>
    </row>
    <row r="170" spans="1:18">
      <c r="A170" s="24">
        <v>44562</v>
      </c>
      <c r="B170" s="7" t="s">
        <v>577</v>
      </c>
      <c r="C170" s="7" t="s">
        <v>1013</v>
      </c>
      <c r="D170" s="7" t="s">
        <v>1015</v>
      </c>
      <c r="E170" s="16">
        <v>105000</v>
      </c>
      <c r="F170" s="7">
        <v>995</v>
      </c>
      <c r="G170" s="7" t="s">
        <v>958</v>
      </c>
      <c r="H170" s="7" t="s">
        <v>44</v>
      </c>
      <c r="I170" s="7" t="s">
        <v>1038</v>
      </c>
      <c r="J170" s="7" t="s">
        <v>1020</v>
      </c>
      <c r="K170" s="16" t="s">
        <v>1021</v>
      </c>
      <c r="L170" s="16" t="s">
        <v>371</v>
      </c>
      <c r="M170" s="16" t="s">
        <v>839</v>
      </c>
      <c r="N170" s="16" t="s">
        <v>313</v>
      </c>
      <c r="O170" s="16">
        <v>750</v>
      </c>
      <c r="P170" s="16" t="s">
        <v>30</v>
      </c>
      <c r="Q170" s="16">
        <v>60</v>
      </c>
      <c r="R170" s="16">
        <v>200</v>
      </c>
    </row>
    <row r="171" spans="1:18">
      <c r="A171" s="24">
        <v>44562</v>
      </c>
      <c r="B171" s="7" t="s">
        <v>1011</v>
      </c>
      <c r="C171" s="7" t="s">
        <v>1047</v>
      </c>
      <c r="D171" s="7" t="s">
        <v>99</v>
      </c>
      <c r="E171" s="16">
        <v>106000</v>
      </c>
      <c r="F171" s="7">
        <v>85071</v>
      </c>
      <c r="G171" s="7" t="s">
        <v>663</v>
      </c>
      <c r="H171" s="7" t="s">
        <v>44</v>
      </c>
      <c r="I171" s="7" t="s">
        <v>347</v>
      </c>
      <c r="J171" s="7" t="s">
        <v>954</v>
      </c>
      <c r="K171" s="16" t="s">
        <v>429</v>
      </c>
      <c r="L171" s="16" t="s">
        <v>1048</v>
      </c>
      <c r="M171" s="16" t="s">
        <v>927</v>
      </c>
      <c r="N171" s="16" t="s">
        <v>236</v>
      </c>
      <c r="O171" s="16">
        <v>1000</v>
      </c>
      <c r="P171" s="16" t="s">
        <v>961</v>
      </c>
      <c r="Q171" s="16">
        <v>60</v>
      </c>
      <c r="R171" s="16">
        <v>200</v>
      </c>
    </row>
    <row r="172" spans="1:18">
      <c r="A172" s="24">
        <v>44927</v>
      </c>
      <c r="B172" s="7" t="s">
        <v>825</v>
      </c>
      <c r="C172" s="7" t="s">
        <v>1001</v>
      </c>
      <c r="D172" s="7" t="s">
        <v>99</v>
      </c>
      <c r="E172" s="7">
        <v>126000</v>
      </c>
      <c r="F172" s="7">
        <v>141</v>
      </c>
      <c r="G172" s="7" t="s">
        <v>1029</v>
      </c>
      <c r="H172" s="7" t="s">
        <v>1067</v>
      </c>
      <c r="I172" s="7" t="s">
        <v>1068</v>
      </c>
      <c r="J172" s="7" t="s">
        <v>904</v>
      </c>
      <c r="K172" s="16" t="s">
        <v>517</v>
      </c>
      <c r="L172" s="16" t="s">
        <v>893</v>
      </c>
      <c r="M172" s="16" t="s">
        <v>839</v>
      </c>
      <c r="N172" s="16" t="s">
        <v>24</v>
      </c>
      <c r="O172" s="16">
        <v>200</v>
      </c>
      <c r="P172" s="16" t="s">
        <v>475</v>
      </c>
      <c r="Q172" s="16">
        <v>60</v>
      </c>
      <c r="R172" s="16">
        <v>200</v>
      </c>
    </row>
    <row r="173" spans="1:18">
      <c r="A173" s="24">
        <v>44927</v>
      </c>
      <c r="B173" s="7" t="s">
        <v>842</v>
      </c>
      <c r="C173" s="7" t="s">
        <v>500</v>
      </c>
      <c r="D173" s="7" t="s">
        <v>845</v>
      </c>
      <c r="E173" s="16">
        <v>139000</v>
      </c>
      <c r="F173" s="7">
        <v>150</v>
      </c>
      <c r="G173" s="7" t="s">
        <v>62</v>
      </c>
      <c r="H173" s="7" t="s">
        <v>44</v>
      </c>
      <c r="I173" s="7" t="s">
        <v>827</v>
      </c>
      <c r="J173" s="7" t="s">
        <v>835</v>
      </c>
      <c r="K173" s="16" t="s">
        <v>231</v>
      </c>
      <c r="L173" s="16" t="s">
        <v>1032</v>
      </c>
      <c r="M173" s="16" t="s">
        <v>969</v>
      </c>
      <c r="N173" s="16" t="s">
        <v>421</v>
      </c>
      <c r="O173" s="16">
        <v>900</v>
      </c>
      <c r="P173" s="16" t="s">
        <v>475</v>
      </c>
      <c r="Q173" s="16">
        <v>60</v>
      </c>
      <c r="R173" s="16">
        <v>200</v>
      </c>
    </row>
    <row r="174" spans="1:18">
      <c r="A174" s="24">
        <v>44927</v>
      </c>
      <c r="B174" s="7" t="s">
        <v>586</v>
      </c>
      <c r="C174" s="7" t="s">
        <v>661</v>
      </c>
      <c r="D174" s="7" t="s">
        <v>854</v>
      </c>
      <c r="E174" s="16">
        <v>126000</v>
      </c>
      <c r="F174" s="7">
        <v>218</v>
      </c>
      <c r="G174" s="7" t="s">
        <v>302</v>
      </c>
      <c r="H174" s="7" t="s">
        <v>44</v>
      </c>
      <c r="I174" s="7" t="s">
        <v>827</v>
      </c>
      <c r="J174" s="7" t="s">
        <v>835</v>
      </c>
      <c r="K174" s="16" t="s">
        <v>857</v>
      </c>
      <c r="L174" s="16" t="s">
        <v>856</v>
      </c>
      <c r="M174" s="16" t="s">
        <v>927</v>
      </c>
      <c r="N174" s="16" t="s">
        <v>421</v>
      </c>
      <c r="O174" s="16">
        <v>1000</v>
      </c>
      <c r="P174" s="16" t="s">
        <v>866</v>
      </c>
      <c r="Q174" s="16">
        <v>60</v>
      </c>
      <c r="R174" s="16">
        <v>200</v>
      </c>
    </row>
    <row r="175" spans="1:18">
      <c r="A175" s="24">
        <v>44927</v>
      </c>
      <c r="B175" s="7" t="s">
        <v>277</v>
      </c>
      <c r="C175" s="7" t="s">
        <v>868</v>
      </c>
      <c r="D175" s="7" t="s">
        <v>872</v>
      </c>
      <c r="E175" s="16">
        <v>112000</v>
      </c>
      <c r="F175" s="7">
        <v>218</v>
      </c>
      <c r="G175" s="7" t="s">
        <v>62</v>
      </c>
      <c r="H175" s="7" t="s">
        <v>44</v>
      </c>
      <c r="I175" s="7" t="s">
        <v>396</v>
      </c>
      <c r="J175" s="7" t="s">
        <v>835</v>
      </c>
      <c r="K175" s="16" t="s">
        <v>876</v>
      </c>
      <c r="L175" s="16" t="s">
        <v>406</v>
      </c>
      <c r="M175" s="16" t="s">
        <v>969</v>
      </c>
      <c r="N175" s="16" t="s">
        <v>24</v>
      </c>
      <c r="O175" s="16">
        <v>1300</v>
      </c>
      <c r="P175" s="16" t="s">
        <v>847</v>
      </c>
      <c r="Q175" s="16">
        <v>50</v>
      </c>
      <c r="R175" s="16">
        <v>100</v>
      </c>
    </row>
    <row r="176" spans="1:18">
      <c r="A176" s="24">
        <v>44927</v>
      </c>
      <c r="B176" s="7" t="s">
        <v>880</v>
      </c>
      <c r="C176" s="7" t="s">
        <v>986</v>
      </c>
      <c r="D176" s="7" t="s">
        <v>1003</v>
      </c>
      <c r="E176" s="16">
        <v>137000</v>
      </c>
      <c r="F176" s="7">
        <v>138</v>
      </c>
      <c r="G176" s="7" t="s">
        <v>974</v>
      </c>
      <c r="H176" s="7" t="s">
        <v>44</v>
      </c>
      <c r="I176" s="7" t="s">
        <v>827</v>
      </c>
      <c r="J176" s="7" t="s">
        <v>835</v>
      </c>
      <c r="K176" s="16" t="s">
        <v>1006</v>
      </c>
      <c r="L176" s="16" t="s">
        <v>798</v>
      </c>
      <c r="M176" s="16" t="s">
        <v>969</v>
      </c>
      <c r="N176" s="16" t="s">
        <v>313</v>
      </c>
      <c r="O176" s="16">
        <v>750</v>
      </c>
      <c r="P176" s="16" t="s">
        <v>866</v>
      </c>
      <c r="Q176" s="16">
        <v>60</v>
      </c>
      <c r="R176" s="16">
        <v>200</v>
      </c>
    </row>
    <row r="177" spans="1:18">
      <c r="A177" s="24">
        <v>44927</v>
      </c>
      <c r="B177" s="7" t="s">
        <v>885</v>
      </c>
      <c r="C177" s="16" t="s">
        <v>1071</v>
      </c>
      <c r="D177" s="16" t="s">
        <v>870</v>
      </c>
      <c r="E177" s="16">
        <v>144000</v>
      </c>
      <c r="F177" s="7">
        <v>148</v>
      </c>
      <c r="G177" s="7" t="s">
        <v>882</v>
      </c>
      <c r="H177" s="7" t="s">
        <v>44</v>
      </c>
      <c r="I177" s="7" t="s">
        <v>827</v>
      </c>
      <c r="J177" s="7" t="s">
        <v>835</v>
      </c>
      <c r="K177" s="16" t="s">
        <v>889</v>
      </c>
      <c r="L177" s="16" t="s">
        <v>971</v>
      </c>
      <c r="M177" s="16" t="s">
        <v>969</v>
      </c>
      <c r="N177" s="16" t="s">
        <v>421</v>
      </c>
      <c r="O177" s="16">
        <v>750</v>
      </c>
      <c r="P177" s="16" t="s">
        <v>866</v>
      </c>
      <c r="Q177" s="16">
        <v>60</v>
      </c>
      <c r="R177" s="16">
        <v>200</v>
      </c>
    </row>
    <row r="178" spans="1:18">
      <c r="A178" s="24">
        <v>44927</v>
      </c>
      <c r="B178" s="7" t="s">
        <v>511</v>
      </c>
      <c r="C178" s="7" t="s">
        <v>585</v>
      </c>
      <c r="D178" s="7" t="s">
        <v>353</v>
      </c>
      <c r="E178" s="16">
        <v>115000</v>
      </c>
      <c r="F178" s="7">
        <v>193</v>
      </c>
      <c r="G178" s="7" t="s">
        <v>302</v>
      </c>
      <c r="H178" s="7" t="s">
        <v>44</v>
      </c>
      <c r="I178" s="7" t="s">
        <v>827</v>
      </c>
      <c r="J178" s="7" t="s">
        <v>835</v>
      </c>
      <c r="K178" s="16" t="s">
        <v>814</v>
      </c>
      <c r="L178" s="16" t="s">
        <v>1036</v>
      </c>
      <c r="M178" s="16" t="s">
        <v>969</v>
      </c>
      <c r="N178" s="16" t="s">
        <v>421</v>
      </c>
      <c r="O178" s="16">
        <v>1400</v>
      </c>
      <c r="P178" s="16" t="s">
        <v>186</v>
      </c>
      <c r="Q178" s="16">
        <v>60</v>
      </c>
      <c r="R178" s="16">
        <v>200</v>
      </c>
    </row>
    <row r="179" spans="1:18">
      <c r="A179" s="24">
        <v>44927</v>
      </c>
      <c r="B179" s="7" t="s">
        <v>901</v>
      </c>
      <c r="C179" s="7" t="s">
        <v>908</v>
      </c>
      <c r="D179" s="7" t="s">
        <v>99</v>
      </c>
      <c r="E179" s="16">
        <v>98500</v>
      </c>
      <c r="F179" s="7">
        <v>135</v>
      </c>
      <c r="G179" s="7" t="s">
        <v>302</v>
      </c>
      <c r="H179" s="7" t="s">
        <v>44</v>
      </c>
      <c r="I179" s="7" t="s">
        <v>827</v>
      </c>
      <c r="J179" s="7" t="s">
        <v>835</v>
      </c>
      <c r="K179" s="16" t="s">
        <v>909</v>
      </c>
      <c r="L179" s="16" t="s">
        <v>912</v>
      </c>
      <c r="M179" s="16" t="s">
        <v>839</v>
      </c>
      <c r="N179" s="16" t="s">
        <v>236</v>
      </c>
      <c r="O179" s="16">
        <v>1500</v>
      </c>
      <c r="P179" s="16" t="s">
        <v>186</v>
      </c>
      <c r="Q179" s="16">
        <v>60</v>
      </c>
      <c r="R179" s="16">
        <v>200</v>
      </c>
    </row>
    <row r="180" spans="1:18">
      <c r="A180" s="24">
        <v>44927</v>
      </c>
      <c r="B180" s="7" t="s">
        <v>916</v>
      </c>
      <c r="C180" s="7" t="s">
        <v>174</v>
      </c>
      <c r="D180" s="7" t="s">
        <v>972</v>
      </c>
      <c r="E180" s="16">
        <v>118000</v>
      </c>
      <c r="F180" s="7">
        <v>165</v>
      </c>
      <c r="G180" s="7" t="s">
        <v>974</v>
      </c>
      <c r="H180" s="7" t="s">
        <v>44</v>
      </c>
      <c r="I180" s="7" t="s">
        <v>827</v>
      </c>
      <c r="J180" s="7" t="s">
        <v>835</v>
      </c>
      <c r="K180" s="16" t="s">
        <v>836</v>
      </c>
      <c r="L180" s="16" t="s">
        <v>669</v>
      </c>
      <c r="M180" s="16" t="s">
        <v>969</v>
      </c>
      <c r="N180" s="16" t="s">
        <v>421</v>
      </c>
      <c r="O180" s="16">
        <v>1600</v>
      </c>
      <c r="P180" s="16" t="s">
        <v>847</v>
      </c>
      <c r="Q180" s="16">
        <v>50</v>
      </c>
      <c r="R180" s="16">
        <v>100</v>
      </c>
    </row>
    <row r="181" spans="1:18">
      <c r="A181" s="24">
        <v>44927</v>
      </c>
      <c r="B181" s="7" t="s">
        <v>1007</v>
      </c>
      <c r="C181" s="7" t="s">
        <v>402</v>
      </c>
      <c r="D181" s="7" t="s">
        <v>843</v>
      </c>
      <c r="E181" s="16">
        <v>122000</v>
      </c>
      <c r="F181" s="7">
        <v>215</v>
      </c>
      <c r="G181" s="7" t="s">
        <v>882</v>
      </c>
      <c r="H181" s="7" t="s">
        <v>44</v>
      </c>
      <c r="I181" s="7" t="s">
        <v>827</v>
      </c>
      <c r="J181" s="7" t="s">
        <v>835</v>
      </c>
      <c r="K181" s="16" t="s">
        <v>466</v>
      </c>
      <c r="L181" s="16" t="s">
        <v>70</v>
      </c>
      <c r="M181" s="16" t="s">
        <v>969</v>
      </c>
      <c r="N181" s="16" t="s">
        <v>421</v>
      </c>
      <c r="O181" s="16">
        <v>1100</v>
      </c>
      <c r="P181" s="16" t="s">
        <v>30</v>
      </c>
      <c r="Q181" s="16">
        <v>60</v>
      </c>
      <c r="R181" s="16">
        <v>200</v>
      </c>
    </row>
    <row r="182" spans="1:18">
      <c r="A182" s="24">
        <v>44927</v>
      </c>
      <c r="B182" s="7" t="s">
        <v>921</v>
      </c>
      <c r="C182" s="16" t="s">
        <v>1075</v>
      </c>
      <c r="D182" s="16" t="s">
        <v>99</v>
      </c>
      <c r="E182" s="16">
        <v>216000</v>
      </c>
      <c r="F182" s="7">
        <v>353</v>
      </c>
      <c r="G182" s="7" t="s">
        <v>882</v>
      </c>
      <c r="H182" s="7" t="s">
        <v>44</v>
      </c>
      <c r="I182" s="7" t="s">
        <v>981</v>
      </c>
      <c r="J182" s="7" t="s">
        <v>557</v>
      </c>
      <c r="K182" s="16" t="s">
        <v>365</v>
      </c>
      <c r="L182" s="16" t="s">
        <v>480</v>
      </c>
      <c r="M182" s="16" t="s">
        <v>927</v>
      </c>
      <c r="N182" s="16" t="s">
        <v>421</v>
      </c>
      <c r="O182" s="16">
        <v>100</v>
      </c>
      <c r="P182" s="16" t="s">
        <v>990</v>
      </c>
      <c r="Q182" s="16">
        <v>80</v>
      </c>
      <c r="R182" s="16">
        <v>400</v>
      </c>
    </row>
    <row r="183" spans="1:18">
      <c r="A183" s="24">
        <v>44927</v>
      </c>
      <c r="B183" s="7" t="s">
        <v>686</v>
      </c>
      <c r="C183" s="7" t="s">
        <v>952</v>
      </c>
      <c r="D183" s="7" t="s">
        <v>99</v>
      </c>
      <c r="E183" s="16">
        <v>120000</v>
      </c>
      <c r="F183" s="7">
        <v>3306</v>
      </c>
      <c r="G183" s="7" t="s">
        <v>302</v>
      </c>
      <c r="H183" s="7" t="s">
        <v>44</v>
      </c>
      <c r="I183" s="7" t="s">
        <v>347</v>
      </c>
      <c r="J183" s="7" t="s">
        <v>954</v>
      </c>
      <c r="K183" s="16" t="s">
        <v>7</v>
      </c>
      <c r="L183" s="16" t="s">
        <v>998</v>
      </c>
      <c r="M183" s="16" t="s">
        <v>927</v>
      </c>
      <c r="N183" s="16" t="s">
        <v>421</v>
      </c>
      <c r="O183" s="16">
        <v>2300</v>
      </c>
      <c r="P183" s="16" t="s">
        <v>381</v>
      </c>
      <c r="Q183" s="16">
        <v>60</v>
      </c>
      <c r="R183" s="16">
        <v>200</v>
      </c>
    </row>
    <row r="184" spans="1:18">
      <c r="A184" s="24">
        <v>44927</v>
      </c>
      <c r="B184" s="7" t="s">
        <v>577</v>
      </c>
      <c r="C184" s="7" t="s">
        <v>1013</v>
      </c>
      <c r="D184" s="7" t="s">
        <v>1015</v>
      </c>
      <c r="E184" s="16">
        <v>108000</v>
      </c>
      <c r="F184" s="7">
        <v>995</v>
      </c>
      <c r="G184" s="7" t="s">
        <v>958</v>
      </c>
      <c r="H184" s="7" t="s">
        <v>44</v>
      </c>
      <c r="I184" s="7" t="s">
        <v>1038</v>
      </c>
      <c r="J184" s="7" t="s">
        <v>1020</v>
      </c>
      <c r="K184" s="16" t="s">
        <v>1021</v>
      </c>
      <c r="L184" s="16" t="s">
        <v>371</v>
      </c>
      <c r="M184" s="16" t="s">
        <v>927</v>
      </c>
      <c r="N184" s="16" t="s">
        <v>313</v>
      </c>
      <c r="O184" s="16">
        <v>750</v>
      </c>
      <c r="P184" s="16" t="s">
        <v>30</v>
      </c>
      <c r="Q184" s="16">
        <v>60</v>
      </c>
      <c r="R184" s="16">
        <v>200</v>
      </c>
    </row>
    <row r="185" spans="1:18">
      <c r="A185" s="24">
        <v>44927</v>
      </c>
      <c r="B185" s="7" t="s">
        <v>1011</v>
      </c>
      <c r="C185" s="7" t="s">
        <v>1047</v>
      </c>
      <c r="D185" s="7" t="s">
        <v>99</v>
      </c>
      <c r="E185" s="16">
        <v>117000</v>
      </c>
      <c r="F185" s="7">
        <v>85071</v>
      </c>
      <c r="G185" s="7" t="s">
        <v>663</v>
      </c>
      <c r="H185" s="7" t="s">
        <v>44</v>
      </c>
      <c r="I185" s="7" t="s">
        <v>347</v>
      </c>
      <c r="J185" s="7" t="s">
        <v>954</v>
      </c>
      <c r="K185" s="16" t="s">
        <v>429</v>
      </c>
      <c r="L185" s="16" t="s">
        <v>1048</v>
      </c>
      <c r="M185" s="16" t="s">
        <v>927</v>
      </c>
      <c r="N185" s="16" t="s">
        <v>236</v>
      </c>
      <c r="O185" s="16">
        <v>1000</v>
      </c>
      <c r="P185" s="16" t="s">
        <v>961</v>
      </c>
      <c r="Q185" s="16">
        <v>60</v>
      </c>
      <c r="R185" s="16">
        <v>200</v>
      </c>
    </row>
    <row r="186" spans="1:18">
      <c r="A186" s="24">
        <v>45292</v>
      </c>
      <c r="B186" s="7" t="s">
        <v>825</v>
      </c>
      <c r="C186" s="7" t="s">
        <v>1001</v>
      </c>
      <c r="D186" s="7" t="s">
        <v>99</v>
      </c>
      <c r="E186" s="7">
        <v>129000</v>
      </c>
      <c r="F186" s="7">
        <v>141</v>
      </c>
      <c r="G186" s="7" t="s">
        <v>1029</v>
      </c>
      <c r="H186" s="7" t="s">
        <v>1067</v>
      </c>
      <c r="I186" s="7" t="s">
        <v>827</v>
      </c>
      <c r="J186" s="7" t="s">
        <v>904</v>
      </c>
      <c r="K186" s="16" t="s">
        <v>517</v>
      </c>
      <c r="L186" s="16" t="s">
        <v>893</v>
      </c>
      <c r="M186" s="16" t="s">
        <v>839</v>
      </c>
      <c r="N186" s="16" t="s">
        <v>24</v>
      </c>
      <c r="O186" s="16">
        <v>200</v>
      </c>
      <c r="P186" s="16" t="s">
        <v>475</v>
      </c>
      <c r="Q186" s="16">
        <v>60</v>
      </c>
      <c r="R186" s="16">
        <v>200</v>
      </c>
    </row>
    <row r="187" spans="1:18">
      <c r="A187" s="24">
        <v>45292</v>
      </c>
      <c r="B187" s="7" t="s">
        <v>842</v>
      </c>
      <c r="C187" s="7" t="s">
        <v>500</v>
      </c>
      <c r="D187" s="7" t="s">
        <v>845</v>
      </c>
      <c r="E187" s="16">
        <v>143000</v>
      </c>
      <c r="F187" s="7">
        <v>150</v>
      </c>
      <c r="G187" s="7" t="s">
        <v>62</v>
      </c>
      <c r="H187" s="7" t="s">
        <v>44</v>
      </c>
      <c r="I187" s="7" t="s">
        <v>827</v>
      </c>
      <c r="J187" s="7" t="s">
        <v>835</v>
      </c>
      <c r="K187" s="16" t="s">
        <v>231</v>
      </c>
      <c r="L187" s="16" t="s">
        <v>1032</v>
      </c>
      <c r="M187" s="16" t="s">
        <v>969</v>
      </c>
      <c r="N187" s="16" t="s">
        <v>421</v>
      </c>
      <c r="O187" s="16">
        <v>900</v>
      </c>
      <c r="P187" s="16" t="s">
        <v>475</v>
      </c>
      <c r="Q187" s="16">
        <v>60</v>
      </c>
      <c r="R187" s="16">
        <v>200</v>
      </c>
    </row>
    <row r="188" spans="1:18">
      <c r="A188" s="24">
        <v>45292</v>
      </c>
      <c r="B188" s="7" t="s">
        <v>586</v>
      </c>
      <c r="C188" s="7" t="s">
        <v>661</v>
      </c>
      <c r="D188" s="7" t="s">
        <v>854</v>
      </c>
      <c r="E188" s="16">
        <v>129000</v>
      </c>
      <c r="F188" s="7">
        <v>218</v>
      </c>
      <c r="G188" s="7" t="s">
        <v>302</v>
      </c>
      <c r="H188" s="7" t="s">
        <v>44</v>
      </c>
      <c r="I188" s="7" t="s">
        <v>827</v>
      </c>
      <c r="J188" s="7" t="s">
        <v>835</v>
      </c>
      <c r="K188" s="16" t="s">
        <v>3001</v>
      </c>
      <c r="L188" s="16" t="s">
        <v>856</v>
      </c>
      <c r="M188" s="16" t="s">
        <v>927</v>
      </c>
      <c r="N188" s="16" t="s">
        <v>421</v>
      </c>
      <c r="O188" s="16">
        <v>1000</v>
      </c>
      <c r="P188" s="16" t="s">
        <v>866</v>
      </c>
      <c r="Q188" s="16">
        <v>60</v>
      </c>
      <c r="R188" s="16">
        <v>200</v>
      </c>
    </row>
    <row r="189" spans="1:18">
      <c r="A189" s="24">
        <v>45292</v>
      </c>
      <c r="B189" s="7" t="s">
        <v>277</v>
      </c>
      <c r="C189" s="7" t="s">
        <v>868</v>
      </c>
      <c r="D189" s="7" t="s">
        <v>872</v>
      </c>
      <c r="E189" s="16">
        <v>115000</v>
      </c>
      <c r="F189" s="7">
        <v>218</v>
      </c>
      <c r="G189" s="7" t="s">
        <v>62</v>
      </c>
      <c r="H189" s="7" t="s">
        <v>44</v>
      </c>
      <c r="I189" s="7" t="s">
        <v>396</v>
      </c>
      <c r="J189" s="7" t="s">
        <v>835</v>
      </c>
      <c r="K189" s="16" t="s">
        <v>876</v>
      </c>
      <c r="L189" s="16" t="s">
        <v>406</v>
      </c>
      <c r="M189" s="16" t="s">
        <v>969</v>
      </c>
      <c r="N189" s="16" t="s">
        <v>24</v>
      </c>
      <c r="O189" s="16">
        <v>1300</v>
      </c>
      <c r="P189" s="16" t="s">
        <v>847</v>
      </c>
      <c r="Q189" s="16">
        <v>50</v>
      </c>
      <c r="R189" s="16">
        <v>100</v>
      </c>
    </row>
    <row r="190" spans="1:18">
      <c r="A190" s="24">
        <v>45292</v>
      </c>
      <c r="B190" s="7" t="s">
        <v>880</v>
      </c>
      <c r="C190" s="7" t="s">
        <v>986</v>
      </c>
      <c r="D190" s="7" t="s">
        <v>1003</v>
      </c>
      <c r="E190" s="16">
        <v>142000</v>
      </c>
      <c r="F190" s="7">
        <v>138</v>
      </c>
      <c r="G190" s="7" t="s">
        <v>974</v>
      </c>
      <c r="H190" s="7" t="s">
        <v>44</v>
      </c>
      <c r="I190" s="7" t="s">
        <v>827</v>
      </c>
      <c r="J190" s="7" t="s">
        <v>835</v>
      </c>
      <c r="K190" s="16" t="s">
        <v>1006</v>
      </c>
      <c r="L190" s="16" t="s">
        <v>798</v>
      </c>
      <c r="M190" s="16" t="s">
        <v>969</v>
      </c>
      <c r="N190" s="16" t="s">
        <v>313</v>
      </c>
      <c r="O190" s="16">
        <v>750</v>
      </c>
      <c r="P190" s="16" t="s">
        <v>866</v>
      </c>
      <c r="Q190" s="16">
        <v>60</v>
      </c>
      <c r="R190" s="16">
        <v>200</v>
      </c>
    </row>
    <row r="191" spans="1:18">
      <c r="A191" s="24">
        <v>45292</v>
      </c>
      <c r="B191" s="7" t="s">
        <v>885</v>
      </c>
      <c r="C191" s="16" t="s">
        <v>1071</v>
      </c>
      <c r="D191" s="16" t="s">
        <v>870</v>
      </c>
      <c r="E191" s="16">
        <v>150000</v>
      </c>
      <c r="F191" s="7">
        <v>148</v>
      </c>
      <c r="G191" s="7" t="s">
        <v>882</v>
      </c>
      <c r="H191" s="7" t="s">
        <v>44</v>
      </c>
      <c r="I191" s="7" t="s">
        <v>827</v>
      </c>
      <c r="J191" s="7" t="s">
        <v>835</v>
      </c>
      <c r="K191" s="16" t="s">
        <v>889</v>
      </c>
      <c r="L191" s="16" t="s">
        <v>971</v>
      </c>
      <c r="M191" s="16" t="s">
        <v>969</v>
      </c>
      <c r="N191" s="16" t="s">
        <v>421</v>
      </c>
      <c r="O191" s="16">
        <v>750</v>
      </c>
      <c r="P191" s="16" t="s">
        <v>866</v>
      </c>
      <c r="Q191" s="16">
        <v>60</v>
      </c>
      <c r="R191" s="16">
        <v>200</v>
      </c>
    </row>
    <row r="192" spans="1:18">
      <c r="A192" s="24">
        <v>45292</v>
      </c>
      <c r="B192" s="7" t="s">
        <v>511</v>
      </c>
      <c r="C192" s="7" t="s">
        <v>585</v>
      </c>
      <c r="D192" s="7" t="s">
        <v>353</v>
      </c>
      <c r="E192" s="16">
        <v>118000</v>
      </c>
      <c r="F192" s="7">
        <v>193</v>
      </c>
      <c r="G192" s="7" t="s">
        <v>302</v>
      </c>
      <c r="H192" s="7" t="s">
        <v>44</v>
      </c>
      <c r="I192" s="7" t="s">
        <v>827</v>
      </c>
      <c r="J192" s="7" t="s">
        <v>835</v>
      </c>
      <c r="K192" s="16" t="s">
        <v>814</v>
      </c>
      <c r="L192" s="16" t="s">
        <v>1036</v>
      </c>
      <c r="M192" s="16" t="s">
        <v>969</v>
      </c>
      <c r="N192" s="16" t="s">
        <v>421</v>
      </c>
      <c r="O192" s="16">
        <v>1400</v>
      </c>
      <c r="P192" s="16" t="s">
        <v>186</v>
      </c>
      <c r="Q192" s="16">
        <v>60</v>
      </c>
      <c r="R192" s="16">
        <v>200</v>
      </c>
    </row>
    <row r="193" spans="1:18">
      <c r="A193" s="24">
        <v>45292</v>
      </c>
      <c r="B193" s="7" t="s">
        <v>901</v>
      </c>
      <c r="C193" s="7" t="s">
        <v>908</v>
      </c>
      <c r="D193" s="7" t="s">
        <v>99</v>
      </c>
      <c r="E193" s="16">
        <v>99500</v>
      </c>
      <c r="F193" s="7">
        <v>135</v>
      </c>
      <c r="G193" s="7" t="s">
        <v>302</v>
      </c>
      <c r="H193" s="7" t="s">
        <v>44</v>
      </c>
      <c r="I193" s="7" t="s">
        <v>827</v>
      </c>
      <c r="J193" s="7" t="s">
        <v>835</v>
      </c>
      <c r="K193" s="16" t="s">
        <v>909</v>
      </c>
      <c r="L193" s="16" t="s">
        <v>912</v>
      </c>
      <c r="M193" s="16" t="s">
        <v>839</v>
      </c>
      <c r="N193" s="16" t="s">
        <v>236</v>
      </c>
      <c r="O193" s="16">
        <v>1500</v>
      </c>
      <c r="P193" s="16" t="s">
        <v>186</v>
      </c>
      <c r="Q193" s="16">
        <v>60</v>
      </c>
      <c r="R193" s="16">
        <v>200</v>
      </c>
    </row>
    <row r="194" spans="1:18">
      <c r="A194" s="24">
        <v>45292</v>
      </c>
      <c r="B194" s="7" t="s">
        <v>916</v>
      </c>
      <c r="C194" s="7" t="s">
        <v>174</v>
      </c>
      <c r="D194" s="7" t="s">
        <v>972</v>
      </c>
      <c r="E194" s="16">
        <v>121000</v>
      </c>
      <c r="F194" s="7">
        <v>165</v>
      </c>
      <c r="G194" s="7" t="s">
        <v>974</v>
      </c>
      <c r="H194" s="7" t="s">
        <v>44</v>
      </c>
      <c r="I194" s="7" t="s">
        <v>827</v>
      </c>
      <c r="J194" s="7" t="s">
        <v>835</v>
      </c>
      <c r="K194" s="16" t="s">
        <v>836</v>
      </c>
      <c r="L194" s="16" t="s">
        <v>669</v>
      </c>
      <c r="M194" s="16" t="s">
        <v>969</v>
      </c>
      <c r="N194" s="16" t="s">
        <v>421</v>
      </c>
      <c r="O194" s="16">
        <v>1600</v>
      </c>
      <c r="P194" s="16" t="s">
        <v>847</v>
      </c>
      <c r="Q194" s="16">
        <v>50</v>
      </c>
      <c r="R194" s="16">
        <v>100</v>
      </c>
    </row>
    <row r="195" spans="1:18">
      <c r="A195" s="24">
        <v>45292</v>
      </c>
      <c r="B195" s="7" t="s">
        <v>1007</v>
      </c>
      <c r="C195" s="7" t="s">
        <v>402</v>
      </c>
      <c r="D195" s="7" t="s">
        <v>843</v>
      </c>
      <c r="E195" s="16">
        <v>125000</v>
      </c>
      <c r="F195" s="7">
        <v>215</v>
      </c>
      <c r="G195" s="7" t="s">
        <v>882</v>
      </c>
      <c r="H195" s="7" t="s">
        <v>44</v>
      </c>
      <c r="I195" s="7" t="s">
        <v>827</v>
      </c>
      <c r="J195" s="7" t="s">
        <v>835</v>
      </c>
      <c r="K195" s="16" t="s">
        <v>466</v>
      </c>
      <c r="L195" s="16" t="s">
        <v>70</v>
      </c>
      <c r="M195" s="16" t="s">
        <v>969</v>
      </c>
      <c r="N195" s="16" t="s">
        <v>421</v>
      </c>
      <c r="O195" s="16">
        <v>1100</v>
      </c>
      <c r="P195" s="16" t="s">
        <v>30</v>
      </c>
      <c r="Q195" s="16">
        <v>60</v>
      </c>
      <c r="R195" s="16">
        <v>200</v>
      </c>
    </row>
    <row r="196" spans="1:18">
      <c r="A196" s="24">
        <v>45292</v>
      </c>
      <c r="B196" s="7" t="s">
        <v>921</v>
      </c>
      <c r="C196" s="16" t="s">
        <v>1075</v>
      </c>
      <c r="D196" s="16" t="s">
        <v>99</v>
      </c>
      <c r="E196" s="16">
        <v>220000</v>
      </c>
      <c r="F196" s="7">
        <v>353</v>
      </c>
      <c r="G196" s="7" t="s">
        <v>882</v>
      </c>
      <c r="H196" s="7" t="s">
        <v>44</v>
      </c>
      <c r="I196" s="7" t="s">
        <v>981</v>
      </c>
      <c r="J196" s="7" t="s">
        <v>557</v>
      </c>
      <c r="K196" s="16" t="s">
        <v>365</v>
      </c>
      <c r="L196" s="16" t="s">
        <v>480</v>
      </c>
      <c r="M196" s="16" t="s">
        <v>927</v>
      </c>
      <c r="N196" s="16" t="s">
        <v>421</v>
      </c>
      <c r="O196" s="16">
        <v>100</v>
      </c>
      <c r="P196" s="16" t="s">
        <v>990</v>
      </c>
      <c r="Q196" s="16">
        <v>80</v>
      </c>
      <c r="R196" s="16">
        <v>400</v>
      </c>
    </row>
    <row r="197" spans="1:18">
      <c r="A197" s="24">
        <v>45292</v>
      </c>
      <c r="B197" s="7" t="s">
        <v>686</v>
      </c>
      <c r="C197" s="7" t="s">
        <v>952</v>
      </c>
      <c r="D197" s="7" t="s">
        <v>99</v>
      </c>
      <c r="E197" s="16">
        <v>135000</v>
      </c>
      <c r="F197" s="7">
        <v>3306</v>
      </c>
      <c r="G197" s="7" t="s">
        <v>302</v>
      </c>
      <c r="H197" s="7" t="s">
        <v>44</v>
      </c>
      <c r="I197" s="7" t="s">
        <v>347</v>
      </c>
      <c r="J197" s="7" t="s">
        <v>954</v>
      </c>
      <c r="K197" s="16" t="s">
        <v>7</v>
      </c>
      <c r="L197" s="16" t="s">
        <v>998</v>
      </c>
      <c r="M197" s="16" t="s">
        <v>927</v>
      </c>
      <c r="N197" s="16" t="s">
        <v>421</v>
      </c>
      <c r="O197" s="16">
        <v>2300</v>
      </c>
      <c r="P197" s="16" t="s">
        <v>381</v>
      </c>
      <c r="Q197" s="16">
        <v>60</v>
      </c>
      <c r="R197" s="16">
        <v>200</v>
      </c>
    </row>
    <row r="198" spans="1:18">
      <c r="A198" s="24">
        <v>45292</v>
      </c>
      <c r="B198" s="7" t="s">
        <v>577</v>
      </c>
      <c r="C198" s="7" t="s">
        <v>1013</v>
      </c>
      <c r="D198" s="7" t="s">
        <v>1015</v>
      </c>
      <c r="E198" s="16">
        <v>112000</v>
      </c>
      <c r="F198" s="7">
        <v>995</v>
      </c>
      <c r="G198" s="7" t="s">
        <v>958</v>
      </c>
      <c r="H198" s="7" t="s">
        <v>44</v>
      </c>
      <c r="I198" s="7" t="s">
        <v>1038</v>
      </c>
      <c r="J198" s="7" t="s">
        <v>1020</v>
      </c>
      <c r="K198" s="16" t="s">
        <v>1021</v>
      </c>
      <c r="L198" s="16" t="s">
        <v>371</v>
      </c>
      <c r="M198" s="16" t="s">
        <v>927</v>
      </c>
      <c r="N198" s="16" t="s">
        <v>313</v>
      </c>
      <c r="O198" s="16">
        <v>750</v>
      </c>
      <c r="P198" s="16" t="s">
        <v>30</v>
      </c>
      <c r="Q198" s="16">
        <v>60</v>
      </c>
      <c r="R198" s="16">
        <v>200</v>
      </c>
    </row>
    <row r="199" spans="1:18">
      <c r="A199" s="24">
        <v>45292</v>
      </c>
      <c r="B199" s="7" t="s">
        <v>1011</v>
      </c>
      <c r="C199" s="7" t="s">
        <v>1047</v>
      </c>
      <c r="D199" s="7" t="s">
        <v>99</v>
      </c>
      <c r="E199" s="16">
        <v>130000</v>
      </c>
      <c r="F199" s="7">
        <v>85071</v>
      </c>
      <c r="G199" s="7" t="s">
        <v>663</v>
      </c>
      <c r="H199" s="7" t="s">
        <v>44</v>
      </c>
      <c r="I199" s="7" t="s">
        <v>347</v>
      </c>
      <c r="J199" s="7" t="s">
        <v>954</v>
      </c>
      <c r="K199" s="16" t="s">
        <v>429</v>
      </c>
      <c r="L199" s="16" t="s">
        <v>1048</v>
      </c>
      <c r="M199" s="16" t="s">
        <v>927</v>
      </c>
      <c r="N199" s="16" t="s">
        <v>236</v>
      </c>
      <c r="O199" s="16">
        <v>1000</v>
      </c>
      <c r="P199" s="16" t="s">
        <v>961</v>
      </c>
      <c r="Q199" s="16">
        <v>60</v>
      </c>
      <c r="R199" s="16">
        <v>200</v>
      </c>
    </row>
    <row r="200" spans="1:18" s="23" customFormat="1" ht="18.75">
      <c r="A200" s="24">
        <v>45658</v>
      </c>
      <c r="B200" s="7" t="s">
        <v>825</v>
      </c>
      <c r="C200" s="7" t="s">
        <v>1001</v>
      </c>
      <c r="D200" s="7" t="s">
        <v>99</v>
      </c>
      <c r="E200" s="7">
        <v>132000</v>
      </c>
      <c r="F200" s="7">
        <v>141</v>
      </c>
      <c r="G200" s="7" t="s">
        <v>1029</v>
      </c>
      <c r="H200" s="7" t="s">
        <v>1067</v>
      </c>
      <c r="I200" s="7" t="s">
        <v>827</v>
      </c>
      <c r="J200" s="7" t="s">
        <v>904</v>
      </c>
      <c r="K200" s="7" t="s">
        <v>517</v>
      </c>
      <c r="L200" s="7" t="s">
        <v>893</v>
      </c>
      <c r="M200" s="7" t="s">
        <v>839</v>
      </c>
      <c r="N200" s="7" t="s">
        <v>24</v>
      </c>
      <c r="O200" s="7">
        <v>200</v>
      </c>
      <c r="P200" s="7" t="s">
        <v>475</v>
      </c>
      <c r="Q200" s="7">
        <v>60</v>
      </c>
      <c r="R200" s="7">
        <v>200</v>
      </c>
    </row>
    <row r="201" spans="1:18" s="23" customFormat="1" ht="18.75">
      <c r="A201" s="24">
        <v>45658</v>
      </c>
      <c r="B201" s="7" t="s">
        <v>842</v>
      </c>
      <c r="C201" s="7" t="s">
        <v>500</v>
      </c>
      <c r="D201" s="7" t="s">
        <v>845</v>
      </c>
      <c r="E201" s="7">
        <v>147000</v>
      </c>
      <c r="F201" s="7">
        <v>150</v>
      </c>
      <c r="G201" s="7" t="s">
        <v>62</v>
      </c>
      <c r="H201" s="7" t="s">
        <v>44</v>
      </c>
      <c r="I201" s="7" t="s">
        <v>827</v>
      </c>
      <c r="J201" s="7" t="s">
        <v>835</v>
      </c>
      <c r="K201" s="7" t="s">
        <v>231</v>
      </c>
      <c r="L201" s="7" t="s">
        <v>1032</v>
      </c>
      <c r="M201" s="7" t="s">
        <v>969</v>
      </c>
      <c r="N201" s="7" t="s">
        <v>421</v>
      </c>
      <c r="O201" s="7">
        <v>900</v>
      </c>
      <c r="P201" s="7" t="s">
        <v>475</v>
      </c>
      <c r="Q201" s="7">
        <v>60</v>
      </c>
      <c r="R201" s="7">
        <v>200</v>
      </c>
    </row>
    <row r="202" spans="1:18" s="23" customFormat="1" ht="18.75">
      <c r="A202" s="24">
        <v>45658</v>
      </c>
      <c r="B202" s="7" t="s">
        <v>586</v>
      </c>
      <c r="C202" s="7" t="s">
        <v>661</v>
      </c>
      <c r="D202" s="7" t="s">
        <v>854</v>
      </c>
      <c r="E202" s="7">
        <v>132000</v>
      </c>
      <c r="F202" s="7">
        <v>218</v>
      </c>
      <c r="G202" s="7" t="s">
        <v>302</v>
      </c>
      <c r="H202" s="7" t="s">
        <v>44</v>
      </c>
      <c r="I202" s="7" t="s">
        <v>827</v>
      </c>
      <c r="J202" s="7" t="s">
        <v>835</v>
      </c>
      <c r="K202" s="7" t="s">
        <v>3001</v>
      </c>
      <c r="L202" s="7" t="s">
        <v>856</v>
      </c>
      <c r="M202" s="7" t="s">
        <v>927</v>
      </c>
      <c r="N202" s="7" t="s">
        <v>421</v>
      </c>
      <c r="O202" s="7">
        <v>1000</v>
      </c>
      <c r="P202" s="7" t="s">
        <v>866</v>
      </c>
      <c r="Q202" s="7">
        <v>60</v>
      </c>
      <c r="R202" s="7">
        <v>200</v>
      </c>
    </row>
    <row r="203" spans="1:18" s="23" customFormat="1" ht="18.75">
      <c r="A203" s="24">
        <v>45658</v>
      </c>
      <c r="B203" s="7" t="s">
        <v>277</v>
      </c>
      <c r="C203" s="7" t="s">
        <v>868</v>
      </c>
      <c r="D203" s="7" t="s">
        <v>872</v>
      </c>
      <c r="E203" s="7">
        <v>118000</v>
      </c>
      <c r="F203" s="7">
        <v>218</v>
      </c>
      <c r="G203" s="7" t="s">
        <v>62</v>
      </c>
      <c r="H203" s="7" t="s">
        <v>44</v>
      </c>
      <c r="I203" s="7" t="s">
        <v>396</v>
      </c>
      <c r="J203" s="7" t="s">
        <v>835</v>
      </c>
      <c r="K203" s="7" t="s">
        <v>876</v>
      </c>
      <c r="L203" s="7" t="s">
        <v>406</v>
      </c>
      <c r="M203" s="7" t="s">
        <v>969</v>
      </c>
      <c r="N203" s="7" t="s">
        <v>24</v>
      </c>
      <c r="O203" s="7">
        <v>1300</v>
      </c>
      <c r="P203" s="7" t="s">
        <v>847</v>
      </c>
      <c r="Q203" s="7">
        <v>50</v>
      </c>
      <c r="R203" s="7">
        <v>100</v>
      </c>
    </row>
    <row r="204" spans="1:18" s="23" customFormat="1" ht="18.75">
      <c r="A204" s="24">
        <v>45658</v>
      </c>
      <c r="B204" s="7" t="s">
        <v>880</v>
      </c>
      <c r="C204" s="7" t="s">
        <v>986</v>
      </c>
      <c r="D204" s="7" t="s">
        <v>1003</v>
      </c>
      <c r="E204" s="7">
        <v>147000</v>
      </c>
      <c r="F204" s="7">
        <v>138</v>
      </c>
      <c r="G204" s="7" t="s">
        <v>974</v>
      </c>
      <c r="H204" s="7" t="s">
        <v>44</v>
      </c>
      <c r="I204" s="7" t="s">
        <v>827</v>
      </c>
      <c r="J204" s="7" t="s">
        <v>835</v>
      </c>
      <c r="K204" s="7" t="s">
        <v>1006</v>
      </c>
      <c r="L204" s="7" t="s">
        <v>798</v>
      </c>
      <c r="M204" s="7" t="s">
        <v>969</v>
      </c>
      <c r="N204" s="7" t="s">
        <v>313</v>
      </c>
      <c r="O204" s="7">
        <v>750</v>
      </c>
      <c r="P204" s="7" t="s">
        <v>866</v>
      </c>
      <c r="Q204" s="7">
        <v>60</v>
      </c>
      <c r="R204" s="7">
        <v>200</v>
      </c>
    </row>
    <row r="205" spans="1:18" s="23" customFormat="1" ht="18.75">
      <c r="A205" s="24">
        <v>45658</v>
      </c>
      <c r="B205" s="7" t="s">
        <v>885</v>
      </c>
      <c r="C205" s="7" t="s">
        <v>1071</v>
      </c>
      <c r="D205" s="7" t="s">
        <v>870</v>
      </c>
      <c r="E205" s="7">
        <v>157000</v>
      </c>
      <c r="F205" s="7">
        <v>148</v>
      </c>
      <c r="G205" s="7" t="s">
        <v>882</v>
      </c>
      <c r="H205" s="7" t="s">
        <v>44</v>
      </c>
      <c r="I205" s="7" t="s">
        <v>827</v>
      </c>
      <c r="J205" s="7" t="s">
        <v>835</v>
      </c>
      <c r="K205" s="7" t="s">
        <v>889</v>
      </c>
      <c r="L205" s="7" t="s">
        <v>971</v>
      </c>
      <c r="M205" s="7" t="s">
        <v>969</v>
      </c>
      <c r="N205" s="7" t="s">
        <v>421</v>
      </c>
      <c r="O205" s="7">
        <v>750</v>
      </c>
      <c r="P205" s="7" t="s">
        <v>866</v>
      </c>
      <c r="Q205" s="7">
        <v>60</v>
      </c>
      <c r="R205" s="7">
        <v>200</v>
      </c>
    </row>
    <row r="206" spans="1:18" s="23" customFormat="1" ht="18.75">
      <c r="A206" s="24">
        <v>45658</v>
      </c>
      <c r="B206" s="7" t="s">
        <v>511</v>
      </c>
      <c r="C206" s="7" t="s">
        <v>585</v>
      </c>
      <c r="D206" s="7" t="s">
        <v>353</v>
      </c>
      <c r="E206" s="7">
        <v>121000</v>
      </c>
      <c r="F206" s="7">
        <v>193</v>
      </c>
      <c r="G206" s="7" t="s">
        <v>302</v>
      </c>
      <c r="H206" s="7" t="s">
        <v>44</v>
      </c>
      <c r="I206" s="7" t="s">
        <v>827</v>
      </c>
      <c r="J206" s="7" t="s">
        <v>835</v>
      </c>
      <c r="K206" s="7" t="s">
        <v>814</v>
      </c>
      <c r="L206" s="7" t="s">
        <v>1036</v>
      </c>
      <c r="M206" s="7" t="s">
        <v>969</v>
      </c>
      <c r="N206" s="7" t="s">
        <v>421</v>
      </c>
      <c r="O206" s="7">
        <v>1400</v>
      </c>
      <c r="P206" s="7" t="s">
        <v>186</v>
      </c>
      <c r="Q206" s="7">
        <v>60</v>
      </c>
      <c r="R206" s="7">
        <v>200</v>
      </c>
    </row>
    <row r="207" spans="1:18" s="23" customFormat="1" ht="18.75">
      <c r="A207" s="24">
        <v>45658</v>
      </c>
      <c r="B207" s="7" t="s">
        <v>901</v>
      </c>
      <c r="C207" s="7" t="s">
        <v>908</v>
      </c>
      <c r="D207" s="7" t="s">
        <v>99</v>
      </c>
      <c r="E207" s="7">
        <v>101000</v>
      </c>
      <c r="F207" s="7">
        <v>135</v>
      </c>
      <c r="G207" s="7" t="s">
        <v>302</v>
      </c>
      <c r="H207" s="7" t="s">
        <v>44</v>
      </c>
      <c r="I207" s="7" t="s">
        <v>827</v>
      </c>
      <c r="J207" s="7" t="s">
        <v>835</v>
      </c>
      <c r="K207" s="7" t="s">
        <v>909</v>
      </c>
      <c r="L207" s="7" t="s">
        <v>912</v>
      </c>
      <c r="M207" s="7" t="s">
        <v>839</v>
      </c>
      <c r="N207" s="7" t="s">
        <v>236</v>
      </c>
      <c r="O207" s="7">
        <v>1500</v>
      </c>
      <c r="P207" s="7" t="s">
        <v>186</v>
      </c>
      <c r="Q207" s="7">
        <v>60</v>
      </c>
      <c r="R207" s="7">
        <v>200</v>
      </c>
    </row>
    <row r="208" spans="1:18" s="23" customFormat="1" ht="18.75">
      <c r="A208" s="24">
        <v>45658</v>
      </c>
      <c r="B208" s="7" t="s">
        <v>916</v>
      </c>
      <c r="C208" s="7" t="s">
        <v>174</v>
      </c>
      <c r="D208" s="7" t="s">
        <v>972</v>
      </c>
      <c r="E208" s="7">
        <v>124000</v>
      </c>
      <c r="F208" s="7">
        <v>165</v>
      </c>
      <c r="G208" s="7" t="s">
        <v>974</v>
      </c>
      <c r="H208" s="7" t="s">
        <v>44</v>
      </c>
      <c r="I208" s="7" t="s">
        <v>827</v>
      </c>
      <c r="J208" s="7" t="s">
        <v>835</v>
      </c>
      <c r="K208" s="7" t="s">
        <v>836</v>
      </c>
      <c r="L208" s="7" t="s">
        <v>669</v>
      </c>
      <c r="M208" s="7" t="s">
        <v>969</v>
      </c>
      <c r="N208" s="7" t="s">
        <v>421</v>
      </c>
      <c r="O208" s="7">
        <v>1600</v>
      </c>
      <c r="P208" s="7" t="s">
        <v>847</v>
      </c>
      <c r="Q208" s="7">
        <v>50</v>
      </c>
      <c r="R208" s="7">
        <v>100</v>
      </c>
    </row>
    <row r="209" spans="1:18" s="23" customFormat="1" ht="18.75">
      <c r="A209" s="24">
        <v>45658</v>
      </c>
      <c r="B209" s="7" t="s">
        <v>1007</v>
      </c>
      <c r="C209" s="7" t="s">
        <v>402</v>
      </c>
      <c r="D209" s="7" t="s">
        <v>843</v>
      </c>
      <c r="E209" s="7">
        <v>128000</v>
      </c>
      <c r="F209" s="7">
        <v>215</v>
      </c>
      <c r="G209" s="7" t="s">
        <v>882</v>
      </c>
      <c r="H209" s="7" t="s">
        <v>44</v>
      </c>
      <c r="I209" s="7" t="s">
        <v>827</v>
      </c>
      <c r="J209" s="7" t="s">
        <v>835</v>
      </c>
      <c r="K209" s="7" t="s">
        <v>466</v>
      </c>
      <c r="L209" s="7" t="s">
        <v>70</v>
      </c>
      <c r="M209" s="7" t="s">
        <v>969</v>
      </c>
      <c r="N209" s="7" t="s">
        <v>421</v>
      </c>
      <c r="O209" s="7">
        <v>1100</v>
      </c>
      <c r="P209" s="7" t="s">
        <v>30</v>
      </c>
      <c r="Q209" s="7">
        <v>60</v>
      </c>
      <c r="R209" s="7">
        <v>200</v>
      </c>
    </row>
    <row r="210" spans="1:18" s="23" customFormat="1" ht="18.75">
      <c r="A210" s="24">
        <v>45658</v>
      </c>
      <c r="B210" s="7" t="s">
        <v>921</v>
      </c>
      <c r="C210" s="7" t="s">
        <v>1075</v>
      </c>
      <c r="D210" s="7" t="s">
        <v>99</v>
      </c>
      <c r="E210" s="7">
        <v>224000</v>
      </c>
      <c r="F210" s="7">
        <v>353</v>
      </c>
      <c r="G210" s="7" t="s">
        <v>882</v>
      </c>
      <c r="H210" s="7" t="s">
        <v>44</v>
      </c>
      <c r="I210" s="7" t="s">
        <v>981</v>
      </c>
      <c r="J210" s="7" t="s">
        <v>557</v>
      </c>
      <c r="K210" s="7" t="s">
        <v>365</v>
      </c>
      <c r="L210" s="7" t="s">
        <v>480</v>
      </c>
      <c r="M210" s="7" t="s">
        <v>927</v>
      </c>
      <c r="N210" s="7" t="s">
        <v>421</v>
      </c>
      <c r="O210" s="7">
        <v>100</v>
      </c>
      <c r="P210" s="7" t="s">
        <v>990</v>
      </c>
      <c r="Q210" s="7">
        <v>80</v>
      </c>
      <c r="R210" s="7">
        <v>400</v>
      </c>
    </row>
    <row r="211" spans="1:18" s="23" customFormat="1" ht="18.75">
      <c r="A211" s="24">
        <v>45658</v>
      </c>
      <c r="B211" s="7" t="s">
        <v>686</v>
      </c>
      <c r="C211" s="7" t="s">
        <v>952</v>
      </c>
      <c r="D211" s="7" t="s">
        <v>99</v>
      </c>
      <c r="E211" s="7">
        <v>152000</v>
      </c>
      <c r="F211" s="7">
        <v>3306</v>
      </c>
      <c r="G211" s="7" t="s">
        <v>302</v>
      </c>
      <c r="H211" s="7" t="s">
        <v>44</v>
      </c>
      <c r="I211" s="7" t="s">
        <v>347</v>
      </c>
      <c r="J211" s="7" t="s">
        <v>954</v>
      </c>
      <c r="K211" s="7" t="s">
        <v>7</v>
      </c>
      <c r="L211" s="7" t="s">
        <v>998</v>
      </c>
      <c r="M211" s="7" t="s">
        <v>927</v>
      </c>
      <c r="N211" s="7" t="s">
        <v>421</v>
      </c>
      <c r="O211" s="7">
        <v>2300</v>
      </c>
      <c r="P211" s="7" t="s">
        <v>381</v>
      </c>
      <c r="Q211" s="7">
        <v>60</v>
      </c>
      <c r="R211" s="7">
        <v>200</v>
      </c>
    </row>
    <row r="212" spans="1:18" s="23" customFormat="1" ht="18.75">
      <c r="A212" s="24">
        <v>45658</v>
      </c>
      <c r="B212" s="7" t="s">
        <v>577</v>
      </c>
      <c r="C212" s="7" t="s">
        <v>1013</v>
      </c>
      <c r="D212" s="7" t="s">
        <v>1015</v>
      </c>
      <c r="E212" s="7">
        <v>116000</v>
      </c>
      <c r="F212" s="7">
        <v>995</v>
      </c>
      <c r="G212" s="7" t="s">
        <v>958</v>
      </c>
      <c r="H212" s="7" t="s">
        <v>44</v>
      </c>
      <c r="I212" s="7" t="s">
        <v>1038</v>
      </c>
      <c r="J212" s="7" t="s">
        <v>1020</v>
      </c>
      <c r="K212" s="7" t="s">
        <v>1021</v>
      </c>
      <c r="L212" s="7" t="s">
        <v>371</v>
      </c>
      <c r="M212" s="7" t="s">
        <v>927</v>
      </c>
      <c r="N212" s="7" t="s">
        <v>313</v>
      </c>
      <c r="O212" s="7">
        <v>750</v>
      </c>
      <c r="P212" s="7" t="s">
        <v>30</v>
      </c>
      <c r="Q212" s="7">
        <v>60</v>
      </c>
      <c r="R212" s="7">
        <v>200</v>
      </c>
    </row>
    <row r="213" spans="1:18" s="23" customFormat="1" ht="18.75">
      <c r="A213" s="24">
        <v>45658</v>
      </c>
      <c r="B213" s="7" t="s">
        <v>1011</v>
      </c>
      <c r="C213" s="7" t="s">
        <v>1047</v>
      </c>
      <c r="D213" s="7" t="s">
        <v>99</v>
      </c>
      <c r="E213" s="7">
        <v>141000</v>
      </c>
      <c r="F213" s="7">
        <v>85071</v>
      </c>
      <c r="G213" s="7" t="s">
        <v>663</v>
      </c>
      <c r="H213" s="7" t="s">
        <v>44</v>
      </c>
      <c r="I213" s="7" t="s">
        <v>347</v>
      </c>
      <c r="J213" s="7" t="s">
        <v>954</v>
      </c>
      <c r="K213" s="7" t="s">
        <v>429</v>
      </c>
      <c r="L213" s="7" t="s">
        <v>1048</v>
      </c>
      <c r="M213" s="7" t="s">
        <v>927</v>
      </c>
      <c r="N213" s="7" t="s">
        <v>236</v>
      </c>
      <c r="O213" s="7">
        <v>1000</v>
      </c>
      <c r="P213" s="7" t="s">
        <v>961</v>
      </c>
      <c r="Q213" s="7">
        <v>60</v>
      </c>
      <c r="R213" s="7">
        <v>200</v>
      </c>
    </row>
  </sheetData>
  <phoneticPr fontId="5"/>
  <hyperlinks>
    <hyperlink ref="D1" location="目次!C2" display="目次" xr:uid="{00000000-0004-0000-0600-000000000000}"/>
  </hyperlinks>
  <pageMargins left="0.70866141732283472" right="0.70866141732283472" top="0.74803149606299213" bottom="0.74803149606299213" header="0.31496062992125984" footer="0.31496062992125984"/>
  <pageSetup paperSize="8" scale="49" fitToHeight="0"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D12"/>
  <sheetViews>
    <sheetView topLeftCell="A13" workbookViewId="0">
      <selection activeCell="E14" sqref="E14"/>
    </sheetView>
  </sheetViews>
  <sheetFormatPr defaultColWidth="8.75" defaultRowHeight="14.25"/>
  <cols>
    <col min="1" max="1" width="14.5" style="1" bestFit="1" customWidth="1"/>
    <col min="2" max="3" width="16.5" style="1" bestFit="1" customWidth="1"/>
    <col min="4" max="16384" width="8.75" style="1"/>
  </cols>
  <sheetData>
    <row r="1" spans="1:4" ht="18.75">
      <c r="A1" s="145" t="s">
        <v>3133</v>
      </c>
      <c r="B1" s="20">
        <v>0</v>
      </c>
      <c r="D1" s="9" t="s">
        <v>652</v>
      </c>
    </row>
    <row r="3" spans="1:4" ht="18.75">
      <c r="A3" s="19" t="s">
        <v>3109</v>
      </c>
      <c r="B3" s="21" t="s">
        <v>2043</v>
      </c>
      <c r="C3" s="21" t="s">
        <v>1724</v>
      </c>
    </row>
    <row r="4" spans="1:4" ht="18.75">
      <c r="A4" s="40">
        <v>41274</v>
      </c>
      <c r="B4" s="22">
        <v>130</v>
      </c>
      <c r="C4" s="22">
        <v>7222</v>
      </c>
    </row>
    <row r="5" spans="1:4" ht="18.75">
      <c r="A5" s="40">
        <v>41639</v>
      </c>
      <c r="B5" s="22">
        <v>120</v>
      </c>
      <c r="C5" s="22">
        <v>7196</v>
      </c>
    </row>
    <row r="6" spans="1:4" ht="18.75">
      <c r="A6" s="40">
        <v>42004</v>
      </c>
      <c r="B6" s="22">
        <v>123</v>
      </c>
      <c r="C6" s="22">
        <v>7468</v>
      </c>
    </row>
    <row r="7" spans="1:4" ht="18.75">
      <c r="A7" s="40">
        <v>42522</v>
      </c>
      <c r="B7" s="22">
        <v>129</v>
      </c>
      <c r="C7" s="22">
        <v>8339</v>
      </c>
    </row>
    <row r="8" spans="1:4" ht="18.75">
      <c r="A8" s="40">
        <v>42887</v>
      </c>
      <c r="B8" s="22">
        <v>121</v>
      </c>
      <c r="C8" s="22">
        <v>7454</v>
      </c>
    </row>
    <row r="9" spans="1:4" ht="18.75">
      <c r="A9" s="40">
        <v>43252</v>
      </c>
      <c r="B9" s="22">
        <v>120</v>
      </c>
      <c r="C9" s="22">
        <v>7457</v>
      </c>
    </row>
    <row r="10" spans="1:4" ht="18.75">
      <c r="A10" s="40" t="s">
        <v>1168</v>
      </c>
      <c r="B10" s="22">
        <v>115</v>
      </c>
      <c r="C10" s="22">
        <v>7497</v>
      </c>
    </row>
    <row r="11" spans="1:4" ht="18.75">
      <c r="A11" s="40">
        <v>43983</v>
      </c>
      <c r="B11" s="22">
        <v>115</v>
      </c>
      <c r="C11" s="22">
        <v>7712</v>
      </c>
    </row>
    <row r="12" spans="1:4" ht="18.75">
      <c r="A12" s="40" t="s">
        <v>756</v>
      </c>
      <c r="B12" s="22">
        <v>973</v>
      </c>
      <c r="C12" s="22">
        <v>60345</v>
      </c>
    </row>
  </sheetData>
  <phoneticPr fontId="5"/>
  <hyperlinks>
    <hyperlink ref="D1" location="目次!C36" display="目次" xr:uid="{00000000-0004-0000-4500-000000000000}"/>
  </hyperlinks>
  <pageMargins left="0.7" right="0.7" top="0.75" bottom="0.75" header="0.3" footer="0.3"/>
  <pageSetup paperSize="9" orientation="portrait"/>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D12"/>
  <sheetViews>
    <sheetView topLeftCell="A13" workbookViewId="0">
      <selection activeCell="D13" sqref="D13"/>
    </sheetView>
  </sheetViews>
  <sheetFormatPr defaultColWidth="8.75" defaultRowHeight="14.25"/>
  <cols>
    <col min="1" max="1" width="14.5" style="1" bestFit="1" customWidth="1"/>
    <col min="2" max="2" width="26" style="1" bestFit="1" customWidth="1"/>
    <col min="3" max="16384" width="8.75" style="1"/>
  </cols>
  <sheetData>
    <row r="1" spans="1:4" ht="18.75">
      <c r="A1" s="145" t="s">
        <v>3133</v>
      </c>
      <c r="B1" s="20">
        <v>0</v>
      </c>
      <c r="D1" s="9" t="s">
        <v>652</v>
      </c>
    </row>
    <row r="3" spans="1:4" ht="18.75">
      <c r="A3" s="19" t="s">
        <v>3109</v>
      </c>
      <c r="B3" s="21" t="s">
        <v>3134</v>
      </c>
    </row>
    <row r="4" spans="1:4" ht="18.75">
      <c r="A4" s="40">
        <v>41274</v>
      </c>
      <c r="B4" s="22">
        <v>332107</v>
      </c>
    </row>
    <row r="5" spans="1:4" ht="18.75">
      <c r="A5" s="40">
        <v>41639</v>
      </c>
      <c r="B5" s="22">
        <v>316889</v>
      </c>
    </row>
    <row r="6" spans="1:4" ht="18.75">
      <c r="A6" s="40">
        <v>42004</v>
      </c>
      <c r="B6" s="22">
        <v>330678</v>
      </c>
    </row>
    <row r="7" spans="1:4" ht="18.75">
      <c r="A7" s="40">
        <v>42522</v>
      </c>
      <c r="B7" s="22">
        <v>363943</v>
      </c>
    </row>
    <row r="8" spans="1:4" ht="18.75">
      <c r="A8" s="40">
        <v>42887</v>
      </c>
      <c r="B8" s="22">
        <v>331648</v>
      </c>
    </row>
    <row r="9" spans="1:4" ht="18.75">
      <c r="A9" s="40">
        <v>43252</v>
      </c>
      <c r="B9" s="22">
        <v>411695</v>
      </c>
    </row>
    <row r="10" spans="1:4" ht="18.75">
      <c r="A10" s="40" t="s">
        <v>1168</v>
      </c>
      <c r="B10" s="22">
        <v>430618</v>
      </c>
    </row>
    <row r="11" spans="1:4" ht="18.75">
      <c r="A11" s="40">
        <v>43983</v>
      </c>
      <c r="B11" s="22">
        <v>427495</v>
      </c>
    </row>
    <row r="12" spans="1:4" ht="18.75">
      <c r="A12" s="40" t="s">
        <v>756</v>
      </c>
      <c r="B12" s="22">
        <v>2945073</v>
      </c>
    </row>
  </sheetData>
  <phoneticPr fontId="5"/>
  <hyperlinks>
    <hyperlink ref="D1" location="目次!C36" display="目次" xr:uid="{00000000-0004-0000-4600-000000000000}"/>
  </hyperlinks>
  <pageMargins left="0.7" right="0.7" top="0.75" bottom="0.75" header="0.3" footer="0.3"/>
  <pageSetup paperSize="9" orientation="portrait"/>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H127"/>
  <sheetViews>
    <sheetView workbookViewId="0">
      <pane ySplit="6" topLeftCell="A106" activePane="bottomLeft" state="frozen"/>
      <selection pane="bottomLeft"/>
    </sheetView>
  </sheetViews>
  <sheetFormatPr defaultColWidth="10.75" defaultRowHeight="14.25" customHeight="1"/>
  <cols>
    <col min="1" max="16384" width="10.75" style="1"/>
  </cols>
  <sheetData>
    <row r="1" spans="1:8" ht="14.25" customHeight="1">
      <c r="A1" s="1" t="s">
        <v>2044</v>
      </c>
      <c r="D1" s="9" t="s">
        <v>652</v>
      </c>
    </row>
    <row r="2" spans="1:8" ht="14.25" customHeight="1">
      <c r="A2" s="1" t="s">
        <v>2046</v>
      </c>
    </row>
    <row r="3" spans="1:8" ht="14.25" customHeight="1">
      <c r="A3" s="58" t="s">
        <v>2048</v>
      </c>
    </row>
    <row r="4" spans="1:8" ht="14.25" customHeight="1">
      <c r="A4" s="146" t="s">
        <v>864</v>
      </c>
    </row>
    <row r="5" spans="1:8" ht="14.25" customHeight="1">
      <c r="A5" s="1" t="s">
        <v>830</v>
      </c>
    </row>
    <row r="6" spans="1:8" ht="14.25" customHeight="1">
      <c r="A6" s="7" t="s">
        <v>303</v>
      </c>
      <c r="B6" s="7" t="s">
        <v>1145</v>
      </c>
      <c r="C6" s="7" t="s">
        <v>1843</v>
      </c>
      <c r="D6" s="7" t="s">
        <v>1848</v>
      </c>
      <c r="E6" s="7" t="s">
        <v>2053</v>
      </c>
      <c r="F6" s="7" t="s">
        <v>2055</v>
      </c>
      <c r="G6" s="11" t="s">
        <v>1355</v>
      </c>
      <c r="H6" s="7" t="s">
        <v>2057</v>
      </c>
    </row>
    <row r="7" spans="1:8" ht="14.25" customHeight="1">
      <c r="A7" s="27">
        <v>39813</v>
      </c>
      <c r="B7" s="147" t="s">
        <v>55</v>
      </c>
      <c r="C7" s="25">
        <v>182</v>
      </c>
      <c r="D7" s="25">
        <v>9652</v>
      </c>
      <c r="E7" s="25">
        <v>54131</v>
      </c>
      <c r="F7" s="25">
        <v>282095</v>
      </c>
      <c r="G7" s="25">
        <v>419866</v>
      </c>
      <c r="H7" s="25">
        <v>114000</v>
      </c>
    </row>
    <row r="8" spans="1:8" ht="14.25" customHeight="1">
      <c r="A8" s="27">
        <v>39813</v>
      </c>
      <c r="B8" s="147" t="s">
        <v>504</v>
      </c>
      <c r="C8" s="25">
        <v>65</v>
      </c>
      <c r="D8" s="25">
        <v>385</v>
      </c>
      <c r="E8" s="25">
        <v>1392</v>
      </c>
      <c r="F8" s="25">
        <v>1952</v>
      </c>
      <c r="G8" s="25">
        <v>4451</v>
      </c>
      <c r="H8" s="25">
        <v>2381</v>
      </c>
    </row>
    <row r="9" spans="1:8" ht="14.25" customHeight="1">
      <c r="A9" s="27">
        <v>39813</v>
      </c>
      <c r="B9" s="147" t="s">
        <v>21</v>
      </c>
      <c r="C9" s="25">
        <v>48</v>
      </c>
      <c r="D9" s="25">
        <v>676</v>
      </c>
      <c r="E9" s="25">
        <v>2526</v>
      </c>
      <c r="F9" s="25">
        <v>6006</v>
      </c>
      <c r="G9" s="25">
        <v>10749</v>
      </c>
      <c r="H9" s="25">
        <v>4517</v>
      </c>
    </row>
    <row r="10" spans="1:8" ht="14.25" customHeight="1">
      <c r="A10" s="27">
        <v>39813</v>
      </c>
      <c r="B10" s="147" t="s">
        <v>1150</v>
      </c>
      <c r="C10" s="25">
        <v>24</v>
      </c>
      <c r="D10" s="25">
        <v>576</v>
      </c>
      <c r="E10" s="25">
        <v>2185</v>
      </c>
      <c r="F10" s="25">
        <v>4377</v>
      </c>
      <c r="G10" s="25">
        <v>8723</v>
      </c>
      <c r="H10" s="25">
        <v>4140</v>
      </c>
    </row>
    <row r="11" spans="1:8" ht="14.25" customHeight="1">
      <c r="A11" s="27">
        <v>39813</v>
      </c>
      <c r="B11" s="147" t="s">
        <v>1996</v>
      </c>
      <c r="C11" s="25">
        <v>12</v>
      </c>
      <c r="D11" s="25">
        <v>499</v>
      </c>
      <c r="E11" s="25">
        <v>2166</v>
      </c>
      <c r="F11" s="25">
        <v>7921</v>
      </c>
      <c r="G11" s="25">
        <v>12555</v>
      </c>
      <c r="H11" s="25">
        <v>4408</v>
      </c>
    </row>
    <row r="12" spans="1:8" ht="14.25" customHeight="1">
      <c r="A12" s="27">
        <v>39813</v>
      </c>
      <c r="B12" s="147" t="s">
        <v>2058</v>
      </c>
      <c r="C12" s="25">
        <v>14</v>
      </c>
      <c r="D12" s="25">
        <v>974</v>
      </c>
      <c r="E12" s="25">
        <v>5055</v>
      </c>
      <c r="F12" s="25">
        <v>32797</v>
      </c>
      <c r="G12" s="25">
        <v>50292</v>
      </c>
      <c r="H12" s="25">
        <v>9863</v>
      </c>
    </row>
    <row r="13" spans="1:8" ht="14.25" customHeight="1">
      <c r="A13" s="27">
        <v>39813</v>
      </c>
      <c r="B13" s="147" t="s">
        <v>2060</v>
      </c>
      <c r="C13" s="25">
        <v>7</v>
      </c>
      <c r="D13" s="25">
        <v>944</v>
      </c>
      <c r="E13" s="25">
        <v>5956</v>
      </c>
      <c r="F13" s="25">
        <v>25558</v>
      </c>
      <c r="G13" s="25">
        <v>37149</v>
      </c>
      <c r="H13" s="25">
        <v>10406</v>
      </c>
    </row>
    <row r="14" spans="1:8" ht="14.25" customHeight="1">
      <c r="A14" s="27">
        <v>39813</v>
      </c>
      <c r="B14" s="147" t="s">
        <v>2062</v>
      </c>
      <c r="C14" s="25">
        <v>4</v>
      </c>
      <c r="D14" s="25">
        <v>934</v>
      </c>
      <c r="E14" s="25">
        <v>5380</v>
      </c>
      <c r="F14" s="25">
        <v>37798</v>
      </c>
      <c r="G14" s="25">
        <v>51177</v>
      </c>
      <c r="H14" s="25">
        <v>10682</v>
      </c>
    </row>
    <row r="15" spans="1:8" ht="14.25" customHeight="1">
      <c r="A15" s="27">
        <v>39813</v>
      </c>
      <c r="B15" s="147" t="s">
        <v>2063</v>
      </c>
      <c r="C15" s="25">
        <v>4</v>
      </c>
      <c r="D15" s="25">
        <v>1576</v>
      </c>
      <c r="E15" s="25">
        <v>11575</v>
      </c>
      <c r="F15" s="25">
        <v>63575</v>
      </c>
      <c r="G15" s="25">
        <v>92478</v>
      </c>
      <c r="H15" s="25">
        <v>24847</v>
      </c>
    </row>
    <row r="16" spans="1:8" ht="14.25" customHeight="1">
      <c r="A16" s="27">
        <v>39813</v>
      </c>
      <c r="B16" s="147" t="s">
        <v>2064</v>
      </c>
      <c r="C16" s="25">
        <v>3</v>
      </c>
      <c r="D16" s="25">
        <v>1964</v>
      </c>
      <c r="E16" s="25" t="s">
        <v>285</v>
      </c>
      <c r="F16" s="25" t="s">
        <v>285</v>
      </c>
      <c r="G16" s="25" t="s">
        <v>285</v>
      </c>
      <c r="H16" s="25" t="s">
        <v>285</v>
      </c>
    </row>
    <row r="17" spans="1:8" ht="14.25" customHeight="1">
      <c r="A17" s="27">
        <v>39813</v>
      </c>
      <c r="B17" s="147" t="s">
        <v>2067</v>
      </c>
      <c r="C17" s="25">
        <v>1</v>
      </c>
      <c r="D17" s="25">
        <v>1124</v>
      </c>
      <c r="E17" s="25" t="s">
        <v>285</v>
      </c>
      <c r="F17" s="25" t="s">
        <v>285</v>
      </c>
      <c r="G17" s="25" t="s">
        <v>285</v>
      </c>
      <c r="H17" s="25" t="s">
        <v>285</v>
      </c>
    </row>
    <row r="18" spans="1:8" ht="14.25" customHeight="1">
      <c r="A18" s="27">
        <v>40178</v>
      </c>
      <c r="B18" s="147" t="s">
        <v>55</v>
      </c>
      <c r="C18" s="51">
        <v>153</v>
      </c>
      <c r="D18" s="51">
        <v>8921</v>
      </c>
      <c r="E18" s="51">
        <v>47086</v>
      </c>
      <c r="F18" s="51">
        <v>217034</v>
      </c>
      <c r="G18" s="51">
        <v>322126</v>
      </c>
      <c r="H18" s="51">
        <v>79850</v>
      </c>
    </row>
    <row r="19" spans="1:8" ht="14.25" customHeight="1">
      <c r="A19" s="27">
        <v>40178</v>
      </c>
      <c r="B19" s="147" t="s">
        <v>504</v>
      </c>
      <c r="C19" s="51">
        <v>50</v>
      </c>
      <c r="D19" s="51">
        <v>321</v>
      </c>
      <c r="E19" s="51">
        <v>1182</v>
      </c>
      <c r="F19" s="51">
        <v>1678</v>
      </c>
      <c r="G19" s="51">
        <v>3452</v>
      </c>
      <c r="H19" s="51">
        <v>1690</v>
      </c>
    </row>
    <row r="20" spans="1:8" ht="14.25" customHeight="1">
      <c r="A20" s="27">
        <v>40178</v>
      </c>
      <c r="B20" s="147" t="s">
        <v>21</v>
      </c>
      <c r="C20" s="51">
        <v>38</v>
      </c>
      <c r="D20" s="51">
        <v>532</v>
      </c>
      <c r="E20" s="51">
        <v>1736</v>
      </c>
      <c r="F20" s="51">
        <v>3867</v>
      </c>
      <c r="G20" s="51">
        <v>6999</v>
      </c>
      <c r="H20" s="51">
        <v>2982</v>
      </c>
    </row>
    <row r="21" spans="1:8" ht="14.25" customHeight="1">
      <c r="A21" s="27">
        <v>40178</v>
      </c>
      <c r="B21" s="147" t="s">
        <v>1150</v>
      </c>
      <c r="C21" s="51">
        <v>20</v>
      </c>
      <c r="D21" s="51">
        <v>492</v>
      </c>
      <c r="E21" s="51">
        <v>1654</v>
      </c>
      <c r="F21" s="51">
        <v>2477</v>
      </c>
      <c r="G21" s="51">
        <v>5610</v>
      </c>
      <c r="H21" s="51">
        <v>2984</v>
      </c>
    </row>
    <row r="22" spans="1:8" ht="14.25" customHeight="1">
      <c r="A22" s="27">
        <v>40178</v>
      </c>
      <c r="B22" s="147" t="s">
        <v>1996</v>
      </c>
      <c r="C22" s="51">
        <v>13</v>
      </c>
      <c r="D22" s="51">
        <v>518</v>
      </c>
      <c r="E22" s="51">
        <v>2129</v>
      </c>
      <c r="F22" s="51">
        <v>7625</v>
      </c>
      <c r="G22" s="51">
        <v>12355</v>
      </c>
      <c r="H22" s="51">
        <v>4059</v>
      </c>
    </row>
    <row r="23" spans="1:8" ht="14.25" customHeight="1">
      <c r="A23" s="27">
        <v>40178</v>
      </c>
      <c r="B23" s="147" t="s">
        <v>2058</v>
      </c>
      <c r="C23" s="51">
        <v>12</v>
      </c>
      <c r="D23" s="51">
        <v>734</v>
      </c>
      <c r="E23" s="51">
        <v>3671</v>
      </c>
      <c r="F23" s="51">
        <v>16749</v>
      </c>
      <c r="G23" s="51">
        <v>25344</v>
      </c>
      <c r="H23" s="51">
        <v>6680</v>
      </c>
    </row>
    <row r="24" spans="1:8" ht="14.25" customHeight="1">
      <c r="A24" s="27">
        <v>40178</v>
      </c>
      <c r="B24" s="147" t="s">
        <v>2060</v>
      </c>
      <c r="C24" s="51">
        <v>9</v>
      </c>
      <c r="D24" s="51">
        <v>1263</v>
      </c>
      <c r="E24" s="51">
        <v>7293</v>
      </c>
      <c r="F24" s="51">
        <v>34939</v>
      </c>
      <c r="G24" s="51">
        <v>48940</v>
      </c>
      <c r="H24" s="51">
        <v>9796</v>
      </c>
    </row>
    <row r="25" spans="1:8" ht="14.25" customHeight="1">
      <c r="A25" s="27">
        <v>40178</v>
      </c>
      <c r="B25" s="147" t="s">
        <v>2062</v>
      </c>
      <c r="C25" s="51">
        <v>4</v>
      </c>
      <c r="D25" s="51">
        <v>1013</v>
      </c>
      <c r="E25" s="51">
        <v>5424</v>
      </c>
      <c r="F25" s="51">
        <v>36049</v>
      </c>
      <c r="G25" s="51">
        <v>58856</v>
      </c>
      <c r="H25" s="51">
        <v>18639</v>
      </c>
    </row>
    <row r="26" spans="1:8" ht="14.25" customHeight="1">
      <c r="A26" s="27">
        <v>40178</v>
      </c>
      <c r="B26" s="147" t="s">
        <v>2063</v>
      </c>
      <c r="C26" s="51">
        <v>3</v>
      </c>
      <c r="D26" s="51">
        <v>1171</v>
      </c>
      <c r="E26" s="51">
        <v>8200</v>
      </c>
      <c r="F26" s="51">
        <v>33276</v>
      </c>
      <c r="G26" s="51">
        <v>54536</v>
      </c>
      <c r="H26" s="51">
        <v>12368</v>
      </c>
    </row>
    <row r="27" spans="1:8" ht="14.25" customHeight="1">
      <c r="A27" s="27">
        <v>40178</v>
      </c>
      <c r="B27" s="147" t="s">
        <v>2064</v>
      </c>
      <c r="C27" s="51">
        <v>3</v>
      </c>
      <c r="D27" s="51">
        <v>1874</v>
      </c>
      <c r="E27" s="25" t="s">
        <v>285</v>
      </c>
      <c r="F27" s="25" t="s">
        <v>285</v>
      </c>
      <c r="G27" s="25" t="s">
        <v>285</v>
      </c>
      <c r="H27" s="25" t="s">
        <v>285</v>
      </c>
    </row>
    <row r="28" spans="1:8" ht="14.25" customHeight="1">
      <c r="A28" s="27">
        <v>40178</v>
      </c>
      <c r="B28" s="147" t="s">
        <v>2067</v>
      </c>
      <c r="C28" s="51">
        <v>1</v>
      </c>
      <c r="D28" s="51">
        <v>1003</v>
      </c>
      <c r="E28" s="25" t="s">
        <v>285</v>
      </c>
      <c r="F28" s="25" t="s">
        <v>285</v>
      </c>
      <c r="G28" s="25" t="s">
        <v>285</v>
      </c>
      <c r="H28" s="25" t="s">
        <v>285</v>
      </c>
    </row>
    <row r="29" spans="1:8" ht="14.25" customHeight="1">
      <c r="A29" s="27">
        <v>40543</v>
      </c>
      <c r="B29" s="147" t="s">
        <v>55</v>
      </c>
      <c r="C29" s="50">
        <v>146</v>
      </c>
      <c r="D29" s="50">
        <v>8711</v>
      </c>
      <c r="E29" s="50">
        <v>48025</v>
      </c>
      <c r="F29" s="50">
        <v>216188</v>
      </c>
      <c r="G29" s="50">
        <v>337943</v>
      </c>
      <c r="H29" s="50">
        <v>107739</v>
      </c>
    </row>
    <row r="30" spans="1:8" ht="14.25" customHeight="1">
      <c r="A30" s="27">
        <v>40543</v>
      </c>
      <c r="B30" s="147" t="s">
        <v>504</v>
      </c>
      <c r="C30" s="50">
        <v>44</v>
      </c>
      <c r="D30" s="50">
        <v>289</v>
      </c>
      <c r="E30" s="50">
        <v>1019</v>
      </c>
      <c r="F30" s="50">
        <v>1744</v>
      </c>
      <c r="G30" s="50">
        <v>3350</v>
      </c>
      <c r="H30" s="50">
        <v>1531</v>
      </c>
    </row>
    <row r="31" spans="1:8" ht="14.25" customHeight="1">
      <c r="A31" s="27">
        <v>40543</v>
      </c>
      <c r="B31" s="147" t="s">
        <v>21</v>
      </c>
      <c r="C31" s="50">
        <v>37</v>
      </c>
      <c r="D31" s="50">
        <v>510</v>
      </c>
      <c r="E31" s="50">
        <v>1618</v>
      </c>
      <c r="F31" s="50">
        <v>5191</v>
      </c>
      <c r="G31" s="50">
        <v>8452</v>
      </c>
      <c r="H31" s="50">
        <v>3106</v>
      </c>
    </row>
    <row r="32" spans="1:8" ht="14.25" customHeight="1">
      <c r="A32" s="27">
        <v>40543</v>
      </c>
      <c r="B32" s="147" t="s">
        <v>1150</v>
      </c>
      <c r="C32" s="50">
        <v>21</v>
      </c>
      <c r="D32" s="50">
        <v>512</v>
      </c>
      <c r="E32" s="50">
        <v>1949</v>
      </c>
      <c r="F32" s="50">
        <v>2507</v>
      </c>
      <c r="G32" s="50">
        <v>5762</v>
      </c>
      <c r="H32" s="50">
        <v>3100</v>
      </c>
    </row>
    <row r="33" spans="1:8" ht="14.25" customHeight="1">
      <c r="A33" s="27">
        <v>40543</v>
      </c>
      <c r="B33" s="147" t="s">
        <v>1996</v>
      </c>
      <c r="C33" s="50">
        <v>12</v>
      </c>
      <c r="D33" s="50">
        <v>465</v>
      </c>
      <c r="E33" s="50">
        <v>1618</v>
      </c>
      <c r="F33" s="50">
        <v>4942</v>
      </c>
      <c r="G33" s="50">
        <v>8808</v>
      </c>
      <c r="H33" s="50">
        <v>3456</v>
      </c>
    </row>
    <row r="34" spans="1:8" ht="14.25" customHeight="1">
      <c r="A34" s="27">
        <v>40543</v>
      </c>
      <c r="B34" s="147" t="s">
        <v>2058</v>
      </c>
      <c r="C34" s="50">
        <v>13</v>
      </c>
      <c r="D34" s="50">
        <v>812</v>
      </c>
      <c r="E34" s="50">
        <v>4379</v>
      </c>
      <c r="F34" s="50">
        <v>19068</v>
      </c>
      <c r="G34" s="50">
        <v>22829</v>
      </c>
      <c r="H34" s="50">
        <v>7251</v>
      </c>
    </row>
    <row r="35" spans="1:8" ht="14.25" customHeight="1">
      <c r="A35" s="27">
        <v>40543</v>
      </c>
      <c r="B35" s="147" t="s">
        <v>2060</v>
      </c>
      <c r="C35" s="50">
        <v>7</v>
      </c>
      <c r="D35" s="50">
        <v>939</v>
      </c>
      <c r="E35" s="50">
        <v>5385</v>
      </c>
      <c r="F35" s="50">
        <v>24501</v>
      </c>
      <c r="G35" s="50">
        <v>41599</v>
      </c>
      <c r="H35" s="50">
        <v>14495</v>
      </c>
    </row>
    <row r="36" spans="1:8" ht="14.25" customHeight="1">
      <c r="A36" s="27">
        <v>40543</v>
      </c>
      <c r="B36" s="147" t="s">
        <v>2062</v>
      </c>
      <c r="C36" s="50">
        <v>4</v>
      </c>
      <c r="D36" s="50">
        <v>906</v>
      </c>
      <c r="E36" s="50">
        <v>4810</v>
      </c>
      <c r="F36" s="50">
        <v>31906</v>
      </c>
      <c r="G36" s="50">
        <v>52194</v>
      </c>
      <c r="H36" s="50">
        <v>18146</v>
      </c>
    </row>
    <row r="37" spans="1:8" ht="14.25" customHeight="1">
      <c r="A37" s="27">
        <v>40543</v>
      </c>
      <c r="B37" s="147" t="s">
        <v>2063</v>
      </c>
      <c r="C37" s="50">
        <v>5</v>
      </c>
      <c r="D37" s="50">
        <v>2017</v>
      </c>
      <c r="E37" s="50">
        <v>11380</v>
      </c>
      <c r="F37" s="50">
        <v>71987</v>
      </c>
      <c r="G37" s="50">
        <v>110229</v>
      </c>
      <c r="H37" s="50">
        <v>33168</v>
      </c>
    </row>
    <row r="38" spans="1:8" ht="14.25" customHeight="1">
      <c r="A38" s="27">
        <v>40543</v>
      </c>
      <c r="B38" s="147" t="s">
        <v>2064</v>
      </c>
      <c r="C38" s="50">
        <v>3</v>
      </c>
      <c r="D38" s="50">
        <v>2261</v>
      </c>
      <c r="E38" s="50">
        <v>15868</v>
      </c>
      <c r="F38" s="50">
        <v>54344</v>
      </c>
      <c r="G38" s="50">
        <v>84720</v>
      </c>
      <c r="H38" s="50">
        <v>23485</v>
      </c>
    </row>
    <row r="39" spans="1:8" ht="14.25" customHeight="1">
      <c r="A39" s="27">
        <v>40543</v>
      </c>
      <c r="B39" s="147" t="s">
        <v>2067</v>
      </c>
      <c r="C39" s="50">
        <v>0</v>
      </c>
      <c r="D39" s="50">
        <v>0</v>
      </c>
      <c r="E39" s="50">
        <v>0</v>
      </c>
      <c r="F39" s="50">
        <v>0</v>
      </c>
      <c r="G39" s="50">
        <v>0</v>
      </c>
      <c r="H39" s="50">
        <v>0</v>
      </c>
    </row>
    <row r="40" spans="1:8" ht="14.25" customHeight="1">
      <c r="A40" s="27">
        <v>41274</v>
      </c>
      <c r="B40" s="147" t="s">
        <v>55</v>
      </c>
      <c r="C40" s="7">
        <v>130</v>
      </c>
      <c r="D40" s="7">
        <v>7222</v>
      </c>
      <c r="E40" s="7">
        <v>37361</v>
      </c>
      <c r="F40" s="7">
        <v>214500</v>
      </c>
      <c r="G40" s="7">
        <v>332109</v>
      </c>
      <c r="H40" s="7">
        <v>101636</v>
      </c>
    </row>
    <row r="41" spans="1:8" ht="14.25" customHeight="1">
      <c r="A41" s="27">
        <v>41274</v>
      </c>
      <c r="B41" s="147" t="s">
        <v>504</v>
      </c>
      <c r="C41" s="7">
        <v>38</v>
      </c>
      <c r="D41" s="7">
        <v>256</v>
      </c>
      <c r="E41" s="7">
        <v>909</v>
      </c>
      <c r="F41" s="7">
        <v>1587</v>
      </c>
      <c r="G41" s="7">
        <v>3210</v>
      </c>
      <c r="H41" s="7">
        <v>1547</v>
      </c>
    </row>
    <row r="42" spans="1:8" ht="14.25" customHeight="1">
      <c r="A42" s="27">
        <v>41274</v>
      </c>
      <c r="B42" s="147" t="s">
        <v>21</v>
      </c>
      <c r="C42" s="7">
        <v>31</v>
      </c>
      <c r="D42" s="7">
        <v>424</v>
      </c>
      <c r="E42" s="7">
        <v>1417</v>
      </c>
      <c r="F42" s="7">
        <v>2516</v>
      </c>
      <c r="G42" s="7">
        <v>5626</v>
      </c>
      <c r="H42" s="7">
        <v>2962</v>
      </c>
    </row>
    <row r="43" spans="1:8" ht="14.25" customHeight="1">
      <c r="A43" s="27">
        <v>41274</v>
      </c>
      <c r="B43" s="147" t="s">
        <v>1150</v>
      </c>
      <c r="C43" s="7">
        <v>20</v>
      </c>
      <c r="D43" s="7">
        <v>486</v>
      </c>
      <c r="E43" s="7">
        <v>1839</v>
      </c>
      <c r="F43" s="7">
        <v>5289</v>
      </c>
      <c r="G43" s="7">
        <v>8831</v>
      </c>
      <c r="H43" s="7">
        <v>3373</v>
      </c>
    </row>
    <row r="44" spans="1:8" ht="14.25" customHeight="1">
      <c r="A44" s="27">
        <v>41274</v>
      </c>
      <c r="B44" s="147" t="s">
        <v>1996</v>
      </c>
      <c r="C44" s="7">
        <v>12</v>
      </c>
      <c r="D44" s="7">
        <v>474</v>
      </c>
      <c r="E44" s="7">
        <v>1674</v>
      </c>
      <c r="F44" s="7">
        <v>6950</v>
      </c>
      <c r="G44" s="7">
        <v>11188</v>
      </c>
      <c r="H44" s="7">
        <v>3366</v>
      </c>
    </row>
    <row r="45" spans="1:8" ht="14.25" customHeight="1">
      <c r="A45" s="27">
        <v>41274</v>
      </c>
      <c r="B45" s="147" t="s">
        <v>2058</v>
      </c>
      <c r="C45" s="7">
        <v>13</v>
      </c>
      <c r="D45" s="7">
        <v>806</v>
      </c>
      <c r="E45" s="7">
        <v>3611</v>
      </c>
      <c r="F45" s="7">
        <v>9437</v>
      </c>
      <c r="G45" s="7">
        <v>22205</v>
      </c>
      <c r="H45" s="7">
        <v>8600</v>
      </c>
    </row>
    <row r="46" spans="1:8" ht="14.25" customHeight="1">
      <c r="A46" s="27">
        <v>41274</v>
      </c>
      <c r="B46" s="147" t="s">
        <v>2060</v>
      </c>
      <c r="C46" s="7">
        <v>5</v>
      </c>
      <c r="D46" s="7">
        <v>637</v>
      </c>
      <c r="E46" s="7" t="s">
        <v>285</v>
      </c>
      <c r="F46" s="7" t="s">
        <v>285</v>
      </c>
      <c r="G46" s="7" t="s">
        <v>285</v>
      </c>
      <c r="H46" s="7" t="s">
        <v>285</v>
      </c>
    </row>
    <row r="47" spans="1:8" ht="14.25" customHeight="1">
      <c r="A47" s="27">
        <v>41274</v>
      </c>
      <c r="B47" s="147" t="s">
        <v>2062</v>
      </c>
      <c r="C47" s="7">
        <v>5</v>
      </c>
      <c r="D47" s="7">
        <v>1172</v>
      </c>
      <c r="E47" s="7" t="s">
        <v>285</v>
      </c>
      <c r="F47" s="7" t="s">
        <v>285</v>
      </c>
      <c r="G47" s="7" t="s">
        <v>285</v>
      </c>
      <c r="H47" s="7" t="s">
        <v>285</v>
      </c>
    </row>
    <row r="48" spans="1:8" ht="14.25" customHeight="1">
      <c r="A48" s="27">
        <v>41274</v>
      </c>
      <c r="B48" s="147" t="s">
        <v>2063</v>
      </c>
      <c r="C48" s="7">
        <v>4</v>
      </c>
      <c r="D48" s="7">
        <v>1569</v>
      </c>
      <c r="E48" s="7" t="s">
        <v>285</v>
      </c>
      <c r="F48" s="7" t="s">
        <v>285</v>
      </c>
      <c r="G48" s="7" t="s">
        <v>285</v>
      </c>
      <c r="H48" s="7" t="s">
        <v>285</v>
      </c>
    </row>
    <row r="49" spans="1:8" ht="14.25" customHeight="1">
      <c r="A49" s="27">
        <v>41274</v>
      </c>
      <c r="B49" s="147" t="s">
        <v>2064</v>
      </c>
      <c r="C49" s="7">
        <v>2</v>
      </c>
      <c r="D49" s="7">
        <v>1398</v>
      </c>
      <c r="E49" s="7" t="s">
        <v>285</v>
      </c>
      <c r="F49" s="7" t="s">
        <v>285</v>
      </c>
      <c r="G49" s="7" t="s">
        <v>285</v>
      </c>
      <c r="H49" s="7" t="s">
        <v>285</v>
      </c>
    </row>
    <row r="50" spans="1:8" ht="14.25" customHeight="1">
      <c r="A50" s="27">
        <v>41274</v>
      </c>
      <c r="B50" s="147" t="s">
        <v>2067</v>
      </c>
      <c r="C50" s="7">
        <v>0</v>
      </c>
      <c r="D50" s="7">
        <v>0</v>
      </c>
      <c r="E50" s="7">
        <v>0</v>
      </c>
      <c r="F50" s="7">
        <v>0</v>
      </c>
      <c r="G50" s="7">
        <v>0</v>
      </c>
      <c r="H50" s="7">
        <v>0</v>
      </c>
    </row>
    <row r="51" spans="1:8" ht="14.25" customHeight="1">
      <c r="A51" s="27">
        <v>41639</v>
      </c>
      <c r="B51" s="147" t="s">
        <v>55</v>
      </c>
      <c r="C51" s="7">
        <v>120</v>
      </c>
      <c r="D51" s="7">
        <v>7196</v>
      </c>
      <c r="E51" s="7">
        <v>38874</v>
      </c>
      <c r="F51" s="7">
        <v>209976</v>
      </c>
      <c r="G51" s="7">
        <v>316889</v>
      </c>
      <c r="H51" s="7">
        <v>93506</v>
      </c>
    </row>
    <row r="52" spans="1:8" ht="14.25" customHeight="1">
      <c r="A52" s="27">
        <v>41639</v>
      </c>
      <c r="B52" s="147" t="s">
        <v>504</v>
      </c>
      <c r="C52" s="7">
        <v>32</v>
      </c>
      <c r="D52" s="7">
        <v>218</v>
      </c>
      <c r="E52" s="7">
        <v>762</v>
      </c>
      <c r="F52" s="7">
        <v>1403</v>
      </c>
      <c r="G52" s="7">
        <v>2756</v>
      </c>
      <c r="H52" s="7">
        <v>1290</v>
      </c>
    </row>
    <row r="53" spans="1:8" ht="14.25" customHeight="1">
      <c r="A53" s="27">
        <v>41639</v>
      </c>
      <c r="B53" s="147" t="s">
        <v>21</v>
      </c>
      <c r="C53" s="7">
        <v>33</v>
      </c>
      <c r="D53" s="7">
        <v>424</v>
      </c>
      <c r="E53" s="7">
        <v>1468</v>
      </c>
      <c r="F53" s="7">
        <v>3022</v>
      </c>
      <c r="G53" s="7">
        <v>6001</v>
      </c>
      <c r="H53" s="7">
        <v>2838</v>
      </c>
    </row>
    <row r="54" spans="1:8" ht="14.25" customHeight="1">
      <c r="A54" s="27">
        <v>41639</v>
      </c>
      <c r="B54" s="147" t="s">
        <v>1150</v>
      </c>
      <c r="C54" s="7">
        <v>18</v>
      </c>
      <c r="D54" s="7">
        <v>442</v>
      </c>
      <c r="E54" s="7">
        <v>1656</v>
      </c>
      <c r="F54" s="7">
        <v>3343</v>
      </c>
      <c r="G54" s="7">
        <v>6352</v>
      </c>
      <c r="H54" s="7">
        <v>2866</v>
      </c>
    </row>
    <row r="55" spans="1:8" ht="14.25" customHeight="1">
      <c r="A55" s="27">
        <v>41639</v>
      </c>
      <c r="B55" s="147" t="s">
        <v>1996</v>
      </c>
      <c r="C55" s="7">
        <v>11</v>
      </c>
      <c r="D55" s="7">
        <v>469</v>
      </c>
      <c r="E55" s="7">
        <v>1581</v>
      </c>
      <c r="F55" s="7">
        <v>5549</v>
      </c>
      <c r="G55" s="7">
        <v>8958</v>
      </c>
      <c r="H55" s="7">
        <v>4705</v>
      </c>
    </row>
    <row r="56" spans="1:8" ht="14.25" customHeight="1">
      <c r="A56" s="27">
        <v>41639</v>
      </c>
      <c r="B56" s="147" t="s">
        <v>2058</v>
      </c>
      <c r="C56" s="7">
        <v>9</v>
      </c>
      <c r="D56" s="7">
        <v>584</v>
      </c>
      <c r="E56" s="7">
        <v>2745</v>
      </c>
      <c r="F56" s="7">
        <v>5864</v>
      </c>
      <c r="G56" s="7">
        <v>12526</v>
      </c>
      <c r="H56" s="7">
        <v>5099</v>
      </c>
    </row>
    <row r="57" spans="1:8" ht="14.25" customHeight="1">
      <c r="A57" s="27">
        <v>41639</v>
      </c>
      <c r="B57" s="147" t="s">
        <v>2060</v>
      </c>
      <c r="C57" s="7">
        <v>7</v>
      </c>
      <c r="D57" s="7">
        <v>926</v>
      </c>
      <c r="E57" s="7">
        <v>6359</v>
      </c>
      <c r="F57" s="7">
        <v>32133</v>
      </c>
      <c r="G57" s="7">
        <v>52676</v>
      </c>
      <c r="H57" s="7">
        <v>16605</v>
      </c>
    </row>
    <row r="58" spans="1:8" ht="14.25" customHeight="1">
      <c r="A58" s="27">
        <v>41639</v>
      </c>
      <c r="B58" s="147" t="s">
        <v>2062</v>
      </c>
      <c r="C58" s="7">
        <v>3</v>
      </c>
      <c r="D58" s="7">
        <v>703</v>
      </c>
      <c r="E58" s="7" t="s">
        <v>285</v>
      </c>
      <c r="F58" s="7" t="s">
        <v>285</v>
      </c>
      <c r="G58" s="7" t="s">
        <v>285</v>
      </c>
      <c r="H58" s="7" t="s">
        <v>285</v>
      </c>
    </row>
    <row r="59" spans="1:8" ht="14.25" customHeight="1">
      <c r="A59" s="27">
        <v>41639</v>
      </c>
      <c r="B59" s="147" t="s">
        <v>2063</v>
      </c>
      <c r="C59" s="7">
        <v>4</v>
      </c>
      <c r="D59" s="7">
        <v>1524</v>
      </c>
      <c r="E59" s="7" t="s">
        <v>285</v>
      </c>
      <c r="F59" s="7" t="s">
        <v>285</v>
      </c>
      <c r="G59" s="7" t="s">
        <v>285</v>
      </c>
      <c r="H59" s="7" t="s">
        <v>285</v>
      </c>
    </row>
    <row r="60" spans="1:8" ht="14.25" customHeight="1">
      <c r="A60" s="27">
        <v>41639</v>
      </c>
      <c r="B60" s="147" t="s">
        <v>2064</v>
      </c>
      <c r="C60" s="7">
        <v>3</v>
      </c>
      <c r="D60" s="7">
        <v>1906</v>
      </c>
      <c r="E60" s="7" t="s">
        <v>285</v>
      </c>
      <c r="F60" s="7" t="s">
        <v>285</v>
      </c>
      <c r="G60" s="7" t="s">
        <v>285</v>
      </c>
      <c r="H60" s="7" t="s">
        <v>285</v>
      </c>
    </row>
    <row r="61" spans="1:8" ht="14.25" customHeight="1">
      <c r="A61" s="27">
        <v>41639</v>
      </c>
      <c r="B61" s="147" t="s">
        <v>2067</v>
      </c>
      <c r="C61" s="7">
        <v>0</v>
      </c>
      <c r="D61" s="7">
        <v>0</v>
      </c>
      <c r="E61" s="7">
        <v>0</v>
      </c>
      <c r="F61" s="7">
        <v>0</v>
      </c>
      <c r="G61" s="7">
        <v>0</v>
      </c>
      <c r="H61" s="7">
        <v>0</v>
      </c>
    </row>
    <row r="62" spans="1:8" ht="14.25" customHeight="1">
      <c r="A62" s="27">
        <v>42004</v>
      </c>
      <c r="B62" s="147" t="s">
        <v>55</v>
      </c>
      <c r="C62" s="7">
        <v>123</v>
      </c>
      <c r="D62" s="7">
        <v>7468</v>
      </c>
      <c r="E62" s="7">
        <v>42100</v>
      </c>
      <c r="F62" s="7">
        <v>219648</v>
      </c>
      <c r="G62" s="7">
        <v>330678</v>
      </c>
      <c r="H62" s="7">
        <v>95818</v>
      </c>
    </row>
    <row r="63" spans="1:8" ht="14.25" customHeight="1">
      <c r="A63" s="27">
        <v>42004</v>
      </c>
      <c r="B63" s="147" t="s">
        <v>504</v>
      </c>
      <c r="C63" s="7">
        <v>29</v>
      </c>
      <c r="D63" s="7">
        <v>203</v>
      </c>
      <c r="E63" s="7">
        <v>739</v>
      </c>
      <c r="F63" s="7">
        <v>1260</v>
      </c>
      <c r="G63" s="7">
        <v>2839</v>
      </c>
      <c r="H63" s="7">
        <v>1474</v>
      </c>
    </row>
    <row r="64" spans="1:8" ht="14.25" customHeight="1">
      <c r="A64" s="27">
        <v>42004</v>
      </c>
      <c r="B64" s="147" t="s">
        <v>21</v>
      </c>
      <c r="C64" s="7">
        <v>33</v>
      </c>
      <c r="D64" s="7">
        <v>434</v>
      </c>
      <c r="E64" s="7">
        <v>1530</v>
      </c>
      <c r="F64" s="7">
        <v>2198</v>
      </c>
      <c r="G64" s="7">
        <v>5196</v>
      </c>
      <c r="H64" s="7">
        <v>2798</v>
      </c>
    </row>
    <row r="65" spans="1:8" ht="14.25" customHeight="1">
      <c r="A65" s="27">
        <v>42004</v>
      </c>
      <c r="B65" s="147" t="s">
        <v>1150</v>
      </c>
      <c r="C65" s="7">
        <v>21</v>
      </c>
      <c r="D65" s="7">
        <v>526</v>
      </c>
      <c r="E65" s="7">
        <v>2047</v>
      </c>
      <c r="F65" s="7">
        <v>4922</v>
      </c>
      <c r="G65" s="7">
        <v>8868</v>
      </c>
      <c r="H65" s="7">
        <v>3682</v>
      </c>
    </row>
    <row r="66" spans="1:8" ht="14.25" customHeight="1">
      <c r="A66" s="27">
        <v>42004</v>
      </c>
      <c r="B66" s="147" t="s">
        <v>1996</v>
      </c>
      <c r="C66" s="7">
        <v>13</v>
      </c>
      <c r="D66" s="7">
        <v>550</v>
      </c>
      <c r="E66" s="7">
        <v>2255</v>
      </c>
      <c r="F66" s="7">
        <v>6916</v>
      </c>
      <c r="G66" s="7">
        <v>11651</v>
      </c>
      <c r="H66" s="7">
        <v>1828</v>
      </c>
    </row>
    <row r="67" spans="1:8" ht="14.25" customHeight="1">
      <c r="A67" s="27">
        <v>42004</v>
      </c>
      <c r="B67" s="147" t="s">
        <v>2058</v>
      </c>
      <c r="C67" s="7">
        <v>10</v>
      </c>
      <c r="D67" s="7">
        <v>645</v>
      </c>
      <c r="E67" s="7">
        <v>2749</v>
      </c>
      <c r="F67" s="7">
        <v>5899</v>
      </c>
      <c r="G67" s="7">
        <v>12606</v>
      </c>
      <c r="H67" s="7">
        <v>6302</v>
      </c>
    </row>
    <row r="68" spans="1:8" ht="14.25" customHeight="1">
      <c r="A68" s="27">
        <v>42004</v>
      </c>
      <c r="B68" s="147" t="s">
        <v>2060</v>
      </c>
      <c r="C68" s="7">
        <v>8</v>
      </c>
      <c r="D68" s="7">
        <v>1128</v>
      </c>
      <c r="E68" s="7">
        <v>6883</v>
      </c>
      <c r="F68" s="7">
        <v>35503</v>
      </c>
      <c r="G68" s="7">
        <v>55179</v>
      </c>
      <c r="H68" s="7">
        <v>17113</v>
      </c>
    </row>
    <row r="69" spans="1:8" ht="14.25" customHeight="1">
      <c r="A69" s="27">
        <v>42004</v>
      </c>
      <c r="B69" s="147" t="s">
        <v>2062</v>
      </c>
      <c r="C69" s="7">
        <v>2</v>
      </c>
      <c r="D69" s="7">
        <v>516</v>
      </c>
      <c r="E69" s="7" t="s">
        <v>285</v>
      </c>
      <c r="F69" s="7" t="s">
        <v>285</v>
      </c>
      <c r="G69" s="7" t="s">
        <v>285</v>
      </c>
      <c r="H69" s="7" t="s">
        <v>285</v>
      </c>
    </row>
    <row r="70" spans="1:8" ht="14.25" customHeight="1">
      <c r="A70" s="27">
        <v>42004</v>
      </c>
      <c r="B70" s="147" t="s">
        <v>2063</v>
      </c>
      <c r="C70" s="7">
        <v>4</v>
      </c>
      <c r="D70" s="7">
        <v>1544</v>
      </c>
      <c r="E70" s="7">
        <v>11339</v>
      </c>
      <c r="F70" s="7">
        <v>67464</v>
      </c>
      <c r="G70" s="7">
        <v>93499</v>
      </c>
      <c r="H70" s="7">
        <v>23221</v>
      </c>
    </row>
    <row r="71" spans="1:8" ht="14.25" customHeight="1">
      <c r="A71" s="27">
        <v>42004</v>
      </c>
      <c r="B71" s="147" t="s">
        <v>2064</v>
      </c>
      <c r="C71" s="7">
        <v>3</v>
      </c>
      <c r="D71" s="7">
        <v>1922</v>
      </c>
      <c r="E71" s="7" t="s">
        <v>285</v>
      </c>
      <c r="F71" s="7" t="s">
        <v>285</v>
      </c>
      <c r="G71" s="7" t="s">
        <v>285</v>
      </c>
      <c r="H71" s="7" t="s">
        <v>285</v>
      </c>
    </row>
    <row r="72" spans="1:8" ht="14.25" customHeight="1">
      <c r="A72" s="131">
        <v>42004</v>
      </c>
      <c r="B72" s="148" t="s">
        <v>2067</v>
      </c>
      <c r="C72" s="132" t="s">
        <v>99</v>
      </c>
      <c r="D72" s="132" t="s">
        <v>99</v>
      </c>
      <c r="E72" s="132" t="s">
        <v>99</v>
      </c>
      <c r="F72" s="132" t="s">
        <v>99</v>
      </c>
      <c r="G72" s="132" t="s">
        <v>99</v>
      </c>
      <c r="H72" s="132" t="s">
        <v>99</v>
      </c>
    </row>
    <row r="73" spans="1:8" ht="14.25" customHeight="1">
      <c r="A73" s="27">
        <v>42735</v>
      </c>
      <c r="B73" s="147" t="s">
        <v>55</v>
      </c>
      <c r="C73" s="7">
        <v>129</v>
      </c>
      <c r="D73" s="7">
        <v>8339</v>
      </c>
      <c r="E73" s="7">
        <v>49515</v>
      </c>
      <c r="F73" s="7">
        <v>226440</v>
      </c>
      <c r="G73" s="7">
        <v>363943</v>
      </c>
      <c r="H73" s="7">
        <v>115773</v>
      </c>
    </row>
    <row r="74" spans="1:8" ht="14.25" customHeight="1">
      <c r="A74" s="27">
        <v>42735</v>
      </c>
      <c r="B74" s="147" t="s">
        <v>504</v>
      </c>
      <c r="C74" s="7">
        <v>42</v>
      </c>
      <c r="D74" s="7">
        <v>267</v>
      </c>
      <c r="E74" s="7">
        <v>1009</v>
      </c>
      <c r="F74" s="7">
        <v>1681</v>
      </c>
      <c r="G74" s="7">
        <v>3979</v>
      </c>
      <c r="H74" s="7">
        <v>2130</v>
      </c>
    </row>
    <row r="75" spans="1:8" ht="14.25" customHeight="1">
      <c r="A75" s="27">
        <v>42735</v>
      </c>
      <c r="B75" s="147" t="s">
        <v>21</v>
      </c>
      <c r="C75" s="7">
        <v>27</v>
      </c>
      <c r="D75" s="7">
        <v>368</v>
      </c>
      <c r="E75" s="7">
        <v>1451</v>
      </c>
      <c r="F75" s="7">
        <v>3808</v>
      </c>
      <c r="G75" s="7">
        <v>7773</v>
      </c>
      <c r="H75" s="7">
        <v>3685</v>
      </c>
    </row>
    <row r="76" spans="1:8" ht="14.25" customHeight="1">
      <c r="A76" s="27">
        <v>42735</v>
      </c>
      <c r="B76" s="147" t="s">
        <v>1150</v>
      </c>
      <c r="C76" s="7">
        <v>20</v>
      </c>
      <c r="D76" s="7">
        <v>475</v>
      </c>
      <c r="E76" s="7">
        <v>1839</v>
      </c>
      <c r="F76" s="7">
        <v>4438</v>
      </c>
      <c r="G76" s="7">
        <v>9352</v>
      </c>
      <c r="H76" s="7">
        <v>4565</v>
      </c>
    </row>
    <row r="77" spans="1:8" ht="14.25" customHeight="1">
      <c r="A77" s="27">
        <v>42735</v>
      </c>
      <c r="B77" s="147" t="s">
        <v>1996</v>
      </c>
      <c r="C77" s="7">
        <v>9</v>
      </c>
      <c r="D77" s="7">
        <v>366</v>
      </c>
      <c r="E77" s="7">
        <v>1251</v>
      </c>
      <c r="F77" s="7">
        <v>2494</v>
      </c>
      <c r="G77" s="7">
        <v>5377</v>
      </c>
      <c r="H77" s="7">
        <v>2426</v>
      </c>
    </row>
    <row r="78" spans="1:8" ht="14.25" customHeight="1">
      <c r="A78" s="27">
        <v>42735</v>
      </c>
      <c r="B78" s="147" t="s">
        <v>2058</v>
      </c>
      <c r="C78" s="7">
        <v>13</v>
      </c>
      <c r="D78" s="7">
        <v>758</v>
      </c>
      <c r="E78" s="7">
        <v>3228</v>
      </c>
      <c r="F78" s="7">
        <v>14057</v>
      </c>
      <c r="G78" s="7">
        <v>27002</v>
      </c>
      <c r="H78" s="7">
        <v>11160</v>
      </c>
    </row>
    <row r="79" spans="1:8" ht="14.25" customHeight="1">
      <c r="A79" s="27">
        <v>42735</v>
      </c>
      <c r="B79" s="147" t="s">
        <v>2060</v>
      </c>
      <c r="C79" s="7">
        <v>7</v>
      </c>
      <c r="D79" s="7">
        <v>866</v>
      </c>
      <c r="E79" s="7">
        <v>5182</v>
      </c>
      <c r="F79" s="7">
        <v>32263</v>
      </c>
      <c r="G79" s="7">
        <v>51051</v>
      </c>
      <c r="H79" s="7">
        <v>16343</v>
      </c>
    </row>
    <row r="80" spans="1:8" ht="14.25" customHeight="1">
      <c r="A80" s="27">
        <v>42735</v>
      </c>
      <c r="B80" s="147" t="s">
        <v>2062</v>
      </c>
      <c r="C80" s="7">
        <v>3</v>
      </c>
      <c r="D80" s="7">
        <v>665</v>
      </c>
      <c r="E80" s="7" t="s">
        <v>285</v>
      </c>
      <c r="F80" s="7" t="s">
        <v>285</v>
      </c>
      <c r="G80" s="7" t="s">
        <v>285</v>
      </c>
      <c r="H80" s="7" t="s">
        <v>285</v>
      </c>
    </row>
    <row r="81" spans="1:8" ht="14.25" customHeight="1">
      <c r="A81" s="27">
        <v>42735</v>
      </c>
      <c r="B81" s="147" t="s">
        <v>2063</v>
      </c>
      <c r="C81" s="7">
        <v>4</v>
      </c>
      <c r="D81" s="7">
        <v>1551</v>
      </c>
      <c r="E81" s="7">
        <v>11840</v>
      </c>
      <c r="F81" s="7">
        <v>64995</v>
      </c>
      <c r="G81" s="7">
        <v>102338</v>
      </c>
      <c r="H81" s="7">
        <v>29061</v>
      </c>
    </row>
    <row r="82" spans="1:8" ht="14.25" customHeight="1">
      <c r="A82" s="27">
        <v>42735</v>
      </c>
      <c r="B82" s="147" t="s">
        <v>2064</v>
      </c>
      <c r="C82" s="7">
        <v>3</v>
      </c>
      <c r="D82" s="7">
        <v>1953</v>
      </c>
      <c r="E82" s="7">
        <v>11175</v>
      </c>
      <c r="F82" s="7">
        <v>76371</v>
      </c>
      <c r="G82" s="7">
        <v>109121</v>
      </c>
      <c r="H82" s="7">
        <v>27686</v>
      </c>
    </row>
    <row r="83" spans="1:8" ht="14.25" customHeight="1">
      <c r="A83" s="27">
        <v>42735</v>
      </c>
      <c r="B83" s="148" t="s">
        <v>2067</v>
      </c>
      <c r="C83" s="132">
        <v>1</v>
      </c>
      <c r="D83" s="132">
        <v>1070</v>
      </c>
      <c r="E83" s="132" t="s">
        <v>285</v>
      </c>
      <c r="F83" s="132" t="s">
        <v>285</v>
      </c>
      <c r="G83" s="132" t="s">
        <v>285</v>
      </c>
      <c r="H83" s="132" t="s">
        <v>285</v>
      </c>
    </row>
    <row r="84" spans="1:8" ht="14.25" customHeight="1">
      <c r="A84" s="27">
        <v>42887</v>
      </c>
      <c r="B84" s="147" t="s">
        <v>55</v>
      </c>
      <c r="C84" s="7">
        <v>121</v>
      </c>
      <c r="D84" s="7">
        <v>7454</v>
      </c>
      <c r="E84" s="7">
        <v>41652</v>
      </c>
      <c r="F84" s="7">
        <v>221321</v>
      </c>
      <c r="G84" s="7">
        <v>331648</v>
      </c>
      <c r="H84" s="7">
        <v>89268</v>
      </c>
    </row>
    <row r="85" spans="1:8" ht="14.25" customHeight="1">
      <c r="A85" s="27">
        <v>42887</v>
      </c>
      <c r="B85" s="147" t="s">
        <v>504</v>
      </c>
      <c r="C85" s="7">
        <v>30</v>
      </c>
      <c r="D85" s="7">
        <v>210</v>
      </c>
      <c r="E85" s="7">
        <v>743</v>
      </c>
      <c r="F85" s="7">
        <v>1245</v>
      </c>
      <c r="G85" s="7">
        <v>2885</v>
      </c>
      <c r="H85" s="7">
        <v>1521</v>
      </c>
    </row>
    <row r="86" spans="1:8" ht="14.25" customHeight="1">
      <c r="A86" s="27">
        <v>42887</v>
      </c>
      <c r="B86" s="147" t="s">
        <v>21</v>
      </c>
      <c r="C86" s="7">
        <v>33</v>
      </c>
      <c r="D86" s="7">
        <v>453</v>
      </c>
      <c r="E86" s="7">
        <v>1755</v>
      </c>
      <c r="F86" s="7">
        <v>4227</v>
      </c>
      <c r="G86" s="7">
        <v>8104</v>
      </c>
      <c r="H86" s="7">
        <v>3592</v>
      </c>
    </row>
    <row r="87" spans="1:8" ht="14.25" customHeight="1">
      <c r="A87" s="27">
        <v>42887</v>
      </c>
      <c r="B87" s="147" t="s">
        <v>1150</v>
      </c>
      <c r="C87" s="7">
        <v>18</v>
      </c>
      <c r="D87" s="7">
        <v>444</v>
      </c>
      <c r="E87" s="7">
        <v>1663</v>
      </c>
      <c r="F87" s="7">
        <v>3666</v>
      </c>
      <c r="G87" s="7">
        <v>7208</v>
      </c>
      <c r="H87" s="7">
        <v>3281</v>
      </c>
    </row>
    <row r="88" spans="1:8" ht="14.25" customHeight="1">
      <c r="A88" s="27">
        <v>42887</v>
      </c>
      <c r="B88" s="147" t="s">
        <v>1996</v>
      </c>
      <c r="C88" s="7">
        <v>11</v>
      </c>
      <c r="D88" s="7">
        <v>458</v>
      </c>
      <c r="E88" s="7">
        <v>1565</v>
      </c>
      <c r="F88" s="7">
        <v>2918</v>
      </c>
      <c r="G88" s="7">
        <v>5867</v>
      </c>
      <c r="H88" s="7">
        <v>2356</v>
      </c>
    </row>
    <row r="89" spans="1:8" ht="14.25" customHeight="1">
      <c r="A89" s="27">
        <v>42887</v>
      </c>
      <c r="B89" s="147" t="s">
        <v>2058</v>
      </c>
      <c r="C89" s="7">
        <v>13</v>
      </c>
      <c r="D89" s="7">
        <v>872</v>
      </c>
      <c r="E89" s="7">
        <v>4375</v>
      </c>
      <c r="F89" s="7">
        <v>10269</v>
      </c>
      <c r="G89" s="7">
        <v>20263</v>
      </c>
      <c r="H89" s="7">
        <v>9696</v>
      </c>
    </row>
    <row r="90" spans="1:8" ht="14.25" customHeight="1">
      <c r="A90" s="27">
        <v>42887</v>
      </c>
      <c r="B90" s="147" t="s">
        <v>2060</v>
      </c>
      <c r="C90" s="7">
        <v>7</v>
      </c>
      <c r="D90" s="7">
        <v>1034</v>
      </c>
      <c r="E90" s="7">
        <v>7255</v>
      </c>
      <c r="F90" s="7">
        <v>34528</v>
      </c>
      <c r="G90" s="7">
        <v>50935</v>
      </c>
      <c r="H90" s="7">
        <v>13878</v>
      </c>
    </row>
    <row r="91" spans="1:8" ht="14.25" customHeight="1">
      <c r="A91" s="27">
        <v>42887</v>
      </c>
      <c r="B91" s="147" t="s">
        <v>2062</v>
      </c>
      <c r="C91" s="7">
        <v>2</v>
      </c>
      <c r="D91" s="7">
        <v>451</v>
      </c>
      <c r="E91" s="7" t="s">
        <v>285</v>
      </c>
      <c r="F91" s="7" t="s">
        <v>285</v>
      </c>
      <c r="G91" s="7" t="s">
        <v>285</v>
      </c>
      <c r="H91" s="7" t="s">
        <v>285</v>
      </c>
    </row>
    <row r="92" spans="1:8" ht="14.25" customHeight="1">
      <c r="A92" s="27">
        <v>42887</v>
      </c>
      <c r="B92" s="147" t="s">
        <v>2063</v>
      </c>
      <c r="C92" s="7">
        <v>4</v>
      </c>
      <c r="D92" s="7">
        <v>1648</v>
      </c>
      <c r="E92" s="7">
        <v>12161</v>
      </c>
      <c r="F92" s="7">
        <v>57654</v>
      </c>
      <c r="G92" s="7">
        <v>93823</v>
      </c>
      <c r="H92" s="7">
        <v>25219</v>
      </c>
    </row>
    <row r="93" spans="1:8" ht="14.25" customHeight="1">
      <c r="A93" s="27">
        <v>42887</v>
      </c>
      <c r="B93" s="147" t="s">
        <v>2064</v>
      </c>
      <c r="C93" s="7">
        <v>3</v>
      </c>
      <c r="D93" s="7">
        <v>1884</v>
      </c>
      <c r="E93" s="7" t="s">
        <v>285</v>
      </c>
      <c r="F93" s="7" t="s">
        <v>285</v>
      </c>
      <c r="G93" s="7" t="s">
        <v>285</v>
      </c>
      <c r="H93" s="7" t="s">
        <v>285</v>
      </c>
    </row>
    <row r="94" spans="1:8" ht="14.25" customHeight="1">
      <c r="A94" s="27">
        <v>42887</v>
      </c>
      <c r="B94" s="148" t="s">
        <v>2067</v>
      </c>
      <c r="C94" s="132" t="s">
        <v>99</v>
      </c>
      <c r="D94" s="132" t="s">
        <v>99</v>
      </c>
      <c r="E94" s="132" t="s">
        <v>99</v>
      </c>
      <c r="F94" s="132" t="s">
        <v>99</v>
      </c>
      <c r="G94" s="132" t="s">
        <v>99</v>
      </c>
      <c r="H94" s="132" t="s">
        <v>99</v>
      </c>
    </row>
    <row r="95" spans="1:8" ht="14.25" customHeight="1">
      <c r="A95" s="27">
        <v>43252</v>
      </c>
      <c r="B95" s="147" t="s">
        <v>55</v>
      </c>
      <c r="C95" s="7">
        <v>120</v>
      </c>
      <c r="D95" s="7">
        <v>7457</v>
      </c>
      <c r="E95" s="7">
        <v>41425</v>
      </c>
      <c r="F95" s="7">
        <v>242890</v>
      </c>
      <c r="G95" s="7">
        <v>411695</v>
      </c>
      <c r="H95" s="7">
        <v>153902</v>
      </c>
    </row>
    <row r="96" spans="1:8" ht="14.25" customHeight="1">
      <c r="A96" s="27">
        <v>43252</v>
      </c>
      <c r="B96" s="147" t="s">
        <v>504</v>
      </c>
      <c r="C96" s="7">
        <v>27</v>
      </c>
      <c r="D96" s="7">
        <v>186</v>
      </c>
      <c r="E96" s="7">
        <v>728</v>
      </c>
      <c r="F96" s="7">
        <v>1197</v>
      </c>
      <c r="G96" s="7">
        <v>2746</v>
      </c>
      <c r="H96" s="7">
        <v>1437</v>
      </c>
    </row>
    <row r="97" spans="1:8" ht="14.25" customHeight="1">
      <c r="A97" s="27">
        <v>43252</v>
      </c>
      <c r="B97" s="147" t="s">
        <v>21</v>
      </c>
      <c r="C97" s="7">
        <v>33</v>
      </c>
      <c r="D97" s="7">
        <v>430</v>
      </c>
      <c r="E97" s="7">
        <v>1575</v>
      </c>
      <c r="F97" s="7">
        <v>2932</v>
      </c>
      <c r="G97" s="7">
        <v>6469</v>
      </c>
      <c r="H97" s="7">
        <v>3277</v>
      </c>
    </row>
    <row r="98" spans="1:8" ht="14.25" customHeight="1">
      <c r="A98" s="27">
        <v>43252</v>
      </c>
      <c r="B98" s="147" t="s">
        <v>1150</v>
      </c>
      <c r="C98" s="7">
        <v>22</v>
      </c>
      <c r="D98" s="7">
        <v>550</v>
      </c>
      <c r="E98" s="7">
        <v>2111</v>
      </c>
      <c r="F98" s="7">
        <v>5726</v>
      </c>
      <c r="G98" s="7">
        <v>10491</v>
      </c>
      <c r="H98" s="7">
        <v>4414</v>
      </c>
    </row>
    <row r="99" spans="1:8" ht="14.25" customHeight="1">
      <c r="A99" s="27">
        <v>43252</v>
      </c>
      <c r="B99" s="147" t="s">
        <v>1996</v>
      </c>
      <c r="C99" s="7">
        <v>9</v>
      </c>
      <c r="D99" s="7">
        <v>356</v>
      </c>
      <c r="E99" s="7">
        <v>1005</v>
      </c>
      <c r="F99" s="7">
        <v>1989</v>
      </c>
      <c r="G99" s="7">
        <v>4267</v>
      </c>
      <c r="H99" s="7">
        <v>1919</v>
      </c>
    </row>
    <row r="100" spans="1:8" ht="14.25" customHeight="1">
      <c r="A100" s="27">
        <v>43252</v>
      </c>
      <c r="B100" s="147" t="s">
        <v>2058</v>
      </c>
      <c r="C100" s="7">
        <v>12</v>
      </c>
      <c r="D100" s="7">
        <v>779</v>
      </c>
      <c r="E100" s="7">
        <v>3637</v>
      </c>
      <c r="F100" s="7">
        <v>9381</v>
      </c>
      <c r="G100" s="7">
        <v>22053</v>
      </c>
      <c r="H100" s="7">
        <v>11428</v>
      </c>
    </row>
    <row r="101" spans="1:8" ht="14.25" customHeight="1">
      <c r="A101" s="27">
        <v>43252</v>
      </c>
      <c r="B101" s="147" t="s">
        <v>2060</v>
      </c>
      <c r="C101" s="7">
        <v>8</v>
      </c>
      <c r="D101" s="7">
        <v>1123</v>
      </c>
      <c r="E101" s="7">
        <v>8379</v>
      </c>
      <c r="F101" s="7">
        <v>47575</v>
      </c>
      <c r="G101" s="7">
        <v>69190</v>
      </c>
      <c r="H101" s="7">
        <v>19414</v>
      </c>
    </row>
    <row r="102" spans="1:8" ht="14.25" customHeight="1">
      <c r="A102" s="27">
        <v>43252</v>
      </c>
      <c r="B102" s="147" t="s">
        <v>2062</v>
      </c>
      <c r="C102" s="7">
        <v>2</v>
      </c>
      <c r="D102" s="7">
        <v>434</v>
      </c>
      <c r="E102" s="7" t="s">
        <v>285</v>
      </c>
      <c r="F102" s="7" t="s">
        <v>285</v>
      </c>
      <c r="G102" s="7" t="s">
        <v>285</v>
      </c>
      <c r="H102" s="7" t="s">
        <v>285</v>
      </c>
    </row>
    <row r="103" spans="1:8" ht="14.25" customHeight="1">
      <c r="A103" s="27">
        <v>43252</v>
      </c>
      <c r="B103" s="147" t="s">
        <v>2063</v>
      </c>
      <c r="C103" s="7">
        <v>3</v>
      </c>
      <c r="D103" s="7">
        <v>1140</v>
      </c>
      <c r="E103" s="7" t="s">
        <v>285</v>
      </c>
      <c r="F103" s="7" t="s">
        <v>285</v>
      </c>
      <c r="G103" s="7" t="s">
        <v>285</v>
      </c>
      <c r="H103" s="7" t="s">
        <v>285</v>
      </c>
    </row>
    <row r="104" spans="1:8" ht="14.25" customHeight="1">
      <c r="A104" s="27">
        <v>43252</v>
      </c>
      <c r="B104" s="147" t="s">
        <v>2064</v>
      </c>
      <c r="C104" s="7">
        <v>4</v>
      </c>
      <c r="D104" s="7">
        <v>2459</v>
      </c>
      <c r="E104" s="7">
        <v>13715</v>
      </c>
      <c r="F104" s="7">
        <v>126815</v>
      </c>
      <c r="G104" s="7">
        <v>160420</v>
      </c>
      <c r="H104" s="7">
        <v>32196</v>
      </c>
    </row>
    <row r="105" spans="1:8" ht="14.25" customHeight="1">
      <c r="A105" s="27">
        <v>43252</v>
      </c>
      <c r="B105" s="147" t="s">
        <v>2067</v>
      </c>
      <c r="C105" s="7" t="s">
        <v>99</v>
      </c>
      <c r="D105" s="7" t="s">
        <v>99</v>
      </c>
      <c r="E105" s="7" t="s">
        <v>99</v>
      </c>
      <c r="F105" s="7" t="s">
        <v>99</v>
      </c>
      <c r="G105" s="7" t="s">
        <v>99</v>
      </c>
      <c r="H105" s="7" t="s">
        <v>99</v>
      </c>
    </row>
    <row r="106" spans="1:8" ht="14.25" customHeight="1">
      <c r="A106" s="59">
        <v>43617</v>
      </c>
      <c r="B106" s="147" t="s">
        <v>55</v>
      </c>
      <c r="C106" s="7">
        <v>115</v>
      </c>
      <c r="D106" s="7">
        <v>7497</v>
      </c>
      <c r="E106" s="7">
        <v>41389</v>
      </c>
      <c r="F106" s="7">
        <v>258929</v>
      </c>
      <c r="G106" s="7">
        <v>430618</v>
      </c>
      <c r="H106" s="7">
        <v>153604</v>
      </c>
    </row>
    <row r="107" spans="1:8" ht="14.25" customHeight="1">
      <c r="A107" s="59">
        <v>43617</v>
      </c>
      <c r="B107" s="147" t="s">
        <v>504</v>
      </c>
      <c r="C107" s="7">
        <v>29</v>
      </c>
      <c r="D107" s="7">
        <v>201</v>
      </c>
      <c r="E107" s="7">
        <v>789</v>
      </c>
      <c r="F107" s="7">
        <v>1410</v>
      </c>
      <c r="G107" s="7">
        <v>3264</v>
      </c>
      <c r="H107" s="7">
        <v>1720</v>
      </c>
    </row>
    <row r="108" spans="1:8" ht="14.25" customHeight="1">
      <c r="A108" s="59">
        <v>43617</v>
      </c>
      <c r="B108" s="147" t="s">
        <v>21</v>
      </c>
      <c r="C108" s="7">
        <v>28</v>
      </c>
      <c r="D108" s="7">
        <v>383</v>
      </c>
      <c r="E108" s="7">
        <v>1417</v>
      </c>
      <c r="F108" s="7">
        <v>2559</v>
      </c>
      <c r="G108" s="7">
        <v>5709</v>
      </c>
      <c r="H108" s="7">
        <v>2919</v>
      </c>
    </row>
    <row r="109" spans="1:8" ht="14.25" customHeight="1">
      <c r="A109" s="59">
        <v>43617</v>
      </c>
      <c r="B109" s="147" t="s">
        <v>1150</v>
      </c>
      <c r="C109" s="7">
        <v>21</v>
      </c>
      <c r="D109" s="7">
        <v>520</v>
      </c>
      <c r="E109" s="7">
        <v>1865</v>
      </c>
      <c r="F109" s="7">
        <v>3965</v>
      </c>
      <c r="G109" s="7">
        <v>7590</v>
      </c>
      <c r="H109" s="7">
        <v>3359</v>
      </c>
    </row>
    <row r="110" spans="1:8" ht="14.25" customHeight="1">
      <c r="A110" s="59">
        <v>43617</v>
      </c>
      <c r="B110" s="147" t="s">
        <v>1996</v>
      </c>
      <c r="C110" s="7">
        <v>8</v>
      </c>
      <c r="D110" s="7">
        <v>305</v>
      </c>
      <c r="E110" s="7">
        <v>1018</v>
      </c>
      <c r="F110" s="7">
        <v>1937</v>
      </c>
      <c r="G110" s="7">
        <v>6657</v>
      </c>
      <c r="H110" s="7">
        <v>4093</v>
      </c>
    </row>
    <row r="111" spans="1:8" ht="14.25" customHeight="1">
      <c r="A111" s="59">
        <v>43617</v>
      </c>
      <c r="B111" s="147" t="s">
        <v>2058</v>
      </c>
      <c r="C111" s="7">
        <v>13</v>
      </c>
      <c r="D111" s="7">
        <v>929</v>
      </c>
      <c r="E111" s="7">
        <v>4554</v>
      </c>
      <c r="F111" s="7">
        <v>12039</v>
      </c>
      <c r="G111" s="7">
        <v>26941</v>
      </c>
      <c r="H111" s="7">
        <v>13532</v>
      </c>
    </row>
    <row r="112" spans="1:8" ht="14.25" customHeight="1">
      <c r="A112" s="59">
        <v>43617</v>
      </c>
      <c r="B112" s="147" t="s">
        <v>2060</v>
      </c>
      <c r="C112" s="7">
        <v>7</v>
      </c>
      <c r="D112" s="7">
        <v>1011</v>
      </c>
      <c r="E112" s="7">
        <v>6815</v>
      </c>
      <c r="F112" s="7">
        <v>49323</v>
      </c>
      <c r="G112" s="7">
        <v>72292</v>
      </c>
      <c r="H112" s="7">
        <v>20919</v>
      </c>
    </row>
    <row r="113" spans="1:8" ht="14.25" customHeight="1">
      <c r="A113" s="59">
        <v>43617</v>
      </c>
      <c r="B113" s="147" t="s">
        <v>2062</v>
      </c>
      <c r="C113" s="7">
        <v>2</v>
      </c>
      <c r="D113" s="7">
        <v>435</v>
      </c>
      <c r="E113" s="7" t="s">
        <v>285</v>
      </c>
      <c r="F113" s="7" t="s">
        <v>285</v>
      </c>
      <c r="G113" s="7" t="s">
        <v>285</v>
      </c>
      <c r="H113" s="7" t="s">
        <v>285</v>
      </c>
    </row>
    <row r="114" spans="1:8" ht="14.25" customHeight="1">
      <c r="A114" s="59">
        <v>43617</v>
      </c>
      <c r="B114" s="147" t="s">
        <v>2063</v>
      </c>
      <c r="C114" s="7">
        <v>3</v>
      </c>
      <c r="D114" s="7">
        <v>1193</v>
      </c>
      <c r="E114" s="7" t="s">
        <v>285</v>
      </c>
      <c r="F114" s="7" t="s">
        <v>285</v>
      </c>
      <c r="G114" s="7" t="s">
        <v>285</v>
      </c>
      <c r="H114" s="7" t="s">
        <v>285</v>
      </c>
    </row>
    <row r="115" spans="1:8" ht="14.25" customHeight="1">
      <c r="A115" s="59">
        <v>43617</v>
      </c>
      <c r="B115" s="147" t="s">
        <v>2064</v>
      </c>
      <c r="C115" s="7">
        <v>4</v>
      </c>
      <c r="D115" s="7">
        <v>2520</v>
      </c>
      <c r="E115" s="7">
        <v>14966</v>
      </c>
      <c r="F115" s="7">
        <v>137234</v>
      </c>
      <c r="G115" s="7">
        <v>170166</v>
      </c>
      <c r="H115" s="7">
        <v>28722</v>
      </c>
    </row>
    <row r="116" spans="1:8" ht="14.25" customHeight="1">
      <c r="A116" s="59">
        <v>43617</v>
      </c>
      <c r="B116" s="147" t="s">
        <v>2067</v>
      </c>
      <c r="C116" s="7" t="s">
        <v>99</v>
      </c>
      <c r="D116" s="7" t="s">
        <v>99</v>
      </c>
      <c r="E116" s="7" t="s">
        <v>99</v>
      </c>
      <c r="F116" s="7" t="s">
        <v>99</v>
      </c>
      <c r="G116" s="7" t="s">
        <v>99</v>
      </c>
      <c r="H116" s="7" t="s">
        <v>99</v>
      </c>
    </row>
    <row r="117" spans="1:8" ht="14.25" customHeight="1">
      <c r="A117" s="27">
        <v>43983</v>
      </c>
      <c r="B117" s="147" t="s">
        <v>55</v>
      </c>
      <c r="C117" s="7">
        <v>115</v>
      </c>
      <c r="D117" s="7">
        <v>7712</v>
      </c>
      <c r="E117" s="7">
        <v>42076</v>
      </c>
      <c r="F117" s="7">
        <v>253052</v>
      </c>
      <c r="G117" s="7">
        <v>427495</v>
      </c>
      <c r="H117" s="7">
        <v>155592</v>
      </c>
    </row>
    <row r="118" spans="1:8" ht="14.25" customHeight="1">
      <c r="A118" s="27">
        <v>43983</v>
      </c>
      <c r="B118" s="147" t="s">
        <v>504</v>
      </c>
      <c r="C118" s="7">
        <v>28</v>
      </c>
      <c r="D118" s="7">
        <v>187</v>
      </c>
      <c r="E118" s="7">
        <v>729</v>
      </c>
      <c r="F118" s="7">
        <v>1321</v>
      </c>
      <c r="G118" s="7">
        <v>2802</v>
      </c>
      <c r="H118" s="7">
        <v>1373</v>
      </c>
    </row>
    <row r="119" spans="1:8" ht="14.25" customHeight="1">
      <c r="A119" s="27">
        <v>43983</v>
      </c>
      <c r="B119" s="147" t="s">
        <v>21</v>
      </c>
      <c r="C119" s="7">
        <v>30</v>
      </c>
      <c r="D119" s="7">
        <v>398</v>
      </c>
      <c r="E119" s="7">
        <v>1466</v>
      </c>
      <c r="F119" s="7">
        <v>2770</v>
      </c>
      <c r="G119" s="7">
        <v>6074</v>
      </c>
      <c r="H119" s="7">
        <v>3056</v>
      </c>
    </row>
    <row r="120" spans="1:8" ht="14.25" customHeight="1">
      <c r="A120" s="27">
        <v>43983</v>
      </c>
      <c r="B120" s="147" t="s">
        <v>1150</v>
      </c>
      <c r="C120" s="7">
        <v>21</v>
      </c>
      <c r="D120" s="7">
        <v>521</v>
      </c>
      <c r="E120" s="7">
        <v>1907</v>
      </c>
      <c r="F120" s="7">
        <v>4232</v>
      </c>
      <c r="G120" s="7">
        <v>8248</v>
      </c>
      <c r="H120" s="7">
        <v>3705</v>
      </c>
    </row>
    <row r="121" spans="1:8" ht="14.25" customHeight="1">
      <c r="A121" s="27">
        <v>43983</v>
      </c>
      <c r="B121" s="147" t="s">
        <v>1996</v>
      </c>
      <c r="C121" s="7">
        <v>7</v>
      </c>
      <c r="D121" s="7">
        <v>271</v>
      </c>
      <c r="E121" s="7">
        <v>1065</v>
      </c>
      <c r="F121" s="7">
        <v>2193</v>
      </c>
      <c r="G121" s="7">
        <v>6552</v>
      </c>
      <c r="H121" s="7">
        <v>3828</v>
      </c>
    </row>
    <row r="122" spans="1:8" ht="14.25" customHeight="1">
      <c r="A122" s="27">
        <v>43983</v>
      </c>
      <c r="B122" s="147" t="s">
        <v>2058</v>
      </c>
      <c r="C122" s="7">
        <v>13</v>
      </c>
      <c r="D122" s="7">
        <v>905</v>
      </c>
      <c r="E122" s="7">
        <v>4682</v>
      </c>
      <c r="F122" s="7">
        <v>10787</v>
      </c>
      <c r="G122" s="7">
        <v>25863</v>
      </c>
      <c r="H122" s="7">
        <v>12429</v>
      </c>
    </row>
    <row r="123" spans="1:8" ht="14.25" customHeight="1">
      <c r="A123" s="27">
        <v>43983</v>
      </c>
      <c r="B123" s="147" t="s">
        <v>2060</v>
      </c>
      <c r="C123" s="7">
        <v>8</v>
      </c>
      <c r="D123" s="7">
        <v>1193</v>
      </c>
      <c r="E123" s="7">
        <v>7434</v>
      </c>
      <c r="F123" s="7">
        <v>53730</v>
      </c>
      <c r="G123" s="7">
        <v>77741</v>
      </c>
      <c r="H123" s="7">
        <v>20988</v>
      </c>
    </row>
    <row r="124" spans="1:8" ht="14.25" customHeight="1">
      <c r="A124" s="27">
        <v>43983</v>
      </c>
      <c r="B124" s="147" t="s">
        <v>2062</v>
      </c>
      <c r="C124" s="7">
        <v>1</v>
      </c>
      <c r="D124" s="7">
        <v>238</v>
      </c>
      <c r="E124" s="7" t="s">
        <v>285</v>
      </c>
      <c r="F124" s="7" t="s">
        <v>285</v>
      </c>
      <c r="G124" s="7" t="s">
        <v>285</v>
      </c>
      <c r="H124" s="7" t="s">
        <v>285</v>
      </c>
    </row>
    <row r="125" spans="1:8" ht="14.25" customHeight="1">
      <c r="A125" s="27">
        <v>43983</v>
      </c>
      <c r="B125" s="147" t="s">
        <v>2063</v>
      </c>
      <c r="C125" s="7">
        <v>2</v>
      </c>
      <c r="D125" s="7">
        <v>848</v>
      </c>
      <c r="E125" s="7" t="s">
        <v>285</v>
      </c>
      <c r="F125" s="7" t="s">
        <v>285</v>
      </c>
      <c r="G125" s="7" t="s">
        <v>285</v>
      </c>
      <c r="H125" s="7" t="s">
        <v>285</v>
      </c>
    </row>
    <row r="126" spans="1:8" ht="14.25" customHeight="1">
      <c r="A126" s="27">
        <v>43983</v>
      </c>
      <c r="B126" s="147" t="s">
        <v>2064</v>
      </c>
      <c r="C126" s="7">
        <v>5</v>
      </c>
      <c r="D126" s="7">
        <v>3151</v>
      </c>
      <c r="E126" s="7">
        <v>17970</v>
      </c>
      <c r="F126" s="7">
        <v>140306</v>
      </c>
      <c r="G126" s="7">
        <v>183922</v>
      </c>
      <c r="H126" s="7">
        <v>38990</v>
      </c>
    </row>
    <row r="127" spans="1:8" ht="14.25" customHeight="1">
      <c r="A127" s="27">
        <v>43983</v>
      </c>
      <c r="B127" s="147" t="s">
        <v>2067</v>
      </c>
      <c r="C127" s="7" t="s">
        <v>99</v>
      </c>
      <c r="D127" s="7" t="s">
        <v>99</v>
      </c>
      <c r="E127" s="7" t="s">
        <v>99</v>
      </c>
      <c r="F127" s="7" t="s">
        <v>99</v>
      </c>
      <c r="G127" s="7" t="s">
        <v>99</v>
      </c>
      <c r="H127" s="7" t="s">
        <v>99</v>
      </c>
    </row>
  </sheetData>
  <autoFilter ref="A6:H116" xr:uid="{00000000-0009-0000-0000-000047000000}"/>
  <phoneticPr fontId="5"/>
  <hyperlinks>
    <hyperlink ref="D1" location="目次!C36" display="目次" xr:uid="{00000000-0004-0000-4700-000000000000}"/>
  </hyperlinks>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D13"/>
  <sheetViews>
    <sheetView topLeftCell="A7" workbookViewId="0">
      <selection activeCell="E14" sqref="E14"/>
    </sheetView>
  </sheetViews>
  <sheetFormatPr defaultColWidth="8.75" defaultRowHeight="14.25"/>
  <cols>
    <col min="1" max="1" width="11.25" style="1" bestFit="1" customWidth="1"/>
    <col min="2" max="2" width="14.625" style="1" bestFit="1" customWidth="1"/>
    <col min="3" max="16384" width="8.75" style="1"/>
  </cols>
  <sheetData>
    <row r="1" spans="1:4" ht="18.75">
      <c r="A1" s="104" t="s">
        <v>1114</v>
      </c>
      <c r="B1" s="40">
        <v>43983</v>
      </c>
      <c r="D1" s="9" t="s">
        <v>652</v>
      </c>
    </row>
    <row r="3" spans="1:4" ht="18.75">
      <c r="A3" s="19" t="s">
        <v>3109</v>
      </c>
      <c r="B3" s="21" t="s">
        <v>198</v>
      </c>
    </row>
    <row r="4" spans="1:4" ht="18.75">
      <c r="A4" s="20" t="s">
        <v>21</v>
      </c>
      <c r="B4" s="22">
        <v>30</v>
      </c>
    </row>
    <row r="5" spans="1:4" ht="18.75">
      <c r="A5" s="20" t="s">
        <v>504</v>
      </c>
      <c r="B5" s="22">
        <v>28</v>
      </c>
    </row>
    <row r="6" spans="1:4" ht="18.75">
      <c r="A6" s="20" t="s">
        <v>1150</v>
      </c>
      <c r="B6" s="22">
        <v>21</v>
      </c>
    </row>
    <row r="7" spans="1:4" ht="18.75">
      <c r="A7" s="20" t="s">
        <v>2058</v>
      </c>
      <c r="B7" s="22">
        <v>13</v>
      </c>
    </row>
    <row r="8" spans="1:4" ht="18.75">
      <c r="A8" s="20" t="s">
        <v>2060</v>
      </c>
      <c r="B8" s="22">
        <v>8</v>
      </c>
    </row>
    <row r="9" spans="1:4" ht="18.75">
      <c r="A9" s="20" t="s">
        <v>1996</v>
      </c>
      <c r="B9" s="22">
        <v>7</v>
      </c>
    </row>
    <row r="10" spans="1:4" ht="18.75">
      <c r="A10" s="20" t="s">
        <v>2064</v>
      </c>
      <c r="B10" s="22">
        <v>5</v>
      </c>
    </row>
    <row r="11" spans="1:4" ht="18.75">
      <c r="A11" s="20" t="s">
        <v>2063</v>
      </c>
      <c r="B11" s="22">
        <v>2</v>
      </c>
    </row>
    <row r="12" spans="1:4" ht="18.75">
      <c r="A12" s="20" t="s">
        <v>2062</v>
      </c>
      <c r="B12" s="22">
        <v>1</v>
      </c>
    </row>
    <row r="13" spans="1:4" ht="18.75">
      <c r="A13" s="20" t="s">
        <v>756</v>
      </c>
      <c r="B13" s="22">
        <v>115</v>
      </c>
    </row>
  </sheetData>
  <phoneticPr fontId="5"/>
  <hyperlinks>
    <hyperlink ref="D1" location="目次!C36" display="目次" xr:uid="{00000000-0004-0000-4800-000000000000}"/>
  </hyperlinks>
  <pageMargins left="0.7" right="0.7" top="0.75" bottom="0.75" header="0.3" footer="0.3"/>
  <pageSetup paperSize="9" orientation="portrait"/>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D13"/>
  <sheetViews>
    <sheetView topLeftCell="A10" workbookViewId="0">
      <selection activeCell="D14" sqref="D14"/>
    </sheetView>
  </sheetViews>
  <sheetFormatPr defaultColWidth="10.75" defaultRowHeight="14.25"/>
  <cols>
    <col min="1" max="1" width="11.25" style="1" bestFit="1" customWidth="1"/>
    <col min="2" max="2" width="14.625" style="1" bestFit="1" customWidth="1"/>
    <col min="3" max="3" width="19.125" style="1" bestFit="1" customWidth="1"/>
    <col min="4" max="16384" width="10.75" style="1"/>
  </cols>
  <sheetData>
    <row r="1" spans="1:4" ht="18.75">
      <c r="A1" s="104" t="s">
        <v>1114</v>
      </c>
      <c r="B1" s="40">
        <v>43983</v>
      </c>
      <c r="D1" s="9" t="s">
        <v>652</v>
      </c>
    </row>
    <row r="3" spans="1:4" ht="18.75">
      <c r="A3" s="19" t="s">
        <v>3109</v>
      </c>
      <c r="B3" s="21" t="s">
        <v>1881</v>
      </c>
    </row>
    <row r="4" spans="1:4" ht="18.75">
      <c r="A4" s="20" t="s">
        <v>2064</v>
      </c>
      <c r="B4" s="22">
        <v>3151</v>
      </c>
    </row>
    <row r="5" spans="1:4" ht="18.75">
      <c r="A5" s="20" t="s">
        <v>2060</v>
      </c>
      <c r="B5" s="22">
        <v>1193</v>
      </c>
    </row>
    <row r="6" spans="1:4" ht="18.75">
      <c r="A6" s="20" t="s">
        <v>2058</v>
      </c>
      <c r="B6" s="22">
        <v>905</v>
      </c>
    </row>
    <row r="7" spans="1:4" ht="18.75">
      <c r="A7" s="20" t="s">
        <v>2063</v>
      </c>
      <c r="B7" s="22">
        <v>848</v>
      </c>
    </row>
    <row r="8" spans="1:4" ht="18.75">
      <c r="A8" s="20" t="s">
        <v>1150</v>
      </c>
      <c r="B8" s="22">
        <v>521</v>
      </c>
    </row>
    <row r="9" spans="1:4" ht="18.75">
      <c r="A9" s="20" t="s">
        <v>21</v>
      </c>
      <c r="B9" s="22">
        <v>398</v>
      </c>
    </row>
    <row r="10" spans="1:4" ht="18.75">
      <c r="A10" s="20" t="s">
        <v>1996</v>
      </c>
      <c r="B10" s="22">
        <v>271</v>
      </c>
    </row>
    <row r="11" spans="1:4" ht="18.75">
      <c r="A11" s="20" t="s">
        <v>2062</v>
      </c>
      <c r="B11" s="22">
        <v>238</v>
      </c>
    </row>
    <row r="12" spans="1:4" ht="18.75">
      <c r="A12" s="20" t="s">
        <v>504</v>
      </c>
      <c r="B12" s="22">
        <v>187</v>
      </c>
    </row>
    <row r="13" spans="1:4" ht="18.75">
      <c r="A13" s="20" t="s">
        <v>756</v>
      </c>
      <c r="B13" s="22">
        <v>7712</v>
      </c>
    </row>
  </sheetData>
  <phoneticPr fontId="5"/>
  <hyperlinks>
    <hyperlink ref="D1" location="目次!C36" display="目次" xr:uid="{00000000-0004-0000-4900-000000000000}"/>
  </hyperlinks>
  <pageMargins left="0.7" right="0.7" top="0.75" bottom="0.75" header="0.3" footer="0.3"/>
  <pageSetup paperSize="9" orientation="portrait"/>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J18"/>
  <sheetViews>
    <sheetView workbookViewId="0">
      <selection activeCell="D1" sqref="D1"/>
    </sheetView>
  </sheetViews>
  <sheetFormatPr defaultColWidth="10.75" defaultRowHeight="14.25" customHeight="1"/>
  <cols>
    <col min="1" max="6" width="10.75" style="1"/>
    <col min="7" max="7" width="26.25" style="1" customWidth="1"/>
    <col min="8" max="8" width="16.25" style="1" customWidth="1"/>
    <col min="9" max="9" width="15.75" style="1" customWidth="1"/>
    <col min="10" max="10" width="13.75" style="1" customWidth="1"/>
    <col min="11" max="16384" width="10.75" style="1"/>
  </cols>
  <sheetData>
    <row r="1" spans="1:10" ht="14.25" customHeight="1">
      <c r="A1" s="1" t="s">
        <v>1917</v>
      </c>
      <c r="D1" s="9" t="s">
        <v>652</v>
      </c>
    </row>
    <row r="2" spans="1:10" ht="14.25" customHeight="1">
      <c r="A2" s="1" t="s">
        <v>248</v>
      </c>
    </row>
    <row r="3" spans="1:10" ht="14.25" customHeight="1">
      <c r="A3" s="58" t="s">
        <v>2069</v>
      </c>
      <c r="B3" s="58"/>
    </row>
    <row r="4" spans="1:10" ht="14.25" customHeight="1">
      <c r="A4" s="58" t="s">
        <v>1876</v>
      </c>
      <c r="B4" s="58"/>
    </row>
    <row r="5" spans="1:10" ht="14.25" customHeight="1">
      <c r="A5" s="1" t="s">
        <v>2071</v>
      </c>
    </row>
    <row r="6" spans="1:10" ht="42.75">
      <c r="A6" s="7" t="s">
        <v>303</v>
      </c>
      <c r="B6" s="7" t="s">
        <v>1474</v>
      </c>
      <c r="C6" s="11" t="s">
        <v>1601</v>
      </c>
      <c r="D6" s="11" t="s">
        <v>1655</v>
      </c>
      <c r="E6" s="11" t="s">
        <v>2073</v>
      </c>
      <c r="F6" s="7" t="s">
        <v>2074</v>
      </c>
      <c r="G6" s="149" t="s">
        <v>1985</v>
      </c>
      <c r="H6" s="149" t="s">
        <v>2075</v>
      </c>
      <c r="I6" s="11" t="s">
        <v>2076</v>
      </c>
      <c r="J6" s="11" t="s">
        <v>1408</v>
      </c>
    </row>
    <row r="7" spans="1:10" ht="14.25" customHeight="1">
      <c r="A7" s="7" t="s">
        <v>627</v>
      </c>
      <c r="B7" s="7" t="s">
        <v>1115</v>
      </c>
      <c r="C7" s="7">
        <v>127</v>
      </c>
      <c r="D7" s="7">
        <v>79</v>
      </c>
      <c r="E7" s="7">
        <v>7</v>
      </c>
      <c r="F7" s="7">
        <v>6874</v>
      </c>
      <c r="G7" s="7">
        <v>3728803</v>
      </c>
      <c r="H7" s="7">
        <v>21003932</v>
      </c>
      <c r="I7" s="7">
        <v>32153358</v>
      </c>
      <c r="J7" s="7">
        <v>10891025</v>
      </c>
    </row>
    <row r="8" spans="1:10" ht="14.25" customHeight="1">
      <c r="A8" s="7" t="s">
        <v>898</v>
      </c>
      <c r="B8" s="7" t="s">
        <v>1115</v>
      </c>
      <c r="C8" s="7">
        <v>129</v>
      </c>
      <c r="D8" s="7">
        <v>79</v>
      </c>
      <c r="E8" s="7">
        <v>8</v>
      </c>
      <c r="F8" s="7">
        <v>8339</v>
      </c>
      <c r="G8" s="7">
        <v>4951502</v>
      </c>
      <c r="H8" s="7">
        <v>22644012</v>
      </c>
      <c r="I8" s="7">
        <v>36394288</v>
      </c>
      <c r="J8" s="7">
        <v>13046866</v>
      </c>
    </row>
    <row r="9" spans="1:10" ht="14.25" customHeight="1">
      <c r="A9" s="7" t="s">
        <v>1188</v>
      </c>
      <c r="B9" s="7" t="s">
        <v>1115</v>
      </c>
      <c r="C9" s="7">
        <v>111</v>
      </c>
      <c r="D9" s="7">
        <v>69</v>
      </c>
      <c r="E9" s="7">
        <v>8</v>
      </c>
      <c r="F9" s="7">
        <v>8462</v>
      </c>
      <c r="G9" s="7">
        <v>5124674</v>
      </c>
      <c r="H9" s="7">
        <v>26507030</v>
      </c>
      <c r="I9" s="7">
        <v>41711285</v>
      </c>
      <c r="J9" s="7">
        <v>14324120</v>
      </c>
    </row>
    <row r="18" spans="4:4" ht="14.25" customHeight="1">
      <c r="D18" s="1" t="s">
        <v>2080</v>
      </c>
    </row>
  </sheetData>
  <phoneticPr fontId="5"/>
  <hyperlinks>
    <hyperlink ref="D1" location="目次!C36" display="目次" xr:uid="{00000000-0004-0000-4A00-000000000000}"/>
  </hyperlinks>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D25"/>
  <sheetViews>
    <sheetView topLeftCell="D13" workbookViewId="0">
      <selection activeCell="C17" sqref="C17"/>
    </sheetView>
  </sheetViews>
  <sheetFormatPr defaultColWidth="8.75" defaultRowHeight="14.25"/>
  <cols>
    <col min="1" max="1" width="10.5" style="1" bestFit="1" customWidth="1"/>
    <col min="2" max="2" width="18.5" style="1" bestFit="1" customWidth="1"/>
    <col min="3" max="3" width="15.75" style="1" bestFit="1" customWidth="1"/>
    <col min="4" max="4" width="9.25" style="1" customWidth="1"/>
    <col min="5" max="5" width="8.125" style="1" customWidth="1"/>
    <col min="6" max="6" width="24.25" style="1" customWidth="1"/>
    <col min="7" max="8" width="22" style="1" customWidth="1"/>
    <col min="9" max="9" width="22" style="1" bestFit="1" customWidth="1"/>
    <col min="10" max="16384" width="8.75" style="1"/>
  </cols>
  <sheetData>
    <row r="1" spans="1:4">
      <c r="D1" s="9" t="s">
        <v>652</v>
      </c>
    </row>
    <row r="3" spans="1:4" ht="18.75">
      <c r="A3" s="19" t="s">
        <v>3109</v>
      </c>
      <c r="B3" s="21" t="s">
        <v>828</v>
      </c>
      <c r="C3" s="21" t="s">
        <v>3135</v>
      </c>
    </row>
    <row r="4" spans="1:4" ht="18.75">
      <c r="A4" s="20" t="s">
        <v>1438</v>
      </c>
      <c r="B4" s="22">
        <v>79</v>
      </c>
      <c r="C4" s="22">
        <v>7</v>
      </c>
    </row>
    <row r="5" spans="1:4" ht="18.75">
      <c r="A5" s="20" t="s">
        <v>877</v>
      </c>
      <c r="B5" s="22">
        <v>79</v>
      </c>
      <c r="C5" s="22">
        <v>8</v>
      </c>
    </row>
    <row r="6" spans="1:4" ht="18.75">
      <c r="A6" s="20" t="s">
        <v>1204</v>
      </c>
      <c r="B6" s="22">
        <v>69</v>
      </c>
      <c r="C6" s="22">
        <v>8</v>
      </c>
    </row>
    <row r="7" spans="1:4" ht="18.75">
      <c r="A7" s="20" t="s">
        <v>756</v>
      </c>
      <c r="B7" s="22">
        <v>227</v>
      </c>
      <c r="C7" s="22">
        <v>23</v>
      </c>
    </row>
    <row r="21" spans="1:2" ht="18.75">
      <c r="A21" s="19" t="s">
        <v>3109</v>
      </c>
      <c r="B21" s="21" t="s">
        <v>3136</v>
      </c>
    </row>
    <row r="22" spans="1:2" ht="18.75">
      <c r="A22" s="20" t="s">
        <v>1438</v>
      </c>
      <c r="B22" s="22">
        <v>6874</v>
      </c>
    </row>
    <row r="23" spans="1:2" ht="18.75">
      <c r="A23" s="20" t="s">
        <v>877</v>
      </c>
      <c r="B23" s="22">
        <v>8339</v>
      </c>
    </row>
    <row r="24" spans="1:2" ht="18.75">
      <c r="A24" s="20" t="s">
        <v>1204</v>
      </c>
      <c r="B24" s="22">
        <v>8462</v>
      </c>
    </row>
    <row r="25" spans="1:2" ht="18.75">
      <c r="A25" s="20" t="s">
        <v>756</v>
      </c>
      <c r="B25" s="22">
        <v>23675</v>
      </c>
    </row>
  </sheetData>
  <phoneticPr fontId="5"/>
  <hyperlinks>
    <hyperlink ref="D1" location="目次!C36" display="目次" xr:uid="{00000000-0004-0000-4B00-000000000000}"/>
  </hyperlinks>
  <pageMargins left="0.7" right="0.7" top="0.75" bottom="0.75" header="0.3" footer="0.3"/>
  <pageSetup paperSize="9" orientation="portrait"/>
  <drawing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D8"/>
  <sheetViews>
    <sheetView topLeftCell="A28" workbookViewId="0">
      <selection activeCell="D36" sqref="D36"/>
    </sheetView>
  </sheetViews>
  <sheetFormatPr defaultColWidth="10.375" defaultRowHeight="14.25"/>
  <cols>
    <col min="1" max="1" width="10.5" style="1" bestFit="1" customWidth="1"/>
    <col min="2" max="2" width="15.125" style="1" bestFit="1" customWidth="1"/>
    <col min="3" max="3" width="28.75" style="1" bestFit="1" customWidth="1"/>
    <col min="4" max="4" width="66" style="1" bestFit="1" customWidth="1"/>
    <col min="5" max="5" width="17.5" style="1" customWidth="1"/>
    <col min="6" max="6" width="24.25" style="1" customWidth="1"/>
    <col min="7" max="8" width="22" style="1" customWidth="1"/>
    <col min="9" max="9" width="22" style="1" bestFit="1" customWidth="1"/>
    <col min="10" max="16384" width="10.375" style="1"/>
  </cols>
  <sheetData>
    <row r="1" spans="1:4">
      <c r="D1" s="9" t="s">
        <v>652</v>
      </c>
    </row>
    <row r="4" spans="1:4" ht="18.75">
      <c r="A4" s="19" t="s">
        <v>3109</v>
      </c>
      <c r="B4" s="150" t="s">
        <v>1095</v>
      </c>
      <c r="C4" s="150" t="s">
        <v>3137</v>
      </c>
      <c r="D4" s="150" t="s">
        <v>648</v>
      </c>
    </row>
    <row r="5" spans="1:4" ht="18.75">
      <c r="A5" s="20" t="s">
        <v>1438</v>
      </c>
      <c r="B5" s="22">
        <v>32153358</v>
      </c>
      <c r="C5" s="22">
        <v>21003932</v>
      </c>
      <c r="D5" s="22">
        <v>3728803</v>
      </c>
    </row>
    <row r="6" spans="1:4" ht="18.75">
      <c r="A6" s="20" t="s">
        <v>877</v>
      </c>
      <c r="B6" s="22">
        <v>36394288</v>
      </c>
      <c r="C6" s="22">
        <v>22644012</v>
      </c>
      <c r="D6" s="22">
        <v>4951502</v>
      </c>
    </row>
    <row r="7" spans="1:4" ht="18.75">
      <c r="A7" s="20" t="s">
        <v>1204</v>
      </c>
      <c r="B7" s="22">
        <v>41711285</v>
      </c>
      <c r="C7" s="22">
        <v>26507030</v>
      </c>
      <c r="D7" s="22">
        <v>5124674</v>
      </c>
    </row>
    <row r="8" spans="1:4" ht="18.75">
      <c r="A8" s="20" t="s">
        <v>756</v>
      </c>
      <c r="B8" s="22">
        <v>110258931</v>
      </c>
      <c r="C8" s="22">
        <v>70154974</v>
      </c>
      <c r="D8" s="22">
        <v>13804979</v>
      </c>
    </row>
  </sheetData>
  <phoneticPr fontId="5"/>
  <hyperlinks>
    <hyperlink ref="D1" location="目次!C36" display="目次" xr:uid="{00000000-0004-0000-4C00-000000000000}"/>
  </hyperlinks>
  <pageMargins left="0.7" right="0.7" top="0.75" bottom="0.75" header="0.3" footer="0.3"/>
  <pageSetup paperSize="9" orientation="portrait"/>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F18"/>
  <sheetViews>
    <sheetView workbookViewId="0">
      <selection activeCell="F18" sqref="F18"/>
    </sheetView>
  </sheetViews>
  <sheetFormatPr defaultColWidth="8.75" defaultRowHeight="14.25"/>
  <cols>
    <col min="1" max="1" width="11.5" style="1" bestFit="1" customWidth="1"/>
    <col min="2" max="2" width="8.75" style="1"/>
    <col min="3" max="3" width="9.375" style="1" bestFit="1" customWidth="1"/>
    <col min="4" max="4" width="11.375" style="1" bestFit="1" customWidth="1"/>
    <col min="5" max="5" width="17.875" style="1" bestFit="1" customWidth="1"/>
    <col min="6" max="6" width="11.375" style="1" bestFit="1" customWidth="1"/>
    <col min="7" max="16384" width="8.75" style="1"/>
  </cols>
  <sheetData>
    <row r="1" spans="1:6">
      <c r="A1" s="1" t="s">
        <v>238</v>
      </c>
      <c r="E1" s="9" t="s">
        <v>652</v>
      </c>
    </row>
    <row r="2" spans="1:6">
      <c r="A2" s="1" t="s">
        <v>2084</v>
      </c>
    </row>
    <row r="3" spans="1:6">
      <c r="A3" s="1" t="s">
        <v>2085</v>
      </c>
    </row>
    <row r="4" spans="1:6">
      <c r="A4" s="1" t="s">
        <v>744</v>
      </c>
    </row>
    <row r="5" spans="1:6">
      <c r="A5" s="1" t="s">
        <v>272</v>
      </c>
    </row>
    <row r="6" spans="1:6">
      <c r="A6" s="25" t="s">
        <v>303</v>
      </c>
      <c r="B6" s="7" t="s">
        <v>2087</v>
      </c>
      <c r="C6" s="7" t="s">
        <v>2088</v>
      </c>
      <c r="D6" s="7" t="s">
        <v>1848</v>
      </c>
      <c r="E6" s="7" t="s">
        <v>493</v>
      </c>
      <c r="F6" s="7" t="s">
        <v>888</v>
      </c>
    </row>
    <row r="7" spans="1:6">
      <c r="A7" s="27">
        <v>40940</v>
      </c>
      <c r="B7" s="7" t="s">
        <v>734</v>
      </c>
      <c r="C7" s="7">
        <v>254</v>
      </c>
      <c r="D7" s="7">
        <v>1917</v>
      </c>
      <c r="E7" s="7">
        <v>50603</v>
      </c>
      <c r="F7" s="7" t="s">
        <v>99</v>
      </c>
    </row>
    <row r="8" spans="1:6">
      <c r="A8" s="27">
        <v>40940</v>
      </c>
      <c r="B8" s="7" t="s">
        <v>484</v>
      </c>
      <c r="C8" s="7">
        <v>60</v>
      </c>
      <c r="D8" s="7">
        <v>376</v>
      </c>
      <c r="E8" s="7">
        <v>28731</v>
      </c>
      <c r="F8" s="7" t="s">
        <v>99</v>
      </c>
    </row>
    <row r="9" spans="1:6">
      <c r="A9" s="27">
        <v>40940</v>
      </c>
      <c r="B9" s="7" t="s">
        <v>2091</v>
      </c>
      <c r="C9" s="7">
        <v>194</v>
      </c>
      <c r="D9" s="7">
        <v>1541</v>
      </c>
      <c r="E9" s="7">
        <v>21872</v>
      </c>
      <c r="F9" s="7">
        <v>23007</v>
      </c>
    </row>
    <row r="10" spans="1:6">
      <c r="A10" s="27">
        <v>41821</v>
      </c>
      <c r="B10" s="7" t="s">
        <v>734</v>
      </c>
      <c r="C10" s="7">
        <v>260</v>
      </c>
      <c r="D10" s="7">
        <v>2222</v>
      </c>
      <c r="E10" s="7">
        <v>46329</v>
      </c>
      <c r="F10" s="7" t="s">
        <v>99</v>
      </c>
    </row>
    <row r="11" spans="1:6">
      <c r="A11" s="27">
        <v>41821</v>
      </c>
      <c r="B11" s="7" t="s">
        <v>484</v>
      </c>
      <c r="C11" s="7">
        <v>67</v>
      </c>
      <c r="D11" s="7">
        <v>446</v>
      </c>
      <c r="E11" s="7">
        <v>21647</v>
      </c>
      <c r="F11" s="7" t="s">
        <v>99</v>
      </c>
    </row>
    <row r="12" spans="1:6">
      <c r="A12" s="27">
        <v>41821</v>
      </c>
      <c r="B12" s="7" t="s">
        <v>2091</v>
      </c>
      <c r="C12" s="7">
        <v>193</v>
      </c>
      <c r="D12" s="7">
        <v>1776</v>
      </c>
      <c r="E12" s="7">
        <v>24682</v>
      </c>
      <c r="F12" s="7">
        <v>28378</v>
      </c>
    </row>
    <row r="13" spans="1:6">
      <c r="A13" s="27">
        <v>42522</v>
      </c>
      <c r="B13" s="7" t="s">
        <v>734</v>
      </c>
      <c r="C13" s="7">
        <v>286</v>
      </c>
      <c r="D13" s="7">
        <v>2654</v>
      </c>
      <c r="E13" s="7">
        <v>82863</v>
      </c>
      <c r="F13" s="7" t="s">
        <v>99</v>
      </c>
    </row>
    <row r="14" spans="1:6">
      <c r="A14" s="27">
        <v>42522</v>
      </c>
      <c r="B14" s="7" t="s">
        <v>484</v>
      </c>
      <c r="C14" s="7">
        <v>70</v>
      </c>
      <c r="D14" s="7">
        <v>548</v>
      </c>
      <c r="E14" s="7">
        <v>55815</v>
      </c>
      <c r="F14" s="7" t="s">
        <v>99</v>
      </c>
    </row>
    <row r="15" spans="1:6">
      <c r="A15" s="27">
        <v>42522</v>
      </c>
      <c r="B15" s="7" t="s">
        <v>2091</v>
      </c>
      <c r="C15" s="7">
        <v>216</v>
      </c>
      <c r="D15" s="7">
        <v>2106</v>
      </c>
      <c r="E15" s="7">
        <v>27048</v>
      </c>
      <c r="F15" s="7">
        <v>28920</v>
      </c>
    </row>
    <row r="16" spans="1:6">
      <c r="A16" s="27">
        <v>44348</v>
      </c>
      <c r="B16" s="7" t="s">
        <v>734</v>
      </c>
      <c r="C16" s="7">
        <v>267</v>
      </c>
      <c r="D16" s="7">
        <v>2539</v>
      </c>
      <c r="E16" s="7">
        <v>75542</v>
      </c>
      <c r="F16" s="7" t="s">
        <v>99</v>
      </c>
    </row>
    <row r="17" spans="1:6">
      <c r="A17" s="27">
        <v>44348</v>
      </c>
      <c r="B17" s="7" t="s">
        <v>484</v>
      </c>
      <c r="C17" s="7">
        <v>63</v>
      </c>
      <c r="D17" s="7">
        <v>578</v>
      </c>
      <c r="E17" s="7">
        <v>46948</v>
      </c>
      <c r="F17" s="7" t="s">
        <v>99</v>
      </c>
    </row>
    <row r="18" spans="1:6">
      <c r="A18" s="27">
        <v>44348</v>
      </c>
      <c r="B18" s="7" t="s">
        <v>2091</v>
      </c>
      <c r="C18" s="7">
        <v>204</v>
      </c>
      <c r="D18" s="7">
        <v>1961</v>
      </c>
      <c r="E18" s="7">
        <v>28594</v>
      </c>
      <c r="F18" s="7">
        <v>27425</v>
      </c>
    </row>
  </sheetData>
  <autoFilter ref="A6:F12" xr:uid="{00000000-0009-0000-0000-00004D000000}"/>
  <phoneticPr fontId="5"/>
  <hyperlinks>
    <hyperlink ref="E1" location="目次!C40" display="目次" xr:uid="{00000000-0004-0000-4D00-000000000000}"/>
  </hyperlinks>
  <pageMargins left="0.7" right="0.7" top="0.75" bottom="0.75" header="0.3" footer="0.3"/>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D7"/>
  <sheetViews>
    <sheetView workbookViewId="0">
      <selection activeCell="F21" sqref="F21"/>
    </sheetView>
  </sheetViews>
  <sheetFormatPr defaultColWidth="8.75" defaultRowHeight="14.25"/>
  <cols>
    <col min="1" max="1" width="10.5" style="1" bestFit="1" customWidth="1"/>
    <col min="2" max="2" width="12.75" style="1" bestFit="1" customWidth="1"/>
    <col min="3" max="16384" width="8.75" style="1"/>
  </cols>
  <sheetData>
    <row r="1" spans="1:4">
      <c r="D1" s="9" t="s">
        <v>652</v>
      </c>
    </row>
    <row r="2" spans="1:4" ht="18.75">
      <c r="A2" s="104" t="s">
        <v>1114</v>
      </c>
      <c r="B2" s="40">
        <v>44348</v>
      </c>
    </row>
    <row r="4" spans="1:4" ht="18.75">
      <c r="A4" s="19" t="s">
        <v>3109</v>
      </c>
      <c r="B4" s="21" t="s">
        <v>3139</v>
      </c>
    </row>
    <row r="5" spans="1:4" ht="18.75">
      <c r="A5" s="20" t="s">
        <v>2093</v>
      </c>
      <c r="B5" s="22">
        <v>63</v>
      </c>
    </row>
    <row r="6" spans="1:4" ht="18.75">
      <c r="A6" s="20" t="s">
        <v>1506</v>
      </c>
      <c r="B6" s="22">
        <v>204</v>
      </c>
    </row>
    <row r="7" spans="1:4" ht="18.75">
      <c r="A7" s="20" t="s">
        <v>756</v>
      </c>
      <c r="B7" s="22">
        <v>267</v>
      </c>
    </row>
  </sheetData>
  <phoneticPr fontId="5"/>
  <hyperlinks>
    <hyperlink ref="D1" location="目次!C40" display="目次" xr:uid="{00000000-0004-0000-4E00-000000000000}"/>
  </hyperlinks>
  <pageMargins left="0.7" right="0.7" top="0.75" bottom="0.75" header="0.3" footer="0.3"/>
  <pageSetup paperSize="9" orientation="portrait"/>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E27"/>
  <sheetViews>
    <sheetView workbookViewId="0">
      <selection activeCell="AE27" sqref="AE27"/>
    </sheetView>
  </sheetViews>
  <sheetFormatPr defaultColWidth="8.75" defaultRowHeight="14.25"/>
  <cols>
    <col min="1" max="1" width="17.875" style="1" bestFit="1" customWidth="1"/>
    <col min="2" max="20" width="8.75" style="1"/>
    <col min="21" max="21" width="18.875" style="1" bestFit="1" customWidth="1"/>
    <col min="22" max="23" width="21.25" style="1" bestFit="1" customWidth="1"/>
    <col min="24" max="24" width="13.625" style="1" bestFit="1" customWidth="1"/>
    <col min="25" max="25" width="16.25" style="1" bestFit="1" customWidth="1"/>
    <col min="26" max="26" width="17.625" style="1" customWidth="1"/>
    <col min="27" max="27" width="11.125" style="1" bestFit="1" customWidth="1"/>
    <col min="28" max="28" width="14.875" style="1" bestFit="1" customWidth="1"/>
    <col min="29" max="29" width="12.25" style="1" bestFit="1" customWidth="1"/>
    <col min="30" max="30" width="16.25" style="1" bestFit="1" customWidth="1"/>
    <col min="31" max="31" width="15.125" style="1" bestFit="1" customWidth="1"/>
    <col min="32" max="16384" width="8.75" style="1"/>
  </cols>
  <sheetData>
    <row r="1" spans="1:31">
      <c r="A1" s="1" t="s">
        <v>124</v>
      </c>
      <c r="D1" s="9" t="s">
        <v>652</v>
      </c>
    </row>
    <row r="2" spans="1:31">
      <c r="A2" s="1" t="s">
        <v>803</v>
      </c>
    </row>
    <row r="3" spans="1:31">
      <c r="A3" s="1" t="s">
        <v>169</v>
      </c>
    </row>
    <row r="4" spans="1:31">
      <c r="A4" s="1" t="s">
        <v>227</v>
      </c>
    </row>
    <row r="5" spans="1:31" ht="14.25" customHeight="1">
      <c r="A5" s="227" t="s">
        <v>763</v>
      </c>
      <c r="B5" s="227" t="s">
        <v>1078</v>
      </c>
      <c r="C5" s="227"/>
      <c r="D5" s="227"/>
      <c r="E5" s="227"/>
      <c r="F5" s="227"/>
      <c r="G5" s="227"/>
      <c r="H5" s="227"/>
      <c r="I5" s="227"/>
      <c r="J5" s="227"/>
      <c r="K5" s="227"/>
      <c r="L5" s="227" t="s">
        <v>1018</v>
      </c>
      <c r="M5" s="227"/>
      <c r="N5" s="227"/>
      <c r="O5" s="227"/>
      <c r="P5" s="227"/>
      <c r="Q5" s="227"/>
      <c r="R5" s="227"/>
      <c r="S5" s="227"/>
      <c r="T5" s="227"/>
      <c r="U5" s="231" t="s">
        <v>10</v>
      </c>
      <c r="V5" s="232"/>
      <c r="W5" s="232"/>
      <c r="X5" s="232"/>
      <c r="Y5" s="232"/>
      <c r="Z5" s="232"/>
      <c r="AA5" s="232"/>
      <c r="AB5" s="232"/>
      <c r="AC5" s="232"/>
      <c r="AD5" s="233"/>
      <c r="AE5" s="227" t="s">
        <v>920</v>
      </c>
    </row>
    <row r="6" spans="1:31" ht="14.25" customHeight="1">
      <c r="A6" s="227"/>
      <c r="B6" s="228" t="s">
        <v>1081</v>
      </c>
      <c r="C6" s="227" t="s">
        <v>1083</v>
      </c>
      <c r="D6" s="227"/>
      <c r="E6" s="227" t="s">
        <v>994</v>
      </c>
      <c r="F6" s="227"/>
      <c r="G6" s="227" t="s">
        <v>817</v>
      </c>
      <c r="H6" s="227" t="s">
        <v>649</v>
      </c>
      <c r="I6" s="227"/>
      <c r="J6" s="227" t="s">
        <v>1086</v>
      </c>
      <c r="K6" s="227" t="s">
        <v>1089</v>
      </c>
      <c r="L6" s="227" t="s">
        <v>1083</v>
      </c>
      <c r="M6" s="227"/>
      <c r="N6" s="227" t="s">
        <v>994</v>
      </c>
      <c r="O6" s="227"/>
      <c r="P6" s="227" t="s">
        <v>817</v>
      </c>
      <c r="Q6" s="227" t="s">
        <v>649</v>
      </c>
      <c r="R6" s="227"/>
      <c r="S6" s="227" t="s">
        <v>1086</v>
      </c>
      <c r="T6" s="227" t="s">
        <v>1089</v>
      </c>
      <c r="U6" s="229" t="s">
        <v>1091</v>
      </c>
      <c r="V6" s="227" t="s">
        <v>1083</v>
      </c>
      <c r="W6" s="227"/>
      <c r="X6" s="227" t="s">
        <v>994</v>
      </c>
      <c r="Y6" s="227"/>
      <c r="Z6" s="227" t="s">
        <v>817</v>
      </c>
      <c r="AA6" s="227" t="s">
        <v>649</v>
      </c>
      <c r="AB6" s="227"/>
      <c r="AC6" s="227" t="s">
        <v>1086</v>
      </c>
      <c r="AD6" s="227" t="s">
        <v>1089</v>
      </c>
      <c r="AE6" s="227"/>
    </row>
    <row r="7" spans="1:31">
      <c r="A7" s="227"/>
      <c r="B7" s="228"/>
      <c r="C7" s="25" t="s">
        <v>907</v>
      </c>
      <c r="D7" s="25" t="s">
        <v>634</v>
      </c>
      <c r="E7" s="25" t="s">
        <v>1028</v>
      </c>
      <c r="F7" s="25" t="s">
        <v>752</v>
      </c>
      <c r="G7" s="227"/>
      <c r="H7" s="25" t="s">
        <v>784</v>
      </c>
      <c r="I7" s="25" t="s">
        <v>485</v>
      </c>
      <c r="J7" s="227"/>
      <c r="K7" s="227"/>
      <c r="L7" s="25" t="s">
        <v>907</v>
      </c>
      <c r="M7" s="25" t="s">
        <v>634</v>
      </c>
      <c r="N7" s="25" t="s">
        <v>1028</v>
      </c>
      <c r="O7" s="25" t="s">
        <v>752</v>
      </c>
      <c r="P7" s="227"/>
      <c r="Q7" s="25" t="s">
        <v>784</v>
      </c>
      <c r="R7" s="25" t="s">
        <v>485</v>
      </c>
      <c r="S7" s="227"/>
      <c r="T7" s="227"/>
      <c r="U7" s="230"/>
      <c r="V7" s="25" t="s">
        <v>907</v>
      </c>
      <c r="W7" s="25" t="s">
        <v>634</v>
      </c>
      <c r="X7" s="25" t="s">
        <v>1028</v>
      </c>
      <c r="Y7" s="25" t="s">
        <v>752</v>
      </c>
      <c r="Z7" s="227"/>
      <c r="AA7" s="25" t="s">
        <v>784</v>
      </c>
      <c r="AB7" s="25" t="s">
        <v>485</v>
      </c>
      <c r="AC7" s="227"/>
      <c r="AD7" s="227"/>
      <c r="AE7" s="227"/>
    </row>
    <row r="8" spans="1:31" hidden="1">
      <c r="A8" s="25" t="str">
        <f>A5</f>
        <v>年</v>
      </c>
      <c r="B8" s="25" t="str">
        <f>B6</f>
        <v>評価総面積</v>
      </c>
      <c r="C8" s="25" t="str">
        <f>C7</f>
        <v>一般田</v>
      </c>
      <c r="D8" s="25" t="str">
        <f>D7</f>
        <v>介在田</v>
      </c>
      <c r="E8" s="25" t="str">
        <f>E7</f>
        <v>一般畑</v>
      </c>
      <c r="F8" s="25" t="str">
        <f>F7</f>
        <v>介在畑</v>
      </c>
      <c r="G8" s="25" t="str">
        <f>G6</f>
        <v>宅地</v>
      </c>
      <c r="H8" s="25" t="str">
        <f>H7</f>
        <v>一般山林</v>
      </c>
      <c r="I8" s="25" t="str">
        <f>I7</f>
        <v>介在山林</v>
      </c>
      <c r="J8" s="25" t="str">
        <f>J6</f>
        <v>原野</v>
      </c>
      <c r="K8" s="25" t="str">
        <f>K6</f>
        <v>雑種地</v>
      </c>
      <c r="L8" s="25" t="str">
        <f>L7</f>
        <v>一般田</v>
      </c>
      <c r="M8" s="25" t="str">
        <f>M7</f>
        <v>介在田</v>
      </c>
      <c r="N8" s="25" t="str">
        <f>N7</f>
        <v>一般畑</v>
      </c>
      <c r="O8" s="25" t="str">
        <f>O7</f>
        <v>介在畑</v>
      </c>
      <c r="P8" s="25" t="str">
        <f>P6</f>
        <v>宅地</v>
      </c>
      <c r="Q8" s="25" t="str">
        <f>Q7</f>
        <v>一般山林</v>
      </c>
      <c r="R8" s="25" t="str">
        <f>R7</f>
        <v>介在山林</v>
      </c>
      <c r="S8" s="25" t="str">
        <f>S6</f>
        <v>原野</v>
      </c>
      <c r="T8" s="25" t="str">
        <f>T6</f>
        <v>雑種地</v>
      </c>
      <c r="U8" s="32" t="str">
        <f>U6</f>
        <v>総額</v>
      </c>
      <c r="V8" s="25" t="str">
        <f>V7</f>
        <v>一般田</v>
      </c>
      <c r="W8" s="25" t="str">
        <f>W7</f>
        <v>介在田</v>
      </c>
      <c r="X8" s="25" t="str">
        <f>X7</f>
        <v>一般畑</v>
      </c>
      <c r="Y8" s="25" t="str">
        <f>Y7</f>
        <v>介在畑</v>
      </c>
      <c r="Z8" s="25" t="str">
        <f>Z6</f>
        <v>宅地</v>
      </c>
      <c r="AA8" s="25" t="str">
        <f>AA7</f>
        <v>一般山林</v>
      </c>
      <c r="AB8" s="25" t="str">
        <f>AB7</f>
        <v>介在山林</v>
      </c>
      <c r="AC8" s="25" t="str">
        <f>AC6</f>
        <v>原野</v>
      </c>
      <c r="AD8" s="25" t="str">
        <f>AD6</f>
        <v>雑種地</v>
      </c>
      <c r="AE8" s="25" t="str">
        <f>AE5</f>
        <v>平均価格（円）</v>
      </c>
    </row>
    <row r="9" spans="1:31" ht="7.5" customHeight="1">
      <c r="A9" s="26" t="s">
        <v>763</v>
      </c>
      <c r="B9" s="29" t="s">
        <v>1094</v>
      </c>
      <c r="C9" s="26" t="s">
        <v>699</v>
      </c>
      <c r="D9" s="26" t="s">
        <v>486</v>
      </c>
      <c r="E9" s="26" t="s">
        <v>96</v>
      </c>
      <c r="F9" s="26" t="s">
        <v>202</v>
      </c>
      <c r="G9" s="26" t="s">
        <v>879</v>
      </c>
      <c r="H9" s="26" t="s">
        <v>1096</v>
      </c>
      <c r="I9" s="26" t="s">
        <v>1099</v>
      </c>
      <c r="J9" s="26" t="s">
        <v>165</v>
      </c>
      <c r="K9" s="26" t="s">
        <v>694</v>
      </c>
      <c r="L9" s="26" t="s">
        <v>1010</v>
      </c>
      <c r="M9" s="26" t="s">
        <v>73</v>
      </c>
      <c r="N9" s="26" t="s">
        <v>788</v>
      </c>
      <c r="O9" s="26" t="s">
        <v>808</v>
      </c>
      <c r="P9" s="26" t="s">
        <v>1103</v>
      </c>
      <c r="Q9" s="26" t="s">
        <v>679</v>
      </c>
      <c r="R9" s="26" t="s">
        <v>708</v>
      </c>
      <c r="S9" s="26" t="s">
        <v>215</v>
      </c>
      <c r="T9" s="26" t="s">
        <v>739</v>
      </c>
      <c r="U9" s="33" t="s">
        <v>391</v>
      </c>
      <c r="V9" s="26" t="s">
        <v>1108</v>
      </c>
      <c r="W9" s="26" t="s">
        <v>75</v>
      </c>
      <c r="X9" s="26" t="s">
        <v>447</v>
      </c>
      <c r="Y9" s="26" t="s">
        <v>1111</v>
      </c>
      <c r="Z9" s="26" t="s">
        <v>354</v>
      </c>
      <c r="AA9" s="26" t="s">
        <v>716</v>
      </c>
      <c r="AB9" s="26" t="s">
        <v>594</v>
      </c>
      <c r="AC9" s="26" t="s">
        <v>579</v>
      </c>
      <c r="AD9" s="26" t="s">
        <v>1113</v>
      </c>
      <c r="AE9" s="26" t="s">
        <v>218</v>
      </c>
    </row>
    <row r="10" spans="1:31">
      <c r="A10" s="27">
        <v>39448</v>
      </c>
      <c r="B10" s="7">
        <v>925</v>
      </c>
      <c r="C10" s="16">
        <v>103</v>
      </c>
      <c r="D10" s="7">
        <v>7</v>
      </c>
      <c r="E10" s="7">
        <v>144</v>
      </c>
      <c r="F10" s="7">
        <v>51</v>
      </c>
      <c r="G10" s="7">
        <v>491</v>
      </c>
      <c r="H10" s="7">
        <v>11</v>
      </c>
      <c r="I10" s="7">
        <v>2</v>
      </c>
      <c r="J10" s="7">
        <v>2</v>
      </c>
      <c r="K10" s="7">
        <v>113</v>
      </c>
      <c r="L10" s="7">
        <v>99</v>
      </c>
      <c r="M10" s="7">
        <v>63923</v>
      </c>
      <c r="N10" s="7">
        <v>84</v>
      </c>
      <c r="O10" s="7">
        <v>63874</v>
      </c>
      <c r="P10" s="7">
        <v>67792</v>
      </c>
      <c r="Q10" s="7">
        <v>40</v>
      </c>
      <c r="R10" s="7">
        <v>58774</v>
      </c>
      <c r="S10" s="7">
        <v>4385</v>
      </c>
      <c r="T10" s="7">
        <v>28538</v>
      </c>
      <c r="U10" s="34">
        <v>403916936000</v>
      </c>
      <c r="V10" s="7">
        <v>101809000</v>
      </c>
      <c r="W10" s="7">
        <v>4546809000</v>
      </c>
      <c r="X10" s="7">
        <v>121787000</v>
      </c>
      <c r="Y10" s="7">
        <v>32598366000</v>
      </c>
      <c r="Z10" s="34">
        <v>332889293000</v>
      </c>
      <c r="AA10" s="7">
        <v>4323000</v>
      </c>
      <c r="AB10" s="7">
        <v>1415678000</v>
      </c>
      <c r="AC10" s="7">
        <v>92457000</v>
      </c>
      <c r="AD10" s="7">
        <v>32146414000</v>
      </c>
      <c r="AE10" s="35">
        <v>43688</v>
      </c>
    </row>
    <row r="11" spans="1:31">
      <c r="A11" s="27">
        <v>39814</v>
      </c>
      <c r="B11" s="7">
        <v>925</v>
      </c>
      <c r="C11" s="7">
        <v>102</v>
      </c>
      <c r="D11" s="7">
        <v>7</v>
      </c>
      <c r="E11" s="7">
        <v>145</v>
      </c>
      <c r="F11" s="7">
        <v>50</v>
      </c>
      <c r="G11" s="7">
        <v>493</v>
      </c>
      <c r="H11" s="7">
        <v>11</v>
      </c>
      <c r="I11" s="7">
        <v>2</v>
      </c>
      <c r="J11" s="7">
        <v>2</v>
      </c>
      <c r="K11" s="7">
        <v>112</v>
      </c>
      <c r="L11" s="7">
        <v>99</v>
      </c>
      <c r="M11" s="7">
        <v>63184</v>
      </c>
      <c r="N11" s="7">
        <v>84</v>
      </c>
      <c r="O11" s="7">
        <v>63160</v>
      </c>
      <c r="P11" s="7">
        <v>68440</v>
      </c>
      <c r="Q11" s="7">
        <v>40</v>
      </c>
      <c r="R11" s="7">
        <v>57800</v>
      </c>
      <c r="S11" s="7">
        <v>4024</v>
      </c>
      <c r="T11" s="7">
        <v>28688</v>
      </c>
      <c r="U11" s="34">
        <v>407522619000</v>
      </c>
      <c r="V11" s="7">
        <v>100336000</v>
      </c>
      <c r="W11" s="7">
        <v>4341194000</v>
      </c>
      <c r="X11" s="7">
        <v>122551000</v>
      </c>
      <c r="Y11" s="7">
        <v>31727111000</v>
      </c>
      <c r="Z11" s="34">
        <v>337596601000</v>
      </c>
      <c r="AA11" s="7">
        <v>4306000</v>
      </c>
      <c r="AB11" s="7">
        <v>1361588000</v>
      </c>
      <c r="AC11" s="7">
        <v>83857000</v>
      </c>
      <c r="AD11" s="7">
        <v>32185075000</v>
      </c>
      <c r="AE11" s="35">
        <v>44074</v>
      </c>
    </row>
    <row r="12" spans="1:31">
      <c r="A12" s="27">
        <v>40179</v>
      </c>
      <c r="B12" s="7">
        <v>923</v>
      </c>
      <c r="C12" s="7">
        <v>100</v>
      </c>
      <c r="D12" s="7">
        <v>7</v>
      </c>
      <c r="E12" s="7">
        <v>146</v>
      </c>
      <c r="F12" s="7">
        <v>49</v>
      </c>
      <c r="G12" s="7">
        <v>494</v>
      </c>
      <c r="H12" s="7">
        <v>11</v>
      </c>
      <c r="I12" s="7">
        <v>2</v>
      </c>
      <c r="J12" s="7">
        <v>2</v>
      </c>
      <c r="K12" s="7">
        <v>112</v>
      </c>
      <c r="L12" s="7">
        <v>99</v>
      </c>
      <c r="M12" s="7">
        <v>61611</v>
      </c>
      <c r="N12" s="7">
        <v>84</v>
      </c>
      <c r="O12" s="7">
        <v>61899</v>
      </c>
      <c r="P12" s="7">
        <v>66888</v>
      </c>
      <c r="Q12" s="7">
        <v>40</v>
      </c>
      <c r="R12" s="7">
        <v>58110</v>
      </c>
      <c r="S12" s="7">
        <v>3886</v>
      </c>
      <c r="T12" s="7">
        <v>27942</v>
      </c>
      <c r="U12" s="34">
        <v>397825176000</v>
      </c>
      <c r="V12" s="7">
        <v>98860000</v>
      </c>
      <c r="W12" s="7">
        <v>4136262000</v>
      </c>
      <c r="X12" s="7">
        <v>123429000</v>
      </c>
      <c r="Y12" s="7">
        <v>30540221000</v>
      </c>
      <c r="Z12" s="34">
        <v>330219908000</v>
      </c>
      <c r="AA12" s="7">
        <v>4216000</v>
      </c>
      <c r="AB12" s="7">
        <v>1233964000</v>
      </c>
      <c r="AC12" s="7">
        <v>81994000</v>
      </c>
      <c r="AD12" s="7">
        <v>31386322000</v>
      </c>
      <c r="AE12" s="35">
        <v>43083</v>
      </c>
    </row>
    <row r="13" spans="1:31">
      <c r="A13" s="27">
        <v>40544</v>
      </c>
      <c r="B13" s="7">
        <v>923</v>
      </c>
      <c r="C13" s="7">
        <v>95</v>
      </c>
      <c r="D13" s="7">
        <v>6</v>
      </c>
      <c r="E13" s="7">
        <v>151</v>
      </c>
      <c r="F13" s="7">
        <v>48</v>
      </c>
      <c r="G13" s="7">
        <v>495</v>
      </c>
      <c r="H13" s="7">
        <v>11</v>
      </c>
      <c r="I13" s="7">
        <v>2</v>
      </c>
      <c r="J13" s="7">
        <v>2</v>
      </c>
      <c r="K13" s="7">
        <v>113</v>
      </c>
      <c r="L13" s="7">
        <v>98</v>
      </c>
      <c r="M13" s="7">
        <v>60505</v>
      </c>
      <c r="N13" s="7">
        <v>84</v>
      </c>
      <c r="O13" s="7">
        <v>61161</v>
      </c>
      <c r="P13" s="7">
        <v>65853</v>
      </c>
      <c r="Q13" s="7">
        <v>40</v>
      </c>
      <c r="R13" s="7">
        <v>53269</v>
      </c>
      <c r="S13" s="7">
        <v>3383</v>
      </c>
      <c r="T13" s="7">
        <v>27875</v>
      </c>
      <c r="U13" s="34">
        <v>391604985000</v>
      </c>
      <c r="V13" s="7">
        <v>93842000</v>
      </c>
      <c r="W13" s="7">
        <v>3767577000</v>
      </c>
      <c r="X13" s="7">
        <v>127320000</v>
      </c>
      <c r="Y13" s="7">
        <v>29253729000</v>
      </c>
      <c r="Z13" s="34">
        <v>325865724000</v>
      </c>
      <c r="AA13" s="7">
        <v>4224000</v>
      </c>
      <c r="AB13" s="7">
        <v>913664000</v>
      </c>
      <c r="AC13" s="7">
        <v>72300000</v>
      </c>
      <c r="AD13" s="7">
        <v>31506605000</v>
      </c>
      <c r="AE13" s="35">
        <v>42450</v>
      </c>
    </row>
    <row r="14" spans="1:31">
      <c r="A14" s="27">
        <v>40909</v>
      </c>
      <c r="B14" s="7">
        <v>922</v>
      </c>
      <c r="C14" s="7">
        <v>92</v>
      </c>
      <c r="D14" s="7">
        <v>6</v>
      </c>
      <c r="E14" s="7">
        <v>154</v>
      </c>
      <c r="F14" s="7">
        <v>48</v>
      </c>
      <c r="G14" s="7">
        <v>496</v>
      </c>
      <c r="H14" s="7">
        <v>11</v>
      </c>
      <c r="I14" s="7">
        <v>1</v>
      </c>
      <c r="J14" s="7">
        <v>2</v>
      </c>
      <c r="K14" s="7">
        <v>112</v>
      </c>
      <c r="L14" s="7">
        <v>98</v>
      </c>
      <c r="M14" s="7">
        <v>59371</v>
      </c>
      <c r="N14" s="7">
        <v>85</v>
      </c>
      <c r="O14" s="7">
        <v>59224</v>
      </c>
      <c r="P14" s="7">
        <v>64964</v>
      </c>
      <c r="Q14" s="7">
        <v>40</v>
      </c>
      <c r="R14" s="7">
        <v>52139</v>
      </c>
      <c r="S14" s="7">
        <v>3374</v>
      </c>
      <c r="T14" s="7">
        <v>26836</v>
      </c>
      <c r="U14" s="34">
        <v>385172205000</v>
      </c>
      <c r="V14" s="7">
        <v>90267000</v>
      </c>
      <c r="W14" s="7">
        <v>3441451000</v>
      </c>
      <c r="X14" s="7">
        <v>129930000</v>
      </c>
      <c r="Y14" s="7">
        <v>28213276000</v>
      </c>
      <c r="Z14" s="34">
        <v>322367050000</v>
      </c>
      <c r="AA14" s="7">
        <v>4241000</v>
      </c>
      <c r="AB14" s="7">
        <v>714362000</v>
      </c>
      <c r="AC14" s="7">
        <v>71050000</v>
      </c>
      <c r="AD14" s="7">
        <v>30140578000</v>
      </c>
      <c r="AE14" s="35">
        <v>41794</v>
      </c>
    </row>
    <row r="15" spans="1:31">
      <c r="A15" s="27">
        <v>41275</v>
      </c>
      <c r="B15" s="7">
        <v>921</v>
      </c>
      <c r="C15" s="7">
        <v>90</v>
      </c>
      <c r="D15" s="7">
        <v>5</v>
      </c>
      <c r="E15" s="7">
        <v>155</v>
      </c>
      <c r="F15" s="7">
        <v>46</v>
      </c>
      <c r="G15" s="7">
        <v>499</v>
      </c>
      <c r="H15" s="7">
        <v>11</v>
      </c>
      <c r="I15" s="7">
        <v>1</v>
      </c>
      <c r="J15" s="7">
        <v>2</v>
      </c>
      <c r="K15" s="7">
        <v>112</v>
      </c>
      <c r="L15" s="7">
        <v>99</v>
      </c>
      <c r="M15" s="7">
        <v>60119</v>
      </c>
      <c r="N15" s="7">
        <v>84</v>
      </c>
      <c r="O15" s="7">
        <v>58843</v>
      </c>
      <c r="P15" s="7">
        <v>64342</v>
      </c>
      <c r="Q15" s="7">
        <v>40</v>
      </c>
      <c r="R15" s="7">
        <v>51914</v>
      </c>
      <c r="S15" s="7">
        <v>3273</v>
      </c>
      <c r="T15" s="7">
        <v>26626</v>
      </c>
      <c r="U15" s="34">
        <v>382199730000</v>
      </c>
      <c r="V15" s="7">
        <v>88232000</v>
      </c>
      <c r="W15" s="7">
        <v>2948779000</v>
      </c>
      <c r="X15" s="7">
        <v>130905000</v>
      </c>
      <c r="Y15" s="7">
        <v>27325351000</v>
      </c>
      <c r="Z15" s="34">
        <v>321020073000</v>
      </c>
      <c r="AA15" s="7">
        <v>4214000</v>
      </c>
      <c r="AB15" s="7">
        <v>678879000</v>
      </c>
      <c r="AC15" s="7">
        <v>70553000</v>
      </c>
      <c r="AD15" s="7">
        <v>29932744000</v>
      </c>
      <c r="AE15" s="35">
        <v>41489</v>
      </c>
    </row>
    <row r="16" spans="1:31">
      <c r="A16" s="27">
        <v>41640</v>
      </c>
      <c r="B16" s="7">
        <v>921</v>
      </c>
      <c r="C16" s="7">
        <v>88</v>
      </c>
      <c r="D16" s="7">
        <v>5</v>
      </c>
      <c r="E16" s="7">
        <v>156</v>
      </c>
      <c r="F16" s="7">
        <v>45</v>
      </c>
      <c r="G16" s="7">
        <v>502</v>
      </c>
      <c r="H16" s="7">
        <v>10</v>
      </c>
      <c r="I16" s="7">
        <v>1</v>
      </c>
      <c r="J16" s="7">
        <v>2</v>
      </c>
      <c r="K16" s="7">
        <v>112</v>
      </c>
      <c r="L16" s="7">
        <v>99</v>
      </c>
      <c r="M16" s="7">
        <v>60008</v>
      </c>
      <c r="N16" s="7">
        <v>84</v>
      </c>
      <c r="O16" s="7">
        <v>58534</v>
      </c>
      <c r="P16" s="7">
        <v>64148</v>
      </c>
      <c r="Q16" s="7">
        <v>40</v>
      </c>
      <c r="R16" s="7">
        <v>51310</v>
      </c>
      <c r="S16" s="7">
        <v>2935</v>
      </c>
      <c r="T16" s="7">
        <v>26400</v>
      </c>
      <c r="U16" s="34">
        <v>381353846000</v>
      </c>
      <c r="V16" s="7">
        <v>86596000</v>
      </c>
      <c r="W16" s="7">
        <v>2854825000</v>
      </c>
      <c r="X16" s="7">
        <v>132073000</v>
      </c>
      <c r="Y16" s="7">
        <v>26209929000</v>
      </c>
      <c r="Z16" s="34">
        <v>321804622000</v>
      </c>
      <c r="AA16" s="7">
        <v>4120000</v>
      </c>
      <c r="AB16" s="7">
        <v>644448000</v>
      </c>
      <c r="AC16" s="7">
        <v>70668000</v>
      </c>
      <c r="AD16" s="7">
        <v>29546565000</v>
      </c>
      <c r="AE16" s="35">
        <v>41394</v>
      </c>
    </row>
    <row r="17" spans="1:31">
      <c r="A17" s="27">
        <v>42005</v>
      </c>
      <c r="B17" s="7">
        <v>920</v>
      </c>
      <c r="C17" s="7">
        <v>85</v>
      </c>
      <c r="D17" s="7">
        <v>5</v>
      </c>
      <c r="E17" s="7">
        <v>158</v>
      </c>
      <c r="F17" s="7">
        <v>43</v>
      </c>
      <c r="G17" s="7">
        <v>502</v>
      </c>
      <c r="H17" s="7">
        <v>10</v>
      </c>
      <c r="I17" s="7">
        <v>1</v>
      </c>
      <c r="J17" s="7">
        <v>2</v>
      </c>
      <c r="K17" s="7">
        <v>113</v>
      </c>
      <c r="L17" s="7">
        <v>99</v>
      </c>
      <c r="M17" s="7">
        <v>59586</v>
      </c>
      <c r="N17" s="7">
        <v>84</v>
      </c>
      <c r="O17" s="7">
        <v>57539</v>
      </c>
      <c r="P17" s="7">
        <v>63854</v>
      </c>
      <c r="Q17" s="7">
        <v>40</v>
      </c>
      <c r="R17" s="7">
        <v>53141</v>
      </c>
      <c r="S17" s="7">
        <v>2899</v>
      </c>
      <c r="T17" s="7">
        <v>26986</v>
      </c>
      <c r="U17" s="34">
        <v>379783332000</v>
      </c>
      <c r="V17" s="7">
        <v>83957000</v>
      </c>
      <c r="W17" s="7">
        <v>2721152000</v>
      </c>
      <c r="X17" s="7">
        <v>133584000</v>
      </c>
      <c r="Y17" s="7">
        <v>24925557000</v>
      </c>
      <c r="Z17" s="34">
        <v>320811791000</v>
      </c>
      <c r="AA17" s="7">
        <v>4077000</v>
      </c>
      <c r="AB17" s="7">
        <v>620895000</v>
      </c>
      <c r="AC17" s="7">
        <v>70322000</v>
      </c>
      <c r="AD17" s="7">
        <v>30411997000</v>
      </c>
      <c r="AE17" s="35">
        <v>41274</v>
      </c>
    </row>
    <row r="18" spans="1:31">
      <c r="A18" s="28">
        <v>42370</v>
      </c>
      <c r="B18" s="7">
        <v>920</v>
      </c>
      <c r="C18" s="7">
        <v>83</v>
      </c>
      <c r="D18" s="7">
        <v>4</v>
      </c>
      <c r="E18" s="7">
        <v>160</v>
      </c>
      <c r="F18" s="7">
        <v>42</v>
      </c>
      <c r="G18" s="7">
        <v>503</v>
      </c>
      <c r="H18" s="7">
        <v>10</v>
      </c>
      <c r="I18" s="7">
        <v>1</v>
      </c>
      <c r="J18" s="7">
        <v>2</v>
      </c>
      <c r="K18" s="7">
        <v>114</v>
      </c>
      <c r="L18" s="7">
        <v>99</v>
      </c>
      <c r="M18" s="7">
        <v>59555</v>
      </c>
      <c r="N18" s="7">
        <v>84</v>
      </c>
      <c r="O18" s="7">
        <v>57751</v>
      </c>
      <c r="P18" s="7">
        <v>63555</v>
      </c>
      <c r="Q18" s="7">
        <v>40</v>
      </c>
      <c r="R18" s="7">
        <v>53233</v>
      </c>
      <c r="S18" s="7">
        <v>2874</v>
      </c>
      <c r="T18" s="7">
        <v>26716</v>
      </c>
      <c r="U18" s="34">
        <v>377973521000</v>
      </c>
      <c r="V18" s="7">
        <v>82106000</v>
      </c>
      <c r="W18" s="7">
        <v>2576900000</v>
      </c>
      <c r="X18" s="7">
        <v>134767000</v>
      </c>
      <c r="Y18" s="7">
        <v>24042322000</v>
      </c>
      <c r="Z18" s="34">
        <v>319958494000</v>
      </c>
      <c r="AA18" s="7">
        <v>3966000</v>
      </c>
      <c r="AB18" s="7">
        <v>648594000</v>
      </c>
      <c r="AC18" s="7">
        <v>69712000</v>
      </c>
      <c r="AD18" s="7">
        <v>30456660000</v>
      </c>
      <c r="AE18" s="35">
        <v>41084</v>
      </c>
    </row>
    <row r="19" spans="1:31">
      <c r="A19" s="28">
        <v>42736</v>
      </c>
      <c r="B19" s="7">
        <v>920</v>
      </c>
      <c r="C19" s="7">
        <v>81</v>
      </c>
      <c r="D19" s="7">
        <v>4</v>
      </c>
      <c r="E19" s="7">
        <v>161</v>
      </c>
      <c r="F19" s="7">
        <v>40</v>
      </c>
      <c r="G19" s="7">
        <v>505</v>
      </c>
      <c r="H19" s="7">
        <v>10</v>
      </c>
      <c r="I19" s="7">
        <v>1</v>
      </c>
      <c r="J19" s="7">
        <v>2</v>
      </c>
      <c r="K19" s="7">
        <v>115</v>
      </c>
      <c r="L19" s="7">
        <v>99</v>
      </c>
      <c r="M19" s="7">
        <v>59131</v>
      </c>
      <c r="N19" s="7">
        <v>84</v>
      </c>
      <c r="O19" s="7">
        <v>57448</v>
      </c>
      <c r="P19" s="7">
        <v>63154</v>
      </c>
      <c r="Q19" s="7">
        <v>39</v>
      </c>
      <c r="R19" s="7">
        <v>50940</v>
      </c>
      <c r="S19" s="7">
        <v>2852</v>
      </c>
      <c r="T19" s="7">
        <v>26398</v>
      </c>
      <c r="U19" s="34">
        <v>375438578000</v>
      </c>
      <c r="V19" s="7">
        <v>80515000</v>
      </c>
      <c r="W19" s="7">
        <v>2442755000</v>
      </c>
      <c r="X19" s="7">
        <v>135430000</v>
      </c>
      <c r="Y19" s="7">
        <v>23133197000</v>
      </c>
      <c r="Z19" s="34">
        <v>318776912000</v>
      </c>
      <c r="AA19" s="7">
        <v>3934000</v>
      </c>
      <c r="AB19" s="7">
        <v>558197000</v>
      </c>
      <c r="AC19" s="7">
        <v>69195000</v>
      </c>
      <c r="AD19" s="7">
        <v>30237526000</v>
      </c>
      <c r="AE19" s="35">
        <v>40825</v>
      </c>
    </row>
    <row r="20" spans="1:31">
      <c r="A20" s="28">
        <v>43101</v>
      </c>
      <c r="B20" s="7">
        <v>920</v>
      </c>
      <c r="C20" s="7">
        <v>77</v>
      </c>
      <c r="D20" s="7">
        <v>3</v>
      </c>
      <c r="E20" s="7">
        <v>164</v>
      </c>
      <c r="F20" s="7">
        <v>39</v>
      </c>
      <c r="G20" s="7">
        <v>507</v>
      </c>
      <c r="H20" s="7">
        <v>10</v>
      </c>
      <c r="I20" s="7">
        <v>1</v>
      </c>
      <c r="J20" s="7">
        <v>3</v>
      </c>
      <c r="K20" s="7">
        <v>115</v>
      </c>
      <c r="L20" s="7">
        <v>100</v>
      </c>
      <c r="M20" s="7">
        <v>56345</v>
      </c>
      <c r="N20" s="7">
        <v>84</v>
      </c>
      <c r="O20" s="7">
        <v>57471</v>
      </c>
      <c r="P20" s="7">
        <v>64028</v>
      </c>
      <c r="Q20" s="7">
        <v>39</v>
      </c>
      <c r="R20" s="7">
        <v>50852</v>
      </c>
      <c r="S20" s="7">
        <v>1365</v>
      </c>
      <c r="T20" s="7">
        <v>26161</v>
      </c>
      <c r="U20" s="34">
        <v>379956397000</v>
      </c>
      <c r="V20" s="7">
        <v>76820000</v>
      </c>
      <c r="W20" s="7">
        <v>1930766000</v>
      </c>
      <c r="X20" s="7">
        <v>138245000</v>
      </c>
      <c r="Y20" s="7">
        <v>22486153000</v>
      </c>
      <c r="Z20" s="35">
        <v>324567840000</v>
      </c>
      <c r="AA20" s="7">
        <v>3935000</v>
      </c>
      <c r="AB20" s="7">
        <v>622433000</v>
      </c>
      <c r="AC20" s="7">
        <v>37683000</v>
      </c>
      <c r="AD20" s="7">
        <v>30092522000</v>
      </c>
      <c r="AE20" s="35">
        <v>41312</v>
      </c>
    </row>
    <row r="21" spans="1:31">
      <c r="A21" s="28">
        <v>43466</v>
      </c>
      <c r="B21" s="7">
        <v>919</v>
      </c>
      <c r="C21" s="7">
        <v>77</v>
      </c>
      <c r="D21" s="7">
        <v>3</v>
      </c>
      <c r="E21" s="7">
        <v>164</v>
      </c>
      <c r="F21" s="7">
        <v>38</v>
      </c>
      <c r="G21" s="7">
        <v>508</v>
      </c>
      <c r="H21" s="7">
        <v>10</v>
      </c>
      <c r="I21" s="7">
        <v>1</v>
      </c>
      <c r="J21" s="7">
        <v>3</v>
      </c>
      <c r="K21" s="7">
        <v>115</v>
      </c>
      <c r="L21" s="7">
        <v>100</v>
      </c>
      <c r="M21" s="7">
        <v>56301</v>
      </c>
      <c r="N21" s="7">
        <v>84</v>
      </c>
      <c r="O21" s="7">
        <v>57602</v>
      </c>
      <c r="P21" s="7">
        <v>63846</v>
      </c>
      <c r="Q21" s="7">
        <v>39</v>
      </c>
      <c r="R21" s="7">
        <v>49715</v>
      </c>
      <c r="S21" s="7">
        <v>1233</v>
      </c>
      <c r="T21" s="7">
        <v>26082</v>
      </c>
      <c r="U21" s="34">
        <v>378839489000</v>
      </c>
      <c r="V21" s="7">
        <v>76262000</v>
      </c>
      <c r="W21" s="7">
        <v>1872180000</v>
      </c>
      <c r="X21" s="7">
        <v>138248000</v>
      </c>
      <c r="Y21" s="7">
        <v>21770667000</v>
      </c>
      <c r="Z21" s="35">
        <v>324306468000</v>
      </c>
      <c r="AA21" s="7">
        <v>3923000</v>
      </c>
      <c r="AB21" s="7">
        <v>528619000</v>
      </c>
      <c r="AC21" s="7">
        <v>34002000</v>
      </c>
      <c r="AD21" s="7">
        <v>30109120000</v>
      </c>
      <c r="AE21" s="35">
        <v>41226</v>
      </c>
    </row>
    <row r="22" spans="1:31">
      <c r="A22" s="28">
        <v>43831</v>
      </c>
      <c r="B22" s="7">
        <v>918</v>
      </c>
      <c r="C22" s="7">
        <v>76</v>
      </c>
      <c r="D22" s="7">
        <v>3</v>
      </c>
      <c r="E22" s="7">
        <v>154</v>
      </c>
      <c r="F22" s="7">
        <v>45</v>
      </c>
      <c r="G22" s="7">
        <v>509</v>
      </c>
      <c r="H22" s="7">
        <v>10</v>
      </c>
      <c r="I22" s="7">
        <v>1</v>
      </c>
      <c r="J22" s="7">
        <v>3</v>
      </c>
      <c r="K22" s="7">
        <v>117</v>
      </c>
      <c r="L22" s="7">
        <v>100</v>
      </c>
      <c r="M22" s="7">
        <v>52213</v>
      </c>
      <c r="N22" s="7">
        <v>84</v>
      </c>
      <c r="O22" s="7">
        <v>51082</v>
      </c>
      <c r="P22" s="7">
        <v>63739</v>
      </c>
      <c r="Q22" s="7">
        <v>39</v>
      </c>
      <c r="R22" s="7">
        <v>49621</v>
      </c>
      <c r="S22" s="7">
        <v>1233</v>
      </c>
      <c r="T22" s="7">
        <v>26089</v>
      </c>
      <c r="U22" s="35">
        <v>380685587000</v>
      </c>
      <c r="V22" s="7">
        <v>75559000</v>
      </c>
      <c r="W22" s="7">
        <v>1872150000</v>
      </c>
      <c r="X22" s="7">
        <v>129475000</v>
      </c>
      <c r="Y22" s="7">
        <v>23300622000</v>
      </c>
      <c r="Z22" s="35">
        <v>324276492000</v>
      </c>
      <c r="AA22" s="7">
        <v>3932000</v>
      </c>
      <c r="AB22" s="7">
        <v>531942000</v>
      </c>
      <c r="AC22" s="7">
        <v>34002000</v>
      </c>
      <c r="AD22" s="7">
        <v>30461413000</v>
      </c>
      <c r="AE22" s="35">
        <v>41437</v>
      </c>
    </row>
    <row r="23" spans="1:31">
      <c r="A23" s="28">
        <v>44197</v>
      </c>
      <c r="B23" s="7">
        <v>918</v>
      </c>
      <c r="C23" s="7">
        <v>75</v>
      </c>
      <c r="D23" s="7">
        <v>3</v>
      </c>
      <c r="E23" s="7">
        <v>154</v>
      </c>
      <c r="F23" s="7">
        <v>45</v>
      </c>
      <c r="G23" s="7">
        <v>510</v>
      </c>
      <c r="H23" s="7">
        <v>10</v>
      </c>
      <c r="I23" s="7">
        <v>1</v>
      </c>
      <c r="J23" s="7">
        <v>3</v>
      </c>
      <c r="K23" s="7">
        <v>117</v>
      </c>
      <c r="L23" s="7">
        <v>100</v>
      </c>
      <c r="M23" s="7">
        <v>52860</v>
      </c>
      <c r="N23" s="7">
        <v>84</v>
      </c>
      <c r="O23" s="7">
        <v>52482</v>
      </c>
      <c r="P23" s="7">
        <v>65164</v>
      </c>
      <c r="Q23" s="7">
        <v>39</v>
      </c>
      <c r="R23" s="7">
        <v>47094</v>
      </c>
      <c r="S23" s="7">
        <v>1065</v>
      </c>
      <c r="T23" s="7">
        <v>26896</v>
      </c>
      <c r="U23" s="35">
        <v>389941702000</v>
      </c>
      <c r="V23" s="7">
        <v>75098000</v>
      </c>
      <c r="W23" s="7">
        <v>1795542000</v>
      </c>
      <c r="X23" s="7">
        <v>128916000</v>
      </c>
      <c r="Y23" s="7">
        <v>23477416000</v>
      </c>
      <c r="Z23" s="35">
        <v>332397475000</v>
      </c>
      <c r="AA23" s="7">
        <v>3890000</v>
      </c>
      <c r="AB23" s="7">
        <v>475504000</v>
      </c>
      <c r="AC23" s="7">
        <v>29308000</v>
      </c>
      <c r="AD23" s="7">
        <v>31558553000</v>
      </c>
      <c r="AE23" s="35">
        <v>42463</v>
      </c>
    </row>
    <row r="24" spans="1:31">
      <c r="A24" s="28">
        <v>44562</v>
      </c>
      <c r="B24" s="7">
        <v>917</v>
      </c>
      <c r="C24" s="7">
        <v>75</v>
      </c>
      <c r="D24" s="7">
        <v>3</v>
      </c>
      <c r="E24" s="7">
        <v>153</v>
      </c>
      <c r="F24" s="7">
        <v>43</v>
      </c>
      <c r="G24" s="7">
        <v>511</v>
      </c>
      <c r="H24" s="7">
        <v>10</v>
      </c>
      <c r="I24" s="7">
        <v>1</v>
      </c>
      <c r="J24" s="7">
        <v>3</v>
      </c>
      <c r="K24" s="7">
        <v>118</v>
      </c>
      <c r="L24" s="7">
        <v>100</v>
      </c>
      <c r="M24" s="7">
        <v>53887</v>
      </c>
      <c r="N24" s="7">
        <v>84</v>
      </c>
      <c r="O24" s="7">
        <v>52324</v>
      </c>
      <c r="P24" s="7">
        <v>65081</v>
      </c>
      <c r="Q24" s="7">
        <v>39</v>
      </c>
      <c r="R24" s="7">
        <v>47044</v>
      </c>
      <c r="S24" s="7">
        <v>37</v>
      </c>
      <c r="T24" s="7">
        <v>26819</v>
      </c>
      <c r="U24" s="34">
        <v>389388884000</v>
      </c>
      <c r="V24" s="7">
        <v>74915000</v>
      </c>
      <c r="W24" s="7">
        <v>1660405000</v>
      </c>
      <c r="X24" s="7">
        <v>128660000</v>
      </c>
      <c r="Y24" s="7">
        <v>22687369000</v>
      </c>
      <c r="Z24" s="35">
        <v>332787332000</v>
      </c>
      <c r="AA24" s="7">
        <v>3900000</v>
      </c>
      <c r="AB24" s="7">
        <v>474106000</v>
      </c>
      <c r="AC24" s="7">
        <v>999000</v>
      </c>
      <c r="AD24" s="7">
        <v>31571198000</v>
      </c>
      <c r="AE24" s="35">
        <v>42429</v>
      </c>
    </row>
    <row r="25" spans="1:31">
      <c r="A25" s="28">
        <v>44927</v>
      </c>
      <c r="B25" s="7">
        <v>917</v>
      </c>
      <c r="C25" s="7">
        <v>74</v>
      </c>
      <c r="D25" s="7">
        <v>3</v>
      </c>
      <c r="E25" s="7">
        <v>153</v>
      </c>
      <c r="F25" s="7">
        <v>42</v>
      </c>
      <c r="G25" s="7">
        <v>513</v>
      </c>
      <c r="H25" s="7">
        <v>10</v>
      </c>
      <c r="I25" s="7">
        <v>1</v>
      </c>
      <c r="J25" s="7">
        <v>3</v>
      </c>
      <c r="K25" s="7">
        <v>118</v>
      </c>
      <c r="L25" s="7">
        <v>100</v>
      </c>
      <c r="M25" s="7">
        <v>53359</v>
      </c>
      <c r="N25" s="7">
        <v>84</v>
      </c>
      <c r="O25" s="7">
        <v>52372</v>
      </c>
      <c r="P25" s="7">
        <v>65080</v>
      </c>
      <c r="Q25" s="7">
        <v>39</v>
      </c>
      <c r="R25" s="7">
        <v>47044</v>
      </c>
      <c r="S25" s="7">
        <v>37</v>
      </c>
      <c r="T25" s="7">
        <v>26534</v>
      </c>
      <c r="U25" s="36">
        <v>389599618000</v>
      </c>
      <c r="V25" s="7">
        <v>74005000</v>
      </c>
      <c r="W25" s="7">
        <v>1440736000</v>
      </c>
      <c r="X25" s="7">
        <v>128577000</v>
      </c>
      <c r="Y25" s="16">
        <v>22109818000</v>
      </c>
      <c r="Z25" s="35">
        <v>334148201000</v>
      </c>
      <c r="AA25" s="7">
        <v>3913000</v>
      </c>
      <c r="AB25" s="7">
        <v>474106000</v>
      </c>
      <c r="AC25" s="7">
        <v>999000</v>
      </c>
      <c r="AD25" s="7">
        <v>31219263000</v>
      </c>
      <c r="AE25" s="35">
        <v>42470</v>
      </c>
    </row>
    <row r="26" spans="1:31">
      <c r="A26" s="28">
        <v>45292</v>
      </c>
      <c r="B26" s="7">
        <v>915</v>
      </c>
      <c r="C26" s="7">
        <v>73</v>
      </c>
      <c r="D26" s="7">
        <v>2</v>
      </c>
      <c r="E26" s="7">
        <v>152</v>
      </c>
      <c r="F26" s="7">
        <v>40</v>
      </c>
      <c r="G26" s="7">
        <v>516</v>
      </c>
      <c r="H26" s="7">
        <v>10</v>
      </c>
      <c r="I26" s="7">
        <v>1</v>
      </c>
      <c r="J26" s="7">
        <v>3</v>
      </c>
      <c r="K26" s="7">
        <v>118</v>
      </c>
      <c r="L26" s="7">
        <v>100</v>
      </c>
      <c r="M26" s="7">
        <v>48723</v>
      </c>
      <c r="N26" s="7">
        <v>84</v>
      </c>
      <c r="O26" s="7">
        <v>53202</v>
      </c>
      <c r="P26" s="7">
        <v>67911</v>
      </c>
      <c r="Q26" s="7">
        <v>39</v>
      </c>
      <c r="R26" s="7">
        <v>45589</v>
      </c>
      <c r="S26" s="7">
        <v>37</v>
      </c>
      <c r="T26" s="7">
        <v>26244</v>
      </c>
      <c r="U26" s="36">
        <v>404514355000</v>
      </c>
      <c r="V26" s="7">
        <v>72897000</v>
      </c>
      <c r="W26" s="7">
        <v>1192214000</v>
      </c>
      <c r="X26" s="7">
        <v>127771000</v>
      </c>
      <c r="Y26" s="16">
        <v>21172964000</v>
      </c>
      <c r="Z26" s="35">
        <v>350435993000</v>
      </c>
      <c r="AA26" s="7">
        <v>3913000</v>
      </c>
      <c r="AB26" s="7">
        <v>458855000</v>
      </c>
      <c r="AC26" s="7">
        <v>996000</v>
      </c>
      <c r="AD26" s="7">
        <v>31048752000</v>
      </c>
      <c r="AE26" s="35">
        <v>44168</v>
      </c>
    </row>
    <row r="27" spans="1:31" s="23" customFormat="1" ht="18.75">
      <c r="A27" s="28">
        <v>45658</v>
      </c>
      <c r="B27" s="7">
        <v>915</v>
      </c>
      <c r="C27" s="7">
        <v>73</v>
      </c>
      <c r="D27" s="7">
        <v>2</v>
      </c>
      <c r="E27" s="7">
        <v>151</v>
      </c>
      <c r="F27" s="7">
        <v>31</v>
      </c>
      <c r="G27" s="7">
        <v>517</v>
      </c>
      <c r="H27" s="7">
        <v>10</v>
      </c>
      <c r="I27" s="7">
        <v>1</v>
      </c>
      <c r="J27" s="7">
        <v>3</v>
      </c>
      <c r="K27" s="7">
        <v>127</v>
      </c>
      <c r="L27" s="7">
        <v>99</v>
      </c>
      <c r="M27" s="7">
        <v>52265</v>
      </c>
      <c r="N27" s="7">
        <v>84</v>
      </c>
      <c r="O27" s="7">
        <v>54754</v>
      </c>
      <c r="P27" s="7">
        <v>67898</v>
      </c>
      <c r="Q27" s="7">
        <v>39</v>
      </c>
      <c r="R27" s="7">
        <v>45589</v>
      </c>
      <c r="S27" s="7">
        <v>37</v>
      </c>
      <c r="T27" s="7">
        <v>27720</v>
      </c>
      <c r="U27" s="35">
        <v>405083908000</v>
      </c>
      <c r="V27" s="7">
        <v>72123000</v>
      </c>
      <c r="W27" s="7">
        <v>959216000</v>
      </c>
      <c r="X27" s="7">
        <v>126592000</v>
      </c>
      <c r="Y27" s="7">
        <v>17110488000</v>
      </c>
      <c r="Z27" s="35">
        <v>350902306000</v>
      </c>
      <c r="AA27" s="7">
        <v>3914000</v>
      </c>
      <c r="AB27" s="7">
        <v>458855000</v>
      </c>
      <c r="AC27" s="7">
        <v>996000</v>
      </c>
      <c r="AD27" s="7">
        <v>33326813000</v>
      </c>
      <c r="AE27" s="35">
        <v>44275</v>
      </c>
    </row>
  </sheetData>
  <autoFilter ref="A9:AE18" xr:uid="{00000000-0009-0000-0000-000007000000}"/>
  <mergeCells count="25">
    <mergeCell ref="A5:A7"/>
    <mergeCell ref="AE5:AE7"/>
    <mergeCell ref="B6:B7"/>
    <mergeCell ref="G6:G7"/>
    <mergeCell ref="J6:J7"/>
    <mergeCell ref="K6:K7"/>
    <mergeCell ref="P6:P7"/>
    <mergeCell ref="S6:S7"/>
    <mergeCell ref="T6:T7"/>
    <mergeCell ref="U6:U7"/>
    <mergeCell ref="Z6:Z7"/>
    <mergeCell ref="AC6:AC7"/>
    <mergeCell ref="AD6:AD7"/>
    <mergeCell ref="B5:K5"/>
    <mergeCell ref="L5:T5"/>
    <mergeCell ref="U5:AD5"/>
    <mergeCell ref="Q6:R6"/>
    <mergeCell ref="V6:W6"/>
    <mergeCell ref="X6:Y6"/>
    <mergeCell ref="AA6:AB6"/>
    <mergeCell ref="C6:D6"/>
    <mergeCell ref="E6:F6"/>
    <mergeCell ref="H6:I6"/>
    <mergeCell ref="L6:M6"/>
    <mergeCell ref="N6:O6"/>
  </mergeCells>
  <phoneticPr fontId="5"/>
  <hyperlinks>
    <hyperlink ref="D1" location="目次!C2" display="目次" xr:uid="{00000000-0004-0000-0700-000000000000}"/>
  </hyperlinks>
  <pageMargins left="0.7" right="0.7" top="0.75" bottom="0.75" header="0.3" footer="0.3"/>
  <pageSetup paperSize="8" scale="47"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D7"/>
  <sheetViews>
    <sheetView topLeftCell="A16" workbookViewId="0">
      <selection activeCell="F20" sqref="F20"/>
    </sheetView>
  </sheetViews>
  <sheetFormatPr defaultColWidth="10.75" defaultRowHeight="14.25"/>
  <cols>
    <col min="1" max="1" width="10.5" style="1" bestFit="1" customWidth="1"/>
    <col min="2" max="2" width="14.625" style="1" bestFit="1" customWidth="1"/>
    <col min="3" max="3" width="19.125" style="1" bestFit="1" customWidth="1"/>
    <col min="4" max="16384" width="10.75" style="1"/>
  </cols>
  <sheetData>
    <row r="1" spans="1:4">
      <c r="D1" s="9" t="s">
        <v>652</v>
      </c>
    </row>
    <row r="2" spans="1:4" ht="18.75">
      <c r="A2" s="104" t="s">
        <v>1114</v>
      </c>
      <c r="B2" s="40">
        <v>44348</v>
      </c>
    </row>
    <row r="4" spans="1:4" ht="18.75">
      <c r="A4" s="19" t="s">
        <v>3109</v>
      </c>
      <c r="B4" s="21" t="s">
        <v>1881</v>
      </c>
    </row>
    <row r="5" spans="1:4" ht="18.75">
      <c r="A5" s="20" t="s">
        <v>2093</v>
      </c>
      <c r="B5" s="22">
        <v>578</v>
      </c>
    </row>
    <row r="6" spans="1:4" ht="18.75">
      <c r="A6" s="20" t="s">
        <v>1506</v>
      </c>
      <c r="B6" s="22">
        <v>1961</v>
      </c>
    </row>
    <row r="7" spans="1:4" ht="18.75">
      <c r="A7" s="20" t="s">
        <v>756</v>
      </c>
      <c r="B7" s="22">
        <v>2539</v>
      </c>
    </row>
  </sheetData>
  <phoneticPr fontId="5"/>
  <hyperlinks>
    <hyperlink ref="D1" location="目次!C40" display="目次" xr:uid="{00000000-0004-0000-4F00-000000000000}"/>
  </hyperlinks>
  <pageMargins left="0.7" right="0.7" top="0.75" bottom="0.75" header="0.3" footer="0.3"/>
  <pageSetup paperSize="9" orientation="portrait"/>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D7"/>
  <sheetViews>
    <sheetView workbookViewId="0">
      <selection activeCell="D12" sqref="D12"/>
    </sheetView>
  </sheetViews>
  <sheetFormatPr defaultColWidth="10.75" defaultRowHeight="14.25"/>
  <cols>
    <col min="1" max="1" width="10.5" style="1" bestFit="1" customWidth="1"/>
    <col min="2" max="2" width="20.5" style="1" bestFit="1" customWidth="1"/>
    <col min="3" max="3" width="26.5" style="1" bestFit="1" customWidth="1"/>
    <col min="4" max="16384" width="10.75" style="1"/>
  </cols>
  <sheetData>
    <row r="1" spans="1:4">
      <c r="D1" s="9" t="s">
        <v>652</v>
      </c>
    </row>
    <row r="2" spans="1:4" ht="18.75">
      <c r="A2" s="104" t="s">
        <v>1114</v>
      </c>
      <c r="B2" s="40">
        <v>44348</v>
      </c>
    </row>
    <row r="4" spans="1:4" ht="18.75">
      <c r="A4" s="19" t="s">
        <v>3109</v>
      </c>
      <c r="B4" s="21" t="s">
        <v>3140</v>
      </c>
    </row>
    <row r="5" spans="1:4" ht="18.75">
      <c r="A5" s="20" t="s">
        <v>2093</v>
      </c>
      <c r="B5" s="22">
        <v>46948</v>
      </c>
    </row>
    <row r="6" spans="1:4" ht="18.75">
      <c r="A6" s="20" t="s">
        <v>1506</v>
      </c>
      <c r="B6" s="22">
        <v>28594</v>
      </c>
    </row>
    <row r="7" spans="1:4" ht="18.75">
      <c r="A7" s="20" t="s">
        <v>756</v>
      </c>
      <c r="B7" s="22">
        <v>75542</v>
      </c>
    </row>
  </sheetData>
  <phoneticPr fontId="5"/>
  <hyperlinks>
    <hyperlink ref="D1" location="目次!C40" display="目次" xr:uid="{00000000-0004-0000-5000-000000000000}"/>
  </hyperlinks>
  <pageMargins left="0.7" right="0.7" top="0.75" bottom="0.75" header="0.3" footer="0.3"/>
  <pageSetup paperSize="9" orientation="portrait"/>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L41"/>
  <sheetViews>
    <sheetView workbookViewId="0">
      <pane xSplit="2" ySplit="8" topLeftCell="C27" activePane="bottomRight" state="frozen"/>
      <selection pane="topRight"/>
      <selection pane="bottomLeft"/>
      <selection pane="bottomRight" activeCell="B9" sqref="B9"/>
    </sheetView>
  </sheetViews>
  <sheetFormatPr defaultColWidth="8.75" defaultRowHeight="14.25"/>
  <cols>
    <col min="1" max="1" width="11.5" style="1" bestFit="1" customWidth="1"/>
    <col min="2" max="4" width="8.75" style="1"/>
    <col min="5" max="5" width="10.75" style="1" bestFit="1" customWidth="1"/>
    <col min="6" max="7" width="8.75" style="1"/>
    <col min="8" max="8" width="10.75" style="1" bestFit="1" customWidth="1"/>
    <col min="9" max="10" width="8.75" style="1"/>
    <col min="11" max="11" width="13.75" style="1" customWidth="1"/>
    <col min="12" max="12" width="14.875" style="1" customWidth="1"/>
    <col min="13" max="16384" width="8.75" style="1"/>
  </cols>
  <sheetData>
    <row r="1" spans="1:12" ht="18.75">
      <c r="A1" s="1" t="s">
        <v>2095</v>
      </c>
      <c r="H1" s="9" t="s">
        <v>652</v>
      </c>
    </row>
    <row r="2" spans="1:12">
      <c r="A2" s="1" t="s">
        <v>1704</v>
      </c>
    </row>
    <row r="3" spans="1:12">
      <c r="A3" s="1" t="s">
        <v>2085</v>
      </c>
    </row>
    <row r="4" spans="1:12">
      <c r="A4" s="1" t="s">
        <v>2362</v>
      </c>
    </row>
    <row r="5" spans="1:12">
      <c r="A5" s="1" t="s">
        <v>2071</v>
      </c>
    </row>
    <row r="6" spans="1:12">
      <c r="A6" s="227" t="s">
        <v>303</v>
      </c>
      <c r="B6" s="227" t="s">
        <v>1965</v>
      </c>
      <c r="C6" s="227" t="s">
        <v>1151</v>
      </c>
      <c r="D6" s="227"/>
      <c r="E6" s="227"/>
      <c r="F6" s="227" t="s">
        <v>2093</v>
      </c>
      <c r="G6" s="227"/>
      <c r="H6" s="227"/>
      <c r="I6" s="227" t="s">
        <v>1506</v>
      </c>
      <c r="J6" s="227"/>
      <c r="K6" s="227"/>
      <c r="L6" s="227"/>
    </row>
    <row r="7" spans="1:12">
      <c r="A7" s="227"/>
      <c r="B7" s="227"/>
      <c r="C7" s="25" t="s">
        <v>2088</v>
      </c>
      <c r="D7" s="25" t="s">
        <v>1848</v>
      </c>
      <c r="E7" s="25" t="s">
        <v>493</v>
      </c>
      <c r="F7" s="25" t="s">
        <v>2088</v>
      </c>
      <c r="G7" s="25" t="s">
        <v>1848</v>
      </c>
      <c r="H7" s="25" t="s">
        <v>493</v>
      </c>
      <c r="I7" s="25" t="s">
        <v>2088</v>
      </c>
      <c r="J7" s="25" t="s">
        <v>1848</v>
      </c>
      <c r="K7" s="25" t="s">
        <v>1357</v>
      </c>
      <c r="L7" s="25" t="s">
        <v>493</v>
      </c>
    </row>
    <row r="8" spans="1:12" ht="7.5" customHeight="1">
      <c r="A8" s="26" t="s">
        <v>303</v>
      </c>
      <c r="B8" s="26" t="s">
        <v>2097</v>
      </c>
      <c r="C8" s="26" t="s">
        <v>212</v>
      </c>
      <c r="D8" s="26" t="s">
        <v>1109</v>
      </c>
      <c r="E8" s="26" t="s">
        <v>2100</v>
      </c>
      <c r="F8" s="26" t="s">
        <v>2101</v>
      </c>
      <c r="G8" s="26" t="s">
        <v>588</v>
      </c>
      <c r="H8" s="26" t="s">
        <v>1826</v>
      </c>
      <c r="I8" s="26" t="s">
        <v>2104</v>
      </c>
      <c r="J8" s="26" t="s">
        <v>2106</v>
      </c>
      <c r="K8" s="26" t="s">
        <v>2108</v>
      </c>
      <c r="L8" s="26" t="s">
        <v>2110</v>
      </c>
    </row>
    <row r="9" spans="1:12">
      <c r="A9" s="27">
        <v>40940</v>
      </c>
      <c r="B9" s="7" t="s">
        <v>734</v>
      </c>
      <c r="C9" s="7">
        <v>254</v>
      </c>
      <c r="D9" s="7">
        <v>1917</v>
      </c>
      <c r="E9" s="151">
        <v>5060303</v>
      </c>
      <c r="F9" s="7">
        <v>60</v>
      </c>
      <c r="G9" s="7">
        <v>376</v>
      </c>
      <c r="H9" s="151">
        <v>2873102</v>
      </c>
      <c r="I9" s="7">
        <v>194</v>
      </c>
      <c r="J9" s="7">
        <v>1541</v>
      </c>
      <c r="K9" s="7">
        <v>23007</v>
      </c>
      <c r="L9" s="7">
        <v>2187201</v>
      </c>
    </row>
    <row r="10" spans="1:12">
      <c r="A10" s="27">
        <v>40940</v>
      </c>
      <c r="B10" s="7" t="s">
        <v>1537</v>
      </c>
      <c r="C10" s="7">
        <v>14</v>
      </c>
      <c r="D10" s="7">
        <v>115</v>
      </c>
      <c r="E10" s="7">
        <v>289997</v>
      </c>
      <c r="F10" s="7">
        <v>6</v>
      </c>
      <c r="G10" s="7">
        <v>44</v>
      </c>
      <c r="H10" s="7">
        <v>183513</v>
      </c>
      <c r="I10" s="7">
        <v>8</v>
      </c>
      <c r="J10" s="7">
        <v>71</v>
      </c>
      <c r="K10" s="7">
        <v>352</v>
      </c>
      <c r="L10" s="7">
        <v>106484</v>
      </c>
    </row>
    <row r="11" spans="1:12">
      <c r="A11" s="27">
        <v>40940</v>
      </c>
      <c r="B11" s="7" t="s">
        <v>966</v>
      </c>
      <c r="C11" s="7">
        <v>67</v>
      </c>
      <c r="D11" s="7">
        <v>344</v>
      </c>
      <c r="E11" s="7">
        <v>900336</v>
      </c>
      <c r="F11" s="7">
        <v>22</v>
      </c>
      <c r="G11" s="7">
        <v>99</v>
      </c>
      <c r="H11" s="7">
        <v>685153</v>
      </c>
      <c r="I11" s="7">
        <v>45</v>
      </c>
      <c r="J11" s="7">
        <v>245</v>
      </c>
      <c r="K11" s="7">
        <v>4989</v>
      </c>
      <c r="L11" s="7">
        <v>215183</v>
      </c>
    </row>
    <row r="12" spans="1:12">
      <c r="A12" s="27">
        <v>40940</v>
      </c>
      <c r="B12" s="7" t="s">
        <v>1548</v>
      </c>
      <c r="C12" s="7">
        <v>4</v>
      </c>
      <c r="D12" s="7">
        <v>101</v>
      </c>
      <c r="E12" s="7">
        <v>214242</v>
      </c>
      <c r="F12" s="7">
        <v>0</v>
      </c>
      <c r="G12" s="7">
        <v>0</v>
      </c>
      <c r="H12" s="7">
        <v>0</v>
      </c>
      <c r="I12" s="7">
        <v>4</v>
      </c>
      <c r="J12" s="7">
        <v>101</v>
      </c>
      <c r="K12" s="7">
        <v>874</v>
      </c>
      <c r="L12" s="7">
        <v>214242</v>
      </c>
    </row>
    <row r="13" spans="1:12">
      <c r="A13" s="27">
        <v>40940</v>
      </c>
      <c r="B13" s="7" t="s">
        <v>1551</v>
      </c>
      <c r="C13" s="7">
        <v>11</v>
      </c>
      <c r="D13" s="7">
        <v>149</v>
      </c>
      <c r="E13" s="7">
        <v>199555</v>
      </c>
      <c r="F13" s="7">
        <v>4</v>
      </c>
      <c r="G13" s="7">
        <v>14</v>
      </c>
      <c r="H13" s="7">
        <v>36283</v>
      </c>
      <c r="I13" s="7">
        <v>7</v>
      </c>
      <c r="J13" s="7">
        <v>135</v>
      </c>
      <c r="K13" s="7">
        <v>3106</v>
      </c>
      <c r="L13" s="7">
        <v>163272</v>
      </c>
    </row>
    <row r="14" spans="1:12">
      <c r="A14" s="27">
        <v>40940</v>
      </c>
      <c r="B14" s="7" t="s">
        <v>1553</v>
      </c>
      <c r="C14" s="7">
        <v>58</v>
      </c>
      <c r="D14" s="7">
        <v>461</v>
      </c>
      <c r="E14" s="7">
        <v>680160</v>
      </c>
      <c r="F14" s="7">
        <v>4</v>
      </c>
      <c r="G14" s="7">
        <v>45</v>
      </c>
      <c r="H14" s="7">
        <v>90778</v>
      </c>
      <c r="I14" s="7">
        <v>54</v>
      </c>
      <c r="J14" s="7">
        <v>416</v>
      </c>
      <c r="K14" s="7">
        <v>5938</v>
      </c>
      <c r="L14" s="7">
        <v>589382</v>
      </c>
    </row>
    <row r="15" spans="1:12">
      <c r="A15" s="27">
        <v>40940</v>
      </c>
      <c r="B15" s="7" t="s">
        <v>411</v>
      </c>
      <c r="C15" s="7">
        <v>2</v>
      </c>
      <c r="D15" s="7">
        <v>16</v>
      </c>
      <c r="E15" s="7" t="s">
        <v>285</v>
      </c>
      <c r="F15" s="7">
        <v>0</v>
      </c>
      <c r="G15" s="7">
        <v>0</v>
      </c>
      <c r="H15" s="7">
        <v>0</v>
      </c>
      <c r="I15" s="7">
        <v>2</v>
      </c>
      <c r="J15" s="7">
        <v>16</v>
      </c>
      <c r="K15" s="7" t="s">
        <v>285</v>
      </c>
      <c r="L15" s="7" t="s">
        <v>285</v>
      </c>
    </row>
    <row r="16" spans="1:12">
      <c r="A16" s="27">
        <v>40940</v>
      </c>
      <c r="B16" s="7" t="s">
        <v>1536</v>
      </c>
      <c r="C16" s="7">
        <v>13</v>
      </c>
      <c r="D16" s="7">
        <v>59</v>
      </c>
      <c r="E16" s="7">
        <v>76930</v>
      </c>
      <c r="F16" s="7">
        <v>2</v>
      </c>
      <c r="G16" s="7">
        <v>4</v>
      </c>
      <c r="H16" s="7" t="s">
        <v>285</v>
      </c>
      <c r="I16" s="7">
        <v>11</v>
      </c>
      <c r="J16" s="7">
        <v>55</v>
      </c>
      <c r="K16" s="7">
        <v>501</v>
      </c>
      <c r="L16" s="7">
        <v>66451</v>
      </c>
    </row>
    <row r="17" spans="1:12">
      <c r="A17" s="27">
        <v>40940</v>
      </c>
      <c r="B17" s="7" t="s">
        <v>80</v>
      </c>
      <c r="C17" s="7">
        <v>6</v>
      </c>
      <c r="D17" s="7">
        <v>24</v>
      </c>
      <c r="E17" s="7">
        <v>30049</v>
      </c>
      <c r="F17" s="7">
        <v>2</v>
      </c>
      <c r="G17" s="7">
        <v>13</v>
      </c>
      <c r="H17" s="7" t="s">
        <v>285</v>
      </c>
      <c r="I17" s="7">
        <v>4</v>
      </c>
      <c r="J17" s="7">
        <v>11</v>
      </c>
      <c r="K17" s="7">
        <v>104</v>
      </c>
      <c r="L17" s="7">
        <v>7463</v>
      </c>
    </row>
    <row r="18" spans="1:12">
      <c r="A18" s="27">
        <v>40940</v>
      </c>
      <c r="B18" s="7" t="s">
        <v>24</v>
      </c>
      <c r="C18" s="7">
        <v>30</v>
      </c>
      <c r="D18" s="7">
        <v>240</v>
      </c>
      <c r="E18" s="7">
        <v>504920</v>
      </c>
      <c r="F18" s="7">
        <v>7</v>
      </c>
      <c r="G18" s="7">
        <v>33</v>
      </c>
      <c r="H18" s="7">
        <v>146046</v>
      </c>
      <c r="I18" s="7">
        <v>23</v>
      </c>
      <c r="J18" s="7">
        <v>207</v>
      </c>
      <c r="K18" s="7">
        <v>3243</v>
      </c>
      <c r="L18" s="7">
        <v>358874</v>
      </c>
    </row>
    <row r="19" spans="1:12">
      <c r="A19" s="27">
        <v>40940</v>
      </c>
      <c r="B19" s="7" t="s">
        <v>236</v>
      </c>
      <c r="C19" s="7">
        <v>49</v>
      </c>
      <c r="D19" s="7">
        <v>408</v>
      </c>
      <c r="E19" s="7">
        <v>2158151</v>
      </c>
      <c r="F19" s="7">
        <v>13</v>
      </c>
      <c r="G19" s="7">
        <v>124</v>
      </c>
      <c r="H19" s="7">
        <v>1698264</v>
      </c>
      <c r="I19" s="7">
        <v>36</v>
      </c>
      <c r="J19" s="7">
        <v>284</v>
      </c>
      <c r="K19" s="7">
        <v>3732</v>
      </c>
      <c r="L19" s="7">
        <v>459887</v>
      </c>
    </row>
    <row r="20" spans="1:12">
      <c r="A20" s="27">
        <v>41791</v>
      </c>
      <c r="B20" s="7" t="s">
        <v>734</v>
      </c>
      <c r="C20" s="7">
        <v>260</v>
      </c>
      <c r="D20" s="7">
        <v>2222</v>
      </c>
      <c r="E20" s="7">
        <v>4632868</v>
      </c>
      <c r="F20" s="7">
        <v>67</v>
      </c>
      <c r="G20" s="7">
        <v>446</v>
      </c>
      <c r="H20" s="7">
        <v>2164710</v>
      </c>
      <c r="I20" s="7">
        <v>193</v>
      </c>
      <c r="J20" s="7">
        <v>1776</v>
      </c>
      <c r="K20" s="7">
        <v>28378</v>
      </c>
      <c r="L20" s="7">
        <v>2468158</v>
      </c>
    </row>
    <row r="21" spans="1:12">
      <c r="A21" s="27">
        <v>41791</v>
      </c>
      <c r="B21" s="7" t="s">
        <v>1537</v>
      </c>
      <c r="C21" s="7">
        <v>11</v>
      </c>
      <c r="D21" s="7">
        <v>103</v>
      </c>
      <c r="E21" s="7">
        <v>199409</v>
      </c>
      <c r="F21" s="7">
        <v>4</v>
      </c>
      <c r="G21" s="7">
        <v>35</v>
      </c>
      <c r="H21" s="7">
        <v>72233</v>
      </c>
      <c r="I21" s="7">
        <v>7</v>
      </c>
      <c r="J21" s="7">
        <v>68</v>
      </c>
      <c r="K21" s="7">
        <v>1489</v>
      </c>
      <c r="L21" s="7">
        <v>127176</v>
      </c>
    </row>
    <row r="22" spans="1:12">
      <c r="A22" s="27">
        <v>41791</v>
      </c>
      <c r="B22" s="7" t="s">
        <v>966</v>
      </c>
      <c r="C22" s="7">
        <v>64</v>
      </c>
      <c r="D22" s="7">
        <v>337</v>
      </c>
      <c r="E22" s="7">
        <v>809442</v>
      </c>
      <c r="F22" s="7">
        <v>23</v>
      </c>
      <c r="G22" s="7">
        <v>103</v>
      </c>
      <c r="H22" s="7">
        <v>546010</v>
      </c>
      <c r="I22" s="7">
        <v>41</v>
      </c>
      <c r="J22" s="7">
        <v>234</v>
      </c>
      <c r="K22" s="7">
        <v>5602</v>
      </c>
      <c r="L22" s="7">
        <v>263432</v>
      </c>
    </row>
    <row r="23" spans="1:12">
      <c r="A23" s="27">
        <v>41791</v>
      </c>
      <c r="B23" s="7" t="s">
        <v>1548</v>
      </c>
      <c r="C23" s="7">
        <v>5</v>
      </c>
      <c r="D23" s="7">
        <v>103</v>
      </c>
      <c r="E23" s="7">
        <v>185462</v>
      </c>
      <c r="F23" s="7">
        <v>0</v>
      </c>
      <c r="G23" s="7">
        <v>0</v>
      </c>
      <c r="H23" s="7">
        <v>0</v>
      </c>
      <c r="I23" s="7">
        <v>5</v>
      </c>
      <c r="J23" s="7">
        <v>103</v>
      </c>
      <c r="K23" s="7">
        <v>1533</v>
      </c>
      <c r="L23" s="7">
        <v>185462</v>
      </c>
    </row>
    <row r="24" spans="1:12">
      <c r="A24" s="27">
        <v>41791</v>
      </c>
      <c r="B24" s="7" t="s">
        <v>1551</v>
      </c>
      <c r="C24" s="7">
        <v>19</v>
      </c>
      <c r="D24" s="7">
        <v>193</v>
      </c>
      <c r="E24" s="7">
        <v>279895</v>
      </c>
      <c r="F24" s="7">
        <v>7</v>
      </c>
      <c r="G24" s="7">
        <v>25</v>
      </c>
      <c r="H24" s="7">
        <v>61190</v>
      </c>
      <c r="I24" s="7">
        <v>12</v>
      </c>
      <c r="J24" s="7">
        <v>168</v>
      </c>
      <c r="K24" s="7">
        <v>2894</v>
      </c>
      <c r="L24" s="7">
        <v>218705</v>
      </c>
    </row>
    <row r="25" spans="1:12">
      <c r="A25" s="27">
        <v>41791</v>
      </c>
      <c r="B25" s="7" t="s">
        <v>1553</v>
      </c>
      <c r="C25" s="7">
        <v>58</v>
      </c>
      <c r="D25" s="7">
        <v>548</v>
      </c>
      <c r="E25" s="7">
        <v>818425</v>
      </c>
      <c r="F25" s="7">
        <v>7</v>
      </c>
      <c r="G25" s="7">
        <v>49</v>
      </c>
      <c r="H25" s="7">
        <v>136200</v>
      </c>
      <c r="I25" s="7">
        <v>51</v>
      </c>
      <c r="J25" s="7">
        <v>499</v>
      </c>
      <c r="K25" s="7">
        <v>6404</v>
      </c>
      <c r="L25" s="7">
        <v>682225</v>
      </c>
    </row>
    <row r="26" spans="1:12">
      <c r="A26" s="27">
        <v>41791</v>
      </c>
      <c r="B26" s="7" t="s">
        <v>411</v>
      </c>
      <c r="C26" s="7">
        <v>3</v>
      </c>
      <c r="D26" s="7">
        <v>7</v>
      </c>
      <c r="E26" s="7" t="s">
        <v>285</v>
      </c>
      <c r="F26" s="7">
        <v>0</v>
      </c>
      <c r="G26" s="7">
        <v>0</v>
      </c>
      <c r="H26" s="7">
        <v>0</v>
      </c>
      <c r="I26" s="7">
        <v>3</v>
      </c>
      <c r="J26" s="7">
        <v>7</v>
      </c>
      <c r="K26" s="7" t="s">
        <v>285</v>
      </c>
      <c r="L26" s="7" t="s">
        <v>285</v>
      </c>
    </row>
    <row r="27" spans="1:12">
      <c r="A27" s="27">
        <v>41791</v>
      </c>
      <c r="B27" s="7" t="s">
        <v>1536</v>
      </c>
      <c r="C27" s="7">
        <v>14</v>
      </c>
      <c r="D27" s="7">
        <v>91</v>
      </c>
      <c r="E27" s="7">
        <v>108025</v>
      </c>
      <c r="F27" s="7">
        <v>3</v>
      </c>
      <c r="G27" s="7">
        <v>7</v>
      </c>
      <c r="H27" s="7" t="s">
        <v>285</v>
      </c>
      <c r="I27" s="7">
        <v>11</v>
      </c>
      <c r="J27" s="7">
        <v>84</v>
      </c>
      <c r="K27" s="7">
        <v>1283</v>
      </c>
      <c r="L27" s="7">
        <v>101287</v>
      </c>
    </row>
    <row r="28" spans="1:12">
      <c r="A28" s="27">
        <v>41791</v>
      </c>
      <c r="B28" s="7" t="s">
        <v>80</v>
      </c>
      <c r="C28" s="7">
        <v>4</v>
      </c>
      <c r="D28" s="7">
        <v>14</v>
      </c>
      <c r="E28" s="7">
        <v>23686</v>
      </c>
      <c r="F28" s="7">
        <v>2</v>
      </c>
      <c r="G28" s="7">
        <v>10</v>
      </c>
      <c r="H28" s="7" t="s">
        <v>285</v>
      </c>
      <c r="I28" s="7">
        <v>2</v>
      </c>
      <c r="J28" s="7">
        <v>4</v>
      </c>
      <c r="K28" s="7" t="s">
        <v>285</v>
      </c>
      <c r="L28" s="7" t="s">
        <v>285</v>
      </c>
    </row>
    <row r="29" spans="1:12">
      <c r="A29" s="27">
        <v>41791</v>
      </c>
      <c r="B29" s="7" t="s">
        <v>24</v>
      </c>
      <c r="C29" s="7">
        <v>33</v>
      </c>
      <c r="D29" s="7">
        <v>249</v>
      </c>
      <c r="E29" s="7">
        <v>358505</v>
      </c>
      <c r="F29" s="7">
        <v>4</v>
      </c>
      <c r="G29" s="7">
        <v>12</v>
      </c>
      <c r="H29" s="7">
        <v>43591</v>
      </c>
      <c r="I29" s="7">
        <v>29</v>
      </c>
      <c r="J29" s="7">
        <v>237</v>
      </c>
      <c r="K29" s="7">
        <v>3438</v>
      </c>
      <c r="L29" s="7">
        <v>314914</v>
      </c>
    </row>
    <row r="30" spans="1:12">
      <c r="A30" s="131">
        <v>41791</v>
      </c>
      <c r="B30" s="132" t="s">
        <v>236</v>
      </c>
      <c r="C30" s="132">
        <v>49</v>
      </c>
      <c r="D30" s="132">
        <v>577</v>
      </c>
      <c r="E30" s="132">
        <v>1773017</v>
      </c>
      <c r="F30" s="132">
        <v>17</v>
      </c>
      <c r="G30" s="132">
        <v>205</v>
      </c>
      <c r="H30" s="132">
        <v>1276512</v>
      </c>
      <c r="I30" s="132">
        <v>32</v>
      </c>
      <c r="J30" s="132">
        <v>372</v>
      </c>
      <c r="K30" s="132">
        <v>5428</v>
      </c>
      <c r="L30" s="132">
        <v>496505</v>
      </c>
    </row>
    <row r="31" spans="1:12">
      <c r="A31" s="27">
        <v>42522</v>
      </c>
      <c r="B31" s="7" t="s">
        <v>734</v>
      </c>
      <c r="C31" s="10" t="s">
        <v>99</v>
      </c>
      <c r="D31" s="10" t="s">
        <v>99</v>
      </c>
      <c r="E31" s="10" t="s">
        <v>99</v>
      </c>
      <c r="F31" s="10" t="s">
        <v>99</v>
      </c>
      <c r="G31" s="10" t="s">
        <v>99</v>
      </c>
      <c r="H31" s="10" t="s">
        <v>99</v>
      </c>
      <c r="I31" s="10" t="s">
        <v>99</v>
      </c>
      <c r="J31" s="10" t="s">
        <v>99</v>
      </c>
      <c r="K31" s="10" t="s">
        <v>99</v>
      </c>
      <c r="L31" s="10" t="s">
        <v>99</v>
      </c>
    </row>
    <row r="32" spans="1:12">
      <c r="A32" s="27">
        <v>42522</v>
      </c>
      <c r="B32" s="7" t="s">
        <v>1537</v>
      </c>
      <c r="C32" s="10" t="s">
        <v>99</v>
      </c>
      <c r="D32" s="10" t="s">
        <v>99</v>
      </c>
      <c r="E32" s="10" t="s">
        <v>99</v>
      </c>
      <c r="F32" s="10" t="s">
        <v>99</v>
      </c>
      <c r="G32" s="10" t="s">
        <v>99</v>
      </c>
      <c r="H32" s="10" t="s">
        <v>99</v>
      </c>
      <c r="I32" s="10" t="s">
        <v>99</v>
      </c>
      <c r="J32" s="10" t="s">
        <v>99</v>
      </c>
      <c r="K32" s="10" t="s">
        <v>99</v>
      </c>
      <c r="L32" s="10" t="s">
        <v>99</v>
      </c>
    </row>
    <row r="33" spans="1:12">
      <c r="A33" s="27">
        <v>42522</v>
      </c>
      <c r="B33" s="7" t="s">
        <v>966</v>
      </c>
      <c r="C33" s="10" t="s">
        <v>99</v>
      </c>
      <c r="D33" s="10" t="s">
        <v>99</v>
      </c>
      <c r="E33" s="10" t="s">
        <v>99</v>
      </c>
      <c r="F33" s="10" t="s">
        <v>99</v>
      </c>
      <c r="G33" s="10" t="s">
        <v>99</v>
      </c>
      <c r="H33" s="10" t="s">
        <v>99</v>
      </c>
      <c r="I33" s="10" t="s">
        <v>99</v>
      </c>
      <c r="J33" s="10" t="s">
        <v>99</v>
      </c>
      <c r="K33" s="10" t="s">
        <v>99</v>
      </c>
      <c r="L33" s="10" t="s">
        <v>99</v>
      </c>
    </row>
    <row r="34" spans="1:12">
      <c r="A34" s="27">
        <v>42522</v>
      </c>
      <c r="B34" s="7" t="s">
        <v>1548</v>
      </c>
      <c r="C34" s="10" t="s">
        <v>99</v>
      </c>
      <c r="D34" s="10" t="s">
        <v>99</v>
      </c>
      <c r="E34" s="10" t="s">
        <v>99</v>
      </c>
      <c r="F34" s="10" t="s">
        <v>99</v>
      </c>
      <c r="G34" s="10" t="s">
        <v>99</v>
      </c>
      <c r="H34" s="10" t="s">
        <v>99</v>
      </c>
      <c r="I34" s="10" t="s">
        <v>99</v>
      </c>
      <c r="J34" s="10" t="s">
        <v>99</v>
      </c>
      <c r="K34" s="10" t="s">
        <v>99</v>
      </c>
      <c r="L34" s="10" t="s">
        <v>99</v>
      </c>
    </row>
    <row r="35" spans="1:12">
      <c r="A35" s="27">
        <v>42522</v>
      </c>
      <c r="B35" s="7" t="s">
        <v>1551</v>
      </c>
      <c r="C35" s="10" t="s">
        <v>99</v>
      </c>
      <c r="D35" s="10" t="s">
        <v>99</v>
      </c>
      <c r="E35" s="10" t="s">
        <v>99</v>
      </c>
      <c r="F35" s="10" t="s">
        <v>99</v>
      </c>
      <c r="G35" s="10" t="s">
        <v>99</v>
      </c>
      <c r="H35" s="10" t="s">
        <v>99</v>
      </c>
      <c r="I35" s="10" t="s">
        <v>99</v>
      </c>
      <c r="J35" s="10" t="s">
        <v>99</v>
      </c>
      <c r="K35" s="10" t="s">
        <v>99</v>
      </c>
      <c r="L35" s="10" t="s">
        <v>99</v>
      </c>
    </row>
    <row r="36" spans="1:12">
      <c r="A36" s="27">
        <v>42522</v>
      </c>
      <c r="B36" s="7" t="s">
        <v>1553</v>
      </c>
      <c r="C36" s="10" t="s">
        <v>99</v>
      </c>
      <c r="D36" s="10" t="s">
        <v>99</v>
      </c>
      <c r="E36" s="10" t="s">
        <v>99</v>
      </c>
      <c r="F36" s="10" t="s">
        <v>99</v>
      </c>
      <c r="G36" s="10" t="s">
        <v>99</v>
      </c>
      <c r="H36" s="10" t="s">
        <v>99</v>
      </c>
      <c r="I36" s="10" t="s">
        <v>99</v>
      </c>
      <c r="J36" s="10" t="s">
        <v>99</v>
      </c>
      <c r="K36" s="10" t="s">
        <v>99</v>
      </c>
      <c r="L36" s="10" t="s">
        <v>99</v>
      </c>
    </row>
    <row r="37" spans="1:12">
      <c r="A37" s="27">
        <v>42522</v>
      </c>
      <c r="B37" s="7" t="s">
        <v>411</v>
      </c>
      <c r="C37" s="10" t="s">
        <v>99</v>
      </c>
      <c r="D37" s="10" t="s">
        <v>99</v>
      </c>
      <c r="E37" s="10" t="s">
        <v>99</v>
      </c>
      <c r="F37" s="10" t="s">
        <v>99</v>
      </c>
      <c r="G37" s="10" t="s">
        <v>99</v>
      </c>
      <c r="H37" s="10" t="s">
        <v>99</v>
      </c>
      <c r="I37" s="10" t="s">
        <v>99</v>
      </c>
      <c r="J37" s="10" t="s">
        <v>99</v>
      </c>
      <c r="K37" s="10" t="s">
        <v>99</v>
      </c>
      <c r="L37" s="10" t="s">
        <v>99</v>
      </c>
    </row>
    <row r="38" spans="1:12">
      <c r="A38" s="27">
        <v>42522</v>
      </c>
      <c r="B38" s="7" t="s">
        <v>1536</v>
      </c>
      <c r="C38" s="10" t="s">
        <v>99</v>
      </c>
      <c r="D38" s="10" t="s">
        <v>99</v>
      </c>
      <c r="E38" s="10" t="s">
        <v>99</v>
      </c>
      <c r="F38" s="10" t="s">
        <v>99</v>
      </c>
      <c r="G38" s="10" t="s">
        <v>99</v>
      </c>
      <c r="H38" s="10" t="s">
        <v>99</v>
      </c>
      <c r="I38" s="10" t="s">
        <v>99</v>
      </c>
      <c r="J38" s="10" t="s">
        <v>99</v>
      </c>
      <c r="K38" s="10" t="s">
        <v>99</v>
      </c>
      <c r="L38" s="10" t="s">
        <v>99</v>
      </c>
    </row>
    <row r="39" spans="1:12">
      <c r="A39" s="27">
        <v>42522</v>
      </c>
      <c r="B39" s="7" t="s">
        <v>80</v>
      </c>
      <c r="C39" s="10" t="s">
        <v>99</v>
      </c>
      <c r="D39" s="10" t="s">
        <v>99</v>
      </c>
      <c r="E39" s="10" t="s">
        <v>99</v>
      </c>
      <c r="F39" s="10" t="s">
        <v>99</v>
      </c>
      <c r="G39" s="10" t="s">
        <v>99</v>
      </c>
      <c r="H39" s="10" t="s">
        <v>99</v>
      </c>
      <c r="I39" s="10" t="s">
        <v>99</v>
      </c>
      <c r="J39" s="10" t="s">
        <v>99</v>
      </c>
      <c r="K39" s="10" t="s">
        <v>99</v>
      </c>
      <c r="L39" s="10" t="s">
        <v>99</v>
      </c>
    </row>
    <row r="40" spans="1:12">
      <c r="A40" s="27">
        <v>42522</v>
      </c>
      <c r="B40" s="7" t="s">
        <v>24</v>
      </c>
      <c r="C40" s="10" t="s">
        <v>99</v>
      </c>
      <c r="D40" s="10" t="s">
        <v>99</v>
      </c>
      <c r="E40" s="10" t="s">
        <v>99</v>
      </c>
      <c r="F40" s="10" t="s">
        <v>99</v>
      </c>
      <c r="G40" s="10" t="s">
        <v>99</v>
      </c>
      <c r="H40" s="10" t="s">
        <v>99</v>
      </c>
      <c r="I40" s="10" t="s">
        <v>99</v>
      </c>
      <c r="J40" s="10" t="s">
        <v>99</v>
      </c>
      <c r="K40" s="10" t="s">
        <v>99</v>
      </c>
      <c r="L40" s="10" t="s">
        <v>99</v>
      </c>
    </row>
    <row r="41" spans="1:12">
      <c r="A41" s="27">
        <v>42522</v>
      </c>
      <c r="B41" s="7" t="s">
        <v>236</v>
      </c>
      <c r="C41" s="10" t="s">
        <v>99</v>
      </c>
      <c r="D41" s="10" t="s">
        <v>99</v>
      </c>
      <c r="E41" s="10" t="s">
        <v>99</v>
      </c>
      <c r="F41" s="10" t="s">
        <v>99</v>
      </c>
      <c r="G41" s="10" t="s">
        <v>99</v>
      </c>
      <c r="H41" s="10" t="s">
        <v>99</v>
      </c>
      <c r="I41" s="10" t="s">
        <v>99</v>
      </c>
      <c r="J41" s="10" t="s">
        <v>99</v>
      </c>
      <c r="K41" s="10" t="s">
        <v>99</v>
      </c>
      <c r="L41" s="10" t="s">
        <v>99</v>
      </c>
    </row>
  </sheetData>
  <autoFilter ref="A8:L30" xr:uid="{00000000-0009-0000-0000-000051000000}"/>
  <mergeCells count="5">
    <mergeCell ref="C6:E6"/>
    <mergeCell ref="F6:H6"/>
    <mergeCell ref="I6:L6"/>
    <mergeCell ref="A6:A7"/>
    <mergeCell ref="B6:B7"/>
  </mergeCells>
  <phoneticPr fontId="5"/>
  <hyperlinks>
    <hyperlink ref="H1" location="目次!C40" display="目次" xr:uid="{00000000-0004-0000-5100-000000000000}"/>
  </hyperlinks>
  <pageMargins left="0.7" right="0.7" top="0.75" bottom="0.75" header="0.3" footer="0.3"/>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D14"/>
  <sheetViews>
    <sheetView topLeftCell="A13" workbookViewId="0">
      <selection activeCell="F8" sqref="F8"/>
    </sheetView>
  </sheetViews>
  <sheetFormatPr defaultColWidth="8.75" defaultRowHeight="14.25"/>
  <cols>
    <col min="1" max="1" width="10.5" style="1" bestFit="1" customWidth="1"/>
    <col min="2" max="2" width="10.75" style="1" bestFit="1" customWidth="1"/>
    <col min="3" max="3" width="6.875" style="1" bestFit="1" customWidth="1"/>
    <col min="4" max="4" width="6.375" style="1" bestFit="1" customWidth="1"/>
    <col min="5" max="16384" width="8.75" style="1"/>
  </cols>
  <sheetData>
    <row r="1" spans="1:4" ht="18.75">
      <c r="A1" s="104" t="s">
        <v>1114</v>
      </c>
      <c r="B1" s="40">
        <v>41791</v>
      </c>
      <c r="D1" s="9" t="s">
        <v>652</v>
      </c>
    </row>
    <row r="3" spans="1:4" ht="18.75">
      <c r="A3" s="19" t="s">
        <v>3109</v>
      </c>
      <c r="B3" s="21" t="s">
        <v>2093</v>
      </c>
      <c r="C3" s="21" t="s">
        <v>1506</v>
      </c>
    </row>
    <row r="4" spans="1:4" ht="18.75">
      <c r="A4" s="20" t="s">
        <v>411</v>
      </c>
      <c r="B4" s="22">
        <v>0</v>
      </c>
      <c r="C4" s="22">
        <v>3</v>
      </c>
    </row>
    <row r="5" spans="1:4" ht="18.75">
      <c r="A5" s="20" t="s">
        <v>80</v>
      </c>
      <c r="B5" s="22">
        <v>2</v>
      </c>
      <c r="C5" s="22">
        <v>2</v>
      </c>
    </row>
    <row r="6" spans="1:4" ht="18.75">
      <c r="A6" s="20" t="s">
        <v>1548</v>
      </c>
      <c r="B6" s="22">
        <v>0</v>
      </c>
      <c r="C6" s="22">
        <v>5</v>
      </c>
    </row>
    <row r="7" spans="1:4" ht="18.75">
      <c r="A7" s="20" t="s">
        <v>1537</v>
      </c>
      <c r="B7" s="22">
        <v>4</v>
      </c>
      <c r="C7" s="22">
        <v>7</v>
      </c>
    </row>
    <row r="8" spans="1:4" ht="18.75">
      <c r="A8" s="20" t="s">
        <v>1536</v>
      </c>
      <c r="B8" s="22">
        <v>3</v>
      </c>
      <c r="C8" s="22">
        <v>11</v>
      </c>
    </row>
    <row r="9" spans="1:4" ht="18.75">
      <c r="A9" s="20" t="s">
        <v>1551</v>
      </c>
      <c r="B9" s="22">
        <v>7</v>
      </c>
      <c r="C9" s="22">
        <v>12</v>
      </c>
    </row>
    <row r="10" spans="1:4" ht="18.75">
      <c r="A10" s="20" t="s">
        <v>24</v>
      </c>
      <c r="B10" s="22">
        <v>4</v>
      </c>
      <c r="C10" s="22">
        <v>29</v>
      </c>
    </row>
    <row r="11" spans="1:4" ht="18.75">
      <c r="A11" s="20" t="s">
        <v>236</v>
      </c>
      <c r="B11" s="22">
        <v>17</v>
      </c>
      <c r="C11" s="22">
        <v>32</v>
      </c>
    </row>
    <row r="12" spans="1:4" ht="18.75">
      <c r="A12" s="20" t="s">
        <v>1553</v>
      </c>
      <c r="B12" s="22">
        <v>7</v>
      </c>
      <c r="C12" s="22">
        <v>51</v>
      </c>
    </row>
    <row r="13" spans="1:4" ht="18.75">
      <c r="A13" s="20" t="s">
        <v>966</v>
      </c>
      <c r="B13" s="22">
        <v>23</v>
      </c>
      <c r="C13" s="22">
        <v>41</v>
      </c>
    </row>
    <row r="14" spans="1:4" ht="18.75">
      <c r="A14" s="20" t="s">
        <v>756</v>
      </c>
      <c r="B14" s="22">
        <v>67</v>
      </c>
      <c r="C14" s="22">
        <v>193</v>
      </c>
    </row>
  </sheetData>
  <phoneticPr fontId="5"/>
  <hyperlinks>
    <hyperlink ref="D1" location="目次!C40" display="目次" xr:uid="{00000000-0004-0000-5200-000000000000}"/>
  </hyperlinks>
  <pageMargins left="0.7" right="0.7" top="0.75" bottom="0.75" header="0.3" footer="0.3"/>
  <pageSetup paperSize="9" orientation="portrait"/>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D14"/>
  <sheetViews>
    <sheetView topLeftCell="A13" workbookViewId="0">
      <selection activeCell="B7" sqref="B7"/>
    </sheetView>
  </sheetViews>
  <sheetFormatPr defaultColWidth="10.75" defaultRowHeight="14.25"/>
  <cols>
    <col min="1" max="1" width="10.5" style="1" bestFit="1" customWidth="1"/>
    <col min="2" max="2" width="10.75" style="1" bestFit="1"/>
    <col min="3" max="3" width="6.875" style="1" bestFit="1" customWidth="1"/>
    <col min="4" max="4" width="7.25" style="1" bestFit="1" customWidth="1"/>
    <col min="5" max="16384" width="10.75" style="1"/>
  </cols>
  <sheetData>
    <row r="1" spans="1:4" ht="18.75">
      <c r="A1" s="104" t="s">
        <v>1114</v>
      </c>
      <c r="B1" s="40">
        <v>41791</v>
      </c>
      <c r="D1" s="9" t="s">
        <v>652</v>
      </c>
    </row>
    <row r="3" spans="1:4" ht="18.75">
      <c r="A3" s="19" t="s">
        <v>3109</v>
      </c>
      <c r="B3" s="21" t="s">
        <v>2093</v>
      </c>
      <c r="C3" s="21" t="s">
        <v>1506</v>
      </c>
    </row>
    <row r="4" spans="1:4" ht="18.75">
      <c r="A4" s="20" t="s">
        <v>411</v>
      </c>
      <c r="B4" s="22">
        <v>0</v>
      </c>
      <c r="C4" s="22">
        <v>7</v>
      </c>
    </row>
    <row r="5" spans="1:4" ht="18.75">
      <c r="A5" s="20" t="s">
        <v>80</v>
      </c>
      <c r="B5" s="22">
        <v>10</v>
      </c>
      <c r="C5" s="22">
        <v>4</v>
      </c>
    </row>
    <row r="6" spans="1:4" ht="18.75">
      <c r="A6" s="20" t="s">
        <v>1536</v>
      </c>
      <c r="B6" s="22">
        <v>7</v>
      </c>
      <c r="C6" s="22">
        <v>84</v>
      </c>
    </row>
    <row r="7" spans="1:4" ht="18.75">
      <c r="A7" s="20" t="s">
        <v>1537</v>
      </c>
      <c r="B7" s="22">
        <v>35</v>
      </c>
      <c r="C7" s="22">
        <v>68</v>
      </c>
    </row>
    <row r="8" spans="1:4" ht="18.75">
      <c r="A8" s="20" t="s">
        <v>1548</v>
      </c>
      <c r="B8" s="22">
        <v>0</v>
      </c>
      <c r="C8" s="22">
        <v>103</v>
      </c>
    </row>
    <row r="9" spans="1:4" ht="18.75">
      <c r="A9" s="20" t="s">
        <v>1551</v>
      </c>
      <c r="B9" s="22">
        <v>25</v>
      </c>
      <c r="C9" s="22">
        <v>168</v>
      </c>
    </row>
    <row r="10" spans="1:4" ht="18.75">
      <c r="A10" s="20" t="s">
        <v>24</v>
      </c>
      <c r="B10" s="22">
        <v>12</v>
      </c>
      <c r="C10" s="22">
        <v>237</v>
      </c>
    </row>
    <row r="11" spans="1:4" ht="18.75">
      <c r="A11" s="20" t="s">
        <v>966</v>
      </c>
      <c r="B11" s="22">
        <v>103</v>
      </c>
      <c r="C11" s="22">
        <v>234</v>
      </c>
    </row>
    <row r="12" spans="1:4" ht="18.75">
      <c r="A12" s="20" t="s">
        <v>1553</v>
      </c>
      <c r="B12" s="22">
        <v>49</v>
      </c>
      <c r="C12" s="22">
        <v>499</v>
      </c>
    </row>
    <row r="13" spans="1:4" ht="18.75">
      <c r="A13" s="20" t="s">
        <v>236</v>
      </c>
      <c r="B13" s="22">
        <v>205</v>
      </c>
      <c r="C13" s="22">
        <v>372</v>
      </c>
    </row>
    <row r="14" spans="1:4" ht="18.75">
      <c r="A14" s="20" t="s">
        <v>756</v>
      </c>
      <c r="B14" s="22">
        <v>446</v>
      </c>
      <c r="C14" s="22">
        <v>1776</v>
      </c>
    </row>
  </sheetData>
  <phoneticPr fontId="5"/>
  <hyperlinks>
    <hyperlink ref="D1" location="目次!C40" display="目次" xr:uid="{00000000-0004-0000-5300-000000000000}"/>
  </hyperlinks>
  <pageMargins left="0.7" right="0.7" top="0.75" bottom="0.75" header="0.3" footer="0.3"/>
  <pageSetup paperSize="9" orientation="portrait"/>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D14"/>
  <sheetViews>
    <sheetView topLeftCell="A11" workbookViewId="0">
      <selection activeCell="C16" sqref="C16"/>
    </sheetView>
  </sheetViews>
  <sheetFormatPr defaultColWidth="10.75" defaultRowHeight="14.25"/>
  <cols>
    <col min="1" max="1" width="10.5" style="1" bestFit="1" customWidth="1"/>
    <col min="2" max="2" width="28.375" style="1" bestFit="1" customWidth="1"/>
    <col min="3" max="4" width="34.125" style="1" bestFit="1" customWidth="1"/>
    <col min="5" max="16384" width="10.75" style="1"/>
  </cols>
  <sheetData>
    <row r="1" spans="1:4" ht="18.75">
      <c r="A1" s="104" t="s">
        <v>1114</v>
      </c>
      <c r="B1" s="40">
        <v>41791</v>
      </c>
      <c r="D1" s="9" t="s">
        <v>652</v>
      </c>
    </row>
    <row r="3" spans="1:4" ht="18.75">
      <c r="A3" s="19" t="s">
        <v>3109</v>
      </c>
      <c r="B3" s="21" t="s">
        <v>527</v>
      </c>
    </row>
    <row r="4" spans="1:4" ht="18.75">
      <c r="A4" s="20" t="s">
        <v>411</v>
      </c>
      <c r="B4" s="22">
        <v>0</v>
      </c>
    </row>
    <row r="5" spans="1:4" ht="18.75">
      <c r="A5" s="20" t="s">
        <v>80</v>
      </c>
      <c r="B5" s="22">
        <v>23686</v>
      </c>
    </row>
    <row r="6" spans="1:4" ht="18.75">
      <c r="A6" s="20" t="s">
        <v>1536</v>
      </c>
      <c r="B6" s="22">
        <v>108025</v>
      </c>
    </row>
    <row r="7" spans="1:4" ht="18.75">
      <c r="A7" s="20" t="s">
        <v>1548</v>
      </c>
      <c r="B7" s="22">
        <v>185462</v>
      </c>
    </row>
    <row r="8" spans="1:4" ht="18.75">
      <c r="A8" s="20" t="s">
        <v>1537</v>
      </c>
      <c r="B8" s="22">
        <v>199409</v>
      </c>
    </row>
    <row r="9" spans="1:4" ht="18.75">
      <c r="A9" s="20" t="s">
        <v>1551</v>
      </c>
      <c r="B9" s="22">
        <v>279895</v>
      </c>
    </row>
    <row r="10" spans="1:4" ht="18.75">
      <c r="A10" s="20" t="s">
        <v>24</v>
      </c>
      <c r="B10" s="22">
        <v>358505</v>
      </c>
    </row>
    <row r="11" spans="1:4" ht="18.75">
      <c r="A11" s="20" t="s">
        <v>966</v>
      </c>
      <c r="B11" s="22">
        <v>809442</v>
      </c>
    </row>
    <row r="12" spans="1:4" ht="18.75">
      <c r="A12" s="20" t="s">
        <v>1553</v>
      </c>
      <c r="B12" s="22">
        <v>818425</v>
      </c>
    </row>
    <row r="13" spans="1:4" ht="18.75">
      <c r="A13" s="20" t="s">
        <v>236</v>
      </c>
      <c r="B13" s="22">
        <v>1773017</v>
      </c>
    </row>
    <row r="14" spans="1:4" ht="18.75">
      <c r="A14" s="20" t="s">
        <v>756</v>
      </c>
      <c r="B14" s="22">
        <v>4555866</v>
      </c>
    </row>
  </sheetData>
  <phoneticPr fontId="5"/>
  <hyperlinks>
    <hyperlink ref="D1" location="目次!C40" display="目次" xr:uid="{00000000-0004-0000-5400-000000000000}"/>
  </hyperlinks>
  <pageMargins left="0.7" right="0.7" top="0.75" bottom="0.75" header="0.3" footer="0.3"/>
  <pageSetup paperSize="9" orientation="portrait"/>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L42"/>
  <sheetViews>
    <sheetView workbookViewId="0">
      <pane xSplit="3" ySplit="9" topLeftCell="D22" activePane="bottomRight" state="frozen"/>
      <selection pane="topRight"/>
      <selection pane="bottomLeft"/>
      <selection pane="bottomRight" activeCell="D1" sqref="D1"/>
    </sheetView>
  </sheetViews>
  <sheetFormatPr defaultColWidth="8.75" defaultRowHeight="14.25"/>
  <cols>
    <col min="1" max="1" width="11.5" style="1" bestFit="1" customWidth="1"/>
    <col min="2" max="2" width="12.25" style="1" bestFit="1" customWidth="1"/>
    <col min="3" max="3" width="39.125" style="1" bestFit="1" customWidth="1"/>
    <col min="4" max="16384" width="8.75" style="1"/>
  </cols>
  <sheetData>
    <row r="1" spans="1:12" ht="18.75">
      <c r="A1" s="1" t="s">
        <v>244</v>
      </c>
      <c r="D1" s="9" t="s">
        <v>652</v>
      </c>
    </row>
    <row r="2" spans="1:12">
      <c r="A2" s="1" t="s">
        <v>1704</v>
      </c>
    </row>
    <row r="3" spans="1:12">
      <c r="A3" s="1" t="s">
        <v>2085</v>
      </c>
    </row>
    <row r="4" spans="1:12">
      <c r="A4" s="1" t="s">
        <v>1837</v>
      </c>
    </row>
    <row r="5" spans="1:12">
      <c r="A5" s="1" t="s">
        <v>1116</v>
      </c>
    </row>
    <row r="6" spans="1:12">
      <c r="A6" s="1" t="s">
        <v>2111</v>
      </c>
    </row>
    <row r="7" spans="1:12" ht="15" customHeight="1">
      <c r="A7" s="227" t="s">
        <v>303</v>
      </c>
      <c r="B7" s="227" t="s">
        <v>1642</v>
      </c>
      <c r="C7" s="227" t="s">
        <v>718</v>
      </c>
      <c r="D7" s="227" t="s">
        <v>2112</v>
      </c>
      <c r="E7" s="227" t="s">
        <v>1202</v>
      </c>
      <c r="F7" s="227"/>
      <c r="G7" s="227"/>
      <c r="H7" s="227"/>
      <c r="I7" s="227"/>
      <c r="J7" s="227"/>
      <c r="K7" s="227"/>
      <c r="L7" s="227"/>
    </row>
    <row r="8" spans="1:12">
      <c r="A8" s="227"/>
      <c r="B8" s="227"/>
      <c r="C8" s="227"/>
      <c r="D8" s="227"/>
      <c r="E8" s="25" t="s">
        <v>1743</v>
      </c>
      <c r="F8" s="25" t="s">
        <v>2114</v>
      </c>
      <c r="G8" s="25" t="s">
        <v>829</v>
      </c>
      <c r="H8" s="25" t="s">
        <v>21</v>
      </c>
      <c r="I8" s="25" t="s">
        <v>1150</v>
      </c>
      <c r="J8" s="25" t="s">
        <v>1996</v>
      </c>
      <c r="K8" s="25" t="s">
        <v>2058</v>
      </c>
      <c r="L8" s="25" t="s">
        <v>1559</v>
      </c>
    </row>
    <row r="9" spans="1:12" ht="7.5" customHeight="1">
      <c r="A9" s="26" t="str">
        <f>A7</f>
        <v>年別</v>
      </c>
      <c r="B9" s="26" t="str">
        <f>B7</f>
        <v>卸小売の別</v>
      </c>
      <c r="C9" s="26" t="str">
        <f>C7</f>
        <v>産業中分類別</v>
      </c>
      <c r="D9" s="26" t="str">
        <f>D7</f>
        <v>商店数　　　　　　</v>
      </c>
      <c r="E9" s="26" t="str">
        <f t="shared" ref="E9:L9" si="0">E8&amp;"("&amp;$E$7&amp;")"</f>
        <v>1～2人(従業者規模別商店数)</v>
      </c>
      <c r="F9" s="26" t="str">
        <f t="shared" si="0"/>
        <v>3～4人(従業者規模別商店数)</v>
      </c>
      <c r="G9" s="26" t="str">
        <f t="shared" si="0"/>
        <v>5～9人(従業者規模別商店数)</v>
      </c>
      <c r="H9" s="26" t="str">
        <f t="shared" si="0"/>
        <v>10～19人(従業者規模別商店数)</v>
      </c>
      <c r="I9" s="26" t="str">
        <f t="shared" si="0"/>
        <v>20～29人(従業者規模別商店数)</v>
      </c>
      <c r="J9" s="26" t="str">
        <f t="shared" si="0"/>
        <v>30～49人(従業者規模別商店数)</v>
      </c>
      <c r="K9" s="26" t="str">
        <f t="shared" si="0"/>
        <v>50～99人(従業者規模別商店数)</v>
      </c>
      <c r="L9" s="26" t="str">
        <f t="shared" si="0"/>
        <v>100人以上(従業者規模別商店数)</v>
      </c>
    </row>
    <row r="10" spans="1:12">
      <c r="A10" s="27">
        <v>40940</v>
      </c>
      <c r="B10" s="7" t="s">
        <v>552</v>
      </c>
      <c r="C10" s="7" t="s">
        <v>734</v>
      </c>
      <c r="D10" s="7">
        <v>254</v>
      </c>
      <c r="E10" s="7">
        <v>112</v>
      </c>
      <c r="F10" s="7">
        <v>45</v>
      </c>
      <c r="G10" s="7">
        <v>45</v>
      </c>
      <c r="H10" s="7">
        <v>29</v>
      </c>
      <c r="I10" s="7">
        <v>14</v>
      </c>
      <c r="J10" s="7">
        <v>2</v>
      </c>
      <c r="K10" s="7">
        <v>3</v>
      </c>
      <c r="L10" s="7">
        <v>1</v>
      </c>
    </row>
    <row r="11" spans="1:12">
      <c r="A11" s="27">
        <v>40940</v>
      </c>
      <c r="B11" s="7" t="s">
        <v>859</v>
      </c>
      <c r="C11" s="7" t="s">
        <v>1332</v>
      </c>
      <c r="D11" s="7">
        <v>2</v>
      </c>
      <c r="E11" s="7">
        <v>0</v>
      </c>
      <c r="F11" s="7">
        <v>1</v>
      </c>
      <c r="G11" s="7">
        <v>0</v>
      </c>
      <c r="H11" s="7">
        <v>1</v>
      </c>
      <c r="I11" s="7">
        <v>0</v>
      </c>
      <c r="J11" s="7">
        <v>0</v>
      </c>
      <c r="K11" s="7">
        <v>0</v>
      </c>
      <c r="L11" s="7">
        <v>0</v>
      </c>
    </row>
    <row r="12" spans="1:12">
      <c r="A12" s="27">
        <v>40940</v>
      </c>
      <c r="B12" s="7" t="s">
        <v>859</v>
      </c>
      <c r="C12" s="7" t="s">
        <v>2116</v>
      </c>
      <c r="D12" s="7">
        <v>5</v>
      </c>
      <c r="E12" s="7">
        <v>4</v>
      </c>
      <c r="F12" s="7">
        <v>0</v>
      </c>
      <c r="G12" s="7">
        <v>1</v>
      </c>
      <c r="H12" s="7">
        <v>0</v>
      </c>
      <c r="I12" s="7">
        <v>0</v>
      </c>
      <c r="J12" s="7">
        <v>0</v>
      </c>
      <c r="K12" s="7">
        <v>0</v>
      </c>
      <c r="L12" s="7">
        <v>0</v>
      </c>
    </row>
    <row r="13" spans="1:12">
      <c r="A13" s="27">
        <v>40940</v>
      </c>
      <c r="B13" s="7" t="s">
        <v>859</v>
      </c>
      <c r="C13" s="7" t="s">
        <v>2051</v>
      </c>
      <c r="D13" s="7">
        <v>31</v>
      </c>
      <c r="E13" s="7">
        <v>8</v>
      </c>
      <c r="F13" s="7">
        <v>7</v>
      </c>
      <c r="G13" s="7">
        <v>13</v>
      </c>
      <c r="H13" s="7">
        <v>2</v>
      </c>
      <c r="I13" s="7">
        <v>1</v>
      </c>
      <c r="J13" s="7">
        <v>0</v>
      </c>
      <c r="K13" s="7">
        <v>0</v>
      </c>
      <c r="L13" s="7">
        <v>0</v>
      </c>
    </row>
    <row r="14" spans="1:12">
      <c r="A14" s="27">
        <v>40940</v>
      </c>
      <c r="B14" s="7" t="s">
        <v>859</v>
      </c>
      <c r="C14" s="7" t="s">
        <v>2118</v>
      </c>
      <c r="D14" s="7">
        <v>10</v>
      </c>
      <c r="E14" s="7">
        <v>5</v>
      </c>
      <c r="F14" s="7">
        <v>1</v>
      </c>
      <c r="G14" s="7">
        <v>2</v>
      </c>
      <c r="H14" s="7">
        <v>1</v>
      </c>
      <c r="I14" s="7">
        <v>0</v>
      </c>
      <c r="J14" s="7">
        <v>0</v>
      </c>
      <c r="K14" s="7">
        <v>0</v>
      </c>
      <c r="L14" s="7">
        <v>0</v>
      </c>
    </row>
    <row r="15" spans="1:12">
      <c r="A15" s="27">
        <v>40940</v>
      </c>
      <c r="B15" s="7" t="s">
        <v>859</v>
      </c>
      <c r="C15" s="7" t="s">
        <v>2119</v>
      </c>
      <c r="D15" s="7">
        <v>12</v>
      </c>
      <c r="E15" s="7">
        <v>5</v>
      </c>
      <c r="F15" s="7">
        <v>0</v>
      </c>
      <c r="G15" s="7">
        <v>3</v>
      </c>
      <c r="H15" s="7">
        <v>2</v>
      </c>
      <c r="I15" s="7">
        <v>1</v>
      </c>
      <c r="J15" s="7">
        <v>1</v>
      </c>
      <c r="K15" s="7">
        <v>0</v>
      </c>
      <c r="L15" s="7">
        <v>0</v>
      </c>
    </row>
    <row r="16" spans="1:12">
      <c r="A16" s="27">
        <v>40940</v>
      </c>
      <c r="B16" s="7" t="s">
        <v>2120</v>
      </c>
      <c r="C16" s="7" t="s">
        <v>1263</v>
      </c>
      <c r="D16" s="7">
        <v>15</v>
      </c>
      <c r="E16" s="7">
        <v>10</v>
      </c>
      <c r="F16" s="7">
        <v>2</v>
      </c>
      <c r="G16" s="7">
        <v>1</v>
      </c>
      <c r="H16" s="7">
        <v>2</v>
      </c>
      <c r="I16" s="7">
        <v>0</v>
      </c>
      <c r="J16" s="7">
        <v>0</v>
      </c>
      <c r="K16" s="7">
        <v>0</v>
      </c>
      <c r="L16" s="7">
        <v>0</v>
      </c>
    </row>
    <row r="17" spans="1:12">
      <c r="A17" s="27">
        <v>40940</v>
      </c>
      <c r="B17" s="7" t="s">
        <v>2120</v>
      </c>
      <c r="C17" s="7" t="s">
        <v>1777</v>
      </c>
      <c r="D17" s="7">
        <v>72</v>
      </c>
      <c r="E17" s="7">
        <v>28</v>
      </c>
      <c r="F17" s="7">
        <v>13</v>
      </c>
      <c r="G17" s="7">
        <v>8</v>
      </c>
      <c r="H17" s="7">
        <v>9</v>
      </c>
      <c r="I17" s="7">
        <v>9</v>
      </c>
      <c r="J17" s="7">
        <v>1</v>
      </c>
      <c r="K17" s="7">
        <v>3</v>
      </c>
      <c r="L17" s="7">
        <v>1</v>
      </c>
    </row>
    <row r="18" spans="1:12">
      <c r="A18" s="27">
        <v>40940</v>
      </c>
      <c r="B18" s="7" t="s">
        <v>2120</v>
      </c>
      <c r="C18" s="7" t="s">
        <v>321</v>
      </c>
      <c r="D18" s="7">
        <v>36</v>
      </c>
      <c r="E18" s="7">
        <v>21</v>
      </c>
      <c r="F18" s="7">
        <v>6</v>
      </c>
      <c r="G18" s="7">
        <v>4</v>
      </c>
      <c r="H18" s="7">
        <v>3</v>
      </c>
      <c r="I18" s="7">
        <v>0</v>
      </c>
      <c r="J18" s="7">
        <v>0</v>
      </c>
      <c r="K18" s="7">
        <v>0</v>
      </c>
      <c r="L18" s="7">
        <v>0</v>
      </c>
    </row>
    <row r="19" spans="1:12">
      <c r="A19" s="27">
        <v>40940</v>
      </c>
      <c r="B19" s="7" t="s">
        <v>2120</v>
      </c>
      <c r="C19" s="7" t="s">
        <v>593</v>
      </c>
      <c r="D19" s="7">
        <v>68</v>
      </c>
      <c r="E19" s="7">
        <v>28</v>
      </c>
      <c r="F19" s="7">
        <v>15</v>
      </c>
      <c r="G19" s="7">
        <v>13</v>
      </c>
      <c r="H19" s="7">
        <v>9</v>
      </c>
      <c r="I19" s="7">
        <v>3</v>
      </c>
      <c r="J19" s="7">
        <v>0</v>
      </c>
      <c r="K19" s="7">
        <v>0</v>
      </c>
      <c r="L19" s="7">
        <v>0</v>
      </c>
    </row>
    <row r="20" spans="1:12">
      <c r="A20" s="27">
        <v>40940</v>
      </c>
      <c r="B20" s="7" t="s">
        <v>2120</v>
      </c>
      <c r="C20" s="7" t="s">
        <v>2122</v>
      </c>
      <c r="D20" s="7">
        <v>3</v>
      </c>
      <c r="E20" s="7">
        <v>3</v>
      </c>
      <c r="F20" s="7">
        <v>0</v>
      </c>
      <c r="G20" s="7">
        <v>0</v>
      </c>
      <c r="H20" s="7">
        <v>0</v>
      </c>
      <c r="I20" s="7">
        <v>0</v>
      </c>
      <c r="J20" s="7">
        <v>0</v>
      </c>
      <c r="K20" s="7">
        <v>0</v>
      </c>
      <c r="L20" s="7">
        <v>0</v>
      </c>
    </row>
    <row r="21" spans="1:12">
      <c r="A21" s="27">
        <v>41791</v>
      </c>
      <c r="B21" s="7" t="s">
        <v>552</v>
      </c>
      <c r="C21" s="7" t="s">
        <v>734</v>
      </c>
      <c r="D21" s="7">
        <v>260</v>
      </c>
      <c r="E21" s="7">
        <v>101</v>
      </c>
      <c r="F21" s="7">
        <v>44</v>
      </c>
      <c r="G21" s="7">
        <v>52</v>
      </c>
      <c r="H21" s="7">
        <v>33</v>
      </c>
      <c r="I21" s="7">
        <v>15</v>
      </c>
      <c r="J21" s="7">
        <v>9</v>
      </c>
      <c r="K21" s="7">
        <v>4</v>
      </c>
      <c r="L21" s="7">
        <v>1</v>
      </c>
    </row>
    <row r="22" spans="1:12">
      <c r="A22" s="27">
        <v>41791</v>
      </c>
      <c r="B22" s="7" t="s">
        <v>859</v>
      </c>
      <c r="C22" s="7" t="s">
        <v>2116</v>
      </c>
      <c r="D22" s="7">
        <v>10</v>
      </c>
      <c r="E22" s="7">
        <v>4</v>
      </c>
      <c r="F22" s="7">
        <v>1</v>
      </c>
      <c r="G22" s="7">
        <v>1</v>
      </c>
      <c r="H22" s="7">
        <v>1</v>
      </c>
      <c r="I22" s="7">
        <v>2</v>
      </c>
      <c r="J22" s="7">
        <v>1</v>
      </c>
      <c r="K22" s="7">
        <v>0</v>
      </c>
      <c r="L22" s="7">
        <v>0</v>
      </c>
    </row>
    <row r="23" spans="1:12">
      <c r="A23" s="27">
        <v>41791</v>
      </c>
      <c r="B23" s="7" t="s">
        <v>859</v>
      </c>
      <c r="C23" s="1" t="s">
        <v>2051</v>
      </c>
      <c r="D23" s="7">
        <v>35</v>
      </c>
      <c r="E23" s="7">
        <v>11</v>
      </c>
      <c r="F23" s="7">
        <v>6</v>
      </c>
      <c r="G23" s="7">
        <v>15</v>
      </c>
      <c r="H23" s="7">
        <v>2</v>
      </c>
      <c r="I23" s="7">
        <v>1</v>
      </c>
      <c r="J23" s="7">
        <v>0</v>
      </c>
      <c r="K23" s="7">
        <v>0</v>
      </c>
      <c r="L23" s="7">
        <v>0</v>
      </c>
    </row>
    <row r="24" spans="1:12">
      <c r="A24" s="27">
        <v>41791</v>
      </c>
      <c r="B24" s="7" t="s">
        <v>859</v>
      </c>
      <c r="C24" s="7" t="s">
        <v>2118</v>
      </c>
      <c r="D24" s="7">
        <v>8</v>
      </c>
      <c r="E24" s="7">
        <v>4</v>
      </c>
      <c r="F24" s="7">
        <v>0</v>
      </c>
      <c r="G24" s="7">
        <v>3</v>
      </c>
      <c r="H24" s="7">
        <v>1</v>
      </c>
      <c r="I24" s="7">
        <v>0</v>
      </c>
      <c r="J24" s="7">
        <v>0</v>
      </c>
      <c r="K24" s="7">
        <v>0</v>
      </c>
      <c r="L24" s="7">
        <v>0</v>
      </c>
    </row>
    <row r="25" spans="1:12">
      <c r="A25" s="27">
        <v>41791</v>
      </c>
      <c r="B25" s="7" t="s">
        <v>859</v>
      </c>
      <c r="C25" s="7" t="s">
        <v>2119</v>
      </c>
      <c r="D25" s="7">
        <v>14</v>
      </c>
      <c r="E25" s="7">
        <v>3</v>
      </c>
      <c r="F25" s="7">
        <v>4</v>
      </c>
      <c r="G25" s="7">
        <v>4</v>
      </c>
      <c r="H25" s="7">
        <v>3</v>
      </c>
      <c r="I25" s="7">
        <v>0</v>
      </c>
      <c r="J25" s="7">
        <v>0</v>
      </c>
      <c r="K25" s="7">
        <v>0</v>
      </c>
      <c r="L25" s="7">
        <v>0</v>
      </c>
    </row>
    <row r="26" spans="1:12">
      <c r="A26" s="27">
        <v>41791</v>
      </c>
      <c r="B26" s="7" t="s">
        <v>2120</v>
      </c>
      <c r="C26" s="7" t="s">
        <v>2124</v>
      </c>
      <c r="D26" s="7">
        <v>2</v>
      </c>
      <c r="E26" s="7">
        <v>0</v>
      </c>
      <c r="F26" s="7">
        <v>0</v>
      </c>
      <c r="G26" s="7">
        <v>0</v>
      </c>
      <c r="H26" s="7">
        <v>0</v>
      </c>
      <c r="I26" s="7">
        <v>1</v>
      </c>
      <c r="J26" s="7">
        <v>1</v>
      </c>
      <c r="K26" s="7">
        <v>0</v>
      </c>
      <c r="L26" s="7">
        <v>0</v>
      </c>
    </row>
    <row r="27" spans="1:12">
      <c r="A27" s="27">
        <v>41791</v>
      </c>
      <c r="B27" s="7" t="s">
        <v>2120</v>
      </c>
      <c r="C27" s="7" t="s">
        <v>1263</v>
      </c>
      <c r="D27" s="7">
        <v>15</v>
      </c>
      <c r="E27" s="7">
        <v>10</v>
      </c>
      <c r="F27" s="7">
        <v>1</v>
      </c>
      <c r="G27" s="7">
        <v>1</v>
      </c>
      <c r="H27" s="7">
        <v>3</v>
      </c>
      <c r="I27" s="7">
        <v>0</v>
      </c>
      <c r="J27" s="7">
        <v>0</v>
      </c>
      <c r="K27" s="7">
        <v>0</v>
      </c>
      <c r="L27" s="7">
        <v>0</v>
      </c>
    </row>
    <row r="28" spans="1:12">
      <c r="A28" s="27">
        <v>41791</v>
      </c>
      <c r="B28" s="7" t="s">
        <v>2120</v>
      </c>
      <c r="C28" s="7" t="s">
        <v>1777</v>
      </c>
      <c r="D28" s="7">
        <v>65</v>
      </c>
      <c r="E28" s="7">
        <v>23</v>
      </c>
      <c r="F28" s="7">
        <v>9</v>
      </c>
      <c r="G28" s="7">
        <v>6</v>
      </c>
      <c r="H28" s="7">
        <v>13</v>
      </c>
      <c r="I28" s="7">
        <v>7</v>
      </c>
      <c r="J28" s="7">
        <v>3</v>
      </c>
      <c r="K28" s="7">
        <v>3</v>
      </c>
      <c r="L28" s="7">
        <v>1</v>
      </c>
    </row>
    <row r="29" spans="1:12">
      <c r="A29" s="27">
        <v>41791</v>
      </c>
      <c r="B29" s="7" t="s">
        <v>2120</v>
      </c>
      <c r="C29" s="7" t="s">
        <v>321</v>
      </c>
      <c r="D29" s="7">
        <v>28</v>
      </c>
      <c r="E29" s="7">
        <v>17</v>
      </c>
      <c r="F29" s="7">
        <v>4</v>
      </c>
      <c r="G29" s="7">
        <v>4</v>
      </c>
      <c r="H29" s="7">
        <v>3</v>
      </c>
      <c r="I29" s="7">
        <v>0</v>
      </c>
      <c r="J29" s="7">
        <v>0</v>
      </c>
      <c r="K29" s="7">
        <v>0</v>
      </c>
      <c r="L29" s="7">
        <v>0</v>
      </c>
    </row>
    <row r="30" spans="1:12">
      <c r="A30" s="27">
        <v>41791</v>
      </c>
      <c r="B30" s="7" t="s">
        <v>2120</v>
      </c>
      <c r="C30" s="7" t="s">
        <v>593</v>
      </c>
      <c r="D30" s="7">
        <v>79</v>
      </c>
      <c r="E30" s="7">
        <v>27</v>
      </c>
      <c r="F30" s="7">
        <v>18</v>
      </c>
      <c r="G30" s="7">
        <v>18</v>
      </c>
      <c r="H30" s="7">
        <v>6</v>
      </c>
      <c r="I30" s="7">
        <v>4</v>
      </c>
      <c r="J30" s="7">
        <v>4</v>
      </c>
      <c r="K30" s="7">
        <v>1</v>
      </c>
      <c r="L30" s="7">
        <v>0</v>
      </c>
    </row>
    <row r="31" spans="1:12">
      <c r="A31" s="27">
        <v>41791</v>
      </c>
      <c r="B31" s="7" t="s">
        <v>2120</v>
      </c>
      <c r="C31" s="132" t="s">
        <v>2122</v>
      </c>
      <c r="D31" s="132">
        <v>4</v>
      </c>
      <c r="E31" s="132">
        <v>2</v>
      </c>
      <c r="F31" s="132">
        <v>1</v>
      </c>
      <c r="G31" s="132">
        <v>0</v>
      </c>
      <c r="H31" s="132">
        <v>1</v>
      </c>
      <c r="I31" s="132">
        <v>0</v>
      </c>
      <c r="J31" s="132">
        <v>0</v>
      </c>
      <c r="K31" s="132">
        <v>0</v>
      </c>
      <c r="L31" s="132">
        <v>0</v>
      </c>
    </row>
    <row r="32" spans="1:12">
      <c r="A32" s="27">
        <v>42522</v>
      </c>
      <c r="B32" s="7" t="s">
        <v>552</v>
      </c>
      <c r="C32" s="7" t="s">
        <v>734</v>
      </c>
      <c r="D32" s="10" t="s">
        <v>99</v>
      </c>
      <c r="E32" s="10" t="s">
        <v>99</v>
      </c>
      <c r="F32" s="10" t="s">
        <v>99</v>
      </c>
      <c r="G32" s="10" t="s">
        <v>99</v>
      </c>
      <c r="H32" s="10" t="s">
        <v>99</v>
      </c>
      <c r="I32" s="10" t="s">
        <v>99</v>
      </c>
      <c r="J32" s="10" t="s">
        <v>99</v>
      </c>
      <c r="K32" s="10" t="s">
        <v>99</v>
      </c>
      <c r="L32" s="10" t="s">
        <v>99</v>
      </c>
    </row>
    <row r="33" spans="1:12">
      <c r="A33" s="27">
        <v>42522</v>
      </c>
      <c r="B33" s="7" t="s">
        <v>859</v>
      </c>
      <c r="C33" s="7" t="s">
        <v>2116</v>
      </c>
      <c r="D33" s="10" t="s">
        <v>99</v>
      </c>
      <c r="E33" s="10" t="s">
        <v>99</v>
      </c>
      <c r="F33" s="10" t="s">
        <v>99</v>
      </c>
      <c r="G33" s="10" t="s">
        <v>99</v>
      </c>
      <c r="H33" s="10" t="s">
        <v>99</v>
      </c>
      <c r="I33" s="10" t="s">
        <v>99</v>
      </c>
      <c r="J33" s="10" t="s">
        <v>99</v>
      </c>
      <c r="K33" s="10" t="s">
        <v>99</v>
      </c>
      <c r="L33" s="10" t="s">
        <v>99</v>
      </c>
    </row>
    <row r="34" spans="1:12">
      <c r="A34" s="27">
        <v>42522</v>
      </c>
      <c r="B34" s="7" t="s">
        <v>859</v>
      </c>
      <c r="C34" s="58" t="s">
        <v>2051</v>
      </c>
      <c r="D34" s="10" t="s">
        <v>99</v>
      </c>
      <c r="E34" s="10" t="s">
        <v>99</v>
      </c>
      <c r="F34" s="10" t="s">
        <v>99</v>
      </c>
      <c r="G34" s="10" t="s">
        <v>99</v>
      </c>
      <c r="H34" s="10" t="s">
        <v>99</v>
      </c>
      <c r="I34" s="10" t="s">
        <v>99</v>
      </c>
      <c r="J34" s="10" t="s">
        <v>99</v>
      </c>
      <c r="K34" s="10" t="s">
        <v>99</v>
      </c>
      <c r="L34" s="10" t="s">
        <v>99</v>
      </c>
    </row>
    <row r="35" spans="1:12">
      <c r="A35" s="27">
        <v>42522</v>
      </c>
      <c r="B35" s="7" t="s">
        <v>859</v>
      </c>
      <c r="C35" s="7" t="s">
        <v>2118</v>
      </c>
      <c r="D35" s="10" t="s">
        <v>99</v>
      </c>
      <c r="E35" s="10" t="s">
        <v>99</v>
      </c>
      <c r="F35" s="10" t="s">
        <v>99</v>
      </c>
      <c r="G35" s="10" t="s">
        <v>99</v>
      </c>
      <c r="H35" s="10" t="s">
        <v>99</v>
      </c>
      <c r="I35" s="10" t="s">
        <v>99</v>
      </c>
      <c r="J35" s="10" t="s">
        <v>99</v>
      </c>
      <c r="K35" s="10" t="s">
        <v>99</v>
      </c>
      <c r="L35" s="10" t="s">
        <v>99</v>
      </c>
    </row>
    <row r="36" spans="1:12">
      <c r="A36" s="27">
        <v>42522</v>
      </c>
      <c r="B36" s="7" t="s">
        <v>859</v>
      </c>
      <c r="C36" s="7" t="s">
        <v>2119</v>
      </c>
      <c r="D36" s="10" t="s">
        <v>99</v>
      </c>
      <c r="E36" s="10" t="s">
        <v>99</v>
      </c>
      <c r="F36" s="10" t="s">
        <v>99</v>
      </c>
      <c r="G36" s="10" t="s">
        <v>99</v>
      </c>
      <c r="H36" s="10" t="s">
        <v>99</v>
      </c>
      <c r="I36" s="10" t="s">
        <v>99</v>
      </c>
      <c r="J36" s="10" t="s">
        <v>99</v>
      </c>
      <c r="K36" s="10" t="s">
        <v>99</v>
      </c>
      <c r="L36" s="10" t="s">
        <v>99</v>
      </c>
    </row>
    <row r="37" spans="1:12">
      <c r="A37" s="27">
        <v>42522</v>
      </c>
      <c r="B37" s="7" t="s">
        <v>2120</v>
      </c>
      <c r="C37" s="7" t="s">
        <v>2124</v>
      </c>
      <c r="D37" s="10" t="s">
        <v>99</v>
      </c>
      <c r="E37" s="10" t="s">
        <v>99</v>
      </c>
      <c r="F37" s="10" t="s">
        <v>99</v>
      </c>
      <c r="G37" s="10" t="s">
        <v>99</v>
      </c>
      <c r="H37" s="10" t="s">
        <v>99</v>
      </c>
      <c r="I37" s="10" t="s">
        <v>99</v>
      </c>
      <c r="J37" s="10" t="s">
        <v>99</v>
      </c>
      <c r="K37" s="10" t="s">
        <v>99</v>
      </c>
      <c r="L37" s="10" t="s">
        <v>99</v>
      </c>
    </row>
    <row r="38" spans="1:12">
      <c r="A38" s="27">
        <v>42522</v>
      </c>
      <c r="B38" s="7" t="s">
        <v>2120</v>
      </c>
      <c r="C38" s="7" t="s">
        <v>1263</v>
      </c>
      <c r="D38" s="10" t="s">
        <v>99</v>
      </c>
      <c r="E38" s="10" t="s">
        <v>99</v>
      </c>
      <c r="F38" s="10" t="s">
        <v>99</v>
      </c>
      <c r="G38" s="10" t="s">
        <v>99</v>
      </c>
      <c r="H38" s="10" t="s">
        <v>99</v>
      </c>
      <c r="I38" s="10" t="s">
        <v>99</v>
      </c>
      <c r="J38" s="10" t="s">
        <v>99</v>
      </c>
      <c r="K38" s="10" t="s">
        <v>99</v>
      </c>
      <c r="L38" s="10" t="s">
        <v>99</v>
      </c>
    </row>
    <row r="39" spans="1:12">
      <c r="A39" s="27">
        <v>42522</v>
      </c>
      <c r="B39" s="7" t="s">
        <v>2120</v>
      </c>
      <c r="C39" s="7" t="s">
        <v>1777</v>
      </c>
      <c r="D39" s="10" t="s">
        <v>99</v>
      </c>
      <c r="E39" s="10" t="s">
        <v>99</v>
      </c>
      <c r="F39" s="10" t="s">
        <v>99</v>
      </c>
      <c r="G39" s="10" t="s">
        <v>99</v>
      </c>
      <c r="H39" s="10" t="s">
        <v>99</v>
      </c>
      <c r="I39" s="10" t="s">
        <v>99</v>
      </c>
      <c r="J39" s="10" t="s">
        <v>99</v>
      </c>
      <c r="K39" s="10" t="s">
        <v>99</v>
      </c>
      <c r="L39" s="10" t="s">
        <v>99</v>
      </c>
    </row>
    <row r="40" spans="1:12">
      <c r="A40" s="27">
        <v>42522</v>
      </c>
      <c r="B40" s="7" t="s">
        <v>2120</v>
      </c>
      <c r="C40" s="7" t="s">
        <v>321</v>
      </c>
      <c r="D40" s="10" t="s">
        <v>99</v>
      </c>
      <c r="E40" s="10" t="s">
        <v>99</v>
      </c>
      <c r="F40" s="10" t="s">
        <v>99</v>
      </c>
      <c r="G40" s="10" t="s">
        <v>99</v>
      </c>
      <c r="H40" s="10" t="s">
        <v>99</v>
      </c>
      <c r="I40" s="10" t="s">
        <v>99</v>
      </c>
      <c r="J40" s="10" t="s">
        <v>99</v>
      </c>
      <c r="K40" s="10" t="s">
        <v>99</v>
      </c>
      <c r="L40" s="10" t="s">
        <v>99</v>
      </c>
    </row>
    <row r="41" spans="1:12">
      <c r="A41" s="27">
        <v>42522</v>
      </c>
      <c r="B41" s="7" t="s">
        <v>2120</v>
      </c>
      <c r="C41" s="7" t="s">
        <v>593</v>
      </c>
      <c r="D41" s="10" t="s">
        <v>99</v>
      </c>
      <c r="E41" s="10" t="s">
        <v>99</v>
      </c>
      <c r="F41" s="10" t="s">
        <v>99</v>
      </c>
      <c r="G41" s="10" t="s">
        <v>99</v>
      </c>
      <c r="H41" s="10" t="s">
        <v>99</v>
      </c>
      <c r="I41" s="10" t="s">
        <v>99</v>
      </c>
      <c r="J41" s="10" t="s">
        <v>99</v>
      </c>
      <c r="K41" s="10" t="s">
        <v>99</v>
      </c>
      <c r="L41" s="10" t="s">
        <v>99</v>
      </c>
    </row>
    <row r="42" spans="1:12">
      <c r="A42" s="27">
        <v>42522</v>
      </c>
      <c r="B42" s="7" t="s">
        <v>2120</v>
      </c>
      <c r="C42" s="7" t="s">
        <v>2122</v>
      </c>
      <c r="D42" s="10" t="s">
        <v>99</v>
      </c>
      <c r="E42" s="10" t="s">
        <v>99</v>
      </c>
      <c r="F42" s="10" t="s">
        <v>99</v>
      </c>
      <c r="G42" s="10" t="s">
        <v>99</v>
      </c>
      <c r="H42" s="10" t="s">
        <v>99</v>
      </c>
      <c r="I42" s="10" t="s">
        <v>99</v>
      </c>
      <c r="J42" s="10" t="s">
        <v>99</v>
      </c>
      <c r="K42" s="10" t="s">
        <v>99</v>
      </c>
      <c r="L42" s="10" t="s">
        <v>99</v>
      </c>
    </row>
  </sheetData>
  <autoFilter ref="A9:L31" xr:uid="{00000000-0009-0000-0000-000055000000}"/>
  <mergeCells count="5">
    <mergeCell ref="E7:L7"/>
    <mergeCell ref="A7:A8"/>
    <mergeCell ref="B7:B8"/>
    <mergeCell ref="C7:C8"/>
    <mergeCell ref="D7:D8"/>
  </mergeCells>
  <phoneticPr fontId="5"/>
  <hyperlinks>
    <hyperlink ref="D1" location="目次!C40" display="目次" xr:uid="{00000000-0004-0000-5500-000000000000}"/>
  </hyperlinks>
  <pageMargins left="0.7" right="0.7" top="0.75" bottom="0.75" header="0.3" footer="0.3"/>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D10"/>
  <sheetViews>
    <sheetView topLeftCell="A4" workbookViewId="0">
      <selection activeCell="F14" sqref="F14"/>
    </sheetView>
  </sheetViews>
  <sheetFormatPr defaultColWidth="8.75" defaultRowHeight="14.25"/>
  <cols>
    <col min="1" max="1" width="28.75" style="1" bestFit="1" customWidth="1"/>
    <col min="2" max="2" width="10.75" style="1" bestFit="1" customWidth="1"/>
    <col min="3" max="3" width="5.125" style="1" bestFit="1" customWidth="1"/>
    <col min="4" max="4" width="6.375" style="1" customWidth="1"/>
    <col min="5" max="8" width="44.25" style="1" bestFit="1" customWidth="1"/>
    <col min="9" max="16384" width="8.75" style="1"/>
  </cols>
  <sheetData>
    <row r="1" spans="1:4" ht="18.75">
      <c r="A1" s="104" t="s">
        <v>1114</v>
      </c>
      <c r="B1" s="40">
        <v>41791</v>
      </c>
      <c r="D1" s="9" t="s">
        <v>652</v>
      </c>
    </row>
    <row r="3" spans="1:4" ht="18.75">
      <c r="A3" s="21"/>
      <c r="B3" s="19" t="s">
        <v>674</v>
      </c>
      <c r="C3" s="21"/>
    </row>
    <row r="4" spans="1:4" ht="18.75">
      <c r="A4" s="19" t="s">
        <v>549</v>
      </c>
      <c r="B4" s="22" t="s">
        <v>2049</v>
      </c>
      <c r="C4" s="22" t="s">
        <v>756</v>
      </c>
    </row>
    <row r="5" spans="1:4" ht="18.75">
      <c r="A5" s="20" t="s">
        <v>2125</v>
      </c>
      <c r="B5" s="22">
        <v>23</v>
      </c>
      <c r="C5" s="22">
        <v>23</v>
      </c>
    </row>
    <row r="6" spans="1:4" ht="18.75">
      <c r="A6" s="20" t="s">
        <v>2126</v>
      </c>
      <c r="B6" s="22">
        <v>22</v>
      </c>
      <c r="C6" s="22">
        <v>22</v>
      </c>
    </row>
    <row r="7" spans="1:4" ht="18.75">
      <c r="A7" s="20" t="s">
        <v>339</v>
      </c>
      <c r="B7" s="22">
        <v>11</v>
      </c>
      <c r="C7" s="22">
        <v>11</v>
      </c>
    </row>
    <row r="8" spans="1:4" ht="18.75">
      <c r="A8" s="20" t="s">
        <v>434</v>
      </c>
      <c r="B8" s="22">
        <v>7</v>
      </c>
      <c r="C8" s="22">
        <v>7</v>
      </c>
    </row>
    <row r="9" spans="1:4" ht="18.75">
      <c r="A9" s="20" t="s">
        <v>1550</v>
      </c>
      <c r="B9" s="22">
        <v>3</v>
      </c>
      <c r="C9" s="22">
        <v>3</v>
      </c>
    </row>
    <row r="10" spans="1:4" ht="18.75">
      <c r="A10" s="20" t="s">
        <v>356</v>
      </c>
      <c r="B10" s="22">
        <v>1</v>
      </c>
      <c r="C10" s="22">
        <v>1</v>
      </c>
    </row>
  </sheetData>
  <phoneticPr fontId="5"/>
  <hyperlinks>
    <hyperlink ref="D1" location="目次!C40" display="目次" xr:uid="{00000000-0004-0000-5600-000000000000}"/>
  </hyperlinks>
  <pageMargins left="0.7" right="0.7" top="0.75" bottom="0.75" header="0.3" footer="0.3"/>
  <pageSetup paperSize="9" orientation="portrait"/>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D10"/>
  <sheetViews>
    <sheetView topLeftCell="A7" workbookViewId="0">
      <selection activeCell="E9" sqref="E9"/>
    </sheetView>
  </sheetViews>
  <sheetFormatPr defaultColWidth="10.75" defaultRowHeight="14.25"/>
  <cols>
    <col min="1" max="1" width="28.75" style="1" bestFit="1" customWidth="1"/>
    <col min="2" max="2" width="10.75" style="1" bestFit="1"/>
    <col min="3" max="3" width="5.125" style="1" bestFit="1" customWidth="1"/>
    <col min="4" max="4" width="6.375" style="1" customWidth="1"/>
    <col min="5" max="8" width="44.25" style="1" bestFit="1" customWidth="1"/>
    <col min="9" max="16384" width="10.75" style="1"/>
  </cols>
  <sheetData>
    <row r="1" spans="1:4" ht="18.75">
      <c r="A1" s="104" t="s">
        <v>1114</v>
      </c>
      <c r="B1" s="40">
        <v>41791</v>
      </c>
      <c r="D1" s="9" t="s">
        <v>652</v>
      </c>
    </row>
    <row r="3" spans="1:4" ht="18.75">
      <c r="A3" s="21"/>
      <c r="B3" s="19" t="s">
        <v>674</v>
      </c>
      <c r="C3" s="21"/>
    </row>
    <row r="4" spans="1:4" ht="18.75">
      <c r="A4" s="19" t="s">
        <v>549</v>
      </c>
      <c r="B4" s="22" t="s">
        <v>2129</v>
      </c>
      <c r="C4" s="22" t="s">
        <v>756</v>
      </c>
    </row>
    <row r="5" spans="1:4" ht="18.75">
      <c r="A5" s="20" t="s">
        <v>2126</v>
      </c>
      <c r="B5" s="22">
        <v>79</v>
      </c>
      <c r="C5" s="22">
        <v>79</v>
      </c>
    </row>
    <row r="6" spans="1:4" ht="18.75">
      <c r="A6" s="20" t="s">
        <v>339</v>
      </c>
      <c r="B6" s="22">
        <v>33</v>
      </c>
      <c r="C6" s="22">
        <v>33</v>
      </c>
    </row>
    <row r="7" spans="1:4" ht="18.75">
      <c r="A7" s="20" t="s">
        <v>2125</v>
      </c>
      <c r="B7" s="22">
        <v>29</v>
      </c>
      <c r="C7" s="22">
        <v>29</v>
      </c>
    </row>
    <row r="8" spans="1:4" ht="18.75">
      <c r="A8" s="20" t="s">
        <v>434</v>
      </c>
      <c r="B8" s="22">
        <v>26</v>
      </c>
      <c r="C8" s="22">
        <v>26</v>
      </c>
    </row>
    <row r="9" spans="1:4" ht="18.75">
      <c r="A9" s="20" t="s">
        <v>1550</v>
      </c>
      <c r="B9" s="22">
        <v>12</v>
      </c>
      <c r="C9" s="22">
        <v>12</v>
      </c>
    </row>
    <row r="10" spans="1:4" ht="18.75">
      <c r="A10" s="20" t="s">
        <v>356</v>
      </c>
      <c r="B10" s="22">
        <v>8</v>
      </c>
      <c r="C10" s="22">
        <v>8</v>
      </c>
    </row>
  </sheetData>
  <phoneticPr fontId="5"/>
  <hyperlinks>
    <hyperlink ref="D1" location="目次!C40" display="目次" xr:uid="{00000000-0004-0000-5700-000000000000}"/>
  </hyperlinks>
  <pageMargins left="0.7" right="0.7" top="0.75" bottom="0.75" header="0.3" footer="0.3"/>
  <pageSetup paperSize="9" orientation="portrait"/>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H48"/>
  <sheetViews>
    <sheetView workbookViewId="0">
      <pane ySplit="9" topLeftCell="A46" activePane="bottomLeft" state="frozen"/>
      <selection pane="bottomLeft" activeCell="D1" sqref="D1"/>
    </sheetView>
  </sheetViews>
  <sheetFormatPr defaultColWidth="8.75" defaultRowHeight="14.25"/>
  <cols>
    <col min="1" max="1" width="10.375" style="1" customWidth="1"/>
    <col min="2" max="2" width="12.25" style="1" bestFit="1" customWidth="1"/>
    <col min="3" max="3" width="49.5" style="1" customWidth="1"/>
    <col min="4" max="4" width="9.375" style="1" bestFit="1" customWidth="1"/>
    <col min="5" max="6" width="11.375" style="1" bestFit="1" customWidth="1"/>
    <col min="7" max="7" width="17.875" style="1" bestFit="1" customWidth="1"/>
    <col min="8" max="8" width="13.5" style="1" bestFit="1" customWidth="1"/>
    <col min="9" max="16384" width="8.75" style="1"/>
  </cols>
  <sheetData>
    <row r="1" spans="1:8">
      <c r="A1" s="1" t="s">
        <v>2130</v>
      </c>
      <c r="D1" s="9" t="s">
        <v>652</v>
      </c>
    </row>
    <row r="2" spans="1:8" ht="18.75">
      <c r="A2" s="1" t="s">
        <v>1489</v>
      </c>
    </row>
    <row r="3" spans="1:8">
      <c r="A3" s="1" t="s">
        <v>2085</v>
      </c>
    </row>
    <row r="4" spans="1:8">
      <c r="A4" s="1" t="s">
        <v>128</v>
      </c>
    </row>
    <row r="5" spans="1:8">
      <c r="A5" s="1" t="s">
        <v>2132</v>
      </c>
    </row>
    <row r="6" spans="1:8">
      <c r="A6" s="1" t="s">
        <v>1776</v>
      </c>
    </row>
    <row r="7" spans="1:8">
      <c r="A7" s="1" t="s">
        <v>2133</v>
      </c>
    </row>
    <row r="8" spans="1:8">
      <c r="A8" s="1" t="s">
        <v>564</v>
      </c>
    </row>
    <row r="9" spans="1:8">
      <c r="A9" s="25" t="s">
        <v>303</v>
      </c>
      <c r="B9" s="25" t="s">
        <v>1642</v>
      </c>
      <c r="C9" s="25" t="s">
        <v>718</v>
      </c>
      <c r="D9" s="25" t="s">
        <v>2088</v>
      </c>
      <c r="E9" s="25" t="s">
        <v>1848</v>
      </c>
      <c r="F9" s="25" t="s">
        <v>1685</v>
      </c>
      <c r="G9" s="25" t="s">
        <v>2135</v>
      </c>
      <c r="H9" s="25" t="s">
        <v>2136</v>
      </c>
    </row>
    <row r="10" spans="1:8">
      <c r="A10" s="27">
        <v>40940</v>
      </c>
      <c r="B10" s="7" t="s">
        <v>552</v>
      </c>
      <c r="C10" s="7" t="s">
        <v>734</v>
      </c>
      <c r="D10" s="7">
        <v>254</v>
      </c>
      <c r="E10" s="7">
        <v>1917</v>
      </c>
      <c r="F10" s="7">
        <v>23007</v>
      </c>
      <c r="G10" s="7">
        <v>5060303</v>
      </c>
      <c r="H10" s="7">
        <v>275275</v>
      </c>
    </row>
    <row r="11" spans="1:8">
      <c r="A11" s="27">
        <v>40940</v>
      </c>
      <c r="B11" s="7" t="s">
        <v>859</v>
      </c>
      <c r="C11" s="7" t="s">
        <v>1332</v>
      </c>
      <c r="D11" s="7">
        <v>2</v>
      </c>
      <c r="E11" s="7">
        <v>22</v>
      </c>
      <c r="F11" s="7" t="s">
        <v>99</v>
      </c>
      <c r="G11" s="7">
        <v>103453</v>
      </c>
      <c r="H11" s="7">
        <v>17482</v>
      </c>
    </row>
    <row r="12" spans="1:8">
      <c r="A12" s="27">
        <v>40940</v>
      </c>
      <c r="B12" s="7" t="s">
        <v>859</v>
      </c>
      <c r="C12" s="7" t="s">
        <v>2116</v>
      </c>
      <c r="D12" s="7">
        <v>5</v>
      </c>
      <c r="E12" s="7">
        <v>16</v>
      </c>
      <c r="F12" s="7" t="s">
        <v>99</v>
      </c>
      <c r="G12" s="7">
        <v>59420</v>
      </c>
      <c r="H12" s="7">
        <v>2698</v>
      </c>
    </row>
    <row r="13" spans="1:8">
      <c r="A13" s="27">
        <v>40940</v>
      </c>
      <c r="B13" s="7" t="s">
        <v>859</v>
      </c>
      <c r="C13" s="7" t="s">
        <v>2051</v>
      </c>
      <c r="D13" s="7">
        <v>31</v>
      </c>
      <c r="E13" s="7">
        <v>183</v>
      </c>
      <c r="F13" s="7" t="s">
        <v>99</v>
      </c>
      <c r="G13" s="7">
        <v>2234600</v>
      </c>
      <c r="H13" s="7">
        <v>38225</v>
      </c>
    </row>
    <row r="14" spans="1:8">
      <c r="A14" s="27">
        <v>40940</v>
      </c>
      <c r="B14" s="7" t="s">
        <v>859</v>
      </c>
      <c r="C14" s="7" t="s">
        <v>2118</v>
      </c>
      <c r="D14" s="7">
        <v>10</v>
      </c>
      <c r="E14" s="7">
        <v>41</v>
      </c>
      <c r="F14" s="7" t="s">
        <v>99</v>
      </c>
      <c r="G14" s="7">
        <v>76921</v>
      </c>
      <c r="H14" s="7">
        <v>6798</v>
      </c>
    </row>
    <row r="15" spans="1:8">
      <c r="A15" s="27">
        <v>40940</v>
      </c>
      <c r="B15" s="7" t="s">
        <v>859</v>
      </c>
      <c r="C15" s="7" t="s">
        <v>2119</v>
      </c>
      <c r="D15" s="7">
        <v>12</v>
      </c>
      <c r="E15" s="7">
        <v>114</v>
      </c>
      <c r="F15" s="7" t="s">
        <v>99</v>
      </c>
      <c r="G15" s="7">
        <v>398708</v>
      </c>
      <c r="H15" s="7">
        <v>91510</v>
      </c>
    </row>
    <row r="16" spans="1:8">
      <c r="A16" s="27">
        <v>40940</v>
      </c>
      <c r="B16" s="7" t="s">
        <v>2120</v>
      </c>
      <c r="C16" s="7" t="s">
        <v>1263</v>
      </c>
      <c r="D16" s="7">
        <v>15</v>
      </c>
      <c r="E16" s="7">
        <v>54</v>
      </c>
      <c r="F16" s="7">
        <v>1509</v>
      </c>
      <c r="G16" s="7">
        <v>57474</v>
      </c>
      <c r="H16" s="7">
        <v>10501</v>
      </c>
    </row>
    <row r="17" spans="1:8">
      <c r="A17" s="27">
        <v>40940</v>
      </c>
      <c r="B17" s="7" t="s">
        <v>2120</v>
      </c>
      <c r="C17" s="7" t="s">
        <v>1777</v>
      </c>
      <c r="D17" s="7">
        <v>72</v>
      </c>
      <c r="E17" s="7">
        <v>981</v>
      </c>
      <c r="F17" s="7">
        <v>9298</v>
      </c>
      <c r="G17" s="7">
        <v>1103613</v>
      </c>
      <c r="H17" s="7">
        <v>31967</v>
      </c>
    </row>
    <row r="18" spans="1:8">
      <c r="A18" s="27">
        <v>40940</v>
      </c>
      <c r="B18" s="7" t="s">
        <v>2120</v>
      </c>
      <c r="C18" s="7" t="s">
        <v>321</v>
      </c>
      <c r="D18" s="7">
        <v>36</v>
      </c>
      <c r="E18" s="7">
        <v>129</v>
      </c>
      <c r="F18" s="7">
        <v>2669</v>
      </c>
      <c r="G18" s="7">
        <v>248424</v>
      </c>
      <c r="H18" s="7">
        <v>23039</v>
      </c>
    </row>
    <row r="19" spans="1:8">
      <c r="A19" s="27">
        <v>40940</v>
      </c>
      <c r="B19" s="7" t="s">
        <v>2120</v>
      </c>
      <c r="C19" s="7" t="s">
        <v>593</v>
      </c>
      <c r="D19" s="7">
        <v>68</v>
      </c>
      <c r="E19" s="7">
        <v>372</v>
      </c>
      <c r="F19" s="7">
        <v>9531</v>
      </c>
      <c r="G19" s="7">
        <v>762889</v>
      </c>
      <c r="H19" s="7">
        <v>51859</v>
      </c>
    </row>
    <row r="20" spans="1:8">
      <c r="A20" s="27">
        <v>40940</v>
      </c>
      <c r="B20" s="7" t="s">
        <v>2120</v>
      </c>
      <c r="C20" s="7" t="s">
        <v>2122</v>
      </c>
      <c r="D20" s="7">
        <v>3</v>
      </c>
      <c r="E20" s="7">
        <v>5</v>
      </c>
      <c r="F20" s="7">
        <v>0</v>
      </c>
      <c r="G20" s="7">
        <v>14801</v>
      </c>
      <c r="H20" s="7">
        <v>1196</v>
      </c>
    </row>
    <row r="21" spans="1:8">
      <c r="A21" s="27">
        <v>41791</v>
      </c>
      <c r="B21" s="7" t="s">
        <v>552</v>
      </c>
      <c r="C21" s="7" t="s">
        <v>734</v>
      </c>
      <c r="D21" s="7">
        <v>260</v>
      </c>
      <c r="E21" s="7">
        <v>2222</v>
      </c>
      <c r="F21" s="7">
        <v>28378</v>
      </c>
      <c r="G21" s="7">
        <v>4632868</v>
      </c>
      <c r="H21" s="7">
        <v>176882</v>
      </c>
    </row>
    <row r="22" spans="1:8">
      <c r="A22" s="27">
        <v>41791</v>
      </c>
      <c r="B22" s="7" t="s">
        <v>859</v>
      </c>
      <c r="C22" s="7" t="s">
        <v>2116</v>
      </c>
      <c r="D22" s="7">
        <v>10</v>
      </c>
      <c r="E22" s="7">
        <v>111</v>
      </c>
      <c r="F22" s="7" t="s">
        <v>99</v>
      </c>
      <c r="G22" s="7">
        <v>506121</v>
      </c>
      <c r="H22" s="7">
        <v>4099</v>
      </c>
    </row>
    <row r="23" spans="1:8">
      <c r="A23" s="27">
        <v>41791</v>
      </c>
      <c r="B23" s="7" t="s">
        <v>859</v>
      </c>
      <c r="C23" s="7" t="s">
        <v>2051</v>
      </c>
      <c r="D23" s="7">
        <v>35</v>
      </c>
      <c r="E23" s="7">
        <v>195</v>
      </c>
      <c r="F23" s="7" t="s">
        <v>99</v>
      </c>
      <c r="G23" s="7">
        <v>999375</v>
      </c>
      <c r="H23" s="7">
        <v>66187</v>
      </c>
    </row>
    <row r="24" spans="1:8">
      <c r="A24" s="27">
        <v>41791</v>
      </c>
      <c r="B24" s="7" t="s">
        <v>859</v>
      </c>
      <c r="C24" s="7" t="s">
        <v>2118</v>
      </c>
      <c r="D24" s="7">
        <v>8</v>
      </c>
      <c r="E24" s="7">
        <v>42</v>
      </c>
      <c r="F24" s="7" t="s">
        <v>99</v>
      </c>
      <c r="G24" s="7">
        <v>138591</v>
      </c>
      <c r="H24" s="7">
        <v>14817</v>
      </c>
    </row>
    <row r="25" spans="1:8">
      <c r="A25" s="27">
        <v>41791</v>
      </c>
      <c r="B25" s="7" t="s">
        <v>859</v>
      </c>
      <c r="C25" s="7" t="s">
        <v>2119</v>
      </c>
      <c r="D25" s="7">
        <v>14</v>
      </c>
      <c r="E25" s="7">
        <v>98</v>
      </c>
      <c r="F25" s="7" t="s">
        <v>99</v>
      </c>
      <c r="G25" s="7">
        <v>520623</v>
      </c>
      <c r="H25" s="7">
        <v>8245</v>
      </c>
    </row>
    <row r="26" spans="1:8">
      <c r="A26" s="27">
        <v>41791</v>
      </c>
      <c r="B26" s="7" t="s">
        <v>2120</v>
      </c>
      <c r="C26" s="7" t="s">
        <v>2124</v>
      </c>
      <c r="D26" s="7">
        <v>2</v>
      </c>
      <c r="E26" s="7">
        <v>53</v>
      </c>
      <c r="F26" s="7">
        <v>1525</v>
      </c>
      <c r="G26" s="7">
        <v>75544</v>
      </c>
      <c r="H26" s="7">
        <v>0</v>
      </c>
    </row>
    <row r="27" spans="1:8">
      <c r="A27" s="27">
        <v>41791</v>
      </c>
      <c r="B27" s="7" t="s">
        <v>2120</v>
      </c>
      <c r="C27" s="7" t="s">
        <v>1263</v>
      </c>
      <c r="D27" s="7">
        <v>15</v>
      </c>
      <c r="E27" s="7">
        <v>58</v>
      </c>
      <c r="F27" s="7">
        <v>3110</v>
      </c>
      <c r="G27" s="7">
        <v>85300</v>
      </c>
      <c r="H27" s="7">
        <v>584</v>
      </c>
    </row>
    <row r="28" spans="1:8">
      <c r="A28" s="27">
        <v>41791</v>
      </c>
      <c r="B28" s="7" t="s">
        <v>2120</v>
      </c>
      <c r="C28" s="7" t="s">
        <v>1777</v>
      </c>
      <c r="D28" s="7">
        <v>65</v>
      </c>
      <c r="E28" s="7">
        <v>944</v>
      </c>
      <c r="F28" s="7">
        <v>8811</v>
      </c>
      <c r="G28" s="7">
        <v>1020545</v>
      </c>
      <c r="H28" s="7">
        <v>8104</v>
      </c>
    </row>
    <row r="29" spans="1:8">
      <c r="A29" s="27">
        <v>41791</v>
      </c>
      <c r="B29" s="7" t="s">
        <v>2120</v>
      </c>
      <c r="C29" s="7" t="s">
        <v>321</v>
      </c>
      <c r="D29" s="7">
        <v>28</v>
      </c>
      <c r="E29" s="7">
        <v>111</v>
      </c>
      <c r="F29" s="7">
        <v>1868</v>
      </c>
      <c r="G29" s="7">
        <v>249631</v>
      </c>
      <c r="H29" s="7">
        <v>22531</v>
      </c>
    </row>
    <row r="30" spans="1:8">
      <c r="A30" s="27">
        <v>41791</v>
      </c>
      <c r="B30" s="7" t="s">
        <v>2120</v>
      </c>
      <c r="C30" s="7" t="s">
        <v>593</v>
      </c>
      <c r="D30" s="7">
        <v>79</v>
      </c>
      <c r="E30" s="7">
        <v>589</v>
      </c>
      <c r="F30" s="7">
        <v>13064</v>
      </c>
      <c r="G30" s="7">
        <v>1024463</v>
      </c>
      <c r="H30" s="7">
        <v>52107</v>
      </c>
    </row>
    <row r="31" spans="1:8">
      <c r="A31" s="27">
        <v>41791</v>
      </c>
      <c r="B31" s="7" t="s">
        <v>2120</v>
      </c>
      <c r="C31" s="7" t="s">
        <v>2122</v>
      </c>
      <c r="D31" s="7">
        <v>4</v>
      </c>
      <c r="E31" s="7">
        <v>21</v>
      </c>
      <c r="F31" s="7">
        <v>0</v>
      </c>
      <c r="G31" s="7">
        <v>12675</v>
      </c>
      <c r="H31" s="7">
        <v>208</v>
      </c>
    </row>
    <row r="32" spans="1:8">
      <c r="A32" s="27">
        <v>42522</v>
      </c>
      <c r="B32" s="7" t="s">
        <v>552</v>
      </c>
      <c r="C32" s="7" t="s">
        <v>734</v>
      </c>
      <c r="D32" s="7">
        <v>286</v>
      </c>
      <c r="E32" s="7">
        <v>2654</v>
      </c>
      <c r="F32" s="7">
        <v>28920</v>
      </c>
      <c r="G32" s="7">
        <v>82863</v>
      </c>
      <c r="H32" s="7" t="s">
        <v>99</v>
      </c>
    </row>
    <row r="33" spans="1:8">
      <c r="A33" s="27">
        <v>42522</v>
      </c>
      <c r="B33" s="7" t="s">
        <v>859</v>
      </c>
      <c r="C33" s="7" t="s">
        <v>484</v>
      </c>
      <c r="D33" s="7">
        <v>70</v>
      </c>
      <c r="E33" s="7">
        <v>548</v>
      </c>
      <c r="F33" s="7" t="s">
        <v>99</v>
      </c>
      <c r="G33" s="7">
        <v>55815</v>
      </c>
      <c r="H33" s="7" t="s">
        <v>99</v>
      </c>
    </row>
    <row r="34" spans="1:8">
      <c r="A34" s="27">
        <v>42522</v>
      </c>
      <c r="B34" s="7" t="s">
        <v>2120</v>
      </c>
      <c r="C34" s="7" t="s">
        <v>2124</v>
      </c>
      <c r="D34" s="7" t="s">
        <v>99</v>
      </c>
      <c r="E34" s="7" t="s">
        <v>99</v>
      </c>
      <c r="F34" s="7" t="s">
        <v>99</v>
      </c>
      <c r="G34" s="7" t="s">
        <v>99</v>
      </c>
      <c r="H34" s="7" t="s">
        <v>99</v>
      </c>
    </row>
    <row r="35" spans="1:8">
      <c r="A35" s="27">
        <v>42522</v>
      </c>
      <c r="B35" s="7" t="s">
        <v>2120</v>
      </c>
      <c r="C35" s="7" t="s">
        <v>1263</v>
      </c>
      <c r="D35" s="7">
        <v>16</v>
      </c>
      <c r="E35" s="7">
        <v>76</v>
      </c>
      <c r="F35" s="7">
        <v>2736</v>
      </c>
      <c r="G35" s="7">
        <v>894</v>
      </c>
      <c r="H35" s="7" t="s">
        <v>99</v>
      </c>
    </row>
    <row r="36" spans="1:8">
      <c r="A36" s="27">
        <v>42522</v>
      </c>
      <c r="B36" s="7" t="s">
        <v>2120</v>
      </c>
      <c r="C36" s="7" t="s">
        <v>1777</v>
      </c>
      <c r="D36" s="7">
        <v>73</v>
      </c>
      <c r="E36" s="7">
        <v>1230</v>
      </c>
      <c r="F36" s="7">
        <v>8590</v>
      </c>
      <c r="G36" s="7">
        <v>12650</v>
      </c>
      <c r="H36" s="7" t="s">
        <v>99</v>
      </c>
    </row>
    <row r="37" spans="1:8">
      <c r="A37" s="27">
        <v>42522</v>
      </c>
      <c r="B37" s="7" t="s">
        <v>2120</v>
      </c>
      <c r="C37" s="7" t="s">
        <v>321</v>
      </c>
      <c r="D37" s="7">
        <v>39</v>
      </c>
      <c r="E37" s="7">
        <v>155</v>
      </c>
      <c r="F37" s="7">
        <v>2862</v>
      </c>
      <c r="G37" s="7">
        <v>2756</v>
      </c>
      <c r="H37" s="7" t="s">
        <v>99</v>
      </c>
    </row>
    <row r="38" spans="1:8">
      <c r="A38" s="27">
        <v>42522</v>
      </c>
      <c r="B38" s="7" t="s">
        <v>2120</v>
      </c>
      <c r="C38" s="7" t="s">
        <v>593</v>
      </c>
      <c r="D38" s="7">
        <v>81</v>
      </c>
      <c r="E38" s="7">
        <v>592</v>
      </c>
      <c r="F38" s="7">
        <v>14732</v>
      </c>
      <c r="G38" s="7">
        <v>10221</v>
      </c>
      <c r="H38" s="7" t="s">
        <v>99</v>
      </c>
    </row>
    <row r="39" spans="1:8">
      <c r="A39" s="27">
        <v>42522</v>
      </c>
      <c r="B39" s="7" t="s">
        <v>2120</v>
      </c>
      <c r="C39" s="7" t="s">
        <v>2122</v>
      </c>
      <c r="D39" s="7">
        <v>7</v>
      </c>
      <c r="E39" s="7">
        <v>53</v>
      </c>
      <c r="F39" s="7" t="s">
        <v>99</v>
      </c>
      <c r="G39" s="7">
        <v>527</v>
      </c>
      <c r="H39" s="7" t="s">
        <v>99</v>
      </c>
    </row>
    <row r="40" spans="1:8">
      <c r="A40" s="27">
        <v>44348</v>
      </c>
      <c r="B40" s="7" t="s">
        <v>552</v>
      </c>
      <c r="C40" s="7" t="s">
        <v>734</v>
      </c>
      <c r="D40" s="7">
        <v>267</v>
      </c>
      <c r="E40" s="7">
        <v>2539</v>
      </c>
      <c r="F40" s="7" t="s">
        <v>99</v>
      </c>
      <c r="G40" s="7">
        <v>75542</v>
      </c>
      <c r="H40" s="7" t="s">
        <v>99</v>
      </c>
    </row>
    <row r="41" spans="1:8">
      <c r="A41" s="27">
        <v>44348</v>
      </c>
      <c r="B41" s="7" t="s">
        <v>989</v>
      </c>
      <c r="C41" s="7" t="s">
        <v>484</v>
      </c>
      <c r="D41" s="7">
        <v>63</v>
      </c>
      <c r="E41" s="7">
        <v>578</v>
      </c>
      <c r="F41" s="7" t="s">
        <v>99</v>
      </c>
      <c r="G41" s="7">
        <v>46948</v>
      </c>
      <c r="H41" s="7" t="s">
        <v>99</v>
      </c>
    </row>
    <row r="42" spans="1:8">
      <c r="A42" s="27">
        <v>44348</v>
      </c>
      <c r="B42" s="7" t="s">
        <v>1127</v>
      </c>
      <c r="C42" s="7" t="s">
        <v>2091</v>
      </c>
      <c r="D42" s="7">
        <v>204</v>
      </c>
      <c r="E42" s="7">
        <v>1961</v>
      </c>
      <c r="F42" s="7">
        <v>27425</v>
      </c>
      <c r="G42" s="7">
        <v>28594</v>
      </c>
      <c r="H42" s="7" t="s">
        <v>99</v>
      </c>
    </row>
    <row r="43" spans="1:8">
      <c r="A43" s="27">
        <v>44348</v>
      </c>
      <c r="B43" s="7" t="s">
        <v>2120</v>
      </c>
      <c r="C43" s="7" t="s">
        <v>2124</v>
      </c>
      <c r="D43" s="7" t="s">
        <v>99</v>
      </c>
      <c r="E43" s="7" t="s">
        <v>99</v>
      </c>
      <c r="F43" s="7" t="s">
        <v>99</v>
      </c>
      <c r="G43" s="7" t="s">
        <v>99</v>
      </c>
      <c r="H43" s="7" t="s">
        <v>99</v>
      </c>
    </row>
    <row r="44" spans="1:8">
      <c r="A44" s="27">
        <v>44348</v>
      </c>
      <c r="B44" s="7" t="s">
        <v>2120</v>
      </c>
      <c r="C44" s="7" t="s">
        <v>1263</v>
      </c>
      <c r="D44" s="7">
        <v>14</v>
      </c>
      <c r="E44" s="7">
        <v>41</v>
      </c>
      <c r="F44" s="7">
        <v>2412</v>
      </c>
      <c r="G44" s="7">
        <v>629</v>
      </c>
      <c r="H44" s="7" t="s">
        <v>99</v>
      </c>
    </row>
    <row r="45" spans="1:8">
      <c r="A45" s="27">
        <v>44348</v>
      </c>
      <c r="B45" s="7" t="s">
        <v>2120</v>
      </c>
      <c r="C45" s="7" t="s">
        <v>1777</v>
      </c>
      <c r="D45" s="7">
        <v>68</v>
      </c>
      <c r="E45" s="7">
        <v>1213</v>
      </c>
      <c r="F45" s="7">
        <v>9861</v>
      </c>
      <c r="G45" s="7">
        <v>13557</v>
      </c>
      <c r="H45" s="7" t="s">
        <v>99</v>
      </c>
    </row>
    <row r="46" spans="1:8">
      <c r="A46" s="27">
        <v>44348</v>
      </c>
      <c r="B46" s="7" t="s">
        <v>2120</v>
      </c>
      <c r="C46" s="7" t="s">
        <v>321</v>
      </c>
      <c r="D46" s="7">
        <v>42</v>
      </c>
      <c r="E46" s="7">
        <v>135</v>
      </c>
      <c r="F46" s="7">
        <v>2178</v>
      </c>
      <c r="G46" s="7">
        <v>3186</v>
      </c>
      <c r="H46" s="7" t="s">
        <v>99</v>
      </c>
    </row>
    <row r="47" spans="1:8">
      <c r="A47" s="27">
        <v>44348</v>
      </c>
      <c r="B47" s="7" t="s">
        <v>2120</v>
      </c>
      <c r="C47" s="7" t="s">
        <v>593</v>
      </c>
      <c r="D47" s="7">
        <v>70</v>
      </c>
      <c r="E47" s="7">
        <v>505</v>
      </c>
      <c r="F47" s="7">
        <v>12974</v>
      </c>
      <c r="G47" s="7">
        <v>9467</v>
      </c>
      <c r="H47" s="7" t="s">
        <v>99</v>
      </c>
    </row>
    <row r="48" spans="1:8">
      <c r="A48" s="27">
        <v>44348</v>
      </c>
      <c r="B48" s="7" t="s">
        <v>2120</v>
      </c>
      <c r="C48" s="7" t="s">
        <v>2122</v>
      </c>
      <c r="D48" s="7">
        <v>10</v>
      </c>
      <c r="E48" s="7">
        <v>67</v>
      </c>
      <c r="F48" s="7" t="s">
        <v>99</v>
      </c>
      <c r="G48" s="7">
        <v>1755</v>
      </c>
      <c r="H48" s="7" t="s">
        <v>99</v>
      </c>
    </row>
  </sheetData>
  <autoFilter ref="A9:H39" xr:uid="{00000000-0009-0000-0000-000058000000}"/>
  <phoneticPr fontId="5"/>
  <hyperlinks>
    <hyperlink ref="D1" location="目次!C40" display="目次" xr:uid="{00000000-0004-0000-58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2"/>
  <sheetViews>
    <sheetView workbookViewId="0">
      <selection activeCell="D12" sqref="D12"/>
    </sheetView>
  </sheetViews>
  <sheetFormatPr defaultColWidth="8.75" defaultRowHeight="14.25"/>
  <cols>
    <col min="1" max="1" width="8.75" style="1" bestFit="1"/>
    <col min="2" max="2" width="10.5" style="1" bestFit="1" customWidth="1"/>
    <col min="3" max="3" width="5.125" style="1" bestFit="1" customWidth="1"/>
    <col min="4" max="5" width="28.75" style="1" bestFit="1" customWidth="1"/>
    <col min="6" max="6" width="26.25" style="1" bestFit="1" customWidth="1"/>
    <col min="7" max="8" width="31.25" style="1" bestFit="1" customWidth="1"/>
    <col min="9" max="9" width="26.25" style="1" bestFit="1" customWidth="1"/>
    <col min="10" max="10" width="28.75" style="1" bestFit="1" customWidth="1"/>
    <col min="11" max="16384" width="8.75" style="1"/>
  </cols>
  <sheetData>
    <row r="1" spans="1:4" ht="18.75">
      <c r="A1" s="21"/>
      <c r="B1" s="19" t="s">
        <v>674</v>
      </c>
      <c r="C1" s="21"/>
      <c r="D1" s="9" t="s">
        <v>652</v>
      </c>
    </row>
    <row r="2" spans="1:4" ht="18.75">
      <c r="A2" s="19" t="s">
        <v>549</v>
      </c>
      <c r="B2" s="39">
        <v>45658</v>
      </c>
      <c r="C2" s="39" t="s">
        <v>756</v>
      </c>
    </row>
    <row r="3" spans="1:4" ht="18.75">
      <c r="A3" s="20" t="s">
        <v>817</v>
      </c>
      <c r="B3" s="22">
        <v>517</v>
      </c>
      <c r="C3" s="22">
        <v>517</v>
      </c>
    </row>
    <row r="4" spans="1:4" ht="18.75">
      <c r="A4" s="20" t="s">
        <v>1028</v>
      </c>
      <c r="B4" s="22">
        <v>151</v>
      </c>
      <c r="C4" s="22">
        <v>151</v>
      </c>
    </row>
    <row r="5" spans="1:4" ht="18.75">
      <c r="A5" s="20" t="s">
        <v>1089</v>
      </c>
      <c r="B5" s="22">
        <v>127</v>
      </c>
      <c r="C5" s="22">
        <v>127</v>
      </c>
    </row>
    <row r="6" spans="1:4" ht="18.75">
      <c r="A6" s="20" t="s">
        <v>907</v>
      </c>
      <c r="B6" s="22">
        <v>73</v>
      </c>
      <c r="C6" s="22">
        <v>73</v>
      </c>
    </row>
    <row r="7" spans="1:4" ht="18.75">
      <c r="A7" s="20" t="s">
        <v>752</v>
      </c>
      <c r="B7" s="22">
        <v>31</v>
      </c>
      <c r="C7" s="22">
        <v>31</v>
      </c>
    </row>
    <row r="8" spans="1:4" ht="18.75">
      <c r="A8" s="20" t="s">
        <v>784</v>
      </c>
      <c r="B8" s="22">
        <v>10</v>
      </c>
      <c r="C8" s="22">
        <v>10</v>
      </c>
    </row>
    <row r="9" spans="1:4" ht="18.75">
      <c r="A9" s="20" t="s">
        <v>634</v>
      </c>
      <c r="B9" s="22">
        <v>2</v>
      </c>
      <c r="C9" s="22">
        <v>2</v>
      </c>
    </row>
    <row r="10" spans="1:4" ht="18.75">
      <c r="A10" s="20" t="s">
        <v>1086</v>
      </c>
      <c r="B10" s="22">
        <v>3</v>
      </c>
      <c r="C10" s="22">
        <v>3</v>
      </c>
    </row>
    <row r="11" spans="1:4" ht="18.75">
      <c r="A11" s="20" t="s">
        <v>485</v>
      </c>
      <c r="B11" s="22">
        <v>1</v>
      </c>
      <c r="C11" s="22">
        <v>1</v>
      </c>
    </row>
    <row r="12" spans="1:4" ht="18.75">
      <c r="A12" s="21"/>
      <c r="B12" s="21"/>
      <c r="C12" s="21"/>
    </row>
  </sheetData>
  <phoneticPr fontId="5"/>
  <hyperlinks>
    <hyperlink ref="D1" location="目次!C2" display="目次" xr:uid="{00000000-0004-0000-0800-000000000000}"/>
  </hyperlinks>
  <pageMargins left="0.7" right="0.7" top="0.75" bottom="0.75" header="0.3" footer="0.3"/>
  <pageSetup paperSize="9" orientation="portrait"/>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D9"/>
  <sheetViews>
    <sheetView workbookViewId="0">
      <selection activeCell="A4" sqref="A4"/>
    </sheetView>
  </sheetViews>
  <sheetFormatPr defaultColWidth="8.75" defaultRowHeight="14.25"/>
  <cols>
    <col min="1" max="1" width="32.25" style="1" bestFit="1" customWidth="1"/>
    <col min="2" max="2" width="12.75" style="1" bestFit="1" customWidth="1"/>
    <col min="3" max="16384" width="8.75" style="1"/>
  </cols>
  <sheetData>
    <row r="1" spans="1:4" ht="18.75">
      <c r="A1" s="104" t="s">
        <v>1114</v>
      </c>
      <c r="B1" s="40">
        <v>41791</v>
      </c>
      <c r="D1" s="9" t="s">
        <v>652</v>
      </c>
    </row>
    <row r="2" spans="1:4" ht="18.75">
      <c r="A2" s="95" t="s">
        <v>3141</v>
      </c>
      <c r="B2" s="22" t="s">
        <v>2049</v>
      </c>
    </row>
    <row r="4" spans="1:4" ht="18.75">
      <c r="A4" s="19" t="s">
        <v>3109</v>
      </c>
      <c r="B4" s="21" t="s">
        <v>3139</v>
      </c>
    </row>
    <row r="5" spans="1:4" ht="18.75">
      <c r="A5" s="20" t="s">
        <v>1883</v>
      </c>
      <c r="B5" s="22">
        <v>8</v>
      </c>
    </row>
    <row r="6" spans="1:4" ht="18.75">
      <c r="A6" s="20" t="s">
        <v>2139</v>
      </c>
      <c r="B6" s="22">
        <v>10</v>
      </c>
    </row>
    <row r="7" spans="1:4" ht="18.75">
      <c r="A7" s="20" t="s">
        <v>1794</v>
      </c>
      <c r="B7" s="22">
        <v>14</v>
      </c>
    </row>
    <row r="8" spans="1:4" ht="18.75">
      <c r="A8" s="20" t="s">
        <v>2141</v>
      </c>
      <c r="B8" s="22">
        <v>35</v>
      </c>
    </row>
    <row r="9" spans="1:4" ht="18.75">
      <c r="A9" s="20" t="s">
        <v>756</v>
      </c>
      <c r="B9" s="22">
        <v>67</v>
      </c>
    </row>
  </sheetData>
  <phoneticPr fontId="5"/>
  <hyperlinks>
    <hyperlink ref="D1" location="目次!C40" display="目次" xr:uid="{00000000-0004-0000-5900-000000000000}"/>
  </hyperlinks>
  <pageMargins left="0.7" right="0.7" top="0.75" bottom="0.75" header="0.3" footer="0.3"/>
  <pageSetup paperSize="9" orientation="portrait"/>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D11"/>
  <sheetViews>
    <sheetView topLeftCell="A10" workbookViewId="0">
      <selection activeCell="B29" sqref="B29"/>
    </sheetView>
  </sheetViews>
  <sheetFormatPr defaultColWidth="10.75" defaultRowHeight="14.25"/>
  <cols>
    <col min="1" max="1" width="28.25" style="1" bestFit="1" customWidth="1"/>
    <col min="2" max="2" width="12.75" style="1" bestFit="1" customWidth="1"/>
    <col min="3" max="16384" width="10.75" style="1"/>
  </cols>
  <sheetData>
    <row r="1" spans="1:4" ht="18.75">
      <c r="A1" s="104" t="s">
        <v>1114</v>
      </c>
      <c r="B1" s="40">
        <v>44348</v>
      </c>
      <c r="D1" s="9" t="s">
        <v>652</v>
      </c>
    </row>
    <row r="2" spans="1:4" ht="18.75">
      <c r="A2" s="95" t="s">
        <v>3141</v>
      </c>
      <c r="B2" s="22" t="s">
        <v>2129</v>
      </c>
    </row>
    <row r="4" spans="1:4" ht="18.75">
      <c r="A4" s="19" t="s">
        <v>3109</v>
      </c>
      <c r="B4" s="21" t="s">
        <v>3139</v>
      </c>
    </row>
    <row r="5" spans="1:4" ht="18.75">
      <c r="A5" s="20" t="s">
        <v>1977</v>
      </c>
      <c r="B5" s="22">
        <v>0</v>
      </c>
    </row>
    <row r="6" spans="1:4" ht="18.75">
      <c r="A6" s="20" t="s">
        <v>2143</v>
      </c>
      <c r="B6" s="22">
        <v>10</v>
      </c>
    </row>
    <row r="7" spans="1:4" ht="18.75">
      <c r="A7" s="20" t="s">
        <v>2059</v>
      </c>
      <c r="B7" s="22">
        <v>14</v>
      </c>
    </row>
    <row r="8" spans="1:4" ht="18.75">
      <c r="A8" s="20" t="s">
        <v>2145</v>
      </c>
      <c r="B8" s="22">
        <v>42</v>
      </c>
    </row>
    <row r="9" spans="1:4" ht="18.75">
      <c r="A9" s="20" t="s">
        <v>2146</v>
      </c>
      <c r="B9" s="22">
        <v>68</v>
      </c>
    </row>
    <row r="10" spans="1:4" ht="18.75">
      <c r="A10" s="20" t="s">
        <v>645</v>
      </c>
      <c r="B10" s="22">
        <v>70</v>
      </c>
    </row>
    <row r="11" spans="1:4" ht="18.75">
      <c r="A11" s="20" t="s">
        <v>756</v>
      </c>
      <c r="B11" s="22">
        <v>204</v>
      </c>
    </row>
  </sheetData>
  <phoneticPr fontId="5"/>
  <hyperlinks>
    <hyperlink ref="D1" location="目次!C40" display="目次" xr:uid="{00000000-0004-0000-5A00-000000000000}"/>
  </hyperlinks>
  <pageMargins left="0.7" right="0.7" top="0.75" bottom="0.75" header="0.3" footer="0.3"/>
  <pageSetup paperSize="9" orientation="portrait"/>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J9"/>
  <sheetViews>
    <sheetView workbookViewId="0">
      <selection activeCell="A16" sqref="A16"/>
    </sheetView>
  </sheetViews>
  <sheetFormatPr defaultColWidth="10.75" defaultRowHeight="14.25"/>
  <cols>
    <col min="1" max="1" width="32.25" style="1" bestFit="1" customWidth="1"/>
    <col min="2" max="2" width="14.625" style="1" bestFit="1" customWidth="1"/>
    <col min="3" max="16384" width="10.75" style="1"/>
  </cols>
  <sheetData>
    <row r="1" spans="1:10" ht="18.75">
      <c r="A1" s="104" t="s">
        <v>1114</v>
      </c>
      <c r="B1" s="40">
        <v>41791</v>
      </c>
      <c r="J1" s="9" t="s">
        <v>652</v>
      </c>
    </row>
    <row r="2" spans="1:10" ht="18.75">
      <c r="A2" s="95" t="s">
        <v>3141</v>
      </c>
      <c r="B2" s="22" t="s">
        <v>2049</v>
      </c>
    </row>
    <row r="4" spans="1:10" ht="18.75">
      <c r="A4" s="19" t="s">
        <v>3109</v>
      </c>
      <c r="B4" s="21" t="s">
        <v>1881</v>
      </c>
    </row>
    <row r="5" spans="1:10" ht="18.75">
      <c r="A5" s="20" t="s">
        <v>1883</v>
      </c>
      <c r="B5" s="22">
        <v>42</v>
      </c>
    </row>
    <row r="6" spans="1:10" ht="18.75">
      <c r="A6" s="20" t="s">
        <v>1794</v>
      </c>
      <c r="B6" s="22">
        <v>98</v>
      </c>
    </row>
    <row r="7" spans="1:10" ht="18.75">
      <c r="A7" s="20" t="s">
        <v>2139</v>
      </c>
      <c r="B7" s="22">
        <v>111</v>
      </c>
    </row>
    <row r="8" spans="1:10" ht="18.75">
      <c r="A8" s="20" t="s">
        <v>2141</v>
      </c>
      <c r="B8" s="22">
        <v>195</v>
      </c>
    </row>
    <row r="9" spans="1:10" ht="18.75">
      <c r="A9" s="20" t="s">
        <v>756</v>
      </c>
      <c r="B9" s="22">
        <v>446</v>
      </c>
    </row>
  </sheetData>
  <phoneticPr fontId="5"/>
  <hyperlinks>
    <hyperlink ref="J1" location="目次!C40" display="目次" xr:uid="{00000000-0004-0000-5B00-000000000000}"/>
  </hyperlinks>
  <pageMargins left="0.7" right="0.7" top="0.75" bottom="0.75" header="0.3" footer="0.3"/>
  <pageSetup paperSize="9" orientation="portrait"/>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D11"/>
  <sheetViews>
    <sheetView workbookViewId="0">
      <selection activeCell="D29" sqref="D29"/>
    </sheetView>
  </sheetViews>
  <sheetFormatPr defaultColWidth="10.75" defaultRowHeight="14.25"/>
  <cols>
    <col min="1" max="1" width="28.25" style="1" bestFit="1" customWidth="1"/>
    <col min="2" max="2" width="14.625" style="1" bestFit="1" customWidth="1"/>
    <col min="3" max="16384" width="10.75" style="1"/>
  </cols>
  <sheetData>
    <row r="1" spans="1:4" ht="18.75">
      <c r="A1" s="104" t="s">
        <v>1114</v>
      </c>
      <c r="B1" s="40">
        <v>44348</v>
      </c>
      <c r="D1" s="9" t="s">
        <v>652</v>
      </c>
    </row>
    <row r="2" spans="1:4" ht="18.75">
      <c r="A2" s="95" t="s">
        <v>3141</v>
      </c>
      <c r="B2" s="22" t="s">
        <v>2129</v>
      </c>
    </row>
    <row r="4" spans="1:4" ht="18.75">
      <c r="A4" s="19" t="s">
        <v>3109</v>
      </c>
      <c r="B4" s="21" t="s">
        <v>1881</v>
      </c>
    </row>
    <row r="5" spans="1:4" ht="18.75">
      <c r="A5" s="20" t="s">
        <v>1977</v>
      </c>
      <c r="B5" s="22">
        <v>0</v>
      </c>
    </row>
    <row r="6" spans="1:4" ht="18.75">
      <c r="A6" s="20" t="s">
        <v>2059</v>
      </c>
      <c r="B6" s="22">
        <v>41</v>
      </c>
    </row>
    <row r="7" spans="1:4" ht="18.75">
      <c r="A7" s="20" t="s">
        <v>2143</v>
      </c>
      <c r="B7" s="22">
        <v>67</v>
      </c>
    </row>
    <row r="8" spans="1:4" ht="18.75">
      <c r="A8" s="20" t="s">
        <v>2145</v>
      </c>
      <c r="B8" s="22">
        <v>135</v>
      </c>
    </row>
    <row r="9" spans="1:4" ht="18.75">
      <c r="A9" s="20" t="s">
        <v>645</v>
      </c>
      <c r="B9" s="22">
        <v>505</v>
      </c>
    </row>
    <row r="10" spans="1:4" ht="18.75">
      <c r="A10" s="20" t="s">
        <v>2146</v>
      </c>
      <c r="B10" s="22">
        <v>1213</v>
      </c>
    </row>
    <row r="11" spans="1:4" ht="18.75">
      <c r="A11" s="20" t="s">
        <v>756</v>
      </c>
      <c r="B11" s="22">
        <v>1961</v>
      </c>
    </row>
  </sheetData>
  <phoneticPr fontId="5"/>
  <hyperlinks>
    <hyperlink ref="D1" location="目次!C40" display="目次" xr:uid="{00000000-0004-0000-5C00-000000000000}"/>
  </hyperlinks>
  <pageMargins left="0.7" right="0.7" top="0.75" bottom="0.75" header="0.3" footer="0.3"/>
  <pageSetup paperSize="9" orientation="portrait"/>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K9"/>
  <sheetViews>
    <sheetView workbookViewId="0">
      <selection activeCell="A13" sqref="A13"/>
    </sheetView>
  </sheetViews>
  <sheetFormatPr defaultColWidth="10.75" defaultRowHeight="14.25"/>
  <cols>
    <col min="1" max="1" width="32.25" style="1" bestFit="1" customWidth="1"/>
    <col min="2" max="2" width="14.625" style="1" bestFit="1" customWidth="1"/>
    <col min="3" max="16384" width="10.75" style="1"/>
  </cols>
  <sheetData>
    <row r="1" spans="1:11" ht="18.75">
      <c r="A1" s="104" t="s">
        <v>1114</v>
      </c>
      <c r="B1" s="40">
        <v>41791</v>
      </c>
      <c r="K1" s="9" t="s">
        <v>652</v>
      </c>
    </row>
    <row r="2" spans="1:11" ht="18.75">
      <c r="A2" s="95" t="s">
        <v>3141</v>
      </c>
      <c r="B2" s="22" t="s">
        <v>2049</v>
      </c>
    </row>
    <row r="4" spans="1:11" ht="18.75">
      <c r="A4" s="19" t="s">
        <v>3109</v>
      </c>
      <c r="B4" s="21" t="s">
        <v>3142</v>
      </c>
    </row>
    <row r="5" spans="1:11" ht="18.75">
      <c r="A5" s="20" t="s">
        <v>1883</v>
      </c>
      <c r="B5" s="22">
        <v>138591</v>
      </c>
    </row>
    <row r="6" spans="1:11" ht="18.75">
      <c r="A6" s="20" t="s">
        <v>2139</v>
      </c>
      <c r="B6" s="22">
        <v>506121</v>
      </c>
    </row>
    <row r="7" spans="1:11" ht="18.75">
      <c r="A7" s="20" t="s">
        <v>1794</v>
      </c>
      <c r="B7" s="22">
        <v>520623</v>
      </c>
    </row>
    <row r="8" spans="1:11" ht="18.75">
      <c r="A8" s="20" t="s">
        <v>2141</v>
      </c>
      <c r="B8" s="22">
        <v>999375</v>
      </c>
    </row>
    <row r="9" spans="1:11" ht="18.75">
      <c r="A9" s="20" t="s">
        <v>756</v>
      </c>
      <c r="B9" s="22">
        <v>2164710</v>
      </c>
    </row>
  </sheetData>
  <phoneticPr fontId="5"/>
  <hyperlinks>
    <hyperlink ref="K1" location="目次!C40" display="目次" xr:uid="{00000000-0004-0000-5D00-000000000000}"/>
  </hyperlinks>
  <pageMargins left="0.7" right="0.7" top="0.75" bottom="0.75" header="0.3" footer="0.3"/>
  <pageSetup paperSize="9" orientation="portrait"/>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K11"/>
  <sheetViews>
    <sheetView topLeftCell="D10" workbookViewId="0">
      <selection activeCell="I32" sqref="I32"/>
    </sheetView>
  </sheetViews>
  <sheetFormatPr defaultColWidth="10.75" defaultRowHeight="14.25"/>
  <cols>
    <col min="1" max="1" width="28.25" style="1" bestFit="1" customWidth="1"/>
    <col min="2" max="2" width="14.625" style="1" bestFit="1" customWidth="1"/>
    <col min="3" max="16384" width="10.75" style="1"/>
  </cols>
  <sheetData>
    <row r="1" spans="1:11" ht="18.75">
      <c r="A1" s="104" t="s">
        <v>1114</v>
      </c>
      <c r="B1" s="40">
        <v>44348</v>
      </c>
      <c r="K1" s="9" t="s">
        <v>652</v>
      </c>
    </row>
    <row r="2" spans="1:11" ht="18.75">
      <c r="A2" s="95" t="s">
        <v>3141</v>
      </c>
      <c r="B2" s="22" t="s">
        <v>2129</v>
      </c>
    </row>
    <row r="4" spans="1:11" ht="18.75">
      <c r="A4" s="19" t="s">
        <v>3109</v>
      </c>
      <c r="B4" s="21" t="s">
        <v>3142</v>
      </c>
    </row>
    <row r="5" spans="1:11" ht="18.75">
      <c r="A5" s="20" t="s">
        <v>1977</v>
      </c>
      <c r="B5" s="22">
        <v>0</v>
      </c>
    </row>
    <row r="6" spans="1:11" ht="18.75">
      <c r="A6" s="20" t="s">
        <v>2059</v>
      </c>
      <c r="B6" s="22">
        <v>629</v>
      </c>
    </row>
    <row r="7" spans="1:11" ht="18.75">
      <c r="A7" s="20" t="s">
        <v>2143</v>
      </c>
      <c r="B7" s="22">
        <v>1755</v>
      </c>
    </row>
    <row r="8" spans="1:11" ht="18.75">
      <c r="A8" s="20" t="s">
        <v>2145</v>
      </c>
      <c r="B8" s="22">
        <v>3186</v>
      </c>
    </row>
    <row r="9" spans="1:11" ht="18.75">
      <c r="A9" s="20" t="s">
        <v>645</v>
      </c>
      <c r="B9" s="22">
        <v>9467</v>
      </c>
    </row>
    <row r="10" spans="1:11" ht="18.75">
      <c r="A10" s="20" t="s">
        <v>2146</v>
      </c>
      <c r="B10" s="22">
        <v>13557</v>
      </c>
    </row>
    <row r="11" spans="1:11" ht="18.75">
      <c r="A11" s="20" t="s">
        <v>756</v>
      </c>
      <c r="B11" s="22">
        <v>28594</v>
      </c>
    </row>
  </sheetData>
  <phoneticPr fontId="5"/>
  <hyperlinks>
    <hyperlink ref="K1" location="目次!C40" display="目次" xr:uid="{00000000-0004-0000-5E00-000000000000}"/>
  </hyperlinks>
  <pageMargins left="0.7" right="0.7" top="0.75" bottom="0.75" header="0.3" footer="0.3"/>
  <pageSetup paperSize="9" orientation="portrait"/>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O19"/>
  <sheetViews>
    <sheetView workbookViewId="0">
      <selection activeCell="C34" sqref="C34"/>
    </sheetView>
  </sheetViews>
  <sheetFormatPr defaultColWidth="8.75" defaultRowHeight="14.25"/>
  <cols>
    <col min="1" max="1" width="14.875" style="1" customWidth="1"/>
    <col min="2" max="16384" width="8.75" style="1"/>
  </cols>
  <sheetData>
    <row r="1" spans="1:15">
      <c r="A1" s="1" t="s">
        <v>93</v>
      </c>
      <c r="D1" s="9" t="s">
        <v>652</v>
      </c>
    </row>
    <row r="2" spans="1:15">
      <c r="A2" s="1" t="s">
        <v>1562</v>
      </c>
    </row>
    <row r="3" spans="1:15">
      <c r="A3" s="1" t="s">
        <v>2148</v>
      </c>
    </row>
    <row r="4" spans="1:15">
      <c r="A4" s="1" t="s">
        <v>2151</v>
      </c>
    </row>
    <row r="5" spans="1:15">
      <c r="A5" s="142" t="s">
        <v>161</v>
      </c>
    </row>
    <row r="6" spans="1:15">
      <c r="A6" s="1" t="s">
        <v>2152</v>
      </c>
    </row>
    <row r="7" spans="1:15">
      <c r="A7" s="227" t="s">
        <v>1031</v>
      </c>
      <c r="B7" s="227" t="s">
        <v>905</v>
      </c>
      <c r="C7" s="227"/>
      <c r="D7" s="227"/>
      <c r="E7" s="227"/>
      <c r="F7" s="227"/>
      <c r="G7" s="227"/>
      <c r="H7" s="227"/>
      <c r="I7" s="227" t="s">
        <v>2155</v>
      </c>
      <c r="J7" s="227"/>
      <c r="K7" s="227"/>
      <c r="L7" s="227"/>
      <c r="M7" s="227"/>
      <c r="N7" s="227"/>
      <c r="O7" s="227"/>
    </row>
    <row r="8" spans="1:15">
      <c r="A8" s="227"/>
      <c r="B8" s="227" t="s">
        <v>1151</v>
      </c>
      <c r="C8" s="227" t="s">
        <v>86</v>
      </c>
      <c r="D8" s="227" t="s">
        <v>2156</v>
      </c>
      <c r="E8" s="227"/>
      <c r="F8" s="227"/>
      <c r="G8" s="227"/>
      <c r="H8" s="227"/>
      <c r="I8" s="227" t="s">
        <v>1151</v>
      </c>
      <c r="J8" s="227" t="s">
        <v>86</v>
      </c>
      <c r="K8" s="227" t="s">
        <v>2156</v>
      </c>
      <c r="L8" s="227"/>
      <c r="M8" s="227"/>
      <c r="N8" s="227"/>
      <c r="O8" s="227"/>
    </row>
    <row r="9" spans="1:15">
      <c r="A9" s="227"/>
      <c r="B9" s="227"/>
      <c r="C9" s="227"/>
      <c r="D9" s="25" t="s">
        <v>1151</v>
      </c>
      <c r="E9" s="25" t="s">
        <v>2157</v>
      </c>
      <c r="F9" s="25" t="s">
        <v>1118</v>
      </c>
      <c r="G9" s="25" t="s">
        <v>2158</v>
      </c>
      <c r="H9" s="25" t="s">
        <v>2159</v>
      </c>
      <c r="I9" s="227"/>
      <c r="J9" s="227"/>
      <c r="K9" s="25" t="s">
        <v>1151</v>
      </c>
      <c r="L9" s="25" t="s">
        <v>2157</v>
      </c>
      <c r="M9" s="25" t="s">
        <v>1118</v>
      </c>
      <c r="N9" s="25" t="s">
        <v>2158</v>
      </c>
      <c r="O9" s="25" t="s">
        <v>2159</v>
      </c>
    </row>
    <row r="10" spans="1:15" ht="7.5" customHeight="1">
      <c r="A10" s="26" t="str">
        <f>A7</f>
        <v>年度別</v>
      </c>
      <c r="B10" s="26" t="str">
        <f>B8&amp;"("&amp;$B$7&amp;")"</f>
        <v>総数(需要家数（件）)</v>
      </c>
      <c r="C10" s="26" t="str">
        <f>C8&amp;"("&amp;$B$7&amp;")"</f>
        <v>家庭用(需要家数（件）)</v>
      </c>
      <c r="D10" s="26" t="str">
        <f>D9&amp;"("&amp;$D$8&amp;")"&amp;"("&amp;$B$7&amp;")"</f>
        <v>総数(業務用)(需要家数（件）)</v>
      </c>
      <c r="E10" s="26" t="str">
        <f>E9&amp;"("&amp;$D$8&amp;")"&amp;"("&amp;$B$7&amp;")"</f>
        <v>工業用(業務用)(需要家数（件）)</v>
      </c>
      <c r="F10" s="26" t="str">
        <f>F9&amp;"("&amp;$D$8&amp;")"&amp;"("&amp;$B$7&amp;")"</f>
        <v>商業用(業務用)(需要家数（件）)</v>
      </c>
      <c r="G10" s="26" t="str">
        <f>G9&amp;"("&amp;$D$8&amp;")"&amp;"("&amp;$B$7&amp;")"</f>
        <v>医療用(業務用)(需要家数（件）)</v>
      </c>
      <c r="H10" s="26" t="str">
        <f>H9&amp;"("&amp;$D$8&amp;")"&amp;"("&amp;$B$7&amp;")"</f>
        <v>公用(業務用)(需要家数（件）)</v>
      </c>
      <c r="I10" s="26" t="str">
        <f>I8&amp;"("&amp;$I$7&amp;")"</f>
        <v>総数(消費量（千㎥）)</v>
      </c>
      <c r="J10" s="26" t="str">
        <f>J8&amp;"("&amp;$I$7&amp;")"</f>
        <v>家庭用(消費量（千㎥）)</v>
      </c>
      <c r="K10" s="26" t="str">
        <f>K9&amp;"("&amp;$K$8&amp;")"&amp;"("&amp;$I$7&amp;")"</f>
        <v>総数(業務用)(消費量（千㎥）)</v>
      </c>
      <c r="L10" s="26" t="str">
        <f>L9&amp;"("&amp;$K$8&amp;")"&amp;"("&amp;$I$7&amp;")"</f>
        <v>工業用(業務用)(消費量（千㎥）)</v>
      </c>
      <c r="M10" s="26" t="str">
        <f>M9&amp;"("&amp;$K$8&amp;")"&amp;"("&amp;$I$7&amp;")"</f>
        <v>商業用(業務用)(消費量（千㎥）)</v>
      </c>
      <c r="N10" s="26" t="str">
        <f>N9&amp;"("&amp;$K$8&amp;")"&amp;"("&amp;$I$7&amp;")"</f>
        <v>医療用(業務用)(消費量（千㎥）)</v>
      </c>
      <c r="O10" s="26" t="str">
        <f>O9&amp;"("&amp;$K$8&amp;")"&amp;"("&amp;$I$7&amp;")"</f>
        <v>公用(業務用)(消費量（千㎥）)</v>
      </c>
    </row>
    <row r="11" spans="1:15">
      <c r="A11" s="7" t="s">
        <v>2160</v>
      </c>
      <c r="B11" s="25">
        <v>4237</v>
      </c>
      <c r="C11" s="25">
        <v>4000</v>
      </c>
      <c r="D11" s="25">
        <v>237</v>
      </c>
      <c r="E11" s="25">
        <v>32</v>
      </c>
      <c r="F11" s="25">
        <v>149</v>
      </c>
      <c r="G11" s="25">
        <v>19</v>
      </c>
      <c r="H11" s="25">
        <v>37</v>
      </c>
      <c r="I11" s="25">
        <v>59715</v>
      </c>
      <c r="J11" s="25">
        <v>1655</v>
      </c>
      <c r="K11" s="25">
        <v>58060</v>
      </c>
      <c r="L11" s="25">
        <v>51112</v>
      </c>
      <c r="M11" s="25">
        <v>6386</v>
      </c>
      <c r="N11" s="25">
        <v>205</v>
      </c>
      <c r="O11" s="25">
        <v>357</v>
      </c>
    </row>
    <row r="12" spans="1:15">
      <c r="A12" s="7" t="s">
        <v>1196</v>
      </c>
      <c r="B12" s="25">
        <v>4279</v>
      </c>
      <c r="C12" s="25">
        <v>4051</v>
      </c>
      <c r="D12" s="25">
        <v>228</v>
      </c>
      <c r="E12" s="25">
        <v>32</v>
      </c>
      <c r="F12" s="25">
        <v>140</v>
      </c>
      <c r="G12" s="25">
        <v>19</v>
      </c>
      <c r="H12" s="25">
        <v>37</v>
      </c>
      <c r="I12" s="25">
        <v>55734</v>
      </c>
      <c r="J12" s="25">
        <v>1647</v>
      </c>
      <c r="K12" s="25">
        <v>54087</v>
      </c>
      <c r="L12" s="25">
        <v>47865</v>
      </c>
      <c r="M12" s="25">
        <v>5689</v>
      </c>
      <c r="N12" s="25">
        <v>197</v>
      </c>
      <c r="O12" s="25">
        <v>336</v>
      </c>
    </row>
    <row r="13" spans="1:15">
      <c r="A13" s="7" t="s">
        <v>2162</v>
      </c>
      <c r="B13" s="25">
        <v>4317</v>
      </c>
      <c r="C13" s="25">
        <v>4086</v>
      </c>
      <c r="D13" s="25">
        <v>231</v>
      </c>
      <c r="E13" s="25">
        <v>32</v>
      </c>
      <c r="F13" s="25">
        <v>140</v>
      </c>
      <c r="G13" s="25">
        <v>21</v>
      </c>
      <c r="H13" s="25">
        <v>38</v>
      </c>
      <c r="I13" s="25">
        <v>56516</v>
      </c>
      <c r="J13" s="25">
        <v>1666</v>
      </c>
      <c r="K13" s="25">
        <v>54850</v>
      </c>
      <c r="L13" s="25">
        <v>48804</v>
      </c>
      <c r="M13" s="25">
        <v>5446</v>
      </c>
      <c r="N13" s="25">
        <v>229</v>
      </c>
      <c r="O13" s="25">
        <v>371</v>
      </c>
    </row>
    <row r="14" spans="1:15">
      <c r="A14" s="7" t="s">
        <v>2166</v>
      </c>
      <c r="B14" s="25">
        <v>4412</v>
      </c>
      <c r="C14" s="25">
        <v>4182</v>
      </c>
      <c r="D14" s="25">
        <v>230</v>
      </c>
      <c r="E14" s="25">
        <v>32</v>
      </c>
      <c r="F14" s="25">
        <v>137</v>
      </c>
      <c r="G14" s="25">
        <v>23</v>
      </c>
      <c r="H14" s="25">
        <v>38</v>
      </c>
      <c r="I14" s="25">
        <v>55404</v>
      </c>
      <c r="J14" s="25">
        <v>1677</v>
      </c>
      <c r="K14" s="25">
        <v>53727</v>
      </c>
      <c r="L14" s="25">
        <v>47881</v>
      </c>
      <c r="M14" s="25">
        <v>5351</v>
      </c>
      <c r="N14" s="25">
        <v>231</v>
      </c>
      <c r="O14" s="25">
        <v>264</v>
      </c>
    </row>
    <row r="15" spans="1:15">
      <c r="A15" s="7" t="s">
        <v>2168</v>
      </c>
      <c r="B15" s="25">
        <v>4488</v>
      </c>
      <c r="C15" s="25">
        <v>4254</v>
      </c>
      <c r="D15" s="25">
        <v>234</v>
      </c>
      <c r="E15" s="25">
        <v>34</v>
      </c>
      <c r="F15" s="25">
        <v>134</v>
      </c>
      <c r="G15" s="25">
        <v>27</v>
      </c>
      <c r="H15" s="25">
        <v>39</v>
      </c>
      <c r="I15" s="25">
        <v>56008</v>
      </c>
      <c r="J15" s="25">
        <v>1662</v>
      </c>
      <c r="K15" s="25">
        <v>54346</v>
      </c>
      <c r="L15" s="25">
        <v>49719</v>
      </c>
      <c r="M15" s="25">
        <v>4061</v>
      </c>
      <c r="N15" s="25">
        <v>322</v>
      </c>
      <c r="O15" s="25">
        <v>244</v>
      </c>
    </row>
    <row r="16" spans="1:15">
      <c r="A16" s="7" t="s">
        <v>6</v>
      </c>
      <c r="B16" s="25">
        <v>4537</v>
      </c>
      <c r="C16" s="25">
        <v>4306</v>
      </c>
      <c r="D16" s="25">
        <v>231</v>
      </c>
      <c r="E16" s="25">
        <v>31</v>
      </c>
      <c r="F16" s="25">
        <v>137</v>
      </c>
      <c r="G16" s="25">
        <v>26</v>
      </c>
      <c r="H16" s="25">
        <v>37</v>
      </c>
      <c r="I16" s="25">
        <v>58489</v>
      </c>
      <c r="J16" s="25">
        <v>1636</v>
      </c>
      <c r="K16" s="25">
        <v>56853</v>
      </c>
      <c r="L16" s="25">
        <v>52065</v>
      </c>
      <c r="M16" s="25">
        <v>4200</v>
      </c>
      <c r="N16" s="25">
        <v>331</v>
      </c>
      <c r="O16" s="25">
        <v>257</v>
      </c>
    </row>
    <row r="17" spans="1:15">
      <c r="A17" s="7" t="s">
        <v>2170</v>
      </c>
      <c r="B17" s="25">
        <v>4653</v>
      </c>
      <c r="C17" s="25">
        <v>4422</v>
      </c>
      <c r="D17" s="25">
        <v>231</v>
      </c>
      <c r="E17" s="25">
        <v>32</v>
      </c>
      <c r="F17" s="25">
        <v>135</v>
      </c>
      <c r="G17" s="25">
        <v>26</v>
      </c>
      <c r="H17" s="25">
        <v>38</v>
      </c>
      <c r="I17" s="25">
        <v>56001</v>
      </c>
      <c r="J17" s="25">
        <v>1665</v>
      </c>
      <c r="K17" s="25">
        <v>54336</v>
      </c>
      <c r="L17" s="25">
        <v>49561</v>
      </c>
      <c r="M17" s="25">
        <v>4164</v>
      </c>
      <c r="N17" s="25">
        <v>322</v>
      </c>
      <c r="O17" s="25">
        <v>289</v>
      </c>
    </row>
    <row r="18" spans="1:15">
      <c r="A18" s="7" t="s">
        <v>2172</v>
      </c>
      <c r="B18" s="7">
        <v>4791</v>
      </c>
      <c r="C18" s="7">
        <v>4555</v>
      </c>
      <c r="D18" s="7">
        <v>236</v>
      </c>
      <c r="E18" s="7">
        <v>31</v>
      </c>
      <c r="F18" s="7">
        <v>139</v>
      </c>
      <c r="G18" s="7">
        <v>25</v>
      </c>
      <c r="H18" s="7">
        <v>41</v>
      </c>
      <c r="I18" s="7">
        <v>57619</v>
      </c>
      <c r="J18" s="7">
        <v>1620</v>
      </c>
      <c r="K18" s="7">
        <v>55999</v>
      </c>
      <c r="L18" s="7">
        <v>51237</v>
      </c>
      <c r="M18" s="7">
        <v>4170</v>
      </c>
      <c r="N18" s="7">
        <v>313</v>
      </c>
      <c r="O18" s="7">
        <v>279</v>
      </c>
    </row>
    <row r="19" spans="1:15">
      <c r="A19" s="7" t="s">
        <v>1941</v>
      </c>
      <c r="B19" s="7">
        <v>5045</v>
      </c>
      <c r="C19" s="7">
        <v>4806</v>
      </c>
      <c r="D19" s="7">
        <v>239</v>
      </c>
      <c r="E19" s="7">
        <v>31</v>
      </c>
      <c r="F19" s="7">
        <v>142</v>
      </c>
      <c r="G19" s="7">
        <v>25</v>
      </c>
      <c r="H19" s="7">
        <v>41</v>
      </c>
      <c r="I19" s="7">
        <v>61449</v>
      </c>
      <c r="J19" s="7">
        <v>1687</v>
      </c>
      <c r="K19" s="7">
        <v>56762</v>
      </c>
      <c r="L19" s="7">
        <v>55440</v>
      </c>
      <c r="M19" s="7">
        <v>3679</v>
      </c>
      <c r="N19" s="7">
        <v>327</v>
      </c>
      <c r="O19" s="7">
        <v>316</v>
      </c>
    </row>
  </sheetData>
  <autoFilter ref="A10:O19" xr:uid="{00000000-0009-0000-0000-00005F000000}"/>
  <mergeCells count="9">
    <mergeCell ref="B7:H7"/>
    <mergeCell ref="I7:O7"/>
    <mergeCell ref="D8:H8"/>
    <mergeCell ref="K8:O8"/>
    <mergeCell ref="A7:A9"/>
    <mergeCell ref="B8:B9"/>
    <mergeCell ref="C8:C9"/>
    <mergeCell ref="I8:I9"/>
    <mergeCell ref="J8:J9"/>
  </mergeCells>
  <phoneticPr fontId="5"/>
  <hyperlinks>
    <hyperlink ref="D1" location="目次!C45" display="目次" xr:uid="{00000000-0004-0000-5F00-000000000000}"/>
  </hyperlinks>
  <pageMargins left="0.7" right="0.7" top="0.75" bottom="0.75" header="0.3" footer="0.3"/>
  <pageSetup paperSize="9"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D10"/>
  <sheetViews>
    <sheetView topLeftCell="A13" workbookViewId="0">
      <selection activeCell="B12" sqref="B12"/>
    </sheetView>
  </sheetViews>
  <sheetFormatPr defaultColWidth="8.75" defaultRowHeight="14.25"/>
  <cols>
    <col min="1" max="1" width="10.75" style="1" bestFit="1" customWidth="1"/>
    <col min="2" max="2" width="16.5" style="1" bestFit="1" customWidth="1"/>
    <col min="3" max="3" width="14.5" style="1" bestFit="1" customWidth="1"/>
    <col min="4" max="16384" width="8.75" style="1"/>
  </cols>
  <sheetData>
    <row r="1" spans="1:4" ht="18.75">
      <c r="A1" s="19" t="s">
        <v>3109</v>
      </c>
      <c r="B1" s="21" t="s">
        <v>911</v>
      </c>
      <c r="C1" s="21" t="s">
        <v>3143</v>
      </c>
      <c r="D1" s="9" t="s">
        <v>652</v>
      </c>
    </row>
    <row r="2" spans="1:4" ht="18.75">
      <c r="A2" s="20" t="s">
        <v>263</v>
      </c>
      <c r="B2" s="22">
        <v>4279</v>
      </c>
      <c r="C2" s="22">
        <v>55734</v>
      </c>
    </row>
    <row r="3" spans="1:4" ht="18.75">
      <c r="A3" s="20" t="s">
        <v>1787</v>
      </c>
      <c r="B3" s="22">
        <v>4317</v>
      </c>
      <c r="C3" s="22">
        <v>56516</v>
      </c>
    </row>
    <row r="4" spans="1:4" ht="18.75">
      <c r="A4" s="20" t="s">
        <v>2173</v>
      </c>
      <c r="B4" s="22">
        <v>4412</v>
      </c>
      <c r="C4" s="22">
        <v>55404</v>
      </c>
    </row>
    <row r="5" spans="1:4" ht="18.75">
      <c r="A5" s="20" t="s">
        <v>2176</v>
      </c>
      <c r="B5" s="22">
        <v>4488</v>
      </c>
      <c r="C5" s="22">
        <v>56008</v>
      </c>
    </row>
    <row r="6" spans="1:4" ht="18.75">
      <c r="A6" s="20" t="s">
        <v>543</v>
      </c>
      <c r="B6" s="22">
        <v>4537</v>
      </c>
      <c r="C6" s="22">
        <v>58489</v>
      </c>
    </row>
    <row r="7" spans="1:4" ht="18.75">
      <c r="A7" s="20" t="s">
        <v>2178</v>
      </c>
      <c r="B7" s="22">
        <v>4653</v>
      </c>
      <c r="C7" s="22">
        <v>56001</v>
      </c>
    </row>
    <row r="8" spans="1:4" ht="18.75">
      <c r="A8" s="20" t="s">
        <v>1236</v>
      </c>
      <c r="B8" s="22">
        <v>4791</v>
      </c>
      <c r="C8" s="22">
        <v>57619</v>
      </c>
    </row>
    <row r="9" spans="1:4" ht="18.75">
      <c r="A9" s="20" t="s">
        <v>176</v>
      </c>
      <c r="B9" s="22">
        <v>5045</v>
      </c>
      <c r="C9" s="22">
        <v>61449</v>
      </c>
    </row>
    <row r="10" spans="1:4" ht="18.75">
      <c r="A10" s="20" t="s">
        <v>756</v>
      </c>
      <c r="B10" s="22">
        <v>36522</v>
      </c>
      <c r="C10" s="22">
        <v>457220</v>
      </c>
    </row>
  </sheetData>
  <phoneticPr fontId="5"/>
  <hyperlinks>
    <hyperlink ref="D1" location="目次!C45" display="目次" xr:uid="{00000000-0004-0000-6000-000000000000}"/>
  </hyperlinks>
  <pageMargins left="0.7" right="0.7" top="0.75" bottom="0.75" header="0.3" footer="0.3"/>
  <pageSetup paperSize="9" orientation="portrait"/>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A1:M25"/>
  <sheetViews>
    <sheetView workbookViewId="0">
      <selection activeCell="E25" sqref="E25"/>
    </sheetView>
  </sheetViews>
  <sheetFormatPr defaultColWidth="8.75" defaultRowHeight="14.25"/>
  <cols>
    <col min="1" max="1" width="17.75" style="1" customWidth="1"/>
    <col min="2" max="3" width="8.75" style="1"/>
    <col min="4" max="4" width="13.25" style="1" bestFit="1" customWidth="1"/>
    <col min="5" max="5" width="10.75" style="1" bestFit="1" customWidth="1"/>
    <col min="6" max="6" width="9.875" style="1" bestFit="1" customWidth="1"/>
    <col min="7" max="8" width="8.75" style="1"/>
    <col min="9" max="9" width="9.875" style="1" bestFit="1" customWidth="1"/>
    <col min="10" max="16384" width="8.75" style="1"/>
  </cols>
  <sheetData>
    <row r="1" spans="1:13">
      <c r="A1" s="1" t="s">
        <v>2181</v>
      </c>
      <c r="D1" s="9" t="s">
        <v>652</v>
      </c>
    </row>
    <row r="2" spans="1:13">
      <c r="A2" s="1" t="s">
        <v>1562</v>
      </c>
    </row>
    <row r="3" spans="1:13">
      <c r="A3" s="1" t="s">
        <v>2183</v>
      </c>
    </row>
    <row r="4" spans="1:13">
      <c r="A4" s="1" t="s">
        <v>1723</v>
      </c>
    </row>
    <row r="5" spans="1:13">
      <c r="A5" s="1" t="s">
        <v>1206</v>
      </c>
    </row>
    <row r="6" spans="1:13">
      <c r="A6" s="227" t="s">
        <v>1031</v>
      </c>
      <c r="B6" s="227" t="s">
        <v>2185</v>
      </c>
      <c r="C6" s="227" t="s">
        <v>1</v>
      </c>
      <c r="D6" s="227" t="s">
        <v>1966</v>
      </c>
      <c r="E6" s="227" t="s">
        <v>1151</v>
      </c>
      <c r="F6" s="227" t="s">
        <v>410</v>
      </c>
      <c r="G6" s="227"/>
      <c r="H6" s="227"/>
      <c r="I6" s="227"/>
      <c r="J6" s="227"/>
      <c r="K6" s="227"/>
      <c r="L6" s="227"/>
      <c r="M6" s="227" t="s">
        <v>1012</v>
      </c>
    </row>
    <row r="7" spans="1:13">
      <c r="A7" s="227"/>
      <c r="B7" s="227"/>
      <c r="C7" s="227"/>
      <c r="D7" s="227"/>
      <c r="E7" s="227"/>
      <c r="F7" s="25" t="s">
        <v>515</v>
      </c>
      <c r="G7" s="25" t="s">
        <v>1435</v>
      </c>
      <c r="H7" s="25" t="s">
        <v>1952</v>
      </c>
      <c r="I7" s="25" t="s">
        <v>2157</v>
      </c>
      <c r="J7" s="25" t="s">
        <v>374</v>
      </c>
      <c r="K7" s="25" t="s">
        <v>2186</v>
      </c>
      <c r="L7" s="25" t="s">
        <v>2187</v>
      </c>
      <c r="M7" s="227"/>
    </row>
    <row r="8" spans="1:13" ht="7.5" customHeight="1">
      <c r="A8" s="26" t="str">
        <f>A6</f>
        <v>年度別</v>
      </c>
      <c r="B8" s="26" t="str">
        <f>B6</f>
        <v>給水戸数</v>
      </c>
      <c r="C8" s="26" t="str">
        <f>C6</f>
        <v>給水人口</v>
      </c>
      <c r="D8" s="26" t="str">
        <f>D6</f>
        <v>給水量</v>
      </c>
      <c r="E8" s="26" t="str">
        <f>E6</f>
        <v>総数</v>
      </c>
      <c r="F8" s="26" t="str">
        <f t="shared" ref="F8:L8" si="0">F7&amp;"("&amp;$F$6&amp;")"</f>
        <v>家事用(用途別給水量)</v>
      </c>
      <c r="G8" s="26" t="str">
        <f t="shared" si="0"/>
        <v>営業用(用途別給水量)</v>
      </c>
      <c r="H8" s="26" t="str">
        <f t="shared" si="0"/>
        <v>公共用(用途別給水量)</v>
      </c>
      <c r="I8" s="26" t="str">
        <f t="shared" si="0"/>
        <v>工業用(用途別給水量)</v>
      </c>
      <c r="J8" s="26" t="str">
        <f t="shared" si="0"/>
        <v>プール用(用途別給水量)</v>
      </c>
      <c r="K8" s="26" t="str">
        <f t="shared" si="0"/>
        <v>浴場用(用途別給水量)</v>
      </c>
      <c r="L8" s="26" t="str">
        <f t="shared" si="0"/>
        <v>一時用(用途別給水量)</v>
      </c>
      <c r="M8" s="26" t="str">
        <f>M6</f>
        <v>無収水量</v>
      </c>
    </row>
    <row r="9" spans="1:13">
      <c r="A9" s="7" t="s">
        <v>2160</v>
      </c>
      <c r="B9" s="25">
        <v>15334</v>
      </c>
      <c r="C9" s="25">
        <v>47578</v>
      </c>
      <c r="D9" s="25">
        <v>6762995</v>
      </c>
      <c r="E9" s="25">
        <f t="shared" ref="E9:E14" si="1">SUM(F9:M9)</f>
        <v>7108356</v>
      </c>
      <c r="F9" s="25">
        <v>4332121</v>
      </c>
      <c r="G9" s="25">
        <v>622619</v>
      </c>
      <c r="H9" s="25">
        <v>116461</v>
      </c>
      <c r="I9" s="25">
        <v>1683855</v>
      </c>
      <c r="J9" s="25">
        <v>5083</v>
      </c>
      <c r="K9" s="25">
        <v>0</v>
      </c>
      <c r="L9" s="25">
        <v>2856</v>
      </c>
      <c r="M9" s="25">
        <v>345361</v>
      </c>
    </row>
    <row r="10" spans="1:13">
      <c r="A10" s="7" t="s">
        <v>1196</v>
      </c>
      <c r="B10" s="25">
        <v>17343</v>
      </c>
      <c r="C10" s="25">
        <v>47642</v>
      </c>
      <c r="D10" s="25">
        <v>6679668</v>
      </c>
      <c r="E10" s="25">
        <f t="shared" si="1"/>
        <v>7016880</v>
      </c>
      <c r="F10" s="25">
        <v>4338539</v>
      </c>
      <c r="G10" s="25">
        <v>614732</v>
      </c>
      <c r="H10" s="25">
        <v>109566</v>
      </c>
      <c r="I10" s="25">
        <v>1608541</v>
      </c>
      <c r="J10" s="25">
        <v>5714</v>
      </c>
      <c r="K10" s="25">
        <v>0</v>
      </c>
      <c r="L10" s="25">
        <v>2576</v>
      </c>
      <c r="M10" s="25">
        <v>337212</v>
      </c>
    </row>
    <row r="11" spans="1:13">
      <c r="A11" s="7" t="s">
        <v>2162</v>
      </c>
      <c r="B11" s="25">
        <v>17534</v>
      </c>
      <c r="C11" s="25">
        <v>47423</v>
      </c>
      <c r="D11" s="25">
        <v>6548443</v>
      </c>
      <c r="E11" s="25">
        <f t="shared" si="1"/>
        <v>6883347</v>
      </c>
      <c r="F11" s="25">
        <v>4337163</v>
      </c>
      <c r="G11" s="25">
        <v>618485</v>
      </c>
      <c r="H11" s="25">
        <v>103368</v>
      </c>
      <c r="I11" s="25">
        <v>1482829</v>
      </c>
      <c r="J11" s="25">
        <v>4605</v>
      </c>
      <c r="K11" s="25">
        <v>0</v>
      </c>
      <c r="L11" s="25">
        <v>1993</v>
      </c>
      <c r="M11" s="25">
        <v>334904</v>
      </c>
    </row>
    <row r="12" spans="1:13">
      <c r="A12" s="7" t="s">
        <v>2166</v>
      </c>
      <c r="B12" s="25">
        <v>18103</v>
      </c>
      <c r="C12" s="25">
        <v>47391</v>
      </c>
      <c r="D12" s="25">
        <v>6423055</v>
      </c>
      <c r="E12" s="25">
        <f t="shared" si="1"/>
        <v>6752262</v>
      </c>
      <c r="F12" s="25">
        <v>4235109</v>
      </c>
      <c r="G12" s="25">
        <v>602885</v>
      </c>
      <c r="H12" s="25">
        <v>101593</v>
      </c>
      <c r="I12" s="25">
        <v>1471335</v>
      </c>
      <c r="J12" s="25">
        <v>5080</v>
      </c>
      <c r="K12" s="25">
        <v>0</v>
      </c>
      <c r="L12" s="25">
        <v>7053</v>
      </c>
      <c r="M12" s="25">
        <v>329207</v>
      </c>
    </row>
    <row r="13" spans="1:13">
      <c r="A13" s="7" t="s">
        <v>2168</v>
      </c>
      <c r="B13" s="25">
        <v>18538</v>
      </c>
      <c r="C13" s="25">
        <v>47316</v>
      </c>
      <c r="D13" s="25">
        <v>6345940</v>
      </c>
      <c r="E13" s="25">
        <f t="shared" si="1"/>
        <v>6668496</v>
      </c>
      <c r="F13" s="25">
        <v>4216036</v>
      </c>
      <c r="G13" s="25">
        <v>572797</v>
      </c>
      <c r="H13" s="25">
        <v>99402</v>
      </c>
      <c r="I13" s="25">
        <v>1448889</v>
      </c>
      <c r="J13" s="25">
        <v>3258</v>
      </c>
      <c r="K13" s="25">
        <v>0</v>
      </c>
      <c r="L13" s="25">
        <v>5558</v>
      </c>
      <c r="M13" s="25">
        <v>322556</v>
      </c>
    </row>
    <row r="14" spans="1:13">
      <c r="A14" s="7" t="s">
        <v>6</v>
      </c>
      <c r="B14" s="25">
        <v>19361</v>
      </c>
      <c r="C14" s="25">
        <v>47334</v>
      </c>
      <c r="D14" s="25">
        <v>6228919</v>
      </c>
      <c r="E14" s="25">
        <f t="shared" si="1"/>
        <v>6481750</v>
      </c>
      <c r="F14" s="25">
        <v>4178215</v>
      </c>
      <c r="G14" s="25">
        <v>551474</v>
      </c>
      <c r="H14" s="25">
        <v>104742</v>
      </c>
      <c r="I14" s="25">
        <v>1386132</v>
      </c>
      <c r="J14" s="25">
        <v>4998</v>
      </c>
      <c r="K14" s="25">
        <v>0</v>
      </c>
      <c r="L14" s="25">
        <v>3358</v>
      </c>
      <c r="M14" s="25">
        <v>252831</v>
      </c>
    </row>
    <row r="15" spans="1:13">
      <c r="A15" s="7" t="s">
        <v>2170</v>
      </c>
      <c r="B15" s="7">
        <v>20247</v>
      </c>
      <c r="C15" s="7">
        <v>47596</v>
      </c>
      <c r="D15" s="7">
        <v>6066913</v>
      </c>
      <c r="E15" s="7">
        <v>6361229</v>
      </c>
      <c r="F15" s="7">
        <v>4090936</v>
      </c>
      <c r="G15" s="7">
        <v>541237</v>
      </c>
      <c r="H15" s="7">
        <v>87013</v>
      </c>
      <c r="I15" s="7">
        <v>1339889</v>
      </c>
      <c r="J15" s="7">
        <v>5451</v>
      </c>
      <c r="K15" s="7">
        <v>0</v>
      </c>
      <c r="L15" s="7">
        <v>2387</v>
      </c>
      <c r="M15" s="7">
        <v>294316</v>
      </c>
    </row>
    <row r="16" spans="1:13">
      <c r="A16" s="7" t="s">
        <v>2172</v>
      </c>
      <c r="B16" s="7">
        <v>20807</v>
      </c>
      <c r="C16" s="7">
        <v>47912</v>
      </c>
      <c r="D16" s="7">
        <v>5976259</v>
      </c>
      <c r="E16" s="7">
        <v>6245926</v>
      </c>
      <c r="F16" s="7">
        <v>4145147</v>
      </c>
      <c r="G16" s="7">
        <v>531322</v>
      </c>
      <c r="H16" s="7">
        <v>86580</v>
      </c>
      <c r="I16" s="7">
        <v>1205827</v>
      </c>
      <c r="J16" s="7">
        <v>4628</v>
      </c>
      <c r="K16" s="7">
        <v>0</v>
      </c>
      <c r="L16" s="7">
        <v>2755</v>
      </c>
      <c r="M16" s="7">
        <v>269667</v>
      </c>
    </row>
    <row r="17" spans="1:13">
      <c r="A17" s="7" t="s">
        <v>1941</v>
      </c>
      <c r="B17" s="7">
        <v>21075</v>
      </c>
      <c r="C17" s="7">
        <v>48061</v>
      </c>
      <c r="D17" s="7">
        <v>6093039</v>
      </c>
      <c r="E17" s="7">
        <v>6345125</v>
      </c>
      <c r="F17" s="7">
        <v>4174250</v>
      </c>
      <c r="G17" s="7">
        <v>528448</v>
      </c>
      <c r="H17" s="7">
        <v>85556</v>
      </c>
      <c r="I17" s="7">
        <v>1294785</v>
      </c>
      <c r="J17" s="7">
        <v>4802</v>
      </c>
      <c r="K17" s="7">
        <v>0</v>
      </c>
      <c r="L17" s="7">
        <v>5198</v>
      </c>
      <c r="M17" s="7">
        <v>252086</v>
      </c>
    </row>
    <row r="18" spans="1:13">
      <c r="A18" s="7" t="s">
        <v>1895</v>
      </c>
      <c r="B18" s="7">
        <v>21357</v>
      </c>
      <c r="C18" s="7">
        <v>48113</v>
      </c>
      <c r="D18" s="66">
        <v>6090756</v>
      </c>
      <c r="E18" s="7">
        <v>6331760</v>
      </c>
      <c r="F18" s="7">
        <v>4182216</v>
      </c>
      <c r="G18" s="7">
        <v>522771</v>
      </c>
      <c r="H18" s="7">
        <v>87518</v>
      </c>
      <c r="I18" s="7">
        <v>1286678</v>
      </c>
      <c r="J18" s="7">
        <v>4779</v>
      </c>
      <c r="K18" s="7">
        <v>0</v>
      </c>
      <c r="L18" s="7">
        <v>6794</v>
      </c>
      <c r="M18" s="7">
        <v>241004</v>
      </c>
    </row>
    <row r="19" spans="1:13">
      <c r="A19" s="7" t="s">
        <v>1942</v>
      </c>
      <c r="B19" s="7">
        <v>21851</v>
      </c>
      <c r="C19" s="7">
        <v>48273</v>
      </c>
      <c r="D19" s="66">
        <v>6060521</v>
      </c>
      <c r="E19" s="25">
        <v>6295458</v>
      </c>
      <c r="F19" s="7">
        <v>4165693</v>
      </c>
      <c r="G19" s="7">
        <v>498546</v>
      </c>
      <c r="H19" s="7">
        <v>85427</v>
      </c>
      <c r="I19" s="7">
        <v>1300920</v>
      </c>
      <c r="J19" s="7">
        <v>4947</v>
      </c>
      <c r="K19" s="7">
        <v>0</v>
      </c>
      <c r="L19" s="7">
        <v>4988</v>
      </c>
      <c r="M19" s="7">
        <v>234937</v>
      </c>
    </row>
    <row r="20" spans="1:13">
      <c r="A20" s="7" t="s">
        <v>1267</v>
      </c>
      <c r="B20" s="7">
        <v>22062</v>
      </c>
      <c r="C20" s="7">
        <v>48424</v>
      </c>
      <c r="D20" s="66">
        <v>5991517</v>
      </c>
      <c r="E20" s="25">
        <v>6218923</v>
      </c>
      <c r="F20" s="7">
        <v>4155317</v>
      </c>
      <c r="G20" s="7">
        <v>489198</v>
      </c>
      <c r="H20" s="7">
        <v>85597</v>
      </c>
      <c r="I20" s="7">
        <v>1254562</v>
      </c>
      <c r="J20" s="7">
        <v>4839</v>
      </c>
      <c r="K20" s="7">
        <v>0</v>
      </c>
      <c r="L20" s="7">
        <v>2004</v>
      </c>
      <c r="M20" s="7">
        <v>227406</v>
      </c>
    </row>
    <row r="21" spans="1:13">
      <c r="A21" s="7" t="s">
        <v>615</v>
      </c>
      <c r="B21" s="7">
        <v>22472</v>
      </c>
      <c r="C21" s="7">
        <v>48634</v>
      </c>
      <c r="D21" s="7">
        <v>6126419</v>
      </c>
      <c r="E21" s="7">
        <v>6350520</v>
      </c>
      <c r="F21" s="7">
        <v>4374156</v>
      </c>
      <c r="G21" s="7">
        <v>456205</v>
      </c>
      <c r="H21" s="7">
        <v>71926</v>
      </c>
      <c r="I21" s="7">
        <v>1221198</v>
      </c>
      <c r="J21" s="7">
        <v>601</v>
      </c>
      <c r="K21" s="7">
        <v>0</v>
      </c>
      <c r="L21" s="7">
        <v>2333</v>
      </c>
      <c r="M21" s="7">
        <v>224101</v>
      </c>
    </row>
    <row r="22" spans="1:13">
      <c r="A22" s="7" t="s">
        <v>1321</v>
      </c>
      <c r="B22" s="7">
        <v>22865</v>
      </c>
      <c r="C22" s="7">
        <v>48511</v>
      </c>
      <c r="D22" s="7">
        <v>5956592</v>
      </c>
      <c r="E22" s="7">
        <v>6171022</v>
      </c>
      <c r="F22" s="7">
        <v>4327812</v>
      </c>
      <c r="G22" s="7">
        <v>444410</v>
      </c>
      <c r="H22" s="7">
        <v>80105</v>
      </c>
      <c r="I22" s="7">
        <v>1101470</v>
      </c>
      <c r="J22" s="7">
        <v>526</v>
      </c>
      <c r="K22" s="7">
        <v>0</v>
      </c>
      <c r="L22" s="7">
        <v>2269</v>
      </c>
      <c r="M22" s="7">
        <v>214430</v>
      </c>
    </row>
    <row r="23" spans="1:13">
      <c r="A23" s="7" t="s">
        <v>2189</v>
      </c>
      <c r="B23" s="7">
        <v>23202</v>
      </c>
      <c r="C23" s="7">
        <v>48521</v>
      </c>
      <c r="D23" s="7">
        <v>5906114</v>
      </c>
      <c r="E23" s="7">
        <v>6115359</v>
      </c>
      <c r="F23" s="7">
        <v>4241849</v>
      </c>
      <c r="G23" s="7">
        <v>431595</v>
      </c>
      <c r="H23" s="7">
        <v>81502</v>
      </c>
      <c r="I23" s="7">
        <v>1146035</v>
      </c>
      <c r="J23" s="7">
        <v>769</v>
      </c>
      <c r="K23" s="7">
        <v>0</v>
      </c>
      <c r="L23" s="7">
        <v>4364</v>
      </c>
      <c r="M23" s="7">
        <v>209245</v>
      </c>
    </row>
    <row r="24" spans="1:13">
      <c r="A24" s="7" t="s">
        <v>2190</v>
      </c>
      <c r="B24" s="7">
        <v>23567</v>
      </c>
      <c r="C24" s="7">
        <v>48493</v>
      </c>
      <c r="D24" s="7">
        <v>5875745</v>
      </c>
      <c r="E24" s="7">
        <v>6086227</v>
      </c>
      <c r="F24" s="7">
        <v>4211140</v>
      </c>
      <c r="G24" s="7">
        <v>436950</v>
      </c>
      <c r="H24" s="7">
        <v>84672</v>
      </c>
      <c r="I24" s="7">
        <v>1138594</v>
      </c>
      <c r="J24" s="7">
        <v>974</v>
      </c>
      <c r="K24" s="7">
        <v>0</v>
      </c>
      <c r="L24" s="7">
        <v>3415</v>
      </c>
      <c r="M24" s="7">
        <v>210482</v>
      </c>
    </row>
    <row r="25" spans="1:13" s="23" customFormat="1" ht="18.75">
      <c r="A25" s="7" t="s">
        <v>2856</v>
      </c>
      <c r="B25" s="7">
        <v>23824</v>
      </c>
      <c r="C25" s="7">
        <v>48323</v>
      </c>
      <c r="D25" s="7">
        <v>5840655</v>
      </c>
      <c r="E25" s="25">
        <v>6051074</v>
      </c>
      <c r="F25" s="7">
        <v>4175033</v>
      </c>
      <c r="G25" s="7">
        <v>428163</v>
      </c>
      <c r="H25" s="7">
        <v>85605</v>
      </c>
      <c r="I25" s="7">
        <v>1147747</v>
      </c>
      <c r="J25" s="7">
        <v>1148</v>
      </c>
      <c r="K25" s="7">
        <v>0</v>
      </c>
      <c r="L25" s="7">
        <v>2959</v>
      </c>
      <c r="M25" s="7">
        <v>210419</v>
      </c>
    </row>
  </sheetData>
  <autoFilter ref="A8:M17" xr:uid="{00000000-0009-0000-0000-000061000000}"/>
  <mergeCells count="7">
    <mergeCell ref="M6:M7"/>
    <mergeCell ref="F6:L6"/>
    <mergeCell ref="A6:A7"/>
    <mergeCell ref="B6:B7"/>
    <mergeCell ref="C6:C7"/>
    <mergeCell ref="D6:D7"/>
    <mergeCell ref="E6:E7"/>
  </mergeCells>
  <phoneticPr fontId="5"/>
  <hyperlinks>
    <hyperlink ref="D1" location="目次!C45" display="目次" xr:uid="{00000000-0004-0000-6100-000000000000}"/>
  </hyperlinks>
  <pageMargins left="0.7" right="0.7" top="0.75" bottom="0.75" header="0.3" footer="0.3"/>
  <pageSetup paperSize="9" orientation="portrai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D9"/>
  <sheetViews>
    <sheetView topLeftCell="A7" workbookViewId="0">
      <selection activeCell="D33" sqref="D33"/>
    </sheetView>
  </sheetViews>
  <sheetFormatPr defaultColWidth="8.75" defaultRowHeight="14.25"/>
  <cols>
    <col min="1" max="1" width="10.75" style="1" bestFit="1" customWidth="1"/>
    <col min="2" max="3" width="16.5" style="1" bestFit="1" customWidth="1"/>
    <col min="4" max="16384" width="8.75" style="1"/>
  </cols>
  <sheetData>
    <row r="1" spans="1:4" ht="18.75">
      <c r="A1" s="19" t="s">
        <v>3109</v>
      </c>
      <c r="B1" s="21" t="s">
        <v>3144</v>
      </c>
      <c r="C1" s="21" t="s">
        <v>377</v>
      </c>
      <c r="D1" s="9" t="s">
        <v>652</v>
      </c>
    </row>
    <row r="2" spans="1:4" ht="18.75">
      <c r="A2" s="20" t="s">
        <v>1666</v>
      </c>
      <c r="B2" s="22">
        <v>21357</v>
      </c>
      <c r="C2" s="22">
        <v>48113</v>
      </c>
    </row>
    <row r="3" spans="1:4" ht="18.75">
      <c r="A3" s="20" t="s">
        <v>444</v>
      </c>
      <c r="B3" s="22">
        <v>21851</v>
      </c>
      <c r="C3" s="22">
        <v>48273</v>
      </c>
    </row>
    <row r="4" spans="1:4" ht="18.75">
      <c r="A4" s="20" t="s">
        <v>1049</v>
      </c>
      <c r="B4" s="22">
        <v>22062</v>
      </c>
      <c r="C4" s="22">
        <v>48424</v>
      </c>
    </row>
    <row r="5" spans="1:4" ht="18.75">
      <c r="A5" s="20" t="s">
        <v>1528</v>
      </c>
      <c r="B5" s="22">
        <v>22472</v>
      </c>
      <c r="C5" s="22">
        <v>48634</v>
      </c>
    </row>
    <row r="6" spans="1:4" ht="18.75">
      <c r="A6" s="20" t="s">
        <v>668</v>
      </c>
      <c r="B6" s="22">
        <v>22865</v>
      </c>
      <c r="C6" s="22">
        <v>48511</v>
      </c>
    </row>
    <row r="7" spans="1:4" ht="18.75">
      <c r="A7" s="20" t="s">
        <v>489</v>
      </c>
      <c r="B7" s="22">
        <v>23202</v>
      </c>
      <c r="C7" s="22">
        <v>48521</v>
      </c>
    </row>
    <row r="8" spans="1:4" ht="18.75">
      <c r="A8" s="20" t="s">
        <v>2935</v>
      </c>
      <c r="B8" s="22">
        <v>23567</v>
      </c>
      <c r="C8" s="22">
        <v>48493</v>
      </c>
    </row>
    <row r="9" spans="1:4" ht="18.75">
      <c r="A9" s="20" t="s">
        <v>3018</v>
      </c>
      <c r="B9" s="22">
        <v>23824</v>
      </c>
      <c r="C9" s="22">
        <v>48323</v>
      </c>
    </row>
  </sheetData>
  <phoneticPr fontId="5"/>
  <hyperlinks>
    <hyperlink ref="D1" location="目次!C45" display="目次" xr:uid="{00000000-0004-0000-6200-000000000000}"/>
  </hyperlinks>
  <pageMargins left="0.7" right="0.7" top="0.75" bottom="0.75" header="0.3" footer="0.3"/>
  <pageSetup paperSize="9" orientation="portrait"/>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312</vt:i4>
      </vt:variant>
      <vt:variant>
        <vt:lpstr>名前付き一覧</vt:lpstr>
      </vt:variant>
      <vt:variant>
        <vt:i4>1</vt:i4>
      </vt:variant>
    </vt:vector>
  </HeadingPairs>
  <TitlesOfParts>
    <vt:vector size="313" baseType="lpstr">
      <vt:lpstr>目次</vt:lpstr>
      <vt:lpstr>課CD</vt:lpstr>
      <vt:lpstr>1-1</vt:lpstr>
      <vt:lpstr>1-2</vt:lpstr>
      <vt:lpstr>1-3</vt:lpstr>
      <vt:lpstr>1-3g</vt:lpstr>
      <vt:lpstr>1-4</vt:lpstr>
      <vt:lpstr>1-5</vt:lpstr>
      <vt:lpstr>1-5g</vt:lpstr>
      <vt:lpstr>1-5g2</vt:lpstr>
      <vt:lpstr>1-5g3</vt:lpstr>
      <vt:lpstr>1-6</vt:lpstr>
      <vt:lpstr>1-6g</vt:lpstr>
      <vt:lpstr>2-1</vt:lpstr>
      <vt:lpstr>2-1g </vt:lpstr>
      <vt:lpstr>2-2</vt:lpstr>
      <vt:lpstr>2-2g</vt:lpstr>
      <vt:lpstr>2-3</vt:lpstr>
      <vt:lpstr>2-3g</vt:lpstr>
      <vt:lpstr>2-4</vt:lpstr>
      <vt:lpstr>2-4g</vt:lpstr>
      <vt:lpstr>2-5</vt:lpstr>
      <vt:lpstr>2-5g</vt:lpstr>
      <vt:lpstr>2-5g2</vt:lpstr>
      <vt:lpstr>2-6</vt:lpstr>
      <vt:lpstr>2-6g</vt:lpstr>
      <vt:lpstr>2-7</vt:lpstr>
      <vt:lpstr>2-7g</vt:lpstr>
      <vt:lpstr>2-7g2</vt:lpstr>
      <vt:lpstr>2-8</vt:lpstr>
      <vt:lpstr>2-8g</vt:lpstr>
      <vt:lpstr>2-9</vt:lpstr>
      <vt:lpstr>2-9g</vt:lpstr>
      <vt:lpstr>2-9g2</vt:lpstr>
      <vt:lpstr>2-10</vt:lpstr>
      <vt:lpstr>2-10g</vt:lpstr>
      <vt:lpstr>2-11</vt:lpstr>
      <vt:lpstr>2-11g</vt:lpstr>
      <vt:lpstr>2-12</vt:lpstr>
      <vt:lpstr>2-12g</vt:lpstr>
      <vt:lpstr>2-12g2</vt:lpstr>
      <vt:lpstr>3-1</vt:lpstr>
      <vt:lpstr>3-1g</vt:lpstr>
      <vt:lpstr>3-2</vt:lpstr>
      <vt:lpstr>3-2g</vt:lpstr>
      <vt:lpstr>3-3</vt:lpstr>
      <vt:lpstr>3-3g</vt:lpstr>
      <vt:lpstr>3-4</vt:lpstr>
      <vt:lpstr>3-4g</vt:lpstr>
      <vt:lpstr>3-4g2</vt:lpstr>
      <vt:lpstr>4-1</vt:lpstr>
      <vt:lpstr>4-1g</vt:lpstr>
      <vt:lpstr>4-2</vt:lpstr>
      <vt:lpstr>4-2g</vt:lpstr>
      <vt:lpstr>4-3</vt:lpstr>
      <vt:lpstr>4-3g</vt:lpstr>
      <vt:lpstr>4-4</vt:lpstr>
      <vt:lpstr>4-4g</vt:lpstr>
      <vt:lpstr>4-5</vt:lpstr>
      <vt:lpstr>4-5g</vt:lpstr>
      <vt:lpstr>4-6(H22以前)</vt:lpstr>
      <vt:lpstr>4-6(H22以前)g</vt:lpstr>
      <vt:lpstr>4-6</vt:lpstr>
      <vt:lpstr>4-6g</vt:lpstr>
      <vt:lpstr>4-7</vt:lpstr>
      <vt:lpstr>4-7g</vt:lpstr>
      <vt:lpstr>4-8</vt:lpstr>
      <vt:lpstr>4-8g</vt:lpstr>
      <vt:lpstr>5-1</vt:lpstr>
      <vt:lpstr>5-1g</vt:lpstr>
      <vt:lpstr>5-1g2</vt:lpstr>
      <vt:lpstr>5-2</vt:lpstr>
      <vt:lpstr>5-2g</vt:lpstr>
      <vt:lpstr>5-2g 2</vt:lpstr>
      <vt:lpstr>5-3</vt:lpstr>
      <vt:lpstr>5-3g</vt:lpstr>
      <vt:lpstr>5-3g2</vt:lpstr>
      <vt:lpstr>6-1</vt:lpstr>
      <vt:lpstr>6-1g</vt:lpstr>
      <vt:lpstr>6-1g 2</vt:lpstr>
      <vt:lpstr>6-1g 3</vt:lpstr>
      <vt:lpstr>6-2</vt:lpstr>
      <vt:lpstr>6-2g</vt:lpstr>
      <vt:lpstr>6-2g 2</vt:lpstr>
      <vt:lpstr>6-2g3</vt:lpstr>
      <vt:lpstr>6-3</vt:lpstr>
      <vt:lpstr>6-3g</vt:lpstr>
      <vt:lpstr>6-3g2</vt:lpstr>
      <vt:lpstr>6-4</vt:lpstr>
      <vt:lpstr>6-4g</vt:lpstr>
      <vt:lpstr>6-4g2</vt:lpstr>
      <vt:lpstr>6-4g3</vt:lpstr>
      <vt:lpstr>6-4g4</vt:lpstr>
      <vt:lpstr>6-4g5</vt:lpstr>
      <vt:lpstr>6-4g6</vt:lpstr>
      <vt:lpstr>7-1</vt:lpstr>
      <vt:lpstr>7-1g</vt:lpstr>
      <vt:lpstr>7-2</vt:lpstr>
      <vt:lpstr>7-2g</vt:lpstr>
      <vt:lpstr>7-2g2</vt:lpstr>
      <vt:lpstr>8-1</vt:lpstr>
      <vt:lpstr>8-1g</vt:lpstr>
      <vt:lpstr>8-2</vt:lpstr>
      <vt:lpstr>8-2g </vt:lpstr>
      <vt:lpstr>8-2g2</vt:lpstr>
      <vt:lpstr>9-1</vt:lpstr>
      <vt:lpstr>9-1g</vt:lpstr>
      <vt:lpstr>9-2</vt:lpstr>
      <vt:lpstr>9-2g</vt:lpstr>
      <vt:lpstr>9-3</vt:lpstr>
      <vt:lpstr>9-3g</vt:lpstr>
      <vt:lpstr>9-4</vt:lpstr>
      <vt:lpstr>9-4g</vt:lpstr>
      <vt:lpstr>10-1</vt:lpstr>
      <vt:lpstr>10-1g</vt:lpstr>
      <vt:lpstr>10-1g2</vt:lpstr>
      <vt:lpstr>10-2</vt:lpstr>
      <vt:lpstr>10-2g</vt:lpstr>
      <vt:lpstr>10-3</vt:lpstr>
      <vt:lpstr>10-3g</vt:lpstr>
      <vt:lpstr>10-4</vt:lpstr>
      <vt:lpstr>10-4g</vt:lpstr>
      <vt:lpstr>10-5</vt:lpstr>
      <vt:lpstr>10-5g</vt:lpstr>
      <vt:lpstr>10-6</vt:lpstr>
      <vt:lpstr>10-6g</vt:lpstr>
      <vt:lpstr>10-7</vt:lpstr>
      <vt:lpstr>10-7g</vt:lpstr>
      <vt:lpstr>10-8</vt:lpstr>
      <vt:lpstr>10-8g</vt:lpstr>
      <vt:lpstr>10-9</vt:lpstr>
      <vt:lpstr>10-9g</vt:lpstr>
      <vt:lpstr>10-9g2</vt:lpstr>
      <vt:lpstr>10-10</vt:lpstr>
      <vt:lpstr>10-10g</vt:lpstr>
      <vt:lpstr>10-11</vt:lpstr>
      <vt:lpstr>10-11g</vt:lpstr>
      <vt:lpstr>10-12</vt:lpstr>
      <vt:lpstr>10-12g</vt:lpstr>
      <vt:lpstr>11-1</vt:lpstr>
      <vt:lpstr>11-1g</vt:lpstr>
      <vt:lpstr>11-1g2</vt:lpstr>
      <vt:lpstr>11-2</vt:lpstr>
      <vt:lpstr>11-2g</vt:lpstr>
      <vt:lpstr>11-3</vt:lpstr>
      <vt:lpstr>11-3g</vt:lpstr>
      <vt:lpstr>11-4</vt:lpstr>
      <vt:lpstr>11-4g</vt:lpstr>
      <vt:lpstr>11-4g2</vt:lpstr>
      <vt:lpstr>11-5</vt:lpstr>
      <vt:lpstr>11-5g</vt:lpstr>
      <vt:lpstr>11-5g2</vt:lpstr>
      <vt:lpstr>11-6</vt:lpstr>
      <vt:lpstr>11-6g</vt:lpstr>
      <vt:lpstr>11-7</vt:lpstr>
      <vt:lpstr>11-7g</vt:lpstr>
      <vt:lpstr>11-7g2</vt:lpstr>
      <vt:lpstr>11-8</vt:lpstr>
      <vt:lpstr>11-8g </vt:lpstr>
      <vt:lpstr>11-9</vt:lpstr>
      <vt:lpstr>11-9g</vt:lpstr>
      <vt:lpstr>11-10</vt:lpstr>
      <vt:lpstr>11-10g</vt:lpstr>
      <vt:lpstr>11-10g2</vt:lpstr>
      <vt:lpstr>11-11</vt:lpstr>
      <vt:lpstr>11-11g</vt:lpstr>
      <vt:lpstr>11-12</vt:lpstr>
      <vt:lpstr>11-12g</vt:lpstr>
      <vt:lpstr>11-13</vt:lpstr>
      <vt:lpstr>11-13g</vt:lpstr>
      <vt:lpstr>11-14</vt:lpstr>
      <vt:lpstr>11-14g</vt:lpstr>
      <vt:lpstr>11-15</vt:lpstr>
      <vt:lpstr>11-15g</vt:lpstr>
      <vt:lpstr>11-16</vt:lpstr>
      <vt:lpstr>11-16g</vt:lpstr>
      <vt:lpstr>11-17</vt:lpstr>
      <vt:lpstr>11-17g</vt:lpstr>
      <vt:lpstr>11-18</vt:lpstr>
      <vt:lpstr>11-18g</vt:lpstr>
      <vt:lpstr>11-19</vt:lpstr>
      <vt:lpstr>11-19g</vt:lpstr>
      <vt:lpstr>11-20</vt:lpstr>
      <vt:lpstr>11-20g</vt:lpstr>
      <vt:lpstr>12-1</vt:lpstr>
      <vt:lpstr>12-1g</vt:lpstr>
      <vt:lpstr>12-2</vt:lpstr>
      <vt:lpstr>12-2g</vt:lpstr>
      <vt:lpstr>12-3</vt:lpstr>
      <vt:lpstr>12-3g </vt:lpstr>
      <vt:lpstr>12-4</vt:lpstr>
      <vt:lpstr>12-4g</vt:lpstr>
      <vt:lpstr>12-5</vt:lpstr>
      <vt:lpstr>12-5g</vt:lpstr>
      <vt:lpstr>12-6</vt:lpstr>
      <vt:lpstr>12-6g</vt:lpstr>
      <vt:lpstr>12-7</vt:lpstr>
      <vt:lpstr>12-7g</vt:lpstr>
      <vt:lpstr>12-8</vt:lpstr>
      <vt:lpstr>12-8g</vt:lpstr>
      <vt:lpstr>12-9</vt:lpstr>
      <vt:lpstr>12-9g</vt:lpstr>
      <vt:lpstr>12-10</vt:lpstr>
      <vt:lpstr>12-10g</vt:lpstr>
      <vt:lpstr>12-11</vt:lpstr>
      <vt:lpstr>12-11g</vt:lpstr>
      <vt:lpstr>12-12</vt:lpstr>
      <vt:lpstr>12-12g</vt:lpstr>
      <vt:lpstr>12-12g2</vt:lpstr>
      <vt:lpstr>12-13</vt:lpstr>
      <vt:lpstr>12-13g</vt:lpstr>
      <vt:lpstr>12-14</vt:lpstr>
      <vt:lpstr>12-14g</vt:lpstr>
      <vt:lpstr>12-15</vt:lpstr>
      <vt:lpstr>12-15g</vt:lpstr>
      <vt:lpstr>12-16</vt:lpstr>
      <vt:lpstr>12-16g</vt:lpstr>
      <vt:lpstr>12-17</vt:lpstr>
      <vt:lpstr>12-17g</vt:lpstr>
      <vt:lpstr>12-18</vt:lpstr>
      <vt:lpstr>12-18g</vt:lpstr>
      <vt:lpstr>13-1</vt:lpstr>
      <vt:lpstr>13-1g</vt:lpstr>
      <vt:lpstr>13-2</vt:lpstr>
      <vt:lpstr>13-2g</vt:lpstr>
      <vt:lpstr>13-3</vt:lpstr>
      <vt:lpstr>13-3g</vt:lpstr>
      <vt:lpstr>13-4</vt:lpstr>
      <vt:lpstr>13-4g</vt:lpstr>
      <vt:lpstr>13-5</vt:lpstr>
      <vt:lpstr>13-5g</vt:lpstr>
      <vt:lpstr>13-6</vt:lpstr>
      <vt:lpstr>13-6g</vt:lpstr>
      <vt:lpstr>13-6g2</vt:lpstr>
      <vt:lpstr>13-7</vt:lpstr>
      <vt:lpstr>13-7g</vt:lpstr>
      <vt:lpstr>13-7g2</vt:lpstr>
      <vt:lpstr>13-7g3</vt:lpstr>
      <vt:lpstr>13-8</vt:lpstr>
      <vt:lpstr>13-8g</vt:lpstr>
      <vt:lpstr>13-9</vt:lpstr>
      <vt:lpstr>13-9g</vt:lpstr>
      <vt:lpstr>13-10</vt:lpstr>
      <vt:lpstr>13-10g</vt:lpstr>
      <vt:lpstr>13-10g2</vt:lpstr>
      <vt:lpstr>13-10g3</vt:lpstr>
      <vt:lpstr>14-1</vt:lpstr>
      <vt:lpstr>14-1g</vt:lpstr>
      <vt:lpstr>14-2</vt:lpstr>
      <vt:lpstr>14-2g</vt:lpstr>
      <vt:lpstr>14-3（R2以前）</vt:lpstr>
      <vt:lpstr>14-3（R2以前）g</vt:lpstr>
      <vt:lpstr>14-3</vt:lpstr>
      <vt:lpstr>14-3g</vt:lpstr>
      <vt:lpstr>14-4</vt:lpstr>
      <vt:lpstr>14-5</vt:lpstr>
      <vt:lpstr>14-5g</vt:lpstr>
      <vt:lpstr>14-5g2</vt:lpstr>
      <vt:lpstr>15-1</vt:lpstr>
      <vt:lpstr>15-1g</vt:lpstr>
      <vt:lpstr>15-2</vt:lpstr>
      <vt:lpstr>15-2g</vt:lpstr>
      <vt:lpstr>15-3</vt:lpstr>
      <vt:lpstr>15-3g</vt:lpstr>
      <vt:lpstr>15-4</vt:lpstr>
      <vt:lpstr>15-4g</vt:lpstr>
      <vt:lpstr>15-5（R3以前）</vt:lpstr>
      <vt:lpstr>15-5（R3以前）g</vt:lpstr>
      <vt:lpstr>15-5</vt:lpstr>
      <vt:lpstr>15-5g</vt:lpstr>
      <vt:lpstr>15-6（R3年度以前）</vt:lpstr>
      <vt:lpstr>15-6（R3年度以前）g</vt:lpstr>
      <vt:lpstr>15-6</vt:lpstr>
      <vt:lpstr>15-6g</vt:lpstr>
      <vt:lpstr>15-7</vt:lpstr>
      <vt:lpstr>15-7g</vt:lpstr>
      <vt:lpstr>15-8（R3年度以前）</vt:lpstr>
      <vt:lpstr>15-8（R3年度以前）g</vt:lpstr>
      <vt:lpstr>15-8</vt:lpstr>
      <vt:lpstr>15-8g</vt:lpstr>
      <vt:lpstr>15-9</vt:lpstr>
      <vt:lpstr>15-9g</vt:lpstr>
      <vt:lpstr>15-10</vt:lpstr>
      <vt:lpstr>15-10g</vt:lpstr>
      <vt:lpstr>15-11（R3年度以前）</vt:lpstr>
      <vt:lpstr>15-11（R3年度以前）g</vt:lpstr>
      <vt:lpstr>15-11</vt:lpstr>
      <vt:lpstr>15-11g</vt:lpstr>
      <vt:lpstr>16-1</vt:lpstr>
      <vt:lpstr>16-1g</vt:lpstr>
      <vt:lpstr>16-1g2</vt:lpstr>
      <vt:lpstr>16-2</vt:lpstr>
      <vt:lpstr>16-2g</vt:lpstr>
      <vt:lpstr>16-3</vt:lpstr>
      <vt:lpstr>16-3g</vt:lpstr>
      <vt:lpstr>16-3g2</vt:lpstr>
      <vt:lpstr>16-3g3</vt:lpstr>
      <vt:lpstr>16-3g4</vt:lpstr>
      <vt:lpstr>16-4</vt:lpstr>
      <vt:lpstr>16-4g </vt:lpstr>
      <vt:lpstr>16-5</vt:lpstr>
      <vt:lpstr>16-5g</vt:lpstr>
      <vt:lpstr>16-6</vt:lpstr>
      <vt:lpstr>16-6g</vt:lpstr>
      <vt:lpstr>16-7</vt:lpstr>
      <vt:lpstr>16-7g</vt:lpstr>
      <vt:lpstr>16-8</vt:lpstr>
      <vt:lpstr>16-8g</vt:lpstr>
      <vt:lpstr>16-9</vt:lpstr>
      <vt:lpstr>16-9g</vt:lpstr>
      <vt:lpstr>16-10</vt:lpstr>
      <vt:lpstr>16-10g </vt:lpstr>
      <vt:lpstr>'13-7'!Print_Area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2015-06-05T18:19:34Z</dcterms:created>
  <dcterms:modified xsi:type="dcterms:W3CDTF">2026-03-23T01:29:41Z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1" baseType="lpwstr">
      <vt:lpwstr>5.0.6.0</vt:lpwstr>
    </vt:vector>
  </property>
  <property fmtid="{DCFEDD21-7773-49B2-8022-6FC58DB5260B}" pid="3" name="LastSavedVersion">
    <vt:lpwstr>5.0.6.0</vt:lpwstr>
  </property>
  <property fmtid="{DCFEDD21-7773-49B2-8022-6FC58DB5260B}" pid="4" name="LastSavedDate">
    <vt:filetime>2026-02-13T02:22:05Z</vt:filetime>
  </property>
</Properties>
</file>